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\Dropbox\SFU\IAT 814\Project\data\rent_rates\"/>
    </mc:Choice>
  </mc:AlternateContent>
  <xr:revisionPtr revIDLastSave="0" documentId="13_ncr:1_{2D44E887-A6A4-46D4-BF50-E379B4EBB46C}" xr6:coauthVersionLast="45" xr6:coauthVersionMax="45" xr10:uidLastSave="{00000000-0000-0000-0000-000000000000}"/>
  <bookViews>
    <workbookView xWindow="-120" yWindow="-120" windowWidth="29040" windowHeight="15840" tabRatio="500" firstSheet="3" activeTab="6" xr2:uid="{00000000-000D-0000-FFFF-FFFF00000000}"/>
  </bookViews>
  <sheets>
    <sheet name="old" sheetId="1" r:id="rId1"/>
    <sheet name="average_median_rates_download" sheetId="2" r:id="rId2"/>
    <sheet name="average_median_rates_1" sheetId="3" r:id="rId3"/>
    <sheet name="vancouver_ratios_1" sheetId="4" r:id="rId4"/>
    <sheet name="vancouver_ratios_2" sheetId="5" r:id="rId5"/>
    <sheet name="average_median_rates_2_aptFINAL" sheetId="6" r:id="rId6"/>
    <sheet name="average_rent_rates_family_FINAL" sheetId="9" r:id="rId7"/>
    <sheet name="dimensions_unique" sheetId="7" r:id="rId8"/>
    <sheet name="dimensions_all_combinations" sheetId="8" r:id="rId9"/>
  </sheets>
  <externalReferences>
    <externalReference r:id="rId10"/>
  </externalReferences>
  <definedNames>
    <definedName name="_xlnm._FilterDatabase" localSheetId="2" hidden="1">average_median_rates_1!$B$5:$I$4229</definedName>
    <definedName name="_xlnm._FilterDatabase" localSheetId="5" hidden="1">average_median_rates_2_aptFINAL!$B$1:$P$3025</definedName>
    <definedName name="_xlnm._FilterDatabase" localSheetId="6" hidden="1">average_rent_rates_family_FINAL!$A$1:$M$4537</definedName>
    <definedName name="_xlnm._FilterDatabase" localSheetId="4">vancouver_ratios_2!$C$4:$J$3000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G3" i="9" l="1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2" i="9"/>
  <c r="H4537" i="9"/>
  <c r="F4537" i="9"/>
  <c r="H4536" i="9"/>
  <c r="F4536" i="9"/>
  <c r="H4535" i="9"/>
  <c r="F4535" i="9"/>
  <c r="H4534" i="9"/>
  <c r="F4534" i="9"/>
  <c r="H4533" i="9"/>
  <c r="F4533" i="9"/>
  <c r="H4532" i="9"/>
  <c r="F4532" i="9"/>
  <c r="H4531" i="9"/>
  <c r="F4531" i="9"/>
  <c r="H4530" i="9"/>
  <c r="F4530" i="9"/>
  <c r="H4529" i="9"/>
  <c r="F4529" i="9"/>
  <c r="H4528" i="9"/>
  <c r="F4528" i="9"/>
  <c r="H4527" i="9"/>
  <c r="F4527" i="9"/>
  <c r="H4526" i="9"/>
  <c r="F4526" i="9"/>
  <c r="H4525" i="9"/>
  <c r="F4525" i="9"/>
  <c r="H4524" i="9"/>
  <c r="F4524" i="9"/>
  <c r="H4523" i="9"/>
  <c r="F4523" i="9"/>
  <c r="H4522" i="9"/>
  <c r="F4522" i="9"/>
  <c r="H4521" i="9"/>
  <c r="F4521" i="9"/>
  <c r="H4520" i="9"/>
  <c r="F4520" i="9"/>
  <c r="H4519" i="9"/>
  <c r="F4519" i="9"/>
  <c r="H4518" i="9"/>
  <c r="F4518" i="9"/>
  <c r="H4517" i="9"/>
  <c r="F4517" i="9"/>
  <c r="H4516" i="9"/>
  <c r="F4516" i="9"/>
  <c r="H4515" i="9"/>
  <c r="F4515" i="9"/>
  <c r="H4514" i="9"/>
  <c r="F4514" i="9"/>
  <c r="H4513" i="9"/>
  <c r="F4513" i="9"/>
  <c r="H4512" i="9"/>
  <c r="F4512" i="9"/>
  <c r="H4511" i="9"/>
  <c r="F4511" i="9"/>
  <c r="H4510" i="9"/>
  <c r="F4510" i="9"/>
  <c r="H4509" i="9"/>
  <c r="F4509" i="9"/>
  <c r="H4508" i="9"/>
  <c r="F4508" i="9"/>
  <c r="H4507" i="9"/>
  <c r="F4507" i="9"/>
  <c r="H4506" i="9"/>
  <c r="F4506" i="9"/>
  <c r="H4505" i="9"/>
  <c r="F4505" i="9"/>
  <c r="H4504" i="9"/>
  <c r="F4504" i="9"/>
  <c r="H4503" i="9"/>
  <c r="F4503" i="9"/>
  <c r="H4502" i="9"/>
  <c r="F4502" i="9"/>
  <c r="H4501" i="9"/>
  <c r="F4501" i="9"/>
  <c r="H4500" i="9"/>
  <c r="F4500" i="9"/>
  <c r="H4499" i="9"/>
  <c r="F4499" i="9"/>
  <c r="H4498" i="9"/>
  <c r="F4498" i="9"/>
  <c r="H4497" i="9"/>
  <c r="F4497" i="9"/>
  <c r="H4496" i="9"/>
  <c r="F4496" i="9"/>
  <c r="H4495" i="9"/>
  <c r="F4495" i="9"/>
  <c r="H4494" i="9"/>
  <c r="F4494" i="9"/>
  <c r="H4493" i="9"/>
  <c r="F4493" i="9"/>
  <c r="H4492" i="9"/>
  <c r="F4492" i="9"/>
  <c r="H4491" i="9"/>
  <c r="F4491" i="9"/>
  <c r="H4490" i="9"/>
  <c r="F4490" i="9"/>
  <c r="H4489" i="9"/>
  <c r="F4489" i="9"/>
  <c r="H4488" i="9"/>
  <c r="F4488" i="9"/>
  <c r="H4487" i="9"/>
  <c r="F4487" i="9"/>
  <c r="H4486" i="9"/>
  <c r="F4486" i="9"/>
  <c r="H4485" i="9"/>
  <c r="F4485" i="9"/>
  <c r="H4484" i="9"/>
  <c r="F4484" i="9"/>
  <c r="H4483" i="9"/>
  <c r="F4483" i="9"/>
  <c r="H4482" i="9"/>
  <c r="F4482" i="9"/>
  <c r="H4481" i="9"/>
  <c r="F4481" i="9"/>
  <c r="H4480" i="9"/>
  <c r="F4480" i="9"/>
  <c r="H4479" i="9"/>
  <c r="F4479" i="9"/>
  <c r="H4478" i="9"/>
  <c r="F4478" i="9"/>
  <c r="H4477" i="9"/>
  <c r="F4477" i="9"/>
  <c r="H4476" i="9"/>
  <c r="F4476" i="9"/>
  <c r="H4475" i="9"/>
  <c r="F4475" i="9"/>
  <c r="H4474" i="9"/>
  <c r="F4474" i="9"/>
  <c r="H4473" i="9"/>
  <c r="F4473" i="9"/>
  <c r="H4472" i="9"/>
  <c r="F4472" i="9"/>
  <c r="H4471" i="9"/>
  <c r="F4471" i="9"/>
  <c r="H4470" i="9"/>
  <c r="F4470" i="9"/>
  <c r="H4469" i="9"/>
  <c r="F4469" i="9"/>
  <c r="H4468" i="9"/>
  <c r="F4468" i="9"/>
  <c r="H4467" i="9"/>
  <c r="F4467" i="9"/>
  <c r="H4466" i="9"/>
  <c r="F4466" i="9"/>
  <c r="H4465" i="9"/>
  <c r="F4465" i="9"/>
  <c r="H4464" i="9"/>
  <c r="F4464" i="9"/>
  <c r="H4463" i="9"/>
  <c r="F4463" i="9"/>
  <c r="H4462" i="9"/>
  <c r="F4462" i="9"/>
  <c r="H4461" i="9"/>
  <c r="F4461" i="9"/>
  <c r="H4460" i="9"/>
  <c r="F4460" i="9"/>
  <c r="H4459" i="9"/>
  <c r="F4459" i="9"/>
  <c r="H4458" i="9"/>
  <c r="F4458" i="9"/>
  <c r="H4457" i="9"/>
  <c r="F4457" i="9"/>
  <c r="H4456" i="9"/>
  <c r="F4456" i="9"/>
  <c r="H4455" i="9"/>
  <c r="F4455" i="9"/>
  <c r="H4454" i="9"/>
  <c r="F4454" i="9"/>
  <c r="H4453" i="9"/>
  <c r="F4453" i="9"/>
  <c r="H4452" i="9"/>
  <c r="F4452" i="9"/>
  <c r="H4451" i="9"/>
  <c r="F4451" i="9"/>
  <c r="H4450" i="9"/>
  <c r="F4450" i="9"/>
  <c r="H4449" i="9"/>
  <c r="F4449" i="9"/>
  <c r="H4448" i="9"/>
  <c r="F4448" i="9"/>
  <c r="H4447" i="9"/>
  <c r="F4447" i="9"/>
  <c r="H4446" i="9"/>
  <c r="F4446" i="9"/>
  <c r="H4445" i="9"/>
  <c r="F4445" i="9"/>
  <c r="H4444" i="9"/>
  <c r="F4444" i="9"/>
  <c r="H4443" i="9"/>
  <c r="F4443" i="9"/>
  <c r="H4442" i="9"/>
  <c r="F4442" i="9"/>
  <c r="H4441" i="9"/>
  <c r="F4441" i="9"/>
  <c r="H4440" i="9"/>
  <c r="F4440" i="9"/>
  <c r="H4439" i="9"/>
  <c r="F4439" i="9"/>
  <c r="H4438" i="9"/>
  <c r="F4438" i="9"/>
  <c r="H4437" i="9"/>
  <c r="F4437" i="9"/>
  <c r="H4436" i="9"/>
  <c r="F4436" i="9"/>
  <c r="H4435" i="9"/>
  <c r="F4435" i="9"/>
  <c r="H4434" i="9"/>
  <c r="F4434" i="9"/>
  <c r="H4433" i="9"/>
  <c r="F4433" i="9"/>
  <c r="H4432" i="9"/>
  <c r="F4432" i="9"/>
  <c r="H4431" i="9"/>
  <c r="F4431" i="9"/>
  <c r="H4430" i="9"/>
  <c r="F4430" i="9"/>
  <c r="H4429" i="9"/>
  <c r="F4429" i="9"/>
  <c r="H4428" i="9"/>
  <c r="F4428" i="9"/>
  <c r="H4427" i="9"/>
  <c r="F4427" i="9"/>
  <c r="H4426" i="9"/>
  <c r="F4426" i="9"/>
  <c r="H4425" i="9"/>
  <c r="F4425" i="9"/>
  <c r="H4424" i="9"/>
  <c r="F4424" i="9"/>
  <c r="H4423" i="9"/>
  <c r="F4423" i="9"/>
  <c r="H4422" i="9"/>
  <c r="F4422" i="9"/>
  <c r="H4421" i="9"/>
  <c r="F4421" i="9"/>
  <c r="H4420" i="9"/>
  <c r="F4420" i="9"/>
  <c r="H4419" i="9"/>
  <c r="F4419" i="9"/>
  <c r="H4418" i="9"/>
  <c r="F4418" i="9"/>
  <c r="H4417" i="9"/>
  <c r="F4417" i="9"/>
  <c r="H4416" i="9"/>
  <c r="F4416" i="9"/>
  <c r="H4415" i="9"/>
  <c r="F4415" i="9"/>
  <c r="H4414" i="9"/>
  <c r="F4414" i="9"/>
  <c r="H4413" i="9"/>
  <c r="F4413" i="9"/>
  <c r="H4412" i="9"/>
  <c r="F4412" i="9"/>
  <c r="H4411" i="9"/>
  <c r="F4411" i="9"/>
  <c r="H4410" i="9"/>
  <c r="F4410" i="9"/>
  <c r="H4409" i="9"/>
  <c r="F4409" i="9"/>
  <c r="H4408" i="9"/>
  <c r="F4408" i="9"/>
  <c r="H4407" i="9"/>
  <c r="F4407" i="9"/>
  <c r="H4406" i="9"/>
  <c r="F4406" i="9"/>
  <c r="H4405" i="9"/>
  <c r="F4405" i="9"/>
  <c r="H4404" i="9"/>
  <c r="F4404" i="9"/>
  <c r="H4403" i="9"/>
  <c r="F4403" i="9"/>
  <c r="H4402" i="9"/>
  <c r="F4402" i="9"/>
  <c r="H4401" i="9"/>
  <c r="F4401" i="9"/>
  <c r="H4400" i="9"/>
  <c r="F4400" i="9"/>
  <c r="H4399" i="9"/>
  <c r="F4399" i="9"/>
  <c r="H4398" i="9"/>
  <c r="F4398" i="9"/>
  <c r="H4397" i="9"/>
  <c r="F4397" i="9"/>
  <c r="H4396" i="9"/>
  <c r="F4396" i="9"/>
  <c r="H4395" i="9"/>
  <c r="F4395" i="9"/>
  <c r="H4394" i="9"/>
  <c r="F4394" i="9"/>
  <c r="H4393" i="9"/>
  <c r="F4393" i="9"/>
  <c r="H4392" i="9"/>
  <c r="F4392" i="9"/>
  <c r="H4391" i="9"/>
  <c r="F4391" i="9"/>
  <c r="H4390" i="9"/>
  <c r="F4390" i="9"/>
  <c r="H4389" i="9"/>
  <c r="F4389" i="9"/>
  <c r="H4388" i="9"/>
  <c r="F4388" i="9"/>
  <c r="H4387" i="9"/>
  <c r="F4387" i="9"/>
  <c r="H4386" i="9"/>
  <c r="F4386" i="9"/>
  <c r="H4385" i="9"/>
  <c r="F4385" i="9"/>
  <c r="H4384" i="9"/>
  <c r="F4384" i="9"/>
  <c r="H4383" i="9"/>
  <c r="F4383" i="9"/>
  <c r="H4382" i="9"/>
  <c r="F4382" i="9"/>
  <c r="H4381" i="9"/>
  <c r="F4381" i="9"/>
  <c r="H4380" i="9"/>
  <c r="F4380" i="9"/>
  <c r="H4379" i="9"/>
  <c r="F4379" i="9"/>
  <c r="H4378" i="9"/>
  <c r="F4378" i="9"/>
  <c r="H4377" i="9"/>
  <c r="F4377" i="9"/>
  <c r="H4376" i="9"/>
  <c r="F4376" i="9"/>
  <c r="H4375" i="9"/>
  <c r="F4375" i="9"/>
  <c r="H4374" i="9"/>
  <c r="F4374" i="9"/>
  <c r="H4373" i="9"/>
  <c r="F4373" i="9"/>
  <c r="H4372" i="9"/>
  <c r="F4372" i="9"/>
  <c r="H4371" i="9"/>
  <c r="F4371" i="9"/>
  <c r="H4370" i="9"/>
  <c r="F4370" i="9"/>
  <c r="H4369" i="9"/>
  <c r="F4369" i="9"/>
  <c r="H4368" i="9"/>
  <c r="F4368" i="9"/>
  <c r="H4367" i="9"/>
  <c r="F4367" i="9"/>
  <c r="H4366" i="9"/>
  <c r="F4366" i="9"/>
  <c r="H4365" i="9"/>
  <c r="F4365" i="9"/>
  <c r="H4364" i="9"/>
  <c r="F4364" i="9"/>
  <c r="H4363" i="9"/>
  <c r="F4363" i="9"/>
  <c r="H4362" i="9"/>
  <c r="F4362" i="9"/>
  <c r="H4361" i="9"/>
  <c r="F4361" i="9"/>
  <c r="H4360" i="9"/>
  <c r="F4360" i="9"/>
  <c r="H4359" i="9"/>
  <c r="F4359" i="9"/>
  <c r="H4358" i="9"/>
  <c r="F4358" i="9"/>
  <c r="H4357" i="9"/>
  <c r="F4357" i="9"/>
  <c r="H4356" i="9"/>
  <c r="F4356" i="9"/>
  <c r="H4355" i="9"/>
  <c r="F4355" i="9"/>
  <c r="H4354" i="9"/>
  <c r="F4354" i="9"/>
  <c r="H4353" i="9"/>
  <c r="F4353" i="9"/>
  <c r="H4352" i="9"/>
  <c r="F4352" i="9"/>
  <c r="H4351" i="9"/>
  <c r="F4351" i="9"/>
  <c r="H4350" i="9"/>
  <c r="F4350" i="9"/>
  <c r="H4349" i="9"/>
  <c r="F4349" i="9"/>
  <c r="H4348" i="9"/>
  <c r="F4348" i="9"/>
  <c r="H4347" i="9"/>
  <c r="F4347" i="9"/>
  <c r="H4346" i="9"/>
  <c r="F4346" i="9"/>
  <c r="H4345" i="9"/>
  <c r="F4345" i="9"/>
  <c r="H4344" i="9"/>
  <c r="F4344" i="9"/>
  <c r="H4343" i="9"/>
  <c r="F4343" i="9"/>
  <c r="H4342" i="9"/>
  <c r="F4342" i="9"/>
  <c r="H4341" i="9"/>
  <c r="F4341" i="9"/>
  <c r="H4340" i="9"/>
  <c r="F4340" i="9"/>
  <c r="H4339" i="9"/>
  <c r="F4339" i="9"/>
  <c r="H4338" i="9"/>
  <c r="F4338" i="9"/>
  <c r="H4337" i="9"/>
  <c r="F4337" i="9"/>
  <c r="H4336" i="9"/>
  <c r="F4336" i="9"/>
  <c r="H4335" i="9"/>
  <c r="F4335" i="9"/>
  <c r="H4334" i="9"/>
  <c r="F4334" i="9"/>
  <c r="H4333" i="9"/>
  <c r="F4333" i="9"/>
  <c r="H4332" i="9"/>
  <c r="F4332" i="9"/>
  <c r="H4331" i="9"/>
  <c r="F4331" i="9"/>
  <c r="H4330" i="9"/>
  <c r="F4330" i="9"/>
  <c r="H4329" i="9"/>
  <c r="F4329" i="9"/>
  <c r="H4328" i="9"/>
  <c r="F4328" i="9"/>
  <c r="H4327" i="9"/>
  <c r="F4327" i="9"/>
  <c r="H4326" i="9"/>
  <c r="F4326" i="9"/>
  <c r="H4325" i="9"/>
  <c r="F4325" i="9"/>
  <c r="H4324" i="9"/>
  <c r="F4324" i="9"/>
  <c r="H4323" i="9"/>
  <c r="F4323" i="9"/>
  <c r="H4322" i="9"/>
  <c r="F4322" i="9"/>
  <c r="H4321" i="9"/>
  <c r="F4321" i="9"/>
  <c r="H4320" i="9"/>
  <c r="F4320" i="9"/>
  <c r="H4319" i="9"/>
  <c r="F4319" i="9"/>
  <c r="H4318" i="9"/>
  <c r="F4318" i="9"/>
  <c r="H4317" i="9"/>
  <c r="F4317" i="9"/>
  <c r="H4316" i="9"/>
  <c r="F4316" i="9"/>
  <c r="H4315" i="9"/>
  <c r="F4315" i="9"/>
  <c r="H4314" i="9"/>
  <c r="F4314" i="9"/>
  <c r="H4313" i="9"/>
  <c r="F4313" i="9"/>
  <c r="H4312" i="9"/>
  <c r="F4312" i="9"/>
  <c r="H4311" i="9"/>
  <c r="F4311" i="9"/>
  <c r="H4310" i="9"/>
  <c r="F4310" i="9"/>
  <c r="H4309" i="9"/>
  <c r="F4309" i="9"/>
  <c r="H4308" i="9"/>
  <c r="F4308" i="9"/>
  <c r="H4307" i="9"/>
  <c r="F4307" i="9"/>
  <c r="H4306" i="9"/>
  <c r="F4306" i="9"/>
  <c r="H4305" i="9"/>
  <c r="F4305" i="9"/>
  <c r="H4304" i="9"/>
  <c r="F4304" i="9"/>
  <c r="H4303" i="9"/>
  <c r="F4303" i="9"/>
  <c r="H4302" i="9"/>
  <c r="F4302" i="9"/>
  <c r="H4301" i="9"/>
  <c r="F4301" i="9"/>
  <c r="H4300" i="9"/>
  <c r="F4300" i="9"/>
  <c r="H4299" i="9"/>
  <c r="F4299" i="9"/>
  <c r="H4298" i="9"/>
  <c r="F4298" i="9"/>
  <c r="H4297" i="9"/>
  <c r="F4297" i="9"/>
  <c r="H4296" i="9"/>
  <c r="F4296" i="9"/>
  <c r="H4295" i="9"/>
  <c r="F4295" i="9"/>
  <c r="H4294" i="9"/>
  <c r="F4294" i="9"/>
  <c r="H4293" i="9"/>
  <c r="F4293" i="9"/>
  <c r="H4292" i="9"/>
  <c r="F4292" i="9"/>
  <c r="H4291" i="9"/>
  <c r="F4291" i="9"/>
  <c r="H4290" i="9"/>
  <c r="F4290" i="9"/>
  <c r="H4289" i="9"/>
  <c r="F4289" i="9"/>
  <c r="H4288" i="9"/>
  <c r="F4288" i="9"/>
  <c r="H4287" i="9"/>
  <c r="F4287" i="9"/>
  <c r="H4286" i="9"/>
  <c r="F4286" i="9"/>
  <c r="H4285" i="9"/>
  <c r="F4285" i="9"/>
  <c r="H4284" i="9"/>
  <c r="F4284" i="9"/>
  <c r="H4283" i="9"/>
  <c r="F4283" i="9"/>
  <c r="H4282" i="9"/>
  <c r="F4282" i="9"/>
  <c r="H4281" i="9"/>
  <c r="F4281" i="9"/>
  <c r="H4280" i="9"/>
  <c r="F4280" i="9"/>
  <c r="H4279" i="9"/>
  <c r="F4279" i="9"/>
  <c r="H4278" i="9"/>
  <c r="F4278" i="9"/>
  <c r="H4277" i="9"/>
  <c r="F4277" i="9"/>
  <c r="H4276" i="9"/>
  <c r="F4276" i="9"/>
  <c r="H4275" i="9"/>
  <c r="F4275" i="9"/>
  <c r="H4274" i="9"/>
  <c r="F4274" i="9"/>
  <c r="H4273" i="9"/>
  <c r="F4273" i="9"/>
  <c r="H4272" i="9"/>
  <c r="F4272" i="9"/>
  <c r="H4271" i="9"/>
  <c r="F4271" i="9"/>
  <c r="H4270" i="9"/>
  <c r="F4270" i="9"/>
  <c r="H4269" i="9"/>
  <c r="F4269" i="9"/>
  <c r="H4268" i="9"/>
  <c r="F4268" i="9"/>
  <c r="H4267" i="9"/>
  <c r="F4267" i="9"/>
  <c r="H4266" i="9"/>
  <c r="F4266" i="9"/>
  <c r="H4265" i="9"/>
  <c r="F4265" i="9"/>
  <c r="H4264" i="9"/>
  <c r="F4264" i="9"/>
  <c r="H4263" i="9"/>
  <c r="F4263" i="9"/>
  <c r="H4262" i="9"/>
  <c r="F4262" i="9"/>
  <c r="H4261" i="9"/>
  <c r="F4261" i="9"/>
  <c r="H4260" i="9"/>
  <c r="F4260" i="9"/>
  <c r="H4259" i="9"/>
  <c r="F4259" i="9"/>
  <c r="H4258" i="9"/>
  <c r="F4258" i="9"/>
  <c r="H4257" i="9"/>
  <c r="F4257" i="9"/>
  <c r="H4256" i="9"/>
  <c r="F4256" i="9"/>
  <c r="H4255" i="9"/>
  <c r="F4255" i="9"/>
  <c r="H4254" i="9"/>
  <c r="F4254" i="9"/>
  <c r="H4253" i="9"/>
  <c r="F4253" i="9"/>
  <c r="H4252" i="9"/>
  <c r="F4252" i="9"/>
  <c r="H4251" i="9"/>
  <c r="F4251" i="9"/>
  <c r="H4250" i="9"/>
  <c r="F4250" i="9"/>
  <c r="H4249" i="9"/>
  <c r="F4249" i="9"/>
  <c r="H4248" i="9"/>
  <c r="F4248" i="9"/>
  <c r="H4247" i="9"/>
  <c r="F4247" i="9"/>
  <c r="H4246" i="9"/>
  <c r="F4246" i="9"/>
  <c r="H4245" i="9"/>
  <c r="F4245" i="9"/>
  <c r="H4244" i="9"/>
  <c r="F4244" i="9"/>
  <c r="H4243" i="9"/>
  <c r="F4243" i="9"/>
  <c r="H4242" i="9"/>
  <c r="F4242" i="9"/>
  <c r="H4241" i="9"/>
  <c r="F4241" i="9"/>
  <c r="H4240" i="9"/>
  <c r="F4240" i="9"/>
  <c r="H4239" i="9"/>
  <c r="F4239" i="9"/>
  <c r="H4238" i="9"/>
  <c r="F4238" i="9"/>
  <c r="H4237" i="9"/>
  <c r="F4237" i="9"/>
  <c r="H4236" i="9"/>
  <c r="F4236" i="9"/>
  <c r="H4235" i="9"/>
  <c r="F4235" i="9"/>
  <c r="H4234" i="9"/>
  <c r="F4234" i="9"/>
  <c r="H4233" i="9"/>
  <c r="F4233" i="9"/>
  <c r="H4232" i="9"/>
  <c r="F4232" i="9"/>
  <c r="H4231" i="9"/>
  <c r="F4231" i="9"/>
  <c r="H4230" i="9"/>
  <c r="F4230" i="9"/>
  <c r="H4229" i="9"/>
  <c r="F4229" i="9"/>
  <c r="H4228" i="9"/>
  <c r="F4228" i="9"/>
  <c r="H4227" i="9"/>
  <c r="F4227" i="9"/>
  <c r="H4226" i="9"/>
  <c r="F4226" i="9"/>
  <c r="H4225" i="9"/>
  <c r="F4225" i="9"/>
  <c r="H4224" i="9"/>
  <c r="F4224" i="9"/>
  <c r="H4223" i="9"/>
  <c r="F4223" i="9"/>
  <c r="H4222" i="9"/>
  <c r="F4222" i="9"/>
  <c r="H4221" i="9"/>
  <c r="F4221" i="9"/>
  <c r="H4220" i="9"/>
  <c r="F4220" i="9"/>
  <c r="H4219" i="9"/>
  <c r="F4219" i="9"/>
  <c r="H4218" i="9"/>
  <c r="F4218" i="9"/>
  <c r="H4217" i="9"/>
  <c r="F4217" i="9"/>
  <c r="H4216" i="9"/>
  <c r="F4216" i="9"/>
  <c r="H4215" i="9"/>
  <c r="F4215" i="9"/>
  <c r="H4214" i="9"/>
  <c r="F4214" i="9"/>
  <c r="H4213" i="9"/>
  <c r="F4213" i="9"/>
  <c r="H4212" i="9"/>
  <c r="F4212" i="9"/>
  <c r="H4211" i="9"/>
  <c r="F4211" i="9"/>
  <c r="H4210" i="9"/>
  <c r="F4210" i="9"/>
  <c r="H4209" i="9"/>
  <c r="F4209" i="9"/>
  <c r="H4208" i="9"/>
  <c r="F4208" i="9"/>
  <c r="H4207" i="9"/>
  <c r="F4207" i="9"/>
  <c r="H4206" i="9"/>
  <c r="F4206" i="9"/>
  <c r="H4205" i="9"/>
  <c r="F4205" i="9"/>
  <c r="H4204" i="9"/>
  <c r="F4204" i="9"/>
  <c r="H4203" i="9"/>
  <c r="F4203" i="9"/>
  <c r="H4202" i="9"/>
  <c r="F4202" i="9"/>
  <c r="H4201" i="9"/>
  <c r="F4201" i="9"/>
  <c r="H4200" i="9"/>
  <c r="F4200" i="9"/>
  <c r="H4199" i="9"/>
  <c r="F4199" i="9"/>
  <c r="H4198" i="9"/>
  <c r="F4198" i="9"/>
  <c r="H4197" i="9"/>
  <c r="F4197" i="9"/>
  <c r="H4196" i="9"/>
  <c r="F4196" i="9"/>
  <c r="H4195" i="9"/>
  <c r="F4195" i="9"/>
  <c r="H4194" i="9"/>
  <c r="F4194" i="9"/>
  <c r="H4193" i="9"/>
  <c r="F4193" i="9"/>
  <c r="H4192" i="9"/>
  <c r="F4192" i="9"/>
  <c r="H4191" i="9"/>
  <c r="F4191" i="9"/>
  <c r="H4190" i="9"/>
  <c r="F4190" i="9"/>
  <c r="H4189" i="9"/>
  <c r="F4189" i="9"/>
  <c r="H4188" i="9"/>
  <c r="F4188" i="9"/>
  <c r="H4187" i="9"/>
  <c r="F4187" i="9"/>
  <c r="H4186" i="9"/>
  <c r="F4186" i="9"/>
  <c r="H4185" i="9"/>
  <c r="F4185" i="9"/>
  <c r="H4184" i="9"/>
  <c r="F4184" i="9"/>
  <c r="H4183" i="9"/>
  <c r="F4183" i="9"/>
  <c r="H4182" i="9"/>
  <c r="F4182" i="9"/>
  <c r="H4181" i="9"/>
  <c r="F4181" i="9"/>
  <c r="H4180" i="9"/>
  <c r="F4180" i="9"/>
  <c r="H4179" i="9"/>
  <c r="F4179" i="9"/>
  <c r="H4178" i="9"/>
  <c r="F4178" i="9"/>
  <c r="H4177" i="9"/>
  <c r="F4177" i="9"/>
  <c r="H4176" i="9"/>
  <c r="F4176" i="9"/>
  <c r="H4175" i="9"/>
  <c r="F4175" i="9"/>
  <c r="H4174" i="9"/>
  <c r="F4174" i="9"/>
  <c r="H4173" i="9"/>
  <c r="F4173" i="9"/>
  <c r="H4172" i="9"/>
  <c r="F4172" i="9"/>
  <c r="H4171" i="9"/>
  <c r="F4171" i="9"/>
  <c r="H4170" i="9"/>
  <c r="F4170" i="9"/>
  <c r="H4169" i="9"/>
  <c r="F4169" i="9"/>
  <c r="H4168" i="9"/>
  <c r="F4168" i="9"/>
  <c r="H4167" i="9"/>
  <c r="F4167" i="9"/>
  <c r="H4166" i="9"/>
  <c r="F4166" i="9"/>
  <c r="H4165" i="9"/>
  <c r="F4165" i="9"/>
  <c r="H4164" i="9"/>
  <c r="F4164" i="9"/>
  <c r="H4163" i="9"/>
  <c r="F4163" i="9"/>
  <c r="H4162" i="9"/>
  <c r="F4162" i="9"/>
  <c r="H4161" i="9"/>
  <c r="F4161" i="9"/>
  <c r="H4160" i="9"/>
  <c r="F4160" i="9"/>
  <c r="H4159" i="9"/>
  <c r="F4159" i="9"/>
  <c r="H4158" i="9"/>
  <c r="F4158" i="9"/>
  <c r="H4157" i="9"/>
  <c r="F4157" i="9"/>
  <c r="H4156" i="9"/>
  <c r="F4156" i="9"/>
  <c r="H4155" i="9"/>
  <c r="F4155" i="9"/>
  <c r="H4154" i="9"/>
  <c r="F4154" i="9"/>
  <c r="H4153" i="9"/>
  <c r="F4153" i="9"/>
  <c r="H4152" i="9"/>
  <c r="F4152" i="9"/>
  <c r="H4151" i="9"/>
  <c r="F4151" i="9"/>
  <c r="H4150" i="9"/>
  <c r="F4150" i="9"/>
  <c r="H4149" i="9"/>
  <c r="F4149" i="9"/>
  <c r="H4148" i="9"/>
  <c r="F4148" i="9"/>
  <c r="H4147" i="9"/>
  <c r="F4147" i="9"/>
  <c r="H4146" i="9"/>
  <c r="F4146" i="9"/>
  <c r="H4145" i="9"/>
  <c r="F4145" i="9"/>
  <c r="H4144" i="9"/>
  <c r="F4144" i="9"/>
  <c r="H4143" i="9"/>
  <c r="F4143" i="9"/>
  <c r="H4142" i="9"/>
  <c r="F4142" i="9"/>
  <c r="H4141" i="9"/>
  <c r="F4141" i="9"/>
  <c r="H4140" i="9"/>
  <c r="F4140" i="9"/>
  <c r="H4139" i="9"/>
  <c r="F4139" i="9"/>
  <c r="H4138" i="9"/>
  <c r="F4138" i="9"/>
  <c r="H4137" i="9"/>
  <c r="F4137" i="9"/>
  <c r="H4136" i="9"/>
  <c r="F4136" i="9"/>
  <c r="H4135" i="9"/>
  <c r="F4135" i="9"/>
  <c r="H4134" i="9"/>
  <c r="F4134" i="9"/>
  <c r="H4133" i="9"/>
  <c r="F4133" i="9"/>
  <c r="H4132" i="9"/>
  <c r="F4132" i="9"/>
  <c r="H4131" i="9"/>
  <c r="F4131" i="9"/>
  <c r="H4130" i="9"/>
  <c r="F4130" i="9"/>
  <c r="H4129" i="9"/>
  <c r="F4129" i="9"/>
  <c r="H4128" i="9"/>
  <c r="F4128" i="9"/>
  <c r="H4127" i="9"/>
  <c r="F4127" i="9"/>
  <c r="H4126" i="9"/>
  <c r="F4126" i="9"/>
  <c r="H4125" i="9"/>
  <c r="F4125" i="9"/>
  <c r="H4124" i="9"/>
  <c r="F4124" i="9"/>
  <c r="H4123" i="9"/>
  <c r="F4123" i="9"/>
  <c r="H4122" i="9"/>
  <c r="F4122" i="9"/>
  <c r="H4121" i="9"/>
  <c r="F4121" i="9"/>
  <c r="H4120" i="9"/>
  <c r="F4120" i="9"/>
  <c r="H4119" i="9"/>
  <c r="F4119" i="9"/>
  <c r="H4118" i="9"/>
  <c r="F4118" i="9"/>
  <c r="H4117" i="9"/>
  <c r="F4117" i="9"/>
  <c r="H4116" i="9"/>
  <c r="F4116" i="9"/>
  <c r="H4115" i="9"/>
  <c r="F4115" i="9"/>
  <c r="H4114" i="9"/>
  <c r="F4114" i="9"/>
  <c r="H4113" i="9"/>
  <c r="F4113" i="9"/>
  <c r="H4112" i="9"/>
  <c r="F4112" i="9"/>
  <c r="H4111" i="9"/>
  <c r="F4111" i="9"/>
  <c r="H4110" i="9"/>
  <c r="F4110" i="9"/>
  <c r="H4109" i="9"/>
  <c r="F4109" i="9"/>
  <c r="H4108" i="9"/>
  <c r="F4108" i="9"/>
  <c r="H4107" i="9"/>
  <c r="F4107" i="9"/>
  <c r="H4106" i="9"/>
  <c r="F4106" i="9"/>
  <c r="H4105" i="9"/>
  <c r="F4105" i="9"/>
  <c r="H4104" i="9"/>
  <c r="F4104" i="9"/>
  <c r="H4103" i="9"/>
  <c r="F4103" i="9"/>
  <c r="H4102" i="9"/>
  <c r="F4102" i="9"/>
  <c r="H4101" i="9"/>
  <c r="F4101" i="9"/>
  <c r="H4100" i="9"/>
  <c r="F4100" i="9"/>
  <c r="H4099" i="9"/>
  <c r="F4099" i="9"/>
  <c r="H4098" i="9"/>
  <c r="F4098" i="9"/>
  <c r="H4097" i="9"/>
  <c r="F4097" i="9"/>
  <c r="H4096" i="9"/>
  <c r="F4096" i="9"/>
  <c r="H4095" i="9"/>
  <c r="F4095" i="9"/>
  <c r="H4094" i="9"/>
  <c r="F4094" i="9"/>
  <c r="H4093" i="9"/>
  <c r="F4093" i="9"/>
  <c r="H4092" i="9"/>
  <c r="F4092" i="9"/>
  <c r="H4091" i="9"/>
  <c r="F4091" i="9"/>
  <c r="H4090" i="9"/>
  <c r="F4090" i="9"/>
  <c r="H4089" i="9"/>
  <c r="F4089" i="9"/>
  <c r="H4088" i="9"/>
  <c r="F4088" i="9"/>
  <c r="H4087" i="9"/>
  <c r="F4087" i="9"/>
  <c r="H4086" i="9"/>
  <c r="F4086" i="9"/>
  <c r="H4085" i="9"/>
  <c r="F4085" i="9"/>
  <c r="H4084" i="9"/>
  <c r="F4084" i="9"/>
  <c r="H4083" i="9"/>
  <c r="F4083" i="9"/>
  <c r="H4082" i="9"/>
  <c r="F4082" i="9"/>
  <c r="H4081" i="9"/>
  <c r="F4081" i="9"/>
  <c r="H4080" i="9"/>
  <c r="F4080" i="9"/>
  <c r="H4079" i="9"/>
  <c r="F4079" i="9"/>
  <c r="H4078" i="9"/>
  <c r="F4078" i="9"/>
  <c r="H4077" i="9"/>
  <c r="F4077" i="9"/>
  <c r="H4076" i="9"/>
  <c r="F4076" i="9"/>
  <c r="H4075" i="9"/>
  <c r="F4075" i="9"/>
  <c r="H4074" i="9"/>
  <c r="F4074" i="9"/>
  <c r="H4073" i="9"/>
  <c r="F4073" i="9"/>
  <c r="H4072" i="9"/>
  <c r="F4072" i="9"/>
  <c r="H4071" i="9"/>
  <c r="F4071" i="9"/>
  <c r="H4070" i="9"/>
  <c r="F4070" i="9"/>
  <c r="H4069" i="9"/>
  <c r="F4069" i="9"/>
  <c r="H4068" i="9"/>
  <c r="F4068" i="9"/>
  <c r="H4067" i="9"/>
  <c r="F4067" i="9"/>
  <c r="H4066" i="9"/>
  <c r="F4066" i="9"/>
  <c r="H4065" i="9"/>
  <c r="F4065" i="9"/>
  <c r="H4064" i="9"/>
  <c r="F4064" i="9"/>
  <c r="H4063" i="9"/>
  <c r="F4063" i="9"/>
  <c r="H4062" i="9"/>
  <c r="F4062" i="9"/>
  <c r="H4061" i="9"/>
  <c r="F4061" i="9"/>
  <c r="H4060" i="9"/>
  <c r="F4060" i="9"/>
  <c r="H4059" i="9"/>
  <c r="F4059" i="9"/>
  <c r="H4058" i="9"/>
  <c r="F4058" i="9"/>
  <c r="H4057" i="9"/>
  <c r="F4057" i="9"/>
  <c r="H4056" i="9"/>
  <c r="F4056" i="9"/>
  <c r="H4055" i="9"/>
  <c r="F4055" i="9"/>
  <c r="H4054" i="9"/>
  <c r="F4054" i="9"/>
  <c r="H4053" i="9"/>
  <c r="F4053" i="9"/>
  <c r="H4052" i="9"/>
  <c r="F4052" i="9"/>
  <c r="H4051" i="9"/>
  <c r="F4051" i="9"/>
  <c r="H4050" i="9"/>
  <c r="F4050" i="9"/>
  <c r="H4049" i="9"/>
  <c r="F4049" i="9"/>
  <c r="H4048" i="9"/>
  <c r="F4048" i="9"/>
  <c r="H4047" i="9"/>
  <c r="F4047" i="9"/>
  <c r="H4046" i="9"/>
  <c r="F4046" i="9"/>
  <c r="H4045" i="9"/>
  <c r="F4045" i="9"/>
  <c r="H4044" i="9"/>
  <c r="F4044" i="9"/>
  <c r="H4043" i="9"/>
  <c r="F4043" i="9"/>
  <c r="H4042" i="9"/>
  <c r="F4042" i="9"/>
  <c r="H4041" i="9"/>
  <c r="F4041" i="9"/>
  <c r="H4040" i="9"/>
  <c r="F4040" i="9"/>
  <c r="H4039" i="9"/>
  <c r="F4039" i="9"/>
  <c r="H4038" i="9"/>
  <c r="F4038" i="9"/>
  <c r="H4037" i="9"/>
  <c r="F4037" i="9"/>
  <c r="H4036" i="9"/>
  <c r="F4036" i="9"/>
  <c r="H4035" i="9"/>
  <c r="F4035" i="9"/>
  <c r="H4034" i="9"/>
  <c r="F4034" i="9"/>
  <c r="H4033" i="9"/>
  <c r="F4033" i="9"/>
  <c r="H4032" i="9"/>
  <c r="F4032" i="9"/>
  <c r="H4031" i="9"/>
  <c r="F4031" i="9"/>
  <c r="H4030" i="9"/>
  <c r="F4030" i="9"/>
  <c r="H4029" i="9"/>
  <c r="F4029" i="9"/>
  <c r="H4028" i="9"/>
  <c r="F4028" i="9"/>
  <c r="H4027" i="9"/>
  <c r="F4027" i="9"/>
  <c r="H4026" i="9"/>
  <c r="F4026" i="9"/>
  <c r="H4025" i="9"/>
  <c r="F4025" i="9"/>
  <c r="H4024" i="9"/>
  <c r="F4024" i="9"/>
  <c r="H4023" i="9"/>
  <c r="F4023" i="9"/>
  <c r="H4022" i="9"/>
  <c r="F4022" i="9"/>
  <c r="H4021" i="9"/>
  <c r="F4021" i="9"/>
  <c r="H4020" i="9"/>
  <c r="F4020" i="9"/>
  <c r="H4019" i="9"/>
  <c r="F4019" i="9"/>
  <c r="H4018" i="9"/>
  <c r="F4018" i="9"/>
  <c r="H4017" i="9"/>
  <c r="F4017" i="9"/>
  <c r="H4016" i="9"/>
  <c r="F4016" i="9"/>
  <c r="H4015" i="9"/>
  <c r="F4015" i="9"/>
  <c r="H4014" i="9"/>
  <c r="F4014" i="9"/>
  <c r="H4013" i="9"/>
  <c r="F4013" i="9"/>
  <c r="H4012" i="9"/>
  <c r="F4012" i="9"/>
  <c r="H4011" i="9"/>
  <c r="F4011" i="9"/>
  <c r="H4010" i="9"/>
  <c r="F4010" i="9"/>
  <c r="H4009" i="9"/>
  <c r="F4009" i="9"/>
  <c r="H4008" i="9"/>
  <c r="F4008" i="9"/>
  <c r="H4007" i="9"/>
  <c r="F4007" i="9"/>
  <c r="H4006" i="9"/>
  <c r="F4006" i="9"/>
  <c r="H4005" i="9"/>
  <c r="F4005" i="9"/>
  <c r="H4004" i="9"/>
  <c r="F4004" i="9"/>
  <c r="H4003" i="9"/>
  <c r="F4003" i="9"/>
  <c r="H4002" i="9"/>
  <c r="F4002" i="9"/>
  <c r="H4001" i="9"/>
  <c r="F4001" i="9"/>
  <c r="H4000" i="9"/>
  <c r="F4000" i="9"/>
  <c r="H3999" i="9"/>
  <c r="F3999" i="9"/>
  <c r="H3998" i="9"/>
  <c r="F3998" i="9"/>
  <c r="H3997" i="9"/>
  <c r="F3997" i="9"/>
  <c r="H3996" i="9"/>
  <c r="F3996" i="9"/>
  <c r="H3995" i="9"/>
  <c r="F3995" i="9"/>
  <c r="H3994" i="9"/>
  <c r="F3994" i="9"/>
  <c r="H3993" i="9"/>
  <c r="F3993" i="9"/>
  <c r="H3992" i="9"/>
  <c r="F3992" i="9"/>
  <c r="H3991" i="9"/>
  <c r="F3991" i="9"/>
  <c r="H3990" i="9"/>
  <c r="F3990" i="9"/>
  <c r="H3989" i="9"/>
  <c r="F3989" i="9"/>
  <c r="H3988" i="9"/>
  <c r="F3988" i="9"/>
  <c r="H3987" i="9"/>
  <c r="F3987" i="9"/>
  <c r="H3986" i="9"/>
  <c r="F3986" i="9"/>
  <c r="H3985" i="9"/>
  <c r="F3985" i="9"/>
  <c r="H3984" i="9"/>
  <c r="F3984" i="9"/>
  <c r="H3983" i="9"/>
  <c r="F3983" i="9"/>
  <c r="H3982" i="9"/>
  <c r="F3982" i="9"/>
  <c r="H3981" i="9"/>
  <c r="F3981" i="9"/>
  <c r="H3980" i="9"/>
  <c r="F3980" i="9"/>
  <c r="H3979" i="9"/>
  <c r="F3979" i="9"/>
  <c r="H3978" i="9"/>
  <c r="F3978" i="9"/>
  <c r="H3977" i="9"/>
  <c r="F3977" i="9"/>
  <c r="H3976" i="9"/>
  <c r="F3976" i="9"/>
  <c r="H3975" i="9"/>
  <c r="F3975" i="9"/>
  <c r="H3974" i="9"/>
  <c r="F3974" i="9"/>
  <c r="H3973" i="9"/>
  <c r="F3973" i="9"/>
  <c r="H3972" i="9"/>
  <c r="F3972" i="9"/>
  <c r="H3971" i="9"/>
  <c r="F3971" i="9"/>
  <c r="H3970" i="9"/>
  <c r="F3970" i="9"/>
  <c r="H3969" i="9"/>
  <c r="F3969" i="9"/>
  <c r="H3968" i="9"/>
  <c r="F3968" i="9"/>
  <c r="H3967" i="9"/>
  <c r="F3967" i="9"/>
  <c r="H3966" i="9"/>
  <c r="F3966" i="9"/>
  <c r="H3965" i="9"/>
  <c r="F3965" i="9"/>
  <c r="H3964" i="9"/>
  <c r="F3964" i="9"/>
  <c r="H3963" i="9"/>
  <c r="F3963" i="9"/>
  <c r="H3962" i="9"/>
  <c r="F3962" i="9"/>
  <c r="H3961" i="9"/>
  <c r="F3961" i="9"/>
  <c r="H3960" i="9"/>
  <c r="F3960" i="9"/>
  <c r="H3959" i="9"/>
  <c r="F3959" i="9"/>
  <c r="H3958" i="9"/>
  <c r="F3958" i="9"/>
  <c r="H3957" i="9"/>
  <c r="F3957" i="9"/>
  <c r="H3956" i="9"/>
  <c r="F3956" i="9"/>
  <c r="H3955" i="9"/>
  <c r="F3955" i="9"/>
  <c r="H3954" i="9"/>
  <c r="F3954" i="9"/>
  <c r="H3953" i="9"/>
  <c r="F3953" i="9"/>
  <c r="H3952" i="9"/>
  <c r="F3952" i="9"/>
  <c r="H3951" i="9"/>
  <c r="F3951" i="9"/>
  <c r="H3950" i="9"/>
  <c r="F3950" i="9"/>
  <c r="H3949" i="9"/>
  <c r="F3949" i="9"/>
  <c r="H3948" i="9"/>
  <c r="F3948" i="9"/>
  <c r="H3947" i="9"/>
  <c r="F3947" i="9"/>
  <c r="H3946" i="9"/>
  <c r="F3946" i="9"/>
  <c r="H3945" i="9"/>
  <c r="F3945" i="9"/>
  <c r="H3944" i="9"/>
  <c r="F3944" i="9"/>
  <c r="H3943" i="9"/>
  <c r="F3943" i="9"/>
  <c r="H3942" i="9"/>
  <c r="F3942" i="9"/>
  <c r="H3941" i="9"/>
  <c r="F3941" i="9"/>
  <c r="H3940" i="9"/>
  <c r="F3940" i="9"/>
  <c r="H3939" i="9"/>
  <c r="F3939" i="9"/>
  <c r="H3938" i="9"/>
  <c r="F3938" i="9"/>
  <c r="H3937" i="9"/>
  <c r="F3937" i="9"/>
  <c r="H3936" i="9"/>
  <c r="F3936" i="9"/>
  <c r="H3935" i="9"/>
  <c r="F3935" i="9"/>
  <c r="H3934" i="9"/>
  <c r="F3934" i="9"/>
  <c r="H3933" i="9"/>
  <c r="F3933" i="9"/>
  <c r="H3932" i="9"/>
  <c r="F3932" i="9"/>
  <c r="H3931" i="9"/>
  <c r="F3931" i="9"/>
  <c r="H3930" i="9"/>
  <c r="F3930" i="9"/>
  <c r="H3929" i="9"/>
  <c r="F3929" i="9"/>
  <c r="H3928" i="9"/>
  <c r="F3928" i="9"/>
  <c r="H3927" i="9"/>
  <c r="F3927" i="9"/>
  <c r="H3926" i="9"/>
  <c r="F3926" i="9"/>
  <c r="H3925" i="9"/>
  <c r="F3925" i="9"/>
  <c r="H3924" i="9"/>
  <c r="F3924" i="9"/>
  <c r="H3923" i="9"/>
  <c r="F3923" i="9"/>
  <c r="H3922" i="9"/>
  <c r="F3922" i="9"/>
  <c r="H3921" i="9"/>
  <c r="F3921" i="9"/>
  <c r="H3920" i="9"/>
  <c r="F3920" i="9"/>
  <c r="H3919" i="9"/>
  <c r="F3919" i="9"/>
  <c r="H3918" i="9"/>
  <c r="F3918" i="9"/>
  <c r="H3917" i="9"/>
  <c r="F3917" i="9"/>
  <c r="H3916" i="9"/>
  <c r="F3916" i="9"/>
  <c r="H3915" i="9"/>
  <c r="F3915" i="9"/>
  <c r="H3914" i="9"/>
  <c r="F3914" i="9"/>
  <c r="H3913" i="9"/>
  <c r="F3913" i="9"/>
  <c r="H3912" i="9"/>
  <c r="F3912" i="9"/>
  <c r="H3911" i="9"/>
  <c r="F3911" i="9"/>
  <c r="H3910" i="9"/>
  <c r="F3910" i="9"/>
  <c r="H3909" i="9"/>
  <c r="F3909" i="9"/>
  <c r="H3908" i="9"/>
  <c r="F3908" i="9"/>
  <c r="H3907" i="9"/>
  <c r="F3907" i="9"/>
  <c r="H3906" i="9"/>
  <c r="F3906" i="9"/>
  <c r="H3905" i="9"/>
  <c r="F3905" i="9"/>
  <c r="H3904" i="9"/>
  <c r="F3904" i="9"/>
  <c r="H3903" i="9"/>
  <c r="F3903" i="9"/>
  <c r="H3902" i="9"/>
  <c r="F3902" i="9"/>
  <c r="H3901" i="9"/>
  <c r="F3901" i="9"/>
  <c r="H3900" i="9"/>
  <c r="F3900" i="9"/>
  <c r="H3899" i="9"/>
  <c r="F3899" i="9"/>
  <c r="H3898" i="9"/>
  <c r="F3898" i="9"/>
  <c r="H3897" i="9"/>
  <c r="F3897" i="9"/>
  <c r="H3896" i="9"/>
  <c r="F3896" i="9"/>
  <c r="H3895" i="9"/>
  <c r="F3895" i="9"/>
  <c r="H3894" i="9"/>
  <c r="F3894" i="9"/>
  <c r="H3893" i="9"/>
  <c r="F3893" i="9"/>
  <c r="H3892" i="9"/>
  <c r="F3892" i="9"/>
  <c r="H3891" i="9"/>
  <c r="F3891" i="9"/>
  <c r="H3890" i="9"/>
  <c r="F3890" i="9"/>
  <c r="H3889" i="9"/>
  <c r="F3889" i="9"/>
  <c r="H3888" i="9"/>
  <c r="F3888" i="9"/>
  <c r="H3887" i="9"/>
  <c r="F3887" i="9"/>
  <c r="H3886" i="9"/>
  <c r="F3886" i="9"/>
  <c r="H3885" i="9"/>
  <c r="F3885" i="9"/>
  <c r="H3884" i="9"/>
  <c r="F3884" i="9"/>
  <c r="H3883" i="9"/>
  <c r="F3883" i="9"/>
  <c r="H3882" i="9"/>
  <c r="F3882" i="9"/>
  <c r="H3881" i="9"/>
  <c r="F3881" i="9"/>
  <c r="H3880" i="9"/>
  <c r="F3880" i="9"/>
  <c r="H3879" i="9"/>
  <c r="F3879" i="9"/>
  <c r="H3878" i="9"/>
  <c r="F3878" i="9"/>
  <c r="H3877" i="9"/>
  <c r="F3877" i="9"/>
  <c r="H3876" i="9"/>
  <c r="F3876" i="9"/>
  <c r="H3875" i="9"/>
  <c r="F3875" i="9"/>
  <c r="H3874" i="9"/>
  <c r="F3874" i="9"/>
  <c r="H3873" i="9"/>
  <c r="F3873" i="9"/>
  <c r="H3872" i="9"/>
  <c r="F3872" i="9"/>
  <c r="H3871" i="9"/>
  <c r="F3871" i="9"/>
  <c r="H3870" i="9"/>
  <c r="F3870" i="9"/>
  <c r="H3869" i="9"/>
  <c r="F3869" i="9"/>
  <c r="H3868" i="9"/>
  <c r="F3868" i="9"/>
  <c r="H3867" i="9"/>
  <c r="F3867" i="9"/>
  <c r="H3866" i="9"/>
  <c r="F3866" i="9"/>
  <c r="H3865" i="9"/>
  <c r="F3865" i="9"/>
  <c r="H3864" i="9"/>
  <c r="F3864" i="9"/>
  <c r="H3863" i="9"/>
  <c r="F3863" i="9"/>
  <c r="H3862" i="9"/>
  <c r="F3862" i="9"/>
  <c r="H3861" i="9"/>
  <c r="F3861" i="9"/>
  <c r="H3860" i="9"/>
  <c r="F3860" i="9"/>
  <c r="H3859" i="9"/>
  <c r="F3859" i="9"/>
  <c r="H3858" i="9"/>
  <c r="F3858" i="9"/>
  <c r="H3857" i="9"/>
  <c r="F3857" i="9"/>
  <c r="H3856" i="9"/>
  <c r="F3856" i="9"/>
  <c r="H3855" i="9"/>
  <c r="F3855" i="9"/>
  <c r="H3854" i="9"/>
  <c r="F3854" i="9"/>
  <c r="H3853" i="9"/>
  <c r="F3853" i="9"/>
  <c r="H3852" i="9"/>
  <c r="F3852" i="9"/>
  <c r="H3851" i="9"/>
  <c r="F3851" i="9"/>
  <c r="H3850" i="9"/>
  <c r="F3850" i="9"/>
  <c r="H3849" i="9"/>
  <c r="F3849" i="9"/>
  <c r="H3848" i="9"/>
  <c r="F3848" i="9"/>
  <c r="H3847" i="9"/>
  <c r="F3847" i="9"/>
  <c r="H3846" i="9"/>
  <c r="F3846" i="9"/>
  <c r="H3845" i="9"/>
  <c r="F3845" i="9"/>
  <c r="H3844" i="9"/>
  <c r="F3844" i="9"/>
  <c r="H3843" i="9"/>
  <c r="F3843" i="9"/>
  <c r="H3842" i="9"/>
  <c r="F3842" i="9"/>
  <c r="H3841" i="9"/>
  <c r="F3841" i="9"/>
  <c r="H3840" i="9"/>
  <c r="F3840" i="9"/>
  <c r="H3839" i="9"/>
  <c r="F3839" i="9"/>
  <c r="H3838" i="9"/>
  <c r="F3838" i="9"/>
  <c r="H3837" i="9"/>
  <c r="F3837" i="9"/>
  <c r="H3836" i="9"/>
  <c r="F3836" i="9"/>
  <c r="H3835" i="9"/>
  <c r="F3835" i="9"/>
  <c r="H3834" i="9"/>
  <c r="F3834" i="9"/>
  <c r="H3833" i="9"/>
  <c r="F3833" i="9"/>
  <c r="H3832" i="9"/>
  <c r="F3832" i="9"/>
  <c r="H3831" i="9"/>
  <c r="F3831" i="9"/>
  <c r="H3830" i="9"/>
  <c r="F3830" i="9"/>
  <c r="H3829" i="9"/>
  <c r="F3829" i="9"/>
  <c r="H3828" i="9"/>
  <c r="F3828" i="9"/>
  <c r="H3827" i="9"/>
  <c r="F3827" i="9"/>
  <c r="H3826" i="9"/>
  <c r="F3826" i="9"/>
  <c r="H3825" i="9"/>
  <c r="F3825" i="9"/>
  <c r="H3824" i="9"/>
  <c r="F3824" i="9"/>
  <c r="H3823" i="9"/>
  <c r="F3823" i="9"/>
  <c r="H3822" i="9"/>
  <c r="F3822" i="9"/>
  <c r="H3821" i="9"/>
  <c r="F3821" i="9"/>
  <c r="H3820" i="9"/>
  <c r="F3820" i="9"/>
  <c r="H3819" i="9"/>
  <c r="F3819" i="9"/>
  <c r="H3818" i="9"/>
  <c r="F3818" i="9"/>
  <c r="H3817" i="9"/>
  <c r="F3817" i="9"/>
  <c r="H3816" i="9"/>
  <c r="F3816" i="9"/>
  <c r="H3815" i="9"/>
  <c r="F3815" i="9"/>
  <c r="H3814" i="9"/>
  <c r="F3814" i="9"/>
  <c r="H3813" i="9"/>
  <c r="F3813" i="9"/>
  <c r="H3812" i="9"/>
  <c r="F3812" i="9"/>
  <c r="H3811" i="9"/>
  <c r="F3811" i="9"/>
  <c r="H3810" i="9"/>
  <c r="F3810" i="9"/>
  <c r="H3809" i="9"/>
  <c r="F3809" i="9"/>
  <c r="H3808" i="9"/>
  <c r="F3808" i="9"/>
  <c r="H3807" i="9"/>
  <c r="F3807" i="9"/>
  <c r="H3806" i="9"/>
  <c r="F3806" i="9"/>
  <c r="H3805" i="9"/>
  <c r="F3805" i="9"/>
  <c r="H3804" i="9"/>
  <c r="F3804" i="9"/>
  <c r="H3803" i="9"/>
  <c r="F3803" i="9"/>
  <c r="H3802" i="9"/>
  <c r="F3802" i="9"/>
  <c r="H3801" i="9"/>
  <c r="F3801" i="9"/>
  <c r="H3800" i="9"/>
  <c r="F3800" i="9"/>
  <c r="H3799" i="9"/>
  <c r="F3799" i="9"/>
  <c r="H3798" i="9"/>
  <c r="F3798" i="9"/>
  <c r="H3797" i="9"/>
  <c r="F3797" i="9"/>
  <c r="H3796" i="9"/>
  <c r="F3796" i="9"/>
  <c r="H3795" i="9"/>
  <c r="F3795" i="9"/>
  <c r="H3794" i="9"/>
  <c r="F3794" i="9"/>
  <c r="H3793" i="9"/>
  <c r="F3793" i="9"/>
  <c r="H3792" i="9"/>
  <c r="F3792" i="9"/>
  <c r="H3791" i="9"/>
  <c r="F3791" i="9"/>
  <c r="H3790" i="9"/>
  <c r="F3790" i="9"/>
  <c r="H3789" i="9"/>
  <c r="F3789" i="9"/>
  <c r="H3788" i="9"/>
  <c r="F3788" i="9"/>
  <c r="H3787" i="9"/>
  <c r="F3787" i="9"/>
  <c r="H3786" i="9"/>
  <c r="F3786" i="9"/>
  <c r="H3785" i="9"/>
  <c r="F3785" i="9"/>
  <c r="H3784" i="9"/>
  <c r="F3784" i="9"/>
  <c r="H3783" i="9"/>
  <c r="F3783" i="9"/>
  <c r="H3782" i="9"/>
  <c r="F3782" i="9"/>
  <c r="H3781" i="9"/>
  <c r="F3781" i="9"/>
  <c r="H3780" i="9"/>
  <c r="F3780" i="9"/>
  <c r="H3779" i="9"/>
  <c r="F3779" i="9"/>
  <c r="H3778" i="9"/>
  <c r="F3778" i="9"/>
  <c r="H3777" i="9"/>
  <c r="F3777" i="9"/>
  <c r="H3776" i="9"/>
  <c r="F3776" i="9"/>
  <c r="H3775" i="9"/>
  <c r="F3775" i="9"/>
  <c r="H3774" i="9"/>
  <c r="F3774" i="9"/>
  <c r="H3773" i="9"/>
  <c r="F3773" i="9"/>
  <c r="H3772" i="9"/>
  <c r="F3772" i="9"/>
  <c r="H3771" i="9"/>
  <c r="F3771" i="9"/>
  <c r="H3770" i="9"/>
  <c r="F3770" i="9"/>
  <c r="H3769" i="9"/>
  <c r="F3769" i="9"/>
  <c r="H3768" i="9"/>
  <c r="F3768" i="9"/>
  <c r="H3767" i="9"/>
  <c r="F3767" i="9"/>
  <c r="H3766" i="9"/>
  <c r="F3766" i="9"/>
  <c r="H3765" i="9"/>
  <c r="F3765" i="9"/>
  <c r="H3764" i="9"/>
  <c r="F3764" i="9"/>
  <c r="H3763" i="9"/>
  <c r="F3763" i="9"/>
  <c r="H3762" i="9"/>
  <c r="F3762" i="9"/>
  <c r="H3761" i="9"/>
  <c r="F3761" i="9"/>
  <c r="H3760" i="9"/>
  <c r="F3760" i="9"/>
  <c r="H3759" i="9"/>
  <c r="F3759" i="9"/>
  <c r="H3758" i="9"/>
  <c r="F3758" i="9"/>
  <c r="H3757" i="9"/>
  <c r="F3757" i="9"/>
  <c r="H3756" i="9"/>
  <c r="F3756" i="9"/>
  <c r="H3755" i="9"/>
  <c r="F3755" i="9"/>
  <c r="H3754" i="9"/>
  <c r="F3754" i="9"/>
  <c r="H3753" i="9"/>
  <c r="F3753" i="9"/>
  <c r="H3752" i="9"/>
  <c r="F3752" i="9"/>
  <c r="H3751" i="9"/>
  <c r="F3751" i="9"/>
  <c r="H3750" i="9"/>
  <c r="F3750" i="9"/>
  <c r="H3749" i="9"/>
  <c r="F3749" i="9"/>
  <c r="H3748" i="9"/>
  <c r="F3748" i="9"/>
  <c r="H3747" i="9"/>
  <c r="F3747" i="9"/>
  <c r="H3746" i="9"/>
  <c r="F3746" i="9"/>
  <c r="H3745" i="9"/>
  <c r="F3745" i="9"/>
  <c r="H3744" i="9"/>
  <c r="F3744" i="9"/>
  <c r="H3743" i="9"/>
  <c r="F3743" i="9"/>
  <c r="H3742" i="9"/>
  <c r="F3742" i="9"/>
  <c r="H3741" i="9"/>
  <c r="F3741" i="9"/>
  <c r="H3740" i="9"/>
  <c r="F3740" i="9"/>
  <c r="H3739" i="9"/>
  <c r="F3739" i="9"/>
  <c r="H3738" i="9"/>
  <c r="F3738" i="9"/>
  <c r="H3737" i="9"/>
  <c r="F3737" i="9"/>
  <c r="H3736" i="9"/>
  <c r="F3736" i="9"/>
  <c r="H3735" i="9"/>
  <c r="F3735" i="9"/>
  <c r="H3734" i="9"/>
  <c r="F3734" i="9"/>
  <c r="H3733" i="9"/>
  <c r="F3733" i="9"/>
  <c r="H3732" i="9"/>
  <c r="F3732" i="9"/>
  <c r="H3731" i="9"/>
  <c r="F3731" i="9"/>
  <c r="H3730" i="9"/>
  <c r="F3730" i="9"/>
  <c r="H3729" i="9"/>
  <c r="F3729" i="9"/>
  <c r="H3728" i="9"/>
  <c r="F3728" i="9"/>
  <c r="H3727" i="9"/>
  <c r="F3727" i="9"/>
  <c r="H3726" i="9"/>
  <c r="F3726" i="9"/>
  <c r="H3725" i="9"/>
  <c r="F3725" i="9"/>
  <c r="H3724" i="9"/>
  <c r="F3724" i="9"/>
  <c r="H3723" i="9"/>
  <c r="F3723" i="9"/>
  <c r="H3722" i="9"/>
  <c r="F3722" i="9"/>
  <c r="H3721" i="9"/>
  <c r="F3721" i="9"/>
  <c r="H3720" i="9"/>
  <c r="F3720" i="9"/>
  <c r="H3719" i="9"/>
  <c r="F3719" i="9"/>
  <c r="H3718" i="9"/>
  <c r="F3718" i="9"/>
  <c r="H3717" i="9"/>
  <c r="F3717" i="9"/>
  <c r="H3716" i="9"/>
  <c r="F3716" i="9"/>
  <c r="H3715" i="9"/>
  <c r="F3715" i="9"/>
  <c r="H3714" i="9"/>
  <c r="F3714" i="9"/>
  <c r="H3713" i="9"/>
  <c r="F3713" i="9"/>
  <c r="H3712" i="9"/>
  <c r="F3712" i="9"/>
  <c r="H3711" i="9"/>
  <c r="F3711" i="9"/>
  <c r="H3710" i="9"/>
  <c r="F3710" i="9"/>
  <c r="H3709" i="9"/>
  <c r="F3709" i="9"/>
  <c r="H3708" i="9"/>
  <c r="F3708" i="9"/>
  <c r="H3707" i="9"/>
  <c r="F3707" i="9"/>
  <c r="H3706" i="9"/>
  <c r="F3706" i="9"/>
  <c r="H3705" i="9"/>
  <c r="F3705" i="9"/>
  <c r="H3704" i="9"/>
  <c r="F3704" i="9"/>
  <c r="H3703" i="9"/>
  <c r="F3703" i="9"/>
  <c r="H3702" i="9"/>
  <c r="F3702" i="9"/>
  <c r="H3701" i="9"/>
  <c r="F3701" i="9"/>
  <c r="H3700" i="9"/>
  <c r="F3700" i="9"/>
  <c r="H3699" i="9"/>
  <c r="F3699" i="9"/>
  <c r="H3698" i="9"/>
  <c r="F3698" i="9"/>
  <c r="H3697" i="9"/>
  <c r="F3697" i="9"/>
  <c r="H3696" i="9"/>
  <c r="F3696" i="9"/>
  <c r="H3695" i="9"/>
  <c r="F3695" i="9"/>
  <c r="H3694" i="9"/>
  <c r="F3694" i="9"/>
  <c r="H3693" i="9"/>
  <c r="F3693" i="9"/>
  <c r="H3692" i="9"/>
  <c r="F3692" i="9"/>
  <c r="H3691" i="9"/>
  <c r="F3691" i="9"/>
  <c r="H3690" i="9"/>
  <c r="F3690" i="9"/>
  <c r="H3689" i="9"/>
  <c r="F3689" i="9"/>
  <c r="H3688" i="9"/>
  <c r="F3688" i="9"/>
  <c r="H3687" i="9"/>
  <c r="F3687" i="9"/>
  <c r="H3686" i="9"/>
  <c r="F3686" i="9"/>
  <c r="H3685" i="9"/>
  <c r="F3685" i="9"/>
  <c r="H3684" i="9"/>
  <c r="F3684" i="9"/>
  <c r="H3683" i="9"/>
  <c r="F3683" i="9"/>
  <c r="H3682" i="9"/>
  <c r="F3682" i="9"/>
  <c r="H3681" i="9"/>
  <c r="F3681" i="9"/>
  <c r="H3680" i="9"/>
  <c r="F3680" i="9"/>
  <c r="H3679" i="9"/>
  <c r="F3679" i="9"/>
  <c r="H3678" i="9"/>
  <c r="F3678" i="9"/>
  <c r="H3677" i="9"/>
  <c r="F3677" i="9"/>
  <c r="H3676" i="9"/>
  <c r="F3676" i="9"/>
  <c r="H3675" i="9"/>
  <c r="F3675" i="9"/>
  <c r="H3674" i="9"/>
  <c r="F3674" i="9"/>
  <c r="H3673" i="9"/>
  <c r="F3673" i="9"/>
  <c r="H3672" i="9"/>
  <c r="F3672" i="9"/>
  <c r="H3671" i="9"/>
  <c r="F3671" i="9"/>
  <c r="H3670" i="9"/>
  <c r="F3670" i="9"/>
  <c r="H3669" i="9"/>
  <c r="F3669" i="9"/>
  <c r="H3668" i="9"/>
  <c r="F3668" i="9"/>
  <c r="H3667" i="9"/>
  <c r="F3667" i="9"/>
  <c r="H3666" i="9"/>
  <c r="F3666" i="9"/>
  <c r="H3665" i="9"/>
  <c r="F3665" i="9"/>
  <c r="H3664" i="9"/>
  <c r="F3664" i="9"/>
  <c r="H3663" i="9"/>
  <c r="F3663" i="9"/>
  <c r="H3662" i="9"/>
  <c r="F3662" i="9"/>
  <c r="H3661" i="9"/>
  <c r="F3661" i="9"/>
  <c r="H3660" i="9"/>
  <c r="F3660" i="9"/>
  <c r="H3659" i="9"/>
  <c r="F3659" i="9"/>
  <c r="H3658" i="9"/>
  <c r="F3658" i="9"/>
  <c r="H3657" i="9"/>
  <c r="F3657" i="9"/>
  <c r="H3656" i="9"/>
  <c r="F3656" i="9"/>
  <c r="H3655" i="9"/>
  <c r="F3655" i="9"/>
  <c r="H3654" i="9"/>
  <c r="F3654" i="9"/>
  <c r="H3653" i="9"/>
  <c r="F3653" i="9"/>
  <c r="H3652" i="9"/>
  <c r="F3652" i="9"/>
  <c r="H3651" i="9"/>
  <c r="F3651" i="9"/>
  <c r="H3650" i="9"/>
  <c r="F3650" i="9"/>
  <c r="H3649" i="9"/>
  <c r="F3649" i="9"/>
  <c r="H3648" i="9"/>
  <c r="F3648" i="9"/>
  <c r="H3647" i="9"/>
  <c r="F3647" i="9"/>
  <c r="H3646" i="9"/>
  <c r="F3646" i="9"/>
  <c r="H3645" i="9"/>
  <c r="F3645" i="9"/>
  <c r="H3644" i="9"/>
  <c r="F3644" i="9"/>
  <c r="H3643" i="9"/>
  <c r="F3643" i="9"/>
  <c r="H3642" i="9"/>
  <c r="F3642" i="9"/>
  <c r="H3641" i="9"/>
  <c r="F3641" i="9"/>
  <c r="H3640" i="9"/>
  <c r="F3640" i="9"/>
  <c r="H3639" i="9"/>
  <c r="F3639" i="9"/>
  <c r="H3638" i="9"/>
  <c r="F3638" i="9"/>
  <c r="H3637" i="9"/>
  <c r="F3637" i="9"/>
  <c r="H3636" i="9"/>
  <c r="F3636" i="9"/>
  <c r="H3635" i="9"/>
  <c r="F3635" i="9"/>
  <c r="H3634" i="9"/>
  <c r="F3634" i="9"/>
  <c r="H3633" i="9"/>
  <c r="F3633" i="9"/>
  <c r="H3632" i="9"/>
  <c r="F3632" i="9"/>
  <c r="H3631" i="9"/>
  <c r="F3631" i="9"/>
  <c r="H3630" i="9"/>
  <c r="F3630" i="9"/>
  <c r="H3629" i="9"/>
  <c r="F3629" i="9"/>
  <c r="H3628" i="9"/>
  <c r="F3628" i="9"/>
  <c r="H3627" i="9"/>
  <c r="F3627" i="9"/>
  <c r="H3626" i="9"/>
  <c r="F3626" i="9"/>
  <c r="H3625" i="9"/>
  <c r="F3625" i="9"/>
  <c r="H3624" i="9"/>
  <c r="F3624" i="9"/>
  <c r="H3623" i="9"/>
  <c r="F3623" i="9"/>
  <c r="H3622" i="9"/>
  <c r="F3622" i="9"/>
  <c r="H3621" i="9"/>
  <c r="F3621" i="9"/>
  <c r="H3620" i="9"/>
  <c r="F3620" i="9"/>
  <c r="H3619" i="9"/>
  <c r="F3619" i="9"/>
  <c r="H3618" i="9"/>
  <c r="F3618" i="9"/>
  <c r="H3617" i="9"/>
  <c r="F3617" i="9"/>
  <c r="H3616" i="9"/>
  <c r="F3616" i="9"/>
  <c r="H3615" i="9"/>
  <c r="F3615" i="9"/>
  <c r="H3614" i="9"/>
  <c r="F3614" i="9"/>
  <c r="H3613" i="9"/>
  <c r="F3613" i="9"/>
  <c r="H3612" i="9"/>
  <c r="F3612" i="9"/>
  <c r="H3611" i="9"/>
  <c r="F3611" i="9"/>
  <c r="H3610" i="9"/>
  <c r="F3610" i="9"/>
  <c r="H3609" i="9"/>
  <c r="F3609" i="9"/>
  <c r="H3608" i="9"/>
  <c r="F3608" i="9"/>
  <c r="H3607" i="9"/>
  <c r="F3607" i="9"/>
  <c r="H3606" i="9"/>
  <c r="F3606" i="9"/>
  <c r="H3605" i="9"/>
  <c r="F3605" i="9"/>
  <c r="H3604" i="9"/>
  <c r="F3604" i="9"/>
  <c r="H3603" i="9"/>
  <c r="F3603" i="9"/>
  <c r="H3602" i="9"/>
  <c r="F3602" i="9"/>
  <c r="H3601" i="9"/>
  <c r="F3601" i="9"/>
  <c r="H3600" i="9"/>
  <c r="F3600" i="9"/>
  <c r="H3599" i="9"/>
  <c r="F3599" i="9"/>
  <c r="H3598" i="9"/>
  <c r="F3598" i="9"/>
  <c r="H3597" i="9"/>
  <c r="F3597" i="9"/>
  <c r="H3596" i="9"/>
  <c r="F3596" i="9"/>
  <c r="H3595" i="9"/>
  <c r="F3595" i="9"/>
  <c r="H3594" i="9"/>
  <c r="F3594" i="9"/>
  <c r="H3593" i="9"/>
  <c r="F3593" i="9"/>
  <c r="H3592" i="9"/>
  <c r="F3592" i="9"/>
  <c r="H3591" i="9"/>
  <c r="F3591" i="9"/>
  <c r="H3590" i="9"/>
  <c r="F3590" i="9"/>
  <c r="H3589" i="9"/>
  <c r="F3589" i="9"/>
  <c r="H3588" i="9"/>
  <c r="F3588" i="9"/>
  <c r="H3587" i="9"/>
  <c r="F3587" i="9"/>
  <c r="H3586" i="9"/>
  <c r="F3586" i="9"/>
  <c r="H3585" i="9"/>
  <c r="F3585" i="9"/>
  <c r="H3584" i="9"/>
  <c r="F3584" i="9"/>
  <c r="H3583" i="9"/>
  <c r="F3583" i="9"/>
  <c r="H3582" i="9"/>
  <c r="F3582" i="9"/>
  <c r="H3581" i="9"/>
  <c r="F3581" i="9"/>
  <c r="H3580" i="9"/>
  <c r="F3580" i="9"/>
  <c r="H3579" i="9"/>
  <c r="F3579" i="9"/>
  <c r="H3578" i="9"/>
  <c r="F3578" i="9"/>
  <c r="H3577" i="9"/>
  <c r="F3577" i="9"/>
  <c r="H3576" i="9"/>
  <c r="F3576" i="9"/>
  <c r="H3575" i="9"/>
  <c r="F3575" i="9"/>
  <c r="H3574" i="9"/>
  <c r="F3574" i="9"/>
  <c r="H3573" i="9"/>
  <c r="F3573" i="9"/>
  <c r="H3572" i="9"/>
  <c r="F3572" i="9"/>
  <c r="H3571" i="9"/>
  <c r="F3571" i="9"/>
  <c r="H3570" i="9"/>
  <c r="F3570" i="9"/>
  <c r="H3569" i="9"/>
  <c r="F3569" i="9"/>
  <c r="H3568" i="9"/>
  <c r="F3568" i="9"/>
  <c r="H3567" i="9"/>
  <c r="F3567" i="9"/>
  <c r="H3566" i="9"/>
  <c r="F3566" i="9"/>
  <c r="H3565" i="9"/>
  <c r="F3565" i="9"/>
  <c r="H3564" i="9"/>
  <c r="F3564" i="9"/>
  <c r="H3563" i="9"/>
  <c r="F3563" i="9"/>
  <c r="H3562" i="9"/>
  <c r="F3562" i="9"/>
  <c r="H3561" i="9"/>
  <c r="F3561" i="9"/>
  <c r="H3560" i="9"/>
  <c r="F3560" i="9"/>
  <c r="H3559" i="9"/>
  <c r="F3559" i="9"/>
  <c r="H3558" i="9"/>
  <c r="F3558" i="9"/>
  <c r="H3557" i="9"/>
  <c r="F3557" i="9"/>
  <c r="H3556" i="9"/>
  <c r="F3556" i="9"/>
  <c r="H3555" i="9"/>
  <c r="F3555" i="9"/>
  <c r="H3554" i="9"/>
  <c r="F3554" i="9"/>
  <c r="H3553" i="9"/>
  <c r="F3553" i="9"/>
  <c r="H3552" i="9"/>
  <c r="F3552" i="9"/>
  <c r="H3551" i="9"/>
  <c r="F3551" i="9"/>
  <c r="H3550" i="9"/>
  <c r="F3550" i="9"/>
  <c r="H3549" i="9"/>
  <c r="F3549" i="9"/>
  <c r="H3548" i="9"/>
  <c r="F3548" i="9"/>
  <c r="H3547" i="9"/>
  <c r="F3547" i="9"/>
  <c r="H3546" i="9"/>
  <c r="F3546" i="9"/>
  <c r="H3545" i="9"/>
  <c r="F3545" i="9"/>
  <c r="H3544" i="9"/>
  <c r="F3544" i="9"/>
  <c r="H3543" i="9"/>
  <c r="F3543" i="9"/>
  <c r="H3542" i="9"/>
  <c r="F3542" i="9"/>
  <c r="H3541" i="9"/>
  <c r="F3541" i="9"/>
  <c r="H3540" i="9"/>
  <c r="F3540" i="9"/>
  <c r="H3539" i="9"/>
  <c r="F3539" i="9"/>
  <c r="H3538" i="9"/>
  <c r="F3538" i="9"/>
  <c r="H3537" i="9"/>
  <c r="F3537" i="9"/>
  <c r="H3536" i="9"/>
  <c r="F3536" i="9"/>
  <c r="H3535" i="9"/>
  <c r="F3535" i="9"/>
  <c r="H3534" i="9"/>
  <c r="F3534" i="9"/>
  <c r="H3533" i="9"/>
  <c r="F3533" i="9"/>
  <c r="H3532" i="9"/>
  <c r="F3532" i="9"/>
  <c r="H3531" i="9"/>
  <c r="F3531" i="9"/>
  <c r="H3530" i="9"/>
  <c r="F3530" i="9"/>
  <c r="H3529" i="9"/>
  <c r="F3529" i="9"/>
  <c r="H3528" i="9"/>
  <c r="F3528" i="9"/>
  <c r="H3527" i="9"/>
  <c r="F3527" i="9"/>
  <c r="H3526" i="9"/>
  <c r="F3526" i="9"/>
  <c r="H3525" i="9"/>
  <c r="F3525" i="9"/>
  <c r="H3524" i="9"/>
  <c r="F3524" i="9"/>
  <c r="H3523" i="9"/>
  <c r="F3523" i="9"/>
  <c r="H3522" i="9"/>
  <c r="F3522" i="9"/>
  <c r="H3521" i="9"/>
  <c r="F3521" i="9"/>
  <c r="H3520" i="9"/>
  <c r="F3520" i="9"/>
  <c r="H3519" i="9"/>
  <c r="F3519" i="9"/>
  <c r="H3518" i="9"/>
  <c r="F3518" i="9"/>
  <c r="H3517" i="9"/>
  <c r="F3517" i="9"/>
  <c r="H3516" i="9"/>
  <c r="F3516" i="9"/>
  <c r="H3515" i="9"/>
  <c r="F3515" i="9"/>
  <c r="H3514" i="9"/>
  <c r="F3514" i="9"/>
  <c r="H3513" i="9"/>
  <c r="F3513" i="9"/>
  <c r="H3512" i="9"/>
  <c r="F3512" i="9"/>
  <c r="H3511" i="9"/>
  <c r="F3511" i="9"/>
  <c r="H3510" i="9"/>
  <c r="F3510" i="9"/>
  <c r="H3509" i="9"/>
  <c r="F3509" i="9"/>
  <c r="H3508" i="9"/>
  <c r="F3508" i="9"/>
  <c r="H3507" i="9"/>
  <c r="F3507" i="9"/>
  <c r="H3506" i="9"/>
  <c r="F3506" i="9"/>
  <c r="H3505" i="9"/>
  <c r="F3505" i="9"/>
  <c r="H3504" i="9"/>
  <c r="F3504" i="9"/>
  <c r="H3503" i="9"/>
  <c r="F3503" i="9"/>
  <c r="H3502" i="9"/>
  <c r="F3502" i="9"/>
  <c r="H3501" i="9"/>
  <c r="F3501" i="9"/>
  <c r="H3500" i="9"/>
  <c r="F3500" i="9"/>
  <c r="H3499" i="9"/>
  <c r="F3499" i="9"/>
  <c r="H3498" i="9"/>
  <c r="F3498" i="9"/>
  <c r="H3497" i="9"/>
  <c r="F3497" i="9"/>
  <c r="H3496" i="9"/>
  <c r="F3496" i="9"/>
  <c r="H3495" i="9"/>
  <c r="F3495" i="9"/>
  <c r="H3494" i="9"/>
  <c r="F3494" i="9"/>
  <c r="H3493" i="9"/>
  <c r="F3493" i="9"/>
  <c r="H3492" i="9"/>
  <c r="F3492" i="9"/>
  <c r="H3491" i="9"/>
  <c r="F3491" i="9"/>
  <c r="H3490" i="9"/>
  <c r="F3490" i="9"/>
  <c r="H3489" i="9"/>
  <c r="F3489" i="9"/>
  <c r="H3488" i="9"/>
  <c r="F3488" i="9"/>
  <c r="H3487" i="9"/>
  <c r="F3487" i="9"/>
  <c r="H3486" i="9"/>
  <c r="F3486" i="9"/>
  <c r="H3485" i="9"/>
  <c r="F3485" i="9"/>
  <c r="H3484" i="9"/>
  <c r="F3484" i="9"/>
  <c r="H3483" i="9"/>
  <c r="F3483" i="9"/>
  <c r="H3482" i="9"/>
  <c r="F3482" i="9"/>
  <c r="H3481" i="9"/>
  <c r="F3481" i="9"/>
  <c r="H3480" i="9"/>
  <c r="F3480" i="9"/>
  <c r="H3479" i="9"/>
  <c r="F3479" i="9"/>
  <c r="H3478" i="9"/>
  <c r="F3478" i="9"/>
  <c r="H3477" i="9"/>
  <c r="F3477" i="9"/>
  <c r="H3476" i="9"/>
  <c r="F3476" i="9"/>
  <c r="H3475" i="9"/>
  <c r="F3475" i="9"/>
  <c r="H3474" i="9"/>
  <c r="F3474" i="9"/>
  <c r="H3473" i="9"/>
  <c r="F3473" i="9"/>
  <c r="H3472" i="9"/>
  <c r="F3472" i="9"/>
  <c r="H3471" i="9"/>
  <c r="F3471" i="9"/>
  <c r="H3470" i="9"/>
  <c r="F3470" i="9"/>
  <c r="H3469" i="9"/>
  <c r="F3469" i="9"/>
  <c r="H3468" i="9"/>
  <c r="F3468" i="9"/>
  <c r="H3467" i="9"/>
  <c r="F3467" i="9"/>
  <c r="H3466" i="9"/>
  <c r="F3466" i="9"/>
  <c r="H3465" i="9"/>
  <c r="F3465" i="9"/>
  <c r="H3464" i="9"/>
  <c r="F3464" i="9"/>
  <c r="H3463" i="9"/>
  <c r="F3463" i="9"/>
  <c r="H3462" i="9"/>
  <c r="F3462" i="9"/>
  <c r="H3461" i="9"/>
  <c r="F3461" i="9"/>
  <c r="H3460" i="9"/>
  <c r="F3460" i="9"/>
  <c r="H3459" i="9"/>
  <c r="F3459" i="9"/>
  <c r="H3458" i="9"/>
  <c r="F3458" i="9"/>
  <c r="H3457" i="9"/>
  <c r="F3457" i="9"/>
  <c r="H3456" i="9"/>
  <c r="F3456" i="9"/>
  <c r="H3455" i="9"/>
  <c r="F3455" i="9"/>
  <c r="H3454" i="9"/>
  <c r="F3454" i="9"/>
  <c r="H3453" i="9"/>
  <c r="F3453" i="9"/>
  <c r="H3452" i="9"/>
  <c r="F3452" i="9"/>
  <c r="H3451" i="9"/>
  <c r="F3451" i="9"/>
  <c r="H3450" i="9"/>
  <c r="F3450" i="9"/>
  <c r="H3449" i="9"/>
  <c r="F3449" i="9"/>
  <c r="H3448" i="9"/>
  <c r="F3448" i="9"/>
  <c r="H3447" i="9"/>
  <c r="F3447" i="9"/>
  <c r="H3446" i="9"/>
  <c r="F3446" i="9"/>
  <c r="H3445" i="9"/>
  <c r="F3445" i="9"/>
  <c r="H3444" i="9"/>
  <c r="F3444" i="9"/>
  <c r="H3443" i="9"/>
  <c r="F3443" i="9"/>
  <c r="H3442" i="9"/>
  <c r="F3442" i="9"/>
  <c r="H3441" i="9"/>
  <c r="F3441" i="9"/>
  <c r="H3440" i="9"/>
  <c r="F3440" i="9"/>
  <c r="H3439" i="9"/>
  <c r="F3439" i="9"/>
  <c r="H3438" i="9"/>
  <c r="F3438" i="9"/>
  <c r="H3437" i="9"/>
  <c r="F3437" i="9"/>
  <c r="H3436" i="9"/>
  <c r="F3436" i="9"/>
  <c r="H3435" i="9"/>
  <c r="F3435" i="9"/>
  <c r="H3434" i="9"/>
  <c r="F3434" i="9"/>
  <c r="H3433" i="9"/>
  <c r="F3433" i="9"/>
  <c r="H3432" i="9"/>
  <c r="F3432" i="9"/>
  <c r="H3431" i="9"/>
  <c r="F3431" i="9"/>
  <c r="H3430" i="9"/>
  <c r="F3430" i="9"/>
  <c r="H3429" i="9"/>
  <c r="F3429" i="9"/>
  <c r="H3428" i="9"/>
  <c r="F3428" i="9"/>
  <c r="H3427" i="9"/>
  <c r="F3427" i="9"/>
  <c r="H3426" i="9"/>
  <c r="F3426" i="9"/>
  <c r="H3425" i="9"/>
  <c r="F3425" i="9"/>
  <c r="H3424" i="9"/>
  <c r="F3424" i="9"/>
  <c r="H3423" i="9"/>
  <c r="F3423" i="9"/>
  <c r="H3422" i="9"/>
  <c r="F3422" i="9"/>
  <c r="H3421" i="9"/>
  <c r="F3421" i="9"/>
  <c r="H3420" i="9"/>
  <c r="F3420" i="9"/>
  <c r="H3419" i="9"/>
  <c r="F3419" i="9"/>
  <c r="H3418" i="9"/>
  <c r="F3418" i="9"/>
  <c r="H3417" i="9"/>
  <c r="F3417" i="9"/>
  <c r="H3416" i="9"/>
  <c r="F3416" i="9"/>
  <c r="H3415" i="9"/>
  <c r="F3415" i="9"/>
  <c r="H3414" i="9"/>
  <c r="F3414" i="9"/>
  <c r="H3413" i="9"/>
  <c r="F3413" i="9"/>
  <c r="H3412" i="9"/>
  <c r="F3412" i="9"/>
  <c r="H3411" i="9"/>
  <c r="F3411" i="9"/>
  <c r="H3410" i="9"/>
  <c r="F3410" i="9"/>
  <c r="H3409" i="9"/>
  <c r="F3409" i="9"/>
  <c r="H3408" i="9"/>
  <c r="F3408" i="9"/>
  <c r="H3407" i="9"/>
  <c r="F3407" i="9"/>
  <c r="H3406" i="9"/>
  <c r="F3406" i="9"/>
  <c r="H3405" i="9"/>
  <c r="F3405" i="9"/>
  <c r="H3404" i="9"/>
  <c r="F3404" i="9"/>
  <c r="H3403" i="9"/>
  <c r="F3403" i="9"/>
  <c r="H3402" i="9"/>
  <c r="F3402" i="9"/>
  <c r="H3401" i="9"/>
  <c r="F3401" i="9"/>
  <c r="H3400" i="9"/>
  <c r="F3400" i="9"/>
  <c r="H3399" i="9"/>
  <c r="F3399" i="9"/>
  <c r="H3398" i="9"/>
  <c r="F3398" i="9"/>
  <c r="H3397" i="9"/>
  <c r="F3397" i="9"/>
  <c r="H3396" i="9"/>
  <c r="F3396" i="9"/>
  <c r="H3395" i="9"/>
  <c r="F3395" i="9"/>
  <c r="H3394" i="9"/>
  <c r="F3394" i="9"/>
  <c r="H3393" i="9"/>
  <c r="F3393" i="9"/>
  <c r="H3392" i="9"/>
  <c r="F3392" i="9"/>
  <c r="H3391" i="9"/>
  <c r="F3391" i="9"/>
  <c r="H3390" i="9"/>
  <c r="F3390" i="9"/>
  <c r="H3389" i="9"/>
  <c r="F3389" i="9"/>
  <c r="H3388" i="9"/>
  <c r="F3388" i="9"/>
  <c r="H3387" i="9"/>
  <c r="F3387" i="9"/>
  <c r="H3386" i="9"/>
  <c r="F3386" i="9"/>
  <c r="H3385" i="9"/>
  <c r="F3385" i="9"/>
  <c r="H3384" i="9"/>
  <c r="F3384" i="9"/>
  <c r="H3383" i="9"/>
  <c r="F3383" i="9"/>
  <c r="H3382" i="9"/>
  <c r="F3382" i="9"/>
  <c r="H3381" i="9"/>
  <c r="F3381" i="9"/>
  <c r="H3380" i="9"/>
  <c r="F3380" i="9"/>
  <c r="H3379" i="9"/>
  <c r="F3379" i="9"/>
  <c r="H3378" i="9"/>
  <c r="F3378" i="9"/>
  <c r="H3377" i="9"/>
  <c r="F3377" i="9"/>
  <c r="H3376" i="9"/>
  <c r="F3376" i="9"/>
  <c r="H3375" i="9"/>
  <c r="F3375" i="9"/>
  <c r="H3374" i="9"/>
  <c r="F3374" i="9"/>
  <c r="H3373" i="9"/>
  <c r="F3373" i="9"/>
  <c r="H3372" i="9"/>
  <c r="F3372" i="9"/>
  <c r="H3371" i="9"/>
  <c r="F3371" i="9"/>
  <c r="H3370" i="9"/>
  <c r="F3370" i="9"/>
  <c r="H3369" i="9"/>
  <c r="F3369" i="9"/>
  <c r="H3368" i="9"/>
  <c r="F3368" i="9"/>
  <c r="H3367" i="9"/>
  <c r="F3367" i="9"/>
  <c r="H3366" i="9"/>
  <c r="F3366" i="9"/>
  <c r="H3365" i="9"/>
  <c r="F3365" i="9"/>
  <c r="H3364" i="9"/>
  <c r="F3364" i="9"/>
  <c r="H3363" i="9"/>
  <c r="F3363" i="9"/>
  <c r="H3362" i="9"/>
  <c r="F3362" i="9"/>
  <c r="H3361" i="9"/>
  <c r="F3361" i="9"/>
  <c r="H3360" i="9"/>
  <c r="F3360" i="9"/>
  <c r="H3359" i="9"/>
  <c r="F3359" i="9"/>
  <c r="H3358" i="9"/>
  <c r="F3358" i="9"/>
  <c r="H3357" i="9"/>
  <c r="F3357" i="9"/>
  <c r="H3356" i="9"/>
  <c r="F3356" i="9"/>
  <c r="H3355" i="9"/>
  <c r="F3355" i="9"/>
  <c r="H3354" i="9"/>
  <c r="F3354" i="9"/>
  <c r="H3353" i="9"/>
  <c r="F3353" i="9"/>
  <c r="H3352" i="9"/>
  <c r="F3352" i="9"/>
  <c r="H3351" i="9"/>
  <c r="F3351" i="9"/>
  <c r="H3350" i="9"/>
  <c r="F3350" i="9"/>
  <c r="H3349" i="9"/>
  <c r="F3349" i="9"/>
  <c r="H3348" i="9"/>
  <c r="F3348" i="9"/>
  <c r="H3347" i="9"/>
  <c r="F3347" i="9"/>
  <c r="H3346" i="9"/>
  <c r="F3346" i="9"/>
  <c r="H3345" i="9"/>
  <c r="F3345" i="9"/>
  <c r="H3344" i="9"/>
  <c r="F3344" i="9"/>
  <c r="H3343" i="9"/>
  <c r="F3343" i="9"/>
  <c r="H3342" i="9"/>
  <c r="F3342" i="9"/>
  <c r="H3341" i="9"/>
  <c r="F3341" i="9"/>
  <c r="H3340" i="9"/>
  <c r="F3340" i="9"/>
  <c r="H3339" i="9"/>
  <c r="F3339" i="9"/>
  <c r="H3338" i="9"/>
  <c r="F3338" i="9"/>
  <c r="H3337" i="9"/>
  <c r="F3337" i="9"/>
  <c r="H3336" i="9"/>
  <c r="F3336" i="9"/>
  <c r="H3335" i="9"/>
  <c r="F3335" i="9"/>
  <c r="H3334" i="9"/>
  <c r="F3334" i="9"/>
  <c r="H3333" i="9"/>
  <c r="F3333" i="9"/>
  <c r="H3332" i="9"/>
  <c r="F3332" i="9"/>
  <c r="H3331" i="9"/>
  <c r="F3331" i="9"/>
  <c r="H3330" i="9"/>
  <c r="F3330" i="9"/>
  <c r="H3329" i="9"/>
  <c r="F3329" i="9"/>
  <c r="H3328" i="9"/>
  <c r="F3328" i="9"/>
  <c r="H3327" i="9"/>
  <c r="F3327" i="9"/>
  <c r="H3326" i="9"/>
  <c r="F3326" i="9"/>
  <c r="H3325" i="9"/>
  <c r="F3325" i="9"/>
  <c r="H3324" i="9"/>
  <c r="F3324" i="9"/>
  <c r="H3323" i="9"/>
  <c r="F3323" i="9"/>
  <c r="H3322" i="9"/>
  <c r="F3322" i="9"/>
  <c r="H3321" i="9"/>
  <c r="F3321" i="9"/>
  <c r="H3320" i="9"/>
  <c r="F3320" i="9"/>
  <c r="H3319" i="9"/>
  <c r="F3319" i="9"/>
  <c r="H3318" i="9"/>
  <c r="F3318" i="9"/>
  <c r="H3317" i="9"/>
  <c r="F3317" i="9"/>
  <c r="H3316" i="9"/>
  <c r="F3316" i="9"/>
  <c r="H3315" i="9"/>
  <c r="F3315" i="9"/>
  <c r="H3314" i="9"/>
  <c r="F3314" i="9"/>
  <c r="H3313" i="9"/>
  <c r="F3313" i="9"/>
  <c r="H3312" i="9"/>
  <c r="F3312" i="9"/>
  <c r="H3311" i="9"/>
  <c r="F3311" i="9"/>
  <c r="H3310" i="9"/>
  <c r="F3310" i="9"/>
  <c r="H3309" i="9"/>
  <c r="F3309" i="9"/>
  <c r="H3308" i="9"/>
  <c r="F3308" i="9"/>
  <c r="H3307" i="9"/>
  <c r="F3307" i="9"/>
  <c r="H3306" i="9"/>
  <c r="F3306" i="9"/>
  <c r="H3305" i="9"/>
  <c r="F3305" i="9"/>
  <c r="H3304" i="9"/>
  <c r="F3304" i="9"/>
  <c r="H3303" i="9"/>
  <c r="F3303" i="9"/>
  <c r="H3302" i="9"/>
  <c r="F3302" i="9"/>
  <c r="H3301" i="9"/>
  <c r="F3301" i="9"/>
  <c r="H3300" i="9"/>
  <c r="F3300" i="9"/>
  <c r="H3299" i="9"/>
  <c r="F3299" i="9"/>
  <c r="H3298" i="9"/>
  <c r="F3298" i="9"/>
  <c r="H3297" i="9"/>
  <c r="F3297" i="9"/>
  <c r="H3296" i="9"/>
  <c r="F3296" i="9"/>
  <c r="H3295" i="9"/>
  <c r="F3295" i="9"/>
  <c r="H3294" i="9"/>
  <c r="F3294" i="9"/>
  <c r="H3293" i="9"/>
  <c r="F3293" i="9"/>
  <c r="H3292" i="9"/>
  <c r="F3292" i="9"/>
  <c r="H3291" i="9"/>
  <c r="F3291" i="9"/>
  <c r="H3290" i="9"/>
  <c r="F3290" i="9"/>
  <c r="H3289" i="9"/>
  <c r="F3289" i="9"/>
  <c r="H3288" i="9"/>
  <c r="F3288" i="9"/>
  <c r="H3287" i="9"/>
  <c r="F3287" i="9"/>
  <c r="H3286" i="9"/>
  <c r="F3286" i="9"/>
  <c r="H3285" i="9"/>
  <c r="F3285" i="9"/>
  <c r="H3284" i="9"/>
  <c r="F3284" i="9"/>
  <c r="H3283" i="9"/>
  <c r="F3283" i="9"/>
  <c r="H3282" i="9"/>
  <c r="F3282" i="9"/>
  <c r="H3281" i="9"/>
  <c r="F3281" i="9"/>
  <c r="H3280" i="9"/>
  <c r="F3280" i="9"/>
  <c r="H3279" i="9"/>
  <c r="F3279" i="9"/>
  <c r="H3278" i="9"/>
  <c r="F3278" i="9"/>
  <c r="H3277" i="9"/>
  <c r="F3277" i="9"/>
  <c r="H3276" i="9"/>
  <c r="F3276" i="9"/>
  <c r="H3275" i="9"/>
  <c r="F3275" i="9"/>
  <c r="H3274" i="9"/>
  <c r="F3274" i="9"/>
  <c r="H3273" i="9"/>
  <c r="F3273" i="9"/>
  <c r="H3272" i="9"/>
  <c r="F3272" i="9"/>
  <c r="H3271" i="9"/>
  <c r="F3271" i="9"/>
  <c r="H3270" i="9"/>
  <c r="F3270" i="9"/>
  <c r="H3269" i="9"/>
  <c r="F3269" i="9"/>
  <c r="H3268" i="9"/>
  <c r="F3268" i="9"/>
  <c r="H3267" i="9"/>
  <c r="F3267" i="9"/>
  <c r="H3266" i="9"/>
  <c r="F3266" i="9"/>
  <c r="H3265" i="9"/>
  <c r="F3265" i="9"/>
  <c r="H3264" i="9"/>
  <c r="F3264" i="9"/>
  <c r="H3263" i="9"/>
  <c r="F3263" i="9"/>
  <c r="H3262" i="9"/>
  <c r="F3262" i="9"/>
  <c r="H3261" i="9"/>
  <c r="F3261" i="9"/>
  <c r="H3260" i="9"/>
  <c r="F3260" i="9"/>
  <c r="H3259" i="9"/>
  <c r="F3259" i="9"/>
  <c r="H3258" i="9"/>
  <c r="F3258" i="9"/>
  <c r="H3257" i="9"/>
  <c r="F3257" i="9"/>
  <c r="H3256" i="9"/>
  <c r="F3256" i="9"/>
  <c r="H3255" i="9"/>
  <c r="F3255" i="9"/>
  <c r="H3254" i="9"/>
  <c r="F3254" i="9"/>
  <c r="H3253" i="9"/>
  <c r="F3253" i="9"/>
  <c r="H3252" i="9"/>
  <c r="F3252" i="9"/>
  <c r="H3251" i="9"/>
  <c r="F3251" i="9"/>
  <c r="H3250" i="9"/>
  <c r="F3250" i="9"/>
  <c r="H3249" i="9"/>
  <c r="F3249" i="9"/>
  <c r="H3248" i="9"/>
  <c r="F3248" i="9"/>
  <c r="H3247" i="9"/>
  <c r="F3247" i="9"/>
  <c r="H3246" i="9"/>
  <c r="F3246" i="9"/>
  <c r="H3245" i="9"/>
  <c r="F3245" i="9"/>
  <c r="H3244" i="9"/>
  <c r="F3244" i="9"/>
  <c r="H3243" i="9"/>
  <c r="F3243" i="9"/>
  <c r="H3242" i="9"/>
  <c r="F3242" i="9"/>
  <c r="H3241" i="9"/>
  <c r="F3241" i="9"/>
  <c r="H3240" i="9"/>
  <c r="F3240" i="9"/>
  <c r="H3239" i="9"/>
  <c r="F3239" i="9"/>
  <c r="H3238" i="9"/>
  <c r="F3238" i="9"/>
  <c r="H3237" i="9"/>
  <c r="F3237" i="9"/>
  <c r="H3236" i="9"/>
  <c r="F3236" i="9"/>
  <c r="H3235" i="9"/>
  <c r="F3235" i="9"/>
  <c r="H3234" i="9"/>
  <c r="F3234" i="9"/>
  <c r="H3233" i="9"/>
  <c r="F3233" i="9"/>
  <c r="H3232" i="9"/>
  <c r="F3232" i="9"/>
  <c r="H3231" i="9"/>
  <c r="F3231" i="9"/>
  <c r="H3230" i="9"/>
  <c r="F3230" i="9"/>
  <c r="H3229" i="9"/>
  <c r="F3229" i="9"/>
  <c r="H3228" i="9"/>
  <c r="F3228" i="9"/>
  <c r="H3227" i="9"/>
  <c r="F3227" i="9"/>
  <c r="H3226" i="9"/>
  <c r="F3226" i="9"/>
  <c r="H3225" i="9"/>
  <c r="F3225" i="9"/>
  <c r="H3224" i="9"/>
  <c r="F3224" i="9"/>
  <c r="H3223" i="9"/>
  <c r="F3223" i="9"/>
  <c r="H3222" i="9"/>
  <c r="F3222" i="9"/>
  <c r="H3221" i="9"/>
  <c r="F3221" i="9"/>
  <c r="H3220" i="9"/>
  <c r="F3220" i="9"/>
  <c r="H3219" i="9"/>
  <c r="F3219" i="9"/>
  <c r="H3218" i="9"/>
  <c r="F3218" i="9"/>
  <c r="H3217" i="9"/>
  <c r="F3217" i="9"/>
  <c r="H3216" i="9"/>
  <c r="F3216" i="9"/>
  <c r="H3215" i="9"/>
  <c r="F3215" i="9"/>
  <c r="H3214" i="9"/>
  <c r="F3214" i="9"/>
  <c r="H3213" i="9"/>
  <c r="F3213" i="9"/>
  <c r="H3212" i="9"/>
  <c r="F3212" i="9"/>
  <c r="H3211" i="9"/>
  <c r="F3211" i="9"/>
  <c r="H3210" i="9"/>
  <c r="F3210" i="9"/>
  <c r="H3209" i="9"/>
  <c r="F3209" i="9"/>
  <c r="H3208" i="9"/>
  <c r="F3208" i="9"/>
  <c r="H3207" i="9"/>
  <c r="F3207" i="9"/>
  <c r="H3206" i="9"/>
  <c r="F3206" i="9"/>
  <c r="H3205" i="9"/>
  <c r="F3205" i="9"/>
  <c r="H3204" i="9"/>
  <c r="F3204" i="9"/>
  <c r="H3203" i="9"/>
  <c r="F3203" i="9"/>
  <c r="H3202" i="9"/>
  <c r="F3202" i="9"/>
  <c r="H3201" i="9"/>
  <c r="F3201" i="9"/>
  <c r="H3200" i="9"/>
  <c r="F3200" i="9"/>
  <c r="H3199" i="9"/>
  <c r="F3199" i="9"/>
  <c r="H3198" i="9"/>
  <c r="F3198" i="9"/>
  <c r="H3197" i="9"/>
  <c r="F3197" i="9"/>
  <c r="H3196" i="9"/>
  <c r="F3196" i="9"/>
  <c r="H3195" i="9"/>
  <c r="F3195" i="9"/>
  <c r="H3194" i="9"/>
  <c r="F3194" i="9"/>
  <c r="H3193" i="9"/>
  <c r="F3193" i="9"/>
  <c r="H3192" i="9"/>
  <c r="F3192" i="9"/>
  <c r="H3191" i="9"/>
  <c r="F3191" i="9"/>
  <c r="H3190" i="9"/>
  <c r="F3190" i="9"/>
  <c r="H3189" i="9"/>
  <c r="F3189" i="9"/>
  <c r="H3188" i="9"/>
  <c r="F3188" i="9"/>
  <c r="H3187" i="9"/>
  <c r="F3187" i="9"/>
  <c r="H3186" i="9"/>
  <c r="F3186" i="9"/>
  <c r="H3185" i="9"/>
  <c r="F3185" i="9"/>
  <c r="H3184" i="9"/>
  <c r="F3184" i="9"/>
  <c r="H3183" i="9"/>
  <c r="F3183" i="9"/>
  <c r="H3182" i="9"/>
  <c r="F3182" i="9"/>
  <c r="H3181" i="9"/>
  <c r="F3181" i="9"/>
  <c r="H3180" i="9"/>
  <c r="F3180" i="9"/>
  <c r="H3179" i="9"/>
  <c r="F3179" i="9"/>
  <c r="H3178" i="9"/>
  <c r="F3178" i="9"/>
  <c r="H3177" i="9"/>
  <c r="F3177" i="9"/>
  <c r="H3176" i="9"/>
  <c r="F3176" i="9"/>
  <c r="H3175" i="9"/>
  <c r="F3175" i="9"/>
  <c r="H3174" i="9"/>
  <c r="F3174" i="9"/>
  <c r="H3173" i="9"/>
  <c r="F3173" i="9"/>
  <c r="H3172" i="9"/>
  <c r="F3172" i="9"/>
  <c r="H3171" i="9"/>
  <c r="F3171" i="9"/>
  <c r="H3170" i="9"/>
  <c r="F3170" i="9"/>
  <c r="H3169" i="9"/>
  <c r="F3169" i="9"/>
  <c r="H3168" i="9"/>
  <c r="F3168" i="9"/>
  <c r="H3167" i="9"/>
  <c r="F3167" i="9"/>
  <c r="H3166" i="9"/>
  <c r="F3166" i="9"/>
  <c r="H3165" i="9"/>
  <c r="F3165" i="9"/>
  <c r="H3164" i="9"/>
  <c r="F3164" i="9"/>
  <c r="H3163" i="9"/>
  <c r="F3163" i="9"/>
  <c r="H3162" i="9"/>
  <c r="F3162" i="9"/>
  <c r="H3161" i="9"/>
  <c r="F3161" i="9"/>
  <c r="H3160" i="9"/>
  <c r="F3160" i="9"/>
  <c r="H3159" i="9"/>
  <c r="F3159" i="9"/>
  <c r="H3158" i="9"/>
  <c r="F3158" i="9"/>
  <c r="H3157" i="9"/>
  <c r="F3157" i="9"/>
  <c r="H3156" i="9"/>
  <c r="F3156" i="9"/>
  <c r="H3155" i="9"/>
  <c r="F3155" i="9"/>
  <c r="H3154" i="9"/>
  <c r="F3154" i="9"/>
  <c r="H3153" i="9"/>
  <c r="F3153" i="9"/>
  <c r="H3152" i="9"/>
  <c r="F3152" i="9"/>
  <c r="H3151" i="9"/>
  <c r="F3151" i="9"/>
  <c r="H3150" i="9"/>
  <c r="F3150" i="9"/>
  <c r="H3149" i="9"/>
  <c r="F3149" i="9"/>
  <c r="H3148" i="9"/>
  <c r="F3148" i="9"/>
  <c r="H3147" i="9"/>
  <c r="F3147" i="9"/>
  <c r="H3146" i="9"/>
  <c r="F3146" i="9"/>
  <c r="H3145" i="9"/>
  <c r="F3145" i="9"/>
  <c r="H3144" i="9"/>
  <c r="F3144" i="9"/>
  <c r="H3143" i="9"/>
  <c r="F3143" i="9"/>
  <c r="H3142" i="9"/>
  <c r="F3142" i="9"/>
  <c r="H3141" i="9"/>
  <c r="F3141" i="9"/>
  <c r="H3140" i="9"/>
  <c r="F3140" i="9"/>
  <c r="H3139" i="9"/>
  <c r="F3139" i="9"/>
  <c r="H3138" i="9"/>
  <c r="F3138" i="9"/>
  <c r="H3137" i="9"/>
  <c r="F3137" i="9"/>
  <c r="H3136" i="9"/>
  <c r="F3136" i="9"/>
  <c r="H3135" i="9"/>
  <c r="F3135" i="9"/>
  <c r="H3134" i="9"/>
  <c r="F3134" i="9"/>
  <c r="H3133" i="9"/>
  <c r="F3133" i="9"/>
  <c r="H3132" i="9"/>
  <c r="F3132" i="9"/>
  <c r="H3131" i="9"/>
  <c r="F3131" i="9"/>
  <c r="H3130" i="9"/>
  <c r="F3130" i="9"/>
  <c r="H3129" i="9"/>
  <c r="F3129" i="9"/>
  <c r="H3128" i="9"/>
  <c r="F3128" i="9"/>
  <c r="H3127" i="9"/>
  <c r="F3127" i="9"/>
  <c r="H3126" i="9"/>
  <c r="F3126" i="9"/>
  <c r="H3125" i="9"/>
  <c r="F3125" i="9"/>
  <c r="H3124" i="9"/>
  <c r="F3124" i="9"/>
  <c r="H3123" i="9"/>
  <c r="F3123" i="9"/>
  <c r="H3122" i="9"/>
  <c r="F3122" i="9"/>
  <c r="H3121" i="9"/>
  <c r="F3121" i="9"/>
  <c r="H3120" i="9"/>
  <c r="F3120" i="9"/>
  <c r="H3119" i="9"/>
  <c r="F3119" i="9"/>
  <c r="H3118" i="9"/>
  <c r="F3118" i="9"/>
  <c r="H3117" i="9"/>
  <c r="F3117" i="9"/>
  <c r="H3116" i="9"/>
  <c r="F3116" i="9"/>
  <c r="H3115" i="9"/>
  <c r="F3115" i="9"/>
  <c r="H3114" i="9"/>
  <c r="F3114" i="9"/>
  <c r="H3113" i="9"/>
  <c r="F3113" i="9"/>
  <c r="H3112" i="9"/>
  <c r="F3112" i="9"/>
  <c r="H3111" i="9"/>
  <c r="F3111" i="9"/>
  <c r="H3110" i="9"/>
  <c r="F3110" i="9"/>
  <c r="H3109" i="9"/>
  <c r="F3109" i="9"/>
  <c r="H3108" i="9"/>
  <c r="F3108" i="9"/>
  <c r="H3107" i="9"/>
  <c r="F3107" i="9"/>
  <c r="H3106" i="9"/>
  <c r="F3106" i="9"/>
  <c r="H3105" i="9"/>
  <c r="F3105" i="9"/>
  <c r="H3104" i="9"/>
  <c r="F3104" i="9"/>
  <c r="H3103" i="9"/>
  <c r="F3103" i="9"/>
  <c r="H3102" i="9"/>
  <c r="F3102" i="9"/>
  <c r="H3101" i="9"/>
  <c r="F3101" i="9"/>
  <c r="H3100" i="9"/>
  <c r="F3100" i="9"/>
  <c r="H3099" i="9"/>
  <c r="F3099" i="9"/>
  <c r="H3098" i="9"/>
  <c r="F3098" i="9"/>
  <c r="H3097" i="9"/>
  <c r="F3097" i="9"/>
  <c r="H3096" i="9"/>
  <c r="F3096" i="9"/>
  <c r="H3095" i="9"/>
  <c r="F3095" i="9"/>
  <c r="H3094" i="9"/>
  <c r="F3094" i="9"/>
  <c r="H3093" i="9"/>
  <c r="F3093" i="9"/>
  <c r="H3092" i="9"/>
  <c r="F3092" i="9"/>
  <c r="H3091" i="9"/>
  <c r="F3091" i="9"/>
  <c r="H3090" i="9"/>
  <c r="F3090" i="9"/>
  <c r="H3089" i="9"/>
  <c r="F3089" i="9"/>
  <c r="H3088" i="9"/>
  <c r="F3088" i="9"/>
  <c r="H3087" i="9"/>
  <c r="F3087" i="9"/>
  <c r="H3086" i="9"/>
  <c r="F3086" i="9"/>
  <c r="H3085" i="9"/>
  <c r="F3085" i="9"/>
  <c r="H3084" i="9"/>
  <c r="F3084" i="9"/>
  <c r="H3083" i="9"/>
  <c r="F3083" i="9"/>
  <c r="H3082" i="9"/>
  <c r="F3082" i="9"/>
  <c r="H3081" i="9"/>
  <c r="F3081" i="9"/>
  <c r="H3080" i="9"/>
  <c r="F3080" i="9"/>
  <c r="H3079" i="9"/>
  <c r="F3079" i="9"/>
  <c r="H3078" i="9"/>
  <c r="F3078" i="9"/>
  <c r="H3077" i="9"/>
  <c r="F3077" i="9"/>
  <c r="H3076" i="9"/>
  <c r="F3076" i="9"/>
  <c r="H3075" i="9"/>
  <c r="F3075" i="9"/>
  <c r="H3074" i="9"/>
  <c r="F3074" i="9"/>
  <c r="H3073" i="9"/>
  <c r="F3073" i="9"/>
  <c r="H3072" i="9"/>
  <c r="F3072" i="9"/>
  <c r="H3071" i="9"/>
  <c r="F3071" i="9"/>
  <c r="H3070" i="9"/>
  <c r="F3070" i="9"/>
  <c r="H3069" i="9"/>
  <c r="F3069" i="9"/>
  <c r="H3068" i="9"/>
  <c r="F3068" i="9"/>
  <c r="H3067" i="9"/>
  <c r="F3067" i="9"/>
  <c r="H3066" i="9"/>
  <c r="F3066" i="9"/>
  <c r="H3065" i="9"/>
  <c r="F3065" i="9"/>
  <c r="H3064" i="9"/>
  <c r="F3064" i="9"/>
  <c r="H3063" i="9"/>
  <c r="F3063" i="9"/>
  <c r="H3062" i="9"/>
  <c r="F3062" i="9"/>
  <c r="H3061" i="9"/>
  <c r="F3061" i="9"/>
  <c r="H3060" i="9"/>
  <c r="F3060" i="9"/>
  <c r="H3059" i="9"/>
  <c r="F3059" i="9"/>
  <c r="H3058" i="9"/>
  <c r="F3058" i="9"/>
  <c r="H3057" i="9"/>
  <c r="F3057" i="9"/>
  <c r="H3056" i="9"/>
  <c r="F3056" i="9"/>
  <c r="H3055" i="9"/>
  <c r="F3055" i="9"/>
  <c r="H3054" i="9"/>
  <c r="F3054" i="9"/>
  <c r="H3053" i="9"/>
  <c r="F3053" i="9"/>
  <c r="H3052" i="9"/>
  <c r="F3052" i="9"/>
  <c r="H3051" i="9"/>
  <c r="F3051" i="9"/>
  <c r="H3050" i="9"/>
  <c r="F3050" i="9"/>
  <c r="H3049" i="9"/>
  <c r="F3049" i="9"/>
  <c r="H3048" i="9"/>
  <c r="F3048" i="9"/>
  <c r="H3047" i="9"/>
  <c r="F3047" i="9"/>
  <c r="H3046" i="9"/>
  <c r="F3046" i="9"/>
  <c r="H3045" i="9"/>
  <c r="F3045" i="9"/>
  <c r="H3044" i="9"/>
  <c r="F3044" i="9"/>
  <c r="H3043" i="9"/>
  <c r="F3043" i="9"/>
  <c r="H3042" i="9"/>
  <c r="F3042" i="9"/>
  <c r="H3041" i="9"/>
  <c r="F3041" i="9"/>
  <c r="H3040" i="9"/>
  <c r="F3040" i="9"/>
  <c r="H3039" i="9"/>
  <c r="F3039" i="9"/>
  <c r="H3038" i="9"/>
  <c r="F3038" i="9"/>
  <c r="H3037" i="9"/>
  <c r="F3037" i="9"/>
  <c r="H3036" i="9"/>
  <c r="F3036" i="9"/>
  <c r="H3035" i="9"/>
  <c r="F3035" i="9"/>
  <c r="H3034" i="9"/>
  <c r="F3034" i="9"/>
  <c r="H3033" i="9"/>
  <c r="F3033" i="9"/>
  <c r="H3032" i="9"/>
  <c r="F3032" i="9"/>
  <c r="H3031" i="9"/>
  <c r="F3031" i="9"/>
  <c r="H3030" i="9"/>
  <c r="F3030" i="9"/>
  <c r="H3029" i="9"/>
  <c r="F3029" i="9"/>
  <c r="H3028" i="9"/>
  <c r="F3028" i="9"/>
  <c r="H3027" i="9"/>
  <c r="F3027" i="9"/>
  <c r="H3026" i="9"/>
  <c r="F3026" i="9"/>
  <c r="H3025" i="9"/>
  <c r="F3025" i="9"/>
  <c r="H3024" i="9"/>
  <c r="F3024" i="9"/>
  <c r="H3023" i="9"/>
  <c r="F3023" i="9"/>
  <c r="H3022" i="9"/>
  <c r="F3022" i="9"/>
  <c r="H3021" i="9"/>
  <c r="F3021" i="9"/>
  <c r="H3020" i="9"/>
  <c r="F3020" i="9"/>
  <c r="H3019" i="9"/>
  <c r="F3019" i="9"/>
  <c r="H3018" i="9"/>
  <c r="F3018" i="9"/>
  <c r="H3017" i="9"/>
  <c r="F3017" i="9"/>
  <c r="H3016" i="9"/>
  <c r="F3016" i="9"/>
  <c r="H3015" i="9"/>
  <c r="F3015" i="9"/>
  <c r="H3014" i="9"/>
  <c r="F3014" i="9"/>
  <c r="H3013" i="9"/>
  <c r="F3013" i="9"/>
  <c r="H3012" i="9"/>
  <c r="F3012" i="9"/>
  <c r="H3011" i="9"/>
  <c r="F3011" i="9"/>
  <c r="H3010" i="9"/>
  <c r="F3010" i="9"/>
  <c r="H3009" i="9"/>
  <c r="F3009" i="9"/>
  <c r="H3008" i="9"/>
  <c r="F3008" i="9"/>
  <c r="H3007" i="9"/>
  <c r="F3007" i="9"/>
  <c r="H3006" i="9"/>
  <c r="F3006" i="9"/>
  <c r="H3005" i="9"/>
  <c r="F3005" i="9"/>
  <c r="H3004" i="9"/>
  <c r="F3004" i="9"/>
  <c r="H3003" i="9"/>
  <c r="F3003" i="9"/>
  <c r="H3002" i="9"/>
  <c r="F3002" i="9"/>
  <c r="H3001" i="9"/>
  <c r="F3001" i="9"/>
  <c r="H3000" i="9"/>
  <c r="F3000" i="9"/>
  <c r="H2999" i="9"/>
  <c r="F2999" i="9"/>
  <c r="H2998" i="9"/>
  <c r="F2998" i="9"/>
  <c r="H2997" i="9"/>
  <c r="F2997" i="9"/>
  <c r="H2996" i="9"/>
  <c r="F2996" i="9"/>
  <c r="H2995" i="9"/>
  <c r="F2995" i="9"/>
  <c r="H2994" i="9"/>
  <c r="F2994" i="9"/>
  <c r="H2993" i="9"/>
  <c r="F2993" i="9"/>
  <c r="H2992" i="9"/>
  <c r="F2992" i="9"/>
  <c r="H2991" i="9"/>
  <c r="F2991" i="9"/>
  <c r="H2990" i="9"/>
  <c r="F2990" i="9"/>
  <c r="H2989" i="9"/>
  <c r="F2989" i="9"/>
  <c r="H2988" i="9"/>
  <c r="F2988" i="9"/>
  <c r="H2987" i="9"/>
  <c r="F2987" i="9"/>
  <c r="H2986" i="9"/>
  <c r="F2986" i="9"/>
  <c r="H2985" i="9"/>
  <c r="F2985" i="9"/>
  <c r="H2984" i="9"/>
  <c r="F2984" i="9"/>
  <c r="H2983" i="9"/>
  <c r="F2983" i="9"/>
  <c r="H2982" i="9"/>
  <c r="F2982" i="9"/>
  <c r="H2981" i="9"/>
  <c r="F2981" i="9"/>
  <c r="H2980" i="9"/>
  <c r="F2980" i="9"/>
  <c r="H2979" i="9"/>
  <c r="F2979" i="9"/>
  <c r="H2978" i="9"/>
  <c r="F2978" i="9"/>
  <c r="H2977" i="9"/>
  <c r="F2977" i="9"/>
  <c r="H2976" i="9"/>
  <c r="F2976" i="9"/>
  <c r="H2975" i="9"/>
  <c r="F2975" i="9"/>
  <c r="H2974" i="9"/>
  <c r="F2974" i="9"/>
  <c r="H2973" i="9"/>
  <c r="F2973" i="9"/>
  <c r="H2972" i="9"/>
  <c r="F2972" i="9"/>
  <c r="H2971" i="9"/>
  <c r="F2971" i="9"/>
  <c r="H2970" i="9"/>
  <c r="F2970" i="9"/>
  <c r="H2969" i="9"/>
  <c r="F2969" i="9"/>
  <c r="H2968" i="9"/>
  <c r="F2968" i="9"/>
  <c r="H2967" i="9"/>
  <c r="F2967" i="9"/>
  <c r="H2966" i="9"/>
  <c r="F2966" i="9"/>
  <c r="H2965" i="9"/>
  <c r="F2965" i="9"/>
  <c r="H2964" i="9"/>
  <c r="F2964" i="9"/>
  <c r="H2963" i="9"/>
  <c r="F2963" i="9"/>
  <c r="H2962" i="9"/>
  <c r="F2962" i="9"/>
  <c r="H2961" i="9"/>
  <c r="F2961" i="9"/>
  <c r="H2960" i="9"/>
  <c r="F2960" i="9"/>
  <c r="H2959" i="9"/>
  <c r="F2959" i="9"/>
  <c r="H2958" i="9"/>
  <c r="F2958" i="9"/>
  <c r="H2957" i="9"/>
  <c r="F2957" i="9"/>
  <c r="H2956" i="9"/>
  <c r="F2956" i="9"/>
  <c r="H2955" i="9"/>
  <c r="F2955" i="9"/>
  <c r="H2954" i="9"/>
  <c r="F2954" i="9"/>
  <c r="H2953" i="9"/>
  <c r="F2953" i="9"/>
  <c r="H2952" i="9"/>
  <c r="F2952" i="9"/>
  <c r="H2951" i="9"/>
  <c r="F2951" i="9"/>
  <c r="H2950" i="9"/>
  <c r="F2950" i="9"/>
  <c r="H2949" i="9"/>
  <c r="F2949" i="9"/>
  <c r="H2948" i="9"/>
  <c r="F2948" i="9"/>
  <c r="H2947" i="9"/>
  <c r="F2947" i="9"/>
  <c r="H2946" i="9"/>
  <c r="F2946" i="9"/>
  <c r="H2945" i="9"/>
  <c r="F2945" i="9"/>
  <c r="H2944" i="9"/>
  <c r="F2944" i="9"/>
  <c r="H2943" i="9"/>
  <c r="F2943" i="9"/>
  <c r="H2942" i="9"/>
  <c r="F2942" i="9"/>
  <c r="H2941" i="9"/>
  <c r="F2941" i="9"/>
  <c r="H2940" i="9"/>
  <c r="F2940" i="9"/>
  <c r="H2939" i="9"/>
  <c r="F2939" i="9"/>
  <c r="H2938" i="9"/>
  <c r="F2938" i="9"/>
  <c r="H2937" i="9"/>
  <c r="F2937" i="9"/>
  <c r="H2936" i="9"/>
  <c r="F2936" i="9"/>
  <c r="H2935" i="9"/>
  <c r="F2935" i="9"/>
  <c r="H2934" i="9"/>
  <c r="F2934" i="9"/>
  <c r="H2933" i="9"/>
  <c r="F2933" i="9"/>
  <c r="H2932" i="9"/>
  <c r="F2932" i="9"/>
  <c r="H2931" i="9"/>
  <c r="F2931" i="9"/>
  <c r="H2930" i="9"/>
  <c r="F2930" i="9"/>
  <c r="H2929" i="9"/>
  <c r="F2929" i="9"/>
  <c r="H2928" i="9"/>
  <c r="F2928" i="9"/>
  <c r="H2927" i="9"/>
  <c r="F2927" i="9"/>
  <c r="H2926" i="9"/>
  <c r="F2926" i="9"/>
  <c r="H2925" i="9"/>
  <c r="F2925" i="9"/>
  <c r="H2924" i="9"/>
  <c r="F2924" i="9"/>
  <c r="H2923" i="9"/>
  <c r="F2923" i="9"/>
  <c r="H2922" i="9"/>
  <c r="F2922" i="9"/>
  <c r="H2921" i="9"/>
  <c r="F2921" i="9"/>
  <c r="H2920" i="9"/>
  <c r="F2920" i="9"/>
  <c r="H2919" i="9"/>
  <c r="F2919" i="9"/>
  <c r="H2918" i="9"/>
  <c r="F2918" i="9"/>
  <c r="H2917" i="9"/>
  <c r="F2917" i="9"/>
  <c r="H2916" i="9"/>
  <c r="F2916" i="9"/>
  <c r="H2915" i="9"/>
  <c r="F2915" i="9"/>
  <c r="H2914" i="9"/>
  <c r="F2914" i="9"/>
  <c r="H2913" i="9"/>
  <c r="F2913" i="9"/>
  <c r="H2912" i="9"/>
  <c r="F2912" i="9"/>
  <c r="H2911" i="9"/>
  <c r="F2911" i="9"/>
  <c r="H2910" i="9"/>
  <c r="F2910" i="9"/>
  <c r="H2909" i="9"/>
  <c r="F2909" i="9"/>
  <c r="H2908" i="9"/>
  <c r="F2908" i="9"/>
  <c r="H2907" i="9"/>
  <c r="F2907" i="9"/>
  <c r="H2906" i="9"/>
  <c r="F2906" i="9"/>
  <c r="H2905" i="9"/>
  <c r="F2905" i="9"/>
  <c r="H2904" i="9"/>
  <c r="F2904" i="9"/>
  <c r="H2903" i="9"/>
  <c r="F2903" i="9"/>
  <c r="H2902" i="9"/>
  <c r="F2902" i="9"/>
  <c r="H2901" i="9"/>
  <c r="F2901" i="9"/>
  <c r="H2900" i="9"/>
  <c r="F2900" i="9"/>
  <c r="H2899" i="9"/>
  <c r="F2899" i="9"/>
  <c r="H2898" i="9"/>
  <c r="F2898" i="9"/>
  <c r="H2897" i="9"/>
  <c r="F2897" i="9"/>
  <c r="H2896" i="9"/>
  <c r="F2896" i="9"/>
  <c r="H2895" i="9"/>
  <c r="F2895" i="9"/>
  <c r="H2894" i="9"/>
  <c r="F2894" i="9"/>
  <c r="H2893" i="9"/>
  <c r="F2893" i="9"/>
  <c r="H2892" i="9"/>
  <c r="F2892" i="9"/>
  <c r="H2891" i="9"/>
  <c r="F2891" i="9"/>
  <c r="H2890" i="9"/>
  <c r="F2890" i="9"/>
  <c r="H2889" i="9"/>
  <c r="F2889" i="9"/>
  <c r="H2888" i="9"/>
  <c r="F2888" i="9"/>
  <c r="H2887" i="9"/>
  <c r="F2887" i="9"/>
  <c r="H2886" i="9"/>
  <c r="F2886" i="9"/>
  <c r="H2885" i="9"/>
  <c r="F2885" i="9"/>
  <c r="H2884" i="9"/>
  <c r="F2884" i="9"/>
  <c r="H2883" i="9"/>
  <c r="F2883" i="9"/>
  <c r="H2882" i="9"/>
  <c r="F2882" i="9"/>
  <c r="H2881" i="9"/>
  <c r="F2881" i="9"/>
  <c r="H2880" i="9"/>
  <c r="F2880" i="9"/>
  <c r="H2879" i="9"/>
  <c r="F2879" i="9"/>
  <c r="H2878" i="9"/>
  <c r="F2878" i="9"/>
  <c r="H2877" i="9"/>
  <c r="F2877" i="9"/>
  <c r="H2876" i="9"/>
  <c r="F2876" i="9"/>
  <c r="H2875" i="9"/>
  <c r="F2875" i="9"/>
  <c r="H2874" i="9"/>
  <c r="F2874" i="9"/>
  <c r="H2873" i="9"/>
  <c r="F2873" i="9"/>
  <c r="H2872" i="9"/>
  <c r="F2872" i="9"/>
  <c r="H2871" i="9"/>
  <c r="F2871" i="9"/>
  <c r="H2870" i="9"/>
  <c r="F2870" i="9"/>
  <c r="H2869" i="9"/>
  <c r="F2869" i="9"/>
  <c r="H2868" i="9"/>
  <c r="F2868" i="9"/>
  <c r="H2867" i="9"/>
  <c r="F2867" i="9"/>
  <c r="H2866" i="9"/>
  <c r="F2866" i="9"/>
  <c r="H2865" i="9"/>
  <c r="F2865" i="9"/>
  <c r="H2864" i="9"/>
  <c r="F2864" i="9"/>
  <c r="H2863" i="9"/>
  <c r="F2863" i="9"/>
  <c r="H2862" i="9"/>
  <c r="F2862" i="9"/>
  <c r="H2861" i="9"/>
  <c r="F2861" i="9"/>
  <c r="H2860" i="9"/>
  <c r="F2860" i="9"/>
  <c r="H2859" i="9"/>
  <c r="F2859" i="9"/>
  <c r="H2858" i="9"/>
  <c r="F2858" i="9"/>
  <c r="H2857" i="9"/>
  <c r="F2857" i="9"/>
  <c r="H2856" i="9"/>
  <c r="F2856" i="9"/>
  <c r="H2855" i="9"/>
  <c r="F2855" i="9"/>
  <c r="H2854" i="9"/>
  <c r="F2854" i="9"/>
  <c r="H2853" i="9"/>
  <c r="F2853" i="9"/>
  <c r="H2852" i="9"/>
  <c r="F2852" i="9"/>
  <c r="H2851" i="9"/>
  <c r="F2851" i="9"/>
  <c r="H2850" i="9"/>
  <c r="F2850" i="9"/>
  <c r="H2849" i="9"/>
  <c r="F2849" i="9"/>
  <c r="H2848" i="9"/>
  <c r="F2848" i="9"/>
  <c r="H2847" i="9"/>
  <c r="F2847" i="9"/>
  <c r="H2846" i="9"/>
  <c r="F2846" i="9"/>
  <c r="H2845" i="9"/>
  <c r="F2845" i="9"/>
  <c r="H2844" i="9"/>
  <c r="F2844" i="9"/>
  <c r="H2843" i="9"/>
  <c r="F2843" i="9"/>
  <c r="H2842" i="9"/>
  <c r="F2842" i="9"/>
  <c r="H2841" i="9"/>
  <c r="F2841" i="9"/>
  <c r="H2840" i="9"/>
  <c r="F2840" i="9"/>
  <c r="H2839" i="9"/>
  <c r="F2839" i="9"/>
  <c r="H2838" i="9"/>
  <c r="F2838" i="9"/>
  <c r="H2837" i="9"/>
  <c r="F2837" i="9"/>
  <c r="H2836" i="9"/>
  <c r="F2836" i="9"/>
  <c r="H2835" i="9"/>
  <c r="F2835" i="9"/>
  <c r="H2834" i="9"/>
  <c r="F2834" i="9"/>
  <c r="H2833" i="9"/>
  <c r="F2833" i="9"/>
  <c r="H2832" i="9"/>
  <c r="F2832" i="9"/>
  <c r="H2831" i="9"/>
  <c r="F2831" i="9"/>
  <c r="H2830" i="9"/>
  <c r="F2830" i="9"/>
  <c r="H2829" i="9"/>
  <c r="F2829" i="9"/>
  <c r="H2828" i="9"/>
  <c r="F2828" i="9"/>
  <c r="H2827" i="9"/>
  <c r="F2827" i="9"/>
  <c r="H2826" i="9"/>
  <c r="F2826" i="9"/>
  <c r="H2825" i="9"/>
  <c r="F2825" i="9"/>
  <c r="H2824" i="9"/>
  <c r="F2824" i="9"/>
  <c r="H2823" i="9"/>
  <c r="F2823" i="9"/>
  <c r="H2822" i="9"/>
  <c r="F2822" i="9"/>
  <c r="H2821" i="9"/>
  <c r="F2821" i="9"/>
  <c r="H2820" i="9"/>
  <c r="F2820" i="9"/>
  <c r="H2819" i="9"/>
  <c r="F2819" i="9"/>
  <c r="H2818" i="9"/>
  <c r="F2818" i="9"/>
  <c r="H2817" i="9"/>
  <c r="F2817" i="9"/>
  <c r="H2816" i="9"/>
  <c r="F2816" i="9"/>
  <c r="H2815" i="9"/>
  <c r="F2815" i="9"/>
  <c r="H2814" i="9"/>
  <c r="F2814" i="9"/>
  <c r="H2813" i="9"/>
  <c r="F2813" i="9"/>
  <c r="H2812" i="9"/>
  <c r="F2812" i="9"/>
  <c r="H2811" i="9"/>
  <c r="F2811" i="9"/>
  <c r="H2810" i="9"/>
  <c r="F2810" i="9"/>
  <c r="H2809" i="9"/>
  <c r="F2809" i="9"/>
  <c r="H2808" i="9"/>
  <c r="F2808" i="9"/>
  <c r="H2807" i="9"/>
  <c r="F2807" i="9"/>
  <c r="H2806" i="9"/>
  <c r="F2806" i="9"/>
  <c r="H2805" i="9"/>
  <c r="F2805" i="9"/>
  <c r="H2804" i="9"/>
  <c r="F2804" i="9"/>
  <c r="H2803" i="9"/>
  <c r="F2803" i="9"/>
  <c r="H2802" i="9"/>
  <c r="F2802" i="9"/>
  <c r="H2801" i="9"/>
  <c r="F2801" i="9"/>
  <c r="H2800" i="9"/>
  <c r="F2800" i="9"/>
  <c r="H2799" i="9"/>
  <c r="F2799" i="9"/>
  <c r="H2798" i="9"/>
  <c r="F2798" i="9"/>
  <c r="H2797" i="9"/>
  <c r="F2797" i="9"/>
  <c r="H2796" i="9"/>
  <c r="F2796" i="9"/>
  <c r="H2795" i="9"/>
  <c r="F2795" i="9"/>
  <c r="H2794" i="9"/>
  <c r="F2794" i="9"/>
  <c r="H2793" i="9"/>
  <c r="F2793" i="9"/>
  <c r="H2792" i="9"/>
  <c r="F2792" i="9"/>
  <c r="H2791" i="9"/>
  <c r="F2791" i="9"/>
  <c r="H2790" i="9"/>
  <c r="F2790" i="9"/>
  <c r="H2789" i="9"/>
  <c r="F2789" i="9"/>
  <c r="H2788" i="9"/>
  <c r="F2788" i="9"/>
  <c r="H2787" i="9"/>
  <c r="F2787" i="9"/>
  <c r="H2786" i="9"/>
  <c r="F2786" i="9"/>
  <c r="H2785" i="9"/>
  <c r="F2785" i="9"/>
  <c r="H2784" i="9"/>
  <c r="F2784" i="9"/>
  <c r="H2783" i="9"/>
  <c r="F2783" i="9"/>
  <c r="H2782" i="9"/>
  <c r="F2782" i="9"/>
  <c r="H2781" i="9"/>
  <c r="F2781" i="9"/>
  <c r="H2780" i="9"/>
  <c r="F2780" i="9"/>
  <c r="H2779" i="9"/>
  <c r="F2779" i="9"/>
  <c r="H2778" i="9"/>
  <c r="F2778" i="9"/>
  <c r="H2777" i="9"/>
  <c r="F2777" i="9"/>
  <c r="H2776" i="9"/>
  <c r="F2776" i="9"/>
  <c r="H2775" i="9"/>
  <c r="F2775" i="9"/>
  <c r="H2774" i="9"/>
  <c r="F2774" i="9"/>
  <c r="H2773" i="9"/>
  <c r="F2773" i="9"/>
  <c r="H2772" i="9"/>
  <c r="F2772" i="9"/>
  <c r="H2771" i="9"/>
  <c r="F2771" i="9"/>
  <c r="H2770" i="9"/>
  <c r="F2770" i="9"/>
  <c r="H2769" i="9"/>
  <c r="F2769" i="9"/>
  <c r="H2768" i="9"/>
  <c r="F2768" i="9"/>
  <c r="H2767" i="9"/>
  <c r="F2767" i="9"/>
  <c r="H2766" i="9"/>
  <c r="F2766" i="9"/>
  <c r="H2765" i="9"/>
  <c r="F2765" i="9"/>
  <c r="H2764" i="9"/>
  <c r="F2764" i="9"/>
  <c r="H2763" i="9"/>
  <c r="F2763" i="9"/>
  <c r="H2762" i="9"/>
  <c r="F2762" i="9"/>
  <c r="H2761" i="9"/>
  <c r="F2761" i="9"/>
  <c r="H2760" i="9"/>
  <c r="F2760" i="9"/>
  <c r="H2759" i="9"/>
  <c r="F2759" i="9"/>
  <c r="H2758" i="9"/>
  <c r="F2758" i="9"/>
  <c r="H2757" i="9"/>
  <c r="F2757" i="9"/>
  <c r="H2756" i="9"/>
  <c r="F2756" i="9"/>
  <c r="H2755" i="9"/>
  <c r="F2755" i="9"/>
  <c r="H2754" i="9"/>
  <c r="F2754" i="9"/>
  <c r="H2753" i="9"/>
  <c r="F2753" i="9"/>
  <c r="H2752" i="9"/>
  <c r="F2752" i="9"/>
  <c r="H2751" i="9"/>
  <c r="F2751" i="9"/>
  <c r="H2750" i="9"/>
  <c r="F2750" i="9"/>
  <c r="H2749" i="9"/>
  <c r="F2749" i="9"/>
  <c r="H2748" i="9"/>
  <c r="F2748" i="9"/>
  <c r="H2747" i="9"/>
  <c r="F2747" i="9"/>
  <c r="H2746" i="9"/>
  <c r="F2746" i="9"/>
  <c r="H2745" i="9"/>
  <c r="F2745" i="9"/>
  <c r="H2744" i="9"/>
  <c r="F2744" i="9"/>
  <c r="H2743" i="9"/>
  <c r="F2743" i="9"/>
  <c r="H2742" i="9"/>
  <c r="F2742" i="9"/>
  <c r="H2741" i="9"/>
  <c r="F2741" i="9"/>
  <c r="H2740" i="9"/>
  <c r="F2740" i="9"/>
  <c r="H2739" i="9"/>
  <c r="F2739" i="9"/>
  <c r="H2738" i="9"/>
  <c r="F2738" i="9"/>
  <c r="H2737" i="9"/>
  <c r="F2737" i="9"/>
  <c r="H2736" i="9"/>
  <c r="F2736" i="9"/>
  <c r="H2735" i="9"/>
  <c r="F2735" i="9"/>
  <c r="H2734" i="9"/>
  <c r="F2734" i="9"/>
  <c r="H2733" i="9"/>
  <c r="F2733" i="9"/>
  <c r="H2732" i="9"/>
  <c r="F2732" i="9"/>
  <c r="H2731" i="9"/>
  <c r="F2731" i="9"/>
  <c r="H2730" i="9"/>
  <c r="F2730" i="9"/>
  <c r="H2729" i="9"/>
  <c r="F2729" i="9"/>
  <c r="H2728" i="9"/>
  <c r="F2728" i="9"/>
  <c r="H2727" i="9"/>
  <c r="F2727" i="9"/>
  <c r="H2726" i="9"/>
  <c r="F2726" i="9"/>
  <c r="H2725" i="9"/>
  <c r="F2725" i="9"/>
  <c r="H2724" i="9"/>
  <c r="F2724" i="9"/>
  <c r="H2723" i="9"/>
  <c r="F2723" i="9"/>
  <c r="H2722" i="9"/>
  <c r="F2722" i="9"/>
  <c r="H2721" i="9"/>
  <c r="F2721" i="9"/>
  <c r="H2720" i="9"/>
  <c r="F2720" i="9"/>
  <c r="H2719" i="9"/>
  <c r="F2719" i="9"/>
  <c r="H2718" i="9"/>
  <c r="F2718" i="9"/>
  <c r="H2717" i="9"/>
  <c r="F2717" i="9"/>
  <c r="H2716" i="9"/>
  <c r="F2716" i="9"/>
  <c r="H2715" i="9"/>
  <c r="F2715" i="9"/>
  <c r="H2714" i="9"/>
  <c r="F2714" i="9"/>
  <c r="H2713" i="9"/>
  <c r="F2713" i="9"/>
  <c r="H2712" i="9"/>
  <c r="F2712" i="9"/>
  <c r="H2711" i="9"/>
  <c r="F2711" i="9"/>
  <c r="H2710" i="9"/>
  <c r="F2710" i="9"/>
  <c r="H2709" i="9"/>
  <c r="F2709" i="9"/>
  <c r="H2708" i="9"/>
  <c r="F2708" i="9"/>
  <c r="H2707" i="9"/>
  <c r="F2707" i="9"/>
  <c r="H2706" i="9"/>
  <c r="F2706" i="9"/>
  <c r="H2705" i="9"/>
  <c r="F2705" i="9"/>
  <c r="H2704" i="9"/>
  <c r="F2704" i="9"/>
  <c r="H2703" i="9"/>
  <c r="F2703" i="9"/>
  <c r="H2702" i="9"/>
  <c r="F2702" i="9"/>
  <c r="H2701" i="9"/>
  <c r="F2701" i="9"/>
  <c r="H2700" i="9"/>
  <c r="F2700" i="9"/>
  <c r="H2699" i="9"/>
  <c r="F2699" i="9"/>
  <c r="H2698" i="9"/>
  <c r="F2698" i="9"/>
  <c r="H2697" i="9"/>
  <c r="F2697" i="9"/>
  <c r="H2696" i="9"/>
  <c r="F2696" i="9"/>
  <c r="H2695" i="9"/>
  <c r="F2695" i="9"/>
  <c r="H2694" i="9"/>
  <c r="F2694" i="9"/>
  <c r="H2693" i="9"/>
  <c r="F2693" i="9"/>
  <c r="H2692" i="9"/>
  <c r="F2692" i="9"/>
  <c r="H2691" i="9"/>
  <c r="F2691" i="9"/>
  <c r="H2690" i="9"/>
  <c r="F2690" i="9"/>
  <c r="H2689" i="9"/>
  <c r="F2689" i="9"/>
  <c r="H2688" i="9"/>
  <c r="F2688" i="9"/>
  <c r="H2687" i="9"/>
  <c r="F2687" i="9"/>
  <c r="H2686" i="9"/>
  <c r="F2686" i="9"/>
  <c r="H2685" i="9"/>
  <c r="F2685" i="9"/>
  <c r="H2684" i="9"/>
  <c r="F2684" i="9"/>
  <c r="H2683" i="9"/>
  <c r="F2683" i="9"/>
  <c r="H2682" i="9"/>
  <c r="F2682" i="9"/>
  <c r="H2681" i="9"/>
  <c r="F2681" i="9"/>
  <c r="H2680" i="9"/>
  <c r="F2680" i="9"/>
  <c r="H2679" i="9"/>
  <c r="F2679" i="9"/>
  <c r="H2678" i="9"/>
  <c r="F2678" i="9"/>
  <c r="H2677" i="9"/>
  <c r="F2677" i="9"/>
  <c r="H2676" i="9"/>
  <c r="F2676" i="9"/>
  <c r="H2675" i="9"/>
  <c r="F2675" i="9"/>
  <c r="H2674" i="9"/>
  <c r="F2674" i="9"/>
  <c r="H2673" i="9"/>
  <c r="F2673" i="9"/>
  <c r="H2672" i="9"/>
  <c r="F2672" i="9"/>
  <c r="H2671" i="9"/>
  <c r="F2671" i="9"/>
  <c r="H2670" i="9"/>
  <c r="F2670" i="9"/>
  <c r="H2669" i="9"/>
  <c r="F2669" i="9"/>
  <c r="H2668" i="9"/>
  <c r="F2668" i="9"/>
  <c r="H2667" i="9"/>
  <c r="F2667" i="9"/>
  <c r="H2666" i="9"/>
  <c r="F2666" i="9"/>
  <c r="H2665" i="9"/>
  <c r="F2665" i="9"/>
  <c r="H2664" i="9"/>
  <c r="F2664" i="9"/>
  <c r="H2663" i="9"/>
  <c r="F2663" i="9"/>
  <c r="H2662" i="9"/>
  <c r="F2662" i="9"/>
  <c r="H2661" i="9"/>
  <c r="F2661" i="9"/>
  <c r="H2660" i="9"/>
  <c r="F2660" i="9"/>
  <c r="H2659" i="9"/>
  <c r="F2659" i="9"/>
  <c r="H2658" i="9"/>
  <c r="F2658" i="9"/>
  <c r="H2657" i="9"/>
  <c r="F2657" i="9"/>
  <c r="H2656" i="9"/>
  <c r="F2656" i="9"/>
  <c r="H2655" i="9"/>
  <c r="F2655" i="9"/>
  <c r="H2654" i="9"/>
  <c r="F2654" i="9"/>
  <c r="H2653" i="9"/>
  <c r="F2653" i="9"/>
  <c r="H2652" i="9"/>
  <c r="F2652" i="9"/>
  <c r="H2651" i="9"/>
  <c r="F2651" i="9"/>
  <c r="H2650" i="9"/>
  <c r="F2650" i="9"/>
  <c r="H2649" i="9"/>
  <c r="F2649" i="9"/>
  <c r="H2648" i="9"/>
  <c r="F2648" i="9"/>
  <c r="H2647" i="9"/>
  <c r="F2647" i="9"/>
  <c r="H2646" i="9"/>
  <c r="F2646" i="9"/>
  <c r="H2645" i="9"/>
  <c r="F2645" i="9"/>
  <c r="H2644" i="9"/>
  <c r="F2644" i="9"/>
  <c r="H2643" i="9"/>
  <c r="F2643" i="9"/>
  <c r="H2642" i="9"/>
  <c r="F2642" i="9"/>
  <c r="H2641" i="9"/>
  <c r="F2641" i="9"/>
  <c r="H2640" i="9"/>
  <c r="F2640" i="9"/>
  <c r="H2639" i="9"/>
  <c r="F2639" i="9"/>
  <c r="H2638" i="9"/>
  <c r="F2638" i="9"/>
  <c r="H2637" i="9"/>
  <c r="F2637" i="9"/>
  <c r="H2636" i="9"/>
  <c r="F2636" i="9"/>
  <c r="H2635" i="9"/>
  <c r="F2635" i="9"/>
  <c r="H2634" i="9"/>
  <c r="F2634" i="9"/>
  <c r="H2633" i="9"/>
  <c r="F2633" i="9"/>
  <c r="H2632" i="9"/>
  <c r="F2632" i="9"/>
  <c r="H2631" i="9"/>
  <c r="F2631" i="9"/>
  <c r="H2630" i="9"/>
  <c r="F2630" i="9"/>
  <c r="H2629" i="9"/>
  <c r="F2629" i="9"/>
  <c r="H2628" i="9"/>
  <c r="F2628" i="9"/>
  <c r="H2627" i="9"/>
  <c r="F2627" i="9"/>
  <c r="H2626" i="9"/>
  <c r="F2626" i="9"/>
  <c r="H2625" i="9"/>
  <c r="F2625" i="9"/>
  <c r="H2624" i="9"/>
  <c r="F2624" i="9"/>
  <c r="H2623" i="9"/>
  <c r="F2623" i="9"/>
  <c r="H2622" i="9"/>
  <c r="F2622" i="9"/>
  <c r="H2621" i="9"/>
  <c r="F2621" i="9"/>
  <c r="H2620" i="9"/>
  <c r="F2620" i="9"/>
  <c r="H2619" i="9"/>
  <c r="F2619" i="9"/>
  <c r="H2618" i="9"/>
  <c r="F2618" i="9"/>
  <c r="H2617" i="9"/>
  <c r="F2617" i="9"/>
  <c r="H2616" i="9"/>
  <c r="F2616" i="9"/>
  <c r="H2615" i="9"/>
  <c r="F2615" i="9"/>
  <c r="H2614" i="9"/>
  <c r="F2614" i="9"/>
  <c r="H2613" i="9"/>
  <c r="F2613" i="9"/>
  <c r="H2612" i="9"/>
  <c r="F2612" i="9"/>
  <c r="H2611" i="9"/>
  <c r="F2611" i="9"/>
  <c r="H2610" i="9"/>
  <c r="F2610" i="9"/>
  <c r="H2609" i="9"/>
  <c r="F2609" i="9"/>
  <c r="H2608" i="9"/>
  <c r="F2608" i="9"/>
  <c r="H2607" i="9"/>
  <c r="F2607" i="9"/>
  <c r="H2606" i="9"/>
  <c r="F2606" i="9"/>
  <c r="H2605" i="9"/>
  <c r="F2605" i="9"/>
  <c r="H2604" i="9"/>
  <c r="F2604" i="9"/>
  <c r="H2603" i="9"/>
  <c r="F2603" i="9"/>
  <c r="H2602" i="9"/>
  <c r="F2602" i="9"/>
  <c r="H2601" i="9"/>
  <c r="F2601" i="9"/>
  <c r="H2600" i="9"/>
  <c r="F2600" i="9"/>
  <c r="H2599" i="9"/>
  <c r="F2599" i="9"/>
  <c r="H2598" i="9"/>
  <c r="F2598" i="9"/>
  <c r="H2597" i="9"/>
  <c r="F2597" i="9"/>
  <c r="H2596" i="9"/>
  <c r="F2596" i="9"/>
  <c r="H2595" i="9"/>
  <c r="F2595" i="9"/>
  <c r="H2594" i="9"/>
  <c r="F2594" i="9"/>
  <c r="H2593" i="9"/>
  <c r="F2593" i="9"/>
  <c r="H2592" i="9"/>
  <c r="F2592" i="9"/>
  <c r="H2591" i="9"/>
  <c r="F2591" i="9"/>
  <c r="H2590" i="9"/>
  <c r="F2590" i="9"/>
  <c r="H2589" i="9"/>
  <c r="F2589" i="9"/>
  <c r="H2588" i="9"/>
  <c r="F2588" i="9"/>
  <c r="H2587" i="9"/>
  <c r="F2587" i="9"/>
  <c r="H2586" i="9"/>
  <c r="F2586" i="9"/>
  <c r="H2585" i="9"/>
  <c r="F2585" i="9"/>
  <c r="H2584" i="9"/>
  <c r="F2584" i="9"/>
  <c r="H2583" i="9"/>
  <c r="F2583" i="9"/>
  <c r="H2582" i="9"/>
  <c r="F2582" i="9"/>
  <c r="H2581" i="9"/>
  <c r="F2581" i="9"/>
  <c r="H2580" i="9"/>
  <c r="F2580" i="9"/>
  <c r="H2579" i="9"/>
  <c r="F2579" i="9"/>
  <c r="H2578" i="9"/>
  <c r="F2578" i="9"/>
  <c r="H2577" i="9"/>
  <c r="F2577" i="9"/>
  <c r="H2576" i="9"/>
  <c r="F2576" i="9"/>
  <c r="H2575" i="9"/>
  <c r="F2575" i="9"/>
  <c r="H2574" i="9"/>
  <c r="F2574" i="9"/>
  <c r="H2573" i="9"/>
  <c r="F2573" i="9"/>
  <c r="H2572" i="9"/>
  <c r="F2572" i="9"/>
  <c r="H2571" i="9"/>
  <c r="F2571" i="9"/>
  <c r="H2570" i="9"/>
  <c r="F2570" i="9"/>
  <c r="H2569" i="9"/>
  <c r="F2569" i="9"/>
  <c r="H2568" i="9"/>
  <c r="F2568" i="9"/>
  <c r="H2567" i="9"/>
  <c r="F2567" i="9"/>
  <c r="H2566" i="9"/>
  <c r="F2566" i="9"/>
  <c r="H2565" i="9"/>
  <c r="F2565" i="9"/>
  <c r="H2564" i="9"/>
  <c r="F2564" i="9"/>
  <c r="H2563" i="9"/>
  <c r="F2563" i="9"/>
  <c r="H2562" i="9"/>
  <c r="F2562" i="9"/>
  <c r="H2561" i="9"/>
  <c r="F2561" i="9"/>
  <c r="H2560" i="9"/>
  <c r="F2560" i="9"/>
  <c r="H2559" i="9"/>
  <c r="F2559" i="9"/>
  <c r="H2558" i="9"/>
  <c r="F2558" i="9"/>
  <c r="H2557" i="9"/>
  <c r="F2557" i="9"/>
  <c r="H2556" i="9"/>
  <c r="F2556" i="9"/>
  <c r="H2555" i="9"/>
  <c r="F2555" i="9"/>
  <c r="H2554" i="9"/>
  <c r="F2554" i="9"/>
  <c r="H2553" i="9"/>
  <c r="F2553" i="9"/>
  <c r="H2552" i="9"/>
  <c r="F2552" i="9"/>
  <c r="H2551" i="9"/>
  <c r="F2551" i="9"/>
  <c r="H2550" i="9"/>
  <c r="F2550" i="9"/>
  <c r="H2549" i="9"/>
  <c r="F2549" i="9"/>
  <c r="H2548" i="9"/>
  <c r="F2548" i="9"/>
  <c r="H2547" i="9"/>
  <c r="F2547" i="9"/>
  <c r="H2546" i="9"/>
  <c r="F2546" i="9"/>
  <c r="H2545" i="9"/>
  <c r="F2545" i="9"/>
  <c r="H2544" i="9"/>
  <c r="F2544" i="9"/>
  <c r="H2543" i="9"/>
  <c r="F2543" i="9"/>
  <c r="H2542" i="9"/>
  <c r="F2542" i="9"/>
  <c r="H2541" i="9"/>
  <c r="F2541" i="9"/>
  <c r="H2540" i="9"/>
  <c r="F2540" i="9"/>
  <c r="H2539" i="9"/>
  <c r="F2539" i="9"/>
  <c r="H2538" i="9"/>
  <c r="F2538" i="9"/>
  <c r="H2537" i="9"/>
  <c r="F2537" i="9"/>
  <c r="H2536" i="9"/>
  <c r="F2536" i="9"/>
  <c r="H2535" i="9"/>
  <c r="F2535" i="9"/>
  <c r="H2534" i="9"/>
  <c r="F2534" i="9"/>
  <c r="H2533" i="9"/>
  <c r="F2533" i="9"/>
  <c r="H2532" i="9"/>
  <c r="F2532" i="9"/>
  <c r="H2531" i="9"/>
  <c r="F2531" i="9"/>
  <c r="H2530" i="9"/>
  <c r="F2530" i="9"/>
  <c r="H2529" i="9"/>
  <c r="F2529" i="9"/>
  <c r="H2528" i="9"/>
  <c r="F2528" i="9"/>
  <c r="H2527" i="9"/>
  <c r="F2527" i="9"/>
  <c r="H2526" i="9"/>
  <c r="F2526" i="9"/>
  <c r="H2525" i="9"/>
  <c r="F2525" i="9"/>
  <c r="H2524" i="9"/>
  <c r="F2524" i="9"/>
  <c r="H2523" i="9"/>
  <c r="F2523" i="9"/>
  <c r="H2522" i="9"/>
  <c r="F2522" i="9"/>
  <c r="H2521" i="9"/>
  <c r="F2521" i="9"/>
  <c r="H2520" i="9"/>
  <c r="F2520" i="9"/>
  <c r="H2519" i="9"/>
  <c r="F2519" i="9"/>
  <c r="H2518" i="9"/>
  <c r="F2518" i="9"/>
  <c r="H2517" i="9"/>
  <c r="F2517" i="9"/>
  <c r="H2516" i="9"/>
  <c r="F2516" i="9"/>
  <c r="H2515" i="9"/>
  <c r="F2515" i="9"/>
  <c r="H2514" i="9"/>
  <c r="F2514" i="9"/>
  <c r="H2513" i="9"/>
  <c r="F2513" i="9"/>
  <c r="H2512" i="9"/>
  <c r="F2512" i="9"/>
  <c r="H2511" i="9"/>
  <c r="F2511" i="9"/>
  <c r="H2510" i="9"/>
  <c r="F2510" i="9"/>
  <c r="H2509" i="9"/>
  <c r="F2509" i="9"/>
  <c r="H2508" i="9"/>
  <c r="F2508" i="9"/>
  <c r="H2507" i="9"/>
  <c r="F2507" i="9"/>
  <c r="H2506" i="9"/>
  <c r="F2506" i="9"/>
  <c r="H2505" i="9"/>
  <c r="F2505" i="9"/>
  <c r="H2504" i="9"/>
  <c r="F2504" i="9"/>
  <c r="H2503" i="9"/>
  <c r="F2503" i="9"/>
  <c r="H2502" i="9"/>
  <c r="F2502" i="9"/>
  <c r="H2501" i="9"/>
  <c r="F2501" i="9"/>
  <c r="H2500" i="9"/>
  <c r="F2500" i="9"/>
  <c r="H2499" i="9"/>
  <c r="F2499" i="9"/>
  <c r="H2498" i="9"/>
  <c r="F2498" i="9"/>
  <c r="H2497" i="9"/>
  <c r="F2497" i="9"/>
  <c r="H2496" i="9"/>
  <c r="F2496" i="9"/>
  <c r="H2495" i="9"/>
  <c r="F2495" i="9"/>
  <c r="H2494" i="9"/>
  <c r="F2494" i="9"/>
  <c r="H2493" i="9"/>
  <c r="F2493" i="9"/>
  <c r="H2492" i="9"/>
  <c r="F2492" i="9"/>
  <c r="H2491" i="9"/>
  <c r="F2491" i="9"/>
  <c r="H2490" i="9"/>
  <c r="F2490" i="9"/>
  <c r="H2489" i="9"/>
  <c r="F2489" i="9"/>
  <c r="H2488" i="9"/>
  <c r="F2488" i="9"/>
  <c r="H2487" i="9"/>
  <c r="F2487" i="9"/>
  <c r="H2486" i="9"/>
  <c r="F2486" i="9"/>
  <c r="H2485" i="9"/>
  <c r="F2485" i="9"/>
  <c r="H2484" i="9"/>
  <c r="F2484" i="9"/>
  <c r="H2483" i="9"/>
  <c r="F2483" i="9"/>
  <c r="H2482" i="9"/>
  <c r="F2482" i="9"/>
  <c r="H2481" i="9"/>
  <c r="F2481" i="9"/>
  <c r="H2480" i="9"/>
  <c r="F2480" i="9"/>
  <c r="H2479" i="9"/>
  <c r="F2479" i="9"/>
  <c r="H2478" i="9"/>
  <c r="F2478" i="9"/>
  <c r="H2477" i="9"/>
  <c r="F2477" i="9"/>
  <c r="H2476" i="9"/>
  <c r="F2476" i="9"/>
  <c r="H2475" i="9"/>
  <c r="F2475" i="9"/>
  <c r="H2474" i="9"/>
  <c r="F2474" i="9"/>
  <c r="H2473" i="9"/>
  <c r="F2473" i="9"/>
  <c r="H2472" i="9"/>
  <c r="F2472" i="9"/>
  <c r="H2471" i="9"/>
  <c r="F2471" i="9"/>
  <c r="H2470" i="9"/>
  <c r="F2470" i="9"/>
  <c r="H2469" i="9"/>
  <c r="F2469" i="9"/>
  <c r="H2468" i="9"/>
  <c r="F2468" i="9"/>
  <c r="H2467" i="9"/>
  <c r="F2467" i="9"/>
  <c r="H2466" i="9"/>
  <c r="F2466" i="9"/>
  <c r="H2465" i="9"/>
  <c r="F2465" i="9"/>
  <c r="H2464" i="9"/>
  <c r="F2464" i="9"/>
  <c r="H2463" i="9"/>
  <c r="F2463" i="9"/>
  <c r="H2462" i="9"/>
  <c r="F2462" i="9"/>
  <c r="H2461" i="9"/>
  <c r="F2461" i="9"/>
  <c r="H2460" i="9"/>
  <c r="F2460" i="9"/>
  <c r="H2459" i="9"/>
  <c r="F2459" i="9"/>
  <c r="H2458" i="9"/>
  <c r="F2458" i="9"/>
  <c r="H2457" i="9"/>
  <c r="F2457" i="9"/>
  <c r="H2456" i="9"/>
  <c r="F2456" i="9"/>
  <c r="H2455" i="9"/>
  <c r="F2455" i="9"/>
  <c r="H2454" i="9"/>
  <c r="F2454" i="9"/>
  <c r="H2453" i="9"/>
  <c r="F2453" i="9"/>
  <c r="H2452" i="9"/>
  <c r="F2452" i="9"/>
  <c r="H2451" i="9"/>
  <c r="F2451" i="9"/>
  <c r="H2450" i="9"/>
  <c r="F2450" i="9"/>
  <c r="H2449" i="9"/>
  <c r="F2449" i="9"/>
  <c r="H2448" i="9"/>
  <c r="F2448" i="9"/>
  <c r="H2447" i="9"/>
  <c r="F2447" i="9"/>
  <c r="H2446" i="9"/>
  <c r="F2446" i="9"/>
  <c r="H2445" i="9"/>
  <c r="F2445" i="9"/>
  <c r="H2444" i="9"/>
  <c r="F2444" i="9"/>
  <c r="H2443" i="9"/>
  <c r="F2443" i="9"/>
  <c r="H2442" i="9"/>
  <c r="F2442" i="9"/>
  <c r="H2441" i="9"/>
  <c r="F2441" i="9"/>
  <c r="H2440" i="9"/>
  <c r="F2440" i="9"/>
  <c r="H2439" i="9"/>
  <c r="F2439" i="9"/>
  <c r="H2438" i="9"/>
  <c r="F2438" i="9"/>
  <c r="H2437" i="9"/>
  <c r="F2437" i="9"/>
  <c r="H2436" i="9"/>
  <c r="F2436" i="9"/>
  <c r="H2435" i="9"/>
  <c r="F2435" i="9"/>
  <c r="H2434" i="9"/>
  <c r="F2434" i="9"/>
  <c r="H2433" i="9"/>
  <c r="F2433" i="9"/>
  <c r="H2432" i="9"/>
  <c r="F2432" i="9"/>
  <c r="H2431" i="9"/>
  <c r="F2431" i="9"/>
  <c r="H2430" i="9"/>
  <c r="F2430" i="9"/>
  <c r="H2429" i="9"/>
  <c r="F2429" i="9"/>
  <c r="H2428" i="9"/>
  <c r="F2428" i="9"/>
  <c r="H2427" i="9"/>
  <c r="F2427" i="9"/>
  <c r="H2426" i="9"/>
  <c r="F2426" i="9"/>
  <c r="H2425" i="9"/>
  <c r="F2425" i="9"/>
  <c r="H2424" i="9"/>
  <c r="F2424" i="9"/>
  <c r="H2423" i="9"/>
  <c r="F2423" i="9"/>
  <c r="H2422" i="9"/>
  <c r="F2422" i="9"/>
  <c r="H2421" i="9"/>
  <c r="F2421" i="9"/>
  <c r="H2420" i="9"/>
  <c r="F2420" i="9"/>
  <c r="H2419" i="9"/>
  <c r="F2419" i="9"/>
  <c r="H2418" i="9"/>
  <c r="F2418" i="9"/>
  <c r="H2417" i="9"/>
  <c r="F2417" i="9"/>
  <c r="H2416" i="9"/>
  <c r="F2416" i="9"/>
  <c r="H2415" i="9"/>
  <c r="F2415" i="9"/>
  <c r="H2414" i="9"/>
  <c r="F2414" i="9"/>
  <c r="H2413" i="9"/>
  <c r="F2413" i="9"/>
  <c r="H2412" i="9"/>
  <c r="F2412" i="9"/>
  <c r="H2411" i="9"/>
  <c r="F2411" i="9"/>
  <c r="H2410" i="9"/>
  <c r="F2410" i="9"/>
  <c r="H2409" i="9"/>
  <c r="F2409" i="9"/>
  <c r="H2408" i="9"/>
  <c r="F2408" i="9"/>
  <c r="H2407" i="9"/>
  <c r="F2407" i="9"/>
  <c r="H2406" i="9"/>
  <c r="F2406" i="9"/>
  <c r="H2405" i="9"/>
  <c r="F2405" i="9"/>
  <c r="H2404" i="9"/>
  <c r="F2404" i="9"/>
  <c r="H2403" i="9"/>
  <c r="F2403" i="9"/>
  <c r="H2402" i="9"/>
  <c r="F2402" i="9"/>
  <c r="H2401" i="9"/>
  <c r="F2401" i="9"/>
  <c r="H2400" i="9"/>
  <c r="F2400" i="9"/>
  <c r="H2399" i="9"/>
  <c r="F2399" i="9"/>
  <c r="H2398" i="9"/>
  <c r="F2398" i="9"/>
  <c r="H2397" i="9"/>
  <c r="F2397" i="9"/>
  <c r="H2396" i="9"/>
  <c r="F2396" i="9"/>
  <c r="H2395" i="9"/>
  <c r="F2395" i="9"/>
  <c r="H2394" i="9"/>
  <c r="F2394" i="9"/>
  <c r="H2393" i="9"/>
  <c r="F2393" i="9"/>
  <c r="H2392" i="9"/>
  <c r="F2392" i="9"/>
  <c r="H2391" i="9"/>
  <c r="F2391" i="9"/>
  <c r="H2390" i="9"/>
  <c r="F2390" i="9"/>
  <c r="H2389" i="9"/>
  <c r="F2389" i="9"/>
  <c r="H2388" i="9"/>
  <c r="F2388" i="9"/>
  <c r="H2387" i="9"/>
  <c r="F2387" i="9"/>
  <c r="H2386" i="9"/>
  <c r="F2386" i="9"/>
  <c r="H2385" i="9"/>
  <c r="F2385" i="9"/>
  <c r="H2384" i="9"/>
  <c r="F2384" i="9"/>
  <c r="H2383" i="9"/>
  <c r="F2383" i="9"/>
  <c r="H2382" i="9"/>
  <c r="F2382" i="9"/>
  <c r="H2381" i="9"/>
  <c r="F2381" i="9"/>
  <c r="H2380" i="9"/>
  <c r="F2380" i="9"/>
  <c r="H2379" i="9"/>
  <c r="F2379" i="9"/>
  <c r="H2378" i="9"/>
  <c r="F2378" i="9"/>
  <c r="H2377" i="9"/>
  <c r="F2377" i="9"/>
  <c r="H2376" i="9"/>
  <c r="F2376" i="9"/>
  <c r="H2375" i="9"/>
  <c r="F2375" i="9"/>
  <c r="H2374" i="9"/>
  <c r="F2374" i="9"/>
  <c r="H2373" i="9"/>
  <c r="F2373" i="9"/>
  <c r="H2372" i="9"/>
  <c r="F2372" i="9"/>
  <c r="H2371" i="9"/>
  <c r="F2371" i="9"/>
  <c r="H2370" i="9"/>
  <c r="F2370" i="9"/>
  <c r="H2369" i="9"/>
  <c r="F2369" i="9"/>
  <c r="H2368" i="9"/>
  <c r="F2368" i="9"/>
  <c r="H2367" i="9"/>
  <c r="F2367" i="9"/>
  <c r="H2366" i="9"/>
  <c r="F2366" i="9"/>
  <c r="H2365" i="9"/>
  <c r="F2365" i="9"/>
  <c r="H2364" i="9"/>
  <c r="F2364" i="9"/>
  <c r="H2363" i="9"/>
  <c r="F2363" i="9"/>
  <c r="H2362" i="9"/>
  <c r="F2362" i="9"/>
  <c r="H2361" i="9"/>
  <c r="F2361" i="9"/>
  <c r="H2360" i="9"/>
  <c r="F2360" i="9"/>
  <c r="H2359" i="9"/>
  <c r="F2359" i="9"/>
  <c r="H2358" i="9"/>
  <c r="F2358" i="9"/>
  <c r="H2357" i="9"/>
  <c r="F2357" i="9"/>
  <c r="H2356" i="9"/>
  <c r="F2356" i="9"/>
  <c r="H2355" i="9"/>
  <c r="F2355" i="9"/>
  <c r="H2354" i="9"/>
  <c r="F2354" i="9"/>
  <c r="H2353" i="9"/>
  <c r="F2353" i="9"/>
  <c r="H2352" i="9"/>
  <c r="F2352" i="9"/>
  <c r="H2351" i="9"/>
  <c r="F2351" i="9"/>
  <c r="H2350" i="9"/>
  <c r="F2350" i="9"/>
  <c r="H2349" i="9"/>
  <c r="F2349" i="9"/>
  <c r="H2348" i="9"/>
  <c r="F2348" i="9"/>
  <c r="H2347" i="9"/>
  <c r="F2347" i="9"/>
  <c r="H2346" i="9"/>
  <c r="F2346" i="9"/>
  <c r="H2345" i="9"/>
  <c r="F2345" i="9"/>
  <c r="H2344" i="9"/>
  <c r="F2344" i="9"/>
  <c r="H2343" i="9"/>
  <c r="F2343" i="9"/>
  <c r="H2342" i="9"/>
  <c r="F2342" i="9"/>
  <c r="H2341" i="9"/>
  <c r="F2341" i="9"/>
  <c r="H2340" i="9"/>
  <c r="F2340" i="9"/>
  <c r="H2339" i="9"/>
  <c r="F2339" i="9"/>
  <c r="H2338" i="9"/>
  <c r="F2338" i="9"/>
  <c r="H2337" i="9"/>
  <c r="F2337" i="9"/>
  <c r="H2336" i="9"/>
  <c r="F2336" i="9"/>
  <c r="H2335" i="9"/>
  <c r="F2335" i="9"/>
  <c r="H2334" i="9"/>
  <c r="F2334" i="9"/>
  <c r="H2333" i="9"/>
  <c r="F2333" i="9"/>
  <c r="H2332" i="9"/>
  <c r="F2332" i="9"/>
  <c r="H2331" i="9"/>
  <c r="F2331" i="9"/>
  <c r="H2330" i="9"/>
  <c r="F2330" i="9"/>
  <c r="H2329" i="9"/>
  <c r="F2329" i="9"/>
  <c r="H2328" i="9"/>
  <c r="F2328" i="9"/>
  <c r="H2327" i="9"/>
  <c r="F2327" i="9"/>
  <c r="H2326" i="9"/>
  <c r="F2326" i="9"/>
  <c r="H2325" i="9"/>
  <c r="F2325" i="9"/>
  <c r="H2324" i="9"/>
  <c r="F2324" i="9"/>
  <c r="H2323" i="9"/>
  <c r="F2323" i="9"/>
  <c r="H2322" i="9"/>
  <c r="F2322" i="9"/>
  <c r="H2321" i="9"/>
  <c r="F2321" i="9"/>
  <c r="H2320" i="9"/>
  <c r="F2320" i="9"/>
  <c r="H2319" i="9"/>
  <c r="F2319" i="9"/>
  <c r="H2318" i="9"/>
  <c r="F2318" i="9"/>
  <c r="H2317" i="9"/>
  <c r="F2317" i="9"/>
  <c r="H2316" i="9"/>
  <c r="F2316" i="9"/>
  <c r="H2315" i="9"/>
  <c r="F2315" i="9"/>
  <c r="H2314" i="9"/>
  <c r="F2314" i="9"/>
  <c r="H2313" i="9"/>
  <c r="F2313" i="9"/>
  <c r="H2312" i="9"/>
  <c r="F2312" i="9"/>
  <c r="H2311" i="9"/>
  <c r="F2311" i="9"/>
  <c r="H2310" i="9"/>
  <c r="F2310" i="9"/>
  <c r="H2309" i="9"/>
  <c r="F2309" i="9"/>
  <c r="H2308" i="9"/>
  <c r="F2308" i="9"/>
  <c r="H2307" i="9"/>
  <c r="F2307" i="9"/>
  <c r="H2306" i="9"/>
  <c r="F2306" i="9"/>
  <c r="H2305" i="9"/>
  <c r="F2305" i="9"/>
  <c r="H2304" i="9"/>
  <c r="F2304" i="9"/>
  <c r="H2303" i="9"/>
  <c r="F2303" i="9"/>
  <c r="H2302" i="9"/>
  <c r="F2302" i="9"/>
  <c r="H2301" i="9"/>
  <c r="F2301" i="9"/>
  <c r="H2300" i="9"/>
  <c r="F2300" i="9"/>
  <c r="H2299" i="9"/>
  <c r="F2299" i="9"/>
  <c r="H2298" i="9"/>
  <c r="F2298" i="9"/>
  <c r="H2297" i="9"/>
  <c r="F2297" i="9"/>
  <c r="H2296" i="9"/>
  <c r="F2296" i="9"/>
  <c r="H2295" i="9"/>
  <c r="F2295" i="9"/>
  <c r="H2294" i="9"/>
  <c r="F2294" i="9"/>
  <c r="H2293" i="9"/>
  <c r="F2293" i="9"/>
  <c r="H2292" i="9"/>
  <c r="F2292" i="9"/>
  <c r="H2291" i="9"/>
  <c r="F2291" i="9"/>
  <c r="H2290" i="9"/>
  <c r="F2290" i="9"/>
  <c r="H2289" i="9"/>
  <c r="F2289" i="9"/>
  <c r="H2288" i="9"/>
  <c r="F2288" i="9"/>
  <c r="H2287" i="9"/>
  <c r="F2287" i="9"/>
  <c r="H2286" i="9"/>
  <c r="F2286" i="9"/>
  <c r="H2285" i="9"/>
  <c r="F2285" i="9"/>
  <c r="H2284" i="9"/>
  <c r="F2284" i="9"/>
  <c r="H2283" i="9"/>
  <c r="F2283" i="9"/>
  <c r="H2282" i="9"/>
  <c r="F2282" i="9"/>
  <c r="H2281" i="9"/>
  <c r="F2281" i="9"/>
  <c r="H2280" i="9"/>
  <c r="F2280" i="9"/>
  <c r="H2279" i="9"/>
  <c r="F2279" i="9"/>
  <c r="H2278" i="9"/>
  <c r="F2278" i="9"/>
  <c r="H2277" i="9"/>
  <c r="F2277" i="9"/>
  <c r="H2276" i="9"/>
  <c r="F2276" i="9"/>
  <c r="H2275" i="9"/>
  <c r="F2275" i="9"/>
  <c r="H2274" i="9"/>
  <c r="F2274" i="9"/>
  <c r="H2273" i="9"/>
  <c r="F2273" i="9"/>
  <c r="H2272" i="9"/>
  <c r="F2272" i="9"/>
  <c r="H2271" i="9"/>
  <c r="F2271" i="9"/>
  <c r="H2270" i="9"/>
  <c r="F2270" i="9"/>
  <c r="F2269" i="9"/>
  <c r="F2268" i="9"/>
  <c r="F2267" i="9"/>
  <c r="F2266" i="9"/>
  <c r="F2265" i="9"/>
  <c r="F2264" i="9"/>
  <c r="F2263" i="9"/>
  <c r="F2262" i="9"/>
  <c r="F2261" i="9"/>
  <c r="F2260" i="9"/>
  <c r="F2259" i="9"/>
  <c r="F2258" i="9"/>
  <c r="F2257" i="9"/>
  <c r="F2256" i="9"/>
  <c r="F2255" i="9"/>
  <c r="F2254" i="9"/>
  <c r="F2253" i="9"/>
  <c r="F2252" i="9"/>
  <c r="F2251" i="9"/>
  <c r="F2250" i="9"/>
  <c r="F2249" i="9"/>
  <c r="F2248" i="9"/>
  <c r="F2247" i="9"/>
  <c r="F2246" i="9"/>
  <c r="F2245" i="9"/>
  <c r="F2244" i="9"/>
  <c r="F2243" i="9"/>
  <c r="F2242" i="9"/>
  <c r="F2241" i="9"/>
  <c r="F2240" i="9"/>
  <c r="F2239" i="9"/>
  <c r="F2238" i="9"/>
  <c r="F2237" i="9"/>
  <c r="F2236" i="9"/>
  <c r="F2235" i="9"/>
  <c r="F2234" i="9"/>
  <c r="F2233" i="9"/>
  <c r="F2232" i="9"/>
  <c r="F2231" i="9"/>
  <c r="F2230" i="9"/>
  <c r="F2229" i="9"/>
  <c r="F2228" i="9"/>
  <c r="F2227" i="9"/>
  <c r="F2226" i="9"/>
  <c r="F2225" i="9"/>
  <c r="F2224" i="9"/>
  <c r="F2223" i="9"/>
  <c r="F2222" i="9"/>
  <c r="F2221" i="9"/>
  <c r="F2220" i="9"/>
  <c r="F2219" i="9"/>
  <c r="F2218" i="9"/>
  <c r="F2217" i="9"/>
  <c r="F2216" i="9"/>
  <c r="F2215" i="9"/>
  <c r="F2214" i="9"/>
  <c r="F2213" i="9"/>
  <c r="F2212" i="9"/>
  <c r="F2211" i="9"/>
  <c r="F2210" i="9"/>
  <c r="F2209" i="9"/>
  <c r="F2208" i="9"/>
  <c r="F2207" i="9"/>
  <c r="F2206" i="9"/>
  <c r="F2205" i="9"/>
  <c r="F2204" i="9"/>
  <c r="F2203" i="9"/>
  <c r="F2202" i="9"/>
  <c r="F2201" i="9"/>
  <c r="F2200" i="9"/>
  <c r="F2199" i="9"/>
  <c r="F2198" i="9"/>
  <c r="F2197" i="9"/>
  <c r="F2196" i="9"/>
  <c r="F2195" i="9"/>
  <c r="F2194" i="9"/>
  <c r="F2193" i="9"/>
  <c r="F2192" i="9"/>
  <c r="F2191" i="9"/>
  <c r="F2190" i="9"/>
  <c r="F2189" i="9"/>
  <c r="F2188" i="9"/>
  <c r="F2187" i="9"/>
  <c r="F2186" i="9"/>
  <c r="F2185" i="9"/>
  <c r="F2184" i="9"/>
  <c r="F2183" i="9"/>
  <c r="F2182" i="9"/>
  <c r="F2181" i="9"/>
  <c r="F2180" i="9"/>
  <c r="F2179" i="9"/>
  <c r="F2178" i="9"/>
  <c r="F2177" i="9"/>
  <c r="F2176" i="9"/>
  <c r="F2175" i="9"/>
  <c r="F2174" i="9"/>
  <c r="F2173" i="9"/>
  <c r="F2172" i="9"/>
  <c r="F2171" i="9"/>
  <c r="F2170" i="9"/>
  <c r="F2169" i="9"/>
  <c r="F2168" i="9"/>
  <c r="F2167" i="9"/>
  <c r="F2166" i="9"/>
  <c r="F2165" i="9"/>
  <c r="F2164" i="9"/>
  <c r="F2163" i="9"/>
  <c r="F2162" i="9"/>
  <c r="F2161" i="9"/>
  <c r="F2160" i="9"/>
  <c r="F2159" i="9"/>
  <c r="F2158" i="9"/>
  <c r="F2157" i="9"/>
  <c r="F2156" i="9"/>
  <c r="F2155" i="9"/>
  <c r="F2154" i="9"/>
  <c r="F2153" i="9"/>
  <c r="F2152" i="9"/>
  <c r="F2151" i="9"/>
  <c r="F2150" i="9"/>
  <c r="F2149" i="9"/>
  <c r="F2148" i="9"/>
  <c r="F2147" i="9"/>
  <c r="F2146" i="9"/>
  <c r="F2145" i="9"/>
  <c r="F2144" i="9"/>
  <c r="F2143" i="9"/>
  <c r="F2142" i="9"/>
  <c r="F2141" i="9"/>
  <c r="F2140" i="9"/>
  <c r="F2139" i="9"/>
  <c r="F2138" i="9"/>
  <c r="F2137" i="9"/>
  <c r="F2136" i="9"/>
  <c r="F2135" i="9"/>
  <c r="F2134" i="9"/>
  <c r="F2133" i="9"/>
  <c r="F2132" i="9"/>
  <c r="F2131" i="9"/>
  <c r="F2130" i="9"/>
  <c r="F2129" i="9"/>
  <c r="F2128" i="9"/>
  <c r="F2127" i="9"/>
  <c r="F2126" i="9"/>
  <c r="F2125" i="9"/>
  <c r="F2124" i="9"/>
  <c r="F2123" i="9"/>
  <c r="F2122" i="9"/>
  <c r="F2121" i="9"/>
  <c r="F2120" i="9"/>
  <c r="F2119" i="9"/>
  <c r="F2118" i="9"/>
  <c r="F2117" i="9"/>
  <c r="F2116" i="9"/>
  <c r="F2115" i="9"/>
  <c r="F2114" i="9"/>
  <c r="F2113" i="9"/>
  <c r="F2112" i="9"/>
  <c r="F2111" i="9"/>
  <c r="F2110" i="9"/>
  <c r="F2109" i="9"/>
  <c r="F2108" i="9"/>
  <c r="F2107" i="9"/>
  <c r="F2106" i="9"/>
  <c r="F2105" i="9"/>
  <c r="F2104" i="9"/>
  <c r="F2103" i="9"/>
  <c r="F2102" i="9"/>
  <c r="F2101" i="9"/>
  <c r="F2100" i="9"/>
  <c r="F2099" i="9"/>
  <c r="F2098" i="9"/>
  <c r="F2097" i="9"/>
  <c r="F2096" i="9"/>
  <c r="F2095" i="9"/>
  <c r="F2094" i="9"/>
  <c r="F2093" i="9"/>
  <c r="F2092" i="9"/>
  <c r="F2091" i="9"/>
  <c r="F2090" i="9"/>
  <c r="F2089" i="9"/>
  <c r="F2088" i="9"/>
  <c r="F2087" i="9"/>
  <c r="F2086" i="9"/>
  <c r="F2085" i="9"/>
  <c r="F2084" i="9"/>
  <c r="F2083" i="9"/>
  <c r="F2082" i="9"/>
  <c r="F2081" i="9"/>
  <c r="F2080" i="9"/>
  <c r="F2079" i="9"/>
  <c r="F2078" i="9"/>
  <c r="F2077" i="9"/>
  <c r="F2076" i="9"/>
  <c r="F2075" i="9"/>
  <c r="F2074" i="9"/>
  <c r="F2073" i="9"/>
  <c r="F2072" i="9"/>
  <c r="F2071" i="9"/>
  <c r="F2070" i="9"/>
  <c r="F2069" i="9"/>
  <c r="F2068" i="9"/>
  <c r="F2067" i="9"/>
  <c r="F2066" i="9"/>
  <c r="F2065" i="9"/>
  <c r="F2064" i="9"/>
  <c r="F2063" i="9"/>
  <c r="F2062" i="9"/>
  <c r="F2061" i="9"/>
  <c r="F2060" i="9"/>
  <c r="F2059" i="9"/>
  <c r="F2058" i="9"/>
  <c r="F2057" i="9"/>
  <c r="F2056" i="9"/>
  <c r="F2055" i="9"/>
  <c r="F2054" i="9"/>
  <c r="F2053" i="9"/>
  <c r="F2052" i="9"/>
  <c r="F2051" i="9"/>
  <c r="F2050" i="9"/>
  <c r="F2049" i="9"/>
  <c r="F2048" i="9"/>
  <c r="F2047" i="9"/>
  <c r="F2046" i="9"/>
  <c r="F2045" i="9"/>
  <c r="F2044" i="9"/>
  <c r="F2043" i="9"/>
  <c r="F2042" i="9"/>
  <c r="F2041" i="9"/>
  <c r="F2040" i="9"/>
  <c r="F2039" i="9"/>
  <c r="F2038" i="9"/>
  <c r="F2037" i="9"/>
  <c r="F2036" i="9"/>
  <c r="F2035" i="9"/>
  <c r="F2034" i="9"/>
  <c r="F2033" i="9"/>
  <c r="F2032" i="9"/>
  <c r="F2031" i="9"/>
  <c r="F2030" i="9"/>
  <c r="F2029" i="9"/>
  <c r="F2028" i="9"/>
  <c r="F2027" i="9"/>
  <c r="F2026" i="9"/>
  <c r="F2025" i="9"/>
  <c r="F2024" i="9"/>
  <c r="F2023" i="9"/>
  <c r="F2022" i="9"/>
  <c r="F2021" i="9"/>
  <c r="F2020" i="9"/>
  <c r="F2019" i="9"/>
  <c r="F2018" i="9"/>
  <c r="F2017" i="9"/>
  <c r="F2016" i="9"/>
  <c r="F2015" i="9"/>
  <c r="F2014" i="9"/>
  <c r="F2013" i="9"/>
  <c r="F2012" i="9"/>
  <c r="F2011" i="9"/>
  <c r="F2010" i="9"/>
  <c r="F2009" i="9"/>
  <c r="F2008" i="9"/>
  <c r="F2007" i="9"/>
  <c r="F2006" i="9"/>
  <c r="F2005" i="9"/>
  <c r="F2004" i="9"/>
  <c r="F2003" i="9"/>
  <c r="F2002" i="9"/>
  <c r="F2001" i="9"/>
  <c r="F2000" i="9"/>
  <c r="F1999" i="9"/>
  <c r="F1998" i="9"/>
  <c r="F1997" i="9"/>
  <c r="F1996" i="9"/>
  <c r="F1995" i="9"/>
  <c r="F1994" i="9"/>
  <c r="F1993" i="9"/>
  <c r="F1992" i="9"/>
  <c r="F1991" i="9"/>
  <c r="F1990" i="9"/>
  <c r="F1989" i="9"/>
  <c r="F1988" i="9"/>
  <c r="F1987" i="9"/>
  <c r="F1986" i="9"/>
  <c r="F1985" i="9"/>
  <c r="F1984" i="9"/>
  <c r="F1983" i="9"/>
  <c r="F1982" i="9"/>
  <c r="F1981" i="9"/>
  <c r="F1980" i="9"/>
  <c r="F1979" i="9"/>
  <c r="F1978" i="9"/>
  <c r="F1977" i="9"/>
  <c r="F1976" i="9"/>
  <c r="F1975" i="9"/>
  <c r="F1974" i="9"/>
  <c r="F1973" i="9"/>
  <c r="F1972" i="9"/>
  <c r="F1971" i="9"/>
  <c r="F1970" i="9"/>
  <c r="F1969" i="9"/>
  <c r="F1968" i="9"/>
  <c r="F1967" i="9"/>
  <c r="F1966" i="9"/>
  <c r="F1965" i="9"/>
  <c r="F1964" i="9"/>
  <c r="F1963" i="9"/>
  <c r="F1962" i="9"/>
  <c r="F1961" i="9"/>
  <c r="F1960" i="9"/>
  <c r="F1959" i="9"/>
  <c r="F1958" i="9"/>
  <c r="F1957" i="9"/>
  <c r="F1956" i="9"/>
  <c r="F1955" i="9"/>
  <c r="F1954" i="9"/>
  <c r="F1953" i="9"/>
  <c r="F1952" i="9"/>
  <c r="F1951" i="9"/>
  <c r="F1950" i="9"/>
  <c r="F1949" i="9"/>
  <c r="F1948" i="9"/>
  <c r="F1947" i="9"/>
  <c r="F1946" i="9"/>
  <c r="F1945" i="9"/>
  <c r="F1944" i="9"/>
  <c r="F1943" i="9"/>
  <c r="F1942" i="9"/>
  <c r="F1941" i="9"/>
  <c r="F1940" i="9"/>
  <c r="F1939" i="9"/>
  <c r="F1938" i="9"/>
  <c r="F1937" i="9"/>
  <c r="F1936" i="9"/>
  <c r="F1935" i="9"/>
  <c r="F1934" i="9"/>
  <c r="F1933" i="9"/>
  <c r="F1932" i="9"/>
  <c r="F1931" i="9"/>
  <c r="F1930" i="9"/>
  <c r="F1929" i="9"/>
  <c r="F1928" i="9"/>
  <c r="F1927" i="9"/>
  <c r="F1926" i="9"/>
  <c r="F1925" i="9"/>
  <c r="F1924" i="9"/>
  <c r="F1923" i="9"/>
  <c r="F1922" i="9"/>
  <c r="F1921" i="9"/>
  <c r="F1920" i="9"/>
  <c r="F1919" i="9"/>
  <c r="F1918" i="9"/>
  <c r="F1917" i="9"/>
  <c r="F1916" i="9"/>
  <c r="F1915" i="9"/>
  <c r="F1914" i="9"/>
  <c r="F1913" i="9"/>
  <c r="F1912" i="9"/>
  <c r="F1911" i="9"/>
  <c r="F1910" i="9"/>
  <c r="F1909" i="9"/>
  <c r="F1908" i="9"/>
  <c r="F1907" i="9"/>
  <c r="F1906" i="9"/>
  <c r="F1905" i="9"/>
  <c r="F1904" i="9"/>
  <c r="F1903" i="9"/>
  <c r="F1902" i="9"/>
  <c r="F1901" i="9"/>
  <c r="F1900" i="9"/>
  <c r="F1899" i="9"/>
  <c r="F1898" i="9"/>
  <c r="F1897" i="9"/>
  <c r="F1896" i="9"/>
  <c r="F1895" i="9"/>
  <c r="F1894" i="9"/>
  <c r="F1893" i="9"/>
  <c r="F1892" i="9"/>
  <c r="F1891" i="9"/>
  <c r="F1890" i="9"/>
  <c r="F1889" i="9"/>
  <c r="F1888" i="9"/>
  <c r="F1887" i="9"/>
  <c r="F1886" i="9"/>
  <c r="F1885" i="9"/>
  <c r="F1884" i="9"/>
  <c r="F1883" i="9"/>
  <c r="F1882" i="9"/>
  <c r="F1881" i="9"/>
  <c r="F1880" i="9"/>
  <c r="F1879" i="9"/>
  <c r="F1878" i="9"/>
  <c r="F1877" i="9"/>
  <c r="F1876" i="9"/>
  <c r="F1875" i="9"/>
  <c r="F1874" i="9"/>
  <c r="F1873" i="9"/>
  <c r="F1872" i="9"/>
  <c r="F1871" i="9"/>
  <c r="F1870" i="9"/>
  <c r="F1869" i="9"/>
  <c r="F1868" i="9"/>
  <c r="F1867" i="9"/>
  <c r="F1866" i="9"/>
  <c r="F1865" i="9"/>
  <c r="F1864" i="9"/>
  <c r="F1863" i="9"/>
  <c r="F1862" i="9"/>
  <c r="F1861" i="9"/>
  <c r="F1860" i="9"/>
  <c r="F1859" i="9"/>
  <c r="F1858" i="9"/>
  <c r="F1857" i="9"/>
  <c r="F1856" i="9"/>
  <c r="F1855" i="9"/>
  <c r="F1854" i="9"/>
  <c r="F1853" i="9"/>
  <c r="F1852" i="9"/>
  <c r="F1851" i="9"/>
  <c r="F1850" i="9"/>
  <c r="F1849" i="9"/>
  <c r="F1848" i="9"/>
  <c r="F1847" i="9"/>
  <c r="F1846" i="9"/>
  <c r="F1845" i="9"/>
  <c r="F1844" i="9"/>
  <c r="F1843" i="9"/>
  <c r="F1842" i="9"/>
  <c r="F1841" i="9"/>
  <c r="F1840" i="9"/>
  <c r="F1839" i="9"/>
  <c r="F1838" i="9"/>
  <c r="F1837" i="9"/>
  <c r="F1836" i="9"/>
  <c r="F1835" i="9"/>
  <c r="F1834" i="9"/>
  <c r="F1833" i="9"/>
  <c r="F1832" i="9"/>
  <c r="F1831" i="9"/>
  <c r="F1830" i="9"/>
  <c r="F1829" i="9"/>
  <c r="F1828" i="9"/>
  <c r="F1827" i="9"/>
  <c r="F1826" i="9"/>
  <c r="F1825" i="9"/>
  <c r="F1824" i="9"/>
  <c r="F1823" i="9"/>
  <c r="F1822" i="9"/>
  <c r="F1821" i="9"/>
  <c r="F1820" i="9"/>
  <c r="F1819" i="9"/>
  <c r="F1818" i="9"/>
  <c r="F1817" i="9"/>
  <c r="F1816" i="9"/>
  <c r="F1815" i="9"/>
  <c r="F1814" i="9"/>
  <c r="F1813" i="9"/>
  <c r="F1812" i="9"/>
  <c r="F1811" i="9"/>
  <c r="F1810" i="9"/>
  <c r="F1809" i="9"/>
  <c r="F1808" i="9"/>
  <c r="F1807" i="9"/>
  <c r="F1806" i="9"/>
  <c r="F1805" i="9"/>
  <c r="F1804" i="9"/>
  <c r="F1803" i="9"/>
  <c r="F1802" i="9"/>
  <c r="F1801" i="9"/>
  <c r="F1800" i="9"/>
  <c r="F1799" i="9"/>
  <c r="F1798" i="9"/>
  <c r="F1797" i="9"/>
  <c r="F1796" i="9"/>
  <c r="F1795" i="9"/>
  <c r="F1794" i="9"/>
  <c r="F1793" i="9"/>
  <c r="F1792" i="9"/>
  <c r="F1791" i="9"/>
  <c r="F1790" i="9"/>
  <c r="F1789" i="9"/>
  <c r="F1788" i="9"/>
  <c r="F1787" i="9"/>
  <c r="F1786" i="9"/>
  <c r="F1785" i="9"/>
  <c r="F1784" i="9"/>
  <c r="F1783" i="9"/>
  <c r="F1782" i="9"/>
  <c r="F1781" i="9"/>
  <c r="F1780" i="9"/>
  <c r="F1779" i="9"/>
  <c r="F1778" i="9"/>
  <c r="F1777" i="9"/>
  <c r="F1776" i="9"/>
  <c r="F1775" i="9"/>
  <c r="F1774" i="9"/>
  <c r="F1773" i="9"/>
  <c r="F1772" i="9"/>
  <c r="F1771" i="9"/>
  <c r="F1770" i="9"/>
  <c r="F1769" i="9"/>
  <c r="F1768" i="9"/>
  <c r="F1767" i="9"/>
  <c r="F1766" i="9"/>
  <c r="F1765" i="9"/>
  <c r="F1764" i="9"/>
  <c r="F1763" i="9"/>
  <c r="F1762" i="9"/>
  <c r="F1761" i="9"/>
  <c r="F1760" i="9"/>
  <c r="F1759" i="9"/>
  <c r="F1758" i="9"/>
  <c r="F1757" i="9"/>
  <c r="F1756" i="9"/>
  <c r="F1755" i="9"/>
  <c r="F1754" i="9"/>
  <c r="F1753" i="9"/>
  <c r="F1752" i="9"/>
  <c r="F1751" i="9"/>
  <c r="F1750" i="9"/>
  <c r="F1749" i="9"/>
  <c r="F1748" i="9"/>
  <c r="F1747" i="9"/>
  <c r="F1746" i="9"/>
  <c r="F1745" i="9"/>
  <c r="F1744" i="9"/>
  <c r="F1743" i="9"/>
  <c r="F1742" i="9"/>
  <c r="F1741" i="9"/>
  <c r="F1740" i="9"/>
  <c r="F1739" i="9"/>
  <c r="F1738" i="9"/>
  <c r="F1737" i="9"/>
  <c r="F1736" i="9"/>
  <c r="F1735" i="9"/>
  <c r="F1734" i="9"/>
  <c r="F1733" i="9"/>
  <c r="F1732" i="9"/>
  <c r="F1731" i="9"/>
  <c r="F1730" i="9"/>
  <c r="F1729" i="9"/>
  <c r="F1728" i="9"/>
  <c r="F1727" i="9"/>
  <c r="F1726" i="9"/>
  <c r="F1725" i="9"/>
  <c r="F1724" i="9"/>
  <c r="F1723" i="9"/>
  <c r="F1722" i="9"/>
  <c r="F1721" i="9"/>
  <c r="F1720" i="9"/>
  <c r="F1719" i="9"/>
  <c r="F1718" i="9"/>
  <c r="F1717" i="9"/>
  <c r="F1716" i="9"/>
  <c r="F1715" i="9"/>
  <c r="F1714" i="9"/>
  <c r="F1713" i="9"/>
  <c r="F1712" i="9"/>
  <c r="F1711" i="9"/>
  <c r="F1710" i="9"/>
  <c r="F1709" i="9"/>
  <c r="F1708" i="9"/>
  <c r="F1707" i="9"/>
  <c r="F1706" i="9"/>
  <c r="F1705" i="9"/>
  <c r="F1704" i="9"/>
  <c r="F1703" i="9"/>
  <c r="F1702" i="9"/>
  <c r="F1701" i="9"/>
  <c r="F1700" i="9"/>
  <c r="F1699" i="9"/>
  <c r="F1698" i="9"/>
  <c r="F1697" i="9"/>
  <c r="F1696" i="9"/>
  <c r="F1695" i="9"/>
  <c r="F1694" i="9"/>
  <c r="F1693" i="9"/>
  <c r="F1692" i="9"/>
  <c r="F1691" i="9"/>
  <c r="F1690" i="9"/>
  <c r="F1689" i="9"/>
  <c r="F1688" i="9"/>
  <c r="F1687" i="9"/>
  <c r="F1686" i="9"/>
  <c r="F1685" i="9"/>
  <c r="F1684" i="9"/>
  <c r="F1683" i="9"/>
  <c r="F1682" i="9"/>
  <c r="F1681" i="9"/>
  <c r="F1680" i="9"/>
  <c r="F1679" i="9"/>
  <c r="F1678" i="9"/>
  <c r="F1677" i="9"/>
  <c r="F1676" i="9"/>
  <c r="F1675" i="9"/>
  <c r="F1674" i="9"/>
  <c r="F1673" i="9"/>
  <c r="F1672" i="9"/>
  <c r="F1671" i="9"/>
  <c r="F1670" i="9"/>
  <c r="F1669" i="9"/>
  <c r="F1668" i="9"/>
  <c r="F1667" i="9"/>
  <c r="F1666" i="9"/>
  <c r="F1665" i="9"/>
  <c r="F1664" i="9"/>
  <c r="F1663" i="9"/>
  <c r="F1662" i="9"/>
  <c r="F1661" i="9"/>
  <c r="F1660" i="9"/>
  <c r="F1659" i="9"/>
  <c r="F1658" i="9"/>
  <c r="F1657" i="9"/>
  <c r="F1656" i="9"/>
  <c r="F1655" i="9"/>
  <c r="F1654" i="9"/>
  <c r="F1653" i="9"/>
  <c r="F1652" i="9"/>
  <c r="F1651" i="9"/>
  <c r="F1650" i="9"/>
  <c r="F1649" i="9"/>
  <c r="F1648" i="9"/>
  <c r="F1647" i="9"/>
  <c r="F1646" i="9"/>
  <c r="F1645" i="9"/>
  <c r="F1644" i="9"/>
  <c r="F1643" i="9"/>
  <c r="F1642" i="9"/>
  <c r="F1641" i="9"/>
  <c r="F1640" i="9"/>
  <c r="F1639" i="9"/>
  <c r="F1638" i="9"/>
  <c r="F1637" i="9"/>
  <c r="F1636" i="9"/>
  <c r="F1635" i="9"/>
  <c r="F1634" i="9"/>
  <c r="F1633" i="9"/>
  <c r="F1632" i="9"/>
  <c r="F1631" i="9"/>
  <c r="F1630" i="9"/>
  <c r="F1629" i="9"/>
  <c r="F1628" i="9"/>
  <c r="F1627" i="9"/>
  <c r="F1626" i="9"/>
  <c r="F1625" i="9"/>
  <c r="F1624" i="9"/>
  <c r="F1623" i="9"/>
  <c r="F1622" i="9"/>
  <c r="F1621" i="9"/>
  <c r="F1620" i="9"/>
  <c r="F1619" i="9"/>
  <c r="F1618" i="9"/>
  <c r="F1617" i="9"/>
  <c r="F1616" i="9"/>
  <c r="F1615" i="9"/>
  <c r="F1614" i="9"/>
  <c r="F1613" i="9"/>
  <c r="F1612" i="9"/>
  <c r="F1611" i="9"/>
  <c r="F1610" i="9"/>
  <c r="F1609" i="9"/>
  <c r="F1608" i="9"/>
  <c r="F1607" i="9"/>
  <c r="F1606" i="9"/>
  <c r="F1605" i="9"/>
  <c r="F1604" i="9"/>
  <c r="F1603" i="9"/>
  <c r="F1602" i="9"/>
  <c r="F1601" i="9"/>
  <c r="F1600" i="9"/>
  <c r="F1599" i="9"/>
  <c r="F1598" i="9"/>
  <c r="F1597" i="9"/>
  <c r="F1596" i="9"/>
  <c r="F1595" i="9"/>
  <c r="F1594" i="9"/>
  <c r="F1593" i="9"/>
  <c r="F1592" i="9"/>
  <c r="F1591" i="9"/>
  <c r="F1590" i="9"/>
  <c r="F1589" i="9"/>
  <c r="F1588" i="9"/>
  <c r="F1587" i="9"/>
  <c r="F1586" i="9"/>
  <c r="F1585" i="9"/>
  <c r="F1584" i="9"/>
  <c r="F1583" i="9"/>
  <c r="F1582" i="9"/>
  <c r="F1581" i="9"/>
  <c r="F1580" i="9"/>
  <c r="F1579" i="9"/>
  <c r="F1578" i="9"/>
  <c r="F1577" i="9"/>
  <c r="F1576" i="9"/>
  <c r="F1575" i="9"/>
  <c r="F1574" i="9"/>
  <c r="F1573" i="9"/>
  <c r="F1572" i="9"/>
  <c r="F1571" i="9"/>
  <c r="F1570" i="9"/>
  <c r="F1569" i="9"/>
  <c r="F1568" i="9"/>
  <c r="F1567" i="9"/>
  <c r="F1566" i="9"/>
  <c r="F1565" i="9"/>
  <c r="F1564" i="9"/>
  <c r="F1563" i="9"/>
  <c r="F1562" i="9"/>
  <c r="F1561" i="9"/>
  <c r="F1560" i="9"/>
  <c r="F1559" i="9"/>
  <c r="F1558" i="9"/>
  <c r="F1557" i="9"/>
  <c r="F1556" i="9"/>
  <c r="F1555" i="9"/>
  <c r="F1554" i="9"/>
  <c r="F1553" i="9"/>
  <c r="F1552" i="9"/>
  <c r="F1551" i="9"/>
  <c r="F1550" i="9"/>
  <c r="F1549" i="9"/>
  <c r="F1548" i="9"/>
  <c r="F1547" i="9"/>
  <c r="F1546" i="9"/>
  <c r="F1545" i="9"/>
  <c r="F1544" i="9"/>
  <c r="F1543" i="9"/>
  <c r="F1542" i="9"/>
  <c r="F1541" i="9"/>
  <c r="F1540" i="9"/>
  <c r="F1539" i="9"/>
  <c r="F1538" i="9"/>
  <c r="F1537" i="9"/>
  <c r="F1536" i="9"/>
  <c r="F1535" i="9"/>
  <c r="F1534" i="9"/>
  <c r="F1533" i="9"/>
  <c r="F1532" i="9"/>
  <c r="F1531" i="9"/>
  <c r="F1530" i="9"/>
  <c r="F1529" i="9"/>
  <c r="F1528" i="9"/>
  <c r="F1527" i="9"/>
  <c r="F1526" i="9"/>
  <c r="F1525" i="9"/>
  <c r="F1524" i="9"/>
  <c r="F1523" i="9"/>
  <c r="F1522" i="9"/>
  <c r="F1521" i="9"/>
  <c r="F1520" i="9"/>
  <c r="F1519" i="9"/>
  <c r="F1518" i="9"/>
  <c r="F1517" i="9"/>
  <c r="F1516" i="9"/>
  <c r="F1515" i="9"/>
  <c r="F1514" i="9"/>
  <c r="F1513" i="9"/>
  <c r="F1512" i="9"/>
  <c r="F1511" i="9"/>
  <c r="F1510" i="9"/>
  <c r="F1509" i="9"/>
  <c r="F1508" i="9"/>
  <c r="F1507" i="9"/>
  <c r="F1506" i="9"/>
  <c r="F1505" i="9"/>
  <c r="F1504" i="9"/>
  <c r="F1503" i="9"/>
  <c r="F1502" i="9"/>
  <c r="F1501" i="9"/>
  <c r="F1500" i="9"/>
  <c r="F1499" i="9"/>
  <c r="F1498" i="9"/>
  <c r="F1497" i="9"/>
  <c r="F1496" i="9"/>
  <c r="F1495" i="9"/>
  <c r="F1494" i="9"/>
  <c r="F1493" i="9"/>
  <c r="F1492" i="9"/>
  <c r="F1491" i="9"/>
  <c r="F1490" i="9"/>
  <c r="F1489" i="9"/>
  <c r="F1488" i="9"/>
  <c r="F1487" i="9"/>
  <c r="F1486" i="9"/>
  <c r="F1485" i="9"/>
  <c r="F1484" i="9"/>
  <c r="F1483" i="9"/>
  <c r="F1482" i="9"/>
  <c r="F1481" i="9"/>
  <c r="F1480" i="9"/>
  <c r="F1479" i="9"/>
  <c r="F1478" i="9"/>
  <c r="F1477" i="9"/>
  <c r="F1476" i="9"/>
  <c r="F1475" i="9"/>
  <c r="F1474" i="9"/>
  <c r="F1473" i="9"/>
  <c r="F1472" i="9"/>
  <c r="F1471" i="9"/>
  <c r="F1470" i="9"/>
  <c r="F1469" i="9"/>
  <c r="F1468" i="9"/>
  <c r="F1467" i="9"/>
  <c r="F1466" i="9"/>
  <c r="F1465" i="9"/>
  <c r="F1464" i="9"/>
  <c r="F1463" i="9"/>
  <c r="F1462" i="9"/>
  <c r="F1461" i="9"/>
  <c r="F1460" i="9"/>
  <c r="F1459" i="9"/>
  <c r="F1458" i="9"/>
  <c r="F1457" i="9"/>
  <c r="F1456" i="9"/>
  <c r="F1455" i="9"/>
  <c r="F1454" i="9"/>
  <c r="F1453" i="9"/>
  <c r="F1452" i="9"/>
  <c r="F1451" i="9"/>
  <c r="F1450" i="9"/>
  <c r="F1449" i="9"/>
  <c r="F1448" i="9"/>
  <c r="F1447" i="9"/>
  <c r="F1446" i="9"/>
  <c r="F1445" i="9"/>
  <c r="F1444" i="9"/>
  <c r="F1443" i="9"/>
  <c r="F1442" i="9"/>
  <c r="F1441" i="9"/>
  <c r="F1440" i="9"/>
  <c r="F1439" i="9"/>
  <c r="F1438" i="9"/>
  <c r="F1437" i="9"/>
  <c r="F1436" i="9"/>
  <c r="F1435" i="9"/>
  <c r="F1434" i="9"/>
  <c r="F1433" i="9"/>
  <c r="F1432" i="9"/>
  <c r="F1431" i="9"/>
  <c r="F1430" i="9"/>
  <c r="F1429" i="9"/>
  <c r="F1428" i="9"/>
  <c r="F1427" i="9"/>
  <c r="F1426" i="9"/>
  <c r="F1425" i="9"/>
  <c r="F1424" i="9"/>
  <c r="F1423" i="9"/>
  <c r="F1422" i="9"/>
  <c r="F1421" i="9"/>
  <c r="F1420" i="9"/>
  <c r="F1419" i="9"/>
  <c r="F1418" i="9"/>
  <c r="F1417" i="9"/>
  <c r="F1416" i="9"/>
  <c r="F1415" i="9"/>
  <c r="F1414" i="9"/>
  <c r="F1413" i="9"/>
  <c r="F1412" i="9"/>
  <c r="F1411" i="9"/>
  <c r="F1410" i="9"/>
  <c r="F1409" i="9"/>
  <c r="F1408" i="9"/>
  <c r="F1407" i="9"/>
  <c r="F1406" i="9"/>
  <c r="F1405" i="9"/>
  <c r="F1404" i="9"/>
  <c r="F1403" i="9"/>
  <c r="F1402" i="9"/>
  <c r="F1401" i="9"/>
  <c r="F1400" i="9"/>
  <c r="F1399" i="9"/>
  <c r="F1398" i="9"/>
  <c r="F1397" i="9"/>
  <c r="F1396" i="9"/>
  <c r="F1395" i="9"/>
  <c r="F1394" i="9"/>
  <c r="F1393" i="9"/>
  <c r="F1392" i="9"/>
  <c r="F1391" i="9"/>
  <c r="F1390" i="9"/>
  <c r="F1389" i="9"/>
  <c r="F1388" i="9"/>
  <c r="F1387" i="9"/>
  <c r="F1386" i="9"/>
  <c r="F1385" i="9"/>
  <c r="F1384" i="9"/>
  <c r="F1383" i="9"/>
  <c r="F1382" i="9"/>
  <c r="F1381" i="9"/>
  <c r="F1380" i="9"/>
  <c r="F1379" i="9"/>
  <c r="F1378" i="9"/>
  <c r="F1377" i="9"/>
  <c r="F1376" i="9"/>
  <c r="F1375" i="9"/>
  <c r="F1374" i="9"/>
  <c r="F1373" i="9"/>
  <c r="F1372" i="9"/>
  <c r="F1371" i="9"/>
  <c r="F1370" i="9"/>
  <c r="F1369" i="9"/>
  <c r="F1368" i="9"/>
  <c r="F1367" i="9"/>
  <c r="F1366" i="9"/>
  <c r="F1365" i="9"/>
  <c r="F1364" i="9"/>
  <c r="F1363" i="9"/>
  <c r="F1362" i="9"/>
  <c r="F1361" i="9"/>
  <c r="F1360" i="9"/>
  <c r="F1359" i="9"/>
  <c r="F1358" i="9"/>
  <c r="F1357" i="9"/>
  <c r="F1356" i="9"/>
  <c r="F1355" i="9"/>
  <c r="F1354" i="9"/>
  <c r="F1353" i="9"/>
  <c r="F1352" i="9"/>
  <c r="F1351" i="9"/>
  <c r="F1350" i="9"/>
  <c r="F1349" i="9"/>
  <c r="F1348" i="9"/>
  <c r="F1347" i="9"/>
  <c r="F1346" i="9"/>
  <c r="F1345" i="9"/>
  <c r="F1344" i="9"/>
  <c r="F1343" i="9"/>
  <c r="F1342" i="9"/>
  <c r="F1341" i="9"/>
  <c r="F1340" i="9"/>
  <c r="F1339" i="9"/>
  <c r="F1338" i="9"/>
  <c r="F1337" i="9"/>
  <c r="F1336" i="9"/>
  <c r="F1335" i="9"/>
  <c r="F1334" i="9"/>
  <c r="F1333" i="9"/>
  <c r="F1332" i="9"/>
  <c r="F1331" i="9"/>
  <c r="F1330" i="9"/>
  <c r="F1329" i="9"/>
  <c r="F1328" i="9"/>
  <c r="F1327" i="9"/>
  <c r="F1326" i="9"/>
  <c r="F1325" i="9"/>
  <c r="F1324" i="9"/>
  <c r="F1323" i="9"/>
  <c r="F1322" i="9"/>
  <c r="F1321" i="9"/>
  <c r="F1320" i="9"/>
  <c r="F1319" i="9"/>
  <c r="F1318" i="9"/>
  <c r="F1317" i="9"/>
  <c r="F1316" i="9"/>
  <c r="F1315" i="9"/>
  <c r="F1314" i="9"/>
  <c r="F1313" i="9"/>
  <c r="F1312" i="9"/>
  <c r="F1311" i="9"/>
  <c r="F1310" i="9"/>
  <c r="F1309" i="9"/>
  <c r="F1308" i="9"/>
  <c r="F1307" i="9"/>
  <c r="F1306" i="9"/>
  <c r="F1305" i="9"/>
  <c r="F1304" i="9"/>
  <c r="F1303" i="9"/>
  <c r="F1302" i="9"/>
  <c r="F1301" i="9"/>
  <c r="F1300" i="9"/>
  <c r="F1299" i="9"/>
  <c r="F1298" i="9"/>
  <c r="F1297" i="9"/>
  <c r="F1296" i="9"/>
  <c r="F1295" i="9"/>
  <c r="F1294" i="9"/>
  <c r="F1293" i="9"/>
  <c r="F1292" i="9"/>
  <c r="F1291" i="9"/>
  <c r="F1290" i="9"/>
  <c r="F1289" i="9"/>
  <c r="F1288" i="9"/>
  <c r="F1287" i="9"/>
  <c r="F1286" i="9"/>
  <c r="F1285" i="9"/>
  <c r="F1284" i="9"/>
  <c r="F1283" i="9"/>
  <c r="F1282" i="9"/>
  <c r="F1281" i="9"/>
  <c r="F1280" i="9"/>
  <c r="F1279" i="9"/>
  <c r="F1278" i="9"/>
  <c r="F1277" i="9"/>
  <c r="F1276" i="9"/>
  <c r="F1275" i="9"/>
  <c r="F1274" i="9"/>
  <c r="F1273" i="9"/>
  <c r="F1272" i="9"/>
  <c r="F1271" i="9"/>
  <c r="F1270" i="9"/>
  <c r="F1269" i="9"/>
  <c r="F1268" i="9"/>
  <c r="F1267" i="9"/>
  <c r="F1266" i="9"/>
  <c r="F1265" i="9"/>
  <c r="F1264" i="9"/>
  <c r="F1263" i="9"/>
  <c r="F1262" i="9"/>
  <c r="F1261" i="9"/>
  <c r="F1260" i="9"/>
  <c r="F1259" i="9"/>
  <c r="F1258" i="9"/>
  <c r="F1257" i="9"/>
  <c r="F1256" i="9"/>
  <c r="F1255" i="9"/>
  <c r="F1254" i="9"/>
  <c r="F1253" i="9"/>
  <c r="F1252" i="9"/>
  <c r="F1251" i="9"/>
  <c r="F1250" i="9"/>
  <c r="F1249" i="9"/>
  <c r="F1248" i="9"/>
  <c r="F1247" i="9"/>
  <c r="F1246" i="9"/>
  <c r="F1245" i="9"/>
  <c r="F1244" i="9"/>
  <c r="F1243" i="9"/>
  <c r="F1242" i="9"/>
  <c r="F1241" i="9"/>
  <c r="F1240" i="9"/>
  <c r="F1239" i="9"/>
  <c r="F1238" i="9"/>
  <c r="F1237" i="9"/>
  <c r="F1236" i="9"/>
  <c r="F1235" i="9"/>
  <c r="F1234" i="9"/>
  <c r="F1233" i="9"/>
  <c r="F1232" i="9"/>
  <c r="F1231" i="9"/>
  <c r="F1230" i="9"/>
  <c r="F1229" i="9"/>
  <c r="F1228" i="9"/>
  <c r="F1227" i="9"/>
  <c r="F1226" i="9"/>
  <c r="F1225" i="9"/>
  <c r="F1224" i="9"/>
  <c r="F1223" i="9"/>
  <c r="F1222" i="9"/>
  <c r="F1221" i="9"/>
  <c r="F1220" i="9"/>
  <c r="F1219" i="9"/>
  <c r="F1218" i="9"/>
  <c r="F1217" i="9"/>
  <c r="F1216" i="9"/>
  <c r="F1215" i="9"/>
  <c r="F1214" i="9"/>
  <c r="F1213" i="9"/>
  <c r="F1212" i="9"/>
  <c r="F1211" i="9"/>
  <c r="F1210" i="9"/>
  <c r="F1209" i="9"/>
  <c r="F1208" i="9"/>
  <c r="F1207" i="9"/>
  <c r="F1206" i="9"/>
  <c r="F1205" i="9"/>
  <c r="F1204" i="9"/>
  <c r="F1203" i="9"/>
  <c r="F1202" i="9"/>
  <c r="F1201" i="9"/>
  <c r="F1200" i="9"/>
  <c r="F1199" i="9"/>
  <c r="F1198" i="9"/>
  <c r="F1197" i="9"/>
  <c r="F1196" i="9"/>
  <c r="F1195" i="9"/>
  <c r="F1194" i="9"/>
  <c r="F1193" i="9"/>
  <c r="F1192" i="9"/>
  <c r="F1191" i="9"/>
  <c r="F1190" i="9"/>
  <c r="F1189" i="9"/>
  <c r="F1188" i="9"/>
  <c r="F1187" i="9"/>
  <c r="F1186" i="9"/>
  <c r="F1185" i="9"/>
  <c r="F1184" i="9"/>
  <c r="F1183" i="9"/>
  <c r="F1182" i="9"/>
  <c r="F1181" i="9"/>
  <c r="F1180" i="9"/>
  <c r="F1179" i="9"/>
  <c r="F1178" i="9"/>
  <c r="F1177" i="9"/>
  <c r="F1176" i="9"/>
  <c r="F1175" i="9"/>
  <c r="F1174" i="9"/>
  <c r="F1173" i="9"/>
  <c r="F1172" i="9"/>
  <c r="F1171" i="9"/>
  <c r="F1170" i="9"/>
  <c r="F1169" i="9"/>
  <c r="F1168" i="9"/>
  <c r="F1167" i="9"/>
  <c r="F1166" i="9"/>
  <c r="F1165" i="9"/>
  <c r="F1164" i="9"/>
  <c r="F1163" i="9"/>
  <c r="F1162" i="9"/>
  <c r="F1161" i="9"/>
  <c r="F1160" i="9"/>
  <c r="F1159" i="9"/>
  <c r="F1158" i="9"/>
  <c r="F1157" i="9"/>
  <c r="F1156" i="9"/>
  <c r="F1155" i="9"/>
  <c r="F1154" i="9"/>
  <c r="F1153" i="9"/>
  <c r="F1152" i="9"/>
  <c r="F1151" i="9"/>
  <c r="F1150" i="9"/>
  <c r="F1149" i="9"/>
  <c r="F1148" i="9"/>
  <c r="F1147" i="9"/>
  <c r="F1146" i="9"/>
  <c r="F1145" i="9"/>
  <c r="F1144" i="9"/>
  <c r="F1143" i="9"/>
  <c r="F1142" i="9"/>
  <c r="F1141" i="9"/>
  <c r="F1140" i="9"/>
  <c r="F1139" i="9"/>
  <c r="F1138" i="9"/>
  <c r="F1137" i="9"/>
  <c r="F1136" i="9"/>
  <c r="F1135" i="9"/>
  <c r="F1134" i="9"/>
  <c r="F1133" i="9"/>
  <c r="F1132" i="9"/>
  <c r="F1131" i="9"/>
  <c r="F1130" i="9"/>
  <c r="F1129" i="9"/>
  <c r="F1128" i="9"/>
  <c r="F1127" i="9"/>
  <c r="F1126" i="9"/>
  <c r="F1125" i="9"/>
  <c r="F1124" i="9"/>
  <c r="F1123" i="9"/>
  <c r="F1122" i="9"/>
  <c r="F1121" i="9"/>
  <c r="F1120" i="9"/>
  <c r="F1119" i="9"/>
  <c r="F1118" i="9"/>
  <c r="F1117" i="9"/>
  <c r="F1116" i="9"/>
  <c r="F1115" i="9"/>
  <c r="F1114" i="9"/>
  <c r="F1113" i="9"/>
  <c r="F1112" i="9"/>
  <c r="F1111" i="9"/>
  <c r="F1110" i="9"/>
  <c r="F1109" i="9"/>
  <c r="F1108" i="9"/>
  <c r="F1107" i="9"/>
  <c r="F1106" i="9"/>
  <c r="F1105" i="9"/>
  <c r="F1104" i="9"/>
  <c r="F1103" i="9"/>
  <c r="F1102" i="9"/>
  <c r="F1101" i="9"/>
  <c r="F1100" i="9"/>
  <c r="F1099" i="9"/>
  <c r="F1098" i="9"/>
  <c r="F1097" i="9"/>
  <c r="F1096" i="9"/>
  <c r="F1095" i="9"/>
  <c r="F1094" i="9"/>
  <c r="F1093" i="9"/>
  <c r="F1092" i="9"/>
  <c r="F1091" i="9"/>
  <c r="F1090" i="9"/>
  <c r="F1089" i="9"/>
  <c r="F1088" i="9"/>
  <c r="F1087" i="9"/>
  <c r="F1086" i="9"/>
  <c r="F1085" i="9"/>
  <c r="F1084" i="9"/>
  <c r="F1083" i="9"/>
  <c r="F1082" i="9"/>
  <c r="F1081" i="9"/>
  <c r="F1080" i="9"/>
  <c r="F1079" i="9"/>
  <c r="F1078" i="9"/>
  <c r="F1077" i="9"/>
  <c r="F1076" i="9"/>
  <c r="F1075" i="9"/>
  <c r="F1074" i="9"/>
  <c r="F1073" i="9"/>
  <c r="F1072" i="9"/>
  <c r="F1071" i="9"/>
  <c r="F1070" i="9"/>
  <c r="F1069" i="9"/>
  <c r="F1068" i="9"/>
  <c r="F1067" i="9"/>
  <c r="F1066" i="9"/>
  <c r="F1065" i="9"/>
  <c r="F1064" i="9"/>
  <c r="F1063" i="9"/>
  <c r="F1062" i="9"/>
  <c r="F1061" i="9"/>
  <c r="F1060" i="9"/>
  <c r="F1059" i="9"/>
  <c r="F1058" i="9"/>
  <c r="F1057" i="9"/>
  <c r="F1056" i="9"/>
  <c r="F1055" i="9"/>
  <c r="F1054" i="9"/>
  <c r="F1053" i="9"/>
  <c r="F1052" i="9"/>
  <c r="F1051" i="9"/>
  <c r="F1050" i="9"/>
  <c r="F1049" i="9"/>
  <c r="F1048" i="9"/>
  <c r="F1047" i="9"/>
  <c r="F1046" i="9"/>
  <c r="F1045" i="9"/>
  <c r="F1044" i="9"/>
  <c r="F1043" i="9"/>
  <c r="F1042" i="9"/>
  <c r="F1041" i="9"/>
  <c r="F1040" i="9"/>
  <c r="F1039" i="9"/>
  <c r="F1038" i="9"/>
  <c r="F1037" i="9"/>
  <c r="F1036" i="9"/>
  <c r="F1035" i="9"/>
  <c r="F1034" i="9"/>
  <c r="F1033" i="9"/>
  <c r="F1032" i="9"/>
  <c r="F1031" i="9"/>
  <c r="F1030" i="9"/>
  <c r="F1029" i="9"/>
  <c r="F1028" i="9"/>
  <c r="F1027" i="9"/>
  <c r="F1026" i="9"/>
  <c r="F1025" i="9"/>
  <c r="F1024" i="9"/>
  <c r="F1023" i="9"/>
  <c r="F1022" i="9"/>
  <c r="F1021" i="9"/>
  <c r="F1020" i="9"/>
  <c r="F1019" i="9"/>
  <c r="F1018" i="9"/>
  <c r="F1017" i="9"/>
  <c r="F1016" i="9"/>
  <c r="F1015" i="9"/>
  <c r="F1014" i="9"/>
  <c r="F1013" i="9"/>
  <c r="F1012" i="9"/>
  <c r="F1011" i="9"/>
  <c r="F1010" i="9"/>
  <c r="F1009" i="9"/>
  <c r="F1008" i="9"/>
  <c r="F1007" i="9"/>
  <c r="F1006" i="9"/>
  <c r="F1005" i="9"/>
  <c r="F1004" i="9"/>
  <c r="F1003" i="9"/>
  <c r="F1002" i="9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2" i="6"/>
  <c r="I187" i="9" l="1"/>
  <c r="H287" i="9"/>
  <c r="M287" i="9" s="1"/>
  <c r="H279" i="9"/>
  <c r="M279" i="9" s="1"/>
  <c r="H271" i="9"/>
  <c r="M271" i="9" s="1"/>
  <c r="H207" i="9"/>
  <c r="M207" i="9" s="1"/>
  <c r="H199" i="9"/>
  <c r="M199" i="9" s="1"/>
  <c r="H191" i="9"/>
  <c r="M191" i="9" s="1"/>
  <c r="H290" i="9"/>
  <c r="M290" i="9" s="1"/>
  <c r="H282" i="9"/>
  <c r="M282" i="9" s="1"/>
  <c r="H274" i="9"/>
  <c r="M274" i="9" s="1"/>
  <c r="H210" i="9"/>
  <c r="M210" i="9" s="1"/>
  <c r="H202" i="9"/>
  <c r="M202" i="9" s="1"/>
  <c r="H194" i="9"/>
  <c r="M194" i="9" s="1"/>
  <c r="H293" i="9"/>
  <c r="M293" i="9" s="1"/>
  <c r="H285" i="9"/>
  <c r="M285" i="9" s="1"/>
  <c r="H277" i="9"/>
  <c r="M277" i="9" s="1"/>
  <c r="H269" i="9"/>
  <c r="M269" i="9" s="1"/>
  <c r="H213" i="9"/>
  <c r="M213" i="9" s="1"/>
  <c r="H205" i="9"/>
  <c r="M205" i="9" s="1"/>
  <c r="H197" i="9"/>
  <c r="M197" i="9" s="1"/>
  <c r="H189" i="9"/>
  <c r="M189" i="9" s="1"/>
  <c r="H288" i="9"/>
  <c r="M288" i="9" s="1"/>
  <c r="H280" i="9"/>
  <c r="M280" i="9" s="1"/>
  <c r="H272" i="9"/>
  <c r="M272" i="9" s="1"/>
  <c r="H208" i="9"/>
  <c r="M208" i="9" s="1"/>
  <c r="H200" i="9"/>
  <c r="M200" i="9" s="1"/>
  <c r="H192" i="9"/>
  <c r="M192" i="9" s="1"/>
  <c r="H291" i="9"/>
  <c r="M291" i="9" s="1"/>
  <c r="H283" i="9"/>
  <c r="M283" i="9" s="1"/>
  <c r="H275" i="9"/>
  <c r="M275" i="9" s="1"/>
  <c r="H211" i="9"/>
  <c r="M211" i="9" s="1"/>
  <c r="H203" i="9"/>
  <c r="M203" i="9" s="1"/>
  <c r="H195" i="9"/>
  <c r="M195" i="9" s="1"/>
  <c r="H294" i="9"/>
  <c r="M294" i="9" s="1"/>
  <c r="H286" i="9"/>
  <c r="M286" i="9" s="1"/>
  <c r="H278" i="9"/>
  <c r="M278" i="9" s="1"/>
  <c r="H270" i="9"/>
  <c r="M270" i="9" s="1"/>
  <c r="H214" i="9"/>
  <c r="M214" i="9" s="1"/>
  <c r="H206" i="9"/>
  <c r="M206" i="9" s="1"/>
  <c r="H198" i="9"/>
  <c r="M198" i="9" s="1"/>
  <c r="H190" i="9"/>
  <c r="M190" i="9" s="1"/>
  <c r="H289" i="9"/>
  <c r="M289" i="9" s="1"/>
  <c r="H281" i="9"/>
  <c r="M281" i="9" s="1"/>
  <c r="H273" i="9"/>
  <c r="M273" i="9" s="1"/>
  <c r="H209" i="9"/>
  <c r="M209" i="9" s="1"/>
  <c r="H201" i="9"/>
  <c r="M201" i="9" s="1"/>
  <c r="H193" i="9"/>
  <c r="M193" i="9" s="1"/>
  <c r="H292" i="9"/>
  <c r="M292" i="9" s="1"/>
  <c r="H284" i="9"/>
  <c r="M284" i="9" s="1"/>
  <c r="H276" i="9"/>
  <c r="M276" i="9" s="1"/>
  <c r="H268" i="9"/>
  <c r="M268" i="9" s="1"/>
  <c r="H212" i="9"/>
  <c r="M212" i="9" s="1"/>
  <c r="H204" i="9"/>
  <c r="M204" i="9" s="1"/>
  <c r="H196" i="9"/>
  <c r="M196" i="9" s="1"/>
  <c r="H188" i="9"/>
  <c r="M188" i="9" s="1"/>
  <c r="I323" i="9"/>
  <c r="I331" i="9"/>
  <c r="I339" i="9"/>
  <c r="I347" i="9"/>
  <c r="I355" i="9"/>
  <c r="I363" i="9"/>
  <c r="I371" i="9"/>
  <c r="I379" i="9"/>
  <c r="I387" i="9"/>
  <c r="I395" i="9"/>
  <c r="I403" i="9"/>
  <c r="I411" i="9"/>
  <c r="I419" i="9"/>
  <c r="I427" i="9"/>
  <c r="I435" i="9"/>
  <c r="I443" i="9"/>
  <c r="I451" i="9"/>
  <c r="I459" i="9"/>
  <c r="I467" i="9"/>
  <c r="I475" i="9"/>
  <c r="I324" i="9"/>
  <c r="I332" i="9"/>
  <c r="I340" i="9"/>
  <c r="I348" i="9"/>
  <c r="I356" i="9"/>
  <c r="I364" i="9"/>
  <c r="I372" i="9"/>
  <c r="I380" i="9"/>
  <c r="I388" i="9"/>
  <c r="I396" i="9"/>
  <c r="I404" i="9"/>
  <c r="I412" i="9"/>
  <c r="I420" i="9"/>
  <c r="I428" i="9"/>
  <c r="I436" i="9"/>
  <c r="I444" i="9"/>
  <c r="I452" i="9"/>
  <c r="I460" i="9"/>
  <c r="I468" i="9"/>
  <c r="I476" i="9"/>
  <c r="I325" i="9"/>
  <c r="I333" i="9"/>
  <c r="I341" i="9"/>
  <c r="I349" i="9"/>
  <c r="I357" i="9"/>
  <c r="I365" i="9"/>
  <c r="I373" i="9"/>
  <c r="I381" i="9"/>
  <c r="I389" i="9"/>
  <c r="I397" i="9"/>
  <c r="I405" i="9"/>
  <c r="I413" i="9"/>
  <c r="I421" i="9"/>
  <c r="I429" i="9"/>
  <c r="I437" i="9"/>
  <c r="I445" i="9"/>
  <c r="I453" i="9"/>
  <c r="I461" i="9"/>
  <c r="I469" i="9"/>
  <c r="I477" i="9"/>
  <c r="I326" i="9"/>
  <c r="I334" i="9"/>
  <c r="I342" i="9"/>
  <c r="I350" i="9"/>
  <c r="I358" i="9"/>
  <c r="I366" i="9"/>
  <c r="I374" i="9"/>
  <c r="I382" i="9"/>
  <c r="I390" i="9"/>
  <c r="I398" i="9"/>
  <c r="I406" i="9"/>
  <c r="I414" i="9"/>
  <c r="I422" i="9"/>
  <c r="I430" i="9"/>
  <c r="I438" i="9"/>
  <c r="I446" i="9"/>
  <c r="I454" i="9"/>
  <c r="I462" i="9"/>
  <c r="I470" i="9"/>
  <c r="I478" i="9"/>
  <c r="I327" i="9"/>
  <c r="I335" i="9"/>
  <c r="I343" i="9"/>
  <c r="I351" i="9"/>
  <c r="I359" i="9"/>
  <c r="I367" i="9"/>
  <c r="I375" i="9"/>
  <c r="I383" i="9"/>
  <c r="I391" i="9"/>
  <c r="I399" i="9"/>
  <c r="I407" i="9"/>
  <c r="I415" i="9"/>
  <c r="I423" i="9"/>
  <c r="I431" i="9"/>
  <c r="I439" i="9"/>
  <c r="I447" i="9"/>
  <c r="I455" i="9"/>
  <c r="I463" i="9"/>
  <c r="I471" i="9"/>
  <c r="I479" i="9"/>
  <c r="I328" i="9"/>
  <c r="I336" i="9"/>
  <c r="I344" i="9"/>
  <c r="I352" i="9"/>
  <c r="I360" i="9"/>
  <c r="I368" i="9"/>
  <c r="I376" i="9"/>
  <c r="I384" i="9"/>
  <c r="I392" i="9"/>
  <c r="I400" i="9"/>
  <c r="I408" i="9"/>
  <c r="I416" i="9"/>
  <c r="I424" i="9"/>
  <c r="I432" i="9"/>
  <c r="I440" i="9"/>
  <c r="I448" i="9"/>
  <c r="I456" i="9"/>
  <c r="I464" i="9"/>
  <c r="I472" i="9"/>
  <c r="I480" i="9"/>
  <c r="I329" i="9"/>
  <c r="I337" i="9"/>
  <c r="I345" i="9"/>
  <c r="I353" i="9"/>
  <c r="I361" i="9"/>
  <c r="I369" i="9"/>
  <c r="I377" i="9"/>
  <c r="I385" i="9"/>
  <c r="I393" i="9"/>
  <c r="I401" i="9"/>
  <c r="I409" i="9"/>
  <c r="I417" i="9"/>
  <c r="I425" i="9"/>
  <c r="I433" i="9"/>
  <c r="I441" i="9"/>
  <c r="I449" i="9"/>
  <c r="I457" i="9"/>
  <c r="I465" i="9"/>
  <c r="I473" i="9"/>
  <c r="I481" i="9"/>
  <c r="I322" i="9"/>
  <c r="I386" i="9"/>
  <c r="I450" i="9"/>
  <c r="I330" i="9"/>
  <c r="I394" i="9"/>
  <c r="I458" i="9"/>
  <c r="I338" i="9"/>
  <c r="I402" i="9"/>
  <c r="I466" i="9"/>
  <c r="I346" i="9"/>
  <c r="I410" i="9"/>
  <c r="I474" i="9"/>
  <c r="I354" i="9"/>
  <c r="I418" i="9"/>
  <c r="I362" i="9"/>
  <c r="I426" i="9"/>
  <c r="I370" i="9"/>
  <c r="I434" i="9"/>
  <c r="I378" i="9"/>
  <c r="I442" i="9"/>
  <c r="I2258" i="9"/>
  <c r="I2591" i="9"/>
  <c r="I2599" i="9"/>
  <c r="I2607" i="9"/>
  <c r="I2615" i="9"/>
  <c r="I2623" i="9"/>
  <c r="I2631" i="9"/>
  <c r="I2639" i="9"/>
  <c r="I2647" i="9"/>
  <c r="I2655" i="9"/>
  <c r="I2663" i="9"/>
  <c r="I2671" i="9"/>
  <c r="I2679" i="9"/>
  <c r="I2687" i="9"/>
  <c r="I2695" i="9"/>
  <c r="I2703" i="9"/>
  <c r="I2711" i="9"/>
  <c r="I2719" i="9"/>
  <c r="I2727" i="9"/>
  <c r="I2735" i="9"/>
  <c r="I2743" i="9"/>
  <c r="I2592" i="9"/>
  <c r="I2600" i="9"/>
  <c r="I2608" i="9"/>
  <c r="I2616" i="9"/>
  <c r="I2624" i="9"/>
  <c r="I2632" i="9"/>
  <c r="I2640" i="9"/>
  <c r="I2648" i="9"/>
  <c r="I2656" i="9"/>
  <c r="I2664" i="9"/>
  <c r="I2672" i="9"/>
  <c r="I2680" i="9"/>
  <c r="I2688" i="9"/>
  <c r="I2696" i="9"/>
  <c r="I2704" i="9"/>
  <c r="I2712" i="9"/>
  <c r="I2593" i="9"/>
  <c r="I2601" i="9"/>
  <c r="I2609" i="9"/>
  <c r="I2617" i="9"/>
  <c r="I2625" i="9"/>
  <c r="I2633" i="9"/>
  <c r="I2641" i="9"/>
  <c r="I2649" i="9"/>
  <c r="I2657" i="9"/>
  <c r="I2665" i="9"/>
  <c r="I2673" i="9"/>
  <c r="I2681" i="9"/>
  <c r="I2689" i="9"/>
  <c r="I2697" i="9"/>
  <c r="I2705" i="9"/>
  <c r="I2713" i="9"/>
  <c r="I2721" i="9"/>
  <c r="I2729" i="9"/>
  <c r="I2737" i="9"/>
  <c r="I2745" i="9"/>
  <c r="I2594" i="9"/>
  <c r="I2602" i="9"/>
  <c r="I2610" i="9"/>
  <c r="I2618" i="9"/>
  <c r="I2626" i="9"/>
  <c r="I2634" i="9"/>
  <c r="I2642" i="9"/>
  <c r="I2650" i="9"/>
  <c r="I2658" i="9"/>
  <c r="I2666" i="9"/>
  <c r="I2674" i="9"/>
  <c r="I2682" i="9"/>
  <c r="I2690" i="9"/>
  <c r="I2698" i="9"/>
  <c r="I2706" i="9"/>
  <c r="I2714" i="9"/>
  <c r="I2722" i="9"/>
  <c r="I2730" i="9"/>
  <c r="I2738" i="9"/>
  <c r="I2746" i="9"/>
  <c r="I2595" i="9"/>
  <c r="I2603" i="9"/>
  <c r="I2611" i="9"/>
  <c r="I2619" i="9"/>
  <c r="I2627" i="9"/>
  <c r="I2635" i="9"/>
  <c r="I2643" i="9"/>
  <c r="I2651" i="9"/>
  <c r="I2659" i="9"/>
  <c r="I2667" i="9"/>
  <c r="I2675" i="9"/>
  <c r="I2683" i="9"/>
  <c r="I2691" i="9"/>
  <c r="I2699" i="9"/>
  <c r="I2707" i="9"/>
  <c r="I2715" i="9"/>
  <c r="I2723" i="9"/>
  <c r="I2731" i="9"/>
  <c r="I2739" i="9"/>
  <c r="I2747" i="9"/>
  <c r="I2596" i="9"/>
  <c r="I2604" i="9"/>
  <c r="I2612" i="9"/>
  <c r="I2620" i="9"/>
  <c r="I2628" i="9"/>
  <c r="I2636" i="9"/>
  <c r="I2644" i="9"/>
  <c r="I2652" i="9"/>
  <c r="I2660" i="9"/>
  <c r="I2668" i="9"/>
  <c r="I2676" i="9"/>
  <c r="I2684" i="9"/>
  <c r="I2692" i="9"/>
  <c r="I2700" i="9"/>
  <c r="I2708" i="9"/>
  <c r="I2716" i="9"/>
  <c r="I2724" i="9"/>
  <c r="I2732" i="9"/>
  <c r="I2740" i="9"/>
  <c r="I2748" i="9"/>
  <c r="I2590" i="9"/>
  <c r="I2598" i="9"/>
  <c r="I2606" i="9"/>
  <c r="I2614" i="9"/>
  <c r="I2622" i="9"/>
  <c r="I2630" i="9"/>
  <c r="I2638" i="9"/>
  <c r="I2646" i="9"/>
  <c r="I2654" i="9"/>
  <c r="I2662" i="9"/>
  <c r="I2670" i="9"/>
  <c r="I2678" i="9"/>
  <c r="I2686" i="9"/>
  <c r="I2694" i="9"/>
  <c r="I2702" i="9"/>
  <c r="I2710" i="9"/>
  <c r="I2718" i="9"/>
  <c r="I2726" i="9"/>
  <c r="I2734" i="9"/>
  <c r="I2742" i="9"/>
  <c r="I2637" i="9"/>
  <c r="I2701" i="9"/>
  <c r="I2741" i="9"/>
  <c r="I2645" i="9"/>
  <c r="I2709" i="9"/>
  <c r="I2744" i="9"/>
  <c r="I2653" i="9"/>
  <c r="I2717" i="9"/>
  <c r="I2749" i="9"/>
  <c r="I2597" i="9"/>
  <c r="I2661" i="9"/>
  <c r="I2720" i="9"/>
  <c r="I2244" i="9"/>
  <c r="I2605" i="9"/>
  <c r="I2669" i="9"/>
  <c r="I2725" i="9"/>
  <c r="I2613" i="9"/>
  <c r="I2677" i="9"/>
  <c r="I2728" i="9"/>
  <c r="I2629" i="9"/>
  <c r="I2693" i="9"/>
  <c r="I2736" i="9"/>
  <c r="I2733" i="9"/>
  <c r="I2621" i="9"/>
  <c r="I2685" i="9"/>
  <c r="I4526" i="9"/>
  <c r="I4512" i="9"/>
  <c r="H479" i="9"/>
  <c r="M479" i="9" s="1"/>
  <c r="H471" i="9"/>
  <c r="M471" i="9" s="1"/>
  <c r="H463" i="9"/>
  <c r="M463" i="9" s="1"/>
  <c r="H455" i="9"/>
  <c r="M455" i="9" s="1"/>
  <c r="H399" i="9"/>
  <c r="M399" i="9" s="1"/>
  <c r="H391" i="9"/>
  <c r="M391" i="9" s="1"/>
  <c r="H383" i="9"/>
  <c r="M383" i="9" s="1"/>
  <c r="H375" i="9"/>
  <c r="M375" i="9" s="1"/>
  <c r="H474" i="9"/>
  <c r="M474" i="9" s="1"/>
  <c r="H466" i="9"/>
  <c r="M466" i="9" s="1"/>
  <c r="H458" i="9"/>
  <c r="M458" i="9" s="1"/>
  <c r="H394" i="9"/>
  <c r="M394" i="9" s="1"/>
  <c r="H386" i="9"/>
  <c r="M386" i="9" s="1"/>
  <c r="H378" i="9"/>
  <c r="M378" i="9" s="1"/>
  <c r="H477" i="9"/>
  <c r="M477" i="9" s="1"/>
  <c r="H469" i="9"/>
  <c r="M469" i="9" s="1"/>
  <c r="H461" i="9"/>
  <c r="M461" i="9" s="1"/>
  <c r="H397" i="9"/>
  <c r="M397" i="9" s="1"/>
  <c r="H389" i="9"/>
  <c r="M389" i="9" s="1"/>
  <c r="H381" i="9"/>
  <c r="M381" i="9" s="1"/>
  <c r="H480" i="9"/>
  <c r="M480" i="9" s="1"/>
  <c r="H472" i="9"/>
  <c r="M472" i="9" s="1"/>
  <c r="H464" i="9"/>
  <c r="M464" i="9" s="1"/>
  <c r="H456" i="9"/>
  <c r="M456" i="9" s="1"/>
  <c r="H400" i="9"/>
  <c r="M400" i="9" s="1"/>
  <c r="H392" i="9"/>
  <c r="M392" i="9" s="1"/>
  <c r="H384" i="9"/>
  <c r="M384" i="9" s="1"/>
  <c r="H376" i="9"/>
  <c r="M376" i="9" s="1"/>
  <c r="H475" i="9"/>
  <c r="M475" i="9" s="1"/>
  <c r="H467" i="9"/>
  <c r="M467" i="9" s="1"/>
  <c r="H459" i="9"/>
  <c r="M459" i="9" s="1"/>
  <c r="H395" i="9"/>
  <c r="M395" i="9" s="1"/>
  <c r="H387" i="9"/>
  <c r="M387" i="9" s="1"/>
  <c r="H379" i="9"/>
  <c r="M379" i="9" s="1"/>
  <c r="H478" i="9"/>
  <c r="M478" i="9" s="1"/>
  <c r="H470" i="9"/>
  <c r="M470" i="9" s="1"/>
  <c r="H462" i="9"/>
  <c r="M462" i="9" s="1"/>
  <c r="H398" i="9"/>
  <c r="M398" i="9" s="1"/>
  <c r="H390" i="9"/>
  <c r="M390" i="9" s="1"/>
  <c r="H382" i="9"/>
  <c r="M382" i="9" s="1"/>
  <c r="H481" i="9"/>
  <c r="M481" i="9" s="1"/>
  <c r="H473" i="9"/>
  <c r="M473" i="9" s="1"/>
  <c r="H465" i="9"/>
  <c r="M465" i="9" s="1"/>
  <c r="H457" i="9"/>
  <c r="M457" i="9" s="1"/>
  <c r="H401" i="9"/>
  <c r="M401" i="9" s="1"/>
  <c r="H393" i="9"/>
  <c r="M393" i="9" s="1"/>
  <c r="H385" i="9"/>
  <c r="M385" i="9" s="1"/>
  <c r="H377" i="9"/>
  <c r="M377" i="9" s="1"/>
  <c r="H476" i="9"/>
  <c r="M476" i="9" s="1"/>
  <c r="H468" i="9"/>
  <c r="M468" i="9" s="1"/>
  <c r="H460" i="9"/>
  <c r="M460" i="9" s="1"/>
  <c r="H396" i="9"/>
  <c r="M396" i="9" s="1"/>
  <c r="H388" i="9"/>
  <c r="M388" i="9" s="1"/>
  <c r="H380" i="9"/>
  <c r="M380" i="9" s="1"/>
  <c r="J4512" i="9"/>
  <c r="J4526" i="9"/>
  <c r="J2749" i="9"/>
  <c r="J2741" i="9"/>
  <c r="J2733" i="9"/>
  <c r="J2725" i="9"/>
  <c r="J2717" i="9"/>
  <c r="J2709" i="9"/>
  <c r="J2701" i="9"/>
  <c r="J2693" i="9"/>
  <c r="J2685" i="9"/>
  <c r="J2677" i="9"/>
  <c r="J2669" i="9"/>
  <c r="J2661" i="9"/>
  <c r="J2653" i="9"/>
  <c r="J2645" i="9"/>
  <c r="J2637" i="9"/>
  <c r="J2629" i="9"/>
  <c r="J2621" i="9"/>
  <c r="J2613" i="9"/>
  <c r="J2605" i="9"/>
  <c r="J2597" i="9"/>
  <c r="J2744" i="9"/>
  <c r="J2736" i="9"/>
  <c r="J2728" i="9"/>
  <c r="J2720" i="9"/>
  <c r="J2712" i="9"/>
  <c r="J2704" i="9"/>
  <c r="J2696" i="9"/>
  <c r="J2688" i="9"/>
  <c r="J2680" i="9"/>
  <c r="J2672" i="9"/>
  <c r="J2664" i="9"/>
  <c r="J2656" i="9"/>
  <c r="J2648" i="9"/>
  <c r="J2640" i="9"/>
  <c r="J2632" i="9"/>
  <c r="J2624" i="9"/>
  <c r="J2616" i="9"/>
  <c r="J2608" i="9"/>
  <c r="J2600" i="9"/>
  <c r="J2592" i="9"/>
  <c r="J2747" i="9"/>
  <c r="J2739" i="9"/>
  <c r="J2731" i="9"/>
  <c r="J2723" i="9"/>
  <c r="J2715" i="9"/>
  <c r="J2707" i="9"/>
  <c r="J2699" i="9"/>
  <c r="J2691" i="9"/>
  <c r="J2683" i="9"/>
  <c r="J2675" i="9"/>
  <c r="J2667" i="9"/>
  <c r="J2659" i="9"/>
  <c r="J2651" i="9"/>
  <c r="J2643" i="9"/>
  <c r="J2635" i="9"/>
  <c r="J2627" i="9"/>
  <c r="J2619" i="9"/>
  <c r="J2611" i="9"/>
  <c r="J2603" i="9"/>
  <c r="J2595" i="9"/>
  <c r="J2742" i="9"/>
  <c r="J2734" i="9"/>
  <c r="J2726" i="9"/>
  <c r="J2718" i="9"/>
  <c r="J2710" i="9"/>
  <c r="J2702" i="9"/>
  <c r="J2694" i="9"/>
  <c r="J2686" i="9"/>
  <c r="J2678" i="9"/>
  <c r="J2670" i="9"/>
  <c r="J2662" i="9"/>
  <c r="J2654" i="9"/>
  <c r="J2646" i="9"/>
  <c r="J2638" i="9"/>
  <c r="J2630" i="9"/>
  <c r="J2622" i="9"/>
  <c r="J2614" i="9"/>
  <c r="J2606" i="9"/>
  <c r="J2598" i="9"/>
  <c r="J2590" i="9"/>
  <c r="J2745" i="9"/>
  <c r="J2737" i="9"/>
  <c r="J2729" i="9"/>
  <c r="J2721" i="9"/>
  <c r="J2713" i="9"/>
  <c r="J2705" i="9"/>
  <c r="J2697" i="9"/>
  <c r="J2689" i="9"/>
  <c r="J2681" i="9"/>
  <c r="J2673" i="9"/>
  <c r="J2665" i="9"/>
  <c r="J2657" i="9"/>
  <c r="J2649" i="9"/>
  <c r="J2641" i="9"/>
  <c r="J2633" i="9"/>
  <c r="J2625" i="9"/>
  <c r="J2617" i="9"/>
  <c r="J2609" i="9"/>
  <c r="J2601" i="9"/>
  <c r="J2593" i="9"/>
  <c r="J2748" i="9"/>
  <c r="J2740" i="9"/>
  <c r="J2732" i="9"/>
  <c r="J2724" i="9"/>
  <c r="J2716" i="9"/>
  <c r="J2708" i="9"/>
  <c r="J2700" i="9"/>
  <c r="J2692" i="9"/>
  <c r="J2684" i="9"/>
  <c r="J2676" i="9"/>
  <c r="J2668" i="9"/>
  <c r="J2660" i="9"/>
  <c r="J2652" i="9"/>
  <c r="J2644" i="9"/>
  <c r="J2636" i="9"/>
  <c r="J2628" i="9"/>
  <c r="J2620" i="9"/>
  <c r="J2612" i="9"/>
  <c r="J2604" i="9"/>
  <c r="J2596" i="9"/>
  <c r="J2743" i="9"/>
  <c r="J2735" i="9"/>
  <c r="J2727" i="9"/>
  <c r="J2719" i="9"/>
  <c r="J2711" i="9"/>
  <c r="J2703" i="9"/>
  <c r="J2695" i="9"/>
  <c r="J2687" i="9"/>
  <c r="J2679" i="9"/>
  <c r="J2671" i="9"/>
  <c r="J2663" i="9"/>
  <c r="J2655" i="9"/>
  <c r="J2647" i="9"/>
  <c r="J2639" i="9"/>
  <c r="J2631" i="9"/>
  <c r="J2623" i="9"/>
  <c r="J2615" i="9"/>
  <c r="J2607" i="9"/>
  <c r="J2599" i="9"/>
  <c r="J2591" i="9"/>
  <c r="J2746" i="9"/>
  <c r="J2738" i="9"/>
  <c r="J2730" i="9"/>
  <c r="J2722" i="9"/>
  <c r="J2714" i="9"/>
  <c r="J2706" i="9"/>
  <c r="J2698" i="9"/>
  <c r="J2690" i="9"/>
  <c r="J2682" i="9"/>
  <c r="J2674" i="9"/>
  <c r="J2666" i="9"/>
  <c r="J2658" i="9"/>
  <c r="J2650" i="9"/>
  <c r="J2642" i="9"/>
  <c r="J2634" i="9"/>
  <c r="J2626" i="9"/>
  <c r="J2618" i="9"/>
  <c r="J2610" i="9"/>
  <c r="J2602" i="9"/>
  <c r="J2594" i="9"/>
  <c r="J2258" i="9"/>
  <c r="J2244" i="9"/>
  <c r="J474" i="9"/>
  <c r="J466" i="9"/>
  <c r="J458" i="9"/>
  <c r="J450" i="9"/>
  <c r="J442" i="9"/>
  <c r="J434" i="9"/>
  <c r="J426" i="9"/>
  <c r="J418" i="9"/>
  <c r="J410" i="9"/>
  <c r="J402" i="9"/>
  <c r="J394" i="9"/>
  <c r="J386" i="9"/>
  <c r="J378" i="9"/>
  <c r="J370" i="9"/>
  <c r="J362" i="9"/>
  <c r="J354" i="9"/>
  <c r="J346" i="9"/>
  <c r="J338" i="9"/>
  <c r="J330" i="9"/>
  <c r="J322" i="9"/>
  <c r="J477" i="9"/>
  <c r="J469" i="9"/>
  <c r="J461" i="9"/>
  <c r="J453" i="9"/>
  <c r="J445" i="9"/>
  <c r="J437" i="9"/>
  <c r="J429" i="9"/>
  <c r="J421" i="9"/>
  <c r="J413" i="9"/>
  <c r="J405" i="9"/>
  <c r="J397" i="9"/>
  <c r="J389" i="9"/>
  <c r="J381" i="9"/>
  <c r="J373" i="9"/>
  <c r="J365" i="9"/>
  <c r="J357" i="9"/>
  <c r="J349" i="9"/>
  <c r="J341" i="9"/>
  <c r="J333" i="9"/>
  <c r="J325" i="9"/>
  <c r="J480" i="9"/>
  <c r="J472" i="9"/>
  <c r="J464" i="9"/>
  <c r="J456" i="9"/>
  <c r="J448" i="9"/>
  <c r="J440" i="9"/>
  <c r="J432" i="9"/>
  <c r="J424" i="9"/>
  <c r="J416" i="9"/>
  <c r="J408" i="9"/>
  <c r="J400" i="9"/>
  <c r="J392" i="9"/>
  <c r="J384" i="9"/>
  <c r="J376" i="9"/>
  <c r="J368" i="9"/>
  <c r="J360" i="9"/>
  <c r="J352" i="9"/>
  <c r="J344" i="9"/>
  <c r="J336" i="9"/>
  <c r="J328" i="9"/>
  <c r="J475" i="9"/>
  <c r="J467" i="9"/>
  <c r="J459" i="9"/>
  <c r="J451" i="9"/>
  <c r="J443" i="9"/>
  <c r="J435" i="9"/>
  <c r="J427" i="9"/>
  <c r="J419" i="9"/>
  <c r="J411" i="9"/>
  <c r="J403" i="9"/>
  <c r="J395" i="9"/>
  <c r="J387" i="9"/>
  <c r="J379" i="9"/>
  <c r="J371" i="9"/>
  <c r="J363" i="9"/>
  <c r="J355" i="9"/>
  <c r="J347" i="9"/>
  <c r="J339" i="9"/>
  <c r="J331" i="9"/>
  <c r="J323" i="9"/>
  <c r="J478" i="9"/>
  <c r="J470" i="9"/>
  <c r="J462" i="9"/>
  <c r="J454" i="9"/>
  <c r="J446" i="9"/>
  <c r="J438" i="9"/>
  <c r="J430" i="9"/>
  <c r="J422" i="9"/>
  <c r="J414" i="9"/>
  <c r="J406" i="9"/>
  <c r="J398" i="9"/>
  <c r="J390" i="9"/>
  <c r="J382" i="9"/>
  <c r="J374" i="9"/>
  <c r="J366" i="9"/>
  <c r="J358" i="9"/>
  <c r="J350" i="9"/>
  <c r="J342" i="9"/>
  <c r="J334" i="9"/>
  <c r="J326" i="9"/>
  <c r="J481" i="9"/>
  <c r="J473" i="9"/>
  <c r="J465" i="9"/>
  <c r="J457" i="9"/>
  <c r="J449" i="9"/>
  <c r="J441" i="9"/>
  <c r="J433" i="9"/>
  <c r="J425" i="9"/>
  <c r="J417" i="9"/>
  <c r="J409" i="9"/>
  <c r="J401" i="9"/>
  <c r="J393" i="9"/>
  <c r="J385" i="9"/>
  <c r="J377" i="9"/>
  <c r="J369" i="9"/>
  <c r="J361" i="9"/>
  <c r="J353" i="9"/>
  <c r="J345" i="9"/>
  <c r="J337" i="9"/>
  <c r="J329" i="9"/>
  <c r="J476" i="9"/>
  <c r="J468" i="9"/>
  <c r="J460" i="9"/>
  <c r="J452" i="9"/>
  <c r="J444" i="9"/>
  <c r="J436" i="9"/>
  <c r="J428" i="9"/>
  <c r="J420" i="9"/>
  <c r="J412" i="9"/>
  <c r="J404" i="9"/>
  <c r="J396" i="9"/>
  <c r="J388" i="9"/>
  <c r="J380" i="9"/>
  <c r="J372" i="9"/>
  <c r="J364" i="9"/>
  <c r="J356" i="9"/>
  <c r="J348" i="9"/>
  <c r="J340" i="9"/>
  <c r="J332" i="9"/>
  <c r="J324" i="9"/>
  <c r="J479" i="9"/>
  <c r="J471" i="9"/>
  <c r="J463" i="9"/>
  <c r="J455" i="9"/>
  <c r="J447" i="9"/>
  <c r="J439" i="9"/>
  <c r="J431" i="9"/>
  <c r="J423" i="9"/>
  <c r="J415" i="9"/>
  <c r="J407" i="9"/>
  <c r="J399" i="9"/>
  <c r="J391" i="9"/>
  <c r="J383" i="9"/>
  <c r="J375" i="9"/>
  <c r="J367" i="9"/>
  <c r="J359" i="9"/>
  <c r="J351" i="9"/>
  <c r="J343" i="9"/>
  <c r="J335" i="9"/>
  <c r="J327" i="9"/>
  <c r="L4510" i="9"/>
  <c r="L4524" i="9"/>
  <c r="L2424" i="9"/>
  <c r="L2416" i="9"/>
  <c r="L2408" i="9"/>
  <c r="L2400" i="9"/>
  <c r="L2392" i="9"/>
  <c r="L2384" i="9"/>
  <c r="L2376" i="9"/>
  <c r="L2368" i="9"/>
  <c r="L2360" i="9"/>
  <c r="L2352" i="9"/>
  <c r="L2344" i="9"/>
  <c r="L2336" i="9"/>
  <c r="L2328" i="9"/>
  <c r="L2320" i="9"/>
  <c r="L2312" i="9"/>
  <c r="L2304" i="9"/>
  <c r="L2296" i="9"/>
  <c r="L2288" i="9"/>
  <c r="L2280" i="9"/>
  <c r="L2272" i="9"/>
  <c r="L2256" i="9"/>
  <c r="L2427" i="9"/>
  <c r="L2419" i="9"/>
  <c r="L2411" i="9"/>
  <c r="L2403" i="9"/>
  <c r="L2395" i="9"/>
  <c r="L2387" i="9"/>
  <c r="L2379" i="9"/>
  <c r="L2371" i="9"/>
  <c r="L2363" i="9"/>
  <c r="L2355" i="9"/>
  <c r="L2347" i="9"/>
  <c r="L2339" i="9"/>
  <c r="L2331" i="9"/>
  <c r="L2323" i="9"/>
  <c r="L2315" i="9"/>
  <c r="L2307" i="9"/>
  <c r="L2299" i="9"/>
  <c r="L2291" i="9"/>
  <c r="L2283" i="9"/>
  <c r="L2275" i="9"/>
  <c r="L2422" i="9"/>
  <c r="L2414" i="9"/>
  <c r="L2406" i="9"/>
  <c r="L2398" i="9"/>
  <c r="L2390" i="9"/>
  <c r="L2382" i="9"/>
  <c r="L2374" i="9"/>
  <c r="L2366" i="9"/>
  <c r="L2358" i="9"/>
  <c r="L2350" i="9"/>
  <c r="L2342" i="9"/>
  <c r="L2334" i="9"/>
  <c r="L2326" i="9"/>
  <c r="L2318" i="9"/>
  <c r="L2310" i="9"/>
  <c r="L2302" i="9"/>
  <c r="L2294" i="9"/>
  <c r="L2286" i="9"/>
  <c r="L2278" i="9"/>
  <c r="L2270" i="9"/>
  <c r="L2425" i="9"/>
  <c r="L2417" i="9"/>
  <c r="L2409" i="9"/>
  <c r="L2401" i="9"/>
  <c r="L2393" i="9"/>
  <c r="L2385" i="9"/>
  <c r="L2377" i="9"/>
  <c r="L2369" i="9"/>
  <c r="L2361" i="9"/>
  <c r="L2353" i="9"/>
  <c r="L2345" i="9"/>
  <c r="L2337" i="9"/>
  <c r="L2329" i="9"/>
  <c r="L2321" i="9"/>
  <c r="L2313" i="9"/>
  <c r="L2305" i="9"/>
  <c r="L2297" i="9"/>
  <c r="L2289" i="9"/>
  <c r="L2281" i="9"/>
  <c r="L2273" i="9"/>
  <c r="L2428" i="9"/>
  <c r="L2420" i="9"/>
  <c r="L2412" i="9"/>
  <c r="L2404" i="9"/>
  <c r="L2396" i="9"/>
  <c r="L2388" i="9"/>
  <c r="L2380" i="9"/>
  <c r="L2372" i="9"/>
  <c r="L2364" i="9"/>
  <c r="L2356" i="9"/>
  <c r="L2348" i="9"/>
  <c r="L2340" i="9"/>
  <c r="L2332" i="9"/>
  <c r="L2324" i="9"/>
  <c r="L2316" i="9"/>
  <c r="L2308" i="9"/>
  <c r="L2300" i="9"/>
  <c r="L2292" i="9"/>
  <c r="L2284" i="9"/>
  <c r="L2276" i="9"/>
  <c r="L2423" i="9"/>
  <c r="L2415" i="9"/>
  <c r="L2407" i="9"/>
  <c r="L2399" i="9"/>
  <c r="L2391" i="9"/>
  <c r="L2383" i="9"/>
  <c r="L2375" i="9"/>
  <c r="L2367" i="9"/>
  <c r="L2359" i="9"/>
  <c r="L2351" i="9"/>
  <c r="L2343" i="9"/>
  <c r="L2335" i="9"/>
  <c r="L2327" i="9"/>
  <c r="L2319" i="9"/>
  <c r="L2311" i="9"/>
  <c r="L2303" i="9"/>
  <c r="L2295" i="9"/>
  <c r="L2287" i="9"/>
  <c r="L2279" i="9"/>
  <c r="L2271" i="9"/>
  <c r="L2426" i="9"/>
  <c r="L2418" i="9"/>
  <c r="L2410" i="9"/>
  <c r="L2402" i="9"/>
  <c r="L2394" i="9"/>
  <c r="L2386" i="9"/>
  <c r="L2378" i="9"/>
  <c r="L2370" i="9"/>
  <c r="L2362" i="9"/>
  <c r="L2354" i="9"/>
  <c r="L2429" i="9"/>
  <c r="L2421" i="9"/>
  <c r="L2413" i="9"/>
  <c r="L2405" i="9"/>
  <c r="L2397" i="9"/>
  <c r="L2389" i="9"/>
  <c r="L2381" i="9"/>
  <c r="L2373" i="9"/>
  <c r="L2365" i="9"/>
  <c r="L2357" i="9"/>
  <c r="L2349" i="9"/>
  <c r="L2341" i="9"/>
  <c r="L2333" i="9"/>
  <c r="L2325" i="9"/>
  <c r="L2317" i="9"/>
  <c r="L2309" i="9"/>
  <c r="L2301" i="9"/>
  <c r="L2293" i="9"/>
  <c r="L2285" i="9"/>
  <c r="L2277" i="9"/>
  <c r="L2322" i="9"/>
  <c r="L2298" i="9"/>
  <c r="L2338" i="9"/>
  <c r="L2274" i="9"/>
  <c r="L2314" i="9"/>
  <c r="L2290" i="9"/>
  <c r="L2330" i="9"/>
  <c r="L2306" i="9"/>
  <c r="L2242" i="9"/>
  <c r="L2346" i="9"/>
  <c r="L2282" i="9"/>
  <c r="L160" i="9"/>
  <c r="L152" i="9"/>
  <c r="L144" i="9"/>
  <c r="L136" i="9"/>
  <c r="L155" i="9"/>
  <c r="L147" i="9"/>
  <c r="L139" i="9"/>
  <c r="L158" i="9"/>
  <c r="L150" i="9"/>
  <c r="L161" i="9"/>
  <c r="L153" i="9"/>
  <c r="L156" i="9"/>
  <c r="L159" i="9"/>
  <c r="L151" i="9"/>
  <c r="L143" i="9"/>
  <c r="L135" i="9"/>
  <c r="L154" i="9"/>
  <c r="L157" i="9"/>
  <c r="L145" i="9"/>
  <c r="L132" i="9"/>
  <c r="L124" i="9"/>
  <c r="L116" i="9"/>
  <c r="L108" i="9"/>
  <c r="L100" i="9"/>
  <c r="L92" i="9"/>
  <c r="L84" i="9"/>
  <c r="L76" i="9"/>
  <c r="L68" i="9"/>
  <c r="L60" i="9"/>
  <c r="L52" i="9"/>
  <c r="L44" i="9"/>
  <c r="L36" i="9"/>
  <c r="L28" i="9"/>
  <c r="L20" i="9"/>
  <c r="L12" i="9"/>
  <c r="L4" i="9"/>
  <c r="L98" i="9"/>
  <c r="L90" i="9"/>
  <c r="L82" i="9"/>
  <c r="L10" i="9"/>
  <c r="L2" i="9"/>
  <c r="L140" i="9"/>
  <c r="L138" i="9"/>
  <c r="L127" i="9"/>
  <c r="L119" i="9"/>
  <c r="L111" i="9"/>
  <c r="L103" i="9"/>
  <c r="L95" i="9"/>
  <c r="L87" i="9"/>
  <c r="L79" i="9"/>
  <c r="L71" i="9"/>
  <c r="L63" i="9"/>
  <c r="L55" i="9"/>
  <c r="L47" i="9"/>
  <c r="L39" i="9"/>
  <c r="L31" i="9"/>
  <c r="L23" i="9"/>
  <c r="L15" i="9"/>
  <c r="L7" i="9"/>
  <c r="L50" i="9"/>
  <c r="L34" i="9"/>
  <c r="L18" i="9"/>
  <c r="L142" i="9"/>
  <c r="L130" i="9"/>
  <c r="L122" i="9"/>
  <c r="L114" i="9"/>
  <c r="L106" i="9"/>
  <c r="L133" i="9"/>
  <c r="L125" i="9"/>
  <c r="L117" i="9"/>
  <c r="L109" i="9"/>
  <c r="L101" i="9"/>
  <c r="L93" i="9"/>
  <c r="L85" i="9"/>
  <c r="L77" i="9"/>
  <c r="L69" i="9"/>
  <c r="L61" i="9"/>
  <c r="L53" i="9"/>
  <c r="L45" i="9"/>
  <c r="L37" i="9"/>
  <c r="L29" i="9"/>
  <c r="L21" i="9"/>
  <c r="L13" i="9"/>
  <c r="L5" i="9"/>
  <c r="L59" i="9"/>
  <c r="L43" i="9"/>
  <c r="L27" i="9"/>
  <c r="L11" i="9"/>
  <c r="L149" i="9"/>
  <c r="L137" i="9"/>
  <c r="L128" i="9"/>
  <c r="L120" i="9"/>
  <c r="L112" i="9"/>
  <c r="L104" i="9"/>
  <c r="L96" i="9"/>
  <c r="L88" i="9"/>
  <c r="L80" i="9"/>
  <c r="L72" i="9"/>
  <c r="L64" i="9"/>
  <c r="L56" i="9"/>
  <c r="L48" i="9"/>
  <c r="L40" i="9"/>
  <c r="L32" i="9"/>
  <c r="L24" i="9"/>
  <c r="L16" i="9"/>
  <c r="L8" i="9"/>
  <c r="L67" i="9"/>
  <c r="L51" i="9"/>
  <c r="L35" i="9"/>
  <c r="L19" i="9"/>
  <c r="L3" i="9"/>
  <c r="L146" i="9"/>
  <c r="L131" i="9"/>
  <c r="L123" i="9"/>
  <c r="L115" i="9"/>
  <c r="L107" i="9"/>
  <c r="L99" i="9"/>
  <c r="L91" i="9"/>
  <c r="L83" i="9"/>
  <c r="L75" i="9"/>
  <c r="L148" i="9"/>
  <c r="L141" i="9"/>
  <c r="L126" i="9"/>
  <c r="L118" i="9"/>
  <c r="L110" i="9"/>
  <c r="L102" i="9"/>
  <c r="L94" i="9"/>
  <c r="L86" i="9"/>
  <c r="L78" i="9"/>
  <c r="L70" i="9"/>
  <c r="L62" i="9"/>
  <c r="L54" i="9"/>
  <c r="L46" i="9"/>
  <c r="L38" i="9"/>
  <c r="L30" i="9"/>
  <c r="L22" i="9"/>
  <c r="L14" i="9"/>
  <c r="L6" i="9"/>
  <c r="L74" i="9"/>
  <c r="L42" i="9"/>
  <c r="L134" i="9"/>
  <c r="L129" i="9"/>
  <c r="L121" i="9"/>
  <c r="L113" i="9"/>
  <c r="L105" i="9"/>
  <c r="L97" i="9"/>
  <c r="L89" i="9"/>
  <c r="L81" i="9"/>
  <c r="L73" i="9"/>
  <c r="L65" i="9"/>
  <c r="L57" i="9"/>
  <c r="L49" i="9"/>
  <c r="L41" i="9"/>
  <c r="L33" i="9"/>
  <c r="L25" i="9"/>
  <c r="L17" i="9"/>
  <c r="L9" i="9"/>
  <c r="L66" i="9"/>
  <c r="L58" i="9"/>
  <c r="L26" i="9"/>
  <c r="L4511" i="9"/>
  <c r="L4525" i="9"/>
  <c r="L2587" i="9"/>
  <c r="L2579" i="9"/>
  <c r="L2571" i="9"/>
  <c r="L2563" i="9"/>
  <c r="L2555" i="9"/>
  <c r="L2547" i="9"/>
  <c r="L2539" i="9"/>
  <c r="L2531" i="9"/>
  <c r="L2523" i="9"/>
  <c r="L2515" i="9"/>
  <c r="L2507" i="9"/>
  <c r="L2499" i="9"/>
  <c r="L2491" i="9"/>
  <c r="L2483" i="9"/>
  <c r="L2475" i="9"/>
  <c r="L2467" i="9"/>
  <c r="L2582" i="9"/>
  <c r="L2574" i="9"/>
  <c r="L2566" i="9"/>
  <c r="L2558" i="9"/>
  <c r="L2550" i="9"/>
  <c r="L2542" i="9"/>
  <c r="L2534" i="9"/>
  <c r="L2526" i="9"/>
  <c r="L2518" i="9"/>
  <c r="L2510" i="9"/>
  <c r="L2502" i="9"/>
  <c r="L2585" i="9"/>
  <c r="L2577" i="9"/>
  <c r="L2569" i="9"/>
  <c r="L2561" i="9"/>
  <c r="L2553" i="9"/>
  <c r="L2545" i="9"/>
  <c r="L2537" i="9"/>
  <c r="L2529" i="9"/>
  <c r="L2521" i="9"/>
  <c r="L2513" i="9"/>
  <c r="L2588" i="9"/>
  <c r="L2580" i="9"/>
  <c r="L2572" i="9"/>
  <c r="L2564" i="9"/>
  <c r="L2556" i="9"/>
  <c r="L2548" i="9"/>
  <c r="L2540" i="9"/>
  <c r="L2583" i="9"/>
  <c r="L2575" i="9"/>
  <c r="L2567" i="9"/>
  <c r="L2559" i="9"/>
  <c r="L2551" i="9"/>
  <c r="L2543" i="9"/>
  <c r="L2535" i="9"/>
  <c r="L2527" i="9"/>
  <c r="L2519" i="9"/>
  <c r="L2586" i="9"/>
  <c r="L2578" i="9"/>
  <c r="L2570" i="9"/>
  <c r="L2562" i="9"/>
  <c r="L2554" i="9"/>
  <c r="L2546" i="9"/>
  <c r="L2538" i="9"/>
  <c r="L2530" i="9"/>
  <c r="L2522" i="9"/>
  <c r="L2514" i="9"/>
  <c r="L2506" i="9"/>
  <c r="L2498" i="9"/>
  <c r="L2490" i="9"/>
  <c r="L2482" i="9"/>
  <c r="L2474" i="9"/>
  <c r="L2466" i="9"/>
  <c r="L2589" i="9"/>
  <c r="L2581" i="9"/>
  <c r="L2573" i="9"/>
  <c r="L2565" i="9"/>
  <c r="L2557" i="9"/>
  <c r="L2549" i="9"/>
  <c r="L2541" i="9"/>
  <c r="L2533" i="9"/>
  <c r="L2525" i="9"/>
  <c r="L2517" i="9"/>
  <c r="L2509" i="9"/>
  <c r="L2584" i="9"/>
  <c r="L2576" i="9"/>
  <c r="L2568" i="9"/>
  <c r="L2560" i="9"/>
  <c r="L2552" i="9"/>
  <c r="L2544" i="9"/>
  <c r="L2536" i="9"/>
  <c r="L2528" i="9"/>
  <c r="L2520" i="9"/>
  <c r="L2512" i="9"/>
  <c r="L2504" i="9"/>
  <c r="L2496" i="9"/>
  <c r="L2488" i="9"/>
  <c r="L2480" i="9"/>
  <c r="L2472" i="9"/>
  <c r="L2464" i="9"/>
  <c r="L2503" i="9"/>
  <c r="L2501" i="9"/>
  <c r="L2478" i="9"/>
  <c r="L2476" i="9"/>
  <c r="L2456" i="9"/>
  <c r="L2448" i="9"/>
  <c r="L2440" i="9"/>
  <c r="L2432" i="9"/>
  <c r="L2516" i="9"/>
  <c r="L2505" i="9"/>
  <c r="L2486" i="9"/>
  <c r="L2484" i="9"/>
  <c r="L2451" i="9"/>
  <c r="L2443" i="9"/>
  <c r="L2435" i="9"/>
  <c r="L2243" i="9"/>
  <c r="L2494" i="9"/>
  <c r="L2492" i="9"/>
  <c r="L2465" i="9"/>
  <c r="L2463" i="9"/>
  <c r="L2459" i="9"/>
  <c r="L2454" i="9"/>
  <c r="L2446" i="9"/>
  <c r="L2438" i="9"/>
  <c r="L2430" i="9"/>
  <c r="L2532" i="9"/>
  <c r="L2500" i="9"/>
  <c r="L2473" i="9"/>
  <c r="L2471" i="9"/>
  <c r="L2461" i="9"/>
  <c r="L2457" i="9"/>
  <c r="L2449" i="9"/>
  <c r="L2441" i="9"/>
  <c r="L2433" i="9"/>
  <c r="L2257" i="9"/>
  <c r="L2481" i="9"/>
  <c r="L2479" i="9"/>
  <c r="L2469" i="9"/>
  <c r="L2452" i="9"/>
  <c r="L2444" i="9"/>
  <c r="L2436" i="9"/>
  <c r="L2489" i="9"/>
  <c r="L2487" i="9"/>
  <c r="L2477" i="9"/>
  <c r="L2455" i="9"/>
  <c r="L2447" i="9"/>
  <c r="L2439" i="9"/>
  <c r="L2431" i="9"/>
  <c r="L2524" i="9"/>
  <c r="L2511" i="9"/>
  <c r="L2497" i="9"/>
  <c r="L2495" i="9"/>
  <c r="L2485" i="9"/>
  <c r="L2462" i="9"/>
  <c r="L2460" i="9"/>
  <c r="L2450" i="9"/>
  <c r="L2442" i="9"/>
  <c r="L2434" i="9"/>
  <c r="L2508" i="9"/>
  <c r="L2493" i="9"/>
  <c r="L2470" i="9"/>
  <c r="L2468" i="9"/>
  <c r="L2458" i="9"/>
  <c r="L2453" i="9"/>
  <c r="L2445" i="9"/>
  <c r="L2437" i="9"/>
  <c r="L320" i="9"/>
  <c r="L312" i="9"/>
  <c r="L304" i="9"/>
  <c r="L296" i="9"/>
  <c r="L288" i="9"/>
  <c r="L280" i="9"/>
  <c r="L272" i="9"/>
  <c r="L264" i="9"/>
  <c r="L256" i="9"/>
  <c r="L248" i="9"/>
  <c r="L240" i="9"/>
  <c r="L232" i="9"/>
  <c r="L224" i="9"/>
  <c r="L216" i="9"/>
  <c r="L208" i="9"/>
  <c r="L200" i="9"/>
  <c r="L192" i="9"/>
  <c r="L184" i="9"/>
  <c r="L176" i="9"/>
  <c r="L168" i="9"/>
  <c r="L315" i="9"/>
  <c r="L307" i="9"/>
  <c r="L299" i="9"/>
  <c r="L291" i="9"/>
  <c r="L283" i="9"/>
  <c r="L275" i="9"/>
  <c r="L267" i="9"/>
  <c r="L259" i="9"/>
  <c r="L251" i="9"/>
  <c r="L243" i="9"/>
  <c r="L235" i="9"/>
  <c r="L227" i="9"/>
  <c r="L219" i="9"/>
  <c r="L211" i="9"/>
  <c r="L203" i="9"/>
  <c r="L195" i="9"/>
  <c r="L187" i="9"/>
  <c r="L179" i="9"/>
  <c r="L171" i="9"/>
  <c r="L163" i="9"/>
  <c r="L318" i="9"/>
  <c r="L310" i="9"/>
  <c r="L302" i="9"/>
  <c r="L294" i="9"/>
  <c r="L286" i="9"/>
  <c r="L278" i="9"/>
  <c r="L270" i="9"/>
  <c r="L262" i="9"/>
  <c r="L254" i="9"/>
  <c r="L246" i="9"/>
  <c r="L238" i="9"/>
  <c r="L230" i="9"/>
  <c r="L222" i="9"/>
  <c r="L214" i="9"/>
  <c r="L206" i="9"/>
  <c r="L198" i="9"/>
  <c r="L190" i="9"/>
  <c r="L182" i="9"/>
  <c r="L174" i="9"/>
  <c r="L166" i="9"/>
  <c r="L321" i="9"/>
  <c r="L313" i="9"/>
  <c r="L305" i="9"/>
  <c r="L297" i="9"/>
  <c r="L289" i="9"/>
  <c r="L281" i="9"/>
  <c r="L273" i="9"/>
  <c r="L265" i="9"/>
  <c r="L257" i="9"/>
  <c r="L249" i="9"/>
  <c r="L241" i="9"/>
  <c r="L233" i="9"/>
  <c r="L225" i="9"/>
  <c r="L217" i="9"/>
  <c r="L209" i="9"/>
  <c r="L201" i="9"/>
  <c r="L193" i="9"/>
  <c r="L185" i="9"/>
  <c r="L177" i="9"/>
  <c r="L169" i="9"/>
  <c r="L316" i="9"/>
  <c r="L308" i="9"/>
  <c r="L300" i="9"/>
  <c r="L292" i="9"/>
  <c r="L284" i="9"/>
  <c r="L276" i="9"/>
  <c r="L268" i="9"/>
  <c r="L260" i="9"/>
  <c r="L252" i="9"/>
  <c r="L244" i="9"/>
  <c r="L236" i="9"/>
  <c r="L228" i="9"/>
  <c r="L220" i="9"/>
  <c r="L212" i="9"/>
  <c r="L204" i="9"/>
  <c r="L196" i="9"/>
  <c r="L188" i="9"/>
  <c r="L180" i="9"/>
  <c r="L172" i="9"/>
  <c r="L164" i="9"/>
  <c r="L319" i="9"/>
  <c r="L311" i="9"/>
  <c r="L303" i="9"/>
  <c r="L295" i="9"/>
  <c r="L287" i="9"/>
  <c r="L279" i="9"/>
  <c r="L271" i="9"/>
  <c r="L263" i="9"/>
  <c r="L255" i="9"/>
  <c r="L247" i="9"/>
  <c r="L239" i="9"/>
  <c r="L231" i="9"/>
  <c r="L223" i="9"/>
  <c r="L215" i="9"/>
  <c r="L207" i="9"/>
  <c r="L199" i="9"/>
  <c r="L191" i="9"/>
  <c r="L183" i="9"/>
  <c r="L175" i="9"/>
  <c r="L167" i="9"/>
  <c r="L314" i="9"/>
  <c r="L306" i="9"/>
  <c r="L298" i="9"/>
  <c r="L290" i="9"/>
  <c r="L282" i="9"/>
  <c r="L274" i="9"/>
  <c r="L266" i="9"/>
  <c r="L258" i="9"/>
  <c r="L250" i="9"/>
  <c r="L242" i="9"/>
  <c r="L234" i="9"/>
  <c r="L226" i="9"/>
  <c r="L218" i="9"/>
  <c r="L210" i="9"/>
  <c r="L202" i="9"/>
  <c r="L194" i="9"/>
  <c r="L186" i="9"/>
  <c r="L178" i="9"/>
  <c r="L170" i="9"/>
  <c r="L162" i="9"/>
  <c r="L317" i="9"/>
  <c r="L309" i="9"/>
  <c r="L301" i="9"/>
  <c r="L293" i="9"/>
  <c r="L285" i="9"/>
  <c r="L277" i="9"/>
  <c r="L269" i="9"/>
  <c r="L261" i="9"/>
  <c r="L253" i="9"/>
  <c r="L245" i="9"/>
  <c r="L237" i="9"/>
  <c r="L229" i="9"/>
  <c r="L221" i="9"/>
  <c r="L213" i="9"/>
  <c r="L205" i="9"/>
  <c r="L197" i="9"/>
  <c r="L189" i="9"/>
  <c r="L181" i="9"/>
  <c r="L173" i="9"/>
  <c r="L165" i="9"/>
  <c r="H2243" i="9"/>
  <c r="M2243" i="9" s="1"/>
  <c r="H2257" i="9"/>
  <c r="M2257" i="9" s="1"/>
  <c r="H263" i="9"/>
  <c r="M263" i="9" s="1"/>
  <c r="H255" i="9"/>
  <c r="M255" i="9" s="1"/>
  <c r="H247" i="9"/>
  <c r="M247" i="9" s="1"/>
  <c r="H183" i="9"/>
  <c r="M183" i="9" s="1"/>
  <c r="H175" i="9"/>
  <c r="M175" i="9" s="1"/>
  <c r="H167" i="9"/>
  <c r="M167" i="9" s="1"/>
  <c r="H266" i="9"/>
  <c r="M266" i="9" s="1"/>
  <c r="H258" i="9"/>
  <c r="M258" i="9" s="1"/>
  <c r="H250" i="9"/>
  <c r="M250" i="9" s="1"/>
  <c r="H242" i="9"/>
  <c r="M242" i="9" s="1"/>
  <c r="H186" i="9"/>
  <c r="M186" i="9" s="1"/>
  <c r="H178" i="9"/>
  <c r="M178" i="9" s="1"/>
  <c r="H170" i="9"/>
  <c r="M170" i="9" s="1"/>
  <c r="H162" i="9"/>
  <c r="M162" i="9" s="1"/>
  <c r="H261" i="9"/>
  <c r="M261" i="9" s="1"/>
  <c r="H253" i="9"/>
  <c r="M253" i="9" s="1"/>
  <c r="H245" i="9"/>
  <c r="M245" i="9" s="1"/>
  <c r="H181" i="9"/>
  <c r="M181" i="9" s="1"/>
  <c r="H173" i="9"/>
  <c r="M173" i="9" s="1"/>
  <c r="H165" i="9"/>
  <c r="M165" i="9" s="1"/>
  <c r="H264" i="9"/>
  <c r="M264" i="9" s="1"/>
  <c r="H256" i="9"/>
  <c r="M256" i="9" s="1"/>
  <c r="H248" i="9"/>
  <c r="M248" i="9" s="1"/>
  <c r="H184" i="9"/>
  <c r="M184" i="9" s="1"/>
  <c r="H176" i="9"/>
  <c r="M176" i="9" s="1"/>
  <c r="H168" i="9"/>
  <c r="M168" i="9" s="1"/>
  <c r="H267" i="9"/>
  <c r="M267" i="9" s="1"/>
  <c r="H259" i="9"/>
  <c r="M259" i="9" s="1"/>
  <c r="H251" i="9"/>
  <c r="M251" i="9" s="1"/>
  <c r="H243" i="9"/>
  <c r="M243" i="9" s="1"/>
  <c r="H187" i="9"/>
  <c r="M187" i="9" s="1"/>
  <c r="H179" i="9"/>
  <c r="M179" i="9" s="1"/>
  <c r="H171" i="9"/>
  <c r="M171" i="9" s="1"/>
  <c r="H163" i="9"/>
  <c r="M163" i="9" s="1"/>
  <c r="H262" i="9"/>
  <c r="M262" i="9" s="1"/>
  <c r="H254" i="9"/>
  <c r="M254" i="9" s="1"/>
  <c r="H246" i="9"/>
  <c r="M246" i="9" s="1"/>
  <c r="H182" i="9"/>
  <c r="M182" i="9" s="1"/>
  <c r="H174" i="9"/>
  <c r="M174" i="9" s="1"/>
  <c r="H166" i="9"/>
  <c r="M166" i="9" s="1"/>
  <c r="H265" i="9"/>
  <c r="M265" i="9" s="1"/>
  <c r="H257" i="9"/>
  <c r="M257" i="9" s="1"/>
  <c r="H249" i="9"/>
  <c r="M249" i="9" s="1"/>
  <c r="H185" i="9"/>
  <c r="M185" i="9" s="1"/>
  <c r="H177" i="9"/>
  <c r="M177" i="9" s="1"/>
  <c r="H169" i="9"/>
  <c r="M169" i="9" s="1"/>
  <c r="H260" i="9"/>
  <c r="M260" i="9" s="1"/>
  <c r="H252" i="9"/>
  <c r="M252" i="9" s="1"/>
  <c r="H244" i="9"/>
  <c r="M244" i="9" s="1"/>
  <c r="H180" i="9"/>
  <c r="M180" i="9" s="1"/>
  <c r="H172" i="9"/>
  <c r="M172" i="9" s="1"/>
  <c r="H164" i="9"/>
  <c r="M164" i="9" s="1"/>
  <c r="H2242" i="9"/>
  <c r="M2242" i="9" s="1"/>
  <c r="H2256" i="9"/>
  <c r="M2256" i="9" s="1"/>
  <c r="H107" i="9"/>
  <c r="M107" i="9" s="1"/>
  <c r="H99" i="9"/>
  <c r="M99" i="9" s="1"/>
  <c r="H91" i="9"/>
  <c r="M91" i="9" s="1"/>
  <c r="H83" i="9"/>
  <c r="M83" i="9" s="1"/>
  <c r="H27" i="9"/>
  <c r="M27" i="9" s="1"/>
  <c r="H19" i="9"/>
  <c r="M19" i="9" s="1"/>
  <c r="H11" i="9"/>
  <c r="M11" i="9" s="1"/>
  <c r="H3" i="9"/>
  <c r="M3" i="9" s="1"/>
  <c r="H25" i="9"/>
  <c r="M25" i="9" s="1"/>
  <c r="H102" i="9"/>
  <c r="M102" i="9" s="1"/>
  <c r="H94" i="9"/>
  <c r="M94" i="9" s="1"/>
  <c r="H86" i="9"/>
  <c r="M86" i="9" s="1"/>
  <c r="H22" i="9"/>
  <c r="M22" i="9" s="1"/>
  <c r="H14" i="9"/>
  <c r="M14" i="9" s="1"/>
  <c r="H6" i="9"/>
  <c r="M6" i="9" s="1"/>
  <c r="H2" i="9"/>
  <c r="M2" i="9" s="1"/>
  <c r="H97" i="9"/>
  <c r="M97" i="9" s="1"/>
  <c r="H9" i="9"/>
  <c r="M9" i="9" s="1"/>
  <c r="H105" i="9"/>
  <c r="M105" i="9" s="1"/>
  <c r="H100" i="9"/>
  <c r="M100" i="9" s="1"/>
  <c r="H92" i="9"/>
  <c r="M92" i="9" s="1"/>
  <c r="H84" i="9"/>
  <c r="M84" i="9" s="1"/>
  <c r="H20" i="9"/>
  <c r="M20" i="9" s="1"/>
  <c r="H12" i="9"/>
  <c r="M12" i="9" s="1"/>
  <c r="H4" i="9"/>
  <c r="M4" i="9" s="1"/>
  <c r="H18" i="9"/>
  <c r="M18" i="9" s="1"/>
  <c r="H103" i="9"/>
  <c r="M103" i="9" s="1"/>
  <c r="H95" i="9"/>
  <c r="M95" i="9" s="1"/>
  <c r="H87" i="9"/>
  <c r="M87" i="9" s="1"/>
  <c r="H23" i="9"/>
  <c r="M23" i="9" s="1"/>
  <c r="H15" i="9"/>
  <c r="M15" i="9" s="1"/>
  <c r="H7" i="9"/>
  <c r="M7" i="9" s="1"/>
  <c r="H26" i="9"/>
  <c r="M26" i="9" s="1"/>
  <c r="H10" i="9"/>
  <c r="M10" i="9" s="1"/>
  <c r="H106" i="9"/>
  <c r="M106" i="9" s="1"/>
  <c r="H98" i="9"/>
  <c r="M98" i="9" s="1"/>
  <c r="H90" i="9"/>
  <c r="M90" i="9" s="1"/>
  <c r="H82" i="9"/>
  <c r="M82" i="9" s="1"/>
  <c r="H101" i="9"/>
  <c r="M101" i="9" s="1"/>
  <c r="H93" i="9"/>
  <c r="M93" i="9" s="1"/>
  <c r="H85" i="9"/>
  <c r="M85" i="9" s="1"/>
  <c r="H21" i="9"/>
  <c r="M21" i="9" s="1"/>
  <c r="H13" i="9"/>
  <c r="M13" i="9" s="1"/>
  <c r="H5" i="9"/>
  <c r="M5" i="9" s="1"/>
  <c r="H104" i="9"/>
  <c r="M104" i="9" s="1"/>
  <c r="H96" i="9"/>
  <c r="M96" i="9" s="1"/>
  <c r="H88" i="9"/>
  <c r="M88" i="9" s="1"/>
  <c r="H24" i="9"/>
  <c r="M24" i="9" s="1"/>
  <c r="H16" i="9"/>
  <c r="M16" i="9" s="1"/>
  <c r="H8" i="9"/>
  <c r="M8" i="9" s="1"/>
  <c r="H89" i="9"/>
  <c r="M89" i="9" s="1"/>
  <c r="H17" i="9"/>
  <c r="M17" i="9" s="1"/>
  <c r="I3" i="9"/>
  <c r="I11" i="9"/>
  <c r="I19" i="9"/>
  <c r="I27" i="9"/>
  <c r="I35" i="9"/>
  <c r="I43" i="9"/>
  <c r="I51" i="9"/>
  <c r="I59" i="9"/>
  <c r="I67" i="9"/>
  <c r="I75" i="9"/>
  <c r="I83" i="9"/>
  <c r="I91" i="9"/>
  <c r="I99" i="9"/>
  <c r="I107" i="9"/>
  <c r="I115" i="9"/>
  <c r="I123" i="9"/>
  <c r="I131" i="9"/>
  <c r="I139" i="9"/>
  <c r="I147" i="9"/>
  <c r="I155" i="9"/>
  <c r="I4" i="9"/>
  <c r="I12" i="9"/>
  <c r="I20" i="9"/>
  <c r="I28" i="9"/>
  <c r="I36" i="9"/>
  <c r="I44" i="9"/>
  <c r="I52" i="9"/>
  <c r="I60" i="9"/>
  <c r="I68" i="9"/>
  <c r="I76" i="9"/>
  <c r="I84" i="9"/>
  <c r="I92" i="9"/>
  <c r="I100" i="9"/>
  <c r="I108" i="9"/>
  <c r="I116" i="9"/>
  <c r="I124" i="9"/>
  <c r="I132" i="9"/>
  <c r="I140" i="9"/>
  <c r="I148" i="9"/>
  <c r="I156" i="9"/>
  <c r="I5" i="9"/>
  <c r="I13" i="9"/>
  <c r="I21" i="9"/>
  <c r="I29" i="9"/>
  <c r="I37" i="9"/>
  <c r="I45" i="9"/>
  <c r="I53" i="9"/>
  <c r="I61" i="9"/>
  <c r="I69" i="9"/>
  <c r="I77" i="9"/>
  <c r="I85" i="9"/>
  <c r="I93" i="9"/>
  <c r="I101" i="9"/>
  <c r="I109" i="9"/>
  <c r="I117" i="9"/>
  <c r="I125" i="9"/>
  <c r="I133" i="9"/>
  <c r="I141" i="9"/>
  <c r="I149" i="9"/>
  <c r="I157" i="9"/>
  <c r="I6" i="9"/>
  <c r="I14" i="9"/>
  <c r="I22" i="9"/>
  <c r="I30" i="9"/>
  <c r="I38" i="9"/>
  <c r="I46" i="9"/>
  <c r="I54" i="9"/>
  <c r="I62" i="9"/>
  <c r="I70" i="9"/>
  <c r="I78" i="9"/>
  <c r="I86" i="9"/>
  <c r="I94" i="9"/>
  <c r="I102" i="9"/>
  <c r="I110" i="9"/>
  <c r="I118" i="9"/>
  <c r="I126" i="9"/>
  <c r="I134" i="9"/>
  <c r="I142" i="9"/>
  <c r="I150" i="9"/>
  <c r="I158" i="9"/>
  <c r="I7" i="9"/>
  <c r="I15" i="9"/>
  <c r="I23" i="9"/>
  <c r="I31" i="9"/>
  <c r="I39" i="9"/>
  <c r="I47" i="9"/>
  <c r="I55" i="9"/>
  <c r="I63" i="9"/>
  <c r="I71" i="9"/>
  <c r="I79" i="9"/>
  <c r="I87" i="9"/>
  <c r="I95" i="9"/>
  <c r="I103" i="9"/>
  <c r="I111" i="9"/>
  <c r="I119" i="9"/>
  <c r="I127" i="9"/>
  <c r="I135" i="9"/>
  <c r="I143" i="9"/>
  <c r="I151" i="9"/>
  <c r="I159" i="9"/>
  <c r="I8" i="9"/>
  <c r="I16" i="9"/>
  <c r="I24" i="9"/>
  <c r="I32" i="9"/>
  <c r="I40" i="9"/>
  <c r="I48" i="9"/>
  <c r="I56" i="9"/>
  <c r="I64" i="9"/>
  <c r="I72" i="9"/>
  <c r="I80" i="9"/>
  <c r="I88" i="9"/>
  <c r="I96" i="9"/>
  <c r="I104" i="9"/>
  <c r="I112" i="9"/>
  <c r="I120" i="9"/>
  <c r="I128" i="9"/>
  <c r="I136" i="9"/>
  <c r="I144" i="9"/>
  <c r="I152" i="9"/>
  <c r="I160" i="9"/>
  <c r="I9" i="9"/>
  <c r="I17" i="9"/>
  <c r="I25" i="9"/>
  <c r="I33" i="9"/>
  <c r="I41" i="9"/>
  <c r="I49" i="9"/>
  <c r="I57" i="9"/>
  <c r="I65" i="9"/>
  <c r="I73" i="9"/>
  <c r="I81" i="9"/>
  <c r="I89" i="9"/>
  <c r="I97" i="9"/>
  <c r="I105" i="9"/>
  <c r="I113" i="9"/>
  <c r="I121" i="9"/>
  <c r="I129" i="9"/>
  <c r="I137" i="9"/>
  <c r="I145" i="9"/>
  <c r="I153" i="9"/>
  <c r="I161" i="9"/>
  <c r="I10" i="9"/>
  <c r="I18" i="9"/>
  <c r="I26" i="9"/>
  <c r="I34" i="9"/>
  <c r="I42" i="9"/>
  <c r="I50" i="9"/>
  <c r="I58" i="9"/>
  <c r="I66" i="9"/>
  <c r="I74" i="9"/>
  <c r="I82" i="9"/>
  <c r="I90" i="9"/>
  <c r="I98" i="9"/>
  <c r="I106" i="9"/>
  <c r="I114" i="9"/>
  <c r="I122" i="9"/>
  <c r="I130" i="9"/>
  <c r="I138" i="9"/>
  <c r="I146" i="9"/>
  <c r="I154" i="9"/>
  <c r="I2270" i="9"/>
  <c r="I2278" i="9"/>
  <c r="I2286" i="9"/>
  <c r="I2294" i="9"/>
  <c r="I2302" i="9"/>
  <c r="I2310" i="9"/>
  <c r="I2318" i="9"/>
  <c r="I2326" i="9"/>
  <c r="I2334" i="9"/>
  <c r="I2342" i="9"/>
  <c r="I2350" i="9"/>
  <c r="I2358" i="9"/>
  <c r="I2366" i="9"/>
  <c r="I2256" i="9"/>
  <c r="I2272" i="9"/>
  <c r="I2280" i="9"/>
  <c r="I2273" i="9"/>
  <c r="I2281" i="9"/>
  <c r="I2289" i="9"/>
  <c r="I2297" i="9"/>
  <c r="I2305" i="9"/>
  <c r="I2313" i="9"/>
  <c r="I2321" i="9"/>
  <c r="I2329" i="9"/>
  <c r="I2337" i="9"/>
  <c r="I2345" i="9"/>
  <c r="I2353" i="9"/>
  <c r="I2361" i="9"/>
  <c r="I2242" i="9"/>
  <c r="I2282" i="9"/>
  <c r="I2292" i="9"/>
  <c r="I2303" i="9"/>
  <c r="I2314" i="9"/>
  <c r="I2324" i="9"/>
  <c r="I2335" i="9"/>
  <c r="I2346" i="9"/>
  <c r="I2356" i="9"/>
  <c r="I2367" i="9"/>
  <c r="I2375" i="9"/>
  <c r="I2383" i="9"/>
  <c r="I2391" i="9"/>
  <c r="I2399" i="9"/>
  <c r="I2407" i="9"/>
  <c r="I2415" i="9"/>
  <c r="I2423" i="9"/>
  <c r="I2283" i="9"/>
  <c r="I2293" i="9"/>
  <c r="I2304" i="9"/>
  <c r="I2315" i="9"/>
  <c r="I2325" i="9"/>
  <c r="I2336" i="9"/>
  <c r="I2347" i="9"/>
  <c r="I2357" i="9"/>
  <c r="I2368" i="9"/>
  <c r="I2376" i="9"/>
  <c r="I2384" i="9"/>
  <c r="I2392" i="9"/>
  <c r="I2400" i="9"/>
  <c r="I2408" i="9"/>
  <c r="I2416" i="9"/>
  <c r="I2424" i="9"/>
  <c r="I2271" i="9"/>
  <c r="I2284" i="9"/>
  <c r="I2295" i="9"/>
  <c r="I2306" i="9"/>
  <c r="I2316" i="9"/>
  <c r="I2327" i="9"/>
  <c r="I2338" i="9"/>
  <c r="I2348" i="9"/>
  <c r="I2359" i="9"/>
  <c r="I2369" i="9"/>
  <c r="I2377" i="9"/>
  <c r="I2385" i="9"/>
  <c r="I2393" i="9"/>
  <c r="I2401" i="9"/>
  <c r="I2409" i="9"/>
  <c r="I2417" i="9"/>
  <c r="I2425" i="9"/>
  <c r="I2274" i="9"/>
  <c r="I2285" i="9"/>
  <c r="I2296" i="9"/>
  <c r="I2307" i="9"/>
  <c r="I2317" i="9"/>
  <c r="I2328" i="9"/>
  <c r="I2339" i="9"/>
  <c r="I2349" i="9"/>
  <c r="I2360" i="9"/>
  <c r="I2370" i="9"/>
  <c r="I2378" i="9"/>
  <c r="I2386" i="9"/>
  <c r="I2394" i="9"/>
  <c r="I2402" i="9"/>
  <c r="I2410" i="9"/>
  <c r="I2418" i="9"/>
  <c r="I2426" i="9"/>
  <c r="I2275" i="9"/>
  <c r="I2287" i="9"/>
  <c r="I2298" i="9"/>
  <c r="I2308" i="9"/>
  <c r="I2319" i="9"/>
  <c r="I2330" i="9"/>
  <c r="I2340" i="9"/>
  <c r="I2351" i="9"/>
  <c r="I2362" i="9"/>
  <c r="I2371" i="9"/>
  <c r="I2379" i="9"/>
  <c r="I2387" i="9"/>
  <c r="I2395" i="9"/>
  <c r="I2403" i="9"/>
  <c r="I2411" i="9"/>
  <c r="I2419" i="9"/>
  <c r="I2427" i="9"/>
  <c r="I2276" i="9"/>
  <c r="I2288" i="9"/>
  <c r="I2299" i="9"/>
  <c r="I2309" i="9"/>
  <c r="I2320" i="9"/>
  <c r="I2331" i="9"/>
  <c r="I2341" i="9"/>
  <c r="I2352" i="9"/>
  <c r="I2363" i="9"/>
  <c r="I2372" i="9"/>
  <c r="I2380" i="9"/>
  <c r="I2388" i="9"/>
  <c r="I2396" i="9"/>
  <c r="I2404" i="9"/>
  <c r="I2412" i="9"/>
  <c r="I2420" i="9"/>
  <c r="I2428" i="9"/>
  <c r="I2279" i="9"/>
  <c r="I2291" i="9"/>
  <c r="I2301" i="9"/>
  <c r="I2312" i="9"/>
  <c r="I2323" i="9"/>
  <c r="I2333" i="9"/>
  <c r="I2344" i="9"/>
  <c r="I2355" i="9"/>
  <c r="I2365" i="9"/>
  <c r="I2374" i="9"/>
  <c r="I2382" i="9"/>
  <c r="I2390" i="9"/>
  <c r="I2398" i="9"/>
  <c r="I2406" i="9"/>
  <c r="I2414" i="9"/>
  <c r="I2422" i="9"/>
  <c r="I2300" i="9"/>
  <c r="I2381" i="9"/>
  <c r="I2311" i="9"/>
  <c r="I2389" i="9"/>
  <c r="I2322" i="9"/>
  <c r="I2397" i="9"/>
  <c r="I2332" i="9"/>
  <c r="I2405" i="9"/>
  <c r="I2343" i="9"/>
  <c r="I2413" i="9"/>
  <c r="I2354" i="9"/>
  <c r="I2421" i="9"/>
  <c r="I2290" i="9"/>
  <c r="I2373" i="9"/>
  <c r="I2277" i="9"/>
  <c r="I2364" i="9"/>
  <c r="I2429" i="9"/>
  <c r="I2" i="9"/>
  <c r="I4524" i="9"/>
  <c r="I4510" i="9"/>
  <c r="H159" i="9"/>
  <c r="M159" i="9" s="1"/>
  <c r="H151" i="9"/>
  <c r="M151" i="9" s="1"/>
  <c r="H143" i="9"/>
  <c r="M143" i="9" s="1"/>
  <c r="H135" i="9"/>
  <c r="M135" i="9" s="1"/>
  <c r="H154" i="9"/>
  <c r="M154" i="9" s="1"/>
  <c r="H146" i="9"/>
  <c r="M146" i="9" s="1"/>
  <c r="H138" i="9"/>
  <c r="M138" i="9" s="1"/>
  <c r="H157" i="9"/>
  <c r="M157" i="9" s="1"/>
  <c r="H149" i="9"/>
  <c r="M149" i="9" s="1"/>
  <c r="H160" i="9"/>
  <c r="M160" i="9" s="1"/>
  <c r="H152" i="9"/>
  <c r="M152" i="9" s="1"/>
  <c r="H155" i="9"/>
  <c r="M155" i="9" s="1"/>
  <c r="H158" i="9"/>
  <c r="M158" i="9" s="1"/>
  <c r="H150" i="9"/>
  <c r="M150" i="9" s="1"/>
  <c r="H142" i="9"/>
  <c r="M142" i="9" s="1"/>
  <c r="H161" i="9"/>
  <c r="M161" i="9" s="1"/>
  <c r="H153" i="9"/>
  <c r="M153" i="9" s="1"/>
  <c r="H156" i="9"/>
  <c r="M156" i="9" s="1"/>
  <c r="H148" i="9"/>
  <c r="M148" i="9" s="1"/>
  <c r="H75" i="9"/>
  <c r="M75" i="9" s="1"/>
  <c r="H67" i="9"/>
  <c r="M67" i="9" s="1"/>
  <c r="H59" i="9"/>
  <c r="M59" i="9" s="1"/>
  <c r="H73" i="9"/>
  <c r="M73" i="9" s="1"/>
  <c r="H78" i="9"/>
  <c r="M78" i="9" s="1"/>
  <c r="H70" i="9"/>
  <c r="M70" i="9" s="1"/>
  <c r="H62" i="9"/>
  <c r="M62" i="9" s="1"/>
  <c r="H65" i="9"/>
  <c r="M65" i="9" s="1"/>
  <c r="H145" i="9"/>
  <c r="M145" i="9" s="1"/>
  <c r="H136" i="9"/>
  <c r="M136" i="9" s="1"/>
  <c r="H147" i="9"/>
  <c r="M147" i="9" s="1"/>
  <c r="H140" i="9"/>
  <c r="M140" i="9" s="1"/>
  <c r="H76" i="9"/>
  <c r="M76" i="9" s="1"/>
  <c r="H68" i="9"/>
  <c r="M68" i="9" s="1"/>
  <c r="H60" i="9"/>
  <c r="M60" i="9" s="1"/>
  <c r="H66" i="9"/>
  <c r="M66" i="9" s="1"/>
  <c r="H79" i="9"/>
  <c r="M79" i="9" s="1"/>
  <c r="H71" i="9"/>
  <c r="M71" i="9" s="1"/>
  <c r="H63" i="9"/>
  <c r="M63" i="9" s="1"/>
  <c r="H55" i="9"/>
  <c r="M55" i="9" s="1"/>
  <c r="H58" i="9"/>
  <c r="M58" i="9" s="1"/>
  <c r="H144" i="9"/>
  <c r="M144" i="9" s="1"/>
  <c r="H74" i="9"/>
  <c r="M74" i="9" s="1"/>
  <c r="H137" i="9"/>
  <c r="M137" i="9" s="1"/>
  <c r="H77" i="9"/>
  <c r="M77" i="9" s="1"/>
  <c r="H69" i="9"/>
  <c r="M69" i="9" s="1"/>
  <c r="H61" i="9"/>
  <c r="M61" i="9" s="1"/>
  <c r="H57" i="9"/>
  <c r="M57" i="9" s="1"/>
  <c r="H141" i="9"/>
  <c r="M141" i="9" s="1"/>
  <c r="H139" i="9"/>
  <c r="M139" i="9" s="1"/>
  <c r="H80" i="9"/>
  <c r="M80" i="9" s="1"/>
  <c r="H72" i="9"/>
  <c r="M72" i="9" s="1"/>
  <c r="H64" i="9"/>
  <c r="M64" i="9" s="1"/>
  <c r="H56" i="9"/>
  <c r="M56" i="9" s="1"/>
  <c r="H81" i="9"/>
  <c r="M81" i="9" s="1"/>
  <c r="I171" i="9"/>
  <c r="I235" i="9"/>
  <c r="I299" i="9"/>
  <c r="I204" i="9"/>
  <c r="I268" i="9"/>
  <c r="I173" i="9"/>
  <c r="I237" i="9"/>
  <c r="I301" i="9"/>
  <c r="I206" i="9"/>
  <c r="I270" i="9"/>
  <c r="I175" i="9"/>
  <c r="I239" i="9"/>
  <c r="I303" i="9"/>
  <c r="I208" i="9"/>
  <c r="I272" i="9"/>
  <c r="I177" i="9"/>
  <c r="I241" i="9"/>
  <c r="I305" i="9"/>
  <c r="I202" i="9"/>
  <c r="I266" i="9"/>
  <c r="I2431" i="9"/>
  <c r="I2495" i="9"/>
  <c r="I2559" i="9"/>
  <c r="I2464" i="9"/>
  <c r="I2528" i="9"/>
  <c r="I2433" i="9"/>
  <c r="I2497" i="9"/>
  <c r="I2561" i="9"/>
  <c r="I2466" i="9"/>
  <c r="I2514" i="9"/>
  <c r="I2530" i="9"/>
  <c r="I2578" i="9"/>
  <c r="I2435" i="9"/>
  <c r="I2483" i="9"/>
  <c r="I2499" i="9"/>
  <c r="I2547" i="9"/>
  <c r="I2563" i="9"/>
  <c r="I2444" i="9"/>
  <c r="I2460" i="9"/>
  <c r="I2508" i="9"/>
  <c r="I2524" i="9"/>
  <c r="I2572" i="9"/>
  <c r="I2588" i="9"/>
  <c r="I2470" i="9"/>
  <c r="I2486" i="9"/>
  <c r="I2534" i="9"/>
  <c r="I2550" i="9"/>
  <c r="I2509" i="9"/>
  <c r="I2453" i="9"/>
  <c r="I2469" i="9"/>
  <c r="I2477" i="9"/>
  <c r="I2565" i="9"/>
  <c r="I2557" i="9"/>
  <c r="H295" i="9"/>
  <c r="M295" i="9" s="1"/>
  <c r="H231" i="9"/>
  <c r="M231" i="9" s="1"/>
  <c r="H234" i="9"/>
  <c r="M234" i="9" s="1"/>
  <c r="H218" i="9"/>
  <c r="M218" i="9" s="1"/>
  <c r="H221" i="9"/>
  <c r="M221" i="9" s="1"/>
  <c r="H312" i="9"/>
  <c r="M312" i="9" s="1"/>
  <c r="H216" i="9"/>
  <c r="M216" i="9" s="1"/>
  <c r="H307" i="9"/>
  <c r="M307" i="9" s="1"/>
  <c r="H310" i="9"/>
  <c r="M310" i="9" s="1"/>
  <c r="H238" i="9"/>
  <c r="M238" i="9" s="1"/>
  <c r="H297" i="9"/>
  <c r="M297" i="9" s="1"/>
  <c r="H233" i="9"/>
  <c r="M233" i="9" s="1"/>
  <c r="H236" i="9"/>
  <c r="M236" i="9" s="1"/>
  <c r="H220" i="9"/>
  <c r="M220" i="9" s="1"/>
  <c r="K4510" i="9"/>
  <c r="K4524" i="9"/>
  <c r="K2429" i="9"/>
  <c r="K2421" i="9"/>
  <c r="K2413" i="9"/>
  <c r="K2405" i="9"/>
  <c r="K2397" i="9"/>
  <c r="K2389" i="9"/>
  <c r="K2381" i="9"/>
  <c r="K2373" i="9"/>
  <c r="K2365" i="9"/>
  <c r="K2357" i="9"/>
  <c r="K2349" i="9"/>
  <c r="K2341" i="9"/>
  <c r="K2333" i="9"/>
  <c r="K2325" i="9"/>
  <c r="K2317" i="9"/>
  <c r="K2309" i="9"/>
  <c r="K2301" i="9"/>
  <c r="K2293" i="9"/>
  <c r="K2285" i="9"/>
  <c r="K2277" i="9"/>
  <c r="K2424" i="9"/>
  <c r="K2416" i="9"/>
  <c r="K2408" i="9"/>
  <c r="K2400" i="9"/>
  <c r="K2392" i="9"/>
  <c r="K2384" i="9"/>
  <c r="K2376" i="9"/>
  <c r="K2368" i="9"/>
  <c r="K2360" i="9"/>
  <c r="K2352" i="9"/>
  <c r="K2344" i="9"/>
  <c r="K2336" i="9"/>
  <c r="K2328" i="9"/>
  <c r="K2320" i="9"/>
  <c r="K2312" i="9"/>
  <c r="K2304" i="9"/>
  <c r="K2296" i="9"/>
  <c r="K2288" i="9"/>
  <c r="K2280" i="9"/>
  <c r="K2272" i="9"/>
  <c r="K2256" i="9"/>
  <c r="K2427" i="9"/>
  <c r="K2419" i="9"/>
  <c r="K2411" i="9"/>
  <c r="K2403" i="9"/>
  <c r="K2395" i="9"/>
  <c r="K2387" i="9"/>
  <c r="K2379" i="9"/>
  <c r="K2371" i="9"/>
  <c r="K2363" i="9"/>
  <c r="K2355" i="9"/>
  <c r="K2347" i="9"/>
  <c r="K2339" i="9"/>
  <c r="K2331" i="9"/>
  <c r="K2323" i="9"/>
  <c r="K2315" i="9"/>
  <c r="K2307" i="9"/>
  <c r="K2299" i="9"/>
  <c r="K2291" i="9"/>
  <c r="K2283" i="9"/>
  <c r="K2275" i="9"/>
  <c r="K2422" i="9"/>
  <c r="K2414" i="9"/>
  <c r="K2406" i="9"/>
  <c r="K2398" i="9"/>
  <c r="K2390" i="9"/>
  <c r="K2382" i="9"/>
  <c r="K2374" i="9"/>
  <c r="K2366" i="9"/>
  <c r="K2358" i="9"/>
  <c r="K2350" i="9"/>
  <c r="K2342" i="9"/>
  <c r="K2334" i="9"/>
  <c r="K2326" i="9"/>
  <c r="K2318" i="9"/>
  <c r="K2310" i="9"/>
  <c r="K2302" i="9"/>
  <c r="K2294" i="9"/>
  <c r="K2286" i="9"/>
  <c r="K2278" i="9"/>
  <c r="K2270" i="9"/>
  <c r="K2425" i="9"/>
  <c r="K2417" i="9"/>
  <c r="K2409" i="9"/>
  <c r="K2401" i="9"/>
  <c r="K2393" i="9"/>
  <c r="K2385" i="9"/>
  <c r="K2377" i="9"/>
  <c r="K2369" i="9"/>
  <c r="K2361" i="9"/>
  <c r="K2353" i="9"/>
  <c r="K2345" i="9"/>
  <c r="K2337" i="9"/>
  <c r="K2329" i="9"/>
  <c r="K2321" i="9"/>
  <c r="K2313" i="9"/>
  <c r="K2305" i="9"/>
  <c r="K2297" i="9"/>
  <c r="K2289" i="9"/>
  <c r="K2281" i="9"/>
  <c r="K2273" i="9"/>
  <c r="K2428" i="9"/>
  <c r="K2420" i="9"/>
  <c r="K2412" i="9"/>
  <c r="K2404" i="9"/>
  <c r="K2396" i="9"/>
  <c r="K2388" i="9"/>
  <c r="K2380" i="9"/>
  <c r="K2372" i="9"/>
  <c r="K2364" i="9"/>
  <c r="K2356" i="9"/>
  <c r="K2348" i="9"/>
  <c r="K2340" i="9"/>
  <c r="K2332" i="9"/>
  <c r="K2324" i="9"/>
  <c r="K2316" i="9"/>
  <c r="K2308" i="9"/>
  <c r="K2300" i="9"/>
  <c r="K2292" i="9"/>
  <c r="K2284" i="9"/>
  <c r="K2276" i="9"/>
  <c r="K2423" i="9"/>
  <c r="K2415" i="9"/>
  <c r="K2407" i="9"/>
  <c r="K2399" i="9"/>
  <c r="K2391" i="9"/>
  <c r="K2383" i="9"/>
  <c r="K2375" i="9"/>
  <c r="K2367" i="9"/>
  <c r="K2359" i="9"/>
  <c r="K2351" i="9"/>
  <c r="K2426" i="9"/>
  <c r="K2418" i="9"/>
  <c r="K2410" i="9"/>
  <c r="K2402" i="9"/>
  <c r="K2394" i="9"/>
  <c r="K2386" i="9"/>
  <c r="K2378" i="9"/>
  <c r="K2370" i="9"/>
  <c r="K2362" i="9"/>
  <c r="K2354" i="9"/>
  <c r="K2346" i="9"/>
  <c r="K2338" i="9"/>
  <c r="K2330" i="9"/>
  <c r="K2322" i="9"/>
  <c r="K2314" i="9"/>
  <c r="K2306" i="9"/>
  <c r="K2298" i="9"/>
  <c r="K2290" i="9"/>
  <c r="K2282" i="9"/>
  <c r="K2274" i="9"/>
  <c r="K2242" i="9"/>
  <c r="K2295" i="9"/>
  <c r="K2335" i="9"/>
  <c r="K2271" i="9"/>
  <c r="K2311" i="9"/>
  <c r="K2287" i="9"/>
  <c r="K2327" i="9"/>
  <c r="K2303" i="9"/>
  <c r="K2343" i="9"/>
  <c r="K2279" i="9"/>
  <c r="K2319" i="9"/>
  <c r="K157" i="9"/>
  <c r="K149" i="9"/>
  <c r="K141" i="9"/>
  <c r="K160" i="9"/>
  <c r="K152" i="9"/>
  <c r="K144" i="9"/>
  <c r="K155" i="9"/>
  <c r="K158" i="9"/>
  <c r="K150" i="9"/>
  <c r="K161" i="9"/>
  <c r="K156" i="9"/>
  <c r="K148" i="9"/>
  <c r="K140" i="9"/>
  <c r="K159" i="9"/>
  <c r="K151" i="9"/>
  <c r="K136" i="9"/>
  <c r="K134" i="9"/>
  <c r="K129" i="9"/>
  <c r="K121" i="9"/>
  <c r="K113" i="9"/>
  <c r="K105" i="9"/>
  <c r="K97" i="9"/>
  <c r="K89" i="9"/>
  <c r="K81" i="9"/>
  <c r="K73" i="9"/>
  <c r="K65" i="9"/>
  <c r="K57" i="9"/>
  <c r="K49" i="9"/>
  <c r="K41" i="9"/>
  <c r="K33" i="9"/>
  <c r="K25" i="9"/>
  <c r="K17" i="9"/>
  <c r="K9" i="9"/>
  <c r="K87" i="9"/>
  <c r="K79" i="9"/>
  <c r="K47" i="9"/>
  <c r="K31" i="9"/>
  <c r="K145" i="9"/>
  <c r="K132" i="9"/>
  <c r="K124" i="9"/>
  <c r="K116" i="9"/>
  <c r="K108" i="9"/>
  <c r="K100" i="9"/>
  <c r="K92" i="9"/>
  <c r="K84" i="9"/>
  <c r="K76" i="9"/>
  <c r="K68" i="9"/>
  <c r="K60" i="9"/>
  <c r="K52" i="9"/>
  <c r="K44" i="9"/>
  <c r="K36" i="9"/>
  <c r="K28" i="9"/>
  <c r="K20" i="9"/>
  <c r="K12" i="9"/>
  <c r="K4" i="9"/>
  <c r="K71" i="9"/>
  <c r="K15" i="9"/>
  <c r="K147" i="9"/>
  <c r="K138" i="9"/>
  <c r="K127" i="9"/>
  <c r="K119" i="9"/>
  <c r="K111" i="9"/>
  <c r="K103" i="9"/>
  <c r="K154" i="9"/>
  <c r="K142" i="9"/>
  <c r="K130" i="9"/>
  <c r="K122" i="9"/>
  <c r="K114" i="9"/>
  <c r="K106" i="9"/>
  <c r="K98" i="9"/>
  <c r="K90" i="9"/>
  <c r="K82" i="9"/>
  <c r="K74" i="9"/>
  <c r="K66" i="9"/>
  <c r="K58" i="9"/>
  <c r="K50" i="9"/>
  <c r="K42" i="9"/>
  <c r="K34" i="9"/>
  <c r="K26" i="9"/>
  <c r="K18" i="9"/>
  <c r="K10" i="9"/>
  <c r="K2" i="9"/>
  <c r="K56" i="9"/>
  <c r="K40" i="9"/>
  <c r="K24" i="9"/>
  <c r="K8" i="9"/>
  <c r="K135" i="9"/>
  <c r="K133" i="9"/>
  <c r="K125" i="9"/>
  <c r="K117" i="9"/>
  <c r="K109" i="9"/>
  <c r="K101" i="9"/>
  <c r="K93" i="9"/>
  <c r="K85" i="9"/>
  <c r="K77" i="9"/>
  <c r="K69" i="9"/>
  <c r="K61" i="9"/>
  <c r="K53" i="9"/>
  <c r="K45" i="9"/>
  <c r="K37" i="9"/>
  <c r="K29" i="9"/>
  <c r="K21" i="9"/>
  <c r="K13" i="9"/>
  <c r="K5" i="9"/>
  <c r="K72" i="9"/>
  <c r="K64" i="9"/>
  <c r="K48" i="9"/>
  <c r="K32" i="9"/>
  <c r="K16" i="9"/>
  <c r="K153" i="9"/>
  <c r="K139" i="9"/>
  <c r="K137" i="9"/>
  <c r="K128" i="9"/>
  <c r="K120" i="9"/>
  <c r="K112" i="9"/>
  <c r="K104" i="9"/>
  <c r="K96" i="9"/>
  <c r="K88" i="9"/>
  <c r="K80" i="9"/>
  <c r="K146" i="9"/>
  <c r="K131" i="9"/>
  <c r="K123" i="9"/>
  <c r="K115" i="9"/>
  <c r="K107" i="9"/>
  <c r="K99" i="9"/>
  <c r="K91" i="9"/>
  <c r="K83" i="9"/>
  <c r="K75" i="9"/>
  <c r="K67" i="9"/>
  <c r="K59" i="9"/>
  <c r="K51" i="9"/>
  <c r="K43" i="9"/>
  <c r="K35" i="9"/>
  <c r="K27" i="9"/>
  <c r="K19" i="9"/>
  <c r="K11" i="9"/>
  <c r="K3" i="9"/>
  <c r="K63" i="9"/>
  <c r="K7" i="9"/>
  <c r="K143" i="9"/>
  <c r="K126" i="9"/>
  <c r="K118" i="9"/>
  <c r="K110" i="9"/>
  <c r="K102" i="9"/>
  <c r="K94" i="9"/>
  <c r="K86" i="9"/>
  <c r="K78" i="9"/>
  <c r="K70" i="9"/>
  <c r="K62" i="9"/>
  <c r="K54" i="9"/>
  <c r="K46" i="9"/>
  <c r="K38" i="9"/>
  <c r="K30" i="9"/>
  <c r="K22" i="9"/>
  <c r="K14" i="9"/>
  <c r="K6" i="9"/>
  <c r="K95" i="9"/>
  <c r="K55" i="9"/>
  <c r="K39" i="9"/>
  <c r="K23" i="9"/>
  <c r="H134" i="9"/>
  <c r="M134" i="9" s="1"/>
  <c r="H131" i="9"/>
  <c r="M131" i="9" s="1"/>
  <c r="H123" i="9"/>
  <c r="M123" i="9" s="1"/>
  <c r="H115" i="9"/>
  <c r="M115" i="9" s="1"/>
  <c r="H51" i="9"/>
  <c r="M51" i="9" s="1"/>
  <c r="H43" i="9"/>
  <c r="M43" i="9" s="1"/>
  <c r="H35" i="9"/>
  <c r="M35" i="9" s="1"/>
  <c r="H41" i="9"/>
  <c r="M41" i="9" s="1"/>
  <c r="H126" i="9"/>
  <c r="M126" i="9" s="1"/>
  <c r="H118" i="9"/>
  <c r="M118" i="9" s="1"/>
  <c r="H110" i="9"/>
  <c r="M110" i="9" s="1"/>
  <c r="H54" i="9"/>
  <c r="M54" i="9" s="1"/>
  <c r="H46" i="9"/>
  <c r="M46" i="9" s="1"/>
  <c r="H38" i="9"/>
  <c r="M38" i="9" s="1"/>
  <c r="H30" i="9"/>
  <c r="M30" i="9" s="1"/>
  <c r="H129" i="9"/>
  <c r="M129" i="9" s="1"/>
  <c r="H121" i="9"/>
  <c r="M121" i="9" s="1"/>
  <c r="H113" i="9"/>
  <c r="M113" i="9" s="1"/>
  <c r="H132" i="9"/>
  <c r="M132" i="9" s="1"/>
  <c r="H124" i="9"/>
  <c r="M124" i="9" s="1"/>
  <c r="H116" i="9"/>
  <c r="M116" i="9" s="1"/>
  <c r="H108" i="9"/>
  <c r="M108" i="9" s="1"/>
  <c r="H52" i="9"/>
  <c r="M52" i="9" s="1"/>
  <c r="H44" i="9"/>
  <c r="M44" i="9" s="1"/>
  <c r="H36" i="9"/>
  <c r="M36" i="9" s="1"/>
  <c r="H28" i="9"/>
  <c r="M28" i="9" s="1"/>
  <c r="H50" i="9"/>
  <c r="M50" i="9" s="1"/>
  <c r="H34" i="9"/>
  <c r="M34" i="9" s="1"/>
  <c r="H127" i="9"/>
  <c r="M127" i="9" s="1"/>
  <c r="H119" i="9"/>
  <c r="M119" i="9" s="1"/>
  <c r="H111" i="9"/>
  <c r="M111" i="9" s="1"/>
  <c r="H47" i="9"/>
  <c r="M47" i="9" s="1"/>
  <c r="H39" i="9"/>
  <c r="M39" i="9" s="1"/>
  <c r="H31" i="9"/>
  <c r="M31" i="9" s="1"/>
  <c r="H42" i="9"/>
  <c r="M42" i="9" s="1"/>
  <c r="H130" i="9"/>
  <c r="M130" i="9" s="1"/>
  <c r="H122" i="9"/>
  <c r="M122" i="9" s="1"/>
  <c r="H114" i="9"/>
  <c r="M114" i="9" s="1"/>
  <c r="H133" i="9"/>
  <c r="M133" i="9" s="1"/>
  <c r="H125" i="9"/>
  <c r="M125" i="9" s="1"/>
  <c r="H117" i="9"/>
  <c r="M117" i="9" s="1"/>
  <c r="H109" i="9"/>
  <c r="M109" i="9" s="1"/>
  <c r="H53" i="9"/>
  <c r="M53" i="9" s="1"/>
  <c r="H45" i="9"/>
  <c r="M45" i="9" s="1"/>
  <c r="H37" i="9"/>
  <c r="M37" i="9" s="1"/>
  <c r="H29" i="9"/>
  <c r="M29" i="9" s="1"/>
  <c r="H33" i="9"/>
  <c r="M33" i="9" s="1"/>
  <c r="H128" i="9"/>
  <c r="M128" i="9" s="1"/>
  <c r="H120" i="9"/>
  <c r="M120" i="9" s="1"/>
  <c r="H112" i="9"/>
  <c r="M112" i="9" s="1"/>
  <c r="H48" i="9"/>
  <c r="M48" i="9" s="1"/>
  <c r="H40" i="9"/>
  <c r="M40" i="9" s="1"/>
  <c r="H32" i="9"/>
  <c r="M32" i="9" s="1"/>
  <c r="H49" i="9"/>
  <c r="M49" i="9" s="1"/>
  <c r="J4525" i="9"/>
  <c r="J4511" i="9"/>
  <c r="J2589" i="9"/>
  <c r="J2581" i="9"/>
  <c r="J2573" i="9"/>
  <c r="J2565" i="9"/>
  <c r="J2557" i="9"/>
  <c r="J2549" i="9"/>
  <c r="J2541" i="9"/>
  <c r="J2533" i="9"/>
  <c r="J2525" i="9"/>
  <c r="J2517" i="9"/>
  <c r="J2509" i="9"/>
  <c r="J2501" i="9"/>
  <c r="J2493" i="9"/>
  <c r="J2485" i="9"/>
  <c r="J2477" i="9"/>
  <c r="J2469" i="9"/>
  <c r="J2461" i="9"/>
  <c r="J2584" i="9"/>
  <c r="J2576" i="9"/>
  <c r="J2568" i="9"/>
  <c r="J2560" i="9"/>
  <c r="J2552" i="9"/>
  <c r="J2544" i="9"/>
  <c r="J2536" i="9"/>
  <c r="J2528" i="9"/>
  <c r="J2520" i="9"/>
  <c r="J2512" i="9"/>
  <c r="J2504" i="9"/>
  <c r="J2587" i="9"/>
  <c r="J2579" i="9"/>
  <c r="J2571" i="9"/>
  <c r="J2563" i="9"/>
  <c r="J2555" i="9"/>
  <c r="J2547" i="9"/>
  <c r="J2539" i="9"/>
  <c r="J2531" i="9"/>
  <c r="J2523" i="9"/>
  <c r="J2515" i="9"/>
  <c r="J2582" i="9"/>
  <c r="J2574" i="9"/>
  <c r="J2566" i="9"/>
  <c r="J2558" i="9"/>
  <c r="J2550" i="9"/>
  <c r="J2542" i="9"/>
  <c r="J2585" i="9"/>
  <c r="J2577" i="9"/>
  <c r="J2569" i="9"/>
  <c r="J2561" i="9"/>
  <c r="J2553" i="9"/>
  <c r="J2545" i="9"/>
  <c r="J2537" i="9"/>
  <c r="J2529" i="9"/>
  <c r="J2521" i="9"/>
  <c r="J2588" i="9"/>
  <c r="J2580" i="9"/>
  <c r="J2572" i="9"/>
  <c r="J2564" i="9"/>
  <c r="J2556" i="9"/>
  <c r="J2548" i="9"/>
  <c r="J2540" i="9"/>
  <c r="J2532" i="9"/>
  <c r="J2524" i="9"/>
  <c r="J2516" i="9"/>
  <c r="J2508" i="9"/>
  <c r="J2500" i="9"/>
  <c r="J2492" i="9"/>
  <c r="J2484" i="9"/>
  <c r="J2476" i="9"/>
  <c r="J2468" i="9"/>
  <c r="J2460" i="9"/>
  <c r="J2583" i="9"/>
  <c r="J2575" i="9"/>
  <c r="J2567" i="9"/>
  <c r="J2559" i="9"/>
  <c r="J2551" i="9"/>
  <c r="J2543" i="9"/>
  <c r="J2535" i="9"/>
  <c r="J2527" i="9"/>
  <c r="J2519" i="9"/>
  <c r="J2511" i="9"/>
  <c r="J2586" i="9"/>
  <c r="J2578" i="9"/>
  <c r="J2570" i="9"/>
  <c r="J2562" i="9"/>
  <c r="J2554" i="9"/>
  <c r="J2546" i="9"/>
  <c r="J2538" i="9"/>
  <c r="J2530" i="9"/>
  <c r="J2522" i="9"/>
  <c r="J2514" i="9"/>
  <c r="J2506" i="9"/>
  <c r="J2498" i="9"/>
  <c r="J2490" i="9"/>
  <c r="J2482" i="9"/>
  <c r="J2474" i="9"/>
  <c r="J2466" i="9"/>
  <c r="J2458" i="9"/>
  <c r="J2499" i="9"/>
  <c r="J2497" i="9"/>
  <c r="J2472" i="9"/>
  <c r="J2462" i="9"/>
  <c r="J2450" i="9"/>
  <c r="J2442" i="9"/>
  <c r="J2434" i="9"/>
  <c r="J2526" i="9"/>
  <c r="J2513" i="9"/>
  <c r="J2503" i="9"/>
  <c r="J2480" i="9"/>
  <c r="J2470" i="9"/>
  <c r="J2453" i="9"/>
  <c r="J2445" i="9"/>
  <c r="J2437" i="9"/>
  <c r="J2510" i="9"/>
  <c r="J2488" i="9"/>
  <c r="J2478" i="9"/>
  <c r="J2456" i="9"/>
  <c r="J2448" i="9"/>
  <c r="J2440" i="9"/>
  <c r="J2432" i="9"/>
  <c r="J2507" i="9"/>
  <c r="J2505" i="9"/>
  <c r="J2496" i="9"/>
  <c r="J2486" i="9"/>
  <c r="J2463" i="9"/>
  <c r="J2451" i="9"/>
  <c r="J2443" i="9"/>
  <c r="J2435" i="9"/>
  <c r="J2243" i="9"/>
  <c r="J2518" i="9"/>
  <c r="J2494" i="9"/>
  <c r="J2471" i="9"/>
  <c r="J2467" i="9"/>
  <c r="J2465" i="9"/>
  <c r="J2459" i="9"/>
  <c r="J2454" i="9"/>
  <c r="J2446" i="9"/>
  <c r="J2438" i="9"/>
  <c r="J2430" i="9"/>
  <c r="J2502" i="9"/>
  <c r="J2479" i="9"/>
  <c r="J2475" i="9"/>
  <c r="J2473" i="9"/>
  <c r="J2457" i="9"/>
  <c r="J2449" i="9"/>
  <c r="J2441" i="9"/>
  <c r="J2433" i="9"/>
  <c r="J2257" i="9"/>
  <c r="J2534" i="9"/>
  <c r="J2487" i="9"/>
  <c r="J2483" i="9"/>
  <c r="J2481" i="9"/>
  <c r="J2452" i="9"/>
  <c r="J2444" i="9"/>
  <c r="J2436" i="9"/>
  <c r="J2495" i="9"/>
  <c r="J2491" i="9"/>
  <c r="J2489" i="9"/>
  <c r="J2464" i="9"/>
  <c r="J2455" i="9"/>
  <c r="J2447" i="9"/>
  <c r="J2439" i="9"/>
  <c r="J2431" i="9"/>
  <c r="J314" i="9"/>
  <c r="J306" i="9"/>
  <c r="J298" i="9"/>
  <c r="J290" i="9"/>
  <c r="J282" i="9"/>
  <c r="J274" i="9"/>
  <c r="J266" i="9"/>
  <c r="J258" i="9"/>
  <c r="J250" i="9"/>
  <c r="J242" i="9"/>
  <c r="J234" i="9"/>
  <c r="J226" i="9"/>
  <c r="J218" i="9"/>
  <c r="J210" i="9"/>
  <c r="J202" i="9"/>
  <c r="J194" i="9"/>
  <c r="J186" i="9"/>
  <c r="J178" i="9"/>
  <c r="J170" i="9"/>
  <c r="J162" i="9"/>
  <c r="J317" i="9"/>
  <c r="J309" i="9"/>
  <c r="J301" i="9"/>
  <c r="J293" i="9"/>
  <c r="J285" i="9"/>
  <c r="J277" i="9"/>
  <c r="J269" i="9"/>
  <c r="J261" i="9"/>
  <c r="J253" i="9"/>
  <c r="J245" i="9"/>
  <c r="J237" i="9"/>
  <c r="J229" i="9"/>
  <c r="J221" i="9"/>
  <c r="J213" i="9"/>
  <c r="J205" i="9"/>
  <c r="J197" i="9"/>
  <c r="J189" i="9"/>
  <c r="J181" i="9"/>
  <c r="J173" i="9"/>
  <c r="J165" i="9"/>
  <c r="J320" i="9"/>
  <c r="J312" i="9"/>
  <c r="J304" i="9"/>
  <c r="J296" i="9"/>
  <c r="J288" i="9"/>
  <c r="J280" i="9"/>
  <c r="J272" i="9"/>
  <c r="J264" i="9"/>
  <c r="J256" i="9"/>
  <c r="J248" i="9"/>
  <c r="J240" i="9"/>
  <c r="J232" i="9"/>
  <c r="J224" i="9"/>
  <c r="J216" i="9"/>
  <c r="J208" i="9"/>
  <c r="J200" i="9"/>
  <c r="J192" i="9"/>
  <c r="J184" i="9"/>
  <c r="J176" i="9"/>
  <c r="J168" i="9"/>
  <c r="J315" i="9"/>
  <c r="J307" i="9"/>
  <c r="J299" i="9"/>
  <c r="J291" i="9"/>
  <c r="J283" i="9"/>
  <c r="J275" i="9"/>
  <c r="J267" i="9"/>
  <c r="J259" i="9"/>
  <c r="J251" i="9"/>
  <c r="J243" i="9"/>
  <c r="J235" i="9"/>
  <c r="J227" i="9"/>
  <c r="J219" i="9"/>
  <c r="J211" i="9"/>
  <c r="J203" i="9"/>
  <c r="J195" i="9"/>
  <c r="J187" i="9"/>
  <c r="J179" i="9"/>
  <c r="J171" i="9"/>
  <c r="J163" i="9"/>
  <c r="J318" i="9"/>
  <c r="J310" i="9"/>
  <c r="J302" i="9"/>
  <c r="J294" i="9"/>
  <c r="J286" i="9"/>
  <c r="J278" i="9"/>
  <c r="J270" i="9"/>
  <c r="J262" i="9"/>
  <c r="J254" i="9"/>
  <c r="J246" i="9"/>
  <c r="J238" i="9"/>
  <c r="J230" i="9"/>
  <c r="J222" i="9"/>
  <c r="J214" i="9"/>
  <c r="J206" i="9"/>
  <c r="J198" i="9"/>
  <c r="J190" i="9"/>
  <c r="J182" i="9"/>
  <c r="J174" i="9"/>
  <c r="J166" i="9"/>
  <c r="J321" i="9"/>
  <c r="J313" i="9"/>
  <c r="J305" i="9"/>
  <c r="J297" i="9"/>
  <c r="J289" i="9"/>
  <c r="J281" i="9"/>
  <c r="J273" i="9"/>
  <c r="J265" i="9"/>
  <c r="J257" i="9"/>
  <c r="J249" i="9"/>
  <c r="J241" i="9"/>
  <c r="J233" i="9"/>
  <c r="J225" i="9"/>
  <c r="J217" i="9"/>
  <c r="J209" i="9"/>
  <c r="J201" i="9"/>
  <c r="J193" i="9"/>
  <c r="J185" i="9"/>
  <c r="J177" i="9"/>
  <c r="J169" i="9"/>
  <c r="J316" i="9"/>
  <c r="J308" i="9"/>
  <c r="J300" i="9"/>
  <c r="J292" i="9"/>
  <c r="J284" i="9"/>
  <c r="J276" i="9"/>
  <c r="J268" i="9"/>
  <c r="J260" i="9"/>
  <c r="J252" i="9"/>
  <c r="J244" i="9"/>
  <c r="J236" i="9"/>
  <c r="J228" i="9"/>
  <c r="J220" i="9"/>
  <c r="J212" i="9"/>
  <c r="J204" i="9"/>
  <c r="J196" i="9"/>
  <c r="J188" i="9"/>
  <c r="J180" i="9"/>
  <c r="J172" i="9"/>
  <c r="J164" i="9"/>
  <c r="J319" i="9"/>
  <c r="J311" i="9"/>
  <c r="J303" i="9"/>
  <c r="J295" i="9"/>
  <c r="J287" i="9"/>
  <c r="J279" i="9"/>
  <c r="J271" i="9"/>
  <c r="J263" i="9"/>
  <c r="J255" i="9"/>
  <c r="J247" i="9"/>
  <c r="J239" i="9"/>
  <c r="J231" i="9"/>
  <c r="J223" i="9"/>
  <c r="J215" i="9"/>
  <c r="J207" i="9"/>
  <c r="J199" i="9"/>
  <c r="J191" i="9"/>
  <c r="J183" i="9"/>
  <c r="J175" i="9"/>
  <c r="J167" i="9"/>
  <c r="I2479" i="9" l="1"/>
  <c r="H225" i="9"/>
  <c r="M225" i="9" s="1"/>
  <c r="H230" i="9"/>
  <c r="M230" i="9" s="1"/>
  <c r="H299" i="9"/>
  <c r="M299" i="9" s="1"/>
  <c r="H304" i="9"/>
  <c r="M304" i="9" s="1"/>
  <c r="H317" i="9"/>
  <c r="M317" i="9" s="1"/>
  <c r="H223" i="9"/>
  <c r="M223" i="9" s="1"/>
  <c r="I4525" i="9"/>
  <c r="I2541" i="9"/>
  <c r="I2517" i="9"/>
  <c r="I2558" i="9"/>
  <c r="I2494" i="9"/>
  <c r="I2430" i="9"/>
  <c r="I2532" i="9"/>
  <c r="I2468" i="9"/>
  <c r="I2571" i="9"/>
  <c r="I2507" i="9"/>
  <c r="I2443" i="9"/>
  <c r="I2538" i="9"/>
  <c r="I2474" i="9"/>
  <c r="I2569" i="9"/>
  <c r="I2505" i="9"/>
  <c r="I2441" i="9"/>
  <c r="I2536" i="9"/>
  <c r="I2472" i="9"/>
  <c r="I2567" i="9"/>
  <c r="I2503" i="9"/>
  <c r="I2439" i="9"/>
  <c r="I274" i="9"/>
  <c r="I210" i="9"/>
  <c r="I313" i="9"/>
  <c r="I249" i="9"/>
  <c r="I185" i="9"/>
  <c r="I280" i="9"/>
  <c r="I216" i="9"/>
  <c r="I311" i="9"/>
  <c r="I247" i="9"/>
  <c r="I183" i="9"/>
  <c r="I278" i="9"/>
  <c r="I214" i="9"/>
  <c r="I309" i="9"/>
  <c r="I245" i="9"/>
  <c r="I181" i="9"/>
  <c r="I276" i="9"/>
  <c r="I212" i="9"/>
  <c r="I307" i="9"/>
  <c r="I243" i="9"/>
  <c r="I179" i="9"/>
  <c r="H228" i="9"/>
  <c r="M228" i="9" s="1"/>
  <c r="H241" i="9"/>
  <c r="M241" i="9" s="1"/>
  <c r="H302" i="9"/>
  <c r="M302" i="9" s="1"/>
  <c r="H315" i="9"/>
  <c r="M315" i="9" s="1"/>
  <c r="H320" i="9"/>
  <c r="M320" i="9" s="1"/>
  <c r="H226" i="9"/>
  <c r="M226" i="9" s="1"/>
  <c r="H239" i="9"/>
  <c r="M239" i="9" s="1"/>
  <c r="I2493" i="9"/>
  <c r="I2533" i="9"/>
  <c r="I2573" i="9"/>
  <c r="I2542" i="9"/>
  <c r="M2542" i="9" s="1"/>
  <c r="I2478" i="9"/>
  <c r="I2580" i="9"/>
  <c r="I2516" i="9"/>
  <c r="I2452" i="9"/>
  <c r="I2555" i="9"/>
  <c r="I2491" i="9"/>
  <c r="I2586" i="9"/>
  <c r="I2522" i="9"/>
  <c r="M2522" i="9" s="1"/>
  <c r="I2458" i="9"/>
  <c r="I2553" i="9"/>
  <c r="I2489" i="9"/>
  <c r="I2584" i="9"/>
  <c r="I2520" i="9"/>
  <c r="I2456" i="9"/>
  <c r="I2551" i="9"/>
  <c r="I2487" i="9"/>
  <c r="M2487" i="9" s="1"/>
  <c r="I2257" i="9"/>
  <c r="I258" i="9"/>
  <c r="I194" i="9"/>
  <c r="I297" i="9"/>
  <c r="I233" i="9"/>
  <c r="I169" i="9"/>
  <c r="I264" i="9"/>
  <c r="I200" i="9"/>
  <c r="I295" i="9"/>
  <c r="I231" i="9"/>
  <c r="I167" i="9"/>
  <c r="I262" i="9"/>
  <c r="I198" i="9"/>
  <c r="I293" i="9"/>
  <c r="I229" i="9"/>
  <c r="I165" i="9"/>
  <c r="I260" i="9"/>
  <c r="I196" i="9"/>
  <c r="I291" i="9"/>
  <c r="I227" i="9"/>
  <c r="I163" i="9"/>
  <c r="I2576" i="9"/>
  <c r="I2512" i="9"/>
  <c r="M2512" i="9" s="1"/>
  <c r="I2543" i="9"/>
  <c r="I289" i="9"/>
  <c r="I225" i="9"/>
  <c r="I320" i="9"/>
  <c r="I256" i="9"/>
  <c r="I192" i="9"/>
  <c r="I287" i="9"/>
  <c r="I223" i="9"/>
  <c r="I318" i="9"/>
  <c r="I254" i="9"/>
  <c r="I190" i="9"/>
  <c r="I285" i="9"/>
  <c r="I221" i="9"/>
  <c r="I316" i="9"/>
  <c r="I252" i="9"/>
  <c r="I188" i="9"/>
  <c r="I283" i="9"/>
  <c r="I219" i="9"/>
  <c r="I2545" i="9"/>
  <c r="I186" i="9"/>
  <c r="H300" i="9"/>
  <c r="M300" i="9" s="1"/>
  <c r="H305" i="9"/>
  <c r="M305" i="9" s="1"/>
  <c r="H318" i="9"/>
  <c r="M318" i="9" s="1"/>
  <c r="H224" i="9"/>
  <c r="M224" i="9" s="1"/>
  <c r="H229" i="9"/>
  <c r="M229" i="9" s="1"/>
  <c r="H298" i="9"/>
  <c r="M298" i="9" s="1"/>
  <c r="H303" i="9"/>
  <c r="M303" i="9" s="1"/>
  <c r="I2501" i="9"/>
  <c r="I2589" i="9"/>
  <c r="I2445" i="9"/>
  <c r="I2526" i="9"/>
  <c r="I2462" i="9"/>
  <c r="I2564" i="9"/>
  <c r="I2500" i="9"/>
  <c r="I2436" i="9"/>
  <c r="I2539" i="9"/>
  <c r="I2475" i="9"/>
  <c r="I2570" i="9"/>
  <c r="I2506" i="9"/>
  <c r="I2442" i="9"/>
  <c r="M2442" i="9" s="1"/>
  <c r="I2537" i="9"/>
  <c r="I2473" i="9"/>
  <c r="I2568" i="9"/>
  <c r="I2504" i="9"/>
  <c r="I2440" i="9"/>
  <c r="I2535" i="9"/>
  <c r="I2471" i="9"/>
  <c r="I306" i="9"/>
  <c r="I242" i="9"/>
  <c r="I178" i="9"/>
  <c r="I281" i="9"/>
  <c r="I217" i="9"/>
  <c r="I312" i="9"/>
  <c r="I248" i="9"/>
  <c r="I184" i="9"/>
  <c r="I279" i="9"/>
  <c r="I215" i="9"/>
  <c r="I310" i="9"/>
  <c r="I246" i="9"/>
  <c r="I182" i="9"/>
  <c r="I277" i="9"/>
  <c r="I213" i="9"/>
  <c r="I308" i="9"/>
  <c r="I244" i="9"/>
  <c r="I180" i="9"/>
  <c r="I275" i="9"/>
  <c r="I211" i="9"/>
  <c r="I2450" i="9"/>
  <c r="M2450" i="9" s="1"/>
  <c r="I314" i="9"/>
  <c r="H308" i="9"/>
  <c r="M308" i="9" s="1"/>
  <c r="H313" i="9"/>
  <c r="M313" i="9" s="1"/>
  <c r="H219" i="9"/>
  <c r="M219" i="9" s="1"/>
  <c r="H232" i="9"/>
  <c r="M232" i="9" s="1"/>
  <c r="H237" i="9"/>
  <c r="M237" i="9" s="1"/>
  <c r="H306" i="9"/>
  <c r="M306" i="9" s="1"/>
  <c r="H311" i="9"/>
  <c r="M311" i="9" s="1"/>
  <c r="I2437" i="9"/>
  <c r="I2525" i="9"/>
  <c r="I2582" i="9"/>
  <c r="I2518" i="9"/>
  <c r="I2454" i="9"/>
  <c r="I2556" i="9"/>
  <c r="I2492" i="9"/>
  <c r="I2243" i="9"/>
  <c r="I2531" i="9"/>
  <c r="I2467" i="9"/>
  <c r="I2562" i="9"/>
  <c r="I2498" i="9"/>
  <c r="I2434" i="9"/>
  <c r="I2529" i="9"/>
  <c r="I2465" i="9"/>
  <c r="I2560" i="9"/>
  <c r="I2496" i="9"/>
  <c r="I2432" i="9"/>
  <c r="I2527" i="9"/>
  <c r="I2463" i="9"/>
  <c r="I298" i="9"/>
  <c r="I234" i="9"/>
  <c r="I170" i="9"/>
  <c r="I273" i="9"/>
  <c r="I209" i="9"/>
  <c r="I304" i="9"/>
  <c r="I240" i="9"/>
  <c r="I176" i="9"/>
  <c r="I271" i="9"/>
  <c r="I207" i="9"/>
  <c r="I302" i="9"/>
  <c r="I238" i="9"/>
  <c r="I174" i="9"/>
  <c r="I269" i="9"/>
  <c r="I205" i="9"/>
  <c r="I300" i="9"/>
  <c r="I236" i="9"/>
  <c r="I172" i="9"/>
  <c r="I267" i="9"/>
  <c r="I203" i="9"/>
  <c r="I2481" i="9"/>
  <c r="I250" i="9"/>
  <c r="H316" i="9"/>
  <c r="M316" i="9" s="1"/>
  <c r="H321" i="9"/>
  <c r="M321" i="9" s="1"/>
  <c r="H227" i="9"/>
  <c r="M227" i="9" s="1"/>
  <c r="H240" i="9"/>
  <c r="M240" i="9" s="1"/>
  <c r="H301" i="9"/>
  <c r="M301" i="9" s="1"/>
  <c r="H314" i="9"/>
  <c r="M314" i="9" s="1"/>
  <c r="H319" i="9"/>
  <c r="M319" i="9" s="1"/>
  <c r="I2549" i="9"/>
  <c r="I2461" i="9"/>
  <c r="I2574" i="9"/>
  <c r="I2510" i="9"/>
  <c r="I2446" i="9"/>
  <c r="M2446" i="9" s="1"/>
  <c r="I2548" i="9"/>
  <c r="I2484" i="9"/>
  <c r="I2587" i="9"/>
  <c r="I2523" i="9"/>
  <c r="I2459" i="9"/>
  <c r="I2554" i="9"/>
  <c r="I2490" i="9"/>
  <c r="I2585" i="9"/>
  <c r="I2521" i="9"/>
  <c r="I2457" i="9"/>
  <c r="I2552" i="9"/>
  <c r="I2488" i="9"/>
  <c r="I2583" i="9"/>
  <c r="I2519" i="9"/>
  <c r="I2455" i="9"/>
  <c r="I290" i="9"/>
  <c r="I226" i="9"/>
  <c r="I162" i="9"/>
  <c r="I265" i="9"/>
  <c r="I201" i="9"/>
  <c r="I296" i="9"/>
  <c r="I232" i="9"/>
  <c r="I168" i="9"/>
  <c r="I263" i="9"/>
  <c r="I199" i="9"/>
  <c r="I294" i="9"/>
  <c r="I230" i="9"/>
  <c r="I166" i="9"/>
  <c r="I261" i="9"/>
  <c r="I197" i="9"/>
  <c r="I292" i="9"/>
  <c r="I228" i="9"/>
  <c r="I164" i="9"/>
  <c r="I259" i="9"/>
  <c r="I195" i="9"/>
  <c r="I2448" i="9"/>
  <c r="H217" i="9"/>
  <c r="M217" i="9" s="1"/>
  <c r="H222" i="9"/>
  <c r="M222" i="9" s="1"/>
  <c r="H235" i="9"/>
  <c r="M235" i="9" s="1"/>
  <c r="H296" i="9"/>
  <c r="M296" i="9" s="1"/>
  <c r="H309" i="9"/>
  <c r="M309" i="9" s="1"/>
  <c r="H215" i="9"/>
  <c r="M215" i="9" s="1"/>
  <c r="I4511" i="9"/>
  <c r="I2485" i="9"/>
  <c r="I2581" i="9"/>
  <c r="I2566" i="9"/>
  <c r="M2566" i="9" s="1"/>
  <c r="I2502" i="9"/>
  <c r="I2438" i="9"/>
  <c r="I2540" i="9"/>
  <c r="I2476" i="9"/>
  <c r="I2579" i="9"/>
  <c r="I2515" i="9"/>
  <c r="I2451" i="9"/>
  <c r="I2546" i="9"/>
  <c r="M2546" i="9" s="1"/>
  <c r="I2482" i="9"/>
  <c r="I2577" i="9"/>
  <c r="I2513" i="9"/>
  <c r="I2449" i="9"/>
  <c r="I2544" i="9"/>
  <c r="I2480" i="9"/>
  <c r="I2575" i="9"/>
  <c r="I2511" i="9"/>
  <c r="M2511" i="9" s="1"/>
  <c r="I2447" i="9"/>
  <c r="M2447" i="9" s="1"/>
  <c r="I282" i="9"/>
  <c r="I218" i="9"/>
  <c r="I321" i="9"/>
  <c r="I257" i="9"/>
  <c r="I193" i="9"/>
  <c r="I288" i="9"/>
  <c r="I224" i="9"/>
  <c r="I319" i="9"/>
  <c r="I255" i="9"/>
  <c r="I191" i="9"/>
  <c r="I286" i="9"/>
  <c r="I222" i="9"/>
  <c r="I317" i="9"/>
  <c r="I253" i="9"/>
  <c r="I189" i="9"/>
  <c r="I284" i="9"/>
  <c r="I220" i="9"/>
  <c r="I315" i="9"/>
  <c r="I251" i="9"/>
  <c r="L2747" i="9"/>
  <c r="M4511" i="9"/>
  <c r="M2515" i="9"/>
  <c r="M2451" i="9"/>
  <c r="M2449" i="9"/>
  <c r="M2670" i="9"/>
  <c r="M2606" i="9"/>
  <c r="M2675" i="9"/>
  <c r="M2611" i="9"/>
  <c r="M2673" i="9"/>
  <c r="M2609" i="9"/>
  <c r="M2672" i="9"/>
  <c r="M2608" i="9"/>
  <c r="M2605" i="9"/>
  <c r="M2598" i="9"/>
  <c r="M2603" i="9"/>
  <c r="M2601" i="9"/>
  <c r="M2600" i="9"/>
  <c r="M2695" i="9"/>
  <c r="M2510" i="9"/>
  <c r="M2523" i="9"/>
  <c r="M2521" i="9"/>
  <c r="M2519" i="9"/>
  <c r="M2455" i="9"/>
  <c r="H607" i="9"/>
  <c r="M607" i="9" s="1"/>
  <c r="H599" i="9"/>
  <c r="M599" i="9" s="1"/>
  <c r="H591" i="9"/>
  <c r="M591" i="9" s="1"/>
  <c r="H527" i="9"/>
  <c r="M527" i="9" s="1"/>
  <c r="H519" i="9"/>
  <c r="M519" i="9" s="1"/>
  <c r="H511" i="9"/>
  <c r="M511" i="9" s="1"/>
  <c r="H610" i="9"/>
  <c r="M610" i="9" s="1"/>
  <c r="H602" i="9"/>
  <c r="M602" i="9" s="1"/>
  <c r="H594" i="9"/>
  <c r="M594" i="9" s="1"/>
  <c r="H530" i="9"/>
  <c r="M530" i="9" s="1"/>
  <c r="H522" i="9"/>
  <c r="M522" i="9" s="1"/>
  <c r="H514" i="9"/>
  <c r="M514" i="9" s="1"/>
  <c r="H613" i="9"/>
  <c r="M613" i="9" s="1"/>
  <c r="H605" i="9"/>
  <c r="M605" i="9" s="1"/>
  <c r="H597" i="9"/>
  <c r="M597" i="9" s="1"/>
  <c r="H589" i="9"/>
  <c r="M589" i="9" s="1"/>
  <c r="H533" i="9"/>
  <c r="M533" i="9" s="1"/>
  <c r="H525" i="9"/>
  <c r="M525" i="9" s="1"/>
  <c r="H517" i="9"/>
  <c r="M517" i="9" s="1"/>
  <c r="H509" i="9"/>
  <c r="M509" i="9" s="1"/>
  <c r="H608" i="9"/>
  <c r="M608" i="9" s="1"/>
  <c r="H600" i="9"/>
  <c r="M600" i="9" s="1"/>
  <c r="H592" i="9"/>
  <c r="M592" i="9" s="1"/>
  <c r="H528" i="9"/>
  <c r="M528" i="9" s="1"/>
  <c r="H520" i="9"/>
  <c r="M520" i="9" s="1"/>
  <c r="H512" i="9"/>
  <c r="M512" i="9" s="1"/>
  <c r="H611" i="9"/>
  <c r="M611" i="9" s="1"/>
  <c r="H603" i="9"/>
  <c r="M603" i="9" s="1"/>
  <c r="H595" i="9"/>
  <c r="M595" i="9" s="1"/>
  <c r="H531" i="9"/>
  <c r="M531" i="9" s="1"/>
  <c r="H523" i="9"/>
  <c r="M523" i="9" s="1"/>
  <c r="H515" i="9"/>
  <c r="M515" i="9" s="1"/>
  <c r="H614" i="9"/>
  <c r="M614" i="9" s="1"/>
  <c r="H606" i="9"/>
  <c r="M606" i="9" s="1"/>
  <c r="H598" i="9"/>
  <c r="M598" i="9" s="1"/>
  <c r="H590" i="9"/>
  <c r="M590" i="9" s="1"/>
  <c r="H534" i="9"/>
  <c r="M534" i="9" s="1"/>
  <c r="H526" i="9"/>
  <c r="M526" i="9" s="1"/>
  <c r="H518" i="9"/>
  <c r="M518" i="9" s="1"/>
  <c r="H510" i="9"/>
  <c r="M510" i="9" s="1"/>
  <c r="H609" i="9"/>
  <c r="M609" i="9" s="1"/>
  <c r="H601" i="9"/>
  <c r="M601" i="9" s="1"/>
  <c r="H593" i="9"/>
  <c r="M593" i="9" s="1"/>
  <c r="H529" i="9"/>
  <c r="M529" i="9" s="1"/>
  <c r="H521" i="9"/>
  <c r="M521" i="9" s="1"/>
  <c r="H513" i="9"/>
  <c r="M513" i="9" s="1"/>
  <c r="H612" i="9"/>
  <c r="M612" i="9" s="1"/>
  <c r="H604" i="9"/>
  <c r="M604" i="9" s="1"/>
  <c r="H596" i="9"/>
  <c r="M596" i="9" s="1"/>
  <c r="H588" i="9"/>
  <c r="M588" i="9" s="1"/>
  <c r="H532" i="9"/>
  <c r="M532" i="9" s="1"/>
  <c r="H524" i="9"/>
  <c r="M524" i="9" s="1"/>
  <c r="H516" i="9"/>
  <c r="M516" i="9" s="1"/>
  <c r="H508" i="9"/>
  <c r="M508" i="9" s="1"/>
  <c r="M2437" i="9"/>
  <c r="M2525" i="9"/>
  <c r="M2518" i="9"/>
  <c r="M2454" i="9"/>
  <c r="M2531" i="9"/>
  <c r="M2434" i="9"/>
  <c r="M2529" i="9"/>
  <c r="M2432" i="9"/>
  <c r="M2527" i="9"/>
  <c r="M2678" i="9"/>
  <c r="M2614" i="9"/>
  <c r="M2683" i="9"/>
  <c r="M2681" i="9"/>
  <c r="M2680" i="9"/>
  <c r="L4526" i="9"/>
  <c r="L4512" i="9"/>
  <c r="L2739" i="9"/>
  <c r="L2723" i="9"/>
  <c r="L2715" i="9"/>
  <c r="L2707" i="9"/>
  <c r="L2699" i="9"/>
  <c r="L2691" i="9"/>
  <c r="L2675" i="9"/>
  <c r="L2659" i="9"/>
  <c r="L2651" i="9"/>
  <c r="L2643" i="9"/>
  <c r="L2635" i="9"/>
  <c r="L2627" i="9"/>
  <c r="L2611" i="9"/>
  <c r="L2595" i="9"/>
  <c r="L2742" i="9"/>
  <c r="L2734" i="9"/>
  <c r="L2726" i="9"/>
  <c r="L2718" i="9"/>
  <c r="L2702" i="9"/>
  <c r="L2686" i="9"/>
  <c r="L2678" i="9"/>
  <c r="L2670" i="9"/>
  <c r="L2662" i="9"/>
  <c r="L2654" i="9"/>
  <c r="L2638" i="9"/>
  <c r="L2622" i="9"/>
  <c r="L2614" i="9"/>
  <c r="L2606" i="9"/>
  <c r="L2598" i="9"/>
  <c r="L2590" i="9"/>
  <c r="L2737" i="9"/>
  <c r="L2721" i="9"/>
  <c r="L2713" i="9"/>
  <c r="L2705" i="9"/>
  <c r="L2697" i="9"/>
  <c r="L2689" i="9"/>
  <c r="L2673" i="9"/>
  <c r="L2657" i="9"/>
  <c r="L2649" i="9"/>
  <c r="L2641" i="9"/>
  <c r="L2633" i="9"/>
  <c r="L2625" i="9"/>
  <c r="L2609" i="9"/>
  <c r="L2593" i="9"/>
  <c r="L2748" i="9"/>
  <c r="L2740" i="9"/>
  <c r="L2732" i="9"/>
  <c r="L2724" i="9"/>
  <c r="L2708" i="9"/>
  <c r="L2692" i="9"/>
  <c r="L2684" i="9"/>
  <c r="L2676" i="9"/>
  <c r="L2668" i="9"/>
  <c r="L2660" i="9"/>
  <c r="L2644" i="9"/>
  <c r="L2628" i="9"/>
  <c r="L2620" i="9"/>
  <c r="L2612" i="9"/>
  <c r="L2604" i="9"/>
  <c r="L2596" i="9"/>
  <c r="L2735" i="9"/>
  <c r="L2719" i="9"/>
  <c r="L2711" i="9"/>
  <c r="L2703" i="9"/>
  <c r="L2695" i="9"/>
  <c r="L2687" i="9"/>
  <c r="L2671" i="9"/>
  <c r="L2655" i="9"/>
  <c r="L2647" i="9"/>
  <c r="L2639" i="9"/>
  <c r="L2631" i="9"/>
  <c r="L2623" i="9"/>
  <c r="L2607" i="9"/>
  <c r="L2591" i="9"/>
  <c r="L2746" i="9"/>
  <c r="L2738" i="9"/>
  <c r="L2730" i="9"/>
  <c r="L2722" i="9"/>
  <c r="L2706" i="9"/>
  <c r="L2690" i="9"/>
  <c r="L2682" i="9"/>
  <c r="L2674" i="9"/>
  <c r="L2666" i="9"/>
  <c r="L2658" i="9"/>
  <c r="L2642" i="9"/>
  <c r="L2626" i="9"/>
  <c r="L2618" i="9"/>
  <c r="L2610" i="9"/>
  <c r="L2602" i="9"/>
  <c r="L2594" i="9"/>
  <c r="L2741" i="9"/>
  <c r="L2725" i="9"/>
  <c r="L2717" i="9"/>
  <c r="L2709" i="9"/>
  <c r="L2701" i="9"/>
  <c r="L2693" i="9"/>
  <c r="L2677" i="9"/>
  <c r="L2661" i="9"/>
  <c r="L2653" i="9"/>
  <c r="L2645" i="9"/>
  <c r="L2637" i="9"/>
  <c r="L2629" i="9"/>
  <c r="L2613" i="9"/>
  <c r="L2605" i="9"/>
  <c r="L2597" i="9"/>
  <c r="L2744" i="9"/>
  <c r="L2736" i="9"/>
  <c r="L2728" i="9"/>
  <c r="L2720" i="9"/>
  <c r="L2704" i="9"/>
  <c r="L2696" i="9"/>
  <c r="L2688" i="9"/>
  <c r="L2680" i="9"/>
  <c r="L2672" i="9"/>
  <c r="L2664" i="9"/>
  <c r="L2656" i="9"/>
  <c r="L2648" i="9"/>
  <c r="L2640" i="9"/>
  <c r="L2632" i="9"/>
  <c r="L2624" i="9"/>
  <c r="L2616" i="9"/>
  <c r="L2608" i="9"/>
  <c r="L2600" i="9"/>
  <c r="L2592" i="9"/>
  <c r="L2244" i="9"/>
  <c r="L2258" i="9"/>
  <c r="L480" i="9"/>
  <c r="L472" i="9"/>
  <c r="L464" i="9"/>
  <c r="L456" i="9"/>
  <c r="L448" i="9"/>
  <c r="L440" i="9"/>
  <c r="L432" i="9"/>
  <c r="L424" i="9"/>
  <c r="L416" i="9"/>
  <c r="L408" i="9"/>
  <c r="L400" i="9"/>
  <c r="L392" i="9"/>
  <c r="L384" i="9"/>
  <c r="L376" i="9"/>
  <c r="L368" i="9"/>
  <c r="L360" i="9"/>
  <c r="L352" i="9"/>
  <c r="L344" i="9"/>
  <c r="L336" i="9"/>
  <c r="L328" i="9"/>
  <c r="L475" i="9"/>
  <c r="L467" i="9"/>
  <c r="L459" i="9"/>
  <c r="L451" i="9"/>
  <c r="L443" i="9"/>
  <c r="L435" i="9"/>
  <c r="L427" i="9"/>
  <c r="L419" i="9"/>
  <c r="L411" i="9"/>
  <c r="L403" i="9"/>
  <c r="L395" i="9"/>
  <c r="L387" i="9"/>
  <c r="L379" i="9"/>
  <c r="L371" i="9"/>
  <c r="L363" i="9"/>
  <c r="L355" i="9"/>
  <c r="L347" i="9"/>
  <c r="L339" i="9"/>
  <c r="L331" i="9"/>
  <c r="L323" i="9"/>
  <c r="L478" i="9"/>
  <c r="L470" i="9"/>
  <c r="L462" i="9"/>
  <c r="L454" i="9"/>
  <c r="L446" i="9"/>
  <c r="L438" i="9"/>
  <c r="L430" i="9"/>
  <c r="L422" i="9"/>
  <c r="L414" i="9"/>
  <c r="L406" i="9"/>
  <c r="L398" i="9"/>
  <c r="L390" i="9"/>
  <c r="L382" i="9"/>
  <c r="L374" i="9"/>
  <c r="L366" i="9"/>
  <c r="L358" i="9"/>
  <c r="L350" i="9"/>
  <c r="L342" i="9"/>
  <c r="L334" i="9"/>
  <c r="L326" i="9"/>
  <c r="L481" i="9"/>
  <c r="L473" i="9"/>
  <c r="L465" i="9"/>
  <c r="L457" i="9"/>
  <c r="L449" i="9"/>
  <c r="L441" i="9"/>
  <c r="L433" i="9"/>
  <c r="L425" i="9"/>
  <c r="L417" i="9"/>
  <c r="L409" i="9"/>
  <c r="L401" i="9"/>
  <c r="L393" i="9"/>
  <c r="L385" i="9"/>
  <c r="L377" i="9"/>
  <c r="L369" i="9"/>
  <c r="L361" i="9"/>
  <c r="L353" i="9"/>
  <c r="L345" i="9"/>
  <c r="L337" i="9"/>
  <c r="L329" i="9"/>
  <c r="L476" i="9"/>
  <c r="L468" i="9"/>
  <c r="L460" i="9"/>
  <c r="L452" i="9"/>
  <c r="L444" i="9"/>
  <c r="L436" i="9"/>
  <c r="L428" i="9"/>
  <c r="L420" i="9"/>
  <c r="L412" i="9"/>
  <c r="L404" i="9"/>
  <c r="L396" i="9"/>
  <c r="L388" i="9"/>
  <c r="L380" i="9"/>
  <c r="L372" i="9"/>
  <c r="L364" i="9"/>
  <c r="L356" i="9"/>
  <c r="L348" i="9"/>
  <c r="L340" i="9"/>
  <c r="L332" i="9"/>
  <c r="L324" i="9"/>
  <c r="L479" i="9"/>
  <c r="L471" i="9"/>
  <c r="L463" i="9"/>
  <c r="L455" i="9"/>
  <c r="L447" i="9"/>
  <c r="L439" i="9"/>
  <c r="L431" i="9"/>
  <c r="L423" i="9"/>
  <c r="L415" i="9"/>
  <c r="L407" i="9"/>
  <c r="L399" i="9"/>
  <c r="L391" i="9"/>
  <c r="L383" i="9"/>
  <c r="L375" i="9"/>
  <c r="L367" i="9"/>
  <c r="L359" i="9"/>
  <c r="L351" i="9"/>
  <c r="L343" i="9"/>
  <c r="L335" i="9"/>
  <c r="L327" i="9"/>
  <c r="L474" i="9"/>
  <c r="L466" i="9"/>
  <c r="L458" i="9"/>
  <c r="L450" i="9"/>
  <c r="L442" i="9"/>
  <c r="L434" i="9"/>
  <c r="L426" i="9"/>
  <c r="L418" i="9"/>
  <c r="L410" i="9"/>
  <c r="L402" i="9"/>
  <c r="L394" i="9"/>
  <c r="L386" i="9"/>
  <c r="L378" i="9"/>
  <c r="L370" i="9"/>
  <c r="L362" i="9"/>
  <c r="L354" i="9"/>
  <c r="L346" i="9"/>
  <c r="L338" i="9"/>
  <c r="L330" i="9"/>
  <c r="L322" i="9"/>
  <c r="L477" i="9"/>
  <c r="L469" i="9"/>
  <c r="L461" i="9"/>
  <c r="L453" i="9"/>
  <c r="L445" i="9"/>
  <c r="L437" i="9"/>
  <c r="L429" i="9"/>
  <c r="L421" i="9"/>
  <c r="L413" i="9"/>
  <c r="L405" i="9"/>
  <c r="L397" i="9"/>
  <c r="L389" i="9"/>
  <c r="L381" i="9"/>
  <c r="L373" i="9"/>
  <c r="L365" i="9"/>
  <c r="L357" i="9"/>
  <c r="L349" i="9"/>
  <c r="L341" i="9"/>
  <c r="L333" i="9"/>
  <c r="L325" i="9"/>
  <c r="J4513" i="9"/>
  <c r="J4527" i="9"/>
  <c r="J2904" i="9"/>
  <c r="J2896" i="9"/>
  <c r="J2888" i="9"/>
  <c r="J2880" i="9"/>
  <c r="J2872" i="9"/>
  <c r="J2864" i="9"/>
  <c r="J2856" i="9"/>
  <c r="J2907" i="9"/>
  <c r="J2899" i="9"/>
  <c r="J2891" i="9"/>
  <c r="J2883" i="9"/>
  <c r="J2875" i="9"/>
  <c r="J2867" i="9"/>
  <c r="J2859" i="9"/>
  <c r="J2902" i="9"/>
  <c r="J2894" i="9"/>
  <c r="J2886" i="9"/>
  <c r="J2878" i="9"/>
  <c r="J2905" i="9"/>
  <c r="J2897" i="9"/>
  <c r="J2889" i="9"/>
  <c r="J2881" i="9"/>
  <c r="J2873" i="9"/>
  <c r="J2865" i="9"/>
  <c r="J2857" i="9"/>
  <c r="J2903" i="9"/>
  <c r="J2895" i="9"/>
  <c r="J2887" i="9"/>
  <c r="J2879" i="9"/>
  <c r="J2871" i="9"/>
  <c r="J2863" i="9"/>
  <c r="J2906" i="9"/>
  <c r="J2898" i="9"/>
  <c r="J2890" i="9"/>
  <c r="J2882" i="9"/>
  <c r="J2874" i="9"/>
  <c r="J2901" i="9"/>
  <c r="J2853" i="9"/>
  <c r="J2845" i="9"/>
  <c r="J2837" i="9"/>
  <c r="J2829" i="9"/>
  <c r="J2821" i="9"/>
  <c r="J2813" i="9"/>
  <c r="J2805" i="9"/>
  <c r="J2797" i="9"/>
  <c r="J2789" i="9"/>
  <c r="J2781" i="9"/>
  <c r="J2773" i="9"/>
  <c r="J2765" i="9"/>
  <c r="J2757" i="9"/>
  <c r="J2892" i="9"/>
  <c r="J2848" i="9"/>
  <c r="J2840" i="9"/>
  <c r="J2832" i="9"/>
  <c r="J2824" i="9"/>
  <c r="J2816" i="9"/>
  <c r="J2808" i="9"/>
  <c r="J2800" i="9"/>
  <c r="J2792" i="9"/>
  <c r="J2784" i="9"/>
  <c r="J2776" i="9"/>
  <c r="J2768" i="9"/>
  <c r="J2760" i="9"/>
  <c r="J2752" i="9"/>
  <c r="J2909" i="9"/>
  <c r="J2877" i="9"/>
  <c r="J2858" i="9"/>
  <c r="J2851" i="9"/>
  <c r="J2843" i="9"/>
  <c r="J2835" i="9"/>
  <c r="J2827" i="9"/>
  <c r="J2819" i="9"/>
  <c r="J2811" i="9"/>
  <c r="J2803" i="9"/>
  <c r="J2795" i="9"/>
  <c r="J2787" i="9"/>
  <c r="J2779" i="9"/>
  <c r="J2771" i="9"/>
  <c r="J2763" i="9"/>
  <c r="J2755" i="9"/>
  <c r="J2900" i="9"/>
  <c r="J2869" i="9"/>
  <c r="J2862" i="9"/>
  <c r="J2860" i="9"/>
  <c r="J2854" i="9"/>
  <c r="J2846" i="9"/>
  <c r="J2838" i="9"/>
  <c r="J2830" i="9"/>
  <c r="J2822" i="9"/>
  <c r="J2814" i="9"/>
  <c r="J2806" i="9"/>
  <c r="J2798" i="9"/>
  <c r="J2790" i="9"/>
  <c r="J2782" i="9"/>
  <c r="J2774" i="9"/>
  <c r="J2766" i="9"/>
  <c r="J2758" i="9"/>
  <c r="J2750" i="9"/>
  <c r="J2885" i="9"/>
  <c r="J2849" i="9"/>
  <c r="J2841" i="9"/>
  <c r="J2833" i="9"/>
  <c r="J2825" i="9"/>
  <c r="J2817" i="9"/>
  <c r="J2809" i="9"/>
  <c r="J2801" i="9"/>
  <c r="J2793" i="9"/>
  <c r="J2785" i="9"/>
  <c r="J2777" i="9"/>
  <c r="J2769" i="9"/>
  <c r="J2761" i="9"/>
  <c r="J2753" i="9"/>
  <c r="J2908" i="9"/>
  <c r="J2876" i="9"/>
  <c r="J2852" i="9"/>
  <c r="J2844" i="9"/>
  <c r="J2836" i="9"/>
  <c r="J2828" i="9"/>
  <c r="J2820" i="9"/>
  <c r="J2812" i="9"/>
  <c r="J2804" i="9"/>
  <c r="J2796" i="9"/>
  <c r="J2788" i="9"/>
  <c r="J2780" i="9"/>
  <c r="J2772" i="9"/>
  <c r="J2764" i="9"/>
  <c r="J2756" i="9"/>
  <c r="J2893" i="9"/>
  <c r="J2866" i="9"/>
  <c r="J2855" i="9"/>
  <c r="J2847" i="9"/>
  <c r="J2839" i="9"/>
  <c r="J2831" i="9"/>
  <c r="J2823" i="9"/>
  <c r="J2815" i="9"/>
  <c r="J2807" i="9"/>
  <c r="J2799" i="9"/>
  <c r="J2791" i="9"/>
  <c r="J2783" i="9"/>
  <c r="J2775" i="9"/>
  <c r="J2767" i="9"/>
  <c r="J2759" i="9"/>
  <c r="J2751" i="9"/>
  <c r="J2884" i="9"/>
  <c r="J2870" i="9"/>
  <c r="J2868" i="9"/>
  <c r="J2861" i="9"/>
  <c r="J2850" i="9"/>
  <c r="J2842" i="9"/>
  <c r="J2834" i="9"/>
  <c r="J2826" i="9"/>
  <c r="J2818" i="9"/>
  <c r="J2810" i="9"/>
  <c r="J2802" i="9"/>
  <c r="J2794" i="9"/>
  <c r="J2786" i="9"/>
  <c r="J2778" i="9"/>
  <c r="J2770" i="9"/>
  <c r="J2762" i="9"/>
  <c r="J2754" i="9"/>
  <c r="J2245" i="9"/>
  <c r="J2259" i="9"/>
  <c r="J634" i="9"/>
  <c r="J626" i="9"/>
  <c r="J618" i="9"/>
  <c r="J610" i="9"/>
  <c r="J602" i="9"/>
  <c r="J594" i="9"/>
  <c r="J586" i="9"/>
  <c r="J578" i="9"/>
  <c r="J570" i="9"/>
  <c r="J562" i="9"/>
  <c r="J554" i="9"/>
  <c r="J546" i="9"/>
  <c r="J538" i="9"/>
  <c r="J530" i="9"/>
  <c r="J522" i="9"/>
  <c r="J514" i="9"/>
  <c r="J506" i="9"/>
  <c r="J498" i="9"/>
  <c r="J490" i="9"/>
  <c r="J482" i="9"/>
  <c r="J637" i="9"/>
  <c r="J629" i="9"/>
  <c r="J621" i="9"/>
  <c r="J613" i="9"/>
  <c r="J605" i="9"/>
  <c r="J597" i="9"/>
  <c r="J589" i="9"/>
  <c r="J581" i="9"/>
  <c r="J573" i="9"/>
  <c r="J565" i="9"/>
  <c r="J557" i="9"/>
  <c r="J549" i="9"/>
  <c r="J541" i="9"/>
  <c r="J533" i="9"/>
  <c r="J525" i="9"/>
  <c r="J517" i="9"/>
  <c r="J509" i="9"/>
  <c r="J501" i="9"/>
  <c r="J493" i="9"/>
  <c r="J485" i="9"/>
  <c r="J640" i="9"/>
  <c r="J632" i="9"/>
  <c r="J624" i="9"/>
  <c r="J616" i="9"/>
  <c r="J608" i="9"/>
  <c r="J600" i="9"/>
  <c r="J592" i="9"/>
  <c r="J584" i="9"/>
  <c r="J576" i="9"/>
  <c r="J568" i="9"/>
  <c r="J560" i="9"/>
  <c r="J552" i="9"/>
  <c r="J544" i="9"/>
  <c r="J536" i="9"/>
  <c r="J528" i="9"/>
  <c r="J520" i="9"/>
  <c r="J512" i="9"/>
  <c r="J504" i="9"/>
  <c r="J496" i="9"/>
  <c r="J488" i="9"/>
  <c r="J635" i="9"/>
  <c r="J627" i="9"/>
  <c r="J619" i="9"/>
  <c r="J611" i="9"/>
  <c r="J603" i="9"/>
  <c r="J595" i="9"/>
  <c r="J587" i="9"/>
  <c r="J579" i="9"/>
  <c r="J571" i="9"/>
  <c r="J563" i="9"/>
  <c r="J555" i="9"/>
  <c r="J547" i="9"/>
  <c r="J539" i="9"/>
  <c r="J531" i="9"/>
  <c r="J523" i="9"/>
  <c r="J515" i="9"/>
  <c r="J507" i="9"/>
  <c r="J499" i="9"/>
  <c r="J491" i="9"/>
  <c r="J483" i="9"/>
  <c r="J638" i="9"/>
  <c r="J630" i="9"/>
  <c r="J622" i="9"/>
  <c r="J614" i="9"/>
  <c r="J606" i="9"/>
  <c r="J598" i="9"/>
  <c r="J590" i="9"/>
  <c r="J582" i="9"/>
  <c r="J574" i="9"/>
  <c r="J566" i="9"/>
  <c r="J558" i="9"/>
  <c r="J550" i="9"/>
  <c r="J542" i="9"/>
  <c r="J534" i="9"/>
  <c r="J526" i="9"/>
  <c r="J518" i="9"/>
  <c r="J510" i="9"/>
  <c r="J502" i="9"/>
  <c r="J494" i="9"/>
  <c r="J486" i="9"/>
  <c r="J641" i="9"/>
  <c r="J633" i="9"/>
  <c r="J625" i="9"/>
  <c r="J617" i="9"/>
  <c r="J609" i="9"/>
  <c r="J601" i="9"/>
  <c r="J593" i="9"/>
  <c r="J585" i="9"/>
  <c r="J577" i="9"/>
  <c r="J569" i="9"/>
  <c r="J561" i="9"/>
  <c r="J553" i="9"/>
  <c r="J545" i="9"/>
  <c r="J537" i="9"/>
  <c r="J529" i="9"/>
  <c r="J521" i="9"/>
  <c r="J513" i="9"/>
  <c r="J505" i="9"/>
  <c r="J497" i="9"/>
  <c r="J489" i="9"/>
  <c r="J636" i="9"/>
  <c r="J628" i="9"/>
  <c r="J620" i="9"/>
  <c r="J612" i="9"/>
  <c r="J604" i="9"/>
  <c r="J596" i="9"/>
  <c r="J588" i="9"/>
  <c r="J580" i="9"/>
  <c r="J572" i="9"/>
  <c r="J564" i="9"/>
  <c r="J556" i="9"/>
  <c r="J548" i="9"/>
  <c r="J540" i="9"/>
  <c r="J532" i="9"/>
  <c r="J524" i="9"/>
  <c r="J516" i="9"/>
  <c r="J508" i="9"/>
  <c r="J500" i="9"/>
  <c r="J492" i="9"/>
  <c r="J484" i="9"/>
  <c r="J639" i="9"/>
  <c r="J631" i="9"/>
  <c r="J623" i="9"/>
  <c r="J615" i="9"/>
  <c r="J607" i="9"/>
  <c r="J599" i="9"/>
  <c r="J591" i="9"/>
  <c r="J583" i="9"/>
  <c r="J575" i="9"/>
  <c r="J567" i="9"/>
  <c r="J559" i="9"/>
  <c r="J551" i="9"/>
  <c r="J543" i="9"/>
  <c r="J535" i="9"/>
  <c r="J527" i="9"/>
  <c r="J519" i="9"/>
  <c r="J511" i="9"/>
  <c r="J503" i="9"/>
  <c r="J495" i="9"/>
  <c r="J487" i="9"/>
  <c r="M2513" i="9"/>
  <c r="H447" i="9"/>
  <c r="M447" i="9" s="1"/>
  <c r="H439" i="9"/>
  <c r="M439" i="9" s="1"/>
  <c r="H431" i="9"/>
  <c r="M431" i="9" s="1"/>
  <c r="H367" i="9"/>
  <c r="M367" i="9" s="1"/>
  <c r="H359" i="9"/>
  <c r="M359" i="9" s="1"/>
  <c r="H351" i="9"/>
  <c r="M351" i="9" s="1"/>
  <c r="H450" i="9"/>
  <c r="M450" i="9" s="1"/>
  <c r="H442" i="9"/>
  <c r="M442" i="9" s="1"/>
  <c r="H434" i="9"/>
  <c r="M434" i="9" s="1"/>
  <c r="H370" i="9"/>
  <c r="M370" i="9" s="1"/>
  <c r="H362" i="9"/>
  <c r="M362" i="9" s="1"/>
  <c r="H354" i="9"/>
  <c r="M354" i="9" s="1"/>
  <c r="H453" i="9"/>
  <c r="M453" i="9" s="1"/>
  <c r="H445" i="9"/>
  <c r="M445" i="9" s="1"/>
  <c r="H437" i="9"/>
  <c r="M437" i="9" s="1"/>
  <c r="H429" i="9"/>
  <c r="M429" i="9" s="1"/>
  <c r="H373" i="9"/>
  <c r="M373" i="9" s="1"/>
  <c r="H365" i="9"/>
  <c r="M365" i="9" s="1"/>
  <c r="H357" i="9"/>
  <c r="M357" i="9" s="1"/>
  <c r="H349" i="9"/>
  <c r="M349" i="9" s="1"/>
  <c r="H448" i="9"/>
  <c r="M448" i="9" s="1"/>
  <c r="H440" i="9"/>
  <c r="M440" i="9" s="1"/>
  <c r="H432" i="9"/>
  <c r="M432" i="9" s="1"/>
  <c r="H368" i="9"/>
  <c r="M368" i="9" s="1"/>
  <c r="H360" i="9"/>
  <c r="M360" i="9" s="1"/>
  <c r="H352" i="9"/>
  <c r="M352" i="9" s="1"/>
  <c r="H451" i="9"/>
  <c r="M451" i="9" s="1"/>
  <c r="H443" i="9"/>
  <c r="M443" i="9" s="1"/>
  <c r="H435" i="9"/>
  <c r="M435" i="9" s="1"/>
  <c r="H371" i="9"/>
  <c r="M371" i="9" s="1"/>
  <c r="H363" i="9"/>
  <c r="M363" i="9" s="1"/>
  <c r="H355" i="9"/>
  <c r="M355" i="9" s="1"/>
  <c r="H454" i="9"/>
  <c r="M454" i="9" s="1"/>
  <c r="H446" i="9"/>
  <c r="M446" i="9" s="1"/>
  <c r="H438" i="9"/>
  <c r="M438" i="9" s="1"/>
  <c r="H430" i="9"/>
  <c r="M430" i="9" s="1"/>
  <c r="H374" i="9"/>
  <c r="M374" i="9" s="1"/>
  <c r="H366" i="9"/>
  <c r="M366" i="9" s="1"/>
  <c r="H358" i="9"/>
  <c r="M358" i="9" s="1"/>
  <c r="H350" i="9"/>
  <c r="M350" i="9" s="1"/>
  <c r="H449" i="9"/>
  <c r="M449" i="9" s="1"/>
  <c r="H441" i="9"/>
  <c r="M441" i="9" s="1"/>
  <c r="H433" i="9"/>
  <c r="M433" i="9" s="1"/>
  <c r="H369" i="9"/>
  <c r="M369" i="9" s="1"/>
  <c r="H361" i="9"/>
  <c r="M361" i="9" s="1"/>
  <c r="H353" i="9"/>
  <c r="M353" i="9" s="1"/>
  <c r="H452" i="9"/>
  <c r="M452" i="9" s="1"/>
  <c r="H444" i="9"/>
  <c r="M444" i="9" s="1"/>
  <c r="H436" i="9"/>
  <c r="M436" i="9" s="1"/>
  <c r="H428" i="9"/>
  <c r="M428" i="9" s="1"/>
  <c r="H372" i="9"/>
  <c r="M372" i="9" s="1"/>
  <c r="H364" i="9"/>
  <c r="M364" i="9" s="1"/>
  <c r="H356" i="9"/>
  <c r="M356" i="9" s="1"/>
  <c r="H348" i="9"/>
  <c r="M348" i="9" s="1"/>
  <c r="K4511" i="9"/>
  <c r="K4525" i="9"/>
  <c r="K2584" i="9"/>
  <c r="M2584" i="9" s="1"/>
  <c r="K2576" i="9"/>
  <c r="K2568" i="9"/>
  <c r="K2560" i="9"/>
  <c r="K2552" i="9"/>
  <c r="K2544" i="9"/>
  <c r="K2536" i="9"/>
  <c r="M2536" i="9" s="1"/>
  <c r="K2528" i="9"/>
  <c r="K2520" i="9"/>
  <c r="K2512" i="9"/>
  <c r="K2504" i="9"/>
  <c r="K2496" i="9"/>
  <c r="M2496" i="9" s="1"/>
  <c r="K2488" i="9"/>
  <c r="M2488" i="9" s="1"/>
  <c r="K2480" i="9"/>
  <c r="M2480" i="9" s="1"/>
  <c r="K2472" i="9"/>
  <c r="M2472" i="9" s="1"/>
  <c r="K2464" i="9"/>
  <c r="M2464" i="9" s="1"/>
  <c r="K2587" i="9"/>
  <c r="K2579" i="9"/>
  <c r="K2571" i="9"/>
  <c r="K2563" i="9"/>
  <c r="M2563" i="9" s="1"/>
  <c r="K2555" i="9"/>
  <c r="M2555" i="9" s="1"/>
  <c r="K2547" i="9"/>
  <c r="K2539" i="9"/>
  <c r="M2539" i="9" s="1"/>
  <c r="K2531" i="9"/>
  <c r="K2523" i="9"/>
  <c r="K2515" i="9"/>
  <c r="K2507" i="9"/>
  <c r="K2582" i="9"/>
  <c r="M2582" i="9" s="1"/>
  <c r="K2574" i="9"/>
  <c r="M2574" i="9" s="1"/>
  <c r="K2566" i="9"/>
  <c r="K2558" i="9"/>
  <c r="M2558" i="9" s="1"/>
  <c r="K2550" i="9"/>
  <c r="M2550" i="9" s="1"/>
  <c r="K2542" i="9"/>
  <c r="K2534" i="9"/>
  <c r="K2526" i="9"/>
  <c r="K2518" i="9"/>
  <c r="K2585" i="9"/>
  <c r="M2585" i="9" s="1"/>
  <c r="K2577" i="9"/>
  <c r="K2569" i="9"/>
  <c r="M2569" i="9" s="1"/>
  <c r="K2561" i="9"/>
  <c r="M2561" i="9" s="1"/>
  <c r="K2553" i="9"/>
  <c r="M2553" i="9" s="1"/>
  <c r="K2545" i="9"/>
  <c r="K2537" i="9"/>
  <c r="K2588" i="9"/>
  <c r="M2588" i="9" s="1"/>
  <c r="K2580" i="9"/>
  <c r="M2580" i="9" s="1"/>
  <c r="K2572" i="9"/>
  <c r="K2564" i="9"/>
  <c r="M2564" i="9" s="1"/>
  <c r="K2556" i="9"/>
  <c r="M2556" i="9" s="1"/>
  <c r="K2548" i="9"/>
  <c r="M2548" i="9" s="1"/>
  <c r="K2540" i="9"/>
  <c r="M2540" i="9" s="1"/>
  <c r="K2532" i="9"/>
  <c r="K2524" i="9"/>
  <c r="K2516" i="9"/>
  <c r="K2583" i="9"/>
  <c r="K2575" i="9"/>
  <c r="K2567" i="9"/>
  <c r="M2567" i="9" s="1"/>
  <c r="K2559" i="9"/>
  <c r="M2559" i="9" s="1"/>
  <c r="K2551" i="9"/>
  <c r="K2543" i="9"/>
  <c r="K2535" i="9"/>
  <c r="K2527" i="9"/>
  <c r="K2519" i="9"/>
  <c r="K2511" i="9"/>
  <c r="K2503" i="9"/>
  <c r="M2503" i="9" s="1"/>
  <c r="K2495" i="9"/>
  <c r="M2495" i="9" s="1"/>
  <c r="K2487" i="9"/>
  <c r="K2479" i="9"/>
  <c r="K2471" i="9"/>
  <c r="K2463" i="9"/>
  <c r="M2463" i="9" s="1"/>
  <c r="K2586" i="9"/>
  <c r="K2578" i="9"/>
  <c r="K2570" i="9"/>
  <c r="M2570" i="9" s="1"/>
  <c r="K2562" i="9"/>
  <c r="M2562" i="9" s="1"/>
  <c r="K2554" i="9"/>
  <c r="M2554" i="9" s="1"/>
  <c r="K2546" i="9"/>
  <c r="K2538" i="9"/>
  <c r="M2538" i="9" s="1"/>
  <c r="K2530" i="9"/>
  <c r="K2522" i="9"/>
  <c r="K2514" i="9"/>
  <c r="K2589" i="9"/>
  <c r="M2589" i="9" s="1"/>
  <c r="K2581" i="9"/>
  <c r="M2581" i="9" s="1"/>
  <c r="K2573" i="9"/>
  <c r="M2573" i="9" s="1"/>
  <c r="K2565" i="9"/>
  <c r="K2557" i="9"/>
  <c r="M2557" i="9" s="1"/>
  <c r="K2549" i="9"/>
  <c r="M2549" i="9" s="1"/>
  <c r="K2541" i="9"/>
  <c r="M2541" i="9" s="1"/>
  <c r="K2533" i="9"/>
  <c r="K2525" i="9"/>
  <c r="K2517" i="9"/>
  <c r="K2509" i="9"/>
  <c r="K2501" i="9"/>
  <c r="K2493" i="9"/>
  <c r="M2493" i="9" s="1"/>
  <c r="K2485" i="9"/>
  <c r="M2485" i="9" s="1"/>
  <c r="K2477" i="9"/>
  <c r="M2477" i="9" s="1"/>
  <c r="K2469" i="9"/>
  <c r="K2461" i="9"/>
  <c r="M2461" i="9" s="1"/>
  <c r="K2513" i="9"/>
  <c r="K2508" i="9"/>
  <c r="K2474" i="9"/>
  <c r="M2474" i="9" s="1"/>
  <c r="K2470" i="9"/>
  <c r="M2470" i="9" s="1"/>
  <c r="K2468" i="9"/>
  <c r="M2468" i="9" s="1"/>
  <c r="K2458" i="9"/>
  <c r="K2453" i="9"/>
  <c r="K2445" i="9"/>
  <c r="K2437" i="9"/>
  <c r="K2510" i="9"/>
  <c r="K2482" i="9"/>
  <c r="M2482" i="9" s="1"/>
  <c r="K2478" i="9"/>
  <c r="M2478" i="9" s="1"/>
  <c r="K2476" i="9"/>
  <c r="M2476" i="9" s="1"/>
  <c r="K2456" i="9"/>
  <c r="M2456" i="9" s="1"/>
  <c r="K2448" i="9"/>
  <c r="K2440" i="9"/>
  <c r="K2432" i="9"/>
  <c r="K2529" i="9"/>
  <c r="K2505" i="9"/>
  <c r="K2490" i="9"/>
  <c r="M2490" i="9" s="1"/>
  <c r="K2486" i="9"/>
  <c r="K2484" i="9"/>
  <c r="M2484" i="9" s="1"/>
  <c r="K2451" i="9"/>
  <c r="K2443" i="9"/>
  <c r="K2435" i="9"/>
  <c r="K2243" i="9"/>
  <c r="K2498" i="9"/>
  <c r="M2498" i="9" s="1"/>
  <c r="K2494" i="9"/>
  <c r="M2494" i="9" s="1"/>
  <c r="K2492" i="9"/>
  <c r="M2492" i="9" s="1"/>
  <c r="K2467" i="9"/>
  <c r="M2467" i="9" s="1"/>
  <c r="K2465" i="9"/>
  <c r="M2465" i="9" s="1"/>
  <c r="K2459" i="9"/>
  <c r="M2459" i="9" s="1"/>
  <c r="K2454" i="9"/>
  <c r="K2446" i="9"/>
  <c r="K2438" i="9"/>
  <c r="K2430" i="9"/>
  <c r="K2502" i="9"/>
  <c r="M2502" i="9" s="1"/>
  <c r="K2500" i="9"/>
  <c r="K2475" i="9"/>
  <c r="M2475" i="9" s="1"/>
  <c r="K2473" i="9"/>
  <c r="M2473" i="9" s="1"/>
  <c r="K2457" i="9"/>
  <c r="M2457" i="9" s="1"/>
  <c r="K2449" i="9"/>
  <c r="K2441" i="9"/>
  <c r="K2433" i="9"/>
  <c r="K2257" i="9"/>
  <c r="K2521" i="9"/>
  <c r="K2483" i="9"/>
  <c r="M2483" i="9" s="1"/>
  <c r="K2481" i="9"/>
  <c r="M2481" i="9" s="1"/>
  <c r="K2452" i="9"/>
  <c r="K2444" i="9"/>
  <c r="K2436" i="9"/>
  <c r="K2506" i="9"/>
  <c r="M2506" i="9" s="1"/>
  <c r="K2491" i="9"/>
  <c r="M2491" i="9" s="1"/>
  <c r="K2489" i="9"/>
  <c r="K2455" i="9"/>
  <c r="K2447" i="9"/>
  <c r="K2439" i="9"/>
  <c r="K2431" i="9"/>
  <c r="K2499" i="9"/>
  <c r="M2499" i="9" s="1"/>
  <c r="K2497" i="9"/>
  <c r="M2497" i="9" s="1"/>
  <c r="K2466" i="9"/>
  <c r="K2462" i="9"/>
  <c r="K2460" i="9"/>
  <c r="M2460" i="9" s="1"/>
  <c r="K2450" i="9"/>
  <c r="K2442" i="9"/>
  <c r="K2434" i="9"/>
  <c r="K317" i="9"/>
  <c r="K309" i="9"/>
  <c r="K301" i="9"/>
  <c r="K293" i="9"/>
  <c r="K285" i="9"/>
  <c r="K277" i="9"/>
  <c r="K269" i="9"/>
  <c r="K261" i="9"/>
  <c r="K253" i="9"/>
  <c r="K245" i="9"/>
  <c r="K237" i="9"/>
  <c r="K229" i="9"/>
  <c r="K221" i="9"/>
  <c r="K213" i="9"/>
  <c r="K205" i="9"/>
  <c r="K197" i="9"/>
  <c r="K189" i="9"/>
  <c r="K181" i="9"/>
  <c r="K173" i="9"/>
  <c r="K165" i="9"/>
  <c r="K320" i="9"/>
  <c r="K312" i="9"/>
  <c r="K304" i="9"/>
  <c r="K296" i="9"/>
  <c r="K288" i="9"/>
  <c r="K280" i="9"/>
  <c r="K272" i="9"/>
  <c r="K264" i="9"/>
  <c r="K256" i="9"/>
  <c r="K248" i="9"/>
  <c r="K240" i="9"/>
  <c r="K232" i="9"/>
  <c r="K224" i="9"/>
  <c r="K216" i="9"/>
  <c r="K208" i="9"/>
  <c r="K200" i="9"/>
  <c r="K192" i="9"/>
  <c r="K184" i="9"/>
  <c r="K176" i="9"/>
  <c r="K168" i="9"/>
  <c r="K315" i="9"/>
  <c r="K307" i="9"/>
  <c r="K299" i="9"/>
  <c r="K291" i="9"/>
  <c r="K283" i="9"/>
  <c r="K275" i="9"/>
  <c r="K267" i="9"/>
  <c r="K259" i="9"/>
  <c r="K251" i="9"/>
  <c r="K243" i="9"/>
  <c r="K235" i="9"/>
  <c r="K227" i="9"/>
  <c r="K219" i="9"/>
  <c r="K211" i="9"/>
  <c r="K203" i="9"/>
  <c r="K195" i="9"/>
  <c r="K187" i="9"/>
  <c r="K179" i="9"/>
  <c r="K171" i="9"/>
  <c r="K163" i="9"/>
  <c r="K318" i="9"/>
  <c r="K310" i="9"/>
  <c r="K302" i="9"/>
  <c r="K294" i="9"/>
  <c r="K286" i="9"/>
  <c r="K278" i="9"/>
  <c r="K270" i="9"/>
  <c r="K262" i="9"/>
  <c r="K254" i="9"/>
  <c r="K246" i="9"/>
  <c r="K238" i="9"/>
  <c r="K230" i="9"/>
  <c r="K222" i="9"/>
  <c r="K214" i="9"/>
  <c r="K206" i="9"/>
  <c r="K198" i="9"/>
  <c r="K190" i="9"/>
  <c r="K182" i="9"/>
  <c r="K174" i="9"/>
  <c r="K166" i="9"/>
  <c r="K321" i="9"/>
  <c r="K313" i="9"/>
  <c r="K305" i="9"/>
  <c r="K297" i="9"/>
  <c r="K289" i="9"/>
  <c r="K281" i="9"/>
  <c r="K273" i="9"/>
  <c r="K265" i="9"/>
  <c r="K257" i="9"/>
  <c r="K249" i="9"/>
  <c r="K241" i="9"/>
  <c r="K233" i="9"/>
  <c r="K225" i="9"/>
  <c r="K217" i="9"/>
  <c r="K209" i="9"/>
  <c r="K201" i="9"/>
  <c r="K193" i="9"/>
  <c r="K185" i="9"/>
  <c r="K177" i="9"/>
  <c r="K169" i="9"/>
  <c r="K316" i="9"/>
  <c r="K308" i="9"/>
  <c r="K300" i="9"/>
  <c r="K292" i="9"/>
  <c r="K284" i="9"/>
  <c r="K276" i="9"/>
  <c r="K268" i="9"/>
  <c r="K260" i="9"/>
  <c r="K252" i="9"/>
  <c r="K244" i="9"/>
  <c r="K236" i="9"/>
  <c r="K228" i="9"/>
  <c r="K220" i="9"/>
  <c r="K212" i="9"/>
  <c r="K204" i="9"/>
  <c r="K196" i="9"/>
  <c r="K188" i="9"/>
  <c r="K180" i="9"/>
  <c r="K172" i="9"/>
  <c r="K164" i="9"/>
  <c r="K319" i="9"/>
  <c r="K311" i="9"/>
  <c r="K303" i="9"/>
  <c r="K295" i="9"/>
  <c r="K287" i="9"/>
  <c r="K279" i="9"/>
  <c r="K271" i="9"/>
  <c r="K263" i="9"/>
  <c r="K255" i="9"/>
  <c r="K247" i="9"/>
  <c r="K239" i="9"/>
  <c r="K231" i="9"/>
  <c r="K223" i="9"/>
  <c r="K215" i="9"/>
  <c r="K207" i="9"/>
  <c r="K199" i="9"/>
  <c r="K191" i="9"/>
  <c r="K183" i="9"/>
  <c r="K175" i="9"/>
  <c r="K167" i="9"/>
  <c r="K314" i="9"/>
  <c r="K306" i="9"/>
  <c r="K298" i="9"/>
  <c r="K290" i="9"/>
  <c r="K282" i="9"/>
  <c r="K274" i="9"/>
  <c r="K266" i="9"/>
  <c r="K258" i="9"/>
  <c r="K250" i="9"/>
  <c r="K242" i="9"/>
  <c r="K234" i="9"/>
  <c r="K226" i="9"/>
  <c r="K218" i="9"/>
  <c r="K210" i="9"/>
  <c r="K202" i="9"/>
  <c r="K194" i="9"/>
  <c r="K186" i="9"/>
  <c r="K178" i="9"/>
  <c r="K170" i="9"/>
  <c r="K162" i="9"/>
  <c r="M4525" i="9"/>
  <c r="M2517" i="9"/>
  <c r="M2430" i="9"/>
  <c r="M2532" i="9"/>
  <c r="M2571" i="9"/>
  <c r="M2507" i="9"/>
  <c r="M2443" i="9"/>
  <c r="M2441" i="9"/>
  <c r="M2439" i="9"/>
  <c r="M2693" i="9"/>
  <c r="M2590" i="9"/>
  <c r="M2692" i="9"/>
  <c r="M2595" i="9"/>
  <c r="M2690" i="9"/>
  <c r="M2593" i="9"/>
  <c r="M2592" i="9"/>
  <c r="M2687" i="9"/>
  <c r="M2579" i="9"/>
  <c r="L4513" i="9"/>
  <c r="L4527" i="9"/>
  <c r="L2902" i="9"/>
  <c r="L2894" i="9"/>
  <c r="L2886" i="9"/>
  <c r="L2878" i="9"/>
  <c r="L2870" i="9"/>
  <c r="L2862" i="9"/>
  <c r="L2905" i="9"/>
  <c r="L2897" i="9"/>
  <c r="L2889" i="9"/>
  <c r="L2881" i="9"/>
  <c r="L2873" i="9"/>
  <c r="L2865" i="9"/>
  <c r="L2857" i="9"/>
  <c r="L2908" i="9"/>
  <c r="L2900" i="9"/>
  <c r="L2892" i="9"/>
  <c r="L2884" i="9"/>
  <c r="L2876" i="9"/>
  <c r="L2903" i="9"/>
  <c r="L2895" i="9"/>
  <c r="L2887" i="9"/>
  <c r="L2879" i="9"/>
  <c r="L2871" i="9"/>
  <c r="L2863" i="9"/>
  <c r="L2909" i="9"/>
  <c r="L2901" i="9"/>
  <c r="L2893" i="9"/>
  <c r="L2885" i="9"/>
  <c r="L2877" i="9"/>
  <c r="L2869" i="9"/>
  <c r="L2861" i="9"/>
  <c r="L2904" i="9"/>
  <c r="L2896" i="9"/>
  <c r="L2888" i="9"/>
  <c r="L2880" i="9"/>
  <c r="L2872" i="9"/>
  <c r="L2907" i="9"/>
  <c r="L2875" i="9"/>
  <c r="L2856" i="9"/>
  <c r="L2851" i="9"/>
  <c r="L2843" i="9"/>
  <c r="L2835" i="9"/>
  <c r="L2827" i="9"/>
  <c r="L2819" i="9"/>
  <c r="L2811" i="9"/>
  <c r="L2803" i="9"/>
  <c r="L2795" i="9"/>
  <c r="L2787" i="9"/>
  <c r="L2779" i="9"/>
  <c r="L2771" i="9"/>
  <c r="L2763" i="9"/>
  <c r="L2755" i="9"/>
  <c r="L2898" i="9"/>
  <c r="L2858" i="9"/>
  <c r="L2854" i="9"/>
  <c r="L2846" i="9"/>
  <c r="L2838" i="9"/>
  <c r="L2830" i="9"/>
  <c r="L2822" i="9"/>
  <c r="L2814" i="9"/>
  <c r="L2806" i="9"/>
  <c r="L2798" i="9"/>
  <c r="L2790" i="9"/>
  <c r="L2782" i="9"/>
  <c r="L2774" i="9"/>
  <c r="L2766" i="9"/>
  <c r="L2758" i="9"/>
  <c r="L2750" i="9"/>
  <c r="L2883" i="9"/>
  <c r="L2867" i="9"/>
  <c r="L2860" i="9"/>
  <c r="L2849" i="9"/>
  <c r="L2841" i="9"/>
  <c r="L2833" i="9"/>
  <c r="L2825" i="9"/>
  <c r="L2817" i="9"/>
  <c r="L2809" i="9"/>
  <c r="L2801" i="9"/>
  <c r="L2793" i="9"/>
  <c r="L2785" i="9"/>
  <c r="L2777" i="9"/>
  <c r="L2769" i="9"/>
  <c r="L2761" i="9"/>
  <c r="L2753" i="9"/>
  <c r="L2906" i="9"/>
  <c r="L2874" i="9"/>
  <c r="L2852" i="9"/>
  <c r="L2844" i="9"/>
  <c r="L2836" i="9"/>
  <c r="L2828" i="9"/>
  <c r="L2820" i="9"/>
  <c r="L2812" i="9"/>
  <c r="L2804" i="9"/>
  <c r="L2796" i="9"/>
  <c r="L2788" i="9"/>
  <c r="L2780" i="9"/>
  <c r="L2772" i="9"/>
  <c r="L2764" i="9"/>
  <c r="L2756" i="9"/>
  <c r="L2891" i="9"/>
  <c r="L2864" i="9"/>
  <c r="L2855" i="9"/>
  <c r="L2847" i="9"/>
  <c r="L2839" i="9"/>
  <c r="L2831" i="9"/>
  <c r="L2823" i="9"/>
  <c r="L2815" i="9"/>
  <c r="L2807" i="9"/>
  <c r="L2799" i="9"/>
  <c r="L2791" i="9"/>
  <c r="L2783" i="9"/>
  <c r="L2775" i="9"/>
  <c r="L2767" i="9"/>
  <c r="L2759" i="9"/>
  <c r="L2751" i="9"/>
  <c r="L2882" i="9"/>
  <c r="L2866" i="9"/>
  <c r="L2850" i="9"/>
  <c r="L2842" i="9"/>
  <c r="L2834" i="9"/>
  <c r="L2826" i="9"/>
  <c r="L2818" i="9"/>
  <c r="L2810" i="9"/>
  <c r="L2802" i="9"/>
  <c r="L2794" i="9"/>
  <c r="L2786" i="9"/>
  <c r="L2778" i="9"/>
  <c r="L2770" i="9"/>
  <c r="L2762" i="9"/>
  <c r="L2754" i="9"/>
  <c r="L2899" i="9"/>
  <c r="L2868" i="9"/>
  <c r="L2859" i="9"/>
  <c r="L2853" i="9"/>
  <c r="L2845" i="9"/>
  <c r="L2837" i="9"/>
  <c r="L2829" i="9"/>
  <c r="L2821" i="9"/>
  <c r="L2813" i="9"/>
  <c r="L2805" i="9"/>
  <c r="L2797" i="9"/>
  <c r="L2789" i="9"/>
  <c r="L2781" i="9"/>
  <c r="L2773" i="9"/>
  <c r="L2765" i="9"/>
  <c r="L2757" i="9"/>
  <c r="L2890" i="9"/>
  <c r="L2848" i="9"/>
  <c r="L2840" i="9"/>
  <c r="L2832" i="9"/>
  <c r="L2824" i="9"/>
  <c r="L2816" i="9"/>
  <c r="L2808" i="9"/>
  <c r="L2800" i="9"/>
  <c r="L2792" i="9"/>
  <c r="L2784" i="9"/>
  <c r="L2776" i="9"/>
  <c r="L2768" i="9"/>
  <c r="L2760" i="9"/>
  <c r="L2752" i="9"/>
  <c r="L2259" i="9"/>
  <c r="L2245" i="9"/>
  <c r="L640" i="9"/>
  <c r="L632" i="9"/>
  <c r="L624" i="9"/>
  <c r="L616" i="9"/>
  <c r="L608" i="9"/>
  <c r="L600" i="9"/>
  <c r="L592" i="9"/>
  <c r="L584" i="9"/>
  <c r="L576" i="9"/>
  <c r="L568" i="9"/>
  <c r="L560" i="9"/>
  <c r="L552" i="9"/>
  <c r="L544" i="9"/>
  <c r="L536" i="9"/>
  <c r="L528" i="9"/>
  <c r="L520" i="9"/>
  <c r="L512" i="9"/>
  <c r="L504" i="9"/>
  <c r="L496" i="9"/>
  <c r="L488" i="9"/>
  <c r="L635" i="9"/>
  <c r="L627" i="9"/>
  <c r="L619" i="9"/>
  <c r="L611" i="9"/>
  <c r="L603" i="9"/>
  <c r="L595" i="9"/>
  <c r="L587" i="9"/>
  <c r="L579" i="9"/>
  <c r="L571" i="9"/>
  <c r="L563" i="9"/>
  <c r="L555" i="9"/>
  <c r="L547" i="9"/>
  <c r="L539" i="9"/>
  <c r="L531" i="9"/>
  <c r="L523" i="9"/>
  <c r="L515" i="9"/>
  <c r="L507" i="9"/>
  <c r="L499" i="9"/>
  <c r="L491" i="9"/>
  <c r="L483" i="9"/>
  <c r="L638" i="9"/>
  <c r="L630" i="9"/>
  <c r="L622" i="9"/>
  <c r="L614" i="9"/>
  <c r="L606" i="9"/>
  <c r="L598" i="9"/>
  <c r="L590" i="9"/>
  <c r="L582" i="9"/>
  <c r="L574" i="9"/>
  <c r="L566" i="9"/>
  <c r="L558" i="9"/>
  <c r="L550" i="9"/>
  <c r="L542" i="9"/>
  <c r="L534" i="9"/>
  <c r="L526" i="9"/>
  <c r="L518" i="9"/>
  <c r="L510" i="9"/>
  <c r="L502" i="9"/>
  <c r="L494" i="9"/>
  <c r="L486" i="9"/>
  <c r="L641" i="9"/>
  <c r="L633" i="9"/>
  <c r="L625" i="9"/>
  <c r="L617" i="9"/>
  <c r="L609" i="9"/>
  <c r="L601" i="9"/>
  <c r="L593" i="9"/>
  <c r="L585" i="9"/>
  <c r="L577" i="9"/>
  <c r="L569" i="9"/>
  <c r="L561" i="9"/>
  <c r="L553" i="9"/>
  <c r="L545" i="9"/>
  <c r="L537" i="9"/>
  <c r="L529" i="9"/>
  <c r="L521" i="9"/>
  <c r="L513" i="9"/>
  <c r="L505" i="9"/>
  <c r="L497" i="9"/>
  <c r="L489" i="9"/>
  <c r="L636" i="9"/>
  <c r="L628" i="9"/>
  <c r="L620" i="9"/>
  <c r="L612" i="9"/>
  <c r="L604" i="9"/>
  <c r="L596" i="9"/>
  <c r="L588" i="9"/>
  <c r="L580" i="9"/>
  <c r="L572" i="9"/>
  <c r="L564" i="9"/>
  <c r="L556" i="9"/>
  <c r="L548" i="9"/>
  <c r="L540" i="9"/>
  <c r="L532" i="9"/>
  <c r="L524" i="9"/>
  <c r="L516" i="9"/>
  <c r="L508" i="9"/>
  <c r="L500" i="9"/>
  <c r="L492" i="9"/>
  <c r="L484" i="9"/>
  <c r="L639" i="9"/>
  <c r="L631" i="9"/>
  <c r="L623" i="9"/>
  <c r="L615" i="9"/>
  <c r="L607" i="9"/>
  <c r="L599" i="9"/>
  <c r="L591" i="9"/>
  <c r="L583" i="9"/>
  <c r="L575" i="9"/>
  <c r="L567" i="9"/>
  <c r="L559" i="9"/>
  <c r="L551" i="9"/>
  <c r="L543" i="9"/>
  <c r="L535" i="9"/>
  <c r="L527" i="9"/>
  <c r="L519" i="9"/>
  <c r="L511" i="9"/>
  <c r="L503" i="9"/>
  <c r="L495" i="9"/>
  <c r="L487" i="9"/>
  <c r="L634" i="9"/>
  <c r="L626" i="9"/>
  <c r="L618" i="9"/>
  <c r="L610" i="9"/>
  <c r="L602" i="9"/>
  <c r="L594" i="9"/>
  <c r="L586" i="9"/>
  <c r="L578" i="9"/>
  <c r="L570" i="9"/>
  <c r="L562" i="9"/>
  <c r="L554" i="9"/>
  <c r="L546" i="9"/>
  <c r="L538" i="9"/>
  <c r="L530" i="9"/>
  <c r="L522" i="9"/>
  <c r="L514" i="9"/>
  <c r="L506" i="9"/>
  <c r="L498" i="9"/>
  <c r="L490" i="9"/>
  <c r="L482" i="9"/>
  <c r="L637" i="9"/>
  <c r="L629" i="9"/>
  <c r="L621" i="9"/>
  <c r="L613" i="9"/>
  <c r="L605" i="9"/>
  <c r="L597" i="9"/>
  <c r="L589" i="9"/>
  <c r="L581" i="9"/>
  <c r="L573" i="9"/>
  <c r="L565" i="9"/>
  <c r="L557" i="9"/>
  <c r="L549" i="9"/>
  <c r="L541" i="9"/>
  <c r="L533" i="9"/>
  <c r="L525" i="9"/>
  <c r="L517" i="9"/>
  <c r="L509" i="9"/>
  <c r="L501" i="9"/>
  <c r="L493" i="9"/>
  <c r="L485" i="9"/>
  <c r="M2453" i="9"/>
  <c r="M2486" i="9"/>
  <c r="M2524" i="9"/>
  <c r="M2435" i="9"/>
  <c r="M2530" i="9"/>
  <c r="M2466" i="9"/>
  <c r="M2433" i="9"/>
  <c r="M2528" i="9"/>
  <c r="M2431" i="9"/>
  <c r="M2684" i="9"/>
  <c r="M2682" i="9"/>
  <c r="M2679" i="9"/>
  <c r="M2615" i="9"/>
  <c r="M2583" i="9"/>
  <c r="M2575" i="9"/>
  <c r="H2245" i="9"/>
  <c r="M2245" i="9" s="1"/>
  <c r="H2259" i="9"/>
  <c r="M2259" i="9" s="1"/>
  <c r="H583" i="9"/>
  <c r="M583" i="9" s="1"/>
  <c r="H575" i="9"/>
  <c r="M575" i="9" s="1"/>
  <c r="H567" i="9"/>
  <c r="M567" i="9" s="1"/>
  <c r="H503" i="9"/>
  <c r="M503" i="9" s="1"/>
  <c r="H495" i="9"/>
  <c r="M495" i="9" s="1"/>
  <c r="H487" i="9"/>
  <c r="M487" i="9" s="1"/>
  <c r="H586" i="9"/>
  <c r="M586" i="9" s="1"/>
  <c r="H578" i="9"/>
  <c r="M578" i="9" s="1"/>
  <c r="H570" i="9"/>
  <c r="M570" i="9" s="1"/>
  <c r="H562" i="9"/>
  <c r="M562" i="9" s="1"/>
  <c r="H506" i="9"/>
  <c r="M506" i="9" s="1"/>
  <c r="H498" i="9"/>
  <c r="M498" i="9" s="1"/>
  <c r="H490" i="9"/>
  <c r="M490" i="9" s="1"/>
  <c r="H482" i="9"/>
  <c r="M482" i="9" s="1"/>
  <c r="H581" i="9"/>
  <c r="M581" i="9" s="1"/>
  <c r="H573" i="9"/>
  <c r="M573" i="9" s="1"/>
  <c r="H565" i="9"/>
  <c r="M565" i="9" s="1"/>
  <c r="H501" i="9"/>
  <c r="M501" i="9" s="1"/>
  <c r="H493" i="9"/>
  <c r="M493" i="9" s="1"/>
  <c r="H485" i="9"/>
  <c r="M485" i="9" s="1"/>
  <c r="H584" i="9"/>
  <c r="M584" i="9" s="1"/>
  <c r="H576" i="9"/>
  <c r="M576" i="9" s="1"/>
  <c r="H568" i="9"/>
  <c r="M568" i="9" s="1"/>
  <c r="H504" i="9"/>
  <c r="M504" i="9" s="1"/>
  <c r="H496" i="9"/>
  <c r="M496" i="9" s="1"/>
  <c r="H488" i="9"/>
  <c r="M488" i="9" s="1"/>
  <c r="H587" i="9"/>
  <c r="M587" i="9" s="1"/>
  <c r="H579" i="9"/>
  <c r="M579" i="9" s="1"/>
  <c r="H571" i="9"/>
  <c r="M571" i="9" s="1"/>
  <c r="H563" i="9"/>
  <c r="M563" i="9" s="1"/>
  <c r="H507" i="9"/>
  <c r="M507" i="9" s="1"/>
  <c r="H499" i="9"/>
  <c r="M499" i="9" s="1"/>
  <c r="H491" i="9"/>
  <c r="M491" i="9" s="1"/>
  <c r="H483" i="9"/>
  <c r="M483" i="9" s="1"/>
  <c r="H582" i="9"/>
  <c r="M582" i="9" s="1"/>
  <c r="H574" i="9"/>
  <c r="M574" i="9" s="1"/>
  <c r="H566" i="9"/>
  <c r="M566" i="9" s="1"/>
  <c r="H502" i="9"/>
  <c r="M502" i="9" s="1"/>
  <c r="H494" i="9"/>
  <c r="M494" i="9" s="1"/>
  <c r="H486" i="9"/>
  <c r="M486" i="9" s="1"/>
  <c r="H585" i="9"/>
  <c r="M585" i="9" s="1"/>
  <c r="H577" i="9"/>
  <c r="M577" i="9" s="1"/>
  <c r="H569" i="9"/>
  <c r="M569" i="9" s="1"/>
  <c r="H505" i="9"/>
  <c r="M505" i="9" s="1"/>
  <c r="H497" i="9"/>
  <c r="M497" i="9" s="1"/>
  <c r="H489" i="9"/>
  <c r="M489" i="9" s="1"/>
  <c r="H580" i="9"/>
  <c r="M580" i="9" s="1"/>
  <c r="H572" i="9"/>
  <c r="M572" i="9" s="1"/>
  <c r="H564" i="9"/>
  <c r="M564" i="9" s="1"/>
  <c r="H500" i="9"/>
  <c r="M500" i="9" s="1"/>
  <c r="H492" i="9"/>
  <c r="M492" i="9" s="1"/>
  <c r="H484" i="9"/>
  <c r="M484" i="9" s="1"/>
  <c r="M2533" i="9"/>
  <c r="M2516" i="9"/>
  <c r="M2452" i="9"/>
  <c r="M2586" i="9"/>
  <c r="M2458" i="9"/>
  <c r="M2489" i="9"/>
  <c r="M2520" i="9"/>
  <c r="M2551" i="9"/>
  <c r="J4510" i="9"/>
  <c r="M4510" i="9" s="1"/>
  <c r="J4524" i="9"/>
  <c r="J2426" i="9"/>
  <c r="M2426" i="9" s="1"/>
  <c r="J2418" i="9"/>
  <c r="M2418" i="9" s="1"/>
  <c r="J2410" i="9"/>
  <c r="M2410" i="9" s="1"/>
  <c r="J2402" i="9"/>
  <c r="M2402" i="9" s="1"/>
  <c r="J2394" i="9"/>
  <c r="M2394" i="9" s="1"/>
  <c r="J2386" i="9"/>
  <c r="M2386" i="9" s="1"/>
  <c r="J2378" i="9"/>
  <c r="M2378" i="9" s="1"/>
  <c r="J2370" i="9"/>
  <c r="M2370" i="9" s="1"/>
  <c r="J2362" i="9"/>
  <c r="M2362" i="9" s="1"/>
  <c r="J2354" i="9"/>
  <c r="M2354" i="9" s="1"/>
  <c r="J2346" i="9"/>
  <c r="J2338" i="9"/>
  <c r="M2338" i="9" s="1"/>
  <c r="J2330" i="9"/>
  <c r="M2330" i="9" s="1"/>
  <c r="J2322" i="9"/>
  <c r="M2322" i="9" s="1"/>
  <c r="J2314" i="9"/>
  <c r="M2314" i="9" s="1"/>
  <c r="J2306" i="9"/>
  <c r="M2306" i="9" s="1"/>
  <c r="J2298" i="9"/>
  <c r="M2298" i="9" s="1"/>
  <c r="J2290" i="9"/>
  <c r="M2290" i="9" s="1"/>
  <c r="J2282" i="9"/>
  <c r="M2282" i="9" s="1"/>
  <c r="J2274" i="9"/>
  <c r="M2274" i="9" s="1"/>
  <c r="J2242" i="9"/>
  <c r="J2429" i="9"/>
  <c r="M2429" i="9" s="1"/>
  <c r="J2421" i="9"/>
  <c r="M2421" i="9" s="1"/>
  <c r="J2413" i="9"/>
  <c r="J2405" i="9"/>
  <c r="M2405" i="9" s="1"/>
  <c r="J2397" i="9"/>
  <c r="M2397" i="9" s="1"/>
  <c r="J2389" i="9"/>
  <c r="M2389" i="9" s="1"/>
  <c r="J2381" i="9"/>
  <c r="J2373" i="9"/>
  <c r="M2373" i="9" s="1"/>
  <c r="J2365" i="9"/>
  <c r="M2365" i="9" s="1"/>
  <c r="J2357" i="9"/>
  <c r="M2357" i="9" s="1"/>
  <c r="J2349" i="9"/>
  <c r="M2349" i="9" s="1"/>
  <c r="J2341" i="9"/>
  <c r="M2341" i="9" s="1"/>
  <c r="J2333" i="9"/>
  <c r="M2333" i="9" s="1"/>
  <c r="J2325" i="9"/>
  <c r="M2325" i="9" s="1"/>
  <c r="J2317" i="9"/>
  <c r="M2317" i="9" s="1"/>
  <c r="J2309" i="9"/>
  <c r="M2309" i="9" s="1"/>
  <c r="J2301" i="9"/>
  <c r="M2301" i="9" s="1"/>
  <c r="J2293" i="9"/>
  <c r="M2293" i="9" s="1"/>
  <c r="J2285" i="9"/>
  <c r="M2285" i="9" s="1"/>
  <c r="J2277" i="9"/>
  <c r="M2277" i="9" s="1"/>
  <c r="J2424" i="9"/>
  <c r="M2424" i="9" s="1"/>
  <c r="J2416" i="9"/>
  <c r="J2408" i="9"/>
  <c r="M2408" i="9" s="1"/>
  <c r="J2400" i="9"/>
  <c r="M2400" i="9" s="1"/>
  <c r="J2392" i="9"/>
  <c r="M2392" i="9" s="1"/>
  <c r="J2384" i="9"/>
  <c r="M2384" i="9" s="1"/>
  <c r="J2376" i="9"/>
  <c r="M2376" i="9" s="1"/>
  <c r="J2368" i="9"/>
  <c r="M2368" i="9" s="1"/>
  <c r="J2360" i="9"/>
  <c r="M2360" i="9" s="1"/>
  <c r="J2352" i="9"/>
  <c r="M2352" i="9" s="1"/>
  <c r="J2344" i="9"/>
  <c r="M2344" i="9" s="1"/>
  <c r="J2336" i="9"/>
  <c r="M2336" i="9" s="1"/>
  <c r="J2328" i="9"/>
  <c r="M2328" i="9" s="1"/>
  <c r="J2320" i="9"/>
  <c r="M2320" i="9" s="1"/>
  <c r="J2312" i="9"/>
  <c r="M2312" i="9" s="1"/>
  <c r="J2304" i="9"/>
  <c r="M2304" i="9" s="1"/>
  <c r="J2296" i="9"/>
  <c r="M2296" i="9" s="1"/>
  <c r="J2288" i="9"/>
  <c r="M2288" i="9" s="1"/>
  <c r="J2280" i="9"/>
  <c r="M2280" i="9" s="1"/>
  <c r="J2272" i="9"/>
  <c r="M2272" i="9" s="1"/>
  <c r="J2256" i="9"/>
  <c r="J2427" i="9"/>
  <c r="J2419" i="9"/>
  <c r="M2419" i="9" s="1"/>
  <c r="J2411" i="9"/>
  <c r="M2411" i="9" s="1"/>
  <c r="J2403" i="9"/>
  <c r="M2403" i="9" s="1"/>
  <c r="J2395" i="9"/>
  <c r="J2387" i="9"/>
  <c r="M2387" i="9" s="1"/>
  <c r="J2379" i="9"/>
  <c r="M2379" i="9" s="1"/>
  <c r="J2371" i="9"/>
  <c r="M2371" i="9" s="1"/>
  <c r="J2363" i="9"/>
  <c r="M2363" i="9" s="1"/>
  <c r="J2355" i="9"/>
  <c r="J2347" i="9"/>
  <c r="M2347" i="9" s="1"/>
  <c r="J2339" i="9"/>
  <c r="M2339" i="9" s="1"/>
  <c r="J2331" i="9"/>
  <c r="M2331" i="9" s="1"/>
  <c r="J2323" i="9"/>
  <c r="M2323" i="9" s="1"/>
  <c r="J2315" i="9"/>
  <c r="M2315" i="9" s="1"/>
  <c r="J2307" i="9"/>
  <c r="M2307" i="9" s="1"/>
  <c r="J2299" i="9"/>
  <c r="J2291" i="9"/>
  <c r="J2283" i="9"/>
  <c r="M2283" i="9" s="1"/>
  <c r="J2275" i="9"/>
  <c r="M2275" i="9" s="1"/>
  <c r="J2422" i="9"/>
  <c r="M2422" i="9" s="1"/>
  <c r="J2414" i="9"/>
  <c r="M2414" i="9" s="1"/>
  <c r="J2406" i="9"/>
  <c r="M2406" i="9" s="1"/>
  <c r="J2398" i="9"/>
  <c r="M2398" i="9" s="1"/>
  <c r="J2390" i="9"/>
  <c r="M2390" i="9" s="1"/>
  <c r="J2382" i="9"/>
  <c r="J2374" i="9"/>
  <c r="M2374" i="9" s="1"/>
  <c r="J2366" i="9"/>
  <c r="M2366" i="9" s="1"/>
  <c r="J2358" i="9"/>
  <c r="J2350" i="9"/>
  <c r="M2350" i="9" s="1"/>
  <c r="J2342" i="9"/>
  <c r="M2342" i="9" s="1"/>
  <c r="J2334" i="9"/>
  <c r="M2334" i="9" s="1"/>
  <c r="J2326" i="9"/>
  <c r="J2318" i="9"/>
  <c r="M2318" i="9" s="1"/>
  <c r="J2310" i="9"/>
  <c r="M2310" i="9" s="1"/>
  <c r="J2302" i="9"/>
  <c r="M2302" i="9" s="1"/>
  <c r="J2294" i="9"/>
  <c r="J2286" i="9"/>
  <c r="M2286" i="9" s="1"/>
  <c r="J2278" i="9"/>
  <c r="M2278" i="9" s="1"/>
  <c r="J2270" i="9"/>
  <c r="M2270" i="9" s="1"/>
  <c r="J2425" i="9"/>
  <c r="M2425" i="9" s="1"/>
  <c r="J2417" i="9"/>
  <c r="M2417" i="9" s="1"/>
  <c r="J2409" i="9"/>
  <c r="M2409" i="9" s="1"/>
  <c r="J2401" i="9"/>
  <c r="M2401" i="9" s="1"/>
  <c r="J2393" i="9"/>
  <c r="M2393" i="9" s="1"/>
  <c r="J2385" i="9"/>
  <c r="M2385" i="9" s="1"/>
  <c r="J2377" i="9"/>
  <c r="M2377" i="9" s="1"/>
  <c r="J2369" i="9"/>
  <c r="M2369" i="9" s="1"/>
  <c r="J2361" i="9"/>
  <c r="M2361" i="9" s="1"/>
  <c r="J2353" i="9"/>
  <c r="J2345" i="9"/>
  <c r="M2345" i="9" s="1"/>
  <c r="J2337" i="9"/>
  <c r="M2337" i="9" s="1"/>
  <c r="J2329" i="9"/>
  <c r="M2329" i="9" s="1"/>
  <c r="J2321" i="9"/>
  <c r="M2321" i="9" s="1"/>
  <c r="J2313" i="9"/>
  <c r="M2313" i="9" s="1"/>
  <c r="J2305" i="9"/>
  <c r="M2305" i="9" s="1"/>
  <c r="J2297" i="9"/>
  <c r="M2297" i="9" s="1"/>
  <c r="J2289" i="9"/>
  <c r="J2281" i="9"/>
  <c r="M2281" i="9" s="1"/>
  <c r="J2273" i="9"/>
  <c r="M2273" i="9" s="1"/>
  <c r="J2428" i="9"/>
  <c r="M2428" i="9" s="1"/>
  <c r="J2420" i="9"/>
  <c r="M2420" i="9" s="1"/>
  <c r="J2412" i="9"/>
  <c r="M2412" i="9" s="1"/>
  <c r="J2404" i="9"/>
  <c r="M2404" i="9" s="1"/>
  <c r="J2396" i="9"/>
  <c r="M2396" i="9" s="1"/>
  <c r="J2388" i="9"/>
  <c r="J2380" i="9"/>
  <c r="M2380" i="9" s="1"/>
  <c r="J2372" i="9"/>
  <c r="M2372" i="9" s="1"/>
  <c r="J2364" i="9"/>
  <c r="M2364" i="9" s="1"/>
  <c r="J2356" i="9"/>
  <c r="M2356" i="9" s="1"/>
  <c r="J2423" i="9"/>
  <c r="M2423" i="9" s="1"/>
  <c r="J2415" i="9"/>
  <c r="M2415" i="9" s="1"/>
  <c r="J2407" i="9"/>
  <c r="J2399" i="9"/>
  <c r="M2399" i="9" s="1"/>
  <c r="J2391" i="9"/>
  <c r="M2391" i="9" s="1"/>
  <c r="J2383" i="9"/>
  <c r="M2383" i="9" s="1"/>
  <c r="J2375" i="9"/>
  <c r="M2375" i="9" s="1"/>
  <c r="J2367" i="9"/>
  <c r="M2367" i="9" s="1"/>
  <c r="J2359" i="9"/>
  <c r="M2359" i="9" s="1"/>
  <c r="J2351" i="9"/>
  <c r="M2351" i="9" s="1"/>
  <c r="J2343" i="9"/>
  <c r="M2343" i="9" s="1"/>
  <c r="J2335" i="9"/>
  <c r="J2327" i="9"/>
  <c r="J2319" i="9"/>
  <c r="M2319" i="9" s="1"/>
  <c r="J2311" i="9"/>
  <c r="J2303" i="9"/>
  <c r="M2303" i="9" s="1"/>
  <c r="J2295" i="9"/>
  <c r="M2295" i="9" s="1"/>
  <c r="J2287" i="9"/>
  <c r="M2287" i="9" s="1"/>
  <c r="J2279" i="9"/>
  <c r="M2279" i="9" s="1"/>
  <c r="J2271" i="9"/>
  <c r="M2271" i="9" s="1"/>
  <c r="J2332" i="9"/>
  <c r="M2332" i="9" s="1"/>
  <c r="J2308" i="9"/>
  <c r="M2308" i="9" s="1"/>
  <c r="J2348" i="9"/>
  <c r="M2348" i="9" s="1"/>
  <c r="J2284" i="9"/>
  <c r="M2284" i="9" s="1"/>
  <c r="J2324" i="9"/>
  <c r="M2324" i="9" s="1"/>
  <c r="J2300" i="9"/>
  <c r="M2300" i="9" s="1"/>
  <c r="J2340" i="9"/>
  <c r="M2340" i="9" s="1"/>
  <c r="J2276" i="9"/>
  <c r="M2276" i="9" s="1"/>
  <c r="J2316" i="9"/>
  <c r="M2316" i="9" s="1"/>
  <c r="J2292" i="9"/>
  <c r="M2292" i="9" s="1"/>
  <c r="J154" i="9"/>
  <c r="J146" i="9"/>
  <c r="J138" i="9"/>
  <c r="J157" i="9"/>
  <c r="J149" i="9"/>
  <c r="J141" i="9"/>
  <c r="J160" i="9"/>
  <c r="J152" i="9"/>
  <c r="J155" i="9"/>
  <c r="J147" i="9"/>
  <c r="J158" i="9"/>
  <c r="J161" i="9"/>
  <c r="J153" i="9"/>
  <c r="J145" i="9"/>
  <c r="J137" i="9"/>
  <c r="J156" i="9"/>
  <c r="J159" i="9"/>
  <c r="J151" i="9"/>
  <c r="J143" i="9"/>
  <c r="J126" i="9"/>
  <c r="J118" i="9"/>
  <c r="J110" i="9"/>
  <c r="J102" i="9"/>
  <c r="J94" i="9"/>
  <c r="J86" i="9"/>
  <c r="J78" i="9"/>
  <c r="J70" i="9"/>
  <c r="J62" i="9"/>
  <c r="J54" i="9"/>
  <c r="J46" i="9"/>
  <c r="J38" i="9"/>
  <c r="J30" i="9"/>
  <c r="J22" i="9"/>
  <c r="J14" i="9"/>
  <c r="J6" i="9"/>
  <c r="J2" i="9"/>
  <c r="J92" i="9"/>
  <c r="J60" i="9"/>
  <c r="J52" i="9"/>
  <c r="J136" i="9"/>
  <c r="J134" i="9"/>
  <c r="J129" i="9"/>
  <c r="J121" i="9"/>
  <c r="J113" i="9"/>
  <c r="J105" i="9"/>
  <c r="J97" i="9"/>
  <c r="J89" i="9"/>
  <c r="J81" i="9"/>
  <c r="J73" i="9"/>
  <c r="J65" i="9"/>
  <c r="J57" i="9"/>
  <c r="J49" i="9"/>
  <c r="J41" i="9"/>
  <c r="J33" i="9"/>
  <c r="J25" i="9"/>
  <c r="J17" i="9"/>
  <c r="J9" i="9"/>
  <c r="J84" i="9"/>
  <c r="J76" i="9"/>
  <c r="J44" i="9"/>
  <c r="J28" i="9"/>
  <c r="J150" i="9"/>
  <c r="J140" i="9"/>
  <c r="J132" i="9"/>
  <c r="J124" i="9"/>
  <c r="J116" i="9"/>
  <c r="J108" i="9"/>
  <c r="J100" i="9"/>
  <c r="J127" i="9"/>
  <c r="J119" i="9"/>
  <c r="J111" i="9"/>
  <c r="J103" i="9"/>
  <c r="J95" i="9"/>
  <c r="J87" i="9"/>
  <c r="J79" i="9"/>
  <c r="J71" i="9"/>
  <c r="J63" i="9"/>
  <c r="J55" i="9"/>
  <c r="J47" i="9"/>
  <c r="J39" i="9"/>
  <c r="J31" i="9"/>
  <c r="J23" i="9"/>
  <c r="J15" i="9"/>
  <c r="J7" i="9"/>
  <c r="J69" i="9"/>
  <c r="J53" i="9"/>
  <c r="J37" i="9"/>
  <c r="J21" i="9"/>
  <c r="J5" i="9"/>
  <c r="J144" i="9"/>
  <c r="J142" i="9"/>
  <c r="J130" i="9"/>
  <c r="J122" i="9"/>
  <c r="J114" i="9"/>
  <c r="J106" i="9"/>
  <c r="J98" i="9"/>
  <c r="J90" i="9"/>
  <c r="J82" i="9"/>
  <c r="J74" i="9"/>
  <c r="J66" i="9"/>
  <c r="J58" i="9"/>
  <c r="J50" i="9"/>
  <c r="J42" i="9"/>
  <c r="J34" i="9"/>
  <c r="J26" i="9"/>
  <c r="J18" i="9"/>
  <c r="J10" i="9"/>
  <c r="J61" i="9"/>
  <c r="J45" i="9"/>
  <c r="J29" i="9"/>
  <c r="J13" i="9"/>
  <c r="J135" i="9"/>
  <c r="J133" i="9"/>
  <c r="J125" i="9"/>
  <c r="J117" i="9"/>
  <c r="J109" i="9"/>
  <c r="J101" i="9"/>
  <c r="J93" i="9"/>
  <c r="J85" i="9"/>
  <c r="J77" i="9"/>
  <c r="J139" i="9"/>
  <c r="J128" i="9"/>
  <c r="J120" i="9"/>
  <c r="J112" i="9"/>
  <c r="J104" i="9"/>
  <c r="J96" i="9"/>
  <c r="J88" i="9"/>
  <c r="J80" i="9"/>
  <c r="J72" i="9"/>
  <c r="J64" i="9"/>
  <c r="J56" i="9"/>
  <c r="J48" i="9"/>
  <c r="J40" i="9"/>
  <c r="J32" i="9"/>
  <c r="J24" i="9"/>
  <c r="J16" i="9"/>
  <c r="J8" i="9"/>
  <c r="J68" i="9"/>
  <c r="J36" i="9"/>
  <c r="J20" i="9"/>
  <c r="J12" i="9"/>
  <c r="J148" i="9"/>
  <c r="J131" i="9"/>
  <c r="J123" i="9"/>
  <c r="J115" i="9"/>
  <c r="J107" i="9"/>
  <c r="J99" i="9"/>
  <c r="J91" i="9"/>
  <c r="J83" i="9"/>
  <c r="J75" i="9"/>
  <c r="J67" i="9"/>
  <c r="J59" i="9"/>
  <c r="J51" i="9"/>
  <c r="J43" i="9"/>
  <c r="J35" i="9"/>
  <c r="J27" i="9"/>
  <c r="J19" i="9"/>
  <c r="J11" i="9"/>
  <c r="J3" i="9"/>
  <c r="J4" i="9"/>
  <c r="M4512" i="9"/>
  <c r="M2676" i="9"/>
  <c r="M2612" i="9"/>
  <c r="M2674" i="9"/>
  <c r="M2610" i="9"/>
  <c r="M2671" i="9"/>
  <c r="M2607" i="9"/>
  <c r="M2438" i="9"/>
  <c r="M2577" i="9"/>
  <c r="K4512" i="9"/>
  <c r="K4526" i="9"/>
  <c r="K2744" i="9"/>
  <c r="M2744" i="9" s="1"/>
  <c r="K2736" i="9"/>
  <c r="M2736" i="9" s="1"/>
  <c r="K2728" i="9"/>
  <c r="K2720" i="9"/>
  <c r="M2720" i="9" s="1"/>
  <c r="K2712" i="9"/>
  <c r="M2712" i="9" s="1"/>
  <c r="K2704" i="9"/>
  <c r="M2704" i="9" s="1"/>
  <c r="K2696" i="9"/>
  <c r="K2688" i="9"/>
  <c r="K2680" i="9"/>
  <c r="K2672" i="9"/>
  <c r="K2664" i="9"/>
  <c r="K2656" i="9"/>
  <c r="K2648" i="9"/>
  <c r="K2640" i="9"/>
  <c r="M2640" i="9" s="1"/>
  <c r="K2632" i="9"/>
  <c r="M2632" i="9" s="1"/>
  <c r="K2624" i="9"/>
  <c r="K2616" i="9"/>
  <c r="M2616" i="9" s="1"/>
  <c r="K2608" i="9"/>
  <c r="K2600" i="9"/>
  <c r="K2592" i="9"/>
  <c r="K2747" i="9"/>
  <c r="K2739" i="9"/>
  <c r="M2739" i="9" s="1"/>
  <c r="K2731" i="9"/>
  <c r="K2723" i="9"/>
  <c r="M2723" i="9" s="1"/>
  <c r="K2715" i="9"/>
  <c r="M2715" i="9" s="1"/>
  <c r="K2707" i="9"/>
  <c r="M2707" i="9" s="1"/>
  <c r="K2699" i="9"/>
  <c r="M2699" i="9" s="1"/>
  <c r="K2691" i="9"/>
  <c r="K2683" i="9"/>
  <c r="K2675" i="9"/>
  <c r="K2667" i="9"/>
  <c r="K2659" i="9"/>
  <c r="M2659" i="9" s="1"/>
  <c r="K2651" i="9"/>
  <c r="M2651" i="9" s="1"/>
  <c r="K2643" i="9"/>
  <c r="M2643" i="9" s="1"/>
  <c r="K2635" i="9"/>
  <c r="M2635" i="9" s="1"/>
  <c r="K2627" i="9"/>
  <c r="M2627" i="9" s="1"/>
  <c r="K2619" i="9"/>
  <c r="M2619" i="9" s="1"/>
  <c r="K2611" i="9"/>
  <c r="K2603" i="9"/>
  <c r="K2595" i="9"/>
  <c r="K2742" i="9"/>
  <c r="M2742" i="9" s="1"/>
  <c r="K2734" i="9"/>
  <c r="M2734" i="9" s="1"/>
  <c r="K2726" i="9"/>
  <c r="K2718" i="9"/>
  <c r="M2718" i="9" s="1"/>
  <c r="K2710" i="9"/>
  <c r="M2710" i="9" s="1"/>
  <c r="K2702" i="9"/>
  <c r="M2702" i="9" s="1"/>
  <c r="K2694" i="9"/>
  <c r="K2686" i="9"/>
  <c r="K2678" i="9"/>
  <c r="K2670" i="9"/>
  <c r="K2662" i="9"/>
  <c r="K2654" i="9"/>
  <c r="M2654" i="9" s="1"/>
  <c r="K2646" i="9"/>
  <c r="K2638" i="9"/>
  <c r="M2638" i="9" s="1"/>
  <c r="K2630" i="9"/>
  <c r="K2622" i="9"/>
  <c r="K2614" i="9"/>
  <c r="K2606" i="9"/>
  <c r="K2598" i="9"/>
  <c r="K2590" i="9"/>
  <c r="K2745" i="9"/>
  <c r="K2737" i="9"/>
  <c r="M2737" i="9" s="1"/>
  <c r="K2729" i="9"/>
  <c r="K2721" i="9"/>
  <c r="M2721" i="9" s="1"/>
  <c r="K2713" i="9"/>
  <c r="M2713" i="9" s="1"/>
  <c r="K2705" i="9"/>
  <c r="M2705" i="9" s="1"/>
  <c r="K2697" i="9"/>
  <c r="M2697" i="9" s="1"/>
  <c r="K2689" i="9"/>
  <c r="K2681" i="9"/>
  <c r="K2673" i="9"/>
  <c r="K2665" i="9"/>
  <c r="K2657" i="9"/>
  <c r="M2657" i="9" s="1"/>
  <c r="K2649" i="9"/>
  <c r="M2649" i="9" s="1"/>
  <c r="K2641" i="9"/>
  <c r="M2641" i="9" s="1"/>
  <c r="K2633" i="9"/>
  <c r="M2633" i="9" s="1"/>
  <c r="K2625" i="9"/>
  <c r="M2625" i="9" s="1"/>
  <c r="K2617" i="9"/>
  <c r="M2617" i="9" s="1"/>
  <c r="K2609" i="9"/>
  <c r="K2601" i="9"/>
  <c r="K2593" i="9"/>
  <c r="K2748" i="9"/>
  <c r="M2748" i="9" s="1"/>
  <c r="K2740" i="9"/>
  <c r="M2740" i="9" s="1"/>
  <c r="K2732" i="9"/>
  <c r="K2724" i="9"/>
  <c r="M2724" i="9" s="1"/>
  <c r="K2716" i="9"/>
  <c r="M2716" i="9" s="1"/>
  <c r="K2708" i="9"/>
  <c r="K2700" i="9"/>
  <c r="M2700" i="9" s="1"/>
  <c r="K2692" i="9"/>
  <c r="K2684" i="9"/>
  <c r="K2676" i="9"/>
  <c r="K2668" i="9"/>
  <c r="K2660" i="9"/>
  <c r="M2660" i="9" s="1"/>
  <c r="K2652" i="9"/>
  <c r="K2644" i="9"/>
  <c r="M2644" i="9" s="1"/>
  <c r="K2636" i="9"/>
  <c r="M2636" i="9" s="1"/>
  <c r="K2628" i="9"/>
  <c r="M2628" i="9" s="1"/>
  <c r="K2620" i="9"/>
  <c r="M2620" i="9" s="1"/>
  <c r="K2612" i="9"/>
  <c r="K2604" i="9"/>
  <c r="K2596" i="9"/>
  <c r="K2743" i="9"/>
  <c r="K2735" i="9"/>
  <c r="M2735" i="9" s="1"/>
  <c r="K2727" i="9"/>
  <c r="K2719" i="9"/>
  <c r="M2719" i="9" s="1"/>
  <c r="K2711" i="9"/>
  <c r="M2711" i="9" s="1"/>
  <c r="K2703" i="9"/>
  <c r="M2703" i="9" s="1"/>
  <c r="K2695" i="9"/>
  <c r="K2687" i="9"/>
  <c r="K2679" i="9"/>
  <c r="K2671" i="9"/>
  <c r="K2663" i="9"/>
  <c r="K2655" i="9"/>
  <c r="M2655" i="9" s="1"/>
  <c r="K2647" i="9"/>
  <c r="M2647" i="9" s="1"/>
  <c r="K2639" i="9"/>
  <c r="M2639" i="9" s="1"/>
  <c r="K2631" i="9"/>
  <c r="M2631" i="9" s="1"/>
  <c r="K2623" i="9"/>
  <c r="M2623" i="9" s="1"/>
  <c r="K2615" i="9"/>
  <c r="K2607" i="9"/>
  <c r="K2599" i="9"/>
  <c r="K2591" i="9"/>
  <c r="K2746" i="9"/>
  <c r="M2746" i="9" s="1"/>
  <c r="K2738" i="9"/>
  <c r="M2738" i="9" s="1"/>
  <c r="K2730" i="9"/>
  <c r="K2722" i="9"/>
  <c r="M2722" i="9" s="1"/>
  <c r="K2714" i="9"/>
  <c r="M2714" i="9" s="1"/>
  <c r="K2706" i="9"/>
  <c r="M2706" i="9" s="1"/>
  <c r="K2698" i="9"/>
  <c r="M2698" i="9" s="1"/>
  <c r="K2690" i="9"/>
  <c r="K2682" i="9"/>
  <c r="K2674" i="9"/>
  <c r="K2666" i="9"/>
  <c r="K2658" i="9"/>
  <c r="M2658" i="9" s="1"/>
  <c r="K2650" i="9"/>
  <c r="K2642" i="9"/>
  <c r="M2642" i="9" s="1"/>
  <c r="K2634" i="9"/>
  <c r="M2634" i="9" s="1"/>
  <c r="K2626" i="9"/>
  <c r="M2626" i="9" s="1"/>
  <c r="K2618" i="9"/>
  <c r="M2618" i="9" s="1"/>
  <c r="K2610" i="9"/>
  <c r="K2602" i="9"/>
  <c r="K2594" i="9"/>
  <c r="K2749" i="9"/>
  <c r="K2741" i="9"/>
  <c r="M2741" i="9" s="1"/>
  <c r="K2733" i="9"/>
  <c r="K2725" i="9"/>
  <c r="M2725" i="9" s="1"/>
  <c r="K2717" i="9"/>
  <c r="M2717" i="9" s="1"/>
  <c r="K2709" i="9"/>
  <c r="M2709" i="9" s="1"/>
  <c r="K2701" i="9"/>
  <c r="M2701" i="9" s="1"/>
  <c r="K2693" i="9"/>
  <c r="K2685" i="9"/>
  <c r="K2677" i="9"/>
  <c r="K2669" i="9"/>
  <c r="K2661" i="9"/>
  <c r="M2661" i="9" s="1"/>
  <c r="K2653" i="9"/>
  <c r="M2653" i="9" s="1"/>
  <c r="K2645" i="9"/>
  <c r="M2645" i="9" s="1"/>
  <c r="K2637" i="9"/>
  <c r="M2637" i="9" s="1"/>
  <c r="K2629" i="9"/>
  <c r="M2629" i="9" s="1"/>
  <c r="K2621" i="9"/>
  <c r="M2621" i="9" s="1"/>
  <c r="K2613" i="9"/>
  <c r="K2605" i="9"/>
  <c r="K2597" i="9"/>
  <c r="K2244" i="9"/>
  <c r="K2258" i="9"/>
  <c r="K477" i="9"/>
  <c r="K469" i="9"/>
  <c r="K461" i="9"/>
  <c r="K453" i="9"/>
  <c r="K445" i="9"/>
  <c r="K437" i="9"/>
  <c r="K429" i="9"/>
  <c r="K421" i="9"/>
  <c r="K413" i="9"/>
  <c r="K405" i="9"/>
  <c r="K397" i="9"/>
  <c r="K389" i="9"/>
  <c r="K381" i="9"/>
  <c r="K373" i="9"/>
  <c r="K365" i="9"/>
  <c r="K357" i="9"/>
  <c r="K349" i="9"/>
  <c r="K341" i="9"/>
  <c r="K333" i="9"/>
  <c r="K325" i="9"/>
  <c r="K480" i="9"/>
  <c r="K472" i="9"/>
  <c r="K464" i="9"/>
  <c r="K456" i="9"/>
  <c r="K448" i="9"/>
  <c r="K440" i="9"/>
  <c r="K432" i="9"/>
  <c r="K424" i="9"/>
  <c r="K416" i="9"/>
  <c r="K408" i="9"/>
  <c r="K400" i="9"/>
  <c r="K392" i="9"/>
  <c r="K384" i="9"/>
  <c r="K376" i="9"/>
  <c r="K368" i="9"/>
  <c r="K360" i="9"/>
  <c r="K352" i="9"/>
  <c r="K344" i="9"/>
  <c r="K336" i="9"/>
  <c r="K328" i="9"/>
  <c r="K475" i="9"/>
  <c r="K467" i="9"/>
  <c r="K459" i="9"/>
  <c r="K451" i="9"/>
  <c r="K443" i="9"/>
  <c r="K435" i="9"/>
  <c r="K427" i="9"/>
  <c r="K419" i="9"/>
  <c r="K411" i="9"/>
  <c r="K403" i="9"/>
  <c r="K395" i="9"/>
  <c r="K387" i="9"/>
  <c r="K379" i="9"/>
  <c r="K371" i="9"/>
  <c r="K363" i="9"/>
  <c r="K355" i="9"/>
  <c r="K347" i="9"/>
  <c r="K339" i="9"/>
  <c r="K331" i="9"/>
  <c r="K323" i="9"/>
  <c r="K478" i="9"/>
  <c r="K470" i="9"/>
  <c r="K462" i="9"/>
  <c r="K454" i="9"/>
  <c r="K446" i="9"/>
  <c r="K438" i="9"/>
  <c r="K430" i="9"/>
  <c r="K422" i="9"/>
  <c r="K414" i="9"/>
  <c r="K406" i="9"/>
  <c r="K398" i="9"/>
  <c r="K390" i="9"/>
  <c r="K382" i="9"/>
  <c r="K374" i="9"/>
  <c r="K366" i="9"/>
  <c r="K358" i="9"/>
  <c r="K350" i="9"/>
  <c r="K342" i="9"/>
  <c r="K334" i="9"/>
  <c r="K326" i="9"/>
  <c r="K481" i="9"/>
  <c r="K473" i="9"/>
  <c r="K465" i="9"/>
  <c r="K457" i="9"/>
  <c r="K449" i="9"/>
  <c r="K441" i="9"/>
  <c r="K433" i="9"/>
  <c r="K425" i="9"/>
  <c r="K417" i="9"/>
  <c r="K409" i="9"/>
  <c r="K401" i="9"/>
  <c r="K393" i="9"/>
  <c r="K385" i="9"/>
  <c r="K377" i="9"/>
  <c r="K369" i="9"/>
  <c r="K361" i="9"/>
  <c r="K353" i="9"/>
  <c r="K345" i="9"/>
  <c r="K337" i="9"/>
  <c r="K329" i="9"/>
  <c r="K476" i="9"/>
  <c r="K468" i="9"/>
  <c r="K460" i="9"/>
  <c r="K452" i="9"/>
  <c r="K444" i="9"/>
  <c r="K436" i="9"/>
  <c r="K428" i="9"/>
  <c r="K420" i="9"/>
  <c r="K412" i="9"/>
  <c r="K404" i="9"/>
  <c r="K396" i="9"/>
  <c r="K388" i="9"/>
  <c r="K380" i="9"/>
  <c r="K372" i="9"/>
  <c r="K364" i="9"/>
  <c r="K356" i="9"/>
  <c r="K348" i="9"/>
  <c r="K340" i="9"/>
  <c r="K332" i="9"/>
  <c r="K324" i="9"/>
  <c r="K479" i="9"/>
  <c r="K471" i="9"/>
  <c r="K463" i="9"/>
  <c r="K455" i="9"/>
  <c r="K447" i="9"/>
  <c r="K439" i="9"/>
  <c r="K431" i="9"/>
  <c r="K423" i="9"/>
  <c r="K415" i="9"/>
  <c r="K407" i="9"/>
  <c r="K399" i="9"/>
  <c r="K391" i="9"/>
  <c r="K383" i="9"/>
  <c r="K375" i="9"/>
  <c r="K367" i="9"/>
  <c r="K359" i="9"/>
  <c r="K351" i="9"/>
  <c r="K343" i="9"/>
  <c r="K335" i="9"/>
  <c r="K327" i="9"/>
  <c r="K474" i="9"/>
  <c r="K466" i="9"/>
  <c r="K458" i="9"/>
  <c r="K450" i="9"/>
  <c r="K442" i="9"/>
  <c r="K434" i="9"/>
  <c r="K426" i="9"/>
  <c r="K418" i="9"/>
  <c r="K410" i="9"/>
  <c r="K402" i="9"/>
  <c r="K394" i="9"/>
  <c r="K386" i="9"/>
  <c r="K378" i="9"/>
  <c r="K370" i="9"/>
  <c r="K362" i="9"/>
  <c r="K354" i="9"/>
  <c r="K346" i="9"/>
  <c r="K338" i="9"/>
  <c r="K330" i="9"/>
  <c r="K322" i="9"/>
  <c r="M2565" i="9"/>
  <c r="M2469" i="9"/>
  <c r="M2509" i="9"/>
  <c r="M2534" i="9"/>
  <c r="M2572" i="9"/>
  <c r="M2508" i="9"/>
  <c r="M2444" i="9"/>
  <c r="M2547" i="9"/>
  <c r="M2578" i="9"/>
  <c r="M2514" i="9"/>
  <c r="M2545" i="9"/>
  <c r="M2576" i="9"/>
  <c r="M2448" i="9"/>
  <c r="M2543" i="9"/>
  <c r="M2479" i="9"/>
  <c r="M4524" i="9"/>
  <c r="M2311" i="9"/>
  <c r="M2382" i="9"/>
  <c r="M2388" i="9"/>
  <c r="M2395" i="9"/>
  <c r="M2416" i="9"/>
  <c r="M2346" i="9"/>
  <c r="M2358" i="9"/>
  <c r="M2294" i="9"/>
  <c r="M4526" i="9"/>
  <c r="M2677" i="9"/>
  <c r="M2597" i="9"/>
  <c r="M2694" i="9"/>
  <c r="M2630" i="9"/>
  <c r="M2604" i="9"/>
  <c r="M2602" i="9"/>
  <c r="M2696" i="9"/>
  <c r="M2599" i="9"/>
  <c r="I483" i="9"/>
  <c r="I491" i="9"/>
  <c r="I499" i="9"/>
  <c r="I507" i="9"/>
  <c r="I515" i="9"/>
  <c r="I523" i="9"/>
  <c r="I531" i="9"/>
  <c r="I539" i="9"/>
  <c r="I547" i="9"/>
  <c r="I555" i="9"/>
  <c r="I563" i="9"/>
  <c r="I571" i="9"/>
  <c r="I579" i="9"/>
  <c r="I587" i="9"/>
  <c r="I595" i="9"/>
  <c r="I603" i="9"/>
  <c r="I611" i="9"/>
  <c r="I619" i="9"/>
  <c r="I627" i="9"/>
  <c r="I635" i="9"/>
  <c r="I484" i="9"/>
  <c r="I492" i="9"/>
  <c r="I500" i="9"/>
  <c r="I508" i="9"/>
  <c r="I516" i="9"/>
  <c r="I485" i="9"/>
  <c r="I493" i="9"/>
  <c r="I501" i="9"/>
  <c r="I509" i="9"/>
  <c r="I517" i="9"/>
  <c r="I525" i="9"/>
  <c r="I533" i="9"/>
  <c r="I541" i="9"/>
  <c r="I549" i="9"/>
  <c r="I557" i="9"/>
  <c r="I565" i="9"/>
  <c r="I573" i="9"/>
  <c r="I581" i="9"/>
  <c r="I589" i="9"/>
  <c r="I597" i="9"/>
  <c r="I605" i="9"/>
  <c r="I613" i="9"/>
  <c r="I621" i="9"/>
  <c r="I629" i="9"/>
  <c r="I637" i="9"/>
  <c r="I486" i="9"/>
  <c r="I494" i="9"/>
  <c r="I502" i="9"/>
  <c r="I510" i="9"/>
  <c r="I518" i="9"/>
  <c r="I526" i="9"/>
  <c r="I534" i="9"/>
  <c r="I542" i="9"/>
  <c r="I550" i="9"/>
  <c r="I558" i="9"/>
  <c r="I566" i="9"/>
  <c r="I574" i="9"/>
  <c r="I582" i="9"/>
  <c r="I590" i="9"/>
  <c r="I598" i="9"/>
  <c r="I606" i="9"/>
  <c r="I614" i="9"/>
  <c r="I622" i="9"/>
  <c r="I630" i="9"/>
  <c r="I638" i="9"/>
  <c r="I487" i="9"/>
  <c r="I495" i="9"/>
  <c r="I503" i="9"/>
  <c r="I511" i="9"/>
  <c r="I519" i="9"/>
  <c r="I527" i="9"/>
  <c r="I535" i="9"/>
  <c r="I543" i="9"/>
  <c r="I551" i="9"/>
  <c r="I559" i="9"/>
  <c r="I567" i="9"/>
  <c r="I575" i="9"/>
  <c r="I583" i="9"/>
  <c r="I591" i="9"/>
  <c r="I599" i="9"/>
  <c r="I607" i="9"/>
  <c r="I615" i="9"/>
  <c r="I623" i="9"/>
  <c r="I631" i="9"/>
  <c r="I639" i="9"/>
  <c r="I488" i="9"/>
  <c r="I496" i="9"/>
  <c r="I504" i="9"/>
  <c r="I512" i="9"/>
  <c r="I520" i="9"/>
  <c r="I489" i="9"/>
  <c r="I497" i="9"/>
  <c r="I505" i="9"/>
  <c r="I513" i="9"/>
  <c r="I521" i="9"/>
  <c r="I529" i="9"/>
  <c r="I537" i="9"/>
  <c r="I545" i="9"/>
  <c r="I553" i="9"/>
  <c r="I561" i="9"/>
  <c r="I569" i="9"/>
  <c r="I577" i="9"/>
  <c r="I585" i="9"/>
  <c r="I593" i="9"/>
  <c r="I601" i="9"/>
  <c r="I609" i="9"/>
  <c r="I617" i="9"/>
  <c r="I625" i="9"/>
  <c r="I633" i="9"/>
  <c r="I641" i="9"/>
  <c r="I514" i="9"/>
  <c r="I540" i="9"/>
  <c r="I562" i="9"/>
  <c r="I584" i="9"/>
  <c r="I604" i="9"/>
  <c r="I626" i="9"/>
  <c r="I522" i="9"/>
  <c r="I544" i="9"/>
  <c r="I564" i="9"/>
  <c r="I586" i="9"/>
  <c r="I608" i="9"/>
  <c r="I628" i="9"/>
  <c r="I524" i="9"/>
  <c r="I546" i="9"/>
  <c r="I568" i="9"/>
  <c r="I588" i="9"/>
  <c r="I610" i="9"/>
  <c r="I632" i="9"/>
  <c r="I528" i="9"/>
  <c r="I548" i="9"/>
  <c r="I570" i="9"/>
  <c r="I592" i="9"/>
  <c r="I612" i="9"/>
  <c r="I634" i="9"/>
  <c r="I482" i="9"/>
  <c r="I530" i="9"/>
  <c r="I552" i="9"/>
  <c r="I572" i="9"/>
  <c r="I594" i="9"/>
  <c r="I616" i="9"/>
  <c r="I636" i="9"/>
  <c r="I490" i="9"/>
  <c r="I532" i="9"/>
  <c r="I554" i="9"/>
  <c r="I576" i="9"/>
  <c r="I596" i="9"/>
  <c r="I618" i="9"/>
  <c r="I640" i="9"/>
  <c r="I498" i="9"/>
  <c r="I536" i="9"/>
  <c r="I556" i="9"/>
  <c r="I578" i="9"/>
  <c r="I600" i="9"/>
  <c r="I620" i="9"/>
  <c r="I506" i="9"/>
  <c r="I538" i="9"/>
  <c r="I560" i="9"/>
  <c r="I580" i="9"/>
  <c r="I602" i="9"/>
  <c r="I624" i="9"/>
  <c r="I2245" i="9"/>
  <c r="I2751" i="9"/>
  <c r="I2759" i="9"/>
  <c r="M2759" i="9" s="1"/>
  <c r="I2767" i="9"/>
  <c r="I2775" i="9"/>
  <c r="I2783" i="9"/>
  <c r="I2791" i="9"/>
  <c r="I2753" i="9"/>
  <c r="M2753" i="9" s="1"/>
  <c r="I2761" i="9"/>
  <c r="I2769" i="9"/>
  <c r="M2769" i="9" s="1"/>
  <c r="I2777" i="9"/>
  <c r="I2785" i="9"/>
  <c r="I2793" i="9"/>
  <c r="I2801" i="9"/>
  <c r="I2809" i="9"/>
  <c r="I2817" i="9"/>
  <c r="I2259" i="9"/>
  <c r="I2754" i="9"/>
  <c r="M2754" i="9" s="1"/>
  <c r="I2762" i="9"/>
  <c r="I2770" i="9"/>
  <c r="M2770" i="9" s="1"/>
  <c r="I2778" i="9"/>
  <c r="I2786" i="9"/>
  <c r="I2794" i="9"/>
  <c r="I2802" i="9"/>
  <c r="I2810" i="9"/>
  <c r="I2818" i="9"/>
  <c r="I2826" i="9"/>
  <c r="I2834" i="9"/>
  <c r="M2834" i="9" s="1"/>
  <c r="I2842" i="9"/>
  <c r="I2850" i="9"/>
  <c r="I2858" i="9"/>
  <c r="I2755" i="9"/>
  <c r="M2755" i="9" s="1"/>
  <c r="I2763" i="9"/>
  <c r="I2771" i="9"/>
  <c r="M2771" i="9" s="1"/>
  <c r="I2779" i="9"/>
  <c r="I2787" i="9"/>
  <c r="I2795" i="9"/>
  <c r="I2803" i="9"/>
  <c r="I2811" i="9"/>
  <c r="I2819" i="9"/>
  <c r="I2756" i="9"/>
  <c r="I2764" i="9"/>
  <c r="M2764" i="9" s="1"/>
  <c r="I2772" i="9"/>
  <c r="I2750" i="9"/>
  <c r="M2750" i="9" s="1"/>
  <c r="I2758" i="9"/>
  <c r="M2758" i="9" s="1"/>
  <c r="I2766" i="9"/>
  <c r="M2766" i="9" s="1"/>
  <c r="I2774" i="9"/>
  <c r="I2782" i="9"/>
  <c r="I2790" i="9"/>
  <c r="I2798" i="9"/>
  <c r="I2806" i="9"/>
  <c r="I2814" i="9"/>
  <c r="I2822" i="9"/>
  <c r="I2830" i="9"/>
  <c r="M2830" i="9" s="1"/>
  <c r="I2838" i="9"/>
  <c r="I2846" i="9"/>
  <c r="M2846" i="9" s="1"/>
  <c r="I2854" i="9"/>
  <c r="I2862" i="9"/>
  <c r="I2773" i="9"/>
  <c r="M2773" i="9" s="1"/>
  <c r="I2796" i="9"/>
  <c r="I2812" i="9"/>
  <c r="I2825" i="9"/>
  <c r="I2836" i="9"/>
  <c r="I2847" i="9"/>
  <c r="I2857" i="9"/>
  <c r="I2867" i="9"/>
  <c r="I2875" i="9"/>
  <c r="I2883" i="9"/>
  <c r="I2891" i="9"/>
  <c r="I2899" i="9"/>
  <c r="I2907" i="9"/>
  <c r="I2776" i="9"/>
  <c r="I2797" i="9"/>
  <c r="I2813" i="9"/>
  <c r="I2827" i="9"/>
  <c r="I2837" i="9"/>
  <c r="M2837" i="9" s="1"/>
  <c r="I2848" i="9"/>
  <c r="I2859" i="9"/>
  <c r="I2868" i="9"/>
  <c r="I2876" i="9"/>
  <c r="I2884" i="9"/>
  <c r="I2892" i="9"/>
  <c r="I2900" i="9"/>
  <c r="I2908" i="9"/>
  <c r="I2780" i="9"/>
  <c r="I2799" i="9"/>
  <c r="I2815" i="9"/>
  <c r="I2828" i="9"/>
  <c r="I2839" i="9"/>
  <c r="I2849" i="9"/>
  <c r="I2860" i="9"/>
  <c r="I2869" i="9"/>
  <c r="I2877" i="9"/>
  <c r="I2885" i="9"/>
  <c r="I2893" i="9"/>
  <c r="I2901" i="9"/>
  <c r="I2909" i="9"/>
  <c r="I2752" i="9"/>
  <c r="M2752" i="9" s="1"/>
  <c r="I2781" i="9"/>
  <c r="I2800" i="9"/>
  <c r="I2816" i="9"/>
  <c r="I2829" i="9"/>
  <c r="I2840" i="9"/>
  <c r="I2851" i="9"/>
  <c r="I2861" i="9"/>
  <c r="I2870" i="9"/>
  <c r="I2878" i="9"/>
  <c r="I2886" i="9"/>
  <c r="I2894" i="9"/>
  <c r="I2902" i="9"/>
  <c r="I2757" i="9"/>
  <c r="M2757" i="9" s="1"/>
  <c r="I2784" i="9"/>
  <c r="I2804" i="9"/>
  <c r="I2820" i="9"/>
  <c r="I2831" i="9"/>
  <c r="I2841" i="9"/>
  <c r="I2852" i="9"/>
  <c r="I2863" i="9"/>
  <c r="I2871" i="9"/>
  <c r="I2879" i="9"/>
  <c r="I2887" i="9"/>
  <c r="I2895" i="9"/>
  <c r="I2903" i="9"/>
  <c r="I2760" i="9"/>
  <c r="I2788" i="9"/>
  <c r="I2805" i="9"/>
  <c r="I2821" i="9"/>
  <c r="I2832" i="9"/>
  <c r="M2832" i="9" s="1"/>
  <c r="I2843" i="9"/>
  <c r="I2853" i="9"/>
  <c r="M2853" i="9" s="1"/>
  <c r="I2864" i="9"/>
  <c r="I2872" i="9"/>
  <c r="I2880" i="9"/>
  <c r="I2888" i="9"/>
  <c r="I2896" i="9"/>
  <c r="I2904" i="9"/>
  <c r="I2768" i="9"/>
  <c r="M2768" i="9" s="1"/>
  <c r="I2792" i="9"/>
  <c r="I2808" i="9"/>
  <c r="I2824" i="9"/>
  <c r="I2835" i="9"/>
  <c r="M2835" i="9" s="1"/>
  <c r="I2845" i="9"/>
  <c r="M2845" i="9" s="1"/>
  <c r="I2856" i="9"/>
  <c r="I2866" i="9"/>
  <c r="I2874" i="9"/>
  <c r="I2882" i="9"/>
  <c r="I2890" i="9"/>
  <c r="I2898" i="9"/>
  <c r="I2906" i="9"/>
  <c r="I2865" i="9"/>
  <c r="I2765" i="9"/>
  <c r="M2765" i="9" s="1"/>
  <c r="I2873" i="9"/>
  <c r="I2789" i="9"/>
  <c r="I2881" i="9"/>
  <c r="I2807" i="9"/>
  <c r="I2889" i="9"/>
  <c r="I2823" i="9"/>
  <c r="I2897" i="9"/>
  <c r="I2833" i="9"/>
  <c r="M2833" i="9" s="1"/>
  <c r="I2905" i="9"/>
  <c r="I2844" i="9"/>
  <c r="I2855" i="9"/>
  <c r="M2855" i="9" s="1"/>
  <c r="I4513" i="9"/>
  <c r="I4527" i="9"/>
  <c r="M4527" i="9" s="1"/>
  <c r="H639" i="9"/>
  <c r="M639" i="9" s="1"/>
  <c r="H631" i="9"/>
  <c r="M631" i="9" s="1"/>
  <c r="H623" i="9"/>
  <c r="M623" i="9" s="1"/>
  <c r="H615" i="9"/>
  <c r="M615" i="9" s="1"/>
  <c r="H559" i="9"/>
  <c r="M559" i="9" s="1"/>
  <c r="H551" i="9"/>
  <c r="M551" i="9" s="1"/>
  <c r="H543" i="9"/>
  <c r="M543" i="9" s="1"/>
  <c r="H535" i="9"/>
  <c r="M535" i="9" s="1"/>
  <c r="H634" i="9"/>
  <c r="M634" i="9" s="1"/>
  <c r="H626" i="9"/>
  <c r="M626" i="9" s="1"/>
  <c r="H618" i="9"/>
  <c r="M618" i="9" s="1"/>
  <c r="H554" i="9"/>
  <c r="M554" i="9" s="1"/>
  <c r="H546" i="9"/>
  <c r="M546" i="9" s="1"/>
  <c r="H538" i="9"/>
  <c r="M538" i="9" s="1"/>
  <c r="H637" i="9"/>
  <c r="M637" i="9" s="1"/>
  <c r="H629" i="9"/>
  <c r="M629" i="9" s="1"/>
  <c r="H621" i="9"/>
  <c r="M621" i="9" s="1"/>
  <c r="H557" i="9"/>
  <c r="M557" i="9" s="1"/>
  <c r="H549" i="9"/>
  <c r="M549" i="9" s="1"/>
  <c r="H541" i="9"/>
  <c r="M541" i="9" s="1"/>
  <c r="H640" i="9"/>
  <c r="M640" i="9" s="1"/>
  <c r="H632" i="9"/>
  <c r="M632" i="9" s="1"/>
  <c r="H624" i="9"/>
  <c r="M624" i="9" s="1"/>
  <c r="H616" i="9"/>
  <c r="M616" i="9" s="1"/>
  <c r="H560" i="9"/>
  <c r="M560" i="9" s="1"/>
  <c r="H552" i="9"/>
  <c r="M552" i="9" s="1"/>
  <c r="H544" i="9"/>
  <c r="M544" i="9" s="1"/>
  <c r="H536" i="9"/>
  <c r="M536" i="9" s="1"/>
  <c r="H635" i="9"/>
  <c r="M635" i="9" s="1"/>
  <c r="H627" i="9"/>
  <c r="M627" i="9" s="1"/>
  <c r="H619" i="9"/>
  <c r="M619" i="9" s="1"/>
  <c r="H555" i="9"/>
  <c r="M555" i="9" s="1"/>
  <c r="H547" i="9"/>
  <c r="M547" i="9" s="1"/>
  <c r="H539" i="9"/>
  <c r="M539" i="9" s="1"/>
  <c r="H638" i="9"/>
  <c r="M638" i="9" s="1"/>
  <c r="H630" i="9"/>
  <c r="M630" i="9" s="1"/>
  <c r="H622" i="9"/>
  <c r="M622" i="9" s="1"/>
  <c r="H558" i="9"/>
  <c r="M558" i="9" s="1"/>
  <c r="H550" i="9"/>
  <c r="M550" i="9" s="1"/>
  <c r="H542" i="9"/>
  <c r="M542" i="9" s="1"/>
  <c r="H641" i="9"/>
  <c r="M641" i="9" s="1"/>
  <c r="H633" i="9"/>
  <c r="M633" i="9" s="1"/>
  <c r="H625" i="9"/>
  <c r="M625" i="9" s="1"/>
  <c r="H617" i="9"/>
  <c r="M617" i="9" s="1"/>
  <c r="H561" i="9"/>
  <c r="M561" i="9" s="1"/>
  <c r="H553" i="9"/>
  <c r="M553" i="9" s="1"/>
  <c r="H545" i="9"/>
  <c r="M545" i="9" s="1"/>
  <c r="H537" i="9"/>
  <c r="M537" i="9" s="1"/>
  <c r="H636" i="9"/>
  <c r="M636" i="9" s="1"/>
  <c r="H628" i="9"/>
  <c r="M628" i="9" s="1"/>
  <c r="H620" i="9"/>
  <c r="M620" i="9" s="1"/>
  <c r="H556" i="9"/>
  <c r="M556" i="9" s="1"/>
  <c r="H548" i="9"/>
  <c r="M548" i="9" s="1"/>
  <c r="H540" i="9"/>
  <c r="M540" i="9" s="1"/>
  <c r="M2355" i="9"/>
  <c r="M2708" i="9"/>
  <c r="H2258" i="9"/>
  <c r="M2258" i="9" s="1"/>
  <c r="H2244" i="9"/>
  <c r="M2244" i="9" s="1"/>
  <c r="H423" i="9"/>
  <c r="M423" i="9" s="1"/>
  <c r="H415" i="9"/>
  <c r="M415" i="9" s="1"/>
  <c r="H407" i="9"/>
  <c r="M407" i="9" s="1"/>
  <c r="H343" i="9"/>
  <c r="M343" i="9" s="1"/>
  <c r="H335" i="9"/>
  <c r="M335" i="9" s="1"/>
  <c r="H327" i="9"/>
  <c r="M327" i="9" s="1"/>
  <c r="H426" i="9"/>
  <c r="M426" i="9" s="1"/>
  <c r="H418" i="9"/>
  <c r="M418" i="9" s="1"/>
  <c r="H410" i="9"/>
  <c r="M410" i="9" s="1"/>
  <c r="H402" i="9"/>
  <c r="M402" i="9" s="1"/>
  <c r="H346" i="9"/>
  <c r="M346" i="9" s="1"/>
  <c r="H338" i="9"/>
  <c r="M338" i="9" s="1"/>
  <c r="H330" i="9"/>
  <c r="M330" i="9" s="1"/>
  <c r="H322" i="9"/>
  <c r="M322" i="9" s="1"/>
  <c r="H421" i="9"/>
  <c r="M421" i="9" s="1"/>
  <c r="H413" i="9"/>
  <c r="M413" i="9" s="1"/>
  <c r="H405" i="9"/>
  <c r="M405" i="9" s="1"/>
  <c r="H341" i="9"/>
  <c r="M341" i="9" s="1"/>
  <c r="H333" i="9"/>
  <c r="M333" i="9" s="1"/>
  <c r="H325" i="9"/>
  <c r="M325" i="9" s="1"/>
  <c r="H424" i="9"/>
  <c r="M424" i="9" s="1"/>
  <c r="H416" i="9"/>
  <c r="M416" i="9" s="1"/>
  <c r="H408" i="9"/>
  <c r="M408" i="9" s="1"/>
  <c r="H344" i="9"/>
  <c r="M344" i="9" s="1"/>
  <c r="H336" i="9"/>
  <c r="M336" i="9" s="1"/>
  <c r="H328" i="9"/>
  <c r="M328" i="9" s="1"/>
  <c r="H427" i="9"/>
  <c r="M427" i="9" s="1"/>
  <c r="H419" i="9"/>
  <c r="M419" i="9" s="1"/>
  <c r="H411" i="9"/>
  <c r="M411" i="9" s="1"/>
  <c r="H403" i="9"/>
  <c r="M403" i="9" s="1"/>
  <c r="H347" i="9"/>
  <c r="M347" i="9" s="1"/>
  <c r="H339" i="9"/>
  <c r="M339" i="9" s="1"/>
  <c r="H331" i="9"/>
  <c r="M331" i="9" s="1"/>
  <c r="H323" i="9"/>
  <c r="M323" i="9" s="1"/>
  <c r="H422" i="9"/>
  <c r="M422" i="9" s="1"/>
  <c r="H414" i="9"/>
  <c r="M414" i="9" s="1"/>
  <c r="H406" i="9"/>
  <c r="M406" i="9" s="1"/>
  <c r="H342" i="9"/>
  <c r="M342" i="9" s="1"/>
  <c r="H334" i="9"/>
  <c r="M334" i="9" s="1"/>
  <c r="H326" i="9"/>
  <c r="M326" i="9" s="1"/>
  <c r="H425" i="9"/>
  <c r="M425" i="9" s="1"/>
  <c r="H417" i="9"/>
  <c r="M417" i="9" s="1"/>
  <c r="H409" i="9"/>
  <c r="M409" i="9" s="1"/>
  <c r="H345" i="9"/>
  <c r="M345" i="9" s="1"/>
  <c r="H337" i="9"/>
  <c r="M337" i="9" s="1"/>
  <c r="H329" i="9"/>
  <c r="M329" i="9" s="1"/>
  <c r="H420" i="9"/>
  <c r="M420" i="9" s="1"/>
  <c r="H412" i="9"/>
  <c r="M412" i="9" s="1"/>
  <c r="H404" i="9"/>
  <c r="M404" i="9" s="1"/>
  <c r="H340" i="9"/>
  <c r="M340" i="9" s="1"/>
  <c r="H332" i="9"/>
  <c r="M332" i="9" s="1"/>
  <c r="H324" i="9"/>
  <c r="M324" i="9" s="1"/>
  <c r="M2544" i="9"/>
  <c r="M2427" i="9"/>
  <c r="M2326" i="9"/>
  <c r="M2501" i="9"/>
  <c r="M2445" i="9"/>
  <c r="M2526" i="9"/>
  <c r="M2462" i="9"/>
  <c r="M2500" i="9"/>
  <c r="M2436" i="9"/>
  <c r="M2537" i="9"/>
  <c r="M2568" i="9"/>
  <c r="M2504" i="9"/>
  <c r="M2440" i="9"/>
  <c r="M2535" i="9"/>
  <c r="M2471" i="9"/>
  <c r="M2413" i="9"/>
  <c r="M2381" i="9"/>
  <c r="M2291" i="9"/>
  <c r="M2299" i="9"/>
  <c r="M2327" i="9"/>
  <c r="M2407" i="9"/>
  <c r="M2335" i="9"/>
  <c r="M2353" i="9"/>
  <c r="M2289" i="9"/>
  <c r="M2685" i="9"/>
  <c r="M2613" i="9"/>
  <c r="M2686" i="9"/>
  <c r="M2622" i="9"/>
  <c r="M2596" i="9"/>
  <c r="M2691" i="9"/>
  <c r="M2594" i="9"/>
  <c r="M2689" i="9"/>
  <c r="M2688" i="9"/>
  <c r="M2624" i="9"/>
  <c r="M2591" i="9"/>
  <c r="M2552" i="9" l="1"/>
  <c r="M2560" i="9"/>
  <c r="M2505" i="9"/>
  <c r="L2669" i="9"/>
  <c r="M2669" i="9" s="1"/>
  <c r="L2733" i="9"/>
  <c r="L2634" i="9"/>
  <c r="L2698" i="9"/>
  <c r="L2599" i="9"/>
  <c r="L2663" i="9"/>
  <c r="L2727" i="9"/>
  <c r="M2727" i="9" s="1"/>
  <c r="L2636" i="9"/>
  <c r="L2700" i="9"/>
  <c r="L2601" i="9"/>
  <c r="L2665" i="9"/>
  <c r="L2729" i="9"/>
  <c r="L2630" i="9"/>
  <c r="L2694" i="9"/>
  <c r="L2603" i="9"/>
  <c r="L2667" i="9"/>
  <c r="L2731" i="9"/>
  <c r="M2663" i="9"/>
  <c r="M2731" i="9"/>
  <c r="M2587" i="9"/>
  <c r="L2712" i="9"/>
  <c r="L2621" i="9"/>
  <c r="L2685" i="9"/>
  <c r="L2749" i="9"/>
  <c r="M2749" i="9" s="1"/>
  <c r="L2650" i="9"/>
  <c r="M2650" i="9" s="1"/>
  <c r="L2714" i="9"/>
  <c r="L2615" i="9"/>
  <c r="L2679" i="9"/>
  <c r="L2743" i="9"/>
  <c r="L2652" i="9"/>
  <c r="L2716" i="9"/>
  <c r="L2617" i="9"/>
  <c r="L2681" i="9"/>
  <c r="L2745" i="9"/>
  <c r="L2646" i="9"/>
  <c r="L2710" i="9"/>
  <c r="L2619" i="9"/>
  <c r="L2683" i="9"/>
  <c r="M2831" i="9"/>
  <c r="M2772" i="9"/>
  <c r="M2841" i="9"/>
  <c r="M2767" i="9"/>
  <c r="M2843" i="9"/>
  <c r="M2854" i="9"/>
  <c r="M2840" i="9"/>
  <c r="M2836" i="9"/>
  <c r="M2743" i="9"/>
  <c r="M2652" i="9"/>
  <c r="M2745" i="9"/>
  <c r="M2646" i="9"/>
  <c r="M2747" i="9"/>
  <c r="M2648" i="9"/>
  <c r="M2842" i="9"/>
  <c r="M2850" i="9"/>
  <c r="M2656" i="9"/>
  <c r="M2848" i="9"/>
  <c r="M2666" i="9"/>
  <c r="M2730" i="9"/>
  <c r="M2668" i="9"/>
  <c r="M2732" i="9"/>
  <c r="M2662" i="9"/>
  <c r="M2726" i="9"/>
  <c r="M2664" i="9"/>
  <c r="M2728" i="9"/>
  <c r="M2852" i="9"/>
  <c r="M2775" i="9"/>
  <c r="M2849" i="9"/>
  <c r="M2844" i="9"/>
  <c r="M2839" i="9"/>
  <c r="M2733" i="9"/>
  <c r="M2665" i="9"/>
  <c r="M2729" i="9"/>
  <c r="M2667" i="9"/>
  <c r="M2851" i="9"/>
  <c r="M2847" i="9"/>
  <c r="M2838" i="9"/>
  <c r="M2774" i="9"/>
  <c r="M2760" i="9"/>
  <c r="M4513" i="9"/>
  <c r="M2762" i="9"/>
  <c r="L4514" i="9"/>
  <c r="L4528" i="9"/>
  <c r="L3062" i="9"/>
  <c r="L3054" i="9"/>
  <c r="L3046" i="9"/>
  <c r="L3038" i="9"/>
  <c r="L3030" i="9"/>
  <c r="L3022" i="9"/>
  <c r="L3014" i="9"/>
  <c r="L3006" i="9"/>
  <c r="L2998" i="9"/>
  <c r="L2990" i="9"/>
  <c r="L2982" i="9"/>
  <c r="L2974" i="9"/>
  <c r="L2966" i="9"/>
  <c r="L2958" i="9"/>
  <c r="L2950" i="9"/>
  <c r="L2942" i="9"/>
  <c r="L2934" i="9"/>
  <c r="L2926" i="9"/>
  <c r="L2918" i="9"/>
  <c r="L2910" i="9"/>
  <c r="L3065" i="9"/>
  <c r="L3057" i="9"/>
  <c r="L3049" i="9"/>
  <c r="L3041" i="9"/>
  <c r="L3033" i="9"/>
  <c r="L3025" i="9"/>
  <c r="L3017" i="9"/>
  <c r="L3009" i="9"/>
  <c r="L3001" i="9"/>
  <c r="L2993" i="9"/>
  <c r="L2985" i="9"/>
  <c r="L2977" i="9"/>
  <c r="L2969" i="9"/>
  <c r="L2961" i="9"/>
  <c r="L2953" i="9"/>
  <c r="L2945" i="9"/>
  <c r="L2937" i="9"/>
  <c r="L2929" i="9"/>
  <c r="L2921" i="9"/>
  <c r="L2913" i="9"/>
  <c r="L3068" i="9"/>
  <c r="L3060" i="9"/>
  <c r="L3052" i="9"/>
  <c r="L3044" i="9"/>
  <c r="L3036" i="9"/>
  <c r="L3028" i="9"/>
  <c r="L3020" i="9"/>
  <c r="L3012" i="9"/>
  <c r="L3004" i="9"/>
  <c r="L2996" i="9"/>
  <c r="L2988" i="9"/>
  <c r="L2980" i="9"/>
  <c r="L2972" i="9"/>
  <c r="L2964" i="9"/>
  <c r="L2956" i="9"/>
  <c r="L2948" i="9"/>
  <c r="L2940" i="9"/>
  <c r="L2932" i="9"/>
  <c r="L2924" i="9"/>
  <c r="L2916" i="9"/>
  <c r="L3063" i="9"/>
  <c r="L3055" i="9"/>
  <c r="L3047" i="9"/>
  <c r="L3039" i="9"/>
  <c r="L3031" i="9"/>
  <c r="L3023" i="9"/>
  <c r="L3015" i="9"/>
  <c r="L3007" i="9"/>
  <c r="L2999" i="9"/>
  <c r="L2991" i="9"/>
  <c r="L2983" i="9"/>
  <c r="L2975" i="9"/>
  <c r="L2967" i="9"/>
  <c r="L2959" i="9"/>
  <c r="L2951" i="9"/>
  <c r="L2943" i="9"/>
  <c r="L2935" i="9"/>
  <c r="L2927" i="9"/>
  <c r="L2919" i="9"/>
  <c r="L2911" i="9"/>
  <c r="L3069" i="9"/>
  <c r="L3061" i="9"/>
  <c r="L3053" i="9"/>
  <c r="L3045" i="9"/>
  <c r="L3037" i="9"/>
  <c r="L3029" i="9"/>
  <c r="L3021" i="9"/>
  <c r="L3013" i="9"/>
  <c r="L3005" i="9"/>
  <c r="L2997" i="9"/>
  <c r="L2989" i="9"/>
  <c r="L2981" i="9"/>
  <c r="L2973" i="9"/>
  <c r="L2965" i="9"/>
  <c r="L2957" i="9"/>
  <c r="L2949" i="9"/>
  <c r="L2941" i="9"/>
  <c r="L2933" i="9"/>
  <c r="L2925" i="9"/>
  <c r="L2917" i="9"/>
  <c r="L3064" i="9"/>
  <c r="L3056" i="9"/>
  <c r="L3048" i="9"/>
  <c r="L3040" i="9"/>
  <c r="L3032" i="9"/>
  <c r="L3024" i="9"/>
  <c r="L3016" i="9"/>
  <c r="L3008" i="9"/>
  <c r="L3000" i="9"/>
  <c r="L2992" i="9"/>
  <c r="L2984" i="9"/>
  <c r="L2976" i="9"/>
  <c r="L2968" i="9"/>
  <c r="L2960" i="9"/>
  <c r="L2952" i="9"/>
  <c r="L2944" i="9"/>
  <c r="L2936" i="9"/>
  <c r="L2928" i="9"/>
  <c r="L2920" i="9"/>
  <c r="L2912" i="9"/>
  <c r="L3067" i="9"/>
  <c r="L3035" i="9"/>
  <c r="L3003" i="9"/>
  <c r="L2971" i="9"/>
  <c r="L2939" i="9"/>
  <c r="L3058" i="9"/>
  <c r="L3026" i="9"/>
  <c r="L2994" i="9"/>
  <c r="L2962" i="9"/>
  <c r="L2930" i="9"/>
  <c r="L3043" i="9"/>
  <c r="L3011" i="9"/>
  <c r="L2979" i="9"/>
  <c r="L2947" i="9"/>
  <c r="L2915" i="9"/>
  <c r="L3066" i="9"/>
  <c r="L3034" i="9"/>
  <c r="L3002" i="9"/>
  <c r="L2970" i="9"/>
  <c r="L2938" i="9"/>
  <c r="L3051" i="9"/>
  <c r="L3019" i="9"/>
  <c r="L2987" i="9"/>
  <c r="L2955" i="9"/>
  <c r="L2923" i="9"/>
  <c r="L3042" i="9"/>
  <c r="L3010" i="9"/>
  <c r="L2978" i="9"/>
  <c r="L2946" i="9"/>
  <c r="L2914" i="9"/>
  <c r="L3059" i="9"/>
  <c r="L3027" i="9"/>
  <c r="L2995" i="9"/>
  <c r="L2963" i="9"/>
  <c r="L2931" i="9"/>
  <c r="L3050" i="9"/>
  <c r="L3018" i="9"/>
  <c r="L2986" i="9"/>
  <c r="L2954" i="9"/>
  <c r="L2922" i="9"/>
  <c r="L2246" i="9"/>
  <c r="L2260" i="9"/>
  <c r="L794" i="9"/>
  <c r="L786" i="9"/>
  <c r="L778" i="9"/>
  <c r="L770" i="9"/>
  <c r="L762" i="9"/>
  <c r="L754" i="9"/>
  <c r="L746" i="9"/>
  <c r="L738" i="9"/>
  <c r="L730" i="9"/>
  <c r="L722" i="9"/>
  <c r="L714" i="9"/>
  <c r="L706" i="9"/>
  <c r="L698" i="9"/>
  <c r="L797" i="9"/>
  <c r="L789" i="9"/>
  <c r="L781" i="9"/>
  <c r="L773" i="9"/>
  <c r="L765" i="9"/>
  <c r="L757" i="9"/>
  <c r="L795" i="9"/>
  <c r="L787" i="9"/>
  <c r="L779" i="9"/>
  <c r="L771" i="9"/>
  <c r="L763" i="9"/>
  <c r="L755" i="9"/>
  <c r="L747" i="9"/>
  <c r="L739" i="9"/>
  <c r="L731" i="9"/>
  <c r="L723" i="9"/>
  <c r="L715" i="9"/>
  <c r="L707" i="9"/>
  <c r="L798" i="9"/>
  <c r="L790" i="9"/>
  <c r="L801" i="9"/>
  <c r="L793" i="9"/>
  <c r="L785" i="9"/>
  <c r="L777" i="9"/>
  <c r="L769" i="9"/>
  <c r="L761" i="9"/>
  <c r="L796" i="9"/>
  <c r="L799" i="9"/>
  <c r="L791" i="9"/>
  <c r="L783" i="9"/>
  <c r="L775" i="9"/>
  <c r="L767" i="9"/>
  <c r="L759" i="9"/>
  <c r="L751" i="9"/>
  <c r="L743" i="9"/>
  <c r="L735" i="9"/>
  <c r="L727" i="9"/>
  <c r="L719" i="9"/>
  <c r="L711" i="9"/>
  <c r="L753" i="9"/>
  <c r="L737" i="9"/>
  <c r="L721" i="9"/>
  <c r="L696" i="9"/>
  <c r="L688" i="9"/>
  <c r="L680" i="9"/>
  <c r="L672" i="9"/>
  <c r="L664" i="9"/>
  <c r="L656" i="9"/>
  <c r="L648" i="9"/>
  <c r="L792" i="9"/>
  <c r="L788" i="9"/>
  <c r="L772" i="9"/>
  <c r="L756" i="9"/>
  <c r="L705" i="9"/>
  <c r="L703" i="9"/>
  <c r="L691" i="9"/>
  <c r="L683" i="9"/>
  <c r="L675" i="9"/>
  <c r="L667" i="9"/>
  <c r="L659" i="9"/>
  <c r="L651" i="9"/>
  <c r="L643" i="9"/>
  <c r="L784" i="9"/>
  <c r="L768" i="9"/>
  <c r="L750" i="9"/>
  <c r="L748" i="9"/>
  <c r="L741" i="9"/>
  <c r="L734" i="9"/>
  <c r="L732" i="9"/>
  <c r="L725" i="9"/>
  <c r="L718" i="9"/>
  <c r="L716" i="9"/>
  <c r="L709" i="9"/>
  <c r="L701" i="9"/>
  <c r="L699" i="9"/>
  <c r="L694" i="9"/>
  <c r="L686" i="9"/>
  <c r="L678" i="9"/>
  <c r="L670" i="9"/>
  <c r="L662" i="9"/>
  <c r="L654" i="9"/>
  <c r="L646" i="9"/>
  <c r="L774" i="9"/>
  <c r="L758" i="9"/>
  <c r="L752" i="9"/>
  <c r="L736" i="9"/>
  <c r="L720" i="9"/>
  <c r="L697" i="9"/>
  <c r="L689" i="9"/>
  <c r="L681" i="9"/>
  <c r="L673" i="9"/>
  <c r="L665" i="9"/>
  <c r="L657" i="9"/>
  <c r="L649" i="9"/>
  <c r="L745" i="9"/>
  <c r="L729" i="9"/>
  <c r="L713" i="9"/>
  <c r="L692" i="9"/>
  <c r="L684" i="9"/>
  <c r="L676" i="9"/>
  <c r="L668" i="9"/>
  <c r="L660" i="9"/>
  <c r="L652" i="9"/>
  <c r="L644" i="9"/>
  <c r="L800" i="9"/>
  <c r="L780" i="9"/>
  <c r="L764" i="9"/>
  <c r="L704" i="9"/>
  <c r="L702" i="9"/>
  <c r="L695" i="9"/>
  <c r="L687" i="9"/>
  <c r="L679" i="9"/>
  <c r="L671" i="9"/>
  <c r="L663" i="9"/>
  <c r="L655" i="9"/>
  <c r="L647" i="9"/>
  <c r="L776" i="9"/>
  <c r="L760" i="9"/>
  <c r="L749" i="9"/>
  <c r="L742" i="9"/>
  <c r="L740" i="9"/>
  <c r="L733" i="9"/>
  <c r="L726" i="9"/>
  <c r="L724" i="9"/>
  <c r="L717" i="9"/>
  <c r="L710" i="9"/>
  <c r="L708" i="9"/>
  <c r="L700" i="9"/>
  <c r="L690" i="9"/>
  <c r="L682" i="9"/>
  <c r="L674" i="9"/>
  <c r="L666" i="9"/>
  <c r="L658" i="9"/>
  <c r="L650" i="9"/>
  <c r="L642" i="9"/>
  <c r="L782" i="9"/>
  <c r="L766" i="9"/>
  <c r="L744" i="9"/>
  <c r="L728" i="9"/>
  <c r="L712" i="9"/>
  <c r="L693" i="9"/>
  <c r="L685" i="9"/>
  <c r="L677" i="9"/>
  <c r="L669" i="9"/>
  <c r="L661" i="9"/>
  <c r="L653" i="9"/>
  <c r="L645" i="9"/>
  <c r="M2751" i="9"/>
  <c r="M2756" i="9"/>
  <c r="M2763" i="9"/>
  <c r="M2761" i="9"/>
  <c r="K4513" i="9"/>
  <c r="K4527" i="9"/>
  <c r="K2907" i="9"/>
  <c r="M2907" i="9" s="1"/>
  <c r="K2899" i="9"/>
  <c r="M2899" i="9" s="1"/>
  <c r="K2891" i="9"/>
  <c r="M2891" i="9" s="1"/>
  <c r="K2883" i="9"/>
  <c r="M2883" i="9" s="1"/>
  <c r="K2875" i="9"/>
  <c r="M2875" i="9" s="1"/>
  <c r="K2867" i="9"/>
  <c r="M2867" i="9" s="1"/>
  <c r="K2859" i="9"/>
  <c r="M2859" i="9" s="1"/>
  <c r="K2902" i="9"/>
  <c r="M2902" i="9" s="1"/>
  <c r="K2894" i="9"/>
  <c r="M2894" i="9" s="1"/>
  <c r="K2886" i="9"/>
  <c r="M2886" i="9" s="1"/>
  <c r="K2878" i="9"/>
  <c r="M2878" i="9" s="1"/>
  <c r="K2870" i="9"/>
  <c r="M2870" i="9" s="1"/>
  <c r="K2862" i="9"/>
  <c r="M2862" i="9" s="1"/>
  <c r="K2905" i="9"/>
  <c r="K2897" i="9"/>
  <c r="M2897" i="9" s="1"/>
  <c r="K2889" i="9"/>
  <c r="M2889" i="9" s="1"/>
  <c r="K2881" i="9"/>
  <c r="M2881" i="9" s="1"/>
  <c r="K2908" i="9"/>
  <c r="M2908" i="9" s="1"/>
  <c r="K2900" i="9"/>
  <c r="M2900" i="9" s="1"/>
  <c r="K2892" i="9"/>
  <c r="M2892" i="9" s="1"/>
  <c r="K2884" i="9"/>
  <c r="M2884" i="9" s="1"/>
  <c r="K2876" i="9"/>
  <c r="K2868" i="9"/>
  <c r="M2868" i="9" s="1"/>
  <c r="K2860" i="9"/>
  <c r="M2860" i="9" s="1"/>
  <c r="K2906" i="9"/>
  <c r="M2906" i="9" s="1"/>
  <c r="K2898" i="9"/>
  <c r="M2898" i="9" s="1"/>
  <c r="K2890" i="9"/>
  <c r="M2890" i="9" s="1"/>
  <c r="K2882" i="9"/>
  <c r="M2882" i="9" s="1"/>
  <c r="K2874" i="9"/>
  <c r="M2874" i="9" s="1"/>
  <c r="K2866" i="9"/>
  <c r="K2858" i="9"/>
  <c r="M2858" i="9" s="1"/>
  <c r="K2909" i="9"/>
  <c r="M2909" i="9" s="1"/>
  <c r="K2901" i="9"/>
  <c r="M2901" i="9" s="1"/>
  <c r="K2893" i="9"/>
  <c r="M2893" i="9" s="1"/>
  <c r="K2885" i="9"/>
  <c r="M2885" i="9" s="1"/>
  <c r="K2877" i="9"/>
  <c r="M2877" i="9" s="1"/>
  <c r="K2904" i="9"/>
  <c r="M2904" i="9" s="1"/>
  <c r="K2863" i="9"/>
  <c r="M2863" i="9" s="1"/>
  <c r="K2848" i="9"/>
  <c r="K2840" i="9"/>
  <c r="K2832" i="9"/>
  <c r="K2824" i="9"/>
  <c r="M2824" i="9" s="1"/>
  <c r="K2816" i="9"/>
  <c r="M2816" i="9" s="1"/>
  <c r="K2808" i="9"/>
  <c r="M2808" i="9" s="1"/>
  <c r="K2800" i="9"/>
  <c r="M2800" i="9" s="1"/>
  <c r="K2792" i="9"/>
  <c r="M2792" i="9" s="1"/>
  <c r="K2784" i="9"/>
  <c r="M2784" i="9" s="1"/>
  <c r="K2776" i="9"/>
  <c r="M2776" i="9" s="1"/>
  <c r="K2768" i="9"/>
  <c r="K2760" i="9"/>
  <c r="K2752" i="9"/>
  <c r="K2895" i="9"/>
  <c r="M2895" i="9" s="1"/>
  <c r="K2872" i="9"/>
  <c r="M2872" i="9" s="1"/>
  <c r="K2865" i="9"/>
  <c r="M2865" i="9" s="1"/>
  <c r="K2856" i="9"/>
  <c r="M2856" i="9" s="1"/>
  <c r="K2851" i="9"/>
  <c r="K2843" i="9"/>
  <c r="K2835" i="9"/>
  <c r="K2827" i="9"/>
  <c r="M2827" i="9" s="1"/>
  <c r="K2819" i="9"/>
  <c r="K2811" i="9"/>
  <c r="M2811" i="9" s="1"/>
  <c r="K2803" i="9"/>
  <c r="M2803" i="9" s="1"/>
  <c r="K2795" i="9"/>
  <c r="M2795" i="9" s="1"/>
  <c r="K2787" i="9"/>
  <c r="M2787" i="9" s="1"/>
  <c r="K2779" i="9"/>
  <c r="M2779" i="9" s="1"/>
  <c r="K2771" i="9"/>
  <c r="K2763" i="9"/>
  <c r="K2755" i="9"/>
  <c r="K2880" i="9"/>
  <c r="M2880" i="9" s="1"/>
  <c r="K2869" i="9"/>
  <c r="M2869" i="9" s="1"/>
  <c r="K2854" i="9"/>
  <c r="K2846" i="9"/>
  <c r="K2838" i="9"/>
  <c r="K2830" i="9"/>
  <c r="K2822" i="9"/>
  <c r="M2822" i="9" s="1"/>
  <c r="K2814" i="9"/>
  <c r="M2814" i="9" s="1"/>
  <c r="K2806" i="9"/>
  <c r="M2806" i="9" s="1"/>
  <c r="K2798" i="9"/>
  <c r="M2798" i="9" s="1"/>
  <c r="K2790" i="9"/>
  <c r="M2790" i="9" s="1"/>
  <c r="K2782" i="9"/>
  <c r="K2774" i="9"/>
  <c r="K2766" i="9"/>
  <c r="K2758" i="9"/>
  <c r="K2750" i="9"/>
  <c r="K2903" i="9"/>
  <c r="M2903" i="9" s="1"/>
  <c r="K2849" i="9"/>
  <c r="K2841" i="9"/>
  <c r="K2833" i="9"/>
  <c r="K2825" i="9"/>
  <c r="M2825" i="9" s="1"/>
  <c r="K2817" i="9"/>
  <c r="M2817" i="9" s="1"/>
  <c r="K2809" i="9"/>
  <c r="M2809" i="9" s="1"/>
  <c r="K2801" i="9"/>
  <c r="M2801" i="9" s="1"/>
  <c r="K2793" i="9"/>
  <c r="M2793" i="9" s="1"/>
  <c r="K2785" i="9"/>
  <c r="M2785" i="9" s="1"/>
  <c r="K2777" i="9"/>
  <c r="M2777" i="9" s="1"/>
  <c r="K2769" i="9"/>
  <c r="K2761" i="9"/>
  <c r="K2753" i="9"/>
  <c r="K2888" i="9"/>
  <c r="M2888" i="9" s="1"/>
  <c r="K2871" i="9"/>
  <c r="M2871" i="9" s="1"/>
  <c r="K2852" i="9"/>
  <c r="K2844" i="9"/>
  <c r="K2836" i="9"/>
  <c r="K2828" i="9"/>
  <c r="M2828" i="9" s="1"/>
  <c r="K2820" i="9"/>
  <c r="M2820" i="9" s="1"/>
  <c r="K2812" i="9"/>
  <c r="M2812" i="9" s="1"/>
  <c r="K2804" i="9"/>
  <c r="M2804" i="9" s="1"/>
  <c r="K2796" i="9"/>
  <c r="M2796" i="9" s="1"/>
  <c r="K2788" i="9"/>
  <c r="M2788" i="9" s="1"/>
  <c r="K2780" i="9"/>
  <c r="M2780" i="9" s="1"/>
  <c r="K2772" i="9"/>
  <c r="K2764" i="9"/>
  <c r="K2756" i="9"/>
  <c r="K2879" i="9"/>
  <c r="M2879" i="9" s="1"/>
  <c r="K2864" i="9"/>
  <c r="M2864" i="9" s="1"/>
  <c r="K2857" i="9"/>
  <c r="M2857" i="9" s="1"/>
  <c r="K2855" i="9"/>
  <c r="K2847" i="9"/>
  <c r="K2839" i="9"/>
  <c r="K2831" i="9"/>
  <c r="K2823" i="9"/>
  <c r="M2823" i="9" s="1"/>
  <c r="K2815" i="9"/>
  <c r="M2815" i="9" s="1"/>
  <c r="K2807" i="9"/>
  <c r="M2807" i="9" s="1"/>
  <c r="K2799" i="9"/>
  <c r="M2799" i="9" s="1"/>
  <c r="K2791" i="9"/>
  <c r="M2791" i="9" s="1"/>
  <c r="K2783" i="9"/>
  <c r="M2783" i="9" s="1"/>
  <c r="K2775" i="9"/>
  <c r="K2767" i="9"/>
  <c r="K2759" i="9"/>
  <c r="K2751" i="9"/>
  <c r="K2896" i="9"/>
  <c r="M2896" i="9" s="1"/>
  <c r="K2873" i="9"/>
  <c r="M2873" i="9" s="1"/>
  <c r="K2861" i="9"/>
  <c r="M2861" i="9" s="1"/>
  <c r="K2850" i="9"/>
  <c r="K2842" i="9"/>
  <c r="K2834" i="9"/>
  <c r="K2826" i="9"/>
  <c r="M2826" i="9" s="1"/>
  <c r="K2818" i="9"/>
  <c r="M2818" i="9" s="1"/>
  <c r="K2810" i="9"/>
  <c r="M2810" i="9" s="1"/>
  <c r="K2802" i="9"/>
  <c r="M2802" i="9" s="1"/>
  <c r="K2794" i="9"/>
  <c r="M2794" i="9" s="1"/>
  <c r="K2786" i="9"/>
  <c r="M2786" i="9" s="1"/>
  <c r="K2778" i="9"/>
  <c r="M2778" i="9" s="1"/>
  <c r="K2770" i="9"/>
  <c r="K2762" i="9"/>
  <c r="K2754" i="9"/>
  <c r="K2887" i="9"/>
  <c r="M2887" i="9" s="1"/>
  <c r="K2853" i="9"/>
  <c r="K2845" i="9"/>
  <c r="K2837" i="9"/>
  <c r="K2829" i="9"/>
  <c r="M2829" i="9" s="1"/>
  <c r="K2821" i="9"/>
  <c r="M2821" i="9" s="1"/>
  <c r="K2813" i="9"/>
  <c r="M2813" i="9" s="1"/>
  <c r="K2805" i="9"/>
  <c r="M2805" i="9" s="1"/>
  <c r="K2797" i="9"/>
  <c r="M2797" i="9" s="1"/>
  <c r="K2789" i="9"/>
  <c r="M2789" i="9" s="1"/>
  <c r="K2781" i="9"/>
  <c r="M2781" i="9" s="1"/>
  <c r="K2773" i="9"/>
  <c r="K2765" i="9"/>
  <c r="K2757" i="9"/>
  <c r="K2245" i="9"/>
  <c r="K2259" i="9"/>
  <c r="K637" i="9"/>
  <c r="K629" i="9"/>
  <c r="K621" i="9"/>
  <c r="K613" i="9"/>
  <c r="K605" i="9"/>
  <c r="K597" i="9"/>
  <c r="K589" i="9"/>
  <c r="K581" i="9"/>
  <c r="K573" i="9"/>
  <c r="K565" i="9"/>
  <c r="K557" i="9"/>
  <c r="K549" i="9"/>
  <c r="K541" i="9"/>
  <c r="K533" i="9"/>
  <c r="K525" i="9"/>
  <c r="K517" i="9"/>
  <c r="K509" i="9"/>
  <c r="K501" i="9"/>
  <c r="K493" i="9"/>
  <c r="K485" i="9"/>
  <c r="K640" i="9"/>
  <c r="K632" i="9"/>
  <c r="K624" i="9"/>
  <c r="K616" i="9"/>
  <c r="K608" i="9"/>
  <c r="K600" i="9"/>
  <c r="K592" i="9"/>
  <c r="K584" i="9"/>
  <c r="K576" i="9"/>
  <c r="K568" i="9"/>
  <c r="K560" i="9"/>
  <c r="K552" i="9"/>
  <c r="K544" i="9"/>
  <c r="K536" i="9"/>
  <c r="K528" i="9"/>
  <c r="K520" i="9"/>
  <c r="K512" i="9"/>
  <c r="K504" i="9"/>
  <c r="K496" i="9"/>
  <c r="K488" i="9"/>
  <c r="K635" i="9"/>
  <c r="K627" i="9"/>
  <c r="K619" i="9"/>
  <c r="K611" i="9"/>
  <c r="K603" i="9"/>
  <c r="K595" i="9"/>
  <c r="K587" i="9"/>
  <c r="K579" i="9"/>
  <c r="K571" i="9"/>
  <c r="K563" i="9"/>
  <c r="K555" i="9"/>
  <c r="K547" i="9"/>
  <c r="K539" i="9"/>
  <c r="K531" i="9"/>
  <c r="K523" i="9"/>
  <c r="K515" i="9"/>
  <c r="K507" i="9"/>
  <c r="K499" i="9"/>
  <c r="K491" i="9"/>
  <c r="K483" i="9"/>
  <c r="K638" i="9"/>
  <c r="K630" i="9"/>
  <c r="K622" i="9"/>
  <c r="K614" i="9"/>
  <c r="K606" i="9"/>
  <c r="K598" i="9"/>
  <c r="K590" i="9"/>
  <c r="K582" i="9"/>
  <c r="K574" i="9"/>
  <c r="K566" i="9"/>
  <c r="K558" i="9"/>
  <c r="K550" i="9"/>
  <c r="K542" i="9"/>
  <c r="K534" i="9"/>
  <c r="K526" i="9"/>
  <c r="K518" i="9"/>
  <c r="K510" i="9"/>
  <c r="K502" i="9"/>
  <c r="K494" i="9"/>
  <c r="K486" i="9"/>
  <c r="K641" i="9"/>
  <c r="K633" i="9"/>
  <c r="K625" i="9"/>
  <c r="K617" i="9"/>
  <c r="K609" i="9"/>
  <c r="K601" i="9"/>
  <c r="K593" i="9"/>
  <c r="K585" i="9"/>
  <c r="K577" i="9"/>
  <c r="K569" i="9"/>
  <c r="K561" i="9"/>
  <c r="K553" i="9"/>
  <c r="K545" i="9"/>
  <c r="K537" i="9"/>
  <c r="K529" i="9"/>
  <c r="K521" i="9"/>
  <c r="K513" i="9"/>
  <c r="K505" i="9"/>
  <c r="K497" i="9"/>
  <c r="K489" i="9"/>
  <c r="K636" i="9"/>
  <c r="K628" i="9"/>
  <c r="K620" i="9"/>
  <c r="K612" i="9"/>
  <c r="K604" i="9"/>
  <c r="K596" i="9"/>
  <c r="K588" i="9"/>
  <c r="K580" i="9"/>
  <c r="K572" i="9"/>
  <c r="K564" i="9"/>
  <c r="K556" i="9"/>
  <c r="K548" i="9"/>
  <c r="K540" i="9"/>
  <c r="K532" i="9"/>
  <c r="K524" i="9"/>
  <c r="K516" i="9"/>
  <c r="K508" i="9"/>
  <c r="K500" i="9"/>
  <c r="K492" i="9"/>
  <c r="K484" i="9"/>
  <c r="K639" i="9"/>
  <c r="K631" i="9"/>
  <c r="K623" i="9"/>
  <c r="K615" i="9"/>
  <c r="K607" i="9"/>
  <c r="K599" i="9"/>
  <c r="K591" i="9"/>
  <c r="K583" i="9"/>
  <c r="K575" i="9"/>
  <c r="K567" i="9"/>
  <c r="K559" i="9"/>
  <c r="K551" i="9"/>
  <c r="K543" i="9"/>
  <c r="K535" i="9"/>
  <c r="K527" i="9"/>
  <c r="K519" i="9"/>
  <c r="K511" i="9"/>
  <c r="K503" i="9"/>
  <c r="K495" i="9"/>
  <c r="K487" i="9"/>
  <c r="K634" i="9"/>
  <c r="K626" i="9"/>
  <c r="K618" i="9"/>
  <c r="K610" i="9"/>
  <c r="K602" i="9"/>
  <c r="K594" i="9"/>
  <c r="K586" i="9"/>
  <c r="K578" i="9"/>
  <c r="K570" i="9"/>
  <c r="K562" i="9"/>
  <c r="K554" i="9"/>
  <c r="K546" i="9"/>
  <c r="K538" i="9"/>
  <c r="K530" i="9"/>
  <c r="K522" i="9"/>
  <c r="K514" i="9"/>
  <c r="K506" i="9"/>
  <c r="K498" i="9"/>
  <c r="K490" i="9"/>
  <c r="K482" i="9"/>
  <c r="M2905" i="9"/>
  <c r="M2866" i="9"/>
  <c r="M2876" i="9"/>
  <c r="M2782" i="9"/>
  <c r="M2819" i="9"/>
  <c r="H2246" i="9" l="1"/>
  <c r="M2246" i="9" s="1"/>
  <c r="H2260" i="9"/>
  <c r="M2260" i="9" s="1"/>
  <c r="H745" i="9"/>
  <c r="M745" i="9" s="1"/>
  <c r="H737" i="9"/>
  <c r="M737" i="9" s="1"/>
  <c r="H729" i="9"/>
  <c r="M729" i="9" s="1"/>
  <c r="H746" i="9"/>
  <c r="M746" i="9" s="1"/>
  <c r="H738" i="9"/>
  <c r="M738" i="9" s="1"/>
  <c r="H730" i="9"/>
  <c r="M730" i="9" s="1"/>
  <c r="H722" i="9"/>
  <c r="M722" i="9" s="1"/>
  <c r="H742" i="9"/>
  <c r="M742" i="9" s="1"/>
  <c r="H734" i="9"/>
  <c r="M734" i="9" s="1"/>
  <c r="H726" i="9"/>
  <c r="M726" i="9" s="1"/>
  <c r="H735" i="9"/>
  <c r="M735" i="9" s="1"/>
  <c r="H733" i="9"/>
  <c r="M733" i="9" s="1"/>
  <c r="H663" i="9"/>
  <c r="M663" i="9" s="1"/>
  <c r="H655" i="9"/>
  <c r="M655" i="9" s="1"/>
  <c r="H647" i="9"/>
  <c r="M647" i="9" s="1"/>
  <c r="H744" i="9"/>
  <c r="M744" i="9" s="1"/>
  <c r="H728" i="9"/>
  <c r="M728" i="9" s="1"/>
  <c r="H666" i="9"/>
  <c r="M666" i="9" s="1"/>
  <c r="H658" i="9"/>
  <c r="M658" i="9" s="1"/>
  <c r="H650" i="9"/>
  <c r="M650" i="9" s="1"/>
  <c r="H642" i="9"/>
  <c r="M642" i="9" s="1"/>
  <c r="H661" i="9"/>
  <c r="M661" i="9" s="1"/>
  <c r="H653" i="9"/>
  <c r="M653" i="9" s="1"/>
  <c r="H645" i="9"/>
  <c r="M645" i="9" s="1"/>
  <c r="H739" i="9"/>
  <c r="M739" i="9" s="1"/>
  <c r="H732" i="9"/>
  <c r="M732" i="9" s="1"/>
  <c r="H723" i="9"/>
  <c r="M723" i="9" s="1"/>
  <c r="H664" i="9"/>
  <c r="M664" i="9" s="1"/>
  <c r="H656" i="9"/>
  <c r="M656" i="9" s="1"/>
  <c r="H648" i="9"/>
  <c r="M648" i="9" s="1"/>
  <c r="H743" i="9"/>
  <c r="M743" i="9" s="1"/>
  <c r="H741" i="9"/>
  <c r="M741" i="9" s="1"/>
  <c r="H727" i="9"/>
  <c r="M727" i="9" s="1"/>
  <c r="H725" i="9"/>
  <c r="M725" i="9" s="1"/>
  <c r="H667" i="9"/>
  <c r="M667" i="9" s="1"/>
  <c r="H659" i="9"/>
  <c r="M659" i="9" s="1"/>
  <c r="H651" i="9"/>
  <c r="M651" i="9" s="1"/>
  <c r="H643" i="9"/>
  <c r="M643" i="9" s="1"/>
  <c r="H736" i="9"/>
  <c r="M736" i="9" s="1"/>
  <c r="H662" i="9"/>
  <c r="M662" i="9" s="1"/>
  <c r="H654" i="9"/>
  <c r="M654" i="9" s="1"/>
  <c r="H646" i="9"/>
  <c r="M646" i="9" s="1"/>
  <c r="H665" i="9"/>
  <c r="M665" i="9" s="1"/>
  <c r="H657" i="9"/>
  <c r="M657" i="9" s="1"/>
  <c r="H649" i="9"/>
  <c r="M649" i="9" s="1"/>
  <c r="H747" i="9"/>
  <c r="M747" i="9" s="1"/>
  <c r="H740" i="9"/>
  <c r="M740" i="9" s="1"/>
  <c r="H731" i="9"/>
  <c r="M731" i="9" s="1"/>
  <c r="H724" i="9"/>
  <c r="M724" i="9" s="1"/>
  <c r="H660" i="9"/>
  <c r="M660" i="9" s="1"/>
  <c r="H652" i="9"/>
  <c r="M652" i="9" s="1"/>
  <c r="H644" i="9"/>
  <c r="M644" i="9" s="1"/>
  <c r="H769" i="9"/>
  <c r="M769" i="9" s="1"/>
  <c r="H761" i="9"/>
  <c r="M761" i="9" s="1"/>
  <c r="H753" i="9"/>
  <c r="M753" i="9" s="1"/>
  <c r="H772" i="9"/>
  <c r="M772" i="9" s="1"/>
  <c r="H764" i="9"/>
  <c r="M764" i="9" s="1"/>
  <c r="H756" i="9"/>
  <c r="M756" i="9" s="1"/>
  <c r="H770" i="9"/>
  <c r="M770" i="9" s="1"/>
  <c r="H762" i="9"/>
  <c r="M762" i="9" s="1"/>
  <c r="H754" i="9"/>
  <c r="M754" i="9" s="1"/>
  <c r="H768" i="9"/>
  <c r="M768" i="9" s="1"/>
  <c r="H760" i="9"/>
  <c r="M760" i="9" s="1"/>
  <c r="H774" i="9"/>
  <c r="M774" i="9" s="1"/>
  <c r="H766" i="9"/>
  <c r="M766" i="9" s="1"/>
  <c r="H758" i="9"/>
  <c r="M758" i="9" s="1"/>
  <c r="H750" i="9"/>
  <c r="M750" i="9" s="1"/>
  <c r="H763" i="9"/>
  <c r="M763" i="9" s="1"/>
  <c r="H751" i="9"/>
  <c r="M751" i="9" s="1"/>
  <c r="H749" i="9"/>
  <c r="M749" i="9" s="1"/>
  <c r="H687" i="9"/>
  <c r="M687" i="9" s="1"/>
  <c r="H679" i="9"/>
  <c r="M679" i="9" s="1"/>
  <c r="H671" i="9"/>
  <c r="M671" i="9" s="1"/>
  <c r="H759" i="9"/>
  <c r="M759" i="9" s="1"/>
  <c r="H690" i="9"/>
  <c r="M690" i="9" s="1"/>
  <c r="H682" i="9"/>
  <c r="M682" i="9" s="1"/>
  <c r="H674" i="9"/>
  <c r="M674" i="9" s="1"/>
  <c r="H693" i="9"/>
  <c r="M693" i="9" s="1"/>
  <c r="H685" i="9"/>
  <c r="M685" i="9" s="1"/>
  <c r="H677" i="9"/>
  <c r="M677" i="9" s="1"/>
  <c r="H669" i="9"/>
  <c r="M669" i="9" s="1"/>
  <c r="H765" i="9"/>
  <c r="M765" i="9" s="1"/>
  <c r="H748" i="9"/>
  <c r="M748" i="9" s="1"/>
  <c r="H688" i="9"/>
  <c r="M688" i="9" s="1"/>
  <c r="H680" i="9"/>
  <c r="M680" i="9" s="1"/>
  <c r="H672" i="9"/>
  <c r="M672" i="9" s="1"/>
  <c r="H771" i="9"/>
  <c r="M771" i="9" s="1"/>
  <c r="H755" i="9"/>
  <c r="M755" i="9" s="1"/>
  <c r="H691" i="9"/>
  <c r="M691" i="9" s="1"/>
  <c r="H683" i="9"/>
  <c r="M683" i="9" s="1"/>
  <c r="H675" i="9"/>
  <c r="M675" i="9" s="1"/>
  <c r="H767" i="9"/>
  <c r="M767" i="9" s="1"/>
  <c r="H752" i="9"/>
  <c r="M752" i="9" s="1"/>
  <c r="H694" i="9"/>
  <c r="M694" i="9" s="1"/>
  <c r="H686" i="9"/>
  <c r="M686" i="9" s="1"/>
  <c r="H678" i="9"/>
  <c r="M678" i="9" s="1"/>
  <c r="H670" i="9"/>
  <c r="M670" i="9" s="1"/>
  <c r="H689" i="9"/>
  <c r="M689" i="9" s="1"/>
  <c r="H681" i="9"/>
  <c r="M681" i="9" s="1"/>
  <c r="H673" i="9"/>
  <c r="M673" i="9" s="1"/>
  <c r="H773" i="9"/>
  <c r="M773" i="9" s="1"/>
  <c r="H757" i="9"/>
  <c r="M757" i="9" s="1"/>
  <c r="H692" i="9"/>
  <c r="M692" i="9" s="1"/>
  <c r="H684" i="9"/>
  <c r="M684" i="9" s="1"/>
  <c r="H676" i="9"/>
  <c r="M676" i="9" s="1"/>
  <c r="H668" i="9"/>
  <c r="M668" i="9" s="1"/>
  <c r="I643" i="9"/>
  <c r="I651" i="9"/>
  <c r="I659" i="9"/>
  <c r="I645" i="9"/>
  <c r="I653" i="9"/>
  <c r="I661" i="9"/>
  <c r="I646" i="9"/>
  <c r="I654" i="9"/>
  <c r="I662" i="9"/>
  <c r="I670" i="9"/>
  <c r="I678" i="9"/>
  <c r="I647" i="9"/>
  <c r="I655" i="9"/>
  <c r="I663" i="9"/>
  <c r="I649" i="9"/>
  <c r="I657" i="9"/>
  <c r="I665" i="9"/>
  <c r="I673" i="9"/>
  <c r="I681" i="9"/>
  <c r="I648" i="9"/>
  <c r="I667" i="9"/>
  <c r="I677" i="9"/>
  <c r="I687" i="9"/>
  <c r="I695" i="9"/>
  <c r="I703" i="9"/>
  <c r="I711" i="9"/>
  <c r="I719" i="9"/>
  <c r="I727" i="9"/>
  <c r="I735" i="9"/>
  <c r="I743" i="9"/>
  <c r="I751" i="9"/>
  <c r="I759" i="9"/>
  <c r="I767" i="9"/>
  <c r="I775" i="9"/>
  <c r="I783" i="9"/>
  <c r="I791" i="9"/>
  <c r="I799" i="9"/>
  <c r="I650" i="9"/>
  <c r="I668" i="9"/>
  <c r="I679" i="9"/>
  <c r="I688" i="9"/>
  <c r="I696" i="9"/>
  <c r="I704" i="9"/>
  <c r="I712" i="9"/>
  <c r="I720" i="9"/>
  <c r="I728" i="9"/>
  <c r="I736" i="9"/>
  <c r="I744" i="9"/>
  <c r="I652" i="9"/>
  <c r="I669" i="9"/>
  <c r="I680" i="9"/>
  <c r="I689" i="9"/>
  <c r="I697" i="9"/>
  <c r="I705" i="9"/>
  <c r="I713" i="9"/>
  <c r="I721" i="9"/>
  <c r="I729" i="9"/>
  <c r="I737" i="9"/>
  <c r="I745" i="9"/>
  <c r="I753" i="9"/>
  <c r="I761" i="9"/>
  <c r="I769" i="9"/>
  <c r="I777" i="9"/>
  <c r="I785" i="9"/>
  <c r="I793" i="9"/>
  <c r="I801" i="9"/>
  <c r="I656" i="9"/>
  <c r="I671" i="9"/>
  <c r="I682" i="9"/>
  <c r="I690" i="9"/>
  <c r="I698" i="9"/>
  <c r="I706" i="9"/>
  <c r="I714" i="9"/>
  <c r="I722" i="9"/>
  <c r="I730" i="9"/>
  <c r="I738" i="9"/>
  <c r="I746" i="9"/>
  <c r="I754" i="9"/>
  <c r="I762" i="9"/>
  <c r="I770" i="9"/>
  <c r="I778" i="9"/>
  <c r="I786" i="9"/>
  <c r="I794" i="9"/>
  <c r="I658" i="9"/>
  <c r="I672" i="9"/>
  <c r="I683" i="9"/>
  <c r="I691" i="9"/>
  <c r="I699" i="9"/>
  <c r="I707" i="9"/>
  <c r="I715" i="9"/>
  <c r="I723" i="9"/>
  <c r="I731" i="9"/>
  <c r="I739" i="9"/>
  <c r="I747" i="9"/>
  <c r="I755" i="9"/>
  <c r="I763" i="9"/>
  <c r="I771" i="9"/>
  <c r="I779" i="9"/>
  <c r="I787" i="9"/>
  <c r="I795" i="9"/>
  <c r="I660" i="9"/>
  <c r="I674" i="9"/>
  <c r="I684" i="9"/>
  <c r="I692" i="9"/>
  <c r="I700" i="9"/>
  <c r="I708" i="9"/>
  <c r="I716" i="9"/>
  <c r="I724" i="9"/>
  <c r="I732" i="9"/>
  <c r="I740" i="9"/>
  <c r="I748" i="9"/>
  <c r="I756" i="9"/>
  <c r="I764" i="9"/>
  <c r="I772" i="9"/>
  <c r="I780" i="9"/>
  <c r="I788" i="9"/>
  <c r="I796" i="9"/>
  <c r="I642" i="9"/>
  <c r="I664" i="9"/>
  <c r="I675" i="9"/>
  <c r="I685" i="9"/>
  <c r="I693" i="9"/>
  <c r="I701" i="9"/>
  <c r="I709" i="9"/>
  <c r="I717" i="9"/>
  <c r="I725" i="9"/>
  <c r="I733" i="9"/>
  <c r="I741" i="9"/>
  <c r="I749" i="9"/>
  <c r="I757" i="9"/>
  <c r="I765" i="9"/>
  <c r="I773" i="9"/>
  <c r="I781" i="9"/>
  <c r="I789" i="9"/>
  <c r="I797" i="9"/>
  <c r="I644" i="9"/>
  <c r="I666" i="9"/>
  <c r="I676" i="9"/>
  <c r="I686" i="9"/>
  <c r="I694" i="9"/>
  <c r="I702" i="9"/>
  <c r="I710" i="9"/>
  <c r="I718" i="9"/>
  <c r="I726" i="9"/>
  <c r="I734" i="9"/>
  <c r="I742" i="9"/>
  <c r="I750" i="9"/>
  <c r="I758" i="9"/>
  <c r="I766" i="9"/>
  <c r="I774" i="9"/>
  <c r="I782" i="9"/>
  <c r="I790" i="9"/>
  <c r="I798" i="9"/>
  <c r="I752" i="9"/>
  <c r="I760" i="9"/>
  <c r="I768" i="9"/>
  <c r="I776" i="9"/>
  <c r="I784" i="9"/>
  <c r="I792" i="9"/>
  <c r="I800" i="9"/>
  <c r="I2246" i="9"/>
  <c r="I2260" i="9"/>
  <c r="I2915" i="9"/>
  <c r="I2923" i="9"/>
  <c r="I2931" i="9"/>
  <c r="I2939" i="9"/>
  <c r="I2947" i="9"/>
  <c r="I2955" i="9"/>
  <c r="I2963" i="9"/>
  <c r="I2971" i="9"/>
  <c r="I2979" i="9"/>
  <c r="I2987" i="9"/>
  <c r="I2995" i="9"/>
  <c r="I3003" i="9"/>
  <c r="I3011" i="9"/>
  <c r="I3019" i="9"/>
  <c r="I3027" i="9"/>
  <c r="I3035" i="9"/>
  <c r="I3043" i="9"/>
  <c r="I3051" i="9"/>
  <c r="I3059" i="9"/>
  <c r="I3067" i="9"/>
  <c r="I2916" i="9"/>
  <c r="I2924" i="9"/>
  <c r="I2932" i="9"/>
  <c r="I2940" i="9"/>
  <c r="I2948" i="9"/>
  <c r="I2956" i="9"/>
  <c r="I2964" i="9"/>
  <c r="I2972" i="9"/>
  <c r="I2980" i="9"/>
  <c r="I2988" i="9"/>
  <c r="I2996" i="9"/>
  <c r="I3004" i="9"/>
  <c r="I3012" i="9"/>
  <c r="I3020" i="9"/>
  <c r="I3028" i="9"/>
  <c r="I3036" i="9"/>
  <c r="I3044" i="9"/>
  <c r="I3052" i="9"/>
  <c r="I3060" i="9"/>
  <c r="I3068" i="9"/>
  <c r="I2917" i="9"/>
  <c r="I2925" i="9"/>
  <c r="I2933" i="9"/>
  <c r="I2941" i="9"/>
  <c r="I2949" i="9"/>
  <c r="I2957" i="9"/>
  <c r="I2965" i="9"/>
  <c r="I2973" i="9"/>
  <c r="I2981" i="9"/>
  <c r="I2989" i="9"/>
  <c r="I2997" i="9"/>
  <c r="I3005" i="9"/>
  <c r="I3013" i="9"/>
  <c r="I3021" i="9"/>
  <c r="I3029" i="9"/>
  <c r="I3037" i="9"/>
  <c r="I3045" i="9"/>
  <c r="I3053" i="9"/>
  <c r="I3061" i="9"/>
  <c r="I3069" i="9"/>
  <c r="I2910" i="9"/>
  <c r="I2918" i="9"/>
  <c r="I2926" i="9"/>
  <c r="I2934" i="9"/>
  <c r="I2942" i="9"/>
  <c r="I2950" i="9"/>
  <c r="I2958" i="9"/>
  <c r="I2966" i="9"/>
  <c r="I2974" i="9"/>
  <c r="I2982" i="9"/>
  <c r="I2990" i="9"/>
  <c r="I2998" i="9"/>
  <c r="I3006" i="9"/>
  <c r="I3014" i="9"/>
  <c r="I3022" i="9"/>
  <c r="I3030" i="9"/>
  <c r="I3038" i="9"/>
  <c r="I3046" i="9"/>
  <c r="I3054" i="9"/>
  <c r="I3062" i="9"/>
  <c r="I2911" i="9"/>
  <c r="I2919" i="9"/>
  <c r="I2927" i="9"/>
  <c r="I2935" i="9"/>
  <c r="I2943" i="9"/>
  <c r="I2951" i="9"/>
  <c r="I2959" i="9"/>
  <c r="I2967" i="9"/>
  <c r="I2975" i="9"/>
  <c r="I2983" i="9"/>
  <c r="I2991" i="9"/>
  <c r="I2999" i="9"/>
  <c r="I3007" i="9"/>
  <c r="I3015" i="9"/>
  <c r="I3023" i="9"/>
  <c r="I3031" i="9"/>
  <c r="I3039" i="9"/>
  <c r="I3047" i="9"/>
  <c r="I3055" i="9"/>
  <c r="I3063" i="9"/>
  <c r="I2912" i="9"/>
  <c r="I2920" i="9"/>
  <c r="I2928" i="9"/>
  <c r="I2936" i="9"/>
  <c r="I2944" i="9"/>
  <c r="I2952" i="9"/>
  <c r="I2960" i="9"/>
  <c r="I2968" i="9"/>
  <c r="I2976" i="9"/>
  <c r="I2984" i="9"/>
  <c r="I2992" i="9"/>
  <c r="I3000" i="9"/>
  <c r="I3008" i="9"/>
  <c r="I3016" i="9"/>
  <c r="I3024" i="9"/>
  <c r="I3032" i="9"/>
  <c r="I3040" i="9"/>
  <c r="I3048" i="9"/>
  <c r="I3056" i="9"/>
  <c r="I3064" i="9"/>
  <c r="I2914" i="9"/>
  <c r="I2922" i="9"/>
  <c r="I2930" i="9"/>
  <c r="I2938" i="9"/>
  <c r="I2946" i="9"/>
  <c r="I2954" i="9"/>
  <c r="I2962" i="9"/>
  <c r="I2970" i="9"/>
  <c r="I2978" i="9"/>
  <c r="I2986" i="9"/>
  <c r="I2994" i="9"/>
  <c r="I3002" i="9"/>
  <c r="I3010" i="9"/>
  <c r="I3018" i="9"/>
  <c r="I3026" i="9"/>
  <c r="I3034" i="9"/>
  <c r="I3042" i="9"/>
  <c r="I3050" i="9"/>
  <c r="I3058" i="9"/>
  <c r="I3066" i="9"/>
  <c r="I2929" i="9"/>
  <c r="I2993" i="9"/>
  <c r="I3057" i="9"/>
  <c r="I2937" i="9"/>
  <c r="I3001" i="9"/>
  <c r="I3065" i="9"/>
  <c r="I2945" i="9"/>
  <c r="I3009" i="9"/>
  <c r="I2953" i="9"/>
  <c r="I3017" i="9"/>
  <c r="I2961" i="9"/>
  <c r="I3025" i="9"/>
  <c r="I2969" i="9"/>
  <c r="I3033" i="9"/>
  <c r="I2913" i="9"/>
  <c r="I2977" i="9"/>
  <c r="I3041" i="9"/>
  <c r="I2921" i="9"/>
  <c r="I2985" i="9"/>
  <c r="I3049" i="9"/>
  <c r="I4514" i="9"/>
  <c r="I4528" i="9"/>
  <c r="H801" i="9"/>
  <c r="M801" i="9" s="1"/>
  <c r="H793" i="9"/>
  <c r="M793" i="9" s="1"/>
  <c r="H785" i="9"/>
  <c r="M785" i="9" s="1"/>
  <c r="H777" i="9"/>
  <c r="M777" i="9" s="1"/>
  <c r="H721" i="9"/>
  <c r="M721" i="9" s="1"/>
  <c r="H713" i="9"/>
  <c r="M713" i="9" s="1"/>
  <c r="H705" i="9"/>
  <c r="M705" i="9" s="1"/>
  <c r="H796" i="9"/>
  <c r="M796" i="9" s="1"/>
  <c r="H788" i="9"/>
  <c r="M788" i="9" s="1"/>
  <c r="H780" i="9"/>
  <c r="M780" i="9" s="1"/>
  <c r="H794" i="9"/>
  <c r="M794" i="9" s="1"/>
  <c r="H786" i="9"/>
  <c r="M786" i="9" s="1"/>
  <c r="H778" i="9"/>
  <c r="M778" i="9" s="1"/>
  <c r="H714" i="9"/>
  <c r="M714" i="9" s="1"/>
  <c r="H706" i="9"/>
  <c r="M706" i="9" s="1"/>
  <c r="H797" i="9"/>
  <c r="M797" i="9" s="1"/>
  <c r="H800" i="9"/>
  <c r="M800" i="9" s="1"/>
  <c r="H792" i="9"/>
  <c r="M792" i="9" s="1"/>
  <c r="H784" i="9"/>
  <c r="M784" i="9" s="1"/>
  <c r="H776" i="9"/>
  <c r="M776" i="9" s="1"/>
  <c r="H795" i="9"/>
  <c r="M795" i="9" s="1"/>
  <c r="H798" i="9"/>
  <c r="M798" i="9" s="1"/>
  <c r="H790" i="9"/>
  <c r="M790" i="9" s="1"/>
  <c r="H782" i="9"/>
  <c r="M782" i="9" s="1"/>
  <c r="H718" i="9"/>
  <c r="M718" i="9" s="1"/>
  <c r="H710" i="9"/>
  <c r="M710" i="9" s="1"/>
  <c r="H779" i="9"/>
  <c r="M779" i="9" s="1"/>
  <c r="H719" i="9"/>
  <c r="M719" i="9" s="1"/>
  <c r="H717" i="9"/>
  <c r="M717" i="9" s="1"/>
  <c r="H708" i="9"/>
  <c r="M708" i="9" s="1"/>
  <c r="H702" i="9"/>
  <c r="M702" i="9" s="1"/>
  <c r="H700" i="9"/>
  <c r="M700" i="9" s="1"/>
  <c r="H695" i="9"/>
  <c r="M695" i="9" s="1"/>
  <c r="H775" i="9"/>
  <c r="M775" i="9" s="1"/>
  <c r="H712" i="9"/>
  <c r="M712" i="9" s="1"/>
  <c r="H698" i="9"/>
  <c r="M698" i="9" s="1"/>
  <c r="H791" i="9"/>
  <c r="M791" i="9" s="1"/>
  <c r="H781" i="9"/>
  <c r="M781" i="9" s="1"/>
  <c r="H716" i="9"/>
  <c r="M716" i="9" s="1"/>
  <c r="H703" i="9"/>
  <c r="M703" i="9" s="1"/>
  <c r="H696" i="9"/>
  <c r="M696" i="9" s="1"/>
  <c r="H787" i="9"/>
  <c r="M787" i="9" s="1"/>
  <c r="H711" i="9"/>
  <c r="M711" i="9" s="1"/>
  <c r="H709" i="9"/>
  <c r="M709" i="9" s="1"/>
  <c r="H707" i="9"/>
  <c r="M707" i="9" s="1"/>
  <c r="H701" i="9"/>
  <c r="M701" i="9" s="1"/>
  <c r="H783" i="9"/>
  <c r="M783" i="9" s="1"/>
  <c r="H720" i="9"/>
  <c r="M720" i="9" s="1"/>
  <c r="H699" i="9"/>
  <c r="M699" i="9" s="1"/>
  <c r="H697" i="9"/>
  <c r="M697" i="9" s="1"/>
  <c r="H799" i="9"/>
  <c r="M799" i="9" s="1"/>
  <c r="H789" i="9"/>
  <c r="M789" i="9" s="1"/>
  <c r="H715" i="9"/>
  <c r="M715" i="9" s="1"/>
  <c r="H704" i="9"/>
  <c r="M704" i="9" s="1"/>
  <c r="J4528" i="9"/>
  <c r="J4514" i="9"/>
  <c r="J3064" i="9"/>
  <c r="J3056" i="9"/>
  <c r="J3048" i="9"/>
  <c r="J3040" i="9"/>
  <c r="J3032" i="9"/>
  <c r="J3024" i="9"/>
  <c r="J3016" i="9"/>
  <c r="J3008" i="9"/>
  <c r="J3000" i="9"/>
  <c r="J2992" i="9"/>
  <c r="J2984" i="9"/>
  <c r="J2976" i="9"/>
  <c r="J2968" i="9"/>
  <c r="J2960" i="9"/>
  <c r="J2952" i="9"/>
  <c r="J2944" i="9"/>
  <c r="J2936" i="9"/>
  <c r="J2928" i="9"/>
  <c r="J2920" i="9"/>
  <c r="J2912" i="9"/>
  <c r="J3067" i="9"/>
  <c r="J3059" i="9"/>
  <c r="J3051" i="9"/>
  <c r="J3043" i="9"/>
  <c r="J3035" i="9"/>
  <c r="J3027" i="9"/>
  <c r="J3019" i="9"/>
  <c r="J3011" i="9"/>
  <c r="J3003" i="9"/>
  <c r="J2995" i="9"/>
  <c r="J2987" i="9"/>
  <c r="J2979" i="9"/>
  <c r="J2971" i="9"/>
  <c r="J2963" i="9"/>
  <c r="J2955" i="9"/>
  <c r="J2947" i="9"/>
  <c r="J2939" i="9"/>
  <c r="J2931" i="9"/>
  <c r="J2923" i="9"/>
  <c r="J2915" i="9"/>
  <c r="J3062" i="9"/>
  <c r="J3054" i="9"/>
  <c r="J3046" i="9"/>
  <c r="J3038" i="9"/>
  <c r="J3030" i="9"/>
  <c r="J3022" i="9"/>
  <c r="J3014" i="9"/>
  <c r="J3006" i="9"/>
  <c r="J2998" i="9"/>
  <c r="J2990" i="9"/>
  <c r="J2982" i="9"/>
  <c r="J2974" i="9"/>
  <c r="J2966" i="9"/>
  <c r="J2958" i="9"/>
  <c r="J2950" i="9"/>
  <c r="J2942" i="9"/>
  <c r="J2934" i="9"/>
  <c r="J2926" i="9"/>
  <c r="J2918" i="9"/>
  <c r="J2910" i="9"/>
  <c r="J3065" i="9"/>
  <c r="J3057" i="9"/>
  <c r="J3049" i="9"/>
  <c r="J3041" i="9"/>
  <c r="J3033" i="9"/>
  <c r="J3025" i="9"/>
  <c r="J3017" i="9"/>
  <c r="J3009" i="9"/>
  <c r="J3001" i="9"/>
  <c r="J2993" i="9"/>
  <c r="J2985" i="9"/>
  <c r="J2977" i="9"/>
  <c r="J2969" i="9"/>
  <c r="J2961" i="9"/>
  <c r="J2953" i="9"/>
  <c r="J2945" i="9"/>
  <c r="J2937" i="9"/>
  <c r="J2929" i="9"/>
  <c r="J2921" i="9"/>
  <c r="J2913" i="9"/>
  <c r="J3063" i="9"/>
  <c r="J3055" i="9"/>
  <c r="J3047" i="9"/>
  <c r="J3039" i="9"/>
  <c r="J3031" i="9"/>
  <c r="J3023" i="9"/>
  <c r="J3015" i="9"/>
  <c r="J3007" i="9"/>
  <c r="J2999" i="9"/>
  <c r="J2991" i="9"/>
  <c r="J2983" i="9"/>
  <c r="J2975" i="9"/>
  <c r="J2967" i="9"/>
  <c r="J2959" i="9"/>
  <c r="J2951" i="9"/>
  <c r="J2943" i="9"/>
  <c r="J2935" i="9"/>
  <c r="J2927" i="9"/>
  <c r="J2919" i="9"/>
  <c r="J2911" i="9"/>
  <c r="J3066" i="9"/>
  <c r="J3058" i="9"/>
  <c r="J3050" i="9"/>
  <c r="J3042" i="9"/>
  <c r="J3034" i="9"/>
  <c r="J3026" i="9"/>
  <c r="J3018" i="9"/>
  <c r="J3010" i="9"/>
  <c r="J3002" i="9"/>
  <c r="J2994" i="9"/>
  <c r="J2986" i="9"/>
  <c r="J2978" i="9"/>
  <c r="J2970" i="9"/>
  <c r="J2962" i="9"/>
  <c r="J2954" i="9"/>
  <c r="J2946" i="9"/>
  <c r="J2938" i="9"/>
  <c r="J2930" i="9"/>
  <c r="J2922" i="9"/>
  <c r="J2914" i="9"/>
  <c r="J3061" i="9"/>
  <c r="J3029" i="9"/>
  <c r="J2997" i="9"/>
  <c r="J2965" i="9"/>
  <c r="J2933" i="9"/>
  <c r="J3052" i="9"/>
  <c r="J3020" i="9"/>
  <c r="J2988" i="9"/>
  <c r="J2956" i="9"/>
  <c r="J2924" i="9"/>
  <c r="J3069" i="9"/>
  <c r="J3037" i="9"/>
  <c r="J3005" i="9"/>
  <c r="J2973" i="9"/>
  <c r="J2941" i="9"/>
  <c r="J3060" i="9"/>
  <c r="J3028" i="9"/>
  <c r="J2996" i="9"/>
  <c r="J2964" i="9"/>
  <c r="J2932" i="9"/>
  <c r="J3045" i="9"/>
  <c r="J3013" i="9"/>
  <c r="J2981" i="9"/>
  <c r="J2949" i="9"/>
  <c r="J2917" i="9"/>
  <c r="J3068" i="9"/>
  <c r="J3036" i="9"/>
  <c r="J3004" i="9"/>
  <c r="J2972" i="9"/>
  <c r="J2940" i="9"/>
  <c r="J3053" i="9"/>
  <c r="J3021" i="9"/>
  <c r="J2989" i="9"/>
  <c r="J2957" i="9"/>
  <c r="J2925" i="9"/>
  <c r="J3044" i="9"/>
  <c r="J3012" i="9"/>
  <c r="J2980" i="9"/>
  <c r="J2948" i="9"/>
  <c r="J2916" i="9"/>
  <c r="J2246" i="9"/>
  <c r="J2260" i="9"/>
  <c r="J796" i="9"/>
  <c r="J788" i="9"/>
  <c r="J780" i="9"/>
  <c r="J772" i="9"/>
  <c r="J764" i="9"/>
  <c r="J756" i="9"/>
  <c r="J748" i="9"/>
  <c r="J740" i="9"/>
  <c r="J732" i="9"/>
  <c r="J724" i="9"/>
  <c r="J716" i="9"/>
  <c r="J708" i="9"/>
  <c r="J700" i="9"/>
  <c r="J799" i="9"/>
  <c r="J791" i="9"/>
  <c r="J783" i="9"/>
  <c r="J775" i="9"/>
  <c r="J767" i="9"/>
  <c r="J759" i="9"/>
  <c r="J797" i="9"/>
  <c r="J789" i="9"/>
  <c r="J781" i="9"/>
  <c r="J773" i="9"/>
  <c r="J765" i="9"/>
  <c r="J757" i="9"/>
  <c r="J749" i="9"/>
  <c r="J741" i="9"/>
  <c r="J733" i="9"/>
  <c r="J725" i="9"/>
  <c r="J717" i="9"/>
  <c r="J709" i="9"/>
  <c r="J701" i="9"/>
  <c r="J800" i="9"/>
  <c r="J792" i="9"/>
  <c r="J795" i="9"/>
  <c r="J787" i="9"/>
  <c r="J779" i="9"/>
  <c r="J771" i="9"/>
  <c r="J763" i="9"/>
  <c r="J755" i="9"/>
  <c r="J798" i="9"/>
  <c r="J790" i="9"/>
  <c r="J801" i="9"/>
  <c r="J793" i="9"/>
  <c r="J785" i="9"/>
  <c r="J777" i="9"/>
  <c r="J769" i="9"/>
  <c r="J761" i="9"/>
  <c r="J753" i="9"/>
  <c r="J745" i="9"/>
  <c r="J737" i="9"/>
  <c r="J729" i="9"/>
  <c r="J721" i="9"/>
  <c r="J713" i="9"/>
  <c r="J782" i="9"/>
  <c r="J766" i="9"/>
  <c r="J744" i="9"/>
  <c r="J742" i="9"/>
  <c r="J728" i="9"/>
  <c r="J726" i="9"/>
  <c r="J712" i="9"/>
  <c r="J710" i="9"/>
  <c r="J698" i="9"/>
  <c r="J690" i="9"/>
  <c r="J682" i="9"/>
  <c r="J674" i="9"/>
  <c r="J666" i="9"/>
  <c r="J658" i="9"/>
  <c r="J650" i="9"/>
  <c r="J642" i="9"/>
  <c r="J693" i="9"/>
  <c r="J685" i="9"/>
  <c r="J677" i="9"/>
  <c r="J669" i="9"/>
  <c r="J661" i="9"/>
  <c r="J653" i="9"/>
  <c r="J645" i="9"/>
  <c r="J778" i="9"/>
  <c r="J762" i="9"/>
  <c r="J746" i="9"/>
  <c r="J739" i="9"/>
  <c r="J730" i="9"/>
  <c r="J723" i="9"/>
  <c r="J714" i="9"/>
  <c r="J703" i="9"/>
  <c r="J696" i="9"/>
  <c r="J688" i="9"/>
  <c r="J680" i="9"/>
  <c r="J672" i="9"/>
  <c r="J664" i="9"/>
  <c r="J656" i="9"/>
  <c r="J648" i="9"/>
  <c r="J784" i="9"/>
  <c r="J768" i="9"/>
  <c r="J743" i="9"/>
  <c r="J727" i="9"/>
  <c r="J711" i="9"/>
  <c r="J707" i="9"/>
  <c r="J705" i="9"/>
  <c r="J691" i="9"/>
  <c r="J683" i="9"/>
  <c r="J675" i="9"/>
  <c r="J667" i="9"/>
  <c r="J659" i="9"/>
  <c r="J651" i="9"/>
  <c r="J643" i="9"/>
  <c r="J774" i="9"/>
  <c r="J758" i="9"/>
  <c r="J752" i="9"/>
  <c r="J750" i="9"/>
  <c r="J736" i="9"/>
  <c r="J734" i="9"/>
  <c r="J720" i="9"/>
  <c r="J718" i="9"/>
  <c r="J699" i="9"/>
  <c r="J694" i="9"/>
  <c r="J686" i="9"/>
  <c r="J678" i="9"/>
  <c r="J670" i="9"/>
  <c r="J662" i="9"/>
  <c r="J654" i="9"/>
  <c r="J646" i="9"/>
  <c r="J697" i="9"/>
  <c r="J689" i="9"/>
  <c r="J681" i="9"/>
  <c r="J673" i="9"/>
  <c r="J665" i="9"/>
  <c r="J657" i="9"/>
  <c r="J649" i="9"/>
  <c r="J794" i="9"/>
  <c r="J786" i="9"/>
  <c r="J770" i="9"/>
  <c r="J754" i="9"/>
  <c r="J747" i="9"/>
  <c r="J738" i="9"/>
  <c r="J731" i="9"/>
  <c r="J722" i="9"/>
  <c r="J715" i="9"/>
  <c r="J704" i="9"/>
  <c r="J692" i="9"/>
  <c r="J684" i="9"/>
  <c r="J676" i="9"/>
  <c r="J668" i="9"/>
  <c r="J660" i="9"/>
  <c r="J652" i="9"/>
  <c r="J644" i="9"/>
  <c r="J776" i="9"/>
  <c r="J760" i="9"/>
  <c r="J751" i="9"/>
  <c r="J735" i="9"/>
  <c r="J719" i="9"/>
  <c r="J706" i="9"/>
  <c r="J702" i="9"/>
  <c r="J695" i="9"/>
  <c r="J687" i="9"/>
  <c r="J679" i="9"/>
  <c r="J671" i="9"/>
  <c r="J663" i="9"/>
  <c r="J655" i="9"/>
  <c r="J647" i="9"/>
  <c r="K4528" i="9"/>
  <c r="K4514" i="9"/>
  <c r="K3067" i="9"/>
  <c r="K3059" i="9"/>
  <c r="K3051" i="9"/>
  <c r="K3043" i="9"/>
  <c r="K3035" i="9"/>
  <c r="K3027" i="9"/>
  <c r="K3019" i="9"/>
  <c r="K3011" i="9"/>
  <c r="K3003" i="9"/>
  <c r="K2995" i="9"/>
  <c r="K2987" i="9"/>
  <c r="K2979" i="9"/>
  <c r="K2971" i="9"/>
  <c r="K2963" i="9"/>
  <c r="K2955" i="9"/>
  <c r="K2947" i="9"/>
  <c r="K2939" i="9"/>
  <c r="K2931" i="9"/>
  <c r="K2923" i="9"/>
  <c r="K2915" i="9"/>
  <c r="K3062" i="9"/>
  <c r="K3054" i="9"/>
  <c r="K3046" i="9"/>
  <c r="K3038" i="9"/>
  <c r="K3030" i="9"/>
  <c r="K3022" i="9"/>
  <c r="K3014" i="9"/>
  <c r="K3006" i="9"/>
  <c r="K2998" i="9"/>
  <c r="K2990" i="9"/>
  <c r="K2982" i="9"/>
  <c r="K2974" i="9"/>
  <c r="K2966" i="9"/>
  <c r="K2958" i="9"/>
  <c r="K2950" i="9"/>
  <c r="K2942" i="9"/>
  <c r="K2934" i="9"/>
  <c r="K2926" i="9"/>
  <c r="K2918" i="9"/>
  <c r="K2910" i="9"/>
  <c r="K3065" i="9"/>
  <c r="K3057" i="9"/>
  <c r="K3049" i="9"/>
  <c r="K3041" i="9"/>
  <c r="K3033" i="9"/>
  <c r="K3025" i="9"/>
  <c r="K3017" i="9"/>
  <c r="K3009" i="9"/>
  <c r="K3001" i="9"/>
  <c r="K2993" i="9"/>
  <c r="K2985" i="9"/>
  <c r="K2977" i="9"/>
  <c r="K2969" i="9"/>
  <c r="K2961" i="9"/>
  <c r="K2953" i="9"/>
  <c r="K2945" i="9"/>
  <c r="K2937" i="9"/>
  <c r="K2929" i="9"/>
  <c r="K2921" i="9"/>
  <c r="K2913" i="9"/>
  <c r="K3068" i="9"/>
  <c r="K3060" i="9"/>
  <c r="K3052" i="9"/>
  <c r="K3044" i="9"/>
  <c r="K3036" i="9"/>
  <c r="K3028" i="9"/>
  <c r="K3020" i="9"/>
  <c r="K3012" i="9"/>
  <c r="K3004" i="9"/>
  <c r="K2996" i="9"/>
  <c r="K2988" i="9"/>
  <c r="K2980" i="9"/>
  <c r="K2972" i="9"/>
  <c r="K2964" i="9"/>
  <c r="K2956" i="9"/>
  <c r="K2948" i="9"/>
  <c r="K2940" i="9"/>
  <c r="K2932" i="9"/>
  <c r="K2924" i="9"/>
  <c r="K2916" i="9"/>
  <c r="K3066" i="9"/>
  <c r="K3058" i="9"/>
  <c r="K3050" i="9"/>
  <c r="K3042" i="9"/>
  <c r="K3034" i="9"/>
  <c r="K3026" i="9"/>
  <c r="K3018" i="9"/>
  <c r="K3010" i="9"/>
  <c r="K3002" i="9"/>
  <c r="K2994" i="9"/>
  <c r="K2986" i="9"/>
  <c r="K2978" i="9"/>
  <c r="K2970" i="9"/>
  <c r="K2962" i="9"/>
  <c r="K2954" i="9"/>
  <c r="K2946" i="9"/>
  <c r="K2938" i="9"/>
  <c r="K2930" i="9"/>
  <c r="K2922" i="9"/>
  <c r="K2914" i="9"/>
  <c r="K3069" i="9"/>
  <c r="K3061" i="9"/>
  <c r="K3053" i="9"/>
  <c r="K3045" i="9"/>
  <c r="K3037" i="9"/>
  <c r="K3029" i="9"/>
  <c r="K3021" i="9"/>
  <c r="K3013" i="9"/>
  <c r="K3005" i="9"/>
  <c r="K2997" i="9"/>
  <c r="K2989" i="9"/>
  <c r="K2981" i="9"/>
  <c r="K2973" i="9"/>
  <c r="K2965" i="9"/>
  <c r="K2957" i="9"/>
  <c r="K2949" i="9"/>
  <c r="K2941" i="9"/>
  <c r="K2933" i="9"/>
  <c r="K2925" i="9"/>
  <c r="K2917" i="9"/>
  <c r="K3064" i="9"/>
  <c r="K3032" i="9"/>
  <c r="K3000" i="9"/>
  <c r="K2968" i="9"/>
  <c r="K2936" i="9"/>
  <c r="K3055" i="9"/>
  <c r="K3023" i="9"/>
  <c r="K2991" i="9"/>
  <c r="K2959" i="9"/>
  <c r="K2927" i="9"/>
  <c r="K3040" i="9"/>
  <c r="K3008" i="9"/>
  <c r="K2976" i="9"/>
  <c r="K2944" i="9"/>
  <c r="K2912" i="9"/>
  <c r="K3063" i="9"/>
  <c r="K3031" i="9"/>
  <c r="K2999" i="9"/>
  <c r="K2967" i="9"/>
  <c r="K2935" i="9"/>
  <c r="K3048" i="9"/>
  <c r="K3016" i="9"/>
  <c r="K2984" i="9"/>
  <c r="K2952" i="9"/>
  <c r="K2920" i="9"/>
  <c r="K3039" i="9"/>
  <c r="K3007" i="9"/>
  <c r="K2975" i="9"/>
  <c r="K2943" i="9"/>
  <c r="K2911" i="9"/>
  <c r="K3056" i="9"/>
  <c r="K3024" i="9"/>
  <c r="K2992" i="9"/>
  <c r="K2960" i="9"/>
  <c r="K2928" i="9"/>
  <c r="K3047" i="9"/>
  <c r="K3015" i="9"/>
  <c r="K2983" i="9"/>
  <c r="K2951" i="9"/>
  <c r="K2919" i="9"/>
  <c r="K2246" i="9"/>
  <c r="K2260" i="9"/>
  <c r="K799" i="9"/>
  <c r="K791" i="9"/>
  <c r="K783" i="9"/>
  <c r="K775" i="9"/>
  <c r="K767" i="9"/>
  <c r="K759" i="9"/>
  <c r="K751" i="9"/>
  <c r="K743" i="9"/>
  <c r="K735" i="9"/>
  <c r="K727" i="9"/>
  <c r="K719" i="9"/>
  <c r="K711" i="9"/>
  <c r="K703" i="9"/>
  <c r="K794" i="9"/>
  <c r="K786" i="9"/>
  <c r="K778" i="9"/>
  <c r="K770" i="9"/>
  <c r="K762" i="9"/>
  <c r="K754" i="9"/>
  <c r="K800" i="9"/>
  <c r="K792" i="9"/>
  <c r="K784" i="9"/>
  <c r="K776" i="9"/>
  <c r="K768" i="9"/>
  <c r="K760" i="9"/>
  <c r="K752" i="9"/>
  <c r="K744" i="9"/>
  <c r="K736" i="9"/>
  <c r="K728" i="9"/>
  <c r="K720" i="9"/>
  <c r="K712" i="9"/>
  <c r="K704" i="9"/>
  <c r="K795" i="9"/>
  <c r="K798" i="9"/>
  <c r="K790" i="9"/>
  <c r="K782" i="9"/>
  <c r="K774" i="9"/>
  <c r="K766" i="9"/>
  <c r="K758" i="9"/>
  <c r="K801" i="9"/>
  <c r="K793" i="9"/>
  <c r="K796" i="9"/>
  <c r="K788" i="9"/>
  <c r="K780" i="9"/>
  <c r="K772" i="9"/>
  <c r="K764" i="9"/>
  <c r="K756" i="9"/>
  <c r="K748" i="9"/>
  <c r="K740" i="9"/>
  <c r="K732" i="9"/>
  <c r="K724" i="9"/>
  <c r="K716" i="9"/>
  <c r="K785" i="9"/>
  <c r="K769" i="9"/>
  <c r="K693" i="9"/>
  <c r="K685" i="9"/>
  <c r="K677" i="9"/>
  <c r="K669" i="9"/>
  <c r="K661" i="9"/>
  <c r="K653" i="9"/>
  <c r="K645" i="9"/>
  <c r="K753" i="9"/>
  <c r="K746" i="9"/>
  <c r="K739" i="9"/>
  <c r="K737" i="9"/>
  <c r="K730" i="9"/>
  <c r="K723" i="9"/>
  <c r="K721" i="9"/>
  <c r="K714" i="9"/>
  <c r="K696" i="9"/>
  <c r="K688" i="9"/>
  <c r="K680" i="9"/>
  <c r="K672" i="9"/>
  <c r="K664" i="9"/>
  <c r="K656" i="9"/>
  <c r="K648" i="9"/>
  <c r="K797" i="9"/>
  <c r="K781" i="9"/>
  <c r="K765" i="9"/>
  <c r="K707" i="9"/>
  <c r="K705" i="9"/>
  <c r="K691" i="9"/>
  <c r="K683" i="9"/>
  <c r="K675" i="9"/>
  <c r="K667" i="9"/>
  <c r="K659" i="9"/>
  <c r="K651" i="9"/>
  <c r="K643" i="9"/>
  <c r="K787" i="9"/>
  <c r="K771" i="9"/>
  <c r="K755" i="9"/>
  <c r="K750" i="9"/>
  <c r="K741" i="9"/>
  <c r="K734" i="9"/>
  <c r="K725" i="9"/>
  <c r="K718" i="9"/>
  <c r="K709" i="9"/>
  <c r="K701" i="9"/>
  <c r="K699" i="9"/>
  <c r="K694" i="9"/>
  <c r="K686" i="9"/>
  <c r="K678" i="9"/>
  <c r="K670" i="9"/>
  <c r="K662" i="9"/>
  <c r="K654" i="9"/>
  <c r="K646" i="9"/>
  <c r="K777" i="9"/>
  <c r="K761" i="9"/>
  <c r="K697" i="9"/>
  <c r="K689" i="9"/>
  <c r="K681" i="9"/>
  <c r="K673" i="9"/>
  <c r="K665" i="9"/>
  <c r="K657" i="9"/>
  <c r="K649" i="9"/>
  <c r="K747" i="9"/>
  <c r="K745" i="9"/>
  <c r="K738" i="9"/>
  <c r="K731" i="9"/>
  <c r="K729" i="9"/>
  <c r="K722" i="9"/>
  <c r="K715" i="9"/>
  <c r="K713" i="9"/>
  <c r="K692" i="9"/>
  <c r="K684" i="9"/>
  <c r="K676" i="9"/>
  <c r="K668" i="9"/>
  <c r="K660" i="9"/>
  <c r="K652" i="9"/>
  <c r="K644" i="9"/>
  <c r="K789" i="9"/>
  <c r="K773" i="9"/>
  <c r="K757" i="9"/>
  <c r="K706" i="9"/>
  <c r="K702" i="9"/>
  <c r="K695" i="9"/>
  <c r="K687" i="9"/>
  <c r="K679" i="9"/>
  <c r="K671" i="9"/>
  <c r="K663" i="9"/>
  <c r="K655" i="9"/>
  <c r="K647" i="9"/>
  <c r="K779" i="9"/>
  <c r="K763" i="9"/>
  <c r="K749" i="9"/>
  <c r="K742" i="9"/>
  <c r="K733" i="9"/>
  <c r="K726" i="9"/>
  <c r="K717" i="9"/>
  <c r="K710" i="9"/>
  <c r="K708" i="9"/>
  <c r="K700" i="9"/>
  <c r="K698" i="9"/>
  <c r="K690" i="9"/>
  <c r="K682" i="9"/>
  <c r="K674" i="9"/>
  <c r="K666" i="9"/>
  <c r="K658" i="9"/>
  <c r="K650" i="9"/>
  <c r="K642" i="9"/>
  <c r="H1057" i="9" l="1"/>
  <c r="M1057" i="9" s="1"/>
  <c r="M2969" i="9"/>
  <c r="M3001" i="9"/>
  <c r="M2917" i="9"/>
  <c r="M3039" i="9"/>
  <c r="M2911" i="9"/>
  <c r="M3045" i="9"/>
  <c r="M3012" i="9"/>
  <c r="M3025" i="9"/>
  <c r="M2937" i="9"/>
  <c r="M3034" i="9"/>
  <c r="M2970" i="9"/>
  <c r="M3064" i="9"/>
  <c r="M3000" i="9"/>
  <c r="M2936" i="9"/>
  <c r="M3031" i="9"/>
  <c r="M3062" i="9"/>
  <c r="M2998" i="9"/>
  <c r="M2934" i="9"/>
  <c r="M3037" i="9"/>
  <c r="M3068" i="9"/>
  <c r="M3004" i="9"/>
  <c r="M3035" i="9"/>
  <c r="M2971" i="9"/>
  <c r="M2978" i="9"/>
  <c r="M2975" i="9"/>
  <c r="M3042" i="9"/>
  <c r="M2944" i="9"/>
  <c r="M2979" i="9"/>
  <c r="M2942" i="9"/>
  <c r="M3043" i="9"/>
  <c r="M3008" i="9"/>
  <c r="M3006" i="9"/>
  <c r="M4514" i="9"/>
  <c r="M2914" i="9"/>
  <c r="M2915" i="9"/>
  <c r="M2985" i="9"/>
  <c r="M2961" i="9"/>
  <c r="M3057" i="9"/>
  <c r="M3026" i="9"/>
  <c r="M2962" i="9"/>
  <c r="M3056" i="9"/>
  <c r="M2992" i="9"/>
  <c r="M2928" i="9"/>
  <c r="M3023" i="9"/>
  <c r="M2959" i="9"/>
  <c r="M3054" i="9"/>
  <c r="M2990" i="9"/>
  <c r="M2926" i="9"/>
  <c r="M3029" i="9"/>
  <c r="M2965" i="9"/>
  <c r="M3060" i="9"/>
  <c r="M2996" i="9"/>
  <c r="M2932" i="9"/>
  <c r="M3027" i="9"/>
  <c r="M2963" i="9"/>
  <c r="M2981" i="9"/>
  <c r="M2967" i="9"/>
  <c r="M2940" i="9"/>
  <c r="M2921" i="9"/>
  <c r="M3017" i="9"/>
  <c r="M2993" i="9"/>
  <c r="M3018" i="9"/>
  <c r="M2954" i="9"/>
  <c r="M3048" i="9"/>
  <c r="M2984" i="9"/>
  <c r="M2920" i="9"/>
  <c r="M3015" i="9"/>
  <c r="M2951" i="9"/>
  <c r="M3046" i="9"/>
  <c r="M2982" i="9"/>
  <c r="M2918" i="9"/>
  <c r="M3021" i="9"/>
  <c r="M2957" i="9"/>
  <c r="M3052" i="9"/>
  <c r="M2988" i="9"/>
  <c r="M2924" i="9"/>
  <c r="M3019" i="9"/>
  <c r="M2955" i="9"/>
  <c r="M3041" i="9"/>
  <c r="M2953" i="9"/>
  <c r="M2929" i="9"/>
  <c r="M3010" i="9"/>
  <c r="M2946" i="9"/>
  <c r="M3040" i="9"/>
  <c r="M2976" i="9"/>
  <c r="M2912" i="9"/>
  <c r="M3007" i="9"/>
  <c r="M2943" i="9"/>
  <c r="M3038" i="9"/>
  <c r="M2974" i="9"/>
  <c r="M2910" i="9"/>
  <c r="M3013" i="9"/>
  <c r="M2949" i="9"/>
  <c r="M3044" i="9"/>
  <c r="M2980" i="9"/>
  <c r="M2916" i="9"/>
  <c r="M3011" i="9"/>
  <c r="M2947" i="9"/>
  <c r="H1065" i="9"/>
  <c r="M1065" i="9" s="1"/>
  <c r="H1044" i="9"/>
  <c r="M1044" i="9" s="1"/>
  <c r="H975" i="9"/>
  <c r="M975" i="9" s="1"/>
  <c r="H970" i="9"/>
  <c r="M970" i="9" s="1"/>
  <c r="H962" i="9"/>
  <c r="M962" i="9" s="1"/>
  <c r="H981" i="9"/>
  <c r="M981" i="9" s="1"/>
  <c r="H1064" i="9"/>
  <c r="M1064" i="9" s="1"/>
  <c r="H1056" i="9"/>
  <c r="M1056" i="9" s="1"/>
  <c r="H968" i="9"/>
  <c r="M968" i="9" s="1"/>
  <c r="H1051" i="9"/>
  <c r="M1051" i="9" s="1"/>
  <c r="H1043" i="9"/>
  <c r="M1043" i="9" s="1"/>
  <c r="H963" i="9"/>
  <c r="M963" i="9" s="1"/>
  <c r="H1046" i="9"/>
  <c r="M1046" i="9" s="1"/>
  <c r="H982" i="9"/>
  <c r="M982" i="9" s="1"/>
  <c r="M2973" i="9"/>
  <c r="M2977" i="9"/>
  <c r="M3009" i="9"/>
  <c r="M3066" i="9"/>
  <c r="M3002" i="9"/>
  <c r="M2938" i="9"/>
  <c r="M3032" i="9"/>
  <c r="M2968" i="9"/>
  <c r="M3063" i="9"/>
  <c r="M2999" i="9"/>
  <c r="M2935" i="9"/>
  <c r="M3030" i="9"/>
  <c r="M2966" i="9"/>
  <c r="M3069" i="9"/>
  <c r="M3005" i="9"/>
  <c r="M2941" i="9"/>
  <c r="M3036" i="9"/>
  <c r="M2972" i="9"/>
  <c r="M3067" i="9"/>
  <c r="M3003" i="9"/>
  <c r="M2939" i="9"/>
  <c r="M2913" i="9"/>
  <c r="M2945" i="9"/>
  <c r="M3058" i="9"/>
  <c r="M2994" i="9"/>
  <c r="M2930" i="9"/>
  <c r="M3024" i="9"/>
  <c r="M2960" i="9"/>
  <c r="M3055" i="9"/>
  <c r="M2991" i="9"/>
  <c r="M2927" i="9"/>
  <c r="M3022" i="9"/>
  <c r="M2958" i="9"/>
  <c r="M3061" i="9"/>
  <c r="M2997" i="9"/>
  <c r="M2933" i="9"/>
  <c r="M3028" i="9"/>
  <c r="M2964" i="9"/>
  <c r="M3059" i="9"/>
  <c r="M2995" i="9"/>
  <c r="M2931" i="9"/>
  <c r="M2948" i="9"/>
  <c r="M3049" i="9"/>
  <c r="M4528" i="9"/>
  <c r="M3033" i="9"/>
  <c r="M3065" i="9"/>
  <c r="M3050" i="9"/>
  <c r="M2986" i="9"/>
  <c r="M2922" i="9"/>
  <c r="M3016" i="9"/>
  <c r="M2952" i="9"/>
  <c r="M3047" i="9"/>
  <c r="M2983" i="9"/>
  <c r="M2919" i="9"/>
  <c r="M3014" i="9"/>
  <c r="M2950" i="9"/>
  <c r="M3053" i="9"/>
  <c r="M2989" i="9"/>
  <c r="M2925" i="9"/>
  <c r="M3020" i="9"/>
  <c r="M2956" i="9"/>
  <c r="M3051" i="9"/>
  <c r="M2987" i="9"/>
  <c r="M2923" i="9"/>
  <c r="H1054" i="9" l="1"/>
  <c r="M1054" i="9" s="1"/>
  <c r="H1059" i="9"/>
  <c r="M1059" i="9" s="1"/>
  <c r="H965" i="9"/>
  <c r="M965" i="9" s="1"/>
  <c r="H978" i="9"/>
  <c r="M978" i="9" s="1"/>
  <c r="H983" i="9"/>
  <c r="M983" i="9" s="1"/>
  <c r="H1052" i="9"/>
  <c r="M1052" i="9" s="1"/>
  <c r="H2262" i="9"/>
  <c r="M2262" i="9" s="1"/>
  <c r="H1062" i="9"/>
  <c r="M1062" i="9" s="1"/>
  <c r="H1067" i="9"/>
  <c r="M1067" i="9" s="1"/>
  <c r="H973" i="9"/>
  <c r="M973" i="9" s="1"/>
  <c r="H986" i="9"/>
  <c r="M986" i="9" s="1"/>
  <c r="H1047" i="9"/>
  <c r="M1047" i="9" s="1"/>
  <c r="H1060" i="9"/>
  <c r="M1060" i="9" s="1"/>
  <c r="H2248" i="9"/>
  <c r="M2248" i="9" s="1"/>
  <c r="H1042" i="9"/>
  <c r="M1042" i="9" s="1"/>
  <c r="H1055" i="9"/>
  <c r="M1055" i="9" s="1"/>
  <c r="H969" i="9"/>
  <c r="M969" i="9" s="1"/>
  <c r="H976" i="9"/>
  <c r="M976" i="9" s="1"/>
  <c r="H1045" i="9"/>
  <c r="M1045" i="9" s="1"/>
  <c r="H1050" i="9"/>
  <c r="M1050" i="9" s="1"/>
  <c r="H1063" i="9"/>
  <c r="M1063" i="9" s="1"/>
  <c r="H977" i="9"/>
  <c r="M977" i="9" s="1"/>
  <c r="H966" i="9"/>
  <c r="M966" i="9" s="1"/>
  <c r="H979" i="9"/>
  <c r="M979" i="9" s="1"/>
  <c r="H984" i="9"/>
  <c r="M984" i="9" s="1"/>
  <c r="H1053" i="9"/>
  <c r="M1053" i="9" s="1"/>
  <c r="H1058" i="9"/>
  <c r="M1058" i="9" s="1"/>
  <c r="H964" i="9"/>
  <c r="M964" i="9" s="1"/>
  <c r="H985" i="9"/>
  <c r="M985" i="9" s="1"/>
  <c r="H971" i="9"/>
  <c r="M971" i="9" s="1"/>
  <c r="H974" i="9"/>
  <c r="M974" i="9" s="1"/>
  <c r="H987" i="9"/>
  <c r="M987" i="9" s="1"/>
  <c r="H1048" i="9"/>
  <c r="M1048" i="9" s="1"/>
  <c r="H1061" i="9"/>
  <c r="M1061" i="9" s="1"/>
  <c r="H1066" i="9"/>
  <c r="M1066" i="9" s="1"/>
  <c r="H972" i="9"/>
  <c r="M972" i="9" s="1"/>
  <c r="H1049" i="9"/>
  <c r="M1049" i="9" s="1"/>
  <c r="H967" i="9"/>
  <c r="M967" i="9" s="1"/>
  <c r="H980" i="9"/>
  <c r="M980" i="9" s="1"/>
  <c r="H1893" i="9" l="1"/>
  <c r="M1893" i="9" s="1"/>
  <c r="J4001" i="9"/>
  <c r="K3703" i="9"/>
  <c r="L4535" i="9"/>
  <c r="I991" i="9"/>
  <c r="H1890" i="9"/>
  <c r="M1890" i="9" s="1"/>
  <c r="H1882" i="9"/>
  <c r="M1882" i="9" s="1"/>
  <c r="H1874" i="9"/>
  <c r="M1874" i="9" s="1"/>
  <c r="H1877" i="9"/>
  <c r="M1877" i="9" s="1"/>
  <c r="H1869" i="9"/>
  <c r="M1869" i="9" s="1"/>
  <c r="H1880" i="9"/>
  <c r="M1880" i="9" s="1"/>
  <c r="H1872" i="9"/>
  <c r="M1872" i="9" s="1"/>
  <c r="H1894" i="9"/>
  <c r="M1894" i="9" s="1"/>
  <c r="H1870" i="9"/>
  <c r="M1870" i="9" s="1"/>
  <c r="H1814" i="9"/>
  <c r="M1814" i="9" s="1"/>
  <c r="H1881" i="9"/>
  <c r="M1881" i="9" s="1"/>
  <c r="H1873" i="9"/>
  <c r="M1873" i="9" s="1"/>
  <c r="H1803" i="9"/>
  <c r="M1803" i="9" s="1"/>
  <c r="H1891" i="9"/>
  <c r="M1891" i="9" s="1"/>
  <c r="H1875" i="9"/>
  <c r="M1875" i="9" s="1"/>
  <c r="H1811" i="9"/>
  <c r="M1811" i="9" s="1"/>
  <c r="H1798" i="9"/>
  <c r="M1798" i="9" s="1"/>
  <c r="H1790" i="9"/>
  <c r="M1790" i="9" s="1"/>
  <c r="H1813" i="9"/>
  <c r="M1813" i="9" s="1"/>
  <c r="H1809" i="9"/>
  <c r="M1809" i="9" s="1"/>
  <c r="H1801" i="9"/>
  <c r="M1801" i="9" s="1"/>
  <c r="H1793" i="9"/>
  <c r="M1793" i="9" s="1"/>
  <c r="H1887" i="9"/>
  <c r="M1887" i="9" s="1"/>
  <c r="H1871" i="9"/>
  <c r="M1871" i="9" s="1"/>
  <c r="H1868" i="9"/>
  <c r="M1868" i="9" s="1"/>
  <c r="H1804" i="9"/>
  <c r="M1804" i="9" s="1"/>
  <c r="H1796" i="9"/>
  <c r="M1796" i="9" s="1"/>
  <c r="H1788" i="9"/>
  <c r="M1788" i="9" s="1"/>
  <c r="H1807" i="9"/>
  <c r="M1807" i="9" s="1"/>
  <c r="H1799" i="9"/>
  <c r="M1799" i="9" s="1"/>
  <c r="H1791" i="9"/>
  <c r="M1791" i="9" s="1"/>
  <c r="H1883" i="9"/>
  <c r="M1883" i="9" s="1"/>
  <c r="H1812" i="9"/>
  <c r="M1812" i="9" s="1"/>
  <c r="H1802" i="9"/>
  <c r="M1802" i="9" s="1"/>
  <c r="H1794" i="9"/>
  <c r="M1794" i="9" s="1"/>
  <c r="H1810" i="9"/>
  <c r="M1810" i="9" s="1"/>
  <c r="H1805" i="9"/>
  <c r="M1805" i="9" s="1"/>
  <c r="H1797" i="9"/>
  <c r="M1797" i="9" s="1"/>
  <c r="H1789" i="9"/>
  <c r="M1789" i="9" s="1"/>
  <c r="H1892" i="9"/>
  <c r="M1892" i="9" s="1"/>
  <c r="H1879" i="9"/>
  <c r="M1879" i="9" s="1"/>
  <c r="H1876" i="9"/>
  <c r="M1876" i="9" s="1"/>
  <c r="H1808" i="9"/>
  <c r="M1808" i="9" s="1"/>
  <c r="H1800" i="9"/>
  <c r="M1800" i="9" s="1"/>
  <c r="H1792" i="9"/>
  <c r="M1792" i="9" s="1"/>
  <c r="K4518" i="9"/>
  <c r="K3695" i="9"/>
  <c r="K3687" i="9"/>
  <c r="K3663" i="9"/>
  <c r="K3655" i="9"/>
  <c r="K3698" i="9"/>
  <c r="K3690" i="9"/>
  <c r="K3666" i="9"/>
  <c r="K3658" i="9"/>
  <c r="K3704" i="9"/>
  <c r="K3696" i="9"/>
  <c r="K3707" i="9"/>
  <c r="K3699" i="9"/>
  <c r="K3675" i="9"/>
  <c r="K3667" i="9"/>
  <c r="K3643" i="9"/>
  <c r="K3702" i="9"/>
  <c r="K3678" i="9"/>
  <c r="K3670" i="9"/>
  <c r="K3646" i="9"/>
  <c r="K3705" i="9"/>
  <c r="K3681" i="9"/>
  <c r="K3673" i="9"/>
  <c r="K3664" i="9"/>
  <c r="K3648" i="9"/>
  <c r="K3615" i="9"/>
  <c r="K3607" i="9"/>
  <c r="K3583" i="9"/>
  <c r="K3575" i="9"/>
  <c r="K3551" i="9"/>
  <c r="K3685" i="9"/>
  <c r="K3639" i="9"/>
  <c r="K3634" i="9"/>
  <c r="K3610" i="9"/>
  <c r="K3602" i="9"/>
  <c r="K3594" i="9"/>
  <c r="K3578" i="9"/>
  <c r="K3570" i="9"/>
  <c r="K3562" i="9"/>
  <c r="K3708" i="9"/>
  <c r="K3676" i="9"/>
  <c r="K3652" i="9"/>
  <c r="K3629" i="9"/>
  <c r="K3621" i="9"/>
  <c r="K3613" i="9"/>
  <c r="K3605" i="9"/>
  <c r="K3597" i="9"/>
  <c r="K3589" i="9"/>
  <c r="K3581" i="9"/>
  <c r="K3573" i="9"/>
  <c r="K3565" i="9"/>
  <c r="K3557" i="9"/>
  <c r="K3693" i="9"/>
  <c r="K3668" i="9"/>
  <c r="K3649" i="9"/>
  <c r="K3632" i="9"/>
  <c r="K3624" i="9"/>
  <c r="K3616" i="9"/>
  <c r="K3608" i="9"/>
  <c r="K3600" i="9"/>
  <c r="K3592" i="9"/>
  <c r="K3584" i="9"/>
  <c r="K3576" i="9"/>
  <c r="K3568" i="9"/>
  <c r="K3560" i="9"/>
  <c r="K3552" i="9"/>
  <c r="K3684" i="9"/>
  <c r="K3656" i="9"/>
  <c r="K3640" i="9"/>
  <c r="K3635" i="9"/>
  <c r="K3627" i="9"/>
  <c r="K3619" i="9"/>
  <c r="K3611" i="9"/>
  <c r="K3603" i="9"/>
  <c r="K3595" i="9"/>
  <c r="K3587" i="9"/>
  <c r="K3579" i="9"/>
  <c r="K3571" i="9"/>
  <c r="K3563" i="9"/>
  <c r="K3555" i="9"/>
  <c r="K3701" i="9"/>
  <c r="K3653" i="9"/>
  <c r="K3638" i="9"/>
  <c r="K3630" i="9"/>
  <c r="K3622" i="9"/>
  <c r="K3614" i="9"/>
  <c r="K3606" i="9"/>
  <c r="K3598" i="9"/>
  <c r="K3590" i="9"/>
  <c r="K3582" i="9"/>
  <c r="K3574" i="9"/>
  <c r="K3566" i="9"/>
  <c r="K3558" i="9"/>
  <c r="K3550" i="9"/>
  <c r="K3692" i="9"/>
  <c r="K3660" i="9"/>
  <c r="K3644" i="9"/>
  <c r="K3633" i="9"/>
  <c r="K3625" i="9"/>
  <c r="K3617" i="9"/>
  <c r="K3609" i="9"/>
  <c r="K3601" i="9"/>
  <c r="K3593" i="9"/>
  <c r="K3585" i="9"/>
  <c r="K3577" i="9"/>
  <c r="K3569" i="9"/>
  <c r="K3561" i="9"/>
  <c r="K3553" i="9"/>
  <c r="K3709" i="9"/>
  <c r="K3677" i="9"/>
  <c r="K3672" i="9"/>
  <c r="K3669" i="9"/>
  <c r="K3657" i="9"/>
  <c r="K3641" i="9"/>
  <c r="K3636" i="9"/>
  <c r="K3628" i="9"/>
  <c r="K3620" i="9"/>
  <c r="K3612" i="9"/>
  <c r="K3604" i="9"/>
  <c r="K3596" i="9"/>
  <c r="K3588" i="9"/>
  <c r="K3580" i="9"/>
  <c r="K3572" i="9"/>
  <c r="K3564" i="9"/>
  <c r="K3556" i="9"/>
  <c r="K2264" i="9"/>
  <c r="K2250" i="9"/>
  <c r="K1441" i="9"/>
  <c r="K1433" i="9"/>
  <c r="K1425" i="9"/>
  <c r="K1417" i="9"/>
  <c r="K1409" i="9"/>
  <c r="K1401" i="9"/>
  <c r="K1393" i="9"/>
  <c r="K1385" i="9"/>
  <c r="K1377" i="9"/>
  <c r="K1369" i="9"/>
  <c r="K1361" i="9"/>
  <c r="K1353" i="9"/>
  <c r="K1345" i="9"/>
  <c r="K1337" i="9"/>
  <c r="K1329" i="9"/>
  <c r="K1321" i="9"/>
  <c r="K1313" i="9"/>
  <c r="K1305" i="9"/>
  <c r="K1436" i="9"/>
  <c r="K1428" i="9"/>
  <c r="K1420" i="9"/>
  <c r="K1412" i="9"/>
  <c r="K1404" i="9"/>
  <c r="K1396" i="9"/>
  <c r="K1388" i="9"/>
  <c r="K1380" i="9"/>
  <c r="K1372" i="9"/>
  <c r="K1364" i="9"/>
  <c r="K1356" i="9"/>
  <c r="K1348" i="9"/>
  <c r="K1340" i="9"/>
  <c r="K1439" i="9"/>
  <c r="K1431" i="9"/>
  <c r="K1423" i="9"/>
  <c r="K1415" i="9"/>
  <c r="K1407" i="9"/>
  <c r="K1399" i="9"/>
  <c r="K1391" i="9"/>
  <c r="K1383" i="9"/>
  <c r="K1375" i="9"/>
  <c r="K1367" i="9"/>
  <c r="K1359" i="9"/>
  <c r="K1351" i="9"/>
  <c r="K1343" i="9"/>
  <c r="K1335" i="9"/>
  <c r="K1434" i="9"/>
  <c r="K1426" i="9"/>
  <c r="K1418" i="9"/>
  <c r="K1410" i="9"/>
  <c r="K1402" i="9"/>
  <c r="K1394" i="9"/>
  <c r="K1386" i="9"/>
  <c r="K1378" i="9"/>
  <c r="K1370" i="9"/>
  <c r="K1362" i="9"/>
  <c r="K1354" i="9"/>
  <c r="K1346" i="9"/>
  <c r="K1338" i="9"/>
  <c r="K1330" i="9"/>
  <c r="K1322" i="9"/>
  <c r="K1314" i="9"/>
  <c r="K1306" i="9"/>
  <c r="K1437" i="9"/>
  <c r="K1429" i="9"/>
  <c r="K1421" i="9"/>
  <c r="K1413" i="9"/>
  <c r="K1405" i="9"/>
  <c r="K1397" i="9"/>
  <c r="K1389" i="9"/>
  <c r="K1381" i="9"/>
  <c r="K1373" i="9"/>
  <c r="K1365" i="9"/>
  <c r="K1357" i="9"/>
  <c r="K1349" i="9"/>
  <c r="K1341" i="9"/>
  <c r="K1438" i="9"/>
  <c r="K1430" i="9"/>
  <c r="K1422" i="9"/>
  <c r="K1414" i="9"/>
  <c r="K1406" i="9"/>
  <c r="K1390" i="9"/>
  <c r="K1374" i="9"/>
  <c r="K1358" i="9"/>
  <c r="K1342" i="9"/>
  <c r="K1295" i="9"/>
  <c r="K1287" i="9"/>
  <c r="K1328" i="9"/>
  <c r="K1324" i="9"/>
  <c r="K1320" i="9"/>
  <c r="K1316" i="9"/>
  <c r="K1312" i="9"/>
  <c r="K1308" i="9"/>
  <c r="K1304" i="9"/>
  <c r="K1300" i="9"/>
  <c r="K1298" i="9"/>
  <c r="K1290" i="9"/>
  <c r="K1282" i="9"/>
  <c r="K1435" i="9"/>
  <c r="K1427" i="9"/>
  <c r="K1419" i="9"/>
  <c r="K1411" i="9"/>
  <c r="K1403" i="9"/>
  <c r="K1392" i="9"/>
  <c r="K1376" i="9"/>
  <c r="K1360" i="9"/>
  <c r="K1344" i="9"/>
  <c r="K1332" i="9"/>
  <c r="K1326" i="9"/>
  <c r="K1318" i="9"/>
  <c r="K1310" i="9"/>
  <c r="K1302" i="9"/>
  <c r="K1293" i="9"/>
  <c r="K1285" i="9"/>
  <c r="K1395" i="9"/>
  <c r="K1379" i="9"/>
  <c r="K1363" i="9"/>
  <c r="K1347" i="9"/>
  <c r="K1296" i="9"/>
  <c r="K1288" i="9"/>
  <c r="K1398" i="9"/>
  <c r="K1382" i="9"/>
  <c r="K1366" i="9"/>
  <c r="K1350" i="9"/>
  <c r="K1334" i="9"/>
  <c r="K1291" i="9"/>
  <c r="K1283" i="9"/>
  <c r="K1331" i="9"/>
  <c r="K1325" i="9"/>
  <c r="K1323" i="9"/>
  <c r="K1317" i="9"/>
  <c r="K1315" i="9"/>
  <c r="K1309" i="9"/>
  <c r="K1307" i="9"/>
  <c r="K1301" i="9"/>
  <c r="K1299" i="9"/>
  <c r="K1294" i="9"/>
  <c r="K1286" i="9"/>
  <c r="K1384" i="9"/>
  <c r="K1368" i="9"/>
  <c r="K1352" i="9"/>
  <c r="K1336" i="9"/>
  <c r="K1333" i="9"/>
  <c r="K1327" i="9"/>
  <c r="K1319" i="9"/>
  <c r="K1311" i="9"/>
  <c r="K1303" i="9"/>
  <c r="K1297" i="9"/>
  <c r="K1289" i="9"/>
  <c r="K1440" i="9"/>
  <c r="K1432" i="9"/>
  <c r="K1424" i="9"/>
  <c r="K1416" i="9"/>
  <c r="K1408" i="9"/>
  <c r="K1400" i="9"/>
  <c r="K1387" i="9"/>
  <c r="K1371" i="9"/>
  <c r="K1355" i="9"/>
  <c r="K1339" i="9"/>
  <c r="K1292" i="9"/>
  <c r="K1284" i="9"/>
  <c r="I967" i="9"/>
  <c r="I1023" i="9"/>
  <c r="I1031" i="9"/>
  <c r="I1087" i="9"/>
  <c r="I1095" i="9"/>
  <c r="I993" i="9"/>
  <c r="I1001" i="9"/>
  <c r="I1057" i="9"/>
  <c r="I1065" i="9"/>
  <c r="I1089" i="9"/>
  <c r="I1113" i="9"/>
  <c r="I1121" i="9"/>
  <c r="I962" i="9"/>
  <c r="I986" i="9"/>
  <c r="I1010" i="9"/>
  <c r="I1018" i="9"/>
  <c r="I1026" i="9"/>
  <c r="I1050" i="9"/>
  <c r="I1074" i="9"/>
  <c r="I1082" i="9"/>
  <c r="I1090" i="9"/>
  <c r="I1098" i="9"/>
  <c r="I1106" i="9"/>
  <c r="I1114" i="9"/>
  <c r="I963" i="9"/>
  <c r="I971" i="9"/>
  <c r="I979" i="9"/>
  <c r="I987" i="9"/>
  <c r="I995" i="9"/>
  <c r="I1003" i="9"/>
  <c r="I1011" i="9"/>
  <c r="I1019" i="9"/>
  <c r="I1027" i="9"/>
  <c r="I1035" i="9"/>
  <c r="I1043" i="9"/>
  <c r="I1051" i="9"/>
  <c r="I1059" i="9"/>
  <c r="I1067" i="9"/>
  <c r="I1075" i="9"/>
  <c r="I1083" i="9"/>
  <c r="I1091" i="9"/>
  <c r="I1099" i="9"/>
  <c r="I1107" i="9"/>
  <c r="I1115" i="9"/>
  <c r="I964" i="9"/>
  <c r="I972" i="9"/>
  <c r="I980" i="9"/>
  <c r="I988" i="9"/>
  <c r="I996" i="9"/>
  <c r="I1004" i="9"/>
  <c r="I1012" i="9"/>
  <c r="I1020" i="9"/>
  <c r="I1028" i="9"/>
  <c r="I1036" i="9"/>
  <c r="I1044" i="9"/>
  <c r="I1052" i="9"/>
  <c r="I1060" i="9"/>
  <c r="I1068" i="9"/>
  <c r="I1076" i="9"/>
  <c r="I1084" i="9"/>
  <c r="I1092" i="9"/>
  <c r="I1100" i="9"/>
  <c r="I1108" i="9"/>
  <c r="I1116" i="9"/>
  <c r="I965" i="9"/>
  <c r="I973" i="9"/>
  <c r="I981" i="9"/>
  <c r="I989" i="9"/>
  <c r="I997" i="9"/>
  <c r="I1005" i="9"/>
  <c r="I1013" i="9"/>
  <c r="I1021" i="9"/>
  <c r="I1029" i="9"/>
  <c r="I1037" i="9"/>
  <c r="I1045" i="9"/>
  <c r="I1053" i="9"/>
  <c r="I1061" i="9"/>
  <c r="I1069" i="9"/>
  <c r="I1077" i="9"/>
  <c r="I1085" i="9"/>
  <c r="I1093" i="9"/>
  <c r="I1101" i="9"/>
  <c r="I1109" i="9"/>
  <c r="I1117" i="9"/>
  <c r="I966" i="9"/>
  <c r="I974" i="9"/>
  <c r="I982" i="9"/>
  <c r="I990" i="9"/>
  <c r="I998" i="9"/>
  <c r="I1006" i="9"/>
  <c r="I1014" i="9"/>
  <c r="I1022" i="9"/>
  <c r="I1030" i="9"/>
  <c r="I1038" i="9"/>
  <c r="I1046" i="9"/>
  <c r="I1054" i="9"/>
  <c r="I1062" i="9"/>
  <c r="I1070" i="9"/>
  <c r="I1078" i="9"/>
  <c r="I1086" i="9"/>
  <c r="I1094" i="9"/>
  <c r="I1102" i="9"/>
  <c r="I1110" i="9"/>
  <c r="I1118" i="9"/>
  <c r="I1008" i="9"/>
  <c r="I1072" i="9"/>
  <c r="I1016" i="9"/>
  <c r="I1080" i="9"/>
  <c r="I1024" i="9"/>
  <c r="I1088" i="9"/>
  <c r="I968" i="9"/>
  <c r="I1032" i="9"/>
  <c r="I1096" i="9"/>
  <c r="I976" i="9"/>
  <c r="I1040" i="9"/>
  <c r="I1104" i="9"/>
  <c r="I984" i="9"/>
  <c r="I1048" i="9"/>
  <c r="I1112" i="9"/>
  <c r="I1000" i="9"/>
  <c r="I1064" i="9"/>
  <c r="I2262" i="9"/>
  <c r="I2248" i="9"/>
  <c r="I992" i="9"/>
  <c r="I1056" i="9"/>
  <c r="I1120" i="9"/>
  <c r="I3235" i="9"/>
  <c r="I3243" i="9"/>
  <c r="I3251" i="9"/>
  <c r="I3259" i="9"/>
  <c r="I3267" i="9"/>
  <c r="I3275" i="9"/>
  <c r="I3283" i="9"/>
  <c r="I3291" i="9"/>
  <c r="I3299" i="9"/>
  <c r="I3307" i="9"/>
  <c r="I3315" i="9"/>
  <c r="I3323" i="9"/>
  <c r="I3331" i="9"/>
  <c r="I3339" i="9"/>
  <c r="I3347" i="9"/>
  <c r="I3355" i="9"/>
  <c r="I3363" i="9"/>
  <c r="I3371" i="9"/>
  <c r="I3379" i="9"/>
  <c r="I3387" i="9"/>
  <c r="I3236" i="9"/>
  <c r="I3244" i="9"/>
  <c r="I3252" i="9"/>
  <c r="I3260" i="9"/>
  <c r="I3268" i="9"/>
  <c r="I3276" i="9"/>
  <c r="I3284" i="9"/>
  <c r="I3292" i="9"/>
  <c r="I3300" i="9"/>
  <c r="I3308" i="9"/>
  <c r="I3316" i="9"/>
  <c r="I3324" i="9"/>
  <c r="I3332" i="9"/>
  <c r="I3340" i="9"/>
  <c r="I3348" i="9"/>
  <c r="I3356" i="9"/>
  <c r="I3364" i="9"/>
  <c r="I3372" i="9"/>
  <c r="I3237" i="9"/>
  <c r="I3245" i="9"/>
  <c r="I3253" i="9"/>
  <c r="I3261" i="9"/>
  <c r="I3269" i="9"/>
  <c r="I3277" i="9"/>
  <c r="I3285" i="9"/>
  <c r="I3293" i="9"/>
  <c r="I3301" i="9"/>
  <c r="I3309" i="9"/>
  <c r="I3317" i="9"/>
  <c r="I3325" i="9"/>
  <c r="I3333" i="9"/>
  <c r="I3341" i="9"/>
  <c r="I3349" i="9"/>
  <c r="I3357" i="9"/>
  <c r="I3365" i="9"/>
  <c r="I3373" i="9"/>
  <c r="I3381" i="9"/>
  <c r="I3389" i="9"/>
  <c r="I3230" i="9"/>
  <c r="I3238" i="9"/>
  <c r="I3246" i="9"/>
  <c r="I3254" i="9"/>
  <c r="I3262" i="9"/>
  <c r="I3270" i="9"/>
  <c r="I3278" i="9"/>
  <c r="I3286" i="9"/>
  <c r="I3294" i="9"/>
  <c r="I3302" i="9"/>
  <c r="I3310" i="9"/>
  <c r="I3318" i="9"/>
  <c r="I3326" i="9"/>
  <c r="I3334" i="9"/>
  <c r="I3342" i="9"/>
  <c r="I3350" i="9"/>
  <c r="I3358" i="9"/>
  <c r="I3366" i="9"/>
  <c r="I3374" i="9"/>
  <c r="I3382" i="9"/>
  <c r="I3231" i="9"/>
  <c r="I3239" i="9"/>
  <c r="I3247" i="9"/>
  <c r="I3255" i="9"/>
  <c r="I3263" i="9"/>
  <c r="I3271" i="9"/>
  <c r="I3279" i="9"/>
  <c r="I3287" i="9"/>
  <c r="I3295" i="9"/>
  <c r="I3303" i="9"/>
  <c r="I3311" i="9"/>
  <c r="I3319" i="9"/>
  <c r="I3327" i="9"/>
  <c r="I3335" i="9"/>
  <c r="I3343" i="9"/>
  <c r="I3351" i="9"/>
  <c r="I3359" i="9"/>
  <c r="I3367" i="9"/>
  <c r="I3375" i="9"/>
  <c r="I3383" i="9"/>
  <c r="I3232" i="9"/>
  <c r="I3240" i="9"/>
  <c r="I3248" i="9"/>
  <c r="I3256" i="9"/>
  <c r="I3264" i="9"/>
  <c r="I3272" i="9"/>
  <c r="I3280" i="9"/>
  <c r="I3288" i="9"/>
  <c r="I3296" i="9"/>
  <c r="I3304" i="9"/>
  <c r="I3312" i="9"/>
  <c r="I3320" i="9"/>
  <c r="I3328" i="9"/>
  <c r="I3336" i="9"/>
  <c r="I3344" i="9"/>
  <c r="I3352" i="9"/>
  <c r="I3360" i="9"/>
  <c r="I3368" i="9"/>
  <c r="I3376" i="9"/>
  <c r="I3234" i="9"/>
  <c r="I3242" i="9"/>
  <c r="I3250" i="9"/>
  <c r="I3258" i="9"/>
  <c r="I3266" i="9"/>
  <c r="I3274" i="9"/>
  <c r="I3282" i="9"/>
  <c r="I3290" i="9"/>
  <c r="I3298" i="9"/>
  <c r="I3306" i="9"/>
  <c r="I3314" i="9"/>
  <c r="I3322" i="9"/>
  <c r="I3330" i="9"/>
  <c r="I3338" i="9"/>
  <c r="I3346" i="9"/>
  <c r="I3354" i="9"/>
  <c r="I3362" i="9"/>
  <c r="I3370" i="9"/>
  <c r="I3378" i="9"/>
  <c r="I3386" i="9"/>
  <c r="I3249" i="9"/>
  <c r="I3313" i="9"/>
  <c r="I3377" i="9"/>
  <c r="I3257" i="9"/>
  <c r="I3321" i="9"/>
  <c r="I3380" i="9"/>
  <c r="I3265" i="9"/>
  <c r="I3329" i="9"/>
  <c r="I3384" i="9"/>
  <c r="I3273" i="9"/>
  <c r="I3337" i="9"/>
  <c r="I3385" i="9"/>
  <c r="I3281" i="9"/>
  <c r="I3345" i="9"/>
  <c r="I3388" i="9"/>
  <c r="I3289" i="9"/>
  <c r="I3353" i="9"/>
  <c r="I3233" i="9"/>
  <c r="I3297" i="9"/>
  <c r="I3361" i="9"/>
  <c r="I3241" i="9"/>
  <c r="I3305" i="9"/>
  <c r="I3369" i="9"/>
  <c r="I4530" i="9"/>
  <c r="I4516" i="9"/>
  <c r="H1121" i="9"/>
  <c r="M1121" i="9" s="1"/>
  <c r="H1113" i="9"/>
  <c r="M1113" i="9" s="1"/>
  <c r="H1105" i="9"/>
  <c r="M1105" i="9" s="1"/>
  <c r="H1097" i="9"/>
  <c r="M1097" i="9" s="1"/>
  <c r="H1041" i="9"/>
  <c r="M1041" i="9" s="1"/>
  <c r="H1033" i="9"/>
  <c r="M1033" i="9" s="1"/>
  <c r="H1025" i="9"/>
  <c r="M1025" i="9" s="1"/>
  <c r="H1017" i="9"/>
  <c r="M1017" i="9" s="1"/>
  <c r="H1116" i="9"/>
  <c r="M1116" i="9" s="1"/>
  <c r="H1108" i="9"/>
  <c r="M1108" i="9" s="1"/>
  <c r="H1100" i="9"/>
  <c r="M1100" i="9" s="1"/>
  <c r="H1036" i="9"/>
  <c r="M1036" i="9" s="1"/>
  <c r="H1028" i="9"/>
  <c r="M1028" i="9" s="1"/>
  <c r="H1020" i="9"/>
  <c r="M1020" i="9" s="1"/>
  <c r="H1119" i="9"/>
  <c r="M1119" i="9" s="1"/>
  <c r="H1111" i="9"/>
  <c r="M1111" i="9" s="1"/>
  <c r="H1103" i="9"/>
  <c r="M1103" i="9" s="1"/>
  <c r="H1095" i="9"/>
  <c r="M1095" i="9" s="1"/>
  <c r="H1039" i="9"/>
  <c r="M1039" i="9" s="1"/>
  <c r="H1031" i="9"/>
  <c r="M1031" i="9" s="1"/>
  <c r="H1023" i="9"/>
  <c r="M1023" i="9" s="1"/>
  <c r="H1015" i="9"/>
  <c r="M1015" i="9" s="1"/>
  <c r="H1114" i="9"/>
  <c r="M1114" i="9" s="1"/>
  <c r="H1106" i="9"/>
  <c r="M1106" i="9" s="1"/>
  <c r="H1098" i="9"/>
  <c r="M1098" i="9" s="1"/>
  <c r="H1034" i="9"/>
  <c r="M1034" i="9" s="1"/>
  <c r="H1026" i="9"/>
  <c r="M1026" i="9" s="1"/>
  <c r="H1018" i="9"/>
  <c r="M1018" i="9" s="1"/>
  <c r="H1117" i="9"/>
  <c r="M1117" i="9" s="1"/>
  <c r="H1109" i="9"/>
  <c r="M1109" i="9" s="1"/>
  <c r="H1101" i="9"/>
  <c r="M1101" i="9" s="1"/>
  <c r="H1037" i="9"/>
  <c r="M1037" i="9" s="1"/>
  <c r="H1029" i="9"/>
  <c r="M1029" i="9" s="1"/>
  <c r="H1021" i="9"/>
  <c r="M1021" i="9" s="1"/>
  <c r="H1120" i="9"/>
  <c r="M1120" i="9" s="1"/>
  <c r="H1112" i="9"/>
  <c r="M1112" i="9" s="1"/>
  <c r="H1104" i="9"/>
  <c r="M1104" i="9" s="1"/>
  <c r="H1096" i="9"/>
  <c r="M1096" i="9" s="1"/>
  <c r="H1040" i="9"/>
  <c r="M1040" i="9" s="1"/>
  <c r="H1032" i="9"/>
  <c r="M1032" i="9" s="1"/>
  <c r="H1024" i="9"/>
  <c r="M1024" i="9" s="1"/>
  <c r="H1016" i="9"/>
  <c r="M1016" i="9" s="1"/>
  <c r="H1115" i="9"/>
  <c r="M1115" i="9" s="1"/>
  <c r="H1107" i="9"/>
  <c r="M1107" i="9" s="1"/>
  <c r="H1099" i="9"/>
  <c r="M1099" i="9" s="1"/>
  <c r="H1035" i="9"/>
  <c r="M1035" i="9" s="1"/>
  <c r="H1027" i="9"/>
  <c r="M1027" i="9" s="1"/>
  <c r="H1019" i="9"/>
  <c r="M1019" i="9" s="1"/>
  <c r="H1118" i="9"/>
  <c r="M1118" i="9" s="1"/>
  <c r="H1110" i="9"/>
  <c r="M1110" i="9" s="1"/>
  <c r="H1102" i="9"/>
  <c r="M1102" i="9" s="1"/>
  <c r="H1038" i="9"/>
  <c r="M1038" i="9" s="1"/>
  <c r="H1030" i="9"/>
  <c r="M1030" i="9" s="1"/>
  <c r="H1022" i="9"/>
  <c r="M1022" i="9" s="1"/>
  <c r="J4515" i="9"/>
  <c r="J4529" i="9"/>
  <c r="J3224" i="9"/>
  <c r="J3216" i="9"/>
  <c r="J3208" i="9"/>
  <c r="J3200" i="9"/>
  <c r="J3192" i="9"/>
  <c r="J3184" i="9"/>
  <c r="J3176" i="9"/>
  <c r="J3168" i="9"/>
  <c r="J3160" i="9"/>
  <c r="J3152" i="9"/>
  <c r="J3144" i="9"/>
  <c r="J3136" i="9"/>
  <c r="J3128" i="9"/>
  <c r="J3120" i="9"/>
  <c r="J3112" i="9"/>
  <c r="J3104" i="9"/>
  <c r="J3096" i="9"/>
  <c r="J3088" i="9"/>
  <c r="J3080" i="9"/>
  <c r="J3072" i="9"/>
  <c r="J3227" i="9"/>
  <c r="J3219" i="9"/>
  <c r="J3211" i="9"/>
  <c r="J3203" i="9"/>
  <c r="J3195" i="9"/>
  <c r="J3187" i="9"/>
  <c r="J3179" i="9"/>
  <c r="J3171" i="9"/>
  <c r="J3163" i="9"/>
  <c r="J3155" i="9"/>
  <c r="J3147" i="9"/>
  <c r="J3139" i="9"/>
  <c r="J3131" i="9"/>
  <c r="J3123" i="9"/>
  <c r="J3115" i="9"/>
  <c r="J3107" i="9"/>
  <c r="J3099" i="9"/>
  <c r="J3091" i="9"/>
  <c r="J3083" i="9"/>
  <c r="J3075" i="9"/>
  <c r="J3222" i="9"/>
  <c r="J3214" i="9"/>
  <c r="J3206" i="9"/>
  <c r="J3198" i="9"/>
  <c r="J3190" i="9"/>
  <c r="J3182" i="9"/>
  <c r="J3174" i="9"/>
  <c r="J3166" i="9"/>
  <c r="J3158" i="9"/>
  <c r="J3150" i="9"/>
  <c r="J3142" i="9"/>
  <c r="J3134" i="9"/>
  <c r="J3126" i="9"/>
  <c r="J3118" i="9"/>
  <c r="J3110" i="9"/>
  <c r="J3102" i="9"/>
  <c r="J3094" i="9"/>
  <c r="J3086" i="9"/>
  <c r="J3078" i="9"/>
  <c r="J3070" i="9"/>
  <c r="J3225" i="9"/>
  <c r="J3217" i="9"/>
  <c r="J3209" i="9"/>
  <c r="J3201" i="9"/>
  <c r="J3193" i="9"/>
  <c r="J3185" i="9"/>
  <c r="J3177" i="9"/>
  <c r="J3169" i="9"/>
  <c r="J3161" i="9"/>
  <c r="J3153" i="9"/>
  <c r="J3145" i="9"/>
  <c r="J3137" i="9"/>
  <c r="J3129" i="9"/>
  <c r="J3121" i="9"/>
  <c r="J3113" i="9"/>
  <c r="J3105" i="9"/>
  <c r="J3097" i="9"/>
  <c r="J3089" i="9"/>
  <c r="J3081" i="9"/>
  <c r="J3073" i="9"/>
  <c r="J3228" i="9"/>
  <c r="J3220" i="9"/>
  <c r="J3212" i="9"/>
  <c r="J3204" i="9"/>
  <c r="J3196" i="9"/>
  <c r="J3188" i="9"/>
  <c r="J3180" i="9"/>
  <c r="J3172" i="9"/>
  <c r="J3164" i="9"/>
  <c r="J3156" i="9"/>
  <c r="J3148" i="9"/>
  <c r="J3140" i="9"/>
  <c r="J3132" i="9"/>
  <c r="J3124" i="9"/>
  <c r="J3116" i="9"/>
  <c r="J3108" i="9"/>
  <c r="J3100" i="9"/>
  <c r="J3092" i="9"/>
  <c r="J3084" i="9"/>
  <c r="J3076" i="9"/>
  <c r="J3223" i="9"/>
  <c r="J3215" i="9"/>
  <c r="J3207" i="9"/>
  <c r="J3199" i="9"/>
  <c r="J3191" i="9"/>
  <c r="J3183" i="9"/>
  <c r="J3175" i="9"/>
  <c r="J3167" i="9"/>
  <c r="J3159" i="9"/>
  <c r="J3151" i="9"/>
  <c r="J3143" i="9"/>
  <c r="J3135" i="9"/>
  <c r="J3127" i="9"/>
  <c r="J3119" i="9"/>
  <c r="J3111" i="9"/>
  <c r="J3103" i="9"/>
  <c r="J3095" i="9"/>
  <c r="J3087" i="9"/>
  <c r="J3079" i="9"/>
  <c r="J3071" i="9"/>
  <c r="J3226" i="9"/>
  <c r="J3218" i="9"/>
  <c r="J3210" i="9"/>
  <c r="J3202" i="9"/>
  <c r="J3194" i="9"/>
  <c r="J3186" i="9"/>
  <c r="J3178" i="9"/>
  <c r="J3170" i="9"/>
  <c r="J3162" i="9"/>
  <c r="J3154" i="9"/>
  <c r="J3146" i="9"/>
  <c r="J3138" i="9"/>
  <c r="J3130" i="9"/>
  <c r="J3122" i="9"/>
  <c r="J3114" i="9"/>
  <c r="J3106" i="9"/>
  <c r="J3098" i="9"/>
  <c r="J3090" i="9"/>
  <c r="J3082" i="9"/>
  <c r="J3074" i="9"/>
  <c r="J3229" i="9"/>
  <c r="J3221" i="9"/>
  <c r="J3213" i="9"/>
  <c r="J3205" i="9"/>
  <c r="J3197" i="9"/>
  <c r="J3189" i="9"/>
  <c r="J3181" i="9"/>
  <c r="J3173" i="9"/>
  <c r="J3165" i="9"/>
  <c r="J3157" i="9"/>
  <c r="J3149" i="9"/>
  <c r="J3141" i="9"/>
  <c r="J3133" i="9"/>
  <c r="J3125" i="9"/>
  <c r="J3117" i="9"/>
  <c r="J3109" i="9"/>
  <c r="J3101" i="9"/>
  <c r="J3093" i="9"/>
  <c r="J3085" i="9"/>
  <c r="J3077" i="9"/>
  <c r="J2261" i="9"/>
  <c r="J2247" i="9"/>
  <c r="J956" i="9"/>
  <c r="J948" i="9"/>
  <c r="J940" i="9"/>
  <c r="J932" i="9"/>
  <c r="J924" i="9"/>
  <c r="J916" i="9"/>
  <c r="J908" i="9"/>
  <c r="J900" i="9"/>
  <c r="J892" i="9"/>
  <c r="J884" i="9"/>
  <c r="J876" i="9"/>
  <c r="J868" i="9"/>
  <c r="J860" i="9"/>
  <c r="J852" i="9"/>
  <c r="J844" i="9"/>
  <c r="J836" i="9"/>
  <c r="J828" i="9"/>
  <c r="J820" i="9"/>
  <c r="J812" i="9"/>
  <c r="J804" i="9"/>
  <c r="J959" i="9"/>
  <c r="J951" i="9"/>
  <c r="J943" i="9"/>
  <c r="J935" i="9"/>
  <c r="J927" i="9"/>
  <c r="J919" i="9"/>
  <c r="J911" i="9"/>
  <c r="J903" i="9"/>
  <c r="J895" i="9"/>
  <c r="J887" i="9"/>
  <c r="J879" i="9"/>
  <c r="J871" i="9"/>
  <c r="J863" i="9"/>
  <c r="J855" i="9"/>
  <c r="J847" i="9"/>
  <c r="J839" i="9"/>
  <c r="J831" i="9"/>
  <c r="J823" i="9"/>
  <c r="J815" i="9"/>
  <c r="J807" i="9"/>
  <c r="J954" i="9"/>
  <c r="J946" i="9"/>
  <c r="J938" i="9"/>
  <c r="J930" i="9"/>
  <c r="J922" i="9"/>
  <c r="J914" i="9"/>
  <c r="J906" i="9"/>
  <c r="J898" i="9"/>
  <c r="J890" i="9"/>
  <c r="J882" i="9"/>
  <c r="J874" i="9"/>
  <c r="J866" i="9"/>
  <c r="J858" i="9"/>
  <c r="J850" i="9"/>
  <c r="J842" i="9"/>
  <c r="J834" i="9"/>
  <c r="J957" i="9"/>
  <c r="J949" i="9"/>
  <c r="J941" i="9"/>
  <c r="J933" i="9"/>
  <c r="J925" i="9"/>
  <c r="J917" i="9"/>
  <c r="J909" i="9"/>
  <c r="J901" i="9"/>
  <c r="J893" i="9"/>
  <c r="J885" i="9"/>
  <c r="J877" i="9"/>
  <c r="J869" i="9"/>
  <c r="J861" i="9"/>
  <c r="J853" i="9"/>
  <c r="J845" i="9"/>
  <c r="J837" i="9"/>
  <c r="J829" i="9"/>
  <c r="J821" i="9"/>
  <c r="J813" i="9"/>
  <c r="J805" i="9"/>
  <c r="J960" i="9"/>
  <c r="J952" i="9"/>
  <c r="J944" i="9"/>
  <c r="J936" i="9"/>
  <c r="J928" i="9"/>
  <c r="J920" i="9"/>
  <c r="J912" i="9"/>
  <c r="J904" i="9"/>
  <c r="J896" i="9"/>
  <c r="J888" i="9"/>
  <c r="J880" i="9"/>
  <c r="J872" i="9"/>
  <c r="J864" i="9"/>
  <c r="J856" i="9"/>
  <c r="J848" i="9"/>
  <c r="J840" i="9"/>
  <c r="J832" i="9"/>
  <c r="J824" i="9"/>
  <c r="J816" i="9"/>
  <c r="J808" i="9"/>
  <c r="J955" i="9"/>
  <c r="J947" i="9"/>
  <c r="J939" i="9"/>
  <c r="J931" i="9"/>
  <c r="J923" i="9"/>
  <c r="J915" i="9"/>
  <c r="J907" i="9"/>
  <c r="J899" i="9"/>
  <c r="J891" i="9"/>
  <c r="J883" i="9"/>
  <c r="J875" i="9"/>
  <c r="J867" i="9"/>
  <c r="J859" i="9"/>
  <c r="J851" i="9"/>
  <c r="J843" i="9"/>
  <c r="J835" i="9"/>
  <c r="J827" i="9"/>
  <c r="J819" i="9"/>
  <c r="J811" i="9"/>
  <c r="J803" i="9"/>
  <c r="J958" i="9"/>
  <c r="J950" i="9"/>
  <c r="J942" i="9"/>
  <c r="J934" i="9"/>
  <c r="J926" i="9"/>
  <c r="J918" i="9"/>
  <c r="J910" i="9"/>
  <c r="J902" i="9"/>
  <c r="J894" i="9"/>
  <c r="J886" i="9"/>
  <c r="J878" i="9"/>
  <c r="J870" i="9"/>
  <c r="J862" i="9"/>
  <c r="J854" i="9"/>
  <c r="J846" i="9"/>
  <c r="J838" i="9"/>
  <c r="J830" i="9"/>
  <c r="J822" i="9"/>
  <c r="J814" i="9"/>
  <c r="J806" i="9"/>
  <c r="J961" i="9"/>
  <c r="J953" i="9"/>
  <c r="J945" i="9"/>
  <c r="J937" i="9"/>
  <c r="J929" i="9"/>
  <c r="J921" i="9"/>
  <c r="J913" i="9"/>
  <c r="J905" i="9"/>
  <c r="J897" i="9"/>
  <c r="J889" i="9"/>
  <c r="J881" i="9"/>
  <c r="J873" i="9"/>
  <c r="J865" i="9"/>
  <c r="J857" i="9"/>
  <c r="J849" i="9"/>
  <c r="J841" i="9"/>
  <c r="J833" i="9"/>
  <c r="J825" i="9"/>
  <c r="J817" i="9"/>
  <c r="J809" i="9"/>
  <c r="J818" i="9"/>
  <c r="J802" i="9"/>
  <c r="J826" i="9"/>
  <c r="J810" i="9"/>
  <c r="K4521" i="9"/>
  <c r="K4535" i="9"/>
  <c r="K4182" i="9"/>
  <c r="K4174" i="9"/>
  <c r="K4166" i="9"/>
  <c r="K4158" i="9"/>
  <c r="K4150" i="9"/>
  <c r="K4142" i="9"/>
  <c r="K4134" i="9"/>
  <c r="K4126" i="9"/>
  <c r="K4118" i="9"/>
  <c r="K4110" i="9"/>
  <c r="K4102" i="9"/>
  <c r="K4094" i="9"/>
  <c r="K4086" i="9"/>
  <c r="K4078" i="9"/>
  <c r="K4070" i="9"/>
  <c r="K4062" i="9"/>
  <c r="K4054" i="9"/>
  <c r="K4046" i="9"/>
  <c r="K4185" i="9"/>
  <c r="K4177" i="9"/>
  <c r="K4169" i="9"/>
  <c r="K4161" i="9"/>
  <c r="K4153" i="9"/>
  <c r="K4145" i="9"/>
  <c r="K4137" i="9"/>
  <c r="K4129" i="9"/>
  <c r="K4121" i="9"/>
  <c r="K4113" i="9"/>
  <c r="K4105" i="9"/>
  <c r="K4097" i="9"/>
  <c r="K4089" i="9"/>
  <c r="K4081" i="9"/>
  <c r="K4073" i="9"/>
  <c r="K4065" i="9"/>
  <c r="K4057" i="9"/>
  <c r="K4049" i="9"/>
  <c r="K4041" i="9"/>
  <c r="K4033" i="9"/>
  <c r="K4188" i="9"/>
  <c r="K4180" i="9"/>
  <c r="K4172" i="9"/>
  <c r="K4164" i="9"/>
  <c r="K4156" i="9"/>
  <c r="K4148" i="9"/>
  <c r="K4140" i="9"/>
  <c r="K4132" i="9"/>
  <c r="K4124" i="9"/>
  <c r="K4116" i="9"/>
  <c r="K4108" i="9"/>
  <c r="K4100" i="9"/>
  <c r="K4092" i="9"/>
  <c r="K4084" i="9"/>
  <c r="K4076" i="9"/>
  <c r="K4068" i="9"/>
  <c r="K4060" i="9"/>
  <c r="K4052" i="9"/>
  <c r="K4044" i="9"/>
  <c r="K4036" i="9"/>
  <c r="K4183" i="9"/>
  <c r="K4175" i="9"/>
  <c r="K4167" i="9"/>
  <c r="K4159" i="9"/>
  <c r="K4151" i="9"/>
  <c r="K4143" i="9"/>
  <c r="K4135" i="9"/>
  <c r="K4127" i="9"/>
  <c r="K4119" i="9"/>
  <c r="K4111" i="9"/>
  <c r="K4103" i="9"/>
  <c r="K4095" i="9"/>
  <c r="K4186" i="9"/>
  <c r="K4178" i="9"/>
  <c r="K4170" i="9"/>
  <c r="K4162" i="9"/>
  <c r="K4154" i="9"/>
  <c r="K4146" i="9"/>
  <c r="K4138" i="9"/>
  <c r="K4130" i="9"/>
  <c r="K4122" i="9"/>
  <c r="K4114" i="9"/>
  <c r="K4106" i="9"/>
  <c r="K4098" i="9"/>
  <c r="K4090" i="9"/>
  <c r="K4082" i="9"/>
  <c r="K4074" i="9"/>
  <c r="K4066" i="9"/>
  <c r="K4184" i="9"/>
  <c r="K4176" i="9"/>
  <c r="K4168" i="9"/>
  <c r="K4187" i="9"/>
  <c r="K4179" i="9"/>
  <c r="K4171" i="9"/>
  <c r="K4163" i="9"/>
  <c r="K4155" i="9"/>
  <c r="K4147" i="9"/>
  <c r="K4139" i="9"/>
  <c r="K4131" i="9"/>
  <c r="K4123" i="9"/>
  <c r="K4115" i="9"/>
  <c r="K4107" i="9"/>
  <c r="K4099" i="9"/>
  <c r="K4189" i="9"/>
  <c r="K4136" i="9"/>
  <c r="K4104" i="9"/>
  <c r="K4039" i="9"/>
  <c r="K4030" i="9"/>
  <c r="K4165" i="9"/>
  <c r="K4141" i="9"/>
  <c r="K4109" i="9"/>
  <c r="K4087" i="9"/>
  <c r="K4080" i="9"/>
  <c r="K4071" i="9"/>
  <c r="K4064" i="9"/>
  <c r="K4047" i="9"/>
  <c r="K4045" i="9"/>
  <c r="K4043" i="9"/>
  <c r="K4037" i="9"/>
  <c r="K4035" i="9"/>
  <c r="K4144" i="9"/>
  <c r="K4112" i="9"/>
  <c r="K4055" i="9"/>
  <c r="K4053" i="9"/>
  <c r="K4051" i="9"/>
  <c r="K4181" i="9"/>
  <c r="K4149" i="9"/>
  <c r="K4117" i="9"/>
  <c r="K4077" i="9"/>
  <c r="K4075" i="9"/>
  <c r="K4061" i="9"/>
  <c r="K4059" i="9"/>
  <c r="K4031" i="9"/>
  <c r="K4152" i="9"/>
  <c r="K4120" i="9"/>
  <c r="K4091" i="9"/>
  <c r="K4040" i="9"/>
  <c r="K4157" i="9"/>
  <c r="K4125" i="9"/>
  <c r="K4093" i="9"/>
  <c r="K4088" i="9"/>
  <c r="K4079" i="9"/>
  <c r="K4072" i="9"/>
  <c r="K4063" i="9"/>
  <c r="K4048" i="9"/>
  <c r="K4042" i="9"/>
  <c r="K4038" i="9"/>
  <c r="K4173" i="9"/>
  <c r="K4160" i="9"/>
  <c r="K4128" i="9"/>
  <c r="K4096" i="9"/>
  <c r="K4056" i="9"/>
  <c r="K4050" i="9"/>
  <c r="K4034" i="9"/>
  <c r="K4032" i="9"/>
  <c r="K4133" i="9"/>
  <c r="K4101" i="9"/>
  <c r="K4085" i="9"/>
  <c r="K4083" i="9"/>
  <c r="K4069" i="9"/>
  <c r="K4067" i="9"/>
  <c r="K4058" i="9"/>
  <c r="K2253" i="9"/>
  <c r="K2267" i="9"/>
  <c r="K1920" i="9"/>
  <c r="K1912" i="9"/>
  <c r="K1904" i="9"/>
  <c r="K1896" i="9"/>
  <c r="K1888" i="9"/>
  <c r="K1880" i="9"/>
  <c r="K1872" i="9"/>
  <c r="K1864" i="9"/>
  <c r="K1856" i="9"/>
  <c r="K1848" i="9"/>
  <c r="K1840" i="9"/>
  <c r="K1832" i="9"/>
  <c r="K1824" i="9"/>
  <c r="K1816" i="9"/>
  <c r="K1915" i="9"/>
  <c r="K1907" i="9"/>
  <c r="K1899" i="9"/>
  <c r="K1891" i="9"/>
  <c r="K1883" i="9"/>
  <c r="K1875" i="9"/>
  <c r="K1867" i="9"/>
  <c r="K1859" i="9"/>
  <c r="K1918" i="9"/>
  <c r="K1910" i="9"/>
  <c r="K1902" i="9"/>
  <c r="K1894" i="9"/>
  <c r="K1886" i="9"/>
  <c r="K1878" i="9"/>
  <c r="K1870" i="9"/>
  <c r="K1862" i="9"/>
  <c r="K1854" i="9"/>
  <c r="K1846" i="9"/>
  <c r="K1838" i="9"/>
  <c r="K1830" i="9"/>
  <c r="K1822" i="9"/>
  <c r="K1814" i="9"/>
  <c r="K1916" i="9"/>
  <c r="K1908" i="9"/>
  <c r="K1900" i="9"/>
  <c r="K1892" i="9"/>
  <c r="K1884" i="9"/>
  <c r="K1876" i="9"/>
  <c r="K1868" i="9"/>
  <c r="K1860" i="9"/>
  <c r="K1852" i="9"/>
  <c r="K1844" i="9"/>
  <c r="K1836" i="9"/>
  <c r="K1828" i="9"/>
  <c r="K1820" i="9"/>
  <c r="K1812" i="9"/>
  <c r="K1919" i="9"/>
  <c r="K1911" i="9"/>
  <c r="K1903" i="9"/>
  <c r="K1895" i="9"/>
  <c r="K1887" i="9"/>
  <c r="K1879" i="9"/>
  <c r="K1871" i="9"/>
  <c r="K1863" i="9"/>
  <c r="K1855" i="9"/>
  <c r="K1847" i="9"/>
  <c r="K1839" i="9"/>
  <c r="K1831" i="9"/>
  <c r="K1823" i="9"/>
  <c r="K1815" i="9"/>
  <c r="K1917" i="9"/>
  <c r="K1901" i="9"/>
  <c r="K1885" i="9"/>
  <c r="K1869" i="9"/>
  <c r="K1811" i="9"/>
  <c r="K1801" i="9"/>
  <c r="K1793" i="9"/>
  <c r="K1785" i="9"/>
  <c r="K1777" i="9"/>
  <c r="K1769" i="9"/>
  <c r="K1853" i="9"/>
  <c r="K1845" i="9"/>
  <c r="K1837" i="9"/>
  <c r="K1829" i="9"/>
  <c r="K1821" i="9"/>
  <c r="K1813" i="9"/>
  <c r="K1809" i="9"/>
  <c r="K1804" i="9"/>
  <c r="K1796" i="9"/>
  <c r="K1788" i="9"/>
  <c r="K1780" i="9"/>
  <c r="K1772" i="9"/>
  <c r="K1764" i="9"/>
  <c r="K1913" i="9"/>
  <c r="K1897" i="9"/>
  <c r="K1881" i="9"/>
  <c r="K1865" i="9"/>
  <c r="K1850" i="9"/>
  <c r="K1842" i="9"/>
  <c r="K1834" i="9"/>
  <c r="K1826" i="9"/>
  <c r="K1818" i="9"/>
  <c r="K1807" i="9"/>
  <c r="K1799" i="9"/>
  <c r="K1791" i="9"/>
  <c r="K1783" i="9"/>
  <c r="K1775" i="9"/>
  <c r="K1767" i="9"/>
  <c r="K1906" i="9"/>
  <c r="K1890" i="9"/>
  <c r="K1874" i="9"/>
  <c r="K1858" i="9"/>
  <c r="K1802" i="9"/>
  <c r="K1794" i="9"/>
  <c r="K1786" i="9"/>
  <c r="K1778" i="9"/>
  <c r="K1770" i="9"/>
  <c r="K1762" i="9"/>
  <c r="K1909" i="9"/>
  <c r="K1893" i="9"/>
  <c r="K1877" i="9"/>
  <c r="K1861" i="9"/>
  <c r="K1810" i="9"/>
  <c r="K1805" i="9"/>
  <c r="K1797" i="9"/>
  <c r="K1789" i="9"/>
  <c r="K1781" i="9"/>
  <c r="K1773" i="9"/>
  <c r="K1765" i="9"/>
  <c r="K1849" i="9"/>
  <c r="K1841" i="9"/>
  <c r="K1833" i="9"/>
  <c r="K1825" i="9"/>
  <c r="K1817" i="9"/>
  <c r="K1808" i="9"/>
  <c r="K1800" i="9"/>
  <c r="K1792" i="9"/>
  <c r="K1784" i="9"/>
  <c r="K1776" i="9"/>
  <c r="K1768" i="9"/>
  <c r="K1921" i="9"/>
  <c r="K1905" i="9"/>
  <c r="K1889" i="9"/>
  <c r="K1873" i="9"/>
  <c r="K1857" i="9"/>
  <c r="K1803" i="9"/>
  <c r="K1795" i="9"/>
  <c r="K1787" i="9"/>
  <c r="K1779" i="9"/>
  <c r="K1771" i="9"/>
  <c r="K1763" i="9"/>
  <c r="K1914" i="9"/>
  <c r="K1898" i="9"/>
  <c r="K1882" i="9"/>
  <c r="K1866" i="9"/>
  <c r="K1851" i="9"/>
  <c r="K1843" i="9"/>
  <c r="K1835" i="9"/>
  <c r="K1827" i="9"/>
  <c r="K1819" i="9"/>
  <c r="K1806" i="9"/>
  <c r="K1798" i="9"/>
  <c r="K1790" i="9"/>
  <c r="K1782" i="9"/>
  <c r="K1774" i="9"/>
  <c r="K1766" i="9"/>
  <c r="K4520" i="9"/>
  <c r="K4534" i="9"/>
  <c r="K4028" i="9"/>
  <c r="K4020" i="9"/>
  <c r="K4012" i="9"/>
  <c r="K4004" i="9"/>
  <c r="K3996" i="9"/>
  <c r="K3988" i="9"/>
  <c r="K3980" i="9"/>
  <c r="K3972" i="9"/>
  <c r="K3964" i="9"/>
  <c r="K3956" i="9"/>
  <c r="K3948" i="9"/>
  <c r="K3940" i="9"/>
  <c r="K3932" i="9"/>
  <c r="K4023" i="9"/>
  <c r="K4015" i="9"/>
  <c r="K4007" i="9"/>
  <c r="K3999" i="9"/>
  <c r="K3991" i="9"/>
  <c r="K3983" i="9"/>
  <c r="K3975" i="9"/>
  <c r="K3967" i="9"/>
  <c r="K3959" i="9"/>
  <c r="K3951" i="9"/>
  <c r="K3943" i="9"/>
  <c r="K3935" i="9"/>
  <c r="K3927" i="9"/>
  <c r="K3919" i="9"/>
  <c r="K3911" i="9"/>
  <c r="K3903" i="9"/>
  <c r="K3895" i="9"/>
  <c r="K3887" i="9"/>
  <c r="K3879" i="9"/>
  <c r="K3871" i="9"/>
  <c r="K4026" i="9"/>
  <c r="K4018" i="9"/>
  <c r="K4010" i="9"/>
  <c r="K4002" i="9"/>
  <c r="K3994" i="9"/>
  <c r="K3986" i="9"/>
  <c r="K3978" i="9"/>
  <c r="K3970" i="9"/>
  <c r="K3962" i="9"/>
  <c r="K3954" i="9"/>
  <c r="K3946" i="9"/>
  <c r="K3938" i="9"/>
  <c r="K3930" i="9"/>
  <c r="K3922" i="9"/>
  <c r="K3914" i="9"/>
  <c r="K3906" i="9"/>
  <c r="K3898" i="9"/>
  <c r="K3890" i="9"/>
  <c r="K3882" i="9"/>
  <c r="K3874" i="9"/>
  <c r="K4021" i="9"/>
  <c r="K4013" i="9"/>
  <c r="K4005" i="9"/>
  <c r="K3997" i="9"/>
  <c r="K3989" i="9"/>
  <c r="K3981" i="9"/>
  <c r="K3973" i="9"/>
  <c r="K3965" i="9"/>
  <c r="K3957" i="9"/>
  <c r="K3949" i="9"/>
  <c r="K3941" i="9"/>
  <c r="K3933" i="9"/>
  <c r="K3925" i="9"/>
  <c r="K3917" i="9"/>
  <c r="K3909" i="9"/>
  <c r="K3901" i="9"/>
  <c r="K3893" i="9"/>
  <c r="K3885" i="9"/>
  <c r="K3877" i="9"/>
  <c r="K4029" i="9"/>
  <c r="K4024" i="9"/>
  <c r="K4016" i="9"/>
  <c r="K4008" i="9"/>
  <c r="K4000" i="9"/>
  <c r="K3992" i="9"/>
  <c r="K3984" i="9"/>
  <c r="K3976" i="9"/>
  <c r="K3968" i="9"/>
  <c r="K3960" i="9"/>
  <c r="K3952" i="9"/>
  <c r="K3944" i="9"/>
  <c r="K3936" i="9"/>
  <c r="K3928" i="9"/>
  <c r="K3920" i="9"/>
  <c r="K3912" i="9"/>
  <c r="K3904" i="9"/>
  <c r="K3896" i="9"/>
  <c r="K3888" i="9"/>
  <c r="K3880" i="9"/>
  <c r="K3872" i="9"/>
  <c r="K4027" i="9"/>
  <c r="K4019" i="9"/>
  <c r="K4011" i="9"/>
  <c r="K4003" i="9"/>
  <c r="K3995" i="9"/>
  <c r="K3987" i="9"/>
  <c r="K3979" i="9"/>
  <c r="K3971" i="9"/>
  <c r="K3963" i="9"/>
  <c r="K3955" i="9"/>
  <c r="K3947" i="9"/>
  <c r="K3939" i="9"/>
  <c r="K3931" i="9"/>
  <c r="K3923" i="9"/>
  <c r="K3915" i="9"/>
  <c r="K3907" i="9"/>
  <c r="K3899" i="9"/>
  <c r="K3891" i="9"/>
  <c r="K3883" i="9"/>
  <c r="K3875" i="9"/>
  <c r="K4022" i="9"/>
  <c r="K4014" i="9"/>
  <c r="K4006" i="9"/>
  <c r="K3998" i="9"/>
  <c r="K3990" i="9"/>
  <c r="K3982" i="9"/>
  <c r="K3974" i="9"/>
  <c r="K3966" i="9"/>
  <c r="K3958" i="9"/>
  <c r="K3950" i="9"/>
  <c r="K3942" i="9"/>
  <c r="K3934" i="9"/>
  <c r="K3926" i="9"/>
  <c r="K3918" i="9"/>
  <c r="K3910" i="9"/>
  <c r="K3902" i="9"/>
  <c r="K3894" i="9"/>
  <c r="K3886" i="9"/>
  <c r="K3878" i="9"/>
  <c r="K3870" i="9"/>
  <c r="K4025" i="9"/>
  <c r="K4017" i="9"/>
  <c r="K4009" i="9"/>
  <c r="K4001" i="9"/>
  <c r="K3993" i="9"/>
  <c r="K3985" i="9"/>
  <c r="K3977" i="9"/>
  <c r="K3969" i="9"/>
  <c r="K3961" i="9"/>
  <c r="K3953" i="9"/>
  <c r="K3945" i="9"/>
  <c r="K3937" i="9"/>
  <c r="K3929" i="9"/>
  <c r="K3921" i="9"/>
  <c r="K3913" i="9"/>
  <c r="K3905" i="9"/>
  <c r="K3897" i="9"/>
  <c r="K3889" i="9"/>
  <c r="K3881" i="9"/>
  <c r="K3873" i="9"/>
  <c r="K3908" i="9"/>
  <c r="K3884" i="9"/>
  <c r="K3924" i="9"/>
  <c r="K3900" i="9"/>
  <c r="K3876" i="9"/>
  <c r="K3916" i="9"/>
  <c r="K3892" i="9"/>
  <c r="K2252" i="9"/>
  <c r="K2266" i="9"/>
  <c r="K1761" i="9"/>
  <c r="K1753" i="9"/>
  <c r="K1745" i="9"/>
  <c r="K1737" i="9"/>
  <c r="K1729" i="9"/>
  <c r="K1721" i="9"/>
  <c r="K1713" i="9"/>
  <c r="K1705" i="9"/>
  <c r="K1697" i="9"/>
  <c r="K1689" i="9"/>
  <c r="K1681" i="9"/>
  <c r="K1673" i="9"/>
  <c r="K1665" i="9"/>
  <c r="K1657" i="9"/>
  <c r="K1649" i="9"/>
  <c r="K1641" i="9"/>
  <c r="K1633" i="9"/>
  <c r="K1625" i="9"/>
  <c r="K1617" i="9"/>
  <c r="K1609" i="9"/>
  <c r="K1756" i="9"/>
  <c r="K1748" i="9"/>
  <c r="K1740" i="9"/>
  <c r="K1732" i="9"/>
  <c r="K1724" i="9"/>
  <c r="K1716" i="9"/>
  <c r="K1708" i="9"/>
  <c r="K1700" i="9"/>
  <c r="K1692" i="9"/>
  <c r="K1684" i="9"/>
  <c r="K1676" i="9"/>
  <c r="K1668" i="9"/>
  <c r="K1660" i="9"/>
  <c r="K1652" i="9"/>
  <c r="K1644" i="9"/>
  <c r="K1636" i="9"/>
  <c r="K1628" i="9"/>
  <c r="K1620" i="9"/>
  <c r="K1612" i="9"/>
  <c r="K1604" i="9"/>
  <c r="K1759" i="9"/>
  <c r="K1751" i="9"/>
  <c r="K1743" i="9"/>
  <c r="K1735" i="9"/>
  <c r="K1727" i="9"/>
  <c r="K1719" i="9"/>
  <c r="K1711" i="9"/>
  <c r="K1703" i="9"/>
  <c r="K1695" i="9"/>
  <c r="K1687" i="9"/>
  <c r="K1679" i="9"/>
  <c r="K1671" i="9"/>
  <c r="K1663" i="9"/>
  <c r="K1655" i="9"/>
  <c r="K1647" i="9"/>
  <c r="K1639" i="9"/>
  <c r="K1631" i="9"/>
  <c r="K1623" i="9"/>
  <c r="K1615" i="9"/>
  <c r="K1607" i="9"/>
  <c r="K1754" i="9"/>
  <c r="K1746" i="9"/>
  <c r="K1738" i="9"/>
  <c r="K1730" i="9"/>
  <c r="K1722" i="9"/>
  <c r="K1714" i="9"/>
  <c r="K1706" i="9"/>
  <c r="K1698" i="9"/>
  <c r="K1690" i="9"/>
  <c r="K1682" i="9"/>
  <c r="K1674" i="9"/>
  <c r="K1666" i="9"/>
  <c r="K1658" i="9"/>
  <c r="K1650" i="9"/>
  <c r="K1642" i="9"/>
  <c r="K1634" i="9"/>
  <c r="K1626" i="9"/>
  <c r="K1618" i="9"/>
  <c r="K1610" i="9"/>
  <c r="K1602" i="9"/>
  <c r="K1757" i="9"/>
  <c r="K1749" i="9"/>
  <c r="K1741" i="9"/>
  <c r="K1733" i="9"/>
  <c r="K1725" i="9"/>
  <c r="K1717" i="9"/>
  <c r="K1709" i="9"/>
  <c r="K1701" i="9"/>
  <c r="K1693" i="9"/>
  <c r="K1685" i="9"/>
  <c r="K1677" i="9"/>
  <c r="K1669" i="9"/>
  <c r="K1661" i="9"/>
  <c r="K1653" i="9"/>
  <c r="K1645" i="9"/>
  <c r="K1637" i="9"/>
  <c r="K1629" i="9"/>
  <c r="K1621" i="9"/>
  <c r="K1613" i="9"/>
  <c r="K1605" i="9"/>
  <c r="K1760" i="9"/>
  <c r="K1752" i="9"/>
  <c r="K1744" i="9"/>
  <c r="K1736" i="9"/>
  <c r="K1728" i="9"/>
  <c r="K1720" i="9"/>
  <c r="K1712" i="9"/>
  <c r="K1704" i="9"/>
  <c r="K1696" i="9"/>
  <c r="K1688" i="9"/>
  <c r="K1680" i="9"/>
  <c r="K1672" i="9"/>
  <c r="K1664" i="9"/>
  <c r="K1656" i="9"/>
  <c r="K1648" i="9"/>
  <c r="K1640" i="9"/>
  <c r="K1632" i="9"/>
  <c r="K1624" i="9"/>
  <c r="K1616" i="9"/>
  <c r="K1608" i="9"/>
  <c r="K1755" i="9"/>
  <c r="K1747" i="9"/>
  <c r="K1739" i="9"/>
  <c r="K1731" i="9"/>
  <c r="K1723" i="9"/>
  <c r="K1715" i="9"/>
  <c r="K1707" i="9"/>
  <c r="K1699" i="9"/>
  <c r="K1691" i="9"/>
  <c r="K1683" i="9"/>
  <c r="K1675" i="9"/>
  <c r="K1667" i="9"/>
  <c r="K1659" i="9"/>
  <c r="K1651" i="9"/>
  <c r="K1643" i="9"/>
  <c r="K1635" i="9"/>
  <c r="K1627" i="9"/>
  <c r="K1619" i="9"/>
  <c r="K1611" i="9"/>
  <c r="K1603" i="9"/>
  <c r="K1758" i="9"/>
  <c r="K1750" i="9"/>
  <c r="K1742" i="9"/>
  <c r="K1734" i="9"/>
  <c r="K1726" i="9"/>
  <c r="K1718" i="9"/>
  <c r="K1710" i="9"/>
  <c r="K1702" i="9"/>
  <c r="K1694" i="9"/>
  <c r="K1686" i="9"/>
  <c r="K1678" i="9"/>
  <c r="K1670" i="9"/>
  <c r="K1662" i="9"/>
  <c r="K1654" i="9"/>
  <c r="K1646" i="9"/>
  <c r="K1638" i="9"/>
  <c r="K1630" i="9"/>
  <c r="K1622" i="9"/>
  <c r="K1614" i="9"/>
  <c r="K1606" i="9"/>
  <c r="H929" i="9"/>
  <c r="M929" i="9" s="1"/>
  <c r="H921" i="9"/>
  <c r="M921" i="9" s="1"/>
  <c r="H913" i="9"/>
  <c r="M913" i="9" s="1"/>
  <c r="H849" i="9"/>
  <c r="M849" i="9" s="1"/>
  <c r="H841" i="9"/>
  <c r="M841" i="9" s="1"/>
  <c r="H833" i="9"/>
  <c r="M833" i="9" s="1"/>
  <c r="H932" i="9"/>
  <c r="M932" i="9" s="1"/>
  <c r="H924" i="9"/>
  <c r="M924" i="9" s="1"/>
  <c r="H916" i="9"/>
  <c r="M916" i="9" s="1"/>
  <c r="H908" i="9"/>
  <c r="M908" i="9" s="1"/>
  <c r="H852" i="9"/>
  <c r="M852" i="9" s="1"/>
  <c r="H844" i="9"/>
  <c r="M844" i="9" s="1"/>
  <c r="H836" i="9"/>
  <c r="M836" i="9" s="1"/>
  <c r="H828" i="9"/>
  <c r="M828" i="9" s="1"/>
  <c r="H927" i="9"/>
  <c r="M927" i="9" s="1"/>
  <c r="H919" i="9"/>
  <c r="M919" i="9" s="1"/>
  <c r="H911" i="9"/>
  <c r="M911" i="9" s="1"/>
  <c r="H847" i="9"/>
  <c r="M847" i="9" s="1"/>
  <c r="H839" i="9"/>
  <c r="M839" i="9" s="1"/>
  <c r="H930" i="9"/>
  <c r="M930" i="9" s="1"/>
  <c r="H922" i="9"/>
  <c r="M922" i="9" s="1"/>
  <c r="H914" i="9"/>
  <c r="M914" i="9" s="1"/>
  <c r="H850" i="9"/>
  <c r="M850" i="9" s="1"/>
  <c r="H842" i="9"/>
  <c r="M842" i="9" s="1"/>
  <c r="H834" i="9"/>
  <c r="M834" i="9" s="1"/>
  <c r="H933" i="9"/>
  <c r="M933" i="9" s="1"/>
  <c r="H925" i="9"/>
  <c r="M925" i="9" s="1"/>
  <c r="H917" i="9"/>
  <c r="M917" i="9" s="1"/>
  <c r="H909" i="9"/>
  <c r="M909" i="9" s="1"/>
  <c r="H853" i="9"/>
  <c r="M853" i="9" s="1"/>
  <c r="H845" i="9"/>
  <c r="M845" i="9" s="1"/>
  <c r="H837" i="9"/>
  <c r="M837" i="9" s="1"/>
  <c r="H829" i="9"/>
  <c r="M829" i="9" s="1"/>
  <c r="H928" i="9"/>
  <c r="M928" i="9" s="1"/>
  <c r="H920" i="9"/>
  <c r="M920" i="9" s="1"/>
  <c r="H912" i="9"/>
  <c r="M912" i="9" s="1"/>
  <c r="H848" i="9"/>
  <c r="M848" i="9" s="1"/>
  <c r="H840" i="9"/>
  <c r="M840" i="9" s="1"/>
  <c r="H832" i="9"/>
  <c r="M832" i="9" s="1"/>
  <c r="H931" i="9"/>
  <c r="M931" i="9" s="1"/>
  <c r="H923" i="9"/>
  <c r="M923" i="9" s="1"/>
  <c r="H915" i="9"/>
  <c r="M915" i="9" s="1"/>
  <c r="H851" i="9"/>
  <c r="M851" i="9" s="1"/>
  <c r="H843" i="9"/>
  <c r="M843" i="9" s="1"/>
  <c r="H835" i="9"/>
  <c r="M835" i="9" s="1"/>
  <c r="H934" i="9"/>
  <c r="M934" i="9" s="1"/>
  <c r="H926" i="9"/>
  <c r="M926" i="9" s="1"/>
  <c r="H918" i="9"/>
  <c r="M918" i="9" s="1"/>
  <c r="H910" i="9"/>
  <c r="M910" i="9" s="1"/>
  <c r="H854" i="9"/>
  <c r="M854" i="9" s="1"/>
  <c r="H846" i="9"/>
  <c r="M846" i="9" s="1"/>
  <c r="H838" i="9"/>
  <c r="M838" i="9" s="1"/>
  <c r="H830" i="9"/>
  <c r="M830" i="9" s="1"/>
  <c r="H831" i="9"/>
  <c r="M831" i="9" s="1"/>
  <c r="L4521" i="9"/>
  <c r="L4137" i="9"/>
  <c r="L4073" i="9"/>
  <c r="L4164" i="9"/>
  <c r="L4100" i="9"/>
  <c r="L4036" i="9"/>
  <c r="L4127" i="9"/>
  <c r="L4063" i="9"/>
  <c r="L4154" i="9"/>
  <c r="L4090" i="9"/>
  <c r="L4133" i="9"/>
  <c r="L4069" i="9"/>
  <c r="L4166" i="9"/>
  <c r="L4102" i="9"/>
  <c r="L4037" i="9"/>
  <c r="L4168" i="9"/>
  <c r="L4152" i="9"/>
  <c r="L4072" i="9"/>
  <c r="L4099" i="9"/>
  <c r="L4074" i="9"/>
  <c r="L4104" i="9"/>
  <c r="L1883" i="9"/>
  <c r="L1819" i="9"/>
  <c r="L1862" i="9"/>
  <c r="L1865" i="9"/>
  <c r="L1911" i="9"/>
  <c r="L1847" i="9"/>
  <c r="L1890" i="9"/>
  <c r="L1826" i="9"/>
  <c r="L1845" i="9"/>
  <c r="L1788" i="9"/>
  <c r="L1775" i="9"/>
  <c r="L1786" i="9"/>
  <c r="L1810" i="9"/>
  <c r="L1896" i="9"/>
  <c r="L1812" i="9"/>
  <c r="L1846" i="9"/>
  <c r="L1779" i="9"/>
  <c r="L1798" i="9"/>
  <c r="L1869" i="9"/>
  <c r="L1793" i="9"/>
  <c r="J4518" i="9"/>
  <c r="J4532" i="9"/>
  <c r="J3708" i="9"/>
  <c r="J3700" i="9"/>
  <c r="J3692" i="9"/>
  <c r="J3684" i="9"/>
  <c r="J3676" i="9"/>
  <c r="J3668" i="9"/>
  <c r="J3660" i="9"/>
  <c r="J3652" i="9"/>
  <c r="J3644" i="9"/>
  <c r="J3703" i="9"/>
  <c r="J3695" i="9"/>
  <c r="J3687" i="9"/>
  <c r="J3679" i="9"/>
  <c r="J3671" i="9"/>
  <c r="J3663" i="9"/>
  <c r="J3655" i="9"/>
  <c r="J3647" i="9"/>
  <c r="J3639" i="9"/>
  <c r="J3709" i="9"/>
  <c r="J3701" i="9"/>
  <c r="J3693" i="9"/>
  <c r="J3685" i="9"/>
  <c r="J3677" i="9"/>
  <c r="J3704" i="9"/>
  <c r="J3696" i="9"/>
  <c r="J3688" i="9"/>
  <c r="J3680" i="9"/>
  <c r="J3672" i="9"/>
  <c r="J3664" i="9"/>
  <c r="J3656" i="9"/>
  <c r="J3648" i="9"/>
  <c r="J3707" i="9"/>
  <c r="J3699" i="9"/>
  <c r="J3691" i="9"/>
  <c r="J3683" i="9"/>
  <c r="J3675" i="9"/>
  <c r="J3667" i="9"/>
  <c r="J3659" i="9"/>
  <c r="J3651" i="9"/>
  <c r="J3643" i="9"/>
  <c r="J3702" i="9"/>
  <c r="J3694" i="9"/>
  <c r="J3686" i="9"/>
  <c r="J3678" i="9"/>
  <c r="J3670" i="9"/>
  <c r="J3697" i="9"/>
  <c r="J3674" i="9"/>
  <c r="J3669" i="9"/>
  <c r="J3657" i="9"/>
  <c r="J3650" i="9"/>
  <c r="J3641" i="9"/>
  <c r="J3636" i="9"/>
  <c r="J3628" i="9"/>
  <c r="J3620" i="9"/>
  <c r="J3612" i="9"/>
  <c r="J3604" i="9"/>
  <c r="J3596" i="9"/>
  <c r="J3588" i="9"/>
  <c r="J3580" i="9"/>
  <c r="J3572" i="9"/>
  <c r="J3564" i="9"/>
  <c r="J3556" i="9"/>
  <c r="J3682" i="9"/>
  <c r="J3666" i="9"/>
  <c r="J3631" i="9"/>
  <c r="J3623" i="9"/>
  <c r="J3615" i="9"/>
  <c r="J3607" i="9"/>
  <c r="J3599" i="9"/>
  <c r="J3591" i="9"/>
  <c r="J3583" i="9"/>
  <c r="J3575" i="9"/>
  <c r="J3567" i="9"/>
  <c r="J3559" i="9"/>
  <c r="J3551" i="9"/>
  <c r="J3705" i="9"/>
  <c r="J3661" i="9"/>
  <c r="J3654" i="9"/>
  <c r="J3645" i="9"/>
  <c r="J3634" i="9"/>
  <c r="J3626" i="9"/>
  <c r="J3618" i="9"/>
  <c r="J3610" i="9"/>
  <c r="J3602" i="9"/>
  <c r="J3594" i="9"/>
  <c r="J3586" i="9"/>
  <c r="J3578" i="9"/>
  <c r="J3570" i="9"/>
  <c r="J3562" i="9"/>
  <c r="J3554" i="9"/>
  <c r="J3690" i="9"/>
  <c r="J3673" i="9"/>
  <c r="J3637" i="9"/>
  <c r="J3629" i="9"/>
  <c r="J3621" i="9"/>
  <c r="J3613" i="9"/>
  <c r="J3605" i="9"/>
  <c r="J3597" i="9"/>
  <c r="J3589" i="9"/>
  <c r="J3581" i="9"/>
  <c r="J3573" i="9"/>
  <c r="J3565" i="9"/>
  <c r="J3557" i="9"/>
  <c r="J3681" i="9"/>
  <c r="J3665" i="9"/>
  <c r="J3658" i="9"/>
  <c r="J3649" i="9"/>
  <c r="J3642" i="9"/>
  <c r="J3632" i="9"/>
  <c r="J3624" i="9"/>
  <c r="J3616" i="9"/>
  <c r="J3608" i="9"/>
  <c r="J3600" i="9"/>
  <c r="J3592" i="9"/>
  <c r="J3584" i="9"/>
  <c r="J3576" i="9"/>
  <c r="J3568" i="9"/>
  <c r="J3560" i="9"/>
  <c r="J3552" i="9"/>
  <c r="J3698" i="9"/>
  <c r="J3640" i="9"/>
  <c r="J3635" i="9"/>
  <c r="J3627" i="9"/>
  <c r="J3619" i="9"/>
  <c r="J3611" i="9"/>
  <c r="J3603" i="9"/>
  <c r="J3595" i="9"/>
  <c r="J3587" i="9"/>
  <c r="J3579" i="9"/>
  <c r="J3571" i="9"/>
  <c r="J3563" i="9"/>
  <c r="J3555" i="9"/>
  <c r="J3689" i="9"/>
  <c r="J3662" i="9"/>
  <c r="J3653" i="9"/>
  <c r="J3646" i="9"/>
  <c r="J3638" i="9"/>
  <c r="J3630" i="9"/>
  <c r="J3622" i="9"/>
  <c r="J3614" i="9"/>
  <c r="J3606" i="9"/>
  <c r="J3598" i="9"/>
  <c r="J3590" i="9"/>
  <c r="J3582" i="9"/>
  <c r="J3574" i="9"/>
  <c r="J3566" i="9"/>
  <c r="J3558" i="9"/>
  <c r="J3550" i="9"/>
  <c r="J3706" i="9"/>
  <c r="J3633" i="9"/>
  <c r="J3625" i="9"/>
  <c r="J3617" i="9"/>
  <c r="J3609" i="9"/>
  <c r="J3601" i="9"/>
  <c r="J3593" i="9"/>
  <c r="J3585" i="9"/>
  <c r="J3577" i="9"/>
  <c r="J3569" i="9"/>
  <c r="J3561" i="9"/>
  <c r="J3553" i="9"/>
  <c r="J2250" i="9"/>
  <c r="J2264" i="9"/>
  <c r="J1438" i="9"/>
  <c r="J1430" i="9"/>
  <c r="J1422" i="9"/>
  <c r="J1414" i="9"/>
  <c r="J1406" i="9"/>
  <c r="J1398" i="9"/>
  <c r="J1390" i="9"/>
  <c r="J1382" i="9"/>
  <c r="J1374" i="9"/>
  <c r="J1366" i="9"/>
  <c r="J1358" i="9"/>
  <c r="J1350" i="9"/>
  <c r="J1342" i="9"/>
  <c r="J1334" i="9"/>
  <c r="J1326" i="9"/>
  <c r="J1318" i="9"/>
  <c r="J1310" i="9"/>
  <c r="J1302" i="9"/>
  <c r="J1441" i="9"/>
  <c r="J1433" i="9"/>
  <c r="J1425" i="9"/>
  <c r="J1417" i="9"/>
  <c r="J1409" i="9"/>
  <c r="J1401" i="9"/>
  <c r="J1393" i="9"/>
  <c r="J1385" i="9"/>
  <c r="J1377" i="9"/>
  <c r="J1369" i="9"/>
  <c r="J1361" i="9"/>
  <c r="J1353" i="9"/>
  <c r="J1345" i="9"/>
  <c r="J1337" i="9"/>
  <c r="J1436" i="9"/>
  <c r="J1428" i="9"/>
  <c r="J1420" i="9"/>
  <c r="J1412" i="9"/>
  <c r="J1404" i="9"/>
  <c r="J1396" i="9"/>
  <c r="J1388" i="9"/>
  <c r="J1380" i="9"/>
  <c r="J1372" i="9"/>
  <c r="J1364" i="9"/>
  <c r="J1356" i="9"/>
  <c r="J1348" i="9"/>
  <c r="J1340" i="9"/>
  <c r="J1332" i="9"/>
  <c r="J1439" i="9"/>
  <c r="J1431" i="9"/>
  <c r="J1423" i="9"/>
  <c r="J1415" i="9"/>
  <c r="J1407" i="9"/>
  <c r="J1399" i="9"/>
  <c r="J1391" i="9"/>
  <c r="J1383" i="9"/>
  <c r="J1375" i="9"/>
  <c r="J1367" i="9"/>
  <c r="J1359" i="9"/>
  <c r="J1351" i="9"/>
  <c r="J1343" i="9"/>
  <c r="J1335" i="9"/>
  <c r="J1327" i="9"/>
  <c r="J1319" i="9"/>
  <c r="J1311" i="9"/>
  <c r="J1303" i="9"/>
  <c r="J1434" i="9"/>
  <c r="J1426" i="9"/>
  <c r="J1418" i="9"/>
  <c r="J1410" i="9"/>
  <c r="J1402" i="9"/>
  <c r="J1394" i="9"/>
  <c r="J1386" i="9"/>
  <c r="J1378" i="9"/>
  <c r="J1370" i="9"/>
  <c r="J1362" i="9"/>
  <c r="J1354" i="9"/>
  <c r="J1346" i="9"/>
  <c r="J1338" i="9"/>
  <c r="J1435" i="9"/>
  <c r="J1427" i="9"/>
  <c r="J1419" i="9"/>
  <c r="J1411" i="9"/>
  <c r="J1403" i="9"/>
  <c r="J1440" i="9"/>
  <c r="J1432" i="9"/>
  <c r="J1424" i="9"/>
  <c r="J1416" i="9"/>
  <c r="J1408" i="9"/>
  <c r="J1400" i="9"/>
  <c r="J1387" i="9"/>
  <c r="J1371" i="9"/>
  <c r="J1355" i="9"/>
  <c r="J1339" i="9"/>
  <c r="J1292" i="9"/>
  <c r="J1284" i="9"/>
  <c r="J1330" i="9"/>
  <c r="J1322" i="9"/>
  <c r="J1314" i="9"/>
  <c r="J1306" i="9"/>
  <c r="J1295" i="9"/>
  <c r="J1287" i="9"/>
  <c r="J1389" i="9"/>
  <c r="J1373" i="9"/>
  <c r="J1357" i="9"/>
  <c r="J1341" i="9"/>
  <c r="J1328" i="9"/>
  <c r="J1324" i="9"/>
  <c r="J1320" i="9"/>
  <c r="J1316" i="9"/>
  <c r="J1312" i="9"/>
  <c r="J1308" i="9"/>
  <c r="J1304" i="9"/>
  <c r="J1300" i="9"/>
  <c r="J1298" i="9"/>
  <c r="J1290" i="9"/>
  <c r="J1282" i="9"/>
  <c r="J1392" i="9"/>
  <c r="J1376" i="9"/>
  <c r="J1360" i="9"/>
  <c r="J1344" i="9"/>
  <c r="J1293" i="9"/>
  <c r="J1285" i="9"/>
  <c r="J1395" i="9"/>
  <c r="J1379" i="9"/>
  <c r="J1363" i="9"/>
  <c r="J1347" i="9"/>
  <c r="J1296" i="9"/>
  <c r="J1288" i="9"/>
  <c r="J1437" i="9"/>
  <c r="J1429" i="9"/>
  <c r="J1421" i="9"/>
  <c r="J1413" i="9"/>
  <c r="J1405" i="9"/>
  <c r="J1329" i="9"/>
  <c r="J1321" i="9"/>
  <c r="J1313" i="9"/>
  <c r="J1305" i="9"/>
  <c r="J1291" i="9"/>
  <c r="J1283" i="9"/>
  <c r="J1397" i="9"/>
  <c r="J1381" i="9"/>
  <c r="J1365" i="9"/>
  <c r="J1349" i="9"/>
  <c r="J1331" i="9"/>
  <c r="J1325" i="9"/>
  <c r="J1323" i="9"/>
  <c r="J1317" i="9"/>
  <c r="J1315" i="9"/>
  <c r="J1309" i="9"/>
  <c r="J1307" i="9"/>
  <c r="J1301" i="9"/>
  <c r="J1299" i="9"/>
  <c r="J1294" i="9"/>
  <c r="J1286" i="9"/>
  <c r="J1384" i="9"/>
  <c r="J1368" i="9"/>
  <c r="J1352" i="9"/>
  <c r="J1336" i="9"/>
  <c r="J1333" i="9"/>
  <c r="J1297" i="9"/>
  <c r="J1289" i="9"/>
  <c r="H1089" i="9"/>
  <c r="M1089" i="9" s="1"/>
  <c r="H1081" i="9"/>
  <c r="M1081" i="9" s="1"/>
  <c r="H1073" i="9"/>
  <c r="M1073" i="9" s="1"/>
  <c r="H1009" i="9"/>
  <c r="M1009" i="9" s="1"/>
  <c r="H1001" i="9"/>
  <c r="M1001" i="9" s="1"/>
  <c r="H993" i="9"/>
  <c r="M993" i="9" s="1"/>
  <c r="H1092" i="9"/>
  <c r="M1092" i="9" s="1"/>
  <c r="H1084" i="9"/>
  <c r="M1084" i="9" s="1"/>
  <c r="H1076" i="9"/>
  <c r="M1076" i="9" s="1"/>
  <c r="H1068" i="9"/>
  <c r="M1068" i="9" s="1"/>
  <c r="H1012" i="9"/>
  <c r="M1012" i="9" s="1"/>
  <c r="H1004" i="9"/>
  <c r="M1004" i="9" s="1"/>
  <c r="H996" i="9"/>
  <c r="M996" i="9" s="1"/>
  <c r="H988" i="9"/>
  <c r="M988" i="9" s="1"/>
  <c r="H1087" i="9"/>
  <c r="M1087" i="9" s="1"/>
  <c r="H1079" i="9"/>
  <c r="M1079" i="9" s="1"/>
  <c r="H1071" i="9"/>
  <c r="M1071" i="9" s="1"/>
  <c r="H1007" i="9"/>
  <c r="M1007" i="9" s="1"/>
  <c r="H999" i="9"/>
  <c r="M999" i="9" s="1"/>
  <c r="H991" i="9"/>
  <c r="M991" i="9" s="1"/>
  <c r="H1090" i="9"/>
  <c r="M1090" i="9" s="1"/>
  <c r="H1082" i="9"/>
  <c r="M1082" i="9" s="1"/>
  <c r="H1074" i="9"/>
  <c r="M1074" i="9" s="1"/>
  <c r="H1010" i="9"/>
  <c r="M1010" i="9" s="1"/>
  <c r="H1002" i="9"/>
  <c r="M1002" i="9" s="1"/>
  <c r="H994" i="9"/>
  <c r="M994" i="9" s="1"/>
  <c r="H1093" i="9"/>
  <c r="M1093" i="9" s="1"/>
  <c r="H1085" i="9"/>
  <c r="M1085" i="9" s="1"/>
  <c r="H1077" i="9"/>
  <c r="M1077" i="9" s="1"/>
  <c r="H1069" i="9"/>
  <c r="M1069" i="9" s="1"/>
  <c r="H1013" i="9"/>
  <c r="M1013" i="9" s="1"/>
  <c r="H1005" i="9"/>
  <c r="M1005" i="9" s="1"/>
  <c r="H997" i="9"/>
  <c r="M997" i="9" s="1"/>
  <c r="H989" i="9"/>
  <c r="M989" i="9" s="1"/>
  <c r="H1088" i="9"/>
  <c r="M1088" i="9" s="1"/>
  <c r="H1080" i="9"/>
  <c r="M1080" i="9" s="1"/>
  <c r="H1072" i="9"/>
  <c r="M1072" i="9" s="1"/>
  <c r="H1008" i="9"/>
  <c r="M1008" i="9" s="1"/>
  <c r="H1000" i="9"/>
  <c r="M1000" i="9" s="1"/>
  <c r="H992" i="9"/>
  <c r="M992" i="9" s="1"/>
  <c r="H1091" i="9"/>
  <c r="M1091" i="9" s="1"/>
  <c r="H1083" i="9"/>
  <c r="M1083" i="9" s="1"/>
  <c r="H1075" i="9"/>
  <c r="M1075" i="9" s="1"/>
  <c r="H1011" i="9"/>
  <c r="M1011" i="9" s="1"/>
  <c r="H1003" i="9"/>
  <c r="M1003" i="9" s="1"/>
  <c r="H995" i="9"/>
  <c r="M995" i="9" s="1"/>
  <c r="H1094" i="9"/>
  <c r="M1094" i="9" s="1"/>
  <c r="H1086" i="9"/>
  <c r="M1086" i="9" s="1"/>
  <c r="H1078" i="9"/>
  <c r="M1078" i="9" s="1"/>
  <c r="H1070" i="9"/>
  <c r="M1070" i="9" s="1"/>
  <c r="H1014" i="9"/>
  <c r="M1014" i="9" s="1"/>
  <c r="H1006" i="9"/>
  <c r="M1006" i="9" s="1"/>
  <c r="H998" i="9"/>
  <c r="M998" i="9" s="1"/>
  <c r="H990" i="9"/>
  <c r="M990" i="9" s="1"/>
  <c r="K4516" i="9"/>
  <c r="K4530" i="9"/>
  <c r="K3383" i="9"/>
  <c r="K3375" i="9"/>
  <c r="K3367" i="9"/>
  <c r="K3359" i="9"/>
  <c r="K3351" i="9"/>
  <c r="K3343" i="9"/>
  <c r="K3335" i="9"/>
  <c r="K3327" i="9"/>
  <c r="K3319" i="9"/>
  <c r="K3311" i="9"/>
  <c r="K3303" i="9"/>
  <c r="K3295" i="9"/>
  <c r="K3287" i="9"/>
  <c r="K3279" i="9"/>
  <c r="K3271" i="9"/>
  <c r="K3263" i="9"/>
  <c r="K3386" i="9"/>
  <c r="K3378" i="9"/>
  <c r="K3370" i="9"/>
  <c r="K3362" i="9"/>
  <c r="K3354" i="9"/>
  <c r="K3346" i="9"/>
  <c r="K3338" i="9"/>
  <c r="K3330" i="9"/>
  <c r="K3322" i="9"/>
  <c r="K3314" i="9"/>
  <c r="K3306" i="9"/>
  <c r="K3298" i="9"/>
  <c r="K3290" i="9"/>
  <c r="K3389" i="9"/>
  <c r="K3381" i="9"/>
  <c r="K3373" i="9"/>
  <c r="K3384" i="9"/>
  <c r="K3376" i="9"/>
  <c r="K3368" i="9"/>
  <c r="K3360" i="9"/>
  <c r="K3352" i="9"/>
  <c r="K3344" i="9"/>
  <c r="K3336" i="9"/>
  <c r="K3328" i="9"/>
  <c r="K3320" i="9"/>
  <c r="K3312" i="9"/>
  <c r="K3304" i="9"/>
  <c r="K3296" i="9"/>
  <c r="K3288" i="9"/>
  <c r="K3280" i="9"/>
  <c r="K3272" i="9"/>
  <c r="K3264" i="9"/>
  <c r="K3256" i="9"/>
  <c r="K3387" i="9"/>
  <c r="K3379" i="9"/>
  <c r="K3371" i="9"/>
  <c r="K3363" i="9"/>
  <c r="K3382" i="9"/>
  <c r="K3374" i="9"/>
  <c r="K3366" i="9"/>
  <c r="K3358" i="9"/>
  <c r="K3350" i="9"/>
  <c r="K3342" i="9"/>
  <c r="K3334" i="9"/>
  <c r="K3326" i="9"/>
  <c r="K3318" i="9"/>
  <c r="K3310" i="9"/>
  <c r="K3302" i="9"/>
  <c r="K3294" i="9"/>
  <c r="K3286" i="9"/>
  <c r="K3278" i="9"/>
  <c r="K3270" i="9"/>
  <c r="K3262" i="9"/>
  <c r="K3254" i="9"/>
  <c r="K3385" i="9"/>
  <c r="K3377" i="9"/>
  <c r="K3369" i="9"/>
  <c r="K3361" i="9"/>
  <c r="K3353" i="9"/>
  <c r="K3345" i="9"/>
  <c r="K3337" i="9"/>
  <c r="K3329" i="9"/>
  <c r="K3321" i="9"/>
  <c r="K3313" i="9"/>
  <c r="K3305" i="9"/>
  <c r="K3297" i="9"/>
  <c r="K3289" i="9"/>
  <c r="K3281" i="9"/>
  <c r="K3273" i="9"/>
  <c r="K3265" i="9"/>
  <c r="K3388" i="9"/>
  <c r="K3380" i="9"/>
  <c r="K3347" i="9"/>
  <c r="K3324" i="9"/>
  <c r="K3301" i="9"/>
  <c r="K3277" i="9"/>
  <c r="K3261" i="9"/>
  <c r="K3255" i="9"/>
  <c r="K3243" i="9"/>
  <c r="K3235" i="9"/>
  <c r="K3357" i="9"/>
  <c r="K3339" i="9"/>
  <c r="K3316" i="9"/>
  <c r="K3293" i="9"/>
  <c r="K3274" i="9"/>
  <c r="K3253" i="9"/>
  <c r="K3251" i="9"/>
  <c r="K3246" i="9"/>
  <c r="K3238" i="9"/>
  <c r="K3230" i="9"/>
  <c r="K3372" i="9"/>
  <c r="K3349" i="9"/>
  <c r="K3331" i="9"/>
  <c r="K3308" i="9"/>
  <c r="K3283" i="9"/>
  <c r="K3267" i="9"/>
  <c r="K3249" i="9"/>
  <c r="K3241" i="9"/>
  <c r="K3233" i="9"/>
  <c r="K3365" i="9"/>
  <c r="K3341" i="9"/>
  <c r="K3323" i="9"/>
  <c r="K3300" i="9"/>
  <c r="K3276" i="9"/>
  <c r="K3260" i="9"/>
  <c r="K3258" i="9"/>
  <c r="K3244" i="9"/>
  <c r="K3236" i="9"/>
  <c r="K3356" i="9"/>
  <c r="K3333" i="9"/>
  <c r="K3315" i="9"/>
  <c r="K3292" i="9"/>
  <c r="K3285" i="9"/>
  <c r="K3269" i="9"/>
  <c r="K3247" i="9"/>
  <c r="K3239" i="9"/>
  <c r="K3231" i="9"/>
  <c r="K3348" i="9"/>
  <c r="K3325" i="9"/>
  <c r="K3307" i="9"/>
  <c r="K3282" i="9"/>
  <c r="K3266" i="9"/>
  <c r="K3252" i="9"/>
  <c r="K3250" i="9"/>
  <c r="K3242" i="9"/>
  <c r="K3234" i="9"/>
  <c r="K3364" i="9"/>
  <c r="K3340" i="9"/>
  <c r="K3317" i="9"/>
  <c r="K3299" i="9"/>
  <c r="K3275" i="9"/>
  <c r="K3245" i="9"/>
  <c r="K3237" i="9"/>
  <c r="K3355" i="9"/>
  <c r="K3332" i="9"/>
  <c r="K3309" i="9"/>
  <c r="K3291" i="9"/>
  <c r="K3284" i="9"/>
  <c r="K3268" i="9"/>
  <c r="K3259" i="9"/>
  <c r="K3257" i="9"/>
  <c r="K3248" i="9"/>
  <c r="K3240" i="9"/>
  <c r="K3232" i="9"/>
  <c r="K2248" i="9"/>
  <c r="K2262" i="9"/>
  <c r="K1119" i="9"/>
  <c r="K1111" i="9"/>
  <c r="K1103" i="9"/>
  <c r="K1095" i="9"/>
  <c r="K1087" i="9"/>
  <c r="K1079" i="9"/>
  <c r="K1071" i="9"/>
  <c r="K1063" i="9"/>
  <c r="K1055" i="9"/>
  <c r="K1047" i="9"/>
  <c r="K1039" i="9"/>
  <c r="K1031" i="9"/>
  <c r="K1023" i="9"/>
  <c r="K1015" i="9"/>
  <c r="K1007" i="9"/>
  <c r="K999" i="9"/>
  <c r="K991" i="9"/>
  <c r="K983" i="9"/>
  <c r="K975" i="9"/>
  <c r="K967" i="9"/>
  <c r="K1114" i="9"/>
  <c r="K1106" i="9"/>
  <c r="K1098" i="9"/>
  <c r="K1090" i="9"/>
  <c r="K1082" i="9"/>
  <c r="K1074" i="9"/>
  <c r="K1066" i="9"/>
  <c r="K1058" i="9"/>
  <c r="K1050" i="9"/>
  <c r="K1042" i="9"/>
  <c r="K1034" i="9"/>
  <c r="K1026" i="9"/>
  <c r="K1018" i="9"/>
  <c r="K1010" i="9"/>
  <c r="K1002" i="9"/>
  <c r="K994" i="9"/>
  <c r="K986" i="9"/>
  <c r="K978" i="9"/>
  <c r="K970" i="9"/>
  <c r="K962" i="9"/>
  <c r="K1117" i="9"/>
  <c r="K1109" i="9"/>
  <c r="K1101" i="9"/>
  <c r="K1093" i="9"/>
  <c r="K1085" i="9"/>
  <c r="K1077" i="9"/>
  <c r="K1069" i="9"/>
  <c r="K1061" i="9"/>
  <c r="K1053" i="9"/>
  <c r="K1045" i="9"/>
  <c r="K1037" i="9"/>
  <c r="K1029" i="9"/>
  <c r="K1021" i="9"/>
  <c r="K1013" i="9"/>
  <c r="K1005" i="9"/>
  <c r="K997" i="9"/>
  <c r="K989" i="9"/>
  <c r="K981" i="9"/>
  <c r="K973" i="9"/>
  <c r="K965" i="9"/>
  <c r="K1120" i="9"/>
  <c r="K1112" i="9"/>
  <c r="K1104" i="9"/>
  <c r="K1096" i="9"/>
  <c r="K1088" i="9"/>
  <c r="K1080" i="9"/>
  <c r="K1072" i="9"/>
  <c r="K1064" i="9"/>
  <c r="K1056" i="9"/>
  <c r="K1048" i="9"/>
  <c r="K1040" i="9"/>
  <c r="K1032" i="9"/>
  <c r="K1024" i="9"/>
  <c r="K1016" i="9"/>
  <c r="K1008" i="9"/>
  <c r="K1000" i="9"/>
  <c r="K992" i="9"/>
  <c r="K984" i="9"/>
  <c r="K976" i="9"/>
  <c r="K968" i="9"/>
  <c r="K1115" i="9"/>
  <c r="K1107" i="9"/>
  <c r="K1099" i="9"/>
  <c r="K1091" i="9"/>
  <c r="K1083" i="9"/>
  <c r="K1075" i="9"/>
  <c r="K1067" i="9"/>
  <c r="K1059" i="9"/>
  <c r="K1051" i="9"/>
  <c r="K1043" i="9"/>
  <c r="K1035" i="9"/>
  <c r="K1027" i="9"/>
  <c r="K1019" i="9"/>
  <c r="K1011" i="9"/>
  <c r="K1003" i="9"/>
  <c r="K995" i="9"/>
  <c r="K987" i="9"/>
  <c r="K979" i="9"/>
  <c r="K971" i="9"/>
  <c r="K963" i="9"/>
  <c r="K1118" i="9"/>
  <c r="K1110" i="9"/>
  <c r="K1102" i="9"/>
  <c r="K1094" i="9"/>
  <c r="K1086" i="9"/>
  <c r="K1078" i="9"/>
  <c r="K1070" i="9"/>
  <c r="K1062" i="9"/>
  <c r="K1054" i="9"/>
  <c r="K1046" i="9"/>
  <c r="K1038" i="9"/>
  <c r="K1030" i="9"/>
  <c r="K1022" i="9"/>
  <c r="K1014" i="9"/>
  <c r="K1006" i="9"/>
  <c r="K998" i="9"/>
  <c r="K990" i="9"/>
  <c r="K982" i="9"/>
  <c r="K974" i="9"/>
  <c r="K966" i="9"/>
  <c r="K1121" i="9"/>
  <c r="K1113" i="9"/>
  <c r="K1105" i="9"/>
  <c r="K1097" i="9"/>
  <c r="K1089" i="9"/>
  <c r="K1081" i="9"/>
  <c r="K1073" i="9"/>
  <c r="K1065" i="9"/>
  <c r="K1057" i="9"/>
  <c r="K1049" i="9"/>
  <c r="K1041" i="9"/>
  <c r="K1033" i="9"/>
  <c r="K1025" i="9"/>
  <c r="K1017" i="9"/>
  <c r="K1009" i="9"/>
  <c r="K1001" i="9"/>
  <c r="K993" i="9"/>
  <c r="K985" i="9"/>
  <c r="K977" i="9"/>
  <c r="K969" i="9"/>
  <c r="K1116" i="9"/>
  <c r="K1108" i="9"/>
  <c r="K1100" i="9"/>
  <c r="K1092" i="9"/>
  <c r="K1084" i="9"/>
  <c r="K1076" i="9"/>
  <c r="K1068" i="9"/>
  <c r="K1060" i="9"/>
  <c r="K1052" i="9"/>
  <c r="K1044" i="9"/>
  <c r="K1036" i="9"/>
  <c r="K1028" i="9"/>
  <c r="K1020" i="9"/>
  <c r="K1012" i="9"/>
  <c r="K1004" i="9"/>
  <c r="K996" i="9"/>
  <c r="K988" i="9"/>
  <c r="K980" i="9"/>
  <c r="K972" i="9"/>
  <c r="K964" i="9"/>
  <c r="J4017" i="9"/>
  <c r="J3953" i="9"/>
  <c r="J3996" i="9"/>
  <c r="J3932" i="9"/>
  <c r="J4023" i="9"/>
  <c r="J3959" i="9"/>
  <c r="J3895" i="9"/>
  <c r="J3994" i="9"/>
  <c r="J3930" i="9"/>
  <c r="J4021" i="9"/>
  <c r="J3957" i="9"/>
  <c r="J3893" i="9"/>
  <c r="J3992" i="9"/>
  <c r="J3928" i="9"/>
  <c r="J4027" i="9"/>
  <c r="J3963" i="9"/>
  <c r="J3899" i="9"/>
  <c r="J3990" i="9"/>
  <c r="J3926" i="9"/>
  <c r="J3881" i="9"/>
  <c r="J2252" i="9"/>
  <c r="J1702" i="9"/>
  <c r="J1638" i="9"/>
  <c r="J1737" i="9"/>
  <c r="J1673" i="9"/>
  <c r="J1609" i="9"/>
  <c r="J1700" i="9"/>
  <c r="J1636" i="9"/>
  <c r="J1735" i="9"/>
  <c r="J1671" i="9"/>
  <c r="J1607" i="9"/>
  <c r="J1698" i="9"/>
  <c r="J1634" i="9"/>
  <c r="J1733" i="9"/>
  <c r="J1669" i="9"/>
  <c r="J1605" i="9"/>
  <c r="J1704" i="9"/>
  <c r="J1640" i="9"/>
  <c r="J1731" i="9"/>
  <c r="J1667" i="9"/>
  <c r="J1603" i="9"/>
  <c r="H2250" i="9"/>
  <c r="M2250" i="9" s="1"/>
  <c r="H2264" i="9"/>
  <c r="M2264" i="9" s="1"/>
  <c r="H1387" i="9"/>
  <c r="M1387" i="9" s="1"/>
  <c r="H1379" i="9"/>
  <c r="M1379" i="9" s="1"/>
  <c r="H1371" i="9"/>
  <c r="M1371" i="9" s="1"/>
  <c r="H1363" i="9"/>
  <c r="M1363" i="9" s="1"/>
  <c r="H1307" i="9"/>
  <c r="M1307" i="9" s="1"/>
  <c r="H1299" i="9"/>
  <c r="M1299" i="9" s="1"/>
  <c r="H1382" i="9"/>
  <c r="M1382" i="9" s="1"/>
  <c r="H1374" i="9"/>
  <c r="M1374" i="9" s="1"/>
  <c r="H1366" i="9"/>
  <c r="M1366" i="9" s="1"/>
  <c r="H1385" i="9"/>
  <c r="M1385" i="9" s="1"/>
  <c r="H1377" i="9"/>
  <c r="M1377" i="9" s="1"/>
  <c r="H1369" i="9"/>
  <c r="M1369" i="9" s="1"/>
  <c r="H1380" i="9"/>
  <c r="M1380" i="9" s="1"/>
  <c r="H1372" i="9"/>
  <c r="M1372" i="9" s="1"/>
  <c r="H1364" i="9"/>
  <c r="M1364" i="9" s="1"/>
  <c r="H1300" i="9"/>
  <c r="M1300" i="9" s="1"/>
  <c r="H1383" i="9"/>
  <c r="M1383" i="9" s="1"/>
  <c r="H1375" i="9"/>
  <c r="M1375" i="9" s="1"/>
  <c r="H1367" i="9"/>
  <c r="M1367" i="9" s="1"/>
  <c r="H1384" i="9"/>
  <c r="M1384" i="9" s="1"/>
  <c r="H1368" i="9"/>
  <c r="M1368" i="9" s="1"/>
  <c r="H1297" i="9"/>
  <c r="M1297" i="9" s="1"/>
  <c r="H1289" i="9"/>
  <c r="M1289" i="9" s="1"/>
  <c r="H1292" i="9"/>
  <c r="M1292" i="9" s="1"/>
  <c r="H1284" i="9"/>
  <c r="M1284" i="9" s="1"/>
  <c r="H1386" i="9"/>
  <c r="M1386" i="9" s="1"/>
  <c r="H1370" i="9"/>
  <c r="M1370" i="9" s="1"/>
  <c r="H1306" i="9"/>
  <c r="M1306" i="9" s="1"/>
  <c r="H1295" i="9"/>
  <c r="M1295" i="9" s="1"/>
  <c r="H1287" i="9"/>
  <c r="M1287" i="9" s="1"/>
  <c r="H1373" i="9"/>
  <c r="M1373" i="9" s="1"/>
  <c r="H1304" i="9"/>
  <c r="M1304" i="9" s="1"/>
  <c r="H1302" i="9"/>
  <c r="M1302" i="9" s="1"/>
  <c r="H1298" i="9"/>
  <c r="M1298" i="9" s="1"/>
  <c r="H1290" i="9"/>
  <c r="M1290" i="9" s="1"/>
  <c r="H1282" i="9"/>
  <c r="M1282" i="9" s="1"/>
  <c r="H1376" i="9"/>
  <c r="M1376" i="9" s="1"/>
  <c r="H1293" i="9"/>
  <c r="M1293" i="9" s="1"/>
  <c r="H1285" i="9"/>
  <c r="M1285" i="9" s="1"/>
  <c r="H1296" i="9"/>
  <c r="M1296" i="9" s="1"/>
  <c r="H1288" i="9"/>
  <c r="M1288" i="9" s="1"/>
  <c r="H1378" i="9"/>
  <c r="M1378" i="9" s="1"/>
  <c r="H1362" i="9"/>
  <c r="M1362" i="9" s="1"/>
  <c r="H1305" i="9"/>
  <c r="M1305" i="9" s="1"/>
  <c r="H1291" i="9"/>
  <c r="M1291" i="9" s="1"/>
  <c r="H1283" i="9"/>
  <c r="M1283" i="9" s="1"/>
  <c r="H1381" i="9"/>
  <c r="M1381" i="9" s="1"/>
  <c r="H1365" i="9"/>
  <c r="M1365" i="9" s="1"/>
  <c r="H1303" i="9"/>
  <c r="M1303" i="9" s="1"/>
  <c r="H1301" i="9"/>
  <c r="M1301" i="9" s="1"/>
  <c r="H1294" i="9"/>
  <c r="M1294" i="9" s="1"/>
  <c r="H1286" i="9"/>
  <c r="M1286" i="9" s="1"/>
  <c r="J4533" i="9"/>
  <c r="J4519" i="9"/>
  <c r="J3868" i="9"/>
  <c r="J3860" i="9"/>
  <c r="J3852" i="9"/>
  <c r="J3844" i="9"/>
  <c r="J3836" i="9"/>
  <c r="J3828" i="9"/>
  <c r="J3820" i="9"/>
  <c r="J3812" i="9"/>
  <c r="J3804" i="9"/>
  <c r="J3796" i="9"/>
  <c r="J3788" i="9"/>
  <c r="J3780" i="9"/>
  <c r="J3772" i="9"/>
  <c r="J3764" i="9"/>
  <c r="J3756" i="9"/>
  <c r="J3748" i="9"/>
  <c r="J3740" i="9"/>
  <c r="J3732" i="9"/>
  <c r="J3724" i="9"/>
  <c r="J3716" i="9"/>
  <c r="J3863" i="9"/>
  <c r="J3855" i="9"/>
  <c r="J3847" i="9"/>
  <c r="J3839" i="9"/>
  <c r="J3831" i="9"/>
  <c r="J3823" i="9"/>
  <c r="J3815" i="9"/>
  <c r="J3807" i="9"/>
  <c r="J3799" i="9"/>
  <c r="J3791" i="9"/>
  <c r="J3783" i="9"/>
  <c r="J3775" i="9"/>
  <c r="J3767" i="9"/>
  <c r="J3759" i="9"/>
  <c r="J3751" i="9"/>
  <c r="J3743" i="9"/>
  <c r="J3735" i="9"/>
  <c r="J3727" i="9"/>
  <c r="J3719" i="9"/>
  <c r="J3711" i="9"/>
  <c r="J3866" i="9"/>
  <c r="J3858" i="9"/>
  <c r="J3850" i="9"/>
  <c r="J3842" i="9"/>
  <c r="J3834" i="9"/>
  <c r="J3826" i="9"/>
  <c r="J3818" i="9"/>
  <c r="J3810" i="9"/>
  <c r="J3802" i="9"/>
  <c r="J3794" i="9"/>
  <c r="J3869" i="9"/>
  <c r="J3861" i="9"/>
  <c r="J3853" i="9"/>
  <c r="J3845" i="9"/>
  <c r="J3837" i="9"/>
  <c r="J3829" i="9"/>
  <c r="J3821" i="9"/>
  <c r="J3813" i="9"/>
  <c r="J3805" i="9"/>
  <c r="J3797" i="9"/>
  <c r="J3789" i="9"/>
  <c r="J3781" i="9"/>
  <c r="J3773" i="9"/>
  <c r="J3765" i="9"/>
  <c r="J3757" i="9"/>
  <c r="J3749" i="9"/>
  <c r="J3741" i="9"/>
  <c r="J3733" i="9"/>
  <c r="J3725" i="9"/>
  <c r="J3717" i="9"/>
  <c r="J3864" i="9"/>
  <c r="J3856" i="9"/>
  <c r="J3848" i="9"/>
  <c r="J3840" i="9"/>
  <c r="J3832" i="9"/>
  <c r="J3824" i="9"/>
  <c r="J3816" i="9"/>
  <c r="J3808" i="9"/>
  <c r="J3800" i="9"/>
  <c r="J3792" i="9"/>
  <c r="J3784" i="9"/>
  <c r="J3776" i="9"/>
  <c r="J3768" i="9"/>
  <c r="J3760" i="9"/>
  <c r="J3752" i="9"/>
  <c r="J3744" i="9"/>
  <c r="J3736" i="9"/>
  <c r="J3728" i="9"/>
  <c r="J3720" i="9"/>
  <c r="J3712" i="9"/>
  <c r="J3867" i="9"/>
  <c r="J3859" i="9"/>
  <c r="J3851" i="9"/>
  <c r="J3843" i="9"/>
  <c r="J3835" i="9"/>
  <c r="J3827" i="9"/>
  <c r="J3819" i="9"/>
  <c r="J3811" i="9"/>
  <c r="J3803" i="9"/>
  <c r="J3795" i="9"/>
  <c r="J3787" i="9"/>
  <c r="J3779" i="9"/>
  <c r="J3771" i="9"/>
  <c r="J3763" i="9"/>
  <c r="J3755" i="9"/>
  <c r="J3747" i="9"/>
  <c r="J3739" i="9"/>
  <c r="J3731" i="9"/>
  <c r="J3723" i="9"/>
  <c r="J3715" i="9"/>
  <c r="J3862" i="9"/>
  <c r="J3854" i="9"/>
  <c r="J3846" i="9"/>
  <c r="J3838" i="9"/>
  <c r="J3830" i="9"/>
  <c r="J3822" i="9"/>
  <c r="J3814" i="9"/>
  <c r="J3806" i="9"/>
  <c r="J3798" i="9"/>
  <c r="J3790" i="9"/>
  <c r="J3782" i="9"/>
  <c r="J3774" i="9"/>
  <c r="J3766" i="9"/>
  <c r="J3758" i="9"/>
  <c r="J3750" i="9"/>
  <c r="J3742" i="9"/>
  <c r="J3734" i="9"/>
  <c r="J3726" i="9"/>
  <c r="J3718" i="9"/>
  <c r="J3710" i="9"/>
  <c r="J3817" i="9"/>
  <c r="J3761" i="9"/>
  <c r="J3729" i="9"/>
  <c r="J3857" i="9"/>
  <c r="J3793" i="9"/>
  <c r="J3778" i="9"/>
  <c r="J3746" i="9"/>
  <c r="J3714" i="9"/>
  <c r="J3833" i="9"/>
  <c r="J3769" i="9"/>
  <c r="J3737" i="9"/>
  <c r="J3809" i="9"/>
  <c r="J3786" i="9"/>
  <c r="J3754" i="9"/>
  <c r="J3722" i="9"/>
  <c r="J3849" i="9"/>
  <c r="J3777" i="9"/>
  <c r="J3745" i="9"/>
  <c r="J3713" i="9"/>
  <c r="J3825" i="9"/>
  <c r="J3762" i="9"/>
  <c r="J3730" i="9"/>
  <c r="J3865" i="9"/>
  <c r="J3801" i="9"/>
  <c r="J3785" i="9"/>
  <c r="J3753" i="9"/>
  <c r="J3721" i="9"/>
  <c r="J3841" i="9"/>
  <c r="J3770" i="9"/>
  <c r="J3738" i="9"/>
  <c r="J2251" i="9"/>
  <c r="J2265" i="9"/>
  <c r="J1598" i="9"/>
  <c r="J1590" i="9"/>
  <c r="J1582" i="9"/>
  <c r="J1574" i="9"/>
  <c r="J1566" i="9"/>
  <c r="J1558" i="9"/>
  <c r="J1550" i="9"/>
  <c r="J1542" i="9"/>
  <c r="J1534" i="9"/>
  <c r="J1526" i="9"/>
  <c r="J1518" i="9"/>
  <c r="J1510" i="9"/>
  <c r="J1502" i="9"/>
  <c r="J1494" i="9"/>
  <c r="J1486" i="9"/>
  <c r="J1478" i="9"/>
  <c r="J1470" i="9"/>
  <c r="J1462" i="9"/>
  <c r="J1454" i="9"/>
  <c r="J1446" i="9"/>
  <c r="J1601" i="9"/>
  <c r="J1593" i="9"/>
  <c r="J1585" i="9"/>
  <c r="J1577" i="9"/>
  <c r="J1569" i="9"/>
  <c r="J1561" i="9"/>
  <c r="J1553" i="9"/>
  <c r="J1545" i="9"/>
  <c r="J1537" i="9"/>
  <c r="J1529" i="9"/>
  <c r="J1521" i="9"/>
  <c r="J1513" i="9"/>
  <c r="J1505" i="9"/>
  <c r="J1497" i="9"/>
  <c r="J1489" i="9"/>
  <c r="J1481" i="9"/>
  <c r="J1473" i="9"/>
  <c r="J1465" i="9"/>
  <c r="J1457" i="9"/>
  <c r="J1449" i="9"/>
  <c r="J1596" i="9"/>
  <c r="J1588" i="9"/>
  <c r="J1580" i="9"/>
  <c r="J1572" i="9"/>
  <c r="J1564" i="9"/>
  <c r="J1556" i="9"/>
  <c r="J1548" i="9"/>
  <c r="J1540" i="9"/>
  <c r="J1532" i="9"/>
  <c r="J1524" i="9"/>
  <c r="J1516" i="9"/>
  <c r="J1508" i="9"/>
  <c r="J1500" i="9"/>
  <c r="J1492" i="9"/>
  <c r="J1484" i="9"/>
  <c r="J1476" i="9"/>
  <c r="J1468" i="9"/>
  <c r="J1460" i="9"/>
  <c r="J1452" i="9"/>
  <c r="J1444" i="9"/>
  <c r="J1599" i="9"/>
  <c r="J1591" i="9"/>
  <c r="J1583" i="9"/>
  <c r="J1575" i="9"/>
  <c r="J1567" i="9"/>
  <c r="J1559" i="9"/>
  <c r="J1551" i="9"/>
  <c r="J1543" i="9"/>
  <c r="J1535" i="9"/>
  <c r="J1527" i="9"/>
  <c r="J1519" i="9"/>
  <c r="J1511" i="9"/>
  <c r="J1503" i="9"/>
  <c r="J1495" i="9"/>
  <c r="J1487" i="9"/>
  <c r="J1479" i="9"/>
  <c r="J1471" i="9"/>
  <c r="J1463" i="9"/>
  <c r="J1455" i="9"/>
  <c r="J1447" i="9"/>
  <c r="J1594" i="9"/>
  <c r="J1586" i="9"/>
  <c r="J1578" i="9"/>
  <c r="J1570" i="9"/>
  <c r="J1562" i="9"/>
  <c r="J1554" i="9"/>
  <c r="J1546" i="9"/>
  <c r="J1538" i="9"/>
  <c r="J1530" i="9"/>
  <c r="J1522" i="9"/>
  <c r="J1514" i="9"/>
  <c r="J1506" i="9"/>
  <c r="J1498" i="9"/>
  <c r="J1490" i="9"/>
  <c r="J1482" i="9"/>
  <c r="J1474" i="9"/>
  <c r="J1466" i="9"/>
  <c r="J1458" i="9"/>
  <c r="J1450" i="9"/>
  <c r="J1442" i="9"/>
  <c r="J1597" i="9"/>
  <c r="J1589" i="9"/>
  <c r="J1581" i="9"/>
  <c r="J1573" i="9"/>
  <c r="J1565" i="9"/>
  <c r="J1557" i="9"/>
  <c r="J1549" i="9"/>
  <c r="J1541" i="9"/>
  <c r="J1533" i="9"/>
  <c r="J1525" i="9"/>
  <c r="J1517" i="9"/>
  <c r="J1509" i="9"/>
  <c r="J1501" i="9"/>
  <c r="J1493" i="9"/>
  <c r="J1600" i="9"/>
  <c r="J1592" i="9"/>
  <c r="J1584" i="9"/>
  <c r="J1576" i="9"/>
  <c r="J1568" i="9"/>
  <c r="J1560" i="9"/>
  <c r="J1552" i="9"/>
  <c r="J1544" i="9"/>
  <c r="J1536" i="9"/>
  <c r="J1528" i="9"/>
  <c r="J1595" i="9"/>
  <c r="J1587" i="9"/>
  <c r="J1579" i="9"/>
  <c r="J1571" i="9"/>
  <c r="J1563" i="9"/>
  <c r="J1555" i="9"/>
  <c r="J1547" i="9"/>
  <c r="J1539" i="9"/>
  <c r="J1531" i="9"/>
  <c r="J1523" i="9"/>
  <c r="J1515" i="9"/>
  <c r="J1507" i="9"/>
  <c r="J1499" i="9"/>
  <c r="J1491" i="9"/>
  <c r="J1483" i="9"/>
  <c r="J1475" i="9"/>
  <c r="J1467" i="9"/>
  <c r="J1459" i="9"/>
  <c r="J1451" i="9"/>
  <c r="J1443" i="9"/>
  <c r="J1488" i="9"/>
  <c r="J1480" i="9"/>
  <c r="J1472" i="9"/>
  <c r="J1464" i="9"/>
  <c r="J1456" i="9"/>
  <c r="J1448" i="9"/>
  <c r="J1512" i="9"/>
  <c r="J1496" i="9"/>
  <c r="J1485" i="9"/>
  <c r="J1477" i="9"/>
  <c r="J1469" i="9"/>
  <c r="J1461" i="9"/>
  <c r="J1453" i="9"/>
  <c r="J1445" i="9"/>
  <c r="J1520" i="9"/>
  <c r="J1504" i="9"/>
  <c r="L4515" i="9"/>
  <c r="L4529" i="9"/>
  <c r="L3222" i="9"/>
  <c r="L3214" i="9"/>
  <c r="L3206" i="9"/>
  <c r="L3198" i="9"/>
  <c r="L3190" i="9"/>
  <c r="L3182" i="9"/>
  <c r="L3174" i="9"/>
  <c r="L3166" i="9"/>
  <c r="L3158" i="9"/>
  <c r="L3150" i="9"/>
  <c r="L3142" i="9"/>
  <c r="L3134" i="9"/>
  <c r="L3126" i="9"/>
  <c r="L3118" i="9"/>
  <c r="L3110" i="9"/>
  <c r="L3102" i="9"/>
  <c r="L3094" i="9"/>
  <c r="L3086" i="9"/>
  <c r="L3078" i="9"/>
  <c r="L3070" i="9"/>
  <c r="L3225" i="9"/>
  <c r="L3217" i="9"/>
  <c r="L3209" i="9"/>
  <c r="L3201" i="9"/>
  <c r="L3193" i="9"/>
  <c r="L3185" i="9"/>
  <c r="L3177" i="9"/>
  <c r="L3169" i="9"/>
  <c r="L3161" i="9"/>
  <c r="L3153" i="9"/>
  <c r="L3145" i="9"/>
  <c r="L3137" i="9"/>
  <c r="L3129" i="9"/>
  <c r="L3121" i="9"/>
  <c r="L3113" i="9"/>
  <c r="L3105" i="9"/>
  <c r="L3097" i="9"/>
  <c r="L3089" i="9"/>
  <c r="L3081" i="9"/>
  <c r="L3073" i="9"/>
  <c r="L3228" i="9"/>
  <c r="L3220" i="9"/>
  <c r="L3212" i="9"/>
  <c r="L3204" i="9"/>
  <c r="L3196" i="9"/>
  <c r="L3188" i="9"/>
  <c r="L3180" i="9"/>
  <c r="L3172" i="9"/>
  <c r="L3164" i="9"/>
  <c r="L3156" i="9"/>
  <c r="L3148" i="9"/>
  <c r="L3140" i="9"/>
  <c r="L3132" i="9"/>
  <c r="L3124" i="9"/>
  <c r="L3116" i="9"/>
  <c r="L3108" i="9"/>
  <c r="L3100" i="9"/>
  <c r="L3092" i="9"/>
  <c r="L3084" i="9"/>
  <c r="L3076" i="9"/>
  <c r="L3223" i="9"/>
  <c r="L3215" i="9"/>
  <c r="L3207" i="9"/>
  <c r="L3199" i="9"/>
  <c r="L3191" i="9"/>
  <c r="L3183" i="9"/>
  <c r="L3175" i="9"/>
  <c r="L3167" i="9"/>
  <c r="L3159" i="9"/>
  <c r="L3151" i="9"/>
  <c r="L3143" i="9"/>
  <c r="L3135" i="9"/>
  <c r="L3127" i="9"/>
  <c r="L3119" i="9"/>
  <c r="L3111" i="9"/>
  <c r="L3103" i="9"/>
  <c r="L3095" i="9"/>
  <c r="L3087" i="9"/>
  <c r="L3079" i="9"/>
  <c r="L3071" i="9"/>
  <c r="L3226" i="9"/>
  <c r="L3218" i="9"/>
  <c r="L3210" i="9"/>
  <c r="L3202" i="9"/>
  <c r="L3194" i="9"/>
  <c r="L3186" i="9"/>
  <c r="L3178" i="9"/>
  <c r="L3170" i="9"/>
  <c r="L3162" i="9"/>
  <c r="L3154" i="9"/>
  <c r="L3146" i="9"/>
  <c r="L3138" i="9"/>
  <c r="L3130" i="9"/>
  <c r="L3122" i="9"/>
  <c r="L3114" i="9"/>
  <c r="L3106" i="9"/>
  <c r="L3098" i="9"/>
  <c r="L3090" i="9"/>
  <c r="L3082" i="9"/>
  <c r="L3074" i="9"/>
  <c r="L3229" i="9"/>
  <c r="L3221" i="9"/>
  <c r="L3213" i="9"/>
  <c r="L3205" i="9"/>
  <c r="L3197" i="9"/>
  <c r="L3189" i="9"/>
  <c r="L3181" i="9"/>
  <c r="L3173" i="9"/>
  <c r="L3165" i="9"/>
  <c r="L3157" i="9"/>
  <c r="L3149" i="9"/>
  <c r="L3141" i="9"/>
  <c r="L3133" i="9"/>
  <c r="L3125" i="9"/>
  <c r="L3117" i="9"/>
  <c r="L3109" i="9"/>
  <c r="L3101" i="9"/>
  <c r="L3093" i="9"/>
  <c r="L3085" i="9"/>
  <c r="L3077" i="9"/>
  <c r="L3224" i="9"/>
  <c r="L3216" i="9"/>
  <c r="L3208" i="9"/>
  <c r="L3200" i="9"/>
  <c r="L3192" i="9"/>
  <c r="L3184" i="9"/>
  <c r="L3176" i="9"/>
  <c r="L3168" i="9"/>
  <c r="L3160" i="9"/>
  <c r="L3152" i="9"/>
  <c r="L3144" i="9"/>
  <c r="L3136" i="9"/>
  <c r="L3128" i="9"/>
  <c r="L3120" i="9"/>
  <c r="L3112" i="9"/>
  <c r="L3104" i="9"/>
  <c r="L3096" i="9"/>
  <c r="L3088" i="9"/>
  <c r="L3080" i="9"/>
  <c r="L3072" i="9"/>
  <c r="L3227" i="9"/>
  <c r="L3219" i="9"/>
  <c r="L3211" i="9"/>
  <c r="L3203" i="9"/>
  <c r="L3195" i="9"/>
  <c r="L3187" i="9"/>
  <c r="L3179" i="9"/>
  <c r="L3171" i="9"/>
  <c r="L3163" i="9"/>
  <c r="L3155" i="9"/>
  <c r="L3147" i="9"/>
  <c r="L3139" i="9"/>
  <c r="L3131" i="9"/>
  <c r="L3123" i="9"/>
  <c r="L3115" i="9"/>
  <c r="L3107" i="9"/>
  <c r="L3099" i="9"/>
  <c r="L3091" i="9"/>
  <c r="L3083" i="9"/>
  <c r="L3075" i="9"/>
  <c r="L2247" i="9"/>
  <c r="L2261" i="9"/>
  <c r="L954" i="9"/>
  <c r="L946" i="9"/>
  <c r="L938" i="9"/>
  <c r="L930" i="9"/>
  <c r="L922" i="9"/>
  <c r="L914" i="9"/>
  <c r="L906" i="9"/>
  <c r="L898" i="9"/>
  <c r="L890" i="9"/>
  <c r="L882" i="9"/>
  <c r="L874" i="9"/>
  <c r="L866" i="9"/>
  <c r="L858" i="9"/>
  <c r="L850" i="9"/>
  <c r="L842" i="9"/>
  <c r="L834" i="9"/>
  <c r="L826" i="9"/>
  <c r="L818" i="9"/>
  <c r="L810" i="9"/>
  <c r="L802" i="9"/>
  <c r="L957" i="9"/>
  <c r="L949" i="9"/>
  <c r="L941" i="9"/>
  <c r="L933" i="9"/>
  <c r="L925" i="9"/>
  <c r="L917" i="9"/>
  <c r="L909" i="9"/>
  <c r="L901" i="9"/>
  <c r="L893" i="9"/>
  <c r="L885" i="9"/>
  <c r="L877" i="9"/>
  <c r="L869" i="9"/>
  <c r="L861" i="9"/>
  <c r="L853" i="9"/>
  <c r="L845" i="9"/>
  <c r="L837" i="9"/>
  <c r="L829" i="9"/>
  <c r="L821" i="9"/>
  <c r="L813" i="9"/>
  <c r="L805" i="9"/>
  <c r="L960" i="9"/>
  <c r="L952" i="9"/>
  <c r="L944" i="9"/>
  <c r="L936" i="9"/>
  <c r="L928" i="9"/>
  <c r="L920" i="9"/>
  <c r="L912" i="9"/>
  <c r="L904" i="9"/>
  <c r="L896" i="9"/>
  <c r="L888" i="9"/>
  <c r="L880" i="9"/>
  <c r="L872" i="9"/>
  <c r="L864" i="9"/>
  <c r="L856" i="9"/>
  <c r="L848" i="9"/>
  <c r="L840" i="9"/>
  <c r="L955" i="9"/>
  <c r="L947" i="9"/>
  <c r="L939" i="9"/>
  <c r="L931" i="9"/>
  <c r="L923" i="9"/>
  <c r="L915" i="9"/>
  <c r="L907" i="9"/>
  <c r="L899" i="9"/>
  <c r="L891" i="9"/>
  <c r="L883" i="9"/>
  <c r="L875" i="9"/>
  <c r="L867" i="9"/>
  <c r="L859" i="9"/>
  <c r="L851" i="9"/>
  <c r="L843" i="9"/>
  <c r="L835" i="9"/>
  <c r="L827" i="9"/>
  <c r="L819" i="9"/>
  <c r="L811" i="9"/>
  <c r="L803" i="9"/>
  <c r="L958" i="9"/>
  <c r="L950" i="9"/>
  <c r="L942" i="9"/>
  <c r="L934" i="9"/>
  <c r="L926" i="9"/>
  <c r="L918" i="9"/>
  <c r="L910" i="9"/>
  <c r="L902" i="9"/>
  <c r="L894" i="9"/>
  <c r="L886" i="9"/>
  <c r="L878" i="9"/>
  <c r="L870" i="9"/>
  <c r="L862" i="9"/>
  <c r="L854" i="9"/>
  <c r="L846" i="9"/>
  <c r="L838" i="9"/>
  <c r="L830" i="9"/>
  <c r="L822" i="9"/>
  <c r="L814" i="9"/>
  <c r="L806" i="9"/>
  <c r="L961" i="9"/>
  <c r="L953" i="9"/>
  <c r="L945" i="9"/>
  <c r="L937" i="9"/>
  <c r="L929" i="9"/>
  <c r="L921" i="9"/>
  <c r="L913" i="9"/>
  <c r="L905" i="9"/>
  <c r="L897" i="9"/>
  <c r="L889" i="9"/>
  <c r="L881" i="9"/>
  <c r="L873" i="9"/>
  <c r="L865" i="9"/>
  <c r="L857" i="9"/>
  <c r="L849" i="9"/>
  <c r="L841" i="9"/>
  <c r="L833" i="9"/>
  <c r="L825" i="9"/>
  <c r="L817" i="9"/>
  <c r="L809" i="9"/>
  <c r="L956" i="9"/>
  <c r="L948" i="9"/>
  <c r="L940" i="9"/>
  <c r="L932" i="9"/>
  <c r="L924" i="9"/>
  <c r="L916" i="9"/>
  <c r="L908" i="9"/>
  <c r="L900" i="9"/>
  <c r="L892" i="9"/>
  <c r="L884" i="9"/>
  <c r="L876" i="9"/>
  <c r="L868" i="9"/>
  <c r="L860" i="9"/>
  <c r="L852" i="9"/>
  <c r="L844" i="9"/>
  <c r="L836" i="9"/>
  <c r="L828" i="9"/>
  <c r="L820" i="9"/>
  <c r="L812" i="9"/>
  <c r="L804" i="9"/>
  <c r="L959" i="9"/>
  <c r="L951" i="9"/>
  <c r="L943" i="9"/>
  <c r="L935" i="9"/>
  <c r="L927" i="9"/>
  <c r="L919" i="9"/>
  <c r="L911" i="9"/>
  <c r="L903" i="9"/>
  <c r="L895" i="9"/>
  <c r="L887" i="9"/>
  <c r="L879" i="9"/>
  <c r="L871" i="9"/>
  <c r="L863" i="9"/>
  <c r="L855" i="9"/>
  <c r="L847" i="9"/>
  <c r="L839" i="9"/>
  <c r="L831" i="9"/>
  <c r="L823" i="9"/>
  <c r="L815" i="9"/>
  <c r="L807" i="9"/>
  <c r="L824" i="9"/>
  <c r="L808" i="9"/>
  <c r="L832" i="9"/>
  <c r="L816" i="9"/>
  <c r="L4531" i="9"/>
  <c r="L4517" i="9"/>
  <c r="L3546" i="9"/>
  <c r="L3538" i="9"/>
  <c r="L3530" i="9"/>
  <c r="L3522" i="9"/>
  <c r="L3514" i="9"/>
  <c r="L3506" i="9"/>
  <c r="L3498" i="9"/>
  <c r="L3490" i="9"/>
  <c r="L3482" i="9"/>
  <c r="L3474" i="9"/>
  <c r="L3466" i="9"/>
  <c r="L3458" i="9"/>
  <c r="L3450" i="9"/>
  <c r="L3442" i="9"/>
  <c r="L3434" i="9"/>
  <c r="L3426" i="9"/>
  <c r="L3418" i="9"/>
  <c r="L3410" i="9"/>
  <c r="L3402" i="9"/>
  <c r="L3394" i="9"/>
  <c r="L3549" i="9"/>
  <c r="L3541" i="9"/>
  <c r="L3533" i="9"/>
  <c r="L3525" i="9"/>
  <c r="L3517" i="9"/>
  <c r="L3509" i="9"/>
  <c r="L3501" i="9"/>
  <c r="L3493" i="9"/>
  <c r="L3485" i="9"/>
  <c r="L3477" i="9"/>
  <c r="L3469" i="9"/>
  <c r="L3461" i="9"/>
  <c r="L3453" i="9"/>
  <c r="L3445" i="9"/>
  <c r="L3437" i="9"/>
  <c r="L3429" i="9"/>
  <c r="L3421" i="9"/>
  <c r="L3413" i="9"/>
  <c r="L3405" i="9"/>
  <c r="L3397" i="9"/>
  <c r="L3544" i="9"/>
  <c r="L3536" i="9"/>
  <c r="L3528" i="9"/>
  <c r="L3520" i="9"/>
  <c r="L3512" i="9"/>
  <c r="L3504" i="9"/>
  <c r="L3496" i="9"/>
  <c r="L3488" i="9"/>
  <c r="L3480" i="9"/>
  <c r="L3472" i="9"/>
  <c r="L3464" i="9"/>
  <c r="L3456" i="9"/>
  <c r="L3448" i="9"/>
  <c r="L3440" i="9"/>
  <c r="L3432" i="9"/>
  <c r="L3424" i="9"/>
  <c r="L3416" i="9"/>
  <c r="L3408" i="9"/>
  <c r="L3400" i="9"/>
  <c r="L3392" i="9"/>
  <c r="L3547" i="9"/>
  <c r="L3539" i="9"/>
  <c r="L3531" i="9"/>
  <c r="L3523" i="9"/>
  <c r="L3515" i="9"/>
  <c r="L3507" i="9"/>
  <c r="L3499" i="9"/>
  <c r="L3491" i="9"/>
  <c r="L3483" i="9"/>
  <c r="L3475" i="9"/>
  <c r="L3467" i="9"/>
  <c r="L3459" i="9"/>
  <c r="L3451" i="9"/>
  <c r="L3443" i="9"/>
  <c r="L3435" i="9"/>
  <c r="L3427" i="9"/>
  <c r="L3419" i="9"/>
  <c r="L3411" i="9"/>
  <c r="L3403" i="9"/>
  <c r="L3395" i="9"/>
  <c r="L3542" i="9"/>
  <c r="L3534" i="9"/>
  <c r="L3526" i="9"/>
  <c r="L3518" i="9"/>
  <c r="L3510" i="9"/>
  <c r="L3502" i="9"/>
  <c r="L3494" i="9"/>
  <c r="L3486" i="9"/>
  <c r="L3478" i="9"/>
  <c r="L3470" i="9"/>
  <c r="L3462" i="9"/>
  <c r="L3454" i="9"/>
  <c r="L3446" i="9"/>
  <c r="L3438" i="9"/>
  <c r="L3430" i="9"/>
  <c r="L3422" i="9"/>
  <c r="L3414" i="9"/>
  <c r="L3406" i="9"/>
  <c r="L3398" i="9"/>
  <c r="L3390" i="9"/>
  <c r="L3545" i="9"/>
  <c r="L3537" i="9"/>
  <c r="L3529" i="9"/>
  <c r="L3521" i="9"/>
  <c r="L3513" i="9"/>
  <c r="L3505" i="9"/>
  <c r="L3497" i="9"/>
  <c r="L3489" i="9"/>
  <c r="L3481" i="9"/>
  <c r="L3473" i="9"/>
  <c r="L3465" i="9"/>
  <c r="L3457" i="9"/>
  <c r="L3449" i="9"/>
  <c r="L3441" i="9"/>
  <c r="L3433" i="9"/>
  <c r="L3425" i="9"/>
  <c r="L3417" i="9"/>
  <c r="L3409" i="9"/>
  <c r="L3401" i="9"/>
  <c r="L3393" i="9"/>
  <c r="L3548" i="9"/>
  <c r="L3540" i="9"/>
  <c r="L3532" i="9"/>
  <c r="L3524" i="9"/>
  <c r="L3516" i="9"/>
  <c r="L3508" i="9"/>
  <c r="L3500" i="9"/>
  <c r="L3492" i="9"/>
  <c r="L3484" i="9"/>
  <c r="L3476" i="9"/>
  <c r="L3468" i="9"/>
  <c r="L3460" i="9"/>
  <c r="L3452" i="9"/>
  <c r="L3444" i="9"/>
  <c r="L3436" i="9"/>
  <c r="L3428" i="9"/>
  <c r="L3420" i="9"/>
  <c r="L3412" i="9"/>
  <c r="L3404" i="9"/>
  <c r="L3396" i="9"/>
  <c r="L3543" i="9"/>
  <c r="L3535" i="9"/>
  <c r="L3527" i="9"/>
  <c r="L3519" i="9"/>
  <c r="L3511" i="9"/>
  <c r="L3503" i="9"/>
  <c r="L3495" i="9"/>
  <c r="L3487" i="9"/>
  <c r="L3479" i="9"/>
  <c r="L3471" i="9"/>
  <c r="L3463" i="9"/>
  <c r="L3455" i="9"/>
  <c r="L3447" i="9"/>
  <c r="L3439" i="9"/>
  <c r="L3431" i="9"/>
  <c r="L3423" i="9"/>
  <c r="L3415" i="9"/>
  <c r="L3407" i="9"/>
  <c r="L3399" i="9"/>
  <c r="L3391" i="9"/>
  <c r="L2249" i="9"/>
  <c r="L2263" i="9"/>
  <c r="L1274" i="9"/>
  <c r="L1266" i="9"/>
  <c r="L1258" i="9"/>
  <c r="L1250" i="9"/>
  <c r="L1242" i="9"/>
  <c r="L1234" i="9"/>
  <c r="L1226" i="9"/>
  <c r="L1218" i="9"/>
  <c r="L1210" i="9"/>
  <c r="L1202" i="9"/>
  <c r="L1194" i="9"/>
  <c r="L1186" i="9"/>
  <c r="L1178" i="9"/>
  <c r="L1170" i="9"/>
  <c r="L1162" i="9"/>
  <c r="L1154" i="9"/>
  <c r="L1146" i="9"/>
  <c r="L1138" i="9"/>
  <c r="L1130" i="9"/>
  <c r="L1122" i="9"/>
  <c r="L1277" i="9"/>
  <c r="L1269" i="9"/>
  <c r="L1261" i="9"/>
  <c r="L1253" i="9"/>
  <c r="L1245" i="9"/>
  <c r="L1237" i="9"/>
  <c r="L1229" i="9"/>
  <c r="L1221" i="9"/>
  <c r="L1213" i="9"/>
  <c r="L1205" i="9"/>
  <c r="L1197" i="9"/>
  <c r="L1189" i="9"/>
  <c r="L1181" i="9"/>
  <c r="L1173" i="9"/>
  <c r="L1165" i="9"/>
  <c r="L1157" i="9"/>
  <c r="L1149" i="9"/>
  <c r="L1141" i="9"/>
  <c r="L1133" i="9"/>
  <c r="L1125" i="9"/>
  <c r="L1280" i="9"/>
  <c r="L1272" i="9"/>
  <c r="L1264" i="9"/>
  <c r="L1256" i="9"/>
  <c r="L1248" i="9"/>
  <c r="L1240" i="9"/>
  <c r="L1232" i="9"/>
  <c r="L1224" i="9"/>
  <c r="L1216" i="9"/>
  <c r="L1208" i="9"/>
  <c r="L1200" i="9"/>
  <c r="L1192" i="9"/>
  <c r="L1184" i="9"/>
  <c r="L1176" i="9"/>
  <c r="L1168" i="9"/>
  <c r="L1160" i="9"/>
  <c r="L1152" i="9"/>
  <c r="L1144" i="9"/>
  <c r="L1136" i="9"/>
  <c r="L1128" i="9"/>
  <c r="L1275" i="9"/>
  <c r="L1267" i="9"/>
  <c r="L1259" i="9"/>
  <c r="L1251" i="9"/>
  <c r="L1243" i="9"/>
  <c r="L1235" i="9"/>
  <c r="L1227" i="9"/>
  <c r="L1219" i="9"/>
  <c r="L1211" i="9"/>
  <c r="L1203" i="9"/>
  <c r="L1195" i="9"/>
  <c r="L1187" i="9"/>
  <c r="L1179" i="9"/>
  <c r="L1171" i="9"/>
  <c r="L1163" i="9"/>
  <c r="L1155" i="9"/>
  <c r="L1147" i="9"/>
  <c r="L1139" i="9"/>
  <c r="L1131" i="9"/>
  <c r="L1123" i="9"/>
  <c r="L1278" i="9"/>
  <c r="L1270" i="9"/>
  <c r="L1262" i="9"/>
  <c r="L1254" i="9"/>
  <c r="L1246" i="9"/>
  <c r="L1238" i="9"/>
  <c r="L1230" i="9"/>
  <c r="L1222" i="9"/>
  <c r="L1214" i="9"/>
  <c r="L1206" i="9"/>
  <c r="L1198" i="9"/>
  <c r="L1190" i="9"/>
  <c r="L1182" i="9"/>
  <c r="L1174" i="9"/>
  <c r="L1166" i="9"/>
  <c r="L1158" i="9"/>
  <c r="L1150" i="9"/>
  <c r="L1142" i="9"/>
  <c r="L1134" i="9"/>
  <c r="L1126" i="9"/>
  <c r="L1281" i="9"/>
  <c r="L1273" i="9"/>
  <c r="L1265" i="9"/>
  <c r="L1257" i="9"/>
  <c r="L1249" i="9"/>
  <c r="L1241" i="9"/>
  <c r="L1233" i="9"/>
  <c r="L1225" i="9"/>
  <c r="L1217" i="9"/>
  <c r="L1209" i="9"/>
  <c r="L1201" i="9"/>
  <c r="L1193" i="9"/>
  <c r="L1185" i="9"/>
  <c r="L1177" i="9"/>
  <c r="L1169" i="9"/>
  <c r="L1161" i="9"/>
  <c r="L1153" i="9"/>
  <c r="L1145" i="9"/>
  <c r="L1137" i="9"/>
  <c r="L1129" i="9"/>
  <c r="L1276" i="9"/>
  <c r="L1268" i="9"/>
  <c r="L1260" i="9"/>
  <c r="L1252" i="9"/>
  <c r="L1244" i="9"/>
  <c r="L1236" i="9"/>
  <c r="L1228" i="9"/>
  <c r="L1220" i="9"/>
  <c r="L1212" i="9"/>
  <c r="L1204" i="9"/>
  <c r="L1196" i="9"/>
  <c r="L1188" i="9"/>
  <c r="L1180" i="9"/>
  <c r="L1172" i="9"/>
  <c r="L1164" i="9"/>
  <c r="L1156" i="9"/>
  <c r="L1148" i="9"/>
  <c r="L1140" i="9"/>
  <c r="L1132" i="9"/>
  <c r="L1124" i="9"/>
  <c r="L1279" i="9"/>
  <c r="L1271" i="9"/>
  <c r="L1263" i="9"/>
  <c r="L1255" i="9"/>
  <c r="L1247" i="9"/>
  <c r="L1239" i="9"/>
  <c r="L1231" i="9"/>
  <c r="L1223" i="9"/>
  <c r="L1215" i="9"/>
  <c r="L1207" i="9"/>
  <c r="L1199" i="9"/>
  <c r="L1191" i="9"/>
  <c r="L1183" i="9"/>
  <c r="L1175" i="9"/>
  <c r="L1167" i="9"/>
  <c r="L1159" i="9"/>
  <c r="L1151" i="9"/>
  <c r="L1143" i="9"/>
  <c r="L1135" i="9"/>
  <c r="L1127" i="9"/>
  <c r="I807" i="9"/>
  <c r="I815" i="9"/>
  <c r="I823" i="9"/>
  <c r="I831" i="9"/>
  <c r="I839" i="9"/>
  <c r="I847" i="9"/>
  <c r="I855" i="9"/>
  <c r="I863" i="9"/>
  <c r="I871" i="9"/>
  <c r="I879" i="9"/>
  <c r="I887" i="9"/>
  <c r="I895" i="9"/>
  <c r="I903" i="9"/>
  <c r="I911" i="9"/>
  <c r="I919" i="9"/>
  <c r="I927" i="9"/>
  <c r="I935" i="9"/>
  <c r="I943" i="9"/>
  <c r="I951" i="9"/>
  <c r="I959" i="9"/>
  <c r="I809" i="9"/>
  <c r="I817" i="9"/>
  <c r="I825" i="9"/>
  <c r="I833" i="9"/>
  <c r="I841" i="9"/>
  <c r="I849" i="9"/>
  <c r="I857" i="9"/>
  <c r="I865" i="9"/>
  <c r="I873" i="9"/>
  <c r="I881" i="9"/>
  <c r="I889" i="9"/>
  <c r="I897" i="9"/>
  <c r="I905" i="9"/>
  <c r="I913" i="9"/>
  <c r="I921" i="9"/>
  <c r="I929" i="9"/>
  <c r="I937" i="9"/>
  <c r="I945" i="9"/>
  <c r="I953" i="9"/>
  <c r="I961" i="9"/>
  <c r="I802" i="9"/>
  <c r="I810" i="9"/>
  <c r="I818" i="9"/>
  <c r="I826" i="9"/>
  <c r="I834" i="9"/>
  <c r="I842" i="9"/>
  <c r="I850" i="9"/>
  <c r="I858" i="9"/>
  <c r="I866" i="9"/>
  <c r="I874" i="9"/>
  <c r="I882" i="9"/>
  <c r="I890" i="9"/>
  <c r="I898" i="9"/>
  <c r="I906" i="9"/>
  <c r="I914" i="9"/>
  <c r="I922" i="9"/>
  <c r="I930" i="9"/>
  <c r="I938" i="9"/>
  <c r="I946" i="9"/>
  <c r="I954" i="9"/>
  <c r="I803" i="9"/>
  <c r="I811" i="9"/>
  <c r="I819" i="9"/>
  <c r="I827" i="9"/>
  <c r="I835" i="9"/>
  <c r="I843" i="9"/>
  <c r="I851" i="9"/>
  <c r="I859" i="9"/>
  <c r="I867" i="9"/>
  <c r="I875" i="9"/>
  <c r="I883" i="9"/>
  <c r="I891" i="9"/>
  <c r="I899" i="9"/>
  <c r="I907" i="9"/>
  <c r="I915" i="9"/>
  <c r="I923" i="9"/>
  <c r="I931" i="9"/>
  <c r="I939" i="9"/>
  <c r="I947" i="9"/>
  <c r="I955" i="9"/>
  <c r="I804" i="9"/>
  <c r="I812" i="9"/>
  <c r="I820" i="9"/>
  <c r="I828" i="9"/>
  <c r="I836" i="9"/>
  <c r="I844" i="9"/>
  <c r="I852" i="9"/>
  <c r="I860" i="9"/>
  <c r="I868" i="9"/>
  <c r="I876" i="9"/>
  <c r="I884" i="9"/>
  <c r="I892" i="9"/>
  <c r="I900" i="9"/>
  <c r="I908" i="9"/>
  <c r="I916" i="9"/>
  <c r="I924" i="9"/>
  <c r="I932" i="9"/>
  <c r="I940" i="9"/>
  <c r="I948" i="9"/>
  <c r="I956" i="9"/>
  <c r="I805" i="9"/>
  <c r="I813" i="9"/>
  <c r="I821" i="9"/>
  <c r="I829" i="9"/>
  <c r="I837" i="9"/>
  <c r="I845" i="9"/>
  <c r="I853" i="9"/>
  <c r="I861" i="9"/>
  <c r="I869" i="9"/>
  <c r="I877" i="9"/>
  <c r="I885" i="9"/>
  <c r="I893" i="9"/>
  <c r="I901" i="9"/>
  <c r="I909" i="9"/>
  <c r="I917" i="9"/>
  <c r="I925" i="9"/>
  <c r="I933" i="9"/>
  <c r="I941" i="9"/>
  <c r="I949" i="9"/>
  <c r="I957" i="9"/>
  <c r="I806" i="9"/>
  <c r="I814" i="9"/>
  <c r="I822" i="9"/>
  <c r="I830" i="9"/>
  <c r="I838" i="9"/>
  <c r="I846" i="9"/>
  <c r="I854" i="9"/>
  <c r="I862" i="9"/>
  <c r="I870" i="9"/>
  <c r="I878" i="9"/>
  <c r="I886" i="9"/>
  <c r="I894" i="9"/>
  <c r="I902" i="9"/>
  <c r="I910" i="9"/>
  <c r="I918" i="9"/>
  <c r="I926" i="9"/>
  <c r="I934" i="9"/>
  <c r="I942" i="9"/>
  <c r="I950" i="9"/>
  <c r="I958" i="9"/>
  <c r="I816" i="9"/>
  <c r="I880" i="9"/>
  <c r="I944" i="9"/>
  <c r="I824" i="9"/>
  <c r="I888" i="9"/>
  <c r="I952" i="9"/>
  <c r="I832" i="9"/>
  <c r="I896" i="9"/>
  <c r="I960" i="9"/>
  <c r="I840" i="9"/>
  <c r="I904" i="9"/>
  <c r="I848" i="9"/>
  <c r="I912" i="9"/>
  <c r="I856" i="9"/>
  <c r="I920" i="9"/>
  <c r="I808" i="9"/>
  <c r="I872" i="9"/>
  <c r="I936" i="9"/>
  <c r="I864" i="9"/>
  <c r="I928" i="9"/>
  <c r="I2261" i="9"/>
  <c r="I2247" i="9"/>
  <c r="I3075" i="9"/>
  <c r="I3083" i="9"/>
  <c r="M3083" i="9" s="1"/>
  <c r="I3091" i="9"/>
  <c r="I3099" i="9"/>
  <c r="I3107" i="9"/>
  <c r="I3115" i="9"/>
  <c r="I3123" i="9"/>
  <c r="I3131" i="9"/>
  <c r="I3139" i="9"/>
  <c r="I3147" i="9"/>
  <c r="I3155" i="9"/>
  <c r="I3163" i="9"/>
  <c r="M3163" i="9" s="1"/>
  <c r="I3171" i="9"/>
  <c r="I3179" i="9"/>
  <c r="I3187" i="9"/>
  <c r="I3195" i="9"/>
  <c r="I3203" i="9"/>
  <c r="I3211" i="9"/>
  <c r="I3219" i="9"/>
  <c r="I3227" i="9"/>
  <c r="I3076" i="9"/>
  <c r="I3084" i="9"/>
  <c r="M3084" i="9" s="1"/>
  <c r="I3092" i="9"/>
  <c r="I3100" i="9"/>
  <c r="I3108" i="9"/>
  <c r="I3116" i="9"/>
  <c r="I3124" i="9"/>
  <c r="I3132" i="9"/>
  <c r="I3140" i="9"/>
  <c r="I3148" i="9"/>
  <c r="I3156" i="9"/>
  <c r="I3164" i="9"/>
  <c r="M3164" i="9" s="1"/>
  <c r="I3172" i="9"/>
  <c r="I3180" i="9"/>
  <c r="I3188" i="9"/>
  <c r="I3196" i="9"/>
  <c r="I3204" i="9"/>
  <c r="I3212" i="9"/>
  <c r="I3220" i="9"/>
  <c r="I3228" i="9"/>
  <c r="I3077" i="9"/>
  <c r="I3085" i="9"/>
  <c r="M3085" i="9" s="1"/>
  <c r="I3093" i="9"/>
  <c r="I3101" i="9"/>
  <c r="I3109" i="9"/>
  <c r="I3117" i="9"/>
  <c r="I3125" i="9"/>
  <c r="I3133" i="9"/>
  <c r="I3141" i="9"/>
  <c r="I3149" i="9"/>
  <c r="I3157" i="9"/>
  <c r="I3165" i="9"/>
  <c r="M3165" i="9" s="1"/>
  <c r="I3173" i="9"/>
  <c r="I3181" i="9"/>
  <c r="I3189" i="9"/>
  <c r="I3197" i="9"/>
  <c r="I3205" i="9"/>
  <c r="I3213" i="9"/>
  <c r="I3221" i="9"/>
  <c r="I3229" i="9"/>
  <c r="I3070" i="9"/>
  <c r="I3078" i="9"/>
  <c r="M3078" i="9" s="1"/>
  <c r="I3086" i="9"/>
  <c r="I3094" i="9"/>
  <c r="M3094" i="9" s="1"/>
  <c r="I3102" i="9"/>
  <c r="I3110" i="9"/>
  <c r="I3118" i="9"/>
  <c r="I3126" i="9"/>
  <c r="I3134" i="9"/>
  <c r="I3142" i="9"/>
  <c r="I3150" i="9"/>
  <c r="I3158" i="9"/>
  <c r="M3158" i="9" s="1"/>
  <c r="I3166" i="9"/>
  <c r="I3174" i="9"/>
  <c r="M3174" i="9" s="1"/>
  <c r="I3182" i="9"/>
  <c r="I3190" i="9"/>
  <c r="I3198" i="9"/>
  <c r="I3206" i="9"/>
  <c r="I3214" i="9"/>
  <c r="I3222" i="9"/>
  <c r="I3071" i="9"/>
  <c r="I3079" i="9"/>
  <c r="M3079" i="9" s="1"/>
  <c r="I3087" i="9"/>
  <c r="I3095" i="9"/>
  <c r="M3095" i="9" s="1"/>
  <c r="I3103" i="9"/>
  <c r="I3111" i="9"/>
  <c r="I3119" i="9"/>
  <c r="I3127" i="9"/>
  <c r="I3135" i="9"/>
  <c r="I3143" i="9"/>
  <c r="I3151" i="9"/>
  <c r="I3159" i="9"/>
  <c r="M3159" i="9" s="1"/>
  <c r="I3167" i="9"/>
  <c r="I3175" i="9"/>
  <c r="M3175" i="9" s="1"/>
  <c r="I3183" i="9"/>
  <c r="I3191" i="9"/>
  <c r="I3199" i="9"/>
  <c r="I3207" i="9"/>
  <c r="I3215" i="9"/>
  <c r="I3223" i="9"/>
  <c r="I3072" i="9"/>
  <c r="I3080" i="9"/>
  <c r="M3080" i="9" s="1"/>
  <c r="I3088" i="9"/>
  <c r="I3096" i="9"/>
  <c r="I3104" i="9"/>
  <c r="I3112" i="9"/>
  <c r="I3120" i="9"/>
  <c r="I3128" i="9"/>
  <c r="I3136" i="9"/>
  <c r="I3144" i="9"/>
  <c r="I3152" i="9"/>
  <c r="I3160" i="9"/>
  <c r="M3160" i="9" s="1"/>
  <c r="I3168" i="9"/>
  <c r="I3176" i="9"/>
  <c r="I3184" i="9"/>
  <c r="I3192" i="9"/>
  <c r="I3200" i="9"/>
  <c r="I3208" i="9"/>
  <c r="I3216" i="9"/>
  <c r="I3224" i="9"/>
  <c r="I3074" i="9"/>
  <c r="M3074" i="9" s="1"/>
  <c r="I3082" i="9"/>
  <c r="M3082" i="9" s="1"/>
  <c r="I3090" i="9"/>
  <c r="I3098" i="9"/>
  <c r="I3106" i="9"/>
  <c r="I3114" i="9"/>
  <c r="I3122" i="9"/>
  <c r="I3130" i="9"/>
  <c r="I3138" i="9"/>
  <c r="I3146" i="9"/>
  <c r="I3154" i="9"/>
  <c r="I3162" i="9"/>
  <c r="M3162" i="9" s="1"/>
  <c r="I3170" i="9"/>
  <c r="I3178" i="9"/>
  <c r="I3186" i="9"/>
  <c r="I3194" i="9"/>
  <c r="I3202" i="9"/>
  <c r="I3210" i="9"/>
  <c r="I3218" i="9"/>
  <c r="I3226" i="9"/>
  <c r="I3121" i="9"/>
  <c r="I3185" i="9"/>
  <c r="I3129" i="9"/>
  <c r="I3193" i="9"/>
  <c r="I3073" i="9"/>
  <c r="I3137" i="9"/>
  <c r="I3201" i="9"/>
  <c r="I3081" i="9"/>
  <c r="I3145" i="9"/>
  <c r="I3209" i="9"/>
  <c r="I3089" i="9"/>
  <c r="M3089" i="9" s="1"/>
  <c r="I3153" i="9"/>
  <c r="I3217" i="9"/>
  <c r="I3097" i="9"/>
  <c r="I3161" i="9"/>
  <c r="M3161" i="9" s="1"/>
  <c r="I3225" i="9"/>
  <c r="I3105" i="9"/>
  <c r="I3169" i="9"/>
  <c r="I3113" i="9"/>
  <c r="I3177" i="9"/>
  <c r="I4529" i="9"/>
  <c r="I4515" i="9"/>
  <c r="M4515" i="9" s="1"/>
  <c r="H961" i="9"/>
  <c r="M961" i="9" s="1"/>
  <c r="H953" i="9"/>
  <c r="M953" i="9" s="1"/>
  <c r="H945" i="9"/>
  <c r="M945" i="9" s="1"/>
  <c r="H937" i="9"/>
  <c r="M937" i="9" s="1"/>
  <c r="H881" i="9"/>
  <c r="M881" i="9" s="1"/>
  <c r="H873" i="9"/>
  <c r="M873" i="9" s="1"/>
  <c r="H865" i="9"/>
  <c r="M865" i="9" s="1"/>
  <c r="H857" i="9"/>
  <c r="M857" i="9" s="1"/>
  <c r="H956" i="9"/>
  <c r="M956" i="9" s="1"/>
  <c r="H948" i="9"/>
  <c r="M948" i="9" s="1"/>
  <c r="H940" i="9"/>
  <c r="M940" i="9" s="1"/>
  <c r="H876" i="9"/>
  <c r="M876" i="9" s="1"/>
  <c r="H868" i="9"/>
  <c r="M868" i="9" s="1"/>
  <c r="H860" i="9"/>
  <c r="M860" i="9" s="1"/>
  <c r="H959" i="9"/>
  <c r="M959" i="9" s="1"/>
  <c r="H951" i="9"/>
  <c r="M951" i="9" s="1"/>
  <c r="H943" i="9"/>
  <c r="M943" i="9" s="1"/>
  <c r="H935" i="9"/>
  <c r="M935" i="9" s="1"/>
  <c r="H879" i="9"/>
  <c r="M879" i="9" s="1"/>
  <c r="H871" i="9"/>
  <c r="M871" i="9" s="1"/>
  <c r="H863" i="9"/>
  <c r="M863" i="9" s="1"/>
  <c r="H855" i="9"/>
  <c r="M855" i="9" s="1"/>
  <c r="H954" i="9"/>
  <c r="M954" i="9" s="1"/>
  <c r="H946" i="9"/>
  <c r="M946" i="9" s="1"/>
  <c r="H938" i="9"/>
  <c r="M938" i="9" s="1"/>
  <c r="H874" i="9"/>
  <c r="M874" i="9" s="1"/>
  <c r="H866" i="9"/>
  <c r="M866" i="9" s="1"/>
  <c r="H858" i="9"/>
  <c r="M858" i="9" s="1"/>
  <c r="H957" i="9"/>
  <c r="M957" i="9" s="1"/>
  <c r="H949" i="9"/>
  <c r="M949" i="9" s="1"/>
  <c r="H941" i="9"/>
  <c r="M941" i="9" s="1"/>
  <c r="H877" i="9"/>
  <c r="M877" i="9" s="1"/>
  <c r="H869" i="9"/>
  <c r="M869" i="9" s="1"/>
  <c r="H861" i="9"/>
  <c r="M861" i="9" s="1"/>
  <c r="H960" i="9"/>
  <c r="M960" i="9" s="1"/>
  <c r="H952" i="9"/>
  <c r="M952" i="9" s="1"/>
  <c r="H944" i="9"/>
  <c r="M944" i="9" s="1"/>
  <c r="H936" i="9"/>
  <c r="M936" i="9" s="1"/>
  <c r="H880" i="9"/>
  <c r="M880" i="9" s="1"/>
  <c r="H872" i="9"/>
  <c r="M872" i="9" s="1"/>
  <c r="H864" i="9"/>
  <c r="M864" i="9" s="1"/>
  <c r="H856" i="9"/>
  <c r="M856" i="9" s="1"/>
  <c r="H955" i="9"/>
  <c r="M955" i="9" s="1"/>
  <c r="H947" i="9"/>
  <c r="M947" i="9" s="1"/>
  <c r="H939" i="9"/>
  <c r="M939" i="9" s="1"/>
  <c r="H875" i="9"/>
  <c r="M875" i="9" s="1"/>
  <c r="H867" i="9"/>
  <c r="M867" i="9" s="1"/>
  <c r="H859" i="9"/>
  <c r="M859" i="9" s="1"/>
  <c r="H958" i="9"/>
  <c r="M958" i="9" s="1"/>
  <c r="H950" i="9"/>
  <c r="M950" i="9" s="1"/>
  <c r="H942" i="9"/>
  <c r="M942" i="9" s="1"/>
  <c r="H878" i="9"/>
  <c r="M878" i="9" s="1"/>
  <c r="H870" i="9"/>
  <c r="M870" i="9" s="1"/>
  <c r="H862" i="9"/>
  <c r="M862" i="9" s="1"/>
  <c r="J4536" i="9"/>
  <c r="J4347" i="9"/>
  <c r="J4339" i="9"/>
  <c r="J4331" i="9"/>
  <c r="J4323" i="9"/>
  <c r="J4315" i="9"/>
  <c r="J4307" i="9"/>
  <c r="J4299" i="9"/>
  <c r="J4291" i="9"/>
  <c r="J4283" i="9"/>
  <c r="J4275" i="9"/>
  <c r="J4267" i="9"/>
  <c r="J4259" i="9"/>
  <c r="J4251" i="9"/>
  <c r="J4243" i="9"/>
  <c r="J4235" i="9"/>
  <c r="J4227" i="9"/>
  <c r="J4219" i="9"/>
  <c r="J4211" i="9"/>
  <c r="J4203" i="9"/>
  <c r="J4195" i="9"/>
  <c r="J4342" i="9"/>
  <c r="J4334" i="9"/>
  <c r="J4326" i="9"/>
  <c r="J4318" i="9"/>
  <c r="J4310" i="9"/>
  <c r="J4302" i="9"/>
  <c r="J4294" i="9"/>
  <c r="J4286" i="9"/>
  <c r="J4278" i="9"/>
  <c r="J4270" i="9"/>
  <c r="J4262" i="9"/>
  <c r="J4254" i="9"/>
  <c r="J4246" i="9"/>
  <c r="J4238" i="9"/>
  <c r="J4230" i="9"/>
  <c r="J4222" i="9"/>
  <c r="J4214" i="9"/>
  <c r="J4206" i="9"/>
  <c r="J4198" i="9"/>
  <c r="J4190" i="9"/>
  <c r="J4345" i="9"/>
  <c r="J4337" i="9"/>
  <c r="J4329" i="9"/>
  <c r="J4321" i="9"/>
  <c r="J4313" i="9"/>
  <c r="J4305" i="9"/>
  <c r="J4297" i="9"/>
  <c r="J4289" i="9"/>
  <c r="J4281" i="9"/>
  <c r="J4273" i="9"/>
  <c r="J4265" i="9"/>
  <c r="J4257" i="9"/>
  <c r="J4249" i="9"/>
  <c r="J4241" i="9"/>
  <c r="J4233" i="9"/>
  <c r="J4225" i="9"/>
  <c r="J4217" i="9"/>
  <c r="J4209" i="9"/>
  <c r="J4201" i="9"/>
  <c r="J4193" i="9"/>
  <c r="J4348" i="9"/>
  <c r="J4340" i="9"/>
  <c r="J4332" i="9"/>
  <c r="J4324" i="9"/>
  <c r="J4316" i="9"/>
  <c r="J4308" i="9"/>
  <c r="J4300" i="9"/>
  <c r="J4292" i="9"/>
  <c r="J4284" i="9"/>
  <c r="J4276" i="9"/>
  <c r="J4268" i="9"/>
  <c r="J4260" i="9"/>
  <c r="J4252" i="9"/>
  <c r="J4244" i="9"/>
  <c r="J4236" i="9"/>
  <c r="J4228" i="9"/>
  <c r="J4220" i="9"/>
  <c r="J4212" i="9"/>
  <c r="J4204" i="9"/>
  <c r="J4196" i="9"/>
  <c r="J4343" i="9"/>
  <c r="J4335" i="9"/>
  <c r="J4327" i="9"/>
  <c r="J4319" i="9"/>
  <c r="J4311" i="9"/>
  <c r="J4303" i="9"/>
  <c r="J4295" i="9"/>
  <c r="J4287" i="9"/>
  <c r="J4279" i="9"/>
  <c r="J4271" i="9"/>
  <c r="J4263" i="9"/>
  <c r="J4255" i="9"/>
  <c r="J4247" i="9"/>
  <c r="J4239" i="9"/>
  <c r="J4231" i="9"/>
  <c r="J4223" i="9"/>
  <c r="J4215" i="9"/>
  <c r="J4207" i="9"/>
  <c r="J4199" i="9"/>
  <c r="J4191" i="9"/>
  <c r="J4522" i="9"/>
  <c r="J4346" i="9"/>
  <c r="J4338" i="9"/>
  <c r="J4330" i="9"/>
  <c r="J4322" i="9"/>
  <c r="J4314" i="9"/>
  <c r="J4306" i="9"/>
  <c r="J4298" i="9"/>
  <c r="J4290" i="9"/>
  <c r="J4282" i="9"/>
  <c r="J4274" i="9"/>
  <c r="J4266" i="9"/>
  <c r="J4258" i="9"/>
  <c r="J4250" i="9"/>
  <c r="J4242" i="9"/>
  <c r="J4234" i="9"/>
  <c r="J4226" i="9"/>
  <c r="J4218" i="9"/>
  <c r="J4210" i="9"/>
  <c r="J4202" i="9"/>
  <c r="J4194" i="9"/>
  <c r="J4349" i="9"/>
  <c r="J4341" i="9"/>
  <c r="J4333" i="9"/>
  <c r="J4325" i="9"/>
  <c r="J4317" i="9"/>
  <c r="J4309" i="9"/>
  <c r="J4301" i="9"/>
  <c r="J4293" i="9"/>
  <c r="J4285" i="9"/>
  <c r="J4277" i="9"/>
  <c r="J4269" i="9"/>
  <c r="J4261" i="9"/>
  <c r="J4253" i="9"/>
  <c r="J4245" i="9"/>
  <c r="J4237" i="9"/>
  <c r="J4229" i="9"/>
  <c r="J4221" i="9"/>
  <c r="J4213" i="9"/>
  <c r="J4205" i="9"/>
  <c r="J4197" i="9"/>
  <c r="J4344" i="9"/>
  <c r="J4336" i="9"/>
  <c r="J4328" i="9"/>
  <c r="J4320" i="9"/>
  <c r="J4312" i="9"/>
  <c r="J4304" i="9"/>
  <c r="J4296" i="9"/>
  <c r="J4288" i="9"/>
  <c r="J4280" i="9"/>
  <c r="J4272" i="9"/>
  <c r="J4264" i="9"/>
  <c r="J4256" i="9"/>
  <c r="J4248" i="9"/>
  <c r="J4240" i="9"/>
  <c r="J4232" i="9"/>
  <c r="J4224" i="9"/>
  <c r="J4216" i="9"/>
  <c r="J4208" i="9"/>
  <c r="J4200" i="9"/>
  <c r="J4192" i="9"/>
  <c r="J2254" i="9"/>
  <c r="J2077" i="9"/>
  <c r="J2069" i="9"/>
  <c r="J2061" i="9"/>
  <c r="J2053" i="9"/>
  <c r="J2045" i="9"/>
  <c r="J2037" i="9"/>
  <c r="J2029" i="9"/>
  <c r="J2021" i="9"/>
  <c r="J2013" i="9"/>
  <c r="J2005" i="9"/>
  <c r="J1997" i="9"/>
  <c r="J1989" i="9"/>
  <c r="J1981" i="9"/>
  <c r="J1973" i="9"/>
  <c r="J1965" i="9"/>
  <c r="J1957" i="9"/>
  <c r="J1949" i="9"/>
  <c r="J1941" i="9"/>
  <c r="J1933" i="9"/>
  <c r="J1925" i="9"/>
  <c r="J2080" i="9"/>
  <c r="J2072" i="9"/>
  <c r="J2064" i="9"/>
  <c r="J2056" i="9"/>
  <c r="J2048" i="9"/>
  <c r="J2040" i="9"/>
  <c r="J2032" i="9"/>
  <c r="J2024" i="9"/>
  <c r="J2016" i="9"/>
  <c r="J2008" i="9"/>
  <c r="J2000" i="9"/>
  <c r="J1992" i="9"/>
  <c r="J1984" i="9"/>
  <c r="J1976" i="9"/>
  <c r="J1968" i="9"/>
  <c r="J1960" i="9"/>
  <c r="J1952" i="9"/>
  <c r="J1944" i="9"/>
  <c r="J1936" i="9"/>
  <c r="J1928" i="9"/>
  <c r="J2075" i="9"/>
  <c r="J2067" i="9"/>
  <c r="J2059" i="9"/>
  <c r="J2051" i="9"/>
  <c r="J2043" i="9"/>
  <c r="J2035" i="9"/>
  <c r="J2027" i="9"/>
  <c r="J2019" i="9"/>
  <c r="J2011" i="9"/>
  <c r="J2003" i="9"/>
  <c r="J1995" i="9"/>
  <c r="J1987" i="9"/>
  <c r="J1979" i="9"/>
  <c r="J1971" i="9"/>
  <c r="J1963" i="9"/>
  <c r="J1955" i="9"/>
  <c r="J1947" i="9"/>
  <c r="J1939" i="9"/>
  <c r="J1931" i="9"/>
  <c r="J1923" i="9"/>
  <c r="J2078" i="9"/>
  <c r="J2070" i="9"/>
  <c r="J2062" i="9"/>
  <c r="J2054" i="9"/>
  <c r="J2046" i="9"/>
  <c r="J2038" i="9"/>
  <c r="J2030" i="9"/>
  <c r="J2022" i="9"/>
  <c r="J2014" i="9"/>
  <c r="J2006" i="9"/>
  <c r="J1998" i="9"/>
  <c r="J1990" i="9"/>
  <c r="J1982" i="9"/>
  <c r="J1974" i="9"/>
  <c r="J1966" i="9"/>
  <c r="J1958" i="9"/>
  <c r="J1950" i="9"/>
  <c r="J1942" i="9"/>
  <c r="J2081" i="9"/>
  <c r="J2073" i="9"/>
  <c r="J2065" i="9"/>
  <c r="J2057" i="9"/>
  <c r="J2049" i="9"/>
  <c r="J2041" i="9"/>
  <c r="J2033" i="9"/>
  <c r="J2025" i="9"/>
  <c r="J2017" i="9"/>
  <c r="J2009" i="9"/>
  <c r="J2001" i="9"/>
  <c r="J1993" i="9"/>
  <c r="J1985" i="9"/>
  <c r="J1977" i="9"/>
  <c r="J1969" i="9"/>
  <c r="J1961" i="9"/>
  <c r="J1953" i="9"/>
  <c r="J1945" i="9"/>
  <c r="J1937" i="9"/>
  <c r="J1929" i="9"/>
  <c r="J2076" i="9"/>
  <c r="J2068" i="9"/>
  <c r="J2060" i="9"/>
  <c r="J2052" i="9"/>
  <c r="J2044" i="9"/>
  <c r="J2036" i="9"/>
  <c r="J2028" i="9"/>
  <c r="J2020" i="9"/>
  <c r="J2012" i="9"/>
  <c r="J2004" i="9"/>
  <c r="J1996" i="9"/>
  <c r="J1988" i="9"/>
  <c r="J1980" i="9"/>
  <c r="J1972" i="9"/>
  <c r="J1964" i="9"/>
  <c r="J1956" i="9"/>
  <c r="J1948" i="9"/>
  <c r="J1940" i="9"/>
  <c r="J1932" i="9"/>
  <c r="J1924" i="9"/>
  <c r="J2079" i="9"/>
  <c r="J2071" i="9"/>
  <c r="J2063" i="9"/>
  <c r="J2055" i="9"/>
  <c r="J2047" i="9"/>
  <c r="J2039" i="9"/>
  <c r="J2031" i="9"/>
  <c r="J2023" i="9"/>
  <c r="J2015" i="9"/>
  <c r="J2007" i="9"/>
  <c r="J1999" i="9"/>
  <c r="J1991" i="9"/>
  <c r="J2268" i="9"/>
  <c r="J2074" i="9"/>
  <c r="J2066" i="9"/>
  <c r="J2058" i="9"/>
  <c r="J2050" i="9"/>
  <c r="J2042" i="9"/>
  <c r="J2034" i="9"/>
  <c r="J2026" i="9"/>
  <c r="J2018" i="9"/>
  <c r="J2010" i="9"/>
  <c r="J2002" i="9"/>
  <c r="J1994" i="9"/>
  <c r="J1986" i="9"/>
  <c r="J1978" i="9"/>
  <c r="J1930" i="9"/>
  <c r="J1967" i="9"/>
  <c r="J1959" i="9"/>
  <c r="J1951" i="9"/>
  <c r="J1943" i="9"/>
  <c r="J1926" i="9"/>
  <c r="J1935" i="9"/>
  <c r="J1975" i="9"/>
  <c r="J1970" i="9"/>
  <c r="J1962" i="9"/>
  <c r="J1954" i="9"/>
  <c r="J1946" i="9"/>
  <c r="J1938" i="9"/>
  <c r="J1922" i="9"/>
  <c r="J1934" i="9"/>
  <c r="J1927" i="9"/>
  <c r="J1983" i="9"/>
  <c r="L4534" i="9"/>
  <c r="L4028" i="9"/>
  <c r="L4520" i="9"/>
  <c r="L4023" i="9"/>
  <c r="L4015" i="9"/>
  <c r="L4007" i="9"/>
  <c r="L3999" i="9"/>
  <c r="L3991" i="9"/>
  <c r="L3983" i="9"/>
  <c r="L3975" i="9"/>
  <c r="L3967" i="9"/>
  <c r="L3959" i="9"/>
  <c r="L3951" i="9"/>
  <c r="L3943" i="9"/>
  <c r="L3935" i="9"/>
  <c r="L3927" i="9"/>
  <c r="L4026" i="9"/>
  <c r="L4018" i="9"/>
  <c r="L4010" i="9"/>
  <c r="L4002" i="9"/>
  <c r="L3994" i="9"/>
  <c r="L3986" i="9"/>
  <c r="L3978" i="9"/>
  <c r="L3970" i="9"/>
  <c r="L3962" i="9"/>
  <c r="L3954" i="9"/>
  <c r="L3946" i="9"/>
  <c r="L3938" i="9"/>
  <c r="L3930" i="9"/>
  <c r="L3922" i="9"/>
  <c r="L3914" i="9"/>
  <c r="L3906" i="9"/>
  <c r="L3898" i="9"/>
  <c r="L3890" i="9"/>
  <c r="L3882" i="9"/>
  <c r="L3874" i="9"/>
  <c r="L4021" i="9"/>
  <c r="L4013" i="9"/>
  <c r="L4005" i="9"/>
  <c r="L3997" i="9"/>
  <c r="L3989" i="9"/>
  <c r="L3981" i="9"/>
  <c r="L3973" i="9"/>
  <c r="L3965" i="9"/>
  <c r="L3957" i="9"/>
  <c r="L3949" i="9"/>
  <c r="L3941" i="9"/>
  <c r="L3933" i="9"/>
  <c r="L3925" i="9"/>
  <c r="L3917" i="9"/>
  <c r="L3909" i="9"/>
  <c r="L3901" i="9"/>
  <c r="L3893" i="9"/>
  <c r="L3885" i="9"/>
  <c r="L3877" i="9"/>
  <c r="L4029" i="9"/>
  <c r="L4024" i="9"/>
  <c r="L4016" i="9"/>
  <c r="L4008" i="9"/>
  <c r="L4000" i="9"/>
  <c r="L3992" i="9"/>
  <c r="L3984" i="9"/>
  <c r="L3976" i="9"/>
  <c r="L3968" i="9"/>
  <c r="L3960" i="9"/>
  <c r="L3952" i="9"/>
  <c r="L3944" i="9"/>
  <c r="L3936" i="9"/>
  <c r="L3928" i="9"/>
  <c r="L3920" i="9"/>
  <c r="L3912" i="9"/>
  <c r="L3904" i="9"/>
  <c r="L3896" i="9"/>
  <c r="L3888" i="9"/>
  <c r="L3880" i="9"/>
  <c r="L3872" i="9"/>
  <c r="L4027" i="9"/>
  <c r="L4019" i="9"/>
  <c r="L4011" i="9"/>
  <c r="L4003" i="9"/>
  <c r="L3995" i="9"/>
  <c r="L3987" i="9"/>
  <c r="L3979" i="9"/>
  <c r="L3971" i="9"/>
  <c r="L3963" i="9"/>
  <c r="L3955" i="9"/>
  <c r="L3947" i="9"/>
  <c r="L3939" i="9"/>
  <c r="L3931" i="9"/>
  <c r="L3923" i="9"/>
  <c r="L3915" i="9"/>
  <c r="L3907" i="9"/>
  <c r="L3899" i="9"/>
  <c r="L3891" i="9"/>
  <c r="L3883" i="9"/>
  <c r="L3875" i="9"/>
  <c r="L4022" i="9"/>
  <c r="L4014" i="9"/>
  <c r="L4006" i="9"/>
  <c r="L3998" i="9"/>
  <c r="L3990" i="9"/>
  <c r="L3982" i="9"/>
  <c r="L3974" i="9"/>
  <c r="L3966" i="9"/>
  <c r="L3958" i="9"/>
  <c r="L3950" i="9"/>
  <c r="L3942" i="9"/>
  <c r="L3934" i="9"/>
  <c r="L3926" i="9"/>
  <c r="L3918" i="9"/>
  <c r="L3910" i="9"/>
  <c r="L3902" i="9"/>
  <c r="L3894" i="9"/>
  <c r="L3886" i="9"/>
  <c r="L3878" i="9"/>
  <c r="L3870" i="9"/>
  <c r="L4025" i="9"/>
  <c r="L4017" i="9"/>
  <c r="L4009" i="9"/>
  <c r="L4001" i="9"/>
  <c r="L3993" i="9"/>
  <c r="L3985" i="9"/>
  <c r="L3977" i="9"/>
  <c r="L3969" i="9"/>
  <c r="L3961" i="9"/>
  <c r="L3953" i="9"/>
  <c r="L3945" i="9"/>
  <c r="L3937" i="9"/>
  <c r="L3929" i="9"/>
  <c r="L3921" i="9"/>
  <c r="L3913" i="9"/>
  <c r="L3905" i="9"/>
  <c r="L3897" i="9"/>
  <c r="L3889" i="9"/>
  <c r="L3881" i="9"/>
  <c r="L3873" i="9"/>
  <c r="L4020" i="9"/>
  <c r="L4012" i="9"/>
  <c r="L4004" i="9"/>
  <c r="L3996" i="9"/>
  <c r="L3988" i="9"/>
  <c r="L3980" i="9"/>
  <c r="L3972" i="9"/>
  <c r="L3964" i="9"/>
  <c r="L3956" i="9"/>
  <c r="L3948" i="9"/>
  <c r="L3940" i="9"/>
  <c r="L3932" i="9"/>
  <c r="L3924" i="9"/>
  <c r="L3916" i="9"/>
  <c r="L3908" i="9"/>
  <c r="L3900" i="9"/>
  <c r="L3892" i="9"/>
  <c r="L3884" i="9"/>
  <c r="L3876" i="9"/>
  <c r="L3871" i="9"/>
  <c r="L3911" i="9"/>
  <c r="L3887" i="9"/>
  <c r="L3903" i="9"/>
  <c r="L3879" i="9"/>
  <c r="L3919" i="9"/>
  <c r="L3895" i="9"/>
  <c r="L2252" i="9"/>
  <c r="L2266" i="9"/>
  <c r="L1756" i="9"/>
  <c r="L1748" i="9"/>
  <c r="L1740" i="9"/>
  <c r="L1732" i="9"/>
  <c r="L1724" i="9"/>
  <c r="L1716" i="9"/>
  <c r="L1708" i="9"/>
  <c r="L1700" i="9"/>
  <c r="L1692" i="9"/>
  <c r="L1684" i="9"/>
  <c r="L1676" i="9"/>
  <c r="L1668" i="9"/>
  <c r="L1660" i="9"/>
  <c r="L1652" i="9"/>
  <c r="L1644" i="9"/>
  <c r="L1636" i="9"/>
  <c r="L1628" i="9"/>
  <c r="L1620" i="9"/>
  <c r="L1612" i="9"/>
  <c r="L1604" i="9"/>
  <c r="L1759" i="9"/>
  <c r="L1751" i="9"/>
  <c r="L1743" i="9"/>
  <c r="L1735" i="9"/>
  <c r="L1727" i="9"/>
  <c r="L1719" i="9"/>
  <c r="L1711" i="9"/>
  <c r="L1703" i="9"/>
  <c r="L1695" i="9"/>
  <c r="L1687" i="9"/>
  <c r="L1679" i="9"/>
  <c r="L1671" i="9"/>
  <c r="L1663" i="9"/>
  <c r="L1655" i="9"/>
  <c r="L1647" i="9"/>
  <c r="L1639" i="9"/>
  <c r="L1631" i="9"/>
  <c r="L1623" i="9"/>
  <c r="L1615" i="9"/>
  <c r="L1607" i="9"/>
  <c r="L1754" i="9"/>
  <c r="L1746" i="9"/>
  <c r="L1738" i="9"/>
  <c r="L1730" i="9"/>
  <c r="L1722" i="9"/>
  <c r="L1714" i="9"/>
  <c r="L1706" i="9"/>
  <c r="L1698" i="9"/>
  <c r="L1690" i="9"/>
  <c r="L1682" i="9"/>
  <c r="L1674" i="9"/>
  <c r="L1666" i="9"/>
  <c r="L1658" i="9"/>
  <c r="L1650" i="9"/>
  <c r="L1642" i="9"/>
  <c r="L1634" i="9"/>
  <c r="L1626" i="9"/>
  <c r="L1618" i="9"/>
  <c r="L1610" i="9"/>
  <c r="L1602" i="9"/>
  <c r="L1757" i="9"/>
  <c r="L1749" i="9"/>
  <c r="L1741" i="9"/>
  <c r="L1733" i="9"/>
  <c r="L1725" i="9"/>
  <c r="L1717" i="9"/>
  <c r="L1709" i="9"/>
  <c r="L1701" i="9"/>
  <c r="L1693" i="9"/>
  <c r="L1685" i="9"/>
  <c r="L1677" i="9"/>
  <c r="L1669" i="9"/>
  <c r="L1661" i="9"/>
  <c r="L1653" i="9"/>
  <c r="L1645" i="9"/>
  <c r="L1637" i="9"/>
  <c r="L1629" i="9"/>
  <c r="L1621" i="9"/>
  <c r="L1613" i="9"/>
  <c r="L1605" i="9"/>
  <c r="L1760" i="9"/>
  <c r="L1752" i="9"/>
  <c r="L1744" i="9"/>
  <c r="L1736" i="9"/>
  <c r="L1728" i="9"/>
  <c r="L1720" i="9"/>
  <c r="L1712" i="9"/>
  <c r="L1704" i="9"/>
  <c r="L1696" i="9"/>
  <c r="L1688" i="9"/>
  <c r="L1680" i="9"/>
  <c r="L1672" i="9"/>
  <c r="L1664" i="9"/>
  <c r="L1656" i="9"/>
  <c r="L1648" i="9"/>
  <c r="L1640" i="9"/>
  <c r="L1632" i="9"/>
  <c r="L1624" i="9"/>
  <c r="L1616" i="9"/>
  <c r="L1608" i="9"/>
  <c r="L1755" i="9"/>
  <c r="L1747" i="9"/>
  <c r="L1739" i="9"/>
  <c r="L1731" i="9"/>
  <c r="L1723" i="9"/>
  <c r="L1715" i="9"/>
  <c r="L1707" i="9"/>
  <c r="L1699" i="9"/>
  <c r="L1691" i="9"/>
  <c r="L1683" i="9"/>
  <c r="L1675" i="9"/>
  <c r="L1667" i="9"/>
  <c r="L1659" i="9"/>
  <c r="L1651" i="9"/>
  <c r="L1643" i="9"/>
  <c r="L1635" i="9"/>
  <c r="L1627" i="9"/>
  <c r="L1619" i="9"/>
  <c r="L1611" i="9"/>
  <c r="L1603" i="9"/>
  <c r="L1758" i="9"/>
  <c r="L1750" i="9"/>
  <c r="L1742" i="9"/>
  <c r="L1734" i="9"/>
  <c r="L1726" i="9"/>
  <c r="L1718" i="9"/>
  <c r="L1710" i="9"/>
  <c r="L1702" i="9"/>
  <c r="L1694" i="9"/>
  <c r="L1686" i="9"/>
  <c r="L1678" i="9"/>
  <c r="L1670" i="9"/>
  <c r="L1662" i="9"/>
  <c r="L1654" i="9"/>
  <c r="L1646" i="9"/>
  <c r="L1638" i="9"/>
  <c r="L1630" i="9"/>
  <c r="L1622" i="9"/>
  <c r="L1614" i="9"/>
  <c r="L1606" i="9"/>
  <c r="L1761" i="9"/>
  <c r="L1753" i="9"/>
  <c r="L1745" i="9"/>
  <c r="L1737" i="9"/>
  <c r="L1729" i="9"/>
  <c r="L1721" i="9"/>
  <c r="L1713" i="9"/>
  <c r="L1705" i="9"/>
  <c r="L1697" i="9"/>
  <c r="L1689" i="9"/>
  <c r="L1681" i="9"/>
  <c r="L1673" i="9"/>
  <c r="L1665" i="9"/>
  <c r="L1657" i="9"/>
  <c r="L1649" i="9"/>
  <c r="L1641" i="9"/>
  <c r="L1633" i="9"/>
  <c r="L1625" i="9"/>
  <c r="L1617" i="9"/>
  <c r="L1609" i="9"/>
  <c r="K4515" i="9"/>
  <c r="K4529" i="9"/>
  <c r="K3227" i="9"/>
  <c r="K3219" i="9"/>
  <c r="K3211" i="9"/>
  <c r="K3203" i="9"/>
  <c r="K3195" i="9"/>
  <c r="K3187" i="9"/>
  <c r="K3179" i="9"/>
  <c r="K3171" i="9"/>
  <c r="K3163" i="9"/>
  <c r="K3155" i="9"/>
  <c r="K3147" i="9"/>
  <c r="K3139" i="9"/>
  <c r="K3131" i="9"/>
  <c r="K3123" i="9"/>
  <c r="K3115" i="9"/>
  <c r="K3107" i="9"/>
  <c r="K3099" i="9"/>
  <c r="K3091" i="9"/>
  <c r="K3083" i="9"/>
  <c r="K3075" i="9"/>
  <c r="K3222" i="9"/>
  <c r="K3214" i="9"/>
  <c r="K3206" i="9"/>
  <c r="K3198" i="9"/>
  <c r="K3190" i="9"/>
  <c r="K3182" i="9"/>
  <c r="K3174" i="9"/>
  <c r="K3166" i="9"/>
  <c r="K3158" i="9"/>
  <c r="K3150" i="9"/>
  <c r="K3142" i="9"/>
  <c r="K3134" i="9"/>
  <c r="K3126" i="9"/>
  <c r="K3118" i="9"/>
  <c r="K3110" i="9"/>
  <c r="K3102" i="9"/>
  <c r="K3094" i="9"/>
  <c r="K3086" i="9"/>
  <c r="K3078" i="9"/>
  <c r="K3070" i="9"/>
  <c r="K3225" i="9"/>
  <c r="K3217" i="9"/>
  <c r="K3209" i="9"/>
  <c r="K3201" i="9"/>
  <c r="K3193" i="9"/>
  <c r="K3185" i="9"/>
  <c r="K3177" i="9"/>
  <c r="K3169" i="9"/>
  <c r="K3161" i="9"/>
  <c r="K3153" i="9"/>
  <c r="K3145" i="9"/>
  <c r="K3137" i="9"/>
  <c r="K3129" i="9"/>
  <c r="K3121" i="9"/>
  <c r="K3113" i="9"/>
  <c r="K3105" i="9"/>
  <c r="K3097" i="9"/>
  <c r="K3089" i="9"/>
  <c r="K3081" i="9"/>
  <c r="K3073" i="9"/>
  <c r="K3228" i="9"/>
  <c r="K3220" i="9"/>
  <c r="K3212" i="9"/>
  <c r="K3204" i="9"/>
  <c r="K3196" i="9"/>
  <c r="K3188" i="9"/>
  <c r="K3180" i="9"/>
  <c r="K3172" i="9"/>
  <c r="K3164" i="9"/>
  <c r="K3156" i="9"/>
  <c r="K3148" i="9"/>
  <c r="K3140" i="9"/>
  <c r="K3132" i="9"/>
  <c r="K3124" i="9"/>
  <c r="K3116" i="9"/>
  <c r="K3108" i="9"/>
  <c r="K3100" i="9"/>
  <c r="K3092" i="9"/>
  <c r="K3084" i="9"/>
  <c r="K3076" i="9"/>
  <c r="K3223" i="9"/>
  <c r="K3215" i="9"/>
  <c r="K3207" i="9"/>
  <c r="K3199" i="9"/>
  <c r="K3191" i="9"/>
  <c r="K3183" i="9"/>
  <c r="K3175" i="9"/>
  <c r="K3167" i="9"/>
  <c r="K3159" i="9"/>
  <c r="K3151" i="9"/>
  <c r="K3143" i="9"/>
  <c r="K3135" i="9"/>
  <c r="K3127" i="9"/>
  <c r="K3119" i="9"/>
  <c r="K3111" i="9"/>
  <c r="K3103" i="9"/>
  <c r="K3095" i="9"/>
  <c r="K3087" i="9"/>
  <c r="K3079" i="9"/>
  <c r="K3226" i="9"/>
  <c r="K3218" i="9"/>
  <c r="K3210" i="9"/>
  <c r="K3202" i="9"/>
  <c r="K3194" i="9"/>
  <c r="K3186" i="9"/>
  <c r="K3178" i="9"/>
  <c r="K3170" i="9"/>
  <c r="K3162" i="9"/>
  <c r="K3154" i="9"/>
  <c r="K3146" i="9"/>
  <c r="K3138" i="9"/>
  <c r="K3130" i="9"/>
  <c r="K3122" i="9"/>
  <c r="K3114" i="9"/>
  <c r="K3106" i="9"/>
  <c r="K3098" i="9"/>
  <c r="K3090" i="9"/>
  <c r="K3082" i="9"/>
  <c r="K3074" i="9"/>
  <c r="K3229" i="9"/>
  <c r="K3221" i="9"/>
  <c r="K3213" i="9"/>
  <c r="K3205" i="9"/>
  <c r="K3197" i="9"/>
  <c r="K3189" i="9"/>
  <c r="K3181" i="9"/>
  <c r="K3173" i="9"/>
  <c r="K3165" i="9"/>
  <c r="K3157" i="9"/>
  <c r="K3149" i="9"/>
  <c r="K3141" i="9"/>
  <c r="K3133" i="9"/>
  <c r="K3125" i="9"/>
  <c r="K3117" i="9"/>
  <c r="K3109" i="9"/>
  <c r="K3101" i="9"/>
  <c r="K3093" i="9"/>
  <c r="K3085" i="9"/>
  <c r="K3077" i="9"/>
  <c r="K3224" i="9"/>
  <c r="K3216" i="9"/>
  <c r="K3208" i="9"/>
  <c r="K3200" i="9"/>
  <c r="K3192" i="9"/>
  <c r="K3184" i="9"/>
  <c r="K3176" i="9"/>
  <c r="K3168" i="9"/>
  <c r="K3160" i="9"/>
  <c r="K3152" i="9"/>
  <c r="K3144" i="9"/>
  <c r="K3136" i="9"/>
  <c r="K3128" i="9"/>
  <c r="K3120" i="9"/>
  <c r="K3112" i="9"/>
  <c r="K3104" i="9"/>
  <c r="K3096" i="9"/>
  <c r="K3088" i="9"/>
  <c r="K3080" i="9"/>
  <c r="K3072" i="9"/>
  <c r="K3071" i="9"/>
  <c r="K2261" i="9"/>
  <c r="K2247" i="9"/>
  <c r="K959" i="9"/>
  <c r="K951" i="9"/>
  <c r="K943" i="9"/>
  <c r="K935" i="9"/>
  <c r="K927" i="9"/>
  <c r="K919" i="9"/>
  <c r="K911" i="9"/>
  <c r="K903" i="9"/>
  <c r="K895" i="9"/>
  <c r="K887" i="9"/>
  <c r="K879" i="9"/>
  <c r="K871" i="9"/>
  <c r="K863" i="9"/>
  <c r="K855" i="9"/>
  <c r="K847" i="9"/>
  <c r="K839" i="9"/>
  <c r="K831" i="9"/>
  <c r="K823" i="9"/>
  <c r="K815" i="9"/>
  <c r="K807" i="9"/>
  <c r="K954" i="9"/>
  <c r="K946" i="9"/>
  <c r="K938" i="9"/>
  <c r="K930" i="9"/>
  <c r="K922" i="9"/>
  <c r="K914" i="9"/>
  <c r="K906" i="9"/>
  <c r="K898" i="9"/>
  <c r="K890" i="9"/>
  <c r="K882" i="9"/>
  <c r="K874" i="9"/>
  <c r="K866" i="9"/>
  <c r="K858" i="9"/>
  <c r="K850" i="9"/>
  <c r="K842" i="9"/>
  <c r="K834" i="9"/>
  <c r="K826" i="9"/>
  <c r="K818" i="9"/>
  <c r="K810" i="9"/>
  <c r="K802" i="9"/>
  <c r="K957" i="9"/>
  <c r="K949" i="9"/>
  <c r="K941" i="9"/>
  <c r="K933" i="9"/>
  <c r="K925" i="9"/>
  <c r="K917" i="9"/>
  <c r="K909" i="9"/>
  <c r="K901" i="9"/>
  <c r="K893" i="9"/>
  <c r="K885" i="9"/>
  <c r="K877" i="9"/>
  <c r="K869" i="9"/>
  <c r="K861" i="9"/>
  <c r="K853" i="9"/>
  <c r="K845" i="9"/>
  <c r="K837" i="9"/>
  <c r="K960" i="9"/>
  <c r="K952" i="9"/>
  <c r="K944" i="9"/>
  <c r="K936" i="9"/>
  <c r="K928" i="9"/>
  <c r="K920" i="9"/>
  <c r="K912" i="9"/>
  <c r="K904" i="9"/>
  <c r="K896" i="9"/>
  <c r="K888" i="9"/>
  <c r="K880" i="9"/>
  <c r="K872" i="9"/>
  <c r="K864" i="9"/>
  <c r="K856" i="9"/>
  <c r="K848" i="9"/>
  <c r="K840" i="9"/>
  <c r="K832" i="9"/>
  <c r="K824" i="9"/>
  <c r="K816" i="9"/>
  <c r="K808" i="9"/>
  <c r="K955" i="9"/>
  <c r="K947" i="9"/>
  <c r="K939" i="9"/>
  <c r="K931" i="9"/>
  <c r="K923" i="9"/>
  <c r="K915" i="9"/>
  <c r="K907" i="9"/>
  <c r="K899" i="9"/>
  <c r="K891" i="9"/>
  <c r="K883" i="9"/>
  <c r="K875" i="9"/>
  <c r="K867" i="9"/>
  <c r="K859" i="9"/>
  <c r="K851" i="9"/>
  <c r="K843" i="9"/>
  <c r="K835" i="9"/>
  <c r="K827" i="9"/>
  <c r="K819" i="9"/>
  <c r="K811" i="9"/>
  <c r="K803" i="9"/>
  <c r="K958" i="9"/>
  <c r="K950" i="9"/>
  <c r="K942" i="9"/>
  <c r="K934" i="9"/>
  <c r="K926" i="9"/>
  <c r="K918" i="9"/>
  <c r="K910" i="9"/>
  <c r="K902" i="9"/>
  <c r="K894" i="9"/>
  <c r="K886" i="9"/>
  <c r="K878" i="9"/>
  <c r="K870" i="9"/>
  <c r="K862" i="9"/>
  <c r="K854" i="9"/>
  <c r="K846" i="9"/>
  <c r="K838" i="9"/>
  <c r="K830" i="9"/>
  <c r="K822" i="9"/>
  <c r="K814" i="9"/>
  <c r="K806" i="9"/>
  <c r="K961" i="9"/>
  <c r="K953" i="9"/>
  <c r="K945" i="9"/>
  <c r="K937" i="9"/>
  <c r="K929" i="9"/>
  <c r="K921" i="9"/>
  <c r="K913" i="9"/>
  <c r="K905" i="9"/>
  <c r="K897" i="9"/>
  <c r="K889" i="9"/>
  <c r="K881" i="9"/>
  <c r="K873" i="9"/>
  <c r="K865" i="9"/>
  <c r="K857" i="9"/>
  <c r="K849" i="9"/>
  <c r="K841" i="9"/>
  <c r="K833" i="9"/>
  <c r="K825" i="9"/>
  <c r="K817" i="9"/>
  <c r="K809" i="9"/>
  <c r="K956" i="9"/>
  <c r="K948" i="9"/>
  <c r="K940" i="9"/>
  <c r="K932" i="9"/>
  <c r="K924" i="9"/>
  <c r="K916" i="9"/>
  <c r="K908" i="9"/>
  <c r="K900" i="9"/>
  <c r="K892" i="9"/>
  <c r="K884" i="9"/>
  <c r="K876" i="9"/>
  <c r="K868" i="9"/>
  <c r="K860" i="9"/>
  <c r="K852" i="9"/>
  <c r="K844" i="9"/>
  <c r="K836" i="9"/>
  <c r="K828" i="9"/>
  <c r="K820" i="9"/>
  <c r="K812" i="9"/>
  <c r="K804" i="9"/>
  <c r="K829" i="9"/>
  <c r="K813" i="9"/>
  <c r="K821" i="9"/>
  <c r="K805" i="9"/>
  <c r="H1884" i="9" l="1"/>
  <c r="M1884" i="9" s="1"/>
  <c r="H1806" i="9"/>
  <c r="M1806" i="9" s="1"/>
  <c r="H1889" i="9"/>
  <c r="M1889" i="9" s="1"/>
  <c r="H1888" i="9"/>
  <c r="M1888" i="9" s="1"/>
  <c r="M3087" i="9"/>
  <c r="H1878" i="9"/>
  <c r="M1878" i="9" s="1"/>
  <c r="H1885" i="9"/>
  <c r="M1885" i="9" s="1"/>
  <c r="M3151" i="9"/>
  <c r="M3093" i="9"/>
  <c r="M3155" i="9"/>
  <c r="M3091" i="9"/>
  <c r="H1795" i="9"/>
  <c r="M1795" i="9" s="1"/>
  <c r="H1886" i="9"/>
  <c r="M1886" i="9" s="1"/>
  <c r="M3157" i="9"/>
  <c r="M3153" i="9"/>
  <c r="M3152" i="9"/>
  <c r="M3088" i="9"/>
  <c r="M3150" i="9"/>
  <c r="M3086" i="9"/>
  <c r="M3156" i="9"/>
  <c r="M3092" i="9"/>
  <c r="L1801" i="9"/>
  <c r="L1885" i="9"/>
  <c r="L1806" i="9"/>
  <c r="L1787" i="9"/>
  <c r="L1854" i="9"/>
  <c r="L1820" i="9"/>
  <c r="L1912" i="9"/>
  <c r="L1861" i="9"/>
  <c r="L1794" i="9"/>
  <c r="L1783" i="9"/>
  <c r="L1796" i="9"/>
  <c r="L1853" i="9"/>
  <c r="L1834" i="9"/>
  <c r="L1898" i="9"/>
  <c r="L1855" i="9"/>
  <c r="L1919" i="9"/>
  <c r="L1873" i="9"/>
  <c r="L1870" i="9"/>
  <c r="L1827" i="9"/>
  <c r="L1891" i="9"/>
  <c r="L4107" i="9"/>
  <c r="L4083" i="9"/>
  <c r="L4128" i="9"/>
  <c r="L4086" i="9"/>
  <c r="L4155" i="9"/>
  <c r="L4051" i="9"/>
  <c r="L4043" i="9"/>
  <c r="L4110" i="9"/>
  <c r="L4174" i="9"/>
  <c r="L4077" i="9"/>
  <c r="L4141" i="9"/>
  <c r="L4098" i="9"/>
  <c r="L4162" i="9"/>
  <c r="L4071" i="9"/>
  <c r="L4135" i="9"/>
  <c r="L4044" i="9"/>
  <c r="L4108" i="9"/>
  <c r="L4172" i="9"/>
  <c r="L4081" i="9"/>
  <c r="L4145" i="9"/>
  <c r="L1811" i="9"/>
  <c r="L1901" i="9"/>
  <c r="L1860" i="9"/>
  <c r="L1795" i="9"/>
  <c r="L1768" i="9"/>
  <c r="L1828" i="9"/>
  <c r="L1765" i="9"/>
  <c r="L1877" i="9"/>
  <c r="L1802" i="9"/>
  <c r="L1791" i="9"/>
  <c r="L1804" i="9"/>
  <c r="L1856" i="9"/>
  <c r="L1842" i="9"/>
  <c r="L1906" i="9"/>
  <c r="L1863" i="9"/>
  <c r="L1817" i="9"/>
  <c r="L1881" i="9"/>
  <c r="L1878" i="9"/>
  <c r="L1835" i="9"/>
  <c r="L1899" i="9"/>
  <c r="L4136" i="9"/>
  <c r="L4032" i="9"/>
  <c r="L4131" i="9"/>
  <c r="L4088" i="9"/>
  <c r="L4031" i="9"/>
  <c r="L4053" i="9"/>
  <c r="L4045" i="9"/>
  <c r="L4118" i="9"/>
  <c r="L4182" i="9"/>
  <c r="L4085" i="9"/>
  <c r="L4149" i="9"/>
  <c r="L4106" i="9"/>
  <c r="L4170" i="9"/>
  <c r="L4079" i="9"/>
  <c r="L4143" i="9"/>
  <c r="L4052" i="9"/>
  <c r="L4116" i="9"/>
  <c r="L4180" i="9"/>
  <c r="L4089" i="9"/>
  <c r="L4153" i="9"/>
  <c r="L1816" i="9"/>
  <c r="L1917" i="9"/>
  <c r="L1876" i="9"/>
  <c r="L1803" i="9"/>
  <c r="L1776" i="9"/>
  <c r="L1836" i="9"/>
  <c r="L1773" i="9"/>
  <c r="L1893" i="9"/>
  <c r="L1868" i="9"/>
  <c r="L1799" i="9"/>
  <c r="L1809" i="9"/>
  <c r="L1872" i="9"/>
  <c r="L1850" i="9"/>
  <c r="L1914" i="9"/>
  <c r="L1871" i="9"/>
  <c r="L1825" i="9"/>
  <c r="L1889" i="9"/>
  <c r="L1886" i="9"/>
  <c r="L1843" i="9"/>
  <c r="L1907" i="9"/>
  <c r="L4139" i="9"/>
  <c r="L4034" i="9"/>
  <c r="L4160" i="9"/>
  <c r="L4184" i="9"/>
  <c r="L4033" i="9"/>
  <c r="L4112" i="9"/>
  <c r="L4062" i="9"/>
  <c r="L4126" i="9"/>
  <c r="L4163" i="9"/>
  <c r="L4093" i="9"/>
  <c r="L4157" i="9"/>
  <c r="L4114" i="9"/>
  <c r="L4178" i="9"/>
  <c r="L4087" i="9"/>
  <c r="L4151" i="9"/>
  <c r="L4060" i="9"/>
  <c r="L4124" i="9"/>
  <c r="L4188" i="9"/>
  <c r="L4097" i="9"/>
  <c r="L4161" i="9"/>
  <c r="L1824" i="9"/>
  <c r="L1766" i="9"/>
  <c r="L1892" i="9"/>
  <c r="L1814" i="9"/>
  <c r="L1784" i="9"/>
  <c r="L1844" i="9"/>
  <c r="L1781" i="9"/>
  <c r="L1909" i="9"/>
  <c r="L1884" i="9"/>
  <c r="L1807" i="9"/>
  <c r="L1813" i="9"/>
  <c r="L1888" i="9"/>
  <c r="L1858" i="9"/>
  <c r="L1815" i="9"/>
  <c r="L1879" i="9"/>
  <c r="L1833" i="9"/>
  <c r="L1897" i="9"/>
  <c r="L1894" i="9"/>
  <c r="L1851" i="9"/>
  <c r="L1915" i="9"/>
  <c r="L4176" i="9"/>
  <c r="L4046" i="9"/>
  <c r="L4038" i="9"/>
  <c r="L4040" i="9"/>
  <c r="L4059" i="9"/>
  <c r="L4115" i="9"/>
  <c r="L4064" i="9"/>
  <c r="L4134" i="9"/>
  <c r="L4171" i="9"/>
  <c r="L4101" i="9"/>
  <c r="L4165" i="9"/>
  <c r="L4122" i="9"/>
  <c r="L4186" i="9"/>
  <c r="L4095" i="9"/>
  <c r="L4159" i="9"/>
  <c r="L4068" i="9"/>
  <c r="L4132" i="9"/>
  <c r="L4041" i="9"/>
  <c r="L4105" i="9"/>
  <c r="L4169" i="9"/>
  <c r="M3154" i="9"/>
  <c r="M3090" i="9"/>
  <c r="L1769" i="9"/>
  <c r="L1832" i="9"/>
  <c r="L1774" i="9"/>
  <c r="L1908" i="9"/>
  <c r="L1822" i="9"/>
  <c r="L1792" i="9"/>
  <c r="L1852" i="9"/>
  <c r="L1789" i="9"/>
  <c r="L1762" i="9"/>
  <c r="L1900" i="9"/>
  <c r="L1764" i="9"/>
  <c r="L1821" i="9"/>
  <c r="L1904" i="9"/>
  <c r="L1866" i="9"/>
  <c r="L1823" i="9"/>
  <c r="L1887" i="9"/>
  <c r="L1841" i="9"/>
  <c r="L1905" i="9"/>
  <c r="L1902" i="9"/>
  <c r="L1859" i="9"/>
  <c r="L2253" i="9"/>
  <c r="L4054" i="9"/>
  <c r="L4050" i="9"/>
  <c r="L4042" i="9"/>
  <c r="L4091" i="9"/>
  <c r="L4066" i="9"/>
  <c r="L4144" i="9"/>
  <c r="L4078" i="9"/>
  <c r="L4142" i="9"/>
  <c r="L4179" i="9"/>
  <c r="L4109" i="9"/>
  <c r="L4173" i="9"/>
  <c r="L4130" i="9"/>
  <c r="L4039" i="9"/>
  <c r="L4103" i="9"/>
  <c r="L4167" i="9"/>
  <c r="L4076" i="9"/>
  <c r="L4140" i="9"/>
  <c r="L4049" i="9"/>
  <c r="L4113" i="9"/>
  <c r="L4177" i="9"/>
  <c r="L1777" i="9"/>
  <c r="L1840" i="9"/>
  <c r="L1782" i="9"/>
  <c r="L1763" i="9"/>
  <c r="L1830" i="9"/>
  <c r="L1800" i="9"/>
  <c r="L1864" i="9"/>
  <c r="L1797" i="9"/>
  <c r="L1770" i="9"/>
  <c r="L1916" i="9"/>
  <c r="L1772" i="9"/>
  <c r="L1829" i="9"/>
  <c r="L1920" i="9"/>
  <c r="L1874" i="9"/>
  <c r="L1831" i="9"/>
  <c r="L1895" i="9"/>
  <c r="L1849" i="9"/>
  <c r="L1913" i="9"/>
  <c r="L1910" i="9"/>
  <c r="L1867" i="9"/>
  <c r="L2267" i="9"/>
  <c r="L4058" i="9"/>
  <c r="L4056" i="9"/>
  <c r="L4048" i="9"/>
  <c r="L4120" i="9"/>
  <c r="L4075" i="9"/>
  <c r="L4147" i="9"/>
  <c r="L4080" i="9"/>
  <c r="L4150" i="9"/>
  <c r="L4187" i="9"/>
  <c r="L4117" i="9"/>
  <c r="L4181" i="9"/>
  <c r="L4138" i="9"/>
  <c r="L4047" i="9"/>
  <c r="L4111" i="9"/>
  <c r="L4175" i="9"/>
  <c r="L4084" i="9"/>
  <c r="L4148" i="9"/>
  <c r="L4057" i="9"/>
  <c r="L4121" i="9"/>
  <c r="L4185" i="9"/>
  <c r="L1785" i="9"/>
  <c r="L1848" i="9"/>
  <c r="L1790" i="9"/>
  <c r="L1771" i="9"/>
  <c r="L1838" i="9"/>
  <c r="L1808" i="9"/>
  <c r="L1880" i="9"/>
  <c r="L1805" i="9"/>
  <c r="L1778" i="9"/>
  <c r="L1767" i="9"/>
  <c r="L1780" i="9"/>
  <c r="L1837" i="9"/>
  <c r="L1818" i="9"/>
  <c r="L1882" i="9"/>
  <c r="L1839" i="9"/>
  <c r="L1903" i="9"/>
  <c r="L1857" i="9"/>
  <c r="L1921" i="9"/>
  <c r="L1918" i="9"/>
  <c r="L1875" i="9"/>
  <c r="L4030" i="9"/>
  <c r="L4067" i="9"/>
  <c r="L4096" i="9"/>
  <c r="L4070" i="9"/>
  <c r="L4123" i="9"/>
  <c r="L4082" i="9"/>
  <c r="L4035" i="9"/>
  <c r="L4094" i="9"/>
  <c r="L4158" i="9"/>
  <c r="L4061" i="9"/>
  <c r="L4125" i="9"/>
  <c r="L4189" i="9"/>
  <c r="L4146" i="9"/>
  <c r="L4055" i="9"/>
  <c r="L4119" i="9"/>
  <c r="L4183" i="9"/>
  <c r="L4092" i="9"/>
  <c r="L4156" i="9"/>
  <c r="L4065" i="9"/>
  <c r="L4129" i="9"/>
  <c r="J1659" i="9"/>
  <c r="J1723" i="9"/>
  <c r="J1632" i="9"/>
  <c r="J1696" i="9"/>
  <c r="J1760" i="9"/>
  <c r="J1661" i="9"/>
  <c r="J1725" i="9"/>
  <c r="J1626" i="9"/>
  <c r="J1690" i="9"/>
  <c r="J1754" i="9"/>
  <c r="J1663" i="9"/>
  <c r="J1727" i="9"/>
  <c r="J1628" i="9"/>
  <c r="J1692" i="9"/>
  <c r="J1756" i="9"/>
  <c r="J1665" i="9"/>
  <c r="J1729" i="9"/>
  <c r="J1630" i="9"/>
  <c r="J1694" i="9"/>
  <c r="J1758" i="9"/>
  <c r="J3921" i="9"/>
  <c r="J3918" i="9"/>
  <c r="J3982" i="9"/>
  <c r="J3891" i="9"/>
  <c r="J3955" i="9"/>
  <c r="J4019" i="9"/>
  <c r="J3920" i="9"/>
  <c r="J3984" i="9"/>
  <c r="J3885" i="9"/>
  <c r="J3949" i="9"/>
  <c r="J4013" i="9"/>
  <c r="J3922" i="9"/>
  <c r="J3986" i="9"/>
  <c r="J3887" i="9"/>
  <c r="J3951" i="9"/>
  <c r="J4015" i="9"/>
  <c r="J3924" i="9"/>
  <c r="J3988" i="9"/>
  <c r="J3945" i="9"/>
  <c r="J4009" i="9"/>
  <c r="J1611" i="9"/>
  <c r="J1675" i="9"/>
  <c r="J1739" i="9"/>
  <c r="J1648" i="9"/>
  <c r="J1712" i="9"/>
  <c r="J1613" i="9"/>
  <c r="J1677" i="9"/>
  <c r="J1741" i="9"/>
  <c r="J1642" i="9"/>
  <c r="J1706" i="9"/>
  <c r="J1615" i="9"/>
  <c r="J1679" i="9"/>
  <c r="J1743" i="9"/>
  <c r="J1644" i="9"/>
  <c r="J1708" i="9"/>
  <c r="J1617" i="9"/>
  <c r="J1681" i="9"/>
  <c r="J1745" i="9"/>
  <c r="J1646" i="9"/>
  <c r="J1710" i="9"/>
  <c r="J2266" i="9"/>
  <c r="J3870" i="9"/>
  <c r="J3934" i="9"/>
  <c r="J3998" i="9"/>
  <c r="J3907" i="9"/>
  <c r="J3971" i="9"/>
  <c r="J3872" i="9"/>
  <c r="J3936" i="9"/>
  <c r="J4000" i="9"/>
  <c r="J3901" i="9"/>
  <c r="J3965" i="9"/>
  <c r="J3874" i="9"/>
  <c r="J3938" i="9"/>
  <c r="J4002" i="9"/>
  <c r="J3903" i="9"/>
  <c r="J3967" i="9"/>
  <c r="J3876" i="9"/>
  <c r="J3940" i="9"/>
  <c r="J4004" i="9"/>
  <c r="J3961" i="9"/>
  <c r="J4025" i="9"/>
  <c r="M4529" i="9"/>
  <c r="M3073" i="9"/>
  <c r="M3168" i="9"/>
  <c r="M3071" i="9"/>
  <c r="M3166" i="9"/>
  <c r="M3077" i="9"/>
  <c r="M3172" i="9"/>
  <c r="M3075" i="9"/>
  <c r="J1619" i="9"/>
  <c r="J1683" i="9"/>
  <c r="J1747" i="9"/>
  <c r="J1656" i="9"/>
  <c r="J1720" i="9"/>
  <c r="J1621" i="9"/>
  <c r="J1685" i="9"/>
  <c r="J1749" i="9"/>
  <c r="J1650" i="9"/>
  <c r="J1714" i="9"/>
  <c r="J1623" i="9"/>
  <c r="J1687" i="9"/>
  <c r="J1751" i="9"/>
  <c r="J1652" i="9"/>
  <c r="J1716" i="9"/>
  <c r="J1625" i="9"/>
  <c r="J1689" i="9"/>
  <c r="J1753" i="9"/>
  <c r="J1654" i="9"/>
  <c r="J1718" i="9"/>
  <c r="J3905" i="9"/>
  <c r="J3878" i="9"/>
  <c r="J3942" i="9"/>
  <c r="J4006" i="9"/>
  <c r="J3915" i="9"/>
  <c r="J3979" i="9"/>
  <c r="J3880" i="9"/>
  <c r="J3944" i="9"/>
  <c r="J4008" i="9"/>
  <c r="J3909" i="9"/>
  <c r="J3973" i="9"/>
  <c r="J3882" i="9"/>
  <c r="J3946" i="9"/>
  <c r="J4010" i="9"/>
  <c r="J3911" i="9"/>
  <c r="J3975" i="9"/>
  <c r="J3884" i="9"/>
  <c r="J3948" i="9"/>
  <c r="J4012" i="9"/>
  <c r="J3969" i="9"/>
  <c r="J4534" i="9"/>
  <c r="J1627" i="9"/>
  <c r="J1691" i="9"/>
  <c r="J1755" i="9"/>
  <c r="J1664" i="9"/>
  <c r="J1728" i="9"/>
  <c r="J1629" i="9"/>
  <c r="J1693" i="9"/>
  <c r="J1757" i="9"/>
  <c r="J1658" i="9"/>
  <c r="J1722" i="9"/>
  <c r="J1631" i="9"/>
  <c r="J1695" i="9"/>
  <c r="J1759" i="9"/>
  <c r="J1660" i="9"/>
  <c r="J1724" i="9"/>
  <c r="J1633" i="9"/>
  <c r="J1697" i="9"/>
  <c r="J1761" i="9"/>
  <c r="J1662" i="9"/>
  <c r="J1726" i="9"/>
  <c r="J3889" i="9"/>
  <c r="J3886" i="9"/>
  <c r="J3950" i="9"/>
  <c r="J4014" i="9"/>
  <c r="J3923" i="9"/>
  <c r="J3987" i="9"/>
  <c r="J3888" i="9"/>
  <c r="J3952" i="9"/>
  <c r="J4016" i="9"/>
  <c r="J3917" i="9"/>
  <c r="J3981" i="9"/>
  <c r="J3890" i="9"/>
  <c r="J3954" i="9"/>
  <c r="J4018" i="9"/>
  <c r="J3919" i="9"/>
  <c r="J3983" i="9"/>
  <c r="J3892" i="9"/>
  <c r="J3956" i="9"/>
  <c r="J4020" i="9"/>
  <c r="J3977" i="9"/>
  <c r="J4520" i="9"/>
  <c r="J1635" i="9"/>
  <c r="J1699" i="9"/>
  <c r="J1608" i="9"/>
  <c r="J1672" i="9"/>
  <c r="J1736" i="9"/>
  <c r="J1637" i="9"/>
  <c r="J1701" i="9"/>
  <c r="J1602" i="9"/>
  <c r="J1666" i="9"/>
  <c r="J1730" i="9"/>
  <c r="J1639" i="9"/>
  <c r="J1703" i="9"/>
  <c r="J1604" i="9"/>
  <c r="J1668" i="9"/>
  <c r="J1732" i="9"/>
  <c r="J1641" i="9"/>
  <c r="J1705" i="9"/>
  <c r="J1606" i="9"/>
  <c r="J1670" i="9"/>
  <c r="J1734" i="9"/>
  <c r="J3913" i="9"/>
  <c r="J3894" i="9"/>
  <c r="J3958" i="9"/>
  <c r="J4022" i="9"/>
  <c r="J3931" i="9"/>
  <c r="J3995" i="9"/>
  <c r="J3896" i="9"/>
  <c r="J3960" i="9"/>
  <c r="J4024" i="9"/>
  <c r="J3925" i="9"/>
  <c r="J3989" i="9"/>
  <c r="J3898" i="9"/>
  <c r="J3962" i="9"/>
  <c r="J4026" i="9"/>
  <c r="J3927" i="9"/>
  <c r="J3991" i="9"/>
  <c r="J3900" i="9"/>
  <c r="J3964" i="9"/>
  <c r="J4028" i="9"/>
  <c r="J3985" i="9"/>
  <c r="J1643" i="9"/>
  <c r="J1707" i="9"/>
  <c r="J1616" i="9"/>
  <c r="J1680" i="9"/>
  <c r="J1744" i="9"/>
  <c r="J1645" i="9"/>
  <c r="J1709" i="9"/>
  <c r="J1610" i="9"/>
  <c r="J1674" i="9"/>
  <c r="J1738" i="9"/>
  <c r="J1647" i="9"/>
  <c r="J1711" i="9"/>
  <c r="J1612" i="9"/>
  <c r="J1676" i="9"/>
  <c r="J1740" i="9"/>
  <c r="J1649" i="9"/>
  <c r="J1713" i="9"/>
  <c r="J1614" i="9"/>
  <c r="J1678" i="9"/>
  <c r="J1742" i="9"/>
  <c r="J3873" i="9"/>
  <c r="J3902" i="9"/>
  <c r="J3966" i="9"/>
  <c r="J3875" i="9"/>
  <c r="J3939" i="9"/>
  <c r="J4003" i="9"/>
  <c r="J3904" i="9"/>
  <c r="J3968" i="9"/>
  <c r="J4029" i="9"/>
  <c r="J3933" i="9"/>
  <c r="J3997" i="9"/>
  <c r="J3906" i="9"/>
  <c r="J3970" i="9"/>
  <c r="J3871" i="9"/>
  <c r="J3935" i="9"/>
  <c r="J3999" i="9"/>
  <c r="J3908" i="9"/>
  <c r="J3972" i="9"/>
  <c r="J3929" i="9"/>
  <c r="J3993" i="9"/>
  <c r="M3170" i="9"/>
  <c r="J1651" i="9"/>
  <c r="J1715" i="9"/>
  <c r="J1624" i="9"/>
  <c r="J1688" i="9"/>
  <c r="J1752" i="9"/>
  <c r="J1653" i="9"/>
  <c r="J1717" i="9"/>
  <c r="J1618" i="9"/>
  <c r="J1682" i="9"/>
  <c r="J1746" i="9"/>
  <c r="J1655" i="9"/>
  <c r="J1719" i="9"/>
  <c r="J1620" i="9"/>
  <c r="J1684" i="9"/>
  <c r="J1748" i="9"/>
  <c r="J1657" i="9"/>
  <c r="J1721" i="9"/>
  <c r="J1622" i="9"/>
  <c r="J1686" i="9"/>
  <c r="J1750" i="9"/>
  <c r="J3897" i="9"/>
  <c r="J3910" i="9"/>
  <c r="J3974" i="9"/>
  <c r="J3883" i="9"/>
  <c r="J3947" i="9"/>
  <c r="J4011" i="9"/>
  <c r="J3912" i="9"/>
  <c r="J3976" i="9"/>
  <c r="J3877" i="9"/>
  <c r="J3941" i="9"/>
  <c r="J4005" i="9"/>
  <c r="J3914" i="9"/>
  <c r="J3978" i="9"/>
  <c r="J3879" i="9"/>
  <c r="J3943" i="9"/>
  <c r="J4007" i="9"/>
  <c r="J3916" i="9"/>
  <c r="J3980" i="9"/>
  <c r="J3937" i="9"/>
  <c r="I1042" i="9"/>
  <c r="I978" i="9"/>
  <c r="I1081" i="9"/>
  <c r="I1017" i="9"/>
  <c r="I1111" i="9"/>
  <c r="I1047" i="9"/>
  <c r="I983" i="9"/>
  <c r="I1034" i="9"/>
  <c r="I970" i="9"/>
  <c r="I1073" i="9"/>
  <c r="I1009" i="9"/>
  <c r="I1103" i="9"/>
  <c r="I1039" i="9"/>
  <c r="I975" i="9"/>
  <c r="I1049" i="9"/>
  <c r="I985" i="9"/>
  <c r="I1079" i="9"/>
  <c r="I1015" i="9"/>
  <c r="I1066" i="9"/>
  <c r="I1002" i="9"/>
  <c r="I1105" i="9"/>
  <c r="I1041" i="9"/>
  <c r="I977" i="9"/>
  <c r="I1071" i="9"/>
  <c r="I1007" i="9"/>
  <c r="I1058" i="9"/>
  <c r="I994" i="9"/>
  <c r="I1097" i="9"/>
  <c r="I1033" i="9"/>
  <c r="I969" i="9"/>
  <c r="I1063" i="9"/>
  <c r="I999" i="9"/>
  <c r="I1025" i="9"/>
  <c r="I1119" i="9"/>
  <c r="I1055" i="9"/>
  <c r="K3626" i="9"/>
  <c r="K3567" i="9"/>
  <c r="K3631" i="9"/>
  <c r="K3697" i="9"/>
  <c r="K3694" i="9"/>
  <c r="K3691" i="9"/>
  <c r="K3650" i="9"/>
  <c r="K3647" i="9"/>
  <c r="K4532" i="9"/>
  <c r="K3637" i="9"/>
  <c r="K3586" i="9"/>
  <c r="K3645" i="9"/>
  <c r="K3591" i="9"/>
  <c r="K3700" i="9"/>
  <c r="K3654" i="9"/>
  <c r="K3651" i="9"/>
  <c r="K3680" i="9"/>
  <c r="K3674" i="9"/>
  <c r="K3671" i="9"/>
  <c r="K3661" i="9"/>
  <c r="K3599" i="9"/>
  <c r="K3665" i="9"/>
  <c r="K3662" i="9"/>
  <c r="K3659" i="9"/>
  <c r="K3688" i="9"/>
  <c r="K3682" i="9"/>
  <c r="K3679" i="9"/>
  <c r="K3554" i="9"/>
  <c r="K3618" i="9"/>
  <c r="K3559" i="9"/>
  <c r="K3623" i="9"/>
  <c r="K3689" i="9"/>
  <c r="K3686" i="9"/>
  <c r="K3683" i="9"/>
  <c r="K3642" i="9"/>
  <c r="K3706" i="9"/>
  <c r="M3217" i="9"/>
  <c r="M3202" i="9"/>
  <c r="M3138" i="9"/>
  <c r="M3104" i="9"/>
  <c r="M3199" i="9"/>
  <c r="M3135" i="9"/>
  <c r="M3102" i="9"/>
  <c r="M3205" i="9"/>
  <c r="M3141" i="9"/>
  <c r="M3108" i="9"/>
  <c r="M3203" i="9"/>
  <c r="M3139" i="9"/>
  <c r="M3081" i="9"/>
  <c r="H1411" i="9"/>
  <c r="M1411" i="9" s="1"/>
  <c r="H1403" i="9"/>
  <c r="M1403" i="9" s="1"/>
  <c r="H1395" i="9"/>
  <c r="M1395" i="9" s="1"/>
  <c r="H1331" i="9"/>
  <c r="M1331" i="9" s="1"/>
  <c r="H1323" i="9"/>
  <c r="M1323" i="9" s="1"/>
  <c r="H1315" i="9"/>
  <c r="M1315" i="9" s="1"/>
  <c r="H1414" i="9"/>
  <c r="M1414" i="9" s="1"/>
  <c r="H1406" i="9"/>
  <c r="M1406" i="9" s="1"/>
  <c r="H1398" i="9"/>
  <c r="M1398" i="9" s="1"/>
  <c r="H1390" i="9"/>
  <c r="M1390" i="9" s="1"/>
  <c r="H1334" i="9"/>
  <c r="M1334" i="9" s="1"/>
  <c r="H1409" i="9"/>
  <c r="M1409" i="9" s="1"/>
  <c r="H1401" i="9"/>
  <c r="M1401" i="9" s="1"/>
  <c r="H1393" i="9"/>
  <c r="M1393" i="9" s="1"/>
  <c r="H1412" i="9"/>
  <c r="M1412" i="9" s="1"/>
  <c r="H1404" i="9"/>
  <c r="M1404" i="9" s="1"/>
  <c r="H1396" i="9"/>
  <c r="M1396" i="9" s="1"/>
  <c r="H1388" i="9"/>
  <c r="M1388" i="9" s="1"/>
  <c r="H1332" i="9"/>
  <c r="M1332" i="9" s="1"/>
  <c r="H1324" i="9"/>
  <c r="M1324" i="9" s="1"/>
  <c r="H1316" i="9"/>
  <c r="M1316" i="9" s="1"/>
  <c r="H1308" i="9"/>
  <c r="M1308" i="9" s="1"/>
  <c r="H1407" i="9"/>
  <c r="M1407" i="9" s="1"/>
  <c r="H1399" i="9"/>
  <c r="M1399" i="9" s="1"/>
  <c r="H1391" i="9"/>
  <c r="M1391" i="9" s="1"/>
  <c r="H1408" i="9"/>
  <c r="M1408" i="9" s="1"/>
  <c r="H1400" i="9"/>
  <c r="M1400" i="9" s="1"/>
  <c r="H1333" i="9"/>
  <c r="M1333" i="9" s="1"/>
  <c r="H1330" i="9"/>
  <c r="M1330" i="9" s="1"/>
  <c r="H1322" i="9"/>
  <c r="M1322" i="9" s="1"/>
  <c r="H1314" i="9"/>
  <c r="M1314" i="9" s="1"/>
  <c r="H1389" i="9"/>
  <c r="M1389" i="9" s="1"/>
  <c r="H1328" i="9"/>
  <c r="M1328" i="9" s="1"/>
  <c r="H1326" i="9"/>
  <c r="M1326" i="9" s="1"/>
  <c r="H1320" i="9"/>
  <c r="M1320" i="9" s="1"/>
  <c r="H1318" i="9"/>
  <c r="M1318" i="9" s="1"/>
  <c r="H1312" i="9"/>
  <c r="M1312" i="9" s="1"/>
  <c r="H1310" i="9"/>
  <c r="M1310" i="9" s="1"/>
  <c r="H1410" i="9"/>
  <c r="M1410" i="9" s="1"/>
  <c r="H1402" i="9"/>
  <c r="M1402" i="9" s="1"/>
  <c r="H1392" i="9"/>
  <c r="M1392" i="9" s="1"/>
  <c r="H1413" i="9"/>
  <c r="M1413" i="9" s="1"/>
  <c r="H1405" i="9"/>
  <c r="M1405" i="9" s="1"/>
  <c r="H1394" i="9"/>
  <c r="M1394" i="9" s="1"/>
  <c r="H1329" i="9"/>
  <c r="M1329" i="9" s="1"/>
  <c r="H1321" i="9"/>
  <c r="M1321" i="9" s="1"/>
  <c r="H1313" i="9"/>
  <c r="M1313" i="9" s="1"/>
  <c r="H1397" i="9"/>
  <c r="M1397" i="9" s="1"/>
  <c r="H1327" i="9"/>
  <c r="M1327" i="9" s="1"/>
  <c r="H1325" i="9"/>
  <c r="M1325" i="9" s="1"/>
  <c r="H1319" i="9"/>
  <c r="M1319" i="9" s="1"/>
  <c r="H1317" i="9"/>
  <c r="M1317" i="9" s="1"/>
  <c r="H1311" i="9"/>
  <c r="M1311" i="9" s="1"/>
  <c r="H1309" i="9"/>
  <c r="M1309" i="9" s="1"/>
  <c r="I1926" i="9"/>
  <c r="I1934" i="9"/>
  <c r="I1942" i="9"/>
  <c r="I1950" i="9"/>
  <c r="I1958" i="9"/>
  <c r="I1966" i="9"/>
  <c r="I1974" i="9"/>
  <c r="I1982" i="9"/>
  <c r="I1990" i="9"/>
  <c r="I1998" i="9"/>
  <c r="I2006" i="9"/>
  <c r="I2014" i="9"/>
  <c r="I2022" i="9"/>
  <c r="I2030" i="9"/>
  <c r="I2038" i="9"/>
  <c r="I2046" i="9"/>
  <c r="I2054" i="9"/>
  <c r="I2062" i="9"/>
  <c r="I2070" i="9"/>
  <c r="I2078" i="9"/>
  <c r="I2254" i="9"/>
  <c r="I1927" i="9"/>
  <c r="I1935" i="9"/>
  <c r="I1943" i="9"/>
  <c r="I1951" i="9"/>
  <c r="I1959" i="9"/>
  <c r="I1967" i="9"/>
  <c r="I1975" i="9"/>
  <c r="I1983" i="9"/>
  <c r="I1991" i="9"/>
  <c r="I1999" i="9"/>
  <c r="I2007" i="9"/>
  <c r="I2015" i="9"/>
  <c r="I2023" i="9"/>
  <c r="I2031" i="9"/>
  <c r="I2039" i="9"/>
  <c r="I2047" i="9"/>
  <c r="I2055" i="9"/>
  <c r="I2063" i="9"/>
  <c r="I2071" i="9"/>
  <c r="I2079" i="9"/>
  <c r="I1928" i="9"/>
  <c r="I1936" i="9"/>
  <c r="I1944" i="9"/>
  <c r="I1952" i="9"/>
  <c r="I1960" i="9"/>
  <c r="I1968" i="9"/>
  <c r="I1976" i="9"/>
  <c r="I1984" i="9"/>
  <c r="I1992" i="9"/>
  <c r="I2000" i="9"/>
  <c r="I2008" i="9"/>
  <c r="I2016" i="9"/>
  <c r="I2024" i="9"/>
  <c r="I2032" i="9"/>
  <c r="I2040" i="9"/>
  <c r="I2048" i="9"/>
  <c r="I2056" i="9"/>
  <c r="I2064" i="9"/>
  <c r="I2072" i="9"/>
  <c r="I2080" i="9"/>
  <c r="I1929" i="9"/>
  <c r="I1937" i="9"/>
  <c r="I1945" i="9"/>
  <c r="I1953" i="9"/>
  <c r="I1961" i="9"/>
  <c r="I1969" i="9"/>
  <c r="I1977" i="9"/>
  <c r="I1985" i="9"/>
  <c r="I1993" i="9"/>
  <c r="I2001" i="9"/>
  <c r="I2009" i="9"/>
  <c r="I2017" i="9"/>
  <c r="I2025" i="9"/>
  <c r="I2033" i="9"/>
  <c r="I2041" i="9"/>
  <c r="I2049" i="9"/>
  <c r="I2057" i="9"/>
  <c r="I2065" i="9"/>
  <c r="I2073" i="9"/>
  <c r="I2081" i="9"/>
  <c r="I1922" i="9"/>
  <c r="I1930" i="9"/>
  <c r="I1938" i="9"/>
  <c r="I1946" i="9"/>
  <c r="I1954" i="9"/>
  <c r="I1962" i="9"/>
  <c r="I1970" i="9"/>
  <c r="I1978" i="9"/>
  <c r="I1986" i="9"/>
  <c r="I1994" i="9"/>
  <c r="I2002" i="9"/>
  <c r="I2010" i="9"/>
  <c r="I2018" i="9"/>
  <c r="I2026" i="9"/>
  <c r="I2034" i="9"/>
  <c r="I2042" i="9"/>
  <c r="I2050" i="9"/>
  <c r="I2058" i="9"/>
  <c r="I2066" i="9"/>
  <c r="I2074" i="9"/>
  <c r="I1923" i="9"/>
  <c r="I1931" i="9"/>
  <c r="I1939" i="9"/>
  <c r="I1947" i="9"/>
  <c r="I1955" i="9"/>
  <c r="I1963" i="9"/>
  <c r="I1971" i="9"/>
  <c r="I1979" i="9"/>
  <c r="I1987" i="9"/>
  <c r="I1995" i="9"/>
  <c r="I2003" i="9"/>
  <c r="I2011" i="9"/>
  <c r="I1925" i="9"/>
  <c r="I1933" i="9"/>
  <c r="I1941" i="9"/>
  <c r="I1949" i="9"/>
  <c r="I1957" i="9"/>
  <c r="I1965" i="9"/>
  <c r="I1973" i="9"/>
  <c r="I1981" i="9"/>
  <c r="I1989" i="9"/>
  <c r="I1997" i="9"/>
  <c r="I2005" i="9"/>
  <c r="I2013" i="9"/>
  <c r="I2021" i="9"/>
  <c r="I2029" i="9"/>
  <c r="I2037" i="9"/>
  <c r="I2045" i="9"/>
  <c r="I2053" i="9"/>
  <c r="I2061" i="9"/>
  <c r="I2069" i="9"/>
  <c r="I2077" i="9"/>
  <c r="I1956" i="9"/>
  <c r="I2019" i="9"/>
  <c r="I2051" i="9"/>
  <c r="I2268" i="9"/>
  <c r="I1964" i="9"/>
  <c r="I2020" i="9"/>
  <c r="I2052" i="9"/>
  <c r="I1972" i="9"/>
  <c r="I2027" i="9"/>
  <c r="I2059" i="9"/>
  <c r="I1980" i="9"/>
  <c r="I2028" i="9"/>
  <c r="I2060" i="9"/>
  <c r="I1924" i="9"/>
  <c r="I1988" i="9"/>
  <c r="I2035" i="9"/>
  <c r="I2067" i="9"/>
  <c r="I1932" i="9"/>
  <c r="I1996" i="9"/>
  <c r="I2036" i="9"/>
  <c r="I2068" i="9"/>
  <c r="I1948" i="9"/>
  <c r="I2012" i="9"/>
  <c r="I2044" i="9"/>
  <c r="I2076" i="9"/>
  <c r="I1940" i="9"/>
  <c r="I2004" i="9"/>
  <c r="I2043" i="9"/>
  <c r="I2075" i="9"/>
  <c r="I4193" i="9"/>
  <c r="M4193" i="9" s="1"/>
  <c r="I4201" i="9"/>
  <c r="M4201" i="9" s="1"/>
  <c r="I4209" i="9"/>
  <c r="M4209" i="9" s="1"/>
  <c r="I4217" i="9"/>
  <c r="I4225" i="9"/>
  <c r="I4233" i="9"/>
  <c r="I4241" i="9"/>
  <c r="I4249" i="9"/>
  <c r="I4257" i="9"/>
  <c r="I4265" i="9"/>
  <c r="I4273" i="9"/>
  <c r="M4273" i="9" s="1"/>
  <c r="I4281" i="9"/>
  <c r="M4281" i="9" s="1"/>
  <c r="I4289" i="9"/>
  <c r="M4289" i="9" s="1"/>
  <c r="I4297" i="9"/>
  <c r="I4305" i="9"/>
  <c r="I4313" i="9"/>
  <c r="I4321" i="9"/>
  <c r="I4329" i="9"/>
  <c r="I4337" i="9"/>
  <c r="I4345" i="9"/>
  <c r="I4194" i="9"/>
  <c r="M4194" i="9" s="1"/>
  <c r="I4202" i="9"/>
  <c r="M4202" i="9" s="1"/>
  <c r="I4210" i="9"/>
  <c r="M4210" i="9" s="1"/>
  <c r="I4218" i="9"/>
  <c r="I4226" i="9"/>
  <c r="I4234" i="9"/>
  <c r="I4242" i="9"/>
  <c r="I4250" i="9"/>
  <c r="I4258" i="9"/>
  <c r="I4266" i="9"/>
  <c r="I4274" i="9"/>
  <c r="M4274" i="9" s="1"/>
  <c r="I4282" i="9"/>
  <c r="M4282" i="9" s="1"/>
  <c r="I4290" i="9"/>
  <c r="M4290" i="9" s="1"/>
  <c r="I4298" i="9"/>
  <c r="I4306" i="9"/>
  <c r="I4314" i="9"/>
  <c r="I4322" i="9"/>
  <c r="I4330" i="9"/>
  <c r="I4338" i="9"/>
  <c r="I4346" i="9"/>
  <c r="I4522" i="9"/>
  <c r="M4522" i="9" s="1"/>
  <c r="I4195" i="9"/>
  <c r="M4195" i="9" s="1"/>
  <c r="I4203" i="9"/>
  <c r="M4203" i="9" s="1"/>
  <c r="I4211" i="9"/>
  <c r="M4211" i="9" s="1"/>
  <c r="I4219" i="9"/>
  <c r="I4227" i="9"/>
  <c r="I4235" i="9"/>
  <c r="I4243" i="9"/>
  <c r="I4251" i="9"/>
  <c r="I4259" i="9"/>
  <c r="I4267" i="9"/>
  <c r="I4275" i="9"/>
  <c r="M4275" i="9" s="1"/>
  <c r="I4283" i="9"/>
  <c r="M4283" i="9" s="1"/>
  <c r="I4291" i="9"/>
  <c r="M4291" i="9" s="1"/>
  <c r="I4299" i="9"/>
  <c r="I4307" i="9"/>
  <c r="I4315" i="9"/>
  <c r="I4323" i="9"/>
  <c r="I4331" i="9"/>
  <c r="I4339" i="9"/>
  <c r="I4347" i="9"/>
  <c r="I4196" i="9"/>
  <c r="M4196" i="9" s="1"/>
  <c r="I4204" i="9"/>
  <c r="M4204" i="9" s="1"/>
  <c r="I4212" i="9"/>
  <c r="M4212" i="9" s="1"/>
  <c r="I4220" i="9"/>
  <c r="I4228" i="9"/>
  <c r="I4236" i="9"/>
  <c r="I4244" i="9"/>
  <c r="I4252" i="9"/>
  <c r="I4260" i="9"/>
  <c r="I4268" i="9"/>
  <c r="I4276" i="9"/>
  <c r="M4276" i="9" s="1"/>
  <c r="I4284" i="9"/>
  <c r="M4284" i="9" s="1"/>
  <c r="I4292" i="9"/>
  <c r="M4292" i="9" s="1"/>
  <c r="I4300" i="9"/>
  <c r="I4308" i="9"/>
  <c r="I4316" i="9"/>
  <c r="I4324" i="9"/>
  <c r="I4332" i="9"/>
  <c r="I4340" i="9"/>
  <c r="I4348" i="9"/>
  <c r="I4197" i="9"/>
  <c r="M4197" i="9" s="1"/>
  <c r="I4205" i="9"/>
  <c r="M4205" i="9" s="1"/>
  <c r="I4213" i="9"/>
  <c r="M4213" i="9" s="1"/>
  <c r="I4221" i="9"/>
  <c r="I4229" i="9"/>
  <c r="I4237" i="9"/>
  <c r="I4245" i="9"/>
  <c r="I4253" i="9"/>
  <c r="I4261" i="9"/>
  <c r="I4269" i="9"/>
  <c r="I4277" i="9"/>
  <c r="M4277" i="9" s="1"/>
  <c r="I4285" i="9"/>
  <c r="M4285" i="9" s="1"/>
  <c r="I4293" i="9"/>
  <c r="M4293" i="9" s="1"/>
  <c r="I4301" i="9"/>
  <c r="I4309" i="9"/>
  <c r="I4317" i="9"/>
  <c r="I4325" i="9"/>
  <c r="I4333" i="9"/>
  <c r="I4341" i="9"/>
  <c r="I4349" i="9"/>
  <c r="I4190" i="9"/>
  <c r="M4190" i="9" s="1"/>
  <c r="I4198" i="9"/>
  <c r="M4198" i="9" s="1"/>
  <c r="I4206" i="9"/>
  <c r="M4206" i="9" s="1"/>
  <c r="I4214" i="9"/>
  <c r="M4214" i="9" s="1"/>
  <c r="I4222" i="9"/>
  <c r="I4230" i="9"/>
  <c r="I4238" i="9"/>
  <c r="I4246" i="9"/>
  <c r="I4254" i="9"/>
  <c r="I4262" i="9"/>
  <c r="I4270" i="9"/>
  <c r="M4270" i="9" s="1"/>
  <c r="I4278" i="9"/>
  <c r="M4278" i="9" s="1"/>
  <c r="I4286" i="9"/>
  <c r="M4286" i="9" s="1"/>
  <c r="I4294" i="9"/>
  <c r="M4294" i="9" s="1"/>
  <c r="I4302" i="9"/>
  <c r="I4310" i="9"/>
  <c r="I4318" i="9"/>
  <c r="I4326" i="9"/>
  <c r="I4334" i="9"/>
  <c r="I4342" i="9"/>
  <c r="I4191" i="9"/>
  <c r="M4191" i="9" s="1"/>
  <c r="I4199" i="9"/>
  <c r="M4199" i="9" s="1"/>
  <c r="I4207" i="9"/>
  <c r="M4207" i="9" s="1"/>
  <c r="I4215" i="9"/>
  <c r="M4215" i="9" s="1"/>
  <c r="I4223" i="9"/>
  <c r="I4231" i="9"/>
  <c r="I4239" i="9"/>
  <c r="I4247" i="9"/>
  <c r="I4255" i="9"/>
  <c r="I4263" i="9"/>
  <c r="I4271" i="9"/>
  <c r="M4271" i="9" s="1"/>
  <c r="I4279" i="9"/>
  <c r="M4279" i="9" s="1"/>
  <c r="I4287" i="9"/>
  <c r="M4287" i="9" s="1"/>
  <c r="I4295" i="9"/>
  <c r="M4295" i="9" s="1"/>
  <c r="I4303" i="9"/>
  <c r="I4311" i="9"/>
  <c r="I4319" i="9"/>
  <c r="I4327" i="9"/>
  <c r="I4335" i="9"/>
  <c r="I4343" i="9"/>
  <c r="I4192" i="9"/>
  <c r="M4192" i="9" s="1"/>
  <c r="I4200" i="9"/>
  <c r="M4200" i="9" s="1"/>
  <c r="I4208" i="9"/>
  <c r="M4208" i="9" s="1"/>
  <c r="I4216" i="9"/>
  <c r="I4224" i="9"/>
  <c r="I4232" i="9"/>
  <c r="I4240" i="9"/>
  <c r="I4248" i="9"/>
  <c r="I4256" i="9"/>
  <c r="I4264" i="9"/>
  <c r="I4272" i="9"/>
  <c r="M4272" i="9" s="1"/>
  <c r="I4280" i="9"/>
  <c r="M4280" i="9" s="1"/>
  <c r="I4288" i="9"/>
  <c r="M4288" i="9" s="1"/>
  <c r="I4296" i="9"/>
  <c r="I4304" i="9"/>
  <c r="I4312" i="9"/>
  <c r="I4320" i="9"/>
  <c r="I4328" i="9"/>
  <c r="I4336" i="9"/>
  <c r="I4344" i="9"/>
  <c r="I4536" i="9"/>
  <c r="M4536" i="9" s="1"/>
  <c r="H2074" i="9"/>
  <c r="M2074" i="9" s="1"/>
  <c r="H2066" i="9"/>
  <c r="M2066" i="9" s="1"/>
  <c r="H2058" i="9"/>
  <c r="M2058" i="9" s="1"/>
  <c r="H1994" i="9"/>
  <c r="M1994" i="9" s="1"/>
  <c r="H1986" i="9"/>
  <c r="M1986" i="9" s="1"/>
  <c r="H1978" i="9"/>
  <c r="M1978" i="9" s="1"/>
  <c r="H2077" i="9"/>
  <c r="M2077" i="9" s="1"/>
  <c r="H2069" i="9"/>
  <c r="M2069" i="9" s="1"/>
  <c r="H2061" i="9"/>
  <c r="M2061" i="9" s="1"/>
  <c r="H1997" i="9"/>
  <c r="M1997" i="9" s="1"/>
  <c r="H1989" i="9"/>
  <c r="M1989" i="9" s="1"/>
  <c r="H1981" i="9"/>
  <c r="M1981" i="9" s="1"/>
  <c r="H2080" i="9"/>
  <c r="M2080" i="9" s="1"/>
  <c r="H2072" i="9"/>
  <c r="M2072" i="9" s="1"/>
  <c r="H2064" i="9"/>
  <c r="M2064" i="9" s="1"/>
  <c r="H2056" i="9"/>
  <c r="M2056" i="9" s="1"/>
  <c r="H2000" i="9"/>
  <c r="M2000" i="9" s="1"/>
  <c r="H1992" i="9"/>
  <c r="M1992" i="9" s="1"/>
  <c r="H1984" i="9"/>
  <c r="M1984" i="9" s="1"/>
  <c r="H1976" i="9"/>
  <c r="M1976" i="9" s="1"/>
  <c r="H2075" i="9"/>
  <c r="M2075" i="9" s="1"/>
  <c r="H2067" i="9"/>
  <c r="M2067" i="9" s="1"/>
  <c r="H2059" i="9"/>
  <c r="M2059" i="9" s="1"/>
  <c r="H1995" i="9"/>
  <c r="M1995" i="9" s="1"/>
  <c r="H1987" i="9"/>
  <c r="M1987" i="9" s="1"/>
  <c r="H1979" i="9"/>
  <c r="M1979" i="9" s="1"/>
  <c r="H2078" i="9"/>
  <c r="M2078" i="9" s="1"/>
  <c r="H2070" i="9"/>
  <c r="M2070" i="9" s="1"/>
  <c r="H2062" i="9"/>
  <c r="M2062" i="9" s="1"/>
  <c r="H1998" i="9"/>
  <c r="M1998" i="9" s="1"/>
  <c r="H1990" i="9"/>
  <c r="M1990" i="9" s="1"/>
  <c r="H1982" i="9"/>
  <c r="M1982" i="9" s="1"/>
  <c r="H2081" i="9"/>
  <c r="M2081" i="9" s="1"/>
  <c r="H2073" i="9"/>
  <c r="M2073" i="9" s="1"/>
  <c r="H2065" i="9"/>
  <c r="M2065" i="9" s="1"/>
  <c r="H2057" i="9"/>
  <c r="M2057" i="9" s="1"/>
  <c r="H2001" i="9"/>
  <c r="M2001" i="9" s="1"/>
  <c r="H1993" i="9"/>
  <c r="M1993" i="9" s="1"/>
  <c r="H1985" i="9"/>
  <c r="M1985" i="9" s="1"/>
  <c r="H1977" i="9"/>
  <c r="M1977" i="9" s="1"/>
  <c r="H2076" i="9"/>
  <c r="M2076" i="9" s="1"/>
  <c r="H2068" i="9"/>
  <c r="M2068" i="9" s="1"/>
  <c r="H2060" i="9"/>
  <c r="M2060" i="9" s="1"/>
  <c r="H1996" i="9"/>
  <c r="M1996" i="9" s="1"/>
  <c r="H1988" i="9"/>
  <c r="M1988" i="9" s="1"/>
  <c r="H2079" i="9"/>
  <c r="M2079" i="9" s="1"/>
  <c r="H2071" i="9"/>
  <c r="M2071" i="9" s="1"/>
  <c r="H2063" i="9"/>
  <c r="M2063" i="9" s="1"/>
  <c r="H2055" i="9"/>
  <c r="M2055" i="9" s="1"/>
  <c r="H1999" i="9"/>
  <c r="M1999" i="9" s="1"/>
  <c r="H1991" i="9"/>
  <c r="M1991" i="9" s="1"/>
  <c r="H1983" i="9"/>
  <c r="M1983" i="9" s="1"/>
  <c r="H1975" i="9"/>
  <c r="M1975" i="9" s="1"/>
  <c r="H1980" i="9"/>
  <c r="M1980" i="9" s="1"/>
  <c r="M3177" i="9"/>
  <c r="M3193" i="9"/>
  <c r="M3194" i="9"/>
  <c r="M3130" i="9"/>
  <c r="M3224" i="9"/>
  <c r="M3096" i="9"/>
  <c r="M3191" i="9"/>
  <c r="M3127" i="9"/>
  <c r="M3222" i="9"/>
  <c r="M3197" i="9"/>
  <c r="M3133" i="9"/>
  <c r="M3228" i="9"/>
  <c r="M3100" i="9"/>
  <c r="M3195" i="9"/>
  <c r="M3131" i="9"/>
  <c r="J4516" i="9"/>
  <c r="M4516" i="9" s="1"/>
  <c r="J4530" i="9"/>
  <c r="J3388" i="9"/>
  <c r="J3380" i="9"/>
  <c r="J3372" i="9"/>
  <c r="J3364" i="9"/>
  <c r="J3356" i="9"/>
  <c r="J3348" i="9"/>
  <c r="J3340" i="9"/>
  <c r="M3340" i="9" s="1"/>
  <c r="J3332" i="9"/>
  <c r="J3324" i="9"/>
  <c r="J3316" i="9"/>
  <c r="M3316" i="9" s="1"/>
  <c r="J3308" i="9"/>
  <c r="J3300" i="9"/>
  <c r="J3292" i="9"/>
  <c r="J3284" i="9"/>
  <c r="J3276" i="9"/>
  <c r="M3276" i="9" s="1"/>
  <c r="J3268" i="9"/>
  <c r="J3383" i="9"/>
  <c r="J3375" i="9"/>
  <c r="J3367" i="9"/>
  <c r="J3359" i="9"/>
  <c r="J3351" i="9"/>
  <c r="J3343" i="9"/>
  <c r="J3335" i="9"/>
  <c r="M3335" i="9" s="1"/>
  <c r="J3327" i="9"/>
  <c r="J3319" i="9"/>
  <c r="M3319" i="9" s="1"/>
  <c r="J3311" i="9"/>
  <c r="J3303" i="9"/>
  <c r="J3295" i="9"/>
  <c r="J3386" i="9"/>
  <c r="J3378" i="9"/>
  <c r="J3370" i="9"/>
  <c r="J3389" i="9"/>
  <c r="J3381" i="9"/>
  <c r="J3373" i="9"/>
  <c r="J3365" i="9"/>
  <c r="J3357" i="9"/>
  <c r="M3357" i="9" s="1"/>
  <c r="J3349" i="9"/>
  <c r="J3341" i="9"/>
  <c r="J3333" i="9"/>
  <c r="M3333" i="9" s="1"/>
  <c r="J3325" i="9"/>
  <c r="J3317" i="9"/>
  <c r="M3317" i="9" s="1"/>
  <c r="J3309" i="9"/>
  <c r="J3301" i="9"/>
  <c r="J3293" i="9"/>
  <c r="J3285" i="9"/>
  <c r="J3277" i="9"/>
  <c r="J3269" i="9"/>
  <c r="M3269" i="9" s="1"/>
  <c r="J3261" i="9"/>
  <c r="J3253" i="9"/>
  <c r="M3253" i="9" s="1"/>
  <c r="J3384" i="9"/>
  <c r="J3376" i="9"/>
  <c r="J3368" i="9"/>
  <c r="J3360" i="9"/>
  <c r="J3387" i="9"/>
  <c r="J3379" i="9"/>
  <c r="J3371" i="9"/>
  <c r="J3363" i="9"/>
  <c r="J3355" i="9"/>
  <c r="M3355" i="9" s="1"/>
  <c r="J3347" i="9"/>
  <c r="J3339" i="9"/>
  <c r="M3339" i="9" s="1"/>
  <c r="J3331" i="9"/>
  <c r="J3323" i="9"/>
  <c r="J3315" i="9"/>
  <c r="M3315" i="9" s="1"/>
  <c r="J3307" i="9"/>
  <c r="J3299" i="9"/>
  <c r="J3291" i="9"/>
  <c r="J3283" i="9"/>
  <c r="J3275" i="9"/>
  <c r="M3275" i="9" s="1"/>
  <c r="J3267" i="9"/>
  <c r="J3259" i="9"/>
  <c r="J3251" i="9"/>
  <c r="M3251" i="9" s="1"/>
  <c r="J3382" i="9"/>
  <c r="J3374" i="9"/>
  <c r="J3366" i="9"/>
  <c r="J3358" i="9"/>
  <c r="M3358" i="9" s="1"/>
  <c r="J3350" i="9"/>
  <c r="M3350" i="9" s="1"/>
  <c r="J3342" i="9"/>
  <c r="J3334" i="9"/>
  <c r="J3326" i="9"/>
  <c r="M3326" i="9" s="1"/>
  <c r="J3318" i="9"/>
  <c r="J3310" i="9"/>
  <c r="M3310" i="9" s="1"/>
  <c r="J3302" i="9"/>
  <c r="J3294" i="9"/>
  <c r="J3286" i="9"/>
  <c r="J3278" i="9"/>
  <c r="J3270" i="9"/>
  <c r="J3262" i="9"/>
  <c r="M3262" i="9" s="1"/>
  <c r="J3385" i="9"/>
  <c r="J3377" i="9"/>
  <c r="J3329" i="9"/>
  <c r="M3329" i="9" s="1"/>
  <c r="J3306" i="9"/>
  <c r="J3296" i="9"/>
  <c r="J3257" i="9"/>
  <c r="J3248" i="9"/>
  <c r="J3240" i="9"/>
  <c r="M3240" i="9" s="1"/>
  <c r="J3232" i="9"/>
  <c r="J3369" i="9"/>
  <c r="J3352" i="9"/>
  <c r="M3352" i="9" s="1"/>
  <c r="J3321" i="9"/>
  <c r="J3298" i="9"/>
  <c r="J3288" i="9"/>
  <c r="J3281" i="9"/>
  <c r="J3279" i="9"/>
  <c r="M3279" i="9" s="1"/>
  <c r="J3272" i="9"/>
  <c r="J3265" i="9"/>
  <c r="J3263" i="9"/>
  <c r="M3263" i="9" s="1"/>
  <c r="J3255" i="9"/>
  <c r="M3255" i="9" s="1"/>
  <c r="J3243" i="9"/>
  <c r="M3243" i="9" s="1"/>
  <c r="J3235" i="9"/>
  <c r="J3354" i="9"/>
  <c r="J3344" i="9"/>
  <c r="M3344" i="9" s="1"/>
  <c r="J3313" i="9"/>
  <c r="M3313" i="9" s="1"/>
  <c r="J3290" i="9"/>
  <c r="J3274" i="9"/>
  <c r="J3246" i="9"/>
  <c r="J3238" i="9"/>
  <c r="J3230" i="9"/>
  <c r="J3362" i="9"/>
  <c r="J3346" i="9"/>
  <c r="M3346" i="9" s="1"/>
  <c r="J3336" i="9"/>
  <c r="J3305" i="9"/>
  <c r="J3249" i="9"/>
  <c r="M3249" i="9" s="1"/>
  <c r="J3241" i="9"/>
  <c r="J3233" i="9"/>
  <c r="M3233" i="9" s="1"/>
  <c r="J3338" i="9"/>
  <c r="J3328" i="9"/>
  <c r="J3297" i="9"/>
  <c r="M3297" i="9" s="1"/>
  <c r="J3260" i="9"/>
  <c r="J3258" i="9"/>
  <c r="M3258" i="9" s="1"/>
  <c r="J3256" i="9"/>
  <c r="J3244" i="9"/>
  <c r="J3236" i="9"/>
  <c r="J3353" i="9"/>
  <c r="J3330" i="9"/>
  <c r="M3330" i="9" s="1"/>
  <c r="J3320" i="9"/>
  <c r="M3320" i="9" s="1"/>
  <c r="J3289" i="9"/>
  <c r="J3287" i="9"/>
  <c r="J3280" i="9"/>
  <c r="M3280" i="9" s="1"/>
  <c r="J3273" i="9"/>
  <c r="J3271" i="9"/>
  <c r="J3264" i="9"/>
  <c r="J3254" i="9"/>
  <c r="J3247" i="9"/>
  <c r="M3247" i="9" s="1"/>
  <c r="J3239" i="9"/>
  <c r="J3231" i="9"/>
  <c r="M3231" i="9" s="1"/>
  <c r="J3361" i="9"/>
  <c r="J3345" i="9"/>
  <c r="J3322" i="9"/>
  <c r="M3322" i="9" s="1"/>
  <c r="J3312" i="9"/>
  <c r="J3282" i="9"/>
  <c r="J3266" i="9"/>
  <c r="M3266" i="9" s="1"/>
  <c r="J3252" i="9"/>
  <c r="J3250" i="9"/>
  <c r="M3250" i="9" s="1"/>
  <c r="J3242" i="9"/>
  <c r="J3234" i="9"/>
  <c r="J3337" i="9"/>
  <c r="J3314" i="9"/>
  <c r="J3304" i="9"/>
  <c r="J3245" i="9"/>
  <c r="M3245" i="9" s="1"/>
  <c r="J3237" i="9"/>
  <c r="J2248" i="9"/>
  <c r="J2262" i="9"/>
  <c r="J1116" i="9"/>
  <c r="J1108" i="9"/>
  <c r="J1100" i="9"/>
  <c r="J1092" i="9"/>
  <c r="J1084" i="9"/>
  <c r="J1076" i="9"/>
  <c r="J1068" i="9"/>
  <c r="J1060" i="9"/>
  <c r="J1052" i="9"/>
  <c r="J1044" i="9"/>
  <c r="J1036" i="9"/>
  <c r="J1028" i="9"/>
  <c r="J1020" i="9"/>
  <c r="J1012" i="9"/>
  <c r="J1004" i="9"/>
  <c r="J996" i="9"/>
  <c r="J988" i="9"/>
  <c r="J980" i="9"/>
  <c r="J972" i="9"/>
  <c r="J964" i="9"/>
  <c r="J1119" i="9"/>
  <c r="J1111" i="9"/>
  <c r="J1103" i="9"/>
  <c r="J1095" i="9"/>
  <c r="J1087" i="9"/>
  <c r="J1079" i="9"/>
  <c r="J1071" i="9"/>
  <c r="J1063" i="9"/>
  <c r="J1055" i="9"/>
  <c r="J1047" i="9"/>
  <c r="J1039" i="9"/>
  <c r="J1031" i="9"/>
  <c r="J1023" i="9"/>
  <c r="J1015" i="9"/>
  <c r="J1007" i="9"/>
  <c r="J999" i="9"/>
  <c r="J991" i="9"/>
  <c r="J983" i="9"/>
  <c r="J975" i="9"/>
  <c r="J967" i="9"/>
  <c r="J1114" i="9"/>
  <c r="J1106" i="9"/>
  <c r="J1098" i="9"/>
  <c r="J1090" i="9"/>
  <c r="J1082" i="9"/>
  <c r="J1074" i="9"/>
  <c r="J1066" i="9"/>
  <c r="J1058" i="9"/>
  <c r="J1050" i="9"/>
  <c r="J1042" i="9"/>
  <c r="J1034" i="9"/>
  <c r="J1026" i="9"/>
  <c r="J1018" i="9"/>
  <c r="J1010" i="9"/>
  <c r="J1002" i="9"/>
  <c r="J994" i="9"/>
  <c r="J986" i="9"/>
  <c r="J978" i="9"/>
  <c r="J970" i="9"/>
  <c r="J962" i="9"/>
  <c r="J1117" i="9"/>
  <c r="J1109" i="9"/>
  <c r="J1101" i="9"/>
  <c r="J1093" i="9"/>
  <c r="J1085" i="9"/>
  <c r="J1077" i="9"/>
  <c r="J1069" i="9"/>
  <c r="J1061" i="9"/>
  <c r="J1053" i="9"/>
  <c r="J1045" i="9"/>
  <c r="J1037" i="9"/>
  <c r="J1029" i="9"/>
  <c r="J1021" i="9"/>
  <c r="J1013" i="9"/>
  <c r="J1005" i="9"/>
  <c r="J997" i="9"/>
  <c r="J989" i="9"/>
  <c r="J981" i="9"/>
  <c r="J973" i="9"/>
  <c r="J965" i="9"/>
  <c r="J1120" i="9"/>
  <c r="J1112" i="9"/>
  <c r="J1104" i="9"/>
  <c r="J1096" i="9"/>
  <c r="J1088" i="9"/>
  <c r="J1080" i="9"/>
  <c r="J1072" i="9"/>
  <c r="J1064" i="9"/>
  <c r="J1056" i="9"/>
  <c r="J1048" i="9"/>
  <c r="J1040" i="9"/>
  <c r="J1032" i="9"/>
  <c r="J1024" i="9"/>
  <c r="J1016" i="9"/>
  <c r="J1008" i="9"/>
  <c r="J1000" i="9"/>
  <c r="J992" i="9"/>
  <c r="J984" i="9"/>
  <c r="J976" i="9"/>
  <c r="J968" i="9"/>
  <c r="J1115" i="9"/>
  <c r="J1107" i="9"/>
  <c r="J1099" i="9"/>
  <c r="J1091" i="9"/>
  <c r="J1083" i="9"/>
  <c r="J1075" i="9"/>
  <c r="J1067" i="9"/>
  <c r="J1059" i="9"/>
  <c r="J1051" i="9"/>
  <c r="J1043" i="9"/>
  <c r="J1035" i="9"/>
  <c r="J1027" i="9"/>
  <c r="J1019" i="9"/>
  <c r="J1011" i="9"/>
  <c r="J1003" i="9"/>
  <c r="J995" i="9"/>
  <c r="J987" i="9"/>
  <c r="J979" i="9"/>
  <c r="J971" i="9"/>
  <c r="J963" i="9"/>
  <c r="J1118" i="9"/>
  <c r="J1110" i="9"/>
  <c r="J1102" i="9"/>
  <c r="J1094" i="9"/>
  <c r="J1086" i="9"/>
  <c r="J1078" i="9"/>
  <c r="J1070" i="9"/>
  <c r="J1062" i="9"/>
  <c r="J1054" i="9"/>
  <c r="J1046" i="9"/>
  <c r="J1038" i="9"/>
  <c r="J1030" i="9"/>
  <c r="J1022" i="9"/>
  <c r="J1014" i="9"/>
  <c r="J1006" i="9"/>
  <c r="J998" i="9"/>
  <c r="J990" i="9"/>
  <c r="J982" i="9"/>
  <c r="J974" i="9"/>
  <c r="J966" i="9"/>
  <c r="J1121" i="9"/>
  <c r="J1113" i="9"/>
  <c r="J1105" i="9"/>
  <c r="J1097" i="9"/>
  <c r="J1089" i="9"/>
  <c r="J1081" i="9"/>
  <c r="J1073" i="9"/>
  <c r="J1065" i="9"/>
  <c r="J1057" i="9"/>
  <c r="J1049" i="9"/>
  <c r="J1041" i="9"/>
  <c r="J1033" i="9"/>
  <c r="J1025" i="9"/>
  <c r="J1017" i="9"/>
  <c r="J1009" i="9"/>
  <c r="J1001" i="9"/>
  <c r="J993" i="9"/>
  <c r="J985" i="9"/>
  <c r="J977" i="9"/>
  <c r="J969" i="9"/>
  <c r="H2247" i="9"/>
  <c r="M2247" i="9" s="1"/>
  <c r="H2261" i="9"/>
  <c r="M2261" i="9" s="1"/>
  <c r="H905" i="9"/>
  <c r="M905" i="9" s="1"/>
  <c r="H897" i="9"/>
  <c r="M897" i="9" s="1"/>
  <c r="H889" i="9"/>
  <c r="M889" i="9" s="1"/>
  <c r="H825" i="9"/>
  <c r="M825" i="9" s="1"/>
  <c r="H817" i="9"/>
  <c r="M817" i="9" s="1"/>
  <c r="H809" i="9"/>
  <c r="M809" i="9" s="1"/>
  <c r="H900" i="9"/>
  <c r="M900" i="9" s="1"/>
  <c r="H892" i="9"/>
  <c r="M892" i="9" s="1"/>
  <c r="H884" i="9"/>
  <c r="M884" i="9" s="1"/>
  <c r="H820" i="9"/>
  <c r="M820" i="9" s="1"/>
  <c r="H812" i="9"/>
  <c r="M812" i="9" s="1"/>
  <c r="H804" i="9"/>
  <c r="M804" i="9" s="1"/>
  <c r="H903" i="9"/>
  <c r="M903" i="9" s="1"/>
  <c r="H895" i="9"/>
  <c r="M895" i="9" s="1"/>
  <c r="H887" i="9"/>
  <c r="M887" i="9" s="1"/>
  <c r="H906" i="9"/>
  <c r="M906" i="9" s="1"/>
  <c r="H898" i="9"/>
  <c r="M898" i="9" s="1"/>
  <c r="H890" i="9"/>
  <c r="M890" i="9" s="1"/>
  <c r="H882" i="9"/>
  <c r="M882" i="9" s="1"/>
  <c r="H826" i="9"/>
  <c r="M826" i="9" s="1"/>
  <c r="H818" i="9"/>
  <c r="M818" i="9" s="1"/>
  <c r="H810" i="9"/>
  <c r="M810" i="9" s="1"/>
  <c r="H802" i="9"/>
  <c r="M802" i="9" s="1"/>
  <c r="H901" i="9"/>
  <c r="M901" i="9" s="1"/>
  <c r="H893" i="9"/>
  <c r="M893" i="9" s="1"/>
  <c r="H885" i="9"/>
  <c r="M885" i="9" s="1"/>
  <c r="H821" i="9"/>
  <c r="M821" i="9" s="1"/>
  <c r="H813" i="9"/>
  <c r="M813" i="9" s="1"/>
  <c r="H805" i="9"/>
  <c r="M805" i="9" s="1"/>
  <c r="H904" i="9"/>
  <c r="M904" i="9" s="1"/>
  <c r="H896" i="9"/>
  <c r="M896" i="9" s="1"/>
  <c r="H888" i="9"/>
  <c r="M888" i="9" s="1"/>
  <c r="H824" i="9"/>
  <c r="M824" i="9" s="1"/>
  <c r="H816" i="9"/>
  <c r="M816" i="9" s="1"/>
  <c r="H808" i="9"/>
  <c r="M808" i="9" s="1"/>
  <c r="H907" i="9"/>
  <c r="M907" i="9" s="1"/>
  <c r="H899" i="9"/>
  <c r="M899" i="9" s="1"/>
  <c r="H891" i="9"/>
  <c r="M891" i="9" s="1"/>
  <c r="H883" i="9"/>
  <c r="M883" i="9" s="1"/>
  <c r="H827" i="9"/>
  <c r="M827" i="9" s="1"/>
  <c r="H819" i="9"/>
  <c r="M819" i="9" s="1"/>
  <c r="H811" i="9"/>
  <c r="M811" i="9" s="1"/>
  <c r="H803" i="9"/>
  <c r="M803" i="9" s="1"/>
  <c r="H902" i="9"/>
  <c r="M902" i="9" s="1"/>
  <c r="H894" i="9"/>
  <c r="M894" i="9" s="1"/>
  <c r="H886" i="9"/>
  <c r="M886" i="9" s="1"/>
  <c r="H822" i="9"/>
  <c r="M822" i="9" s="1"/>
  <c r="H814" i="9"/>
  <c r="M814" i="9" s="1"/>
  <c r="H806" i="9"/>
  <c r="M806" i="9" s="1"/>
  <c r="H823" i="9"/>
  <c r="M823" i="9" s="1"/>
  <c r="H807" i="9"/>
  <c r="M807" i="9" s="1"/>
  <c r="H815" i="9"/>
  <c r="M815" i="9" s="1"/>
  <c r="M3353" i="9"/>
  <c r="M3325" i="9"/>
  <c r="M3261" i="9"/>
  <c r="M3338" i="9"/>
  <c r="M3113" i="9"/>
  <c r="M3129" i="9"/>
  <c r="M3186" i="9"/>
  <c r="M3122" i="9"/>
  <c r="M3216" i="9"/>
  <c r="M3183" i="9"/>
  <c r="M3119" i="9"/>
  <c r="M3214" i="9"/>
  <c r="M3189" i="9"/>
  <c r="M3125" i="9"/>
  <c r="M3220" i="9"/>
  <c r="M3187" i="9"/>
  <c r="M3123" i="9"/>
  <c r="K4531" i="9"/>
  <c r="K4517" i="9"/>
  <c r="K3543" i="9"/>
  <c r="K3535" i="9"/>
  <c r="K3527" i="9"/>
  <c r="K3519" i="9"/>
  <c r="K3511" i="9"/>
  <c r="K3503" i="9"/>
  <c r="K3495" i="9"/>
  <c r="K3487" i="9"/>
  <c r="K3479" i="9"/>
  <c r="K3471" i="9"/>
  <c r="K3463" i="9"/>
  <c r="K3455" i="9"/>
  <c r="K3447" i="9"/>
  <c r="K3439" i="9"/>
  <c r="K3431" i="9"/>
  <c r="K3423" i="9"/>
  <c r="K3415" i="9"/>
  <c r="K3407" i="9"/>
  <c r="K3399" i="9"/>
  <c r="K3391" i="9"/>
  <c r="K3546" i="9"/>
  <c r="K3538" i="9"/>
  <c r="K3530" i="9"/>
  <c r="K3522" i="9"/>
  <c r="K3514" i="9"/>
  <c r="K3506" i="9"/>
  <c r="K3498" i="9"/>
  <c r="K3490" i="9"/>
  <c r="K3482" i="9"/>
  <c r="K3474" i="9"/>
  <c r="K3466" i="9"/>
  <c r="K3458" i="9"/>
  <c r="K3450" i="9"/>
  <c r="K3442" i="9"/>
  <c r="K3434" i="9"/>
  <c r="K3426" i="9"/>
  <c r="K3418" i="9"/>
  <c r="K3410" i="9"/>
  <c r="K3402" i="9"/>
  <c r="K3394" i="9"/>
  <c r="K3549" i="9"/>
  <c r="K3541" i="9"/>
  <c r="K3533" i="9"/>
  <c r="K3525" i="9"/>
  <c r="K3517" i="9"/>
  <c r="K3509" i="9"/>
  <c r="K3501" i="9"/>
  <c r="K3493" i="9"/>
  <c r="K3485" i="9"/>
  <c r="K3477" i="9"/>
  <c r="K3469" i="9"/>
  <c r="K3461" i="9"/>
  <c r="K3453" i="9"/>
  <c r="K3445" i="9"/>
  <c r="K3437" i="9"/>
  <c r="K3429" i="9"/>
  <c r="K3421" i="9"/>
  <c r="K3413" i="9"/>
  <c r="K3405" i="9"/>
  <c r="K3397" i="9"/>
  <c r="K3544" i="9"/>
  <c r="K3536" i="9"/>
  <c r="K3528" i="9"/>
  <c r="K3520" i="9"/>
  <c r="K3512" i="9"/>
  <c r="K3504" i="9"/>
  <c r="K3496" i="9"/>
  <c r="K3488" i="9"/>
  <c r="K3480" i="9"/>
  <c r="K3472" i="9"/>
  <c r="K3464" i="9"/>
  <c r="K3456" i="9"/>
  <c r="K3448" i="9"/>
  <c r="K3440" i="9"/>
  <c r="K3432" i="9"/>
  <c r="K3424" i="9"/>
  <c r="K3416" i="9"/>
  <c r="K3408" i="9"/>
  <c r="K3400" i="9"/>
  <c r="K3392" i="9"/>
  <c r="K3547" i="9"/>
  <c r="K3539" i="9"/>
  <c r="K3531" i="9"/>
  <c r="K3523" i="9"/>
  <c r="K3515" i="9"/>
  <c r="K3507" i="9"/>
  <c r="K3499" i="9"/>
  <c r="K3491" i="9"/>
  <c r="K3483" i="9"/>
  <c r="K3475" i="9"/>
  <c r="K3467" i="9"/>
  <c r="K3459" i="9"/>
  <c r="K3451" i="9"/>
  <c r="K3443" i="9"/>
  <c r="K3435" i="9"/>
  <c r="K3427" i="9"/>
  <c r="K3419" i="9"/>
  <c r="K3411" i="9"/>
  <c r="K3403" i="9"/>
  <c r="K3395" i="9"/>
  <c r="K3542" i="9"/>
  <c r="K3534" i="9"/>
  <c r="K3526" i="9"/>
  <c r="K3518" i="9"/>
  <c r="K3510" i="9"/>
  <c r="K3502" i="9"/>
  <c r="K3494" i="9"/>
  <c r="K3486" i="9"/>
  <c r="K3478" i="9"/>
  <c r="K3470" i="9"/>
  <c r="K3462" i="9"/>
  <c r="K3454" i="9"/>
  <c r="K3446" i="9"/>
  <c r="K3438" i="9"/>
  <c r="K3430" i="9"/>
  <c r="K3422" i="9"/>
  <c r="K3414" i="9"/>
  <c r="K3406" i="9"/>
  <c r="K3398" i="9"/>
  <c r="K3390" i="9"/>
  <c r="K3545" i="9"/>
  <c r="K3537" i="9"/>
  <c r="K3529" i="9"/>
  <c r="K3521" i="9"/>
  <c r="K3513" i="9"/>
  <c r="K3505" i="9"/>
  <c r="K3497" i="9"/>
  <c r="K3489" i="9"/>
  <c r="K3481" i="9"/>
  <c r="K3473" i="9"/>
  <c r="K3465" i="9"/>
  <c r="K3457" i="9"/>
  <c r="K3449" i="9"/>
  <c r="K3441" i="9"/>
  <c r="K3433" i="9"/>
  <c r="K3425" i="9"/>
  <c r="K3417" i="9"/>
  <c r="K3409" i="9"/>
  <c r="K3401" i="9"/>
  <c r="K3393" i="9"/>
  <c r="K3548" i="9"/>
  <c r="K3540" i="9"/>
  <c r="K3532" i="9"/>
  <c r="K3524" i="9"/>
  <c r="K3516" i="9"/>
  <c r="K3508" i="9"/>
  <c r="K3500" i="9"/>
  <c r="K3492" i="9"/>
  <c r="K3484" i="9"/>
  <c r="K3476" i="9"/>
  <c r="K3468" i="9"/>
  <c r="K3460" i="9"/>
  <c r="K3452" i="9"/>
  <c r="K3444" i="9"/>
  <c r="K3436" i="9"/>
  <c r="K3428" i="9"/>
  <c r="K3420" i="9"/>
  <c r="K3412" i="9"/>
  <c r="K3404" i="9"/>
  <c r="K3396" i="9"/>
  <c r="K2249" i="9"/>
  <c r="K2263" i="9"/>
  <c r="K1279" i="9"/>
  <c r="K1271" i="9"/>
  <c r="K1263" i="9"/>
  <c r="K1255" i="9"/>
  <c r="K1247" i="9"/>
  <c r="K1239" i="9"/>
  <c r="K1231" i="9"/>
  <c r="K1223" i="9"/>
  <c r="K1215" i="9"/>
  <c r="K1207" i="9"/>
  <c r="K1199" i="9"/>
  <c r="K1191" i="9"/>
  <c r="K1183" i="9"/>
  <c r="K1175" i="9"/>
  <c r="K1167" i="9"/>
  <c r="K1159" i="9"/>
  <c r="K1151" i="9"/>
  <c r="K1143" i="9"/>
  <c r="K1135" i="9"/>
  <c r="K1127" i="9"/>
  <c r="K1274" i="9"/>
  <c r="K1266" i="9"/>
  <c r="K1258" i="9"/>
  <c r="K1250" i="9"/>
  <c r="K1242" i="9"/>
  <c r="K1234" i="9"/>
  <c r="K1226" i="9"/>
  <c r="K1218" i="9"/>
  <c r="K1210" i="9"/>
  <c r="K1202" i="9"/>
  <c r="K1194" i="9"/>
  <c r="K1186" i="9"/>
  <c r="K1178" i="9"/>
  <c r="K1170" i="9"/>
  <c r="K1162" i="9"/>
  <c r="K1154" i="9"/>
  <c r="K1146" i="9"/>
  <c r="K1138" i="9"/>
  <c r="K1130" i="9"/>
  <c r="K1122" i="9"/>
  <c r="K1277" i="9"/>
  <c r="K1269" i="9"/>
  <c r="K1261" i="9"/>
  <c r="K1253" i="9"/>
  <c r="K1245" i="9"/>
  <c r="K1237" i="9"/>
  <c r="K1229" i="9"/>
  <c r="K1221" i="9"/>
  <c r="K1213" i="9"/>
  <c r="K1205" i="9"/>
  <c r="K1197" i="9"/>
  <c r="K1189" i="9"/>
  <c r="K1181" i="9"/>
  <c r="K1173" i="9"/>
  <c r="K1165" i="9"/>
  <c r="K1157" i="9"/>
  <c r="K1149" i="9"/>
  <c r="K1141" i="9"/>
  <c r="K1133" i="9"/>
  <c r="K1125" i="9"/>
  <c r="K1280" i="9"/>
  <c r="K1272" i="9"/>
  <c r="K1264" i="9"/>
  <c r="K1256" i="9"/>
  <c r="K1248" i="9"/>
  <c r="K1240" i="9"/>
  <c r="K1232" i="9"/>
  <c r="K1224" i="9"/>
  <c r="K1216" i="9"/>
  <c r="K1208" i="9"/>
  <c r="K1200" i="9"/>
  <c r="K1192" i="9"/>
  <c r="K1184" i="9"/>
  <c r="K1176" i="9"/>
  <c r="K1168" i="9"/>
  <c r="K1160" i="9"/>
  <c r="K1152" i="9"/>
  <c r="K1144" i="9"/>
  <c r="K1136" i="9"/>
  <c r="K1128" i="9"/>
  <c r="K1275" i="9"/>
  <c r="K1267" i="9"/>
  <c r="K1259" i="9"/>
  <c r="K1251" i="9"/>
  <c r="K1243" i="9"/>
  <c r="K1235" i="9"/>
  <c r="K1227" i="9"/>
  <c r="K1219" i="9"/>
  <c r="K1211" i="9"/>
  <c r="K1203" i="9"/>
  <c r="K1195" i="9"/>
  <c r="K1187" i="9"/>
  <c r="K1179" i="9"/>
  <c r="K1171" i="9"/>
  <c r="K1163" i="9"/>
  <c r="K1155" i="9"/>
  <c r="K1147" i="9"/>
  <c r="K1139" i="9"/>
  <c r="K1131" i="9"/>
  <c r="K1123" i="9"/>
  <c r="K1278" i="9"/>
  <c r="K1270" i="9"/>
  <c r="K1262" i="9"/>
  <c r="K1254" i="9"/>
  <c r="K1246" i="9"/>
  <c r="K1238" i="9"/>
  <c r="K1230" i="9"/>
  <c r="K1222" i="9"/>
  <c r="K1214" i="9"/>
  <c r="K1206" i="9"/>
  <c r="K1198" i="9"/>
  <c r="K1190" i="9"/>
  <c r="K1182" i="9"/>
  <c r="K1174" i="9"/>
  <c r="K1166" i="9"/>
  <c r="K1158" i="9"/>
  <c r="K1150" i="9"/>
  <c r="K1142" i="9"/>
  <c r="K1134" i="9"/>
  <c r="K1126" i="9"/>
  <c r="K1281" i="9"/>
  <c r="K1273" i="9"/>
  <c r="K1265" i="9"/>
  <c r="K1257" i="9"/>
  <c r="K1249" i="9"/>
  <c r="K1241" i="9"/>
  <c r="K1233" i="9"/>
  <c r="K1225" i="9"/>
  <c r="K1217" i="9"/>
  <c r="K1209" i="9"/>
  <c r="K1201" i="9"/>
  <c r="K1193" i="9"/>
  <c r="K1185" i="9"/>
  <c r="K1177" i="9"/>
  <c r="K1169" i="9"/>
  <c r="K1161" i="9"/>
  <c r="K1153" i="9"/>
  <c r="K1145" i="9"/>
  <c r="K1137" i="9"/>
  <c r="K1129" i="9"/>
  <c r="K1276" i="9"/>
  <c r="K1268" i="9"/>
  <c r="K1260" i="9"/>
  <c r="K1252" i="9"/>
  <c r="K1244" i="9"/>
  <c r="K1236" i="9"/>
  <c r="K1228" i="9"/>
  <c r="K1220" i="9"/>
  <c r="K1212" i="9"/>
  <c r="K1204" i="9"/>
  <c r="K1196" i="9"/>
  <c r="K1188" i="9"/>
  <c r="K1180" i="9"/>
  <c r="K1172" i="9"/>
  <c r="K1164" i="9"/>
  <c r="K1156" i="9"/>
  <c r="K1148" i="9"/>
  <c r="K1140" i="9"/>
  <c r="K1132" i="9"/>
  <c r="K1124" i="9"/>
  <c r="H1731" i="9"/>
  <c r="M1731" i="9" s="1"/>
  <c r="H1723" i="9"/>
  <c r="M1723" i="9" s="1"/>
  <c r="H1715" i="9"/>
  <c r="M1715" i="9" s="1"/>
  <c r="H1651" i="9"/>
  <c r="M1651" i="9" s="1"/>
  <c r="H1643" i="9"/>
  <c r="M1643" i="9" s="1"/>
  <c r="H1635" i="9"/>
  <c r="M1635" i="9" s="1"/>
  <c r="H1734" i="9"/>
  <c r="M1734" i="9" s="1"/>
  <c r="H1726" i="9"/>
  <c r="M1726" i="9" s="1"/>
  <c r="H1718" i="9"/>
  <c r="M1718" i="9" s="1"/>
  <c r="H1710" i="9"/>
  <c r="M1710" i="9" s="1"/>
  <c r="H1654" i="9"/>
  <c r="M1654" i="9" s="1"/>
  <c r="H1646" i="9"/>
  <c r="M1646" i="9" s="1"/>
  <c r="H1638" i="9"/>
  <c r="M1638" i="9" s="1"/>
  <c r="H1630" i="9"/>
  <c r="M1630" i="9" s="1"/>
  <c r="H1729" i="9"/>
  <c r="M1729" i="9" s="1"/>
  <c r="H1721" i="9"/>
  <c r="M1721" i="9" s="1"/>
  <c r="H1713" i="9"/>
  <c r="M1713" i="9" s="1"/>
  <c r="H1649" i="9"/>
  <c r="M1649" i="9" s="1"/>
  <c r="H1641" i="9"/>
  <c r="M1641" i="9" s="1"/>
  <c r="H1633" i="9"/>
  <c r="M1633" i="9" s="1"/>
  <c r="H1732" i="9"/>
  <c r="M1732" i="9" s="1"/>
  <c r="H1724" i="9"/>
  <c r="M1724" i="9" s="1"/>
  <c r="H1716" i="9"/>
  <c r="M1716" i="9" s="1"/>
  <c r="H1708" i="9"/>
  <c r="M1708" i="9" s="1"/>
  <c r="H1652" i="9"/>
  <c r="M1652" i="9" s="1"/>
  <c r="H1644" i="9"/>
  <c r="M1644" i="9" s="1"/>
  <c r="H1636" i="9"/>
  <c r="M1636" i="9" s="1"/>
  <c r="H1628" i="9"/>
  <c r="M1628" i="9" s="1"/>
  <c r="H1727" i="9"/>
  <c r="M1727" i="9" s="1"/>
  <c r="H1719" i="9"/>
  <c r="M1719" i="9" s="1"/>
  <c r="H1711" i="9"/>
  <c r="M1711" i="9" s="1"/>
  <c r="H1647" i="9"/>
  <c r="M1647" i="9" s="1"/>
  <c r="H1639" i="9"/>
  <c r="M1639" i="9" s="1"/>
  <c r="H1631" i="9"/>
  <c r="M1631" i="9" s="1"/>
  <c r="H1730" i="9"/>
  <c r="M1730" i="9" s="1"/>
  <c r="H1722" i="9"/>
  <c r="M1722" i="9" s="1"/>
  <c r="H1714" i="9"/>
  <c r="M1714" i="9" s="1"/>
  <c r="H1650" i="9"/>
  <c r="M1650" i="9" s="1"/>
  <c r="H1642" i="9"/>
  <c r="M1642" i="9" s="1"/>
  <c r="H1634" i="9"/>
  <c r="M1634" i="9" s="1"/>
  <c r="H1733" i="9"/>
  <c r="M1733" i="9" s="1"/>
  <c r="H1725" i="9"/>
  <c r="M1725" i="9" s="1"/>
  <c r="H1717" i="9"/>
  <c r="M1717" i="9" s="1"/>
  <c r="H1709" i="9"/>
  <c r="M1709" i="9" s="1"/>
  <c r="H1653" i="9"/>
  <c r="M1653" i="9" s="1"/>
  <c r="H1645" i="9"/>
  <c r="M1645" i="9" s="1"/>
  <c r="H1637" i="9"/>
  <c r="M1637" i="9" s="1"/>
  <c r="H1629" i="9"/>
  <c r="M1629" i="9" s="1"/>
  <c r="H1728" i="9"/>
  <c r="M1728" i="9" s="1"/>
  <c r="H1720" i="9"/>
  <c r="M1720" i="9" s="1"/>
  <c r="H1712" i="9"/>
  <c r="M1712" i="9" s="1"/>
  <c r="H1648" i="9"/>
  <c r="M1648" i="9" s="1"/>
  <c r="H1640" i="9"/>
  <c r="M1640" i="9" s="1"/>
  <c r="H1632" i="9"/>
  <c r="M1632" i="9" s="1"/>
  <c r="M4530" i="9"/>
  <c r="M3311" i="9"/>
  <c r="M3342" i="9"/>
  <c r="M3278" i="9"/>
  <c r="M3332" i="9"/>
  <c r="M3268" i="9"/>
  <c r="M3235" i="9"/>
  <c r="H2050" i="9"/>
  <c r="M2050" i="9" s="1"/>
  <c r="H2042" i="9"/>
  <c r="M2042" i="9" s="1"/>
  <c r="H2034" i="9"/>
  <c r="M2034" i="9" s="1"/>
  <c r="H1970" i="9"/>
  <c r="M1970" i="9" s="1"/>
  <c r="H1962" i="9"/>
  <c r="M1962" i="9" s="1"/>
  <c r="H1954" i="9"/>
  <c r="M1954" i="9" s="1"/>
  <c r="H2053" i="9"/>
  <c r="M2053" i="9" s="1"/>
  <c r="H2045" i="9"/>
  <c r="M2045" i="9" s="1"/>
  <c r="H2037" i="9"/>
  <c r="M2037" i="9" s="1"/>
  <c r="H2029" i="9"/>
  <c r="M2029" i="9" s="1"/>
  <c r="H1973" i="9"/>
  <c r="M1973" i="9" s="1"/>
  <c r="H1965" i="9"/>
  <c r="M1965" i="9" s="1"/>
  <c r="H1957" i="9"/>
  <c r="M1957" i="9" s="1"/>
  <c r="H1949" i="9"/>
  <c r="M1949" i="9" s="1"/>
  <c r="H2048" i="9"/>
  <c r="M2048" i="9" s="1"/>
  <c r="H2040" i="9"/>
  <c r="M2040" i="9" s="1"/>
  <c r="H2032" i="9"/>
  <c r="M2032" i="9" s="1"/>
  <c r="H1968" i="9"/>
  <c r="M1968" i="9" s="1"/>
  <c r="H1960" i="9"/>
  <c r="M1960" i="9" s="1"/>
  <c r="H1952" i="9"/>
  <c r="M1952" i="9" s="1"/>
  <c r="H2051" i="9"/>
  <c r="M2051" i="9" s="1"/>
  <c r="H2043" i="9"/>
  <c r="M2043" i="9" s="1"/>
  <c r="H2035" i="9"/>
  <c r="M2035" i="9" s="1"/>
  <c r="H1971" i="9"/>
  <c r="M1971" i="9" s="1"/>
  <c r="H1963" i="9"/>
  <c r="M1963" i="9" s="1"/>
  <c r="H1955" i="9"/>
  <c r="M1955" i="9" s="1"/>
  <c r="H2054" i="9"/>
  <c r="M2054" i="9" s="1"/>
  <c r="H2046" i="9"/>
  <c r="M2046" i="9" s="1"/>
  <c r="H2038" i="9"/>
  <c r="M2038" i="9" s="1"/>
  <c r="H2030" i="9"/>
  <c r="M2030" i="9" s="1"/>
  <c r="H1974" i="9"/>
  <c r="M1974" i="9" s="1"/>
  <c r="H1966" i="9"/>
  <c r="M1966" i="9" s="1"/>
  <c r="H1958" i="9"/>
  <c r="M1958" i="9" s="1"/>
  <c r="H1950" i="9"/>
  <c r="M1950" i="9" s="1"/>
  <c r="H2049" i="9"/>
  <c r="M2049" i="9" s="1"/>
  <c r="H2041" i="9"/>
  <c r="M2041" i="9" s="1"/>
  <c r="H2033" i="9"/>
  <c r="M2033" i="9" s="1"/>
  <c r="H1969" i="9"/>
  <c r="M1969" i="9" s="1"/>
  <c r="H1961" i="9"/>
  <c r="M1961" i="9" s="1"/>
  <c r="H1953" i="9"/>
  <c r="M1953" i="9" s="1"/>
  <c r="H2052" i="9"/>
  <c r="M2052" i="9" s="1"/>
  <c r="H2044" i="9"/>
  <c r="M2044" i="9" s="1"/>
  <c r="H2036" i="9"/>
  <c r="M2036" i="9" s="1"/>
  <c r="H2028" i="9"/>
  <c r="M2028" i="9" s="1"/>
  <c r="H2047" i="9"/>
  <c r="M2047" i="9" s="1"/>
  <c r="H2039" i="9"/>
  <c r="M2039" i="9" s="1"/>
  <c r="H2031" i="9"/>
  <c r="M2031" i="9" s="1"/>
  <c r="H1972" i="9"/>
  <c r="M1972" i="9" s="1"/>
  <c r="H1964" i="9"/>
  <c r="M1964" i="9" s="1"/>
  <c r="H1956" i="9"/>
  <c r="M1956" i="9" s="1"/>
  <c r="H1948" i="9"/>
  <c r="M1948" i="9" s="1"/>
  <c r="H1967" i="9"/>
  <c r="M1967" i="9" s="1"/>
  <c r="H1959" i="9"/>
  <c r="M1959" i="9" s="1"/>
  <c r="H1951" i="9"/>
  <c r="M1951" i="9" s="1"/>
  <c r="L4518" i="9"/>
  <c r="L4532" i="9"/>
  <c r="L3706" i="9"/>
  <c r="L3698" i="9"/>
  <c r="L3690" i="9"/>
  <c r="L3682" i="9"/>
  <c r="L3674" i="9"/>
  <c r="L3666" i="9"/>
  <c r="L3658" i="9"/>
  <c r="L3650" i="9"/>
  <c r="L3642" i="9"/>
  <c r="L3709" i="9"/>
  <c r="L3701" i="9"/>
  <c r="L3693" i="9"/>
  <c r="L3685" i="9"/>
  <c r="L3677" i="9"/>
  <c r="L3669" i="9"/>
  <c r="L3661" i="9"/>
  <c r="L3653" i="9"/>
  <c r="L3645" i="9"/>
  <c r="L3707" i="9"/>
  <c r="L3699" i="9"/>
  <c r="L3691" i="9"/>
  <c r="L3683" i="9"/>
  <c r="L3702" i="9"/>
  <c r="L3694" i="9"/>
  <c r="L3686" i="9"/>
  <c r="L3678" i="9"/>
  <c r="L3670" i="9"/>
  <c r="L3662" i="9"/>
  <c r="L3654" i="9"/>
  <c r="L3646" i="9"/>
  <c r="L3705" i="9"/>
  <c r="L3697" i="9"/>
  <c r="L3689" i="9"/>
  <c r="L3681" i="9"/>
  <c r="L3673" i="9"/>
  <c r="L3665" i="9"/>
  <c r="L3657" i="9"/>
  <c r="L3649" i="9"/>
  <c r="L3641" i="9"/>
  <c r="L3708" i="9"/>
  <c r="L3700" i="9"/>
  <c r="L3692" i="9"/>
  <c r="L3684" i="9"/>
  <c r="L3676" i="9"/>
  <c r="L3668" i="9"/>
  <c r="L3703" i="9"/>
  <c r="L3639" i="9"/>
  <c r="L3634" i="9"/>
  <c r="L3626" i="9"/>
  <c r="L3618" i="9"/>
  <c r="L3610" i="9"/>
  <c r="L3602" i="9"/>
  <c r="L3594" i="9"/>
  <c r="L3586" i="9"/>
  <c r="L3578" i="9"/>
  <c r="L3570" i="9"/>
  <c r="L3562" i="9"/>
  <c r="L3554" i="9"/>
  <c r="L3688" i="9"/>
  <c r="L3659" i="9"/>
  <c r="L3652" i="9"/>
  <c r="L3643" i="9"/>
  <c r="L3637" i="9"/>
  <c r="L3629" i="9"/>
  <c r="L3621" i="9"/>
  <c r="L3613" i="9"/>
  <c r="L3605" i="9"/>
  <c r="L3597" i="9"/>
  <c r="L3589" i="9"/>
  <c r="L3581" i="9"/>
  <c r="L3573" i="9"/>
  <c r="L3565" i="9"/>
  <c r="L3557" i="9"/>
  <c r="L3679" i="9"/>
  <c r="L3671" i="9"/>
  <c r="L3632" i="9"/>
  <c r="L3624" i="9"/>
  <c r="L3616" i="9"/>
  <c r="L3608" i="9"/>
  <c r="L3600" i="9"/>
  <c r="L3592" i="9"/>
  <c r="L3584" i="9"/>
  <c r="L3576" i="9"/>
  <c r="L3568" i="9"/>
  <c r="L3560" i="9"/>
  <c r="L3552" i="9"/>
  <c r="L3696" i="9"/>
  <c r="L3663" i="9"/>
  <c r="L3656" i="9"/>
  <c r="L3647" i="9"/>
  <c r="L3640" i="9"/>
  <c r="L3635" i="9"/>
  <c r="L3627" i="9"/>
  <c r="L3619" i="9"/>
  <c r="L3611" i="9"/>
  <c r="L3603" i="9"/>
  <c r="L3595" i="9"/>
  <c r="L3587" i="9"/>
  <c r="L3579" i="9"/>
  <c r="L3571" i="9"/>
  <c r="L3563" i="9"/>
  <c r="L3555" i="9"/>
  <c r="L3687" i="9"/>
  <c r="L3638" i="9"/>
  <c r="L3630" i="9"/>
  <c r="L3622" i="9"/>
  <c r="L3614" i="9"/>
  <c r="L3606" i="9"/>
  <c r="L3598" i="9"/>
  <c r="L3590" i="9"/>
  <c r="L3582" i="9"/>
  <c r="L3574" i="9"/>
  <c r="L3566" i="9"/>
  <c r="L3558" i="9"/>
  <c r="L3550" i="9"/>
  <c r="L3704" i="9"/>
  <c r="L3675" i="9"/>
  <c r="L3660" i="9"/>
  <c r="L3651" i="9"/>
  <c r="L3644" i="9"/>
  <c r="L3633" i="9"/>
  <c r="L3625" i="9"/>
  <c r="L3617" i="9"/>
  <c r="L3609" i="9"/>
  <c r="L3601" i="9"/>
  <c r="L3593" i="9"/>
  <c r="L3585" i="9"/>
  <c r="L3577" i="9"/>
  <c r="L3569" i="9"/>
  <c r="L3561" i="9"/>
  <c r="L3553" i="9"/>
  <c r="L3695" i="9"/>
  <c r="L3672" i="9"/>
  <c r="L3667" i="9"/>
  <c r="L3636" i="9"/>
  <c r="L3628" i="9"/>
  <c r="L3620" i="9"/>
  <c r="L3612" i="9"/>
  <c r="L3604" i="9"/>
  <c r="L3596" i="9"/>
  <c r="L3588" i="9"/>
  <c r="L3580" i="9"/>
  <c r="L3572" i="9"/>
  <c r="L3564" i="9"/>
  <c r="L3556" i="9"/>
  <c r="L3680" i="9"/>
  <c r="L3664" i="9"/>
  <c r="L3655" i="9"/>
  <c r="L3648" i="9"/>
  <c r="L3631" i="9"/>
  <c r="L3623" i="9"/>
  <c r="L3615" i="9"/>
  <c r="L3607" i="9"/>
  <c r="L3599" i="9"/>
  <c r="L3591" i="9"/>
  <c r="L3583" i="9"/>
  <c r="L3575" i="9"/>
  <c r="L3567" i="9"/>
  <c r="L3559" i="9"/>
  <c r="L3551" i="9"/>
  <c r="L2264" i="9"/>
  <c r="L2250" i="9"/>
  <c r="L1436" i="9"/>
  <c r="L1428" i="9"/>
  <c r="L1420" i="9"/>
  <c r="L1412" i="9"/>
  <c r="L1404" i="9"/>
  <c r="L1396" i="9"/>
  <c r="L1388" i="9"/>
  <c r="L1380" i="9"/>
  <c r="L1372" i="9"/>
  <c r="L1364" i="9"/>
  <c r="L1356" i="9"/>
  <c r="L1348" i="9"/>
  <c r="L1340" i="9"/>
  <c r="L1332" i="9"/>
  <c r="L1324" i="9"/>
  <c r="L1316" i="9"/>
  <c r="L1308" i="9"/>
  <c r="L1300" i="9"/>
  <c r="L1439" i="9"/>
  <c r="L1431" i="9"/>
  <c r="L1423" i="9"/>
  <c r="L1415" i="9"/>
  <c r="L1407" i="9"/>
  <c r="L1399" i="9"/>
  <c r="L1391" i="9"/>
  <c r="L1383" i="9"/>
  <c r="L1375" i="9"/>
  <c r="L1367" i="9"/>
  <c r="L1359" i="9"/>
  <c r="L1351" i="9"/>
  <c r="L1343" i="9"/>
  <c r="L1335" i="9"/>
  <c r="L1434" i="9"/>
  <c r="L1426" i="9"/>
  <c r="L1418" i="9"/>
  <c r="L1410" i="9"/>
  <c r="L1402" i="9"/>
  <c r="L1394" i="9"/>
  <c r="L1386" i="9"/>
  <c r="L1378" i="9"/>
  <c r="L1370" i="9"/>
  <c r="L1362" i="9"/>
  <c r="L1354" i="9"/>
  <c r="L1346" i="9"/>
  <c r="L1338" i="9"/>
  <c r="L1437" i="9"/>
  <c r="L1429" i="9"/>
  <c r="L1421" i="9"/>
  <c r="L1413" i="9"/>
  <c r="L1405" i="9"/>
  <c r="L1397" i="9"/>
  <c r="L1389" i="9"/>
  <c r="L1381" i="9"/>
  <c r="L1373" i="9"/>
  <c r="L1365" i="9"/>
  <c r="L1357" i="9"/>
  <c r="L1349" i="9"/>
  <c r="L1341" i="9"/>
  <c r="L1333" i="9"/>
  <c r="L1325" i="9"/>
  <c r="L1317" i="9"/>
  <c r="L1309" i="9"/>
  <c r="L1301" i="9"/>
  <c r="L1440" i="9"/>
  <c r="L1432" i="9"/>
  <c r="L1424" i="9"/>
  <c r="L1416" i="9"/>
  <c r="L1408" i="9"/>
  <c r="L1400" i="9"/>
  <c r="L1392" i="9"/>
  <c r="L1384" i="9"/>
  <c r="L1376" i="9"/>
  <c r="L1368" i="9"/>
  <c r="L1360" i="9"/>
  <c r="L1352" i="9"/>
  <c r="L1344" i="9"/>
  <c r="L1336" i="9"/>
  <c r="L1441" i="9"/>
  <c r="L1433" i="9"/>
  <c r="L1425" i="9"/>
  <c r="L1417" i="9"/>
  <c r="L1409" i="9"/>
  <c r="L1401" i="9"/>
  <c r="L1393" i="9"/>
  <c r="L1377" i="9"/>
  <c r="L1361" i="9"/>
  <c r="L1345" i="9"/>
  <c r="L1330" i="9"/>
  <c r="L1328" i="9"/>
  <c r="L1322" i="9"/>
  <c r="L1320" i="9"/>
  <c r="L1314" i="9"/>
  <c r="L1312" i="9"/>
  <c r="L1306" i="9"/>
  <c r="L1304" i="9"/>
  <c r="L1298" i="9"/>
  <c r="L1290" i="9"/>
  <c r="L1282" i="9"/>
  <c r="L1435" i="9"/>
  <c r="L1427" i="9"/>
  <c r="L1419" i="9"/>
  <c r="L1411" i="9"/>
  <c r="L1403" i="9"/>
  <c r="L1326" i="9"/>
  <c r="L1318" i="9"/>
  <c r="L1310" i="9"/>
  <c r="L1302" i="9"/>
  <c r="L1293" i="9"/>
  <c r="L1285" i="9"/>
  <c r="L1395" i="9"/>
  <c r="L1379" i="9"/>
  <c r="L1363" i="9"/>
  <c r="L1347" i="9"/>
  <c r="L1296" i="9"/>
  <c r="L1288" i="9"/>
  <c r="L1438" i="9"/>
  <c r="L1430" i="9"/>
  <c r="L1422" i="9"/>
  <c r="L1414" i="9"/>
  <c r="L1406" i="9"/>
  <c r="L1398" i="9"/>
  <c r="L1382" i="9"/>
  <c r="L1366" i="9"/>
  <c r="L1350" i="9"/>
  <c r="L1334" i="9"/>
  <c r="L1291" i="9"/>
  <c r="L1283" i="9"/>
  <c r="L1385" i="9"/>
  <c r="L1369" i="9"/>
  <c r="L1353" i="9"/>
  <c r="L1337" i="9"/>
  <c r="L1331" i="9"/>
  <c r="L1329" i="9"/>
  <c r="L1323" i="9"/>
  <c r="L1321" i="9"/>
  <c r="L1315" i="9"/>
  <c r="L1313" i="9"/>
  <c r="L1307" i="9"/>
  <c r="L1305" i="9"/>
  <c r="L1299" i="9"/>
  <c r="L1294" i="9"/>
  <c r="L1286" i="9"/>
  <c r="L1327" i="9"/>
  <c r="L1319" i="9"/>
  <c r="L1311" i="9"/>
  <c r="L1303" i="9"/>
  <c r="L1297" i="9"/>
  <c r="L1289" i="9"/>
  <c r="L1387" i="9"/>
  <c r="L1371" i="9"/>
  <c r="L1355" i="9"/>
  <c r="L1339" i="9"/>
  <c r="L1292" i="9"/>
  <c r="L1284" i="9"/>
  <c r="L1390" i="9"/>
  <c r="L1374" i="9"/>
  <c r="L1358" i="9"/>
  <c r="L1342" i="9"/>
  <c r="L1295" i="9"/>
  <c r="L1287" i="9"/>
  <c r="M3230" i="9"/>
  <c r="H1249" i="9"/>
  <c r="M1249" i="9" s="1"/>
  <c r="H1241" i="9"/>
  <c r="M1241" i="9" s="1"/>
  <c r="H1233" i="9"/>
  <c r="M1233" i="9" s="1"/>
  <c r="H1169" i="9"/>
  <c r="M1169" i="9" s="1"/>
  <c r="H1161" i="9"/>
  <c r="M1161" i="9" s="1"/>
  <c r="H1153" i="9"/>
  <c r="M1153" i="9" s="1"/>
  <c r="H1252" i="9"/>
  <c r="M1252" i="9" s="1"/>
  <c r="H1244" i="9"/>
  <c r="M1244" i="9" s="1"/>
  <c r="H1236" i="9"/>
  <c r="M1236" i="9" s="1"/>
  <c r="H1228" i="9"/>
  <c r="M1228" i="9" s="1"/>
  <c r="H1172" i="9"/>
  <c r="M1172" i="9" s="1"/>
  <c r="H1164" i="9"/>
  <c r="M1164" i="9" s="1"/>
  <c r="H1156" i="9"/>
  <c r="M1156" i="9" s="1"/>
  <c r="H1148" i="9"/>
  <c r="M1148" i="9" s="1"/>
  <c r="H1247" i="9"/>
  <c r="M1247" i="9" s="1"/>
  <c r="H1239" i="9"/>
  <c r="M1239" i="9" s="1"/>
  <c r="H1231" i="9"/>
  <c r="M1231" i="9" s="1"/>
  <c r="H1167" i="9"/>
  <c r="M1167" i="9" s="1"/>
  <c r="H1159" i="9"/>
  <c r="M1159" i="9" s="1"/>
  <c r="H1151" i="9"/>
  <c r="M1151" i="9" s="1"/>
  <c r="H1250" i="9"/>
  <c r="M1250" i="9" s="1"/>
  <c r="H1242" i="9"/>
  <c r="M1242" i="9" s="1"/>
  <c r="H1234" i="9"/>
  <c r="M1234" i="9" s="1"/>
  <c r="H1170" i="9"/>
  <c r="M1170" i="9" s="1"/>
  <c r="H1162" i="9"/>
  <c r="M1162" i="9" s="1"/>
  <c r="H1154" i="9"/>
  <c r="M1154" i="9" s="1"/>
  <c r="H1253" i="9"/>
  <c r="M1253" i="9" s="1"/>
  <c r="H1245" i="9"/>
  <c r="M1245" i="9" s="1"/>
  <c r="H1237" i="9"/>
  <c r="M1237" i="9" s="1"/>
  <c r="H1229" i="9"/>
  <c r="M1229" i="9" s="1"/>
  <c r="H1173" i="9"/>
  <c r="M1173" i="9" s="1"/>
  <c r="H1165" i="9"/>
  <c r="M1165" i="9" s="1"/>
  <c r="H1157" i="9"/>
  <c r="M1157" i="9" s="1"/>
  <c r="H1149" i="9"/>
  <c r="M1149" i="9" s="1"/>
  <c r="H1248" i="9"/>
  <c r="M1248" i="9" s="1"/>
  <c r="H1240" i="9"/>
  <c r="M1240" i="9" s="1"/>
  <c r="H1232" i="9"/>
  <c r="M1232" i="9" s="1"/>
  <c r="H1168" i="9"/>
  <c r="M1168" i="9" s="1"/>
  <c r="H1160" i="9"/>
  <c r="M1160" i="9" s="1"/>
  <c r="H1152" i="9"/>
  <c r="M1152" i="9" s="1"/>
  <c r="H1251" i="9"/>
  <c r="M1251" i="9" s="1"/>
  <c r="H1243" i="9"/>
  <c r="M1243" i="9" s="1"/>
  <c r="H1235" i="9"/>
  <c r="M1235" i="9" s="1"/>
  <c r="H1171" i="9"/>
  <c r="M1171" i="9" s="1"/>
  <c r="H1163" i="9"/>
  <c r="M1163" i="9" s="1"/>
  <c r="H1155" i="9"/>
  <c r="M1155" i="9" s="1"/>
  <c r="H1254" i="9"/>
  <c r="M1254" i="9" s="1"/>
  <c r="H1246" i="9"/>
  <c r="M1246" i="9" s="1"/>
  <c r="H1238" i="9"/>
  <c r="M1238" i="9" s="1"/>
  <c r="H1230" i="9"/>
  <c r="M1230" i="9" s="1"/>
  <c r="H1174" i="9"/>
  <c r="M1174" i="9" s="1"/>
  <c r="H1166" i="9"/>
  <c r="M1166" i="9" s="1"/>
  <c r="H1158" i="9"/>
  <c r="M1158" i="9" s="1"/>
  <c r="H1150" i="9"/>
  <c r="M1150" i="9" s="1"/>
  <c r="H2266" i="9"/>
  <c r="M2266" i="9" s="1"/>
  <c r="H2252" i="9"/>
  <c r="M2252" i="9" s="1"/>
  <c r="H1707" i="9"/>
  <c r="M1707" i="9" s="1"/>
  <c r="H1699" i="9"/>
  <c r="M1699" i="9" s="1"/>
  <c r="H1691" i="9"/>
  <c r="M1691" i="9" s="1"/>
  <c r="H1683" i="9"/>
  <c r="M1683" i="9" s="1"/>
  <c r="H1627" i="9"/>
  <c r="M1627" i="9" s="1"/>
  <c r="H1619" i="9"/>
  <c r="M1619" i="9" s="1"/>
  <c r="H1611" i="9"/>
  <c r="M1611" i="9" s="1"/>
  <c r="H1603" i="9"/>
  <c r="M1603" i="9" s="1"/>
  <c r="H1702" i="9"/>
  <c r="M1702" i="9" s="1"/>
  <c r="H1694" i="9"/>
  <c r="M1694" i="9" s="1"/>
  <c r="H1686" i="9"/>
  <c r="M1686" i="9" s="1"/>
  <c r="H1622" i="9"/>
  <c r="M1622" i="9" s="1"/>
  <c r="H1614" i="9"/>
  <c r="M1614" i="9" s="1"/>
  <c r="H1606" i="9"/>
  <c r="M1606" i="9" s="1"/>
  <c r="H1705" i="9"/>
  <c r="M1705" i="9" s="1"/>
  <c r="H1697" i="9"/>
  <c r="M1697" i="9" s="1"/>
  <c r="H1689" i="9"/>
  <c r="M1689" i="9" s="1"/>
  <c r="H1625" i="9"/>
  <c r="M1625" i="9" s="1"/>
  <c r="H1617" i="9"/>
  <c r="M1617" i="9" s="1"/>
  <c r="H1609" i="9"/>
  <c r="M1609" i="9" s="1"/>
  <c r="H1700" i="9"/>
  <c r="M1700" i="9" s="1"/>
  <c r="H1692" i="9"/>
  <c r="M1692" i="9" s="1"/>
  <c r="H1684" i="9"/>
  <c r="M1684" i="9" s="1"/>
  <c r="H1620" i="9"/>
  <c r="M1620" i="9" s="1"/>
  <c r="H1612" i="9"/>
  <c r="M1612" i="9" s="1"/>
  <c r="H1604" i="9"/>
  <c r="M1604" i="9" s="1"/>
  <c r="H1703" i="9"/>
  <c r="M1703" i="9" s="1"/>
  <c r="H1695" i="9"/>
  <c r="M1695" i="9" s="1"/>
  <c r="H1687" i="9"/>
  <c r="M1687" i="9" s="1"/>
  <c r="H1623" i="9"/>
  <c r="M1623" i="9" s="1"/>
  <c r="H1615" i="9"/>
  <c r="M1615" i="9" s="1"/>
  <c r="H1607" i="9"/>
  <c r="M1607" i="9" s="1"/>
  <c r="H1706" i="9"/>
  <c r="M1706" i="9" s="1"/>
  <c r="H1698" i="9"/>
  <c r="M1698" i="9" s="1"/>
  <c r="H1690" i="9"/>
  <c r="M1690" i="9" s="1"/>
  <c r="H1682" i="9"/>
  <c r="M1682" i="9" s="1"/>
  <c r="H1626" i="9"/>
  <c r="M1626" i="9" s="1"/>
  <c r="H1618" i="9"/>
  <c r="M1618" i="9" s="1"/>
  <c r="H1610" i="9"/>
  <c r="M1610" i="9" s="1"/>
  <c r="H1602" i="9"/>
  <c r="M1602" i="9" s="1"/>
  <c r="H1701" i="9"/>
  <c r="M1701" i="9" s="1"/>
  <c r="H1693" i="9"/>
  <c r="M1693" i="9" s="1"/>
  <c r="H1685" i="9"/>
  <c r="M1685" i="9" s="1"/>
  <c r="H1621" i="9"/>
  <c r="M1621" i="9" s="1"/>
  <c r="H1613" i="9"/>
  <c r="M1613" i="9" s="1"/>
  <c r="H1605" i="9"/>
  <c r="M1605" i="9" s="1"/>
  <c r="H1704" i="9"/>
  <c r="M1704" i="9" s="1"/>
  <c r="H1696" i="9"/>
  <c r="M1696" i="9" s="1"/>
  <c r="H1688" i="9"/>
  <c r="M1688" i="9" s="1"/>
  <c r="H1624" i="9"/>
  <c r="M1624" i="9" s="1"/>
  <c r="H1616" i="9"/>
  <c r="M1616" i="9" s="1"/>
  <c r="H1608" i="9"/>
  <c r="M1608" i="9" s="1"/>
  <c r="H2263" i="9"/>
  <c r="M2263" i="9" s="1"/>
  <c r="H2249" i="9"/>
  <c r="M2249" i="9" s="1"/>
  <c r="H1225" i="9"/>
  <c r="M1225" i="9" s="1"/>
  <c r="H1217" i="9"/>
  <c r="M1217" i="9" s="1"/>
  <c r="H1209" i="9"/>
  <c r="M1209" i="9" s="1"/>
  <c r="H1145" i="9"/>
  <c r="M1145" i="9" s="1"/>
  <c r="H1137" i="9"/>
  <c r="M1137" i="9" s="1"/>
  <c r="H1129" i="9"/>
  <c r="M1129" i="9" s="1"/>
  <c r="H1220" i="9"/>
  <c r="M1220" i="9" s="1"/>
  <c r="H1212" i="9"/>
  <c r="M1212" i="9" s="1"/>
  <c r="H1204" i="9"/>
  <c r="M1204" i="9" s="1"/>
  <c r="H1140" i="9"/>
  <c r="M1140" i="9" s="1"/>
  <c r="H1132" i="9"/>
  <c r="M1132" i="9" s="1"/>
  <c r="H1124" i="9"/>
  <c r="M1124" i="9" s="1"/>
  <c r="H1223" i="9"/>
  <c r="M1223" i="9" s="1"/>
  <c r="H1215" i="9"/>
  <c r="M1215" i="9" s="1"/>
  <c r="H1207" i="9"/>
  <c r="M1207" i="9" s="1"/>
  <c r="H1143" i="9"/>
  <c r="M1143" i="9" s="1"/>
  <c r="H1135" i="9"/>
  <c r="M1135" i="9" s="1"/>
  <c r="H1127" i="9"/>
  <c r="M1127" i="9" s="1"/>
  <c r="H1226" i="9"/>
  <c r="M1226" i="9" s="1"/>
  <c r="H1218" i="9"/>
  <c r="M1218" i="9" s="1"/>
  <c r="H1210" i="9"/>
  <c r="M1210" i="9" s="1"/>
  <c r="H1202" i="9"/>
  <c r="M1202" i="9" s="1"/>
  <c r="H1146" i="9"/>
  <c r="M1146" i="9" s="1"/>
  <c r="H1138" i="9"/>
  <c r="M1138" i="9" s="1"/>
  <c r="H1130" i="9"/>
  <c r="M1130" i="9" s="1"/>
  <c r="H1122" i="9"/>
  <c r="M1122" i="9" s="1"/>
  <c r="H1221" i="9"/>
  <c r="M1221" i="9" s="1"/>
  <c r="H1213" i="9"/>
  <c r="M1213" i="9" s="1"/>
  <c r="H1205" i="9"/>
  <c r="M1205" i="9" s="1"/>
  <c r="H1141" i="9"/>
  <c r="M1141" i="9" s="1"/>
  <c r="H1133" i="9"/>
  <c r="M1133" i="9" s="1"/>
  <c r="H1125" i="9"/>
  <c r="M1125" i="9" s="1"/>
  <c r="H1224" i="9"/>
  <c r="M1224" i="9" s="1"/>
  <c r="H1216" i="9"/>
  <c r="M1216" i="9" s="1"/>
  <c r="H1208" i="9"/>
  <c r="M1208" i="9" s="1"/>
  <c r="H1144" i="9"/>
  <c r="M1144" i="9" s="1"/>
  <c r="H1136" i="9"/>
  <c r="M1136" i="9" s="1"/>
  <c r="H1128" i="9"/>
  <c r="M1128" i="9" s="1"/>
  <c r="H1227" i="9"/>
  <c r="M1227" i="9" s="1"/>
  <c r="H1219" i="9"/>
  <c r="M1219" i="9" s="1"/>
  <c r="H1211" i="9"/>
  <c r="M1211" i="9" s="1"/>
  <c r="H1203" i="9"/>
  <c r="M1203" i="9" s="1"/>
  <c r="H1147" i="9"/>
  <c r="M1147" i="9" s="1"/>
  <c r="H1139" i="9"/>
  <c r="M1139" i="9" s="1"/>
  <c r="H1131" i="9"/>
  <c r="M1131" i="9" s="1"/>
  <c r="H1123" i="9"/>
  <c r="M1123" i="9" s="1"/>
  <c r="H1222" i="9"/>
  <c r="M1222" i="9" s="1"/>
  <c r="H1214" i="9"/>
  <c r="M1214" i="9" s="1"/>
  <c r="H1206" i="9"/>
  <c r="M1206" i="9" s="1"/>
  <c r="H1142" i="9"/>
  <c r="M1142" i="9" s="1"/>
  <c r="H1134" i="9"/>
  <c r="M1134" i="9" s="1"/>
  <c r="H1126" i="9"/>
  <c r="M1126" i="9" s="1"/>
  <c r="H2253" i="9"/>
  <c r="M2253" i="9" s="1"/>
  <c r="H2267" i="9"/>
  <c r="M2267" i="9" s="1"/>
  <c r="H1866" i="9"/>
  <c r="M1866" i="9" s="1"/>
  <c r="H1858" i="9"/>
  <c r="M1858" i="9" s="1"/>
  <c r="H1850" i="9"/>
  <c r="M1850" i="9" s="1"/>
  <c r="H1842" i="9"/>
  <c r="M1842" i="9" s="1"/>
  <c r="H1861" i="9"/>
  <c r="M1861" i="9" s="1"/>
  <c r="H1864" i="9"/>
  <c r="M1864" i="9" s="1"/>
  <c r="H1856" i="9"/>
  <c r="M1856" i="9" s="1"/>
  <c r="H1848" i="9"/>
  <c r="M1848" i="9" s="1"/>
  <c r="H1862" i="9"/>
  <c r="M1862" i="9" s="1"/>
  <c r="H1854" i="9"/>
  <c r="M1854" i="9" s="1"/>
  <c r="H1846" i="9"/>
  <c r="M1846" i="9" s="1"/>
  <c r="H1865" i="9"/>
  <c r="M1865" i="9" s="1"/>
  <c r="H1857" i="9"/>
  <c r="M1857" i="9" s="1"/>
  <c r="H1849" i="9"/>
  <c r="M1849" i="9" s="1"/>
  <c r="H1851" i="9"/>
  <c r="M1851" i="9" s="1"/>
  <c r="H1843" i="9"/>
  <c r="M1843" i="9" s="1"/>
  <c r="H1787" i="9"/>
  <c r="M1787" i="9" s="1"/>
  <c r="H1779" i="9"/>
  <c r="M1779" i="9" s="1"/>
  <c r="H1771" i="9"/>
  <c r="M1771" i="9" s="1"/>
  <c r="H1763" i="9"/>
  <c r="M1763" i="9" s="1"/>
  <c r="H1859" i="9"/>
  <c r="M1859" i="9" s="1"/>
  <c r="H1782" i="9"/>
  <c r="M1782" i="9" s="1"/>
  <c r="H1774" i="9"/>
  <c r="M1774" i="9" s="1"/>
  <c r="H1766" i="9"/>
  <c r="M1766" i="9" s="1"/>
  <c r="H1853" i="9"/>
  <c r="M1853" i="9" s="1"/>
  <c r="H1845" i="9"/>
  <c r="M1845" i="9" s="1"/>
  <c r="H1785" i="9"/>
  <c r="M1785" i="9" s="1"/>
  <c r="H1777" i="9"/>
  <c r="M1777" i="9" s="1"/>
  <c r="H1769" i="9"/>
  <c r="M1769" i="9" s="1"/>
  <c r="H1855" i="9"/>
  <c r="M1855" i="9" s="1"/>
  <c r="H1847" i="9"/>
  <c r="M1847" i="9" s="1"/>
  <c r="H1780" i="9"/>
  <c r="M1780" i="9" s="1"/>
  <c r="H1772" i="9"/>
  <c r="M1772" i="9" s="1"/>
  <c r="H1764" i="9"/>
  <c r="M1764" i="9" s="1"/>
  <c r="H1783" i="9"/>
  <c r="M1783" i="9" s="1"/>
  <c r="H1775" i="9"/>
  <c r="M1775" i="9" s="1"/>
  <c r="H1767" i="9"/>
  <c r="M1767" i="9" s="1"/>
  <c r="H1867" i="9"/>
  <c r="M1867" i="9" s="1"/>
  <c r="H1852" i="9"/>
  <c r="M1852" i="9" s="1"/>
  <c r="H1844" i="9"/>
  <c r="M1844" i="9" s="1"/>
  <c r="H1786" i="9"/>
  <c r="M1786" i="9" s="1"/>
  <c r="H1778" i="9"/>
  <c r="M1778" i="9" s="1"/>
  <c r="H1770" i="9"/>
  <c r="M1770" i="9" s="1"/>
  <c r="H1762" i="9"/>
  <c r="M1762" i="9" s="1"/>
  <c r="H1781" i="9"/>
  <c r="M1781" i="9" s="1"/>
  <c r="H1773" i="9"/>
  <c r="M1773" i="9" s="1"/>
  <c r="H1765" i="9"/>
  <c r="M1765" i="9" s="1"/>
  <c r="H1863" i="9"/>
  <c r="M1863" i="9" s="1"/>
  <c r="H1860" i="9"/>
  <c r="M1860" i="9" s="1"/>
  <c r="H1784" i="9"/>
  <c r="M1784" i="9" s="1"/>
  <c r="H1776" i="9"/>
  <c r="M1776" i="9" s="1"/>
  <c r="H1768" i="9"/>
  <c r="M1768" i="9" s="1"/>
  <c r="J4521" i="9"/>
  <c r="J4535" i="9"/>
  <c r="J4187" i="9"/>
  <c r="J4179" i="9"/>
  <c r="J4171" i="9"/>
  <c r="J4163" i="9"/>
  <c r="J4155" i="9"/>
  <c r="J4147" i="9"/>
  <c r="J4139" i="9"/>
  <c r="J4131" i="9"/>
  <c r="J4123" i="9"/>
  <c r="J4115" i="9"/>
  <c r="J4107" i="9"/>
  <c r="J4099" i="9"/>
  <c r="J4091" i="9"/>
  <c r="J4083" i="9"/>
  <c r="J4075" i="9"/>
  <c r="J4067" i="9"/>
  <c r="J4059" i="9"/>
  <c r="J4051" i="9"/>
  <c r="J4043" i="9"/>
  <c r="J4182" i="9"/>
  <c r="J4174" i="9"/>
  <c r="J4166" i="9"/>
  <c r="J4158" i="9"/>
  <c r="J4150" i="9"/>
  <c r="J4142" i="9"/>
  <c r="J4134" i="9"/>
  <c r="J4126" i="9"/>
  <c r="J4118" i="9"/>
  <c r="J4110" i="9"/>
  <c r="J4102" i="9"/>
  <c r="J4094" i="9"/>
  <c r="J4086" i="9"/>
  <c r="J4078" i="9"/>
  <c r="J4070" i="9"/>
  <c r="J4062" i="9"/>
  <c r="J4054" i="9"/>
  <c r="J4046" i="9"/>
  <c r="J4038" i="9"/>
  <c r="J4030" i="9"/>
  <c r="J4185" i="9"/>
  <c r="J4177" i="9"/>
  <c r="J4169" i="9"/>
  <c r="J4161" i="9"/>
  <c r="J4153" i="9"/>
  <c r="J4145" i="9"/>
  <c r="J4137" i="9"/>
  <c r="J4129" i="9"/>
  <c r="J4121" i="9"/>
  <c r="J4113" i="9"/>
  <c r="J4105" i="9"/>
  <c r="J4097" i="9"/>
  <c r="J4089" i="9"/>
  <c r="J4081" i="9"/>
  <c r="J4073" i="9"/>
  <c r="J4065" i="9"/>
  <c r="J4057" i="9"/>
  <c r="J4049" i="9"/>
  <c r="J4041" i="9"/>
  <c r="J4033" i="9"/>
  <c r="J4188" i="9"/>
  <c r="J4180" i="9"/>
  <c r="J4172" i="9"/>
  <c r="J4164" i="9"/>
  <c r="J4156" i="9"/>
  <c r="J4148" i="9"/>
  <c r="J4140" i="9"/>
  <c r="J4132" i="9"/>
  <c r="J4124" i="9"/>
  <c r="J4116" i="9"/>
  <c r="J4108" i="9"/>
  <c r="J4100" i="9"/>
  <c r="J4092" i="9"/>
  <c r="J4183" i="9"/>
  <c r="J4175" i="9"/>
  <c r="J4167" i="9"/>
  <c r="J4159" i="9"/>
  <c r="J4151" i="9"/>
  <c r="J4143" i="9"/>
  <c r="J4135" i="9"/>
  <c r="J4127" i="9"/>
  <c r="J4119" i="9"/>
  <c r="J4111" i="9"/>
  <c r="J4103" i="9"/>
  <c r="J4095" i="9"/>
  <c r="J4087" i="9"/>
  <c r="J4079" i="9"/>
  <c r="J4071" i="9"/>
  <c r="J4063" i="9"/>
  <c r="J4189" i="9"/>
  <c r="J4181" i="9"/>
  <c r="J4173" i="9"/>
  <c r="J4165" i="9"/>
  <c r="J4184" i="9"/>
  <c r="J4176" i="9"/>
  <c r="J4168" i="9"/>
  <c r="J4160" i="9"/>
  <c r="J4152" i="9"/>
  <c r="J4144" i="9"/>
  <c r="J4136" i="9"/>
  <c r="J4128" i="9"/>
  <c r="J4120" i="9"/>
  <c r="J4112" i="9"/>
  <c r="J4104" i="9"/>
  <c r="J4096" i="9"/>
  <c r="J4162" i="9"/>
  <c r="J4133" i="9"/>
  <c r="J4130" i="9"/>
  <c r="J4101" i="9"/>
  <c r="J4098" i="9"/>
  <c r="J4085" i="9"/>
  <c r="J4069" i="9"/>
  <c r="J4058" i="9"/>
  <c r="J4039" i="9"/>
  <c r="J4178" i="9"/>
  <c r="J4141" i="9"/>
  <c r="J4138" i="9"/>
  <c r="J4109" i="9"/>
  <c r="J4106" i="9"/>
  <c r="J4080" i="9"/>
  <c r="J4064" i="9"/>
  <c r="J4047" i="9"/>
  <c r="J4045" i="9"/>
  <c r="J4037" i="9"/>
  <c r="J4035" i="9"/>
  <c r="J4084" i="9"/>
  <c r="J4082" i="9"/>
  <c r="J4068" i="9"/>
  <c r="J4066" i="9"/>
  <c r="J4055" i="9"/>
  <c r="J4053" i="9"/>
  <c r="J4149" i="9"/>
  <c r="J4146" i="9"/>
  <c r="J4117" i="9"/>
  <c r="J4114" i="9"/>
  <c r="J4077" i="9"/>
  <c r="J4061" i="9"/>
  <c r="J4031" i="9"/>
  <c r="J4170" i="9"/>
  <c r="J4044" i="9"/>
  <c r="J4040" i="9"/>
  <c r="J4036" i="9"/>
  <c r="J4157" i="9"/>
  <c r="J4154" i="9"/>
  <c r="J4125" i="9"/>
  <c r="J4122" i="9"/>
  <c r="J4093" i="9"/>
  <c r="J4088" i="9"/>
  <c r="J4072" i="9"/>
  <c r="J4052" i="9"/>
  <c r="J4048" i="9"/>
  <c r="J4042" i="9"/>
  <c r="J4186" i="9"/>
  <c r="J4090" i="9"/>
  <c r="J4076" i="9"/>
  <c r="J4074" i="9"/>
  <c r="J4060" i="9"/>
  <c r="J4056" i="9"/>
  <c r="J4050" i="9"/>
  <c r="J4034" i="9"/>
  <c r="J4032" i="9"/>
  <c r="J2253" i="9"/>
  <c r="J2267" i="9"/>
  <c r="J1917" i="9"/>
  <c r="J1909" i="9"/>
  <c r="J1901" i="9"/>
  <c r="J1893" i="9"/>
  <c r="J1885" i="9"/>
  <c r="J1877" i="9"/>
  <c r="J1869" i="9"/>
  <c r="J1861" i="9"/>
  <c r="J1853" i="9"/>
  <c r="J1845" i="9"/>
  <c r="J1837" i="9"/>
  <c r="J1829" i="9"/>
  <c r="J1821" i="9"/>
  <c r="J1813" i="9"/>
  <c r="J1920" i="9"/>
  <c r="J1912" i="9"/>
  <c r="J1904" i="9"/>
  <c r="J1896" i="9"/>
  <c r="J1888" i="9"/>
  <c r="J1880" i="9"/>
  <c r="J1872" i="9"/>
  <c r="J1864" i="9"/>
  <c r="J1856" i="9"/>
  <c r="J1915" i="9"/>
  <c r="J1907" i="9"/>
  <c r="J1899" i="9"/>
  <c r="J1891" i="9"/>
  <c r="J1883" i="9"/>
  <c r="J1875" i="9"/>
  <c r="J1867" i="9"/>
  <c r="J1859" i="9"/>
  <c r="J1851" i="9"/>
  <c r="J1843" i="9"/>
  <c r="J1835" i="9"/>
  <c r="J1827" i="9"/>
  <c r="J1819" i="9"/>
  <c r="J1811" i="9"/>
  <c r="J1921" i="9"/>
  <c r="J1913" i="9"/>
  <c r="J1905" i="9"/>
  <c r="J1897" i="9"/>
  <c r="J1889" i="9"/>
  <c r="J1881" i="9"/>
  <c r="J1873" i="9"/>
  <c r="J1865" i="9"/>
  <c r="J1857" i="9"/>
  <c r="J1849" i="9"/>
  <c r="J1841" i="9"/>
  <c r="J1833" i="9"/>
  <c r="J1825" i="9"/>
  <c r="J1817" i="9"/>
  <c r="J1809" i="9"/>
  <c r="J1916" i="9"/>
  <c r="J1908" i="9"/>
  <c r="J1900" i="9"/>
  <c r="J1892" i="9"/>
  <c r="J1884" i="9"/>
  <c r="J1876" i="9"/>
  <c r="J1868" i="9"/>
  <c r="J1860" i="9"/>
  <c r="J1852" i="9"/>
  <c r="J1844" i="9"/>
  <c r="J1836" i="9"/>
  <c r="J1828" i="9"/>
  <c r="J1820" i="9"/>
  <c r="J1812" i="9"/>
  <c r="J1914" i="9"/>
  <c r="J1898" i="9"/>
  <c r="J1882" i="9"/>
  <c r="J1866" i="9"/>
  <c r="J1848" i="9"/>
  <c r="J1840" i="9"/>
  <c r="J1832" i="9"/>
  <c r="J1824" i="9"/>
  <c r="J1816" i="9"/>
  <c r="J1806" i="9"/>
  <c r="J1798" i="9"/>
  <c r="J1790" i="9"/>
  <c r="J1782" i="9"/>
  <c r="J1774" i="9"/>
  <c r="J1766" i="9"/>
  <c r="J1910" i="9"/>
  <c r="J1894" i="9"/>
  <c r="J1878" i="9"/>
  <c r="J1862" i="9"/>
  <c r="J1801" i="9"/>
  <c r="J1793" i="9"/>
  <c r="J1785" i="9"/>
  <c r="J1777" i="9"/>
  <c r="J1769" i="9"/>
  <c r="J1919" i="9"/>
  <c r="J1903" i="9"/>
  <c r="J1887" i="9"/>
  <c r="J1871" i="9"/>
  <c r="J1855" i="9"/>
  <c r="J1847" i="9"/>
  <c r="J1839" i="9"/>
  <c r="J1831" i="9"/>
  <c r="J1823" i="9"/>
  <c r="J1815" i="9"/>
  <c r="J1804" i="9"/>
  <c r="J1796" i="9"/>
  <c r="J1788" i="9"/>
  <c r="J1780" i="9"/>
  <c r="J1772" i="9"/>
  <c r="J1764" i="9"/>
  <c r="J1850" i="9"/>
  <c r="J1842" i="9"/>
  <c r="J1834" i="9"/>
  <c r="J1826" i="9"/>
  <c r="J1818" i="9"/>
  <c r="J1807" i="9"/>
  <c r="J1799" i="9"/>
  <c r="J1791" i="9"/>
  <c r="J1783" i="9"/>
  <c r="J1775" i="9"/>
  <c r="J1767" i="9"/>
  <c r="J1906" i="9"/>
  <c r="J1890" i="9"/>
  <c r="J1874" i="9"/>
  <c r="J1858" i="9"/>
  <c r="J1802" i="9"/>
  <c r="J1794" i="9"/>
  <c r="J1786" i="9"/>
  <c r="J1778" i="9"/>
  <c r="J1770" i="9"/>
  <c r="J1762" i="9"/>
  <c r="J1918" i="9"/>
  <c r="J1902" i="9"/>
  <c r="J1886" i="9"/>
  <c r="J1870" i="9"/>
  <c r="J1810" i="9"/>
  <c r="J1805" i="9"/>
  <c r="J1797" i="9"/>
  <c r="J1789" i="9"/>
  <c r="J1781" i="9"/>
  <c r="J1773" i="9"/>
  <c r="J1765" i="9"/>
  <c r="J1911" i="9"/>
  <c r="J1895" i="9"/>
  <c r="J1879" i="9"/>
  <c r="J1863" i="9"/>
  <c r="J1854" i="9"/>
  <c r="J1846" i="9"/>
  <c r="J1838" i="9"/>
  <c r="J1830" i="9"/>
  <c r="J1822" i="9"/>
  <c r="J1814" i="9"/>
  <c r="J1808" i="9"/>
  <c r="J1800" i="9"/>
  <c r="J1792" i="9"/>
  <c r="J1784" i="9"/>
  <c r="J1776" i="9"/>
  <c r="J1768" i="9"/>
  <c r="J1803" i="9"/>
  <c r="J1795" i="9"/>
  <c r="J1787" i="9"/>
  <c r="J1779" i="9"/>
  <c r="J1771" i="9"/>
  <c r="J1763" i="9"/>
  <c r="M3169" i="9"/>
  <c r="M3209" i="9"/>
  <c r="M3185" i="9"/>
  <c r="M3178" i="9"/>
  <c r="M3114" i="9"/>
  <c r="M3208" i="9"/>
  <c r="M3144" i="9"/>
  <c r="M3111" i="9"/>
  <c r="M3206" i="9"/>
  <c r="M3142" i="9"/>
  <c r="M3181" i="9"/>
  <c r="M3117" i="9"/>
  <c r="M3212" i="9"/>
  <c r="M3148" i="9"/>
  <c r="M3179" i="9"/>
  <c r="M3115" i="9"/>
  <c r="L4522" i="9"/>
  <c r="L4345" i="9"/>
  <c r="L4337" i="9"/>
  <c r="L4329" i="9"/>
  <c r="L4321" i="9"/>
  <c r="L4313" i="9"/>
  <c r="L4305" i="9"/>
  <c r="L4297" i="9"/>
  <c r="L4289" i="9"/>
  <c r="L4281" i="9"/>
  <c r="L4273" i="9"/>
  <c r="L4265" i="9"/>
  <c r="L4257" i="9"/>
  <c r="L4249" i="9"/>
  <c r="L4241" i="9"/>
  <c r="L4233" i="9"/>
  <c r="L4225" i="9"/>
  <c r="L4217" i="9"/>
  <c r="L4209" i="9"/>
  <c r="L4201" i="9"/>
  <c r="L4193" i="9"/>
  <c r="L4348" i="9"/>
  <c r="L4340" i="9"/>
  <c r="L4332" i="9"/>
  <c r="L4324" i="9"/>
  <c r="L4316" i="9"/>
  <c r="L4308" i="9"/>
  <c r="L4300" i="9"/>
  <c r="L4292" i="9"/>
  <c r="L4284" i="9"/>
  <c r="L4276" i="9"/>
  <c r="L4268" i="9"/>
  <c r="L4260" i="9"/>
  <c r="L4252" i="9"/>
  <c r="L4244" i="9"/>
  <c r="L4236" i="9"/>
  <c r="L4228" i="9"/>
  <c r="L4220" i="9"/>
  <c r="L4212" i="9"/>
  <c r="L4204" i="9"/>
  <c r="L4196" i="9"/>
  <c r="L4343" i="9"/>
  <c r="L4335" i="9"/>
  <c r="L4327" i="9"/>
  <c r="L4319" i="9"/>
  <c r="L4311" i="9"/>
  <c r="L4303" i="9"/>
  <c r="L4295" i="9"/>
  <c r="L4287" i="9"/>
  <c r="L4279" i="9"/>
  <c r="L4271" i="9"/>
  <c r="L4263" i="9"/>
  <c r="L4255" i="9"/>
  <c r="L4247" i="9"/>
  <c r="L4239" i="9"/>
  <c r="L4231" i="9"/>
  <c r="L4223" i="9"/>
  <c r="L4215" i="9"/>
  <c r="L4207" i="9"/>
  <c r="L4199" i="9"/>
  <c r="L4191" i="9"/>
  <c r="L4346" i="9"/>
  <c r="L4338" i="9"/>
  <c r="L4330" i="9"/>
  <c r="L4322" i="9"/>
  <c r="L4314" i="9"/>
  <c r="L4306" i="9"/>
  <c r="L4298" i="9"/>
  <c r="L4290" i="9"/>
  <c r="L4282" i="9"/>
  <c r="L4274" i="9"/>
  <c r="L4266" i="9"/>
  <c r="L4258" i="9"/>
  <c r="L4250" i="9"/>
  <c r="L4242" i="9"/>
  <c r="L4234" i="9"/>
  <c r="L4226" i="9"/>
  <c r="L4218" i="9"/>
  <c r="L4210" i="9"/>
  <c r="L4202" i="9"/>
  <c r="L4194" i="9"/>
  <c r="L4536" i="9"/>
  <c r="L4349" i="9"/>
  <c r="L4341" i="9"/>
  <c r="L4333" i="9"/>
  <c r="L4325" i="9"/>
  <c r="L4317" i="9"/>
  <c r="L4309" i="9"/>
  <c r="L4301" i="9"/>
  <c r="L4293" i="9"/>
  <c r="L4285" i="9"/>
  <c r="L4277" i="9"/>
  <c r="L4269" i="9"/>
  <c r="L4261" i="9"/>
  <c r="L4253" i="9"/>
  <c r="L4245" i="9"/>
  <c r="L4237" i="9"/>
  <c r="L4229" i="9"/>
  <c r="L4221" i="9"/>
  <c r="L4213" i="9"/>
  <c r="L4205" i="9"/>
  <c r="L4197" i="9"/>
  <c r="L4344" i="9"/>
  <c r="L4336" i="9"/>
  <c r="L4328" i="9"/>
  <c r="L4320" i="9"/>
  <c r="L4312" i="9"/>
  <c r="L4304" i="9"/>
  <c r="L4296" i="9"/>
  <c r="L4288" i="9"/>
  <c r="L4280" i="9"/>
  <c r="L4272" i="9"/>
  <c r="L4264" i="9"/>
  <c r="L4256" i="9"/>
  <c r="L4248" i="9"/>
  <c r="L4240" i="9"/>
  <c r="L4232" i="9"/>
  <c r="L4224" i="9"/>
  <c r="L4216" i="9"/>
  <c r="L4208" i="9"/>
  <c r="L4200" i="9"/>
  <c r="L4192" i="9"/>
  <c r="L4347" i="9"/>
  <c r="L4339" i="9"/>
  <c r="L4331" i="9"/>
  <c r="L4323" i="9"/>
  <c r="L4315" i="9"/>
  <c r="L4307" i="9"/>
  <c r="L4299" i="9"/>
  <c r="L4291" i="9"/>
  <c r="L4283" i="9"/>
  <c r="L4275" i="9"/>
  <c r="L4267" i="9"/>
  <c r="L4259" i="9"/>
  <c r="L4251" i="9"/>
  <c r="L4243" i="9"/>
  <c r="L4235" i="9"/>
  <c r="L4227" i="9"/>
  <c r="L4219" i="9"/>
  <c r="L4211" i="9"/>
  <c r="L4203" i="9"/>
  <c r="L4195" i="9"/>
  <c r="L4342" i="9"/>
  <c r="L4334" i="9"/>
  <c r="L4326" i="9"/>
  <c r="L4318" i="9"/>
  <c r="L4310" i="9"/>
  <c r="L4302" i="9"/>
  <c r="L4294" i="9"/>
  <c r="L4286" i="9"/>
  <c r="L4278" i="9"/>
  <c r="L4270" i="9"/>
  <c r="L4262" i="9"/>
  <c r="L4254" i="9"/>
  <c r="L4246" i="9"/>
  <c r="L4238" i="9"/>
  <c r="L4230" i="9"/>
  <c r="L4222" i="9"/>
  <c r="L4214" i="9"/>
  <c r="L4206" i="9"/>
  <c r="L4198" i="9"/>
  <c r="L4190" i="9"/>
  <c r="L2254" i="9"/>
  <c r="L2268" i="9"/>
  <c r="L2075" i="9"/>
  <c r="L2067" i="9"/>
  <c r="L2059" i="9"/>
  <c r="L2051" i="9"/>
  <c r="L2043" i="9"/>
  <c r="L2035" i="9"/>
  <c r="L2027" i="9"/>
  <c r="L2019" i="9"/>
  <c r="L2011" i="9"/>
  <c r="L2003" i="9"/>
  <c r="L1995" i="9"/>
  <c r="L1987" i="9"/>
  <c r="L1979" i="9"/>
  <c r="L1971" i="9"/>
  <c r="L1963" i="9"/>
  <c r="L1955" i="9"/>
  <c r="L1947" i="9"/>
  <c r="L1939" i="9"/>
  <c r="L1931" i="9"/>
  <c r="L1923" i="9"/>
  <c r="L2078" i="9"/>
  <c r="L2070" i="9"/>
  <c r="L2062" i="9"/>
  <c r="L2054" i="9"/>
  <c r="L2046" i="9"/>
  <c r="L2038" i="9"/>
  <c r="L2030" i="9"/>
  <c r="L2022" i="9"/>
  <c r="L2014" i="9"/>
  <c r="L2006" i="9"/>
  <c r="L1998" i="9"/>
  <c r="L1990" i="9"/>
  <c r="L1982" i="9"/>
  <c r="L1974" i="9"/>
  <c r="L1966" i="9"/>
  <c r="L1958" i="9"/>
  <c r="L1950" i="9"/>
  <c r="L1942" i="9"/>
  <c r="L1934" i="9"/>
  <c r="L1926" i="9"/>
  <c r="L2081" i="9"/>
  <c r="L2073" i="9"/>
  <c r="L2065" i="9"/>
  <c r="L2057" i="9"/>
  <c r="L2049" i="9"/>
  <c r="L2041" i="9"/>
  <c r="L2033" i="9"/>
  <c r="L2025" i="9"/>
  <c r="L2017" i="9"/>
  <c r="L2009" i="9"/>
  <c r="L2001" i="9"/>
  <c r="L1993" i="9"/>
  <c r="L1985" i="9"/>
  <c r="L1977" i="9"/>
  <c r="L1969" i="9"/>
  <c r="L1961" i="9"/>
  <c r="L1953" i="9"/>
  <c r="L1945" i="9"/>
  <c r="L1937" i="9"/>
  <c r="L1929" i="9"/>
  <c r="L2076" i="9"/>
  <c r="L2068" i="9"/>
  <c r="L2060" i="9"/>
  <c r="L2052" i="9"/>
  <c r="L2044" i="9"/>
  <c r="L2036" i="9"/>
  <c r="L2028" i="9"/>
  <c r="L2020" i="9"/>
  <c r="L2012" i="9"/>
  <c r="L2004" i="9"/>
  <c r="L1996" i="9"/>
  <c r="L1988" i="9"/>
  <c r="L1980" i="9"/>
  <c r="L1972" i="9"/>
  <c r="L1964" i="9"/>
  <c r="L1956" i="9"/>
  <c r="L1948" i="9"/>
  <c r="L1940" i="9"/>
  <c r="L2079" i="9"/>
  <c r="L2071" i="9"/>
  <c r="L2063" i="9"/>
  <c r="L2055" i="9"/>
  <c r="L2047" i="9"/>
  <c r="L2039" i="9"/>
  <c r="L2031" i="9"/>
  <c r="L2023" i="9"/>
  <c r="L2015" i="9"/>
  <c r="L2007" i="9"/>
  <c r="L1999" i="9"/>
  <c r="L1991" i="9"/>
  <c r="L1983" i="9"/>
  <c r="L1975" i="9"/>
  <c r="L1967" i="9"/>
  <c r="L1959" i="9"/>
  <c r="L1951" i="9"/>
  <c r="L1943" i="9"/>
  <c r="L1935" i="9"/>
  <c r="L1927" i="9"/>
  <c r="L2074" i="9"/>
  <c r="L2066" i="9"/>
  <c r="L2058" i="9"/>
  <c r="L2050" i="9"/>
  <c r="L2042" i="9"/>
  <c r="L2034" i="9"/>
  <c r="L2026" i="9"/>
  <c r="L2018" i="9"/>
  <c r="L2010" i="9"/>
  <c r="L2002" i="9"/>
  <c r="L1994" i="9"/>
  <c r="L1986" i="9"/>
  <c r="L1978" i="9"/>
  <c r="L1970" i="9"/>
  <c r="L1962" i="9"/>
  <c r="L1954" i="9"/>
  <c r="L1946" i="9"/>
  <c r="L1938" i="9"/>
  <c r="L1930" i="9"/>
  <c r="L1922" i="9"/>
  <c r="L2077" i="9"/>
  <c r="L2069" i="9"/>
  <c r="L2061" i="9"/>
  <c r="L2053" i="9"/>
  <c r="L2045" i="9"/>
  <c r="L2037" i="9"/>
  <c r="L2029" i="9"/>
  <c r="L2021" i="9"/>
  <c r="L2013" i="9"/>
  <c r="L2005" i="9"/>
  <c r="L1997" i="9"/>
  <c r="L1989" i="9"/>
  <c r="L2080" i="9"/>
  <c r="L2072" i="9"/>
  <c r="L2064" i="9"/>
  <c r="L2056" i="9"/>
  <c r="L2048" i="9"/>
  <c r="L2040" i="9"/>
  <c r="L2032" i="9"/>
  <c r="L2024" i="9"/>
  <c r="L2016" i="9"/>
  <c r="L2008" i="9"/>
  <c r="L2000" i="9"/>
  <c r="L1992" i="9"/>
  <c r="L1984" i="9"/>
  <c r="L1976" i="9"/>
  <c r="L1936" i="9"/>
  <c r="L1981" i="9"/>
  <c r="L1932" i="9"/>
  <c r="L1925" i="9"/>
  <c r="L1928" i="9"/>
  <c r="L1965" i="9"/>
  <c r="L1957" i="9"/>
  <c r="L1949" i="9"/>
  <c r="L1941" i="9"/>
  <c r="L1973" i="9"/>
  <c r="L1924" i="9"/>
  <c r="L1968" i="9"/>
  <c r="L1960" i="9"/>
  <c r="L1952" i="9"/>
  <c r="L1944" i="9"/>
  <c r="L1933" i="9"/>
  <c r="J4509" i="9"/>
  <c r="J4501" i="9"/>
  <c r="J4493" i="9"/>
  <c r="J4485" i="9"/>
  <c r="J4477" i="9"/>
  <c r="J4469" i="9"/>
  <c r="J4504" i="9"/>
  <c r="J4496" i="9"/>
  <c r="J4488" i="9"/>
  <c r="J4480" i="9"/>
  <c r="J4472" i="9"/>
  <c r="J4523" i="9"/>
  <c r="J4507" i="9"/>
  <c r="J4499" i="9"/>
  <c r="J4491" i="9"/>
  <c r="J4483" i="9"/>
  <c r="J4475" i="9"/>
  <c r="J4467" i="9"/>
  <c r="J4502" i="9"/>
  <c r="J4494" i="9"/>
  <c r="J4486" i="9"/>
  <c r="J4478" i="9"/>
  <c r="J4470" i="9"/>
  <c r="J4537" i="9"/>
  <c r="J4505" i="9"/>
  <c r="J4497" i="9"/>
  <c r="J4489" i="9"/>
  <c r="J4481" i="9"/>
  <c r="J4473" i="9"/>
  <c r="J4508" i="9"/>
  <c r="J4500" i="9"/>
  <c r="J4492" i="9"/>
  <c r="J4484" i="9"/>
  <c r="J4476" i="9"/>
  <c r="J4468" i="9"/>
  <c r="J4503" i="9"/>
  <c r="J4495" i="9"/>
  <c r="J4482" i="9"/>
  <c r="J4479" i="9"/>
  <c r="J4459" i="9"/>
  <c r="J4451" i="9"/>
  <c r="J4443" i="9"/>
  <c r="J4435" i="9"/>
  <c r="J4427" i="9"/>
  <c r="J4419" i="9"/>
  <c r="J4411" i="9"/>
  <c r="J4403" i="9"/>
  <c r="J4395" i="9"/>
  <c r="J4387" i="9"/>
  <c r="J4379" i="9"/>
  <c r="J4371" i="9"/>
  <c r="J4363" i="9"/>
  <c r="J4355" i="9"/>
  <c r="J4462" i="9"/>
  <c r="J4454" i="9"/>
  <c r="J4446" i="9"/>
  <c r="J4438" i="9"/>
  <c r="J4430" i="9"/>
  <c r="J4422" i="9"/>
  <c r="J4414" i="9"/>
  <c r="J4406" i="9"/>
  <c r="J4398" i="9"/>
  <c r="J4390" i="9"/>
  <c r="J4382" i="9"/>
  <c r="J4374" i="9"/>
  <c r="J4366" i="9"/>
  <c r="J4358" i="9"/>
  <c r="J4350" i="9"/>
  <c r="J4490" i="9"/>
  <c r="J4487" i="9"/>
  <c r="J4465" i="9"/>
  <c r="J4457" i="9"/>
  <c r="J4449" i="9"/>
  <c r="J4441" i="9"/>
  <c r="J4433" i="9"/>
  <c r="J4425" i="9"/>
  <c r="J4417" i="9"/>
  <c r="J4409" i="9"/>
  <c r="J4401" i="9"/>
  <c r="J4393" i="9"/>
  <c r="J4385" i="9"/>
  <c r="J4377" i="9"/>
  <c r="J4369" i="9"/>
  <c r="J4361" i="9"/>
  <c r="J4353" i="9"/>
  <c r="J4506" i="9"/>
  <c r="J4460" i="9"/>
  <c r="J4452" i="9"/>
  <c r="J4444" i="9"/>
  <c r="J4436" i="9"/>
  <c r="J4428" i="9"/>
  <c r="J4420" i="9"/>
  <c r="J4412" i="9"/>
  <c r="J4404" i="9"/>
  <c r="J4396" i="9"/>
  <c r="J4388" i="9"/>
  <c r="J4380" i="9"/>
  <c r="J4372" i="9"/>
  <c r="J4364" i="9"/>
  <c r="J4356" i="9"/>
  <c r="J4463" i="9"/>
  <c r="J4455" i="9"/>
  <c r="J4447" i="9"/>
  <c r="J4439" i="9"/>
  <c r="J4431" i="9"/>
  <c r="J4423" i="9"/>
  <c r="J4415" i="9"/>
  <c r="J4407" i="9"/>
  <c r="J4399" i="9"/>
  <c r="J4391" i="9"/>
  <c r="J4383" i="9"/>
  <c r="J4375" i="9"/>
  <c r="J4367" i="9"/>
  <c r="J4359" i="9"/>
  <c r="J4351" i="9"/>
  <c r="J4458" i="9"/>
  <c r="J4450" i="9"/>
  <c r="J4442" i="9"/>
  <c r="J4434" i="9"/>
  <c r="J4426" i="9"/>
  <c r="J4418" i="9"/>
  <c r="J4410" i="9"/>
  <c r="J4402" i="9"/>
  <c r="J4394" i="9"/>
  <c r="J4386" i="9"/>
  <c r="J4378" i="9"/>
  <c r="J4370" i="9"/>
  <c r="J4362" i="9"/>
  <c r="J4354" i="9"/>
  <c r="J4498" i="9"/>
  <c r="J4474" i="9"/>
  <c r="J4471" i="9"/>
  <c r="J4466" i="9"/>
  <c r="J4461" i="9"/>
  <c r="J4453" i="9"/>
  <c r="J4445" i="9"/>
  <c r="J4437" i="9"/>
  <c r="J4429" i="9"/>
  <c r="J4421" i="9"/>
  <c r="J4413" i="9"/>
  <c r="J4405" i="9"/>
  <c r="J4397" i="9"/>
  <c r="J4389" i="9"/>
  <c r="J4381" i="9"/>
  <c r="J4373" i="9"/>
  <c r="J4365" i="9"/>
  <c r="J4357" i="9"/>
  <c r="J4464" i="9"/>
  <c r="J4456" i="9"/>
  <c r="J4448" i="9"/>
  <c r="J4440" i="9"/>
  <c r="J4432" i="9"/>
  <c r="J4424" i="9"/>
  <c r="J4416" i="9"/>
  <c r="J4408" i="9"/>
  <c r="J4400" i="9"/>
  <c r="J4392" i="9"/>
  <c r="J4384" i="9"/>
  <c r="J4376" i="9"/>
  <c r="J4368" i="9"/>
  <c r="J4360" i="9"/>
  <c r="J4352" i="9"/>
  <c r="J2234" i="9"/>
  <c r="J2226" i="9"/>
  <c r="J2218" i="9"/>
  <c r="J2210" i="9"/>
  <c r="J2202" i="9"/>
  <c r="J2194" i="9"/>
  <c r="J2186" i="9"/>
  <c r="J2178" i="9"/>
  <c r="J2170" i="9"/>
  <c r="J2162" i="9"/>
  <c r="J2269" i="9"/>
  <c r="J2237" i="9"/>
  <c r="J2229" i="9"/>
  <c r="J2221" i="9"/>
  <c r="J2213" i="9"/>
  <c r="J2240" i="9"/>
  <c r="J2232" i="9"/>
  <c r="J2224" i="9"/>
  <c r="J2216" i="9"/>
  <c r="J2208" i="9"/>
  <c r="J2200" i="9"/>
  <c r="J2192" i="9"/>
  <c r="J2184" i="9"/>
  <c r="J2176" i="9"/>
  <c r="J2168" i="9"/>
  <c r="J2160" i="9"/>
  <c r="J2152" i="9"/>
  <c r="J2235" i="9"/>
  <c r="J2227" i="9"/>
  <c r="J2219" i="9"/>
  <c r="J2211" i="9"/>
  <c r="J2203" i="9"/>
  <c r="J2195" i="9"/>
  <c r="J2187" i="9"/>
  <c r="J2179" i="9"/>
  <c r="J2171" i="9"/>
  <c r="J2163" i="9"/>
  <c r="J2155" i="9"/>
  <c r="J2147" i="9"/>
  <c r="J2139" i="9"/>
  <c r="J2131" i="9"/>
  <c r="J2123" i="9"/>
  <c r="J2115" i="9"/>
  <c r="J2107" i="9"/>
  <c r="J2099" i="9"/>
  <c r="J2238" i="9"/>
  <c r="J2230" i="9"/>
  <c r="J2222" i="9"/>
  <c r="J2214" i="9"/>
  <c r="J2206" i="9"/>
  <c r="J2198" i="9"/>
  <c r="J2190" i="9"/>
  <c r="J2182" i="9"/>
  <c r="J2174" i="9"/>
  <c r="J2166" i="9"/>
  <c r="J2158" i="9"/>
  <c r="J2150" i="9"/>
  <c r="J2142" i="9"/>
  <c r="J2134" i="9"/>
  <c r="J2126" i="9"/>
  <c r="J2118" i="9"/>
  <c r="J2110" i="9"/>
  <c r="J2102" i="9"/>
  <c r="J2241" i="9"/>
  <c r="J2233" i="9"/>
  <c r="J2225" i="9"/>
  <c r="J2217" i="9"/>
  <c r="J2209" i="9"/>
  <c r="J2201" i="9"/>
  <c r="J2193" i="9"/>
  <c r="J2185" i="9"/>
  <c r="J2177" i="9"/>
  <c r="J2169" i="9"/>
  <c r="J2161" i="9"/>
  <c r="J2153" i="9"/>
  <c r="J2145" i="9"/>
  <c r="J2137" i="9"/>
  <c r="J2129" i="9"/>
  <c r="J2121" i="9"/>
  <c r="J2113" i="9"/>
  <c r="J2255" i="9"/>
  <c r="J2239" i="9"/>
  <c r="J2231" i="9"/>
  <c r="J2223" i="9"/>
  <c r="J2215" i="9"/>
  <c r="J2207" i="9"/>
  <c r="J2199" i="9"/>
  <c r="J2191" i="9"/>
  <c r="J2172" i="9"/>
  <c r="J2157" i="9"/>
  <c r="J2140" i="9"/>
  <c r="J2138" i="9"/>
  <c r="J2124" i="9"/>
  <c r="J2122" i="9"/>
  <c r="J2093" i="9"/>
  <c r="J2085" i="9"/>
  <c r="J2204" i="9"/>
  <c r="J2196" i="9"/>
  <c r="J2188" i="9"/>
  <c r="J2154" i="9"/>
  <c r="J2149" i="9"/>
  <c r="J2133" i="9"/>
  <c r="J2117" i="9"/>
  <c r="J2108" i="9"/>
  <c r="J2106" i="9"/>
  <c r="J2104" i="9"/>
  <c r="J2100" i="9"/>
  <c r="J2098" i="9"/>
  <c r="J2088" i="9"/>
  <c r="J2181" i="9"/>
  <c r="J2175" i="9"/>
  <c r="J2165" i="9"/>
  <c r="J2159" i="9"/>
  <c r="J2156" i="9"/>
  <c r="J2151" i="9"/>
  <c r="J2135" i="9"/>
  <c r="J2119" i="9"/>
  <c r="J2096" i="9"/>
  <c r="J2091" i="9"/>
  <c r="J2083" i="9"/>
  <c r="J2228" i="9"/>
  <c r="J2212" i="9"/>
  <c r="J2144" i="9"/>
  <c r="J2128" i="9"/>
  <c r="J2112" i="9"/>
  <c r="J2094" i="9"/>
  <c r="J2086" i="9"/>
  <c r="J2180" i="9"/>
  <c r="J2164" i="9"/>
  <c r="J2148" i="9"/>
  <c r="J2146" i="9"/>
  <c r="J2132" i="9"/>
  <c r="J2130" i="9"/>
  <c r="J2116" i="9"/>
  <c r="J2114" i="9"/>
  <c r="J2105" i="9"/>
  <c r="J2089" i="9"/>
  <c r="J2141" i="9"/>
  <c r="J2125" i="9"/>
  <c r="J2109" i="9"/>
  <c r="J2103" i="9"/>
  <c r="J2101" i="9"/>
  <c r="J2097" i="9"/>
  <c r="J2092" i="9"/>
  <c r="J2084" i="9"/>
  <c r="J2183" i="9"/>
  <c r="J2173" i="9"/>
  <c r="J2167" i="9"/>
  <c r="J2143" i="9"/>
  <c r="J2127" i="9"/>
  <c r="J2111" i="9"/>
  <c r="J2095" i="9"/>
  <c r="J2087" i="9"/>
  <c r="J2236" i="9"/>
  <c r="J2220" i="9"/>
  <c r="J2205" i="9"/>
  <c r="J2197" i="9"/>
  <c r="J2189" i="9"/>
  <c r="J2136" i="9"/>
  <c r="J2120" i="9"/>
  <c r="J2090" i="9"/>
  <c r="J2082" i="9"/>
  <c r="L4523" i="9"/>
  <c r="L4507" i="9"/>
  <c r="L4499" i="9"/>
  <c r="L4491" i="9"/>
  <c r="L4483" i="9"/>
  <c r="L4475" i="9"/>
  <c r="L4467" i="9"/>
  <c r="L4502" i="9"/>
  <c r="L4494" i="9"/>
  <c r="L4486" i="9"/>
  <c r="L4478" i="9"/>
  <c r="L4470" i="9"/>
  <c r="L4537" i="9"/>
  <c r="L4505" i="9"/>
  <c r="L4497" i="9"/>
  <c r="L4489" i="9"/>
  <c r="L4481" i="9"/>
  <c r="L4473" i="9"/>
  <c r="L4465" i="9"/>
  <c r="L4508" i="9"/>
  <c r="L4500" i="9"/>
  <c r="L4492" i="9"/>
  <c r="L4484" i="9"/>
  <c r="L4476" i="9"/>
  <c r="L4468" i="9"/>
  <c r="L4503" i="9"/>
  <c r="L4495" i="9"/>
  <c r="L4487" i="9"/>
  <c r="L4479" i="9"/>
  <c r="L4471" i="9"/>
  <c r="L4506" i="9"/>
  <c r="L4498" i="9"/>
  <c r="L4490" i="9"/>
  <c r="L4482" i="9"/>
  <c r="L4474" i="9"/>
  <c r="L4466" i="9"/>
  <c r="L4509" i="9"/>
  <c r="L4501" i="9"/>
  <c r="L4493" i="9"/>
  <c r="L4504" i="9"/>
  <c r="L4457" i="9"/>
  <c r="L4449" i="9"/>
  <c r="L4441" i="9"/>
  <c r="L4433" i="9"/>
  <c r="L4425" i="9"/>
  <c r="L4417" i="9"/>
  <c r="L4409" i="9"/>
  <c r="L4401" i="9"/>
  <c r="L4393" i="9"/>
  <c r="L4385" i="9"/>
  <c r="L4377" i="9"/>
  <c r="L4369" i="9"/>
  <c r="L4361" i="9"/>
  <c r="L4353" i="9"/>
  <c r="L4460" i="9"/>
  <c r="L4452" i="9"/>
  <c r="L4444" i="9"/>
  <c r="L4436" i="9"/>
  <c r="L4428" i="9"/>
  <c r="L4420" i="9"/>
  <c r="L4412" i="9"/>
  <c r="L4404" i="9"/>
  <c r="L4396" i="9"/>
  <c r="L4388" i="9"/>
  <c r="L4380" i="9"/>
  <c r="L4372" i="9"/>
  <c r="L4364" i="9"/>
  <c r="L4356" i="9"/>
  <c r="L4463" i="9"/>
  <c r="L4455" i="9"/>
  <c r="L4447" i="9"/>
  <c r="L4439" i="9"/>
  <c r="L4431" i="9"/>
  <c r="L4423" i="9"/>
  <c r="L4415" i="9"/>
  <c r="L4407" i="9"/>
  <c r="L4399" i="9"/>
  <c r="L4391" i="9"/>
  <c r="L4383" i="9"/>
  <c r="L4375" i="9"/>
  <c r="L4367" i="9"/>
  <c r="L4359" i="9"/>
  <c r="L4351" i="9"/>
  <c r="L4496" i="9"/>
  <c r="L4472" i="9"/>
  <c r="L4469" i="9"/>
  <c r="L4458" i="9"/>
  <c r="L4450" i="9"/>
  <c r="L4442" i="9"/>
  <c r="L4434" i="9"/>
  <c r="L4426" i="9"/>
  <c r="L4418" i="9"/>
  <c r="L4410" i="9"/>
  <c r="L4402" i="9"/>
  <c r="L4394" i="9"/>
  <c r="L4386" i="9"/>
  <c r="L4378" i="9"/>
  <c r="L4370" i="9"/>
  <c r="L4362" i="9"/>
  <c r="L4354" i="9"/>
  <c r="L4461" i="9"/>
  <c r="L4453" i="9"/>
  <c r="L4445" i="9"/>
  <c r="L4437" i="9"/>
  <c r="L4429" i="9"/>
  <c r="L4421" i="9"/>
  <c r="L4413" i="9"/>
  <c r="L4405" i="9"/>
  <c r="L4397" i="9"/>
  <c r="L4389" i="9"/>
  <c r="L4381" i="9"/>
  <c r="L4373" i="9"/>
  <c r="L4365" i="9"/>
  <c r="L4357" i="9"/>
  <c r="L4480" i="9"/>
  <c r="L4477" i="9"/>
  <c r="L4464" i="9"/>
  <c r="L4456" i="9"/>
  <c r="L4448" i="9"/>
  <c r="L4440" i="9"/>
  <c r="L4432" i="9"/>
  <c r="L4424" i="9"/>
  <c r="L4416" i="9"/>
  <c r="L4408" i="9"/>
  <c r="L4400" i="9"/>
  <c r="L4392" i="9"/>
  <c r="L4384" i="9"/>
  <c r="L4376" i="9"/>
  <c r="L4368" i="9"/>
  <c r="L4360" i="9"/>
  <c r="L4352" i="9"/>
  <c r="L4459" i="9"/>
  <c r="L4451" i="9"/>
  <c r="L4443" i="9"/>
  <c r="L4435" i="9"/>
  <c r="L4427" i="9"/>
  <c r="L4419" i="9"/>
  <c r="L4411" i="9"/>
  <c r="L4403" i="9"/>
  <c r="L4395" i="9"/>
  <c r="L4387" i="9"/>
  <c r="L4379" i="9"/>
  <c r="L4371" i="9"/>
  <c r="L4363" i="9"/>
  <c r="L4355" i="9"/>
  <c r="L4488" i="9"/>
  <c r="L4485" i="9"/>
  <c r="L4462" i="9"/>
  <c r="L4454" i="9"/>
  <c r="L4446" i="9"/>
  <c r="L4438" i="9"/>
  <c r="L4430" i="9"/>
  <c r="L4422" i="9"/>
  <c r="L4414" i="9"/>
  <c r="L4406" i="9"/>
  <c r="L4398" i="9"/>
  <c r="L4390" i="9"/>
  <c r="L4382" i="9"/>
  <c r="L4374" i="9"/>
  <c r="L4366" i="9"/>
  <c r="L4358" i="9"/>
  <c r="L4350" i="9"/>
  <c r="L2240" i="9"/>
  <c r="L2232" i="9"/>
  <c r="L2224" i="9"/>
  <c r="L2216" i="9"/>
  <c r="L2208" i="9"/>
  <c r="L2200" i="9"/>
  <c r="L2192" i="9"/>
  <c r="L2184" i="9"/>
  <c r="L2176" i="9"/>
  <c r="L2168" i="9"/>
  <c r="L2160" i="9"/>
  <c r="L2235" i="9"/>
  <c r="L2227" i="9"/>
  <c r="L2219" i="9"/>
  <c r="L2211" i="9"/>
  <c r="L2238" i="9"/>
  <c r="L2230" i="9"/>
  <c r="L2222" i="9"/>
  <c r="L2214" i="9"/>
  <c r="L2206" i="9"/>
  <c r="L2198" i="9"/>
  <c r="L2190" i="9"/>
  <c r="L2182" i="9"/>
  <c r="L2174" i="9"/>
  <c r="L2166" i="9"/>
  <c r="L2158" i="9"/>
  <c r="L2241" i="9"/>
  <c r="L2233" i="9"/>
  <c r="L2225" i="9"/>
  <c r="L2217" i="9"/>
  <c r="L2209" i="9"/>
  <c r="L2201" i="9"/>
  <c r="L2193" i="9"/>
  <c r="L2185" i="9"/>
  <c r="L2177" i="9"/>
  <c r="L2169" i="9"/>
  <c r="L2161" i="9"/>
  <c r="L2153" i="9"/>
  <c r="L2145" i="9"/>
  <c r="L2137" i="9"/>
  <c r="L2129" i="9"/>
  <c r="L2121" i="9"/>
  <c r="L2113" i="9"/>
  <c r="L2105" i="9"/>
  <c r="L2097" i="9"/>
  <c r="L2236" i="9"/>
  <c r="L2228" i="9"/>
  <c r="L2220" i="9"/>
  <c r="L2212" i="9"/>
  <c r="L2204" i="9"/>
  <c r="L2196" i="9"/>
  <c r="L2188" i="9"/>
  <c r="L2180" i="9"/>
  <c r="L2172" i="9"/>
  <c r="L2164" i="9"/>
  <c r="L2156" i="9"/>
  <c r="L2148" i="9"/>
  <c r="L2140" i="9"/>
  <c r="L2132" i="9"/>
  <c r="L2124" i="9"/>
  <c r="L2116" i="9"/>
  <c r="L2108" i="9"/>
  <c r="L2100" i="9"/>
  <c r="L2255" i="9"/>
  <c r="L2239" i="9"/>
  <c r="L2231" i="9"/>
  <c r="L2223" i="9"/>
  <c r="L2215" i="9"/>
  <c r="L2207" i="9"/>
  <c r="L2199" i="9"/>
  <c r="L2191" i="9"/>
  <c r="L2183" i="9"/>
  <c r="L2175" i="9"/>
  <c r="L2167" i="9"/>
  <c r="L2159" i="9"/>
  <c r="L2151" i="9"/>
  <c r="L2143" i="9"/>
  <c r="L2135" i="9"/>
  <c r="L2127" i="9"/>
  <c r="L2119" i="9"/>
  <c r="L2111" i="9"/>
  <c r="L2269" i="9"/>
  <c r="L2237" i="9"/>
  <c r="L2229" i="9"/>
  <c r="L2221" i="9"/>
  <c r="L2213" i="9"/>
  <c r="L2205" i="9"/>
  <c r="L2197" i="9"/>
  <c r="L2189" i="9"/>
  <c r="L2102" i="9"/>
  <c r="L2096" i="9"/>
  <c r="L2091" i="9"/>
  <c r="L2083" i="9"/>
  <c r="L2181" i="9"/>
  <c r="L2178" i="9"/>
  <c r="L2165" i="9"/>
  <c r="L2162" i="9"/>
  <c r="L2144" i="9"/>
  <c r="L2142" i="9"/>
  <c r="L2128" i="9"/>
  <c r="L2126" i="9"/>
  <c r="L2112" i="9"/>
  <c r="L2110" i="9"/>
  <c r="L2094" i="9"/>
  <c r="L2086" i="9"/>
  <c r="L2234" i="9"/>
  <c r="L2218" i="9"/>
  <c r="L2146" i="9"/>
  <c r="L2130" i="9"/>
  <c r="L2114" i="9"/>
  <c r="L2089" i="9"/>
  <c r="L2203" i="9"/>
  <c r="L2195" i="9"/>
  <c r="L2187" i="9"/>
  <c r="L2171" i="9"/>
  <c r="L2141" i="9"/>
  <c r="L2139" i="9"/>
  <c r="L2125" i="9"/>
  <c r="L2123" i="9"/>
  <c r="L2109" i="9"/>
  <c r="L2103" i="9"/>
  <c r="L2101" i="9"/>
  <c r="L2092" i="9"/>
  <c r="L2084" i="9"/>
  <c r="L2107" i="9"/>
  <c r="L2099" i="9"/>
  <c r="L2095" i="9"/>
  <c r="L2087" i="9"/>
  <c r="L2202" i="9"/>
  <c r="L2194" i="9"/>
  <c r="L2186" i="9"/>
  <c r="L2173" i="9"/>
  <c r="L2170" i="9"/>
  <c r="L2155" i="9"/>
  <c r="L2150" i="9"/>
  <c r="L2136" i="9"/>
  <c r="L2134" i="9"/>
  <c r="L2120" i="9"/>
  <c r="L2118" i="9"/>
  <c r="L2090" i="9"/>
  <c r="L2082" i="9"/>
  <c r="L2226" i="9"/>
  <c r="L2210" i="9"/>
  <c r="L2157" i="9"/>
  <c r="L2152" i="9"/>
  <c r="L2138" i="9"/>
  <c r="L2122" i="9"/>
  <c r="L2093" i="9"/>
  <c r="L2085" i="9"/>
  <c r="L2179" i="9"/>
  <c r="L2163" i="9"/>
  <c r="L2154" i="9"/>
  <c r="L2149" i="9"/>
  <c r="L2147" i="9"/>
  <c r="L2133" i="9"/>
  <c r="L2131" i="9"/>
  <c r="L2117" i="9"/>
  <c r="L2115" i="9"/>
  <c r="L2106" i="9"/>
  <c r="L2104" i="9"/>
  <c r="L2098" i="9"/>
  <c r="L2088" i="9"/>
  <c r="M3265" i="9"/>
  <c r="M3314" i="9"/>
  <c r="M3336" i="9"/>
  <c r="M3272" i="9"/>
  <c r="M3239" i="9"/>
  <c r="M3334" i="9"/>
  <c r="M3270" i="9"/>
  <c r="M3324" i="9"/>
  <c r="M3260" i="9"/>
  <c r="I1763" i="9"/>
  <c r="I1771" i="9"/>
  <c r="I1779" i="9"/>
  <c r="I1787" i="9"/>
  <c r="I1795" i="9"/>
  <c r="I1803" i="9"/>
  <c r="I1811" i="9"/>
  <c r="I1819" i="9"/>
  <c r="I1827" i="9"/>
  <c r="I1765" i="9"/>
  <c r="I1773" i="9"/>
  <c r="I1781" i="9"/>
  <c r="I1789" i="9"/>
  <c r="I1797" i="9"/>
  <c r="I1805" i="9"/>
  <c r="I1766" i="9"/>
  <c r="I1774" i="9"/>
  <c r="I1782" i="9"/>
  <c r="I1790" i="9"/>
  <c r="I1798" i="9"/>
  <c r="I1806" i="9"/>
  <c r="I1814" i="9"/>
  <c r="I1822" i="9"/>
  <c r="I1830" i="9"/>
  <c r="I1767" i="9"/>
  <c r="I1775" i="9"/>
  <c r="I1783" i="9"/>
  <c r="I1791" i="9"/>
  <c r="I1799" i="9"/>
  <c r="I1807" i="9"/>
  <c r="I1815" i="9"/>
  <c r="I1823" i="9"/>
  <c r="I1831" i="9"/>
  <c r="I1762" i="9"/>
  <c r="I1770" i="9"/>
  <c r="I1778" i="9"/>
  <c r="I1786" i="9"/>
  <c r="I1794" i="9"/>
  <c r="I1802" i="9"/>
  <c r="I1810" i="9"/>
  <c r="I1818" i="9"/>
  <c r="I1772" i="9"/>
  <c r="I1793" i="9"/>
  <c r="I1813" i="9"/>
  <c r="I1828" i="9"/>
  <c r="I1838" i="9"/>
  <c r="I1846" i="9"/>
  <c r="I1854" i="9"/>
  <c r="I1862" i="9"/>
  <c r="I1870" i="9"/>
  <c r="I1878" i="9"/>
  <c r="I1886" i="9"/>
  <c r="I1894" i="9"/>
  <c r="I1902" i="9"/>
  <c r="I1910" i="9"/>
  <c r="I1918" i="9"/>
  <c r="I1776" i="9"/>
  <c r="I1796" i="9"/>
  <c r="I1816" i="9"/>
  <c r="I1829" i="9"/>
  <c r="I1839" i="9"/>
  <c r="I1847" i="9"/>
  <c r="I1855" i="9"/>
  <c r="I1863" i="9"/>
  <c r="I1871" i="9"/>
  <c r="I1879" i="9"/>
  <c r="I1887" i="9"/>
  <c r="I1895" i="9"/>
  <c r="I1903" i="9"/>
  <c r="I1911" i="9"/>
  <c r="I1919" i="9"/>
  <c r="I1777" i="9"/>
  <c r="I1800" i="9"/>
  <c r="I1817" i="9"/>
  <c r="I1832" i="9"/>
  <c r="I1840" i="9"/>
  <c r="I1848" i="9"/>
  <c r="I1856" i="9"/>
  <c r="I1864" i="9"/>
  <c r="I1872" i="9"/>
  <c r="I1880" i="9"/>
  <c r="I1888" i="9"/>
  <c r="I1896" i="9"/>
  <c r="I1904" i="9"/>
  <c r="I1912" i="9"/>
  <c r="I1920" i="9"/>
  <c r="I1780" i="9"/>
  <c r="I1801" i="9"/>
  <c r="I1820" i="9"/>
  <c r="I1833" i="9"/>
  <c r="I1841" i="9"/>
  <c r="I1849" i="9"/>
  <c r="I1857" i="9"/>
  <c r="I1865" i="9"/>
  <c r="I1873" i="9"/>
  <c r="I1881" i="9"/>
  <c r="I1889" i="9"/>
  <c r="I1897" i="9"/>
  <c r="I1905" i="9"/>
  <c r="I1913" i="9"/>
  <c r="I1921" i="9"/>
  <c r="I1784" i="9"/>
  <c r="I1804" i="9"/>
  <c r="I1821" i="9"/>
  <c r="I1834" i="9"/>
  <c r="I1842" i="9"/>
  <c r="I1850" i="9"/>
  <c r="I1858" i="9"/>
  <c r="I1866" i="9"/>
  <c r="I1874" i="9"/>
  <c r="I1882" i="9"/>
  <c r="I1890" i="9"/>
  <c r="I1898" i="9"/>
  <c r="I1906" i="9"/>
  <c r="I1914" i="9"/>
  <c r="I1764" i="9"/>
  <c r="I1785" i="9"/>
  <c r="I1808" i="9"/>
  <c r="I1824" i="9"/>
  <c r="I1835" i="9"/>
  <c r="I1843" i="9"/>
  <c r="I1851" i="9"/>
  <c r="I1859" i="9"/>
  <c r="I1867" i="9"/>
  <c r="I1875" i="9"/>
  <c r="I1883" i="9"/>
  <c r="I1891" i="9"/>
  <c r="I1899" i="9"/>
  <c r="I1907" i="9"/>
  <c r="I1915" i="9"/>
  <c r="I1769" i="9"/>
  <c r="I1792" i="9"/>
  <c r="I1812" i="9"/>
  <c r="I1826" i="9"/>
  <c r="I1837" i="9"/>
  <c r="I1845" i="9"/>
  <c r="I1853" i="9"/>
  <c r="I1861" i="9"/>
  <c r="I1869" i="9"/>
  <c r="I1877" i="9"/>
  <c r="I1885" i="9"/>
  <c r="I1893" i="9"/>
  <c r="I1901" i="9"/>
  <c r="I1909" i="9"/>
  <c r="I1917" i="9"/>
  <c r="I2253" i="9"/>
  <c r="I1825" i="9"/>
  <c r="I1892" i="9"/>
  <c r="I1836" i="9"/>
  <c r="I1900" i="9"/>
  <c r="I1844" i="9"/>
  <c r="I1908" i="9"/>
  <c r="I1852" i="9"/>
  <c r="I1916" i="9"/>
  <c r="I1860" i="9"/>
  <c r="I1768" i="9"/>
  <c r="I1868" i="9"/>
  <c r="I1809" i="9"/>
  <c r="I1884" i="9"/>
  <c r="I2267" i="9"/>
  <c r="I1788" i="9"/>
  <c r="I1876" i="9"/>
  <c r="I4037" i="9"/>
  <c r="M4037" i="9" s="1"/>
  <c r="I4045" i="9"/>
  <c r="I4053" i="9"/>
  <c r="I4061" i="9"/>
  <c r="I4069" i="9"/>
  <c r="I4032" i="9"/>
  <c r="I4040" i="9"/>
  <c r="I4048" i="9"/>
  <c r="I4056" i="9"/>
  <c r="I4064" i="9"/>
  <c r="I4072" i="9"/>
  <c r="I4080" i="9"/>
  <c r="I4033" i="9"/>
  <c r="I4041" i="9"/>
  <c r="I4049" i="9"/>
  <c r="I4057" i="9"/>
  <c r="I4065" i="9"/>
  <c r="I4073" i="9"/>
  <c r="I4081" i="9"/>
  <c r="I4089" i="9"/>
  <c r="I4034" i="9"/>
  <c r="I4042" i="9"/>
  <c r="M4042" i="9" s="1"/>
  <c r="I4050" i="9"/>
  <c r="I4058" i="9"/>
  <c r="I4066" i="9"/>
  <c r="I4036" i="9"/>
  <c r="I4044" i="9"/>
  <c r="I4052" i="9"/>
  <c r="I4060" i="9"/>
  <c r="M4060" i="9" s="1"/>
  <c r="I4068" i="9"/>
  <c r="M4068" i="9" s="1"/>
  <c r="I4076" i="9"/>
  <c r="I4084" i="9"/>
  <c r="I4092" i="9"/>
  <c r="I4035" i="9"/>
  <c r="M4035" i="9" s="1"/>
  <c r="I4055" i="9"/>
  <c r="I4075" i="9"/>
  <c r="I4087" i="9"/>
  <c r="I4097" i="9"/>
  <c r="I4105" i="9"/>
  <c r="I4113" i="9"/>
  <c r="I4121" i="9"/>
  <c r="I4129" i="9"/>
  <c r="I4137" i="9"/>
  <c r="I4145" i="9"/>
  <c r="I4153" i="9"/>
  <c r="M4153" i="9" s="1"/>
  <c r="I4161" i="9"/>
  <c r="I4169" i="9"/>
  <c r="I4177" i="9"/>
  <c r="I4185" i="9"/>
  <c r="I4521" i="9"/>
  <c r="I4038" i="9"/>
  <c r="I4059" i="9"/>
  <c r="M4059" i="9" s="1"/>
  <c r="I4077" i="9"/>
  <c r="I4088" i="9"/>
  <c r="I4098" i="9"/>
  <c r="I4106" i="9"/>
  <c r="I4114" i="9"/>
  <c r="M4114" i="9" s="1"/>
  <c r="I4122" i="9"/>
  <c r="I4130" i="9"/>
  <c r="I4138" i="9"/>
  <c r="I4146" i="9"/>
  <c r="M4146" i="9" s="1"/>
  <c r="I4154" i="9"/>
  <c r="M4154" i="9" s="1"/>
  <c r="I4162" i="9"/>
  <c r="I4170" i="9"/>
  <c r="I4178" i="9"/>
  <c r="I4186" i="9"/>
  <c r="I4039" i="9"/>
  <c r="I4062" i="9"/>
  <c r="I4078" i="9"/>
  <c r="M4078" i="9" s="1"/>
  <c r="I4090" i="9"/>
  <c r="I4099" i="9"/>
  <c r="I4107" i="9"/>
  <c r="I4115" i="9"/>
  <c r="I4123" i="9"/>
  <c r="I4131" i="9"/>
  <c r="I4139" i="9"/>
  <c r="I4147" i="9"/>
  <c r="I4155" i="9"/>
  <c r="I4163" i="9"/>
  <c r="I4171" i="9"/>
  <c r="I4179" i="9"/>
  <c r="I4187" i="9"/>
  <c r="I4043" i="9"/>
  <c r="I4063" i="9"/>
  <c r="I4079" i="9"/>
  <c r="I4091" i="9"/>
  <c r="I4100" i="9"/>
  <c r="I4108" i="9"/>
  <c r="I4116" i="9"/>
  <c r="I4124" i="9"/>
  <c r="M4124" i="9" s="1"/>
  <c r="I4132" i="9"/>
  <c r="I4140" i="9"/>
  <c r="I4148" i="9"/>
  <c r="M4148" i="9" s="1"/>
  <c r="I4156" i="9"/>
  <c r="I4164" i="9"/>
  <c r="I4172" i="9"/>
  <c r="I4180" i="9"/>
  <c r="I4188" i="9"/>
  <c r="M4188" i="9" s="1"/>
  <c r="I4046" i="9"/>
  <c r="I4067" i="9"/>
  <c r="I4082" i="9"/>
  <c r="I4093" i="9"/>
  <c r="I4101" i="9"/>
  <c r="I4109" i="9"/>
  <c r="I4117" i="9"/>
  <c r="I4125" i="9"/>
  <c r="I4133" i="9"/>
  <c r="I4141" i="9"/>
  <c r="I4149" i="9"/>
  <c r="I4157" i="9"/>
  <c r="I4165" i="9"/>
  <c r="I4173" i="9"/>
  <c r="I4181" i="9"/>
  <c r="I4189" i="9"/>
  <c r="I4047" i="9"/>
  <c r="I4070" i="9"/>
  <c r="I4083" i="9"/>
  <c r="I4094" i="9"/>
  <c r="M4094" i="9" s="1"/>
  <c r="I4102" i="9"/>
  <c r="I4110" i="9"/>
  <c r="I4118" i="9"/>
  <c r="M4118" i="9" s="1"/>
  <c r="I4126" i="9"/>
  <c r="I4134" i="9"/>
  <c r="I4142" i="9"/>
  <c r="M4142" i="9" s="1"/>
  <c r="I4150" i="9"/>
  <c r="I4158" i="9"/>
  <c r="M4158" i="9" s="1"/>
  <c r="I4166" i="9"/>
  <c r="I4174" i="9"/>
  <c r="I4182" i="9"/>
  <c r="M4182" i="9" s="1"/>
  <c r="I4030" i="9"/>
  <c r="I4051" i="9"/>
  <c r="I4071" i="9"/>
  <c r="I4085" i="9"/>
  <c r="I4095" i="9"/>
  <c r="I4103" i="9"/>
  <c r="M4103" i="9" s="1"/>
  <c r="I4111" i="9"/>
  <c r="I4119" i="9"/>
  <c r="M4119" i="9" s="1"/>
  <c r="I4127" i="9"/>
  <c r="I4135" i="9"/>
  <c r="I4143" i="9"/>
  <c r="I4151" i="9"/>
  <c r="I4159" i="9"/>
  <c r="I4167" i="9"/>
  <c r="M4167" i="9" s="1"/>
  <c r="I4175" i="9"/>
  <c r="I4183" i="9"/>
  <c r="M4183" i="9" s="1"/>
  <c r="I4535" i="9"/>
  <c r="I4031" i="9"/>
  <c r="I4054" i="9"/>
  <c r="I4074" i="9"/>
  <c r="I4086" i="9"/>
  <c r="I4096" i="9"/>
  <c r="I4104" i="9"/>
  <c r="I4112" i="9"/>
  <c r="M4112" i="9" s="1"/>
  <c r="I4120" i="9"/>
  <c r="I4128" i="9"/>
  <c r="I4136" i="9"/>
  <c r="I4144" i="9"/>
  <c r="I4152" i="9"/>
  <c r="I4160" i="9"/>
  <c r="I4168" i="9"/>
  <c r="I4176" i="9"/>
  <c r="M4176" i="9" s="1"/>
  <c r="I4184" i="9"/>
  <c r="H1914" i="9"/>
  <c r="M1914" i="9" s="1"/>
  <c r="H1906" i="9"/>
  <c r="M1906" i="9" s="1"/>
  <c r="H1898" i="9"/>
  <c r="M1898" i="9" s="1"/>
  <c r="H1834" i="9"/>
  <c r="M1834" i="9" s="1"/>
  <c r="H1826" i="9"/>
  <c r="M1826" i="9" s="1"/>
  <c r="H1818" i="9"/>
  <c r="M1818" i="9" s="1"/>
  <c r="H1917" i="9"/>
  <c r="M1917" i="9" s="1"/>
  <c r="H1909" i="9"/>
  <c r="M1909" i="9" s="1"/>
  <c r="H1901" i="9"/>
  <c r="M1901" i="9" s="1"/>
  <c r="H1920" i="9"/>
  <c r="M1920" i="9" s="1"/>
  <c r="H1912" i="9"/>
  <c r="M1912" i="9" s="1"/>
  <c r="H1904" i="9"/>
  <c r="M1904" i="9" s="1"/>
  <c r="H1896" i="9"/>
  <c r="M1896" i="9" s="1"/>
  <c r="H1840" i="9"/>
  <c r="M1840" i="9" s="1"/>
  <c r="H1832" i="9"/>
  <c r="M1832" i="9" s="1"/>
  <c r="H1824" i="9"/>
  <c r="M1824" i="9" s="1"/>
  <c r="H1816" i="9"/>
  <c r="M1816" i="9" s="1"/>
  <c r="H1918" i="9"/>
  <c r="M1918" i="9" s="1"/>
  <c r="H1910" i="9"/>
  <c r="M1910" i="9" s="1"/>
  <c r="H1902" i="9"/>
  <c r="M1902" i="9" s="1"/>
  <c r="H1838" i="9"/>
  <c r="M1838" i="9" s="1"/>
  <c r="H1830" i="9"/>
  <c r="M1830" i="9" s="1"/>
  <c r="H1822" i="9"/>
  <c r="M1822" i="9" s="1"/>
  <c r="H1921" i="9"/>
  <c r="M1921" i="9" s="1"/>
  <c r="H1913" i="9"/>
  <c r="M1913" i="9" s="1"/>
  <c r="H1905" i="9"/>
  <c r="M1905" i="9" s="1"/>
  <c r="H1897" i="9"/>
  <c r="M1897" i="9" s="1"/>
  <c r="H1841" i="9"/>
  <c r="M1841" i="9" s="1"/>
  <c r="H1833" i="9"/>
  <c r="M1833" i="9" s="1"/>
  <c r="H1825" i="9"/>
  <c r="M1825" i="9" s="1"/>
  <c r="H1817" i="9"/>
  <c r="M1817" i="9" s="1"/>
  <c r="H1835" i="9"/>
  <c r="M1835" i="9" s="1"/>
  <c r="H1827" i="9"/>
  <c r="M1827" i="9" s="1"/>
  <c r="H1819" i="9"/>
  <c r="M1819" i="9" s="1"/>
  <c r="H1907" i="9"/>
  <c r="M1907" i="9" s="1"/>
  <c r="H1837" i="9"/>
  <c r="M1837" i="9" s="1"/>
  <c r="H1829" i="9"/>
  <c r="M1829" i="9" s="1"/>
  <c r="H1821" i="9"/>
  <c r="M1821" i="9" s="1"/>
  <c r="H1919" i="9"/>
  <c r="M1919" i="9" s="1"/>
  <c r="H1916" i="9"/>
  <c r="M1916" i="9" s="1"/>
  <c r="H1903" i="9"/>
  <c r="M1903" i="9" s="1"/>
  <c r="H1900" i="9"/>
  <c r="M1900" i="9" s="1"/>
  <c r="H1839" i="9"/>
  <c r="M1839" i="9" s="1"/>
  <c r="H1831" i="9"/>
  <c r="M1831" i="9" s="1"/>
  <c r="H1823" i="9"/>
  <c r="M1823" i="9" s="1"/>
  <c r="H1815" i="9"/>
  <c r="M1815" i="9" s="1"/>
  <c r="H1915" i="9"/>
  <c r="M1915" i="9" s="1"/>
  <c r="H1899" i="9"/>
  <c r="M1899" i="9" s="1"/>
  <c r="H1836" i="9"/>
  <c r="M1836" i="9" s="1"/>
  <c r="H1828" i="9"/>
  <c r="M1828" i="9" s="1"/>
  <c r="H1820" i="9"/>
  <c r="M1820" i="9" s="1"/>
  <c r="H1911" i="9"/>
  <c r="M1911" i="9" s="1"/>
  <c r="H1908" i="9"/>
  <c r="M1908" i="9" s="1"/>
  <c r="H1895" i="9"/>
  <c r="M1895" i="9" s="1"/>
  <c r="M3327" i="9"/>
  <c r="M3348" i="9"/>
  <c r="I1603" i="9"/>
  <c r="I1611" i="9"/>
  <c r="I1619" i="9"/>
  <c r="I1627" i="9"/>
  <c r="I1635" i="9"/>
  <c r="I1643" i="9"/>
  <c r="I1651" i="9"/>
  <c r="I1659" i="9"/>
  <c r="I1667" i="9"/>
  <c r="I1675" i="9"/>
  <c r="I1683" i="9"/>
  <c r="I1691" i="9"/>
  <c r="I1699" i="9"/>
  <c r="I1707" i="9"/>
  <c r="I1715" i="9"/>
  <c r="I1723" i="9"/>
  <c r="I1731" i="9"/>
  <c r="I1739" i="9"/>
  <c r="I1747" i="9"/>
  <c r="I1755" i="9"/>
  <c r="I1605" i="9"/>
  <c r="I1613" i="9"/>
  <c r="I1621" i="9"/>
  <c r="I1629" i="9"/>
  <c r="I1637" i="9"/>
  <c r="I1645" i="9"/>
  <c r="I1653" i="9"/>
  <c r="I1661" i="9"/>
  <c r="I1669" i="9"/>
  <c r="I1677" i="9"/>
  <c r="I1685" i="9"/>
  <c r="I1693" i="9"/>
  <c r="I1701" i="9"/>
  <c r="I1709" i="9"/>
  <c r="I1717" i="9"/>
  <c r="I1725" i="9"/>
  <c r="I1733" i="9"/>
  <c r="I1741" i="9"/>
  <c r="I1749" i="9"/>
  <c r="I1757" i="9"/>
  <c r="I1606" i="9"/>
  <c r="I1614" i="9"/>
  <c r="I1622" i="9"/>
  <c r="I1630" i="9"/>
  <c r="I1638" i="9"/>
  <c r="I1646" i="9"/>
  <c r="I1654" i="9"/>
  <c r="I1662" i="9"/>
  <c r="I1670" i="9"/>
  <c r="I1678" i="9"/>
  <c r="I1686" i="9"/>
  <c r="I1694" i="9"/>
  <c r="I1702" i="9"/>
  <c r="I1710" i="9"/>
  <c r="I1718" i="9"/>
  <c r="I1726" i="9"/>
  <c r="I1734" i="9"/>
  <c r="I1742" i="9"/>
  <c r="I1750" i="9"/>
  <c r="I1758" i="9"/>
  <c r="I1607" i="9"/>
  <c r="I1615" i="9"/>
  <c r="I1623" i="9"/>
  <c r="I1631" i="9"/>
  <c r="I1639" i="9"/>
  <c r="I1647" i="9"/>
  <c r="I1655" i="9"/>
  <c r="I1663" i="9"/>
  <c r="I1671" i="9"/>
  <c r="I1679" i="9"/>
  <c r="I1687" i="9"/>
  <c r="I1695" i="9"/>
  <c r="I1703" i="9"/>
  <c r="I1711" i="9"/>
  <c r="I1719" i="9"/>
  <c r="I1727" i="9"/>
  <c r="I1735" i="9"/>
  <c r="I1743" i="9"/>
  <c r="I1751" i="9"/>
  <c r="I1759" i="9"/>
  <c r="I1608" i="9"/>
  <c r="I1616" i="9"/>
  <c r="I1624" i="9"/>
  <c r="I1632" i="9"/>
  <c r="I1640" i="9"/>
  <c r="I1648" i="9"/>
  <c r="I1656" i="9"/>
  <c r="I1664" i="9"/>
  <c r="I1672" i="9"/>
  <c r="I1680" i="9"/>
  <c r="I1688" i="9"/>
  <c r="I1602" i="9"/>
  <c r="I1610" i="9"/>
  <c r="I1618" i="9"/>
  <c r="I1626" i="9"/>
  <c r="I1634" i="9"/>
  <c r="I1642" i="9"/>
  <c r="I1650" i="9"/>
  <c r="I1658" i="9"/>
  <c r="I1666" i="9"/>
  <c r="I1674" i="9"/>
  <c r="I1682" i="9"/>
  <c r="I1690" i="9"/>
  <c r="I1698" i="9"/>
  <c r="I1706" i="9"/>
  <c r="I1714" i="9"/>
  <c r="I1722" i="9"/>
  <c r="I1730" i="9"/>
  <c r="I1738" i="9"/>
  <c r="I1746" i="9"/>
  <c r="I1754" i="9"/>
  <c r="I1620" i="9"/>
  <c r="I1652" i="9"/>
  <c r="I1684" i="9"/>
  <c r="I1708" i="9"/>
  <c r="I1729" i="9"/>
  <c r="I1752" i="9"/>
  <c r="I1625" i="9"/>
  <c r="I1657" i="9"/>
  <c r="I1689" i="9"/>
  <c r="I1712" i="9"/>
  <c r="I1732" i="9"/>
  <c r="I1753" i="9"/>
  <c r="I1628" i="9"/>
  <c r="I1660" i="9"/>
  <c r="I1692" i="9"/>
  <c r="I1713" i="9"/>
  <c r="I1736" i="9"/>
  <c r="I1756" i="9"/>
  <c r="I1633" i="9"/>
  <c r="I1665" i="9"/>
  <c r="I1696" i="9"/>
  <c r="I1716" i="9"/>
  <c r="I1737" i="9"/>
  <c r="I1760" i="9"/>
  <c r="I1604" i="9"/>
  <c r="I1636" i="9"/>
  <c r="I1668" i="9"/>
  <c r="I1697" i="9"/>
  <c r="I1720" i="9"/>
  <c r="I1740" i="9"/>
  <c r="I1761" i="9"/>
  <c r="I1609" i="9"/>
  <c r="I1641" i="9"/>
  <c r="I1673" i="9"/>
  <c r="I1700" i="9"/>
  <c r="I1721" i="9"/>
  <c r="I1744" i="9"/>
  <c r="I1617" i="9"/>
  <c r="I1649" i="9"/>
  <c r="I1681" i="9"/>
  <c r="I1705" i="9"/>
  <c r="I1728" i="9"/>
  <c r="I1748" i="9"/>
  <c r="I1644" i="9"/>
  <c r="I1676" i="9"/>
  <c r="I2252" i="9"/>
  <c r="I1704" i="9"/>
  <c r="I1724" i="9"/>
  <c r="I1745" i="9"/>
  <c r="I1612" i="9"/>
  <c r="I2266" i="9"/>
  <c r="I3877" i="9"/>
  <c r="M3877" i="9" s="1"/>
  <c r="I3885" i="9"/>
  <c r="M3885" i="9" s="1"/>
  <c r="I3893" i="9"/>
  <c r="M3893" i="9" s="1"/>
  <c r="I3901" i="9"/>
  <c r="M3901" i="9" s="1"/>
  <c r="I3909" i="9"/>
  <c r="M3909" i="9" s="1"/>
  <c r="I3917" i="9"/>
  <c r="M3917" i="9" s="1"/>
  <c r="I3925" i="9"/>
  <c r="M3925" i="9" s="1"/>
  <c r="I3933" i="9"/>
  <c r="M3933" i="9" s="1"/>
  <c r="I3941" i="9"/>
  <c r="I3949" i="9"/>
  <c r="M3949" i="9" s="1"/>
  <c r="I3957" i="9"/>
  <c r="M3957" i="9" s="1"/>
  <c r="I3965" i="9"/>
  <c r="I3973" i="9"/>
  <c r="M3973" i="9" s="1"/>
  <c r="I3981" i="9"/>
  <c r="M3981" i="9" s="1"/>
  <c r="I3989" i="9"/>
  <c r="I3997" i="9"/>
  <c r="M3997" i="9" s="1"/>
  <c r="I4005" i="9"/>
  <c r="M4005" i="9" s="1"/>
  <c r="I4013" i="9"/>
  <c r="I4021" i="9"/>
  <c r="M4021" i="9" s="1"/>
  <c r="I4029" i="9"/>
  <c r="I3870" i="9"/>
  <c r="M3870" i="9" s="1"/>
  <c r="I3878" i="9"/>
  <c r="M3878" i="9" s="1"/>
  <c r="I3886" i="9"/>
  <c r="I3894" i="9"/>
  <c r="M3894" i="9" s="1"/>
  <c r="I3902" i="9"/>
  <c r="I3910" i="9"/>
  <c r="M3910" i="9" s="1"/>
  <c r="I3918" i="9"/>
  <c r="M3918" i="9" s="1"/>
  <c r="I3926" i="9"/>
  <c r="M3926" i="9" s="1"/>
  <c r="I3934" i="9"/>
  <c r="I3942" i="9"/>
  <c r="M3942" i="9" s="1"/>
  <c r="I3950" i="9"/>
  <c r="M3950" i="9" s="1"/>
  <c r="I3958" i="9"/>
  <c r="M3958" i="9" s="1"/>
  <c r="I3966" i="9"/>
  <c r="I3974" i="9"/>
  <c r="M3974" i="9" s="1"/>
  <c r="I3982" i="9"/>
  <c r="I3990" i="9"/>
  <c r="M3990" i="9" s="1"/>
  <c r="I3998" i="9"/>
  <c r="M3998" i="9" s="1"/>
  <c r="I4006" i="9"/>
  <c r="M4006" i="9" s="1"/>
  <c r="I3871" i="9"/>
  <c r="M3871" i="9" s="1"/>
  <c r="I3879" i="9"/>
  <c r="M3879" i="9" s="1"/>
  <c r="I3887" i="9"/>
  <c r="M3887" i="9" s="1"/>
  <c r="I3872" i="9"/>
  <c r="M3872" i="9" s="1"/>
  <c r="I3880" i="9"/>
  <c r="I3888" i="9"/>
  <c r="I3896" i="9"/>
  <c r="M3896" i="9" s="1"/>
  <c r="I3904" i="9"/>
  <c r="M3904" i="9" s="1"/>
  <c r="I3912" i="9"/>
  <c r="I3920" i="9"/>
  <c r="M3920" i="9" s="1"/>
  <c r="I3928" i="9"/>
  <c r="M3928" i="9" s="1"/>
  <c r="I3936" i="9"/>
  <c r="I3944" i="9"/>
  <c r="M3944" i="9" s="1"/>
  <c r="I3952" i="9"/>
  <c r="M3952" i="9" s="1"/>
  <c r="I3960" i="9"/>
  <c r="M3960" i="9" s="1"/>
  <c r="I3968" i="9"/>
  <c r="M3968" i="9" s="1"/>
  <c r="I3976" i="9"/>
  <c r="I3984" i="9"/>
  <c r="M3984" i="9" s="1"/>
  <c r="I3992" i="9"/>
  <c r="M3992" i="9" s="1"/>
  <c r="I4000" i="9"/>
  <c r="M4000" i="9" s="1"/>
  <c r="I4008" i="9"/>
  <c r="M4008" i="9" s="1"/>
  <c r="I4016" i="9"/>
  <c r="M4016" i="9" s="1"/>
  <c r="I4024" i="9"/>
  <c r="M4024" i="9" s="1"/>
  <c r="I3873" i="9"/>
  <c r="M3873" i="9" s="1"/>
  <c r="I3881" i="9"/>
  <c r="M3881" i="9" s="1"/>
  <c r="I3889" i="9"/>
  <c r="M3889" i="9" s="1"/>
  <c r="I3897" i="9"/>
  <c r="M3897" i="9" s="1"/>
  <c r="I3905" i="9"/>
  <c r="I3913" i="9"/>
  <c r="M3913" i="9" s="1"/>
  <c r="I3921" i="9"/>
  <c r="M3921" i="9" s="1"/>
  <c r="I3929" i="9"/>
  <c r="M3929" i="9" s="1"/>
  <c r="I3937" i="9"/>
  <c r="M3937" i="9" s="1"/>
  <c r="I3945" i="9"/>
  <c r="I3953" i="9"/>
  <c r="M3953" i="9" s="1"/>
  <c r="I3961" i="9"/>
  <c r="I3969" i="9"/>
  <c r="M3969" i="9" s="1"/>
  <c r="I3977" i="9"/>
  <c r="I3985" i="9"/>
  <c r="I3993" i="9"/>
  <c r="I4001" i="9"/>
  <c r="M4001" i="9" s="1"/>
  <c r="I4009" i="9"/>
  <c r="I4017" i="9"/>
  <c r="M4017" i="9" s="1"/>
  <c r="I4025" i="9"/>
  <c r="M4025" i="9" s="1"/>
  <c r="I3874" i="9"/>
  <c r="M3874" i="9" s="1"/>
  <c r="I3882" i="9"/>
  <c r="M3882" i="9" s="1"/>
  <c r="I3890" i="9"/>
  <c r="I3898" i="9"/>
  <c r="M3898" i="9" s="1"/>
  <c r="I3906" i="9"/>
  <c r="M3906" i="9" s="1"/>
  <c r="I3914" i="9"/>
  <c r="M3914" i="9" s="1"/>
  <c r="I3922" i="9"/>
  <c r="M3922" i="9" s="1"/>
  <c r="I3930" i="9"/>
  <c r="M3930" i="9" s="1"/>
  <c r="I3938" i="9"/>
  <c r="M3938" i="9" s="1"/>
  <c r="I3946" i="9"/>
  <c r="M3946" i="9" s="1"/>
  <c r="I3954" i="9"/>
  <c r="I3962" i="9"/>
  <c r="M3962" i="9" s="1"/>
  <c r="I3970" i="9"/>
  <c r="M3970" i="9" s="1"/>
  <c r="I3978" i="9"/>
  <c r="I3986" i="9"/>
  <c r="M3986" i="9" s="1"/>
  <c r="I3994" i="9"/>
  <c r="M3994" i="9" s="1"/>
  <c r="I4002" i="9"/>
  <c r="M4002" i="9" s="1"/>
  <c r="I4010" i="9"/>
  <c r="I4018" i="9"/>
  <c r="M4018" i="9" s="1"/>
  <c r="I4026" i="9"/>
  <c r="I3876" i="9"/>
  <c r="I3884" i="9"/>
  <c r="I3892" i="9"/>
  <c r="M3892" i="9" s="1"/>
  <c r="I3900" i="9"/>
  <c r="I3908" i="9"/>
  <c r="I3916" i="9"/>
  <c r="M3916" i="9" s="1"/>
  <c r="I3924" i="9"/>
  <c r="M3924" i="9" s="1"/>
  <c r="I3932" i="9"/>
  <c r="M3932" i="9" s="1"/>
  <c r="I3940" i="9"/>
  <c r="M3940" i="9" s="1"/>
  <c r="I3948" i="9"/>
  <c r="M3948" i="9" s="1"/>
  <c r="I3956" i="9"/>
  <c r="M3956" i="9" s="1"/>
  <c r="I3964" i="9"/>
  <c r="M3964" i="9" s="1"/>
  <c r="I3972" i="9"/>
  <c r="M3972" i="9" s="1"/>
  <c r="I3980" i="9"/>
  <c r="M3980" i="9" s="1"/>
  <c r="I3988" i="9"/>
  <c r="M3988" i="9" s="1"/>
  <c r="I3996" i="9"/>
  <c r="M3996" i="9" s="1"/>
  <c r="I4004" i="9"/>
  <c r="M4004" i="9" s="1"/>
  <c r="I4012" i="9"/>
  <c r="I4020" i="9"/>
  <c r="M4020" i="9" s="1"/>
  <c r="I4028" i="9"/>
  <c r="M4028" i="9" s="1"/>
  <c r="I3883" i="9"/>
  <c r="M3883" i="9" s="1"/>
  <c r="I3919" i="9"/>
  <c r="M3919" i="9" s="1"/>
  <c r="I3951" i="9"/>
  <c r="I3983" i="9"/>
  <c r="M3983" i="9" s="1"/>
  <c r="I4014" i="9"/>
  <c r="M4014" i="9" s="1"/>
  <c r="I3891" i="9"/>
  <c r="I3923" i="9"/>
  <c r="M3923" i="9" s="1"/>
  <c r="I3955" i="9"/>
  <c r="M3955" i="9" s="1"/>
  <c r="I3987" i="9"/>
  <c r="M3987" i="9" s="1"/>
  <c r="I4015" i="9"/>
  <c r="M4015" i="9" s="1"/>
  <c r="I3895" i="9"/>
  <c r="M3895" i="9" s="1"/>
  <c r="I3927" i="9"/>
  <c r="M3927" i="9" s="1"/>
  <c r="I3959" i="9"/>
  <c r="M3959" i="9" s="1"/>
  <c r="I3991" i="9"/>
  <c r="M3991" i="9" s="1"/>
  <c r="I4019" i="9"/>
  <c r="M4019" i="9" s="1"/>
  <c r="I3899" i="9"/>
  <c r="M3899" i="9" s="1"/>
  <c r="I3931" i="9"/>
  <c r="M3931" i="9" s="1"/>
  <c r="I3963" i="9"/>
  <c r="M3963" i="9" s="1"/>
  <c r="I3995" i="9"/>
  <c r="I4022" i="9"/>
  <c r="M4022" i="9" s="1"/>
  <c r="I3903" i="9"/>
  <c r="M3903" i="9" s="1"/>
  <c r="I3935" i="9"/>
  <c r="M3935" i="9" s="1"/>
  <c r="I3967" i="9"/>
  <c r="M3967" i="9" s="1"/>
  <c r="I3999" i="9"/>
  <c r="I4023" i="9"/>
  <c r="M4023" i="9" s="1"/>
  <c r="I3907" i="9"/>
  <c r="M3907" i="9" s="1"/>
  <c r="I3939" i="9"/>
  <c r="M3939" i="9" s="1"/>
  <c r="I3971" i="9"/>
  <c r="M3971" i="9" s="1"/>
  <c r="I4003" i="9"/>
  <c r="M4003" i="9" s="1"/>
  <c r="I4027" i="9"/>
  <c r="M4027" i="9" s="1"/>
  <c r="I4534" i="9"/>
  <c r="M4534" i="9" s="1"/>
  <c r="I3911" i="9"/>
  <c r="I3943" i="9"/>
  <c r="M3943" i="9" s="1"/>
  <c r="I3975" i="9"/>
  <c r="M3975" i="9" s="1"/>
  <c r="I4007" i="9"/>
  <c r="I3875" i="9"/>
  <c r="I3915" i="9"/>
  <c r="M3915" i="9" s="1"/>
  <c r="I3947" i="9"/>
  <c r="I3979" i="9"/>
  <c r="M3979" i="9" s="1"/>
  <c r="I4011" i="9"/>
  <c r="I4520" i="9"/>
  <c r="M4520" i="9" s="1"/>
  <c r="H1755" i="9"/>
  <c r="M1755" i="9" s="1"/>
  <c r="H1747" i="9"/>
  <c r="M1747" i="9" s="1"/>
  <c r="H1739" i="9"/>
  <c r="M1739" i="9" s="1"/>
  <c r="H1675" i="9"/>
  <c r="M1675" i="9" s="1"/>
  <c r="H1667" i="9"/>
  <c r="M1667" i="9" s="1"/>
  <c r="H1659" i="9"/>
  <c r="M1659" i="9" s="1"/>
  <c r="H1758" i="9"/>
  <c r="M1758" i="9" s="1"/>
  <c r="H1750" i="9"/>
  <c r="M1750" i="9" s="1"/>
  <c r="H1742" i="9"/>
  <c r="M1742" i="9" s="1"/>
  <c r="H1678" i="9"/>
  <c r="M1678" i="9" s="1"/>
  <c r="H1670" i="9"/>
  <c r="M1670" i="9" s="1"/>
  <c r="H1662" i="9"/>
  <c r="M1662" i="9" s="1"/>
  <c r="H1761" i="9"/>
  <c r="M1761" i="9" s="1"/>
  <c r="H1753" i="9"/>
  <c r="M1753" i="9" s="1"/>
  <c r="H1745" i="9"/>
  <c r="M1745" i="9" s="1"/>
  <c r="H1737" i="9"/>
  <c r="M1737" i="9" s="1"/>
  <c r="H1681" i="9"/>
  <c r="M1681" i="9" s="1"/>
  <c r="H1673" i="9"/>
  <c r="M1673" i="9" s="1"/>
  <c r="H1665" i="9"/>
  <c r="M1665" i="9" s="1"/>
  <c r="H1657" i="9"/>
  <c r="M1657" i="9" s="1"/>
  <c r="H1756" i="9"/>
  <c r="M1756" i="9" s="1"/>
  <c r="H1748" i="9"/>
  <c r="M1748" i="9" s="1"/>
  <c r="H1740" i="9"/>
  <c r="M1740" i="9" s="1"/>
  <c r="H1676" i="9"/>
  <c r="M1676" i="9" s="1"/>
  <c r="H1668" i="9"/>
  <c r="M1668" i="9" s="1"/>
  <c r="H1660" i="9"/>
  <c r="M1660" i="9" s="1"/>
  <c r="H1759" i="9"/>
  <c r="M1759" i="9" s="1"/>
  <c r="H1751" i="9"/>
  <c r="M1751" i="9" s="1"/>
  <c r="H1743" i="9"/>
  <c r="M1743" i="9" s="1"/>
  <c r="H1735" i="9"/>
  <c r="M1735" i="9" s="1"/>
  <c r="H1679" i="9"/>
  <c r="M1679" i="9" s="1"/>
  <c r="H1671" i="9"/>
  <c r="M1671" i="9" s="1"/>
  <c r="H1663" i="9"/>
  <c r="M1663" i="9" s="1"/>
  <c r="H1655" i="9"/>
  <c r="M1655" i="9" s="1"/>
  <c r="H1754" i="9"/>
  <c r="M1754" i="9" s="1"/>
  <c r="H1746" i="9"/>
  <c r="M1746" i="9" s="1"/>
  <c r="H1738" i="9"/>
  <c r="M1738" i="9" s="1"/>
  <c r="H1674" i="9"/>
  <c r="M1674" i="9" s="1"/>
  <c r="H1666" i="9"/>
  <c r="M1666" i="9" s="1"/>
  <c r="H1658" i="9"/>
  <c r="M1658" i="9" s="1"/>
  <c r="H1757" i="9"/>
  <c r="M1757" i="9" s="1"/>
  <c r="H1749" i="9"/>
  <c r="M1749" i="9" s="1"/>
  <c r="H1741" i="9"/>
  <c r="M1741" i="9" s="1"/>
  <c r="H1677" i="9"/>
  <c r="M1677" i="9" s="1"/>
  <c r="H1669" i="9"/>
  <c r="M1669" i="9" s="1"/>
  <c r="H1661" i="9"/>
  <c r="M1661" i="9" s="1"/>
  <c r="H1760" i="9"/>
  <c r="M1760" i="9" s="1"/>
  <c r="H1752" i="9"/>
  <c r="M1752" i="9" s="1"/>
  <c r="H1744" i="9"/>
  <c r="M1744" i="9" s="1"/>
  <c r="H1736" i="9"/>
  <c r="M1736" i="9" s="1"/>
  <c r="H1680" i="9"/>
  <c r="M1680" i="9" s="1"/>
  <c r="H1672" i="9"/>
  <c r="M1672" i="9" s="1"/>
  <c r="H1664" i="9"/>
  <c r="M1664" i="9" s="1"/>
  <c r="H1656" i="9"/>
  <c r="M1656" i="9" s="1"/>
  <c r="H2254" i="9"/>
  <c r="M2254" i="9" s="1"/>
  <c r="H2268" i="9"/>
  <c r="M2268" i="9" s="1"/>
  <c r="H2026" i="9"/>
  <c r="M2026" i="9" s="1"/>
  <c r="H2018" i="9"/>
  <c r="M2018" i="9" s="1"/>
  <c r="H2010" i="9"/>
  <c r="M2010" i="9" s="1"/>
  <c r="H2002" i="9"/>
  <c r="M2002" i="9" s="1"/>
  <c r="H1946" i="9"/>
  <c r="M1946" i="9" s="1"/>
  <c r="H1938" i="9"/>
  <c r="M1938" i="9" s="1"/>
  <c r="H1930" i="9"/>
  <c r="M1930" i="9" s="1"/>
  <c r="H1922" i="9"/>
  <c r="M1922" i="9" s="1"/>
  <c r="H2021" i="9"/>
  <c r="M2021" i="9" s="1"/>
  <c r="H2013" i="9"/>
  <c r="M2013" i="9" s="1"/>
  <c r="H2005" i="9"/>
  <c r="M2005" i="9" s="1"/>
  <c r="H1941" i="9"/>
  <c r="M1941" i="9" s="1"/>
  <c r="H1933" i="9"/>
  <c r="M1933" i="9" s="1"/>
  <c r="H1925" i="9"/>
  <c r="M1925" i="9" s="1"/>
  <c r="H2024" i="9"/>
  <c r="M2024" i="9" s="1"/>
  <c r="H2016" i="9"/>
  <c r="M2016" i="9" s="1"/>
  <c r="H2008" i="9"/>
  <c r="M2008" i="9" s="1"/>
  <c r="H1944" i="9"/>
  <c r="M1944" i="9" s="1"/>
  <c r="H1936" i="9"/>
  <c r="M1936" i="9" s="1"/>
  <c r="H1928" i="9"/>
  <c r="M1928" i="9" s="1"/>
  <c r="H2027" i="9"/>
  <c r="M2027" i="9" s="1"/>
  <c r="H2019" i="9"/>
  <c r="M2019" i="9" s="1"/>
  <c r="H2011" i="9"/>
  <c r="M2011" i="9" s="1"/>
  <c r="H2003" i="9"/>
  <c r="M2003" i="9" s="1"/>
  <c r="H1947" i="9"/>
  <c r="M1947" i="9" s="1"/>
  <c r="H1939" i="9"/>
  <c r="M1939" i="9" s="1"/>
  <c r="H2022" i="9"/>
  <c r="M2022" i="9" s="1"/>
  <c r="H2014" i="9"/>
  <c r="M2014" i="9" s="1"/>
  <c r="H2006" i="9"/>
  <c r="M2006" i="9" s="1"/>
  <c r="H1942" i="9"/>
  <c r="M1942" i="9" s="1"/>
  <c r="H1934" i="9"/>
  <c r="M1934" i="9" s="1"/>
  <c r="H1926" i="9"/>
  <c r="M1926" i="9" s="1"/>
  <c r="H2025" i="9"/>
  <c r="M2025" i="9" s="1"/>
  <c r="H2017" i="9"/>
  <c r="M2017" i="9" s="1"/>
  <c r="H2009" i="9"/>
  <c r="M2009" i="9" s="1"/>
  <c r="H1945" i="9"/>
  <c r="M1945" i="9" s="1"/>
  <c r="H1937" i="9"/>
  <c r="M1937" i="9" s="1"/>
  <c r="H1929" i="9"/>
  <c r="M1929" i="9" s="1"/>
  <c r="H2020" i="9"/>
  <c r="M2020" i="9" s="1"/>
  <c r="H2012" i="9"/>
  <c r="M2012" i="9" s="1"/>
  <c r="H2004" i="9"/>
  <c r="M2004" i="9" s="1"/>
  <c r="H2023" i="9"/>
  <c r="M2023" i="9" s="1"/>
  <c r="H2015" i="9"/>
  <c r="M2015" i="9" s="1"/>
  <c r="H2007" i="9"/>
  <c r="M2007" i="9" s="1"/>
  <c r="H1940" i="9"/>
  <c r="M1940" i="9" s="1"/>
  <c r="H1923" i="9"/>
  <c r="M1923" i="9" s="1"/>
  <c r="H1943" i="9"/>
  <c r="M1943" i="9" s="1"/>
  <c r="H1935" i="9"/>
  <c r="M1935" i="9" s="1"/>
  <c r="H1932" i="9"/>
  <c r="M1932" i="9" s="1"/>
  <c r="H1931" i="9"/>
  <c r="M1931" i="9" s="1"/>
  <c r="H1927" i="9"/>
  <c r="M1927" i="9" s="1"/>
  <c r="H1924" i="9"/>
  <c r="M1924" i="9" s="1"/>
  <c r="K4536" i="9"/>
  <c r="K4522" i="9"/>
  <c r="K4342" i="9"/>
  <c r="K4334" i="9"/>
  <c r="K4326" i="9"/>
  <c r="K4318" i="9"/>
  <c r="K4310" i="9"/>
  <c r="K4302" i="9"/>
  <c r="K4294" i="9"/>
  <c r="K4286" i="9"/>
  <c r="K4278" i="9"/>
  <c r="K4270" i="9"/>
  <c r="K4262" i="9"/>
  <c r="K4254" i="9"/>
  <c r="K4246" i="9"/>
  <c r="K4238" i="9"/>
  <c r="K4230" i="9"/>
  <c r="K4222" i="9"/>
  <c r="K4214" i="9"/>
  <c r="K4206" i="9"/>
  <c r="K4198" i="9"/>
  <c r="K4190" i="9"/>
  <c r="K4345" i="9"/>
  <c r="K4337" i="9"/>
  <c r="K4329" i="9"/>
  <c r="K4321" i="9"/>
  <c r="K4313" i="9"/>
  <c r="K4305" i="9"/>
  <c r="K4297" i="9"/>
  <c r="K4289" i="9"/>
  <c r="K4281" i="9"/>
  <c r="K4273" i="9"/>
  <c r="K4265" i="9"/>
  <c r="K4257" i="9"/>
  <c r="K4249" i="9"/>
  <c r="K4241" i="9"/>
  <c r="K4233" i="9"/>
  <c r="K4225" i="9"/>
  <c r="K4217" i="9"/>
  <c r="K4209" i="9"/>
  <c r="K4201" i="9"/>
  <c r="K4193" i="9"/>
  <c r="K4348" i="9"/>
  <c r="K4340" i="9"/>
  <c r="K4332" i="9"/>
  <c r="K4324" i="9"/>
  <c r="K4316" i="9"/>
  <c r="K4308" i="9"/>
  <c r="K4300" i="9"/>
  <c r="K4292" i="9"/>
  <c r="K4284" i="9"/>
  <c r="K4276" i="9"/>
  <c r="K4268" i="9"/>
  <c r="K4260" i="9"/>
  <c r="K4252" i="9"/>
  <c r="K4244" i="9"/>
  <c r="K4236" i="9"/>
  <c r="K4228" i="9"/>
  <c r="K4220" i="9"/>
  <c r="K4212" i="9"/>
  <c r="K4204" i="9"/>
  <c r="K4196" i="9"/>
  <c r="K4343" i="9"/>
  <c r="K4335" i="9"/>
  <c r="K4327" i="9"/>
  <c r="K4319" i="9"/>
  <c r="K4311" i="9"/>
  <c r="K4303" i="9"/>
  <c r="K4295" i="9"/>
  <c r="K4287" i="9"/>
  <c r="K4279" i="9"/>
  <c r="K4271" i="9"/>
  <c r="K4263" i="9"/>
  <c r="K4255" i="9"/>
  <c r="K4247" i="9"/>
  <c r="K4239" i="9"/>
  <c r="K4231" i="9"/>
  <c r="K4223" i="9"/>
  <c r="K4215" i="9"/>
  <c r="K4207" i="9"/>
  <c r="K4199" i="9"/>
  <c r="K4191" i="9"/>
  <c r="K4346" i="9"/>
  <c r="K4338" i="9"/>
  <c r="K4330" i="9"/>
  <c r="K4322" i="9"/>
  <c r="K4314" i="9"/>
  <c r="K4306" i="9"/>
  <c r="K4298" i="9"/>
  <c r="K4290" i="9"/>
  <c r="K4282" i="9"/>
  <c r="K4274" i="9"/>
  <c r="K4266" i="9"/>
  <c r="K4258" i="9"/>
  <c r="K4250" i="9"/>
  <c r="K4242" i="9"/>
  <c r="K4234" i="9"/>
  <c r="K4226" i="9"/>
  <c r="K4218" i="9"/>
  <c r="K4210" i="9"/>
  <c r="K4202" i="9"/>
  <c r="K4194" i="9"/>
  <c r="K4349" i="9"/>
  <c r="K4341" i="9"/>
  <c r="K4333" i="9"/>
  <c r="K4325" i="9"/>
  <c r="K4317" i="9"/>
  <c r="K4309" i="9"/>
  <c r="K4301" i="9"/>
  <c r="K4293" i="9"/>
  <c r="K4285" i="9"/>
  <c r="K4277" i="9"/>
  <c r="K4269" i="9"/>
  <c r="K4261" i="9"/>
  <c r="K4253" i="9"/>
  <c r="K4245" i="9"/>
  <c r="K4237" i="9"/>
  <c r="K4229" i="9"/>
  <c r="K4221" i="9"/>
  <c r="K4213" i="9"/>
  <c r="K4205" i="9"/>
  <c r="K4197" i="9"/>
  <c r="K4344" i="9"/>
  <c r="K4336" i="9"/>
  <c r="K4328" i="9"/>
  <c r="K4320" i="9"/>
  <c r="K4312" i="9"/>
  <c r="K4304" i="9"/>
  <c r="K4296" i="9"/>
  <c r="K4288" i="9"/>
  <c r="K4280" i="9"/>
  <c r="K4272" i="9"/>
  <c r="K4264" i="9"/>
  <c r="K4256" i="9"/>
  <c r="K4248" i="9"/>
  <c r="K4240" i="9"/>
  <c r="K4232" i="9"/>
  <c r="K4224" i="9"/>
  <c r="K4216" i="9"/>
  <c r="K4208" i="9"/>
  <c r="K4200" i="9"/>
  <c r="K4192" i="9"/>
  <c r="K4347" i="9"/>
  <c r="K4339" i="9"/>
  <c r="K4331" i="9"/>
  <c r="K4323" i="9"/>
  <c r="K4315" i="9"/>
  <c r="K4307" i="9"/>
  <c r="K4299" i="9"/>
  <c r="K4291" i="9"/>
  <c r="K4283" i="9"/>
  <c r="K4275" i="9"/>
  <c r="K4267" i="9"/>
  <c r="K4259" i="9"/>
  <c r="K4251" i="9"/>
  <c r="K4243" i="9"/>
  <c r="K4235" i="9"/>
  <c r="K4227" i="9"/>
  <c r="K4219" i="9"/>
  <c r="K4211" i="9"/>
  <c r="K4203" i="9"/>
  <c r="K4195" i="9"/>
  <c r="K2254" i="9"/>
  <c r="K2268" i="9"/>
  <c r="K2080" i="9"/>
  <c r="K2072" i="9"/>
  <c r="K2064" i="9"/>
  <c r="K2056" i="9"/>
  <c r="K2048" i="9"/>
  <c r="K2040" i="9"/>
  <c r="K2032" i="9"/>
  <c r="K2024" i="9"/>
  <c r="K2016" i="9"/>
  <c r="K2008" i="9"/>
  <c r="K2000" i="9"/>
  <c r="K1992" i="9"/>
  <c r="K1984" i="9"/>
  <c r="K1976" i="9"/>
  <c r="K1968" i="9"/>
  <c r="K1960" i="9"/>
  <c r="K1952" i="9"/>
  <c r="K1944" i="9"/>
  <c r="K1936" i="9"/>
  <c r="K1928" i="9"/>
  <c r="K2075" i="9"/>
  <c r="K2067" i="9"/>
  <c r="K2059" i="9"/>
  <c r="K2051" i="9"/>
  <c r="K2043" i="9"/>
  <c r="K2035" i="9"/>
  <c r="K2027" i="9"/>
  <c r="K2019" i="9"/>
  <c r="K2011" i="9"/>
  <c r="K2003" i="9"/>
  <c r="K1995" i="9"/>
  <c r="K1987" i="9"/>
  <c r="K1979" i="9"/>
  <c r="K1971" i="9"/>
  <c r="K1963" i="9"/>
  <c r="K1955" i="9"/>
  <c r="K1947" i="9"/>
  <c r="K1939" i="9"/>
  <c r="K1931" i="9"/>
  <c r="K1923" i="9"/>
  <c r="K2078" i="9"/>
  <c r="K2070" i="9"/>
  <c r="K2062" i="9"/>
  <c r="K2054" i="9"/>
  <c r="K2046" i="9"/>
  <c r="K2038" i="9"/>
  <c r="K2030" i="9"/>
  <c r="K2022" i="9"/>
  <c r="K2014" i="9"/>
  <c r="K2006" i="9"/>
  <c r="K1998" i="9"/>
  <c r="K1990" i="9"/>
  <c r="K1982" i="9"/>
  <c r="K1974" i="9"/>
  <c r="K1966" i="9"/>
  <c r="K1958" i="9"/>
  <c r="K1950" i="9"/>
  <c r="K1942" i="9"/>
  <c r="K1934" i="9"/>
  <c r="K1926" i="9"/>
  <c r="K2081" i="9"/>
  <c r="K2073" i="9"/>
  <c r="K2065" i="9"/>
  <c r="K2057" i="9"/>
  <c r="K2049" i="9"/>
  <c r="K2041" i="9"/>
  <c r="K2033" i="9"/>
  <c r="K2025" i="9"/>
  <c r="K2017" i="9"/>
  <c r="K2009" i="9"/>
  <c r="K2001" i="9"/>
  <c r="K1993" i="9"/>
  <c r="K1985" i="9"/>
  <c r="K1977" i="9"/>
  <c r="K1969" i="9"/>
  <c r="K1961" i="9"/>
  <c r="K1953" i="9"/>
  <c r="K1945" i="9"/>
  <c r="K2076" i="9"/>
  <c r="K2068" i="9"/>
  <c r="K2060" i="9"/>
  <c r="K2052" i="9"/>
  <c r="K2044" i="9"/>
  <c r="K2036" i="9"/>
  <c r="K2028" i="9"/>
  <c r="K2020" i="9"/>
  <c r="K2012" i="9"/>
  <c r="K2004" i="9"/>
  <c r="K1996" i="9"/>
  <c r="K1988" i="9"/>
  <c r="K1980" i="9"/>
  <c r="K1972" i="9"/>
  <c r="K1964" i="9"/>
  <c r="K1956" i="9"/>
  <c r="K1948" i="9"/>
  <c r="K1940" i="9"/>
  <c r="K1932" i="9"/>
  <c r="K1924" i="9"/>
  <c r="K2079" i="9"/>
  <c r="K2071" i="9"/>
  <c r="K2063" i="9"/>
  <c r="K2055" i="9"/>
  <c r="K2047" i="9"/>
  <c r="K2039" i="9"/>
  <c r="K2031" i="9"/>
  <c r="K2023" i="9"/>
  <c r="K2015" i="9"/>
  <c r="K2007" i="9"/>
  <c r="K1999" i="9"/>
  <c r="K1991" i="9"/>
  <c r="K1983" i="9"/>
  <c r="K1975" i="9"/>
  <c r="K1967" i="9"/>
  <c r="K1959" i="9"/>
  <c r="K1951" i="9"/>
  <c r="K1943" i="9"/>
  <c r="K1935" i="9"/>
  <c r="K1927" i="9"/>
  <c r="K2074" i="9"/>
  <c r="K2066" i="9"/>
  <c r="K2058" i="9"/>
  <c r="K2050" i="9"/>
  <c r="K2042" i="9"/>
  <c r="K2034" i="9"/>
  <c r="K2026" i="9"/>
  <c r="K2018" i="9"/>
  <c r="K2010" i="9"/>
  <c r="K2002" i="9"/>
  <c r="K1994" i="9"/>
  <c r="K2077" i="9"/>
  <c r="K2069" i="9"/>
  <c r="K2061" i="9"/>
  <c r="K2053" i="9"/>
  <c r="K2045" i="9"/>
  <c r="K2037" i="9"/>
  <c r="K2029" i="9"/>
  <c r="K2021" i="9"/>
  <c r="K2013" i="9"/>
  <c r="K2005" i="9"/>
  <c r="K1997" i="9"/>
  <c r="K1989" i="9"/>
  <c r="K1981" i="9"/>
  <c r="K1973" i="9"/>
  <c r="K1933" i="9"/>
  <c r="K1929" i="9"/>
  <c r="K1986" i="9"/>
  <c r="K1970" i="9"/>
  <c r="K1962" i="9"/>
  <c r="K1954" i="9"/>
  <c r="K1946" i="9"/>
  <c r="K1938" i="9"/>
  <c r="K1922" i="9"/>
  <c r="K1925" i="9"/>
  <c r="K1965" i="9"/>
  <c r="K1957" i="9"/>
  <c r="K1949" i="9"/>
  <c r="K1941" i="9"/>
  <c r="K1937" i="9"/>
  <c r="K1978" i="9"/>
  <c r="K1930" i="9"/>
  <c r="M3105" i="9"/>
  <c r="M3145" i="9"/>
  <c r="M3121" i="9"/>
  <c r="M3106" i="9"/>
  <c r="M3200" i="9"/>
  <c r="M3136" i="9"/>
  <c r="M3072" i="9"/>
  <c r="M3167" i="9"/>
  <c r="M3103" i="9"/>
  <c r="M3198" i="9"/>
  <c r="M3134" i="9"/>
  <c r="M3070" i="9"/>
  <c r="M3173" i="9"/>
  <c r="M3109" i="9"/>
  <c r="M3204" i="9"/>
  <c r="M3140" i="9"/>
  <c r="M3076" i="9"/>
  <c r="M3171" i="9"/>
  <c r="M3107" i="9"/>
  <c r="M3345" i="9"/>
  <c r="M3242" i="9"/>
  <c r="M3328" i="9"/>
  <c r="M3264" i="9"/>
  <c r="M3359" i="9"/>
  <c r="M3237" i="9"/>
  <c r="M3252" i="9"/>
  <c r="M3347" i="9"/>
  <c r="M3274" i="9"/>
  <c r="I1283" i="9"/>
  <c r="I1291" i="9"/>
  <c r="I1299" i="9"/>
  <c r="I1307" i="9"/>
  <c r="I1315" i="9"/>
  <c r="I1323" i="9"/>
  <c r="I1331" i="9"/>
  <c r="I1339" i="9"/>
  <c r="I1347" i="9"/>
  <c r="I1355" i="9"/>
  <c r="I1363" i="9"/>
  <c r="I1371" i="9"/>
  <c r="I1379" i="9"/>
  <c r="I1387" i="9"/>
  <c r="I1395" i="9"/>
  <c r="I1403" i="9"/>
  <c r="I1411" i="9"/>
  <c r="I1419" i="9"/>
  <c r="I1427" i="9"/>
  <c r="I1435" i="9"/>
  <c r="I1284" i="9"/>
  <c r="I1292" i="9"/>
  <c r="I1300" i="9"/>
  <c r="I1308" i="9"/>
  <c r="I1316" i="9"/>
  <c r="I1324" i="9"/>
  <c r="I1332" i="9"/>
  <c r="I1340" i="9"/>
  <c r="I1348" i="9"/>
  <c r="I1356" i="9"/>
  <c r="I1364" i="9"/>
  <c r="I1372" i="9"/>
  <c r="I1380" i="9"/>
  <c r="I1388" i="9"/>
  <c r="I1396" i="9"/>
  <c r="I1404" i="9"/>
  <c r="I1412" i="9"/>
  <c r="I1420" i="9"/>
  <c r="I1428" i="9"/>
  <c r="I1436" i="9"/>
  <c r="I1285" i="9"/>
  <c r="I1293" i="9"/>
  <c r="I1301" i="9"/>
  <c r="I1309" i="9"/>
  <c r="I1317" i="9"/>
  <c r="I1325" i="9"/>
  <c r="I1333" i="9"/>
  <c r="I1341" i="9"/>
  <c r="I1349" i="9"/>
  <c r="I1357" i="9"/>
  <c r="I1365" i="9"/>
  <c r="I1373" i="9"/>
  <c r="I1381" i="9"/>
  <c r="I1389" i="9"/>
  <c r="I1397" i="9"/>
  <c r="I1405" i="9"/>
  <c r="I1413" i="9"/>
  <c r="I1421" i="9"/>
  <c r="I1429" i="9"/>
  <c r="I1437" i="9"/>
  <c r="I1286" i="9"/>
  <c r="I1294" i="9"/>
  <c r="I1302" i="9"/>
  <c r="I1310" i="9"/>
  <c r="I1318" i="9"/>
  <c r="I1326" i="9"/>
  <c r="I1334" i="9"/>
  <c r="I1342" i="9"/>
  <c r="I1350" i="9"/>
  <c r="I1358" i="9"/>
  <c r="I1366" i="9"/>
  <c r="I1374" i="9"/>
  <c r="I1382" i="9"/>
  <c r="I1390" i="9"/>
  <c r="I1398" i="9"/>
  <c r="I1406" i="9"/>
  <c r="I1414" i="9"/>
  <c r="I1422" i="9"/>
  <c r="I1430" i="9"/>
  <c r="I1438" i="9"/>
  <c r="I1287" i="9"/>
  <c r="I1295" i="9"/>
  <c r="I1303" i="9"/>
  <c r="I1311" i="9"/>
  <c r="I1319" i="9"/>
  <c r="I1327" i="9"/>
  <c r="I1335" i="9"/>
  <c r="I1343" i="9"/>
  <c r="I1351" i="9"/>
  <c r="I1359" i="9"/>
  <c r="I1367" i="9"/>
  <c r="I1375" i="9"/>
  <c r="I1383" i="9"/>
  <c r="I1391" i="9"/>
  <c r="I1399" i="9"/>
  <c r="I1407" i="9"/>
  <c r="I1415" i="9"/>
  <c r="I1423" i="9"/>
  <c r="I1431" i="9"/>
  <c r="I1439" i="9"/>
  <c r="I1288" i="9"/>
  <c r="I1296" i="9"/>
  <c r="I1304" i="9"/>
  <c r="I1312" i="9"/>
  <c r="I1320" i="9"/>
  <c r="I1328" i="9"/>
  <c r="I1336" i="9"/>
  <c r="I1344" i="9"/>
  <c r="I1352" i="9"/>
  <c r="I1360" i="9"/>
  <c r="I1368" i="9"/>
  <c r="I1376" i="9"/>
  <c r="I1384" i="9"/>
  <c r="I1392" i="9"/>
  <c r="I1400" i="9"/>
  <c r="I1408" i="9"/>
  <c r="I1416" i="9"/>
  <c r="I1424" i="9"/>
  <c r="I1432" i="9"/>
  <c r="I1440" i="9"/>
  <c r="I1282" i="9"/>
  <c r="I1290" i="9"/>
  <c r="I1298" i="9"/>
  <c r="I1306" i="9"/>
  <c r="I1314" i="9"/>
  <c r="I1322" i="9"/>
  <c r="I1330" i="9"/>
  <c r="I1338" i="9"/>
  <c r="I1346" i="9"/>
  <c r="I1354" i="9"/>
  <c r="I1362" i="9"/>
  <c r="I1370" i="9"/>
  <c r="I1378" i="9"/>
  <c r="I1386" i="9"/>
  <c r="I1394" i="9"/>
  <c r="I1402" i="9"/>
  <c r="I1410" i="9"/>
  <c r="I1418" i="9"/>
  <c r="I1426" i="9"/>
  <c r="I1434" i="9"/>
  <c r="I1289" i="9"/>
  <c r="I1353" i="9"/>
  <c r="I1417" i="9"/>
  <c r="I1297" i="9"/>
  <c r="I1361" i="9"/>
  <c r="I1425" i="9"/>
  <c r="I1305" i="9"/>
  <c r="I1369" i="9"/>
  <c r="I1433" i="9"/>
  <c r="I2264" i="9"/>
  <c r="I1313" i="9"/>
  <c r="I1377" i="9"/>
  <c r="I1441" i="9"/>
  <c r="I1321" i="9"/>
  <c r="I1385" i="9"/>
  <c r="I2250" i="9"/>
  <c r="I1329" i="9"/>
  <c r="I1393" i="9"/>
  <c r="I1345" i="9"/>
  <c r="I1409" i="9"/>
  <c r="I1337" i="9"/>
  <c r="I1401" i="9"/>
  <c r="I3557" i="9"/>
  <c r="M3557" i="9" s="1"/>
  <c r="I3565" i="9"/>
  <c r="M3565" i="9" s="1"/>
  <c r="I3573" i="9"/>
  <c r="M3573" i="9" s="1"/>
  <c r="I3581" i="9"/>
  <c r="M3581" i="9" s="1"/>
  <c r="I3589" i="9"/>
  <c r="M3589" i="9" s="1"/>
  <c r="I3597" i="9"/>
  <c r="M3597" i="9" s="1"/>
  <c r="I3605" i="9"/>
  <c r="M3605" i="9" s="1"/>
  <c r="I3613" i="9"/>
  <c r="I3621" i="9"/>
  <c r="I3629" i="9"/>
  <c r="M3629" i="9" s="1"/>
  <c r="I3637" i="9"/>
  <c r="M3637" i="9" s="1"/>
  <c r="I3645" i="9"/>
  <c r="M3645" i="9" s="1"/>
  <c r="I3653" i="9"/>
  <c r="M3653" i="9" s="1"/>
  <c r="I3661" i="9"/>
  <c r="I3669" i="9"/>
  <c r="M3669" i="9" s="1"/>
  <c r="I3677" i="9"/>
  <c r="M3677" i="9" s="1"/>
  <c r="I3685" i="9"/>
  <c r="M3685" i="9" s="1"/>
  <c r="I3693" i="9"/>
  <c r="I3701" i="9"/>
  <c r="M3701" i="9" s="1"/>
  <c r="I3709" i="9"/>
  <c r="M3709" i="9" s="1"/>
  <c r="I3550" i="9"/>
  <c r="M3550" i="9" s="1"/>
  <c r="I3558" i="9"/>
  <c r="M3558" i="9" s="1"/>
  <c r="I3566" i="9"/>
  <c r="M3566" i="9" s="1"/>
  <c r="I3574" i="9"/>
  <c r="M3574" i="9" s="1"/>
  <c r="I3582" i="9"/>
  <c r="M3582" i="9" s="1"/>
  <c r="I3590" i="9"/>
  <c r="M3590" i="9" s="1"/>
  <c r="I3598" i="9"/>
  <c r="M3598" i="9" s="1"/>
  <c r="I3606" i="9"/>
  <c r="I3614" i="9"/>
  <c r="M3614" i="9" s="1"/>
  <c r="I3622" i="9"/>
  <c r="I3630" i="9"/>
  <c r="M3630" i="9" s="1"/>
  <c r="I3638" i="9"/>
  <c r="M3638" i="9" s="1"/>
  <c r="I3646" i="9"/>
  <c r="M3646" i="9" s="1"/>
  <c r="I3654" i="9"/>
  <c r="M3654" i="9" s="1"/>
  <c r="I3662" i="9"/>
  <c r="I3670" i="9"/>
  <c r="M3670" i="9" s="1"/>
  <c r="I3678" i="9"/>
  <c r="M3678" i="9" s="1"/>
  <c r="I3686" i="9"/>
  <c r="I3694" i="9"/>
  <c r="M3694" i="9" s="1"/>
  <c r="I3702" i="9"/>
  <c r="M3702" i="9" s="1"/>
  <c r="I3551" i="9"/>
  <c r="M3551" i="9" s="1"/>
  <c r="I3559" i="9"/>
  <c r="M3559" i="9" s="1"/>
  <c r="I3567" i="9"/>
  <c r="M3567" i="9" s="1"/>
  <c r="I3575" i="9"/>
  <c r="M3575" i="9" s="1"/>
  <c r="I3583" i="9"/>
  <c r="M3583" i="9" s="1"/>
  <c r="I3591" i="9"/>
  <c r="M3591" i="9" s="1"/>
  <c r="I3599" i="9"/>
  <c r="M3599" i="9" s="1"/>
  <c r="I3607" i="9"/>
  <c r="I3615" i="9"/>
  <c r="M3615" i="9" s="1"/>
  <c r="I3623" i="9"/>
  <c r="I3631" i="9"/>
  <c r="M3631" i="9" s="1"/>
  <c r="I3639" i="9"/>
  <c r="M3639" i="9" s="1"/>
  <c r="I3647" i="9"/>
  <c r="M3647" i="9" s="1"/>
  <c r="I3655" i="9"/>
  <c r="M3655" i="9" s="1"/>
  <c r="I3663" i="9"/>
  <c r="M3663" i="9" s="1"/>
  <c r="I3671" i="9"/>
  <c r="M3671" i="9" s="1"/>
  <c r="I3679" i="9"/>
  <c r="M3679" i="9" s="1"/>
  <c r="I3687" i="9"/>
  <c r="M3687" i="9" s="1"/>
  <c r="I3695" i="9"/>
  <c r="I3703" i="9"/>
  <c r="M3703" i="9" s="1"/>
  <c r="I3552" i="9"/>
  <c r="M3552" i="9" s="1"/>
  <c r="I3560" i="9"/>
  <c r="M3560" i="9" s="1"/>
  <c r="I3568" i="9"/>
  <c r="M3568" i="9" s="1"/>
  <c r="I3576" i="9"/>
  <c r="M3576" i="9" s="1"/>
  <c r="I3584" i="9"/>
  <c r="M3584" i="9" s="1"/>
  <c r="I3592" i="9"/>
  <c r="M3592" i="9" s="1"/>
  <c r="I3600" i="9"/>
  <c r="M3600" i="9" s="1"/>
  <c r="I3608" i="9"/>
  <c r="M3608" i="9" s="1"/>
  <c r="I3616" i="9"/>
  <c r="I3624" i="9"/>
  <c r="M3624" i="9" s="1"/>
  <c r="I3632" i="9"/>
  <c r="M3632" i="9" s="1"/>
  <c r="I3640" i="9"/>
  <c r="M3640" i="9" s="1"/>
  <c r="I3648" i="9"/>
  <c r="M3648" i="9" s="1"/>
  <c r="I3656" i="9"/>
  <c r="M3656" i="9" s="1"/>
  <c r="I3664" i="9"/>
  <c r="M3664" i="9" s="1"/>
  <c r="I3672" i="9"/>
  <c r="M3672" i="9" s="1"/>
  <c r="I3680" i="9"/>
  <c r="I3688" i="9"/>
  <c r="I3696" i="9"/>
  <c r="M3696" i="9" s="1"/>
  <c r="I3704" i="9"/>
  <c r="I3553" i="9"/>
  <c r="M3553" i="9" s="1"/>
  <c r="I3561" i="9"/>
  <c r="M3561" i="9" s="1"/>
  <c r="I3569" i="9"/>
  <c r="M3569" i="9" s="1"/>
  <c r="I3577" i="9"/>
  <c r="M3577" i="9" s="1"/>
  <c r="I3585" i="9"/>
  <c r="M3585" i="9" s="1"/>
  <c r="I3593" i="9"/>
  <c r="M3593" i="9" s="1"/>
  <c r="I3601" i="9"/>
  <c r="M3601" i="9" s="1"/>
  <c r="I3609" i="9"/>
  <c r="I3617" i="9"/>
  <c r="M3617" i="9" s="1"/>
  <c r="I3625" i="9"/>
  <c r="M3625" i="9" s="1"/>
  <c r="I3633" i="9"/>
  <c r="M3633" i="9" s="1"/>
  <c r="I3641" i="9"/>
  <c r="M3641" i="9" s="1"/>
  <c r="I3649" i="9"/>
  <c r="M3649" i="9" s="1"/>
  <c r="I3657" i="9"/>
  <c r="M3657" i="9" s="1"/>
  <c r="I3665" i="9"/>
  <c r="M3665" i="9" s="1"/>
  <c r="I3673" i="9"/>
  <c r="M3673" i="9" s="1"/>
  <c r="I3681" i="9"/>
  <c r="M3681" i="9" s="1"/>
  <c r="I3689" i="9"/>
  <c r="I3697" i="9"/>
  <c r="I3705" i="9"/>
  <c r="M3705" i="9" s="1"/>
  <c r="I3554" i="9"/>
  <c r="M3554" i="9" s="1"/>
  <c r="I3562" i="9"/>
  <c r="M3562" i="9" s="1"/>
  <c r="I3570" i="9"/>
  <c r="M3570" i="9" s="1"/>
  <c r="I3578" i="9"/>
  <c r="M3578" i="9" s="1"/>
  <c r="I3586" i="9"/>
  <c r="M3586" i="9" s="1"/>
  <c r="I3594" i="9"/>
  <c r="M3594" i="9" s="1"/>
  <c r="I3602" i="9"/>
  <c r="M3602" i="9" s="1"/>
  <c r="I3610" i="9"/>
  <c r="M3610" i="9" s="1"/>
  <c r="I3618" i="9"/>
  <c r="M3618" i="9" s="1"/>
  <c r="I3626" i="9"/>
  <c r="I3634" i="9"/>
  <c r="M3634" i="9" s="1"/>
  <c r="I3642" i="9"/>
  <c r="M3642" i="9" s="1"/>
  <c r="I3650" i="9"/>
  <c r="M3650" i="9" s="1"/>
  <c r="I3658" i="9"/>
  <c r="M3658" i="9" s="1"/>
  <c r="I3666" i="9"/>
  <c r="M3666" i="9" s="1"/>
  <c r="I3674" i="9"/>
  <c r="M3674" i="9" s="1"/>
  <c r="I3682" i="9"/>
  <c r="M3682" i="9" s="1"/>
  <c r="I3690" i="9"/>
  <c r="M3690" i="9" s="1"/>
  <c r="I3698" i="9"/>
  <c r="M3698" i="9" s="1"/>
  <c r="I3706" i="9"/>
  <c r="I3555" i="9"/>
  <c r="M3555" i="9" s="1"/>
  <c r="I3563" i="9"/>
  <c r="M3563" i="9" s="1"/>
  <c r="I3571" i="9"/>
  <c r="M3571" i="9" s="1"/>
  <c r="I3579" i="9"/>
  <c r="M3579" i="9" s="1"/>
  <c r="I3587" i="9"/>
  <c r="M3587" i="9" s="1"/>
  <c r="I3595" i="9"/>
  <c r="M3595" i="9" s="1"/>
  <c r="I3603" i="9"/>
  <c r="M3603" i="9" s="1"/>
  <c r="I3611" i="9"/>
  <c r="M3611" i="9" s="1"/>
  <c r="I3619" i="9"/>
  <c r="I3556" i="9"/>
  <c r="M3556" i="9" s="1"/>
  <c r="I3564" i="9"/>
  <c r="M3564" i="9" s="1"/>
  <c r="I3572" i="9"/>
  <c r="M3572" i="9" s="1"/>
  <c r="I3580" i="9"/>
  <c r="M3580" i="9" s="1"/>
  <c r="I3588" i="9"/>
  <c r="M3588" i="9" s="1"/>
  <c r="I3596" i="9"/>
  <c r="M3596" i="9" s="1"/>
  <c r="I3604" i="9"/>
  <c r="M3604" i="9" s="1"/>
  <c r="I3612" i="9"/>
  <c r="M3612" i="9" s="1"/>
  <c r="I3620" i="9"/>
  <c r="I3628" i="9"/>
  <c r="M3628" i="9" s="1"/>
  <c r="I3636" i="9"/>
  <c r="M3636" i="9" s="1"/>
  <c r="I3644" i="9"/>
  <c r="M3644" i="9" s="1"/>
  <c r="I3652" i="9"/>
  <c r="M3652" i="9" s="1"/>
  <c r="I3660" i="9"/>
  <c r="M3660" i="9" s="1"/>
  <c r="I3668" i="9"/>
  <c r="M3668" i="9" s="1"/>
  <c r="I3676" i="9"/>
  <c r="M3676" i="9" s="1"/>
  <c r="I3684" i="9"/>
  <c r="M3684" i="9" s="1"/>
  <c r="I3692" i="9"/>
  <c r="I3700" i="9"/>
  <c r="I3708" i="9"/>
  <c r="M3708" i="9" s="1"/>
  <c r="I3627" i="9"/>
  <c r="M3627" i="9" s="1"/>
  <c r="I3691" i="9"/>
  <c r="M3691" i="9" s="1"/>
  <c r="I3635" i="9"/>
  <c r="M3635" i="9" s="1"/>
  <c r="I3699" i="9"/>
  <c r="I3643" i="9"/>
  <c r="M3643" i="9" s="1"/>
  <c r="I3707" i="9"/>
  <c r="M3707" i="9" s="1"/>
  <c r="I3651" i="9"/>
  <c r="M3651" i="9" s="1"/>
  <c r="I4532" i="9"/>
  <c r="M4532" i="9" s="1"/>
  <c r="I3659" i="9"/>
  <c r="M3659" i="9" s="1"/>
  <c r="I3667" i="9"/>
  <c r="M3667" i="9" s="1"/>
  <c r="I4518" i="9"/>
  <c r="M4518" i="9" s="1"/>
  <c r="I3675" i="9"/>
  <c r="M3675" i="9" s="1"/>
  <c r="I3683" i="9"/>
  <c r="H1435" i="9"/>
  <c r="M1435" i="9" s="1"/>
  <c r="H1427" i="9"/>
  <c r="M1427" i="9" s="1"/>
  <c r="H1419" i="9"/>
  <c r="M1419" i="9" s="1"/>
  <c r="H1355" i="9"/>
  <c r="M1355" i="9" s="1"/>
  <c r="H1347" i="9"/>
  <c r="M1347" i="9" s="1"/>
  <c r="H1339" i="9"/>
  <c r="M1339" i="9" s="1"/>
  <c r="H1438" i="9"/>
  <c r="M1438" i="9" s="1"/>
  <c r="H1430" i="9"/>
  <c r="M1430" i="9" s="1"/>
  <c r="H1422" i="9"/>
  <c r="M1422" i="9" s="1"/>
  <c r="H1358" i="9"/>
  <c r="M1358" i="9" s="1"/>
  <c r="H1350" i="9"/>
  <c r="M1350" i="9" s="1"/>
  <c r="H1342" i="9"/>
  <c r="M1342" i="9" s="1"/>
  <c r="H1441" i="9"/>
  <c r="M1441" i="9" s="1"/>
  <c r="H1433" i="9"/>
  <c r="M1433" i="9" s="1"/>
  <c r="H1425" i="9"/>
  <c r="M1425" i="9" s="1"/>
  <c r="H1417" i="9"/>
  <c r="M1417" i="9" s="1"/>
  <c r="H1361" i="9"/>
  <c r="M1361" i="9" s="1"/>
  <c r="H1353" i="9"/>
  <c r="M1353" i="9" s="1"/>
  <c r="H1345" i="9"/>
  <c r="M1345" i="9" s="1"/>
  <c r="H1337" i="9"/>
  <c r="M1337" i="9" s="1"/>
  <c r="H1436" i="9"/>
  <c r="M1436" i="9" s="1"/>
  <c r="H1428" i="9"/>
  <c r="M1428" i="9" s="1"/>
  <c r="H1420" i="9"/>
  <c r="M1420" i="9" s="1"/>
  <c r="H1356" i="9"/>
  <c r="M1356" i="9" s="1"/>
  <c r="H1348" i="9"/>
  <c r="M1348" i="9" s="1"/>
  <c r="H1340" i="9"/>
  <c r="M1340" i="9" s="1"/>
  <c r="H1439" i="9"/>
  <c r="M1439" i="9" s="1"/>
  <c r="H1431" i="9"/>
  <c r="M1431" i="9" s="1"/>
  <c r="H1423" i="9"/>
  <c r="M1423" i="9" s="1"/>
  <c r="H1415" i="9"/>
  <c r="M1415" i="9" s="1"/>
  <c r="H1359" i="9"/>
  <c r="M1359" i="9" s="1"/>
  <c r="H1351" i="9"/>
  <c r="M1351" i="9" s="1"/>
  <c r="H1343" i="9"/>
  <c r="M1343" i="9" s="1"/>
  <c r="H1335" i="9"/>
  <c r="M1335" i="9" s="1"/>
  <c r="H1440" i="9"/>
  <c r="M1440" i="9" s="1"/>
  <c r="H1432" i="9"/>
  <c r="M1432" i="9" s="1"/>
  <c r="H1424" i="9"/>
  <c r="M1424" i="9" s="1"/>
  <c r="H1416" i="9"/>
  <c r="M1416" i="9" s="1"/>
  <c r="H1352" i="9"/>
  <c r="M1352" i="9" s="1"/>
  <c r="H1336" i="9"/>
  <c r="M1336" i="9" s="1"/>
  <c r="H1354" i="9"/>
  <c r="M1354" i="9" s="1"/>
  <c r="H1338" i="9"/>
  <c r="M1338" i="9" s="1"/>
  <c r="H1357" i="9"/>
  <c r="M1357" i="9" s="1"/>
  <c r="H1341" i="9"/>
  <c r="M1341" i="9" s="1"/>
  <c r="H1434" i="9"/>
  <c r="M1434" i="9" s="1"/>
  <c r="H1426" i="9"/>
  <c r="M1426" i="9" s="1"/>
  <c r="H1418" i="9"/>
  <c r="M1418" i="9" s="1"/>
  <c r="H1360" i="9"/>
  <c r="M1360" i="9" s="1"/>
  <c r="H1344" i="9"/>
  <c r="M1344" i="9" s="1"/>
  <c r="H1437" i="9"/>
  <c r="M1437" i="9" s="1"/>
  <c r="H1429" i="9"/>
  <c r="M1429" i="9" s="1"/>
  <c r="H1421" i="9"/>
  <c r="M1421" i="9" s="1"/>
  <c r="H1346" i="9"/>
  <c r="M1346" i="9" s="1"/>
  <c r="H1349" i="9"/>
  <c r="M1349" i="9" s="1"/>
  <c r="M3225" i="9"/>
  <c r="M3226" i="9"/>
  <c r="M3098" i="9"/>
  <c r="M3192" i="9"/>
  <c r="M3128" i="9"/>
  <c r="M3223" i="9"/>
  <c r="M3190" i="9"/>
  <c r="M3126" i="9"/>
  <c r="M3229" i="9"/>
  <c r="M3101" i="9"/>
  <c r="M3196" i="9"/>
  <c r="M3132" i="9"/>
  <c r="M3227" i="9"/>
  <c r="M3099" i="9"/>
  <c r="L4516" i="9"/>
  <c r="L4530" i="9"/>
  <c r="L3386" i="9"/>
  <c r="M3386" i="9" s="1"/>
  <c r="L3378" i="9"/>
  <c r="M3378" i="9" s="1"/>
  <c r="L3370" i="9"/>
  <c r="L3362" i="9"/>
  <c r="L3354" i="9"/>
  <c r="L3346" i="9"/>
  <c r="L3338" i="9"/>
  <c r="L3330" i="9"/>
  <c r="L3322" i="9"/>
  <c r="L3314" i="9"/>
  <c r="L3306" i="9"/>
  <c r="M3306" i="9" s="1"/>
  <c r="L3298" i="9"/>
  <c r="M3298" i="9" s="1"/>
  <c r="L3290" i="9"/>
  <c r="L3282" i="9"/>
  <c r="L3274" i="9"/>
  <c r="L3266" i="9"/>
  <c r="L3389" i="9"/>
  <c r="M3389" i="9" s="1"/>
  <c r="L3381" i="9"/>
  <c r="L3373" i="9"/>
  <c r="L3365" i="9"/>
  <c r="M3365" i="9" s="1"/>
  <c r="L3357" i="9"/>
  <c r="L3349" i="9"/>
  <c r="L3341" i="9"/>
  <c r="L3333" i="9"/>
  <c r="L3325" i="9"/>
  <c r="L3317" i="9"/>
  <c r="L3309" i="9"/>
  <c r="L3301" i="9"/>
  <c r="M3301" i="9" s="1"/>
  <c r="L3293" i="9"/>
  <c r="L3384" i="9"/>
  <c r="M3384" i="9" s="1"/>
  <c r="L3376" i="9"/>
  <c r="M3376" i="9" s="1"/>
  <c r="L3368" i="9"/>
  <c r="L3387" i="9"/>
  <c r="M3387" i="9" s="1"/>
  <c r="L3379" i="9"/>
  <c r="L3371" i="9"/>
  <c r="M3371" i="9" s="1"/>
  <c r="L3363" i="9"/>
  <c r="M3363" i="9" s="1"/>
  <c r="L3355" i="9"/>
  <c r="L3347" i="9"/>
  <c r="L3339" i="9"/>
  <c r="L3331" i="9"/>
  <c r="L3323" i="9"/>
  <c r="L3315" i="9"/>
  <c r="L3307" i="9"/>
  <c r="M3307" i="9" s="1"/>
  <c r="L3299" i="9"/>
  <c r="M3299" i="9" s="1"/>
  <c r="L3291" i="9"/>
  <c r="L3283" i="9"/>
  <c r="M3283" i="9" s="1"/>
  <c r="L3275" i="9"/>
  <c r="L3267" i="9"/>
  <c r="L3259" i="9"/>
  <c r="L3251" i="9"/>
  <c r="L3382" i="9"/>
  <c r="M3382" i="9" s="1"/>
  <c r="L3374" i="9"/>
  <c r="M3374" i="9" s="1"/>
  <c r="L3366" i="9"/>
  <c r="L3358" i="9"/>
  <c r="L3385" i="9"/>
  <c r="M3385" i="9" s="1"/>
  <c r="L3377" i="9"/>
  <c r="L3369" i="9"/>
  <c r="L3361" i="9"/>
  <c r="L3353" i="9"/>
  <c r="L3345" i="9"/>
  <c r="L3337" i="9"/>
  <c r="L3329" i="9"/>
  <c r="L3321" i="9"/>
  <c r="L3313" i="9"/>
  <c r="L3305" i="9"/>
  <c r="L3297" i="9"/>
  <c r="L3289" i="9"/>
  <c r="M3289" i="9" s="1"/>
  <c r="L3281" i="9"/>
  <c r="L3273" i="9"/>
  <c r="L3265" i="9"/>
  <c r="L3257" i="9"/>
  <c r="L3388" i="9"/>
  <c r="L3380" i="9"/>
  <c r="M3380" i="9" s="1"/>
  <c r="L3372" i="9"/>
  <c r="L3364" i="9"/>
  <c r="L3356" i="9"/>
  <c r="L3348" i="9"/>
  <c r="L3340" i="9"/>
  <c r="L3332" i="9"/>
  <c r="L3324" i="9"/>
  <c r="L3316" i="9"/>
  <c r="L3308" i="9"/>
  <c r="M3308" i="9" s="1"/>
  <c r="L3300" i="9"/>
  <c r="L3292" i="9"/>
  <c r="M3292" i="9" s="1"/>
  <c r="L3284" i="9"/>
  <c r="M3284" i="9" s="1"/>
  <c r="L3276" i="9"/>
  <c r="L3268" i="9"/>
  <c r="L3260" i="9"/>
  <c r="L3383" i="9"/>
  <c r="L3375" i="9"/>
  <c r="L3352" i="9"/>
  <c r="L3342" i="9"/>
  <c r="L3319" i="9"/>
  <c r="L3288" i="9"/>
  <c r="M3288" i="9" s="1"/>
  <c r="L3286" i="9"/>
  <c r="M3286" i="9" s="1"/>
  <c r="L3279" i="9"/>
  <c r="L3272" i="9"/>
  <c r="L3270" i="9"/>
  <c r="L3263" i="9"/>
  <c r="L3253" i="9"/>
  <c r="L3246" i="9"/>
  <c r="L3238" i="9"/>
  <c r="L3230" i="9"/>
  <c r="L3360" i="9"/>
  <c r="L3344" i="9"/>
  <c r="L3334" i="9"/>
  <c r="L3311" i="9"/>
  <c r="L3249" i="9"/>
  <c r="L3241" i="9"/>
  <c r="L3233" i="9"/>
  <c r="L3336" i="9"/>
  <c r="L3326" i="9"/>
  <c r="L3303" i="9"/>
  <c r="M3303" i="9" s="1"/>
  <c r="L3258" i="9"/>
  <c r="L3244" i="9"/>
  <c r="L3236" i="9"/>
  <c r="L3328" i="9"/>
  <c r="L3318" i="9"/>
  <c r="L3295" i="9"/>
  <c r="M3295" i="9" s="1"/>
  <c r="L3285" i="9"/>
  <c r="M3285" i="9" s="1"/>
  <c r="L3269" i="9"/>
  <c r="L3256" i="9"/>
  <c r="L3247" i="9"/>
  <c r="L3239" i="9"/>
  <c r="L3231" i="9"/>
  <c r="L3359" i="9"/>
  <c r="L3351" i="9"/>
  <c r="L3320" i="9"/>
  <c r="L3310" i="9"/>
  <c r="L3287" i="9"/>
  <c r="L3280" i="9"/>
  <c r="L3278" i="9"/>
  <c r="L3271" i="9"/>
  <c r="L3264" i="9"/>
  <c r="L3262" i="9"/>
  <c r="L3254" i="9"/>
  <c r="L3252" i="9"/>
  <c r="L3250" i="9"/>
  <c r="L3242" i="9"/>
  <c r="L3234" i="9"/>
  <c r="L3343" i="9"/>
  <c r="L3312" i="9"/>
  <c r="L3302" i="9"/>
  <c r="M3302" i="9" s="1"/>
  <c r="L3245" i="9"/>
  <c r="L3237" i="9"/>
  <c r="L3367" i="9"/>
  <c r="M3367" i="9" s="1"/>
  <c r="L3335" i="9"/>
  <c r="L3304" i="9"/>
  <c r="M3304" i="9" s="1"/>
  <c r="L3294" i="9"/>
  <c r="L3248" i="9"/>
  <c r="L3240" i="9"/>
  <c r="L3232" i="9"/>
  <c r="L3350" i="9"/>
  <c r="L3327" i="9"/>
  <c r="L3296" i="9"/>
  <c r="L3277" i="9"/>
  <c r="L3261" i="9"/>
  <c r="L3255" i="9"/>
  <c r="L3243" i="9"/>
  <c r="L3235" i="9"/>
  <c r="L2248" i="9"/>
  <c r="L2262" i="9"/>
  <c r="L1114" i="9"/>
  <c r="L1106" i="9"/>
  <c r="L1098" i="9"/>
  <c r="L1090" i="9"/>
  <c r="L1082" i="9"/>
  <c r="L1074" i="9"/>
  <c r="L1066" i="9"/>
  <c r="L1058" i="9"/>
  <c r="L1050" i="9"/>
  <c r="L1042" i="9"/>
  <c r="L1034" i="9"/>
  <c r="L1026" i="9"/>
  <c r="L1018" i="9"/>
  <c r="L1010" i="9"/>
  <c r="L1002" i="9"/>
  <c r="L994" i="9"/>
  <c r="L986" i="9"/>
  <c r="L978" i="9"/>
  <c r="L970" i="9"/>
  <c r="L962" i="9"/>
  <c r="L1117" i="9"/>
  <c r="L1109" i="9"/>
  <c r="L1101" i="9"/>
  <c r="L1093" i="9"/>
  <c r="L1085" i="9"/>
  <c r="L1077" i="9"/>
  <c r="L1069" i="9"/>
  <c r="L1061" i="9"/>
  <c r="L1053" i="9"/>
  <c r="L1045" i="9"/>
  <c r="L1037" i="9"/>
  <c r="L1029" i="9"/>
  <c r="L1021" i="9"/>
  <c r="L1013" i="9"/>
  <c r="L1005" i="9"/>
  <c r="L997" i="9"/>
  <c r="L989" i="9"/>
  <c r="L981" i="9"/>
  <c r="L973" i="9"/>
  <c r="L965" i="9"/>
  <c r="L1120" i="9"/>
  <c r="L1112" i="9"/>
  <c r="L1104" i="9"/>
  <c r="L1096" i="9"/>
  <c r="L1088" i="9"/>
  <c r="L1080" i="9"/>
  <c r="L1072" i="9"/>
  <c r="L1064" i="9"/>
  <c r="L1056" i="9"/>
  <c r="L1048" i="9"/>
  <c r="L1040" i="9"/>
  <c r="L1032" i="9"/>
  <c r="L1024" i="9"/>
  <c r="L1016" i="9"/>
  <c r="L1008" i="9"/>
  <c r="L1000" i="9"/>
  <c r="L992" i="9"/>
  <c r="L984" i="9"/>
  <c r="L976" i="9"/>
  <c r="L968" i="9"/>
  <c r="L1115" i="9"/>
  <c r="L1107" i="9"/>
  <c r="L1099" i="9"/>
  <c r="L1091" i="9"/>
  <c r="L1083" i="9"/>
  <c r="L1075" i="9"/>
  <c r="L1067" i="9"/>
  <c r="L1059" i="9"/>
  <c r="L1051" i="9"/>
  <c r="L1043" i="9"/>
  <c r="L1035" i="9"/>
  <c r="L1027" i="9"/>
  <c r="L1019" i="9"/>
  <c r="L1011" i="9"/>
  <c r="L1003" i="9"/>
  <c r="L995" i="9"/>
  <c r="L987" i="9"/>
  <c r="L979" i="9"/>
  <c r="L971" i="9"/>
  <c r="L963" i="9"/>
  <c r="L1118" i="9"/>
  <c r="L1110" i="9"/>
  <c r="L1102" i="9"/>
  <c r="L1094" i="9"/>
  <c r="L1086" i="9"/>
  <c r="L1078" i="9"/>
  <c r="L1070" i="9"/>
  <c r="L1062" i="9"/>
  <c r="L1054" i="9"/>
  <c r="L1046" i="9"/>
  <c r="L1038" i="9"/>
  <c r="L1030" i="9"/>
  <c r="L1022" i="9"/>
  <c r="L1014" i="9"/>
  <c r="L1006" i="9"/>
  <c r="L998" i="9"/>
  <c r="L990" i="9"/>
  <c r="L982" i="9"/>
  <c r="L974" i="9"/>
  <c r="L966" i="9"/>
  <c r="L1121" i="9"/>
  <c r="L1113" i="9"/>
  <c r="L1105" i="9"/>
  <c r="L1097" i="9"/>
  <c r="L1089" i="9"/>
  <c r="L1081" i="9"/>
  <c r="L1073" i="9"/>
  <c r="L1065" i="9"/>
  <c r="L1057" i="9"/>
  <c r="L1049" i="9"/>
  <c r="L1041" i="9"/>
  <c r="L1033" i="9"/>
  <c r="L1025" i="9"/>
  <c r="L1017" i="9"/>
  <c r="L1009" i="9"/>
  <c r="L1001" i="9"/>
  <c r="L993" i="9"/>
  <c r="L985" i="9"/>
  <c r="L977" i="9"/>
  <c r="L969" i="9"/>
  <c r="L1116" i="9"/>
  <c r="L1108" i="9"/>
  <c r="L1100" i="9"/>
  <c r="L1092" i="9"/>
  <c r="L1084" i="9"/>
  <c r="L1076" i="9"/>
  <c r="L1068" i="9"/>
  <c r="L1060" i="9"/>
  <c r="L1052" i="9"/>
  <c r="L1044" i="9"/>
  <c r="L1036" i="9"/>
  <c r="L1028" i="9"/>
  <c r="L1020" i="9"/>
  <c r="L1012" i="9"/>
  <c r="L1004" i="9"/>
  <c r="L996" i="9"/>
  <c r="L988" i="9"/>
  <c r="L980" i="9"/>
  <c r="L972" i="9"/>
  <c r="L964" i="9"/>
  <c r="L1119" i="9"/>
  <c r="L1111" i="9"/>
  <c r="L1103" i="9"/>
  <c r="L1095" i="9"/>
  <c r="L1087" i="9"/>
  <c r="L1079" i="9"/>
  <c r="L1071" i="9"/>
  <c r="L1063" i="9"/>
  <c r="L1055" i="9"/>
  <c r="L1047" i="9"/>
  <c r="L1039" i="9"/>
  <c r="L1031" i="9"/>
  <c r="L1023" i="9"/>
  <c r="L1015" i="9"/>
  <c r="L1007" i="9"/>
  <c r="L999" i="9"/>
  <c r="L991" i="9"/>
  <c r="L983" i="9"/>
  <c r="L975" i="9"/>
  <c r="L967" i="9"/>
  <c r="M3241" i="9"/>
  <c r="M3281" i="9"/>
  <c r="M3321" i="9"/>
  <c r="M3362" i="9"/>
  <c r="M3234" i="9"/>
  <c r="M3256" i="9"/>
  <c r="M3351" i="9"/>
  <c r="M3318" i="9"/>
  <c r="M3254" i="9"/>
  <c r="M3372" i="9"/>
  <c r="M3244" i="9"/>
  <c r="H1571" i="9"/>
  <c r="M1571" i="9" s="1"/>
  <c r="H1563" i="9"/>
  <c r="M1563" i="9" s="1"/>
  <c r="H1555" i="9"/>
  <c r="M1555" i="9" s="1"/>
  <c r="H1491" i="9"/>
  <c r="M1491" i="9" s="1"/>
  <c r="H1483" i="9"/>
  <c r="M1483" i="9" s="1"/>
  <c r="H1475" i="9"/>
  <c r="M1475" i="9" s="1"/>
  <c r="H1574" i="9"/>
  <c r="M1574" i="9" s="1"/>
  <c r="H1566" i="9"/>
  <c r="M1566" i="9" s="1"/>
  <c r="H1558" i="9"/>
  <c r="M1558" i="9" s="1"/>
  <c r="H1550" i="9"/>
  <c r="M1550" i="9" s="1"/>
  <c r="H1494" i="9"/>
  <c r="M1494" i="9" s="1"/>
  <c r="H1486" i="9"/>
  <c r="M1486" i="9" s="1"/>
  <c r="H1478" i="9"/>
  <c r="M1478" i="9" s="1"/>
  <c r="H1470" i="9"/>
  <c r="M1470" i="9" s="1"/>
  <c r="H1569" i="9"/>
  <c r="M1569" i="9" s="1"/>
  <c r="H1561" i="9"/>
  <c r="M1561" i="9" s="1"/>
  <c r="H1553" i="9"/>
  <c r="M1553" i="9" s="1"/>
  <c r="H1489" i="9"/>
  <c r="M1489" i="9" s="1"/>
  <c r="H1481" i="9"/>
  <c r="M1481" i="9" s="1"/>
  <c r="H1473" i="9"/>
  <c r="M1473" i="9" s="1"/>
  <c r="H1572" i="9"/>
  <c r="M1572" i="9" s="1"/>
  <c r="H1564" i="9"/>
  <c r="M1564" i="9" s="1"/>
  <c r="H1556" i="9"/>
  <c r="M1556" i="9" s="1"/>
  <c r="H1548" i="9"/>
  <c r="M1548" i="9" s="1"/>
  <c r="H1492" i="9"/>
  <c r="M1492" i="9" s="1"/>
  <c r="H1484" i="9"/>
  <c r="M1484" i="9" s="1"/>
  <c r="H1476" i="9"/>
  <c r="M1476" i="9" s="1"/>
  <c r="H1468" i="9"/>
  <c r="M1468" i="9" s="1"/>
  <c r="H1567" i="9"/>
  <c r="M1567" i="9" s="1"/>
  <c r="H1559" i="9"/>
  <c r="M1559" i="9" s="1"/>
  <c r="H1551" i="9"/>
  <c r="M1551" i="9" s="1"/>
  <c r="H1487" i="9"/>
  <c r="M1487" i="9" s="1"/>
  <c r="H1479" i="9"/>
  <c r="M1479" i="9" s="1"/>
  <c r="H1471" i="9"/>
  <c r="M1471" i="9" s="1"/>
  <c r="H1570" i="9"/>
  <c r="M1570" i="9" s="1"/>
  <c r="H1562" i="9"/>
  <c r="M1562" i="9" s="1"/>
  <c r="H1554" i="9"/>
  <c r="M1554" i="9" s="1"/>
  <c r="H1490" i="9"/>
  <c r="M1490" i="9" s="1"/>
  <c r="H1573" i="9"/>
  <c r="M1573" i="9" s="1"/>
  <c r="H1565" i="9"/>
  <c r="M1565" i="9" s="1"/>
  <c r="H1557" i="9"/>
  <c r="M1557" i="9" s="1"/>
  <c r="H1549" i="9"/>
  <c r="M1549" i="9" s="1"/>
  <c r="H1568" i="9"/>
  <c r="M1568" i="9" s="1"/>
  <c r="H1560" i="9"/>
  <c r="M1560" i="9" s="1"/>
  <c r="H1552" i="9"/>
  <c r="M1552" i="9" s="1"/>
  <c r="H1488" i="9"/>
  <c r="M1488" i="9" s="1"/>
  <c r="H1480" i="9"/>
  <c r="M1480" i="9" s="1"/>
  <c r="H1472" i="9"/>
  <c r="M1472" i="9" s="1"/>
  <c r="H1493" i="9"/>
  <c r="M1493" i="9" s="1"/>
  <c r="H1482" i="9"/>
  <c r="M1482" i="9" s="1"/>
  <c r="H1474" i="9"/>
  <c r="M1474" i="9" s="1"/>
  <c r="H1485" i="9"/>
  <c r="M1485" i="9" s="1"/>
  <c r="H1477" i="9"/>
  <c r="M1477" i="9" s="1"/>
  <c r="H1469" i="9"/>
  <c r="M1469" i="9" s="1"/>
  <c r="M3273" i="9"/>
  <c r="M3232" i="9"/>
  <c r="I1443" i="9"/>
  <c r="I1451" i="9"/>
  <c r="I1459" i="9"/>
  <c r="I1467" i="9"/>
  <c r="I1475" i="9"/>
  <c r="I1483" i="9"/>
  <c r="I1491" i="9"/>
  <c r="I1499" i="9"/>
  <c r="I1507" i="9"/>
  <c r="I1515" i="9"/>
  <c r="I1523" i="9"/>
  <c r="I1531" i="9"/>
  <c r="I1539" i="9"/>
  <c r="I1547" i="9"/>
  <c r="I1555" i="9"/>
  <c r="I1563" i="9"/>
  <c r="I1571" i="9"/>
  <c r="I1579" i="9"/>
  <c r="I1587" i="9"/>
  <c r="I1595" i="9"/>
  <c r="I1444" i="9"/>
  <c r="I1452" i="9"/>
  <c r="I1460" i="9"/>
  <c r="I1468" i="9"/>
  <c r="I1476" i="9"/>
  <c r="I1484" i="9"/>
  <c r="I1492" i="9"/>
  <c r="I1500" i="9"/>
  <c r="I1508" i="9"/>
  <c r="I1516" i="9"/>
  <c r="I1524" i="9"/>
  <c r="I1532" i="9"/>
  <c r="I1540" i="9"/>
  <c r="I1548" i="9"/>
  <c r="I1556" i="9"/>
  <c r="I1564" i="9"/>
  <c r="I1445" i="9"/>
  <c r="I1453" i="9"/>
  <c r="I1461" i="9"/>
  <c r="I1469" i="9"/>
  <c r="I1477" i="9"/>
  <c r="I1485" i="9"/>
  <c r="I1493" i="9"/>
  <c r="I1501" i="9"/>
  <c r="I1509" i="9"/>
  <c r="I1517" i="9"/>
  <c r="I1525" i="9"/>
  <c r="I1533" i="9"/>
  <c r="I1541" i="9"/>
  <c r="I1549" i="9"/>
  <c r="I1557" i="9"/>
  <c r="I1565" i="9"/>
  <c r="I1573" i="9"/>
  <c r="I1581" i="9"/>
  <c r="I1589" i="9"/>
  <c r="I1597" i="9"/>
  <c r="I1446" i="9"/>
  <c r="I1454" i="9"/>
  <c r="I1462" i="9"/>
  <c r="I1470" i="9"/>
  <c r="I1478" i="9"/>
  <c r="I1486" i="9"/>
  <c r="I1494" i="9"/>
  <c r="I1502" i="9"/>
  <c r="I1510" i="9"/>
  <c r="I1518" i="9"/>
  <c r="I1526" i="9"/>
  <c r="I1534" i="9"/>
  <c r="I1542" i="9"/>
  <c r="I1550" i="9"/>
  <c r="I1558" i="9"/>
  <c r="I1566" i="9"/>
  <c r="I1574" i="9"/>
  <c r="I1582" i="9"/>
  <c r="I1590" i="9"/>
  <c r="I1598" i="9"/>
  <c r="I1447" i="9"/>
  <c r="I1455" i="9"/>
  <c r="I1463" i="9"/>
  <c r="I1471" i="9"/>
  <c r="I1479" i="9"/>
  <c r="I1487" i="9"/>
  <c r="I1495" i="9"/>
  <c r="I1503" i="9"/>
  <c r="I1511" i="9"/>
  <c r="I1519" i="9"/>
  <c r="I1527" i="9"/>
  <c r="I1535" i="9"/>
  <c r="I1543" i="9"/>
  <c r="I1551" i="9"/>
  <c r="I1559" i="9"/>
  <c r="I1567" i="9"/>
  <c r="I1575" i="9"/>
  <c r="I1583" i="9"/>
  <c r="I1591" i="9"/>
  <c r="I1599" i="9"/>
  <c r="I1448" i="9"/>
  <c r="I1456" i="9"/>
  <c r="I1464" i="9"/>
  <c r="I1472" i="9"/>
  <c r="I1480" i="9"/>
  <c r="I1488" i="9"/>
  <c r="I1496" i="9"/>
  <c r="I1504" i="9"/>
  <c r="I1512" i="9"/>
  <c r="I1520" i="9"/>
  <c r="I1528" i="9"/>
  <c r="I1536" i="9"/>
  <c r="I1544" i="9"/>
  <c r="I1552" i="9"/>
  <c r="I1560" i="9"/>
  <c r="I1568" i="9"/>
  <c r="I1576" i="9"/>
  <c r="I1584" i="9"/>
  <c r="I1592" i="9"/>
  <c r="I1600" i="9"/>
  <c r="I1442" i="9"/>
  <c r="I1450" i="9"/>
  <c r="I1458" i="9"/>
  <c r="I1466" i="9"/>
  <c r="I1474" i="9"/>
  <c r="I1482" i="9"/>
  <c r="I1490" i="9"/>
  <c r="I1498" i="9"/>
  <c r="I1506" i="9"/>
  <c r="I1514" i="9"/>
  <c r="I1522" i="9"/>
  <c r="I1530" i="9"/>
  <c r="I1538" i="9"/>
  <c r="I1546" i="9"/>
  <c r="I1554" i="9"/>
  <c r="I1562" i="9"/>
  <c r="I1570" i="9"/>
  <c r="I1578" i="9"/>
  <c r="I1586" i="9"/>
  <c r="I1594" i="9"/>
  <c r="I1481" i="9"/>
  <c r="I1545" i="9"/>
  <c r="I1588" i="9"/>
  <c r="I1489" i="9"/>
  <c r="I1553" i="9"/>
  <c r="I1593" i="9"/>
  <c r="I1497" i="9"/>
  <c r="I1561" i="9"/>
  <c r="I1596" i="9"/>
  <c r="I1505" i="9"/>
  <c r="I1569" i="9"/>
  <c r="I1601" i="9"/>
  <c r="I2265" i="9"/>
  <c r="I1449" i="9"/>
  <c r="I1513" i="9"/>
  <c r="I1572" i="9"/>
  <c r="I1457" i="9"/>
  <c r="I1521" i="9"/>
  <c r="I1577" i="9"/>
  <c r="I1473" i="9"/>
  <c r="I1537" i="9"/>
  <c r="I1585" i="9"/>
  <c r="I2251" i="9"/>
  <c r="I1465" i="9"/>
  <c r="I1529" i="9"/>
  <c r="I1580" i="9"/>
  <c r="I3717" i="9"/>
  <c r="M3717" i="9" s="1"/>
  <c r="I3725" i="9"/>
  <c r="M3725" i="9" s="1"/>
  <c r="I3733" i="9"/>
  <c r="M3733" i="9" s="1"/>
  <c r="I3741" i="9"/>
  <c r="I3749" i="9"/>
  <c r="I3757" i="9"/>
  <c r="I3765" i="9"/>
  <c r="I3773" i="9"/>
  <c r="I3781" i="9"/>
  <c r="I3789" i="9"/>
  <c r="I3797" i="9"/>
  <c r="M3797" i="9" s="1"/>
  <c r="I3805" i="9"/>
  <c r="M3805" i="9" s="1"/>
  <c r="I3813" i="9"/>
  <c r="M3813" i="9" s="1"/>
  <c r="I3821" i="9"/>
  <c r="I3829" i="9"/>
  <c r="I3837" i="9"/>
  <c r="I3845" i="9"/>
  <c r="I3853" i="9"/>
  <c r="I3861" i="9"/>
  <c r="I3869" i="9"/>
  <c r="I3710" i="9"/>
  <c r="M3710" i="9" s="1"/>
  <c r="I3718" i="9"/>
  <c r="M3718" i="9" s="1"/>
  <c r="I3726" i="9"/>
  <c r="M3726" i="9" s="1"/>
  <c r="I3734" i="9"/>
  <c r="M3734" i="9" s="1"/>
  <c r="I3742" i="9"/>
  <c r="I3750" i="9"/>
  <c r="I3758" i="9"/>
  <c r="I3766" i="9"/>
  <c r="I3774" i="9"/>
  <c r="I3782" i="9"/>
  <c r="I3790" i="9"/>
  <c r="M3790" i="9" s="1"/>
  <c r="I3798" i="9"/>
  <c r="M3798" i="9" s="1"/>
  <c r="I3806" i="9"/>
  <c r="M3806" i="9" s="1"/>
  <c r="I3814" i="9"/>
  <c r="M3814" i="9" s="1"/>
  <c r="I3822" i="9"/>
  <c r="I3830" i="9"/>
  <c r="I3838" i="9"/>
  <c r="I3846" i="9"/>
  <c r="I3854" i="9"/>
  <c r="I3862" i="9"/>
  <c r="I3711" i="9"/>
  <c r="M3711" i="9" s="1"/>
  <c r="I3719" i="9"/>
  <c r="M3719" i="9" s="1"/>
  <c r="I3727" i="9"/>
  <c r="M3727" i="9" s="1"/>
  <c r="I3735" i="9"/>
  <c r="M3735" i="9" s="1"/>
  <c r="I3743" i="9"/>
  <c r="I3751" i="9"/>
  <c r="I3759" i="9"/>
  <c r="I3767" i="9"/>
  <c r="I3775" i="9"/>
  <c r="I3783" i="9"/>
  <c r="I3791" i="9"/>
  <c r="M3791" i="9" s="1"/>
  <c r="I3799" i="9"/>
  <c r="M3799" i="9" s="1"/>
  <c r="I3807" i="9"/>
  <c r="M3807" i="9" s="1"/>
  <c r="I3815" i="9"/>
  <c r="M3815" i="9" s="1"/>
  <c r="I3823" i="9"/>
  <c r="I3831" i="9"/>
  <c r="I3839" i="9"/>
  <c r="I3847" i="9"/>
  <c r="I3855" i="9"/>
  <c r="I3863" i="9"/>
  <c r="I3712" i="9"/>
  <c r="M3712" i="9" s="1"/>
  <c r="I3720" i="9"/>
  <c r="M3720" i="9" s="1"/>
  <c r="I3728" i="9"/>
  <c r="M3728" i="9" s="1"/>
  <c r="I3736" i="9"/>
  <c r="I3744" i="9"/>
  <c r="I3752" i="9"/>
  <c r="I3760" i="9"/>
  <c r="I3768" i="9"/>
  <c r="I3776" i="9"/>
  <c r="I3784" i="9"/>
  <c r="I3792" i="9"/>
  <c r="M3792" i="9" s="1"/>
  <c r="I3800" i="9"/>
  <c r="M3800" i="9" s="1"/>
  <c r="I3808" i="9"/>
  <c r="M3808" i="9" s="1"/>
  <c r="I3816" i="9"/>
  <c r="I3824" i="9"/>
  <c r="I3832" i="9"/>
  <c r="I3840" i="9"/>
  <c r="I3848" i="9"/>
  <c r="I3856" i="9"/>
  <c r="I3864" i="9"/>
  <c r="I3713" i="9"/>
  <c r="M3713" i="9" s="1"/>
  <c r="I3721" i="9"/>
  <c r="M3721" i="9" s="1"/>
  <c r="I3729" i="9"/>
  <c r="M3729" i="9" s="1"/>
  <c r="I3737" i="9"/>
  <c r="I3745" i="9"/>
  <c r="I3753" i="9"/>
  <c r="I3761" i="9"/>
  <c r="I3769" i="9"/>
  <c r="I3777" i="9"/>
  <c r="I3785" i="9"/>
  <c r="I3793" i="9"/>
  <c r="M3793" i="9" s="1"/>
  <c r="I3801" i="9"/>
  <c r="M3801" i="9" s="1"/>
  <c r="I3809" i="9"/>
  <c r="M3809" i="9" s="1"/>
  <c r="I3817" i="9"/>
  <c r="I3825" i="9"/>
  <c r="I3833" i="9"/>
  <c r="I3841" i="9"/>
  <c r="I3849" i="9"/>
  <c r="I3857" i="9"/>
  <c r="I3865" i="9"/>
  <c r="I3714" i="9"/>
  <c r="M3714" i="9" s="1"/>
  <c r="I3722" i="9"/>
  <c r="M3722" i="9" s="1"/>
  <c r="I3730" i="9"/>
  <c r="M3730" i="9" s="1"/>
  <c r="I3738" i="9"/>
  <c r="I3746" i="9"/>
  <c r="I3754" i="9"/>
  <c r="I3762" i="9"/>
  <c r="I3770" i="9"/>
  <c r="I3778" i="9"/>
  <c r="I3786" i="9"/>
  <c r="I3794" i="9"/>
  <c r="M3794" i="9" s="1"/>
  <c r="I3802" i="9"/>
  <c r="M3802" i="9" s="1"/>
  <c r="I3810" i="9"/>
  <c r="M3810" i="9" s="1"/>
  <c r="I3818" i="9"/>
  <c r="I3826" i="9"/>
  <c r="I3834" i="9"/>
  <c r="I3842" i="9"/>
  <c r="I3850" i="9"/>
  <c r="I3858" i="9"/>
  <c r="I3866" i="9"/>
  <c r="I3716" i="9"/>
  <c r="M3716" i="9" s="1"/>
  <c r="I3724" i="9"/>
  <c r="M3724" i="9" s="1"/>
  <c r="I3732" i="9"/>
  <c r="M3732" i="9" s="1"/>
  <c r="I3740" i="9"/>
  <c r="I3748" i="9"/>
  <c r="I3756" i="9"/>
  <c r="I3764" i="9"/>
  <c r="I3772" i="9"/>
  <c r="I3780" i="9"/>
  <c r="I3788" i="9"/>
  <c r="I3796" i="9"/>
  <c r="M3796" i="9" s="1"/>
  <c r="I3804" i="9"/>
  <c r="M3804" i="9" s="1"/>
  <c r="I3812" i="9"/>
  <c r="M3812" i="9" s="1"/>
  <c r="I3820" i="9"/>
  <c r="I3828" i="9"/>
  <c r="I3836" i="9"/>
  <c r="I3844" i="9"/>
  <c r="I3852" i="9"/>
  <c r="I3860" i="9"/>
  <c r="I3868" i="9"/>
  <c r="I3755" i="9"/>
  <c r="I3819" i="9"/>
  <c r="I3763" i="9"/>
  <c r="I3827" i="9"/>
  <c r="I3771" i="9"/>
  <c r="I3835" i="9"/>
  <c r="I3715" i="9"/>
  <c r="M3715" i="9" s="1"/>
  <c r="I3779" i="9"/>
  <c r="I3843" i="9"/>
  <c r="I3723" i="9"/>
  <c r="M3723" i="9" s="1"/>
  <c r="I3787" i="9"/>
  <c r="I3851" i="9"/>
  <c r="I4533" i="9"/>
  <c r="M4533" i="9" s="1"/>
  <c r="I3731" i="9"/>
  <c r="M3731" i="9" s="1"/>
  <c r="I3795" i="9"/>
  <c r="M3795" i="9" s="1"/>
  <c r="I3859" i="9"/>
  <c r="I3739" i="9"/>
  <c r="I3803" i="9"/>
  <c r="M3803" i="9" s="1"/>
  <c r="I3867" i="9"/>
  <c r="I4519" i="9"/>
  <c r="M4519" i="9" s="1"/>
  <c r="I3747" i="9"/>
  <c r="I3811" i="9"/>
  <c r="M3811" i="9" s="1"/>
  <c r="H1595" i="9"/>
  <c r="M1595" i="9" s="1"/>
  <c r="H1587" i="9"/>
  <c r="M1587" i="9" s="1"/>
  <c r="H1579" i="9"/>
  <c r="M1579" i="9" s="1"/>
  <c r="H1515" i="9"/>
  <c r="M1515" i="9" s="1"/>
  <c r="H1507" i="9"/>
  <c r="M1507" i="9" s="1"/>
  <c r="H1499" i="9"/>
  <c r="M1499" i="9" s="1"/>
  <c r="H1598" i="9"/>
  <c r="M1598" i="9" s="1"/>
  <c r="H1590" i="9"/>
  <c r="M1590" i="9" s="1"/>
  <c r="H1582" i="9"/>
  <c r="M1582" i="9" s="1"/>
  <c r="H1518" i="9"/>
  <c r="M1518" i="9" s="1"/>
  <c r="H1510" i="9"/>
  <c r="M1510" i="9" s="1"/>
  <c r="H1502" i="9"/>
  <c r="M1502" i="9" s="1"/>
  <c r="H1601" i="9"/>
  <c r="M1601" i="9" s="1"/>
  <c r="H1593" i="9"/>
  <c r="M1593" i="9" s="1"/>
  <c r="H1585" i="9"/>
  <c r="M1585" i="9" s="1"/>
  <c r="H1577" i="9"/>
  <c r="M1577" i="9" s="1"/>
  <c r="H1521" i="9"/>
  <c r="M1521" i="9" s="1"/>
  <c r="H1513" i="9"/>
  <c r="M1513" i="9" s="1"/>
  <c r="H1505" i="9"/>
  <c r="M1505" i="9" s="1"/>
  <c r="H1497" i="9"/>
  <c r="M1497" i="9" s="1"/>
  <c r="H1596" i="9"/>
  <c r="M1596" i="9" s="1"/>
  <c r="H1588" i="9"/>
  <c r="M1588" i="9" s="1"/>
  <c r="H1580" i="9"/>
  <c r="M1580" i="9" s="1"/>
  <c r="H1516" i="9"/>
  <c r="M1516" i="9" s="1"/>
  <c r="H1508" i="9"/>
  <c r="M1508" i="9" s="1"/>
  <c r="H1500" i="9"/>
  <c r="M1500" i="9" s="1"/>
  <c r="H1599" i="9"/>
  <c r="M1599" i="9" s="1"/>
  <c r="H1591" i="9"/>
  <c r="M1591" i="9" s="1"/>
  <c r="H1583" i="9"/>
  <c r="M1583" i="9" s="1"/>
  <c r="H1575" i="9"/>
  <c r="M1575" i="9" s="1"/>
  <c r="H1519" i="9"/>
  <c r="M1519" i="9" s="1"/>
  <c r="H1511" i="9"/>
  <c r="M1511" i="9" s="1"/>
  <c r="H1503" i="9"/>
  <c r="M1503" i="9" s="1"/>
  <c r="H1495" i="9"/>
  <c r="M1495" i="9" s="1"/>
  <c r="H1594" i="9"/>
  <c r="M1594" i="9" s="1"/>
  <c r="H1586" i="9"/>
  <c r="M1586" i="9" s="1"/>
  <c r="H1578" i="9"/>
  <c r="M1578" i="9" s="1"/>
  <c r="H1514" i="9"/>
  <c r="M1514" i="9" s="1"/>
  <c r="H1506" i="9"/>
  <c r="M1506" i="9" s="1"/>
  <c r="H1498" i="9"/>
  <c r="M1498" i="9" s="1"/>
  <c r="H1597" i="9"/>
  <c r="M1597" i="9" s="1"/>
  <c r="H1589" i="9"/>
  <c r="M1589" i="9" s="1"/>
  <c r="H1581" i="9"/>
  <c r="M1581" i="9" s="1"/>
  <c r="H1600" i="9"/>
  <c r="M1600" i="9" s="1"/>
  <c r="H1592" i="9"/>
  <c r="M1592" i="9" s="1"/>
  <c r="H1584" i="9"/>
  <c r="M1584" i="9" s="1"/>
  <c r="H1576" i="9"/>
  <c r="M1576" i="9" s="1"/>
  <c r="H1520" i="9"/>
  <c r="M1520" i="9" s="1"/>
  <c r="H1512" i="9"/>
  <c r="M1512" i="9" s="1"/>
  <c r="H1504" i="9"/>
  <c r="M1504" i="9" s="1"/>
  <c r="H1496" i="9"/>
  <c r="M1496" i="9" s="1"/>
  <c r="H1509" i="9"/>
  <c r="M1509" i="9" s="1"/>
  <c r="H1517" i="9"/>
  <c r="M1517" i="9" s="1"/>
  <c r="H1501" i="9"/>
  <c r="M1501" i="9" s="1"/>
  <c r="H2255" i="9"/>
  <c r="M2255" i="9" s="1"/>
  <c r="H2183" i="9"/>
  <c r="M2183" i="9" s="1"/>
  <c r="H2175" i="9"/>
  <c r="M2175" i="9" s="1"/>
  <c r="H2167" i="9"/>
  <c r="M2167" i="9" s="1"/>
  <c r="H2269" i="9"/>
  <c r="M2269" i="9" s="1"/>
  <c r="H2181" i="9"/>
  <c r="M2181" i="9" s="1"/>
  <c r="H2173" i="9"/>
  <c r="M2173" i="9" s="1"/>
  <c r="H2165" i="9"/>
  <c r="M2165" i="9" s="1"/>
  <c r="H2184" i="9"/>
  <c r="M2184" i="9" s="1"/>
  <c r="H2176" i="9"/>
  <c r="M2176" i="9" s="1"/>
  <c r="H2168" i="9"/>
  <c r="M2168" i="9" s="1"/>
  <c r="H2104" i="9"/>
  <c r="M2104" i="9" s="1"/>
  <c r="H2096" i="9"/>
  <c r="M2096" i="9" s="1"/>
  <c r="H2187" i="9"/>
  <c r="M2187" i="9" s="1"/>
  <c r="H2179" i="9"/>
  <c r="M2179" i="9" s="1"/>
  <c r="H2171" i="9"/>
  <c r="M2171" i="9" s="1"/>
  <c r="H2163" i="9"/>
  <c r="M2163" i="9" s="1"/>
  <c r="H2107" i="9"/>
  <c r="M2107" i="9" s="1"/>
  <c r="H2099" i="9"/>
  <c r="M2099" i="9" s="1"/>
  <c r="H2182" i="9"/>
  <c r="M2182" i="9" s="1"/>
  <c r="H2174" i="9"/>
  <c r="M2174" i="9" s="1"/>
  <c r="H2166" i="9"/>
  <c r="M2166" i="9" s="1"/>
  <c r="H2090" i="9"/>
  <c r="M2090" i="9" s="1"/>
  <c r="H2082" i="9"/>
  <c r="M2082" i="9" s="1"/>
  <c r="H2185" i="9"/>
  <c r="M2185" i="9" s="1"/>
  <c r="H2172" i="9"/>
  <c r="M2172" i="9" s="1"/>
  <c r="H2169" i="9"/>
  <c r="M2169" i="9" s="1"/>
  <c r="H2102" i="9"/>
  <c r="M2102" i="9" s="1"/>
  <c r="H2093" i="9"/>
  <c r="M2093" i="9" s="1"/>
  <c r="H2085" i="9"/>
  <c r="M2085" i="9" s="1"/>
  <c r="H2106" i="9"/>
  <c r="M2106" i="9" s="1"/>
  <c r="H2100" i="9"/>
  <c r="M2100" i="9" s="1"/>
  <c r="H2098" i="9"/>
  <c r="M2098" i="9" s="1"/>
  <c r="H2088" i="9"/>
  <c r="M2088" i="9" s="1"/>
  <c r="H2178" i="9"/>
  <c r="M2178" i="9" s="1"/>
  <c r="H2162" i="9"/>
  <c r="M2162" i="9" s="1"/>
  <c r="H2091" i="9"/>
  <c r="M2091" i="9" s="1"/>
  <c r="H2083" i="9"/>
  <c r="M2083" i="9" s="1"/>
  <c r="H2094" i="9"/>
  <c r="M2094" i="9" s="1"/>
  <c r="H2086" i="9"/>
  <c r="M2086" i="9" s="1"/>
  <c r="H2180" i="9"/>
  <c r="M2180" i="9" s="1"/>
  <c r="H2177" i="9"/>
  <c r="M2177" i="9" s="1"/>
  <c r="H2164" i="9"/>
  <c r="M2164" i="9" s="1"/>
  <c r="H2105" i="9"/>
  <c r="M2105" i="9" s="1"/>
  <c r="H2089" i="9"/>
  <c r="M2089" i="9" s="1"/>
  <c r="H2103" i="9"/>
  <c r="M2103" i="9" s="1"/>
  <c r="H2101" i="9"/>
  <c r="M2101" i="9" s="1"/>
  <c r="H2097" i="9"/>
  <c r="M2097" i="9" s="1"/>
  <c r="H2092" i="9"/>
  <c r="M2092" i="9" s="1"/>
  <c r="H2084" i="9"/>
  <c r="M2084" i="9" s="1"/>
  <c r="H2186" i="9"/>
  <c r="M2186" i="9" s="1"/>
  <c r="H2170" i="9"/>
  <c r="M2170" i="9" s="1"/>
  <c r="H2095" i="9"/>
  <c r="M2095" i="9" s="1"/>
  <c r="H2087" i="9"/>
  <c r="M2087" i="9" s="1"/>
  <c r="M3201" i="9"/>
  <c r="M3218" i="9"/>
  <c r="M3184" i="9"/>
  <c r="M3120" i="9"/>
  <c r="M3215" i="9"/>
  <c r="M3182" i="9"/>
  <c r="M3118" i="9"/>
  <c r="M3221" i="9"/>
  <c r="M3188" i="9"/>
  <c r="M3124" i="9"/>
  <c r="M3219" i="9"/>
  <c r="J4517" i="9"/>
  <c r="J4531" i="9"/>
  <c r="J3548" i="9"/>
  <c r="J3540" i="9"/>
  <c r="J3532" i="9"/>
  <c r="J3524" i="9"/>
  <c r="J3516" i="9"/>
  <c r="J3508" i="9"/>
  <c r="J3500" i="9"/>
  <c r="J3492" i="9"/>
  <c r="J3484" i="9"/>
  <c r="J3476" i="9"/>
  <c r="J3468" i="9"/>
  <c r="J3460" i="9"/>
  <c r="J3452" i="9"/>
  <c r="J3444" i="9"/>
  <c r="J3436" i="9"/>
  <c r="J3428" i="9"/>
  <c r="J3420" i="9"/>
  <c r="J3412" i="9"/>
  <c r="J3404" i="9"/>
  <c r="J3396" i="9"/>
  <c r="J3543" i="9"/>
  <c r="J3535" i="9"/>
  <c r="J3527" i="9"/>
  <c r="J3519" i="9"/>
  <c r="J3511" i="9"/>
  <c r="J3503" i="9"/>
  <c r="J3495" i="9"/>
  <c r="J3487" i="9"/>
  <c r="J3479" i="9"/>
  <c r="J3471" i="9"/>
  <c r="J3463" i="9"/>
  <c r="J3455" i="9"/>
  <c r="J3447" i="9"/>
  <c r="J3439" i="9"/>
  <c r="J3431" i="9"/>
  <c r="J3423" i="9"/>
  <c r="J3415" i="9"/>
  <c r="J3407" i="9"/>
  <c r="J3399" i="9"/>
  <c r="J3391" i="9"/>
  <c r="J3546" i="9"/>
  <c r="J3538" i="9"/>
  <c r="J3530" i="9"/>
  <c r="J3522" i="9"/>
  <c r="J3514" i="9"/>
  <c r="J3506" i="9"/>
  <c r="J3498" i="9"/>
  <c r="J3490" i="9"/>
  <c r="J3482" i="9"/>
  <c r="J3474" i="9"/>
  <c r="J3466" i="9"/>
  <c r="J3458" i="9"/>
  <c r="J3450" i="9"/>
  <c r="J3442" i="9"/>
  <c r="J3434" i="9"/>
  <c r="J3426" i="9"/>
  <c r="J3418" i="9"/>
  <c r="J3410" i="9"/>
  <c r="J3402" i="9"/>
  <c r="J3394" i="9"/>
  <c r="J3549" i="9"/>
  <c r="J3541" i="9"/>
  <c r="J3533" i="9"/>
  <c r="J3525" i="9"/>
  <c r="J3517" i="9"/>
  <c r="J3509" i="9"/>
  <c r="J3501" i="9"/>
  <c r="J3493" i="9"/>
  <c r="J3485" i="9"/>
  <c r="J3477" i="9"/>
  <c r="J3469" i="9"/>
  <c r="J3461" i="9"/>
  <c r="J3453" i="9"/>
  <c r="J3445" i="9"/>
  <c r="J3437" i="9"/>
  <c r="J3429" i="9"/>
  <c r="J3421" i="9"/>
  <c r="J3413" i="9"/>
  <c r="J3405" i="9"/>
  <c r="J3397" i="9"/>
  <c r="J3544" i="9"/>
  <c r="J3536" i="9"/>
  <c r="J3528" i="9"/>
  <c r="J3520" i="9"/>
  <c r="J3512" i="9"/>
  <c r="J3504" i="9"/>
  <c r="J3496" i="9"/>
  <c r="J3488" i="9"/>
  <c r="J3480" i="9"/>
  <c r="J3472" i="9"/>
  <c r="J3464" i="9"/>
  <c r="J3456" i="9"/>
  <c r="J3448" i="9"/>
  <c r="J3440" i="9"/>
  <c r="J3432" i="9"/>
  <c r="J3424" i="9"/>
  <c r="J3416" i="9"/>
  <c r="J3408" i="9"/>
  <c r="J3400" i="9"/>
  <c r="J3392" i="9"/>
  <c r="J3547" i="9"/>
  <c r="J3539" i="9"/>
  <c r="J3531" i="9"/>
  <c r="J3523" i="9"/>
  <c r="J3515" i="9"/>
  <c r="J3507" i="9"/>
  <c r="J3499" i="9"/>
  <c r="J3491" i="9"/>
  <c r="J3483" i="9"/>
  <c r="J3475" i="9"/>
  <c r="J3467" i="9"/>
  <c r="J3459" i="9"/>
  <c r="J3451" i="9"/>
  <c r="J3443" i="9"/>
  <c r="J3435" i="9"/>
  <c r="J3427" i="9"/>
  <c r="J3419" i="9"/>
  <c r="J3411" i="9"/>
  <c r="J3403" i="9"/>
  <c r="J3395" i="9"/>
  <c r="J3542" i="9"/>
  <c r="J3534" i="9"/>
  <c r="J3526" i="9"/>
  <c r="J3518" i="9"/>
  <c r="J3510" i="9"/>
  <c r="J3502" i="9"/>
  <c r="J3494" i="9"/>
  <c r="J3486" i="9"/>
  <c r="J3478" i="9"/>
  <c r="J3470" i="9"/>
  <c r="J3462" i="9"/>
  <c r="J3454" i="9"/>
  <c r="J3446" i="9"/>
  <c r="J3438" i="9"/>
  <c r="J3430" i="9"/>
  <c r="J3422" i="9"/>
  <c r="J3414" i="9"/>
  <c r="J3406" i="9"/>
  <c r="J3398" i="9"/>
  <c r="J3390" i="9"/>
  <c r="J3545" i="9"/>
  <c r="J3537" i="9"/>
  <c r="J3529" i="9"/>
  <c r="J3521" i="9"/>
  <c r="J3513" i="9"/>
  <c r="J3505" i="9"/>
  <c r="J3497" i="9"/>
  <c r="J3489" i="9"/>
  <c r="J3481" i="9"/>
  <c r="J3473" i="9"/>
  <c r="J3465" i="9"/>
  <c r="J3457" i="9"/>
  <c r="J3449" i="9"/>
  <c r="J3441" i="9"/>
  <c r="J3433" i="9"/>
  <c r="J3425" i="9"/>
  <c r="J3417" i="9"/>
  <c r="J3409" i="9"/>
  <c r="J3401" i="9"/>
  <c r="J3393" i="9"/>
  <c r="J2249" i="9"/>
  <c r="J2263" i="9"/>
  <c r="J1276" i="9"/>
  <c r="J1268" i="9"/>
  <c r="J1260" i="9"/>
  <c r="J1252" i="9"/>
  <c r="J1244" i="9"/>
  <c r="J1236" i="9"/>
  <c r="J1228" i="9"/>
  <c r="J1220" i="9"/>
  <c r="J1212" i="9"/>
  <c r="J1204" i="9"/>
  <c r="J1196" i="9"/>
  <c r="J1188" i="9"/>
  <c r="J1180" i="9"/>
  <c r="J1172" i="9"/>
  <c r="J1164" i="9"/>
  <c r="J1156" i="9"/>
  <c r="J1148" i="9"/>
  <c r="J1140" i="9"/>
  <c r="J1132" i="9"/>
  <c r="J1124" i="9"/>
  <c r="J1279" i="9"/>
  <c r="J1271" i="9"/>
  <c r="J1263" i="9"/>
  <c r="J1255" i="9"/>
  <c r="J1247" i="9"/>
  <c r="J1239" i="9"/>
  <c r="J1231" i="9"/>
  <c r="J1223" i="9"/>
  <c r="J1215" i="9"/>
  <c r="J1207" i="9"/>
  <c r="J1199" i="9"/>
  <c r="J1191" i="9"/>
  <c r="J1183" i="9"/>
  <c r="J1175" i="9"/>
  <c r="J1167" i="9"/>
  <c r="J1159" i="9"/>
  <c r="J1151" i="9"/>
  <c r="J1143" i="9"/>
  <c r="J1135" i="9"/>
  <c r="J1127" i="9"/>
  <c r="J1274" i="9"/>
  <c r="J1266" i="9"/>
  <c r="J1258" i="9"/>
  <c r="J1250" i="9"/>
  <c r="J1242" i="9"/>
  <c r="J1234" i="9"/>
  <c r="J1226" i="9"/>
  <c r="J1218" i="9"/>
  <c r="J1210" i="9"/>
  <c r="J1202" i="9"/>
  <c r="J1194" i="9"/>
  <c r="J1186" i="9"/>
  <c r="J1178" i="9"/>
  <c r="J1170" i="9"/>
  <c r="J1162" i="9"/>
  <c r="J1154" i="9"/>
  <c r="J1146" i="9"/>
  <c r="J1138" i="9"/>
  <c r="J1130" i="9"/>
  <c r="J1122" i="9"/>
  <c r="J1277" i="9"/>
  <c r="J1269" i="9"/>
  <c r="J1261" i="9"/>
  <c r="J1253" i="9"/>
  <c r="J1245" i="9"/>
  <c r="J1237" i="9"/>
  <c r="J1229" i="9"/>
  <c r="J1221" i="9"/>
  <c r="J1213" i="9"/>
  <c r="J1205" i="9"/>
  <c r="J1197" i="9"/>
  <c r="J1189" i="9"/>
  <c r="J1181" i="9"/>
  <c r="J1173" i="9"/>
  <c r="J1165" i="9"/>
  <c r="J1157" i="9"/>
  <c r="J1149" i="9"/>
  <c r="J1141" i="9"/>
  <c r="J1133" i="9"/>
  <c r="J1125" i="9"/>
  <c r="J1280" i="9"/>
  <c r="J1272" i="9"/>
  <c r="J1264" i="9"/>
  <c r="J1256" i="9"/>
  <c r="J1248" i="9"/>
  <c r="J1240" i="9"/>
  <c r="J1232" i="9"/>
  <c r="J1224" i="9"/>
  <c r="J1216" i="9"/>
  <c r="J1208" i="9"/>
  <c r="J1200" i="9"/>
  <c r="J1192" i="9"/>
  <c r="J1184" i="9"/>
  <c r="J1176" i="9"/>
  <c r="J1168" i="9"/>
  <c r="J1160" i="9"/>
  <c r="J1152" i="9"/>
  <c r="J1144" i="9"/>
  <c r="J1136" i="9"/>
  <c r="J1128" i="9"/>
  <c r="J1275" i="9"/>
  <c r="J1267" i="9"/>
  <c r="J1259" i="9"/>
  <c r="J1251" i="9"/>
  <c r="J1243" i="9"/>
  <c r="J1235" i="9"/>
  <c r="J1227" i="9"/>
  <c r="J1219" i="9"/>
  <c r="J1211" i="9"/>
  <c r="J1203" i="9"/>
  <c r="J1195" i="9"/>
  <c r="J1187" i="9"/>
  <c r="J1179" i="9"/>
  <c r="J1171" i="9"/>
  <c r="J1163" i="9"/>
  <c r="J1155" i="9"/>
  <c r="J1147" i="9"/>
  <c r="J1139" i="9"/>
  <c r="J1131" i="9"/>
  <c r="J1123" i="9"/>
  <c r="J1278" i="9"/>
  <c r="J1270" i="9"/>
  <c r="J1262" i="9"/>
  <c r="J1254" i="9"/>
  <c r="J1246" i="9"/>
  <c r="J1238" i="9"/>
  <c r="J1230" i="9"/>
  <c r="J1222" i="9"/>
  <c r="J1214" i="9"/>
  <c r="J1206" i="9"/>
  <c r="J1198" i="9"/>
  <c r="J1190" i="9"/>
  <c r="J1182" i="9"/>
  <c r="J1174" i="9"/>
  <c r="J1166" i="9"/>
  <c r="J1158" i="9"/>
  <c r="J1150" i="9"/>
  <c r="J1142" i="9"/>
  <c r="J1134" i="9"/>
  <c r="J1126" i="9"/>
  <c r="J1281" i="9"/>
  <c r="J1273" i="9"/>
  <c r="J1265" i="9"/>
  <c r="J1257" i="9"/>
  <c r="J1249" i="9"/>
  <c r="J1241" i="9"/>
  <c r="J1233" i="9"/>
  <c r="J1225" i="9"/>
  <c r="J1217" i="9"/>
  <c r="J1209" i="9"/>
  <c r="J1201" i="9"/>
  <c r="J1193" i="9"/>
  <c r="J1185" i="9"/>
  <c r="J1177" i="9"/>
  <c r="J1169" i="9"/>
  <c r="J1161" i="9"/>
  <c r="J1153" i="9"/>
  <c r="J1145" i="9"/>
  <c r="J1137" i="9"/>
  <c r="J1129" i="9"/>
  <c r="M3361" i="9"/>
  <c r="M3257" i="9"/>
  <c r="M3354" i="9"/>
  <c r="M3290" i="9"/>
  <c r="M3312" i="9"/>
  <c r="M3248" i="9"/>
  <c r="M3343" i="9"/>
  <c r="M3246" i="9"/>
  <c r="M3349" i="9"/>
  <c r="M3236" i="9"/>
  <c r="M3331" i="9"/>
  <c r="M3267" i="9"/>
  <c r="K4519" i="9"/>
  <c r="K4533" i="9"/>
  <c r="K3863" i="9"/>
  <c r="K3855" i="9"/>
  <c r="K3847" i="9"/>
  <c r="K3839" i="9"/>
  <c r="K3831" i="9"/>
  <c r="K3823" i="9"/>
  <c r="K3815" i="9"/>
  <c r="K3807" i="9"/>
  <c r="K3799" i="9"/>
  <c r="K3791" i="9"/>
  <c r="K3783" i="9"/>
  <c r="K3775" i="9"/>
  <c r="K3767" i="9"/>
  <c r="K3759" i="9"/>
  <c r="K3751" i="9"/>
  <c r="K3743" i="9"/>
  <c r="K3735" i="9"/>
  <c r="K3727" i="9"/>
  <c r="K3719" i="9"/>
  <c r="K3711" i="9"/>
  <c r="K3866" i="9"/>
  <c r="K3858" i="9"/>
  <c r="K3850" i="9"/>
  <c r="K3842" i="9"/>
  <c r="K3834" i="9"/>
  <c r="K3826" i="9"/>
  <c r="K3818" i="9"/>
  <c r="K3810" i="9"/>
  <c r="K3802" i="9"/>
  <c r="K3794" i="9"/>
  <c r="K3786" i="9"/>
  <c r="K3778" i="9"/>
  <c r="K3770" i="9"/>
  <c r="K3762" i="9"/>
  <c r="K3754" i="9"/>
  <c r="K3746" i="9"/>
  <c r="K3738" i="9"/>
  <c r="K3730" i="9"/>
  <c r="K3722" i="9"/>
  <c r="K3714" i="9"/>
  <c r="K3869" i="9"/>
  <c r="K3861" i="9"/>
  <c r="K3853" i="9"/>
  <c r="K3845" i="9"/>
  <c r="K3837" i="9"/>
  <c r="K3829" i="9"/>
  <c r="K3821" i="9"/>
  <c r="K3813" i="9"/>
  <c r="K3805" i="9"/>
  <c r="K3797" i="9"/>
  <c r="K3864" i="9"/>
  <c r="K3856" i="9"/>
  <c r="K3848" i="9"/>
  <c r="K3840" i="9"/>
  <c r="K3832" i="9"/>
  <c r="K3824" i="9"/>
  <c r="K3816" i="9"/>
  <c r="K3808" i="9"/>
  <c r="K3800" i="9"/>
  <c r="K3792" i="9"/>
  <c r="K3784" i="9"/>
  <c r="K3776" i="9"/>
  <c r="K3768" i="9"/>
  <c r="K3760" i="9"/>
  <c r="K3752" i="9"/>
  <c r="K3744" i="9"/>
  <c r="K3736" i="9"/>
  <c r="K3728" i="9"/>
  <c r="K3720" i="9"/>
  <c r="K3712" i="9"/>
  <c r="K3867" i="9"/>
  <c r="K3859" i="9"/>
  <c r="K3851" i="9"/>
  <c r="K3843" i="9"/>
  <c r="K3835" i="9"/>
  <c r="K3827" i="9"/>
  <c r="K3819" i="9"/>
  <c r="K3811" i="9"/>
  <c r="K3803" i="9"/>
  <c r="K3795" i="9"/>
  <c r="K3787" i="9"/>
  <c r="K3779" i="9"/>
  <c r="K3771" i="9"/>
  <c r="K3763" i="9"/>
  <c r="K3755" i="9"/>
  <c r="K3747" i="9"/>
  <c r="K3739" i="9"/>
  <c r="K3731" i="9"/>
  <c r="K3723" i="9"/>
  <c r="K3715" i="9"/>
  <c r="K3862" i="9"/>
  <c r="K3854" i="9"/>
  <c r="K3846" i="9"/>
  <c r="K3838" i="9"/>
  <c r="K3830" i="9"/>
  <c r="K3822" i="9"/>
  <c r="K3814" i="9"/>
  <c r="K3806" i="9"/>
  <c r="K3798" i="9"/>
  <c r="K3790" i="9"/>
  <c r="K3782" i="9"/>
  <c r="K3774" i="9"/>
  <c r="K3766" i="9"/>
  <c r="K3758" i="9"/>
  <c r="K3750" i="9"/>
  <c r="K3742" i="9"/>
  <c r="K3734" i="9"/>
  <c r="K3726" i="9"/>
  <c r="K3718" i="9"/>
  <c r="K3710" i="9"/>
  <c r="K3865" i="9"/>
  <c r="K3857" i="9"/>
  <c r="K3849" i="9"/>
  <c r="K3841" i="9"/>
  <c r="K3833" i="9"/>
  <c r="K3825" i="9"/>
  <c r="K3817" i="9"/>
  <c r="K3809" i="9"/>
  <c r="K3801" i="9"/>
  <c r="K3793" i="9"/>
  <c r="K3785" i="9"/>
  <c r="K3777" i="9"/>
  <c r="K3769" i="9"/>
  <c r="K3761" i="9"/>
  <c r="K3753" i="9"/>
  <c r="K3745" i="9"/>
  <c r="K3737" i="9"/>
  <c r="K3729" i="9"/>
  <c r="K3721" i="9"/>
  <c r="K3713" i="9"/>
  <c r="K3844" i="9"/>
  <c r="K3764" i="9"/>
  <c r="K3732" i="9"/>
  <c r="K3820" i="9"/>
  <c r="K3781" i="9"/>
  <c r="K3749" i="9"/>
  <c r="K3717" i="9"/>
  <c r="K3860" i="9"/>
  <c r="K3796" i="9"/>
  <c r="K3772" i="9"/>
  <c r="K3740" i="9"/>
  <c r="K3836" i="9"/>
  <c r="K3789" i="9"/>
  <c r="K3757" i="9"/>
  <c r="K3725" i="9"/>
  <c r="K3812" i="9"/>
  <c r="K3780" i="9"/>
  <c r="K3748" i="9"/>
  <c r="K3716" i="9"/>
  <c r="K3852" i="9"/>
  <c r="K3765" i="9"/>
  <c r="K3733" i="9"/>
  <c r="K3828" i="9"/>
  <c r="K3788" i="9"/>
  <c r="K3756" i="9"/>
  <c r="K3724" i="9"/>
  <c r="K3868" i="9"/>
  <c r="K3804" i="9"/>
  <c r="K3773" i="9"/>
  <c r="K3741" i="9"/>
  <c r="K2251" i="9"/>
  <c r="K2265" i="9"/>
  <c r="K1601" i="9"/>
  <c r="K1593" i="9"/>
  <c r="K1585" i="9"/>
  <c r="K1577" i="9"/>
  <c r="K1569" i="9"/>
  <c r="K1561" i="9"/>
  <c r="K1553" i="9"/>
  <c r="K1545" i="9"/>
  <c r="K1537" i="9"/>
  <c r="K1529" i="9"/>
  <c r="K1521" i="9"/>
  <c r="K1513" i="9"/>
  <c r="K1505" i="9"/>
  <c r="K1497" i="9"/>
  <c r="K1489" i="9"/>
  <c r="K1481" i="9"/>
  <c r="K1473" i="9"/>
  <c r="K1465" i="9"/>
  <c r="K1457" i="9"/>
  <c r="K1449" i="9"/>
  <c r="K1596" i="9"/>
  <c r="K1588" i="9"/>
  <c r="K1580" i="9"/>
  <c r="K1572" i="9"/>
  <c r="K1564" i="9"/>
  <c r="K1556" i="9"/>
  <c r="K1548" i="9"/>
  <c r="K1540" i="9"/>
  <c r="K1532" i="9"/>
  <c r="K1524" i="9"/>
  <c r="K1516" i="9"/>
  <c r="K1508" i="9"/>
  <c r="K1500" i="9"/>
  <c r="K1492" i="9"/>
  <c r="K1484" i="9"/>
  <c r="K1476" i="9"/>
  <c r="K1468" i="9"/>
  <c r="K1460" i="9"/>
  <c r="K1452" i="9"/>
  <c r="K1444" i="9"/>
  <c r="K1599" i="9"/>
  <c r="K1591" i="9"/>
  <c r="K1583" i="9"/>
  <c r="K1575" i="9"/>
  <c r="K1567" i="9"/>
  <c r="K1559" i="9"/>
  <c r="K1551" i="9"/>
  <c r="K1543" i="9"/>
  <c r="K1535" i="9"/>
  <c r="K1527" i="9"/>
  <c r="K1519" i="9"/>
  <c r="K1511" i="9"/>
  <c r="K1503" i="9"/>
  <c r="K1495" i="9"/>
  <c r="K1487" i="9"/>
  <c r="K1479" i="9"/>
  <c r="K1471" i="9"/>
  <c r="K1463" i="9"/>
  <c r="K1455" i="9"/>
  <c r="K1447" i="9"/>
  <c r="K1594" i="9"/>
  <c r="K1586" i="9"/>
  <c r="K1578" i="9"/>
  <c r="K1570" i="9"/>
  <c r="K1562" i="9"/>
  <c r="K1554" i="9"/>
  <c r="K1546" i="9"/>
  <c r="K1538" i="9"/>
  <c r="K1530" i="9"/>
  <c r="K1522" i="9"/>
  <c r="K1514" i="9"/>
  <c r="K1506" i="9"/>
  <c r="K1498" i="9"/>
  <c r="K1490" i="9"/>
  <c r="K1482" i="9"/>
  <c r="K1474" i="9"/>
  <c r="K1466" i="9"/>
  <c r="K1458" i="9"/>
  <c r="K1450" i="9"/>
  <c r="K1442" i="9"/>
  <c r="K1597" i="9"/>
  <c r="K1589" i="9"/>
  <c r="K1581" i="9"/>
  <c r="K1573" i="9"/>
  <c r="K1565" i="9"/>
  <c r="K1557" i="9"/>
  <c r="K1549" i="9"/>
  <c r="K1541" i="9"/>
  <c r="K1533" i="9"/>
  <c r="K1525" i="9"/>
  <c r="K1517" i="9"/>
  <c r="K1509" i="9"/>
  <c r="K1501" i="9"/>
  <c r="K1493" i="9"/>
  <c r="K1485" i="9"/>
  <c r="K1477" i="9"/>
  <c r="K1469" i="9"/>
  <c r="K1461" i="9"/>
  <c r="K1453" i="9"/>
  <c r="K1445" i="9"/>
  <c r="K1600" i="9"/>
  <c r="K1592" i="9"/>
  <c r="K1584" i="9"/>
  <c r="K1576" i="9"/>
  <c r="K1568" i="9"/>
  <c r="K1560" i="9"/>
  <c r="K1552" i="9"/>
  <c r="K1544" i="9"/>
  <c r="K1536" i="9"/>
  <c r="K1528" i="9"/>
  <c r="K1520" i="9"/>
  <c r="K1512" i="9"/>
  <c r="K1504" i="9"/>
  <c r="K1496" i="9"/>
  <c r="K1595" i="9"/>
  <c r="K1587" i="9"/>
  <c r="K1579" i="9"/>
  <c r="K1571" i="9"/>
  <c r="K1563" i="9"/>
  <c r="K1555" i="9"/>
  <c r="K1547" i="9"/>
  <c r="K1539" i="9"/>
  <c r="K1531" i="9"/>
  <c r="K1598" i="9"/>
  <c r="K1590" i="9"/>
  <c r="K1582" i="9"/>
  <c r="K1574" i="9"/>
  <c r="K1566" i="9"/>
  <c r="K1558" i="9"/>
  <c r="K1550" i="9"/>
  <c r="K1542" i="9"/>
  <c r="K1534" i="9"/>
  <c r="K1526" i="9"/>
  <c r="K1518" i="9"/>
  <c r="K1510" i="9"/>
  <c r="K1502" i="9"/>
  <c r="K1494" i="9"/>
  <c r="K1486" i="9"/>
  <c r="K1478" i="9"/>
  <c r="K1470" i="9"/>
  <c r="K1462" i="9"/>
  <c r="K1454" i="9"/>
  <c r="K1446" i="9"/>
  <c r="K1483" i="9"/>
  <c r="K1475" i="9"/>
  <c r="K1467" i="9"/>
  <c r="K1459" i="9"/>
  <c r="K1451" i="9"/>
  <c r="K1443" i="9"/>
  <c r="K1523" i="9"/>
  <c r="K1507" i="9"/>
  <c r="K1491" i="9"/>
  <c r="K1515" i="9"/>
  <c r="K1499" i="9"/>
  <c r="K1488" i="9"/>
  <c r="K1480" i="9"/>
  <c r="K1472" i="9"/>
  <c r="K1464" i="9"/>
  <c r="K1456" i="9"/>
  <c r="K1448" i="9"/>
  <c r="M3360" i="9"/>
  <c r="M3294" i="9"/>
  <c r="H2251" i="9"/>
  <c r="M2251" i="9" s="1"/>
  <c r="H2265" i="9"/>
  <c r="M2265" i="9" s="1"/>
  <c r="H1547" i="9"/>
  <c r="M1547" i="9" s="1"/>
  <c r="H1539" i="9"/>
  <c r="M1539" i="9" s="1"/>
  <c r="H1531" i="9"/>
  <c r="M1531" i="9" s="1"/>
  <c r="H1523" i="9"/>
  <c r="M1523" i="9" s="1"/>
  <c r="H1467" i="9"/>
  <c r="M1467" i="9" s="1"/>
  <c r="H1459" i="9"/>
  <c r="M1459" i="9" s="1"/>
  <c r="H1451" i="9"/>
  <c r="M1451" i="9" s="1"/>
  <c r="H1443" i="9"/>
  <c r="M1443" i="9" s="1"/>
  <c r="H1542" i="9"/>
  <c r="M1542" i="9" s="1"/>
  <c r="H1534" i="9"/>
  <c r="M1534" i="9" s="1"/>
  <c r="H1526" i="9"/>
  <c r="M1526" i="9" s="1"/>
  <c r="H1462" i="9"/>
  <c r="M1462" i="9" s="1"/>
  <c r="H1454" i="9"/>
  <c r="M1454" i="9" s="1"/>
  <c r="H1446" i="9"/>
  <c r="M1446" i="9" s="1"/>
  <c r="H1545" i="9"/>
  <c r="M1545" i="9" s="1"/>
  <c r="H1537" i="9"/>
  <c r="M1537" i="9" s="1"/>
  <c r="H1529" i="9"/>
  <c r="M1529" i="9" s="1"/>
  <c r="H1465" i="9"/>
  <c r="M1465" i="9" s="1"/>
  <c r="H1457" i="9"/>
  <c r="M1457" i="9" s="1"/>
  <c r="H1449" i="9"/>
  <c r="M1449" i="9" s="1"/>
  <c r="H1540" i="9"/>
  <c r="M1540" i="9" s="1"/>
  <c r="H1532" i="9"/>
  <c r="M1532" i="9" s="1"/>
  <c r="H1524" i="9"/>
  <c r="M1524" i="9" s="1"/>
  <c r="H1460" i="9"/>
  <c r="M1460" i="9" s="1"/>
  <c r="H1452" i="9"/>
  <c r="M1452" i="9" s="1"/>
  <c r="H1444" i="9"/>
  <c r="M1444" i="9" s="1"/>
  <c r="H1543" i="9"/>
  <c r="M1543" i="9" s="1"/>
  <c r="H1535" i="9"/>
  <c r="M1535" i="9" s="1"/>
  <c r="H1527" i="9"/>
  <c r="M1527" i="9" s="1"/>
  <c r="H1463" i="9"/>
  <c r="M1463" i="9" s="1"/>
  <c r="H1455" i="9"/>
  <c r="M1455" i="9" s="1"/>
  <c r="H1447" i="9"/>
  <c r="M1447" i="9" s="1"/>
  <c r="H1546" i="9"/>
  <c r="M1546" i="9" s="1"/>
  <c r="H1538" i="9"/>
  <c r="M1538" i="9" s="1"/>
  <c r="H1530" i="9"/>
  <c r="M1530" i="9" s="1"/>
  <c r="H1522" i="9"/>
  <c r="M1522" i="9" s="1"/>
  <c r="H1541" i="9"/>
  <c r="M1541" i="9" s="1"/>
  <c r="H1533" i="9"/>
  <c r="M1533" i="9" s="1"/>
  <c r="H1544" i="9"/>
  <c r="M1544" i="9" s="1"/>
  <c r="H1536" i="9"/>
  <c r="M1536" i="9" s="1"/>
  <c r="H1528" i="9"/>
  <c r="M1528" i="9" s="1"/>
  <c r="H1464" i="9"/>
  <c r="M1464" i="9" s="1"/>
  <c r="H1456" i="9"/>
  <c r="M1456" i="9" s="1"/>
  <c r="H1448" i="9"/>
  <c r="M1448" i="9" s="1"/>
  <c r="H1525" i="9"/>
  <c r="M1525" i="9" s="1"/>
  <c r="H1466" i="9"/>
  <c r="M1466" i="9" s="1"/>
  <c r="H1458" i="9"/>
  <c r="M1458" i="9" s="1"/>
  <c r="H1450" i="9"/>
  <c r="M1450" i="9" s="1"/>
  <c r="H1442" i="9"/>
  <c r="M1442" i="9" s="1"/>
  <c r="H1461" i="9"/>
  <c r="M1461" i="9" s="1"/>
  <c r="H1453" i="9"/>
  <c r="M1453" i="9" s="1"/>
  <c r="H1445" i="9"/>
  <c r="M1445" i="9" s="1"/>
  <c r="I2086" i="9"/>
  <c r="I2094" i="9"/>
  <c r="I2102" i="9"/>
  <c r="I2110" i="9"/>
  <c r="I2118" i="9"/>
  <c r="I2126" i="9"/>
  <c r="I2134" i="9"/>
  <c r="I2142" i="9"/>
  <c r="I2150" i="9"/>
  <c r="I2158" i="9"/>
  <c r="I2166" i="9"/>
  <c r="I2174" i="9"/>
  <c r="I2182" i="9"/>
  <c r="I2190" i="9"/>
  <c r="I2198" i="9"/>
  <c r="I2206" i="9"/>
  <c r="I2214" i="9"/>
  <c r="I2222" i="9"/>
  <c r="I2230" i="9"/>
  <c r="I2238" i="9"/>
  <c r="I2087" i="9"/>
  <c r="I2095" i="9"/>
  <c r="I2103" i="9"/>
  <c r="I2111" i="9"/>
  <c r="I2119" i="9"/>
  <c r="I2127" i="9"/>
  <c r="I2135" i="9"/>
  <c r="I2143" i="9"/>
  <c r="I2151" i="9"/>
  <c r="I2159" i="9"/>
  <c r="I2167" i="9"/>
  <c r="I2175" i="9"/>
  <c r="I2183" i="9"/>
  <c r="I2191" i="9"/>
  <c r="I2199" i="9"/>
  <c r="I2088" i="9"/>
  <c r="I2096" i="9"/>
  <c r="I2104" i="9"/>
  <c r="I2112" i="9"/>
  <c r="I2120" i="9"/>
  <c r="I2128" i="9"/>
  <c r="I2136" i="9"/>
  <c r="I2144" i="9"/>
  <c r="I2152" i="9"/>
  <c r="I2160" i="9"/>
  <c r="I2168" i="9"/>
  <c r="I2176" i="9"/>
  <c r="I2184" i="9"/>
  <c r="I2192" i="9"/>
  <c r="I2200" i="9"/>
  <c r="I2208" i="9"/>
  <c r="I2216" i="9"/>
  <c r="I2224" i="9"/>
  <c r="I2232" i="9"/>
  <c r="I2240" i="9"/>
  <c r="I2089" i="9"/>
  <c r="I2097" i="9"/>
  <c r="I2105" i="9"/>
  <c r="I2113" i="9"/>
  <c r="I2121" i="9"/>
  <c r="I2129" i="9"/>
  <c r="I2137" i="9"/>
  <c r="I2145" i="9"/>
  <c r="I2153" i="9"/>
  <c r="I2161" i="9"/>
  <c r="I2169" i="9"/>
  <c r="I2177" i="9"/>
  <c r="I2185" i="9"/>
  <c r="I2193" i="9"/>
  <c r="I2201" i="9"/>
  <c r="I2209" i="9"/>
  <c r="I2217" i="9"/>
  <c r="I2225" i="9"/>
  <c r="I2233" i="9"/>
  <c r="I2241" i="9"/>
  <c r="I2082" i="9"/>
  <c r="I2090" i="9"/>
  <c r="I2098" i="9"/>
  <c r="I2106" i="9"/>
  <c r="I2114" i="9"/>
  <c r="I2122" i="9"/>
  <c r="I2130" i="9"/>
  <c r="I2138" i="9"/>
  <c r="I2146" i="9"/>
  <c r="I2154" i="9"/>
  <c r="I2162" i="9"/>
  <c r="I2170" i="9"/>
  <c r="I2178" i="9"/>
  <c r="I2186" i="9"/>
  <c r="I2194" i="9"/>
  <c r="I2202" i="9"/>
  <c r="I2210" i="9"/>
  <c r="I2218" i="9"/>
  <c r="I2226" i="9"/>
  <c r="I2234" i="9"/>
  <c r="I2085" i="9"/>
  <c r="I2093" i="9"/>
  <c r="I2101" i="9"/>
  <c r="I2109" i="9"/>
  <c r="I2117" i="9"/>
  <c r="I2125" i="9"/>
  <c r="I2133" i="9"/>
  <c r="I2141" i="9"/>
  <c r="I2149" i="9"/>
  <c r="I2157" i="9"/>
  <c r="I2165" i="9"/>
  <c r="I2173" i="9"/>
  <c r="I2181" i="9"/>
  <c r="I2189" i="9"/>
  <c r="I2197" i="9"/>
  <c r="I2205" i="9"/>
  <c r="I2213" i="9"/>
  <c r="I2221" i="9"/>
  <c r="I2229" i="9"/>
  <c r="I2237" i="9"/>
  <c r="I2083" i="9"/>
  <c r="I2115" i="9"/>
  <c r="I2147" i="9"/>
  <c r="I2179" i="9"/>
  <c r="I2207" i="9"/>
  <c r="I2228" i="9"/>
  <c r="I2084" i="9"/>
  <c r="I2116" i="9"/>
  <c r="I2148" i="9"/>
  <c r="I2180" i="9"/>
  <c r="I2211" i="9"/>
  <c r="I2231" i="9"/>
  <c r="I2269" i="9"/>
  <c r="I2091" i="9"/>
  <c r="I2123" i="9"/>
  <c r="I2155" i="9"/>
  <c r="I2187" i="9"/>
  <c r="I2212" i="9"/>
  <c r="I2235" i="9"/>
  <c r="I2255" i="9"/>
  <c r="I2092" i="9"/>
  <c r="I2124" i="9"/>
  <c r="I2156" i="9"/>
  <c r="I2188" i="9"/>
  <c r="I2215" i="9"/>
  <c r="I2236" i="9"/>
  <c r="I2099" i="9"/>
  <c r="I2131" i="9"/>
  <c r="I2163" i="9"/>
  <c r="I2195" i="9"/>
  <c r="I2219" i="9"/>
  <c r="I2239" i="9"/>
  <c r="I2100" i="9"/>
  <c r="I2132" i="9"/>
  <c r="I2164" i="9"/>
  <c r="I2196" i="9"/>
  <c r="I2220" i="9"/>
  <c r="I2108" i="9"/>
  <c r="I2140" i="9"/>
  <c r="I2172" i="9"/>
  <c r="I2204" i="9"/>
  <c r="I2227" i="9"/>
  <c r="I2139" i="9"/>
  <c r="I2171" i="9"/>
  <c r="I2203" i="9"/>
  <c r="I2223" i="9"/>
  <c r="I2107" i="9"/>
  <c r="I4353" i="9"/>
  <c r="I4361" i="9"/>
  <c r="I4369" i="9"/>
  <c r="M4369" i="9" s="1"/>
  <c r="I4377" i="9"/>
  <c r="I4385" i="9"/>
  <c r="I4393" i="9"/>
  <c r="I4401" i="9"/>
  <c r="I4409" i="9"/>
  <c r="I4417" i="9"/>
  <c r="I4425" i="9"/>
  <c r="I4433" i="9"/>
  <c r="M4433" i="9" s="1"/>
  <c r="I4441" i="9"/>
  <c r="I4449" i="9"/>
  <c r="M4449" i="9" s="1"/>
  <c r="I4457" i="9"/>
  <c r="I4465" i="9"/>
  <c r="I4473" i="9"/>
  <c r="I4481" i="9"/>
  <c r="I4489" i="9"/>
  <c r="I4497" i="9"/>
  <c r="I4505" i="9"/>
  <c r="I4537" i="9"/>
  <c r="I4354" i="9"/>
  <c r="I4362" i="9"/>
  <c r="M4362" i="9" s="1"/>
  <c r="I4370" i="9"/>
  <c r="I4378" i="9"/>
  <c r="I4386" i="9"/>
  <c r="I4394" i="9"/>
  <c r="I4402" i="9"/>
  <c r="I4410" i="9"/>
  <c r="I4418" i="9"/>
  <c r="I4426" i="9"/>
  <c r="I4434" i="9"/>
  <c r="I4442" i="9"/>
  <c r="M4442" i="9" s="1"/>
  <c r="I4450" i="9"/>
  <c r="I4458" i="9"/>
  <c r="I4466" i="9"/>
  <c r="I4474" i="9"/>
  <c r="I4482" i="9"/>
  <c r="I4490" i="9"/>
  <c r="I4498" i="9"/>
  <c r="I4506" i="9"/>
  <c r="I4355" i="9"/>
  <c r="I4363" i="9"/>
  <c r="I4371" i="9"/>
  <c r="M4371" i="9" s="1"/>
  <c r="I4379" i="9"/>
  <c r="I4387" i="9"/>
  <c r="I4395" i="9"/>
  <c r="I4403" i="9"/>
  <c r="I4411" i="9"/>
  <c r="I4419" i="9"/>
  <c r="I4427" i="9"/>
  <c r="I4435" i="9"/>
  <c r="M4435" i="9" s="1"/>
  <c r="I4443" i="9"/>
  <c r="I4451" i="9"/>
  <c r="I4459" i="9"/>
  <c r="I4467" i="9"/>
  <c r="I4475" i="9"/>
  <c r="I4483" i="9"/>
  <c r="I4491" i="9"/>
  <c r="I4499" i="9"/>
  <c r="I4507" i="9"/>
  <c r="I4523" i="9"/>
  <c r="I4356" i="9"/>
  <c r="I4364" i="9"/>
  <c r="I4372" i="9"/>
  <c r="I4380" i="9"/>
  <c r="I4388" i="9"/>
  <c r="I4396" i="9"/>
  <c r="I4404" i="9"/>
  <c r="I4412" i="9"/>
  <c r="I4420" i="9"/>
  <c r="I4428" i="9"/>
  <c r="I4436" i="9"/>
  <c r="I4444" i="9"/>
  <c r="I4452" i="9"/>
  <c r="M4452" i="9" s="1"/>
  <c r="I4460" i="9"/>
  <c r="I4468" i="9"/>
  <c r="I4476" i="9"/>
  <c r="I4484" i="9"/>
  <c r="I4492" i="9"/>
  <c r="I4500" i="9"/>
  <c r="I4508" i="9"/>
  <c r="I4357" i="9"/>
  <c r="M4357" i="9" s="1"/>
  <c r="I4365" i="9"/>
  <c r="I4373" i="9"/>
  <c r="M4373" i="9" s="1"/>
  <c r="I4381" i="9"/>
  <c r="I4389" i="9"/>
  <c r="I4397" i="9"/>
  <c r="I4405" i="9"/>
  <c r="I4413" i="9"/>
  <c r="I4421" i="9"/>
  <c r="I4429" i="9"/>
  <c r="I4437" i="9"/>
  <c r="M4437" i="9" s="1"/>
  <c r="I4445" i="9"/>
  <c r="M4445" i="9" s="1"/>
  <c r="I4453" i="9"/>
  <c r="I4461" i="9"/>
  <c r="I4469" i="9"/>
  <c r="I4477" i="9"/>
  <c r="I4485" i="9"/>
  <c r="I4493" i="9"/>
  <c r="I4501" i="9"/>
  <c r="I4509" i="9"/>
  <c r="I4350" i="9"/>
  <c r="I4358" i="9"/>
  <c r="I4366" i="9"/>
  <c r="I4374" i="9"/>
  <c r="I4382" i="9"/>
  <c r="I4390" i="9"/>
  <c r="I4398" i="9"/>
  <c r="I4406" i="9"/>
  <c r="I4414" i="9"/>
  <c r="I4422" i="9"/>
  <c r="I4430" i="9"/>
  <c r="I4438" i="9"/>
  <c r="I4446" i="9"/>
  <c r="M4446" i="9" s="1"/>
  <c r="I4454" i="9"/>
  <c r="I4462" i="9"/>
  <c r="I4470" i="9"/>
  <c r="I4478" i="9"/>
  <c r="I4486" i="9"/>
  <c r="I4494" i="9"/>
  <c r="I4502" i="9"/>
  <c r="I4351" i="9"/>
  <c r="M4351" i="9" s="1"/>
  <c r="I4359" i="9"/>
  <c r="I4367" i="9"/>
  <c r="M4367" i="9" s="1"/>
  <c r="I4375" i="9"/>
  <c r="M4375" i="9" s="1"/>
  <c r="I4383" i="9"/>
  <c r="I4391" i="9"/>
  <c r="I4399" i="9"/>
  <c r="I4407" i="9"/>
  <c r="I4415" i="9"/>
  <c r="I4423" i="9"/>
  <c r="I4431" i="9"/>
  <c r="M4431" i="9" s="1"/>
  <c r="I4439" i="9"/>
  <c r="M4439" i="9" s="1"/>
  <c r="I4447" i="9"/>
  <c r="I4455" i="9"/>
  <c r="M4455" i="9" s="1"/>
  <c r="I4463" i="9"/>
  <c r="I4471" i="9"/>
  <c r="I4479" i="9"/>
  <c r="I4487" i="9"/>
  <c r="I4495" i="9"/>
  <c r="I4503" i="9"/>
  <c r="I4352" i="9"/>
  <c r="I4360" i="9"/>
  <c r="M4360" i="9" s="1"/>
  <c r="I4368" i="9"/>
  <c r="M4368" i="9" s="1"/>
  <c r="I4376" i="9"/>
  <c r="I4384" i="9"/>
  <c r="I4392" i="9"/>
  <c r="I4400" i="9"/>
  <c r="I4408" i="9"/>
  <c r="I4416" i="9"/>
  <c r="I4424" i="9"/>
  <c r="I4432" i="9"/>
  <c r="M4432" i="9" s="1"/>
  <c r="I4440" i="9"/>
  <c r="I4448" i="9"/>
  <c r="M4448" i="9" s="1"/>
  <c r="I4456" i="9"/>
  <c r="I4464" i="9"/>
  <c r="I4472" i="9"/>
  <c r="I4480" i="9"/>
  <c r="I4488" i="9"/>
  <c r="I4496" i="9"/>
  <c r="I4504" i="9"/>
  <c r="H2239" i="9"/>
  <c r="M2239" i="9" s="1"/>
  <c r="H2231" i="9"/>
  <c r="M2231" i="9" s="1"/>
  <c r="H2223" i="9"/>
  <c r="M2223" i="9" s="1"/>
  <c r="H2215" i="9"/>
  <c r="M2215" i="9" s="1"/>
  <c r="H2234" i="9"/>
  <c r="M2234" i="9" s="1"/>
  <c r="H2226" i="9"/>
  <c r="M2226" i="9" s="1"/>
  <c r="H2218" i="9"/>
  <c r="M2218" i="9" s="1"/>
  <c r="H2237" i="9"/>
  <c r="M2237" i="9" s="1"/>
  <c r="H2229" i="9"/>
  <c r="M2229" i="9" s="1"/>
  <c r="H2221" i="9"/>
  <c r="M2221" i="9" s="1"/>
  <c r="H2157" i="9"/>
  <c r="M2157" i="9" s="1"/>
  <c r="H2240" i="9"/>
  <c r="M2240" i="9" s="1"/>
  <c r="H2232" i="9"/>
  <c r="M2232" i="9" s="1"/>
  <c r="H2224" i="9"/>
  <c r="M2224" i="9" s="1"/>
  <c r="H2216" i="9"/>
  <c r="M2216" i="9" s="1"/>
  <c r="H2160" i="9"/>
  <c r="M2160" i="9" s="1"/>
  <c r="H2152" i="9"/>
  <c r="M2152" i="9" s="1"/>
  <c r="H2144" i="9"/>
  <c r="M2144" i="9" s="1"/>
  <c r="H2136" i="9"/>
  <c r="M2136" i="9" s="1"/>
  <c r="H2235" i="9"/>
  <c r="M2235" i="9" s="1"/>
  <c r="H2227" i="9"/>
  <c r="M2227" i="9" s="1"/>
  <c r="H2219" i="9"/>
  <c r="M2219" i="9" s="1"/>
  <c r="H2155" i="9"/>
  <c r="M2155" i="9" s="1"/>
  <c r="H2147" i="9"/>
  <c r="M2147" i="9" s="1"/>
  <c r="H2139" i="9"/>
  <c r="M2139" i="9" s="1"/>
  <c r="H2238" i="9"/>
  <c r="M2238" i="9" s="1"/>
  <c r="H2230" i="9"/>
  <c r="M2230" i="9" s="1"/>
  <c r="H2222" i="9"/>
  <c r="M2222" i="9" s="1"/>
  <c r="H2158" i="9"/>
  <c r="M2158" i="9" s="1"/>
  <c r="H2150" i="9"/>
  <c r="M2150" i="9" s="1"/>
  <c r="H2142" i="9"/>
  <c r="M2142" i="9" s="1"/>
  <c r="H2236" i="9"/>
  <c r="M2236" i="9" s="1"/>
  <c r="H2228" i="9"/>
  <c r="M2228" i="9" s="1"/>
  <c r="H2220" i="9"/>
  <c r="M2220" i="9" s="1"/>
  <c r="H2241" i="9"/>
  <c r="M2241" i="9" s="1"/>
  <c r="H2225" i="9"/>
  <c r="M2225" i="9" s="1"/>
  <c r="H2140" i="9"/>
  <c r="M2140" i="9" s="1"/>
  <c r="H2138" i="9"/>
  <c r="M2138" i="9" s="1"/>
  <c r="H2154" i="9"/>
  <c r="M2154" i="9" s="1"/>
  <c r="H2149" i="9"/>
  <c r="M2149" i="9" s="1"/>
  <c r="H2159" i="9"/>
  <c r="M2159" i="9" s="1"/>
  <c r="H2156" i="9"/>
  <c r="M2156" i="9" s="1"/>
  <c r="H2151" i="9"/>
  <c r="M2151" i="9" s="1"/>
  <c r="H2137" i="9"/>
  <c r="M2137" i="9" s="1"/>
  <c r="H2135" i="9"/>
  <c r="M2135" i="9" s="1"/>
  <c r="H2233" i="9"/>
  <c r="M2233" i="9" s="1"/>
  <c r="H2217" i="9"/>
  <c r="M2217" i="9" s="1"/>
  <c r="H2153" i="9"/>
  <c r="M2153" i="9" s="1"/>
  <c r="H2161" i="9"/>
  <c r="M2161" i="9" s="1"/>
  <c r="H2148" i="9"/>
  <c r="M2148" i="9" s="1"/>
  <c r="H2146" i="9"/>
  <c r="M2146" i="9" s="1"/>
  <c r="H2141" i="9"/>
  <c r="M2141" i="9" s="1"/>
  <c r="H2145" i="9"/>
  <c r="M2145" i="9" s="1"/>
  <c r="H2143" i="9"/>
  <c r="M2143" i="9" s="1"/>
  <c r="I1127" i="9"/>
  <c r="I1135" i="9"/>
  <c r="I1143" i="9"/>
  <c r="I1151" i="9"/>
  <c r="I1159" i="9"/>
  <c r="I1167" i="9"/>
  <c r="I1175" i="9"/>
  <c r="I1183" i="9"/>
  <c r="I1191" i="9"/>
  <c r="I1129" i="9"/>
  <c r="I1137" i="9"/>
  <c r="I1145" i="9"/>
  <c r="I1153" i="9"/>
  <c r="I1161" i="9"/>
  <c r="I1169" i="9"/>
  <c r="I1177" i="9"/>
  <c r="I1185" i="9"/>
  <c r="I1193" i="9"/>
  <c r="I1201" i="9"/>
  <c r="I1209" i="9"/>
  <c r="I1122" i="9"/>
  <c r="I1130" i="9"/>
  <c r="I1138" i="9"/>
  <c r="I1146" i="9"/>
  <c r="I1154" i="9"/>
  <c r="I1162" i="9"/>
  <c r="I1170" i="9"/>
  <c r="I1178" i="9"/>
  <c r="I1186" i="9"/>
  <c r="I1194" i="9"/>
  <c r="I1202" i="9"/>
  <c r="I1210" i="9"/>
  <c r="I1123" i="9"/>
  <c r="I1131" i="9"/>
  <c r="I1139" i="9"/>
  <c r="I1147" i="9"/>
  <c r="I1155" i="9"/>
  <c r="I1163" i="9"/>
  <c r="I1171" i="9"/>
  <c r="I1179" i="9"/>
  <c r="I1187" i="9"/>
  <c r="I1195" i="9"/>
  <c r="I1124" i="9"/>
  <c r="I1132" i="9"/>
  <c r="I1140" i="9"/>
  <c r="I1148" i="9"/>
  <c r="I1156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125" i="9"/>
  <c r="I1133" i="9"/>
  <c r="I1141" i="9"/>
  <c r="I1149" i="9"/>
  <c r="I1157" i="9"/>
  <c r="I1165" i="9"/>
  <c r="I1173" i="9"/>
  <c r="I1181" i="9"/>
  <c r="I1189" i="9"/>
  <c r="I1197" i="9"/>
  <c r="I1126" i="9"/>
  <c r="I1134" i="9"/>
  <c r="I1142" i="9"/>
  <c r="I1150" i="9"/>
  <c r="I1158" i="9"/>
  <c r="I1166" i="9"/>
  <c r="I1174" i="9"/>
  <c r="I1182" i="9"/>
  <c r="I1190" i="9"/>
  <c r="I1198" i="9"/>
  <c r="I1136" i="9"/>
  <c r="I1199" i="9"/>
  <c r="I1213" i="9"/>
  <c r="I1222" i="9"/>
  <c r="I1231" i="9"/>
  <c r="I1240" i="9"/>
  <c r="I1249" i="9"/>
  <c r="I1258" i="9"/>
  <c r="I1267" i="9"/>
  <c r="I1275" i="9"/>
  <c r="I1144" i="9"/>
  <c r="I1200" i="9"/>
  <c r="I1214" i="9"/>
  <c r="I1223" i="9"/>
  <c r="I1232" i="9"/>
  <c r="I1241" i="9"/>
  <c r="I1250" i="9"/>
  <c r="I1259" i="9"/>
  <c r="I1268" i="9"/>
  <c r="I1276" i="9"/>
  <c r="I1152" i="9"/>
  <c r="I1203" i="9"/>
  <c r="I1215" i="9"/>
  <c r="I1224" i="9"/>
  <c r="I1233" i="9"/>
  <c r="I1242" i="9"/>
  <c r="I1251" i="9"/>
  <c r="I1261" i="9"/>
  <c r="I1269" i="9"/>
  <c r="I1277" i="9"/>
  <c r="I1160" i="9"/>
  <c r="I1205" i="9"/>
  <c r="I1216" i="9"/>
  <c r="I1225" i="9"/>
  <c r="I1234" i="9"/>
  <c r="I1243" i="9"/>
  <c r="I1253" i="9"/>
  <c r="I1262" i="9"/>
  <c r="I1270" i="9"/>
  <c r="I1278" i="9"/>
  <c r="I1168" i="9"/>
  <c r="I1206" i="9"/>
  <c r="I1217" i="9"/>
  <c r="I1226" i="9"/>
  <c r="I1235" i="9"/>
  <c r="I1245" i="9"/>
  <c r="I1254" i="9"/>
  <c r="I1263" i="9"/>
  <c r="I1271" i="9"/>
  <c r="I1279" i="9"/>
  <c r="I1176" i="9"/>
  <c r="I1207" i="9"/>
  <c r="I1218" i="9"/>
  <c r="I1227" i="9"/>
  <c r="I1237" i="9"/>
  <c r="I1246" i="9"/>
  <c r="I1255" i="9"/>
  <c r="I1264" i="9"/>
  <c r="I1272" i="9"/>
  <c r="I1280" i="9"/>
  <c r="I1128" i="9"/>
  <c r="I1192" i="9"/>
  <c r="I1211" i="9"/>
  <c r="I1221" i="9"/>
  <c r="I1230" i="9"/>
  <c r="I1239" i="9"/>
  <c r="I1248" i="9"/>
  <c r="I1257" i="9"/>
  <c r="I1266" i="9"/>
  <c r="I1274" i="9"/>
  <c r="I1219" i="9"/>
  <c r="I1229" i="9"/>
  <c r="I1238" i="9"/>
  <c r="I1247" i="9"/>
  <c r="I2249" i="9"/>
  <c r="I1256" i="9"/>
  <c r="I1265" i="9"/>
  <c r="I1208" i="9"/>
  <c r="I1281" i="9"/>
  <c r="I1184" i="9"/>
  <c r="I1273" i="9"/>
  <c r="I2263" i="9"/>
  <c r="I3395" i="9"/>
  <c r="I3403" i="9"/>
  <c r="I3411" i="9"/>
  <c r="I3397" i="9"/>
  <c r="I3405" i="9"/>
  <c r="I3390" i="9"/>
  <c r="I3398" i="9"/>
  <c r="I3406" i="9"/>
  <c r="I3414" i="9"/>
  <c r="I3422" i="9"/>
  <c r="I3430" i="9"/>
  <c r="I3438" i="9"/>
  <c r="I3446" i="9"/>
  <c r="I3454" i="9"/>
  <c r="I3391" i="9"/>
  <c r="M3391" i="9" s="1"/>
  <c r="I3399" i="9"/>
  <c r="I3407" i="9"/>
  <c r="I3415" i="9"/>
  <c r="I3394" i="9"/>
  <c r="I3402" i="9"/>
  <c r="I3410" i="9"/>
  <c r="M3410" i="9" s="1"/>
  <c r="I3418" i="9"/>
  <c r="I3426" i="9"/>
  <c r="M3426" i="9" s="1"/>
  <c r="I3434" i="9"/>
  <c r="I3442" i="9"/>
  <c r="I3450" i="9"/>
  <c r="I3458" i="9"/>
  <c r="I3466" i="9"/>
  <c r="I3400" i="9"/>
  <c r="I3417" i="9"/>
  <c r="I3428" i="9"/>
  <c r="M3428" i="9" s="1"/>
  <c r="I3439" i="9"/>
  <c r="I3449" i="9"/>
  <c r="I3460" i="9"/>
  <c r="I3469" i="9"/>
  <c r="I3477" i="9"/>
  <c r="I3485" i="9"/>
  <c r="M3485" i="9" s="1"/>
  <c r="I3493" i="9"/>
  <c r="I3501" i="9"/>
  <c r="I3509" i="9"/>
  <c r="I3517" i="9"/>
  <c r="I3525" i="9"/>
  <c r="I3533" i="9"/>
  <c r="I3541" i="9"/>
  <c r="I3549" i="9"/>
  <c r="I3401" i="9"/>
  <c r="I3419" i="9"/>
  <c r="I3429" i="9"/>
  <c r="I3440" i="9"/>
  <c r="I3451" i="9"/>
  <c r="I3461" i="9"/>
  <c r="I3470" i="9"/>
  <c r="I3478" i="9"/>
  <c r="M3478" i="9" s="1"/>
  <c r="I3486" i="9"/>
  <c r="I3494" i="9"/>
  <c r="I3502" i="9"/>
  <c r="I3510" i="9"/>
  <c r="I3518" i="9"/>
  <c r="I3526" i="9"/>
  <c r="I3534" i="9"/>
  <c r="I3542" i="9"/>
  <c r="M3542" i="9" s="1"/>
  <c r="I3404" i="9"/>
  <c r="I3420" i="9"/>
  <c r="I3431" i="9"/>
  <c r="I3441" i="9"/>
  <c r="I3452" i="9"/>
  <c r="I3462" i="9"/>
  <c r="I3471" i="9"/>
  <c r="I3479" i="9"/>
  <c r="M3479" i="9" s="1"/>
  <c r="I3487" i="9"/>
  <c r="I3495" i="9"/>
  <c r="I3503" i="9"/>
  <c r="I3511" i="9"/>
  <c r="I3519" i="9"/>
  <c r="I3527" i="9"/>
  <c r="I3535" i="9"/>
  <c r="I3543" i="9"/>
  <c r="I3408" i="9"/>
  <c r="I3421" i="9"/>
  <c r="I3432" i="9"/>
  <c r="I3443" i="9"/>
  <c r="I3453" i="9"/>
  <c r="I3463" i="9"/>
  <c r="I3472" i="9"/>
  <c r="I3480" i="9"/>
  <c r="M3480" i="9" s="1"/>
  <c r="I3488" i="9"/>
  <c r="I3496" i="9"/>
  <c r="I3504" i="9"/>
  <c r="I3512" i="9"/>
  <c r="I3520" i="9"/>
  <c r="I3528" i="9"/>
  <c r="I3536" i="9"/>
  <c r="I3544" i="9"/>
  <c r="M3544" i="9" s="1"/>
  <c r="I3409" i="9"/>
  <c r="I3423" i="9"/>
  <c r="I3433" i="9"/>
  <c r="I3444" i="9"/>
  <c r="I3455" i="9"/>
  <c r="I3464" i="9"/>
  <c r="I3473" i="9"/>
  <c r="I3481" i="9"/>
  <c r="M3481" i="9" s="1"/>
  <c r="I3489" i="9"/>
  <c r="I3497" i="9"/>
  <c r="I3505" i="9"/>
  <c r="I3513" i="9"/>
  <c r="I3521" i="9"/>
  <c r="I3529" i="9"/>
  <c r="I3537" i="9"/>
  <c r="I3545" i="9"/>
  <c r="I3392" i="9"/>
  <c r="I3412" i="9"/>
  <c r="I3424" i="9"/>
  <c r="I3435" i="9"/>
  <c r="I3445" i="9"/>
  <c r="I3456" i="9"/>
  <c r="I3465" i="9"/>
  <c r="I3474" i="9"/>
  <c r="M3474" i="9" s="1"/>
  <c r="I3482" i="9"/>
  <c r="I3490" i="9"/>
  <c r="M3490" i="9" s="1"/>
  <c r="I3498" i="9"/>
  <c r="I3506" i="9"/>
  <c r="I3514" i="9"/>
  <c r="I3522" i="9"/>
  <c r="I3530" i="9"/>
  <c r="I3538" i="9"/>
  <c r="M3538" i="9" s="1"/>
  <c r="I3546" i="9"/>
  <c r="I3393" i="9"/>
  <c r="M3393" i="9" s="1"/>
  <c r="I3413" i="9"/>
  <c r="I3425" i="9"/>
  <c r="I3436" i="9"/>
  <c r="I3447" i="9"/>
  <c r="I3457" i="9"/>
  <c r="I3467" i="9"/>
  <c r="I3475" i="9"/>
  <c r="I3483" i="9"/>
  <c r="M3483" i="9" s="1"/>
  <c r="I3491" i="9"/>
  <c r="I3499" i="9"/>
  <c r="I3507" i="9"/>
  <c r="I3515" i="9"/>
  <c r="I3523" i="9"/>
  <c r="I3531" i="9"/>
  <c r="I3539" i="9"/>
  <c r="I3547" i="9"/>
  <c r="I3396" i="9"/>
  <c r="I3416" i="9"/>
  <c r="I3427" i="9"/>
  <c r="I3437" i="9"/>
  <c r="I3448" i="9"/>
  <c r="I3459" i="9"/>
  <c r="M3459" i="9" s="1"/>
  <c r="I3468" i="9"/>
  <c r="I3476" i="9"/>
  <c r="I3484" i="9"/>
  <c r="I3492" i="9"/>
  <c r="I3500" i="9"/>
  <c r="I3508" i="9"/>
  <c r="I3516" i="9"/>
  <c r="I3524" i="9"/>
  <c r="I3532" i="9"/>
  <c r="I3540" i="9"/>
  <c r="I3548" i="9"/>
  <c r="I4531" i="9"/>
  <c r="I4517" i="9"/>
  <c r="H1281" i="9"/>
  <c r="M1281" i="9" s="1"/>
  <c r="H1273" i="9"/>
  <c r="M1273" i="9" s="1"/>
  <c r="H1265" i="9"/>
  <c r="M1265" i="9" s="1"/>
  <c r="H1257" i="9"/>
  <c r="M1257" i="9" s="1"/>
  <c r="H1201" i="9"/>
  <c r="M1201" i="9" s="1"/>
  <c r="H1193" i="9"/>
  <c r="M1193" i="9" s="1"/>
  <c r="H1185" i="9"/>
  <c r="M1185" i="9" s="1"/>
  <c r="H1177" i="9"/>
  <c r="M1177" i="9" s="1"/>
  <c r="H1276" i="9"/>
  <c r="M1276" i="9" s="1"/>
  <c r="H1268" i="9"/>
  <c r="M1268" i="9" s="1"/>
  <c r="H1260" i="9"/>
  <c r="M1260" i="9" s="1"/>
  <c r="H1196" i="9"/>
  <c r="M1196" i="9" s="1"/>
  <c r="H1188" i="9"/>
  <c r="M1188" i="9" s="1"/>
  <c r="H1180" i="9"/>
  <c r="M1180" i="9" s="1"/>
  <c r="H1279" i="9"/>
  <c r="M1279" i="9" s="1"/>
  <c r="H1271" i="9"/>
  <c r="M1271" i="9" s="1"/>
  <c r="H1263" i="9"/>
  <c r="M1263" i="9" s="1"/>
  <c r="H1255" i="9"/>
  <c r="M1255" i="9" s="1"/>
  <c r="H1199" i="9"/>
  <c r="M1199" i="9" s="1"/>
  <c r="H1191" i="9"/>
  <c r="M1191" i="9" s="1"/>
  <c r="H1183" i="9"/>
  <c r="M1183" i="9" s="1"/>
  <c r="H1175" i="9"/>
  <c r="M1175" i="9" s="1"/>
  <c r="H1274" i="9"/>
  <c r="M1274" i="9" s="1"/>
  <c r="H1266" i="9"/>
  <c r="M1266" i="9" s="1"/>
  <c r="H1258" i="9"/>
  <c r="M1258" i="9" s="1"/>
  <c r="H1194" i="9"/>
  <c r="M1194" i="9" s="1"/>
  <c r="H1186" i="9"/>
  <c r="M1186" i="9" s="1"/>
  <c r="H1178" i="9"/>
  <c r="M1178" i="9" s="1"/>
  <c r="H1277" i="9"/>
  <c r="M1277" i="9" s="1"/>
  <c r="H1269" i="9"/>
  <c r="M1269" i="9" s="1"/>
  <c r="H1261" i="9"/>
  <c r="M1261" i="9" s="1"/>
  <c r="H1197" i="9"/>
  <c r="M1197" i="9" s="1"/>
  <c r="H1189" i="9"/>
  <c r="M1189" i="9" s="1"/>
  <c r="H1181" i="9"/>
  <c r="M1181" i="9" s="1"/>
  <c r="H1280" i="9"/>
  <c r="M1280" i="9" s="1"/>
  <c r="H1272" i="9"/>
  <c r="M1272" i="9" s="1"/>
  <c r="H1264" i="9"/>
  <c r="M1264" i="9" s="1"/>
  <c r="H1256" i="9"/>
  <c r="M1256" i="9" s="1"/>
  <c r="H1200" i="9"/>
  <c r="M1200" i="9" s="1"/>
  <c r="H1192" i="9"/>
  <c r="M1192" i="9" s="1"/>
  <c r="H1184" i="9"/>
  <c r="M1184" i="9" s="1"/>
  <c r="H1176" i="9"/>
  <c r="M1176" i="9" s="1"/>
  <c r="H1275" i="9"/>
  <c r="M1275" i="9" s="1"/>
  <c r="H1267" i="9"/>
  <c r="M1267" i="9" s="1"/>
  <c r="H1259" i="9"/>
  <c r="M1259" i="9" s="1"/>
  <c r="H1195" i="9"/>
  <c r="M1195" i="9" s="1"/>
  <c r="H1187" i="9"/>
  <c r="M1187" i="9" s="1"/>
  <c r="H1179" i="9"/>
  <c r="M1179" i="9" s="1"/>
  <c r="H1278" i="9"/>
  <c r="M1278" i="9" s="1"/>
  <c r="H1270" i="9"/>
  <c r="M1270" i="9" s="1"/>
  <c r="H1262" i="9"/>
  <c r="M1262" i="9" s="1"/>
  <c r="H1198" i="9"/>
  <c r="M1198" i="9" s="1"/>
  <c r="H1190" i="9"/>
  <c r="M1190" i="9" s="1"/>
  <c r="H1182" i="9"/>
  <c r="M1182" i="9" s="1"/>
  <c r="M3097" i="9"/>
  <c r="M3137" i="9"/>
  <c r="M3210" i="9"/>
  <c r="M3146" i="9"/>
  <c r="M3176" i="9"/>
  <c r="M3112" i="9"/>
  <c r="M3207" i="9"/>
  <c r="M3143" i="9"/>
  <c r="M3110" i="9"/>
  <c r="M3213" i="9"/>
  <c r="M3149" i="9"/>
  <c r="M3180" i="9"/>
  <c r="M3116" i="9"/>
  <c r="M3211" i="9"/>
  <c r="M3147" i="9"/>
  <c r="L4519" i="9"/>
  <c r="L4533" i="9"/>
  <c r="L3866" i="9"/>
  <c r="L3858" i="9"/>
  <c r="L3850" i="9"/>
  <c r="L3842" i="9"/>
  <c r="L3834" i="9"/>
  <c r="L3826" i="9"/>
  <c r="L3818" i="9"/>
  <c r="L3810" i="9"/>
  <c r="L3802" i="9"/>
  <c r="L3794" i="9"/>
  <c r="L3786" i="9"/>
  <c r="L3778" i="9"/>
  <c r="L3770" i="9"/>
  <c r="L3762" i="9"/>
  <c r="L3754" i="9"/>
  <c r="L3746" i="9"/>
  <c r="L3738" i="9"/>
  <c r="L3730" i="9"/>
  <c r="L3722" i="9"/>
  <c r="L3714" i="9"/>
  <c r="L3869" i="9"/>
  <c r="L3861" i="9"/>
  <c r="L3853" i="9"/>
  <c r="L3845" i="9"/>
  <c r="L3837" i="9"/>
  <c r="L3829" i="9"/>
  <c r="L3821" i="9"/>
  <c r="L3813" i="9"/>
  <c r="L3805" i="9"/>
  <c r="L3797" i="9"/>
  <c r="L3789" i="9"/>
  <c r="L3781" i="9"/>
  <c r="L3773" i="9"/>
  <c r="L3765" i="9"/>
  <c r="L3757" i="9"/>
  <c r="L3749" i="9"/>
  <c r="L3741" i="9"/>
  <c r="L3733" i="9"/>
  <c r="L3725" i="9"/>
  <c r="L3717" i="9"/>
  <c r="L3864" i="9"/>
  <c r="L3856" i="9"/>
  <c r="L3848" i="9"/>
  <c r="L3840" i="9"/>
  <c r="L3832" i="9"/>
  <c r="L3824" i="9"/>
  <c r="L3816" i="9"/>
  <c r="L3808" i="9"/>
  <c r="L3800" i="9"/>
  <c r="L3792" i="9"/>
  <c r="L3867" i="9"/>
  <c r="L3859" i="9"/>
  <c r="L3851" i="9"/>
  <c r="L3843" i="9"/>
  <c r="L3835" i="9"/>
  <c r="L3827" i="9"/>
  <c r="L3819" i="9"/>
  <c r="L3811" i="9"/>
  <c r="L3803" i="9"/>
  <c r="L3795" i="9"/>
  <c r="L3787" i="9"/>
  <c r="L3779" i="9"/>
  <c r="L3771" i="9"/>
  <c r="L3763" i="9"/>
  <c r="L3755" i="9"/>
  <c r="L3747" i="9"/>
  <c r="L3739" i="9"/>
  <c r="L3731" i="9"/>
  <c r="L3723" i="9"/>
  <c r="L3715" i="9"/>
  <c r="L3862" i="9"/>
  <c r="L3854" i="9"/>
  <c r="L3846" i="9"/>
  <c r="L3838" i="9"/>
  <c r="L3830" i="9"/>
  <c r="L3822" i="9"/>
  <c r="L3814" i="9"/>
  <c r="L3806" i="9"/>
  <c r="L3798" i="9"/>
  <c r="L3790" i="9"/>
  <c r="L3782" i="9"/>
  <c r="L3774" i="9"/>
  <c r="L3766" i="9"/>
  <c r="L3758" i="9"/>
  <c r="L3750" i="9"/>
  <c r="L3742" i="9"/>
  <c r="L3734" i="9"/>
  <c r="L3726" i="9"/>
  <c r="L3718" i="9"/>
  <c r="L3710" i="9"/>
  <c r="L3865" i="9"/>
  <c r="L3857" i="9"/>
  <c r="L3849" i="9"/>
  <c r="L3841" i="9"/>
  <c r="L3833" i="9"/>
  <c r="L3825" i="9"/>
  <c r="L3817" i="9"/>
  <c r="L3809" i="9"/>
  <c r="L3801" i="9"/>
  <c r="L3793" i="9"/>
  <c r="L3785" i="9"/>
  <c r="L3777" i="9"/>
  <c r="L3769" i="9"/>
  <c r="L3761" i="9"/>
  <c r="L3753" i="9"/>
  <c r="L3745" i="9"/>
  <c r="L3737" i="9"/>
  <c r="L3729" i="9"/>
  <c r="L3721" i="9"/>
  <c r="L3713" i="9"/>
  <c r="L3868" i="9"/>
  <c r="L3860" i="9"/>
  <c r="L3852" i="9"/>
  <c r="L3844" i="9"/>
  <c r="L3836" i="9"/>
  <c r="L3828" i="9"/>
  <c r="L3820" i="9"/>
  <c r="L3812" i="9"/>
  <c r="L3804" i="9"/>
  <c r="L3796" i="9"/>
  <c r="L3788" i="9"/>
  <c r="L3780" i="9"/>
  <c r="L3772" i="9"/>
  <c r="L3764" i="9"/>
  <c r="L3756" i="9"/>
  <c r="L3748" i="9"/>
  <c r="L3740" i="9"/>
  <c r="L3732" i="9"/>
  <c r="L3724" i="9"/>
  <c r="L3716" i="9"/>
  <c r="L3807" i="9"/>
  <c r="L3767" i="9"/>
  <c r="L3735" i="9"/>
  <c r="L3847" i="9"/>
  <c r="L3784" i="9"/>
  <c r="L3752" i="9"/>
  <c r="L3720" i="9"/>
  <c r="L3823" i="9"/>
  <c r="L3775" i="9"/>
  <c r="L3743" i="9"/>
  <c r="L3711" i="9"/>
  <c r="L3863" i="9"/>
  <c r="L3799" i="9"/>
  <c r="L3760" i="9"/>
  <c r="L3728" i="9"/>
  <c r="L3839" i="9"/>
  <c r="L3783" i="9"/>
  <c r="L3751" i="9"/>
  <c r="L3719" i="9"/>
  <c r="L3815" i="9"/>
  <c r="L3768" i="9"/>
  <c r="L3736" i="9"/>
  <c r="L3855" i="9"/>
  <c r="L3791" i="9"/>
  <c r="L3759" i="9"/>
  <c r="L3727" i="9"/>
  <c r="L3831" i="9"/>
  <c r="L3776" i="9"/>
  <c r="L3744" i="9"/>
  <c r="L3712" i="9"/>
  <c r="L2251" i="9"/>
  <c r="L2265" i="9"/>
  <c r="L1596" i="9"/>
  <c r="L1588" i="9"/>
  <c r="L1580" i="9"/>
  <c r="L1572" i="9"/>
  <c r="L1564" i="9"/>
  <c r="L1556" i="9"/>
  <c r="L1548" i="9"/>
  <c r="L1540" i="9"/>
  <c r="L1532" i="9"/>
  <c r="L1524" i="9"/>
  <c r="L1516" i="9"/>
  <c r="L1508" i="9"/>
  <c r="L1500" i="9"/>
  <c r="L1492" i="9"/>
  <c r="L1484" i="9"/>
  <c r="L1476" i="9"/>
  <c r="L1468" i="9"/>
  <c r="L1460" i="9"/>
  <c r="L1452" i="9"/>
  <c r="L1444" i="9"/>
  <c r="L1599" i="9"/>
  <c r="L1591" i="9"/>
  <c r="L1583" i="9"/>
  <c r="L1575" i="9"/>
  <c r="L1567" i="9"/>
  <c r="L1559" i="9"/>
  <c r="L1551" i="9"/>
  <c r="L1543" i="9"/>
  <c r="L1535" i="9"/>
  <c r="L1527" i="9"/>
  <c r="L1519" i="9"/>
  <c r="L1511" i="9"/>
  <c r="L1503" i="9"/>
  <c r="L1495" i="9"/>
  <c r="L1487" i="9"/>
  <c r="L1479" i="9"/>
  <c r="L1471" i="9"/>
  <c r="L1463" i="9"/>
  <c r="L1455" i="9"/>
  <c r="L1447" i="9"/>
  <c r="L1594" i="9"/>
  <c r="L1586" i="9"/>
  <c r="L1578" i="9"/>
  <c r="L1570" i="9"/>
  <c r="L1562" i="9"/>
  <c r="L1554" i="9"/>
  <c r="L1546" i="9"/>
  <c r="L1538" i="9"/>
  <c r="L1530" i="9"/>
  <c r="L1522" i="9"/>
  <c r="L1514" i="9"/>
  <c r="L1506" i="9"/>
  <c r="L1498" i="9"/>
  <c r="L1490" i="9"/>
  <c r="L1482" i="9"/>
  <c r="L1474" i="9"/>
  <c r="L1466" i="9"/>
  <c r="L1458" i="9"/>
  <c r="L1450" i="9"/>
  <c r="L1442" i="9"/>
  <c r="L1597" i="9"/>
  <c r="L1589" i="9"/>
  <c r="L1581" i="9"/>
  <c r="L1573" i="9"/>
  <c r="L1565" i="9"/>
  <c r="L1557" i="9"/>
  <c r="L1549" i="9"/>
  <c r="L1541" i="9"/>
  <c r="L1533" i="9"/>
  <c r="L1525" i="9"/>
  <c r="L1517" i="9"/>
  <c r="L1509" i="9"/>
  <c r="L1501" i="9"/>
  <c r="L1493" i="9"/>
  <c r="L1485" i="9"/>
  <c r="L1477" i="9"/>
  <c r="L1469" i="9"/>
  <c r="L1461" i="9"/>
  <c r="L1453" i="9"/>
  <c r="L1445" i="9"/>
  <c r="L1600" i="9"/>
  <c r="L1592" i="9"/>
  <c r="L1584" i="9"/>
  <c r="L1576" i="9"/>
  <c r="L1568" i="9"/>
  <c r="L1560" i="9"/>
  <c r="L1552" i="9"/>
  <c r="L1544" i="9"/>
  <c r="L1536" i="9"/>
  <c r="L1528" i="9"/>
  <c r="L1520" i="9"/>
  <c r="L1512" i="9"/>
  <c r="L1504" i="9"/>
  <c r="L1496" i="9"/>
  <c r="L1488" i="9"/>
  <c r="L1480" i="9"/>
  <c r="L1472" i="9"/>
  <c r="L1464" i="9"/>
  <c r="L1456" i="9"/>
  <c r="L1448" i="9"/>
  <c r="L1595" i="9"/>
  <c r="L1587" i="9"/>
  <c r="L1579" i="9"/>
  <c r="L1571" i="9"/>
  <c r="L1563" i="9"/>
  <c r="L1555" i="9"/>
  <c r="L1547" i="9"/>
  <c r="L1539" i="9"/>
  <c r="L1531" i="9"/>
  <c r="L1523" i="9"/>
  <c r="L1515" i="9"/>
  <c r="L1507" i="9"/>
  <c r="L1499" i="9"/>
  <c r="L1491" i="9"/>
  <c r="L1598" i="9"/>
  <c r="L1590" i="9"/>
  <c r="L1582" i="9"/>
  <c r="L1574" i="9"/>
  <c r="L1566" i="9"/>
  <c r="L1558" i="9"/>
  <c r="L1550" i="9"/>
  <c r="L1542" i="9"/>
  <c r="L1534" i="9"/>
  <c r="L1526" i="9"/>
  <c r="L1601" i="9"/>
  <c r="L1593" i="9"/>
  <c r="L1585" i="9"/>
  <c r="L1577" i="9"/>
  <c r="L1569" i="9"/>
  <c r="L1561" i="9"/>
  <c r="L1553" i="9"/>
  <c r="L1545" i="9"/>
  <c r="L1537" i="9"/>
  <c r="L1529" i="9"/>
  <c r="L1521" i="9"/>
  <c r="L1513" i="9"/>
  <c r="L1505" i="9"/>
  <c r="L1497" i="9"/>
  <c r="L1489" i="9"/>
  <c r="L1481" i="9"/>
  <c r="L1473" i="9"/>
  <c r="L1465" i="9"/>
  <c r="L1457" i="9"/>
  <c r="L1449" i="9"/>
  <c r="L1483" i="9"/>
  <c r="L1475" i="9"/>
  <c r="L1467" i="9"/>
  <c r="L1459" i="9"/>
  <c r="L1451" i="9"/>
  <c r="L1443" i="9"/>
  <c r="L1518" i="9"/>
  <c r="L1502" i="9"/>
  <c r="L1486" i="9"/>
  <c r="L1478" i="9"/>
  <c r="L1470" i="9"/>
  <c r="L1462" i="9"/>
  <c r="L1454" i="9"/>
  <c r="L1446" i="9"/>
  <c r="L1510" i="9"/>
  <c r="L1494" i="9"/>
  <c r="M3337" i="9"/>
  <c r="M3282" i="9"/>
  <c r="M3368" i="9"/>
  <c r="M3271" i="9"/>
  <c r="M3366" i="9"/>
  <c r="M3238" i="9"/>
  <c r="M3341" i="9"/>
  <c r="M3277" i="9"/>
  <c r="M3356" i="9"/>
  <c r="M3323" i="9"/>
  <c r="M3259" i="9"/>
  <c r="M3506" i="9" l="1"/>
  <c r="M3444" i="9"/>
  <c r="M3440" i="9"/>
  <c r="M3442" i="9"/>
  <c r="M3407" i="9"/>
  <c r="M3692" i="9"/>
  <c r="M3697" i="9"/>
  <c r="M3951" i="9"/>
  <c r="M3613" i="9"/>
  <c r="M3999" i="9"/>
  <c r="M3900" i="9"/>
  <c r="M3961" i="9"/>
  <c r="M3966" i="9"/>
  <c r="M3941" i="9"/>
  <c r="M4077" i="9"/>
  <c r="M4034" i="9"/>
  <c r="M4069" i="9"/>
  <c r="M4350" i="9"/>
  <c r="M3524" i="9"/>
  <c r="M4356" i="9"/>
  <c r="M3523" i="9"/>
  <c r="M3457" i="9"/>
  <c r="M3397" i="9"/>
  <c r="M4523" i="9"/>
  <c r="M4451" i="9"/>
  <c r="M4354" i="9"/>
  <c r="M3688" i="9"/>
  <c r="M3622" i="9"/>
  <c r="M3661" i="9"/>
  <c r="M4012" i="9"/>
  <c r="M3912" i="9"/>
  <c r="M3886" i="9"/>
  <c r="M4135" i="9"/>
  <c r="M3287" i="9"/>
  <c r="M3512" i="9"/>
  <c r="M3510" i="9"/>
  <c r="M3383" i="9"/>
  <c r="M3305" i="9"/>
  <c r="M3369" i="9"/>
  <c r="M4010" i="9"/>
  <c r="M3977" i="9"/>
  <c r="M3982" i="9"/>
  <c r="M4168" i="9"/>
  <c r="M4104" i="9"/>
  <c r="M4438" i="9"/>
  <c r="M4374" i="9"/>
  <c r="M4444" i="9"/>
  <c r="M3388" i="9"/>
  <c r="M3377" i="9"/>
  <c r="M3908" i="9"/>
  <c r="M3905" i="9"/>
  <c r="M3936" i="9"/>
  <c r="M4013" i="9"/>
  <c r="M4164" i="9"/>
  <c r="M4100" i="9"/>
  <c r="M4169" i="9"/>
  <c r="M4105" i="9"/>
  <c r="M4076" i="9"/>
  <c r="M3532" i="9"/>
  <c r="M3404" i="9"/>
  <c r="M4150" i="9"/>
  <c r="M3293" i="9"/>
  <c r="M3680" i="9"/>
  <c r="M3947" i="9"/>
  <c r="M3884" i="9"/>
  <c r="M3978" i="9"/>
  <c r="M3945" i="9"/>
  <c r="M3976" i="9"/>
  <c r="M3989" i="9"/>
  <c r="M4071" i="9"/>
  <c r="M4139" i="9"/>
  <c r="M4075" i="9"/>
  <c r="M4080" i="9"/>
  <c r="M3468" i="9"/>
  <c r="M3296" i="9"/>
  <c r="M3300" i="9"/>
  <c r="M3364" i="9"/>
  <c r="M3875" i="9"/>
  <c r="M4026" i="9"/>
  <c r="M3993" i="9"/>
  <c r="M3934" i="9"/>
  <c r="M4030" i="9"/>
  <c r="M4521" i="9"/>
  <c r="M4129" i="9"/>
  <c r="M4517" i="9"/>
  <c r="M3500" i="9"/>
  <c r="M3436" i="9"/>
  <c r="M3415" i="9"/>
  <c r="M3403" i="9"/>
  <c r="M3381" i="9"/>
  <c r="M4007" i="9"/>
  <c r="M3995" i="9"/>
  <c r="M3890" i="9"/>
  <c r="M3888" i="9"/>
  <c r="M4029" i="9"/>
  <c r="M3965" i="9"/>
  <c r="M4065" i="9"/>
  <c r="M3706" i="9"/>
  <c r="M3607" i="9"/>
  <c r="M3954" i="9"/>
  <c r="M3985" i="9"/>
  <c r="M4181" i="9"/>
  <c r="M4179" i="9"/>
  <c r="M4115" i="9"/>
  <c r="M4178" i="9"/>
  <c r="M3880" i="9"/>
  <c r="M4175" i="9"/>
  <c r="M4111" i="9"/>
  <c r="M4170" i="9"/>
  <c r="M3291" i="9"/>
  <c r="M4011" i="9"/>
  <c r="M3911" i="9"/>
  <c r="M3902" i="9"/>
  <c r="M4093" i="9"/>
  <c r="M4041" i="9"/>
  <c r="M3521" i="9"/>
  <c r="M3455" i="9"/>
  <c r="M3519" i="9"/>
  <c r="M3525" i="9"/>
  <c r="M3422" i="9"/>
  <c r="M4531" i="9"/>
  <c r="M3492" i="9"/>
  <c r="M3416" i="9"/>
  <c r="M3499" i="9"/>
  <c r="M3435" i="9"/>
  <c r="M3513" i="9"/>
  <c r="M3511" i="9"/>
  <c r="M3517" i="9"/>
  <c r="M3449" i="9"/>
  <c r="M3414" i="9"/>
  <c r="M3395" i="9"/>
  <c r="M4363" i="9"/>
  <c r="M3700" i="9"/>
  <c r="M4144" i="9"/>
  <c r="M3424" i="9"/>
  <c r="M4361" i="9"/>
  <c r="M3309" i="9"/>
  <c r="M3373" i="9"/>
  <c r="M3370" i="9"/>
  <c r="M3662" i="9"/>
  <c r="M3891" i="9"/>
  <c r="M4009" i="9"/>
  <c r="M4070" i="9"/>
  <c r="M4140" i="9"/>
  <c r="M3375" i="9"/>
  <c r="M3623" i="9"/>
  <c r="M3876" i="9"/>
  <c r="M4051" i="9"/>
  <c r="M4134" i="9"/>
  <c r="M4133" i="9"/>
  <c r="M3539" i="9"/>
  <c r="M3475" i="9"/>
  <c r="M3409" i="9"/>
  <c r="M3531" i="9"/>
  <c r="M3467" i="9"/>
  <c r="M3545" i="9"/>
  <c r="M3543" i="9"/>
  <c r="M3549" i="9"/>
  <c r="M3400" i="9"/>
  <c r="M3446" i="9"/>
  <c r="M3405" i="9"/>
  <c r="M4352" i="9"/>
  <c r="M4447" i="9"/>
  <c r="M4453" i="9"/>
  <c r="M3530" i="9"/>
  <c r="M3465" i="9"/>
  <c r="M3537" i="9"/>
  <c r="M3473" i="9"/>
  <c r="M3535" i="9"/>
  <c r="M3471" i="9"/>
  <c r="M3541" i="9"/>
  <c r="M3477" i="9"/>
  <c r="M3466" i="9"/>
  <c r="M3402" i="9"/>
  <c r="M3438" i="9"/>
  <c r="M3508" i="9"/>
  <c r="M3437" i="9"/>
  <c r="M3464" i="9"/>
  <c r="M3528" i="9"/>
  <c r="M3462" i="9"/>
  <c r="M3526" i="9"/>
  <c r="M3411" i="9"/>
  <c r="M4165" i="9"/>
  <c r="M4101" i="9"/>
  <c r="M4163" i="9"/>
  <c r="M4099" i="9"/>
  <c r="M4040" i="9"/>
  <c r="M4159" i="9"/>
  <c r="M4095" i="9"/>
  <c r="M3413" i="9"/>
  <c r="M3433" i="9"/>
  <c r="M3504" i="9"/>
  <c r="M3431" i="9"/>
  <c r="M3502" i="9"/>
  <c r="M4054" i="9"/>
  <c r="M4138" i="9"/>
  <c r="M4089" i="9"/>
  <c r="M3497" i="9"/>
  <c r="M3496" i="9"/>
  <c r="M3495" i="9"/>
  <c r="M3494" i="9"/>
  <c r="M3501" i="9"/>
  <c r="M3398" i="9"/>
  <c r="M3826" i="9"/>
  <c r="M3762" i="9"/>
  <c r="M3824" i="9"/>
  <c r="M3760" i="9"/>
  <c r="M3822" i="9"/>
  <c r="M3758" i="9"/>
  <c r="M3861" i="9"/>
  <c r="M4128" i="9"/>
  <c r="M4072" i="9"/>
  <c r="M4131" i="9"/>
  <c r="M3498" i="9"/>
  <c r="M3432" i="9"/>
  <c r="M3434" i="9"/>
  <c r="M3399" i="9"/>
  <c r="M4117" i="9"/>
  <c r="M4180" i="9"/>
  <c r="M4116" i="9"/>
  <c r="M4185" i="9"/>
  <c r="M4121" i="9"/>
  <c r="M4092" i="9"/>
  <c r="M4066" i="9"/>
  <c r="M4056" i="9"/>
  <c r="M4058" i="9"/>
  <c r="M4057" i="9"/>
  <c r="M4359" i="9"/>
  <c r="M4365" i="9"/>
  <c r="M4441" i="9"/>
  <c r="M4535" i="9"/>
  <c r="M4127" i="9"/>
  <c r="M4125" i="9"/>
  <c r="M4186" i="9"/>
  <c r="M4064" i="9"/>
  <c r="M4430" i="9"/>
  <c r="M4366" i="9"/>
  <c r="M4436" i="9"/>
  <c r="M4372" i="9"/>
  <c r="M4160" i="9"/>
  <c r="M4096" i="9"/>
  <c r="M3606" i="9"/>
  <c r="M4086" i="9"/>
  <c r="M4156" i="9"/>
  <c r="M4032" i="9"/>
  <c r="M4443" i="9"/>
  <c r="M4067" i="9"/>
  <c r="M4063" i="9"/>
  <c r="M4061" i="9"/>
  <c r="M3860" i="9"/>
  <c r="M3855" i="9"/>
  <c r="M3515" i="9"/>
  <c r="M3447" i="9"/>
  <c r="M3522" i="9"/>
  <c r="M3456" i="9"/>
  <c r="M3529" i="9"/>
  <c r="M3463" i="9"/>
  <c r="M3527" i="9"/>
  <c r="M3461" i="9"/>
  <c r="M3533" i="9"/>
  <c r="M3469" i="9"/>
  <c r="M3458" i="9"/>
  <c r="M3394" i="9"/>
  <c r="M3430" i="9"/>
  <c r="M4537" i="9"/>
  <c r="M4172" i="9"/>
  <c r="M4108" i="9"/>
  <c r="M4106" i="9"/>
  <c r="M4177" i="9"/>
  <c r="M4113" i="9"/>
  <c r="M4048" i="9"/>
  <c r="M3747" i="9"/>
  <c r="M3771" i="9"/>
  <c r="M3379" i="9"/>
  <c r="M3683" i="9"/>
  <c r="M3620" i="9"/>
  <c r="M3689" i="9"/>
  <c r="M4166" i="9"/>
  <c r="M4102" i="9"/>
  <c r="M4162" i="9"/>
  <c r="M4050" i="9"/>
  <c r="M4049" i="9"/>
  <c r="M3619" i="9"/>
  <c r="M3621" i="9"/>
  <c r="M4152" i="9"/>
  <c r="M4157" i="9"/>
  <c r="M4090" i="9"/>
  <c r="M3484" i="9"/>
  <c r="M4085" i="9"/>
  <c r="M4083" i="9"/>
  <c r="M4082" i="9"/>
  <c r="M4079" i="9"/>
  <c r="M4147" i="9"/>
  <c r="M3443" i="9"/>
  <c r="M3441" i="9"/>
  <c r="M3548" i="9"/>
  <c r="M4143" i="9"/>
  <c r="M3488" i="9"/>
  <c r="M3486" i="9"/>
  <c r="M3401" i="9"/>
  <c r="M4358" i="9"/>
  <c r="M4364" i="9"/>
  <c r="M3626" i="9"/>
  <c r="M3686" i="9"/>
  <c r="M4031" i="9"/>
  <c r="M4047" i="9"/>
  <c r="M4039" i="9"/>
  <c r="M4038" i="9"/>
  <c r="M4137" i="9"/>
  <c r="M4055" i="9"/>
  <c r="M4053" i="9"/>
  <c r="M3616" i="9"/>
  <c r="M4189" i="9"/>
  <c r="M4187" i="9"/>
  <c r="M4123" i="9"/>
  <c r="M4122" i="9"/>
  <c r="M4073" i="9"/>
  <c r="M4045" i="9"/>
  <c r="M4296" i="9"/>
  <c r="M4232" i="9"/>
  <c r="M4327" i="9"/>
  <c r="M4263" i="9"/>
  <c r="M4230" i="9"/>
  <c r="M4333" i="9"/>
  <c r="M4269" i="9"/>
  <c r="M4300" i="9"/>
  <c r="M4236" i="9"/>
  <c r="M4331" i="9"/>
  <c r="M4267" i="9"/>
  <c r="M4306" i="9"/>
  <c r="M4242" i="9"/>
  <c r="M4337" i="9"/>
  <c r="M3851" i="9"/>
  <c r="M3827" i="9"/>
  <c r="M3836" i="9"/>
  <c r="M3772" i="9"/>
  <c r="M3866" i="9"/>
  <c r="M3738" i="9"/>
  <c r="M3833" i="9"/>
  <c r="M3769" i="9"/>
  <c r="M3864" i="9"/>
  <c r="M3736" i="9"/>
  <c r="M3831" i="9"/>
  <c r="M3767" i="9"/>
  <c r="M3862" i="9"/>
  <c r="M3837" i="9"/>
  <c r="M3773" i="9"/>
  <c r="M3695" i="9"/>
  <c r="M4091" i="9"/>
  <c r="M4155" i="9"/>
  <c r="M4088" i="9"/>
  <c r="M4161" i="9"/>
  <c r="M4097" i="9"/>
  <c r="M4224" i="9"/>
  <c r="M4319" i="9"/>
  <c r="M4255" i="9"/>
  <c r="M4222" i="9"/>
  <c r="M4325" i="9"/>
  <c r="M4261" i="9"/>
  <c r="M4228" i="9"/>
  <c r="M4323" i="9"/>
  <c r="M4259" i="9"/>
  <c r="M4298" i="9"/>
  <c r="M4234" i="9"/>
  <c r="M4329" i="9"/>
  <c r="M4265" i="9"/>
  <c r="M3540" i="9"/>
  <c r="M3476" i="9"/>
  <c r="M3547" i="9"/>
  <c r="M3412" i="9"/>
  <c r="M3423" i="9"/>
  <c r="M3421" i="9"/>
  <c r="M3420" i="9"/>
  <c r="M3419" i="9"/>
  <c r="M4353" i="9"/>
  <c r="M3867" i="9"/>
  <c r="M3787" i="9"/>
  <c r="M3763" i="9"/>
  <c r="M3828" i="9"/>
  <c r="M3764" i="9"/>
  <c r="M3858" i="9"/>
  <c r="M3825" i="9"/>
  <c r="M3761" i="9"/>
  <c r="M3856" i="9"/>
  <c r="M3823" i="9"/>
  <c r="M3759" i="9"/>
  <c r="M3854" i="9"/>
  <c r="M3829" i="9"/>
  <c r="M3765" i="9"/>
  <c r="M3693" i="9"/>
  <c r="M4074" i="9"/>
  <c r="M4151" i="9"/>
  <c r="M4149" i="9"/>
  <c r="M4087" i="9"/>
  <c r="M4033" i="9"/>
  <c r="M4344" i="9"/>
  <c r="M4216" i="9"/>
  <c r="M4311" i="9"/>
  <c r="M4247" i="9"/>
  <c r="M4342" i="9"/>
  <c r="M4317" i="9"/>
  <c r="M4253" i="9"/>
  <c r="M4348" i="9"/>
  <c r="M4220" i="9"/>
  <c r="M4315" i="9"/>
  <c r="M4251" i="9"/>
  <c r="M4226" i="9"/>
  <c r="M4321" i="9"/>
  <c r="M4257" i="9"/>
  <c r="M3857" i="9"/>
  <c r="H2207" i="9"/>
  <c r="M2207" i="9" s="1"/>
  <c r="H2199" i="9"/>
  <c r="M2199" i="9" s="1"/>
  <c r="H2191" i="9"/>
  <c r="M2191" i="9" s="1"/>
  <c r="H2210" i="9"/>
  <c r="M2210" i="9" s="1"/>
  <c r="H2213" i="9"/>
  <c r="M2213" i="9" s="1"/>
  <c r="H2205" i="9"/>
  <c r="M2205" i="9" s="1"/>
  <c r="H2197" i="9"/>
  <c r="M2197" i="9" s="1"/>
  <c r="H2189" i="9"/>
  <c r="M2189" i="9" s="1"/>
  <c r="H2208" i="9"/>
  <c r="M2208" i="9" s="1"/>
  <c r="H2200" i="9"/>
  <c r="M2200" i="9" s="1"/>
  <c r="H2192" i="9"/>
  <c r="M2192" i="9" s="1"/>
  <c r="H2128" i="9"/>
  <c r="M2128" i="9" s="1"/>
  <c r="H2120" i="9"/>
  <c r="M2120" i="9" s="1"/>
  <c r="H2112" i="9"/>
  <c r="M2112" i="9" s="1"/>
  <c r="H2211" i="9"/>
  <c r="M2211" i="9" s="1"/>
  <c r="H2203" i="9"/>
  <c r="M2203" i="9" s="1"/>
  <c r="H2195" i="9"/>
  <c r="M2195" i="9" s="1"/>
  <c r="H2131" i="9"/>
  <c r="M2131" i="9" s="1"/>
  <c r="H2123" i="9"/>
  <c r="M2123" i="9" s="1"/>
  <c r="H2115" i="9"/>
  <c r="M2115" i="9" s="1"/>
  <c r="H2214" i="9"/>
  <c r="M2214" i="9" s="1"/>
  <c r="H2206" i="9"/>
  <c r="M2206" i="9" s="1"/>
  <c r="H2198" i="9"/>
  <c r="M2198" i="9" s="1"/>
  <c r="H2190" i="9"/>
  <c r="M2190" i="9" s="1"/>
  <c r="H2134" i="9"/>
  <c r="M2134" i="9" s="1"/>
  <c r="H2126" i="9"/>
  <c r="M2126" i="9" s="1"/>
  <c r="H2118" i="9"/>
  <c r="M2118" i="9" s="1"/>
  <c r="H2110" i="9"/>
  <c r="M2110" i="9" s="1"/>
  <c r="H2212" i="9"/>
  <c r="M2212" i="9" s="1"/>
  <c r="H2204" i="9"/>
  <c r="M2204" i="9" s="1"/>
  <c r="H2196" i="9"/>
  <c r="M2196" i="9" s="1"/>
  <c r="H2188" i="9"/>
  <c r="M2188" i="9" s="1"/>
  <c r="H2209" i="9"/>
  <c r="M2209" i="9" s="1"/>
  <c r="H2201" i="9"/>
  <c r="M2201" i="9" s="1"/>
  <c r="H2193" i="9"/>
  <c r="M2193" i="9" s="1"/>
  <c r="H2124" i="9"/>
  <c r="M2124" i="9" s="1"/>
  <c r="H2122" i="9"/>
  <c r="M2122" i="9" s="1"/>
  <c r="H2133" i="9"/>
  <c r="M2133" i="9" s="1"/>
  <c r="H2117" i="9"/>
  <c r="M2117" i="9" s="1"/>
  <c r="H2108" i="9"/>
  <c r="M2108" i="9" s="1"/>
  <c r="H2121" i="9"/>
  <c r="M2121" i="9" s="1"/>
  <c r="H2119" i="9"/>
  <c r="M2119" i="9" s="1"/>
  <c r="H2132" i="9"/>
  <c r="M2132" i="9" s="1"/>
  <c r="H2130" i="9"/>
  <c r="M2130" i="9" s="1"/>
  <c r="H2116" i="9"/>
  <c r="M2116" i="9" s="1"/>
  <c r="H2114" i="9"/>
  <c r="M2114" i="9" s="1"/>
  <c r="H2202" i="9"/>
  <c r="M2202" i="9" s="1"/>
  <c r="H2194" i="9"/>
  <c r="M2194" i="9" s="1"/>
  <c r="H2125" i="9"/>
  <c r="M2125" i="9" s="1"/>
  <c r="H2109" i="9"/>
  <c r="M2109" i="9" s="1"/>
  <c r="H2129" i="9"/>
  <c r="M2129" i="9" s="1"/>
  <c r="H2127" i="9"/>
  <c r="M2127" i="9" s="1"/>
  <c r="H2113" i="9"/>
  <c r="M2113" i="9" s="1"/>
  <c r="H2111" i="9"/>
  <c r="M2111" i="9" s="1"/>
  <c r="M3425" i="9"/>
  <c r="M3844" i="9"/>
  <c r="M3780" i="9"/>
  <c r="M3746" i="9"/>
  <c r="M3841" i="9"/>
  <c r="M3777" i="9"/>
  <c r="M3744" i="9"/>
  <c r="M3839" i="9"/>
  <c r="M3775" i="9"/>
  <c r="M3742" i="9"/>
  <c r="M3845" i="9"/>
  <c r="M3781" i="9"/>
  <c r="M4098" i="9"/>
  <c r="M3396" i="9"/>
  <c r="M3491" i="9"/>
  <c r="M3505" i="9"/>
  <c r="M3503" i="9"/>
  <c r="M3429" i="9"/>
  <c r="M3509" i="9"/>
  <c r="M3439" i="9"/>
  <c r="M3406" i="9"/>
  <c r="M4440" i="9"/>
  <c r="M4355" i="9"/>
  <c r="M4450" i="9"/>
  <c r="M3546" i="9"/>
  <c r="M3482" i="9"/>
  <c r="M3392" i="9"/>
  <c r="M3489" i="9"/>
  <c r="M3408" i="9"/>
  <c r="M3487" i="9"/>
  <c r="M3493" i="9"/>
  <c r="M3417" i="9"/>
  <c r="M3418" i="9"/>
  <c r="M3454" i="9"/>
  <c r="M3390" i="9"/>
  <c r="M4434" i="9"/>
  <c r="M4370" i="9"/>
  <c r="M3819" i="9"/>
  <c r="M3820" i="9"/>
  <c r="M3756" i="9"/>
  <c r="M3850" i="9"/>
  <c r="M3786" i="9"/>
  <c r="M3817" i="9"/>
  <c r="M3753" i="9"/>
  <c r="M3848" i="9"/>
  <c r="M3784" i="9"/>
  <c r="M3751" i="9"/>
  <c r="M3846" i="9"/>
  <c r="M3782" i="9"/>
  <c r="M3821" i="9"/>
  <c r="M3757" i="9"/>
  <c r="M3699" i="9"/>
  <c r="M4136" i="9"/>
  <c r="M4141" i="9"/>
  <c r="M4062" i="9"/>
  <c r="M4145" i="9"/>
  <c r="M4052" i="9"/>
  <c r="M4336" i="9"/>
  <c r="M4303" i="9"/>
  <c r="M4239" i="9"/>
  <c r="M4334" i="9"/>
  <c r="M4309" i="9"/>
  <c r="M4245" i="9"/>
  <c r="M4340" i="9"/>
  <c r="M4307" i="9"/>
  <c r="M4243" i="9"/>
  <c r="M4346" i="9"/>
  <c r="M4218" i="9"/>
  <c r="M4313" i="9"/>
  <c r="M4249" i="9"/>
  <c r="M3739" i="9"/>
  <c r="M3843" i="9"/>
  <c r="M3755" i="9"/>
  <c r="M3748" i="9"/>
  <c r="M3842" i="9"/>
  <c r="M3778" i="9"/>
  <c r="M3745" i="9"/>
  <c r="M3840" i="9"/>
  <c r="M3776" i="9"/>
  <c r="M3743" i="9"/>
  <c r="M3838" i="9"/>
  <c r="M3774" i="9"/>
  <c r="M3749" i="9"/>
  <c r="M3609" i="9"/>
  <c r="M3704" i="9"/>
  <c r="M4046" i="9"/>
  <c r="M4132" i="9"/>
  <c r="M4043" i="9"/>
  <c r="M4130" i="9"/>
  <c r="M4044" i="9"/>
  <c r="M4081" i="9"/>
  <c r="M4328" i="9"/>
  <c r="M4264" i="9"/>
  <c r="M4231" i="9"/>
  <c r="M4326" i="9"/>
  <c r="M4262" i="9"/>
  <c r="M4301" i="9"/>
  <c r="M4237" i="9"/>
  <c r="M4332" i="9"/>
  <c r="M4268" i="9"/>
  <c r="M4299" i="9"/>
  <c r="M4235" i="9"/>
  <c r="M4338" i="9"/>
  <c r="M4305" i="9"/>
  <c r="M4241" i="9"/>
  <c r="K4504" i="9"/>
  <c r="M4504" i="9" s="1"/>
  <c r="K4496" i="9"/>
  <c r="M4496" i="9" s="1"/>
  <c r="K4488" i="9"/>
  <c r="M4488" i="9" s="1"/>
  <c r="K4480" i="9"/>
  <c r="M4480" i="9" s="1"/>
  <c r="K4472" i="9"/>
  <c r="M4472" i="9" s="1"/>
  <c r="K4523" i="9"/>
  <c r="K4507" i="9"/>
  <c r="M4507" i="9" s="1"/>
  <c r="K4499" i="9"/>
  <c r="K4491" i="9"/>
  <c r="M4491" i="9" s="1"/>
  <c r="K4483" i="9"/>
  <c r="M4483" i="9" s="1"/>
  <c r="K4475" i="9"/>
  <c r="M4475" i="9" s="1"/>
  <c r="K4502" i="9"/>
  <c r="M4502" i="9" s="1"/>
  <c r="K4494" i="9"/>
  <c r="M4494" i="9" s="1"/>
  <c r="K4486" i="9"/>
  <c r="M4486" i="9" s="1"/>
  <c r="K4478" i="9"/>
  <c r="M4478" i="9" s="1"/>
  <c r="K4470" i="9"/>
  <c r="K4537" i="9"/>
  <c r="K4505" i="9"/>
  <c r="K4497" i="9"/>
  <c r="M4497" i="9" s="1"/>
  <c r="K4489" i="9"/>
  <c r="M4489" i="9" s="1"/>
  <c r="K4481" i="9"/>
  <c r="M4481" i="9" s="1"/>
  <c r="K4473" i="9"/>
  <c r="M4473" i="9" s="1"/>
  <c r="K4508" i="9"/>
  <c r="M4508" i="9" s="1"/>
  <c r="K4500" i="9"/>
  <c r="M4500" i="9" s="1"/>
  <c r="K4492" i="9"/>
  <c r="M4492" i="9" s="1"/>
  <c r="K4484" i="9"/>
  <c r="M4484" i="9" s="1"/>
  <c r="K4476" i="9"/>
  <c r="K4503" i="9"/>
  <c r="K4495" i="9"/>
  <c r="M4495" i="9" s="1"/>
  <c r="K4487" i="9"/>
  <c r="K4479" i="9"/>
  <c r="M4479" i="9" s="1"/>
  <c r="K4471" i="9"/>
  <c r="M4471" i="9" s="1"/>
  <c r="K4506" i="9"/>
  <c r="M4506" i="9" s="1"/>
  <c r="K4498" i="9"/>
  <c r="M4498" i="9" s="1"/>
  <c r="K4485" i="9"/>
  <c r="M4485" i="9" s="1"/>
  <c r="K4462" i="9"/>
  <c r="M4462" i="9" s="1"/>
  <c r="K4454" i="9"/>
  <c r="K4446" i="9"/>
  <c r="K4438" i="9"/>
  <c r="K4430" i="9"/>
  <c r="K4422" i="9"/>
  <c r="M4422" i="9" s="1"/>
  <c r="K4414" i="9"/>
  <c r="M4414" i="9" s="1"/>
  <c r="K4406" i="9"/>
  <c r="K4398" i="9"/>
  <c r="M4398" i="9" s="1"/>
  <c r="K4390" i="9"/>
  <c r="M4390" i="9" s="1"/>
  <c r="K4382" i="9"/>
  <c r="M4382" i="9" s="1"/>
  <c r="K4374" i="9"/>
  <c r="K4366" i="9"/>
  <c r="K4358" i="9"/>
  <c r="K4350" i="9"/>
  <c r="K4490" i="9"/>
  <c r="M4490" i="9" s="1"/>
  <c r="K4465" i="9"/>
  <c r="M4465" i="9" s="1"/>
  <c r="K4457" i="9"/>
  <c r="M4457" i="9" s="1"/>
  <c r="K4449" i="9"/>
  <c r="K4441" i="9"/>
  <c r="K4433" i="9"/>
  <c r="K4425" i="9"/>
  <c r="M4425" i="9" s="1"/>
  <c r="K4417" i="9"/>
  <c r="M4417" i="9" s="1"/>
  <c r="K4409" i="9"/>
  <c r="M4409" i="9" s="1"/>
  <c r="K4401" i="9"/>
  <c r="M4401" i="9" s="1"/>
  <c r="K4393" i="9"/>
  <c r="M4393" i="9" s="1"/>
  <c r="K4385" i="9"/>
  <c r="M4385" i="9" s="1"/>
  <c r="K4377" i="9"/>
  <c r="K4369" i="9"/>
  <c r="K4361" i="9"/>
  <c r="K4353" i="9"/>
  <c r="K4493" i="9"/>
  <c r="K4467" i="9"/>
  <c r="M4467" i="9" s="1"/>
  <c r="K4460" i="9"/>
  <c r="M4460" i="9" s="1"/>
  <c r="K4452" i="9"/>
  <c r="K4444" i="9"/>
  <c r="K4436" i="9"/>
  <c r="K4428" i="9"/>
  <c r="M4428" i="9" s="1"/>
  <c r="K4420" i="9"/>
  <c r="M4420" i="9" s="1"/>
  <c r="K4412" i="9"/>
  <c r="K4404" i="9"/>
  <c r="M4404" i="9" s="1"/>
  <c r="K4396" i="9"/>
  <c r="M4396" i="9" s="1"/>
  <c r="K4388" i="9"/>
  <c r="M4388" i="9" s="1"/>
  <c r="K4380" i="9"/>
  <c r="M4380" i="9" s="1"/>
  <c r="K4372" i="9"/>
  <c r="K4364" i="9"/>
  <c r="K4356" i="9"/>
  <c r="K4463" i="9"/>
  <c r="M4463" i="9" s="1"/>
  <c r="K4455" i="9"/>
  <c r="K4447" i="9"/>
  <c r="K4439" i="9"/>
  <c r="K4431" i="9"/>
  <c r="K4423" i="9"/>
  <c r="K4415" i="9"/>
  <c r="M4415" i="9" s="1"/>
  <c r="K4407" i="9"/>
  <c r="M4407" i="9" s="1"/>
  <c r="K4399" i="9"/>
  <c r="M4399" i="9" s="1"/>
  <c r="K4391" i="9"/>
  <c r="M4391" i="9" s="1"/>
  <c r="K4383" i="9"/>
  <c r="M4383" i="9" s="1"/>
  <c r="K4375" i="9"/>
  <c r="K4367" i="9"/>
  <c r="K4359" i="9"/>
  <c r="K4351" i="9"/>
  <c r="K4509" i="9"/>
  <c r="K4469" i="9"/>
  <c r="M4469" i="9" s="1"/>
  <c r="K4458" i="9"/>
  <c r="M4458" i="9" s="1"/>
  <c r="K4450" i="9"/>
  <c r="K4442" i="9"/>
  <c r="K4434" i="9"/>
  <c r="K4426" i="9"/>
  <c r="M4426" i="9" s="1"/>
  <c r="K4418" i="9"/>
  <c r="K4410" i="9"/>
  <c r="M4410" i="9" s="1"/>
  <c r="K4402" i="9"/>
  <c r="K4394" i="9"/>
  <c r="M4394" i="9" s="1"/>
  <c r="K4386" i="9"/>
  <c r="M4386" i="9" s="1"/>
  <c r="K4378" i="9"/>
  <c r="M4378" i="9" s="1"/>
  <c r="K4370" i="9"/>
  <c r="K4362" i="9"/>
  <c r="K4354" i="9"/>
  <c r="K4474" i="9"/>
  <c r="M4474" i="9" s="1"/>
  <c r="K4466" i="9"/>
  <c r="K4461" i="9"/>
  <c r="M4461" i="9" s="1"/>
  <c r="K4453" i="9"/>
  <c r="K4445" i="9"/>
  <c r="K4437" i="9"/>
  <c r="K4429" i="9"/>
  <c r="M4429" i="9" s="1"/>
  <c r="K4421" i="9"/>
  <c r="M4421" i="9" s="1"/>
  <c r="K4413" i="9"/>
  <c r="M4413" i="9" s="1"/>
  <c r="K4405" i="9"/>
  <c r="M4405" i="9" s="1"/>
  <c r="K4397" i="9"/>
  <c r="M4397" i="9" s="1"/>
  <c r="K4389" i="9"/>
  <c r="M4389" i="9" s="1"/>
  <c r="K4381" i="9"/>
  <c r="M4381" i="9" s="1"/>
  <c r="K4373" i="9"/>
  <c r="K4365" i="9"/>
  <c r="K4357" i="9"/>
  <c r="K4477" i="9"/>
  <c r="M4477" i="9" s="1"/>
  <c r="K4464" i="9"/>
  <c r="M4464" i="9" s="1"/>
  <c r="K4456" i="9"/>
  <c r="M4456" i="9" s="1"/>
  <c r="K4448" i="9"/>
  <c r="K4440" i="9"/>
  <c r="K4432" i="9"/>
  <c r="K4424" i="9"/>
  <c r="M4424" i="9" s="1"/>
  <c r="K4416" i="9"/>
  <c r="M4416" i="9" s="1"/>
  <c r="K4408" i="9"/>
  <c r="K4400" i="9"/>
  <c r="M4400" i="9" s="1"/>
  <c r="K4392" i="9"/>
  <c r="M4392" i="9" s="1"/>
  <c r="K4384" i="9"/>
  <c r="M4384" i="9" s="1"/>
  <c r="K4376" i="9"/>
  <c r="M4376" i="9" s="1"/>
  <c r="K4368" i="9"/>
  <c r="K4360" i="9"/>
  <c r="K4352" i="9"/>
  <c r="K4501" i="9"/>
  <c r="M4501" i="9" s="1"/>
  <c r="K4482" i="9"/>
  <c r="K4468" i="9"/>
  <c r="M4468" i="9" s="1"/>
  <c r="K4459" i="9"/>
  <c r="M4459" i="9" s="1"/>
  <c r="K4451" i="9"/>
  <c r="K4443" i="9"/>
  <c r="K4435" i="9"/>
  <c r="K4427" i="9"/>
  <c r="M4427" i="9" s="1"/>
  <c r="K4419" i="9"/>
  <c r="M4419" i="9" s="1"/>
  <c r="K4411" i="9"/>
  <c r="M4411" i="9" s="1"/>
  <c r="K4403" i="9"/>
  <c r="M4403" i="9" s="1"/>
  <c r="K4395" i="9"/>
  <c r="M4395" i="9" s="1"/>
  <c r="K4387" i="9"/>
  <c r="K4379" i="9"/>
  <c r="M4379" i="9" s="1"/>
  <c r="K4371" i="9"/>
  <c r="K4363" i="9"/>
  <c r="K4355" i="9"/>
  <c r="K2269" i="9"/>
  <c r="K2237" i="9"/>
  <c r="K2229" i="9"/>
  <c r="K2221" i="9"/>
  <c r="K2213" i="9"/>
  <c r="K2205" i="9"/>
  <c r="K2197" i="9"/>
  <c r="K2189" i="9"/>
  <c r="K2181" i="9"/>
  <c r="K2173" i="9"/>
  <c r="K2165" i="9"/>
  <c r="K2240" i="9"/>
  <c r="K2232" i="9"/>
  <c r="K2224" i="9"/>
  <c r="K2216" i="9"/>
  <c r="K2235" i="9"/>
  <c r="K2227" i="9"/>
  <c r="K2219" i="9"/>
  <c r="K2211" i="9"/>
  <c r="K2203" i="9"/>
  <c r="K2195" i="9"/>
  <c r="K2187" i="9"/>
  <c r="K2179" i="9"/>
  <c r="K2171" i="9"/>
  <c r="K2163" i="9"/>
  <c r="K2155" i="9"/>
  <c r="K2238" i="9"/>
  <c r="K2230" i="9"/>
  <c r="K2222" i="9"/>
  <c r="K2214" i="9"/>
  <c r="K2206" i="9"/>
  <c r="K2198" i="9"/>
  <c r="K2190" i="9"/>
  <c r="K2182" i="9"/>
  <c r="K2174" i="9"/>
  <c r="K2166" i="9"/>
  <c r="K2158" i="9"/>
  <c r="K2150" i="9"/>
  <c r="K2142" i="9"/>
  <c r="K2134" i="9"/>
  <c r="K2126" i="9"/>
  <c r="K2118" i="9"/>
  <c r="K2110" i="9"/>
  <c r="K2102" i="9"/>
  <c r="K2241" i="9"/>
  <c r="K2233" i="9"/>
  <c r="K2225" i="9"/>
  <c r="K2217" i="9"/>
  <c r="K2209" i="9"/>
  <c r="K2201" i="9"/>
  <c r="K2193" i="9"/>
  <c r="K2185" i="9"/>
  <c r="K2177" i="9"/>
  <c r="K2169" i="9"/>
  <c r="K2161" i="9"/>
  <c r="K2153" i="9"/>
  <c r="K2145" i="9"/>
  <c r="K2137" i="9"/>
  <c r="K2129" i="9"/>
  <c r="K2121" i="9"/>
  <c r="K2113" i="9"/>
  <c r="K2105" i="9"/>
  <c r="K2236" i="9"/>
  <c r="K2228" i="9"/>
  <c r="K2220" i="9"/>
  <c r="K2212" i="9"/>
  <c r="K2204" i="9"/>
  <c r="K2196" i="9"/>
  <c r="K2188" i="9"/>
  <c r="K2180" i="9"/>
  <c r="K2172" i="9"/>
  <c r="K2164" i="9"/>
  <c r="K2156" i="9"/>
  <c r="K2148" i="9"/>
  <c r="K2140" i="9"/>
  <c r="K2132" i="9"/>
  <c r="K2124" i="9"/>
  <c r="K2116" i="9"/>
  <c r="K2234" i="9"/>
  <c r="K2226" i="9"/>
  <c r="K2218" i="9"/>
  <c r="K2210" i="9"/>
  <c r="K2202" i="9"/>
  <c r="K2194" i="9"/>
  <c r="K2154" i="9"/>
  <c r="K2149" i="9"/>
  <c r="K2147" i="9"/>
  <c r="K2133" i="9"/>
  <c r="K2131" i="9"/>
  <c r="K2117" i="9"/>
  <c r="K2115" i="9"/>
  <c r="K2108" i="9"/>
  <c r="K2106" i="9"/>
  <c r="K2104" i="9"/>
  <c r="K2100" i="9"/>
  <c r="K2098" i="9"/>
  <c r="K2088" i="9"/>
  <c r="K2175" i="9"/>
  <c r="K2159" i="9"/>
  <c r="K2151" i="9"/>
  <c r="K2135" i="9"/>
  <c r="K2119" i="9"/>
  <c r="K2096" i="9"/>
  <c r="K2091" i="9"/>
  <c r="K2083" i="9"/>
  <c r="K2208" i="9"/>
  <c r="K2200" i="9"/>
  <c r="K2192" i="9"/>
  <c r="K2178" i="9"/>
  <c r="K2162" i="9"/>
  <c r="K2144" i="9"/>
  <c r="K2128" i="9"/>
  <c r="K2112" i="9"/>
  <c r="K2094" i="9"/>
  <c r="K2086" i="9"/>
  <c r="K2255" i="9"/>
  <c r="K2239" i="9"/>
  <c r="K2223" i="9"/>
  <c r="K2184" i="9"/>
  <c r="K2168" i="9"/>
  <c r="K2146" i="9"/>
  <c r="K2130" i="9"/>
  <c r="K2114" i="9"/>
  <c r="K2089" i="9"/>
  <c r="K2207" i="9"/>
  <c r="K2199" i="9"/>
  <c r="K2191" i="9"/>
  <c r="K2141" i="9"/>
  <c r="K2139" i="9"/>
  <c r="K2125" i="9"/>
  <c r="K2123" i="9"/>
  <c r="K2109" i="9"/>
  <c r="K2103" i="9"/>
  <c r="K2101" i="9"/>
  <c r="K2097" i="9"/>
  <c r="K2092" i="9"/>
  <c r="K2084" i="9"/>
  <c r="K2183" i="9"/>
  <c r="K2167" i="9"/>
  <c r="K2143" i="9"/>
  <c r="K2127" i="9"/>
  <c r="K2111" i="9"/>
  <c r="K2107" i="9"/>
  <c r="K2099" i="9"/>
  <c r="K2095" i="9"/>
  <c r="K2087" i="9"/>
  <c r="K2186" i="9"/>
  <c r="K2170" i="9"/>
  <c r="K2136" i="9"/>
  <c r="K2120" i="9"/>
  <c r="K2090" i="9"/>
  <c r="K2082" i="9"/>
  <c r="K2231" i="9"/>
  <c r="K2215" i="9"/>
  <c r="K2176" i="9"/>
  <c r="K2160" i="9"/>
  <c r="K2157" i="9"/>
  <c r="K2152" i="9"/>
  <c r="K2138" i="9"/>
  <c r="K2122" i="9"/>
  <c r="K2093" i="9"/>
  <c r="K2085" i="9"/>
  <c r="M3516" i="9"/>
  <c r="M3448" i="9"/>
  <c r="M3536" i="9"/>
  <c r="M3472" i="9"/>
  <c r="M3534" i="9"/>
  <c r="M3470" i="9"/>
  <c r="M4408" i="9"/>
  <c r="M4503" i="9"/>
  <c r="M4470" i="9"/>
  <c r="M4406" i="9"/>
  <c r="M4509" i="9"/>
  <c r="M4476" i="9"/>
  <c r="M4412" i="9"/>
  <c r="M4387" i="9"/>
  <c r="M4482" i="9"/>
  <c r="M4418" i="9"/>
  <c r="M3859" i="9"/>
  <c r="M3779" i="9"/>
  <c r="M3868" i="9"/>
  <c r="M3740" i="9"/>
  <c r="M3834" i="9"/>
  <c r="M3770" i="9"/>
  <c r="M3865" i="9"/>
  <c r="M3737" i="9"/>
  <c r="M3832" i="9"/>
  <c r="M3768" i="9"/>
  <c r="M3863" i="9"/>
  <c r="M3830" i="9"/>
  <c r="M3766" i="9"/>
  <c r="M3869" i="9"/>
  <c r="M3741" i="9"/>
  <c r="M4184" i="9"/>
  <c r="M4120" i="9"/>
  <c r="M4126" i="9"/>
  <c r="M4036" i="9"/>
  <c r="M4320" i="9"/>
  <c r="M4256" i="9"/>
  <c r="M4223" i="9"/>
  <c r="M4318" i="9"/>
  <c r="M4254" i="9"/>
  <c r="M4229" i="9"/>
  <c r="M4324" i="9"/>
  <c r="M4260" i="9"/>
  <c r="M4227" i="9"/>
  <c r="M4330" i="9"/>
  <c r="M4266" i="9"/>
  <c r="M4297" i="9"/>
  <c r="M4233" i="9"/>
  <c r="M4312" i="9"/>
  <c r="M4248" i="9"/>
  <c r="M4343" i="9"/>
  <c r="M4310" i="9"/>
  <c r="M4246" i="9"/>
  <c r="M4349" i="9"/>
  <c r="M4221" i="9"/>
  <c r="M4316" i="9"/>
  <c r="M4252" i="9"/>
  <c r="M4347" i="9"/>
  <c r="M4219" i="9"/>
  <c r="M4322" i="9"/>
  <c r="M4258" i="9"/>
  <c r="M4225" i="9"/>
  <c r="M3427" i="9"/>
  <c r="M3507" i="9"/>
  <c r="M3514" i="9"/>
  <c r="M3445" i="9"/>
  <c r="M3520" i="9"/>
  <c r="M3453" i="9"/>
  <c r="M3452" i="9"/>
  <c r="M3518" i="9"/>
  <c r="M3451" i="9"/>
  <c r="M3460" i="9"/>
  <c r="M3450" i="9"/>
  <c r="M4487" i="9"/>
  <c r="M4423" i="9"/>
  <c r="M4454" i="9"/>
  <c r="M4493" i="9"/>
  <c r="M4499" i="9"/>
  <c r="M4466" i="9"/>
  <c r="M4402" i="9"/>
  <c r="M4505" i="9"/>
  <c r="M4377" i="9"/>
  <c r="M3835" i="9"/>
  <c r="M3852" i="9"/>
  <c r="M3788" i="9"/>
  <c r="M3818" i="9"/>
  <c r="M3754" i="9"/>
  <c r="M3849" i="9"/>
  <c r="M3785" i="9"/>
  <c r="M3816" i="9"/>
  <c r="M3752" i="9"/>
  <c r="M3847" i="9"/>
  <c r="M3783" i="9"/>
  <c r="M3750" i="9"/>
  <c r="M3853" i="9"/>
  <c r="M3789" i="9"/>
  <c r="M4174" i="9"/>
  <c r="M4110" i="9"/>
  <c r="M4173" i="9"/>
  <c r="M4109" i="9"/>
  <c r="M4171" i="9"/>
  <c r="M4107" i="9"/>
  <c r="M4084" i="9"/>
  <c r="M4304" i="9"/>
  <c r="M4240" i="9"/>
  <c r="M4335" i="9"/>
  <c r="M4302" i="9"/>
  <c r="M4238" i="9"/>
  <c r="M4341" i="9"/>
  <c r="M4308" i="9"/>
  <c r="M4244" i="9"/>
  <c r="M4339" i="9"/>
  <c r="M4314" i="9"/>
  <c r="M4250" i="9"/>
  <c r="M4345" i="9"/>
  <c r="M4217" i="9"/>
  <c r="O33" i="7"/>
  <c r="O32" i="7"/>
  <c r="O31" i="7"/>
  <c r="O30" i="7"/>
  <c r="O29" i="7"/>
  <c r="O28" i="7"/>
  <c r="O27" i="7"/>
  <c r="O26" i="7"/>
  <c r="O25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I2" i="7"/>
  <c r="J3025" i="6"/>
  <c r="D3025" i="6"/>
  <c r="C3025" i="6"/>
  <c r="B3025" i="6"/>
  <c r="J3024" i="6"/>
  <c r="D3024" i="6"/>
  <c r="C3024" i="6"/>
  <c r="B3024" i="6"/>
  <c r="J3023" i="6"/>
  <c r="D3023" i="6"/>
  <c r="C3023" i="6"/>
  <c r="B3023" i="6"/>
  <c r="J3022" i="6"/>
  <c r="D3022" i="6"/>
  <c r="C3022" i="6"/>
  <c r="B3022" i="6"/>
  <c r="J3021" i="6"/>
  <c r="D3021" i="6"/>
  <c r="C3021" i="6"/>
  <c r="B3021" i="6"/>
  <c r="J3020" i="6"/>
  <c r="D3020" i="6"/>
  <c r="C3020" i="6"/>
  <c r="B3020" i="6"/>
  <c r="J3019" i="6"/>
  <c r="D3019" i="6"/>
  <c r="C3019" i="6"/>
  <c r="B3019" i="6"/>
  <c r="J3018" i="6"/>
  <c r="D3018" i="6"/>
  <c r="C3018" i="6"/>
  <c r="B3018" i="6"/>
  <c r="J3017" i="6"/>
  <c r="D3017" i="6"/>
  <c r="C3017" i="6"/>
  <c r="B3017" i="6"/>
  <c r="J3016" i="6"/>
  <c r="D3016" i="6"/>
  <c r="C3016" i="6"/>
  <c r="B3016" i="6"/>
  <c r="J3015" i="6"/>
  <c r="D3015" i="6"/>
  <c r="C3015" i="6"/>
  <c r="B3015" i="6"/>
  <c r="J3014" i="6"/>
  <c r="D3014" i="6"/>
  <c r="C3014" i="6"/>
  <c r="B3014" i="6"/>
  <c r="J3013" i="6"/>
  <c r="D3013" i="6"/>
  <c r="C3013" i="6"/>
  <c r="B3013" i="6"/>
  <c r="J3012" i="6"/>
  <c r="D3012" i="6"/>
  <c r="C3012" i="6"/>
  <c r="B3012" i="6"/>
  <c r="J3011" i="6"/>
  <c r="D3011" i="6"/>
  <c r="C3011" i="6"/>
  <c r="B3011" i="6"/>
  <c r="J3010" i="6"/>
  <c r="D3010" i="6"/>
  <c r="C3010" i="6"/>
  <c r="B3010" i="6"/>
  <c r="J3009" i="6"/>
  <c r="D3009" i="6"/>
  <c r="C3009" i="6"/>
  <c r="B3009" i="6"/>
  <c r="J3008" i="6"/>
  <c r="D3008" i="6"/>
  <c r="C3008" i="6"/>
  <c r="B3008" i="6"/>
  <c r="J3007" i="6"/>
  <c r="D3007" i="6"/>
  <c r="C3007" i="6"/>
  <c r="B3007" i="6"/>
  <c r="J3006" i="6"/>
  <c r="D3006" i="6"/>
  <c r="C3006" i="6"/>
  <c r="B3006" i="6"/>
  <c r="J3005" i="6"/>
  <c r="D3005" i="6"/>
  <c r="C3005" i="6"/>
  <c r="B3005" i="6"/>
  <c r="J3004" i="6"/>
  <c r="D3004" i="6"/>
  <c r="C3004" i="6"/>
  <c r="B3004" i="6"/>
  <c r="J3003" i="6"/>
  <c r="D3003" i="6"/>
  <c r="C3003" i="6"/>
  <c r="B3003" i="6"/>
  <c r="J3002" i="6"/>
  <c r="D3002" i="6"/>
  <c r="C3002" i="6"/>
  <c r="B3002" i="6"/>
  <c r="J3001" i="6"/>
  <c r="D3001" i="6"/>
  <c r="C3001" i="6"/>
  <c r="B3001" i="6"/>
  <c r="J3000" i="6"/>
  <c r="D3000" i="6"/>
  <c r="C3000" i="6"/>
  <c r="B3000" i="6"/>
  <c r="J2999" i="6"/>
  <c r="D2999" i="6"/>
  <c r="C2999" i="6"/>
  <c r="B2999" i="6"/>
  <c r="J2998" i="6"/>
  <c r="D2998" i="6"/>
  <c r="C2998" i="6"/>
  <c r="B2998" i="6"/>
  <c r="J2997" i="6"/>
  <c r="D2997" i="6"/>
  <c r="C2997" i="6"/>
  <c r="B2997" i="6"/>
  <c r="J2996" i="6"/>
  <c r="D2996" i="6"/>
  <c r="C2996" i="6"/>
  <c r="B2996" i="6"/>
  <c r="J2995" i="6"/>
  <c r="D2995" i="6"/>
  <c r="C2995" i="6"/>
  <c r="B2995" i="6"/>
  <c r="J2994" i="6"/>
  <c r="D2994" i="6"/>
  <c r="C2994" i="6"/>
  <c r="B2994" i="6"/>
  <c r="J2993" i="6"/>
  <c r="D2993" i="6"/>
  <c r="C2993" i="6"/>
  <c r="B2993" i="6"/>
  <c r="J2992" i="6"/>
  <c r="D2992" i="6"/>
  <c r="C2992" i="6"/>
  <c r="B2992" i="6"/>
  <c r="J2991" i="6"/>
  <c r="D2991" i="6"/>
  <c r="C2991" i="6"/>
  <c r="B2991" i="6"/>
  <c r="J2990" i="6"/>
  <c r="D2990" i="6"/>
  <c r="C2990" i="6"/>
  <c r="B2990" i="6"/>
  <c r="J2989" i="6"/>
  <c r="D2989" i="6"/>
  <c r="C2989" i="6"/>
  <c r="B2989" i="6"/>
  <c r="J2988" i="6"/>
  <c r="D2988" i="6"/>
  <c r="C2988" i="6"/>
  <c r="B2988" i="6"/>
  <c r="J2987" i="6"/>
  <c r="D2987" i="6"/>
  <c r="C2987" i="6"/>
  <c r="B2987" i="6"/>
  <c r="J2986" i="6"/>
  <c r="D2986" i="6"/>
  <c r="C2986" i="6"/>
  <c r="B2986" i="6"/>
  <c r="J2985" i="6"/>
  <c r="D2985" i="6"/>
  <c r="C2985" i="6"/>
  <c r="B2985" i="6"/>
  <c r="J2984" i="6"/>
  <c r="D2984" i="6"/>
  <c r="C2984" i="6"/>
  <c r="B2984" i="6"/>
  <c r="J2983" i="6"/>
  <c r="D2983" i="6"/>
  <c r="C2983" i="6"/>
  <c r="B2983" i="6"/>
  <c r="J2982" i="6"/>
  <c r="D2982" i="6"/>
  <c r="C2982" i="6"/>
  <c r="B2982" i="6"/>
  <c r="J2981" i="6"/>
  <c r="D2981" i="6"/>
  <c r="C2981" i="6"/>
  <c r="B2981" i="6"/>
  <c r="J2980" i="6"/>
  <c r="D2980" i="6"/>
  <c r="C2980" i="6"/>
  <c r="B2980" i="6"/>
  <c r="J2979" i="6"/>
  <c r="D2979" i="6"/>
  <c r="C2979" i="6"/>
  <c r="B2979" i="6"/>
  <c r="J2978" i="6"/>
  <c r="D2978" i="6"/>
  <c r="C2978" i="6"/>
  <c r="B2978" i="6"/>
  <c r="J2977" i="6"/>
  <c r="D2977" i="6"/>
  <c r="C2977" i="6"/>
  <c r="B2977" i="6"/>
  <c r="J2976" i="6"/>
  <c r="D2976" i="6"/>
  <c r="C2976" i="6"/>
  <c r="B2976" i="6"/>
  <c r="J2975" i="6"/>
  <c r="D2975" i="6"/>
  <c r="C2975" i="6"/>
  <c r="B2975" i="6"/>
  <c r="J2974" i="6"/>
  <c r="D2974" i="6"/>
  <c r="C2974" i="6"/>
  <c r="B2974" i="6"/>
  <c r="J2973" i="6"/>
  <c r="D2973" i="6"/>
  <c r="C2973" i="6"/>
  <c r="B2973" i="6"/>
  <c r="J2972" i="6"/>
  <c r="D2972" i="6"/>
  <c r="C2972" i="6"/>
  <c r="B2972" i="6"/>
  <c r="J2971" i="6"/>
  <c r="D2971" i="6"/>
  <c r="C2971" i="6"/>
  <c r="B2971" i="6"/>
  <c r="J2970" i="6"/>
  <c r="D2970" i="6"/>
  <c r="C2970" i="6"/>
  <c r="B2970" i="6"/>
  <c r="J2969" i="6"/>
  <c r="D2969" i="6"/>
  <c r="C2969" i="6"/>
  <c r="B2969" i="6"/>
  <c r="J2968" i="6"/>
  <c r="D2968" i="6"/>
  <c r="C2968" i="6"/>
  <c r="B2968" i="6"/>
  <c r="J2967" i="6"/>
  <c r="D2967" i="6"/>
  <c r="C2967" i="6"/>
  <c r="B2967" i="6"/>
  <c r="J2966" i="6"/>
  <c r="D2966" i="6"/>
  <c r="C2966" i="6"/>
  <c r="B2966" i="6"/>
  <c r="J2965" i="6"/>
  <c r="D2965" i="6"/>
  <c r="C2965" i="6"/>
  <c r="B2965" i="6"/>
  <c r="J2964" i="6"/>
  <c r="D2964" i="6"/>
  <c r="C2964" i="6"/>
  <c r="B2964" i="6"/>
  <c r="J2963" i="6"/>
  <c r="D2963" i="6"/>
  <c r="C2963" i="6"/>
  <c r="B2963" i="6"/>
  <c r="J2962" i="6"/>
  <c r="D2962" i="6"/>
  <c r="C2962" i="6"/>
  <c r="B2962" i="6"/>
  <c r="J2961" i="6"/>
  <c r="D2961" i="6"/>
  <c r="C2961" i="6"/>
  <c r="B2961" i="6"/>
  <c r="J2960" i="6"/>
  <c r="D2960" i="6"/>
  <c r="C2960" i="6"/>
  <c r="B2960" i="6"/>
  <c r="J2959" i="6"/>
  <c r="D2959" i="6"/>
  <c r="C2959" i="6"/>
  <c r="B2959" i="6"/>
  <c r="J2958" i="6"/>
  <c r="D2958" i="6"/>
  <c r="C2958" i="6"/>
  <c r="B2958" i="6"/>
  <c r="J2957" i="6"/>
  <c r="D2957" i="6"/>
  <c r="C2957" i="6"/>
  <c r="B2957" i="6"/>
  <c r="J2956" i="6"/>
  <c r="D2956" i="6"/>
  <c r="C2956" i="6"/>
  <c r="B2956" i="6"/>
  <c r="J2955" i="6"/>
  <c r="D2955" i="6"/>
  <c r="C2955" i="6"/>
  <c r="B2955" i="6"/>
  <c r="J2954" i="6"/>
  <c r="D2954" i="6"/>
  <c r="C2954" i="6"/>
  <c r="B2954" i="6"/>
  <c r="J2953" i="6"/>
  <c r="D2953" i="6"/>
  <c r="C2953" i="6"/>
  <c r="B2953" i="6"/>
  <c r="J2952" i="6"/>
  <c r="D2952" i="6"/>
  <c r="C2952" i="6"/>
  <c r="B2952" i="6"/>
  <c r="J2951" i="6"/>
  <c r="D2951" i="6"/>
  <c r="C2951" i="6"/>
  <c r="B2951" i="6"/>
  <c r="J2950" i="6"/>
  <c r="D2950" i="6"/>
  <c r="C2950" i="6"/>
  <c r="B2950" i="6"/>
  <c r="J2949" i="6"/>
  <c r="D2949" i="6"/>
  <c r="C2949" i="6"/>
  <c r="B2949" i="6"/>
  <c r="J2948" i="6"/>
  <c r="D2948" i="6"/>
  <c r="C2948" i="6"/>
  <c r="B2948" i="6"/>
  <c r="J2947" i="6"/>
  <c r="D2947" i="6"/>
  <c r="C2947" i="6"/>
  <c r="B2947" i="6"/>
  <c r="J2946" i="6"/>
  <c r="D2946" i="6"/>
  <c r="C2946" i="6"/>
  <c r="B2946" i="6"/>
  <c r="J2945" i="6"/>
  <c r="D2945" i="6"/>
  <c r="C2945" i="6"/>
  <c r="B2945" i="6"/>
  <c r="J2944" i="6"/>
  <c r="D2944" i="6"/>
  <c r="C2944" i="6"/>
  <c r="B2944" i="6"/>
  <c r="J2943" i="6"/>
  <c r="D2943" i="6"/>
  <c r="C2943" i="6"/>
  <c r="B2943" i="6"/>
  <c r="J2942" i="6"/>
  <c r="D2942" i="6"/>
  <c r="C2942" i="6"/>
  <c r="B2942" i="6"/>
  <c r="J2941" i="6"/>
  <c r="D2941" i="6"/>
  <c r="C2941" i="6"/>
  <c r="B2941" i="6"/>
  <c r="J2940" i="6"/>
  <c r="D2940" i="6"/>
  <c r="C2940" i="6"/>
  <c r="B2940" i="6"/>
  <c r="J2939" i="6"/>
  <c r="D2939" i="6"/>
  <c r="C2939" i="6"/>
  <c r="B2939" i="6"/>
  <c r="J2938" i="6"/>
  <c r="D2938" i="6"/>
  <c r="C2938" i="6"/>
  <c r="B2938" i="6"/>
  <c r="J2937" i="6"/>
  <c r="D2937" i="6"/>
  <c r="C2937" i="6"/>
  <c r="B2937" i="6"/>
  <c r="J2936" i="6"/>
  <c r="D2936" i="6"/>
  <c r="C2936" i="6"/>
  <c r="B2936" i="6"/>
  <c r="J2935" i="6"/>
  <c r="D2935" i="6"/>
  <c r="C2935" i="6"/>
  <c r="B2935" i="6"/>
  <c r="J2934" i="6"/>
  <c r="D2934" i="6"/>
  <c r="C2934" i="6"/>
  <c r="B2934" i="6"/>
  <c r="J2933" i="6"/>
  <c r="D2933" i="6"/>
  <c r="C2933" i="6"/>
  <c r="B2933" i="6"/>
  <c r="J2932" i="6"/>
  <c r="D2932" i="6"/>
  <c r="C2932" i="6"/>
  <c r="B2932" i="6"/>
  <c r="J2931" i="6"/>
  <c r="D2931" i="6"/>
  <c r="C2931" i="6"/>
  <c r="B2931" i="6"/>
  <c r="J2930" i="6"/>
  <c r="D2930" i="6"/>
  <c r="C2930" i="6"/>
  <c r="B2930" i="6"/>
  <c r="J2929" i="6"/>
  <c r="D2929" i="6"/>
  <c r="C2929" i="6"/>
  <c r="B2929" i="6"/>
  <c r="J2928" i="6"/>
  <c r="D2928" i="6"/>
  <c r="C2928" i="6"/>
  <c r="B2928" i="6"/>
  <c r="J2927" i="6"/>
  <c r="D2927" i="6"/>
  <c r="C2927" i="6"/>
  <c r="B2927" i="6"/>
  <c r="J2926" i="6"/>
  <c r="D2926" i="6"/>
  <c r="C2926" i="6"/>
  <c r="B2926" i="6"/>
  <c r="J2925" i="6"/>
  <c r="D2925" i="6"/>
  <c r="C2925" i="6"/>
  <c r="B2925" i="6"/>
  <c r="J2924" i="6"/>
  <c r="D2924" i="6"/>
  <c r="C2924" i="6"/>
  <c r="B2924" i="6"/>
  <c r="J2923" i="6"/>
  <c r="D2923" i="6"/>
  <c r="C2923" i="6"/>
  <c r="B2923" i="6"/>
  <c r="J2922" i="6"/>
  <c r="D2922" i="6"/>
  <c r="C2922" i="6"/>
  <c r="B2922" i="6"/>
  <c r="J2921" i="6"/>
  <c r="D2921" i="6"/>
  <c r="C2921" i="6"/>
  <c r="B2921" i="6"/>
  <c r="J2920" i="6"/>
  <c r="D2920" i="6"/>
  <c r="C2920" i="6"/>
  <c r="B2920" i="6"/>
  <c r="J2919" i="6"/>
  <c r="D2919" i="6"/>
  <c r="C2919" i="6"/>
  <c r="B2919" i="6"/>
  <c r="J2918" i="6"/>
  <c r="D2918" i="6"/>
  <c r="C2918" i="6"/>
  <c r="B2918" i="6"/>
  <c r="J2917" i="6"/>
  <c r="D2917" i="6"/>
  <c r="C2917" i="6"/>
  <c r="B2917" i="6"/>
  <c r="J2916" i="6"/>
  <c r="D2916" i="6"/>
  <c r="C2916" i="6"/>
  <c r="B2916" i="6"/>
  <c r="J2915" i="6"/>
  <c r="D2915" i="6"/>
  <c r="C2915" i="6"/>
  <c r="B2915" i="6"/>
  <c r="J2914" i="6"/>
  <c r="D2914" i="6"/>
  <c r="C2914" i="6"/>
  <c r="B2914" i="6"/>
  <c r="J2913" i="6"/>
  <c r="D2913" i="6"/>
  <c r="C2913" i="6"/>
  <c r="B2913" i="6"/>
  <c r="J2912" i="6"/>
  <c r="D2912" i="6"/>
  <c r="C2912" i="6"/>
  <c r="B2912" i="6"/>
  <c r="J2911" i="6"/>
  <c r="D2911" i="6"/>
  <c r="C2911" i="6"/>
  <c r="B2911" i="6"/>
  <c r="J2910" i="6"/>
  <c r="D2910" i="6"/>
  <c r="C2910" i="6"/>
  <c r="B2910" i="6"/>
  <c r="J2909" i="6"/>
  <c r="D2909" i="6"/>
  <c r="C2909" i="6"/>
  <c r="B2909" i="6"/>
  <c r="J2908" i="6"/>
  <c r="D2908" i="6"/>
  <c r="C2908" i="6"/>
  <c r="B2908" i="6"/>
  <c r="J2907" i="6"/>
  <c r="D2907" i="6"/>
  <c r="C2907" i="6"/>
  <c r="B2907" i="6"/>
  <c r="J2906" i="6"/>
  <c r="D2906" i="6"/>
  <c r="C2906" i="6"/>
  <c r="B2906" i="6"/>
  <c r="J2905" i="6"/>
  <c r="D2905" i="6"/>
  <c r="C2905" i="6"/>
  <c r="B2905" i="6"/>
  <c r="J2904" i="6"/>
  <c r="D2904" i="6"/>
  <c r="C2904" i="6"/>
  <c r="B2904" i="6"/>
  <c r="J2903" i="6"/>
  <c r="D2903" i="6"/>
  <c r="C2903" i="6"/>
  <c r="B2903" i="6"/>
  <c r="J2902" i="6"/>
  <c r="D2902" i="6"/>
  <c r="C2902" i="6"/>
  <c r="B2902" i="6"/>
  <c r="J2901" i="6"/>
  <c r="D2901" i="6"/>
  <c r="C2901" i="6"/>
  <c r="B2901" i="6"/>
  <c r="J2900" i="6"/>
  <c r="D2900" i="6"/>
  <c r="C2900" i="6"/>
  <c r="B2900" i="6"/>
  <c r="J2899" i="6"/>
  <c r="D2899" i="6"/>
  <c r="C2899" i="6"/>
  <c r="B2899" i="6"/>
  <c r="J2898" i="6"/>
  <c r="D2898" i="6"/>
  <c r="C2898" i="6"/>
  <c r="B2898" i="6"/>
  <c r="J2897" i="6"/>
  <c r="D2897" i="6"/>
  <c r="C2897" i="6"/>
  <c r="B2897" i="6"/>
  <c r="J2896" i="6"/>
  <c r="D2896" i="6"/>
  <c r="C2896" i="6"/>
  <c r="B2896" i="6"/>
  <c r="J2895" i="6"/>
  <c r="D2895" i="6"/>
  <c r="C2895" i="6"/>
  <c r="B2895" i="6"/>
  <c r="J2894" i="6"/>
  <c r="D2894" i="6"/>
  <c r="C2894" i="6"/>
  <c r="B2894" i="6"/>
  <c r="J2893" i="6"/>
  <c r="D2893" i="6"/>
  <c r="C2893" i="6"/>
  <c r="B2893" i="6"/>
  <c r="J2892" i="6"/>
  <c r="D2892" i="6"/>
  <c r="C2892" i="6"/>
  <c r="B2892" i="6"/>
  <c r="J2891" i="6"/>
  <c r="D2891" i="6"/>
  <c r="C2891" i="6"/>
  <c r="B2891" i="6"/>
  <c r="J2890" i="6"/>
  <c r="D2890" i="6"/>
  <c r="C2890" i="6"/>
  <c r="B2890" i="6"/>
  <c r="J2889" i="6"/>
  <c r="D2889" i="6"/>
  <c r="C2889" i="6"/>
  <c r="B2889" i="6"/>
  <c r="J2888" i="6"/>
  <c r="D2888" i="6"/>
  <c r="C2888" i="6"/>
  <c r="B2888" i="6"/>
  <c r="J2887" i="6"/>
  <c r="D2887" i="6"/>
  <c r="C2887" i="6"/>
  <c r="B2887" i="6"/>
  <c r="J2886" i="6"/>
  <c r="D2886" i="6"/>
  <c r="C2886" i="6"/>
  <c r="B2886" i="6"/>
  <c r="J2885" i="6"/>
  <c r="D2885" i="6"/>
  <c r="C2885" i="6"/>
  <c r="B2885" i="6"/>
  <c r="J2884" i="6"/>
  <c r="D2884" i="6"/>
  <c r="C2884" i="6"/>
  <c r="B2884" i="6"/>
  <c r="J2883" i="6"/>
  <c r="D2883" i="6"/>
  <c r="C2883" i="6"/>
  <c r="B2883" i="6"/>
  <c r="J2882" i="6"/>
  <c r="D2882" i="6"/>
  <c r="C2882" i="6"/>
  <c r="B2882" i="6"/>
  <c r="J2881" i="6"/>
  <c r="D2881" i="6"/>
  <c r="C2881" i="6"/>
  <c r="B2881" i="6"/>
  <c r="J2880" i="6"/>
  <c r="D2880" i="6"/>
  <c r="C2880" i="6"/>
  <c r="B2880" i="6"/>
  <c r="J2879" i="6"/>
  <c r="D2879" i="6"/>
  <c r="C2879" i="6"/>
  <c r="B2879" i="6"/>
  <c r="J2878" i="6"/>
  <c r="D2878" i="6"/>
  <c r="C2878" i="6"/>
  <c r="B2878" i="6"/>
  <c r="J2877" i="6"/>
  <c r="D2877" i="6"/>
  <c r="C2877" i="6"/>
  <c r="B2877" i="6"/>
  <c r="J2876" i="6"/>
  <c r="D2876" i="6"/>
  <c r="C2876" i="6"/>
  <c r="B2876" i="6"/>
  <c r="J2875" i="6"/>
  <c r="D2875" i="6"/>
  <c r="C2875" i="6"/>
  <c r="B2875" i="6"/>
  <c r="J2874" i="6"/>
  <c r="D2874" i="6"/>
  <c r="C2874" i="6"/>
  <c r="B2874" i="6"/>
  <c r="J2873" i="6"/>
  <c r="D2873" i="6"/>
  <c r="C2873" i="6"/>
  <c r="B2873" i="6"/>
  <c r="J2872" i="6"/>
  <c r="D2872" i="6"/>
  <c r="C2872" i="6"/>
  <c r="B2872" i="6"/>
  <c r="J2871" i="6"/>
  <c r="D2871" i="6"/>
  <c r="C2871" i="6"/>
  <c r="B2871" i="6"/>
  <c r="J2870" i="6"/>
  <c r="D2870" i="6"/>
  <c r="C2870" i="6"/>
  <c r="B2870" i="6"/>
  <c r="J2869" i="6"/>
  <c r="D2869" i="6"/>
  <c r="C2869" i="6"/>
  <c r="B2869" i="6"/>
  <c r="J2868" i="6"/>
  <c r="D2868" i="6"/>
  <c r="C2868" i="6"/>
  <c r="B2868" i="6"/>
  <c r="J2867" i="6"/>
  <c r="D2867" i="6"/>
  <c r="C2867" i="6"/>
  <c r="B2867" i="6"/>
  <c r="J2866" i="6"/>
  <c r="D2866" i="6"/>
  <c r="C2866" i="6"/>
  <c r="B2866" i="6"/>
  <c r="J2865" i="6"/>
  <c r="D2865" i="6"/>
  <c r="C2865" i="6"/>
  <c r="B2865" i="6"/>
  <c r="J2864" i="6"/>
  <c r="D2864" i="6"/>
  <c r="C2864" i="6"/>
  <c r="B2864" i="6"/>
  <c r="J2863" i="6"/>
  <c r="D2863" i="6"/>
  <c r="C2863" i="6"/>
  <c r="B2863" i="6"/>
  <c r="J2862" i="6"/>
  <c r="D2862" i="6"/>
  <c r="C2862" i="6"/>
  <c r="B2862" i="6"/>
  <c r="J2861" i="6"/>
  <c r="D2861" i="6"/>
  <c r="C2861" i="6"/>
  <c r="B2861" i="6"/>
  <c r="J2860" i="6"/>
  <c r="D2860" i="6"/>
  <c r="C2860" i="6"/>
  <c r="B2860" i="6"/>
  <c r="J2859" i="6"/>
  <c r="D2859" i="6"/>
  <c r="C2859" i="6"/>
  <c r="B2859" i="6"/>
  <c r="J2858" i="6"/>
  <c r="D2858" i="6"/>
  <c r="C2858" i="6"/>
  <c r="B2858" i="6"/>
  <c r="J2857" i="6"/>
  <c r="D2857" i="6"/>
  <c r="C2857" i="6"/>
  <c r="B2857" i="6"/>
  <c r="J2856" i="6"/>
  <c r="D2856" i="6"/>
  <c r="C2856" i="6"/>
  <c r="B2856" i="6"/>
  <c r="J2855" i="6"/>
  <c r="D2855" i="6"/>
  <c r="C2855" i="6"/>
  <c r="B2855" i="6"/>
  <c r="J2854" i="6"/>
  <c r="D2854" i="6"/>
  <c r="C2854" i="6"/>
  <c r="B2854" i="6"/>
  <c r="J2853" i="6"/>
  <c r="D2853" i="6"/>
  <c r="C2853" i="6"/>
  <c r="B2853" i="6"/>
  <c r="J2852" i="6"/>
  <c r="D2852" i="6"/>
  <c r="C2852" i="6"/>
  <c r="B2852" i="6"/>
  <c r="J2851" i="6"/>
  <c r="D2851" i="6"/>
  <c r="C2851" i="6"/>
  <c r="B2851" i="6"/>
  <c r="J2850" i="6"/>
  <c r="D2850" i="6"/>
  <c r="C2850" i="6"/>
  <c r="B2850" i="6"/>
  <c r="J2849" i="6"/>
  <c r="D2849" i="6"/>
  <c r="C2849" i="6"/>
  <c r="B2849" i="6"/>
  <c r="J2848" i="6"/>
  <c r="D2848" i="6"/>
  <c r="C2848" i="6"/>
  <c r="B2848" i="6"/>
  <c r="J2847" i="6"/>
  <c r="D2847" i="6"/>
  <c r="C2847" i="6"/>
  <c r="B2847" i="6"/>
  <c r="J2846" i="6"/>
  <c r="D2846" i="6"/>
  <c r="C2846" i="6"/>
  <c r="B2846" i="6"/>
  <c r="J2845" i="6"/>
  <c r="D2845" i="6"/>
  <c r="C2845" i="6"/>
  <c r="B2845" i="6"/>
  <c r="J2844" i="6"/>
  <c r="D2844" i="6"/>
  <c r="C2844" i="6"/>
  <c r="B2844" i="6"/>
  <c r="J2843" i="6"/>
  <c r="D2843" i="6"/>
  <c r="C2843" i="6"/>
  <c r="B2843" i="6"/>
  <c r="J2842" i="6"/>
  <c r="D2842" i="6"/>
  <c r="C2842" i="6"/>
  <c r="B2842" i="6"/>
  <c r="J2841" i="6"/>
  <c r="D2841" i="6"/>
  <c r="C2841" i="6"/>
  <c r="B2841" i="6"/>
  <c r="J2840" i="6"/>
  <c r="D2840" i="6"/>
  <c r="C2840" i="6"/>
  <c r="B2840" i="6"/>
  <c r="J2839" i="6"/>
  <c r="D2839" i="6"/>
  <c r="C2839" i="6"/>
  <c r="B2839" i="6"/>
  <c r="J2838" i="6"/>
  <c r="D2838" i="6"/>
  <c r="C2838" i="6"/>
  <c r="B2838" i="6"/>
  <c r="J2837" i="6"/>
  <c r="D2837" i="6"/>
  <c r="C2837" i="6"/>
  <c r="B2837" i="6"/>
  <c r="J2836" i="6"/>
  <c r="D2836" i="6"/>
  <c r="C2836" i="6"/>
  <c r="B2836" i="6"/>
  <c r="J2835" i="6"/>
  <c r="D2835" i="6"/>
  <c r="C2835" i="6"/>
  <c r="B2835" i="6"/>
  <c r="J2834" i="6"/>
  <c r="D2834" i="6"/>
  <c r="C2834" i="6"/>
  <c r="B2834" i="6"/>
  <c r="J2833" i="6"/>
  <c r="D2833" i="6"/>
  <c r="C2833" i="6"/>
  <c r="B2833" i="6"/>
  <c r="J2832" i="6"/>
  <c r="D2832" i="6"/>
  <c r="C2832" i="6"/>
  <c r="B2832" i="6"/>
  <c r="J2831" i="6"/>
  <c r="D2831" i="6"/>
  <c r="C2831" i="6"/>
  <c r="B2831" i="6"/>
  <c r="J2830" i="6"/>
  <c r="D2830" i="6"/>
  <c r="C2830" i="6"/>
  <c r="B2830" i="6"/>
  <c r="J2829" i="6"/>
  <c r="D2829" i="6"/>
  <c r="C2829" i="6"/>
  <c r="B2829" i="6"/>
  <c r="J2828" i="6"/>
  <c r="D2828" i="6"/>
  <c r="C2828" i="6"/>
  <c r="B2828" i="6"/>
  <c r="J2827" i="6"/>
  <c r="D2827" i="6"/>
  <c r="C2827" i="6"/>
  <c r="B2827" i="6"/>
  <c r="J2826" i="6"/>
  <c r="D2826" i="6"/>
  <c r="C2826" i="6"/>
  <c r="B2826" i="6"/>
  <c r="J2825" i="6"/>
  <c r="D2825" i="6"/>
  <c r="C2825" i="6"/>
  <c r="B2825" i="6"/>
  <c r="J2824" i="6"/>
  <c r="D2824" i="6"/>
  <c r="C2824" i="6"/>
  <c r="B2824" i="6"/>
  <c r="J2823" i="6"/>
  <c r="D2823" i="6"/>
  <c r="C2823" i="6"/>
  <c r="B2823" i="6"/>
  <c r="J2822" i="6"/>
  <c r="D2822" i="6"/>
  <c r="C2822" i="6"/>
  <c r="B2822" i="6"/>
  <c r="J2821" i="6"/>
  <c r="D2821" i="6"/>
  <c r="C2821" i="6"/>
  <c r="B2821" i="6"/>
  <c r="J2820" i="6"/>
  <c r="D2820" i="6"/>
  <c r="C2820" i="6"/>
  <c r="B2820" i="6"/>
  <c r="J2819" i="6"/>
  <c r="D2819" i="6"/>
  <c r="C2819" i="6"/>
  <c r="B2819" i="6"/>
  <c r="J2818" i="6"/>
  <c r="D2818" i="6"/>
  <c r="C2818" i="6"/>
  <c r="B2818" i="6"/>
  <c r="J2817" i="6"/>
  <c r="D2817" i="6"/>
  <c r="C2817" i="6"/>
  <c r="B2817" i="6"/>
  <c r="J2816" i="6"/>
  <c r="D2816" i="6"/>
  <c r="C2816" i="6"/>
  <c r="B2816" i="6"/>
  <c r="J2815" i="6"/>
  <c r="D2815" i="6"/>
  <c r="C2815" i="6"/>
  <c r="B2815" i="6"/>
  <c r="J2814" i="6"/>
  <c r="D2814" i="6"/>
  <c r="C2814" i="6"/>
  <c r="B2814" i="6"/>
  <c r="J2813" i="6"/>
  <c r="D2813" i="6"/>
  <c r="C2813" i="6"/>
  <c r="B2813" i="6"/>
  <c r="J2812" i="6"/>
  <c r="D2812" i="6"/>
  <c r="C2812" i="6"/>
  <c r="B2812" i="6"/>
  <c r="J2811" i="6"/>
  <c r="D2811" i="6"/>
  <c r="C2811" i="6"/>
  <c r="B2811" i="6"/>
  <c r="J2810" i="6"/>
  <c r="D2810" i="6"/>
  <c r="C2810" i="6"/>
  <c r="B2810" i="6"/>
  <c r="J2809" i="6"/>
  <c r="D2809" i="6"/>
  <c r="C2809" i="6"/>
  <c r="B2809" i="6"/>
  <c r="J2808" i="6"/>
  <c r="D2808" i="6"/>
  <c r="C2808" i="6"/>
  <c r="B2808" i="6"/>
  <c r="J2807" i="6"/>
  <c r="D2807" i="6"/>
  <c r="C2807" i="6"/>
  <c r="B2807" i="6"/>
  <c r="J2806" i="6"/>
  <c r="D2806" i="6"/>
  <c r="C2806" i="6"/>
  <c r="B2806" i="6"/>
  <c r="J2805" i="6"/>
  <c r="D2805" i="6"/>
  <c r="C2805" i="6"/>
  <c r="B2805" i="6"/>
  <c r="J2804" i="6"/>
  <c r="D2804" i="6"/>
  <c r="C2804" i="6"/>
  <c r="B2804" i="6"/>
  <c r="J2803" i="6"/>
  <c r="D2803" i="6"/>
  <c r="C2803" i="6"/>
  <c r="B2803" i="6"/>
  <c r="J2802" i="6"/>
  <c r="D2802" i="6"/>
  <c r="C2802" i="6"/>
  <c r="B2802" i="6"/>
  <c r="J2801" i="6"/>
  <c r="D2801" i="6"/>
  <c r="C2801" i="6"/>
  <c r="B2801" i="6"/>
  <c r="J2800" i="6"/>
  <c r="D2800" i="6"/>
  <c r="C2800" i="6"/>
  <c r="B2800" i="6"/>
  <c r="J2799" i="6"/>
  <c r="D2799" i="6"/>
  <c r="C2799" i="6"/>
  <c r="B2799" i="6"/>
  <c r="J2798" i="6"/>
  <c r="D2798" i="6"/>
  <c r="C2798" i="6"/>
  <c r="B2798" i="6"/>
  <c r="J2797" i="6"/>
  <c r="D2797" i="6"/>
  <c r="C2797" i="6"/>
  <c r="B2797" i="6"/>
  <c r="J2796" i="6"/>
  <c r="D2796" i="6"/>
  <c r="C2796" i="6"/>
  <c r="B2796" i="6"/>
  <c r="J2795" i="6"/>
  <c r="D2795" i="6"/>
  <c r="C2795" i="6"/>
  <c r="B2795" i="6"/>
  <c r="J2794" i="6"/>
  <c r="D2794" i="6"/>
  <c r="C2794" i="6"/>
  <c r="B2794" i="6"/>
  <c r="J2793" i="6"/>
  <c r="D2793" i="6"/>
  <c r="C2793" i="6"/>
  <c r="B2793" i="6"/>
  <c r="J2792" i="6"/>
  <c r="D2792" i="6"/>
  <c r="C2792" i="6"/>
  <c r="B2792" i="6"/>
  <c r="J2791" i="6"/>
  <c r="D2791" i="6"/>
  <c r="C2791" i="6"/>
  <c r="B2791" i="6"/>
  <c r="J2790" i="6"/>
  <c r="D2790" i="6"/>
  <c r="C2790" i="6"/>
  <c r="B2790" i="6"/>
  <c r="J2789" i="6"/>
  <c r="D2789" i="6"/>
  <c r="C2789" i="6"/>
  <c r="B2789" i="6"/>
  <c r="J2788" i="6"/>
  <c r="D2788" i="6"/>
  <c r="C2788" i="6"/>
  <c r="B2788" i="6"/>
  <c r="J2787" i="6"/>
  <c r="D2787" i="6"/>
  <c r="C2787" i="6"/>
  <c r="B2787" i="6"/>
  <c r="J2786" i="6"/>
  <c r="D2786" i="6"/>
  <c r="C2786" i="6"/>
  <c r="B2786" i="6"/>
  <c r="J2785" i="6"/>
  <c r="D2785" i="6"/>
  <c r="C2785" i="6"/>
  <c r="B2785" i="6"/>
  <c r="J2784" i="6"/>
  <c r="D2784" i="6"/>
  <c r="C2784" i="6"/>
  <c r="B2784" i="6"/>
  <c r="J2783" i="6"/>
  <c r="D2783" i="6"/>
  <c r="C2783" i="6"/>
  <c r="B2783" i="6"/>
  <c r="J2782" i="6"/>
  <c r="D2782" i="6"/>
  <c r="C2782" i="6"/>
  <c r="B2782" i="6"/>
  <c r="J2781" i="6"/>
  <c r="D2781" i="6"/>
  <c r="C2781" i="6"/>
  <c r="B2781" i="6"/>
  <c r="J2780" i="6"/>
  <c r="D2780" i="6"/>
  <c r="C2780" i="6"/>
  <c r="B2780" i="6"/>
  <c r="J2779" i="6"/>
  <c r="D2779" i="6"/>
  <c r="C2779" i="6"/>
  <c r="B2779" i="6"/>
  <c r="J2778" i="6"/>
  <c r="D2778" i="6"/>
  <c r="C2778" i="6"/>
  <c r="B2778" i="6"/>
  <c r="J2777" i="6"/>
  <c r="D2777" i="6"/>
  <c r="C2777" i="6"/>
  <c r="B2777" i="6"/>
  <c r="J2776" i="6"/>
  <c r="D2776" i="6"/>
  <c r="C2776" i="6"/>
  <c r="B2776" i="6"/>
  <c r="J2775" i="6"/>
  <c r="D2775" i="6"/>
  <c r="C2775" i="6"/>
  <c r="B2775" i="6"/>
  <c r="J2774" i="6"/>
  <c r="D2774" i="6"/>
  <c r="C2774" i="6"/>
  <c r="B2774" i="6"/>
  <c r="J2773" i="6"/>
  <c r="D2773" i="6"/>
  <c r="C2773" i="6"/>
  <c r="B2773" i="6"/>
  <c r="J2772" i="6"/>
  <c r="D2772" i="6"/>
  <c r="C2772" i="6"/>
  <c r="B2772" i="6"/>
  <c r="J2771" i="6"/>
  <c r="D2771" i="6"/>
  <c r="C2771" i="6"/>
  <c r="B2771" i="6"/>
  <c r="J2770" i="6"/>
  <c r="D2770" i="6"/>
  <c r="C2770" i="6"/>
  <c r="B2770" i="6"/>
  <c r="J2769" i="6"/>
  <c r="D2769" i="6"/>
  <c r="C2769" i="6"/>
  <c r="B2769" i="6"/>
  <c r="J2768" i="6"/>
  <c r="D2768" i="6"/>
  <c r="C2768" i="6"/>
  <c r="B2768" i="6"/>
  <c r="J2767" i="6"/>
  <c r="D2767" i="6"/>
  <c r="C2767" i="6"/>
  <c r="B2767" i="6"/>
  <c r="J2766" i="6"/>
  <c r="D2766" i="6"/>
  <c r="C2766" i="6"/>
  <c r="B2766" i="6"/>
  <c r="J2765" i="6"/>
  <c r="D2765" i="6"/>
  <c r="C2765" i="6"/>
  <c r="B2765" i="6"/>
  <c r="J2764" i="6"/>
  <c r="D2764" i="6"/>
  <c r="C2764" i="6"/>
  <c r="B2764" i="6"/>
  <c r="J2763" i="6"/>
  <c r="D2763" i="6"/>
  <c r="C2763" i="6"/>
  <c r="B2763" i="6"/>
  <c r="J2762" i="6"/>
  <c r="D2762" i="6"/>
  <c r="C2762" i="6"/>
  <c r="B2762" i="6"/>
  <c r="J2761" i="6"/>
  <c r="D2761" i="6"/>
  <c r="C2761" i="6"/>
  <c r="B2761" i="6"/>
  <c r="J2760" i="6"/>
  <c r="D2760" i="6"/>
  <c r="C2760" i="6"/>
  <c r="B2760" i="6"/>
  <c r="J2759" i="6"/>
  <c r="D2759" i="6"/>
  <c r="C2759" i="6"/>
  <c r="B2759" i="6"/>
  <c r="J2758" i="6"/>
  <c r="D2758" i="6"/>
  <c r="C2758" i="6"/>
  <c r="B2758" i="6"/>
  <c r="J2757" i="6"/>
  <c r="D2757" i="6"/>
  <c r="C2757" i="6"/>
  <c r="B2757" i="6"/>
  <c r="J2756" i="6"/>
  <c r="D2756" i="6"/>
  <c r="C2756" i="6"/>
  <c r="B2756" i="6"/>
  <c r="J2755" i="6"/>
  <c r="D2755" i="6"/>
  <c r="C2755" i="6"/>
  <c r="B2755" i="6"/>
  <c r="J2754" i="6"/>
  <c r="D2754" i="6"/>
  <c r="C2754" i="6"/>
  <c r="B2754" i="6"/>
  <c r="J2753" i="6"/>
  <c r="D2753" i="6"/>
  <c r="C2753" i="6"/>
  <c r="B2753" i="6"/>
  <c r="J2752" i="6"/>
  <c r="D2752" i="6"/>
  <c r="C2752" i="6"/>
  <c r="B2752" i="6"/>
  <c r="J2751" i="6"/>
  <c r="D2751" i="6"/>
  <c r="C2751" i="6"/>
  <c r="B2751" i="6"/>
  <c r="J2750" i="6"/>
  <c r="D2750" i="6"/>
  <c r="C2750" i="6"/>
  <c r="B2750" i="6"/>
  <c r="J2749" i="6"/>
  <c r="D2749" i="6"/>
  <c r="C2749" i="6"/>
  <c r="B2749" i="6"/>
  <c r="J2748" i="6"/>
  <c r="D2748" i="6"/>
  <c r="C2748" i="6"/>
  <c r="B2748" i="6"/>
  <c r="J2747" i="6"/>
  <c r="D2747" i="6"/>
  <c r="C2747" i="6"/>
  <c r="B2747" i="6"/>
  <c r="J2746" i="6"/>
  <c r="D2746" i="6"/>
  <c r="C2746" i="6"/>
  <c r="B2746" i="6"/>
  <c r="J2745" i="6"/>
  <c r="D2745" i="6"/>
  <c r="C2745" i="6"/>
  <c r="B2745" i="6"/>
  <c r="J2744" i="6"/>
  <c r="D2744" i="6"/>
  <c r="C2744" i="6"/>
  <c r="B2744" i="6"/>
  <c r="J2743" i="6"/>
  <c r="D2743" i="6"/>
  <c r="C2743" i="6"/>
  <c r="B2743" i="6"/>
  <c r="J2742" i="6"/>
  <c r="D2742" i="6"/>
  <c r="C2742" i="6"/>
  <c r="B2742" i="6"/>
  <c r="J2741" i="6"/>
  <c r="D2741" i="6"/>
  <c r="C2741" i="6"/>
  <c r="B2741" i="6"/>
  <c r="J2740" i="6"/>
  <c r="D2740" i="6"/>
  <c r="C2740" i="6"/>
  <c r="B2740" i="6"/>
  <c r="J2739" i="6"/>
  <c r="D2739" i="6"/>
  <c r="C2739" i="6"/>
  <c r="B2739" i="6"/>
  <c r="J2738" i="6"/>
  <c r="D2738" i="6"/>
  <c r="C2738" i="6"/>
  <c r="B2738" i="6"/>
  <c r="J2737" i="6"/>
  <c r="D2737" i="6"/>
  <c r="C2737" i="6"/>
  <c r="B2737" i="6"/>
  <c r="J2736" i="6"/>
  <c r="D2736" i="6"/>
  <c r="C2736" i="6"/>
  <c r="B2736" i="6"/>
  <c r="J2735" i="6"/>
  <c r="D2735" i="6"/>
  <c r="C2735" i="6"/>
  <c r="B2735" i="6"/>
  <c r="J2734" i="6"/>
  <c r="D2734" i="6"/>
  <c r="C2734" i="6"/>
  <c r="B2734" i="6"/>
  <c r="J2733" i="6"/>
  <c r="D2733" i="6"/>
  <c r="C2733" i="6"/>
  <c r="B2733" i="6"/>
  <c r="J2732" i="6"/>
  <c r="D2732" i="6"/>
  <c r="C2732" i="6"/>
  <c r="B2732" i="6"/>
  <c r="J2731" i="6"/>
  <c r="D2731" i="6"/>
  <c r="C2731" i="6"/>
  <c r="B2731" i="6"/>
  <c r="J2730" i="6"/>
  <c r="D2730" i="6"/>
  <c r="C2730" i="6"/>
  <c r="B2730" i="6"/>
  <c r="J2729" i="6"/>
  <c r="D2729" i="6"/>
  <c r="C2729" i="6"/>
  <c r="B2729" i="6"/>
  <c r="J2728" i="6"/>
  <c r="D2728" i="6"/>
  <c r="C2728" i="6"/>
  <c r="B2728" i="6"/>
  <c r="J2727" i="6"/>
  <c r="D2727" i="6"/>
  <c r="C2727" i="6"/>
  <c r="B2727" i="6"/>
  <c r="J2726" i="6"/>
  <c r="D2726" i="6"/>
  <c r="C2726" i="6"/>
  <c r="B2726" i="6"/>
  <c r="J2725" i="6"/>
  <c r="D2725" i="6"/>
  <c r="C2725" i="6"/>
  <c r="B2725" i="6"/>
  <c r="J2724" i="6"/>
  <c r="D2724" i="6"/>
  <c r="C2724" i="6"/>
  <c r="B2724" i="6"/>
  <c r="J2723" i="6"/>
  <c r="D2723" i="6"/>
  <c r="C2723" i="6"/>
  <c r="B2723" i="6"/>
  <c r="J2722" i="6"/>
  <c r="D2722" i="6"/>
  <c r="C2722" i="6"/>
  <c r="B2722" i="6"/>
  <c r="J2721" i="6"/>
  <c r="D2721" i="6"/>
  <c r="C2721" i="6"/>
  <c r="B2721" i="6"/>
  <c r="J2720" i="6"/>
  <c r="D2720" i="6"/>
  <c r="C2720" i="6"/>
  <c r="B2720" i="6"/>
  <c r="J2719" i="6"/>
  <c r="D2719" i="6"/>
  <c r="C2719" i="6"/>
  <c r="B2719" i="6"/>
  <c r="J2718" i="6"/>
  <c r="D2718" i="6"/>
  <c r="C2718" i="6"/>
  <c r="B2718" i="6"/>
  <c r="J2717" i="6"/>
  <c r="D2717" i="6"/>
  <c r="C2717" i="6"/>
  <c r="B2717" i="6"/>
  <c r="J2716" i="6"/>
  <c r="D2716" i="6"/>
  <c r="C2716" i="6"/>
  <c r="B2716" i="6"/>
  <c r="J2715" i="6"/>
  <c r="D2715" i="6"/>
  <c r="C2715" i="6"/>
  <c r="B2715" i="6"/>
  <c r="J2714" i="6"/>
  <c r="D2714" i="6"/>
  <c r="C2714" i="6"/>
  <c r="B2714" i="6"/>
  <c r="J2713" i="6"/>
  <c r="D2713" i="6"/>
  <c r="C2713" i="6"/>
  <c r="B2713" i="6"/>
  <c r="J2712" i="6"/>
  <c r="D2712" i="6"/>
  <c r="C2712" i="6"/>
  <c r="B2712" i="6"/>
  <c r="J2711" i="6"/>
  <c r="D2711" i="6"/>
  <c r="C2711" i="6"/>
  <c r="B2711" i="6"/>
  <c r="J2710" i="6"/>
  <c r="D2710" i="6"/>
  <c r="C2710" i="6"/>
  <c r="B2710" i="6"/>
  <c r="J2709" i="6"/>
  <c r="D2709" i="6"/>
  <c r="C2709" i="6"/>
  <c r="B2709" i="6"/>
  <c r="J2708" i="6"/>
  <c r="D2708" i="6"/>
  <c r="C2708" i="6"/>
  <c r="B2708" i="6"/>
  <c r="J2707" i="6"/>
  <c r="D2707" i="6"/>
  <c r="C2707" i="6"/>
  <c r="B2707" i="6"/>
  <c r="J2706" i="6"/>
  <c r="D2706" i="6"/>
  <c r="C2706" i="6"/>
  <c r="B2706" i="6"/>
  <c r="J2705" i="6"/>
  <c r="D2705" i="6"/>
  <c r="C2705" i="6"/>
  <c r="B2705" i="6"/>
  <c r="J2704" i="6"/>
  <c r="D2704" i="6"/>
  <c r="C2704" i="6"/>
  <c r="B2704" i="6"/>
  <c r="J2703" i="6"/>
  <c r="D2703" i="6"/>
  <c r="C2703" i="6"/>
  <c r="B2703" i="6"/>
  <c r="J2702" i="6"/>
  <c r="D2702" i="6"/>
  <c r="C2702" i="6"/>
  <c r="B2702" i="6"/>
  <c r="J2701" i="6"/>
  <c r="D2701" i="6"/>
  <c r="C2701" i="6"/>
  <c r="B2701" i="6"/>
  <c r="J2700" i="6"/>
  <c r="D2700" i="6"/>
  <c r="C2700" i="6"/>
  <c r="B2700" i="6"/>
  <c r="J2699" i="6"/>
  <c r="D2699" i="6"/>
  <c r="C2699" i="6"/>
  <c r="B2699" i="6"/>
  <c r="J2698" i="6"/>
  <c r="D2698" i="6"/>
  <c r="C2698" i="6"/>
  <c r="B2698" i="6"/>
  <c r="J2697" i="6"/>
  <c r="D2697" i="6"/>
  <c r="C2697" i="6"/>
  <c r="B2697" i="6"/>
  <c r="J2696" i="6"/>
  <c r="D2696" i="6"/>
  <c r="C2696" i="6"/>
  <c r="B2696" i="6"/>
  <c r="J2695" i="6"/>
  <c r="D2695" i="6"/>
  <c r="C2695" i="6"/>
  <c r="B2695" i="6"/>
  <c r="J2694" i="6"/>
  <c r="D2694" i="6"/>
  <c r="C2694" i="6"/>
  <c r="B2694" i="6"/>
  <c r="J2693" i="6"/>
  <c r="D2693" i="6"/>
  <c r="C2693" i="6"/>
  <c r="B2693" i="6"/>
  <c r="J2692" i="6"/>
  <c r="D2692" i="6"/>
  <c r="C2692" i="6"/>
  <c r="B2692" i="6"/>
  <c r="J2691" i="6"/>
  <c r="D2691" i="6"/>
  <c r="C2691" i="6"/>
  <c r="B2691" i="6"/>
  <c r="J2690" i="6"/>
  <c r="D2690" i="6"/>
  <c r="C2690" i="6"/>
  <c r="B2690" i="6"/>
  <c r="J2689" i="6"/>
  <c r="D2689" i="6"/>
  <c r="C2689" i="6"/>
  <c r="B2689" i="6"/>
  <c r="J2688" i="6"/>
  <c r="D2688" i="6"/>
  <c r="C2688" i="6"/>
  <c r="B2688" i="6"/>
  <c r="J2687" i="6"/>
  <c r="D2687" i="6"/>
  <c r="C2687" i="6"/>
  <c r="B2687" i="6"/>
  <c r="J2686" i="6"/>
  <c r="D2686" i="6"/>
  <c r="C2686" i="6"/>
  <c r="B2686" i="6"/>
  <c r="J2685" i="6"/>
  <c r="D2685" i="6"/>
  <c r="C2685" i="6"/>
  <c r="B2685" i="6"/>
  <c r="J2684" i="6"/>
  <c r="D2684" i="6"/>
  <c r="C2684" i="6"/>
  <c r="B2684" i="6"/>
  <c r="J2683" i="6"/>
  <c r="D2683" i="6"/>
  <c r="C2683" i="6"/>
  <c r="B2683" i="6"/>
  <c r="J2682" i="6"/>
  <c r="D2682" i="6"/>
  <c r="C2682" i="6"/>
  <c r="B2682" i="6"/>
  <c r="J2681" i="6"/>
  <c r="D2681" i="6"/>
  <c r="C2681" i="6"/>
  <c r="B2681" i="6"/>
  <c r="J2680" i="6"/>
  <c r="D2680" i="6"/>
  <c r="C2680" i="6"/>
  <c r="B2680" i="6"/>
  <c r="J2679" i="6"/>
  <c r="D2679" i="6"/>
  <c r="C2679" i="6"/>
  <c r="B2679" i="6"/>
  <c r="J2678" i="6"/>
  <c r="D2678" i="6"/>
  <c r="C2678" i="6"/>
  <c r="B2678" i="6"/>
  <c r="J2677" i="6"/>
  <c r="D2677" i="6"/>
  <c r="C2677" i="6"/>
  <c r="B2677" i="6"/>
  <c r="J2676" i="6"/>
  <c r="D2676" i="6"/>
  <c r="C2676" i="6"/>
  <c r="B2676" i="6"/>
  <c r="J2675" i="6"/>
  <c r="D2675" i="6"/>
  <c r="C2675" i="6"/>
  <c r="B2675" i="6"/>
  <c r="J2674" i="6"/>
  <c r="D2674" i="6"/>
  <c r="C2674" i="6"/>
  <c r="B2674" i="6"/>
  <c r="J2673" i="6"/>
  <c r="D2673" i="6"/>
  <c r="C2673" i="6"/>
  <c r="B2673" i="6"/>
  <c r="J2672" i="6"/>
  <c r="D2672" i="6"/>
  <c r="C2672" i="6"/>
  <c r="B2672" i="6"/>
  <c r="J2671" i="6"/>
  <c r="D2671" i="6"/>
  <c r="C2671" i="6"/>
  <c r="B2671" i="6"/>
  <c r="J2670" i="6"/>
  <c r="D2670" i="6"/>
  <c r="C2670" i="6"/>
  <c r="B2670" i="6"/>
  <c r="J2669" i="6"/>
  <c r="D2669" i="6"/>
  <c r="C2669" i="6"/>
  <c r="B2669" i="6"/>
  <c r="J2668" i="6"/>
  <c r="D2668" i="6"/>
  <c r="C2668" i="6"/>
  <c r="B2668" i="6"/>
  <c r="J2667" i="6"/>
  <c r="D2667" i="6"/>
  <c r="C2667" i="6"/>
  <c r="B2667" i="6"/>
  <c r="J2666" i="6"/>
  <c r="D2666" i="6"/>
  <c r="C2666" i="6"/>
  <c r="B2666" i="6"/>
  <c r="J2665" i="6"/>
  <c r="D2665" i="6"/>
  <c r="C2665" i="6"/>
  <c r="B2665" i="6"/>
  <c r="J2664" i="6"/>
  <c r="D2664" i="6"/>
  <c r="C2664" i="6"/>
  <c r="B2664" i="6"/>
  <c r="J2663" i="6"/>
  <c r="D2663" i="6"/>
  <c r="C2663" i="6"/>
  <c r="B2663" i="6"/>
  <c r="J2662" i="6"/>
  <c r="D2662" i="6"/>
  <c r="C2662" i="6"/>
  <c r="B2662" i="6"/>
  <c r="J2661" i="6"/>
  <c r="D2661" i="6"/>
  <c r="C2661" i="6"/>
  <c r="B2661" i="6"/>
  <c r="J2660" i="6"/>
  <c r="D2660" i="6"/>
  <c r="C2660" i="6"/>
  <c r="B2660" i="6"/>
  <c r="J2659" i="6"/>
  <c r="D2659" i="6"/>
  <c r="C2659" i="6"/>
  <c r="B2659" i="6"/>
  <c r="J2658" i="6"/>
  <c r="D2658" i="6"/>
  <c r="C2658" i="6"/>
  <c r="B2658" i="6"/>
  <c r="J2657" i="6"/>
  <c r="D2657" i="6"/>
  <c r="C2657" i="6"/>
  <c r="B2657" i="6"/>
  <c r="J2656" i="6"/>
  <c r="D2656" i="6"/>
  <c r="C2656" i="6"/>
  <c r="B2656" i="6"/>
  <c r="J2655" i="6"/>
  <c r="D2655" i="6"/>
  <c r="C2655" i="6"/>
  <c r="B2655" i="6"/>
  <c r="J2654" i="6"/>
  <c r="D2654" i="6"/>
  <c r="C2654" i="6"/>
  <c r="B2654" i="6"/>
  <c r="J2653" i="6"/>
  <c r="D2653" i="6"/>
  <c r="C2653" i="6"/>
  <c r="B2653" i="6"/>
  <c r="J2652" i="6"/>
  <c r="D2652" i="6"/>
  <c r="C2652" i="6"/>
  <c r="B2652" i="6"/>
  <c r="J2651" i="6"/>
  <c r="D2651" i="6"/>
  <c r="C2651" i="6"/>
  <c r="B2651" i="6"/>
  <c r="J2650" i="6"/>
  <c r="D2650" i="6"/>
  <c r="C2650" i="6"/>
  <c r="B2650" i="6"/>
  <c r="J2649" i="6"/>
  <c r="D2649" i="6"/>
  <c r="C2649" i="6"/>
  <c r="B2649" i="6"/>
  <c r="J2648" i="6"/>
  <c r="D2648" i="6"/>
  <c r="C2648" i="6"/>
  <c r="B2648" i="6"/>
  <c r="J2647" i="6"/>
  <c r="D2647" i="6"/>
  <c r="C2647" i="6"/>
  <c r="B2647" i="6"/>
  <c r="J2646" i="6"/>
  <c r="D2646" i="6"/>
  <c r="C2646" i="6"/>
  <c r="B2646" i="6"/>
  <c r="J2645" i="6"/>
  <c r="D2645" i="6"/>
  <c r="C2645" i="6"/>
  <c r="B2645" i="6"/>
  <c r="J2644" i="6"/>
  <c r="D2644" i="6"/>
  <c r="C2644" i="6"/>
  <c r="B2644" i="6"/>
  <c r="J2643" i="6"/>
  <c r="D2643" i="6"/>
  <c r="C2643" i="6"/>
  <c r="B2643" i="6"/>
  <c r="J2642" i="6"/>
  <c r="D2642" i="6"/>
  <c r="C2642" i="6"/>
  <c r="B2642" i="6"/>
  <c r="J2641" i="6"/>
  <c r="D2641" i="6"/>
  <c r="C2641" i="6"/>
  <c r="B2641" i="6"/>
  <c r="J2640" i="6"/>
  <c r="D2640" i="6"/>
  <c r="C2640" i="6"/>
  <c r="B2640" i="6"/>
  <c r="J2639" i="6"/>
  <c r="D2639" i="6"/>
  <c r="C2639" i="6"/>
  <c r="B2639" i="6"/>
  <c r="J2638" i="6"/>
  <c r="D2638" i="6"/>
  <c r="C2638" i="6"/>
  <c r="B2638" i="6"/>
  <c r="J2637" i="6"/>
  <c r="D2637" i="6"/>
  <c r="C2637" i="6"/>
  <c r="B2637" i="6"/>
  <c r="J2636" i="6"/>
  <c r="D2636" i="6"/>
  <c r="C2636" i="6"/>
  <c r="B2636" i="6"/>
  <c r="J2635" i="6"/>
  <c r="D2635" i="6"/>
  <c r="C2635" i="6"/>
  <c r="B2635" i="6"/>
  <c r="J2634" i="6"/>
  <c r="D2634" i="6"/>
  <c r="C2634" i="6"/>
  <c r="B2634" i="6"/>
  <c r="J2633" i="6"/>
  <c r="D2633" i="6"/>
  <c r="C2633" i="6"/>
  <c r="B2633" i="6"/>
  <c r="J2632" i="6"/>
  <c r="D2632" i="6"/>
  <c r="C2632" i="6"/>
  <c r="B2632" i="6"/>
  <c r="J2631" i="6"/>
  <c r="D2631" i="6"/>
  <c r="C2631" i="6"/>
  <c r="B2631" i="6"/>
  <c r="J2630" i="6"/>
  <c r="D2630" i="6"/>
  <c r="C2630" i="6"/>
  <c r="B2630" i="6"/>
  <c r="J2629" i="6"/>
  <c r="D2629" i="6"/>
  <c r="C2629" i="6"/>
  <c r="B2629" i="6"/>
  <c r="J2628" i="6"/>
  <c r="D2628" i="6"/>
  <c r="C2628" i="6"/>
  <c r="B2628" i="6"/>
  <c r="J2627" i="6"/>
  <c r="D2627" i="6"/>
  <c r="C2627" i="6"/>
  <c r="B2627" i="6"/>
  <c r="J2626" i="6"/>
  <c r="D2626" i="6"/>
  <c r="C2626" i="6"/>
  <c r="B2626" i="6"/>
  <c r="J2625" i="6"/>
  <c r="D2625" i="6"/>
  <c r="C2625" i="6"/>
  <c r="B2625" i="6"/>
  <c r="J2624" i="6"/>
  <c r="D2624" i="6"/>
  <c r="C2624" i="6"/>
  <c r="B2624" i="6"/>
  <c r="J2623" i="6"/>
  <c r="D2623" i="6"/>
  <c r="C2623" i="6"/>
  <c r="B2623" i="6"/>
  <c r="J2622" i="6"/>
  <c r="D2622" i="6"/>
  <c r="C2622" i="6"/>
  <c r="B2622" i="6"/>
  <c r="J2621" i="6"/>
  <c r="D2621" i="6"/>
  <c r="C2621" i="6"/>
  <c r="B2621" i="6"/>
  <c r="J2620" i="6"/>
  <c r="D2620" i="6"/>
  <c r="C2620" i="6"/>
  <c r="B2620" i="6"/>
  <c r="J2619" i="6"/>
  <c r="D2619" i="6"/>
  <c r="C2619" i="6"/>
  <c r="B2619" i="6"/>
  <c r="J2618" i="6"/>
  <c r="D2618" i="6"/>
  <c r="C2618" i="6"/>
  <c r="B2618" i="6"/>
  <c r="J2617" i="6"/>
  <c r="D2617" i="6"/>
  <c r="C2617" i="6"/>
  <c r="B2617" i="6"/>
  <c r="J2616" i="6"/>
  <c r="D2616" i="6"/>
  <c r="C2616" i="6"/>
  <c r="B2616" i="6"/>
  <c r="J2615" i="6"/>
  <c r="D2615" i="6"/>
  <c r="C2615" i="6"/>
  <c r="B2615" i="6"/>
  <c r="J2614" i="6"/>
  <c r="D2614" i="6"/>
  <c r="C2614" i="6"/>
  <c r="B2614" i="6"/>
  <c r="J2613" i="6"/>
  <c r="D2613" i="6"/>
  <c r="C2613" i="6"/>
  <c r="B2613" i="6"/>
  <c r="J2612" i="6"/>
  <c r="D2612" i="6"/>
  <c r="C2612" i="6"/>
  <c r="B2612" i="6"/>
  <c r="J2611" i="6"/>
  <c r="D2611" i="6"/>
  <c r="C2611" i="6"/>
  <c r="B2611" i="6"/>
  <c r="J2610" i="6"/>
  <c r="D2610" i="6"/>
  <c r="C2610" i="6"/>
  <c r="B2610" i="6"/>
  <c r="J2609" i="6"/>
  <c r="D2609" i="6"/>
  <c r="C2609" i="6"/>
  <c r="B2609" i="6"/>
  <c r="J2608" i="6"/>
  <c r="D2608" i="6"/>
  <c r="C2608" i="6"/>
  <c r="B2608" i="6"/>
  <c r="J2607" i="6"/>
  <c r="D2607" i="6"/>
  <c r="C2607" i="6"/>
  <c r="B2607" i="6"/>
  <c r="J2606" i="6"/>
  <c r="D2606" i="6"/>
  <c r="C2606" i="6"/>
  <c r="B2606" i="6"/>
  <c r="J2605" i="6"/>
  <c r="D2605" i="6"/>
  <c r="C2605" i="6"/>
  <c r="B2605" i="6"/>
  <c r="J2604" i="6"/>
  <c r="D2604" i="6"/>
  <c r="C2604" i="6"/>
  <c r="B2604" i="6"/>
  <c r="J2603" i="6"/>
  <c r="D2603" i="6"/>
  <c r="C2603" i="6"/>
  <c r="B2603" i="6"/>
  <c r="J2602" i="6"/>
  <c r="D2602" i="6"/>
  <c r="C2602" i="6"/>
  <c r="B2602" i="6"/>
  <c r="J2601" i="6"/>
  <c r="D2601" i="6"/>
  <c r="C2601" i="6"/>
  <c r="B2601" i="6"/>
  <c r="J2600" i="6"/>
  <c r="D2600" i="6"/>
  <c r="C2600" i="6"/>
  <c r="B2600" i="6"/>
  <c r="J2599" i="6"/>
  <c r="D2599" i="6"/>
  <c r="C2599" i="6"/>
  <c r="B2599" i="6"/>
  <c r="J2598" i="6"/>
  <c r="D2598" i="6"/>
  <c r="C2598" i="6"/>
  <c r="B2598" i="6"/>
  <c r="J2597" i="6"/>
  <c r="D2597" i="6"/>
  <c r="C2597" i="6"/>
  <c r="B2597" i="6"/>
  <c r="J2596" i="6"/>
  <c r="D2596" i="6"/>
  <c r="C2596" i="6"/>
  <c r="B2596" i="6"/>
  <c r="J2595" i="6"/>
  <c r="D2595" i="6"/>
  <c r="C2595" i="6"/>
  <c r="B2595" i="6"/>
  <c r="J2594" i="6"/>
  <c r="D2594" i="6"/>
  <c r="C2594" i="6"/>
  <c r="B2594" i="6"/>
  <c r="J2593" i="6"/>
  <c r="D2593" i="6"/>
  <c r="C2593" i="6"/>
  <c r="B2593" i="6"/>
  <c r="J2592" i="6"/>
  <c r="D2592" i="6"/>
  <c r="C2592" i="6"/>
  <c r="B2592" i="6"/>
  <c r="J2591" i="6"/>
  <c r="D2591" i="6"/>
  <c r="C2591" i="6"/>
  <c r="B2591" i="6"/>
  <c r="J2590" i="6"/>
  <c r="D2590" i="6"/>
  <c r="C2590" i="6"/>
  <c r="B2590" i="6"/>
  <c r="J2589" i="6"/>
  <c r="D2589" i="6"/>
  <c r="C2589" i="6"/>
  <c r="B2589" i="6"/>
  <c r="J2588" i="6"/>
  <c r="D2588" i="6"/>
  <c r="C2588" i="6"/>
  <c r="B2588" i="6"/>
  <c r="J2587" i="6"/>
  <c r="D2587" i="6"/>
  <c r="C2587" i="6"/>
  <c r="B2587" i="6"/>
  <c r="J2586" i="6"/>
  <c r="D2586" i="6"/>
  <c r="C2586" i="6"/>
  <c r="B2586" i="6"/>
  <c r="J2585" i="6"/>
  <c r="D2585" i="6"/>
  <c r="C2585" i="6"/>
  <c r="B2585" i="6"/>
  <c r="J2584" i="6"/>
  <c r="D2584" i="6"/>
  <c r="C2584" i="6"/>
  <c r="B2584" i="6"/>
  <c r="J2583" i="6"/>
  <c r="D2583" i="6"/>
  <c r="C2583" i="6"/>
  <c r="B2583" i="6"/>
  <c r="J2582" i="6"/>
  <c r="D2582" i="6"/>
  <c r="C2582" i="6"/>
  <c r="B2582" i="6"/>
  <c r="J2581" i="6"/>
  <c r="D2581" i="6"/>
  <c r="C2581" i="6"/>
  <c r="B2581" i="6"/>
  <c r="J2580" i="6"/>
  <c r="D2580" i="6"/>
  <c r="C2580" i="6"/>
  <c r="B2580" i="6"/>
  <c r="J2579" i="6"/>
  <c r="D2579" i="6"/>
  <c r="C2579" i="6"/>
  <c r="B2579" i="6"/>
  <c r="J2578" i="6"/>
  <c r="D2578" i="6"/>
  <c r="C2578" i="6"/>
  <c r="B2578" i="6"/>
  <c r="J2577" i="6"/>
  <c r="D2577" i="6"/>
  <c r="C2577" i="6"/>
  <c r="B2577" i="6"/>
  <c r="J2576" i="6"/>
  <c r="D2576" i="6"/>
  <c r="C2576" i="6"/>
  <c r="B2576" i="6"/>
  <c r="J2575" i="6"/>
  <c r="D2575" i="6"/>
  <c r="C2575" i="6"/>
  <c r="B2575" i="6"/>
  <c r="J2574" i="6"/>
  <c r="D2574" i="6"/>
  <c r="C2574" i="6"/>
  <c r="B2574" i="6"/>
  <c r="J2573" i="6"/>
  <c r="D2573" i="6"/>
  <c r="C2573" i="6"/>
  <c r="B2573" i="6"/>
  <c r="J2572" i="6"/>
  <c r="D2572" i="6"/>
  <c r="C2572" i="6"/>
  <c r="B2572" i="6"/>
  <c r="J2571" i="6"/>
  <c r="D2571" i="6"/>
  <c r="C2571" i="6"/>
  <c r="B2571" i="6"/>
  <c r="J2570" i="6"/>
  <c r="D2570" i="6"/>
  <c r="C2570" i="6"/>
  <c r="B2570" i="6"/>
  <c r="J2569" i="6"/>
  <c r="D2569" i="6"/>
  <c r="C2569" i="6"/>
  <c r="B2569" i="6"/>
  <c r="J2568" i="6"/>
  <c r="D2568" i="6"/>
  <c r="C2568" i="6"/>
  <c r="B2568" i="6"/>
  <c r="J2567" i="6"/>
  <c r="D2567" i="6"/>
  <c r="C2567" i="6"/>
  <c r="B2567" i="6"/>
  <c r="J2566" i="6"/>
  <c r="D2566" i="6"/>
  <c r="C2566" i="6"/>
  <c r="B2566" i="6"/>
  <c r="J2565" i="6"/>
  <c r="D2565" i="6"/>
  <c r="C2565" i="6"/>
  <c r="B2565" i="6"/>
  <c r="J2564" i="6"/>
  <c r="D2564" i="6"/>
  <c r="C2564" i="6"/>
  <c r="B2564" i="6"/>
  <c r="J2563" i="6"/>
  <c r="D2563" i="6"/>
  <c r="C2563" i="6"/>
  <c r="B2563" i="6"/>
  <c r="J2562" i="6"/>
  <c r="D2562" i="6"/>
  <c r="C2562" i="6"/>
  <c r="B2562" i="6"/>
  <c r="J2561" i="6"/>
  <c r="D2561" i="6"/>
  <c r="C2561" i="6"/>
  <c r="B2561" i="6"/>
  <c r="J2560" i="6"/>
  <c r="D2560" i="6"/>
  <c r="C2560" i="6"/>
  <c r="B2560" i="6"/>
  <c r="J2559" i="6"/>
  <c r="D2559" i="6"/>
  <c r="C2559" i="6"/>
  <c r="B2559" i="6"/>
  <c r="J2558" i="6"/>
  <c r="D2558" i="6"/>
  <c r="C2558" i="6"/>
  <c r="B2558" i="6"/>
  <c r="J2557" i="6"/>
  <c r="D2557" i="6"/>
  <c r="C2557" i="6"/>
  <c r="B2557" i="6"/>
  <c r="J2556" i="6"/>
  <c r="D2556" i="6"/>
  <c r="C2556" i="6"/>
  <c r="B2556" i="6"/>
  <c r="J2555" i="6"/>
  <c r="D2555" i="6"/>
  <c r="C2555" i="6"/>
  <c r="B2555" i="6"/>
  <c r="J2554" i="6"/>
  <c r="D2554" i="6"/>
  <c r="C2554" i="6"/>
  <c r="B2554" i="6"/>
  <c r="J2553" i="6"/>
  <c r="D2553" i="6"/>
  <c r="C2553" i="6"/>
  <c r="B2553" i="6"/>
  <c r="J2552" i="6"/>
  <c r="D2552" i="6"/>
  <c r="C2552" i="6"/>
  <c r="B2552" i="6"/>
  <c r="J2551" i="6"/>
  <c r="D2551" i="6"/>
  <c r="C2551" i="6"/>
  <c r="B2551" i="6"/>
  <c r="J2550" i="6"/>
  <c r="D2550" i="6"/>
  <c r="C2550" i="6"/>
  <c r="B2550" i="6"/>
  <c r="J2549" i="6"/>
  <c r="D2549" i="6"/>
  <c r="C2549" i="6"/>
  <c r="B2549" i="6"/>
  <c r="J2548" i="6"/>
  <c r="D2548" i="6"/>
  <c r="C2548" i="6"/>
  <c r="B2548" i="6"/>
  <c r="J2547" i="6"/>
  <c r="D2547" i="6"/>
  <c r="C2547" i="6"/>
  <c r="B2547" i="6"/>
  <c r="J2546" i="6"/>
  <c r="D2546" i="6"/>
  <c r="C2546" i="6"/>
  <c r="B2546" i="6"/>
  <c r="J2545" i="6"/>
  <c r="D2545" i="6"/>
  <c r="C2545" i="6"/>
  <c r="B2545" i="6"/>
  <c r="J2544" i="6"/>
  <c r="D2544" i="6"/>
  <c r="C2544" i="6"/>
  <c r="B2544" i="6"/>
  <c r="J2543" i="6"/>
  <c r="D2543" i="6"/>
  <c r="C2543" i="6"/>
  <c r="B2543" i="6"/>
  <c r="J2542" i="6"/>
  <c r="D2542" i="6"/>
  <c r="C2542" i="6"/>
  <c r="B2542" i="6"/>
  <c r="J2541" i="6"/>
  <c r="D2541" i="6"/>
  <c r="C2541" i="6"/>
  <c r="B2541" i="6"/>
  <c r="J2540" i="6"/>
  <c r="D2540" i="6"/>
  <c r="C2540" i="6"/>
  <c r="B2540" i="6"/>
  <c r="J2539" i="6"/>
  <c r="D2539" i="6"/>
  <c r="C2539" i="6"/>
  <c r="B2539" i="6"/>
  <c r="J2538" i="6"/>
  <c r="D2538" i="6"/>
  <c r="C2538" i="6"/>
  <c r="B2538" i="6"/>
  <c r="J2537" i="6"/>
  <c r="D2537" i="6"/>
  <c r="C2537" i="6"/>
  <c r="B2537" i="6"/>
  <c r="J2536" i="6"/>
  <c r="D2536" i="6"/>
  <c r="C2536" i="6"/>
  <c r="B2536" i="6"/>
  <c r="J2535" i="6"/>
  <c r="D2535" i="6"/>
  <c r="C2535" i="6"/>
  <c r="B2535" i="6"/>
  <c r="J2534" i="6"/>
  <c r="D2534" i="6"/>
  <c r="C2534" i="6"/>
  <c r="B2534" i="6"/>
  <c r="J2533" i="6"/>
  <c r="D2533" i="6"/>
  <c r="C2533" i="6"/>
  <c r="B2533" i="6"/>
  <c r="J2532" i="6"/>
  <c r="D2532" i="6"/>
  <c r="C2532" i="6"/>
  <c r="B2532" i="6"/>
  <c r="J2531" i="6"/>
  <c r="D2531" i="6"/>
  <c r="C2531" i="6"/>
  <c r="B2531" i="6"/>
  <c r="J2530" i="6"/>
  <c r="D2530" i="6"/>
  <c r="C2530" i="6"/>
  <c r="B2530" i="6"/>
  <c r="J2529" i="6"/>
  <c r="D2529" i="6"/>
  <c r="C2529" i="6"/>
  <c r="B2529" i="6"/>
  <c r="J2528" i="6"/>
  <c r="D2528" i="6"/>
  <c r="C2528" i="6"/>
  <c r="B2528" i="6"/>
  <c r="J2527" i="6"/>
  <c r="D2527" i="6"/>
  <c r="C2527" i="6"/>
  <c r="B2527" i="6"/>
  <c r="J2526" i="6"/>
  <c r="D2526" i="6"/>
  <c r="C2526" i="6"/>
  <c r="B2526" i="6"/>
  <c r="J2525" i="6"/>
  <c r="D2525" i="6"/>
  <c r="C2525" i="6"/>
  <c r="B2525" i="6"/>
  <c r="J2524" i="6"/>
  <c r="D2524" i="6"/>
  <c r="C2524" i="6"/>
  <c r="B2524" i="6"/>
  <c r="J2523" i="6"/>
  <c r="D2523" i="6"/>
  <c r="C2523" i="6"/>
  <c r="B2523" i="6"/>
  <c r="J2522" i="6"/>
  <c r="D2522" i="6"/>
  <c r="C2522" i="6"/>
  <c r="B2522" i="6"/>
  <c r="J2521" i="6"/>
  <c r="D2521" i="6"/>
  <c r="C2521" i="6"/>
  <c r="B2521" i="6"/>
  <c r="J2520" i="6"/>
  <c r="D2520" i="6"/>
  <c r="C2520" i="6"/>
  <c r="B2520" i="6"/>
  <c r="J2519" i="6"/>
  <c r="D2519" i="6"/>
  <c r="C2519" i="6"/>
  <c r="B2519" i="6"/>
  <c r="J2518" i="6"/>
  <c r="D2518" i="6"/>
  <c r="C2518" i="6"/>
  <c r="B2518" i="6"/>
  <c r="J2517" i="6"/>
  <c r="D2517" i="6"/>
  <c r="C2517" i="6"/>
  <c r="B2517" i="6"/>
  <c r="J2516" i="6"/>
  <c r="D2516" i="6"/>
  <c r="C2516" i="6"/>
  <c r="B2516" i="6"/>
  <c r="J2515" i="6"/>
  <c r="D2515" i="6"/>
  <c r="C2515" i="6"/>
  <c r="B2515" i="6"/>
  <c r="J2514" i="6"/>
  <c r="D2514" i="6"/>
  <c r="C2514" i="6"/>
  <c r="B2514" i="6"/>
  <c r="J2513" i="6"/>
  <c r="D2513" i="6"/>
  <c r="C2513" i="6"/>
  <c r="B2513" i="6"/>
  <c r="J2512" i="6"/>
  <c r="D2512" i="6"/>
  <c r="C2512" i="6"/>
  <c r="B2512" i="6"/>
  <c r="J2511" i="6"/>
  <c r="D2511" i="6"/>
  <c r="C2511" i="6"/>
  <c r="B2511" i="6"/>
  <c r="J2510" i="6"/>
  <c r="D2510" i="6"/>
  <c r="C2510" i="6"/>
  <c r="B2510" i="6"/>
  <c r="J2509" i="6"/>
  <c r="D2509" i="6"/>
  <c r="C2509" i="6"/>
  <c r="B2509" i="6"/>
  <c r="J2508" i="6"/>
  <c r="D2508" i="6"/>
  <c r="C2508" i="6"/>
  <c r="B2508" i="6"/>
  <c r="J2507" i="6"/>
  <c r="D2507" i="6"/>
  <c r="C2507" i="6"/>
  <c r="B2507" i="6"/>
  <c r="J2506" i="6"/>
  <c r="D2506" i="6"/>
  <c r="C2506" i="6"/>
  <c r="B2506" i="6"/>
  <c r="J2505" i="6"/>
  <c r="D2505" i="6"/>
  <c r="C2505" i="6"/>
  <c r="B2505" i="6"/>
  <c r="J2504" i="6"/>
  <c r="D2504" i="6"/>
  <c r="C2504" i="6"/>
  <c r="B2504" i="6"/>
  <c r="J2503" i="6"/>
  <c r="D2503" i="6"/>
  <c r="C2503" i="6"/>
  <c r="B2503" i="6"/>
  <c r="J2502" i="6"/>
  <c r="D2502" i="6"/>
  <c r="C2502" i="6"/>
  <c r="B2502" i="6"/>
  <c r="J2501" i="6"/>
  <c r="D2501" i="6"/>
  <c r="C2501" i="6"/>
  <c r="B2501" i="6"/>
  <c r="J2500" i="6"/>
  <c r="D2500" i="6"/>
  <c r="C2500" i="6"/>
  <c r="B2500" i="6"/>
  <c r="J2499" i="6"/>
  <c r="D2499" i="6"/>
  <c r="C2499" i="6"/>
  <c r="B2499" i="6"/>
  <c r="J2498" i="6"/>
  <c r="D2498" i="6"/>
  <c r="C2498" i="6"/>
  <c r="B2498" i="6"/>
  <c r="J2497" i="6"/>
  <c r="D2497" i="6"/>
  <c r="C2497" i="6"/>
  <c r="B2497" i="6"/>
  <c r="J2496" i="6"/>
  <c r="D2496" i="6"/>
  <c r="C2496" i="6"/>
  <c r="B2496" i="6"/>
  <c r="J2495" i="6"/>
  <c r="D2495" i="6"/>
  <c r="C2495" i="6"/>
  <c r="B2495" i="6"/>
  <c r="J2494" i="6"/>
  <c r="D2494" i="6"/>
  <c r="C2494" i="6"/>
  <c r="B2494" i="6"/>
  <c r="J2493" i="6"/>
  <c r="D2493" i="6"/>
  <c r="C2493" i="6"/>
  <c r="B2493" i="6"/>
  <c r="J2492" i="6"/>
  <c r="D2492" i="6"/>
  <c r="C2492" i="6"/>
  <c r="B2492" i="6"/>
  <c r="J2491" i="6"/>
  <c r="D2491" i="6"/>
  <c r="C2491" i="6"/>
  <c r="B2491" i="6"/>
  <c r="J2490" i="6"/>
  <c r="D2490" i="6"/>
  <c r="C2490" i="6"/>
  <c r="B2490" i="6"/>
  <c r="J2489" i="6"/>
  <c r="D2489" i="6"/>
  <c r="C2489" i="6"/>
  <c r="B2489" i="6"/>
  <c r="J2488" i="6"/>
  <c r="D2488" i="6"/>
  <c r="C2488" i="6"/>
  <c r="B2488" i="6"/>
  <c r="J2487" i="6"/>
  <c r="D2487" i="6"/>
  <c r="C2487" i="6"/>
  <c r="B2487" i="6"/>
  <c r="J2486" i="6"/>
  <c r="D2486" i="6"/>
  <c r="C2486" i="6"/>
  <c r="B2486" i="6"/>
  <c r="J2485" i="6"/>
  <c r="D2485" i="6"/>
  <c r="C2485" i="6"/>
  <c r="B2485" i="6"/>
  <c r="J2484" i="6"/>
  <c r="D2484" i="6"/>
  <c r="C2484" i="6"/>
  <c r="B2484" i="6"/>
  <c r="J2483" i="6"/>
  <c r="D2483" i="6"/>
  <c r="C2483" i="6"/>
  <c r="B2483" i="6"/>
  <c r="J2482" i="6"/>
  <c r="D2482" i="6"/>
  <c r="C2482" i="6"/>
  <c r="B2482" i="6"/>
  <c r="J2481" i="6"/>
  <c r="D2481" i="6"/>
  <c r="C2481" i="6"/>
  <c r="B2481" i="6"/>
  <c r="J2480" i="6"/>
  <c r="D2480" i="6"/>
  <c r="C2480" i="6"/>
  <c r="B2480" i="6"/>
  <c r="J2479" i="6"/>
  <c r="D2479" i="6"/>
  <c r="C2479" i="6"/>
  <c r="B2479" i="6"/>
  <c r="J2478" i="6"/>
  <c r="D2478" i="6"/>
  <c r="C2478" i="6"/>
  <c r="B2478" i="6"/>
  <c r="J2477" i="6"/>
  <c r="D2477" i="6"/>
  <c r="C2477" i="6"/>
  <c r="B2477" i="6"/>
  <c r="J2476" i="6"/>
  <c r="D2476" i="6"/>
  <c r="C2476" i="6"/>
  <c r="B2476" i="6"/>
  <c r="J2475" i="6"/>
  <c r="D2475" i="6"/>
  <c r="C2475" i="6"/>
  <c r="B2475" i="6"/>
  <c r="J2474" i="6"/>
  <c r="D2474" i="6"/>
  <c r="C2474" i="6"/>
  <c r="B2474" i="6"/>
  <c r="J2473" i="6"/>
  <c r="D2473" i="6"/>
  <c r="C2473" i="6"/>
  <c r="B2473" i="6"/>
  <c r="J2472" i="6"/>
  <c r="D2472" i="6"/>
  <c r="C2472" i="6"/>
  <c r="B2472" i="6"/>
  <c r="J2471" i="6"/>
  <c r="D2471" i="6"/>
  <c r="C2471" i="6"/>
  <c r="B2471" i="6"/>
  <c r="J2470" i="6"/>
  <c r="D2470" i="6"/>
  <c r="C2470" i="6"/>
  <c r="B2470" i="6"/>
  <c r="J2469" i="6"/>
  <c r="D2469" i="6"/>
  <c r="C2469" i="6"/>
  <c r="B2469" i="6"/>
  <c r="J2468" i="6"/>
  <c r="D2468" i="6"/>
  <c r="C2468" i="6"/>
  <c r="B2468" i="6"/>
  <c r="J2467" i="6"/>
  <c r="D2467" i="6"/>
  <c r="C2467" i="6"/>
  <c r="B2467" i="6"/>
  <c r="J2466" i="6"/>
  <c r="D2466" i="6"/>
  <c r="C2466" i="6"/>
  <c r="B2466" i="6"/>
  <c r="J2465" i="6"/>
  <c r="D2465" i="6"/>
  <c r="C2465" i="6"/>
  <c r="B2465" i="6"/>
  <c r="J2464" i="6"/>
  <c r="D2464" i="6"/>
  <c r="C2464" i="6"/>
  <c r="B2464" i="6"/>
  <c r="J2463" i="6"/>
  <c r="D2463" i="6"/>
  <c r="C2463" i="6"/>
  <c r="B2463" i="6"/>
  <c r="J2462" i="6"/>
  <c r="D2462" i="6"/>
  <c r="C2462" i="6"/>
  <c r="B2462" i="6"/>
  <c r="J2461" i="6"/>
  <c r="D2461" i="6"/>
  <c r="C2461" i="6"/>
  <c r="B2461" i="6"/>
  <c r="J2460" i="6"/>
  <c r="D2460" i="6"/>
  <c r="C2460" i="6"/>
  <c r="B2460" i="6"/>
  <c r="J2459" i="6"/>
  <c r="D2459" i="6"/>
  <c r="C2459" i="6"/>
  <c r="B2459" i="6"/>
  <c r="J2458" i="6"/>
  <c r="D2458" i="6"/>
  <c r="C2458" i="6"/>
  <c r="B2458" i="6"/>
  <c r="J2457" i="6"/>
  <c r="D2457" i="6"/>
  <c r="C2457" i="6"/>
  <c r="B2457" i="6"/>
  <c r="J2456" i="6"/>
  <c r="D2456" i="6"/>
  <c r="C2456" i="6"/>
  <c r="B2456" i="6"/>
  <c r="J2455" i="6"/>
  <c r="D2455" i="6"/>
  <c r="C2455" i="6"/>
  <c r="B2455" i="6"/>
  <c r="J2454" i="6"/>
  <c r="D2454" i="6"/>
  <c r="C2454" i="6"/>
  <c r="B2454" i="6"/>
  <c r="J2453" i="6"/>
  <c r="D2453" i="6"/>
  <c r="C2453" i="6"/>
  <c r="B2453" i="6"/>
  <c r="J2452" i="6"/>
  <c r="D2452" i="6"/>
  <c r="C2452" i="6"/>
  <c r="B2452" i="6"/>
  <c r="J2451" i="6"/>
  <c r="D2451" i="6"/>
  <c r="C2451" i="6"/>
  <c r="B2451" i="6"/>
  <c r="J2450" i="6"/>
  <c r="D2450" i="6"/>
  <c r="C2450" i="6"/>
  <c r="B2450" i="6"/>
  <c r="J2449" i="6"/>
  <c r="D2449" i="6"/>
  <c r="C2449" i="6"/>
  <c r="B2449" i="6"/>
  <c r="J2448" i="6"/>
  <c r="D2448" i="6"/>
  <c r="C2448" i="6"/>
  <c r="B2448" i="6"/>
  <c r="J2447" i="6"/>
  <c r="D2447" i="6"/>
  <c r="C2447" i="6"/>
  <c r="B2447" i="6"/>
  <c r="J2446" i="6"/>
  <c r="D2446" i="6"/>
  <c r="C2446" i="6"/>
  <c r="B2446" i="6"/>
  <c r="J2445" i="6"/>
  <c r="D2445" i="6"/>
  <c r="C2445" i="6"/>
  <c r="B2445" i="6"/>
  <c r="J2444" i="6"/>
  <c r="D2444" i="6"/>
  <c r="C2444" i="6"/>
  <c r="B2444" i="6"/>
  <c r="J2443" i="6"/>
  <c r="D2443" i="6"/>
  <c r="C2443" i="6"/>
  <c r="B2443" i="6"/>
  <c r="J2442" i="6"/>
  <c r="D2442" i="6"/>
  <c r="C2442" i="6"/>
  <c r="B2442" i="6"/>
  <c r="J2441" i="6"/>
  <c r="D2441" i="6"/>
  <c r="C2441" i="6"/>
  <c r="B2441" i="6"/>
  <c r="J2440" i="6"/>
  <c r="D2440" i="6"/>
  <c r="C2440" i="6"/>
  <c r="B2440" i="6"/>
  <c r="J2439" i="6"/>
  <c r="D2439" i="6"/>
  <c r="C2439" i="6"/>
  <c r="B2439" i="6"/>
  <c r="J2438" i="6"/>
  <c r="D2438" i="6"/>
  <c r="C2438" i="6"/>
  <c r="B2438" i="6"/>
  <c r="J2437" i="6"/>
  <c r="D2437" i="6"/>
  <c r="C2437" i="6"/>
  <c r="B2437" i="6"/>
  <c r="J2436" i="6"/>
  <c r="D2436" i="6"/>
  <c r="C2436" i="6"/>
  <c r="B2436" i="6"/>
  <c r="J2435" i="6"/>
  <c r="D2435" i="6"/>
  <c r="C2435" i="6"/>
  <c r="B2435" i="6"/>
  <c r="J2434" i="6"/>
  <c r="D2434" i="6"/>
  <c r="C2434" i="6"/>
  <c r="B2434" i="6"/>
  <c r="J2433" i="6"/>
  <c r="D2433" i="6"/>
  <c r="C2433" i="6"/>
  <c r="B2433" i="6"/>
  <c r="J2432" i="6"/>
  <c r="D2432" i="6"/>
  <c r="C2432" i="6"/>
  <c r="B2432" i="6"/>
  <c r="J2431" i="6"/>
  <c r="D2431" i="6"/>
  <c r="C2431" i="6"/>
  <c r="B2431" i="6"/>
  <c r="J2430" i="6"/>
  <c r="D2430" i="6"/>
  <c r="C2430" i="6"/>
  <c r="B2430" i="6"/>
  <c r="J2429" i="6"/>
  <c r="D2429" i="6"/>
  <c r="C2429" i="6"/>
  <c r="B2429" i="6"/>
  <c r="J2428" i="6"/>
  <c r="D2428" i="6"/>
  <c r="C2428" i="6"/>
  <c r="B2428" i="6"/>
  <c r="J2427" i="6"/>
  <c r="D2427" i="6"/>
  <c r="C2427" i="6"/>
  <c r="B2427" i="6"/>
  <c r="J2426" i="6"/>
  <c r="D2426" i="6"/>
  <c r="C2426" i="6"/>
  <c r="B2426" i="6"/>
  <c r="J2425" i="6"/>
  <c r="D2425" i="6"/>
  <c r="C2425" i="6"/>
  <c r="B2425" i="6"/>
  <c r="J2424" i="6"/>
  <c r="D2424" i="6"/>
  <c r="C2424" i="6"/>
  <c r="B2424" i="6"/>
  <c r="J2423" i="6"/>
  <c r="D2423" i="6"/>
  <c r="C2423" i="6"/>
  <c r="B2423" i="6"/>
  <c r="J2422" i="6"/>
  <c r="D2422" i="6"/>
  <c r="C2422" i="6"/>
  <c r="B2422" i="6"/>
  <c r="J2421" i="6"/>
  <c r="D2421" i="6"/>
  <c r="C2421" i="6"/>
  <c r="B2421" i="6"/>
  <c r="J2420" i="6"/>
  <c r="D2420" i="6"/>
  <c r="C2420" i="6"/>
  <c r="B2420" i="6"/>
  <c r="J2419" i="6"/>
  <c r="D2419" i="6"/>
  <c r="C2419" i="6"/>
  <c r="B2419" i="6"/>
  <c r="J2418" i="6"/>
  <c r="D2418" i="6"/>
  <c r="C2418" i="6"/>
  <c r="B2418" i="6"/>
  <c r="J2417" i="6"/>
  <c r="D2417" i="6"/>
  <c r="C2417" i="6"/>
  <c r="B2417" i="6"/>
  <c r="J2416" i="6"/>
  <c r="D2416" i="6"/>
  <c r="C2416" i="6"/>
  <c r="B2416" i="6"/>
  <c r="J2415" i="6"/>
  <c r="D2415" i="6"/>
  <c r="C2415" i="6"/>
  <c r="B2415" i="6"/>
  <c r="J2414" i="6"/>
  <c r="D2414" i="6"/>
  <c r="C2414" i="6"/>
  <c r="B2414" i="6"/>
  <c r="J2413" i="6"/>
  <c r="D2413" i="6"/>
  <c r="C2413" i="6"/>
  <c r="B2413" i="6"/>
  <c r="J2412" i="6"/>
  <c r="D2412" i="6"/>
  <c r="C2412" i="6"/>
  <c r="B2412" i="6"/>
  <c r="J2411" i="6"/>
  <c r="D2411" i="6"/>
  <c r="C2411" i="6"/>
  <c r="B2411" i="6"/>
  <c r="J2410" i="6"/>
  <c r="D2410" i="6"/>
  <c r="C2410" i="6"/>
  <c r="B2410" i="6"/>
  <c r="J2409" i="6"/>
  <c r="D2409" i="6"/>
  <c r="C2409" i="6"/>
  <c r="B2409" i="6"/>
  <c r="J2408" i="6"/>
  <c r="D2408" i="6"/>
  <c r="C2408" i="6"/>
  <c r="B2408" i="6"/>
  <c r="J2407" i="6"/>
  <c r="D2407" i="6"/>
  <c r="C2407" i="6"/>
  <c r="B2407" i="6"/>
  <c r="J2406" i="6"/>
  <c r="D2406" i="6"/>
  <c r="C2406" i="6"/>
  <c r="B2406" i="6"/>
  <c r="J2405" i="6"/>
  <c r="D2405" i="6"/>
  <c r="C2405" i="6"/>
  <c r="B2405" i="6"/>
  <c r="J2404" i="6"/>
  <c r="D2404" i="6"/>
  <c r="C2404" i="6"/>
  <c r="B2404" i="6"/>
  <c r="J2403" i="6"/>
  <c r="D2403" i="6"/>
  <c r="C2403" i="6"/>
  <c r="B2403" i="6"/>
  <c r="J2402" i="6"/>
  <c r="D2402" i="6"/>
  <c r="C2402" i="6"/>
  <c r="B2402" i="6"/>
  <c r="J2401" i="6"/>
  <c r="D2401" i="6"/>
  <c r="C2401" i="6"/>
  <c r="B2401" i="6"/>
  <c r="J2400" i="6"/>
  <c r="D2400" i="6"/>
  <c r="C2400" i="6"/>
  <c r="B2400" i="6"/>
  <c r="J2399" i="6"/>
  <c r="D2399" i="6"/>
  <c r="C2399" i="6"/>
  <c r="B2399" i="6"/>
  <c r="J2398" i="6"/>
  <c r="D2398" i="6"/>
  <c r="C2398" i="6"/>
  <c r="B2398" i="6"/>
  <c r="J2397" i="6"/>
  <c r="D2397" i="6"/>
  <c r="C2397" i="6"/>
  <c r="B2397" i="6"/>
  <c r="J2396" i="6"/>
  <c r="D2396" i="6"/>
  <c r="C2396" i="6"/>
  <c r="B2396" i="6"/>
  <c r="J2395" i="6"/>
  <c r="D2395" i="6"/>
  <c r="C2395" i="6"/>
  <c r="B2395" i="6"/>
  <c r="J2394" i="6"/>
  <c r="D2394" i="6"/>
  <c r="C2394" i="6"/>
  <c r="B2394" i="6"/>
  <c r="J2393" i="6"/>
  <c r="D2393" i="6"/>
  <c r="C2393" i="6"/>
  <c r="B2393" i="6"/>
  <c r="J2392" i="6"/>
  <c r="D2392" i="6"/>
  <c r="C2392" i="6"/>
  <c r="B2392" i="6"/>
  <c r="J2391" i="6"/>
  <c r="D2391" i="6"/>
  <c r="C2391" i="6"/>
  <c r="B2391" i="6"/>
  <c r="J2390" i="6"/>
  <c r="D2390" i="6"/>
  <c r="C2390" i="6"/>
  <c r="B2390" i="6"/>
  <c r="J2389" i="6"/>
  <c r="D2389" i="6"/>
  <c r="C2389" i="6"/>
  <c r="B2389" i="6"/>
  <c r="J2388" i="6"/>
  <c r="D2388" i="6"/>
  <c r="C2388" i="6"/>
  <c r="B2388" i="6"/>
  <c r="J2387" i="6"/>
  <c r="D2387" i="6"/>
  <c r="C2387" i="6"/>
  <c r="B2387" i="6"/>
  <c r="J2386" i="6"/>
  <c r="D2386" i="6"/>
  <c r="C2386" i="6"/>
  <c r="B2386" i="6"/>
  <c r="J2385" i="6"/>
  <c r="D2385" i="6"/>
  <c r="C2385" i="6"/>
  <c r="B2385" i="6"/>
  <c r="J2384" i="6"/>
  <c r="D2384" i="6"/>
  <c r="C2384" i="6"/>
  <c r="B2384" i="6"/>
  <c r="J2383" i="6"/>
  <c r="D2383" i="6"/>
  <c r="C2383" i="6"/>
  <c r="B2383" i="6"/>
  <c r="J2382" i="6"/>
  <c r="D2382" i="6"/>
  <c r="C2382" i="6"/>
  <c r="B2382" i="6"/>
  <c r="J2381" i="6"/>
  <c r="D2381" i="6"/>
  <c r="C2381" i="6"/>
  <c r="B2381" i="6"/>
  <c r="J2380" i="6"/>
  <c r="D2380" i="6"/>
  <c r="C2380" i="6"/>
  <c r="B2380" i="6"/>
  <c r="J2379" i="6"/>
  <c r="D2379" i="6"/>
  <c r="C2379" i="6"/>
  <c r="B2379" i="6"/>
  <c r="J2378" i="6"/>
  <c r="D2378" i="6"/>
  <c r="C2378" i="6"/>
  <c r="B2378" i="6"/>
  <c r="J2377" i="6"/>
  <c r="D2377" i="6"/>
  <c r="C2377" i="6"/>
  <c r="B2377" i="6"/>
  <c r="J2376" i="6"/>
  <c r="D2376" i="6"/>
  <c r="C2376" i="6"/>
  <c r="B2376" i="6"/>
  <c r="J2375" i="6"/>
  <c r="D2375" i="6"/>
  <c r="C2375" i="6"/>
  <c r="B2375" i="6"/>
  <c r="J2374" i="6"/>
  <c r="D2374" i="6"/>
  <c r="C2374" i="6"/>
  <c r="B2374" i="6"/>
  <c r="J2373" i="6"/>
  <c r="D2373" i="6"/>
  <c r="C2373" i="6"/>
  <c r="B2373" i="6"/>
  <c r="J2372" i="6"/>
  <c r="D2372" i="6"/>
  <c r="C2372" i="6"/>
  <c r="B2372" i="6"/>
  <c r="J2371" i="6"/>
  <c r="D2371" i="6"/>
  <c r="C2371" i="6"/>
  <c r="B2371" i="6"/>
  <c r="J2370" i="6"/>
  <c r="D2370" i="6"/>
  <c r="C2370" i="6"/>
  <c r="B2370" i="6"/>
  <c r="J2369" i="6"/>
  <c r="D2369" i="6"/>
  <c r="C2369" i="6"/>
  <c r="B2369" i="6"/>
  <c r="J2368" i="6"/>
  <c r="D2368" i="6"/>
  <c r="C2368" i="6"/>
  <c r="B2368" i="6"/>
  <c r="J2367" i="6"/>
  <c r="D2367" i="6"/>
  <c r="C2367" i="6"/>
  <c r="B2367" i="6"/>
  <c r="J2366" i="6"/>
  <c r="D2366" i="6"/>
  <c r="C2366" i="6"/>
  <c r="B2366" i="6"/>
  <c r="J2365" i="6"/>
  <c r="D2365" i="6"/>
  <c r="C2365" i="6"/>
  <c r="B2365" i="6"/>
  <c r="J2364" i="6"/>
  <c r="D2364" i="6"/>
  <c r="C2364" i="6"/>
  <c r="B2364" i="6"/>
  <c r="J2363" i="6"/>
  <c r="D2363" i="6"/>
  <c r="C2363" i="6"/>
  <c r="B2363" i="6"/>
  <c r="J2362" i="6"/>
  <c r="D2362" i="6"/>
  <c r="C2362" i="6"/>
  <c r="B2362" i="6"/>
  <c r="J2361" i="6"/>
  <c r="D2361" i="6"/>
  <c r="C2361" i="6"/>
  <c r="B2361" i="6"/>
  <c r="J2360" i="6"/>
  <c r="D2360" i="6"/>
  <c r="C2360" i="6"/>
  <c r="B2360" i="6"/>
  <c r="J2359" i="6"/>
  <c r="D2359" i="6"/>
  <c r="C2359" i="6"/>
  <c r="B2359" i="6"/>
  <c r="J2358" i="6"/>
  <c r="D2358" i="6"/>
  <c r="C2358" i="6"/>
  <c r="B2358" i="6"/>
  <c r="J2357" i="6"/>
  <c r="D2357" i="6"/>
  <c r="C2357" i="6"/>
  <c r="B2357" i="6"/>
  <c r="J2356" i="6"/>
  <c r="D2356" i="6"/>
  <c r="C2356" i="6"/>
  <c r="B2356" i="6"/>
  <c r="J2355" i="6"/>
  <c r="D2355" i="6"/>
  <c r="C2355" i="6"/>
  <c r="B2355" i="6"/>
  <c r="J2354" i="6"/>
  <c r="D2354" i="6"/>
  <c r="C2354" i="6"/>
  <c r="B2354" i="6"/>
  <c r="J2353" i="6"/>
  <c r="D2353" i="6"/>
  <c r="C2353" i="6"/>
  <c r="B2353" i="6"/>
  <c r="J2352" i="6"/>
  <c r="D2352" i="6"/>
  <c r="C2352" i="6"/>
  <c r="B2352" i="6"/>
  <c r="J2351" i="6"/>
  <c r="D2351" i="6"/>
  <c r="C2351" i="6"/>
  <c r="B2351" i="6"/>
  <c r="J2350" i="6"/>
  <c r="D2350" i="6"/>
  <c r="C2350" i="6"/>
  <c r="B2350" i="6"/>
  <c r="J2349" i="6"/>
  <c r="D2349" i="6"/>
  <c r="C2349" i="6"/>
  <c r="B2349" i="6"/>
  <c r="J2348" i="6"/>
  <c r="D2348" i="6"/>
  <c r="C2348" i="6"/>
  <c r="B2348" i="6"/>
  <c r="J2347" i="6"/>
  <c r="D2347" i="6"/>
  <c r="C2347" i="6"/>
  <c r="B2347" i="6"/>
  <c r="J2346" i="6"/>
  <c r="D2346" i="6"/>
  <c r="C2346" i="6"/>
  <c r="B2346" i="6"/>
  <c r="J2345" i="6"/>
  <c r="D2345" i="6"/>
  <c r="C2345" i="6"/>
  <c r="B2345" i="6"/>
  <c r="J2344" i="6"/>
  <c r="D2344" i="6"/>
  <c r="C2344" i="6"/>
  <c r="B2344" i="6"/>
  <c r="J2343" i="6"/>
  <c r="D2343" i="6"/>
  <c r="C2343" i="6"/>
  <c r="B2343" i="6"/>
  <c r="J2342" i="6"/>
  <c r="D2342" i="6"/>
  <c r="C2342" i="6"/>
  <c r="B2342" i="6"/>
  <c r="J2341" i="6"/>
  <c r="D2341" i="6"/>
  <c r="C2341" i="6"/>
  <c r="B2341" i="6"/>
  <c r="J2340" i="6"/>
  <c r="D2340" i="6"/>
  <c r="C2340" i="6"/>
  <c r="B2340" i="6"/>
  <c r="J2339" i="6"/>
  <c r="D2339" i="6"/>
  <c r="C2339" i="6"/>
  <c r="B2339" i="6"/>
  <c r="J2338" i="6"/>
  <c r="D2338" i="6"/>
  <c r="C2338" i="6"/>
  <c r="B2338" i="6"/>
  <c r="J2337" i="6"/>
  <c r="D2337" i="6"/>
  <c r="C2337" i="6"/>
  <c r="B2337" i="6"/>
  <c r="J2336" i="6"/>
  <c r="D2336" i="6"/>
  <c r="C2336" i="6"/>
  <c r="B2336" i="6"/>
  <c r="J2335" i="6"/>
  <c r="D2335" i="6"/>
  <c r="C2335" i="6"/>
  <c r="B2335" i="6"/>
  <c r="J2334" i="6"/>
  <c r="D2334" i="6"/>
  <c r="C2334" i="6"/>
  <c r="B2334" i="6"/>
  <c r="J2333" i="6"/>
  <c r="D2333" i="6"/>
  <c r="C2333" i="6"/>
  <c r="B2333" i="6"/>
  <c r="J2332" i="6"/>
  <c r="D2332" i="6"/>
  <c r="C2332" i="6"/>
  <c r="B2332" i="6"/>
  <c r="J2331" i="6"/>
  <c r="D2331" i="6"/>
  <c r="C2331" i="6"/>
  <c r="B2331" i="6"/>
  <c r="J2330" i="6"/>
  <c r="D2330" i="6"/>
  <c r="C2330" i="6"/>
  <c r="B2330" i="6"/>
  <c r="J2329" i="6"/>
  <c r="D2329" i="6"/>
  <c r="C2329" i="6"/>
  <c r="B2329" i="6"/>
  <c r="J2328" i="6"/>
  <c r="D2328" i="6"/>
  <c r="C2328" i="6"/>
  <c r="B2328" i="6"/>
  <c r="J2327" i="6"/>
  <c r="D2327" i="6"/>
  <c r="C2327" i="6"/>
  <c r="B2327" i="6"/>
  <c r="J2326" i="6"/>
  <c r="D2326" i="6"/>
  <c r="C2326" i="6"/>
  <c r="B2326" i="6"/>
  <c r="J2325" i="6"/>
  <c r="D2325" i="6"/>
  <c r="C2325" i="6"/>
  <c r="B2325" i="6"/>
  <c r="J2324" i="6"/>
  <c r="D2324" i="6"/>
  <c r="C2324" i="6"/>
  <c r="B2324" i="6"/>
  <c r="J2323" i="6"/>
  <c r="D2323" i="6"/>
  <c r="C2323" i="6"/>
  <c r="B2323" i="6"/>
  <c r="J2322" i="6"/>
  <c r="D2322" i="6"/>
  <c r="C2322" i="6"/>
  <c r="B2322" i="6"/>
  <c r="J2321" i="6"/>
  <c r="D2321" i="6"/>
  <c r="C2321" i="6"/>
  <c r="B2321" i="6"/>
  <c r="J2320" i="6"/>
  <c r="D2320" i="6"/>
  <c r="C2320" i="6"/>
  <c r="B2320" i="6"/>
  <c r="J2319" i="6"/>
  <c r="D2319" i="6"/>
  <c r="C2319" i="6"/>
  <c r="B2319" i="6"/>
  <c r="J2318" i="6"/>
  <c r="D2318" i="6"/>
  <c r="C2318" i="6"/>
  <c r="B2318" i="6"/>
  <c r="J2317" i="6"/>
  <c r="D2317" i="6"/>
  <c r="C2317" i="6"/>
  <c r="B2317" i="6"/>
  <c r="J2316" i="6"/>
  <c r="D2316" i="6"/>
  <c r="C2316" i="6"/>
  <c r="B2316" i="6"/>
  <c r="J2315" i="6"/>
  <c r="D2315" i="6"/>
  <c r="C2315" i="6"/>
  <c r="B2315" i="6"/>
  <c r="J2314" i="6"/>
  <c r="D2314" i="6"/>
  <c r="C2314" i="6"/>
  <c r="B2314" i="6"/>
  <c r="J2313" i="6"/>
  <c r="D2313" i="6"/>
  <c r="C2313" i="6"/>
  <c r="B2313" i="6"/>
  <c r="J2312" i="6"/>
  <c r="D2312" i="6"/>
  <c r="C2312" i="6"/>
  <c r="B2312" i="6"/>
  <c r="J2311" i="6"/>
  <c r="D2311" i="6"/>
  <c r="C2311" i="6"/>
  <c r="B2311" i="6"/>
  <c r="J2310" i="6"/>
  <c r="D2310" i="6"/>
  <c r="C2310" i="6"/>
  <c r="B2310" i="6"/>
  <c r="J2309" i="6"/>
  <c r="D2309" i="6"/>
  <c r="C2309" i="6"/>
  <c r="B2309" i="6"/>
  <c r="J2308" i="6"/>
  <c r="D2308" i="6"/>
  <c r="C2308" i="6"/>
  <c r="B2308" i="6"/>
  <c r="J2307" i="6"/>
  <c r="D2307" i="6"/>
  <c r="C2307" i="6"/>
  <c r="B2307" i="6"/>
  <c r="J2306" i="6"/>
  <c r="D2306" i="6"/>
  <c r="C2306" i="6"/>
  <c r="B2306" i="6"/>
  <c r="J2305" i="6"/>
  <c r="D2305" i="6"/>
  <c r="C2305" i="6"/>
  <c r="B2305" i="6"/>
  <c r="J2304" i="6"/>
  <c r="D2304" i="6"/>
  <c r="C2304" i="6"/>
  <c r="B2304" i="6"/>
  <c r="J2303" i="6"/>
  <c r="D2303" i="6"/>
  <c r="C2303" i="6"/>
  <c r="B2303" i="6"/>
  <c r="J2302" i="6"/>
  <c r="D2302" i="6"/>
  <c r="C2302" i="6"/>
  <c r="B2302" i="6"/>
  <c r="J2301" i="6"/>
  <c r="D2301" i="6"/>
  <c r="C2301" i="6"/>
  <c r="B2301" i="6"/>
  <c r="J2300" i="6"/>
  <c r="D2300" i="6"/>
  <c r="C2300" i="6"/>
  <c r="B2300" i="6"/>
  <c r="J2299" i="6"/>
  <c r="D2299" i="6"/>
  <c r="C2299" i="6"/>
  <c r="B2299" i="6"/>
  <c r="J2298" i="6"/>
  <c r="D2298" i="6"/>
  <c r="C2298" i="6"/>
  <c r="B2298" i="6"/>
  <c r="J2297" i="6"/>
  <c r="D2297" i="6"/>
  <c r="C2297" i="6"/>
  <c r="B2297" i="6"/>
  <c r="J2296" i="6"/>
  <c r="D2296" i="6"/>
  <c r="C2296" i="6"/>
  <c r="B2296" i="6"/>
  <c r="J2295" i="6"/>
  <c r="D2295" i="6"/>
  <c r="C2295" i="6"/>
  <c r="B2295" i="6"/>
  <c r="J2294" i="6"/>
  <c r="D2294" i="6"/>
  <c r="C2294" i="6"/>
  <c r="B2294" i="6"/>
  <c r="J2293" i="6"/>
  <c r="D2293" i="6"/>
  <c r="C2293" i="6"/>
  <c r="B2293" i="6"/>
  <c r="J2292" i="6"/>
  <c r="D2292" i="6"/>
  <c r="C2292" i="6"/>
  <c r="B2292" i="6"/>
  <c r="J2291" i="6"/>
  <c r="D2291" i="6"/>
  <c r="C2291" i="6"/>
  <c r="B2291" i="6"/>
  <c r="J2290" i="6"/>
  <c r="D2290" i="6"/>
  <c r="C2290" i="6"/>
  <c r="B2290" i="6"/>
  <c r="J2289" i="6"/>
  <c r="D2289" i="6"/>
  <c r="C2289" i="6"/>
  <c r="B2289" i="6"/>
  <c r="J2288" i="6"/>
  <c r="D2288" i="6"/>
  <c r="C2288" i="6"/>
  <c r="B2288" i="6"/>
  <c r="J2287" i="6"/>
  <c r="D2287" i="6"/>
  <c r="C2287" i="6"/>
  <c r="B2287" i="6"/>
  <c r="J2286" i="6"/>
  <c r="D2286" i="6"/>
  <c r="C2286" i="6"/>
  <c r="B2286" i="6"/>
  <c r="J2285" i="6"/>
  <c r="D2285" i="6"/>
  <c r="C2285" i="6"/>
  <c r="B2285" i="6"/>
  <c r="J2284" i="6"/>
  <c r="D2284" i="6"/>
  <c r="C2284" i="6"/>
  <c r="B2284" i="6"/>
  <c r="J2283" i="6"/>
  <c r="D2283" i="6"/>
  <c r="C2283" i="6"/>
  <c r="B2283" i="6"/>
  <c r="J2282" i="6"/>
  <c r="D2282" i="6"/>
  <c r="C2282" i="6"/>
  <c r="B2282" i="6"/>
  <c r="J2281" i="6"/>
  <c r="D2281" i="6"/>
  <c r="C2281" i="6"/>
  <c r="B2281" i="6"/>
  <c r="J2280" i="6"/>
  <c r="D2280" i="6"/>
  <c r="C2280" i="6"/>
  <c r="B2280" i="6"/>
  <c r="J2279" i="6"/>
  <c r="D2279" i="6"/>
  <c r="C2279" i="6"/>
  <c r="B2279" i="6"/>
  <c r="J2278" i="6"/>
  <c r="D2278" i="6"/>
  <c r="C2278" i="6"/>
  <c r="B2278" i="6"/>
  <c r="J2277" i="6"/>
  <c r="D2277" i="6"/>
  <c r="C2277" i="6"/>
  <c r="B2277" i="6"/>
  <c r="J2276" i="6"/>
  <c r="D2276" i="6"/>
  <c r="C2276" i="6"/>
  <c r="B2276" i="6"/>
  <c r="J2275" i="6"/>
  <c r="D2275" i="6"/>
  <c r="C2275" i="6"/>
  <c r="B2275" i="6"/>
  <c r="J2274" i="6"/>
  <c r="D2274" i="6"/>
  <c r="C2274" i="6"/>
  <c r="B2274" i="6"/>
  <c r="J2273" i="6"/>
  <c r="D2273" i="6"/>
  <c r="C2273" i="6"/>
  <c r="B2273" i="6"/>
  <c r="J2272" i="6"/>
  <c r="D2272" i="6"/>
  <c r="C2272" i="6"/>
  <c r="B2272" i="6"/>
  <c r="J2271" i="6"/>
  <c r="D2271" i="6"/>
  <c r="C2271" i="6"/>
  <c r="B2271" i="6"/>
  <c r="J2270" i="6"/>
  <c r="D2270" i="6"/>
  <c r="C2270" i="6"/>
  <c r="B2270" i="6"/>
  <c r="J2269" i="6"/>
  <c r="D2269" i="6"/>
  <c r="C2269" i="6"/>
  <c r="B2269" i="6"/>
  <c r="J2268" i="6"/>
  <c r="D2268" i="6"/>
  <c r="C2268" i="6"/>
  <c r="B2268" i="6"/>
  <c r="J2267" i="6"/>
  <c r="D2267" i="6"/>
  <c r="C2267" i="6"/>
  <c r="B2267" i="6"/>
  <c r="J2266" i="6"/>
  <c r="D2266" i="6"/>
  <c r="C2266" i="6"/>
  <c r="B2266" i="6"/>
  <c r="J2265" i="6"/>
  <c r="D2265" i="6"/>
  <c r="C2265" i="6"/>
  <c r="B2265" i="6"/>
  <c r="J2264" i="6"/>
  <c r="D2264" i="6"/>
  <c r="C2264" i="6"/>
  <c r="B2264" i="6"/>
  <c r="J2263" i="6"/>
  <c r="D2263" i="6"/>
  <c r="C2263" i="6"/>
  <c r="B2263" i="6"/>
  <c r="J2262" i="6"/>
  <c r="D2262" i="6"/>
  <c r="C2262" i="6"/>
  <c r="B2262" i="6"/>
  <c r="J2261" i="6"/>
  <c r="D2261" i="6"/>
  <c r="C2261" i="6"/>
  <c r="B2261" i="6"/>
  <c r="J2260" i="6"/>
  <c r="D2260" i="6"/>
  <c r="C2260" i="6"/>
  <c r="B2260" i="6"/>
  <c r="J2259" i="6"/>
  <c r="D2259" i="6"/>
  <c r="C2259" i="6"/>
  <c r="B2259" i="6"/>
  <c r="J2258" i="6"/>
  <c r="D2258" i="6"/>
  <c r="C2258" i="6"/>
  <c r="B2258" i="6"/>
  <c r="J2257" i="6"/>
  <c r="D2257" i="6"/>
  <c r="C2257" i="6"/>
  <c r="B2257" i="6"/>
  <c r="J2256" i="6"/>
  <c r="D2256" i="6"/>
  <c r="C2256" i="6"/>
  <c r="B2256" i="6"/>
  <c r="J2255" i="6"/>
  <c r="D2255" i="6"/>
  <c r="C2255" i="6"/>
  <c r="B2255" i="6"/>
  <c r="J2254" i="6"/>
  <c r="D2254" i="6"/>
  <c r="C2254" i="6"/>
  <c r="B2254" i="6"/>
  <c r="J2253" i="6"/>
  <c r="D2253" i="6"/>
  <c r="C2253" i="6"/>
  <c r="B2253" i="6"/>
  <c r="J2252" i="6"/>
  <c r="D2252" i="6"/>
  <c r="C2252" i="6"/>
  <c r="B2252" i="6"/>
  <c r="J2251" i="6"/>
  <c r="D2251" i="6"/>
  <c r="C2251" i="6"/>
  <c r="B2251" i="6"/>
  <c r="J2250" i="6"/>
  <c r="D2250" i="6"/>
  <c r="C2250" i="6"/>
  <c r="B2250" i="6"/>
  <c r="J2249" i="6"/>
  <c r="D2249" i="6"/>
  <c r="C2249" i="6"/>
  <c r="B2249" i="6"/>
  <c r="J2248" i="6"/>
  <c r="D2248" i="6"/>
  <c r="C2248" i="6"/>
  <c r="B2248" i="6"/>
  <c r="J2247" i="6"/>
  <c r="D2247" i="6"/>
  <c r="C2247" i="6"/>
  <c r="B2247" i="6"/>
  <c r="J2246" i="6"/>
  <c r="D2246" i="6"/>
  <c r="C2246" i="6"/>
  <c r="B2246" i="6"/>
  <c r="J2245" i="6"/>
  <c r="D2245" i="6"/>
  <c r="C2245" i="6"/>
  <c r="B2245" i="6"/>
  <c r="J2244" i="6"/>
  <c r="D2244" i="6"/>
  <c r="C2244" i="6"/>
  <c r="B2244" i="6"/>
  <c r="J2243" i="6"/>
  <c r="D2243" i="6"/>
  <c r="C2243" i="6"/>
  <c r="B2243" i="6"/>
  <c r="J2242" i="6"/>
  <c r="D2242" i="6"/>
  <c r="C2242" i="6"/>
  <c r="B2242" i="6"/>
  <c r="J2241" i="6"/>
  <c r="D2241" i="6"/>
  <c r="C2241" i="6"/>
  <c r="B2241" i="6"/>
  <c r="J2240" i="6"/>
  <c r="D2240" i="6"/>
  <c r="C2240" i="6"/>
  <c r="B2240" i="6"/>
  <c r="J2239" i="6"/>
  <c r="D2239" i="6"/>
  <c r="C2239" i="6"/>
  <c r="B2239" i="6"/>
  <c r="J2238" i="6"/>
  <c r="D2238" i="6"/>
  <c r="C2238" i="6"/>
  <c r="B2238" i="6"/>
  <c r="J2237" i="6"/>
  <c r="D2237" i="6"/>
  <c r="C2237" i="6"/>
  <c r="B2237" i="6"/>
  <c r="J2236" i="6"/>
  <c r="D2236" i="6"/>
  <c r="C2236" i="6"/>
  <c r="B2236" i="6"/>
  <c r="J2235" i="6"/>
  <c r="D2235" i="6"/>
  <c r="C2235" i="6"/>
  <c r="B2235" i="6"/>
  <c r="J2234" i="6"/>
  <c r="D2234" i="6"/>
  <c r="C2234" i="6"/>
  <c r="B2234" i="6"/>
  <c r="J2233" i="6"/>
  <c r="D2233" i="6"/>
  <c r="C2233" i="6"/>
  <c r="B2233" i="6"/>
  <c r="J2232" i="6"/>
  <c r="D2232" i="6"/>
  <c r="C2232" i="6"/>
  <c r="B2232" i="6"/>
  <c r="J2231" i="6"/>
  <c r="D2231" i="6"/>
  <c r="C2231" i="6"/>
  <c r="B2231" i="6"/>
  <c r="J2230" i="6"/>
  <c r="D2230" i="6"/>
  <c r="C2230" i="6"/>
  <c r="B2230" i="6"/>
  <c r="J2229" i="6"/>
  <c r="D2229" i="6"/>
  <c r="C2229" i="6"/>
  <c r="B2229" i="6"/>
  <c r="J2228" i="6"/>
  <c r="D2228" i="6"/>
  <c r="C2228" i="6"/>
  <c r="B2228" i="6"/>
  <c r="J2227" i="6"/>
  <c r="D2227" i="6"/>
  <c r="C2227" i="6"/>
  <c r="B2227" i="6"/>
  <c r="J2226" i="6"/>
  <c r="D2226" i="6"/>
  <c r="C2226" i="6"/>
  <c r="B2226" i="6"/>
  <c r="J2225" i="6"/>
  <c r="D2225" i="6"/>
  <c r="C2225" i="6"/>
  <c r="B2225" i="6"/>
  <c r="J2224" i="6"/>
  <c r="D2224" i="6"/>
  <c r="C2224" i="6"/>
  <c r="B2224" i="6"/>
  <c r="J2223" i="6"/>
  <c r="D2223" i="6"/>
  <c r="C2223" i="6"/>
  <c r="B2223" i="6"/>
  <c r="J2222" i="6"/>
  <c r="D2222" i="6"/>
  <c r="C2222" i="6"/>
  <c r="B2222" i="6"/>
  <c r="J2221" i="6"/>
  <c r="D2221" i="6"/>
  <c r="C2221" i="6"/>
  <c r="B2221" i="6"/>
  <c r="J2220" i="6"/>
  <c r="D2220" i="6"/>
  <c r="C2220" i="6"/>
  <c r="B2220" i="6"/>
  <c r="J2219" i="6"/>
  <c r="D2219" i="6"/>
  <c r="C2219" i="6"/>
  <c r="B2219" i="6"/>
  <c r="J2218" i="6"/>
  <c r="D2218" i="6"/>
  <c r="C2218" i="6"/>
  <c r="B2218" i="6"/>
  <c r="J2217" i="6"/>
  <c r="D2217" i="6"/>
  <c r="C2217" i="6"/>
  <c r="B2217" i="6"/>
  <c r="J2216" i="6"/>
  <c r="D2216" i="6"/>
  <c r="C2216" i="6"/>
  <c r="B2216" i="6"/>
  <c r="J2215" i="6"/>
  <c r="D2215" i="6"/>
  <c r="C2215" i="6"/>
  <c r="B2215" i="6"/>
  <c r="J2214" i="6"/>
  <c r="D2214" i="6"/>
  <c r="C2214" i="6"/>
  <c r="B2214" i="6"/>
  <c r="J2213" i="6"/>
  <c r="D2213" i="6"/>
  <c r="C2213" i="6"/>
  <c r="B2213" i="6"/>
  <c r="J2212" i="6"/>
  <c r="D2212" i="6"/>
  <c r="C2212" i="6"/>
  <c r="B2212" i="6"/>
  <c r="J2211" i="6"/>
  <c r="D2211" i="6"/>
  <c r="C2211" i="6"/>
  <c r="B2211" i="6"/>
  <c r="J2210" i="6"/>
  <c r="D2210" i="6"/>
  <c r="C2210" i="6"/>
  <c r="B2210" i="6"/>
  <c r="J2209" i="6"/>
  <c r="D2209" i="6"/>
  <c r="C2209" i="6"/>
  <c r="B2209" i="6"/>
  <c r="J2208" i="6"/>
  <c r="D2208" i="6"/>
  <c r="C2208" i="6"/>
  <c r="B2208" i="6"/>
  <c r="J2207" i="6"/>
  <c r="D2207" i="6"/>
  <c r="C2207" i="6"/>
  <c r="B2207" i="6"/>
  <c r="J2206" i="6"/>
  <c r="D2206" i="6"/>
  <c r="C2206" i="6"/>
  <c r="B2206" i="6"/>
  <c r="J2205" i="6"/>
  <c r="D2205" i="6"/>
  <c r="C2205" i="6"/>
  <c r="B2205" i="6"/>
  <c r="J2204" i="6"/>
  <c r="D2204" i="6"/>
  <c r="C2204" i="6"/>
  <c r="B2204" i="6"/>
  <c r="J2203" i="6"/>
  <c r="D2203" i="6"/>
  <c r="C2203" i="6"/>
  <c r="B2203" i="6"/>
  <c r="J2202" i="6"/>
  <c r="D2202" i="6"/>
  <c r="C2202" i="6"/>
  <c r="B2202" i="6"/>
  <c r="J2201" i="6"/>
  <c r="D2201" i="6"/>
  <c r="C2201" i="6"/>
  <c r="B2201" i="6"/>
  <c r="J2200" i="6"/>
  <c r="D2200" i="6"/>
  <c r="C2200" i="6"/>
  <c r="B2200" i="6"/>
  <c r="J2199" i="6"/>
  <c r="D2199" i="6"/>
  <c r="C2199" i="6"/>
  <c r="B2199" i="6"/>
  <c r="J2198" i="6"/>
  <c r="D2198" i="6"/>
  <c r="C2198" i="6"/>
  <c r="B2198" i="6"/>
  <c r="J2197" i="6"/>
  <c r="D2197" i="6"/>
  <c r="C2197" i="6"/>
  <c r="B2197" i="6"/>
  <c r="J2196" i="6"/>
  <c r="D2196" i="6"/>
  <c r="C2196" i="6"/>
  <c r="B2196" i="6"/>
  <c r="J2195" i="6"/>
  <c r="D2195" i="6"/>
  <c r="C2195" i="6"/>
  <c r="B2195" i="6"/>
  <c r="J2194" i="6"/>
  <c r="D2194" i="6"/>
  <c r="C2194" i="6"/>
  <c r="B2194" i="6"/>
  <c r="J2193" i="6"/>
  <c r="D2193" i="6"/>
  <c r="C2193" i="6"/>
  <c r="B2193" i="6"/>
  <c r="J2192" i="6"/>
  <c r="D2192" i="6"/>
  <c r="C2192" i="6"/>
  <c r="B2192" i="6"/>
  <c r="J2191" i="6"/>
  <c r="D2191" i="6"/>
  <c r="C2191" i="6"/>
  <c r="B2191" i="6"/>
  <c r="J2190" i="6"/>
  <c r="D2190" i="6"/>
  <c r="C2190" i="6"/>
  <c r="B2190" i="6"/>
  <c r="J2189" i="6"/>
  <c r="D2189" i="6"/>
  <c r="C2189" i="6"/>
  <c r="B2189" i="6"/>
  <c r="J2188" i="6"/>
  <c r="D2188" i="6"/>
  <c r="C2188" i="6"/>
  <c r="B2188" i="6"/>
  <c r="J2187" i="6"/>
  <c r="D2187" i="6"/>
  <c r="C2187" i="6"/>
  <c r="B2187" i="6"/>
  <c r="J2186" i="6"/>
  <c r="D2186" i="6"/>
  <c r="C2186" i="6"/>
  <c r="B2186" i="6"/>
  <c r="J2185" i="6"/>
  <c r="D2185" i="6"/>
  <c r="C2185" i="6"/>
  <c r="B2185" i="6"/>
  <c r="J2184" i="6"/>
  <c r="D2184" i="6"/>
  <c r="C2184" i="6"/>
  <c r="B2184" i="6"/>
  <c r="J2183" i="6"/>
  <c r="D2183" i="6"/>
  <c r="C2183" i="6"/>
  <c r="B2183" i="6"/>
  <c r="J2182" i="6"/>
  <c r="D2182" i="6"/>
  <c r="C2182" i="6"/>
  <c r="B2182" i="6"/>
  <c r="J2181" i="6"/>
  <c r="D2181" i="6"/>
  <c r="C2181" i="6"/>
  <c r="B2181" i="6"/>
  <c r="J2180" i="6"/>
  <c r="D2180" i="6"/>
  <c r="C2180" i="6"/>
  <c r="B2180" i="6"/>
  <c r="J2179" i="6"/>
  <c r="D2179" i="6"/>
  <c r="C2179" i="6"/>
  <c r="B2179" i="6"/>
  <c r="J2178" i="6"/>
  <c r="D2178" i="6"/>
  <c r="C2178" i="6"/>
  <c r="B2178" i="6"/>
  <c r="J2177" i="6"/>
  <c r="D2177" i="6"/>
  <c r="C2177" i="6"/>
  <c r="B2177" i="6"/>
  <c r="J2176" i="6"/>
  <c r="D2176" i="6"/>
  <c r="C2176" i="6"/>
  <c r="B2176" i="6"/>
  <c r="J2175" i="6"/>
  <c r="D2175" i="6"/>
  <c r="C2175" i="6"/>
  <c r="B2175" i="6"/>
  <c r="J2174" i="6"/>
  <c r="D2174" i="6"/>
  <c r="C2174" i="6"/>
  <c r="B2174" i="6"/>
  <c r="J2173" i="6"/>
  <c r="D2173" i="6"/>
  <c r="C2173" i="6"/>
  <c r="B2173" i="6"/>
  <c r="J2172" i="6"/>
  <c r="D2172" i="6"/>
  <c r="C2172" i="6"/>
  <c r="B2172" i="6"/>
  <c r="J2171" i="6"/>
  <c r="D2171" i="6"/>
  <c r="C2171" i="6"/>
  <c r="B2171" i="6"/>
  <c r="J2170" i="6"/>
  <c r="D2170" i="6"/>
  <c r="C2170" i="6"/>
  <c r="B2170" i="6"/>
  <c r="J2169" i="6"/>
  <c r="D2169" i="6"/>
  <c r="C2169" i="6"/>
  <c r="B2169" i="6"/>
  <c r="J2168" i="6"/>
  <c r="D2168" i="6"/>
  <c r="C2168" i="6"/>
  <c r="B2168" i="6"/>
  <c r="J2167" i="6"/>
  <c r="D2167" i="6"/>
  <c r="C2167" i="6"/>
  <c r="B2167" i="6"/>
  <c r="J2166" i="6"/>
  <c r="D2166" i="6"/>
  <c r="C2166" i="6"/>
  <c r="B2166" i="6"/>
  <c r="J2165" i="6"/>
  <c r="D2165" i="6"/>
  <c r="C2165" i="6"/>
  <c r="B2165" i="6"/>
  <c r="J2164" i="6"/>
  <c r="D2164" i="6"/>
  <c r="C2164" i="6"/>
  <c r="B2164" i="6"/>
  <c r="J2163" i="6"/>
  <c r="D2163" i="6"/>
  <c r="C2163" i="6"/>
  <c r="B2163" i="6"/>
  <c r="J2162" i="6"/>
  <c r="D2162" i="6"/>
  <c r="C2162" i="6"/>
  <c r="B2162" i="6"/>
  <c r="J2161" i="6"/>
  <c r="D2161" i="6"/>
  <c r="C2161" i="6"/>
  <c r="B2161" i="6"/>
  <c r="J2160" i="6"/>
  <c r="D2160" i="6"/>
  <c r="C2160" i="6"/>
  <c r="B2160" i="6"/>
  <c r="J2159" i="6"/>
  <c r="D2159" i="6"/>
  <c r="C2159" i="6"/>
  <c r="B2159" i="6"/>
  <c r="J2158" i="6"/>
  <c r="D2158" i="6"/>
  <c r="C2158" i="6"/>
  <c r="B2158" i="6"/>
  <c r="J2157" i="6"/>
  <c r="D2157" i="6"/>
  <c r="C2157" i="6"/>
  <c r="B2157" i="6"/>
  <c r="J2156" i="6"/>
  <c r="D2156" i="6"/>
  <c r="C2156" i="6"/>
  <c r="B2156" i="6"/>
  <c r="J2155" i="6"/>
  <c r="D2155" i="6"/>
  <c r="C2155" i="6"/>
  <c r="B2155" i="6"/>
  <c r="J2154" i="6"/>
  <c r="D2154" i="6"/>
  <c r="C2154" i="6"/>
  <c r="B2154" i="6"/>
  <c r="J2153" i="6"/>
  <c r="D2153" i="6"/>
  <c r="C2153" i="6"/>
  <c r="B2153" i="6"/>
  <c r="J2152" i="6"/>
  <c r="D2152" i="6"/>
  <c r="C2152" i="6"/>
  <c r="B2152" i="6"/>
  <c r="J2151" i="6"/>
  <c r="D2151" i="6"/>
  <c r="C2151" i="6"/>
  <c r="B2151" i="6"/>
  <c r="J2150" i="6"/>
  <c r="D2150" i="6"/>
  <c r="C2150" i="6"/>
  <c r="B2150" i="6"/>
  <c r="J2149" i="6"/>
  <c r="D2149" i="6"/>
  <c r="C2149" i="6"/>
  <c r="B2149" i="6"/>
  <c r="J2148" i="6"/>
  <c r="D2148" i="6"/>
  <c r="C2148" i="6"/>
  <c r="B2148" i="6"/>
  <c r="J2147" i="6"/>
  <c r="D2147" i="6"/>
  <c r="C2147" i="6"/>
  <c r="B2147" i="6"/>
  <c r="J2146" i="6"/>
  <c r="D2146" i="6"/>
  <c r="C2146" i="6"/>
  <c r="B2146" i="6"/>
  <c r="J2145" i="6"/>
  <c r="D2145" i="6"/>
  <c r="C2145" i="6"/>
  <c r="B2145" i="6"/>
  <c r="J2144" i="6"/>
  <c r="D2144" i="6"/>
  <c r="C2144" i="6"/>
  <c r="B2144" i="6"/>
  <c r="J2143" i="6"/>
  <c r="D2143" i="6"/>
  <c r="C2143" i="6"/>
  <c r="B2143" i="6"/>
  <c r="J2142" i="6"/>
  <c r="D2142" i="6"/>
  <c r="C2142" i="6"/>
  <c r="B2142" i="6"/>
  <c r="J2141" i="6"/>
  <c r="D2141" i="6"/>
  <c r="C2141" i="6"/>
  <c r="B2141" i="6"/>
  <c r="J2140" i="6"/>
  <c r="D2140" i="6"/>
  <c r="C2140" i="6"/>
  <c r="B2140" i="6"/>
  <c r="J2139" i="6"/>
  <c r="D2139" i="6"/>
  <c r="C2139" i="6"/>
  <c r="B2139" i="6"/>
  <c r="J2138" i="6"/>
  <c r="D2138" i="6"/>
  <c r="C2138" i="6"/>
  <c r="B2138" i="6"/>
  <c r="J2137" i="6"/>
  <c r="D2137" i="6"/>
  <c r="C2137" i="6"/>
  <c r="B2137" i="6"/>
  <c r="J2136" i="6"/>
  <c r="D2136" i="6"/>
  <c r="C2136" i="6"/>
  <c r="B2136" i="6"/>
  <c r="J2135" i="6"/>
  <c r="D2135" i="6"/>
  <c r="C2135" i="6"/>
  <c r="B2135" i="6"/>
  <c r="J2134" i="6"/>
  <c r="D2134" i="6"/>
  <c r="C2134" i="6"/>
  <c r="B2134" i="6"/>
  <c r="J2133" i="6"/>
  <c r="D2133" i="6"/>
  <c r="C2133" i="6"/>
  <c r="B2133" i="6"/>
  <c r="J2132" i="6"/>
  <c r="D2132" i="6"/>
  <c r="C2132" i="6"/>
  <c r="B2132" i="6"/>
  <c r="J2131" i="6"/>
  <c r="D2131" i="6"/>
  <c r="C2131" i="6"/>
  <c r="B2131" i="6"/>
  <c r="J2130" i="6"/>
  <c r="D2130" i="6"/>
  <c r="C2130" i="6"/>
  <c r="B2130" i="6"/>
  <c r="J2129" i="6"/>
  <c r="D2129" i="6"/>
  <c r="C2129" i="6"/>
  <c r="B2129" i="6"/>
  <c r="J2128" i="6"/>
  <c r="D2128" i="6"/>
  <c r="C2128" i="6"/>
  <c r="B2128" i="6"/>
  <c r="J2127" i="6"/>
  <c r="D2127" i="6"/>
  <c r="C2127" i="6"/>
  <c r="B2127" i="6"/>
  <c r="J2126" i="6"/>
  <c r="D2126" i="6"/>
  <c r="C2126" i="6"/>
  <c r="B2126" i="6"/>
  <c r="J2125" i="6"/>
  <c r="D2125" i="6"/>
  <c r="C2125" i="6"/>
  <c r="B2125" i="6"/>
  <c r="J2124" i="6"/>
  <c r="D2124" i="6"/>
  <c r="C2124" i="6"/>
  <c r="B2124" i="6"/>
  <c r="J2123" i="6"/>
  <c r="D2123" i="6"/>
  <c r="C2123" i="6"/>
  <c r="B2123" i="6"/>
  <c r="J2122" i="6"/>
  <c r="D2122" i="6"/>
  <c r="C2122" i="6"/>
  <c r="B2122" i="6"/>
  <c r="J2121" i="6"/>
  <c r="D2121" i="6"/>
  <c r="C2121" i="6"/>
  <c r="B2121" i="6"/>
  <c r="J2120" i="6"/>
  <c r="D2120" i="6"/>
  <c r="C2120" i="6"/>
  <c r="B2120" i="6"/>
  <c r="J2119" i="6"/>
  <c r="D2119" i="6"/>
  <c r="C2119" i="6"/>
  <c r="B2119" i="6"/>
  <c r="J2118" i="6"/>
  <c r="D2118" i="6"/>
  <c r="C2118" i="6"/>
  <c r="B2118" i="6"/>
  <c r="J2117" i="6"/>
  <c r="D2117" i="6"/>
  <c r="C2117" i="6"/>
  <c r="B2117" i="6"/>
  <c r="J2116" i="6"/>
  <c r="D2116" i="6"/>
  <c r="C2116" i="6"/>
  <c r="B2116" i="6"/>
  <c r="J2115" i="6"/>
  <c r="D2115" i="6"/>
  <c r="C2115" i="6"/>
  <c r="B2115" i="6"/>
  <c r="J2114" i="6"/>
  <c r="D2114" i="6"/>
  <c r="C2114" i="6"/>
  <c r="B2114" i="6"/>
  <c r="J2113" i="6"/>
  <c r="D2113" i="6"/>
  <c r="C2113" i="6"/>
  <c r="B2113" i="6"/>
  <c r="J2112" i="6"/>
  <c r="D2112" i="6"/>
  <c r="C2112" i="6"/>
  <c r="B2112" i="6"/>
  <c r="J2111" i="6"/>
  <c r="D2111" i="6"/>
  <c r="C2111" i="6"/>
  <c r="B2111" i="6"/>
  <c r="J2110" i="6"/>
  <c r="D2110" i="6"/>
  <c r="C2110" i="6"/>
  <c r="B2110" i="6"/>
  <c r="J2109" i="6"/>
  <c r="D2109" i="6"/>
  <c r="C2109" i="6"/>
  <c r="B2109" i="6"/>
  <c r="J2108" i="6"/>
  <c r="D2108" i="6"/>
  <c r="C2108" i="6"/>
  <c r="B2108" i="6"/>
  <c r="J2107" i="6"/>
  <c r="D2107" i="6"/>
  <c r="C2107" i="6"/>
  <c r="B2107" i="6"/>
  <c r="J2106" i="6"/>
  <c r="D2106" i="6"/>
  <c r="C2106" i="6"/>
  <c r="B2106" i="6"/>
  <c r="J2105" i="6"/>
  <c r="D2105" i="6"/>
  <c r="C2105" i="6"/>
  <c r="B2105" i="6"/>
  <c r="J2104" i="6"/>
  <c r="D2104" i="6"/>
  <c r="C2104" i="6"/>
  <c r="B2104" i="6"/>
  <c r="J2103" i="6"/>
  <c r="D2103" i="6"/>
  <c r="C2103" i="6"/>
  <c r="B2103" i="6"/>
  <c r="J2102" i="6"/>
  <c r="D2102" i="6"/>
  <c r="C2102" i="6"/>
  <c r="B2102" i="6"/>
  <c r="J2101" i="6"/>
  <c r="D2101" i="6"/>
  <c r="C2101" i="6"/>
  <c r="B2101" i="6"/>
  <c r="J2100" i="6"/>
  <c r="D2100" i="6"/>
  <c r="C2100" i="6"/>
  <c r="B2100" i="6"/>
  <c r="J2099" i="6"/>
  <c r="D2099" i="6"/>
  <c r="C2099" i="6"/>
  <c r="B2099" i="6"/>
  <c r="J2098" i="6"/>
  <c r="D2098" i="6"/>
  <c r="C2098" i="6"/>
  <c r="B2098" i="6"/>
  <c r="J2097" i="6"/>
  <c r="D2097" i="6"/>
  <c r="C2097" i="6"/>
  <c r="B2097" i="6"/>
  <c r="J2096" i="6"/>
  <c r="D2096" i="6"/>
  <c r="C2096" i="6"/>
  <c r="B2096" i="6"/>
  <c r="J2095" i="6"/>
  <c r="D2095" i="6"/>
  <c r="C2095" i="6"/>
  <c r="B2095" i="6"/>
  <c r="J2094" i="6"/>
  <c r="D2094" i="6"/>
  <c r="C2094" i="6"/>
  <c r="B2094" i="6"/>
  <c r="J2093" i="6"/>
  <c r="D2093" i="6"/>
  <c r="C2093" i="6"/>
  <c r="B2093" i="6"/>
  <c r="J2092" i="6"/>
  <c r="D2092" i="6"/>
  <c r="C2092" i="6"/>
  <c r="B2092" i="6"/>
  <c r="J2091" i="6"/>
  <c r="D2091" i="6"/>
  <c r="C2091" i="6"/>
  <c r="B2091" i="6"/>
  <c r="J2090" i="6"/>
  <c r="D2090" i="6"/>
  <c r="C2090" i="6"/>
  <c r="B2090" i="6"/>
  <c r="J2089" i="6"/>
  <c r="D2089" i="6"/>
  <c r="C2089" i="6"/>
  <c r="B2089" i="6"/>
  <c r="J2088" i="6"/>
  <c r="D2088" i="6"/>
  <c r="C2088" i="6"/>
  <c r="B2088" i="6"/>
  <c r="J2087" i="6"/>
  <c r="D2087" i="6"/>
  <c r="C2087" i="6"/>
  <c r="B2087" i="6"/>
  <c r="J2086" i="6"/>
  <c r="D2086" i="6"/>
  <c r="C2086" i="6"/>
  <c r="B2086" i="6"/>
  <c r="J2085" i="6"/>
  <c r="D2085" i="6"/>
  <c r="C2085" i="6"/>
  <c r="B2085" i="6"/>
  <c r="J2084" i="6"/>
  <c r="D2084" i="6"/>
  <c r="C2084" i="6"/>
  <c r="B2084" i="6"/>
  <c r="J2083" i="6"/>
  <c r="D2083" i="6"/>
  <c r="C2083" i="6"/>
  <c r="B2083" i="6"/>
  <c r="J2082" i="6"/>
  <c r="D2082" i="6"/>
  <c r="C2082" i="6"/>
  <c r="B2082" i="6"/>
  <c r="J2081" i="6"/>
  <c r="D2081" i="6"/>
  <c r="C2081" i="6"/>
  <c r="B2081" i="6"/>
  <c r="J2080" i="6"/>
  <c r="D2080" i="6"/>
  <c r="C2080" i="6"/>
  <c r="B2080" i="6"/>
  <c r="J2079" i="6"/>
  <c r="D2079" i="6"/>
  <c r="C2079" i="6"/>
  <c r="B2079" i="6"/>
  <c r="J2078" i="6"/>
  <c r="D2078" i="6"/>
  <c r="C2078" i="6"/>
  <c r="B2078" i="6"/>
  <c r="J2077" i="6"/>
  <c r="D2077" i="6"/>
  <c r="C2077" i="6"/>
  <c r="B2077" i="6"/>
  <c r="J2076" i="6"/>
  <c r="D2076" i="6"/>
  <c r="C2076" i="6"/>
  <c r="B2076" i="6"/>
  <c r="J2075" i="6"/>
  <c r="D2075" i="6"/>
  <c r="C2075" i="6"/>
  <c r="B2075" i="6"/>
  <c r="J2074" i="6"/>
  <c r="D2074" i="6"/>
  <c r="C2074" i="6"/>
  <c r="B2074" i="6"/>
  <c r="J2073" i="6"/>
  <c r="D2073" i="6"/>
  <c r="C2073" i="6"/>
  <c r="B2073" i="6"/>
  <c r="J2072" i="6"/>
  <c r="D2072" i="6"/>
  <c r="C2072" i="6"/>
  <c r="B2072" i="6"/>
  <c r="J2071" i="6"/>
  <c r="D2071" i="6"/>
  <c r="C2071" i="6"/>
  <c r="B2071" i="6"/>
  <c r="J2070" i="6"/>
  <c r="D2070" i="6"/>
  <c r="C2070" i="6"/>
  <c r="B2070" i="6"/>
  <c r="J2069" i="6"/>
  <c r="D2069" i="6"/>
  <c r="C2069" i="6"/>
  <c r="B2069" i="6"/>
  <c r="J2068" i="6"/>
  <c r="D2068" i="6"/>
  <c r="C2068" i="6"/>
  <c r="B2068" i="6"/>
  <c r="J2067" i="6"/>
  <c r="D2067" i="6"/>
  <c r="C2067" i="6"/>
  <c r="B2067" i="6"/>
  <c r="J2066" i="6"/>
  <c r="D2066" i="6"/>
  <c r="C2066" i="6"/>
  <c r="B2066" i="6"/>
  <c r="J2065" i="6"/>
  <c r="D2065" i="6"/>
  <c r="C2065" i="6"/>
  <c r="B2065" i="6"/>
  <c r="J2064" i="6"/>
  <c r="D2064" i="6"/>
  <c r="C2064" i="6"/>
  <c r="B2064" i="6"/>
  <c r="J2063" i="6"/>
  <c r="D2063" i="6"/>
  <c r="C2063" i="6"/>
  <c r="B2063" i="6"/>
  <c r="J2062" i="6"/>
  <c r="D2062" i="6"/>
  <c r="C2062" i="6"/>
  <c r="B2062" i="6"/>
  <c r="J2061" i="6"/>
  <c r="D2061" i="6"/>
  <c r="C2061" i="6"/>
  <c r="B2061" i="6"/>
  <c r="J2060" i="6"/>
  <c r="D2060" i="6"/>
  <c r="C2060" i="6"/>
  <c r="B2060" i="6"/>
  <c r="J2059" i="6"/>
  <c r="D2059" i="6"/>
  <c r="C2059" i="6"/>
  <c r="B2059" i="6"/>
  <c r="J2058" i="6"/>
  <c r="D2058" i="6"/>
  <c r="C2058" i="6"/>
  <c r="B2058" i="6"/>
  <c r="J2057" i="6"/>
  <c r="D2057" i="6"/>
  <c r="C2057" i="6"/>
  <c r="B2057" i="6"/>
  <c r="J2056" i="6"/>
  <c r="D2056" i="6"/>
  <c r="C2056" i="6"/>
  <c r="B2056" i="6"/>
  <c r="J2055" i="6"/>
  <c r="D2055" i="6"/>
  <c r="C2055" i="6"/>
  <c r="B2055" i="6"/>
  <c r="J2054" i="6"/>
  <c r="D2054" i="6"/>
  <c r="C2054" i="6"/>
  <c r="B2054" i="6"/>
  <c r="J2053" i="6"/>
  <c r="D2053" i="6"/>
  <c r="C2053" i="6"/>
  <c r="B2053" i="6"/>
  <c r="J2052" i="6"/>
  <c r="D2052" i="6"/>
  <c r="C2052" i="6"/>
  <c r="B2052" i="6"/>
  <c r="J2051" i="6"/>
  <c r="D2051" i="6"/>
  <c r="C2051" i="6"/>
  <c r="B2051" i="6"/>
  <c r="J2050" i="6"/>
  <c r="D2050" i="6"/>
  <c r="C2050" i="6"/>
  <c r="B2050" i="6"/>
  <c r="J2049" i="6"/>
  <c r="D2049" i="6"/>
  <c r="C2049" i="6"/>
  <c r="B2049" i="6"/>
  <c r="J2048" i="6"/>
  <c r="D2048" i="6"/>
  <c r="C2048" i="6"/>
  <c r="B2048" i="6"/>
  <c r="J2047" i="6"/>
  <c r="D2047" i="6"/>
  <c r="C2047" i="6"/>
  <c r="B2047" i="6"/>
  <c r="J2046" i="6"/>
  <c r="D2046" i="6"/>
  <c r="C2046" i="6"/>
  <c r="B2046" i="6"/>
  <c r="J2045" i="6"/>
  <c r="D2045" i="6"/>
  <c r="C2045" i="6"/>
  <c r="B2045" i="6"/>
  <c r="J2044" i="6"/>
  <c r="D2044" i="6"/>
  <c r="C2044" i="6"/>
  <c r="B2044" i="6"/>
  <c r="J2043" i="6"/>
  <c r="D2043" i="6"/>
  <c r="C2043" i="6"/>
  <c r="B2043" i="6"/>
  <c r="J2042" i="6"/>
  <c r="D2042" i="6"/>
  <c r="C2042" i="6"/>
  <c r="B2042" i="6"/>
  <c r="J2041" i="6"/>
  <c r="D2041" i="6"/>
  <c r="C2041" i="6"/>
  <c r="B2041" i="6"/>
  <c r="J2040" i="6"/>
  <c r="D2040" i="6"/>
  <c r="C2040" i="6"/>
  <c r="B2040" i="6"/>
  <c r="J2039" i="6"/>
  <c r="D2039" i="6"/>
  <c r="C2039" i="6"/>
  <c r="B2039" i="6"/>
  <c r="J2038" i="6"/>
  <c r="D2038" i="6"/>
  <c r="C2038" i="6"/>
  <c r="B2038" i="6"/>
  <c r="J2037" i="6"/>
  <c r="D2037" i="6"/>
  <c r="C2037" i="6"/>
  <c r="B2037" i="6"/>
  <c r="J2036" i="6"/>
  <c r="D2036" i="6"/>
  <c r="C2036" i="6"/>
  <c r="B2036" i="6"/>
  <c r="J2035" i="6"/>
  <c r="D2035" i="6"/>
  <c r="C2035" i="6"/>
  <c r="B2035" i="6"/>
  <c r="J2034" i="6"/>
  <c r="D2034" i="6"/>
  <c r="C2034" i="6"/>
  <c r="B2034" i="6"/>
  <c r="J2033" i="6"/>
  <c r="D2033" i="6"/>
  <c r="C2033" i="6"/>
  <c r="B2033" i="6"/>
  <c r="J2032" i="6"/>
  <c r="D2032" i="6"/>
  <c r="C2032" i="6"/>
  <c r="B2032" i="6"/>
  <c r="J2031" i="6"/>
  <c r="D2031" i="6"/>
  <c r="C2031" i="6"/>
  <c r="B2031" i="6"/>
  <c r="J2030" i="6"/>
  <c r="D2030" i="6"/>
  <c r="C2030" i="6"/>
  <c r="B2030" i="6"/>
  <c r="J2029" i="6"/>
  <c r="D2029" i="6"/>
  <c r="C2029" i="6"/>
  <c r="B2029" i="6"/>
  <c r="J2028" i="6"/>
  <c r="D2028" i="6"/>
  <c r="C2028" i="6"/>
  <c r="B2028" i="6"/>
  <c r="J2027" i="6"/>
  <c r="D2027" i="6"/>
  <c r="C2027" i="6"/>
  <c r="B2027" i="6"/>
  <c r="J2026" i="6"/>
  <c r="D2026" i="6"/>
  <c r="C2026" i="6"/>
  <c r="B2026" i="6"/>
  <c r="J2025" i="6"/>
  <c r="D2025" i="6"/>
  <c r="C2025" i="6"/>
  <c r="B2025" i="6"/>
  <c r="J2024" i="6"/>
  <c r="D2024" i="6"/>
  <c r="C2024" i="6"/>
  <c r="B2024" i="6"/>
  <c r="J2023" i="6"/>
  <c r="D2023" i="6"/>
  <c r="C2023" i="6"/>
  <c r="B2023" i="6"/>
  <c r="J2022" i="6"/>
  <c r="D2022" i="6"/>
  <c r="C2022" i="6"/>
  <c r="B2022" i="6"/>
  <c r="J2021" i="6"/>
  <c r="D2021" i="6"/>
  <c r="C2021" i="6"/>
  <c r="B2021" i="6"/>
  <c r="J2020" i="6"/>
  <c r="D2020" i="6"/>
  <c r="C2020" i="6"/>
  <c r="B2020" i="6"/>
  <c r="J2019" i="6"/>
  <c r="D2019" i="6"/>
  <c r="C2019" i="6"/>
  <c r="B2019" i="6"/>
  <c r="J2018" i="6"/>
  <c r="D2018" i="6"/>
  <c r="C2018" i="6"/>
  <c r="B2018" i="6"/>
  <c r="J2017" i="6"/>
  <c r="D2017" i="6"/>
  <c r="C2017" i="6"/>
  <c r="B2017" i="6"/>
  <c r="J2016" i="6"/>
  <c r="D2016" i="6"/>
  <c r="C2016" i="6"/>
  <c r="B2016" i="6"/>
  <c r="J2015" i="6"/>
  <c r="D2015" i="6"/>
  <c r="C2015" i="6"/>
  <c r="B2015" i="6"/>
  <c r="J2014" i="6"/>
  <c r="D2014" i="6"/>
  <c r="C2014" i="6"/>
  <c r="B2014" i="6"/>
  <c r="J2013" i="6"/>
  <c r="D2013" i="6"/>
  <c r="C2013" i="6"/>
  <c r="B2013" i="6"/>
  <c r="J2012" i="6"/>
  <c r="D2012" i="6"/>
  <c r="C2012" i="6"/>
  <c r="B2012" i="6"/>
  <c r="J2011" i="6"/>
  <c r="D2011" i="6"/>
  <c r="C2011" i="6"/>
  <c r="B2011" i="6"/>
  <c r="J2010" i="6"/>
  <c r="D2010" i="6"/>
  <c r="C2010" i="6"/>
  <c r="B2010" i="6"/>
  <c r="J2009" i="6"/>
  <c r="D2009" i="6"/>
  <c r="C2009" i="6"/>
  <c r="B2009" i="6"/>
  <c r="J2008" i="6"/>
  <c r="D2008" i="6"/>
  <c r="C2008" i="6"/>
  <c r="B2008" i="6"/>
  <c r="J2007" i="6"/>
  <c r="D2007" i="6"/>
  <c r="C2007" i="6"/>
  <c r="B2007" i="6"/>
  <c r="J2006" i="6"/>
  <c r="D2006" i="6"/>
  <c r="C2006" i="6"/>
  <c r="B2006" i="6"/>
  <c r="J2005" i="6"/>
  <c r="D2005" i="6"/>
  <c r="C2005" i="6"/>
  <c r="B2005" i="6"/>
  <c r="J2004" i="6"/>
  <c r="D2004" i="6"/>
  <c r="C2004" i="6"/>
  <c r="B2004" i="6"/>
  <c r="J2003" i="6"/>
  <c r="D2003" i="6"/>
  <c r="C2003" i="6"/>
  <c r="B2003" i="6"/>
  <c r="J2002" i="6"/>
  <c r="D2002" i="6"/>
  <c r="C2002" i="6"/>
  <c r="B2002" i="6"/>
  <c r="J2001" i="6"/>
  <c r="D2001" i="6"/>
  <c r="C2001" i="6"/>
  <c r="B2001" i="6"/>
  <c r="J2000" i="6"/>
  <c r="D2000" i="6"/>
  <c r="C2000" i="6"/>
  <c r="B2000" i="6"/>
  <c r="J1999" i="6"/>
  <c r="D1999" i="6"/>
  <c r="C1999" i="6"/>
  <c r="B1999" i="6"/>
  <c r="J1998" i="6"/>
  <c r="D1998" i="6"/>
  <c r="C1998" i="6"/>
  <c r="B1998" i="6"/>
  <c r="J1997" i="6"/>
  <c r="D1997" i="6"/>
  <c r="C1997" i="6"/>
  <c r="B1997" i="6"/>
  <c r="J1996" i="6"/>
  <c r="D1996" i="6"/>
  <c r="C1996" i="6"/>
  <c r="B1996" i="6"/>
  <c r="J1995" i="6"/>
  <c r="D1995" i="6"/>
  <c r="C1995" i="6"/>
  <c r="B1995" i="6"/>
  <c r="J1994" i="6"/>
  <c r="D1994" i="6"/>
  <c r="C1994" i="6"/>
  <c r="B1994" i="6"/>
  <c r="J1993" i="6"/>
  <c r="D1993" i="6"/>
  <c r="C1993" i="6"/>
  <c r="B1993" i="6"/>
  <c r="J1992" i="6"/>
  <c r="D1992" i="6"/>
  <c r="C1992" i="6"/>
  <c r="B1992" i="6"/>
  <c r="J1991" i="6"/>
  <c r="D1991" i="6"/>
  <c r="C1991" i="6"/>
  <c r="B1991" i="6"/>
  <c r="J1990" i="6"/>
  <c r="D1990" i="6"/>
  <c r="C1990" i="6"/>
  <c r="B1990" i="6"/>
  <c r="J1989" i="6"/>
  <c r="D1989" i="6"/>
  <c r="C1989" i="6"/>
  <c r="B1989" i="6"/>
  <c r="J1988" i="6"/>
  <c r="D1988" i="6"/>
  <c r="C1988" i="6"/>
  <c r="B1988" i="6"/>
  <c r="J1987" i="6"/>
  <c r="D1987" i="6"/>
  <c r="C1987" i="6"/>
  <c r="B1987" i="6"/>
  <c r="J1986" i="6"/>
  <c r="D1986" i="6"/>
  <c r="C1986" i="6"/>
  <c r="B1986" i="6"/>
  <c r="J1985" i="6"/>
  <c r="D1985" i="6"/>
  <c r="C1985" i="6"/>
  <c r="B1985" i="6"/>
  <c r="J1984" i="6"/>
  <c r="D1984" i="6"/>
  <c r="C1984" i="6"/>
  <c r="B1984" i="6"/>
  <c r="J1983" i="6"/>
  <c r="D1983" i="6"/>
  <c r="C1983" i="6"/>
  <c r="B1983" i="6"/>
  <c r="J1982" i="6"/>
  <c r="D1982" i="6"/>
  <c r="C1982" i="6"/>
  <c r="B1982" i="6"/>
  <c r="J1981" i="6"/>
  <c r="D1981" i="6"/>
  <c r="C1981" i="6"/>
  <c r="B1981" i="6"/>
  <c r="J1980" i="6"/>
  <c r="D1980" i="6"/>
  <c r="C1980" i="6"/>
  <c r="B1980" i="6"/>
  <c r="J1979" i="6"/>
  <c r="D1979" i="6"/>
  <c r="C1979" i="6"/>
  <c r="B1979" i="6"/>
  <c r="J1978" i="6"/>
  <c r="D1978" i="6"/>
  <c r="C1978" i="6"/>
  <c r="B1978" i="6"/>
  <c r="J1977" i="6"/>
  <c r="D1977" i="6"/>
  <c r="C1977" i="6"/>
  <c r="B1977" i="6"/>
  <c r="J1976" i="6"/>
  <c r="D1976" i="6"/>
  <c r="C1976" i="6"/>
  <c r="B1976" i="6"/>
  <c r="J1975" i="6"/>
  <c r="D1975" i="6"/>
  <c r="C1975" i="6"/>
  <c r="B1975" i="6"/>
  <c r="J1974" i="6"/>
  <c r="D1974" i="6"/>
  <c r="C1974" i="6"/>
  <c r="B1974" i="6"/>
  <c r="J1973" i="6"/>
  <c r="D1973" i="6"/>
  <c r="C1973" i="6"/>
  <c r="B1973" i="6"/>
  <c r="J1972" i="6"/>
  <c r="D1972" i="6"/>
  <c r="C1972" i="6"/>
  <c r="B1972" i="6"/>
  <c r="J1971" i="6"/>
  <c r="D1971" i="6"/>
  <c r="C1971" i="6"/>
  <c r="B1971" i="6"/>
  <c r="J1970" i="6"/>
  <c r="D1970" i="6"/>
  <c r="C1970" i="6"/>
  <c r="B1970" i="6"/>
  <c r="J1969" i="6"/>
  <c r="D1969" i="6"/>
  <c r="C1969" i="6"/>
  <c r="B1969" i="6"/>
  <c r="J1968" i="6"/>
  <c r="D1968" i="6"/>
  <c r="C1968" i="6"/>
  <c r="B1968" i="6"/>
  <c r="J1967" i="6"/>
  <c r="D1967" i="6"/>
  <c r="C1967" i="6"/>
  <c r="B1967" i="6"/>
  <c r="J1966" i="6"/>
  <c r="D1966" i="6"/>
  <c r="C1966" i="6"/>
  <c r="B1966" i="6"/>
  <c r="J1965" i="6"/>
  <c r="D1965" i="6"/>
  <c r="C1965" i="6"/>
  <c r="B1965" i="6"/>
  <c r="J1964" i="6"/>
  <c r="D1964" i="6"/>
  <c r="C1964" i="6"/>
  <c r="B1964" i="6"/>
  <c r="J1963" i="6"/>
  <c r="D1963" i="6"/>
  <c r="C1963" i="6"/>
  <c r="B1963" i="6"/>
  <c r="J1962" i="6"/>
  <c r="D1962" i="6"/>
  <c r="C1962" i="6"/>
  <c r="B1962" i="6"/>
  <c r="J1961" i="6"/>
  <c r="D1961" i="6"/>
  <c r="C1961" i="6"/>
  <c r="B1961" i="6"/>
  <c r="J1960" i="6"/>
  <c r="D1960" i="6"/>
  <c r="C1960" i="6"/>
  <c r="B1960" i="6"/>
  <c r="J1959" i="6"/>
  <c r="D1959" i="6"/>
  <c r="C1959" i="6"/>
  <c r="B1959" i="6"/>
  <c r="J1958" i="6"/>
  <c r="D1958" i="6"/>
  <c r="C1958" i="6"/>
  <c r="B1958" i="6"/>
  <c r="J1957" i="6"/>
  <c r="D1957" i="6"/>
  <c r="C1957" i="6"/>
  <c r="B1957" i="6"/>
  <c r="J1956" i="6"/>
  <c r="D1956" i="6"/>
  <c r="C1956" i="6"/>
  <c r="B1956" i="6"/>
  <c r="J1955" i="6"/>
  <c r="D1955" i="6"/>
  <c r="C1955" i="6"/>
  <c r="B1955" i="6"/>
  <c r="J1954" i="6"/>
  <c r="D1954" i="6"/>
  <c r="C1954" i="6"/>
  <c r="B1954" i="6"/>
  <c r="J1953" i="6"/>
  <c r="D1953" i="6"/>
  <c r="C1953" i="6"/>
  <c r="B1953" i="6"/>
  <c r="J1952" i="6"/>
  <c r="D1952" i="6"/>
  <c r="C1952" i="6"/>
  <c r="B1952" i="6"/>
  <c r="J1951" i="6"/>
  <c r="D1951" i="6"/>
  <c r="C1951" i="6"/>
  <c r="B1951" i="6"/>
  <c r="J1950" i="6"/>
  <c r="D1950" i="6"/>
  <c r="C1950" i="6"/>
  <c r="B1950" i="6"/>
  <c r="J1949" i="6"/>
  <c r="D1949" i="6"/>
  <c r="C1949" i="6"/>
  <c r="B1949" i="6"/>
  <c r="J1948" i="6"/>
  <c r="D1948" i="6"/>
  <c r="C1948" i="6"/>
  <c r="B1948" i="6"/>
  <c r="J1947" i="6"/>
  <c r="D1947" i="6"/>
  <c r="C1947" i="6"/>
  <c r="B1947" i="6"/>
  <c r="J1946" i="6"/>
  <c r="D1946" i="6"/>
  <c r="C1946" i="6"/>
  <c r="B1946" i="6"/>
  <c r="J1945" i="6"/>
  <c r="D1945" i="6"/>
  <c r="C1945" i="6"/>
  <c r="B1945" i="6"/>
  <c r="J1944" i="6"/>
  <c r="D1944" i="6"/>
  <c r="C1944" i="6"/>
  <c r="B1944" i="6"/>
  <c r="J1943" i="6"/>
  <c r="D1943" i="6"/>
  <c r="C1943" i="6"/>
  <c r="B1943" i="6"/>
  <c r="J1942" i="6"/>
  <c r="D1942" i="6"/>
  <c r="C1942" i="6"/>
  <c r="B1942" i="6"/>
  <c r="J1941" i="6"/>
  <c r="D1941" i="6"/>
  <c r="C1941" i="6"/>
  <c r="B1941" i="6"/>
  <c r="J1940" i="6"/>
  <c r="D1940" i="6"/>
  <c r="C1940" i="6"/>
  <c r="B1940" i="6"/>
  <c r="J1939" i="6"/>
  <c r="D1939" i="6"/>
  <c r="C1939" i="6"/>
  <c r="B1939" i="6"/>
  <c r="J1938" i="6"/>
  <c r="D1938" i="6"/>
  <c r="C1938" i="6"/>
  <c r="B1938" i="6"/>
  <c r="J1937" i="6"/>
  <c r="D1937" i="6"/>
  <c r="C1937" i="6"/>
  <c r="B1937" i="6"/>
  <c r="J1936" i="6"/>
  <c r="D1936" i="6"/>
  <c r="C1936" i="6"/>
  <c r="B1936" i="6"/>
  <c r="J1935" i="6"/>
  <c r="D1935" i="6"/>
  <c r="C1935" i="6"/>
  <c r="B1935" i="6"/>
  <c r="J1934" i="6"/>
  <c r="D1934" i="6"/>
  <c r="C1934" i="6"/>
  <c r="B1934" i="6"/>
  <c r="J1933" i="6"/>
  <c r="D1933" i="6"/>
  <c r="C1933" i="6"/>
  <c r="B1933" i="6"/>
  <c r="J1932" i="6"/>
  <c r="D1932" i="6"/>
  <c r="C1932" i="6"/>
  <c r="B1932" i="6"/>
  <c r="J1931" i="6"/>
  <c r="D1931" i="6"/>
  <c r="C1931" i="6"/>
  <c r="B1931" i="6"/>
  <c r="J1930" i="6"/>
  <c r="D1930" i="6"/>
  <c r="C1930" i="6"/>
  <c r="B1930" i="6"/>
  <c r="J1929" i="6"/>
  <c r="D1929" i="6"/>
  <c r="C1929" i="6"/>
  <c r="B1929" i="6"/>
  <c r="J1928" i="6"/>
  <c r="D1928" i="6"/>
  <c r="C1928" i="6"/>
  <c r="B1928" i="6"/>
  <c r="J1927" i="6"/>
  <c r="D1927" i="6"/>
  <c r="C1927" i="6"/>
  <c r="B1927" i="6"/>
  <c r="J1926" i="6"/>
  <c r="D1926" i="6"/>
  <c r="C1926" i="6"/>
  <c r="B1926" i="6"/>
  <c r="J1925" i="6"/>
  <c r="D1925" i="6"/>
  <c r="C1925" i="6"/>
  <c r="B1925" i="6"/>
  <c r="J1924" i="6"/>
  <c r="D1924" i="6"/>
  <c r="C1924" i="6"/>
  <c r="B1924" i="6"/>
  <c r="J1923" i="6"/>
  <c r="D1923" i="6"/>
  <c r="C1923" i="6"/>
  <c r="B1923" i="6"/>
  <c r="J1922" i="6"/>
  <c r="D1922" i="6"/>
  <c r="C1922" i="6"/>
  <c r="B1922" i="6"/>
  <c r="J1921" i="6"/>
  <c r="D1921" i="6"/>
  <c r="C1921" i="6"/>
  <c r="B1921" i="6"/>
  <c r="J1920" i="6"/>
  <c r="D1920" i="6"/>
  <c r="C1920" i="6"/>
  <c r="B1920" i="6"/>
  <c r="J1919" i="6"/>
  <c r="D1919" i="6"/>
  <c r="C1919" i="6"/>
  <c r="B1919" i="6"/>
  <c r="J1918" i="6"/>
  <c r="D1918" i="6"/>
  <c r="C1918" i="6"/>
  <c r="B1918" i="6"/>
  <c r="J1917" i="6"/>
  <c r="D1917" i="6"/>
  <c r="C1917" i="6"/>
  <c r="B1917" i="6"/>
  <c r="J1916" i="6"/>
  <c r="D1916" i="6"/>
  <c r="C1916" i="6"/>
  <c r="B1916" i="6"/>
  <c r="J1915" i="6"/>
  <c r="D1915" i="6"/>
  <c r="C1915" i="6"/>
  <c r="B1915" i="6"/>
  <c r="J1914" i="6"/>
  <c r="D1914" i="6"/>
  <c r="C1914" i="6"/>
  <c r="B1914" i="6"/>
  <c r="J1913" i="6"/>
  <c r="D1913" i="6"/>
  <c r="C1913" i="6"/>
  <c r="B1913" i="6"/>
  <c r="J1912" i="6"/>
  <c r="D1912" i="6"/>
  <c r="C1912" i="6"/>
  <c r="B1912" i="6"/>
  <c r="J1911" i="6"/>
  <c r="D1911" i="6"/>
  <c r="C1911" i="6"/>
  <c r="B1911" i="6"/>
  <c r="J1910" i="6"/>
  <c r="D1910" i="6"/>
  <c r="C1910" i="6"/>
  <c r="B1910" i="6"/>
  <c r="J1909" i="6"/>
  <c r="D1909" i="6"/>
  <c r="C1909" i="6"/>
  <c r="B1909" i="6"/>
  <c r="J1908" i="6"/>
  <c r="D1908" i="6"/>
  <c r="C1908" i="6"/>
  <c r="B1908" i="6"/>
  <c r="J1907" i="6"/>
  <c r="D1907" i="6"/>
  <c r="C1907" i="6"/>
  <c r="B1907" i="6"/>
  <c r="J1906" i="6"/>
  <c r="D1906" i="6"/>
  <c r="C1906" i="6"/>
  <c r="B1906" i="6"/>
  <c r="J1905" i="6"/>
  <c r="D1905" i="6"/>
  <c r="C1905" i="6"/>
  <c r="B1905" i="6"/>
  <c r="J1904" i="6"/>
  <c r="D1904" i="6"/>
  <c r="C1904" i="6"/>
  <c r="B1904" i="6"/>
  <c r="J1903" i="6"/>
  <c r="D1903" i="6"/>
  <c r="C1903" i="6"/>
  <c r="B1903" i="6"/>
  <c r="J1902" i="6"/>
  <c r="D1902" i="6"/>
  <c r="C1902" i="6"/>
  <c r="B1902" i="6"/>
  <c r="J1901" i="6"/>
  <c r="D1901" i="6"/>
  <c r="C1901" i="6"/>
  <c r="B1901" i="6"/>
  <c r="J1900" i="6"/>
  <c r="D1900" i="6"/>
  <c r="C1900" i="6"/>
  <c r="B1900" i="6"/>
  <c r="J1899" i="6"/>
  <c r="D1899" i="6"/>
  <c r="C1899" i="6"/>
  <c r="B1899" i="6"/>
  <c r="J1898" i="6"/>
  <c r="D1898" i="6"/>
  <c r="C1898" i="6"/>
  <c r="B1898" i="6"/>
  <c r="J1897" i="6"/>
  <c r="D1897" i="6"/>
  <c r="C1897" i="6"/>
  <c r="B1897" i="6"/>
  <c r="J1896" i="6"/>
  <c r="D1896" i="6"/>
  <c r="C1896" i="6"/>
  <c r="B1896" i="6"/>
  <c r="J1895" i="6"/>
  <c r="D1895" i="6"/>
  <c r="C1895" i="6"/>
  <c r="B1895" i="6"/>
  <c r="J1894" i="6"/>
  <c r="D1894" i="6"/>
  <c r="C1894" i="6"/>
  <c r="B1894" i="6"/>
  <c r="J1893" i="6"/>
  <c r="D1893" i="6"/>
  <c r="C1893" i="6"/>
  <c r="B1893" i="6"/>
  <c r="J1892" i="6"/>
  <c r="D1892" i="6"/>
  <c r="C1892" i="6"/>
  <c r="B1892" i="6"/>
  <c r="J1891" i="6"/>
  <c r="D1891" i="6"/>
  <c r="C1891" i="6"/>
  <c r="B1891" i="6"/>
  <c r="J1890" i="6"/>
  <c r="D1890" i="6"/>
  <c r="C1890" i="6"/>
  <c r="B1890" i="6"/>
  <c r="J1889" i="6"/>
  <c r="D1889" i="6"/>
  <c r="C1889" i="6"/>
  <c r="B1889" i="6"/>
  <c r="J1888" i="6"/>
  <c r="D1888" i="6"/>
  <c r="C1888" i="6"/>
  <c r="B1888" i="6"/>
  <c r="J1887" i="6"/>
  <c r="D1887" i="6"/>
  <c r="C1887" i="6"/>
  <c r="B1887" i="6"/>
  <c r="J1886" i="6"/>
  <c r="D1886" i="6"/>
  <c r="C1886" i="6"/>
  <c r="B1886" i="6"/>
  <c r="J1885" i="6"/>
  <c r="D1885" i="6"/>
  <c r="C1885" i="6"/>
  <c r="B1885" i="6"/>
  <c r="J1884" i="6"/>
  <c r="D1884" i="6"/>
  <c r="C1884" i="6"/>
  <c r="B1884" i="6"/>
  <c r="J1883" i="6"/>
  <c r="D1883" i="6"/>
  <c r="C1883" i="6"/>
  <c r="B1883" i="6"/>
  <c r="J1882" i="6"/>
  <c r="D1882" i="6"/>
  <c r="C1882" i="6"/>
  <c r="B1882" i="6"/>
  <c r="J1881" i="6"/>
  <c r="D1881" i="6"/>
  <c r="C1881" i="6"/>
  <c r="B1881" i="6"/>
  <c r="J1880" i="6"/>
  <c r="D1880" i="6"/>
  <c r="C1880" i="6"/>
  <c r="B1880" i="6"/>
  <c r="J1879" i="6"/>
  <c r="D1879" i="6"/>
  <c r="C1879" i="6"/>
  <c r="B1879" i="6"/>
  <c r="J1878" i="6"/>
  <c r="D1878" i="6"/>
  <c r="C1878" i="6"/>
  <c r="B1878" i="6"/>
  <c r="J1877" i="6"/>
  <c r="D1877" i="6"/>
  <c r="C1877" i="6"/>
  <c r="B1877" i="6"/>
  <c r="J1876" i="6"/>
  <c r="D1876" i="6"/>
  <c r="C1876" i="6"/>
  <c r="B1876" i="6"/>
  <c r="J1875" i="6"/>
  <c r="D1875" i="6"/>
  <c r="C1875" i="6"/>
  <c r="B1875" i="6"/>
  <c r="J1874" i="6"/>
  <c r="D1874" i="6"/>
  <c r="C1874" i="6"/>
  <c r="B1874" i="6"/>
  <c r="J1873" i="6"/>
  <c r="D1873" i="6"/>
  <c r="C1873" i="6"/>
  <c r="B1873" i="6"/>
  <c r="J1872" i="6"/>
  <c r="D1872" i="6"/>
  <c r="C1872" i="6"/>
  <c r="B1872" i="6"/>
  <c r="J1871" i="6"/>
  <c r="D1871" i="6"/>
  <c r="C1871" i="6"/>
  <c r="B1871" i="6"/>
  <c r="J1870" i="6"/>
  <c r="D1870" i="6"/>
  <c r="C1870" i="6"/>
  <c r="B1870" i="6"/>
  <c r="J1869" i="6"/>
  <c r="D1869" i="6"/>
  <c r="C1869" i="6"/>
  <c r="B1869" i="6"/>
  <c r="J1868" i="6"/>
  <c r="D1868" i="6"/>
  <c r="C1868" i="6"/>
  <c r="B1868" i="6"/>
  <c r="J1867" i="6"/>
  <c r="D1867" i="6"/>
  <c r="C1867" i="6"/>
  <c r="B1867" i="6"/>
  <c r="J1866" i="6"/>
  <c r="D1866" i="6"/>
  <c r="C1866" i="6"/>
  <c r="B1866" i="6"/>
  <c r="J1865" i="6"/>
  <c r="D1865" i="6"/>
  <c r="C1865" i="6"/>
  <c r="B1865" i="6"/>
  <c r="J1864" i="6"/>
  <c r="D1864" i="6"/>
  <c r="C1864" i="6"/>
  <c r="B1864" i="6"/>
  <c r="J1863" i="6"/>
  <c r="D1863" i="6"/>
  <c r="C1863" i="6"/>
  <c r="B1863" i="6"/>
  <c r="J1862" i="6"/>
  <c r="D1862" i="6"/>
  <c r="C1862" i="6"/>
  <c r="B1862" i="6"/>
  <c r="J1861" i="6"/>
  <c r="D1861" i="6"/>
  <c r="C1861" i="6"/>
  <c r="B1861" i="6"/>
  <c r="J1860" i="6"/>
  <c r="D1860" i="6"/>
  <c r="C1860" i="6"/>
  <c r="B1860" i="6"/>
  <c r="J1859" i="6"/>
  <c r="D1859" i="6"/>
  <c r="C1859" i="6"/>
  <c r="B1859" i="6"/>
  <c r="J1858" i="6"/>
  <c r="D1858" i="6"/>
  <c r="C1858" i="6"/>
  <c r="B1858" i="6"/>
  <c r="J1857" i="6"/>
  <c r="D1857" i="6"/>
  <c r="C1857" i="6"/>
  <c r="B1857" i="6"/>
  <c r="J1856" i="6"/>
  <c r="D1856" i="6"/>
  <c r="C1856" i="6"/>
  <c r="B1856" i="6"/>
  <c r="J1855" i="6"/>
  <c r="D1855" i="6"/>
  <c r="C1855" i="6"/>
  <c r="B1855" i="6"/>
  <c r="J1854" i="6"/>
  <c r="D1854" i="6"/>
  <c r="C1854" i="6"/>
  <c r="B1854" i="6"/>
  <c r="J1853" i="6"/>
  <c r="D1853" i="6"/>
  <c r="C1853" i="6"/>
  <c r="B1853" i="6"/>
  <c r="J1852" i="6"/>
  <c r="D1852" i="6"/>
  <c r="C1852" i="6"/>
  <c r="B1852" i="6"/>
  <c r="J1851" i="6"/>
  <c r="D1851" i="6"/>
  <c r="C1851" i="6"/>
  <c r="B1851" i="6"/>
  <c r="J1850" i="6"/>
  <c r="D1850" i="6"/>
  <c r="C1850" i="6"/>
  <c r="B1850" i="6"/>
  <c r="J1849" i="6"/>
  <c r="D1849" i="6"/>
  <c r="C1849" i="6"/>
  <c r="B1849" i="6"/>
  <c r="J1848" i="6"/>
  <c r="D1848" i="6"/>
  <c r="C1848" i="6"/>
  <c r="B1848" i="6"/>
  <c r="J1847" i="6"/>
  <c r="D1847" i="6"/>
  <c r="C1847" i="6"/>
  <c r="B1847" i="6"/>
  <c r="J1846" i="6"/>
  <c r="D1846" i="6"/>
  <c r="C1846" i="6"/>
  <c r="B1846" i="6"/>
  <c r="J1845" i="6"/>
  <c r="D1845" i="6"/>
  <c r="C1845" i="6"/>
  <c r="B1845" i="6"/>
  <c r="J1844" i="6"/>
  <c r="D1844" i="6"/>
  <c r="C1844" i="6"/>
  <c r="B1844" i="6"/>
  <c r="J1843" i="6"/>
  <c r="D1843" i="6"/>
  <c r="C1843" i="6"/>
  <c r="B1843" i="6"/>
  <c r="J1842" i="6"/>
  <c r="D1842" i="6"/>
  <c r="C1842" i="6"/>
  <c r="B1842" i="6"/>
  <c r="J1841" i="6"/>
  <c r="D1841" i="6"/>
  <c r="C1841" i="6"/>
  <c r="B1841" i="6"/>
  <c r="J1840" i="6"/>
  <c r="D1840" i="6"/>
  <c r="C1840" i="6"/>
  <c r="B1840" i="6"/>
  <c r="J1839" i="6"/>
  <c r="D1839" i="6"/>
  <c r="C1839" i="6"/>
  <c r="B1839" i="6"/>
  <c r="J1838" i="6"/>
  <c r="D1838" i="6"/>
  <c r="C1838" i="6"/>
  <c r="B1838" i="6"/>
  <c r="J1837" i="6"/>
  <c r="D1837" i="6"/>
  <c r="C1837" i="6"/>
  <c r="B1837" i="6"/>
  <c r="J1836" i="6"/>
  <c r="D1836" i="6"/>
  <c r="C1836" i="6"/>
  <c r="B1836" i="6"/>
  <c r="J1835" i="6"/>
  <c r="D1835" i="6"/>
  <c r="C1835" i="6"/>
  <c r="B1835" i="6"/>
  <c r="J1834" i="6"/>
  <c r="D1834" i="6"/>
  <c r="C1834" i="6"/>
  <c r="B1834" i="6"/>
  <c r="J1833" i="6"/>
  <c r="D1833" i="6"/>
  <c r="C1833" i="6"/>
  <c r="B1833" i="6"/>
  <c r="J1832" i="6"/>
  <c r="D1832" i="6"/>
  <c r="C1832" i="6"/>
  <c r="B1832" i="6"/>
  <c r="J1831" i="6"/>
  <c r="D1831" i="6"/>
  <c r="C1831" i="6"/>
  <c r="B1831" i="6"/>
  <c r="J1830" i="6"/>
  <c r="D1830" i="6"/>
  <c r="C1830" i="6"/>
  <c r="B1830" i="6"/>
  <c r="J1829" i="6"/>
  <c r="D1829" i="6"/>
  <c r="C1829" i="6"/>
  <c r="B1829" i="6"/>
  <c r="J1828" i="6"/>
  <c r="D1828" i="6"/>
  <c r="C1828" i="6"/>
  <c r="B1828" i="6"/>
  <c r="J1827" i="6"/>
  <c r="D1827" i="6"/>
  <c r="C1827" i="6"/>
  <c r="B1827" i="6"/>
  <c r="J1826" i="6"/>
  <c r="D1826" i="6"/>
  <c r="C1826" i="6"/>
  <c r="B1826" i="6"/>
  <c r="J1825" i="6"/>
  <c r="D1825" i="6"/>
  <c r="C1825" i="6"/>
  <c r="B1825" i="6"/>
  <c r="J1824" i="6"/>
  <c r="D1824" i="6"/>
  <c r="C1824" i="6"/>
  <c r="B1824" i="6"/>
  <c r="J1823" i="6"/>
  <c r="D1823" i="6"/>
  <c r="C1823" i="6"/>
  <c r="B1823" i="6"/>
  <c r="J1822" i="6"/>
  <c r="D1822" i="6"/>
  <c r="C1822" i="6"/>
  <c r="B1822" i="6"/>
  <c r="J1821" i="6"/>
  <c r="D1821" i="6"/>
  <c r="C1821" i="6"/>
  <c r="B1821" i="6"/>
  <c r="J1820" i="6"/>
  <c r="D1820" i="6"/>
  <c r="C1820" i="6"/>
  <c r="B1820" i="6"/>
  <c r="J1819" i="6"/>
  <c r="D1819" i="6"/>
  <c r="C1819" i="6"/>
  <c r="B1819" i="6"/>
  <c r="J1818" i="6"/>
  <c r="D1818" i="6"/>
  <c r="C1818" i="6"/>
  <c r="B1818" i="6"/>
  <c r="J1817" i="6"/>
  <c r="D1817" i="6"/>
  <c r="C1817" i="6"/>
  <c r="B1817" i="6"/>
  <c r="J1816" i="6"/>
  <c r="D1816" i="6"/>
  <c r="C1816" i="6"/>
  <c r="B1816" i="6"/>
  <c r="J1815" i="6"/>
  <c r="D1815" i="6"/>
  <c r="C1815" i="6"/>
  <c r="B1815" i="6"/>
  <c r="J1814" i="6"/>
  <c r="D1814" i="6"/>
  <c r="C1814" i="6"/>
  <c r="B1814" i="6"/>
  <c r="J1813" i="6"/>
  <c r="D1813" i="6"/>
  <c r="C1813" i="6"/>
  <c r="B1813" i="6"/>
  <c r="J1812" i="6"/>
  <c r="D1812" i="6"/>
  <c r="C1812" i="6"/>
  <c r="B1812" i="6"/>
  <c r="J1811" i="6"/>
  <c r="D1811" i="6"/>
  <c r="C1811" i="6"/>
  <c r="B1811" i="6"/>
  <c r="J1810" i="6"/>
  <c r="D1810" i="6"/>
  <c r="C1810" i="6"/>
  <c r="B1810" i="6"/>
  <c r="J1809" i="6"/>
  <c r="D1809" i="6"/>
  <c r="C1809" i="6"/>
  <c r="B1809" i="6"/>
  <c r="J1808" i="6"/>
  <c r="D1808" i="6"/>
  <c r="C1808" i="6"/>
  <c r="B1808" i="6"/>
  <c r="J1807" i="6"/>
  <c r="D1807" i="6"/>
  <c r="C1807" i="6"/>
  <c r="B1807" i="6"/>
  <c r="J1806" i="6"/>
  <c r="D1806" i="6"/>
  <c r="C1806" i="6"/>
  <c r="B1806" i="6"/>
  <c r="J1805" i="6"/>
  <c r="D1805" i="6"/>
  <c r="C1805" i="6"/>
  <c r="B1805" i="6"/>
  <c r="J1804" i="6"/>
  <c r="D1804" i="6"/>
  <c r="C1804" i="6"/>
  <c r="B1804" i="6"/>
  <c r="J1803" i="6"/>
  <c r="D1803" i="6"/>
  <c r="C1803" i="6"/>
  <c r="B1803" i="6"/>
  <c r="J1802" i="6"/>
  <c r="D1802" i="6"/>
  <c r="C1802" i="6"/>
  <c r="B1802" i="6"/>
  <c r="J1801" i="6"/>
  <c r="D1801" i="6"/>
  <c r="C1801" i="6"/>
  <c r="B1801" i="6"/>
  <c r="J1800" i="6"/>
  <c r="D1800" i="6"/>
  <c r="C1800" i="6"/>
  <c r="B1800" i="6"/>
  <c r="J1799" i="6"/>
  <c r="D1799" i="6"/>
  <c r="C1799" i="6"/>
  <c r="B1799" i="6"/>
  <c r="J1798" i="6"/>
  <c r="D1798" i="6"/>
  <c r="C1798" i="6"/>
  <c r="B1798" i="6"/>
  <c r="J1797" i="6"/>
  <c r="D1797" i="6"/>
  <c r="C1797" i="6"/>
  <c r="B1797" i="6"/>
  <c r="J1796" i="6"/>
  <c r="D1796" i="6"/>
  <c r="C1796" i="6"/>
  <c r="B1796" i="6"/>
  <c r="J1795" i="6"/>
  <c r="D1795" i="6"/>
  <c r="C1795" i="6"/>
  <c r="B1795" i="6"/>
  <c r="J1794" i="6"/>
  <c r="D1794" i="6"/>
  <c r="C1794" i="6"/>
  <c r="B1794" i="6"/>
  <c r="J1793" i="6"/>
  <c r="D1793" i="6"/>
  <c r="C1793" i="6"/>
  <c r="B1793" i="6"/>
  <c r="J1792" i="6"/>
  <c r="D1792" i="6"/>
  <c r="C1792" i="6"/>
  <c r="B1792" i="6"/>
  <c r="J1791" i="6"/>
  <c r="D1791" i="6"/>
  <c r="C1791" i="6"/>
  <c r="B1791" i="6"/>
  <c r="J1790" i="6"/>
  <c r="D1790" i="6"/>
  <c r="C1790" i="6"/>
  <c r="B1790" i="6"/>
  <c r="J1789" i="6"/>
  <c r="D1789" i="6"/>
  <c r="C1789" i="6"/>
  <c r="B1789" i="6"/>
  <c r="J1788" i="6"/>
  <c r="D1788" i="6"/>
  <c r="C1788" i="6"/>
  <c r="B1788" i="6"/>
  <c r="J1787" i="6"/>
  <c r="D1787" i="6"/>
  <c r="C1787" i="6"/>
  <c r="B1787" i="6"/>
  <c r="J1786" i="6"/>
  <c r="D1786" i="6"/>
  <c r="C1786" i="6"/>
  <c r="B1786" i="6"/>
  <c r="J1785" i="6"/>
  <c r="D1785" i="6"/>
  <c r="C1785" i="6"/>
  <c r="B1785" i="6"/>
  <c r="J1784" i="6"/>
  <c r="D1784" i="6"/>
  <c r="C1784" i="6"/>
  <c r="B1784" i="6"/>
  <c r="J1783" i="6"/>
  <c r="D1783" i="6"/>
  <c r="C1783" i="6"/>
  <c r="B1783" i="6"/>
  <c r="J1782" i="6"/>
  <c r="D1782" i="6"/>
  <c r="C1782" i="6"/>
  <c r="B1782" i="6"/>
  <c r="J1781" i="6"/>
  <c r="D1781" i="6"/>
  <c r="C1781" i="6"/>
  <c r="B1781" i="6"/>
  <c r="J1780" i="6"/>
  <c r="D1780" i="6"/>
  <c r="C1780" i="6"/>
  <c r="B1780" i="6"/>
  <c r="J1779" i="6"/>
  <c r="D1779" i="6"/>
  <c r="C1779" i="6"/>
  <c r="B1779" i="6"/>
  <c r="J1778" i="6"/>
  <c r="D1778" i="6"/>
  <c r="C1778" i="6"/>
  <c r="B1778" i="6"/>
  <c r="J1777" i="6"/>
  <c r="D1777" i="6"/>
  <c r="C1777" i="6"/>
  <c r="B1777" i="6"/>
  <c r="J1776" i="6"/>
  <c r="D1776" i="6"/>
  <c r="C1776" i="6"/>
  <c r="B1776" i="6"/>
  <c r="J1775" i="6"/>
  <c r="D1775" i="6"/>
  <c r="C1775" i="6"/>
  <c r="B1775" i="6"/>
  <c r="J1774" i="6"/>
  <c r="D1774" i="6"/>
  <c r="C1774" i="6"/>
  <c r="B1774" i="6"/>
  <c r="J1773" i="6"/>
  <c r="D1773" i="6"/>
  <c r="C1773" i="6"/>
  <c r="B1773" i="6"/>
  <c r="J1772" i="6"/>
  <c r="D1772" i="6"/>
  <c r="C1772" i="6"/>
  <c r="B1772" i="6"/>
  <c r="J1771" i="6"/>
  <c r="D1771" i="6"/>
  <c r="C1771" i="6"/>
  <c r="B1771" i="6"/>
  <c r="J1770" i="6"/>
  <c r="D1770" i="6"/>
  <c r="C1770" i="6"/>
  <c r="B1770" i="6"/>
  <c r="J1769" i="6"/>
  <c r="D1769" i="6"/>
  <c r="C1769" i="6"/>
  <c r="B1769" i="6"/>
  <c r="J1768" i="6"/>
  <c r="D1768" i="6"/>
  <c r="C1768" i="6"/>
  <c r="B1768" i="6"/>
  <c r="J1767" i="6"/>
  <c r="D1767" i="6"/>
  <c r="C1767" i="6"/>
  <c r="B1767" i="6"/>
  <c r="J1766" i="6"/>
  <c r="D1766" i="6"/>
  <c r="C1766" i="6"/>
  <c r="B1766" i="6"/>
  <c r="J1765" i="6"/>
  <c r="D1765" i="6"/>
  <c r="C1765" i="6"/>
  <c r="B1765" i="6"/>
  <c r="J1764" i="6"/>
  <c r="D1764" i="6"/>
  <c r="C1764" i="6"/>
  <c r="B1764" i="6"/>
  <c r="J1763" i="6"/>
  <c r="D1763" i="6"/>
  <c r="C1763" i="6"/>
  <c r="B1763" i="6"/>
  <c r="J1762" i="6"/>
  <c r="D1762" i="6"/>
  <c r="C1762" i="6"/>
  <c r="B1762" i="6"/>
  <c r="J1761" i="6"/>
  <c r="D1761" i="6"/>
  <c r="C1761" i="6"/>
  <c r="B1761" i="6"/>
  <c r="J1760" i="6"/>
  <c r="D1760" i="6"/>
  <c r="C1760" i="6"/>
  <c r="B1760" i="6"/>
  <c r="J1759" i="6"/>
  <c r="D1759" i="6"/>
  <c r="C1759" i="6"/>
  <c r="B1759" i="6"/>
  <c r="J1758" i="6"/>
  <c r="D1758" i="6"/>
  <c r="C1758" i="6"/>
  <c r="B1758" i="6"/>
  <c r="J1757" i="6"/>
  <c r="D1757" i="6"/>
  <c r="C1757" i="6"/>
  <c r="B1757" i="6"/>
  <c r="J1756" i="6"/>
  <c r="D1756" i="6"/>
  <c r="C1756" i="6"/>
  <c r="B1756" i="6"/>
  <c r="J1755" i="6"/>
  <c r="D1755" i="6"/>
  <c r="C1755" i="6"/>
  <c r="B1755" i="6"/>
  <c r="J1754" i="6"/>
  <c r="D1754" i="6"/>
  <c r="C1754" i="6"/>
  <c r="B1754" i="6"/>
  <c r="J1753" i="6"/>
  <c r="D1753" i="6"/>
  <c r="C1753" i="6"/>
  <c r="B1753" i="6"/>
  <c r="J1752" i="6"/>
  <c r="D1752" i="6"/>
  <c r="C1752" i="6"/>
  <c r="B1752" i="6"/>
  <c r="J1751" i="6"/>
  <c r="D1751" i="6"/>
  <c r="C1751" i="6"/>
  <c r="B1751" i="6"/>
  <c r="J1750" i="6"/>
  <c r="D1750" i="6"/>
  <c r="C1750" i="6"/>
  <c r="B1750" i="6"/>
  <c r="J1749" i="6"/>
  <c r="D1749" i="6"/>
  <c r="C1749" i="6"/>
  <c r="B1749" i="6"/>
  <c r="J1748" i="6"/>
  <c r="D1748" i="6"/>
  <c r="C1748" i="6"/>
  <c r="B1748" i="6"/>
  <c r="J1747" i="6"/>
  <c r="D1747" i="6"/>
  <c r="C1747" i="6"/>
  <c r="B1747" i="6"/>
  <c r="J1746" i="6"/>
  <c r="D1746" i="6"/>
  <c r="C1746" i="6"/>
  <c r="B1746" i="6"/>
  <c r="J1745" i="6"/>
  <c r="D1745" i="6"/>
  <c r="C1745" i="6"/>
  <c r="B1745" i="6"/>
  <c r="J1744" i="6"/>
  <c r="D1744" i="6"/>
  <c r="C1744" i="6"/>
  <c r="B1744" i="6"/>
  <c r="J1743" i="6"/>
  <c r="D1743" i="6"/>
  <c r="C1743" i="6"/>
  <c r="B1743" i="6"/>
  <c r="J1742" i="6"/>
  <c r="D1742" i="6"/>
  <c r="C1742" i="6"/>
  <c r="B1742" i="6"/>
  <c r="J1741" i="6"/>
  <c r="D1741" i="6"/>
  <c r="C1741" i="6"/>
  <c r="B1741" i="6"/>
  <c r="J1740" i="6"/>
  <c r="D1740" i="6"/>
  <c r="C1740" i="6"/>
  <c r="B1740" i="6"/>
  <c r="J1739" i="6"/>
  <c r="D1739" i="6"/>
  <c r="C1739" i="6"/>
  <c r="B1739" i="6"/>
  <c r="J1738" i="6"/>
  <c r="D1738" i="6"/>
  <c r="C1738" i="6"/>
  <c r="B1738" i="6"/>
  <c r="J1737" i="6"/>
  <c r="D1737" i="6"/>
  <c r="C1737" i="6"/>
  <c r="B1737" i="6"/>
  <c r="J1736" i="6"/>
  <c r="D1736" i="6"/>
  <c r="C1736" i="6"/>
  <c r="B1736" i="6"/>
  <c r="J1735" i="6"/>
  <c r="D1735" i="6"/>
  <c r="C1735" i="6"/>
  <c r="B1735" i="6"/>
  <c r="J1734" i="6"/>
  <c r="D1734" i="6"/>
  <c r="C1734" i="6"/>
  <c r="B1734" i="6"/>
  <c r="J1733" i="6"/>
  <c r="D1733" i="6"/>
  <c r="C1733" i="6"/>
  <c r="B1733" i="6"/>
  <c r="J1732" i="6"/>
  <c r="D1732" i="6"/>
  <c r="C1732" i="6"/>
  <c r="B1732" i="6"/>
  <c r="J1731" i="6"/>
  <c r="D1731" i="6"/>
  <c r="C1731" i="6"/>
  <c r="B1731" i="6"/>
  <c r="J1730" i="6"/>
  <c r="D1730" i="6"/>
  <c r="C1730" i="6"/>
  <c r="B1730" i="6"/>
  <c r="J1729" i="6"/>
  <c r="D1729" i="6"/>
  <c r="C1729" i="6"/>
  <c r="B1729" i="6"/>
  <c r="J1728" i="6"/>
  <c r="D1728" i="6"/>
  <c r="C1728" i="6"/>
  <c r="B1728" i="6"/>
  <c r="J1727" i="6"/>
  <c r="D1727" i="6"/>
  <c r="C1727" i="6"/>
  <c r="B1727" i="6"/>
  <c r="J1726" i="6"/>
  <c r="D1726" i="6"/>
  <c r="C1726" i="6"/>
  <c r="B1726" i="6"/>
  <c r="J1725" i="6"/>
  <c r="D1725" i="6"/>
  <c r="C1725" i="6"/>
  <c r="B1725" i="6"/>
  <c r="J1724" i="6"/>
  <c r="D1724" i="6"/>
  <c r="C1724" i="6"/>
  <c r="B1724" i="6"/>
  <c r="J1723" i="6"/>
  <c r="D1723" i="6"/>
  <c r="C1723" i="6"/>
  <c r="B1723" i="6"/>
  <c r="J1722" i="6"/>
  <c r="D1722" i="6"/>
  <c r="C1722" i="6"/>
  <c r="B1722" i="6"/>
  <c r="J1721" i="6"/>
  <c r="D1721" i="6"/>
  <c r="C1721" i="6"/>
  <c r="B1721" i="6"/>
  <c r="J1720" i="6"/>
  <c r="D1720" i="6"/>
  <c r="C1720" i="6"/>
  <c r="B1720" i="6"/>
  <c r="J1719" i="6"/>
  <c r="D1719" i="6"/>
  <c r="C1719" i="6"/>
  <c r="B1719" i="6"/>
  <c r="J1718" i="6"/>
  <c r="D1718" i="6"/>
  <c r="C1718" i="6"/>
  <c r="B1718" i="6"/>
  <c r="J1717" i="6"/>
  <c r="D1717" i="6"/>
  <c r="C1717" i="6"/>
  <c r="B1717" i="6"/>
  <c r="J1716" i="6"/>
  <c r="D1716" i="6"/>
  <c r="C1716" i="6"/>
  <c r="B1716" i="6"/>
  <c r="J1715" i="6"/>
  <c r="D1715" i="6"/>
  <c r="C1715" i="6"/>
  <c r="B1715" i="6"/>
  <c r="J1714" i="6"/>
  <c r="D1714" i="6"/>
  <c r="C1714" i="6"/>
  <c r="B1714" i="6"/>
  <c r="J1713" i="6"/>
  <c r="D1713" i="6"/>
  <c r="C1713" i="6"/>
  <c r="B1713" i="6"/>
  <c r="J1712" i="6"/>
  <c r="D1712" i="6"/>
  <c r="C1712" i="6"/>
  <c r="B1712" i="6"/>
  <c r="J1711" i="6"/>
  <c r="D1711" i="6"/>
  <c r="C1711" i="6"/>
  <c r="B1711" i="6"/>
  <c r="J1710" i="6"/>
  <c r="D1710" i="6"/>
  <c r="C1710" i="6"/>
  <c r="B1710" i="6"/>
  <c r="J1709" i="6"/>
  <c r="D1709" i="6"/>
  <c r="C1709" i="6"/>
  <c r="B1709" i="6"/>
  <c r="J1708" i="6"/>
  <c r="D1708" i="6"/>
  <c r="C1708" i="6"/>
  <c r="B1708" i="6"/>
  <c r="J1707" i="6"/>
  <c r="D1707" i="6"/>
  <c r="C1707" i="6"/>
  <c r="B1707" i="6"/>
  <c r="J1706" i="6"/>
  <c r="D1706" i="6"/>
  <c r="C1706" i="6"/>
  <c r="B1706" i="6"/>
  <c r="J1705" i="6"/>
  <c r="D1705" i="6"/>
  <c r="C1705" i="6"/>
  <c r="B1705" i="6"/>
  <c r="J1704" i="6"/>
  <c r="D1704" i="6"/>
  <c r="C1704" i="6"/>
  <c r="B1704" i="6"/>
  <c r="J1703" i="6"/>
  <c r="D1703" i="6"/>
  <c r="C1703" i="6"/>
  <c r="B1703" i="6"/>
  <c r="J1702" i="6"/>
  <c r="D1702" i="6"/>
  <c r="C1702" i="6"/>
  <c r="B1702" i="6"/>
  <c r="J1701" i="6"/>
  <c r="D1701" i="6"/>
  <c r="C1701" i="6"/>
  <c r="B1701" i="6"/>
  <c r="J1700" i="6"/>
  <c r="D1700" i="6"/>
  <c r="C1700" i="6"/>
  <c r="B1700" i="6"/>
  <c r="J1699" i="6"/>
  <c r="D1699" i="6"/>
  <c r="C1699" i="6"/>
  <c r="B1699" i="6"/>
  <c r="J1698" i="6"/>
  <c r="D1698" i="6"/>
  <c r="C1698" i="6"/>
  <c r="B1698" i="6"/>
  <c r="J1697" i="6"/>
  <c r="D1697" i="6"/>
  <c r="C1697" i="6"/>
  <c r="B1697" i="6"/>
  <c r="J1696" i="6"/>
  <c r="D1696" i="6"/>
  <c r="C1696" i="6"/>
  <c r="B1696" i="6"/>
  <c r="J1695" i="6"/>
  <c r="D1695" i="6"/>
  <c r="C1695" i="6"/>
  <c r="B1695" i="6"/>
  <c r="J1694" i="6"/>
  <c r="D1694" i="6"/>
  <c r="C1694" i="6"/>
  <c r="B1694" i="6"/>
  <c r="J1693" i="6"/>
  <c r="D1693" i="6"/>
  <c r="C1693" i="6"/>
  <c r="B1693" i="6"/>
  <c r="J1692" i="6"/>
  <c r="D1692" i="6"/>
  <c r="C1692" i="6"/>
  <c r="B1692" i="6"/>
  <c r="J1691" i="6"/>
  <c r="D1691" i="6"/>
  <c r="C1691" i="6"/>
  <c r="B1691" i="6"/>
  <c r="J1690" i="6"/>
  <c r="D1690" i="6"/>
  <c r="C1690" i="6"/>
  <c r="B1690" i="6"/>
  <c r="J1689" i="6"/>
  <c r="D1689" i="6"/>
  <c r="C1689" i="6"/>
  <c r="B1689" i="6"/>
  <c r="J1688" i="6"/>
  <c r="D1688" i="6"/>
  <c r="C1688" i="6"/>
  <c r="B1688" i="6"/>
  <c r="J1687" i="6"/>
  <c r="D1687" i="6"/>
  <c r="C1687" i="6"/>
  <c r="B1687" i="6"/>
  <c r="J1686" i="6"/>
  <c r="D1686" i="6"/>
  <c r="C1686" i="6"/>
  <c r="B1686" i="6"/>
  <c r="J1685" i="6"/>
  <c r="D1685" i="6"/>
  <c r="C1685" i="6"/>
  <c r="B1685" i="6"/>
  <c r="J1684" i="6"/>
  <c r="D1684" i="6"/>
  <c r="C1684" i="6"/>
  <c r="B1684" i="6"/>
  <c r="J1683" i="6"/>
  <c r="D1683" i="6"/>
  <c r="C1683" i="6"/>
  <c r="B1683" i="6"/>
  <c r="J1682" i="6"/>
  <c r="D1682" i="6"/>
  <c r="C1682" i="6"/>
  <c r="B1682" i="6"/>
  <c r="J1681" i="6"/>
  <c r="D1681" i="6"/>
  <c r="C1681" i="6"/>
  <c r="B1681" i="6"/>
  <c r="J1680" i="6"/>
  <c r="D1680" i="6"/>
  <c r="C1680" i="6"/>
  <c r="B1680" i="6"/>
  <c r="J1679" i="6"/>
  <c r="D1679" i="6"/>
  <c r="C1679" i="6"/>
  <c r="B1679" i="6"/>
  <c r="J1678" i="6"/>
  <c r="D1678" i="6"/>
  <c r="C1678" i="6"/>
  <c r="B1678" i="6"/>
  <c r="J1677" i="6"/>
  <c r="D1677" i="6"/>
  <c r="C1677" i="6"/>
  <c r="B1677" i="6"/>
  <c r="J1676" i="6"/>
  <c r="D1676" i="6"/>
  <c r="C1676" i="6"/>
  <c r="B1676" i="6"/>
  <c r="J1675" i="6"/>
  <c r="D1675" i="6"/>
  <c r="C1675" i="6"/>
  <c r="B1675" i="6"/>
  <c r="J1674" i="6"/>
  <c r="D1674" i="6"/>
  <c r="C1674" i="6"/>
  <c r="B1674" i="6"/>
  <c r="J1673" i="6"/>
  <c r="D1673" i="6"/>
  <c r="C1673" i="6"/>
  <c r="B1673" i="6"/>
  <c r="J1672" i="6"/>
  <c r="D1672" i="6"/>
  <c r="C1672" i="6"/>
  <c r="B1672" i="6"/>
  <c r="J1671" i="6"/>
  <c r="D1671" i="6"/>
  <c r="C1671" i="6"/>
  <c r="B1671" i="6"/>
  <c r="J1670" i="6"/>
  <c r="D1670" i="6"/>
  <c r="C1670" i="6"/>
  <c r="B1670" i="6"/>
  <c r="J1669" i="6"/>
  <c r="D1669" i="6"/>
  <c r="C1669" i="6"/>
  <c r="B1669" i="6"/>
  <c r="J1668" i="6"/>
  <c r="D1668" i="6"/>
  <c r="C1668" i="6"/>
  <c r="B1668" i="6"/>
  <c r="J1667" i="6"/>
  <c r="D1667" i="6"/>
  <c r="C1667" i="6"/>
  <c r="B1667" i="6"/>
  <c r="J1666" i="6"/>
  <c r="D1666" i="6"/>
  <c r="C1666" i="6"/>
  <c r="B1666" i="6"/>
  <c r="J1665" i="6"/>
  <c r="D1665" i="6"/>
  <c r="C1665" i="6"/>
  <c r="B1665" i="6"/>
  <c r="J1664" i="6"/>
  <c r="D1664" i="6"/>
  <c r="C1664" i="6"/>
  <c r="B1664" i="6"/>
  <c r="J1663" i="6"/>
  <c r="D1663" i="6"/>
  <c r="C1663" i="6"/>
  <c r="B1663" i="6"/>
  <c r="J1662" i="6"/>
  <c r="D1662" i="6"/>
  <c r="C1662" i="6"/>
  <c r="B1662" i="6"/>
  <c r="J1661" i="6"/>
  <c r="D1661" i="6"/>
  <c r="C1661" i="6"/>
  <c r="B1661" i="6"/>
  <c r="J1660" i="6"/>
  <c r="D1660" i="6"/>
  <c r="C1660" i="6"/>
  <c r="B1660" i="6"/>
  <c r="J1659" i="6"/>
  <c r="D1659" i="6"/>
  <c r="C1659" i="6"/>
  <c r="B1659" i="6"/>
  <c r="J1658" i="6"/>
  <c r="D1658" i="6"/>
  <c r="C1658" i="6"/>
  <c r="B1658" i="6"/>
  <c r="J1657" i="6"/>
  <c r="D1657" i="6"/>
  <c r="C1657" i="6"/>
  <c r="B1657" i="6"/>
  <c r="J1656" i="6"/>
  <c r="D1656" i="6"/>
  <c r="C1656" i="6"/>
  <c r="B1656" i="6"/>
  <c r="J1655" i="6"/>
  <c r="D1655" i="6"/>
  <c r="C1655" i="6"/>
  <c r="B1655" i="6"/>
  <c r="J1654" i="6"/>
  <c r="D1654" i="6"/>
  <c r="C1654" i="6"/>
  <c r="B1654" i="6"/>
  <c r="J1653" i="6"/>
  <c r="D1653" i="6"/>
  <c r="C1653" i="6"/>
  <c r="B1653" i="6"/>
  <c r="J1652" i="6"/>
  <c r="D1652" i="6"/>
  <c r="C1652" i="6"/>
  <c r="B1652" i="6"/>
  <c r="J1651" i="6"/>
  <c r="D1651" i="6"/>
  <c r="C1651" i="6"/>
  <c r="B1651" i="6"/>
  <c r="J1650" i="6"/>
  <c r="D1650" i="6"/>
  <c r="C1650" i="6"/>
  <c r="B1650" i="6"/>
  <c r="J1649" i="6"/>
  <c r="D1649" i="6"/>
  <c r="C1649" i="6"/>
  <c r="B1649" i="6"/>
  <c r="J1648" i="6"/>
  <c r="D1648" i="6"/>
  <c r="C1648" i="6"/>
  <c r="B1648" i="6"/>
  <c r="J1647" i="6"/>
  <c r="D1647" i="6"/>
  <c r="C1647" i="6"/>
  <c r="B1647" i="6"/>
  <c r="J1646" i="6"/>
  <c r="D1646" i="6"/>
  <c r="C1646" i="6"/>
  <c r="B1646" i="6"/>
  <c r="J1645" i="6"/>
  <c r="D1645" i="6"/>
  <c r="C1645" i="6"/>
  <c r="B1645" i="6"/>
  <c r="J1644" i="6"/>
  <c r="D1644" i="6"/>
  <c r="C1644" i="6"/>
  <c r="B1644" i="6"/>
  <c r="J1643" i="6"/>
  <c r="D1643" i="6"/>
  <c r="C1643" i="6"/>
  <c r="B1643" i="6"/>
  <c r="J1642" i="6"/>
  <c r="D1642" i="6"/>
  <c r="C1642" i="6"/>
  <c r="B1642" i="6"/>
  <c r="J1641" i="6"/>
  <c r="D1641" i="6"/>
  <c r="C1641" i="6"/>
  <c r="B1641" i="6"/>
  <c r="J1640" i="6"/>
  <c r="D1640" i="6"/>
  <c r="C1640" i="6"/>
  <c r="B1640" i="6"/>
  <c r="J1639" i="6"/>
  <c r="D1639" i="6"/>
  <c r="C1639" i="6"/>
  <c r="B1639" i="6"/>
  <c r="J1638" i="6"/>
  <c r="D1638" i="6"/>
  <c r="C1638" i="6"/>
  <c r="B1638" i="6"/>
  <c r="J1637" i="6"/>
  <c r="D1637" i="6"/>
  <c r="C1637" i="6"/>
  <c r="B1637" i="6"/>
  <c r="J1636" i="6"/>
  <c r="D1636" i="6"/>
  <c r="C1636" i="6"/>
  <c r="B1636" i="6"/>
  <c r="J1635" i="6"/>
  <c r="D1635" i="6"/>
  <c r="C1635" i="6"/>
  <c r="B1635" i="6"/>
  <c r="J1634" i="6"/>
  <c r="D1634" i="6"/>
  <c r="C1634" i="6"/>
  <c r="B1634" i="6"/>
  <c r="J1633" i="6"/>
  <c r="D1633" i="6"/>
  <c r="C1633" i="6"/>
  <c r="B1633" i="6"/>
  <c r="J1632" i="6"/>
  <c r="D1632" i="6"/>
  <c r="C1632" i="6"/>
  <c r="B1632" i="6"/>
  <c r="J1631" i="6"/>
  <c r="D1631" i="6"/>
  <c r="C1631" i="6"/>
  <c r="B1631" i="6"/>
  <c r="J1630" i="6"/>
  <c r="D1630" i="6"/>
  <c r="C1630" i="6"/>
  <c r="B1630" i="6"/>
  <c r="J1629" i="6"/>
  <c r="D1629" i="6"/>
  <c r="C1629" i="6"/>
  <c r="B1629" i="6"/>
  <c r="J1628" i="6"/>
  <c r="D1628" i="6"/>
  <c r="C1628" i="6"/>
  <c r="B1628" i="6"/>
  <c r="J1627" i="6"/>
  <c r="D1627" i="6"/>
  <c r="C1627" i="6"/>
  <c r="B1627" i="6"/>
  <c r="J1626" i="6"/>
  <c r="D1626" i="6"/>
  <c r="C1626" i="6"/>
  <c r="B1626" i="6"/>
  <c r="J1625" i="6"/>
  <c r="D1625" i="6"/>
  <c r="C1625" i="6"/>
  <c r="B1625" i="6"/>
  <c r="J1624" i="6"/>
  <c r="D1624" i="6"/>
  <c r="C1624" i="6"/>
  <c r="B1624" i="6"/>
  <c r="J1623" i="6"/>
  <c r="D1623" i="6"/>
  <c r="C1623" i="6"/>
  <c r="B1623" i="6"/>
  <c r="J1622" i="6"/>
  <c r="D1622" i="6"/>
  <c r="C1622" i="6"/>
  <c r="B1622" i="6"/>
  <c r="J1621" i="6"/>
  <c r="D1621" i="6"/>
  <c r="C1621" i="6"/>
  <c r="B1621" i="6"/>
  <c r="J1620" i="6"/>
  <c r="D1620" i="6"/>
  <c r="C1620" i="6"/>
  <c r="B1620" i="6"/>
  <c r="J1619" i="6"/>
  <c r="D1619" i="6"/>
  <c r="C1619" i="6"/>
  <c r="B1619" i="6"/>
  <c r="J1618" i="6"/>
  <c r="D1618" i="6"/>
  <c r="C1618" i="6"/>
  <c r="B1618" i="6"/>
  <c r="J1617" i="6"/>
  <c r="D1617" i="6"/>
  <c r="C1617" i="6"/>
  <c r="B1617" i="6"/>
  <c r="J1616" i="6"/>
  <c r="D1616" i="6"/>
  <c r="C1616" i="6"/>
  <c r="B1616" i="6"/>
  <c r="J1615" i="6"/>
  <c r="D1615" i="6"/>
  <c r="C1615" i="6"/>
  <c r="B1615" i="6"/>
  <c r="J1614" i="6"/>
  <c r="D1614" i="6"/>
  <c r="C1614" i="6"/>
  <c r="B1614" i="6"/>
  <c r="J1613" i="6"/>
  <c r="D1613" i="6"/>
  <c r="C1613" i="6"/>
  <c r="B1613" i="6"/>
  <c r="J1612" i="6"/>
  <c r="D1612" i="6"/>
  <c r="C1612" i="6"/>
  <c r="B1612" i="6"/>
  <c r="J1611" i="6"/>
  <c r="D1611" i="6"/>
  <c r="C1611" i="6"/>
  <c r="B1611" i="6"/>
  <c r="J1610" i="6"/>
  <c r="D1610" i="6"/>
  <c r="C1610" i="6"/>
  <c r="B1610" i="6"/>
  <c r="J1609" i="6"/>
  <c r="D1609" i="6"/>
  <c r="C1609" i="6"/>
  <c r="B1609" i="6"/>
  <c r="J1608" i="6"/>
  <c r="D1608" i="6"/>
  <c r="C1608" i="6"/>
  <c r="B1608" i="6"/>
  <c r="J1607" i="6"/>
  <c r="D1607" i="6"/>
  <c r="C1607" i="6"/>
  <c r="B1607" i="6"/>
  <c r="J1606" i="6"/>
  <c r="D1606" i="6"/>
  <c r="C1606" i="6"/>
  <c r="B1606" i="6"/>
  <c r="J1605" i="6"/>
  <c r="D1605" i="6"/>
  <c r="C1605" i="6"/>
  <c r="B1605" i="6"/>
  <c r="J1604" i="6"/>
  <c r="D1604" i="6"/>
  <c r="C1604" i="6"/>
  <c r="B1604" i="6"/>
  <c r="J1603" i="6"/>
  <c r="D1603" i="6"/>
  <c r="C1603" i="6"/>
  <c r="B1603" i="6"/>
  <c r="J1602" i="6"/>
  <c r="D1602" i="6"/>
  <c r="C1602" i="6"/>
  <c r="B1602" i="6"/>
  <c r="J1601" i="6"/>
  <c r="D1601" i="6"/>
  <c r="C1601" i="6"/>
  <c r="B1601" i="6"/>
  <c r="J1600" i="6"/>
  <c r="D1600" i="6"/>
  <c r="C1600" i="6"/>
  <c r="B1600" i="6"/>
  <c r="J1599" i="6"/>
  <c r="D1599" i="6"/>
  <c r="C1599" i="6"/>
  <c r="B1599" i="6"/>
  <c r="J1598" i="6"/>
  <c r="D1598" i="6"/>
  <c r="C1598" i="6"/>
  <c r="B1598" i="6"/>
  <c r="J1597" i="6"/>
  <c r="D1597" i="6"/>
  <c r="C1597" i="6"/>
  <c r="B1597" i="6"/>
  <c r="J1596" i="6"/>
  <c r="D1596" i="6"/>
  <c r="C1596" i="6"/>
  <c r="B1596" i="6"/>
  <c r="J1595" i="6"/>
  <c r="D1595" i="6"/>
  <c r="C1595" i="6"/>
  <c r="B1595" i="6"/>
  <c r="J1594" i="6"/>
  <c r="D1594" i="6"/>
  <c r="C1594" i="6"/>
  <c r="B1594" i="6"/>
  <c r="J1593" i="6"/>
  <c r="D1593" i="6"/>
  <c r="C1593" i="6"/>
  <c r="B1593" i="6"/>
  <c r="J1592" i="6"/>
  <c r="D1592" i="6"/>
  <c r="C1592" i="6"/>
  <c r="B1592" i="6"/>
  <c r="J1591" i="6"/>
  <c r="D1591" i="6"/>
  <c r="C1591" i="6"/>
  <c r="B1591" i="6"/>
  <c r="J1590" i="6"/>
  <c r="D1590" i="6"/>
  <c r="C1590" i="6"/>
  <c r="B1590" i="6"/>
  <c r="J1589" i="6"/>
  <c r="D1589" i="6"/>
  <c r="C1589" i="6"/>
  <c r="B1589" i="6"/>
  <c r="J1588" i="6"/>
  <c r="D1588" i="6"/>
  <c r="C1588" i="6"/>
  <c r="B1588" i="6"/>
  <c r="J1587" i="6"/>
  <c r="D1587" i="6"/>
  <c r="C1587" i="6"/>
  <c r="B1587" i="6"/>
  <c r="J1586" i="6"/>
  <c r="D1586" i="6"/>
  <c r="C1586" i="6"/>
  <c r="B1586" i="6"/>
  <c r="J1585" i="6"/>
  <c r="D1585" i="6"/>
  <c r="C1585" i="6"/>
  <c r="B1585" i="6"/>
  <c r="J1584" i="6"/>
  <c r="D1584" i="6"/>
  <c r="C1584" i="6"/>
  <c r="B1584" i="6"/>
  <c r="J1583" i="6"/>
  <c r="D1583" i="6"/>
  <c r="C1583" i="6"/>
  <c r="B1583" i="6"/>
  <c r="J1582" i="6"/>
  <c r="D1582" i="6"/>
  <c r="C1582" i="6"/>
  <c r="B1582" i="6"/>
  <c r="J1581" i="6"/>
  <c r="D1581" i="6"/>
  <c r="C1581" i="6"/>
  <c r="B1581" i="6"/>
  <c r="J1580" i="6"/>
  <c r="D1580" i="6"/>
  <c r="C1580" i="6"/>
  <c r="B1580" i="6"/>
  <c r="J1579" i="6"/>
  <c r="D1579" i="6"/>
  <c r="C1579" i="6"/>
  <c r="B1579" i="6"/>
  <c r="J1578" i="6"/>
  <c r="D1578" i="6"/>
  <c r="C1578" i="6"/>
  <c r="B1578" i="6"/>
  <c r="J1577" i="6"/>
  <c r="D1577" i="6"/>
  <c r="C1577" i="6"/>
  <c r="B1577" i="6"/>
  <c r="J1576" i="6"/>
  <c r="D1576" i="6"/>
  <c r="C1576" i="6"/>
  <c r="B1576" i="6"/>
  <c r="J1575" i="6"/>
  <c r="D1575" i="6"/>
  <c r="C1575" i="6"/>
  <c r="B1575" i="6"/>
  <c r="J1574" i="6"/>
  <c r="D1574" i="6"/>
  <c r="C1574" i="6"/>
  <c r="B1574" i="6"/>
  <c r="J1573" i="6"/>
  <c r="D1573" i="6"/>
  <c r="C1573" i="6"/>
  <c r="B1573" i="6"/>
  <c r="J1572" i="6"/>
  <c r="D1572" i="6"/>
  <c r="C1572" i="6"/>
  <c r="B1572" i="6"/>
  <c r="J1571" i="6"/>
  <c r="D1571" i="6"/>
  <c r="C1571" i="6"/>
  <c r="B1571" i="6"/>
  <c r="J1570" i="6"/>
  <c r="D1570" i="6"/>
  <c r="C1570" i="6"/>
  <c r="B1570" i="6"/>
  <c r="J1569" i="6"/>
  <c r="D1569" i="6"/>
  <c r="C1569" i="6"/>
  <c r="B1569" i="6"/>
  <c r="J1568" i="6"/>
  <c r="D1568" i="6"/>
  <c r="C1568" i="6"/>
  <c r="B1568" i="6"/>
  <c r="J1567" i="6"/>
  <c r="D1567" i="6"/>
  <c r="C1567" i="6"/>
  <c r="B1567" i="6"/>
  <c r="J1566" i="6"/>
  <c r="D1566" i="6"/>
  <c r="C1566" i="6"/>
  <c r="B1566" i="6"/>
  <c r="J1565" i="6"/>
  <c r="D1565" i="6"/>
  <c r="C1565" i="6"/>
  <c r="B1565" i="6"/>
  <c r="J1564" i="6"/>
  <c r="D1564" i="6"/>
  <c r="C1564" i="6"/>
  <c r="B1564" i="6"/>
  <c r="J1563" i="6"/>
  <c r="D1563" i="6"/>
  <c r="C1563" i="6"/>
  <c r="B1563" i="6"/>
  <c r="J1562" i="6"/>
  <c r="D1562" i="6"/>
  <c r="C1562" i="6"/>
  <c r="B1562" i="6"/>
  <c r="J1561" i="6"/>
  <c r="D1561" i="6"/>
  <c r="C1561" i="6"/>
  <c r="B1561" i="6"/>
  <c r="J1560" i="6"/>
  <c r="D1560" i="6"/>
  <c r="C1560" i="6"/>
  <c r="B1560" i="6"/>
  <c r="J1559" i="6"/>
  <c r="D1559" i="6"/>
  <c r="C1559" i="6"/>
  <c r="B1559" i="6"/>
  <c r="J1558" i="6"/>
  <c r="D1558" i="6"/>
  <c r="C1558" i="6"/>
  <c r="B1558" i="6"/>
  <c r="J1557" i="6"/>
  <c r="D1557" i="6"/>
  <c r="C1557" i="6"/>
  <c r="B1557" i="6"/>
  <c r="J1556" i="6"/>
  <c r="D1556" i="6"/>
  <c r="C1556" i="6"/>
  <c r="B1556" i="6"/>
  <c r="J1555" i="6"/>
  <c r="D1555" i="6"/>
  <c r="C1555" i="6"/>
  <c r="B1555" i="6"/>
  <c r="J1554" i="6"/>
  <c r="D1554" i="6"/>
  <c r="C1554" i="6"/>
  <c r="B1554" i="6"/>
  <c r="J1553" i="6"/>
  <c r="D1553" i="6"/>
  <c r="C1553" i="6"/>
  <c r="B1553" i="6"/>
  <c r="J1552" i="6"/>
  <c r="D1552" i="6"/>
  <c r="C1552" i="6"/>
  <c r="B1552" i="6"/>
  <c r="J1551" i="6"/>
  <c r="D1551" i="6"/>
  <c r="C1551" i="6"/>
  <c r="B1551" i="6"/>
  <c r="J1550" i="6"/>
  <c r="D1550" i="6"/>
  <c r="C1550" i="6"/>
  <c r="B1550" i="6"/>
  <c r="J1549" i="6"/>
  <c r="D1549" i="6"/>
  <c r="C1549" i="6"/>
  <c r="B1549" i="6"/>
  <c r="J1548" i="6"/>
  <c r="D1548" i="6"/>
  <c r="C1548" i="6"/>
  <c r="B1548" i="6"/>
  <c r="J1547" i="6"/>
  <c r="D1547" i="6"/>
  <c r="C1547" i="6"/>
  <c r="B1547" i="6"/>
  <c r="J1546" i="6"/>
  <c r="D1546" i="6"/>
  <c r="C1546" i="6"/>
  <c r="B1546" i="6"/>
  <c r="J1545" i="6"/>
  <c r="D1545" i="6"/>
  <c r="C1545" i="6"/>
  <c r="B1545" i="6"/>
  <c r="J1544" i="6"/>
  <c r="D1544" i="6"/>
  <c r="C1544" i="6"/>
  <c r="B1544" i="6"/>
  <c r="J1543" i="6"/>
  <c r="D1543" i="6"/>
  <c r="C1543" i="6"/>
  <c r="B1543" i="6"/>
  <c r="J1542" i="6"/>
  <c r="D1542" i="6"/>
  <c r="C1542" i="6"/>
  <c r="B1542" i="6"/>
  <c r="J1541" i="6"/>
  <c r="D1541" i="6"/>
  <c r="C1541" i="6"/>
  <c r="B1541" i="6"/>
  <c r="J1540" i="6"/>
  <c r="D1540" i="6"/>
  <c r="C1540" i="6"/>
  <c r="B1540" i="6"/>
  <c r="J1539" i="6"/>
  <c r="D1539" i="6"/>
  <c r="C1539" i="6"/>
  <c r="B1539" i="6"/>
  <c r="J1538" i="6"/>
  <c r="D1538" i="6"/>
  <c r="C1538" i="6"/>
  <c r="B1538" i="6"/>
  <c r="J1537" i="6"/>
  <c r="D1537" i="6"/>
  <c r="C1537" i="6"/>
  <c r="B1537" i="6"/>
  <c r="J1536" i="6"/>
  <c r="D1536" i="6"/>
  <c r="C1536" i="6"/>
  <c r="B1536" i="6"/>
  <c r="J1535" i="6"/>
  <c r="D1535" i="6"/>
  <c r="C1535" i="6"/>
  <c r="B1535" i="6"/>
  <c r="J1534" i="6"/>
  <c r="D1534" i="6"/>
  <c r="C1534" i="6"/>
  <c r="B1534" i="6"/>
  <c r="J1533" i="6"/>
  <c r="D1533" i="6"/>
  <c r="C1533" i="6"/>
  <c r="B1533" i="6"/>
  <c r="J1532" i="6"/>
  <c r="D1532" i="6"/>
  <c r="C1532" i="6"/>
  <c r="B1532" i="6"/>
  <c r="J1531" i="6"/>
  <c r="D1531" i="6"/>
  <c r="C1531" i="6"/>
  <c r="B1531" i="6"/>
  <c r="J1530" i="6"/>
  <c r="D1530" i="6"/>
  <c r="C1530" i="6"/>
  <c r="B1530" i="6"/>
  <c r="J1529" i="6"/>
  <c r="D1529" i="6"/>
  <c r="C1529" i="6"/>
  <c r="B1529" i="6"/>
  <c r="J1528" i="6"/>
  <c r="D1528" i="6"/>
  <c r="C1528" i="6"/>
  <c r="B1528" i="6"/>
  <c r="J1527" i="6"/>
  <c r="D1527" i="6"/>
  <c r="C1527" i="6"/>
  <c r="B1527" i="6"/>
  <c r="J1526" i="6"/>
  <c r="D1526" i="6"/>
  <c r="C1526" i="6"/>
  <c r="B1526" i="6"/>
  <c r="J1525" i="6"/>
  <c r="D1525" i="6"/>
  <c r="C1525" i="6"/>
  <c r="B1525" i="6"/>
  <c r="J1524" i="6"/>
  <c r="D1524" i="6"/>
  <c r="C1524" i="6"/>
  <c r="B1524" i="6"/>
  <c r="J1523" i="6"/>
  <c r="D1523" i="6"/>
  <c r="C1523" i="6"/>
  <c r="B1523" i="6"/>
  <c r="J1522" i="6"/>
  <c r="D1522" i="6"/>
  <c r="C1522" i="6"/>
  <c r="B1522" i="6"/>
  <c r="J1521" i="6"/>
  <c r="D1521" i="6"/>
  <c r="C1521" i="6"/>
  <c r="B1521" i="6"/>
  <c r="J1520" i="6"/>
  <c r="D1520" i="6"/>
  <c r="C1520" i="6"/>
  <c r="B1520" i="6"/>
  <c r="J1519" i="6"/>
  <c r="D1519" i="6"/>
  <c r="C1519" i="6"/>
  <c r="B1519" i="6"/>
  <c r="J1518" i="6"/>
  <c r="D1518" i="6"/>
  <c r="C1518" i="6"/>
  <c r="B1518" i="6"/>
  <c r="J1517" i="6"/>
  <c r="D1517" i="6"/>
  <c r="C1517" i="6"/>
  <c r="B1517" i="6"/>
  <c r="J1516" i="6"/>
  <c r="D1516" i="6"/>
  <c r="C1516" i="6"/>
  <c r="B1516" i="6"/>
  <c r="J1515" i="6"/>
  <c r="D1515" i="6"/>
  <c r="C1515" i="6"/>
  <c r="B1515" i="6"/>
  <c r="J1514" i="6"/>
  <c r="D1514" i="6"/>
  <c r="C1514" i="6"/>
  <c r="B1514" i="6"/>
  <c r="J1513" i="6"/>
  <c r="D1513" i="6"/>
  <c r="C1513" i="6"/>
  <c r="B1513" i="6"/>
  <c r="J1512" i="6"/>
  <c r="D1512" i="6"/>
  <c r="C1512" i="6"/>
  <c r="B1512" i="6"/>
  <c r="J1511" i="6"/>
  <c r="D1511" i="6"/>
  <c r="C1511" i="6"/>
  <c r="B1511" i="6"/>
  <c r="J1510" i="6"/>
  <c r="D1510" i="6"/>
  <c r="C1510" i="6"/>
  <c r="B1510" i="6"/>
  <c r="J1509" i="6"/>
  <c r="D1509" i="6"/>
  <c r="C1509" i="6"/>
  <c r="B1509" i="6"/>
  <c r="J1508" i="6"/>
  <c r="D1508" i="6"/>
  <c r="C1508" i="6"/>
  <c r="B1508" i="6"/>
  <c r="J1507" i="6"/>
  <c r="D1507" i="6"/>
  <c r="C1507" i="6"/>
  <c r="B1507" i="6"/>
  <c r="J1506" i="6"/>
  <c r="D1506" i="6"/>
  <c r="C1506" i="6"/>
  <c r="B1506" i="6"/>
  <c r="J1505" i="6"/>
  <c r="D1505" i="6"/>
  <c r="C1505" i="6"/>
  <c r="B1505" i="6"/>
  <c r="J1504" i="6"/>
  <c r="D1504" i="6"/>
  <c r="C1504" i="6"/>
  <c r="B1504" i="6"/>
  <c r="J1503" i="6"/>
  <c r="D1503" i="6"/>
  <c r="C1503" i="6"/>
  <c r="B1503" i="6"/>
  <c r="J1502" i="6"/>
  <c r="D1502" i="6"/>
  <c r="C1502" i="6"/>
  <c r="B1502" i="6"/>
  <c r="J1501" i="6"/>
  <c r="D1501" i="6"/>
  <c r="C1501" i="6"/>
  <c r="B1501" i="6"/>
  <c r="J1500" i="6"/>
  <c r="D1500" i="6"/>
  <c r="C1500" i="6"/>
  <c r="B1500" i="6"/>
  <c r="J1499" i="6"/>
  <c r="D1499" i="6"/>
  <c r="C1499" i="6"/>
  <c r="B1499" i="6"/>
  <c r="J1498" i="6"/>
  <c r="D1498" i="6"/>
  <c r="C1498" i="6"/>
  <c r="B1498" i="6"/>
  <c r="J1497" i="6"/>
  <c r="D1497" i="6"/>
  <c r="C1497" i="6"/>
  <c r="B1497" i="6"/>
  <c r="J1496" i="6"/>
  <c r="D1496" i="6"/>
  <c r="C1496" i="6"/>
  <c r="B1496" i="6"/>
  <c r="J1495" i="6"/>
  <c r="D1495" i="6"/>
  <c r="C1495" i="6"/>
  <c r="B1495" i="6"/>
  <c r="J1494" i="6"/>
  <c r="D1494" i="6"/>
  <c r="C1494" i="6"/>
  <c r="B1494" i="6"/>
  <c r="J1493" i="6"/>
  <c r="D1493" i="6"/>
  <c r="C1493" i="6"/>
  <c r="B1493" i="6"/>
  <c r="J1492" i="6"/>
  <c r="D1492" i="6"/>
  <c r="C1492" i="6"/>
  <c r="B1492" i="6"/>
  <c r="J1491" i="6"/>
  <c r="D1491" i="6"/>
  <c r="C1491" i="6"/>
  <c r="B1491" i="6"/>
  <c r="J1490" i="6"/>
  <c r="D1490" i="6"/>
  <c r="C1490" i="6"/>
  <c r="B1490" i="6"/>
  <c r="J1489" i="6"/>
  <c r="D1489" i="6"/>
  <c r="C1489" i="6"/>
  <c r="B1489" i="6"/>
  <c r="J1488" i="6"/>
  <c r="D1488" i="6"/>
  <c r="C1488" i="6"/>
  <c r="B1488" i="6"/>
  <c r="J1487" i="6"/>
  <c r="D1487" i="6"/>
  <c r="C1487" i="6"/>
  <c r="B1487" i="6"/>
  <c r="J1486" i="6"/>
  <c r="D1486" i="6"/>
  <c r="C1486" i="6"/>
  <c r="B1486" i="6"/>
  <c r="J1485" i="6"/>
  <c r="D1485" i="6"/>
  <c r="C1485" i="6"/>
  <c r="B1485" i="6"/>
  <c r="J1484" i="6"/>
  <c r="D1484" i="6"/>
  <c r="C1484" i="6"/>
  <c r="B1484" i="6"/>
  <c r="J1483" i="6"/>
  <c r="D1483" i="6"/>
  <c r="C1483" i="6"/>
  <c r="B1483" i="6"/>
  <c r="J1482" i="6"/>
  <c r="D1482" i="6"/>
  <c r="C1482" i="6"/>
  <c r="B1482" i="6"/>
  <c r="J1481" i="6"/>
  <c r="D1481" i="6"/>
  <c r="C1481" i="6"/>
  <c r="B1481" i="6"/>
  <c r="J1480" i="6"/>
  <c r="D1480" i="6"/>
  <c r="C1480" i="6"/>
  <c r="B1480" i="6"/>
  <c r="J1479" i="6"/>
  <c r="D1479" i="6"/>
  <c r="C1479" i="6"/>
  <c r="B1479" i="6"/>
  <c r="J1478" i="6"/>
  <c r="D1478" i="6"/>
  <c r="C1478" i="6"/>
  <c r="B1478" i="6"/>
  <c r="J1477" i="6"/>
  <c r="D1477" i="6"/>
  <c r="C1477" i="6"/>
  <c r="B1477" i="6"/>
  <c r="J1476" i="6"/>
  <c r="D1476" i="6"/>
  <c r="C1476" i="6"/>
  <c r="B1476" i="6"/>
  <c r="J1475" i="6"/>
  <c r="D1475" i="6"/>
  <c r="C1475" i="6"/>
  <c r="B1475" i="6"/>
  <c r="J1474" i="6"/>
  <c r="D1474" i="6"/>
  <c r="C1474" i="6"/>
  <c r="B1474" i="6"/>
  <c r="J1473" i="6"/>
  <c r="D1473" i="6"/>
  <c r="C1473" i="6"/>
  <c r="B1473" i="6"/>
  <c r="J1472" i="6"/>
  <c r="D1472" i="6"/>
  <c r="C1472" i="6"/>
  <c r="B1472" i="6"/>
  <c r="J1471" i="6"/>
  <c r="D1471" i="6"/>
  <c r="C1471" i="6"/>
  <c r="B1471" i="6"/>
  <c r="J1470" i="6"/>
  <c r="D1470" i="6"/>
  <c r="C1470" i="6"/>
  <c r="B1470" i="6"/>
  <c r="J1469" i="6"/>
  <c r="D1469" i="6"/>
  <c r="C1469" i="6"/>
  <c r="B1469" i="6"/>
  <c r="J1468" i="6"/>
  <c r="D1468" i="6"/>
  <c r="C1468" i="6"/>
  <c r="B1468" i="6"/>
  <c r="J1467" i="6"/>
  <c r="D1467" i="6"/>
  <c r="C1467" i="6"/>
  <c r="B1467" i="6"/>
  <c r="J1466" i="6"/>
  <c r="D1466" i="6"/>
  <c r="C1466" i="6"/>
  <c r="B1466" i="6"/>
  <c r="J1465" i="6"/>
  <c r="D1465" i="6"/>
  <c r="C1465" i="6"/>
  <c r="B1465" i="6"/>
  <c r="J1464" i="6"/>
  <c r="D1464" i="6"/>
  <c r="C1464" i="6"/>
  <c r="B1464" i="6"/>
  <c r="J1463" i="6"/>
  <c r="D1463" i="6"/>
  <c r="C1463" i="6"/>
  <c r="B1463" i="6"/>
  <c r="J1462" i="6"/>
  <c r="D1462" i="6"/>
  <c r="C1462" i="6"/>
  <c r="B1462" i="6"/>
  <c r="J1461" i="6"/>
  <c r="D1461" i="6"/>
  <c r="C1461" i="6"/>
  <c r="B1461" i="6"/>
  <c r="J1460" i="6"/>
  <c r="D1460" i="6"/>
  <c r="C1460" i="6"/>
  <c r="B1460" i="6"/>
  <c r="J1459" i="6"/>
  <c r="D1459" i="6"/>
  <c r="C1459" i="6"/>
  <c r="B1459" i="6"/>
  <c r="J1458" i="6"/>
  <c r="D1458" i="6"/>
  <c r="C1458" i="6"/>
  <c r="B1458" i="6"/>
  <c r="J1457" i="6"/>
  <c r="D1457" i="6"/>
  <c r="C1457" i="6"/>
  <c r="B1457" i="6"/>
  <c r="J1456" i="6"/>
  <c r="D1456" i="6"/>
  <c r="C1456" i="6"/>
  <c r="B1456" i="6"/>
  <c r="J1455" i="6"/>
  <c r="D1455" i="6"/>
  <c r="C1455" i="6"/>
  <c r="B1455" i="6"/>
  <c r="J1454" i="6"/>
  <c r="D1454" i="6"/>
  <c r="C1454" i="6"/>
  <c r="B1454" i="6"/>
  <c r="J1453" i="6"/>
  <c r="D1453" i="6"/>
  <c r="C1453" i="6"/>
  <c r="B1453" i="6"/>
  <c r="J1452" i="6"/>
  <c r="D1452" i="6"/>
  <c r="C1452" i="6"/>
  <c r="B1452" i="6"/>
  <c r="J1451" i="6"/>
  <c r="D1451" i="6"/>
  <c r="C1451" i="6"/>
  <c r="B1451" i="6"/>
  <c r="J1450" i="6"/>
  <c r="D1450" i="6"/>
  <c r="C1450" i="6"/>
  <c r="B1450" i="6"/>
  <c r="J1449" i="6"/>
  <c r="D1449" i="6"/>
  <c r="C1449" i="6"/>
  <c r="B1449" i="6"/>
  <c r="J1448" i="6"/>
  <c r="D1448" i="6"/>
  <c r="C1448" i="6"/>
  <c r="B1448" i="6"/>
  <c r="J1447" i="6"/>
  <c r="D1447" i="6"/>
  <c r="C1447" i="6"/>
  <c r="B1447" i="6"/>
  <c r="J1446" i="6"/>
  <c r="D1446" i="6"/>
  <c r="C1446" i="6"/>
  <c r="B1446" i="6"/>
  <c r="J1445" i="6"/>
  <c r="D1445" i="6"/>
  <c r="C1445" i="6"/>
  <c r="B1445" i="6"/>
  <c r="J1444" i="6"/>
  <c r="D1444" i="6"/>
  <c r="C1444" i="6"/>
  <c r="B1444" i="6"/>
  <c r="J1443" i="6"/>
  <c r="D1443" i="6"/>
  <c r="C1443" i="6"/>
  <c r="B1443" i="6"/>
  <c r="J1442" i="6"/>
  <c r="D1442" i="6"/>
  <c r="C1442" i="6"/>
  <c r="B1442" i="6"/>
  <c r="J1441" i="6"/>
  <c r="D1441" i="6"/>
  <c r="C1441" i="6"/>
  <c r="B1441" i="6"/>
  <c r="J1440" i="6"/>
  <c r="D1440" i="6"/>
  <c r="C1440" i="6"/>
  <c r="B1440" i="6"/>
  <c r="J1439" i="6"/>
  <c r="D1439" i="6"/>
  <c r="C1439" i="6"/>
  <c r="B1439" i="6"/>
  <c r="J1438" i="6"/>
  <c r="D1438" i="6"/>
  <c r="C1438" i="6"/>
  <c r="B1438" i="6"/>
  <c r="J1437" i="6"/>
  <c r="D1437" i="6"/>
  <c r="C1437" i="6"/>
  <c r="B1437" i="6"/>
  <c r="J1436" i="6"/>
  <c r="D1436" i="6"/>
  <c r="C1436" i="6"/>
  <c r="B1436" i="6"/>
  <c r="J1435" i="6"/>
  <c r="D1435" i="6"/>
  <c r="C1435" i="6"/>
  <c r="B1435" i="6"/>
  <c r="J1434" i="6"/>
  <c r="D1434" i="6"/>
  <c r="C1434" i="6"/>
  <c r="B1434" i="6"/>
  <c r="J1433" i="6"/>
  <c r="D1433" i="6"/>
  <c r="C1433" i="6"/>
  <c r="B1433" i="6"/>
  <c r="J1432" i="6"/>
  <c r="D1432" i="6"/>
  <c r="C1432" i="6"/>
  <c r="B1432" i="6"/>
  <c r="J1431" i="6"/>
  <c r="D1431" i="6"/>
  <c r="C1431" i="6"/>
  <c r="B1431" i="6"/>
  <c r="J1430" i="6"/>
  <c r="D1430" i="6"/>
  <c r="C1430" i="6"/>
  <c r="B1430" i="6"/>
  <c r="J1429" i="6"/>
  <c r="D1429" i="6"/>
  <c r="C1429" i="6"/>
  <c r="B1429" i="6"/>
  <c r="J1428" i="6"/>
  <c r="D1428" i="6"/>
  <c r="C1428" i="6"/>
  <c r="B1428" i="6"/>
  <c r="J1427" i="6"/>
  <c r="D1427" i="6"/>
  <c r="C1427" i="6"/>
  <c r="B1427" i="6"/>
  <c r="J1426" i="6"/>
  <c r="D1426" i="6"/>
  <c r="C1426" i="6"/>
  <c r="B1426" i="6"/>
  <c r="J1425" i="6"/>
  <c r="D1425" i="6"/>
  <c r="C1425" i="6"/>
  <c r="B1425" i="6"/>
  <c r="J1424" i="6"/>
  <c r="D1424" i="6"/>
  <c r="C1424" i="6"/>
  <c r="B1424" i="6"/>
  <c r="J1423" i="6"/>
  <c r="D1423" i="6"/>
  <c r="C1423" i="6"/>
  <c r="B1423" i="6"/>
  <c r="J1422" i="6"/>
  <c r="D1422" i="6"/>
  <c r="C1422" i="6"/>
  <c r="B1422" i="6"/>
  <c r="J1421" i="6"/>
  <c r="D1421" i="6"/>
  <c r="C1421" i="6"/>
  <c r="B1421" i="6"/>
  <c r="J1420" i="6"/>
  <c r="D1420" i="6"/>
  <c r="C1420" i="6"/>
  <c r="B1420" i="6"/>
  <c r="J1419" i="6"/>
  <c r="D1419" i="6"/>
  <c r="C1419" i="6"/>
  <c r="B1419" i="6"/>
  <c r="J1418" i="6"/>
  <c r="D1418" i="6"/>
  <c r="C1418" i="6"/>
  <c r="B1418" i="6"/>
  <c r="J1417" i="6"/>
  <c r="D1417" i="6"/>
  <c r="C1417" i="6"/>
  <c r="B1417" i="6"/>
  <c r="J1416" i="6"/>
  <c r="D1416" i="6"/>
  <c r="C1416" i="6"/>
  <c r="B1416" i="6"/>
  <c r="J1415" i="6"/>
  <c r="D1415" i="6"/>
  <c r="C1415" i="6"/>
  <c r="B1415" i="6"/>
  <c r="J1414" i="6"/>
  <c r="D1414" i="6"/>
  <c r="C1414" i="6"/>
  <c r="B1414" i="6"/>
  <c r="J1413" i="6"/>
  <c r="D1413" i="6"/>
  <c r="C1413" i="6"/>
  <c r="B1413" i="6"/>
  <c r="J1412" i="6"/>
  <c r="D1412" i="6"/>
  <c r="C1412" i="6"/>
  <c r="B1412" i="6"/>
  <c r="J1411" i="6"/>
  <c r="D1411" i="6"/>
  <c r="C1411" i="6"/>
  <c r="B1411" i="6"/>
  <c r="J1410" i="6"/>
  <c r="D1410" i="6"/>
  <c r="C1410" i="6"/>
  <c r="B1410" i="6"/>
  <c r="J1409" i="6"/>
  <c r="D1409" i="6"/>
  <c r="C1409" i="6"/>
  <c r="B1409" i="6"/>
  <c r="J1408" i="6"/>
  <c r="D1408" i="6"/>
  <c r="C1408" i="6"/>
  <c r="B1408" i="6"/>
  <c r="J1407" i="6"/>
  <c r="D1407" i="6"/>
  <c r="C1407" i="6"/>
  <c r="B1407" i="6"/>
  <c r="J1406" i="6"/>
  <c r="D1406" i="6"/>
  <c r="C1406" i="6"/>
  <c r="B1406" i="6"/>
  <c r="J1405" i="6"/>
  <c r="D1405" i="6"/>
  <c r="C1405" i="6"/>
  <c r="B1405" i="6"/>
  <c r="J1404" i="6"/>
  <c r="D1404" i="6"/>
  <c r="C1404" i="6"/>
  <c r="B1404" i="6"/>
  <c r="J1403" i="6"/>
  <c r="D1403" i="6"/>
  <c r="C1403" i="6"/>
  <c r="B1403" i="6"/>
  <c r="J1402" i="6"/>
  <c r="D1402" i="6"/>
  <c r="C1402" i="6"/>
  <c r="B1402" i="6"/>
  <c r="J1401" i="6"/>
  <c r="D1401" i="6"/>
  <c r="C1401" i="6"/>
  <c r="B1401" i="6"/>
  <c r="J1400" i="6"/>
  <c r="D1400" i="6"/>
  <c r="C1400" i="6"/>
  <c r="B1400" i="6"/>
  <c r="J1399" i="6"/>
  <c r="D1399" i="6"/>
  <c r="C1399" i="6"/>
  <c r="B1399" i="6"/>
  <c r="J1398" i="6"/>
  <c r="D1398" i="6"/>
  <c r="C1398" i="6"/>
  <c r="B1398" i="6"/>
  <c r="J1397" i="6"/>
  <c r="D1397" i="6"/>
  <c r="C1397" i="6"/>
  <c r="B1397" i="6"/>
  <c r="J1396" i="6"/>
  <c r="D1396" i="6"/>
  <c r="C1396" i="6"/>
  <c r="B1396" i="6"/>
  <c r="J1395" i="6"/>
  <c r="D1395" i="6"/>
  <c r="C1395" i="6"/>
  <c r="B1395" i="6"/>
  <c r="J1394" i="6"/>
  <c r="D1394" i="6"/>
  <c r="C1394" i="6"/>
  <c r="B1394" i="6"/>
  <c r="J1393" i="6"/>
  <c r="D1393" i="6"/>
  <c r="C1393" i="6"/>
  <c r="B1393" i="6"/>
  <c r="J1392" i="6"/>
  <c r="D1392" i="6"/>
  <c r="C1392" i="6"/>
  <c r="B1392" i="6"/>
  <c r="J1391" i="6"/>
  <c r="D1391" i="6"/>
  <c r="C1391" i="6"/>
  <c r="B1391" i="6"/>
  <c r="J1390" i="6"/>
  <c r="D1390" i="6"/>
  <c r="C1390" i="6"/>
  <c r="B1390" i="6"/>
  <c r="J1389" i="6"/>
  <c r="D1389" i="6"/>
  <c r="C1389" i="6"/>
  <c r="B1389" i="6"/>
  <c r="J1388" i="6"/>
  <c r="D1388" i="6"/>
  <c r="C1388" i="6"/>
  <c r="B1388" i="6"/>
  <c r="J1387" i="6"/>
  <c r="D1387" i="6"/>
  <c r="C1387" i="6"/>
  <c r="B1387" i="6"/>
  <c r="J1386" i="6"/>
  <c r="D1386" i="6"/>
  <c r="C1386" i="6"/>
  <c r="B1386" i="6"/>
  <c r="J1385" i="6"/>
  <c r="D1385" i="6"/>
  <c r="C1385" i="6"/>
  <c r="B1385" i="6"/>
  <c r="J1384" i="6"/>
  <c r="D1384" i="6"/>
  <c r="C1384" i="6"/>
  <c r="B1384" i="6"/>
  <c r="J1383" i="6"/>
  <c r="D1383" i="6"/>
  <c r="C1383" i="6"/>
  <c r="B1383" i="6"/>
  <c r="J1382" i="6"/>
  <c r="D1382" i="6"/>
  <c r="C1382" i="6"/>
  <c r="B1382" i="6"/>
  <c r="J1381" i="6"/>
  <c r="D1381" i="6"/>
  <c r="C1381" i="6"/>
  <c r="B1381" i="6"/>
  <c r="J1380" i="6"/>
  <c r="D1380" i="6"/>
  <c r="C1380" i="6"/>
  <c r="B1380" i="6"/>
  <c r="J1379" i="6"/>
  <c r="D1379" i="6"/>
  <c r="C1379" i="6"/>
  <c r="B1379" i="6"/>
  <c r="J1378" i="6"/>
  <c r="D1378" i="6"/>
  <c r="C1378" i="6"/>
  <c r="B1378" i="6"/>
  <c r="J1377" i="6"/>
  <c r="D1377" i="6"/>
  <c r="C1377" i="6"/>
  <c r="B1377" i="6"/>
  <c r="J1376" i="6"/>
  <c r="D1376" i="6"/>
  <c r="C1376" i="6"/>
  <c r="B1376" i="6"/>
  <c r="J1375" i="6"/>
  <c r="D1375" i="6"/>
  <c r="C1375" i="6"/>
  <c r="B1375" i="6"/>
  <c r="J1374" i="6"/>
  <c r="D1374" i="6"/>
  <c r="C1374" i="6"/>
  <c r="B1374" i="6"/>
  <c r="J1373" i="6"/>
  <c r="D1373" i="6"/>
  <c r="C1373" i="6"/>
  <c r="B1373" i="6"/>
  <c r="J1372" i="6"/>
  <c r="D1372" i="6"/>
  <c r="C1372" i="6"/>
  <c r="B1372" i="6"/>
  <c r="J1371" i="6"/>
  <c r="D1371" i="6"/>
  <c r="C1371" i="6"/>
  <c r="B1371" i="6"/>
  <c r="J1370" i="6"/>
  <c r="D1370" i="6"/>
  <c r="C1370" i="6"/>
  <c r="B1370" i="6"/>
  <c r="J1369" i="6"/>
  <c r="D1369" i="6"/>
  <c r="C1369" i="6"/>
  <c r="B1369" i="6"/>
  <c r="J1368" i="6"/>
  <c r="D1368" i="6"/>
  <c r="C1368" i="6"/>
  <c r="B1368" i="6"/>
  <c r="J1367" i="6"/>
  <c r="D1367" i="6"/>
  <c r="C1367" i="6"/>
  <c r="B1367" i="6"/>
  <c r="J1366" i="6"/>
  <c r="D1366" i="6"/>
  <c r="C1366" i="6"/>
  <c r="B1366" i="6"/>
  <c r="J1365" i="6"/>
  <c r="D1365" i="6"/>
  <c r="C1365" i="6"/>
  <c r="B1365" i="6"/>
  <c r="J1364" i="6"/>
  <c r="D1364" i="6"/>
  <c r="C1364" i="6"/>
  <c r="B1364" i="6"/>
  <c r="J1363" i="6"/>
  <c r="D1363" i="6"/>
  <c r="C1363" i="6"/>
  <c r="B1363" i="6"/>
  <c r="J1362" i="6"/>
  <c r="D1362" i="6"/>
  <c r="C1362" i="6"/>
  <c r="B1362" i="6"/>
  <c r="J1361" i="6"/>
  <c r="D1361" i="6"/>
  <c r="C1361" i="6"/>
  <c r="B1361" i="6"/>
  <c r="J1360" i="6"/>
  <c r="D1360" i="6"/>
  <c r="C1360" i="6"/>
  <c r="B1360" i="6"/>
  <c r="J1359" i="6"/>
  <c r="D1359" i="6"/>
  <c r="C1359" i="6"/>
  <c r="B1359" i="6"/>
  <c r="J1358" i="6"/>
  <c r="D1358" i="6"/>
  <c r="C1358" i="6"/>
  <c r="B1358" i="6"/>
  <c r="J1357" i="6"/>
  <c r="D1357" i="6"/>
  <c r="C1357" i="6"/>
  <c r="B1357" i="6"/>
  <c r="J1356" i="6"/>
  <c r="D1356" i="6"/>
  <c r="C1356" i="6"/>
  <c r="B1356" i="6"/>
  <c r="J1355" i="6"/>
  <c r="D1355" i="6"/>
  <c r="C1355" i="6"/>
  <c r="B1355" i="6"/>
  <c r="J1354" i="6"/>
  <c r="D1354" i="6"/>
  <c r="C1354" i="6"/>
  <c r="B1354" i="6"/>
  <c r="J1353" i="6"/>
  <c r="D1353" i="6"/>
  <c r="C1353" i="6"/>
  <c r="B1353" i="6"/>
  <c r="J1352" i="6"/>
  <c r="D1352" i="6"/>
  <c r="C1352" i="6"/>
  <c r="B1352" i="6"/>
  <c r="J1351" i="6"/>
  <c r="D1351" i="6"/>
  <c r="C1351" i="6"/>
  <c r="B1351" i="6"/>
  <c r="J1350" i="6"/>
  <c r="D1350" i="6"/>
  <c r="C1350" i="6"/>
  <c r="B1350" i="6"/>
  <c r="J1349" i="6"/>
  <c r="D1349" i="6"/>
  <c r="C1349" i="6"/>
  <c r="B1349" i="6"/>
  <c r="J1348" i="6"/>
  <c r="D1348" i="6"/>
  <c r="C1348" i="6"/>
  <c r="B1348" i="6"/>
  <c r="J1347" i="6"/>
  <c r="D1347" i="6"/>
  <c r="C1347" i="6"/>
  <c r="B1347" i="6"/>
  <c r="J1346" i="6"/>
  <c r="D1346" i="6"/>
  <c r="C1346" i="6"/>
  <c r="B1346" i="6"/>
  <c r="J1345" i="6"/>
  <c r="D1345" i="6"/>
  <c r="C1345" i="6"/>
  <c r="B1345" i="6"/>
  <c r="J1344" i="6"/>
  <c r="D1344" i="6"/>
  <c r="C1344" i="6"/>
  <c r="B1344" i="6"/>
  <c r="J1343" i="6"/>
  <c r="D1343" i="6"/>
  <c r="C1343" i="6"/>
  <c r="B1343" i="6"/>
  <c r="J1342" i="6"/>
  <c r="D1342" i="6"/>
  <c r="C1342" i="6"/>
  <c r="B1342" i="6"/>
  <c r="J1341" i="6"/>
  <c r="D1341" i="6"/>
  <c r="C1341" i="6"/>
  <c r="B1341" i="6"/>
  <c r="J1340" i="6"/>
  <c r="D1340" i="6"/>
  <c r="C1340" i="6"/>
  <c r="B1340" i="6"/>
  <c r="J1339" i="6"/>
  <c r="D1339" i="6"/>
  <c r="C1339" i="6"/>
  <c r="B1339" i="6"/>
  <c r="J1338" i="6"/>
  <c r="D1338" i="6"/>
  <c r="C1338" i="6"/>
  <c r="B1338" i="6"/>
  <c r="J1337" i="6"/>
  <c r="D1337" i="6"/>
  <c r="C1337" i="6"/>
  <c r="B1337" i="6"/>
  <c r="J1336" i="6"/>
  <c r="D1336" i="6"/>
  <c r="C1336" i="6"/>
  <c r="B1336" i="6"/>
  <c r="J1335" i="6"/>
  <c r="D1335" i="6"/>
  <c r="C1335" i="6"/>
  <c r="B1335" i="6"/>
  <c r="J1334" i="6"/>
  <c r="D1334" i="6"/>
  <c r="C1334" i="6"/>
  <c r="B1334" i="6"/>
  <c r="J1333" i="6"/>
  <c r="D1333" i="6"/>
  <c r="C1333" i="6"/>
  <c r="B1333" i="6"/>
  <c r="J1332" i="6"/>
  <c r="D1332" i="6"/>
  <c r="C1332" i="6"/>
  <c r="B1332" i="6"/>
  <c r="J1331" i="6"/>
  <c r="D1331" i="6"/>
  <c r="C1331" i="6"/>
  <c r="B1331" i="6"/>
  <c r="J1330" i="6"/>
  <c r="D1330" i="6"/>
  <c r="C1330" i="6"/>
  <c r="B1330" i="6"/>
  <c r="J1329" i="6"/>
  <c r="D1329" i="6"/>
  <c r="C1329" i="6"/>
  <c r="B1329" i="6"/>
  <c r="J1328" i="6"/>
  <c r="D1328" i="6"/>
  <c r="C1328" i="6"/>
  <c r="B1328" i="6"/>
  <c r="J1327" i="6"/>
  <c r="D1327" i="6"/>
  <c r="C1327" i="6"/>
  <c r="B1327" i="6"/>
  <c r="J1326" i="6"/>
  <c r="D1326" i="6"/>
  <c r="C1326" i="6"/>
  <c r="B1326" i="6"/>
  <c r="J1325" i="6"/>
  <c r="D1325" i="6"/>
  <c r="C1325" i="6"/>
  <c r="B1325" i="6"/>
  <c r="J1324" i="6"/>
  <c r="D1324" i="6"/>
  <c r="C1324" i="6"/>
  <c r="B1324" i="6"/>
  <c r="J1323" i="6"/>
  <c r="D1323" i="6"/>
  <c r="C1323" i="6"/>
  <c r="B1323" i="6"/>
  <c r="J1322" i="6"/>
  <c r="D1322" i="6"/>
  <c r="C1322" i="6"/>
  <c r="B1322" i="6"/>
  <c r="J1321" i="6"/>
  <c r="D1321" i="6"/>
  <c r="C1321" i="6"/>
  <c r="B1321" i="6"/>
  <c r="J1320" i="6"/>
  <c r="D1320" i="6"/>
  <c r="C1320" i="6"/>
  <c r="B1320" i="6"/>
  <c r="J1319" i="6"/>
  <c r="D1319" i="6"/>
  <c r="C1319" i="6"/>
  <c r="B1319" i="6"/>
  <c r="J1318" i="6"/>
  <c r="D1318" i="6"/>
  <c r="C1318" i="6"/>
  <c r="B1318" i="6"/>
  <c r="J1317" i="6"/>
  <c r="D1317" i="6"/>
  <c r="C1317" i="6"/>
  <c r="B1317" i="6"/>
  <c r="J1316" i="6"/>
  <c r="D1316" i="6"/>
  <c r="C1316" i="6"/>
  <c r="B1316" i="6"/>
  <c r="J1315" i="6"/>
  <c r="D1315" i="6"/>
  <c r="C1315" i="6"/>
  <c r="B1315" i="6"/>
  <c r="J1314" i="6"/>
  <c r="D1314" i="6"/>
  <c r="C1314" i="6"/>
  <c r="B1314" i="6"/>
  <c r="J1313" i="6"/>
  <c r="D1313" i="6"/>
  <c r="C1313" i="6"/>
  <c r="B1313" i="6"/>
  <c r="J1312" i="6"/>
  <c r="D1312" i="6"/>
  <c r="C1312" i="6"/>
  <c r="B1312" i="6"/>
  <c r="J1311" i="6"/>
  <c r="D1311" i="6"/>
  <c r="C1311" i="6"/>
  <c r="B1311" i="6"/>
  <c r="J1310" i="6"/>
  <c r="D1310" i="6"/>
  <c r="C1310" i="6"/>
  <c r="B1310" i="6"/>
  <c r="J1309" i="6"/>
  <c r="D1309" i="6"/>
  <c r="C1309" i="6"/>
  <c r="B1309" i="6"/>
  <c r="J1308" i="6"/>
  <c r="D1308" i="6"/>
  <c r="C1308" i="6"/>
  <c r="B1308" i="6"/>
  <c r="J1307" i="6"/>
  <c r="D1307" i="6"/>
  <c r="C1307" i="6"/>
  <c r="B1307" i="6"/>
  <c r="J1306" i="6"/>
  <c r="D1306" i="6"/>
  <c r="C1306" i="6"/>
  <c r="B1306" i="6"/>
  <c r="J1305" i="6"/>
  <c r="D1305" i="6"/>
  <c r="C1305" i="6"/>
  <c r="B1305" i="6"/>
  <c r="J1304" i="6"/>
  <c r="D1304" i="6"/>
  <c r="C1304" i="6"/>
  <c r="B1304" i="6"/>
  <c r="J1303" i="6"/>
  <c r="D1303" i="6"/>
  <c r="C1303" i="6"/>
  <c r="B1303" i="6"/>
  <c r="J1302" i="6"/>
  <c r="D1302" i="6"/>
  <c r="C1302" i="6"/>
  <c r="B1302" i="6"/>
  <c r="J1301" i="6"/>
  <c r="D1301" i="6"/>
  <c r="C1301" i="6"/>
  <c r="B1301" i="6"/>
  <c r="J1300" i="6"/>
  <c r="D1300" i="6"/>
  <c r="C1300" i="6"/>
  <c r="B1300" i="6"/>
  <c r="J1299" i="6"/>
  <c r="D1299" i="6"/>
  <c r="C1299" i="6"/>
  <c r="B1299" i="6"/>
  <c r="J1298" i="6"/>
  <c r="D1298" i="6"/>
  <c r="C1298" i="6"/>
  <c r="B1298" i="6"/>
  <c r="J1297" i="6"/>
  <c r="D1297" i="6"/>
  <c r="C1297" i="6"/>
  <c r="B1297" i="6"/>
  <c r="J1296" i="6"/>
  <c r="D1296" i="6"/>
  <c r="C1296" i="6"/>
  <c r="B1296" i="6"/>
  <c r="J1295" i="6"/>
  <c r="D1295" i="6"/>
  <c r="C1295" i="6"/>
  <c r="B1295" i="6"/>
  <c r="J1294" i="6"/>
  <c r="D1294" i="6"/>
  <c r="C1294" i="6"/>
  <c r="B1294" i="6"/>
  <c r="J1293" i="6"/>
  <c r="D1293" i="6"/>
  <c r="C1293" i="6"/>
  <c r="B1293" i="6"/>
  <c r="J1292" i="6"/>
  <c r="D1292" i="6"/>
  <c r="C1292" i="6"/>
  <c r="B1292" i="6"/>
  <c r="J1291" i="6"/>
  <c r="D1291" i="6"/>
  <c r="C1291" i="6"/>
  <c r="B1291" i="6"/>
  <c r="J1290" i="6"/>
  <c r="D1290" i="6"/>
  <c r="C1290" i="6"/>
  <c r="B1290" i="6"/>
  <c r="J1289" i="6"/>
  <c r="D1289" i="6"/>
  <c r="C1289" i="6"/>
  <c r="B1289" i="6"/>
  <c r="J1288" i="6"/>
  <c r="D1288" i="6"/>
  <c r="C1288" i="6"/>
  <c r="B1288" i="6"/>
  <c r="J1287" i="6"/>
  <c r="D1287" i="6"/>
  <c r="C1287" i="6"/>
  <c r="B1287" i="6"/>
  <c r="J1286" i="6"/>
  <c r="D1286" i="6"/>
  <c r="C1286" i="6"/>
  <c r="B1286" i="6"/>
  <c r="J1285" i="6"/>
  <c r="D1285" i="6"/>
  <c r="C1285" i="6"/>
  <c r="B1285" i="6"/>
  <c r="J1284" i="6"/>
  <c r="D1284" i="6"/>
  <c r="C1284" i="6"/>
  <c r="B1284" i="6"/>
  <c r="J1283" i="6"/>
  <c r="D1283" i="6"/>
  <c r="C1283" i="6"/>
  <c r="B1283" i="6"/>
  <c r="J1282" i="6"/>
  <c r="D1282" i="6"/>
  <c r="C1282" i="6"/>
  <c r="B1282" i="6"/>
  <c r="J1281" i="6"/>
  <c r="D1281" i="6"/>
  <c r="C1281" i="6"/>
  <c r="B1281" i="6"/>
  <c r="J1280" i="6"/>
  <c r="D1280" i="6"/>
  <c r="C1280" i="6"/>
  <c r="B1280" i="6"/>
  <c r="J1279" i="6"/>
  <c r="D1279" i="6"/>
  <c r="C1279" i="6"/>
  <c r="B1279" i="6"/>
  <c r="J1278" i="6"/>
  <c r="D1278" i="6"/>
  <c r="C1278" i="6"/>
  <c r="B1278" i="6"/>
  <c r="J1277" i="6"/>
  <c r="D1277" i="6"/>
  <c r="C1277" i="6"/>
  <c r="B1277" i="6"/>
  <c r="J1276" i="6"/>
  <c r="D1276" i="6"/>
  <c r="C1276" i="6"/>
  <c r="B1276" i="6"/>
  <c r="J1275" i="6"/>
  <c r="D1275" i="6"/>
  <c r="C1275" i="6"/>
  <c r="B1275" i="6"/>
  <c r="J1274" i="6"/>
  <c r="D1274" i="6"/>
  <c r="C1274" i="6"/>
  <c r="B1274" i="6"/>
  <c r="J1273" i="6"/>
  <c r="D1273" i="6"/>
  <c r="C1273" i="6"/>
  <c r="B1273" i="6"/>
  <c r="J1272" i="6"/>
  <c r="D1272" i="6"/>
  <c r="C1272" i="6"/>
  <c r="B1272" i="6"/>
  <c r="J1271" i="6"/>
  <c r="D1271" i="6"/>
  <c r="C1271" i="6"/>
  <c r="B1271" i="6"/>
  <c r="J1270" i="6"/>
  <c r="D1270" i="6"/>
  <c r="C1270" i="6"/>
  <c r="B1270" i="6"/>
  <c r="J1269" i="6"/>
  <c r="D1269" i="6"/>
  <c r="C1269" i="6"/>
  <c r="B1269" i="6"/>
  <c r="J1268" i="6"/>
  <c r="D1268" i="6"/>
  <c r="C1268" i="6"/>
  <c r="B1268" i="6"/>
  <c r="J1267" i="6"/>
  <c r="D1267" i="6"/>
  <c r="C1267" i="6"/>
  <c r="B1267" i="6"/>
  <c r="J1266" i="6"/>
  <c r="D1266" i="6"/>
  <c r="C1266" i="6"/>
  <c r="B1266" i="6"/>
  <c r="J1265" i="6"/>
  <c r="D1265" i="6"/>
  <c r="C1265" i="6"/>
  <c r="B1265" i="6"/>
  <c r="J1264" i="6"/>
  <c r="D1264" i="6"/>
  <c r="C1264" i="6"/>
  <c r="B1264" i="6"/>
  <c r="J1263" i="6"/>
  <c r="D1263" i="6"/>
  <c r="C1263" i="6"/>
  <c r="B1263" i="6"/>
  <c r="J1262" i="6"/>
  <c r="D1262" i="6"/>
  <c r="C1262" i="6"/>
  <c r="B1262" i="6"/>
  <c r="J1261" i="6"/>
  <c r="D1261" i="6"/>
  <c r="C1261" i="6"/>
  <c r="B1261" i="6"/>
  <c r="J1260" i="6"/>
  <c r="D1260" i="6"/>
  <c r="C1260" i="6"/>
  <c r="B1260" i="6"/>
  <c r="J1259" i="6"/>
  <c r="D1259" i="6"/>
  <c r="C1259" i="6"/>
  <c r="B1259" i="6"/>
  <c r="J1258" i="6"/>
  <c r="D1258" i="6"/>
  <c r="C1258" i="6"/>
  <c r="B1258" i="6"/>
  <c r="J1257" i="6"/>
  <c r="D1257" i="6"/>
  <c r="C1257" i="6"/>
  <c r="B1257" i="6"/>
  <c r="J1256" i="6"/>
  <c r="D1256" i="6"/>
  <c r="C1256" i="6"/>
  <c r="B1256" i="6"/>
  <c r="J1255" i="6"/>
  <c r="D1255" i="6"/>
  <c r="C1255" i="6"/>
  <c r="B1255" i="6"/>
  <c r="J1254" i="6"/>
  <c r="D1254" i="6"/>
  <c r="C1254" i="6"/>
  <c r="B1254" i="6"/>
  <c r="J1253" i="6"/>
  <c r="D1253" i="6"/>
  <c r="C1253" i="6"/>
  <c r="B1253" i="6"/>
  <c r="J1252" i="6"/>
  <c r="D1252" i="6"/>
  <c r="C1252" i="6"/>
  <c r="B1252" i="6"/>
  <c r="J1251" i="6"/>
  <c r="D1251" i="6"/>
  <c r="C1251" i="6"/>
  <c r="B1251" i="6"/>
  <c r="J1250" i="6"/>
  <c r="D1250" i="6"/>
  <c r="C1250" i="6"/>
  <c r="B1250" i="6"/>
  <c r="J1249" i="6"/>
  <c r="D1249" i="6"/>
  <c r="C1249" i="6"/>
  <c r="B1249" i="6"/>
  <c r="J1248" i="6"/>
  <c r="D1248" i="6"/>
  <c r="C1248" i="6"/>
  <c r="B1248" i="6"/>
  <c r="J1247" i="6"/>
  <c r="D1247" i="6"/>
  <c r="C1247" i="6"/>
  <c r="B1247" i="6"/>
  <c r="J1246" i="6"/>
  <c r="D1246" i="6"/>
  <c r="C1246" i="6"/>
  <c r="B1246" i="6"/>
  <c r="J1245" i="6"/>
  <c r="D1245" i="6"/>
  <c r="C1245" i="6"/>
  <c r="B1245" i="6"/>
  <c r="J1244" i="6"/>
  <c r="D1244" i="6"/>
  <c r="C1244" i="6"/>
  <c r="B1244" i="6"/>
  <c r="J1243" i="6"/>
  <c r="D1243" i="6"/>
  <c r="C1243" i="6"/>
  <c r="B1243" i="6"/>
  <c r="J1242" i="6"/>
  <c r="D1242" i="6"/>
  <c r="C1242" i="6"/>
  <c r="B1242" i="6"/>
  <c r="J1241" i="6"/>
  <c r="D1241" i="6"/>
  <c r="C1241" i="6"/>
  <c r="B1241" i="6"/>
  <c r="J1240" i="6"/>
  <c r="D1240" i="6"/>
  <c r="C1240" i="6"/>
  <c r="B1240" i="6"/>
  <c r="J1239" i="6"/>
  <c r="D1239" i="6"/>
  <c r="C1239" i="6"/>
  <c r="B1239" i="6"/>
  <c r="J1238" i="6"/>
  <c r="D1238" i="6"/>
  <c r="C1238" i="6"/>
  <c r="B1238" i="6"/>
  <c r="J1237" i="6"/>
  <c r="D1237" i="6"/>
  <c r="C1237" i="6"/>
  <c r="B1237" i="6"/>
  <c r="J1236" i="6"/>
  <c r="D1236" i="6"/>
  <c r="C1236" i="6"/>
  <c r="B1236" i="6"/>
  <c r="J1235" i="6"/>
  <c r="D1235" i="6"/>
  <c r="C1235" i="6"/>
  <c r="B1235" i="6"/>
  <c r="J1234" i="6"/>
  <c r="D1234" i="6"/>
  <c r="C1234" i="6"/>
  <c r="B1234" i="6"/>
  <c r="J1233" i="6"/>
  <c r="D1233" i="6"/>
  <c r="C1233" i="6"/>
  <c r="B1233" i="6"/>
  <c r="J1232" i="6"/>
  <c r="D1232" i="6"/>
  <c r="C1232" i="6"/>
  <c r="B1232" i="6"/>
  <c r="J1231" i="6"/>
  <c r="D1231" i="6"/>
  <c r="C1231" i="6"/>
  <c r="B1231" i="6"/>
  <c r="J1230" i="6"/>
  <c r="D1230" i="6"/>
  <c r="C1230" i="6"/>
  <c r="B1230" i="6"/>
  <c r="J1229" i="6"/>
  <c r="D1229" i="6"/>
  <c r="C1229" i="6"/>
  <c r="B1229" i="6"/>
  <c r="J1228" i="6"/>
  <c r="D1228" i="6"/>
  <c r="C1228" i="6"/>
  <c r="B1228" i="6"/>
  <c r="J1227" i="6"/>
  <c r="D1227" i="6"/>
  <c r="C1227" i="6"/>
  <c r="B1227" i="6"/>
  <c r="J1226" i="6"/>
  <c r="D1226" i="6"/>
  <c r="C1226" i="6"/>
  <c r="B1226" i="6"/>
  <c r="J1225" i="6"/>
  <c r="D1225" i="6"/>
  <c r="C1225" i="6"/>
  <c r="B1225" i="6"/>
  <c r="J1224" i="6"/>
  <c r="D1224" i="6"/>
  <c r="C1224" i="6"/>
  <c r="B1224" i="6"/>
  <c r="J1223" i="6"/>
  <c r="D1223" i="6"/>
  <c r="C1223" i="6"/>
  <c r="B1223" i="6"/>
  <c r="J1222" i="6"/>
  <c r="D1222" i="6"/>
  <c r="C1222" i="6"/>
  <c r="B1222" i="6"/>
  <c r="J1221" i="6"/>
  <c r="D1221" i="6"/>
  <c r="C1221" i="6"/>
  <c r="B1221" i="6"/>
  <c r="J1220" i="6"/>
  <c r="D1220" i="6"/>
  <c r="C1220" i="6"/>
  <c r="B1220" i="6"/>
  <c r="J1219" i="6"/>
  <c r="D1219" i="6"/>
  <c r="C1219" i="6"/>
  <c r="B1219" i="6"/>
  <c r="J1218" i="6"/>
  <c r="D1218" i="6"/>
  <c r="C1218" i="6"/>
  <c r="B1218" i="6"/>
  <c r="J1217" i="6"/>
  <c r="D1217" i="6"/>
  <c r="C1217" i="6"/>
  <c r="B1217" i="6"/>
  <c r="J1216" i="6"/>
  <c r="D1216" i="6"/>
  <c r="C1216" i="6"/>
  <c r="B1216" i="6"/>
  <c r="J1215" i="6"/>
  <c r="D1215" i="6"/>
  <c r="C1215" i="6"/>
  <c r="B1215" i="6"/>
  <c r="J1214" i="6"/>
  <c r="D1214" i="6"/>
  <c r="C1214" i="6"/>
  <c r="B1214" i="6"/>
  <c r="J1213" i="6"/>
  <c r="D1213" i="6"/>
  <c r="C1213" i="6"/>
  <c r="B1213" i="6"/>
  <c r="J1212" i="6"/>
  <c r="D1212" i="6"/>
  <c r="C1212" i="6"/>
  <c r="B1212" i="6"/>
  <c r="J1211" i="6"/>
  <c r="D1211" i="6"/>
  <c r="C1211" i="6"/>
  <c r="B1211" i="6"/>
  <c r="J1210" i="6"/>
  <c r="D1210" i="6"/>
  <c r="C1210" i="6"/>
  <c r="B1210" i="6"/>
  <c r="J1209" i="6"/>
  <c r="D1209" i="6"/>
  <c r="C1209" i="6"/>
  <c r="B1209" i="6"/>
  <c r="J1208" i="6"/>
  <c r="D1208" i="6"/>
  <c r="C1208" i="6"/>
  <c r="B1208" i="6"/>
  <c r="J1207" i="6"/>
  <c r="D1207" i="6"/>
  <c r="C1207" i="6"/>
  <c r="B1207" i="6"/>
  <c r="J1206" i="6"/>
  <c r="D1206" i="6"/>
  <c r="C1206" i="6"/>
  <c r="B1206" i="6"/>
  <c r="J1205" i="6"/>
  <c r="D1205" i="6"/>
  <c r="C1205" i="6"/>
  <c r="B1205" i="6"/>
  <c r="J1204" i="6"/>
  <c r="D1204" i="6"/>
  <c r="C1204" i="6"/>
  <c r="B1204" i="6"/>
  <c r="J1203" i="6"/>
  <c r="D1203" i="6"/>
  <c r="C1203" i="6"/>
  <c r="B1203" i="6"/>
  <c r="J1202" i="6"/>
  <c r="D1202" i="6"/>
  <c r="C1202" i="6"/>
  <c r="B1202" i="6"/>
  <c r="J1201" i="6"/>
  <c r="D1201" i="6"/>
  <c r="C1201" i="6"/>
  <c r="B1201" i="6"/>
  <c r="J1200" i="6"/>
  <c r="D1200" i="6"/>
  <c r="C1200" i="6"/>
  <c r="B1200" i="6"/>
  <c r="J1199" i="6"/>
  <c r="D1199" i="6"/>
  <c r="C1199" i="6"/>
  <c r="B1199" i="6"/>
  <c r="J1198" i="6"/>
  <c r="D1198" i="6"/>
  <c r="C1198" i="6"/>
  <c r="B1198" i="6"/>
  <c r="J1197" i="6"/>
  <c r="D1197" i="6"/>
  <c r="C1197" i="6"/>
  <c r="B1197" i="6"/>
  <c r="J1196" i="6"/>
  <c r="D1196" i="6"/>
  <c r="C1196" i="6"/>
  <c r="B1196" i="6"/>
  <c r="J1195" i="6"/>
  <c r="D1195" i="6"/>
  <c r="C1195" i="6"/>
  <c r="B1195" i="6"/>
  <c r="J1194" i="6"/>
  <c r="D1194" i="6"/>
  <c r="C1194" i="6"/>
  <c r="B1194" i="6"/>
  <c r="J1193" i="6"/>
  <c r="D1193" i="6"/>
  <c r="C1193" i="6"/>
  <c r="B1193" i="6"/>
  <c r="J1192" i="6"/>
  <c r="D1192" i="6"/>
  <c r="C1192" i="6"/>
  <c r="B1192" i="6"/>
  <c r="J1191" i="6"/>
  <c r="D1191" i="6"/>
  <c r="C1191" i="6"/>
  <c r="B1191" i="6"/>
  <c r="J1190" i="6"/>
  <c r="D1190" i="6"/>
  <c r="C1190" i="6"/>
  <c r="B1190" i="6"/>
  <c r="J1189" i="6"/>
  <c r="D1189" i="6"/>
  <c r="C1189" i="6"/>
  <c r="B1189" i="6"/>
  <c r="J1188" i="6"/>
  <c r="D1188" i="6"/>
  <c r="C1188" i="6"/>
  <c r="B1188" i="6"/>
  <c r="J1187" i="6"/>
  <c r="D1187" i="6"/>
  <c r="C1187" i="6"/>
  <c r="B1187" i="6"/>
  <c r="J1186" i="6"/>
  <c r="D1186" i="6"/>
  <c r="C1186" i="6"/>
  <c r="B1186" i="6"/>
  <c r="J1185" i="6"/>
  <c r="D1185" i="6"/>
  <c r="C1185" i="6"/>
  <c r="B1185" i="6"/>
  <c r="J1184" i="6"/>
  <c r="D1184" i="6"/>
  <c r="C1184" i="6"/>
  <c r="B1184" i="6"/>
  <c r="J1183" i="6"/>
  <c r="D1183" i="6"/>
  <c r="C1183" i="6"/>
  <c r="B1183" i="6"/>
  <c r="J1182" i="6"/>
  <c r="D1182" i="6"/>
  <c r="C1182" i="6"/>
  <c r="B1182" i="6"/>
  <c r="J1181" i="6"/>
  <c r="D1181" i="6"/>
  <c r="C1181" i="6"/>
  <c r="B1181" i="6"/>
  <c r="J1180" i="6"/>
  <c r="D1180" i="6"/>
  <c r="C1180" i="6"/>
  <c r="B1180" i="6"/>
  <c r="J1179" i="6"/>
  <c r="D1179" i="6"/>
  <c r="C1179" i="6"/>
  <c r="B1179" i="6"/>
  <c r="J1178" i="6"/>
  <c r="D1178" i="6"/>
  <c r="C1178" i="6"/>
  <c r="B1178" i="6"/>
  <c r="J1177" i="6"/>
  <c r="D1177" i="6"/>
  <c r="C1177" i="6"/>
  <c r="B1177" i="6"/>
  <c r="J1176" i="6"/>
  <c r="D1176" i="6"/>
  <c r="C1176" i="6"/>
  <c r="B1176" i="6"/>
  <c r="J1175" i="6"/>
  <c r="D1175" i="6"/>
  <c r="C1175" i="6"/>
  <c r="B1175" i="6"/>
  <c r="J1174" i="6"/>
  <c r="D1174" i="6"/>
  <c r="C1174" i="6"/>
  <c r="B1174" i="6"/>
  <c r="J1173" i="6"/>
  <c r="D1173" i="6"/>
  <c r="C1173" i="6"/>
  <c r="B1173" i="6"/>
  <c r="J1172" i="6"/>
  <c r="D1172" i="6"/>
  <c r="C1172" i="6"/>
  <c r="B1172" i="6"/>
  <c r="J1171" i="6"/>
  <c r="D1171" i="6"/>
  <c r="C1171" i="6"/>
  <c r="B1171" i="6"/>
  <c r="J1170" i="6"/>
  <c r="D1170" i="6"/>
  <c r="C1170" i="6"/>
  <c r="B1170" i="6"/>
  <c r="J1169" i="6"/>
  <c r="D1169" i="6"/>
  <c r="C1169" i="6"/>
  <c r="B1169" i="6"/>
  <c r="J1168" i="6"/>
  <c r="D1168" i="6"/>
  <c r="C1168" i="6"/>
  <c r="B1168" i="6"/>
  <c r="J1167" i="6"/>
  <c r="D1167" i="6"/>
  <c r="C1167" i="6"/>
  <c r="B1167" i="6"/>
  <c r="J1166" i="6"/>
  <c r="D1166" i="6"/>
  <c r="C1166" i="6"/>
  <c r="B1166" i="6"/>
  <c r="J1165" i="6"/>
  <c r="D1165" i="6"/>
  <c r="C1165" i="6"/>
  <c r="B1165" i="6"/>
  <c r="J1164" i="6"/>
  <c r="D1164" i="6"/>
  <c r="C1164" i="6"/>
  <c r="B1164" i="6"/>
  <c r="J1163" i="6"/>
  <c r="D1163" i="6"/>
  <c r="C1163" i="6"/>
  <c r="B1163" i="6"/>
  <c r="J1162" i="6"/>
  <c r="D1162" i="6"/>
  <c r="C1162" i="6"/>
  <c r="B1162" i="6"/>
  <c r="J1161" i="6"/>
  <c r="D1161" i="6"/>
  <c r="C1161" i="6"/>
  <c r="B1161" i="6"/>
  <c r="J1160" i="6"/>
  <c r="D1160" i="6"/>
  <c r="C1160" i="6"/>
  <c r="B1160" i="6"/>
  <c r="J1159" i="6"/>
  <c r="D1159" i="6"/>
  <c r="C1159" i="6"/>
  <c r="B1159" i="6"/>
  <c r="J1158" i="6"/>
  <c r="D1158" i="6"/>
  <c r="C1158" i="6"/>
  <c r="B1158" i="6"/>
  <c r="J1157" i="6"/>
  <c r="D1157" i="6"/>
  <c r="C1157" i="6"/>
  <c r="B1157" i="6"/>
  <c r="J1156" i="6"/>
  <c r="D1156" i="6"/>
  <c r="C1156" i="6"/>
  <c r="B1156" i="6"/>
  <c r="J1155" i="6"/>
  <c r="D1155" i="6"/>
  <c r="C1155" i="6"/>
  <c r="B1155" i="6"/>
  <c r="J1154" i="6"/>
  <c r="D1154" i="6"/>
  <c r="C1154" i="6"/>
  <c r="B1154" i="6"/>
  <c r="J1153" i="6"/>
  <c r="D1153" i="6"/>
  <c r="C1153" i="6"/>
  <c r="B1153" i="6"/>
  <c r="J1152" i="6"/>
  <c r="D1152" i="6"/>
  <c r="C1152" i="6"/>
  <c r="B1152" i="6"/>
  <c r="J1151" i="6"/>
  <c r="D1151" i="6"/>
  <c r="C1151" i="6"/>
  <c r="B1151" i="6"/>
  <c r="J1150" i="6"/>
  <c r="D1150" i="6"/>
  <c r="C1150" i="6"/>
  <c r="B1150" i="6"/>
  <c r="J1149" i="6"/>
  <c r="D1149" i="6"/>
  <c r="C1149" i="6"/>
  <c r="B1149" i="6"/>
  <c r="J1148" i="6"/>
  <c r="D1148" i="6"/>
  <c r="C1148" i="6"/>
  <c r="B1148" i="6"/>
  <c r="J1147" i="6"/>
  <c r="D1147" i="6"/>
  <c r="C1147" i="6"/>
  <c r="B1147" i="6"/>
  <c r="J1146" i="6"/>
  <c r="D1146" i="6"/>
  <c r="C1146" i="6"/>
  <c r="B1146" i="6"/>
  <c r="J1145" i="6"/>
  <c r="D1145" i="6"/>
  <c r="C1145" i="6"/>
  <c r="B1145" i="6"/>
  <c r="J1144" i="6"/>
  <c r="D1144" i="6"/>
  <c r="C1144" i="6"/>
  <c r="B1144" i="6"/>
  <c r="J1143" i="6"/>
  <c r="D1143" i="6"/>
  <c r="C1143" i="6"/>
  <c r="B1143" i="6"/>
  <c r="J1142" i="6"/>
  <c r="D1142" i="6"/>
  <c r="C1142" i="6"/>
  <c r="B1142" i="6"/>
  <c r="J1141" i="6"/>
  <c r="D1141" i="6"/>
  <c r="C1141" i="6"/>
  <c r="B1141" i="6"/>
  <c r="J1140" i="6"/>
  <c r="D1140" i="6"/>
  <c r="C1140" i="6"/>
  <c r="B1140" i="6"/>
  <c r="J1139" i="6"/>
  <c r="D1139" i="6"/>
  <c r="C1139" i="6"/>
  <c r="B1139" i="6"/>
  <c r="J1138" i="6"/>
  <c r="D1138" i="6"/>
  <c r="C1138" i="6"/>
  <c r="B1138" i="6"/>
  <c r="J1137" i="6"/>
  <c r="D1137" i="6"/>
  <c r="C1137" i="6"/>
  <c r="B1137" i="6"/>
  <c r="J1136" i="6"/>
  <c r="D1136" i="6"/>
  <c r="C1136" i="6"/>
  <c r="B1136" i="6"/>
  <c r="J1135" i="6"/>
  <c r="D1135" i="6"/>
  <c r="C1135" i="6"/>
  <c r="B1135" i="6"/>
  <c r="J1134" i="6"/>
  <c r="D1134" i="6"/>
  <c r="C1134" i="6"/>
  <c r="B1134" i="6"/>
  <c r="J1133" i="6"/>
  <c r="D1133" i="6"/>
  <c r="C1133" i="6"/>
  <c r="B1133" i="6"/>
  <c r="J1132" i="6"/>
  <c r="D1132" i="6"/>
  <c r="C1132" i="6"/>
  <c r="B1132" i="6"/>
  <c r="J1131" i="6"/>
  <c r="D1131" i="6"/>
  <c r="C1131" i="6"/>
  <c r="B1131" i="6"/>
  <c r="J1130" i="6"/>
  <c r="D1130" i="6"/>
  <c r="C1130" i="6"/>
  <c r="B1130" i="6"/>
  <c r="J1129" i="6"/>
  <c r="D1129" i="6"/>
  <c r="C1129" i="6"/>
  <c r="B1129" i="6"/>
  <c r="J1128" i="6"/>
  <c r="D1128" i="6"/>
  <c r="C1128" i="6"/>
  <c r="B1128" i="6"/>
  <c r="J1127" i="6"/>
  <c r="D1127" i="6"/>
  <c r="C1127" i="6"/>
  <c r="B1127" i="6"/>
  <c r="J1126" i="6"/>
  <c r="D1126" i="6"/>
  <c r="C1126" i="6"/>
  <c r="B1126" i="6"/>
  <c r="J1125" i="6"/>
  <c r="D1125" i="6"/>
  <c r="C1125" i="6"/>
  <c r="B1125" i="6"/>
  <c r="J1124" i="6"/>
  <c r="D1124" i="6"/>
  <c r="C1124" i="6"/>
  <c r="B1124" i="6"/>
  <c r="J1123" i="6"/>
  <c r="D1123" i="6"/>
  <c r="C1123" i="6"/>
  <c r="B1123" i="6"/>
  <c r="J1122" i="6"/>
  <c r="D1122" i="6"/>
  <c r="C1122" i="6"/>
  <c r="B1122" i="6"/>
  <c r="J1121" i="6"/>
  <c r="D1121" i="6"/>
  <c r="C1121" i="6"/>
  <c r="B1121" i="6"/>
  <c r="J1120" i="6"/>
  <c r="D1120" i="6"/>
  <c r="C1120" i="6"/>
  <c r="B1120" i="6"/>
  <c r="J1119" i="6"/>
  <c r="D1119" i="6"/>
  <c r="C1119" i="6"/>
  <c r="B1119" i="6"/>
  <c r="J1118" i="6"/>
  <c r="D1118" i="6"/>
  <c r="C1118" i="6"/>
  <c r="B1118" i="6"/>
  <c r="J1117" i="6"/>
  <c r="D1117" i="6"/>
  <c r="C1117" i="6"/>
  <c r="B1117" i="6"/>
  <c r="J1116" i="6"/>
  <c r="D1116" i="6"/>
  <c r="C1116" i="6"/>
  <c r="B1116" i="6"/>
  <c r="J1115" i="6"/>
  <c r="D1115" i="6"/>
  <c r="C1115" i="6"/>
  <c r="B1115" i="6"/>
  <c r="J1114" i="6"/>
  <c r="D1114" i="6"/>
  <c r="C1114" i="6"/>
  <c r="B1114" i="6"/>
  <c r="J1113" i="6"/>
  <c r="D1113" i="6"/>
  <c r="C1113" i="6"/>
  <c r="B1113" i="6"/>
  <c r="J1112" i="6"/>
  <c r="D1112" i="6"/>
  <c r="C1112" i="6"/>
  <c r="B1112" i="6"/>
  <c r="J1111" i="6"/>
  <c r="D1111" i="6"/>
  <c r="C1111" i="6"/>
  <c r="B1111" i="6"/>
  <c r="J1110" i="6"/>
  <c r="D1110" i="6"/>
  <c r="C1110" i="6"/>
  <c r="B1110" i="6"/>
  <c r="J1109" i="6"/>
  <c r="D1109" i="6"/>
  <c r="C1109" i="6"/>
  <c r="B1109" i="6"/>
  <c r="J1108" i="6"/>
  <c r="D1108" i="6"/>
  <c r="C1108" i="6"/>
  <c r="B1108" i="6"/>
  <c r="J1107" i="6"/>
  <c r="D1107" i="6"/>
  <c r="C1107" i="6"/>
  <c r="B1107" i="6"/>
  <c r="J1106" i="6"/>
  <c r="D1106" i="6"/>
  <c r="C1106" i="6"/>
  <c r="B1106" i="6"/>
  <c r="J1105" i="6"/>
  <c r="D1105" i="6"/>
  <c r="C1105" i="6"/>
  <c r="B1105" i="6"/>
  <c r="J1104" i="6"/>
  <c r="D1104" i="6"/>
  <c r="C1104" i="6"/>
  <c r="B1104" i="6"/>
  <c r="J1103" i="6"/>
  <c r="D1103" i="6"/>
  <c r="C1103" i="6"/>
  <c r="B1103" i="6"/>
  <c r="J1102" i="6"/>
  <c r="D1102" i="6"/>
  <c r="C1102" i="6"/>
  <c r="B1102" i="6"/>
  <c r="J1101" i="6"/>
  <c r="D1101" i="6"/>
  <c r="C1101" i="6"/>
  <c r="B1101" i="6"/>
  <c r="J1100" i="6"/>
  <c r="D1100" i="6"/>
  <c r="C1100" i="6"/>
  <c r="B1100" i="6"/>
  <c r="J1099" i="6"/>
  <c r="D1099" i="6"/>
  <c r="C1099" i="6"/>
  <c r="B1099" i="6"/>
  <c r="J1098" i="6"/>
  <c r="D1098" i="6"/>
  <c r="C1098" i="6"/>
  <c r="B1098" i="6"/>
  <c r="J1097" i="6"/>
  <c r="D1097" i="6"/>
  <c r="C1097" i="6"/>
  <c r="B1097" i="6"/>
  <c r="J1096" i="6"/>
  <c r="D1096" i="6"/>
  <c r="C1096" i="6"/>
  <c r="B1096" i="6"/>
  <c r="J1095" i="6"/>
  <c r="D1095" i="6"/>
  <c r="C1095" i="6"/>
  <c r="B1095" i="6"/>
  <c r="J1094" i="6"/>
  <c r="D1094" i="6"/>
  <c r="C1094" i="6"/>
  <c r="B1094" i="6"/>
  <c r="J1093" i="6"/>
  <c r="D1093" i="6"/>
  <c r="C1093" i="6"/>
  <c r="B1093" i="6"/>
  <c r="J1092" i="6"/>
  <c r="D1092" i="6"/>
  <c r="C1092" i="6"/>
  <c r="B1092" i="6"/>
  <c r="J1091" i="6"/>
  <c r="D1091" i="6"/>
  <c r="C1091" i="6"/>
  <c r="B1091" i="6"/>
  <c r="J1090" i="6"/>
  <c r="D1090" i="6"/>
  <c r="C1090" i="6"/>
  <c r="B1090" i="6"/>
  <c r="J1089" i="6"/>
  <c r="D1089" i="6"/>
  <c r="C1089" i="6"/>
  <c r="B1089" i="6"/>
  <c r="J1088" i="6"/>
  <c r="D1088" i="6"/>
  <c r="C1088" i="6"/>
  <c r="B1088" i="6"/>
  <c r="J1087" i="6"/>
  <c r="D1087" i="6"/>
  <c r="C1087" i="6"/>
  <c r="B1087" i="6"/>
  <c r="J1086" i="6"/>
  <c r="D1086" i="6"/>
  <c r="C1086" i="6"/>
  <c r="B1086" i="6"/>
  <c r="J1085" i="6"/>
  <c r="D1085" i="6"/>
  <c r="C1085" i="6"/>
  <c r="B1085" i="6"/>
  <c r="J1084" i="6"/>
  <c r="D1084" i="6"/>
  <c r="C1084" i="6"/>
  <c r="B1084" i="6"/>
  <c r="J1083" i="6"/>
  <c r="D1083" i="6"/>
  <c r="C1083" i="6"/>
  <c r="B1083" i="6"/>
  <c r="J1082" i="6"/>
  <c r="D1082" i="6"/>
  <c r="C1082" i="6"/>
  <c r="B1082" i="6"/>
  <c r="J1081" i="6"/>
  <c r="D1081" i="6"/>
  <c r="C1081" i="6"/>
  <c r="B1081" i="6"/>
  <c r="J1080" i="6"/>
  <c r="D1080" i="6"/>
  <c r="C1080" i="6"/>
  <c r="B1080" i="6"/>
  <c r="J1079" i="6"/>
  <c r="D1079" i="6"/>
  <c r="C1079" i="6"/>
  <c r="B1079" i="6"/>
  <c r="J1078" i="6"/>
  <c r="D1078" i="6"/>
  <c r="C1078" i="6"/>
  <c r="B1078" i="6"/>
  <c r="J1077" i="6"/>
  <c r="D1077" i="6"/>
  <c r="C1077" i="6"/>
  <c r="B1077" i="6"/>
  <c r="J1076" i="6"/>
  <c r="D1076" i="6"/>
  <c r="C1076" i="6"/>
  <c r="B1076" i="6"/>
  <c r="J1075" i="6"/>
  <c r="D1075" i="6"/>
  <c r="C1075" i="6"/>
  <c r="B1075" i="6"/>
  <c r="J1074" i="6"/>
  <c r="D1074" i="6"/>
  <c r="C1074" i="6"/>
  <c r="B1074" i="6"/>
  <c r="J1073" i="6"/>
  <c r="D1073" i="6"/>
  <c r="C1073" i="6"/>
  <c r="B1073" i="6"/>
  <c r="J1072" i="6"/>
  <c r="D1072" i="6"/>
  <c r="C1072" i="6"/>
  <c r="B1072" i="6"/>
  <c r="J1071" i="6"/>
  <c r="D1071" i="6"/>
  <c r="C1071" i="6"/>
  <c r="B1071" i="6"/>
  <c r="J1070" i="6"/>
  <c r="D1070" i="6"/>
  <c r="C1070" i="6"/>
  <c r="B1070" i="6"/>
  <c r="J1069" i="6"/>
  <c r="D1069" i="6"/>
  <c r="C1069" i="6"/>
  <c r="B1069" i="6"/>
  <c r="J1068" i="6"/>
  <c r="D1068" i="6"/>
  <c r="C1068" i="6"/>
  <c r="B1068" i="6"/>
  <c r="J1067" i="6"/>
  <c r="D1067" i="6"/>
  <c r="C1067" i="6"/>
  <c r="B1067" i="6"/>
  <c r="J1066" i="6"/>
  <c r="D1066" i="6"/>
  <c r="C1066" i="6"/>
  <c r="B1066" i="6"/>
  <c r="J1065" i="6"/>
  <c r="D1065" i="6"/>
  <c r="C1065" i="6"/>
  <c r="B1065" i="6"/>
  <c r="J1064" i="6"/>
  <c r="D1064" i="6"/>
  <c r="C1064" i="6"/>
  <c r="B1064" i="6"/>
  <c r="J1063" i="6"/>
  <c r="D1063" i="6"/>
  <c r="C1063" i="6"/>
  <c r="B1063" i="6"/>
  <c r="J1062" i="6"/>
  <c r="D1062" i="6"/>
  <c r="C1062" i="6"/>
  <c r="B1062" i="6"/>
  <c r="J1061" i="6"/>
  <c r="D1061" i="6"/>
  <c r="C1061" i="6"/>
  <c r="B1061" i="6"/>
  <c r="J1060" i="6"/>
  <c r="D1060" i="6"/>
  <c r="C1060" i="6"/>
  <c r="B1060" i="6"/>
  <c r="J1059" i="6"/>
  <c r="D1059" i="6"/>
  <c r="C1059" i="6"/>
  <c r="B1059" i="6"/>
  <c r="J1058" i="6"/>
  <c r="D1058" i="6"/>
  <c r="C1058" i="6"/>
  <c r="B1058" i="6"/>
  <c r="J1057" i="6"/>
  <c r="D1057" i="6"/>
  <c r="C1057" i="6"/>
  <c r="B1057" i="6"/>
  <c r="J1056" i="6"/>
  <c r="D1056" i="6"/>
  <c r="C1056" i="6"/>
  <c r="B1056" i="6"/>
  <c r="J1055" i="6"/>
  <c r="D1055" i="6"/>
  <c r="C1055" i="6"/>
  <c r="B1055" i="6"/>
  <c r="J1054" i="6"/>
  <c r="D1054" i="6"/>
  <c r="C1054" i="6"/>
  <c r="B1054" i="6"/>
  <c r="J1053" i="6"/>
  <c r="D1053" i="6"/>
  <c r="C1053" i="6"/>
  <c r="B1053" i="6"/>
  <c r="J1052" i="6"/>
  <c r="D1052" i="6"/>
  <c r="C1052" i="6"/>
  <c r="B1052" i="6"/>
  <c r="J1051" i="6"/>
  <c r="D1051" i="6"/>
  <c r="C1051" i="6"/>
  <c r="B1051" i="6"/>
  <c r="J1050" i="6"/>
  <c r="D1050" i="6"/>
  <c r="C1050" i="6"/>
  <c r="B1050" i="6"/>
  <c r="J1049" i="6"/>
  <c r="D1049" i="6"/>
  <c r="C1049" i="6"/>
  <c r="B1049" i="6"/>
  <c r="J1048" i="6"/>
  <c r="D1048" i="6"/>
  <c r="C1048" i="6"/>
  <c r="B1048" i="6"/>
  <c r="J1047" i="6"/>
  <c r="D1047" i="6"/>
  <c r="C1047" i="6"/>
  <c r="B1047" i="6"/>
  <c r="J1046" i="6"/>
  <c r="D1046" i="6"/>
  <c r="C1046" i="6"/>
  <c r="B1046" i="6"/>
  <c r="J1045" i="6"/>
  <c r="D1045" i="6"/>
  <c r="C1045" i="6"/>
  <c r="B1045" i="6"/>
  <c r="J1044" i="6"/>
  <c r="D1044" i="6"/>
  <c r="C1044" i="6"/>
  <c r="B1044" i="6"/>
  <c r="J1043" i="6"/>
  <c r="D1043" i="6"/>
  <c r="C1043" i="6"/>
  <c r="B1043" i="6"/>
  <c r="J1042" i="6"/>
  <c r="D1042" i="6"/>
  <c r="C1042" i="6"/>
  <c r="B1042" i="6"/>
  <c r="J1041" i="6"/>
  <c r="D1041" i="6"/>
  <c r="C1041" i="6"/>
  <c r="B1041" i="6"/>
  <c r="J1040" i="6"/>
  <c r="D1040" i="6"/>
  <c r="C1040" i="6"/>
  <c r="B1040" i="6"/>
  <c r="J1039" i="6"/>
  <c r="D1039" i="6"/>
  <c r="C1039" i="6"/>
  <c r="B1039" i="6"/>
  <c r="J1038" i="6"/>
  <c r="D1038" i="6"/>
  <c r="C1038" i="6"/>
  <c r="B1038" i="6"/>
  <c r="J1037" i="6"/>
  <c r="D1037" i="6"/>
  <c r="C1037" i="6"/>
  <c r="B1037" i="6"/>
  <c r="J1036" i="6"/>
  <c r="D1036" i="6"/>
  <c r="C1036" i="6"/>
  <c r="B1036" i="6"/>
  <c r="J1035" i="6"/>
  <c r="D1035" i="6"/>
  <c r="C1035" i="6"/>
  <c r="B1035" i="6"/>
  <c r="J1034" i="6"/>
  <c r="D1034" i="6"/>
  <c r="C1034" i="6"/>
  <c r="B1034" i="6"/>
  <c r="J1033" i="6"/>
  <c r="D1033" i="6"/>
  <c r="C1033" i="6"/>
  <c r="B1033" i="6"/>
  <c r="J1032" i="6"/>
  <c r="D1032" i="6"/>
  <c r="C1032" i="6"/>
  <c r="B1032" i="6"/>
  <c r="J1031" i="6"/>
  <c r="D1031" i="6"/>
  <c r="C1031" i="6"/>
  <c r="B1031" i="6"/>
  <c r="J1030" i="6"/>
  <c r="D1030" i="6"/>
  <c r="C1030" i="6"/>
  <c r="B1030" i="6"/>
  <c r="J1029" i="6"/>
  <c r="D1029" i="6"/>
  <c r="C1029" i="6"/>
  <c r="B1029" i="6"/>
  <c r="J1028" i="6"/>
  <c r="D1028" i="6"/>
  <c r="C1028" i="6"/>
  <c r="B1028" i="6"/>
  <c r="J1027" i="6"/>
  <c r="D1027" i="6"/>
  <c r="C1027" i="6"/>
  <c r="B1027" i="6"/>
  <c r="J1026" i="6"/>
  <c r="D1026" i="6"/>
  <c r="C1026" i="6"/>
  <c r="B1026" i="6"/>
  <c r="J1025" i="6"/>
  <c r="D1025" i="6"/>
  <c r="C1025" i="6"/>
  <c r="B1025" i="6"/>
  <c r="J1024" i="6"/>
  <c r="D1024" i="6"/>
  <c r="C1024" i="6"/>
  <c r="B1024" i="6"/>
  <c r="J1023" i="6"/>
  <c r="D1023" i="6"/>
  <c r="C1023" i="6"/>
  <c r="B1023" i="6"/>
  <c r="J1022" i="6"/>
  <c r="D1022" i="6"/>
  <c r="C1022" i="6"/>
  <c r="B1022" i="6"/>
  <c r="J1021" i="6"/>
  <c r="D1021" i="6"/>
  <c r="C1021" i="6"/>
  <c r="B1021" i="6"/>
  <c r="J1020" i="6"/>
  <c r="D1020" i="6"/>
  <c r="C1020" i="6"/>
  <c r="B1020" i="6"/>
  <c r="J1019" i="6"/>
  <c r="D1019" i="6"/>
  <c r="C1019" i="6"/>
  <c r="B1019" i="6"/>
  <c r="J1018" i="6"/>
  <c r="D1018" i="6"/>
  <c r="C1018" i="6"/>
  <c r="B1018" i="6"/>
  <c r="J1017" i="6"/>
  <c r="D1017" i="6"/>
  <c r="C1017" i="6"/>
  <c r="B1017" i="6"/>
  <c r="J1016" i="6"/>
  <c r="D1016" i="6"/>
  <c r="C1016" i="6"/>
  <c r="B1016" i="6"/>
  <c r="J1015" i="6"/>
  <c r="D1015" i="6"/>
  <c r="C1015" i="6"/>
  <c r="B1015" i="6"/>
  <c r="J1014" i="6"/>
  <c r="D1014" i="6"/>
  <c r="C1014" i="6"/>
  <c r="B1014" i="6"/>
  <c r="J1013" i="6"/>
  <c r="D1013" i="6"/>
  <c r="C1013" i="6"/>
  <c r="B1013" i="6"/>
  <c r="J1012" i="6"/>
  <c r="D1012" i="6"/>
  <c r="C1012" i="6"/>
  <c r="B1012" i="6"/>
  <c r="J1011" i="6"/>
  <c r="D1011" i="6"/>
  <c r="C1011" i="6"/>
  <c r="B1011" i="6"/>
  <c r="J1010" i="6"/>
  <c r="D1010" i="6"/>
  <c r="C1010" i="6"/>
  <c r="B1010" i="6"/>
  <c r="J1009" i="6"/>
  <c r="D1009" i="6"/>
  <c r="C1009" i="6"/>
  <c r="B1009" i="6"/>
  <c r="J1008" i="6"/>
  <c r="D1008" i="6"/>
  <c r="C1008" i="6"/>
  <c r="B1008" i="6"/>
  <c r="J1007" i="6"/>
  <c r="D1007" i="6"/>
  <c r="C1007" i="6"/>
  <c r="B1007" i="6"/>
  <c r="J1006" i="6"/>
  <c r="D1006" i="6"/>
  <c r="C1006" i="6"/>
  <c r="B1006" i="6"/>
  <c r="J1005" i="6"/>
  <c r="D1005" i="6"/>
  <c r="C1005" i="6"/>
  <c r="B1005" i="6"/>
  <c r="J1004" i="6"/>
  <c r="D1004" i="6"/>
  <c r="C1004" i="6"/>
  <c r="B1004" i="6"/>
  <c r="J1003" i="6"/>
  <c r="D1003" i="6"/>
  <c r="C1003" i="6"/>
  <c r="B1003" i="6"/>
  <c r="J1002" i="6"/>
  <c r="D1002" i="6"/>
  <c r="C1002" i="6"/>
  <c r="B1002" i="6"/>
  <c r="J1001" i="6"/>
  <c r="D1001" i="6"/>
  <c r="C1001" i="6"/>
  <c r="B1001" i="6"/>
  <c r="J1000" i="6"/>
  <c r="D1000" i="6"/>
  <c r="C1000" i="6"/>
  <c r="B1000" i="6"/>
  <c r="J999" i="6"/>
  <c r="D999" i="6"/>
  <c r="C999" i="6"/>
  <c r="B999" i="6"/>
  <c r="J998" i="6"/>
  <c r="D998" i="6"/>
  <c r="C998" i="6"/>
  <c r="B998" i="6"/>
  <c r="J997" i="6"/>
  <c r="D997" i="6"/>
  <c r="C997" i="6"/>
  <c r="B997" i="6"/>
  <c r="J996" i="6"/>
  <c r="D996" i="6"/>
  <c r="C996" i="6"/>
  <c r="B996" i="6"/>
  <c r="J995" i="6"/>
  <c r="D995" i="6"/>
  <c r="C995" i="6"/>
  <c r="B995" i="6"/>
  <c r="J994" i="6"/>
  <c r="D994" i="6"/>
  <c r="C994" i="6"/>
  <c r="B994" i="6"/>
  <c r="J993" i="6"/>
  <c r="D993" i="6"/>
  <c r="C993" i="6"/>
  <c r="B993" i="6"/>
  <c r="J992" i="6"/>
  <c r="D992" i="6"/>
  <c r="C992" i="6"/>
  <c r="B992" i="6"/>
  <c r="J991" i="6"/>
  <c r="D991" i="6"/>
  <c r="C991" i="6"/>
  <c r="B991" i="6"/>
  <c r="J990" i="6"/>
  <c r="D990" i="6"/>
  <c r="C990" i="6"/>
  <c r="B990" i="6"/>
  <c r="J989" i="6"/>
  <c r="D989" i="6"/>
  <c r="C989" i="6"/>
  <c r="B989" i="6"/>
  <c r="J988" i="6"/>
  <c r="D988" i="6"/>
  <c r="C988" i="6"/>
  <c r="B988" i="6"/>
  <c r="J987" i="6"/>
  <c r="D987" i="6"/>
  <c r="C987" i="6"/>
  <c r="B987" i="6"/>
  <c r="J986" i="6"/>
  <c r="D986" i="6"/>
  <c r="C986" i="6"/>
  <c r="B986" i="6"/>
  <c r="J985" i="6"/>
  <c r="D985" i="6"/>
  <c r="C985" i="6"/>
  <c r="B985" i="6"/>
  <c r="J984" i="6"/>
  <c r="D984" i="6"/>
  <c r="C984" i="6"/>
  <c r="B984" i="6"/>
  <c r="J983" i="6"/>
  <c r="D983" i="6"/>
  <c r="C983" i="6"/>
  <c r="B983" i="6"/>
  <c r="J982" i="6"/>
  <c r="D982" i="6"/>
  <c r="C982" i="6"/>
  <c r="B982" i="6"/>
  <c r="J981" i="6"/>
  <c r="D981" i="6"/>
  <c r="C981" i="6"/>
  <c r="B981" i="6"/>
  <c r="J980" i="6"/>
  <c r="D980" i="6"/>
  <c r="C980" i="6"/>
  <c r="B980" i="6"/>
  <c r="J979" i="6"/>
  <c r="D979" i="6"/>
  <c r="C979" i="6"/>
  <c r="B979" i="6"/>
  <c r="J978" i="6"/>
  <c r="D978" i="6"/>
  <c r="C978" i="6"/>
  <c r="B978" i="6"/>
  <c r="J977" i="6"/>
  <c r="D977" i="6"/>
  <c r="C977" i="6"/>
  <c r="B977" i="6"/>
  <c r="J976" i="6"/>
  <c r="D976" i="6"/>
  <c r="C976" i="6"/>
  <c r="B976" i="6"/>
  <c r="J975" i="6"/>
  <c r="D975" i="6"/>
  <c r="C975" i="6"/>
  <c r="B975" i="6"/>
  <c r="J974" i="6"/>
  <c r="D974" i="6"/>
  <c r="C974" i="6"/>
  <c r="B974" i="6"/>
  <c r="J973" i="6"/>
  <c r="D973" i="6"/>
  <c r="C973" i="6"/>
  <c r="B973" i="6"/>
  <c r="J972" i="6"/>
  <c r="D972" i="6"/>
  <c r="C972" i="6"/>
  <c r="B972" i="6"/>
  <c r="J971" i="6"/>
  <c r="D971" i="6"/>
  <c r="C971" i="6"/>
  <c r="B971" i="6"/>
  <c r="J970" i="6"/>
  <c r="D970" i="6"/>
  <c r="C970" i="6"/>
  <c r="B970" i="6"/>
  <c r="J969" i="6"/>
  <c r="D969" i="6"/>
  <c r="C969" i="6"/>
  <c r="B969" i="6"/>
  <c r="J968" i="6"/>
  <c r="D968" i="6"/>
  <c r="C968" i="6"/>
  <c r="B968" i="6"/>
  <c r="J967" i="6"/>
  <c r="D967" i="6"/>
  <c r="C967" i="6"/>
  <c r="B967" i="6"/>
  <c r="J966" i="6"/>
  <c r="D966" i="6"/>
  <c r="C966" i="6"/>
  <c r="B966" i="6"/>
  <c r="J965" i="6"/>
  <c r="D965" i="6"/>
  <c r="C965" i="6"/>
  <c r="B965" i="6"/>
  <c r="J964" i="6"/>
  <c r="D964" i="6"/>
  <c r="C964" i="6"/>
  <c r="B964" i="6"/>
  <c r="J963" i="6"/>
  <c r="D963" i="6"/>
  <c r="C963" i="6"/>
  <c r="B963" i="6"/>
  <c r="J962" i="6"/>
  <c r="D962" i="6"/>
  <c r="C962" i="6"/>
  <c r="B962" i="6"/>
  <c r="J961" i="6"/>
  <c r="D961" i="6"/>
  <c r="C961" i="6"/>
  <c r="B961" i="6"/>
  <c r="J960" i="6"/>
  <c r="D960" i="6"/>
  <c r="C960" i="6"/>
  <c r="B960" i="6"/>
  <c r="J959" i="6"/>
  <c r="D959" i="6"/>
  <c r="C959" i="6"/>
  <c r="B959" i="6"/>
  <c r="J958" i="6"/>
  <c r="D958" i="6"/>
  <c r="C958" i="6"/>
  <c r="B958" i="6"/>
  <c r="J957" i="6"/>
  <c r="D957" i="6"/>
  <c r="C957" i="6"/>
  <c r="B957" i="6"/>
  <c r="J956" i="6"/>
  <c r="D956" i="6"/>
  <c r="C956" i="6"/>
  <c r="B956" i="6"/>
  <c r="J955" i="6"/>
  <c r="D955" i="6"/>
  <c r="C955" i="6"/>
  <c r="B955" i="6"/>
  <c r="J954" i="6"/>
  <c r="D954" i="6"/>
  <c r="C954" i="6"/>
  <c r="B954" i="6"/>
  <c r="J953" i="6"/>
  <c r="D953" i="6"/>
  <c r="C953" i="6"/>
  <c r="B953" i="6"/>
  <c r="J952" i="6"/>
  <c r="D952" i="6"/>
  <c r="C952" i="6"/>
  <c r="B952" i="6"/>
  <c r="J951" i="6"/>
  <c r="D951" i="6"/>
  <c r="C951" i="6"/>
  <c r="B951" i="6"/>
  <c r="J950" i="6"/>
  <c r="D950" i="6"/>
  <c r="C950" i="6"/>
  <c r="B950" i="6"/>
  <c r="J949" i="6"/>
  <c r="D949" i="6"/>
  <c r="C949" i="6"/>
  <c r="B949" i="6"/>
  <c r="J948" i="6"/>
  <c r="D948" i="6"/>
  <c r="C948" i="6"/>
  <c r="B948" i="6"/>
  <c r="J947" i="6"/>
  <c r="D947" i="6"/>
  <c r="C947" i="6"/>
  <c r="B947" i="6"/>
  <c r="J946" i="6"/>
  <c r="D946" i="6"/>
  <c r="C946" i="6"/>
  <c r="B946" i="6"/>
  <c r="J945" i="6"/>
  <c r="D945" i="6"/>
  <c r="C945" i="6"/>
  <c r="B945" i="6"/>
  <c r="J944" i="6"/>
  <c r="D944" i="6"/>
  <c r="C944" i="6"/>
  <c r="B944" i="6"/>
  <c r="J943" i="6"/>
  <c r="D943" i="6"/>
  <c r="C943" i="6"/>
  <c r="B943" i="6"/>
  <c r="J942" i="6"/>
  <c r="D942" i="6"/>
  <c r="C942" i="6"/>
  <c r="B942" i="6"/>
  <c r="J941" i="6"/>
  <c r="D941" i="6"/>
  <c r="C941" i="6"/>
  <c r="B941" i="6"/>
  <c r="J940" i="6"/>
  <c r="D940" i="6"/>
  <c r="C940" i="6"/>
  <c r="B940" i="6"/>
  <c r="J939" i="6"/>
  <c r="D939" i="6"/>
  <c r="C939" i="6"/>
  <c r="B939" i="6"/>
  <c r="J938" i="6"/>
  <c r="D938" i="6"/>
  <c r="C938" i="6"/>
  <c r="B938" i="6"/>
  <c r="J937" i="6"/>
  <c r="D937" i="6"/>
  <c r="C937" i="6"/>
  <c r="B937" i="6"/>
  <c r="J936" i="6"/>
  <c r="D936" i="6"/>
  <c r="C936" i="6"/>
  <c r="B936" i="6"/>
  <c r="J935" i="6"/>
  <c r="D935" i="6"/>
  <c r="C935" i="6"/>
  <c r="B935" i="6"/>
  <c r="J934" i="6"/>
  <c r="D934" i="6"/>
  <c r="C934" i="6"/>
  <c r="B934" i="6"/>
  <c r="J933" i="6"/>
  <c r="D933" i="6"/>
  <c r="C933" i="6"/>
  <c r="B933" i="6"/>
  <c r="J932" i="6"/>
  <c r="D932" i="6"/>
  <c r="C932" i="6"/>
  <c r="B932" i="6"/>
  <c r="J931" i="6"/>
  <c r="D931" i="6"/>
  <c r="C931" i="6"/>
  <c r="B931" i="6"/>
  <c r="J930" i="6"/>
  <c r="D930" i="6"/>
  <c r="C930" i="6"/>
  <c r="B930" i="6"/>
  <c r="J929" i="6"/>
  <c r="D929" i="6"/>
  <c r="C929" i="6"/>
  <c r="B929" i="6"/>
  <c r="J928" i="6"/>
  <c r="D928" i="6"/>
  <c r="C928" i="6"/>
  <c r="B928" i="6"/>
  <c r="J927" i="6"/>
  <c r="D927" i="6"/>
  <c r="C927" i="6"/>
  <c r="B927" i="6"/>
  <c r="J926" i="6"/>
  <c r="D926" i="6"/>
  <c r="C926" i="6"/>
  <c r="B926" i="6"/>
  <c r="J925" i="6"/>
  <c r="D925" i="6"/>
  <c r="C925" i="6"/>
  <c r="B925" i="6"/>
  <c r="J924" i="6"/>
  <c r="D924" i="6"/>
  <c r="C924" i="6"/>
  <c r="B924" i="6"/>
  <c r="J923" i="6"/>
  <c r="D923" i="6"/>
  <c r="C923" i="6"/>
  <c r="B923" i="6"/>
  <c r="J922" i="6"/>
  <c r="D922" i="6"/>
  <c r="C922" i="6"/>
  <c r="B922" i="6"/>
  <c r="J921" i="6"/>
  <c r="D921" i="6"/>
  <c r="C921" i="6"/>
  <c r="B921" i="6"/>
  <c r="J920" i="6"/>
  <c r="D920" i="6"/>
  <c r="C920" i="6"/>
  <c r="B920" i="6"/>
  <c r="J919" i="6"/>
  <c r="D919" i="6"/>
  <c r="C919" i="6"/>
  <c r="B919" i="6"/>
  <c r="J918" i="6"/>
  <c r="D918" i="6"/>
  <c r="C918" i="6"/>
  <c r="B918" i="6"/>
  <c r="J917" i="6"/>
  <c r="D917" i="6"/>
  <c r="C917" i="6"/>
  <c r="B917" i="6"/>
  <c r="J916" i="6"/>
  <c r="D916" i="6"/>
  <c r="C916" i="6"/>
  <c r="B916" i="6"/>
  <c r="J915" i="6"/>
  <c r="D915" i="6"/>
  <c r="C915" i="6"/>
  <c r="B915" i="6"/>
  <c r="J914" i="6"/>
  <c r="D914" i="6"/>
  <c r="C914" i="6"/>
  <c r="B914" i="6"/>
  <c r="J913" i="6"/>
  <c r="D913" i="6"/>
  <c r="C913" i="6"/>
  <c r="B913" i="6"/>
  <c r="J912" i="6"/>
  <c r="D912" i="6"/>
  <c r="C912" i="6"/>
  <c r="B912" i="6"/>
  <c r="J911" i="6"/>
  <c r="D911" i="6"/>
  <c r="C911" i="6"/>
  <c r="B911" i="6"/>
  <c r="J910" i="6"/>
  <c r="D910" i="6"/>
  <c r="C910" i="6"/>
  <c r="B910" i="6"/>
  <c r="J909" i="6"/>
  <c r="D909" i="6"/>
  <c r="C909" i="6"/>
  <c r="B909" i="6"/>
  <c r="J908" i="6"/>
  <c r="D908" i="6"/>
  <c r="C908" i="6"/>
  <c r="B908" i="6"/>
  <c r="J907" i="6"/>
  <c r="D907" i="6"/>
  <c r="C907" i="6"/>
  <c r="B907" i="6"/>
  <c r="J906" i="6"/>
  <c r="D906" i="6"/>
  <c r="C906" i="6"/>
  <c r="B906" i="6"/>
  <c r="J905" i="6"/>
  <c r="D905" i="6"/>
  <c r="C905" i="6"/>
  <c r="B905" i="6"/>
  <c r="J904" i="6"/>
  <c r="D904" i="6"/>
  <c r="C904" i="6"/>
  <c r="B904" i="6"/>
  <c r="J903" i="6"/>
  <c r="D903" i="6"/>
  <c r="C903" i="6"/>
  <c r="B903" i="6"/>
  <c r="J902" i="6"/>
  <c r="D902" i="6"/>
  <c r="C902" i="6"/>
  <c r="B902" i="6"/>
  <c r="J901" i="6"/>
  <c r="D901" i="6"/>
  <c r="C901" i="6"/>
  <c r="B901" i="6"/>
  <c r="J900" i="6"/>
  <c r="D900" i="6"/>
  <c r="C900" i="6"/>
  <c r="B900" i="6"/>
  <c r="J899" i="6"/>
  <c r="D899" i="6"/>
  <c r="C899" i="6"/>
  <c r="B899" i="6"/>
  <c r="J898" i="6"/>
  <c r="D898" i="6"/>
  <c r="C898" i="6"/>
  <c r="B898" i="6"/>
  <c r="J897" i="6"/>
  <c r="D897" i="6"/>
  <c r="C897" i="6"/>
  <c r="B897" i="6"/>
  <c r="J896" i="6"/>
  <c r="D896" i="6"/>
  <c r="C896" i="6"/>
  <c r="B896" i="6"/>
  <c r="J895" i="6"/>
  <c r="D895" i="6"/>
  <c r="C895" i="6"/>
  <c r="B895" i="6"/>
  <c r="J894" i="6"/>
  <c r="D894" i="6"/>
  <c r="C894" i="6"/>
  <c r="B894" i="6"/>
  <c r="J893" i="6"/>
  <c r="D893" i="6"/>
  <c r="C893" i="6"/>
  <c r="B893" i="6"/>
  <c r="J892" i="6"/>
  <c r="D892" i="6"/>
  <c r="C892" i="6"/>
  <c r="B892" i="6"/>
  <c r="J891" i="6"/>
  <c r="D891" i="6"/>
  <c r="C891" i="6"/>
  <c r="B891" i="6"/>
  <c r="J890" i="6"/>
  <c r="D890" i="6"/>
  <c r="C890" i="6"/>
  <c r="B890" i="6"/>
  <c r="J889" i="6"/>
  <c r="D889" i="6"/>
  <c r="C889" i="6"/>
  <c r="B889" i="6"/>
  <c r="J888" i="6"/>
  <c r="D888" i="6"/>
  <c r="C888" i="6"/>
  <c r="B888" i="6"/>
  <c r="J887" i="6"/>
  <c r="D887" i="6"/>
  <c r="C887" i="6"/>
  <c r="B887" i="6"/>
  <c r="J886" i="6"/>
  <c r="D886" i="6"/>
  <c r="C886" i="6"/>
  <c r="B886" i="6"/>
  <c r="J885" i="6"/>
  <c r="D885" i="6"/>
  <c r="C885" i="6"/>
  <c r="B885" i="6"/>
  <c r="J884" i="6"/>
  <c r="D884" i="6"/>
  <c r="C884" i="6"/>
  <c r="B884" i="6"/>
  <c r="J883" i="6"/>
  <c r="D883" i="6"/>
  <c r="C883" i="6"/>
  <c r="B883" i="6"/>
  <c r="J882" i="6"/>
  <c r="D882" i="6"/>
  <c r="C882" i="6"/>
  <c r="B882" i="6"/>
  <c r="J881" i="6"/>
  <c r="D881" i="6"/>
  <c r="C881" i="6"/>
  <c r="B881" i="6"/>
  <c r="J880" i="6"/>
  <c r="D880" i="6"/>
  <c r="C880" i="6"/>
  <c r="B880" i="6"/>
  <c r="J879" i="6"/>
  <c r="D879" i="6"/>
  <c r="C879" i="6"/>
  <c r="B879" i="6"/>
  <c r="J878" i="6"/>
  <c r="D878" i="6"/>
  <c r="C878" i="6"/>
  <c r="B878" i="6"/>
  <c r="J877" i="6"/>
  <c r="D877" i="6"/>
  <c r="C877" i="6"/>
  <c r="B877" i="6"/>
  <c r="J876" i="6"/>
  <c r="D876" i="6"/>
  <c r="C876" i="6"/>
  <c r="B876" i="6"/>
  <c r="J875" i="6"/>
  <c r="D875" i="6"/>
  <c r="C875" i="6"/>
  <c r="B875" i="6"/>
  <c r="J874" i="6"/>
  <c r="D874" i="6"/>
  <c r="C874" i="6"/>
  <c r="B874" i="6"/>
  <c r="J873" i="6"/>
  <c r="D873" i="6"/>
  <c r="C873" i="6"/>
  <c r="B873" i="6"/>
  <c r="J872" i="6"/>
  <c r="D872" i="6"/>
  <c r="C872" i="6"/>
  <c r="B872" i="6"/>
  <c r="J871" i="6"/>
  <c r="D871" i="6"/>
  <c r="C871" i="6"/>
  <c r="B871" i="6"/>
  <c r="J870" i="6"/>
  <c r="D870" i="6"/>
  <c r="C870" i="6"/>
  <c r="B870" i="6"/>
  <c r="J869" i="6"/>
  <c r="D869" i="6"/>
  <c r="C869" i="6"/>
  <c r="B869" i="6"/>
  <c r="J868" i="6"/>
  <c r="D868" i="6"/>
  <c r="C868" i="6"/>
  <c r="B868" i="6"/>
  <c r="J867" i="6"/>
  <c r="D867" i="6"/>
  <c r="C867" i="6"/>
  <c r="B867" i="6"/>
  <c r="J866" i="6"/>
  <c r="D866" i="6"/>
  <c r="C866" i="6"/>
  <c r="B866" i="6"/>
  <c r="J865" i="6"/>
  <c r="D865" i="6"/>
  <c r="C865" i="6"/>
  <c r="B865" i="6"/>
  <c r="J864" i="6"/>
  <c r="D864" i="6"/>
  <c r="C864" i="6"/>
  <c r="B864" i="6"/>
  <c r="J863" i="6"/>
  <c r="D863" i="6"/>
  <c r="C863" i="6"/>
  <c r="B863" i="6"/>
  <c r="J862" i="6"/>
  <c r="D862" i="6"/>
  <c r="C862" i="6"/>
  <c r="B862" i="6"/>
  <c r="J861" i="6"/>
  <c r="D861" i="6"/>
  <c r="C861" i="6"/>
  <c r="B861" i="6"/>
  <c r="J860" i="6"/>
  <c r="D860" i="6"/>
  <c r="C860" i="6"/>
  <c r="B860" i="6"/>
  <c r="J859" i="6"/>
  <c r="D859" i="6"/>
  <c r="C859" i="6"/>
  <c r="B859" i="6"/>
  <c r="J858" i="6"/>
  <c r="D858" i="6"/>
  <c r="C858" i="6"/>
  <c r="B858" i="6"/>
  <c r="J857" i="6"/>
  <c r="D857" i="6"/>
  <c r="C857" i="6"/>
  <c r="B857" i="6"/>
  <c r="J856" i="6"/>
  <c r="D856" i="6"/>
  <c r="C856" i="6"/>
  <c r="B856" i="6"/>
  <c r="J855" i="6"/>
  <c r="D855" i="6"/>
  <c r="C855" i="6"/>
  <c r="B855" i="6"/>
  <c r="J854" i="6"/>
  <c r="D854" i="6"/>
  <c r="C854" i="6"/>
  <c r="B854" i="6"/>
  <c r="J853" i="6"/>
  <c r="D853" i="6"/>
  <c r="C853" i="6"/>
  <c r="B853" i="6"/>
  <c r="J852" i="6"/>
  <c r="D852" i="6"/>
  <c r="C852" i="6"/>
  <c r="B852" i="6"/>
  <c r="J851" i="6"/>
  <c r="D851" i="6"/>
  <c r="C851" i="6"/>
  <c r="B851" i="6"/>
  <c r="J850" i="6"/>
  <c r="D850" i="6"/>
  <c r="C850" i="6"/>
  <c r="B850" i="6"/>
  <c r="J849" i="6"/>
  <c r="D849" i="6"/>
  <c r="C849" i="6"/>
  <c r="B849" i="6"/>
  <c r="J848" i="6"/>
  <c r="D848" i="6"/>
  <c r="C848" i="6"/>
  <c r="B848" i="6"/>
  <c r="J847" i="6"/>
  <c r="D847" i="6"/>
  <c r="C847" i="6"/>
  <c r="B847" i="6"/>
  <c r="J846" i="6"/>
  <c r="D846" i="6"/>
  <c r="C846" i="6"/>
  <c r="B846" i="6"/>
  <c r="J845" i="6"/>
  <c r="D845" i="6"/>
  <c r="C845" i="6"/>
  <c r="B845" i="6"/>
  <c r="J844" i="6"/>
  <c r="D844" i="6"/>
  <c r="C844" i="6"/>
  <c r="B844" i="6"/>
  <c r="J843" i="6"/>
  <c r="D843" i="6"/>
  <c r="C843" i="6"/>
  <c r="B843" i="6"/>
  <c r="J842" i="6"/>
  <c r="D842" i="6"/>
  <c r="C842" i="6"/>
  <c r="B842" i="6"/>
  <c r="J841" i="6"/>
  <c r="D841" i="6"/>
  <c r="C841" i="6"/>
  <c r="B841" i="6"/>
  <c r="J840" i="6"/>
  <c r="D840" i="6"/>
  <c r="C840" i="6"/>
  <c r="B840" i="6"/>
  <c r="J839" i="6"/>
  <c r="D839" i="6"/>
  <c r="C839" i="6"/>
  <c r="B839" i="6"/>
  <c r="J838" i="6"/>
  <c r="D838" i="6"/>
  <c r="C838" i="6"/>
  <c r="B838" i="6"/>
  <c r="J837" i="6"/>
  <c r="D837" i="6"/>
  <c r="C837" i="6"/>
  <c r="B837" i="6"/>
  <c r="J836" i="6"/>
  <c r="D836" i="6"/>
  <c r="C836" i="6"/>
  <c r="B836" i="6"/>
  <c r="J835" i="6"/>
  <c r="D835" i="6"/>
  <c r="C835" i="6"/>
  <c r="B835" i="6"/>
  <c r="J834" i="6"/>
  <c r="D834" i="6"/>
  <c r="C834" i="6"/>
  <c r="B834" i="6"/>
  <c r="J833" i="6"/>
  <c r="D833" i="6"/>
  <c r="C833" i="6"/>
  <c r="B833" i="6"/>
  <c r="J832" i="6"/>
  <c r="D832" i="6"/>
  <c r="C832" i="6"/>
  <c r="B832" i="6"/>
  <c r="J831" i="6"/>
  <c r="D831" i="6"/>
  <c r="C831" i="6"/>
  <c r="B831" i="6"/>
  <c r="J830" i="6"/>
  <c r="D830" i="6"/>
  <c r="C830" i="6"/>
  <c r="B830" i="6"/>
  <c r="J829" i="6"/>
  <c r="D829" i="6"/>
  <c r="C829" i="6"/>
  <c r="B829" i="6"/>
  <c r="J828" i="6"/>
  <c r="D828" i="6"/>
  <c r="C828" i="6"/>
  <c r="B828" i="6"/>
  <c r="J827" i="6"/>
  <c r="D827" i="6"/>
  <c r="C827" i="6"/>
  <c r="B827" i="6"/>
  <c r="J826" i="6"/>
  <c r="D826" i="6"/>
  <c r="C826" i="6"/>
  <c r="B826" i="6"/>
  <c r="J825" i="6"/>
  <c r="D825" i="6"/>
  <c r="C825" i="6"/>
  <c r="B825" i="6"/>
  <c r="J824" i="6"/>
  <c r="D824" i="6"/>
  <c r="C824" i="6"/>
  <c r="B824" i="6"/>
  <c r="J823" i="6"/>
  <c r="D823" i="6"/>
  <c r="C823" i="6"/>
  <c r="B823" i="6"/>
  <c r="J822" i="6"/>
  <c r="D822" i="6"/>
  <c r="C822" i="6"/>
  <c r="B822" i="6"/>
  <c r="J821" i="6"/>
  <c r="D821" i="6"/>
  <c r="C821" i="6"/>
  <c r="B821" i="6"/>
  <c r="J820" i="6"/>
  <c r="D820" i="6"/>
  <c r="C820" i="6"/>
  <c r="B820" i="6"/>
  <c r="J819" i="6"/>
  <c r="D819" i="6"/>
  <c r="C819" i="6"/>
  <c r="B819" i="6"/>
  <c r="J818" i="6"/>
  <c r="D818" i="6"/>
  <c r="C818" i="6"/>
  <c r="B818" i="6"/>
  <c r="J817" i="6"/>
  <c r="D817" i="6"/>
  <c r="C817" i="6"/>
  <c r="B817" i="6"/>
  <c r="J816" i="6"/>
  <c r="D816" i="6"/>
  <c r="C816" i="6"/>
  <c r="B816" i="6"/>
  <c r="J815" i="6"/>
  <c r="D815" i="6"/>
  <c r="C815" i="6"/>
  <c r="B815" i="6"/>
  <c r="J814" i="6"/>
  <c r="D814" i="6"/>
  <c r="C814" i="6"/>
  <c r="B814" i="6"/>
  <c r="J813" i="6"/>
  <c r="D813" i="6"/>
  <c r="C813" i="6"/>
  <c r="B813" i="6"/>
  <c r="J812" i="6"/>
  <c r="D812" i="6"/>
  <c r="C812" i="6"/>
  <c r="B812" i="6"/>
  <c r="J811" i="6"/>
  <c r="D811" i="6"/>
  <c r="C811" i="6"/>
  <c r="B811" i="6"/>
  <c r="J810" i="6"/>
  <c r="D810" i="6"/>
  <c r="C810" i="6"/>
  <c r="B810" i="6"/>
  <c r="J809" i="6"/>
  <c r="D809" i="6"/>
  <c r="C809" i="6"/>
  <c r="B809" i="6"/>
  <c r="J808" i="6"/>
  <c r="D808" i="6"/>
  <c r="C808" i="6"/>
  <c r="B808" i="6"/>
  <c r="J807" i="6"/>
  <c r="D807" i="6"/>
  <c r="C807" i="6"/>
  <c r="B807" i="6"/>
  <c r="J806" i="6"/>
  <c r="D806" i="6"/>
  <c r="C806" i="6"/>
  <c r="B806" i="6"/>
  <c r="J805" i="6"/>
  <c r="D805" i="6"/>
  <c r="C805" i="6"/>
  <c r="B805" i="6"/>
  <c r="J804" i="6"/>
  <c r="D804" i="6"/>
  <c r="C804" i="6"/>
  <c r="B804" i="6"/>
  <c r="J803" i="6"/>
  <c r="D803" i="6"/>
  <c r="C803" i="6"/>
  <c r="B803" i="6"/>
  <c r="J802" i="6"/>
  <c r="D802" i="6"/>
  <c r="C802" i="6"/>
  <c r="B802" i="6"/>
  <c r="J801" i="6"/>
  <c r="D801" i="6"/>
  <c r="C801" i="6"/>
  <c r="B801" i="6"/>
  <c r="J800" i="6"/>
  <c r="D800" i="6"/>
  <c r="C800" i="6"/>
  <c r="B800" i="6"/>
  <c r="J799" i="6"/>
  <c r="D799" i="6"/>
  <c r="C799" i="6"/>
  <c r="B799" i="6"/>
  <c r="J798" i="6"/>
  <c r="D798" i="6"/>
  <c r="C798" i="6"/>
  <c r="B798" i="6"/>
  <c r="J797" i="6"/>
  <c r="D797" i="6"/>
  <c r="C797" i="6"/>
  <c r="B797" i="6"/>
  <c r="J796" i="6"/>
  <c r="D796" i="6"/>
  <c r="C796" i="6"/>
  <c r="B796" i="6"/>
  <c r="J795" i="6"/>
  <c r="D795" i="6"/>
  <c r="C795" i="6"/>
  <c r="B795" i="6"/>
  <c r="J794" i="6"/>
  <c r="D794" i="6"/>
  <c r="C794" i="6"/>
  <c r="B794" i="6"/>
  <c r="J793" i="6"/>
  <c r="D793" i="6"/>
  <c r="C793" i="6"/>
  <c r="B793" i="6"/>
  <c r="J792" i="6"/>
  <c r="D792" i="6"/>
  <c r="C792" i="6"/>
  <c r="B792" i="6"/>
  <c r="J791" i="6"/>
  <c r="D791" i="6"/>
  <c r="C791" i="6"/>
  <c r="B791" i="6"/>
  <c r="J790" i="6"/>
  <c r="D790" i="6"/>
  <c r="C790" i="6"/>
  <c r="B790" i="6"/>
  <c r="J789" i="6"/>
  <c r="D789" i="6"/>
  <c r="C789" i="6"/>
  <c r="B789" i="6"/>
  <c r="J788" i="6"/>
  <c r="D788" i="6"/>
  <c r="C788" i="6"/>
  <c r="B788" i="6"/>
  <c r="J787" i="6"/>
  <c r="D787" i="6"/>
  <c r="C787" i="6"/>
  <c r="B787" i="6"/>
  <c r="J786" i="6"/>
  <c r="D786" i="6"/>
  <c r="C786" i="6"/>
  <c r="B786" i="6"/>
  <c r="J785" i="6"/>
  <c r="D785" i="6"/>
  <c r="C785" i="6"/>
  <c r="B785" i="6"/>
  <c r="J784" i="6"/>
  <c r="D784" i="6"/>
  <c r="C784" i="6"/>
  <c r="B784" i="6"/>
  <c r="J783" i="6"/>
  <c r="D783" i="6"/>
  <c r="C783" i="6"/>
  <c r="B783" i="6"/>
  <c r="J782" i="6"/>
  <c r="D782" i="6"/>
  <c r="C782" i="6"/>
  <c r="B782" i="6"/>
  <c r="J781" i="6"/>
  <c r="D781" i="6"/>
  <c r="C781" i="6"/>
  <c r="B781" i="6"/>
  <c r="J780" i="6"/>
  <c r="D780" i="6"/>
  <c r="C780" i="6"/>
  <c r="B780" i="6"/>
  <c r="J779" i="6"/>
  <c r="D779" i="6"/>
  <c r="C779" i="6"/>
  <c r="B779" i="6"/>
  <c r="J778" i="6"/>
  <c r="D778" i="6"/>
  <c r="C778" i="6"/>
  <c r="B778" i="6"/>
  <c r="J777" i="6"/>
  <c r="D777" i="6"/>
  <c r="C777" i="6"/>
  <c r="B777" i="6"/>
  <c r="J776" i="6"/>
  <c r="D776" i="6"/>
  <c r="C776" i="6"/>
  <c r="B776" i="6"/>
  <c r="J775" i="6"/>
  <c r="D775" i="6"/>
  <c r="C775" i="6"/>
  <c r="B775" i="6"/>
  <c r="J774" i="6"/>
  <c r="D774" i="6"/>
  <c r="C774" i="6"/>
  <c r="B774" i="6"/>
  <c r="J773" i="6"/>
  <c r="D773" i="6"/>
  <c r="C773" i="6"/>
  <c r="B773" i="6"/>
  <c r="J772" i="6"/>
  <c r="D772" i="6"/>
  <c r="C772" i="6"/>
  <c r="B772" i="6"/>
  <c r="J771" i="6"/>
  <c r="D771" i="6"/>
  <c r="C771" i="6"/>
  <c r="B771" i="6"/>
  <c r="J770" i="6"/>
  <c r="D770" i="6"/>
  <c r="C770" i="6"/>
  <c r="B770" i="6"/>
  <c r="J769" i="6"/>
  <c r="D769" i="6"/>
  <c r="C769" i="6"/>
  <c r="B769" i="6"/>
  <c r="J768" i="6"/>
  <c r="D768" i="6"/>
  <c r="C768" i="6"/>
  <c r="B768" i="6"/>
  <c r="J767" i="6"/>
  <c r="D767" i="6"/>
  <c r="C767" i="6"/>
  <c r="B767" i="6"/>
  <c r="J766" i="6"/>
  <c r="D766" i="6"/>
  <c r="C766" i="6"/>
  <c r="B766" i="6"/>
  <c r="J765" i="6"/>
  <c r="D765" i="6"/>
  <c r="C765" i="6"/>
  <c r="B765" i="6"/>
  <c r="J764" i="6"/>
  <c r="D764" i="6"/>
  <c r="C764" i="6"/>
  <c r="B764" i="6"/>
  <c r="J763" i="6"/>
  <c r="D763" i="6"/>
  <c r="C763" i="6"/>
  <c r="B763" i="6"/>
  <c r="J762" i="6"/>
  <c r="D762" i="6"/>
  <c r="C762" i="6"/>
  <c r="B762" i="6"/>
  <c r="J761" i="6"/>
  <c r="D761" i="6"/>
  <c r="C761" i="6"/>
  <c r="B761" i="6"/>
  <c r="J760" i="6"/>
  <c r="D760" i="6"/>
  <c r="C760" i="6"/>
  <c r="B760" i="6"/>
  <c r="J759" i="6"/>
  <c r="D759" i="6"/>
  <c r="C759" i="6"/>
  <c r="B759" i="6"/>
  <c r="J758" i="6"/>
  <c r="D758" i="6"/>
  <c r="C758" i="6"/>
  <c r="B758" i="6"/>
  <c r="J757" i="6"/>
  <c r="D757" i="6"/>
  <c r="C757" i="6"/>
  <c r="B757" i="6"/>
  <c r="J756" i="6"/>
  <c r="D756" i="6"/>
  <c r="C756" i="6"/>
  <c r="B756" i="6"/>
  <c r="J755" i="6"/>
  <c r="D755" i="6"/>
  <c r="C755" i="6"/>
  <c r="B755" i="6"/>
  <c r="J754" i="6"/>
  <c r="D754" i="6"/>
  <c r="C754" i="6"/>
  <c r="B754" i="6"/>
  <c r="J753" i="6"/>
  <c r="D753" i="6"/>
  <c r="C753" i="6"/>
  <c r="B753" i="6"/>
  <c r="J752" i="6"/>
  <c r="D752" i="6"/>
  <c r="C752" i="6"/>
  <c r="B752" i="6"/>
  <c r="J751" i="6"/>
  <c r="D751" i="6"/>
  <c r="C751" i="6"/>
  <c r="B751" i="6"/>
  <c r="J750" i="6"/>
  <c r="D750" i="6"/>
  <c r="C750" i="6"/>
  <c r="B750" i="6"/>
  <c r="J749" i="6"/>
  <c r="D749" i="6"/>
  <c r="C749" i="6"/>
  <c r="B749" i="6"/>
  <c r="J748" i="6"/>
  <c r="D748" i="6"/>
  <c r="C748" i="6"/>
  <c r="B748" i="6"/>
  <c r="J747" i="6"/>
  <c r="D747" i="6"/>
  <c r="C747" i="6"/>
  <c r="B747" i="6"/>
  <c r="J746" i="6"/>
  <c r="D746" i="6"/>
  <c r="C746" i="6"/>
  <c r="B746" i="6"/>
  <c r="J745" i="6"/>
  <c r="D745" i="6"/>
  <c r="C745" i="6"/>
  <c r="B745" i="6"/>
  <c r="J744" i="6"/>
  <c r="D744" i="6"/>
  <c r="C744" i="6"/>
  <c r="B744" i="6"/>
  <c r="J743" i="6"/>
  <c r="D743" i="6"/>
  <c r="C743" i="6"/>
  <c r="B743" i="6"/>
  <c r="J742" i="6"/>
  <c r="D742" i="6"/>
  <c r="C742" i="6"/>
  <c r="B742" i="6"/>
  <c r="J741" i="6"/>
  <c r="D741" i="6"/>
  <c r="C741" i="6"/>
  <c r="B741" i="6"/>
  <c r="J740" i="6"/>
  <c r="D740" i="6"/>
  <c r="C740" i="6"/>
  <c r="B740" i="6"/>
  <c r="J739" i="6"/>
  <c r="D739" i="6"/>
  <c r="C739" i="6"/>
  <c r="B739" i="6"/>
  <c r="J738" i="6"/>
  <c r="D738" i="6"/>
  <c r="C738" i="6"/>
  <c r="B738" i="6"/>
  <c r="J737" i="6"/>
  <c r="D737" i="6"/>
  <c r="C737" i="6"/>
  <c r="B737" i="6"/>
  <c r="J736" i="6"/>
  <c r="D736" i="6"/>
  <c r="C736" i="6"/>
  <c r="B736" i="6"/>
  <c r="J735" i="6"/>
  <c r="D735" i="6"/>
  <c r="C735" i="6"/>
  <c r="B735" i="6"/>
  <c r="J734" i="6"/>
  <c r="D734" i="6"/>
  <c r="C734" i="6"/>
  <c r="B734" i="6"/>
  <c r="J733" i="6"/>
  <c r="D733" i="6"/>
  <c r="C733" i="6"/>
  <c r="B733" i="6"/>
  <c r="J732" i="6"/>
  <c r="D732" i="6"/>
  <c r="C732" i="6"/>
  <c r="B732" i="6"/>
  <c r="J731" i="6"/>
  <c r="D731" i="6"/>
  <c r="C731" i="6"/>
  <c r="B731" i="6"/>
  <c r="J730" i="6"/>
  <c r="D730" i="6"/>
  <c r="C730" i="6"/>
  <c r="B730" i="6"/>
  <c r="J729" i="6"/>
  <c r="D729" i="6"/>
  <c r="C729" i="6"/>
  <c r="B729" i="6"/>
  <c r="J728" i="6"/>
  <c r="D728" i="6"/>
  <c r="C728" i="6"/>
  <c r="B728" i="6"/>
  <c r="J727" i="6"/>
  <c r="D727" i="6"/>
  <c r="C727" i="6"/>
  <c r="B727" i="6"/>
  <c r="J726" i="6"/>
  <c r="D726" i="6"/>
  <c r="C726" i="6"/>
  <c r="B726" i="6"/>
  <c r="J725" i="6"/>
  <c r="D725" i="6"/>
  <c r="C725" i="6"/>
  <c r="B725" i="6"/>
  <c r="J724" i="6"/>
  <c r="D724" i="6"/>
  <c r="C724" i="6"/>
  <c r="B724" i="6"/>
  <c r="J723" i="6"/>
  <c r="D723" i="6"/>
  <c r="C723" i="6"/>
  <c r="B723" i="6"/>
  <c r="J722" i="6"/>
  <c r="D722" i="6"/>
  <c r="C722" i="6"/>
  <c r="B722" i="6"/>
  <c r="J721" i="6"/>
  <c r="D721" i="6"/>
  <c r="C721" i="6"/>
  <c r="B721" i="6"/>
  <c r="J720" i="6"/>
  <c r="D720" i="6"/>
  <c r="C720" i="6"/>
  <c r="B720" i="6"/>
  <c r="J719" i="6"/>
  <c r="D719" i="6"/>
  <c r="C719" i="6"/>
  <c r="B719" i="6"/>
  <c r="J718" i="6"/>
  <c r="D718" i="6"/>
  <c r="C718" i="6"/>
  <c r="B718" i="6"/>
  <c r="J717" i="6"/>
  <c r="D717" i="6"/>
  <c r="C717" i="6"/>
  <c r="B717" i="6"/>
  <c r="J716" i="6"/>
  <c r="D716" i="6"/>
  <c r="C716" i="6"/>
  <c r="B716" i="6"/>
  <c r="J715" i="6"/>
  <c r="D715" i="6"/>
  <c r="C715" i="6"/>
  <c r="B715" i="6"/>
  <c r="J714" i="6"/>
  <c r="D714" i="6"/>
  <c r="C714" i="6"/>
  <c r="B714" i="6"/>
  <c r="J713" i="6"/>
  <c r="D713" i="6"/>
  <c r="C713" i="6"/>
  <c r="B713" i="6"/>
  <c r="J712" i="6"/>
  <c r="D712" i="6"/>
  <c r="C712" i="6"/>
  <c r="B712" i="6"/>
  <c r="J711" i="6"/>
  <c r="D711" i="6"/>
  <c r="C711" i="6"/>
  <c r="B711" i="6"/>
  <c r="J710" i="6"/>
  <c r="D710" i="6"/>
  <c r="C710" i="6"/>
  <c r="B710" i="6"/>
  <c r="J709" i="6"/>
  <c r="D709" i="6"/>
  <c r="C709" i="6"/>
  <c r="B709" i="6"/>
  <c r="J708" i="6"/>
  <c r="D708" i="6"/>
  <c r="C708" i="6"/>
  <c r="B708" i="6"/>
  <c r="J707" i="6"/>
  <c r="D707" i="6"/>
  <c r="C707" i="6"/>
  <c r="B707" i="6"/>
  <c r="J706" i="6"/>
  <c r="D706" i="6"/>
  <c r="C706" i="6"/>
  <c r="B706" i="6"/>
  <c r="J705" i="6"/>
  <c r="D705" i="6"/>
  <c r="C705" i="6"/>
  <c r="B705" i="6"/>
  <c r="J704" i="6"/>
  <c r="D704" i="6"/>
  <c r="C704" i="6"/>
  <c r="B704" i="6"/>
  <c r="J703" i="6"/>
  <c r="D703" i="6"/>
  <c r="C703" i="6"/>
  <c r="B703" i="6"/>
  <c r="J702" i="6"/>
  <c r="D702" i="6"/>
  <c r="C702" i="6"/>
  <c r="B702" i="6"/>
  <c r="J701" i="6"/>
  <c r="D701" i="6"/>
  <c r="C701" i="6"/>
  <c r="B701" i="6"/>
  <c r="J700" i="6"/>
  <c r="D700" i="6"/>
  <c r="C700" i="6"/>
  <c r="B700" i="6"/>
  <c r="J699" i="6"/>
  <c r="D699" i="6"/>
  <c r="C699" i="6"/>
  <c r="B699" i="6"/>
  <c r="J698" i="6"/>
  <c r="D698" i="6"/>
  <c r="C698" i="6"/>
  <c r="B698" i="6"/>
  <c r="J697" i="6"/>
  <c r="D697" i="6"/>
  <c r="C697" i="6"/>
  <c r="B697" i="6"/>
  <c r="J696" i="6"/>
  <c r="D696" i="6"/>
  <c r="C696" i="6"/>
  <c r="B696" i="6"/>
  <c r="J695" i="6"/>
  <c r="D695" i="6"/>
  <c r="C695" i="6"/>
  <c r="B695" i="6"/>
  <c r="J694" i="6"/>
  <c r="D694" i="6"/>
  <c r="C694" i="6"/>
  <c r="B694" i="6"/>
  <c r="J693" i="6"/>
  <c r="D693" i="6"/>
  <c r="C693" i="6"/>
  <c r="B693" i="6"/>
  <c r="J692" i="6"/>
  <c r="D692" i="6"/>
  <c r="C692" i="6"/>
  <c r="B692" i="6"/>
  <c r="J691" i="6"/>
  <c r="D691" i="6"/>
  <c r="C691" i="6"/>
  <c r="B691" i="6"/>
  <c r="J690" i="6"/>
  <c r="D690" i="6"/>
  <c r="C690" i="6"/>
  <c r="B690" i="6"/>
  <c r="J689" i="6"/>
  <c r="D689" i="6"/>
  <c r="C689" i="6"/>
  <c r="B689" i="6"/>
  <c r="J688" i="6"/>
  <c r="D688" i="6"/>
  <c r="C688" i="6"/>
  <c r="B688" i="6"/>
  <c r="J687" i="6"/>
  <c r="D687" i="6"/>
  <c r="C687" i="6"/>
  <c r="B687" i="6"/>
  <c r="J686" i="6"/>
  <c r="D686" i="6"/>
  <c r="C686" i="6"/>
  <c r="B686" i="6"/>
  <c r="J685" i="6"/>
  <c r="D685" i="6"/>
  <c r="C685" i="6"/>
  <c r="B685" i="6"/>
  <c r="J684" i="6"/>
  <c r="D684" i="6"/>
  <c r="C684" i="6"/>
  <c r="B684" i="6"/>
  <c r="J683" i="6"/>
  <c r="D683" i="6"/>
  <c r="C683" i="6"/>
  <c r="B683" i="6"/>
  <c r="J682" i="6"/>
  <c r="D682" i="6"/>
  <c r="C682" i="6"/>
  <c r="B682" i="6"/>
  <c r="J681" i="6"/>
  <c r="D681" i="6"/>
  <c r="C681" i="6"/>
  <c r="B681" i="6"/>
  <c r="J680" i="6"/>
  <c r="D680" i="6"/>
  <c r="C680" i="6"/>
  <c r="B680" i="6"/>
  <c r="J679" i="6"/>
  <c r="D679" i="6"/>
  <c r="C679" i="6"/>
  <c r="B679" i="6"/>
  <c r="J678" i="6"/>
  <c r="D678" i="6"/>
  <c r="C678" i="6"/>
  <c r="B678" i="6"/>
  <c r="J677" i="6"/>
  <c r="D677" i="6"/>
  <c r="C677" i="6"/>
  <c r="B677" i="6"/>
  <c r="J676" i="6"/>
  <c r="D676" i="6"/>
  <c r="C676" i="6"/>
  <c r="B676" i="6"/>
  <c r="J675" i="6"/>
  <c r="D675" i="6"/>
  <c r="C675" i="6"/>
  <c r="B675" i="6"/>
  <c r="J674" i="6"/>
  <c r="D674" i="6"/>
  <c r="C674" i="6"/>
  <c r="B674" i="6"/>
  <c r="J673" i="6"/>
  <c r="D673" i="6"/>
  <c r="C673" i="6"/>
  <c r="B673" i="6"/>
  <c r="J672" i="6"/>
  <c r="D672" i="6"/>
  <c r="C672" i="6"/>
  <c r="B672" i="6"/>
  <c r="J671" i="6"/>
  <c r="D671" i="6"/>
  <c r="C671" i="6"/>
  <c r="B671" i="6"/>
  <c r="J670" i="6"/>
  <c r="D670" i="6"/>
  <c r="C670" i="6"/>
  <c r="B670" i="6"/>
  <c r="J669" i="6"/>
  <c r="D669" i="6"/>
  <c r="C669" i="6"/>
  <c r="B669" i="6"/>
  <c r="J668" i="6"/>
  <c r="D668" i="6"/>
  <c r="C668" i="6"/>
  <c r="B668" i="6"/>
  <c r="J667" i="6"/>
  <c r="D667" i="6"/>
  <c r="C667" i="6"/>
  <c r="B667" i="6"/>
  <c r="J666" i="6"/>
  <c r="D666" i="6"/>
  <c r="C666" i="6"/>
  <c r="B666" i="6"/>
  <c r="J665" i="6"/>
  <c r="D665" i="6"/>
  <c r="C665" i="6"/>
  <c r="B665" i="6"/>
  <c r="J664" i="6"/>
  <c r="D664" i="6"/>
  <c r="C664" i="6"/>
  <c r="B664" i="6"/>
  <c r="J663" i="6"/>
  <c r="D663" i="6"/>
  <c r="C663" i="6"/>
  <c r="B663" i="6"/>
  <c r="J662" i="6"/>
  <c r="D662" i="6"/>
  <c r="C662" i="6"/>
  <c r="B662" i="6"/>
  <c r="J661" i="6"/>
  <c r="D661" i="6"/>
  <c r="C661" i="6"/>
  <c r="B661" i="6"/>
  <c r="J660" i="6"/>
  <c r="D660" i="6"/>
  <c r="C660" i="6"/>
  <c r="B660" i="6"/>
  <c r="J659" i="6"/>
  <c r="D659" i="6"/>
  <c r="C659" i="6"/>
  <c r="B659" i="6"/>
  <c r="J658" i="6"/>
  <c r="D658" i="6"/>
  <c r="C658" i="6"/>
  <c r="B658" i="6"/>
  <c r="J657" i="6"/>
  <c r="D657" i="6"/>
  <c r="C657" i="6"/>
  <c r="B657" i="6"/>
  <c r="J656" i="6"/>
  <c r="D656" i="6"/>
  <c r="C656" i="6"/>
  <c r="B656" i="6"/>
  <c r="J655" i="6"/>
  <c r="D655" i="6"/>
  <c r="C655" i="6"/>
  <c r="B655" i="6"/>
  <c r="J654" i="6"/>
  <c r="D654" i="6"/>
  <c r="C654" i="6"/>
  <c r="B654" i="6"/>
  <c r="J653" i="6"/>
  <c r="D653" i="6"/>
  <c r="C653" i="6"/>
  <c r="B653" i="6"/>
  <c r="J652" i="6"/>
  <c r="D652" i="6"/>
  <c r="C652" i="6"/>
  <c r="B652" i="6"/>
  <c r="J651" i="6"/>
  <c r="D651" i="6"/>
  <c r="C651" i="6"/>
  <c r="B651" i="6"/>
  <c r="J650" i="6"/>
  <c r="D650" i="6"/>
  <c r="C650" i="6"/>
  <c r="B650" i="6"/>
  <c r="J649" i="6"/>
  <c r="D649" i="6"/>
  <c r="C649" i="6"/>
  <c r="B649" i="6"/>
  <c r="J648" i="6"/>
  <c r="D648" i="6"/>
  <c r="C648" i="6"/>
  <c r="B648" i="6"/>
  <c r="J647" i="6"/>
  <c r="D647" i="6"/>
  <c r="C647" i="6"/>
  <c r="B647" i="6"/>
  <c r="J646" i="6"/>
  <c r="D646" i="6"/>
  <c r="C646" i="6"/>
  <c r="B646" i="6"/>
  <c r="J645" i="6"/>
  <c r="D645" i="6"/>
  <c r="C645" i="6"/>
  <c r="B645" i="6"/>
  <c r="J644" i="6"/>
  <c r="D644" i="6"/>
  <c r="C644" i="6"/>
  <c r="B644" i="6"/>
  <c r="J643" i="6"/>
  <c r="D643" i="6"/>
  <c r="C643" i="6"/>
  <c r="B643" i="6"/>
  <c r="J642" i="6"/>
  <c r="D642" i="6"/>
  <c r="C642" i="6"/>
  <c r="B642" i="6"/>
  <c r="J641" i="6"/>
  <c r="D641" i="6"/>
  <c r="C641" i="6"/>
  <c r="B641" i="6"/>
  <c r="J640" i="6"/>
  <c r="D640" i="6"/>
  <c r="C640" i="6"/>
  <c r="B640" i="6"/>
  <c r="J639" i="6"/>
  <c r="D639" i="6"/>
  <c r="C639" i="6"/>
  <c r="B639" i="6"/>
  <c r="J638" i="6"/>
  <c r="D638" i="6"/>
  <c r="C638" i="6"/>
  <c r="B638" i="6"/>
  <c r="J637" i="6"/>
  <c r="D637" i="6"/>
  <c r="C637" i="6"/>
  <c r="B637" i="6"/>
  <c r="J636" i="6"/>
  <c r="D636" i="6"/>
  <c r="C636" i="6"/>
  <c r="B636" i="6"/>
  <c r="J635" i="6"/>
  <c r="D635" i="6"/>
  <c r="C635" i="6"/>
  <c r="B635" i="6"/>
  <c r="J634" i="6"/>
  <c r="D634" i="6"/>
  <c r="C634" i="6"/>
  <c r="B634" i="6"/>
  <c r="J633" i="6"/>
  <c r="D633" i="6"/>
  <c r="C633" i="6"/>
  <c r="B633" i="6"/>
  <c r="J632" i="6"/>
  <c r="D632" i="6"/>
  <c r="C632" i="6"/>
  <c r="B632" i="6"/>
  <c r="J631" i="6"/>
  <c r="D631" i="6"/>
  <c r="C631" i="6"/>
  <c r="B631" i="6"/>
  <c r="J630" i="6"/>
  <c r="D630" i="6"/>
  <c r="C630" i="6"/>
  <c r="B630" i="6"/>
  <c r="J629" i="6"/>
  <c r="D629" i="6"/>
  <c r="C629" i="6"/>
  <c r="B629" i="6"/>
  <c r="J628" i="6"/>
  <c r="D628" i="6"/>
  <c r="C628" i="6"/>
  <c r="B628" i="6"/>
  <c r="J627" i="6"/>
  <c r="D627" i="6"/>
  <c r="C627" i="6"/>
  <c r="B627" i="6"/>
  <c r="J626" i="6"/>
  <c r="D626" i="6"/>
  <c r="C626" i="6"/>
  <c r="B626" i="6"/>
  <c r="J625" i="6"/>
  <c r="D625" i="6"/>
  <c r="C625" i="6"/>
  <c r="B625" i="6"/>
  <c r="J624" i="6"/>
  <c r="D624" i="6"/>
  <c r="C624" i="6"/>
  <c r="B624" i="6"/>
  <c r="J623" i="6"/>
  <c r="D623" i="6"/>
  <c r="C623" i="6"/>
  <c r="B623" i="6"/>
  <c r="J622" i="6"/>
  <c r="D622" i="6"/>
  <c r="C622" i="6"/>
  <c r="B622" i="6"/>
  <c r="J621" i="6"/>
  <c r="D621" i="6"/>
  <c r="C621" i="6"/>
  <c r="B621" i="6"/>
  <c r="J620" i="6"/>
  <c r="D620" i="6"/>
  <c r="C620" i="6"/>
  <c r="B620" i="6"/>
  <c r="J619" i="6"/>
  <c r="D619" i="6"/>
  <c r="C619" i="6"/>
  <c r="B619" i="6"/>
  <c r="J618" i="6"/>
  <c r="D618" i="6"/>
  <c r="C618" i="6"/>
  <c r="B618" i="6"/>
  <c r="J617" i="6"/>
  <c r="D617" i="6"/>
  <c r="C617" i="6"/>
  <c r="B617" i="6"/>
  <c r="J616" i="6"/>
  <c r="D616" i="6"/>
  <c r="C616" i="6"/>
  <c r="B616" i="6"/>
  <c r="J615" i="6"/>
  <c r="D615" i="6"/>
  <c r="C615" i="6"/>
  <c r="B615" i="6"/>
  <c r="J614" i="6"/>
  <c r="D614" i="6"/>
  <c r="C614" i="6"/>
  <c r="B614" i="6"/>
  <c r="J613" i="6"/>
  <c r="D613" i="6"/>
  <c r="C613" i="6"/>
  <c r="B613" i="6"/>
  <c r="J612" i="6"/>
  <c r="D612" i="6"/>
  <c r="C612" i="6"/>
  <c r="B612" i="6"/>
  <c r="J611" i="6"/>
  <c r="D611" i="6"/>
  <c r="C611" i="6"/>
  <c r="B611" i="6"/>
  <c r="J610" i="6"/>
  <c r="D610" i="6"/>
  <c r="C610" i="6"/>
  <c r="B610" i="6"/>
  <c r="J609" i="6"/>
  <c r="D609" i="6"/>
  <c r="C609" i="6"/>
  <c r="B609" i="6"/>
  <c r="J608" i="6"/>
  <c r="D608" i="6"/>
  <c r="C608" i="6"/>
  <c r="B608" i="6"/>
  <c r="J607" i="6"/>
  <c r="D607" i="6"/>
  <c r="C607" i="6"/>
  <c r="B607" i="6"/>
  <c r="J606" i="6"/>
  <c r="D606" i="6"/>
  <c r="C606" i="6"/>
  <c r="B606" i="6"/>
  <c r="J605" i="6"/>
  <c r="D605" i="6"/>
  <c r="C605" i="6"/>
  <c r="B605" i="6"/>
  <c r="J604" i="6"/>
  <c r="D604" i="6"/>
  <c r="C604" i="6"/>
  <c r="B604" i="6"/>
  <c r="J603" i="6"/>
  <c r="D603" i="6"/>
  <c r="C603" i="6"/>
  <c r="B603" i="6"/>
  <c r="J602" i="6"/>
  <c r="D602" i="6"/>
  <c r="C602" i="6"/>
  <c r="B602" i="6"/>
  <c r="J601" i="6"/>
  <c r="D601" i="6"/>
  <c r="C601" i="6"/>
  <c r="B601" i="6"/>
  <c r="J600" i="6"/>
  <c r="D600" i="6"/>
  <c r="C600" i="6"/>
  <c r="B600" i="6"/>
  <c r="J599" i="6"/>
  <c r="D599" i="6"/>
  <c r="C599" i="6"/>
  <c r="B599" i="6"/>
  <c r="J598" i="6"/>
  <c r="D598" i="6"/>
  <c r="C598" i="6"/>
  <c r="B598" i="6"/>
  <c r="J597" i="6"/>
  <c r="D597" i="6"/>
  <c r="C597" i="6"/>
  <c r="B597" i="6"/>
  <c r="J596" i="6"/>
  <c r="D596" i="6"/>
  <c r="C596" i="6"/>
  <c r="B596" i="6"/>
  <c r="J595" i="6"/>
  <c r="D595" i="6"/>
  <c r="C595" i="6"/>
  <c r="B595" i="6"/>
  <c r="J594" i="6"/>
  <c r="D594" i="6"/>
  <c r="C594" i="6"/>
  <c r="B594" i="6"/>
  <c r="J593" i="6"/>
  <c r="D593" i="6"/>
  <c r="C593" i="6"/>
  <c r="B593" i="6"/>
  <c r="J592" i="6"/>
  <c r="D592" i="6"/>
  <c r="C592" i="6"/>
  <c r="B592" i="6"/>
  <c r="J591" i="6"/>
  <c r="D591" i="6"/>
  <c r="C591" i="6"/>
  <c r="B591" i="6"/>
  <c r="J590" i="6"/>
  <c r="D590" i="6"/>
  <c r="C590" i="6"/>
  <c r="B590" i="6"/>
  <c r="J589" i="6"/>
  <c r="D589" i="6"/>
  <c r="C589" i="6"/>
  <c r="B589" i="6"/>
  <c r="J588" i="6"/>
  <c r="D588" i="6"/>
  <c r="C588" i="6"/>
  <c r="B588" i="6"/>
  <c r="J587" i="6"/>
  <c r="D587" i="6"/>
  <c r="C587" i="6"/>
  <c r="B587" i="6"/>
  <c r="J586" i="6"/>
  <c r="D586" i="6"/>
  <c r="C586" i="6"/>
  <c r="B586" i="6"/>
  <c r="J585" i="6"/>
  <c r="D585" i="6"/>
  <c r="C585" i="6"/>
  <c r="B585" i="6"/>
  <c r="J584" i="6"/>
  <c r="D584" i="6"/>
  <c r="C584" i="6"/>
  <c r="B584" i="6"/>
  <c r="J583" i="6"/>
  <c r="D583" i="6"/>
  <c r="C583" i="6"/>
  <c r="B583" i="6"/>
  <c r="J582" i="6"/>
  <c r="D582" i="6"/>
  <c r="C582" i="6"/>
  <c r="B582" i="6"/>
  <c r="J581" i="6"/>
  <c r="D581" i="6"/>
  <c r="C581" i="6"/>
  <c r="B581" i="6"/>
  <c r="J580" i="6"/>
  <c r="D580" i="6"/>
  <c r="C580" i="6"/>
  <c r="B580" i="6"/>
  <c r="J579" i="6"/>
  <c r="D579" i="6"/>
  <c r="C579" i="6"/>
  <c r="B579" i="6"/>
  <c r="J578" i="6"/>
  <c r="D578" i="6"/>
  <c r="C578" i="6"/>
  <c r="B578" i="6"/>
  <c r="J577" i="6"/>
  <c r="D577" i="6"/>
  <c r="C577" i="6"/>
  <c r="B577" i="6"/>
  <c r="J576" i="6"/>
  <c r="D576" i="6"/>
  <c r="C576" i="6"/>
  <c r="B576" i="6"/>
  <c r="J575" i="6"/>
  <c r="D575" i="6"/>
  <c r="C575" i="6"/>
  <c r="B575" i="6"/>
  <c r="J574" i="6"/>
  <c r="D574" i="6"/>
  <c r="C574" i="6"/>
  <c r="B574" i="6"/>
  <c r="J573" i="6"/>
  <c r="D573" i="6"/>
  <c r="C573" i="6"/>
  <c r="B573" i="6"/>
  <c r="J572" i="6"/>
  <c r="D572" i="6"/>
  <c r="C572" i="6"/>
  <c r="B572" i="6"/>
  <c r="J571" i="6"/>
  <c r="D571" i="6"/>
  <c r="C571" i="6"/>
  <c r="B571" i="6"/>
  <c r="J570" i="6"/>
  <c r="D570" i="6"/>
  <c r="C570" i="6"/>
  <c r="B570" i="6"/>
  <c r="J569" i="6"/>
  <c r="D569" i="6"/>
  <c r="C569" i="6"/>
  <c r="B569" i="6"/>
  <c r="J568" i="6"/>
  <c r="D568" i="6"/>
  <c r="C568" i="6"/>
  <c r="B568" i="6"/>
  <c r="J567" i="6"/>
  <c r="D567" i="6"/>
  <c r="C567" i="6"/>
  <c r="B567" i="6"/>
  <c r="J566" i="6"/>
  <c r="D566" i="6"/>
  <c r="C566" i="6"/>
  <c r="B566" i="6"/>
  <c r="J565" i="6"/>
  <c r="D565" i="6"/>
  <c r="C565" i="6"/>
  <c r="B565" i="6"/>
  <c r="J564" i="6"/>
  <c r="D564" i="6"/>
  <c r="C564" i="6"/>
  <c r="B564" i="6"/>
  <c r="J563" i="6"/>
  <c r="D563" i="6"/>
  <c r="C563" i="6"/>
  <c r="B563" i="6"/>
  <c r="J562" i="6"/>
  <c r="D562" i="6"/>
  <c r="C562" i="6"/>
  <c r="B562" i="6"/>
  <c r="J561" i="6"/>
  <c r="D561" i="6"/>
  <c r="C561" i="6"/>
  <c r="B561" i="6"/>
  <c r="J560" i="6"/>
  <c r="D560" i="6"/>
  <c r="C560" i="6"/>
  <c r="B560" i="6"/>
  <c r="J559" i="6"/>
  <c r="D559" i="6"/>
  <c r="C559" i="6"/>
  <c r="B559" i="6"/>
  <c r="J558" i="6"/>
  <c r="D558" i="6"/>
  <c r="C558" i="6"/>
  <c r="B558" i="6"/>
  <c r="J557" i="6"/>
  <c r="D557" i="6"/>
  <c r="C557" i="6"/>
  <c r="B557" i="6"/>
  <c r="J556" i="6"/>
  <c r="D556" i="6"/>
  <c r="C556" i="6"/>
  <c r="B556" i="6"/>
  <c r="J555" i="6"/>
  <c r="D555" i="6"/>
  <c r="C555" i="6"/>
  <c r="B555" i="6"/>
  <c r="J554" i="6"/>
  <c r="D554" i="6"/>
  <c r="C554" i="6"/>
  <c r="B554" i="6"/>
  <c r="J553" i="6"/>
  <c r="D553" i="6"/>
  <c r="C553" i="6"/>
  <c r="B553" i="6"/>
  <c r="J552" i="6"/>
  <c r="D552" i="6"/>
  <c r="C552" i="6"/>
  <c r="B552" i="6"/>
  <c r="J551" i="6"/>
  <c r="D551" i="6"/>
  <c r="C551" i="6"/>
  <c r="B551" i="6"/>
  <c r="J550" i="6"/>
  <c r="D550" i="6"/>
  <c r="C550" i="6"/>
  <c r="B550" i="6"/>
  <c r="J549" i="6"/>
  <c r="D549" i="6"/>
  <c r="C549" i="6"/>
  <c r="B549" i="6"/>
  <c r="J548" i="6"/>
  <c r="D548" i="6"/>
  <c r="C548" i="6"/>
  <c r="B548" i="6"/>
  <c r="J547" i="6"/>
  <c r="D547" i="6"/>
  <c r="C547" i="6"/>
  <c r="B547" i="6"/>
  <c r="J546" i="6"/>
  <c r="D546" i="6"/>
  <c r="C546" i="6"/>
  <c r="B546" i="6"/>
  <c r="J545" i="6"/>
  <c r="D545" i="6"/>
  <c r="C545" i="6"/>
  <c r="B545" i="6"/>
  <c r="J544" i="6"/>
  <c r="D544" i="6"/>
  <c r="C544" i="6"/>
  <c r="B544" i="6"/>
  <c r="J543" i="6"/>
  <c r="D543" i="6"/>
  <c r="C543" i="6"/>
  <c r="B543" i="6"/>
  <c r="J542" i="6"/>
  <c r="D542" i="6"/>
  <c r="C542" i="6"/>
  <c r="B542" i="6"/>
  <c r="J541" i="6"/>
  <c r="D541" i="6"/>
  <c r="C541" i="6"/>
  <c r="B541" i="6"/>
  <c r="J540" i="6"/>
  <c r="D540" i="6"/>
  <c r="C540" i="6"/>
  <c r="B540" i="6"/>
  <c r="J539" i="6"/>
  <c r="D539" i="6"/>
  <c r="C539" i="6"/>
  <c r="B539" i="6"/>
  <c r="J538" i="6"/>
  <c r="D538" i="6"/>
  <c r="C538" i="6"/>
  <c r="B538" i="6"/>
  <c r="J537" i="6"/>
  <c r="D537" i="6"/>
  <c r="C537" i="6"/>
  <c r="B537" i="6"/>
  <c r="J536" i="6"/>
  <c r="D536" i="6"/>
  <c r="C536" i="6"/>
  <c r="B536" i="6"/>
  <c r="J535" i="6"/>
  <c r="D535" i="6"/>
  <c r="C535" i="6"/>
  <c r="B535" i="6"/>
  <c r="J534" i="6"/>
  <c r="D534" i="6"/>
  <c r="C534" i="6"/>
  <c r="B534" i="6"/>
  <c r="J533" i="6"/>
  <c r="D533" i="6"/>
  <c r="C533" i="6"/>
  <c r="B533" i="6"/>
  <c r="J532" i="6"/>
  <c r="D532" i="6"/>
  <c r="C532" i="6"/>
  <c r="B532" i="6"/>
  <c r="J531" i="6"/>
  <c r="D531" i="6"/>
  <c r="C531" i="6"/>
  <c r="B531" i="6"/>
  <c r="J530" i="6"/>
  <c r="D530" i="6"/>
  <c r="C530" i="6"/>
  <c r="B530" i="6"/>
  <c r="J529" i="6"/>
  <c r="D529" i="6"/>
  <c r="C529" i="6"/>
  <c r="B529" i="6"/>
  <c r="J528" i="6"/>
  <c r="D528" i="6"/>
  <c r="C528" i="6"/>
  <c r="B528" i="6"/>
  <c r="J527" i="6"/>
  <c r="D527" i="6"/>
  <c r="C527" i="6"/>
  <c r="B527" i="6"/>
  <c r="J526" i="6"/>
  <c r="D526" i="6"/>
  <c r="C526" i="6"/>
  <c r="B526" i="6"/>
  <c r="J525" i="6"/>
  <c r="D525" i="6"/>
  <c r="C525" i="6"/>
  <c r="B525" i="6"/>
  <c r="J524" i="6"/>
  <c r="D524" i="6"/>
  <c r="C524" i="6"/>
  <c r="B524" i="6"/>
  <c r="J523" i="6"/>
  <c r="D523" i="6"/>
  <c r="C523" i="6"/>
  <c r="B523" i="6"/>
  <c r="J522" i="6"/>
  <c r="D522" i="6"/>
  <c r="C522" i="6"/>
  <c r="B522" i="6"/>
  <c r="J521" i="6"/>
  <c r="D521" i="6"/>
  <c r="C521" i="6"/>
  <c r="B521" i="6"/>
  <c r="J520" i="6"/>
  <c r="D520" i="6"/>
  <c r="C520" i="6"/>
  <c r="B520" i="6"/>
  <c r="J519" i="6"/>
  <c r="D519" i="6"/>
  <c r="C519" i="6"/>
  <c r="B519" i="6"/>
  <c r="J518" i="6"/>
  <c r="D518" i="6"/>
  <c r="C518" i="6"/>
  <c r="B518" i="6"/>
  <c r="J517" i="6"/>
  <c r="D517" i="6"/>
  <c r="C517" i="6"/>
  <c r="B517" i="6"/>
  <c r="J516" i="6"/>
  <c r="D516" i="6"/>
  <c r="C516" i="6"/>
  <c r="B516" i="6"/>
  <c r="J515" i="6"/>
  <c r="D515" i="6"/>
  <c r="C515" i="6"/>
  <c r="B515" i="6"/>
  <c r="J514" i="6"/>
  <c r="D514" i="6"/>
  <c r="C514" i="6"/>
  <c r="B514" i="6"/>
  <c r="J513" i="6"/>
  <c r="D513" i="6"/>
  <c r="C513" i="6"/>
  <c r="B513" i="6"/>
  <c r="J512" i="6"/>
  <c r="D512" i="6"/>
  <c r="C512" i="6"/>
  <c r="B512" i="6"/>
  <c r="J511" i="6"/>
  <c r="D511" i="6"/>
  <c r="C511" i="6"/>
  <c r="B511" i="6"/>
  <c r="J510" i="6"/>
  <c r="D510" i="6"/>
  <c r="C510" i="6"/>
  <c r="B510" i="6"/>
  <c r="J509" i="6"/>
  <c r="D509" i="6"/>
  <c r="C509" i="6"/>
  <c r="B509" i="6"/>
  <c r="J508" i="6"/>
  <c r="D508" i="6"/>
  <c r="C508" i="6"/>
  <c r="B508" i="6"/>
  <c r="J507" i="6"/>
  <c r="D507" i="6"/>
  <c r="C507" i="6"/>
  <c r="B507" i="6"/>
  <c r="J506" i="6"/>
  <c r="D506" i="6"/>
  <c r="C506" i="6"/>
  <c r="B506" i="6"/>
  <c r="J505" i="6"/>
  <c r="D505" i="6"/>
  <c r="C505" i="6"/>
  <c r="B505" i="6"/>
  <c r="J504" i="6"/>
  <c r="D504" i="6"/>
  <c r="C504" i="6"/>
  <c r="B504" i="6"/>
  <c r="J503" i="6"/>
  <c r="D503" i="6"/>
  <c r="C503" i="6"/>
  <c r="B503" i="6"/>
  <c r="J502" i="6"/>
  <c r="D502" i="6"/>
  <c r="C502" i="6"/>
  <c r="B502" i="6"/>
  <c r="J501" i="6"/>
  <c r="D501" i="6"/>
  <c r="C501" i="6"/>
  <c r="B501" i="6"/>
  <c r="J500" i="6"/>
  <c r="D500" i="6"/>
  <c r="C500" i="6"/>
  <c r="B500" i="6"/>
  <c r="J499" i="6"/>
  <c r="D499" i="6"/>
  <c r="C499" i="6"/>
  <c r="B499" i="6"/>
  <c r="J498" i="6"/>
  <c r="D498" i="6"/>
  <c r="C498" i="6"/>
  <c r="B498" i="6"/>
  <c r="J497" i="6"/>
  <c r="D497" i="6"/>
  <c r="C497" i="6"/>
  <c r="B497" i="6"/>
  <c r="J496" i="6"/>
  <c r="D496" i="6"/>
  <c r="C496" i="6"/>
  <c r="B496" i="6"/>
  <c r="J495" i="6"/>
  <c r="D495" i="6"/>
  <c r="C495" i="6"/>
  <c r="B495" i="6"/>
  <c r="J494" i="6"/>
  <c r="D494" i="6"/>
  <c r="C494" i="6"/>
  <c r="B494" i="6"/>
  <c r="J493" i="6"/>
  <c r="D493" i="6"/>
  <c r="C493" i="6"/>
  <c r="B493" i="6"/>
  <c r="J492" i="6"/>
  <c r="D492" i="6"/>
  <c r="C492" i="6"/>
  <c r="B492" i="6"/>
  <c r="J491" i="6"/>
  <c r="D491" i="6"/>
  <c r="C491" i="6"/>
  <c r="B491" i="6"/>
  <c r="J490" i="6"/>
  <c r="D490" i="6"/>
  <c r="C490" i="6"/>
  <c r="B490" i="6"/>
  <c r="J489" i="6"/>
  <c r="D489" i="6"/>
  <c r="C489" i="6"/>
  <c r="B489" i="6"/>
  <c r="J488" i="6"/>
  <c r="D488" i="6"/>
  <c r="C488" i="6"/>
  <c r="B488" i="6"/>
  <c r="J487" i="6"/>
  <c r="D487" i="6"/>
  <c r="C487" i="6"/>
  <c r="B487" i="6"/>
  <c r="J486" i="6"/>
  <c r="D486" i="6"/>
  <c r="C486" i="6"/>
  <c r="B486" i="6"/>
  <c r="J485" i="6"/>
  <c r="D485" i="6"/>
  <c r="C485" i="6"/>
  <c r="B485" i="6"/>
  <c r="J484" i="6"/>
  <c r="D484" i="6"/>
  <c r="C484" i="6"/>
  <c r="B484" i="6"/>
  <c r="J483" i="6"/>
  <c r="D483" i="6"/>
  <c r="C483" i="6"/>
  <c r="B483" i="6"/>
  <c r="J482" i="6"/>
  <c r="D482" i="6"/>
  <c r="C482" i="6"/>
  <c r="B482" i="6"/>
  <c r="J481" i="6"/>
  <c r="D481" i="6"/>
  <c r="C481" i="6"/>
  <c r="B481" i="6"/>
  <c r="J480" i="6"/>
  <c r="D480" i="6"/>
  <c r="C480" i="6"/>
  <c r="B480" i="6"/>
  <c r="J479" i="6"/>
  <c r="D479" i="6"/>
  <c r="C479" i="6"/>
  <c r="B479" i="6"/>
  <c r="J478" i="6"/>
  <c r="D478" i="6"/>
  <c r="C478" i="6"/>
  <c r="B478" i="6"/>
  <c r="J477" i="6"/>
  <c r="D477" i="6"/>
  <c r="C477" i="6"/>
  <c r="B477" i="6"/>
  <c r="J476" i="6"/>
  <c r="D476" i="6"/>
  <c r="C476" i="6"/>
  <c r="B476" i="6"/>
  <c r="J475" i="6"/>
  <c r="D475" i="6"/>
  <c r="C475" i="6"/>
  <c r="B475" i="6"/>
  <c r="J474" i="6"/>
  <c r="D474" i="6"/>
  <c r="C474" i="6"/>
  <c r="B474" i="6"/>
  <c r="J473" i="6"/>
  <c r="D473" i="6"/>
  <c r="C473" i="6"/>
  <c r="B473" i="6"/>
  <c r="J472" i="6"/>
  <c r="D472" i="6"/>
  <c r="C472" i="6"/>
  <c r="B472" i="6"/>
  <c r="J471" i="6"/>
  <c r="D471" i="6"/>
  <c r="C471" i="6"/>
  <c r="B471" i="6"/>
  <c r="J470" i="6"/>
  <c r="D470" i="6"/>
  <c r="C470" i="6"/>
  <c r="B470" i="6"/>
  <c r="J469" i="6"/>
  <c r="D469" i="6"/>
  <c r="C469" i="6"/>
  <c r="B469" i="6"/>
  <c r="J468" i="6"/>
  <c r="D468" i="6"/>
  <c r="C468" i="6"/>
  <c r="B468" i="6"/>
  <c r="J467" i="6"/>
  <c r="D467" i="6"/>
  <c r="C467" i="6"/>
  <c r="B467" i="6"/>
  <c r="J466" i="6"/>
  <c r="D466" i="6"/>
  <c r="C466" i="6"/>
  <c r="B466" i="6"/>
  <c r="J465" i="6"/>
  <c r="D465" i="6"/>
  <c r="C465" i="6"/>
  <c r="B465" i="6"/>
  <c r="J464" i="6"/>
  <c r="D464" i="6"/>
  <c r="C464" i="6"/>
  <c r="B464" i="6"/>
  <c r="J463" i="6"/>
  <c r="D463" i="6"/>
  <c r="C463" i="6"/>
  <c r="B463" i="6"/>
  <c r="J462" i="6"/>
  <c r="D462" i="6"/>
  <c r="C462" i="6"/>
  <c r="B462" i="6"/>
  <c r="J461" i="6"/>
  <c r="D461" i="6"/>
  <c r="C461" i="6"/>
  <c r="B461" i="6"/>
  <c r="J460" i="6"/>
  <c r="D460" i="6"/>
  <c r="C460" i="6"/>
  <c r="B460" i="6"/>
  <c r="J459" i="6"/>
  <c r="D459" i="6"/>
  <c r="C459" i="6"/>
  <c r="B459" i="6"/>
  <c r="J458" i="6"/>
  <c r="D458" i="6"/>
  <c r="C458" i="6"/>
  <c r="B458" i="6"/>
  <c r="J457" i="6"/>
  <c r="D457" i="6"/>
  <c r="C457" i="6"/>
  <c r="B457" i="6"/>
  <c r="J456" i="6"/>
  <c r="D456" i="6"/>
  <c r="C456" i="6"/>
  <c r="B456" i="6"/>
  <c r="J455" i="6"/>
  <c r="D455" i="6"/>
  <c r="C455" i="6"/>
  <c r="B455" i="6"/>
  <c r="J454" i="6"/>
  <c r="D454" i="6"/>
  <c r="C454" i="6"/>
  <c r="B454" i="6"/>
  <c r="J453" i="6"/>
  <c r="D453" i="6"/>
  <c r="C453" i="6"/>
  <c r="B453" i="6"/>
  <c r="J452" i="6"/>
  <c r="D452" i="6"/>
  <c r="C452" i="6"/>
  <c r="B452" i="6"/>
  <c r="J451" i="6"/>
  <c r="D451" i="6"/>
  <c r="C451" i="6"/>
  <c r="B451" i="6"/>
  <c r="J450" i="6"/>
  <c r="D450" i="6"/>
  <c r="C450" i="6"/>
  <c r="B450" i="6"/>
  <c r="J449" i="6"/>
  <c r="D449" i="6"/>
  <c r="C449" i="6"/>
  <c r="B449" i="6"/>
  <c r="J448" i="6"/>
  <c r="D448" i="6"/>
  <c r="C448" i="6"/>
  <c r="B448" i="6"/>
  <c r="J447" i="6"/>
  <c r="D447" i="6"/>
  <c r="C447" i="6"/>
  <c r="B447" i="6"/>
  <c r="J446" i="6"/>
  <c r="D446" i="6"/>
  <c r="C446" i="6"/>
  <c r="B446" i="6"/>
  <c r="J445" i="6"/>
  <c r="D445" i="6"/>
  <c r="C445" i="6"/>
  <c r="B445" i="6"/>
  <c r="J444" i="6"/>
  <c r="D444" i="6"/>
  <c r="C444" i="6"/>
  <c r="B444" i="6"/>
  <c r="J443" i="6"/>
  <c r="D443" i="6"/>
  <c r="C443" i="6"/>
  <c r="B443" i="6"/>
  <c r="J442" i="6"/>
  <c r="D442" i="6"/>
  <c r="C442" i="6"/>
  <c r="B442" i="6"/>
  <c r="J441" i="6"/>
  <c r="D441" i="6"/>
  <c r="C441" i="6"/>
  <c r="B441" i="6"/>
  <c r="J440" i="6"/>
  <c r="D440" i="6"/>
  <c r="C440" i="6"/>
  <c r="B440" i="6"/>
  <c r="J439" i="6"/>
  <c r="D439" i="6"/>
  <c r="C439" i="6"/>
  <c r="B439" i="6"/>
  <c r="J438" i="6"/>
  <c r="D438" i="6"/>
  <c r="C438" i="6"/>
  <c r="B438" i="6"/>
  <c r="J437" i="6"/>
  <c r="D437" i="6"/>
  <c r="C437" i="6"/>
  <c r="B437" i="6"/>
  <c r="J436" i="6"/>
  <c r="D436" i="6"/>
  <c r="C436" i="6"/>
  <c r="B436" i="6"/>
  <c r="J435" i="6"/>
  <c r="D435" i="6"/>
  <c r="C435" i="6"/>
  <c r="B435" i="6"/>
  <c r="J434" i="6"/>
  <c r="D434" i="6"/>
  <c r="C434" i="6"/>
  <c r="B434" i="6"/>
  <c r="J433" i="6"/>
  <c r="D433" i="6"/>
  <c r="C433" i="6"/>
  <c r="B433" i="6"/>
  <c r="J432" i="6"/>
  <c r="D432" i="6"/>
  <c r="C432" i="6"/>
  <c r="B432" i="6"/>
  <c r="J431" i="6"/>
  <c r="D431" i="6"/>
  <c r="C431" i="6"/>
  <c r="B431" i="6"/>
  <c r="J430" i="6"/>
  <c r="D430" i="6"/>
  <c r="C430" i="6"/>
  <c r="B430" i="6"/>
  <c r="J429" i="6"/>
  <c r="D429" i="6"/>
  <c r="C429" i="6"/>
  <c r="B429" i="6"/>
  <c r="J428" i="6"/>
  <c r="D428" i="6"/>
  <c r="C428" i="6"/>
  <c r="B428" i="6"/>
  <c r="J427" i="6"/>
  <c r="D427" i="6"/>
  <c r="C427" i="6"/>
  <c r="B427" i="6"/>
  <c r="J426" i="6"/>
  <c r="D426" i="6"/>
  <c r="C426" i="6"/>
  <c r="B426" i="6"/>
  <c r="J425" i="6"/>
  <c r="D425" i="6"/>
  <c r="C425" i="6"/>
  <c r="B425" i="6"/>
  <c r="J424" i="6"/>
  <c r="D424" i="6"/>
  <c r="C424" i="6"/>
  <c r="B424" i="6"/>
  <c r="J423" i="6"/>
  <c r="D423" i="6"/>
  <c r="C423" i="6"/>
  <c r="B423" i="6"/>
  <c r="J422" i="6"/>
  <c r="D422" i="6"/>
  <c r="C422" i="6"/>
  <c r="B422" i="6"/>
  <c r="J421" i="6"/>
  <c r="D421" i="6"/>
  <c r="C421" i="6"/>
  <c r="B421" i="6"/>
  <c r="J420" i="6"/>
  <c r="D420" i="6"/>
  <c r="C420" i="6"/>
  <c r="B420" i="6"/>
  <c r="J419" i="6"/>
  <c r="D419" i="6"/>
  <c r="C419" i="6"/>
  <c r="B419" i="6"/>
  <c r="J418" i="6"/>
  <c r="D418" i="6"/>
  <c r="C418" i="6"/>
  <c r="B418" i="6"/>
  <c r="J417" i="6"/>
  <c r="D417" i="6"/>
  <c r="C417" i="6"/>
  <c r="B417" i="6"/>
  <c r="J416" i="6"/>
  <c r="D416" i="6"/>
  <c r="C416" i="6"/>
  <c r="B416" i="6"/>
  <c r="J415" i="6"/>
  <c r="D415" i="6"/>
  <c r="C415" i="6"/>
  <c r="B415" i="6"/>
  <c r="J414" i="6"/>
  <c r="D414" i="6"/>
  <c r="C414" i="6"/>
  <c r="B414" i="6"/>
  <c r="J413" i="6"/>
  <c r="D413" i="6"/>
  <c r="C413" i="6"/>
  <c r="B413" i="6"/>
  <c r="J412" i="6"/>
  <c r="D412" i="6"/>
  <c r="C412" i="6"/>
  <c r="B412" i="6"/>
  <c r="J411" i="6"/>
  <c r="D411" i="6"/>
  <c r="C411" i="6"/>
  <c r="B411" i="6"/>
  <c r="J410" i="6"/>
  <c r="D410" i="6"/>
  <c r="C410" i="6"/>
  <c r="B410" i="6"/>
  <c r="J409" i="6"/>
  <c r="D409" i="6"/>
  <c r="C409" i="6"/>
  <c r="B409" i="6"/>
  <c r="J408" i="6"/>
  <c r="D408" i="6"/>
  <c r="C408" i="6"/>
  <c r="B408" i="6"/>
  <c r="J407" i="6"/>
  <c r="D407" i="6"/>
  <c r="C407" i="6"/>
  <c r="B407" i="6"/>
  <c r="J406" i="6"/>
  <c r="D406" i="6"/>
  <c r="C406" i="6"/>
  <c r="B406" i="6"/>
  <c r="J405" i="6"/>
  <c r="D405" i="6"/>
  <c r="C405" i="6"/>
  <c r="B405" i="6"/>
  <c r="J404" i="6"/>
  <c r="D404" i="6"/>
  <c r="C404" i="6"/>
  <c r="B404" i="6"/>
  <c r="J403" i="6"/>
  <c r="D403" i="6"/>
  <c r="C403" i="6"/>
  <c r="B403" i="6"/>
  <c r="J402" i="6"/>
  <c r="D402" i="6"/>
  <c r="C402" i="6"/>
  <c r="B402" i="6"/>
  <c r="J401" i="6"/>
  <c r="D401" i="6"/>
  <c r="C401" i="6"/>
  <c r="B401" i="6"/>
  <c r="J400" i="6"/>
  <c r="D400" i="6"/>
  <c r="C400" i="6"/>
  <c r="B400" i="6"/>
  <c r="J399" i="6"/>
  <c r="D399" i="6"/>
  <c r="C399" i="6"/>
  <c r="B399" i="6"/>
  <c r="J398" i="6"/>
  <c r="D398" i="6"/>
  <c r="C398" i="6"/>
  <c r="B398" i="6"/>
  <c r="J397" i="6"/>
  <c r="D397" i="6"/>
  <c r="C397" i="6"/>
  <c r="B397" i="6"/>
  <c r="J396" i="6"/>
  <c r="D396" i="6"/>
  <c r="C396" i="6"/>
  <c r="B396" i="6"/>
  <c r="J395" i="6"/>
  <c r="D395" i="6"/>
  <c r="C395" i="6"/>
  <c r="B395" i="6"/>
  <c r="J394" i="6"/>
  <c r="D394" i="6"/>
  <c r="C394" i="6"/>
  <c r="B394" i="6"/>
  <c r="J393" i="6"/>
  <c r="D393" i="6"/>
  <c r="C393" i="6"/>
  <c r="B393" i="6"/>
  <c r="J392" i="6"/>
  <c r="D392" i="6"/>
  <c r="C392" i="6"/>
  <c r="B392" i="6"/>
  <c r="J391" i="6"/>
  <c r="D391" i="6"/>
  <c r="C391" i="6"/>
  <c r="B391" i="6"/>
  <c r="J390" i="6"/>
  <c r="D390" i="6"/>
  <c r="C390" i="6"/>
  <c r="B390" i="6"/>
  <c r="J389" i="6"/>
  <c r="D389" i="6"/>
  <c r="C389" i="6"/>
  <c r="B389" i="6"/>
  <c r="J388" i="6"/>
  <c r="D388" i="6"/>
  <c r="C388" i="6"/>
  <c r="B388" i="6"/>
  <c r="J387" i="6"/>
  <c r="D387" i="6"/>
  <c r="C387" i="6"/>
  <c r="B387" i="6"/>
  <c r="J386" i="6"/>
  <c r="D386" i="6"/>
  <c r="C386" i="6"/>
  <c r="B386" i="6"/>
  <c r="J385" i="6"/>
  <c r="D385" i="6"/>
  <c r="C385" i="6"/>
  <c r="B385" i="6"/>
  <c r="J384" i="6"/>
  <c r="D384" i="6"/>
  <c r="C384" i="6"/>
  <c r="B384" i="6"/>
  <c r="J383" i="6"/>
  <c r="D383" i="6"/>
  <c r="C383" i="6"/>
  <c r="B383" i="6"/>
  <c r="J382" i="6"/>
  <c r="D382" i="6"/>
  <c r="C382" i="6"/>
  <c r="B382" i="6"/>
  <c r="J381" i="6"/>
  <c r="D381" i="6"/>
  <c r="C381" i="6"/>
  <c r="B381" i="6"/>
  <c r="J380" i="6"/>
  <c r="D380" i="6"/>
  <c r="C380" i="6"/>
  <c r="B380" i="6"/>
  <c r="J379" i="6"/>
  <c r="D379" i="6"/>
  <c r="C379" i="6"/>
  <c r="B379" i="6"/>
  <c r="J378" i="6"/>
  <c r="D378" i="6"/>
  <c r="C378" i="6"/>
  <c r="B378" i="6"/>
  <c r="J377" i="6"/>
  <c r="D377" i="6"/>
  <c r="C377" i="6"/>
  <c r="B377" i="6"/>
  <c r="J376" i="6"/>
  <c r="D376" i="6"/>
  <c r="C376" i="6"/>
  <c r="B376" i="6"/>
  <c r="J375" i="6"/>
  <c r="D375" i="6"/>
  <c r="C375" i="6"/>
  <c r="B375" i="6"/>
  <c r="J374" i="6"/>
  <c r="D374" i="6"/>
  <c r="C374" i="6"/>
  <c r="B374" i="6"/>
  <c r="J373" i="6"/>
  <c r="D373" i="6"/>
  <c r="C373" i="6"/>
  <c r="B373" i="6"/>
  <c r="J372" i="6"/>
  <c r="D372" i="6"/>
  <c r="C372" i="6"/>
  <c r="B372" i="6"/>
  <c r="J371" i="6"/>
  <c r="D371" i="6"/>
  <c r="C371" i="6"/>
  <c r="B371" i="6"/>
  <c r="J370" i="6"/>
  <c r="D370" i="6"/>
  <c r="C370" i="6"/>
  <c r="B370" i="6"/>
  <c r="J369" i="6"/>
  <c r="D369" i="6"/>
  <c r="C369" i="6"/>
  <c r="B369" i="6"/>
  <c r="J368" i="6"/>
  <c r="D368" i="6"/>
  <c r="C368" i="6"/>
  <c r="B368" i="6"/>
  <c r="J367" i="6"/>
  <c r="D367" i="6"/>
  <c r="C367" i="6"/>
  <c r="B367" i="6"/>
  <c r="J366" i="6"/>
  <c r="D366" i="6"/>
  <c r="C366" i="6"/>
  <c r="B366" i="6"/>
  <c r="J365" i="6"/>
  <c r="D365" i="6"/>
  <c r="C365" i="6"/>
  <c r="B365" i="6"/>
  <c r="J364" i="6"/>
  <c r="D364" i="6"/>
  <c r="C364" i="6"/>
  <c r="B364" i="6"/>
  <c r="J363" i="6"/>
  <c r="D363" i="6"/>
  <c r="C363" i="6"/>
  <c r="B363" i="6"/>
  <c r="J362" i="6"/>
  <c r="D362" i="6"/>
  <c r="C362" i="6"/>
  <c r="B362" i="6"/>
  <c r="J361" i="6"/>
  <c r="D361" i="6"/>
  <c r="C361" i="6"/>
  <c r="B361" i="6"/>
  <c r="J360" i="6"/>
  <c r="D360" i="6"/>
  <c r="C360" i="6"/>
  <c r="B360" i="6"/>
  <c r="J359" i="6"/>
  <c r="D359" i="6"/>
  <c r="C359" i="6"/>
  <c r="B359" i="6"/>
  <c r="J358" i="6"/>
  <c r="D358" i="6"/>
  <c r="C358" i="6"/>
  <c r="B358" i="6"/>
  <c r="J357" i="6"/>
  <c r="D357" i="6"/>
  <c r="C357" i="6"/>
  <c r="B357" i="6"/>
  <c r="J356" i="6"/>
  <c r="D356" i="6"/>
  <c r="C356" i="6"/>
  <c r="B356" i="6"/>
  <c r="J355" i="6"/>
  <c r="D355" i="6"/>
  <c r="C355" i="6"/>
  <c r="B355" i="6"/>
  <c r="J354" i="6"/>
  <c r="D354" i="6"/>
  <c r="C354" i="6"/>
  <c r="B354" i="6"/>
  <c r="J353" i="6"/>
  <c r="D353" i="6"/>
  <c r="C353" i="6"/>
  <c r="B353" i="6"/>
  <c r="J352" i="6"/>
  <c r="D352" i="6"/>
  <c r="C352" i="6"/>
  <c r="B352" i="6"/>
  <c r="J351" i="6"/>
  <c r="D351" i="6"/>
  <c r="C351" i="6"/>
  <c r="B351" i="6"/>
  <c r="J350" i="6"/>
  <c r="D350" i="6"/>
  <c r="C350" i="6"/>
  <c r="B350" i="6"/>
  <c r="J349" i="6"/>
  <c r="D349" i="6"/>
  <c r="C349" i="6"/>
  <c r="B349" i="6"/>
  <c r="J348" i="6"/>
  <c r="D348" i="6"/>
  <c r="C348" i="6"/>
  <c r="B348" i="6"/>
  <c r="J347" i="6"/>
  <c r="D347" i="6"/>
  <c r="C347" i="6"/>
  <c r="B347" i="6"/>
  <c r="J346" i="6"/>
  <c r="D346" i="6"/>
  <c r="C346" i="6"/>
  <c r="B346" i="6"/>
  <c r="J345" i="6"/>
  <c r="D345" i="6"/>
  <c r="C345" i="6"/>
  <c r="B345" i="6"/>
  <c r="J344" i="6"/>
  <c r="D344" i="6"/>
  <c r="C344" i="6"/>
  <c r="B344" i="6"/>
  <c r="J343" i="6"/>
  <c r="D343" i="6"/>
  <c r="C343" i="6"/>
  <c r="B343" i="6"/>
  <c r="J342" i="6"/>
  <c r="D342" i="6"/>
  <c r="C342" i="6"/>
  <c r="B342" i="6"/>
  <c r="J341" i="6"/>
  <c r="D341" i="6"/>
  <c r="C341" i="6"/>
  <c r="B341" i="6"/>
  <c r="J340" i="6"/>
  <c r="D340" i="6"/>
  <c r="C340" i="6"/>
  <c r="B340" i="6"/>
  <c r="J339" i="6"/>
  <c r="D339" i="6"/>
  <c r="C339" i="6"/>
  <c r="B339" i="6"/>
  <c r="J338" i="6"/>
  <c r="D338" i="6"/>
  <c r="C338" i="6"/>
  <c r="B338" i="6"/>
  <c r="J337" i="6"/>
  <c r="D337" i="6"/>
  <c r="C337" i="6"/>
  <c r="B337" i="6"/>
  <c r="J336" i="6"/>
  <c r="D336" i="6"/>
  <c r="C336" i="6"/>
  <c r="B336" i="6"/>
  <c r="J335" i="6"/>
  <c r="D335" i="6"/>
  <c r="C335" i="6"/>
  <c r="B335" i="6"/>
  <c r="J334" i="6"/>
  <c r="D334" i="6"/>
  <c r="C334" i="6"/>
  <c r="B334" i="6"/>
  <c r="J333" i="6"/>
  <c r="D333" i="6"/>
  <c r="C333" i="6"/>
  <c r="B333" i="6"/>
  <c r="J332" i="6"/>
  <c r="D332" i="6"/>
  <c r="C332" i="6"/>
  <c r="B332" i="6"/>
  <c r="J331" i="6"/>
  <c r="D331" i="6"/>
  <c r="C331" i="6"/>
  <c r="B331" i="6"/>
  <c r="J330" i="6"/>
  <c r="D330" i="6"/>
  <c r="C330" i="6"/>
  <c r="B330" i="6"/>
  <c r="J329" i="6"/>
  <c r="D329" i="6"/>
  <c r="C329" i="6"/>
  <c r="B329" i="6"/>
  <c r="J328" i="6"/>
  <c r="D328" i="6"/>
  <c r="C328" i="6"/>
  <c r="B328" i="6"/>
  <c r="J327" i="6"/>
  <c r="D327" i="6"/>
  <c r="C327" i="6"/>
  <c r="B327" i="6"/>
  <c r="J326" i="6"/>
  <c r="D326" i="6"/>
  <c r="C326" i="6"/>
  <c r="B326" i="6"/>
  <c r="J325" i="6"/>
  <c r="D325" i="6"/>
  <c r="C325" i="6"/>
  <c r="B325" i="6"/>
  <c r="J324" i="6"/>
  <c r="D324" i="6"/>
  <c r="C324" i="6"/>
  <c r="B324" i="6"/>
  <c r="J323" i="6"/>
  <c r="D323" i="6"/>
  <c r="C323" i="6"/>
  <c r="B323" i="6"/>
  <c r="J322" i="6"/>
  <c r="D322" i="6"/>
  <c r="C322" i="6"/>
  <c r="B322" i="6"/>
  <c r="J321" i="6"/>
  <c r="D321" i="6"/>
  <c r="C321" i="6"/>
  <c r="B321" i="6"/>
  <c r="J320" i="6"/>
  <c r="D320" i="6"/>
  <c r="C320" i="6"/>
  <c r="B320" i="6"/>
  <c r="J319" i="6"/>
  <c r="D319" i="6"/>
  <c r="C319" i="6"/>
  <c r="B319" i="6"/>
  <c r="J318" i="6"/>
  <c r="D318" i="6"/>
  <c r="C318" i="6"/>
  <c r="B318" i="6"/>
  <c r="J317" i="6"/>
  <c r="D317" i="6"/>
  <c r="C317" i="6"/>
  <c r="B317" i="6"/>
  <c r="J316" i="6"/>
  <c r="D316" i="6"/>
  <c r="C316" i="6"/>
  <c r="B316" i="6"/>
  <c r="J315" i="6"/>
  <c r="D315" i="6"/>
  <c r="C315" i="6"/>
  <c r="B315" i="6"/>
  <c r="J314" i="6"/>
  <c r="D314" i="6"/>
  <c r="C314" i="6"/>
  <c r="B314" i="6"/>
  <c r="J313" i="6"/>
  <c r="D313" i="6"/>
  <c r="C313" i="6"/>
  <c r="B313" i="6"/>
  <c r="J312" i="6"/>
  <c r="D312" i="6"/>
  <c r="C312" i="6"/>
  <c r="B312" i="6"/>
  <c r="J311" i="6"/>
  <c r="D311" i="6"/>
  <c r="C311" i="6"/>
  <c r="B311" i="6"/>
  <c r="J310" i="6"/>
  <c r="D310" i="6"/>
  <c r="C310" i="6"/>
  <c r="B310" i="6"/>
  <c r="J309" i="6"/>
  <c r="D309" i="6"/>
  <c r="C309" i="6"/>
  <c r="B309" i="6"/>
  <c r="J308" i="6"/>
  <c r="D308" i="6"/>
  <c r="C308" i="6"/>
  <c r="B308" i="6"/>
  <c r="J307" i="6"/>
  <c r="D307" i="6"/>
  <c r="C307" i="6"/>
  <c r="B307" i="6"/>
  <c r="J306" i="6"/>
  <c r="D306" i="6"/>
  <c r="C306" i="6"/>
  <c r="B306" i="6"/>
  <c r="J305" i="6"/>
  <c r="D305" i="6"/>
  <c r="C305" i="6"/>
  <c r="B305" i="6"/>
  <c r="J304" i="6"/>
  <c r="D304" i="6"/>
  <c r="C304" i="6"/>
  <c r="B304" i="6"/>
  <c r="J303" i="6"/>
  <c r="D303" i="6"/>
  <c r="C303" i="6"/>
  <c r="B303" i="6"/>
  <c r="J302" i="6"/>
  <c r="D302" i="6"/>
  <c r="C302" i="6"/>
  <c r="B302" i="6"/>
  <c r="J301" i="6"/>
  <c r="D301" i="6"/>
  <c r="C301" i="6"/>
  <c r="B301" i="6"/>
  <c r="J300" i="6"/>
  <c r="D300" i="6"/>
  <c r="C300" i="6"/>
  <c r="B300" i="6"/>
  <c r="J299" i="6"/>
  <c r="D299" i="6"/>
  <c r="C299" i="6"/>
  <c r="B299" i="6"/>
  <c r="J298" i="6"/>
  <c r="D298" i="6"/>
  <c r="C298" i="6"/>
  <c r="B298" i="6"/>
  <c r="J297" i="6"/>
  <c r="D297" i="6"/>
  <c r="C297" i="6"/>
  <c r="B297" i="6"/>
  <c r="J296" i="6"/>
  <c r="D296" i="6"/>
  <c r="C296" i="6"/>
  <c r="B296" i="6"/>
  <c r="J295" i="6"/>
  <c r="D295" i="6"/>
  <c r="C295" i="6"/>
  <c r="B295" i="6"/>
  <c r="J294" i="6"/>
  <c r="D294" i="6"/>
  <c r="C294" i="6"/>
  <c r="B294" i="6"/>
  <c r="J293" i="6"/>
  <c r="D293" i="6"/>
  <c r="C293" i="6"/>
  <c r="B293" i="6"/>
  <c r="J292" i="6"/>
  <c r="D292" i="6"/>
  <c r="C292" i="6"/>
  <c r="B292" i="6"/>
  <c r="J291" i="6"/>
  <c r="D291" i="6"/>
  <c r="C291" i="6"/>
  <c r="B291" i="6"/>
  <c r="J290" i="6"/>
  <c r="D290" i="6"/>
  <c r="C290" i="6"/>
  <c r="B290" i="6"/>
  <c r="J289" i="6"/>
  <c r="D289" i="6"/>
  <c r="C289" i="6"/>
  <c r="B289" i="6"/>
  <c r="J288" i="6"/>
  <c r="D288" i="6"/>
  <c r="C288" i="6"/>
  <c r="B288" i="6"/>
  <c r="J287" i="6"/>
  <c r="D287" i="6"/>
  <c r="C287" i="6"/>
  <c r="B287" i="6"/>
  <c r="J286" i="6"/>
  <c r="D286" i="6"/>
  <c r="C286" i="6"/>
  <c r="B286" i="6"/>
  <c r="J285" i="6"/>
  <c r="D285" i="6"/>
  <c r="C285" i="6"/>
  <c r="B285" i="6"/>
  <c r="J284" i="6"/>
  <c r="D284" i="6"/>
  <c r="C284" i="6"/>
  <c r="B284" i="6"/>
  <c r="J283" i="6"/>
  <c r="D283" i="6"/>
  <c r="C283" i="6"/>
  <c r="B283" i="6"/>
  <c r="J282" i="6"/>
  <c r="D282" i="6"/>
  <c r="C282" i="6"/>
  <c r="B282" i="6"/>
  <c r="J281" i="6"/>
  <c r="D281" i="6"/>
  <c r="C281" i="6"/>
  <c r="B281" i="6"/>
  <c r="J280" i="6"/>
  <c r="D280" i="6"/>
  <c r="C280" i="6"/>
  <c r="B280" i="6"/>
  <c r="J279" i="6"/>
  <c r="D279" i="6"/>
  <c r="C279" i="6"/>
  <c r="B279" i="6"/>
  <c r="J278" i="6"/>
  <c r="D278" i="6"/>
  <c r="C278" i="6"/>
  <c r="B278" i="6"/>
  <c r="J277" i="6"/>
  <c r="D277" i="6"/>
  <c r="C277" i="6"/>
  <c r="B277" i="6"/>
  <c r="J276" i="6"/>
  <c r="D276" i="6"/>
  <c r="C276" i="6"/>
  <c r="B276" i="6"/>
  <c r="J275" i="6"/>
  <c r="D275" i="6"/>
  <c r="C275" i="6"/>
  <c r="B275" i="6"/>
  <c r="J274" i="6"/>
  <c r="D274" i="6"/>
  <c r="C274" i="6"/>
  <c r="B274" i="6"/>
  <c r="J273" i="6"/>
  <c r="D273" i="6"/>
  <c r="C273" i="6"/>
  <c r="B273" i="6"/>
  <c r="J272" i="6"/>
  <c r="D272" i="6"/>
  <c r="C272" i="6"/>
  <c r="B272" i="6"/>
  <c r="J271" i="6"/>
  <c r="D271" i="6"/>
  <c r="C271" i="6"/>
  <c r="B271" i="6"/>
  <c r="J270" i="6"/>
  <c r="D270" i="6"/>
  <c r="C270" i="6"/>
  <c r="B270" i="6"/>
  <c r="J269" i="6"/>
  <c r="D269" i="6"/>
  <c r="C269" i="6"/>
  <c r="B269" i="6"/>
  <c r="J268" i="6"/>
  <c r="D268" i="6"/>
  <c r="C268" i="6"/>
  <c r="B268" i="6"/>
  <c r="J267" i="6"/>
  <c r="D267" i="6"/>
  <c r="C267" i="6"/>
  <c r="B267" i="6"/>
  <c r="J266" i="6"/>
  <c r="D266" i="6"/>
  <c r="C266" i="6"/>
  <c r="B266" i="6"/>
  <c r="J265" i="6"/>
  <c r="D265" i="6"/>
  <c r="C265" i="6"/>
  <c r="B265" i="6"/>
  <c r="J264" i="6"/>
  <c r="D264" i="6"/>
  <c r="C264" i="6"/>
  <c r="B264" i="6"/>
  <c r="J263" i="6"/>
  <c r="D263" i="6"/>
  <c r="C263" i="6"/>
  <c r="B263" i="6"/>
  <c r="J262" i="6"/>
  <c r="D262" i="6"/>
  <c r="C262" i="6"/>
  <c r="B262" i="6"/>
  <c r="J261" i="6"/>
  <c r="D261" i="6"/>
  <c r="C261" i="6"/>
  <c r="B261" i="6"/>
  <c r="J260" i="6"/>
  <c r="D260" i="6"/>
  <c r="C260" i="6"/>
  <c r="B260" i="6"/>
  <c r="J259" i="6"/>
  <c r="D259" i="6"/>
  <c r="C259" i="6"/>
  <c r="B259" i="6"/>
  <c r="J258" i="6"/>
  <c r="D258" i="6"/>
  <c r="C258" i="6"/>
  <c r="B258" i="6"/>
  <c r="J257" i="6"/>
  <c r="D257" i="6"/>
  <c r="C257" i="6"/>
  <c r="B257" i="6"/>
  <c r="J256" i="6"/>
  <c r="D256" i="6"/>
  <c r="C256" i="6"/>
  <c r="B256" i="6"/>
  <c r="J255" i="6"/>
  <c r="D255" i="6"/>
  <c r="C255" i="6"/>
  <c r="B255" i="6"/>
  <c r="J254" i="6"/>
  <c r="D254" i="6"/>
  <c r="C254" i="6"/>
  <c r="B254" i="6"/>
  <c r="J253" i="6"/>
  <c r="D253" i="6"/>
  <c r="C253" i="6"/>
  <c r="B253" i="6"/>
  <c r="J252" i="6"/>
  <c r="D252" i="6"/>
  <c r="C252" i="6"/>
  <c r="B252" i="6"/>
  <c r="J251" i="6"/>
  <c r="D251" i="6"/>
  <c r="C251" i="6"/>
  <c r="B251" i="6"/>
  <c r="J250" i="6"/>
  <c r="D250" i="6"/>
  <c r="C250" i="6"/>
  <c r="B250" i="6"/>
  <c r="J249" i="6"/>
  <c r="D249" i="6"/>
  <c r="C249" i="6"/>
  <c r="B249" i="6"/>
  <c r="J248" i="6"/>
  <c r="D248" i="6"/>
  <c r="C248" i="6"/>
  <c r="B248" i="6"/>
  <c r="J247" i="6"/>
  <c r="D247" i="6"/>
  <c r="C247" i="6"/>
  <c r="B247" i="6"/>
  <c r="J246" i="6"/>
  <c r="D246" i="6"/>
  <c r="C246" i="6"/>
  <c r="B246" i="6"/>
  <c r="J245" i="6"/>
  <c r="D245" i="6"/>
  <c r="C245" i="6"/>
  <c r="B245" i="6"/>
  <c r="J244" i="6"/>
  <c r="D244" i="6"/>
  <c r="C244" i="6"/>
  <c r="B244" i="6"/>
  <c r="J243" i="6"/>
  <c r="D243" i="6"/>
  <c r="C243" i="6"/>
  <c r="B243" i="6"/>
  <c r="J242" i="6"/>
  <c r="D242" i="6"/>
  <c r="C242" i="6"/>
  <c r="B242" i="6"/>
  <c r="J241" i="6"/>
  <c r="D241" i="6"/>
  <c r="C241" i="6"/>
  <c r="B241" i="6"/>
  <c r="J240" i="6"/>
  <c r="D240" i="6"/>
  <c r="C240" i="6"/>
  <c r="B240" i="6"/>
  <c r="J239" i="6"/>
  <c r="D239" i="6"/>
  <c r="C239" i="6"/>
  <c r="B239" i="6"/>
  <c r="J238" i="6"/>
  <c r="D238" i="6"/>
  <c r="C238" i="6"/>
  <c r="B238" i="6"/>
  <c r="J237" i="6"/>
  <c r="D237" i="6"/>
  <c r="C237" i="6"/>
  <c r="B237" i="6"/>
  <c r="J236" i="6"/>
  <c r="D236" i="6"/>
  <c r="C236" i="6"/>
  <c r="B236" i="6"/>
  <c r="J235" i="6"/>
  <c r="D235" i="6"/>
  <c r="C235" i="6"/>
  <c r="B235" i="6"/>
  <c r="J234" i="6"/>
  <c r="D234" i="6"/>
  <c r="C234" i="6"/>
  <c r="B234" i="6"/>
  <c r="J233" i="6"/>
  <c r="D233" i="6"/>
  <c r="C233" i="6"/>
  <c r="B233" i="6"/>
  <c r="J232" i="6"/>
  <c r="D232" i="6"/>
  <c r="C232" i="6"/>
  <c r="B232" i="6"/>
  <c r="J231" i="6"/>
  <c r="D231" i="6"/>
  <c r="C231" i="6"/>
  <c r="B231" i="6"/>
  <c r="J230" i="6"/>
  <c r="D230" i="6"/>
  <c r="C230" i="6"/>
  <c r="B230" i="6"/>
  <c r="J229" i="6"/>
  <c r="D229" i="6"/>
  <c r="C229" i="6"/>
  <c r="B229" i="6"/>
  <c r="J228" i="6"/>
  <c r="D228" i="6"/>
  <c r="C228" i="6"/>
  <c r="B228" i="6"/>
  <c r="J227" i="6"/>
  <c r="D227" i="6"/>
  <c r="C227" i="6"/>
  <c r="B227" i="6"/>
  <c r="J226" i="6"/>
  <c r="D226" i="6"/>
  <c r="C226" i="6"/>
  <c r="B226" i="6"/>
  <c r="J225" i="6"/>
  <c r="D225" i="6"/>
  <c r="C225" i="6"/>
  <c r="B225" i="6"/>
  <c r="J224" i="6"/>
  <c r="D224" i="6"/>
  <c r="C224" i="6"/>
  <c r="B224" i="6"/>
  <c r="J223" i="6"/>
  <c r="D223" i="6"/>
  <c r="C223" i="6"/>
  <c r="B223" i="6"/>
  <c r="J222" i="6"/>
  <c r="D222" i="6"/>
  <c r="C222" i="6"/>
  <c r="B222" i="6"/>
  <c r="J221" i="6"/>
  <c r="D221" i="6"/>
  <c r="C221" i="6"/>
  <c r="B221" i="6"/>
  <c r="J220" i="6"/>
  <c r="D220" i="6"/>
  <c r="C220" i="6"/>
  <c r="B220" i="6"/>
  <c r="J219" i="6"/>
  <c r="D219" i="6"/>
  <c r="C219" i="6"/>
  <c r="B219" i="6"/>
  <c r="J218" i="6"/>
  <c r="D218" i="6"/>
  <c r="C218" i="6"/>
  <c r="B218" i="6"/>
  <c r="J217" i="6"/>
  <c r="D217" i="6"/>
  <c r="C217" i="6"/>
  <c r="B217" i="6"/>
  <c r="J216" i="6"/>
  <c r="D216" i="6"/>
  <c r="C216" i="6"/>
  <c r="B216" i="6"/>
  <c r="J215" i="6"/>
  <c r="D215" i="6"/>
  <c r="C215" i="6"/>
  <c r="B215" i="6"/>
  <c r="J214" i="6"/>
  <c r="D214" i="6"/>
  <c r="C214" i="6"/>
  <c r="B214" i="6"/>
  <c r="J213" i="6"/>
  <c r="D213" i="6"/>
  <c r="C213" i="6"/>
  <c r="B213" i="6"/>
  <c r="J212" i="6"/>
  <c r="D212" i="6"/>
  <c r="C212" i="6"/>
  <c r="B212" i="6"/>
  <c r="J211" i="6"/>
  <c r="D211" i="6"/>
  <c r="C211" i="6"/>
  <c r="B211" i="6"/>
  <c r="J210" i="6"/>
  <c r="D210" i="6"/>
  <c r="C210" i="6"/>
  <c r="B210" i="6"/>
  <c r="J209" i="6"/>
  <c r="D209" i="6"/>
  <c r="C209" i="6"/>
  <c r="B209" i="6"/>
  <c r="J208" i="6"/>
  <c r="D208" i="6"/>
  <c r="C208" i="6"/>
  <c r="B208" i="6"/>
  <c r="J207" i="6"/>
  <c r="D207" i="6"/>
  <c r="C207" i="6"/>
  <c r="B207" i="6"/>
  <c r="J206" i="6"/>
  <c r="D206" i="6"/>
  <c r="C206" i="6"/>
  <c r="B206" i="6"/>
  <c r="J205" i="6"/>
  <c r="D205" i="6"/>
  <c r="C205" i="6"/>
  <c r="B205" i="6"/>
  <c r="J204" i="6"/>
  <c r="D204" i="6"/>
  <c r="C204" i="6"/>
  <c r="B204" i="6"/>
  <c r="J203" i="6"/>
  <c r="D203" i="6"/>
  <c r="C203" i="6"/>
  <c r="B203" i="6"/>
  <c r="J202" i="6"/>
  <c r="D202" i="6"/>
  <c r="C202" i="6"/>
  <c r="B202" i="6"/>
  <c r="J201" i="6"/>
  <c r="D201" i="6"/>
  <c r="C201" i="6"/>
  <c r="B201" i="6"/>
  <c r="J200" i="6"/>
  <c r="D200" i="6"/>
  <c r="C200" i="6"/>
  <c r="B200" i="6"/>
  <c r="J199" i="6"/>
  <c r="D199" i="6"/>
  <c r="C199" i="6"/>
  <c r="B199" i="6"/>
  <c r="J198" i="6"/>
  <c r="D198" i="6"/>
  <c r="C198" i="6"/>
  <c r="B198" i="6"/>
  <c r="J197" i="6"/>
  <c r="D197" i="6"/>
  <c r="C197" i="6"/>
  <c r="B197" i="6"/>
  <c r="J196" i="6"/>
  <c r="D196" i="6"/>
  <c r="C196" i="6"/>
  <c r="B196" i="6"/>
  <c r="J195" i="6"/>
  <c r="D195" i="6"/>
  <c r="C195" i="6"/>
  <c r="B195" i="6"/>
  <c r="J194" i="6"/>
  <c r="D194" i="6"/>
  <c r="C194" i="6"/>
  <c r="B194" i="6"/>
  <c r="J193" i="6"/>
  <c r="D193" i="6"/>
  <c r="C193" i="6"/>
  <c r="B193" i="6"/>
  <c r="J192" i="6"/>
  <c r="D192" i="6"/>
  <c r="C192" i="6"/>
  <c r="B192" i="6"/>
  <c r="J191" i="6"/>
  <c r="D191" i="6"/>
  <c r="C191" i="6"/>
  <c r="B191" i="6"/>
  <c r="J190" i="6"/>
  <c r="D190" i="6"/>
  <c r="C190" i="6"/>
  <c r="B190" i="6"/>
  <c r="J189" i="6"/>
  <c r="D189" i="6"/>
  <c r="C189" i="6"/>
  <c r="B189" i="6"/>
  <c r="J188" i="6"/>
  <c r="D188" i="6"/>
  <c r="C188" i="6"/>
  <c r="B188" i="6"/>
  <c r="J187" i="6"/>
  <c r="D187" i="6"/>
  <c r="C187" i="6"/>
  <c r="B187" i="6"/>
  <c r="J186" i="6"/>
  <c r="D186" i="6"/>
  <c r="C186" i="6"/>
  <c r="B186" i="6"/>
  <c r="J185" i="6"/>
  <c r="D185" i="6"/>
  <c r="C185" i="6"/>
  <c r="B185" i="6"/>
  <c r="J184" i="6"/>
  <c r="D184" i="6"/>
  <c r="C184" i="6"/>
  <c r="B184" i="6"/>
  <c r="J183" i="6"/>
  <c r="D183" i="6"/>
  <c r="C183" i="6"/>
  <c r="B183" i="6"/>
  <c r="J182" i="6"/>
  <c r="D182" i="6"/>
  <c r="C182" i="6"/>
  <c r="B182" i="6"/>
  <c r="J181" i="6"/>
  <c r="D181" i="6"/>
  <c r="C181" i="6"/>
  <c r="B181" i="6"/>
  <c r="J180" i="6"/>
  <c r="D180" i="6"/>
  <c r="C180" i="6"/>
  <c r="B180" i="6"/>
  <c r="J179" i="6"/>
  <c r="D179" i="6"/>
  <c r="C179" i="6"/>
  <c r="B179" i="6"/>
  <c r="J178" i="6"/>
  <c r="D178" i="6"/>
  <c r="C178" i="6"/>
  <c r="B178" i="6"/>
  <c r="J177" i="6"/>
  <c r="D177" i="6"/>
  <c r="C177" i="6"/>
  <c r="B177" i="6"/>
  <c r="J176" i="6"/>
  <c r="D176" i="6"/>
  <c r="C176" i="6"/>
  <c r="B176" i="6"/>
  <c r="J175" i="6"/>
  <c r="D175" i="6"/>
  <c r="C175" i="6"/>
  <c r="B175" i="6"/>
  <c r="J174" i="6"/>
  <c r="D174" i="6"/>
  <c r="C174" i="6"/>
  <c r="B174" i="6"/>
  <c r="J173" i="6"/>
  <c r="D173" i="6"/>
  <c r="C173" i="6"/>
  <c r="B173" i="6"/>
  <c r="J172" i="6"/>
  <c r="D172" i="6"/>
  <c r="C172" i="6"/>
  <c r="B172" i="6"/>
  <c r="J171" i="6"/>
  <c r="D171" i="6"/>
  <c r="C171" i="6"/>
  <c r="B171" i="6"/>
  <c r="J170" i="6"/>
  <c r="D170" i="6"/>
  <c r="C170" i="6"/>
  <c r="B170" i="6"/>
  <c r="J169" i="6"/>
  <c r="D169" i="6"/>
  <c r="C169" i="6"/>
  <c r="B169" i="6"/>
  <c r="J168" i="6"/>
  <c r="D168" i="6"/>
  <c r="C168" i="6"/>
  <c r="B168" i="6"/>
  <c r="J167" i="6"/>
  <c r="D167" i="6"/>
  <c r="C167" i="6"/>
  <c r="B167" i="6"/>
  <c r="J166" i="6"/>
  <c r="D166" i="6"/>
  <c r="C166" i="6"/>
  <c r="B166" i="6"/>
  <c r="J165" i="6"/>
  <c r="D165" i="6"/>
  <c r="C165" i="6"/>
  <c r="B165" i="6"/>
  <c r="J164" i="6"/>
  <c r="D164" i="6"/>
  <c r="C164" i="6"/>
  <c r="B164" i="6"/>
  <c r="J163" i="6"/>
  <c r="D163" i="6"/>
  <c r="C163" i="6"/>
  <c r="B163" i="6"/>
  <c r="J162" i="6"/>
  <c r="D162" i="6"/>
  <c r="C162" i="6"/>
  <c r="B162" i="6"/>
  <c r="J161" i="6"/>
  <c r="D161" i="6"/>
  <c r="C161" i="6"/>
  <c r="B161" i="6"/>
  <c r="J160" i="6"/>
  <c r="D160" i="6"/>
  <c r="C160" i="6"/>
  <c r="B160" i="6"/>
  <c r="J159" i="6"/>
  <c r="D159" i="6"/>
  <c r="C159" i="6"/>
  <c r="B159" i="6"/>
  <c r="J158" i="6"/>
  <c r="D158" i="6"/>
  <c r="C158" i="6"/>
  <c r="B158" i="6"/>
  <c r="J157" i="6"/>
  <c r="D157" i="6"/>
  <c r="C157" i="6"/>
  <c r="B157" i="6"/>
  <c r="J156" i="6"/>
  <c r="D156" i="6"/>
  <c r="C156" i="6"/>
  <c r="B156" i="6"/>
  <c r="J155" i="6"/>
  <c r="D155" i="6"/>
  <c r="C155" i="6"/>
  <c r="B155" i="6"/>
  <c r="J154" i="6"/>
  <c r="D154" i="6"/>
  <c r="C154" i="6"/>
  <c r="B154" i="6"/>
  <c r="J153" i="6"/>
  <c r="D153" i="6"/>
  <c r="C153" i="6"/>
  <c r="B153" i="6"/>
  <c r="J152" i="6"/>
  <c r="D152" i="6"/>
  <c r="C152" i="6"/>
  <c r="B152" i="6"/>
  <c r="J151" i="6"/>
  <c r="D151" i="6"/>
  <c r="C151" i="6"/>
  <c r="B151" i="6"/>
  <c r="J150" i="6"/>
  <c r="D150" i="6"/>
  <c r="C150" i="6"/>
  <c r="B150" i="6"/>
  <c r="J149" i="6"/>
  <c r="D149" i="6"/>
  <c r="C149" i="6"/>
  <c r="B149" i="6"/>
  <c r="J148" i="6"/>
  <c r="D148" i="6"/>
  <c r="C148" i="6"/>
  <c r="B148" i="6"/>
  <c r="J147" i="6"/>
  <c r="D147" i="6"/>
  <c r="C147" i="6"/>
  <c r="B147" i="6"/>
  <c r="J146" i="6"/>
  <c r="D146" i="6"/>
  <c r="C146" i="6"/>
  <c r="B146" i="6"/>
  <c r="J145" i="6"/>
  <c r="D145" i="6"/>
  <c r="C145" i="6"/>
  <c r="B145" i="6"/>
  <c r="J144" i="6"/>
  <c r="D144" i="6"/>
  <c r="C144" i="6"/>
  <c r="B144" i="6"/>
  <c r="J143" i="6"/>
  <c r="D143" i="6"/>
  <c r="C143" i="6"/>
  <c r="B143" i="6"/>
  <c r="J142" i="6"/>
  <c r="D142" i="6"/>
  <c r="C142" i="6"/>
  <c r="B142" i="6"/>
  <c r="J141" i="6"/>
  <c r="D141" i="6"/>
  <c r="C141" i="6"/>
  <c r="B141" i="6"/>
  <c r="J140" i="6"/>
  <c r="D140" i="6"/>
  <c r="C140" i="6"/>
  <c r="B140" i="6"/>
  <c r="J139" i="6"/>
  <c r="D139" i="6"/>
  <c r="C139" i="6"/>
  <c r="B139" i="6"/>
  <c r="J138" i="6"/>
  <c r="D138" i="6"/>
  <c r="C138" i="6"/>
  <c r="B138" i="6"/>
  <c r="J137" i="6"/>
  <c r="D137" i="6"/>
  <c r="C137" i="6"/>
  <c r="B137" i="6"/>
  <c r="J136" i="6"/>
  <c r="D136" i="6"/>
  <c r="C136" i="6"/>
  <c r="B136" i="6"/>
  <c r="J135" i="6"/>
  <c r="D135" i="6"/>
  <c r="C135" i="6"/>
  <c r="B135" i="6"/>
  <c r="J134" i="6"/>
  <c r="D134" i="6"/>
  <c r="C134" i="6"/>
  <c r="B134" i="6"/>
  <c r="J133" i="6"/>
  <c r="D133" i="6"/>
  <c r="C133" i="6"/>
  <c r="B133" i="6"/>
  <c r="J132" i="6"/>
  <c r="D132" i="6"/>
  <c r="C132" i="6"/>
  <c r="B132" i="6"/>
  <c r="J131" i="6"/>
  <c r="D131" i="6"/>
  <c r="C131" i="6"/>
  <c r="B131" i="6"/>
  <c r="J130" i="6"/>
  <c r="D130" i="6"/>
  <c r="C130" i="6"/>
  <c r="B130" i="6"/>
  <c r="J129" i="6"/>
  <c r="D129" i="6"/>
  <c r="C129" i="6"/>
  <c r="B129" i="6"/>
  <c r="J128" i="6"/>
  <c r="D128" i="6"/>
  <c r="C128" i="6"/>
  <c r="B128" i="6"/>
  <c r="J127" i="6"/>
  <c r="D127" i="6"/>
  <c r="C127" i="6"/>
  <c r="B127" i="6"/>
  <c r="J126" i="6"/>
  <c r="D126" i="6"/>
  <c r="C126" i="6"/>
  <c r="B126" i="6"/>
  <c r="J125" i="6"/>
  <c r="D125" i="6"/>
  <c r="C125" i="6"/>
  <c r="B125" i="6"/>
  <c r="J124" i="6"/>
  <c r="D124" i="6"/>
  <c r="C124" i="6"/>
  <c r="B124" i="6"/>
  <c r="J123" i="6"/>
  <c r="D123" i="6"/>
  <c r="C123" i="6"/>
  <c r="B123" i="6"/>
  <c r="J122" i="6"/>
  <c r="D122" i="6"/>
  <c r="C122" i="6"/>
  <c r="B122" i="6"/>
  <c r="J121" i="6"/>
  <c r="D121" i="6"/>
  <c r="C121" i="6"/>
  <c r="B121" i="6"/>
  <c r="J120" i="6"/>
  <c r="D120" i="6"/>
  <c r="C120" i="6"/>
  <c r="B120" i="6"/>
  <c r="J119" i="6"/>
  <c r="D119" i="6"/>
  <c r="C119" i="6"/>
  <c r="B119" i="6"/>
  <c r="J118" i="6"/>
  <c r="D118" i="6"/>
  <c r="C118" i="6"/>
  <c r="B118" i="6"/>
  <c r="J117" i="6"/>
  <c r="D117" i="6"/>
  <c r="C117" i="6"/>
  <c r="B117" i="6"/>
  <c r="J116" i="6"/>
  <c r="D116" i="6"/>
  <c r="C116" i="6"/>
  <c r="B116" i="6"/>
  <c r="J115" i="6"/>
  <c r="D115" i="6"/>
  <c r="C115" i="6"/>
  <c r="B115" i="6"/>
  <c r="J114" i="6"/>
  <c r="D114" i="6"/>
  <c r="C114" i="6"/>
  <c r="B114" i="6"/>
  <c r="J113" i="6"/>
  <c r="D113" i="6"/>
  <c r="C113" i="6"/>
  <c r="B113" i="6"/>
  <c r="J112" i="6"/>
  <c r="D112" i="6"/>
  <c r="C112" i="6"/>
  <c r="B112" i="6"/>
  <c r="J111" i="6"/>
  <c r="D111" i="6"/>
  <c r="C111" i="6"/>
  <c r="B111" i="6"/>
  <c r="J110" i="6"/>
  <c r="D110" i="6"/>
  <c r="C110" i="6"/>
  <c r="B110" i="6"/>
  <c r="J109" i="6"/>
  <c r="D109" i="6"/>
  <c r="C109" i="6"/>
  <c r="B109" i="6"/>
  <c r="J108" i="6"/>
  <c r="D108" i="6"/>
  <c r="C108" i="6"/>
  <c r="B108" i="6"/>
  <c r="J107" i="6"/>
  <c r="D107" i="6"/>
  <c r="C107" i="6"/>
  <c r="B107" i="6"/>
  <c r="J106" i="6"/>
  <c r="D106" i="6"/>
  <c r="C106" i="6"/>
  <c r="B106" i="6"/>
  <c r="J105" i="6"/>
  <c r="D105" i="6"/>
  <c r="C105" i="6"/>
  <c r="B105" i="6"/>
  <c r="J104" i="6"/>
  <c r="D104" i="6"/>
  <c r="C104" i="6"/>
  <c r="B104" i="6"/>
  <c r="J103" i="6"/>
  <c r="D103" i="6"/>
  <c r="C103" i="6"/>
  <c r="B103" i="6"/>
  <c r="J102" i="6"/>
  <c r="D102" i="6"/>
  <c r="C102" i="6"/>
  <c r="B102" i="6"/>
  <c r="J101" i="6"/>
  <c r="D101" i="6"/>
  <c r="C101" i="6"/>
  <c r="B101" i="6"/>
  <c r="J100" i="6"/>
  <c r="D100" i="6"/>
  <c r="C100" i="6"/>
  <c r="B100" i="6"/>
  <c r="J99" i="6"/>
  <c r="D99" i="6"/>
  <c r="C99" i="6"/>
  <c r="B99" i="6"/>
  <c r="J98" i="6"/>
  <c r="D98" i="6"/>
  <c r="C98" i="6"/>
  <c r="B98" i="6"/>
  <c r="J97" i="6"/>
  <c r="D97" i="6"/>
  <c r="C97" i="6"/>
  <c r="B97" i="6"/>
  <c r="J96" i="6"/>
  <c r="D96" i="6"/>
  <c r="C96" i="6"/>
  <c r="B96" i="6"/>
  <c r="J95" i="6"/>
  <c r="D95" i="6"/>
  <c r="C95" i="6"/>
  <c r="B95" i="6"/>
  <c r="J94" i="6"/>
  <c r="D94" i="6"/>
  <c r="C94" i="6"/>
  <c r="B94" i="6"/>
  <c r="J93" i="6"/>
  <c r="D93" i="6"/>
  <c r="C93" i="6"/>
  <c r="B93" i="6"/>
  <c r="J92" i="6"/>
  <c r="D92" i="6"/>
  <c r="C92" i="6"/>
  <c r="B92" i="6"/>
  <c r="J91" i="6"/>
  <c r="D91" i="6"/>
  <c r="C91" i="6"/>
  <c r="B91" i="6"/>
  <c r="J90" i="6"/>
  <c r="D90" i="6"/>
  <c r="C90" i="6"/>
  <c r="B90" i="6"/>
  <c r="J89" i="6"/>
  <c r="D89" i="6"/>
  <c r="C89" i="6"/>
  <c r="B89" i="6"/>
  <c r="J88" i="6"/>
  <c r="D88" i="6"/>
  <c r="C88" i="6"/>
  <c r="B88" i="6"/>
  <c r="J87" i="6"/>
  <c r="D87" i="6"/>
  <c r="C87" i="6"/>
  <c r="B87" i="6"/>
  <c r="J86" i="6"/>
  <c r="D86" i="6"/>
  <c r="C86" i="6"/>
  <c r="B86" i="6"/>
  <c r="J85" i="6"/>
  <c r="D85" i="6"/>
  <c r="C85" i="6"/>
  <c r="B85" i="6"/>
  <c r="J84" i="6"/>
  <c r="D84" i="6"/>
  <c r="C84" i="6"/>
  <c r="B84" i="6"/>
  <c r="J83" i="6"/>
  <c r="D83" i="6"/>
  <c r="C83" i="6"/>
  <c r="B83" i="6"/>
  <c r="J82" i="6"/>
  <c r="D82" i="6"/>
  <c r="C82" i="6"/>
  <c r="B82" i="6"/>
  <c r="J81" i="6"/>
  <c r="D81" i="6"/>
  <c r="C81" i="6"/>
  <c r="B81" i="6"/>
  <c r="J80" i="6"/>
  <c r="D80" i="6"/>
  <c r="C80" i="6"/>
  <c r="B80" i="6"/>
  <c r="J79" i="6"/>
  <c r="D79" i="6"/>
  <c r="C79" i="6"/>
  <c r="B79" i="6"/>
  <c r="J78" i="6"/>
  <c r="D78" i="6"/>
  <c r="C78" i="6"/>
  <c r="B78" i="6"/>
  <c r="J77" i="6"/>
  <c r="D77" i="6"/>
  <c r="C77" i="6"/>
  <c r="B77" i="6"/>
  <c r="J76" i="6"/>
  <c r="D76" i="6"/>
  <c r="C76" i="6"/>
  <c r="B76" i="6"/>
  <c r="J75" i="6"/>
  <c r="D75" i="6"/>
  <c r="C75" i="6"/>
  <c r="B75" i="6"/>
  <c r="J74" i="6"/>
  <c r="D74" i="6"/>
  <c r="C74" i="6"/>
  <c r="B74" i="6"/>
  <c r="J73" i="6"/>
  <c r="D73" i="6"/>
  <c r="C73" i="6"/>
  <c r="B73" i="6"/>
  <c r="J72" i="6"/>
  <c r="D72" i="6"/>
  <c r="C72" i="6"/>
  <c r="B72" i="6"/>
  <c r="J71" i="6"/>
  <c r="D71" i="6"/>
  <c r="C71" i="6"/>
  <c r="B71" i="6"/>
  <c r="J70" i="6"/>
  <c r="D70" i="6"/>
  <c r="C70" i="6"/>
  <c r="B70" i="6"/>
  <c r="J69" i="6"/>
  <c r="D69" i="6"/>
  <c r="C69" i="6"/>
  <c r="B69" i="6"/>
  <c r="J68" i="6"/>
  <c r="D68" i="6"/>
  <c r="C68" i="6"/>
  <c r="B68" i="6"/>
  <c r="J67" i="6"/>
  <c r="D67" i="6"/>
  <c r="C67" i="6"/>
  <c r="B67" i="6"/>
  <c r="J66" i="6"/>
  <c r="D66" i="6"/>
  <c r="C66" i="6"/>
  <c r="B66" i="6"/>
  <c r="J65" i="6"/>
  <c r="D65" i="6"/>
  <c r="C65" i="6"/>
  <c r="B65" i="6"/>
  <c r="J64" i="6"/>
  <c r="D64" i="6"/>
  <c r="C64" i="6"/>
  <c r="B64" i="6"/>
  <c r="J63" i="6"/>
  <c r="D63" i="6"/>
  <c r="C63" i="6"/>
  <c r="B63" i="6"/>
  <c r="J62" i="6"/>
  <c r="D62" i="6"/>
  <c r="C62" i="6"/>
  <c r="B62" i="6"/>
  <c r="J61" i="6"/>
  <c r="D61" i="6"/>
  <c r="C61" i="6"/>
  <c r="B61" i="6"/>
  <c r="J60" i="6"/>
  <c r="D60" i="6"/>
  <c r="C60" i="6"/>
  <c r="B60" i="6"/>
  <c r="J59" i="6"/>
  <c r="D59" i="6"/>
  <c r="C59" i="6"/>
  <c r="B59" i="6"/>
  <c r="J58" i="6"/>
  <c r="D58" i="6"/>
  <c r="C58" i="6"/>
  <c r="B58" i="6"/>
  <c r="J57" i="6"/>
  <c r="D57" i="6"/>
  <c r="C57" i="6"/>
  <c r="B57" i="6"/>
  <c r="J56" i="6"/>
  <c r="D56" i="6"/>
  <c r="C56" i="6"/>
  <c r="B56" i="6"/>
  <c r="J55" i="6"/>
  <c r="D55" i="6"/>
  <c r="C55" i="6"/>
  <c r="B55" i="6"/>
  <c r="J54" i="6"/>
  <c r="D54" i="6"/>
  <c r="C54" i="6"/>
  <c r="B54" i="6"/>
  <c r="J53" i="6"/>
  <c r="D53" i="6"/>
  <c r="C53" i="6"/>
  <c r="B53" i="6"/>
  <c r="J52" i="6"/>
  <c r="D52" i="6"/>
  <c r="C52" i="6"/>
  <c r="B52" i="6"/>
  <c r="J51" i="6"/>
  <c r="D51" i="6"/>
  <c r="C51" i="6"/>
  <c r="B51" i="6"/>
  <c r="J50" i="6"/>
  <c r="D50" i="6"/>
  <c r="C50" i="6"/>
  <c r="B50" i="6"/>
  <c r="J49" i="6"/>
  <c r="D49" i="6"/>
  <c r="C49" i="6"/>
  <c r="B49" i="6"/>
  <c r="J48" i="6"/>
  <c r="D48" i="6"/>
  <c r="C48" i="6"/>
  <c r="B48" i="6"/>
  <c r="J47" i="6"/>
  <c r="D47" i="6"/>
  <c r="C47" i="6"/>
  <c r="B47" i="6"/>
  <c r="J46" i="6"/>
  <c r="D46" i="6"/>
  <c r="C46" i="6"/>
  <c r="B46" i="6"/>
  <c r="J45" i="6"/>
  <c r="D45" i="6"/>
  <c r="C45" i="6"/>
  <c r="B45" i="6"/>
  <c r="J44" i="6"/>
  <c r="D44" i="6"/>
  <c r="C44" i="6"/>
  <c r="B44" i="6"/>
  <c r="J43" i="6"/>
  <c r="D43" i="6"/>
  <c r="C43" i="6"/>
  <c r="B43" i="6"/>
  <c r="J42" i="6"/>
  <c r="D42" i="6"/>
  <c r="C42" i="6"/>
  <c r="B42" i="6"/>
  <c r="J41" i="6"/>
  <c r="D41" i="6"/>
  <c r="C41" i="6"/>
  <c r="B41" i="6"/>
  <c r="J40" i="6"/>
  <c r="D40" i="6"/>
  <c r="C40" i="6"/>
  <c r="B40" i="6"/>
  <c r="J39" i="6"/>
  <c r="D39" i="6"/>
  <c r="C39" i="6"/>
  <c r="B39" i="6"/>
  <c r="J38" i="6"/>
  <c r="D38" i="6"/>
  <c r="C38" i="6"/>
  <c r="B38" i="6"/>
  <c r="J37" i="6"/>
  <c r="D37" i="6"/>
  <c r="C37" i="6"/>
  <c r="B37" i="6"/>
  <c r="J36" i="6"/>
  <c r="D36" i="6"/>
  <c r="C36" i="6"/>
  <c r="B36" i="6"/>
  <c r="J35" i="6"/>
  <c r="D35" i="6"/>
  <c r="C35" i="6"/>
  <c r="B35" i="6"/>
  <c r="J34" i="6"/>
  <c r="D34" i="6"/>
  <c r="C34" i="6"/>
  <c r="B34" i="6"/>
  <c r="J33" i="6"/>
  <c r="D33" i="6"/>
  <c r="C33" i="6"/>
  <c r="B33" i="6"/>
  <c r="J32" i="6"/>
  <c r="D32" i="6"/>
  <c r="C32" i="6"/>
  <c r="B32" i="6"/>
  <c r="J31" i="6"/>
  <c r="D31" i="6"/>
  <c r="C31" i="6"/>
  <c r="B31" i="6"/>
  <c r="J30" i="6"/>
  <c r="D30" i="6"/>
  <c r="C30" i="6"/>
  <c r="B30" i="6"/>
  <c r="J29" i="6"/>
  <c r="D29" i="6"/>
  <c r="C29" i="6"/>
  <c r="B29" i="6"/>
  <c r="J28" i="6"/>
  <c r="D28" i="6"/>
  <c r="C28" i="6"/>
  <c r="B28" i="6"/>
  <c r="J27" i="6"/>
  <c r="D27" i="6"/>
  <c r="C27" i="6"/>
  <c r="B27" i="6"/>
  <c r="J26" i="6"/>
  <c r="D26" i="6"/>
  <c r="C26" i="6"/>
  <c r="B26" i="6"/>
  <c r="J25" i="6"/>
  <c r="D25" i="6"/>
  <c r="C25" i="6"/>
  <c r="B25" i="6"/>
  <c r="J24" i="6"/>
  <c r="D24" i="6"/>
  <c r="C24" i="6"/>
  <c r="B24" i="6"/>
  <c r="J23" i="6"/>
  <c r="D23" i="6"/>
  <c r="C23" i="6"/>
  <c r="B23" i="6"/>
  <c r="J22" i="6"/>
  <c r="D22" i="6"/>
  <c r="C22" i="6"/>
  <c r="B22" i="6"/>
  <c r="J21" i="6"/>
  <c r="D21" i="6"/>
  <c r="C21" i="6"/>
  <c r="B21" i="6"/>
  <c r="J20" i="6"/>
  <c r="D20" i="6"/>
  <c r="C20" i="6"/>
  <c r="B20" i="6"/>
  <c r="J19" i="6"/>
  <c r="D19" i="6"/>
  <c r="C19" i="6"/>
  <c r="B19" i="6"/>
  <c r="J18" i="6"/>
  <c r="D18" i="6"/>
  <c r="C18" i="6"/>
  <c r="B18" i="6"/>
  <c r="J17" i="6"/>
  <c r="D17" i="6"/>
  <c r="C17" i="6"/>
  <c r="B17" i="6"/>
  <c r="J16" i="6"/>
  <c r="D16" i="6"/>
  <c r="C16" i="6"/>
  <c r="B16" i="6"/>
  <c r="J15" i="6"/>
  <c r="D15" i="6"/>
  <c r="C15" i="6"/>
  <c r="B15" i="6"/>
  <c r="J14" i="6"/>
  <c r="D14" i="6"/>
  <c r="C14" i="6"/>
  <c r="B14" i="6"/>
  <c r="J13" i="6"/>
  <c r="D13" i="6"/>
  <c r="C13" i="6"/>
  <c r="B13" i="6"/>
  <c r="J12" i="6"/>
  <c r="D12" i="6"/>
  <c r="C12" i="6"/>
  <c r="B12" i="6"/>
  <c r="J11" i="6"/>
  <c r="D11" i="6"/>
  <c r="C11" i="6"/>
  <c r="B11" i="6"/>
  <c r="J10" i="6"/>
  <c r="D10" i="6"/>
  <c r="C10" i="6"/>
  <c r="B10" i="6"/>
  <c r="J9" i="6"/>
  <c r="D9" i="6"/>
  <c r="C9" i="6"/>
  <c r="B9" i="6"/>
  <c r="J8" i="6"/>
  <c r="D8" i="6"/>
  <c r="C8" i="6"/>
  <c r="B8" i="6"/>
  <c r="J7" i="6"/>
  <c r="D7" i="6"/>
  <c r="C7" i="6"/>
  <c r="B7" i="6"/>
  <c r="J6" i="6"/>
  <c r="D6" i="6"/>
  <c r="C6" i="6"/>
  <c r="B6" i="6"/>
  <c r="J5" i="6"/>
  <c r="D5" i="6"/>
  <c r="C5" i="6"/>
  <c r="B5" i="6"/>
  <c r="J4" i="6"/>
  <c r="D4" i="6"/>
  <c r="C4" i="6"/>
  <c r="B4" i="6"/>
  <c r="J3" i="6"/>
  <c r="D3" i="6"/>
  <c r="C3" i="6"/>
  <c r="B3" i="6"/>
  <c r="J2" i="6"/>
  <c r="D2" i="6"/>
  <c r="C2" i="6"/>
  <c r="B2" i="6"/>
  <c r="I3028" i="5"/>
  <c r="H3028" i="5"/>
  <c r="J3028" i="5" s="1"/>
  <c r="B3028" i="5"/>
  <c r="I3027" i="5"/>
  <c r="H3027" i="5"/>
  <c r="B3027" i="5"/>
  <c r="I3026" i="5"/>
  <c r="H3026" i="5"/>
  <c r="B3026" i="5"/>
  <c r="I3025" i="5"/>
  <c r="H3025" i="5"/>
  <c r="B3025" i="5"/>
  <c r="I3024" i="5"/>
  <c r="H3024" i="5"/>
  <c r="J3024" i="5" s="1"/>
  <c r="B3024" i="5"/>
  <c r="I3023" i="5"/>
  <c r="H3023" i="5"/>
  <c r="B3023" i="5"/>
  <c r="I3022" i="5"/>
  <c r="H3022" i="5"/>
  <c r="B3022" i="5"/>
  <c r="I3021" i="5"/>
  <c r="H3021" i="5"/>
  <c r="J3021" i="5" s="1"/>
  <c r="B3021" i="5"/>
  <c r="I3020" i="5"/>
  <c r="H3020" i="5"/>
  <c r="J3020" i="5" s="1"/>
  <c r="B3020" i="5"/>
  <c r="I3019" i="5"/>
  <c r="H3019" i="5"/>
  <c r="B3019" i="5"/>
  <c r="I3018" i="5"/>
  <c r="H3018" i="5"/>
  <c r="B3018" i="5"/>
  <c r="I3017" i="5"/>
  <c r="H3017" i="5"/>
  <c r="B3017" i="5"/>
  <c r="I3016" i="5"/>
  <c r="H3016" i="5"/>
  <c r="J3016" i="5" s="1"/>
  <c r="B3016" i="5"/>
  <c r="I3015" i="5"/>
  <c r="H3015" i="5"/>
  <c r="B3015" i="5"/>
  <c r="I3014" i="5"/>
  <c r="H3014" i="5"/>
  <c r="B3014" i="5"/>
  <c r="I3013" i="5"/>
  <c r="H3013" i="5"/>
  <c r="J3013" i="5" s="1"/>
  <c r="B3013" i="5"/>
  <c r="I3012" i="5"/>
  <c r="H3012" i="5"/>
  <c r="J3012" i="5" s="1"/>
  <c r="B3012" i="5"/>
  <c r="I3011" i="5"/>
  <c r="H3011" i="5"/>
  <c r="B3011" i="5"/>
  <c r="I3010" i="5"/>
  <c r="H3010" i="5"/>
  <c r="B3010" i="5"/>
  <c r="I3009" i="5"/>
  <c r="H3009" i="5"/>
  <c r="B3009" i="5"/>
  <c r="I3008" i="5"/>
  <c r="H3008" i="5"/>
  <c r="J3008" i="5" s="1"/>
  <c r="B3008" i="5"/>
  <c r="I3007" i="5"/>
  <c r="H3007" i="5"/>
  <c r="B3007" i="5"/>
  <c r="I3006" i="5"/>
  <c r="H3006" i="5"/>
  <c r="B3006" i="5"/>
  <c r="I3005" i="5"/>
  <c r="H3005" i="5"/>
  <c r="J3005" i="5" s="1"/>
  <c r="B3005" i="5"/>
  <c r="I3004" i="5"/>
  <c r="H3004" i="5"/>
  <c r="J3004" i="5" s="1"/>
  <c r="B3004" i="5"/>
  <c r="I3003" i="5"/>
  <c r="H3003" i="5"/>
  <c r="B3003" i="5"/>
  <c r="I3002" i="5"/>
  <c r="H3002" i="5"/>
  <c r="B3002" i="5"/>
  <c r="I3001" i="5"/>
  <c r="H3001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I5" i="5"/>
  <c r="H5" i="5"/>
  <c r="J5" i="5" s="1"/>
  <c r="B5" i="5"/>
  <c r="I5" i="4"/>
  <c r="H5" i="4"/>
  <c r="F4236" i="3"/>
  <c r="F4235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N3" i="2"/>
  <c r="L3" i="2"/>
  <c r="J3" i="2"/>
  <c r="H3" i="2"/>
  <c r="O3" i="2" s="1"/>
  <c r="L3020" i="6" l="1"/>
  <c r="L3012" i="6"/>
  <c r="L3004" i="6"/>
  <c r="L2996" i="6"/>
  <c r="L3025" i="6"/>
  <c r="L3017" i="6"/>
  <c r="L3009" i="6"/>
  <c r="L3001" i="6"/>
  <c r="L2993" i="6"/>
  <c r="L2985" i="6"/>
  <c r="L3024" i="6"/>
  <c r="L3016" i="6"/>
  <c r="L3008" i="6"/>
  <c r="L3000" i="6"/>
  <c r="L2992" i="6"/>
  <c r="L2984" i="6"/>
  <c r="L3023" i="6"/>
  <c r="L3015" i="6"/>
  <c r="L3007" i="6"/>
  <c r="L3021" i="6"/>
  <c r="L3013" i="6"/>
  <c r="L3005" i="6"/>
  <c r="L3014" i="6"/>
  <c r="L2991" i="6"/>
  <c r="L2982" i="6"/>
  <c r="L2961" i="6"/>
  <c r="L2958" i="6"/>
  <c r="L2952" i="6"/>
  <c r="L2951" i="6"/>
  <c r="L2914" i="6"/>
  <c r="L2897" i="6"/>
  <c r="L2894" i="6"/>
  <c r="L2886" i="6"/>
  <c r="L2878" i="6"/>
  <c r="L2953" i="6"/>
  <c r="L2950" i="6"/>
  <c r="L2944" i="6"/>
  <c r="L2943" i="6"/>
  <c r="L2885" i="6"/>
  <c r="L2877" i="6"/>
  <c r="L2869" i="6"/>
  <c r="L2861" i="6"/>
  <c r="L2853" i="6"/>
  <c r="L2983" i="6"/>
  <c r="L2945" i="6"/>
  <c r="L2936" i="6"/>
  <c r="L2935" i="6"/>
  <c r="L3022" i="6"/>
  <c r="L2954" i="6"/>
  <c r="L2937" i="6"/>
  <c r="L2934" i="6"/>
  <c r="L2928" i="6"/>
  <c r="L2927" i="6"/>
  <c r="L2883" i="6"/>
  <c r="L2998" i="6"/>
  <c r="L2929" i="6"/>
  <c r="L2920" i="6"/>
  <c r="L2919" i="6"/>
  <c r="L3006" i="6"/>
  <c r="L2976" i="6"/>
  <c r="L2975" i="6"/>
  <c r="L2921" i="6"/>
  <c r="L2918" i="6"/>
  <c r="L2912" i="6"/>
  <c r="L2911" i="6"/>
  <c r="L2889" i="6"/>
  <c r="L2881" i="6"/>
  <c r="L2969" i="6"/>
  <c r="L2960" i="6"/>
  <c r="L2959" i="6"/>
  <c r="L2905" i="6"/>
  <c r="L2896" i="6"/>
  <c r="L2895" i="6"/>
  <c r="L2974" i="6"/>
  <c r="L2967" i="6"/>
  <c r="L2851" i="6"/>
  <c r="L2910" i="6"/>
  <c r="L2903" i="6"/>
  <c r="L2843" i="6"/>
  <c r="L2838" i="6"/>
  <c r="L2891" i="6"/>
  <c r="L2875" i="6"/>
  <c r="L2870" i="6"/>
  <c r="L2859" i="6"/>
  <c r="L2854" i="6"/>
  <c r="L2846" i="6"/>
  <c r="L2977" i="6"/>
  <c r="L2968" i="6"/>
  <c r="L2827" i="6"/>
  <c r="L2819" i="6"/>
  <c r="L2811" i="6"/>
  <c r="L2803" i="6"/>
  <c r="L2795" i="6"/>
  <c r="L2913" i="6"/>
  <c r="L2904" i="6"/>
  <c r="L2880" i="6"/>
  <c r="L2990" i="6"/>
  <c r="L2999" i="6"/>
  <c r="L2888" i="6"/>
  <c r="L2868" i="6"/>
  <c r="L2831" i="6"/>
  <c r="L2930" i="6"/>
  <c r="L2862" i="6"/>
  <c r="L2830" i="6"/>
  <c r="L2808" i="6"/>
  <c r="L2793" i="6"/>
  <c r="L2761" i="6"/>
  <c r="L2760" i="6"/>
  <c r="L2755" i="6"/>
  <c r="L2750" i="6"/>
  <c r="L2742" i="6"/>
  <c r="L2734" i="6"/>
  <c r="L2726" i="6"/>
  <c r="L2718" i="6"/>
  <c r="L2872" i="6"/>
  <c r="L2867" i="6"/>
  <c r="L2816" i="6"/>
  <c r="L2801" i="6"/>
  <c r="L2784" i="6"/>
  <c r="L2768" i="6"/>
  <c r="L2762" i="6"/>
  <c r="L2759" i="6"/>
  <c r="L2749" i="6"/>
  <c r="L2741" i="6"/>
  <c r="L2733" i="6"/>
  <c r="L2725" i="6"/>
  <c r="L2717" i="6"/>
  <c r="L2709" i="6"/>
  <c r="L2701" i="6"/>
  <c r="L2693" i="6"/>
  <c r="L2685" i="6"/>
  <c r="L2824" i="6"/>
  <c r="L2856" i="6"/>
  <c r="L2832" i="6"/>
  <c r="L2817" i="6"/>
  <c r="L2790" i="6"/>
  <c r="L2825" i="6"/>
  <c r="L2798" i="6"/>
  <c r="L2848" i="6"/>
  <c r="L2833" i="6"/>
  <c r="L2806" i="6"/>
  <c r="L2776" i="6"/>
  <c r="L2710" i="6"/>
  <c r="L2792" i="6"/>
  <c r="L2787" i="6"/>
  <c r="L2702" i="6"/>
  <c r="L2809" i="6"/>
  <c r="L2785" i="6"/>
  <c r="L2779" i="6"/>
  <c r="L2782" i="6"/>
  <c r="L2677" i="6"/>
  <c r="L2814" i="6"/>
  <c r="L2777" i="6"/>
  <c r="L2771" i="6"/>
  <c r="L2758" i="6"/>
  <c r="L2740" i="6"/>
  <c r="L2724" i="6"/>
  <c r="L2684" i="6"/>
  <c r="L2683" i="6"/>
  <c r="L2682" i="6"/>
  <c r="L2676" i="6"/>
  <c r="L2667" i="6"/>
  <c r="L2659" i="6"/>
  <c r="L2651" i="6"/>
  <c r="L2643" i="6"/>
  <c r="L2635" i="6"/>
  <c r="L2627" i="6"/>
  <c r="L2619" i="6"/>
  <c r="L2800" i="6"/>
  <c r="L2774" i="6"/>
  <c r="L2736" i="6"/>
  <c r="L2692" i="6"/>
  <c r="L2686" i="6"/>
  <c r="L2672" i="6"/>
  <c r="L2665" i="6"/>
  <c r="L2657" i="6"/>
  <c r="L2641" i="6"/>
  <c r="L2625" i="6"/>
  <c r="L2766" i="6"/>
  <c r="L2752" i="6"/>
  <c r="L2715" i="6"/>
  <c r="L2658" i="6"/>
  <c r="L2642" i="6"/>
  <c r="L2626" i="6"/>
  <c r="L2731" i="6"/>
  <c r="L2666" i="6"/>
  <c r="L2652" i="6"/>
  <c r="L2636" i="6"/>
  <c r="L2620" i="6"/>
  <c r="L2591" i="6"/>
  <c r="L2822" i="6"/>
  <c r="L2769" i="6"/>
  <c r="L2747" i="6"/>
  <c r="L2687" i="6"/>
  <c r="L2674" i="6"/>
  <c r="L2610" i="6"/>
  <c r="L2609" i="6"/>
  <c r="L2735" i="6"/>
  <c r="L2695" i="6"/>
  <c r="L2675" i="6"/>
  <c r="L2650" i="6"/>
  <c r="L2634" i="6"/>
  <c r="L2618" i="6"/>
  <c r="L2607" i="6"/>
  <c r="L2588" i="6"/>
  <c r="L2580" i="6"/>
  <c r="L2572" i="6"/>
  <c r="L2564" i="6"/>
  <c r="L2556" i="6"/>
  <c r="L2548" i="6"/>
  <c r="L2763" i="6"/>
  <c r="L2751" i="6"/>
  <c r="L2707" i="6"/>
  <c r="L2696" i="6"/>
  <c r="L2691" i="6"/>
  <c r="L2688" i="6"/>
  <c r="L2616" i="6"/>
  <c r="L2578" i="6"/>
  <c r="L2567" i="6"/>
  <c r="L2541" i="6"/>
  <c r="L2540" i="6"/>
  <c r="L2708" i="6"/>
  <c r="L2694" i="6"/>
  <c r="L2664" i="6"/>
  <c r="L2633" i="6"/>
  <c r="L2602" i="6"/>
  <c r="L2599" i="6"/>
  <c r="L2595" i="6"/>
  <c r="L2589" i="6"/>
  <c r="L2586" i="6"/>
  <c r="L2575" i="6"/>
  <c r="L2542" i="6"/>
  <c r="L2539" i="6"/>
  <c r="L2526" i="6"/>
  <c r="L2518" i="6"/>
  <c r="L2510" i="6"/>
  <c r="L2502" i="6"/>
  <c r="L2494" i="6"/>
  <c r="L2486" i="6"/>
  <c r="L2478" i="6"/>
  <c r="L2470" i="6"/>
  <c r="L2462" i="6"/>
  <c r="L2454" i="6"/>
  <c r="L2446" i="6"/>
  <c r="L2438" i="6"/>
  <c r="L2430" i="6"/>
  <c r="L2422" i="6"/>
  <c r="L2414" i="6"/>
  <c r="L2406" i="6"/>
  <c r="L2398" i="6"/>
  <c r="L2390" i="6"/>
  <c r="L2719" i="6"/>
  <c r="L2583" i="6"/>
  <c r="L2549" i="6"/>
  <c r="L2543" i="6"/>
  <c r="L2690" i="6"/>
  <c r="L2617" i="6"/>
  <c r="L2608" i="6"/>
  <c r="L2596" i="6"/>
  <c r="L2557" i="6"/>
  <c r="L2532" i="6"/>
  <c r="L2648" i="6"/>
  <c r="L2603" i="6"/>
  <c r="L2565" i="6"/>
  <c r="L2531" i="6"/>
  <c r="L2523" i="6"/>
  <c r="L2515" i="6"/>
  <c r="L2507" i="6"/>
  <c r="L2499" i="6"/>
  <c r="L2491" i="6"/>
  <c r="L2483" i="6"/>
  <c r="L2475" i="6"/>
  <c r="L2467" i="6"/>
  <c r="L2459" i="6"/>
  <c r="L2720" i="6"/>
  <c r="L2597" i="6"/>
  <c r="L2573" i="6"/>
  <c r="L2554" i="6"/>
  <c r="L2649" i="6"/>
  <c r="L2604" i="6"/>
  <c r="L2594" i="6"/>
  <c r="L2570" i="6"/>
  <c r="L2559" i="6"/>
  <c r="L2546" i="6"/>
  <c r="L2528" i="6"/>
  <c r="L2520" i="6"/>
  <c r="L2512" i="6"/>
  <c r="L2443" i="6"/>
  <c r="L2424" i="6"/>
  <c r="L2417" i="6"/>
  <c r="L2374" i="6"/>
  <c r="L2373" i="6"/>
  <c r="L2355" i="6"/>
  <c r="L2331" i="6"/>
  <c r="L2330" i="6"/>
  <c r="L2329" i="6"/>
  <c r="L2328" i="6"/>
  <c r="L2326" i="6"/>
  <c r="L2325" i="6"/>
  <c r="L2317" i="6"/>
  <c r="L2309" i="6"/>
  <c r="L2301" i="6"/>
  <c r="L2293" i="6"/>
  <c r="L2285" i="6"/>
  <c r="L2277" i="6"/>
  <c r="L2269" i="6"/>
  <c r="L2261" i="6"/>
  <c r="L2253" i="6"/>
  <c r="L2245" i="6"/>
  <c r="L2237" i="6"/>
  <c r="L2229" i="6"/>
  <c r="L2221" i="6"/>
  <c r="L2521" i="6"/>
  <c r="L2504" i="6"/>
  <c r="L2481" i="6"/>
  <c r="L2472" i="6"/>
  <c r="L2451" i="6"/>
  <c r="L2432" i="6"/>
  <c r="L2425" i="6"/>
  <c r="L2387" i="6"/>
  <c r="L2382" i="6"/>
  <c r="L2366" i="6"/>
  <c r="L2347" i="6"/>
  <c r="L2440" i="6"/>
  <c r="L2433" i="6"/>
  <c r="L2395" i="6"/>
  <c r="L2376" i="6"/>
  <c r="L2358" i="6"/>
  <c r="L2339" i="6"/>
  <c r="L2336" i="6"/>
  <c r="L2505" i="6"/>
  <c r="L2496" i="6"/>
  <c r="L2473" i="6"/>
  <c r="L2464" i="6"/>
  <c r="L2448" i="6"/>
  <c r="L2441" i="6"/>
  <c r="L2403" i="6"/>
  <c r="L2384" i="6"/>
  <c r="L2377" i="6"/>
  <c r="L2368" i="6"/>
  <c r="L2350" i="6"/>
  <c r="L2349" i="6"/>
  <c r="L2314" i="6"/>
  <c r="L2306" i="6"/>
  <c r="L2298" i="6"/>
  <c r="L2290" i="6"/>
  <c r="L2282" i="6"/>
  <c r="L2274" i="6"/>
  <c r="L2266" i="6"/>
  <c r="L2258" i="6"/>
  <c r="L2250" i="6"/>
  <c r="L2242" i="6"/>
  <c r="L2234" i="6"/>
  <c r="L2226" i="6"/>
  <c r="L2218" i="6"/>
  <c r="L2581" i="6"/>
  <c r="L2551" i="6"/>
  <c r="L2529" i="6"/>
  <c r="L2449" i="6"/>
  <c r="L2411" i="6"/>
  <c r="L2392" i="6"/>
  <c r="L2385" i="6"/>
  <c r="L2360" i="6"/>
  <c r="L2342" i="6"/>
  <c r="L2562" i="6"/>
  <c r="L2497" i="6"/>
  <c r="L2488" i="6"/>
  <c r="L2465" i="6"/>
  <c r="L2456" i="6"/>
  <c r="L2419" i="6"/>
  <c r="L2400" i="6"/>
  <c r="L2393" i="6"/>
  <c r="L2379" i="6"/>
  <c r="L2361" i="6"/>
  <c r="L2352" i="6"/>
  <c r="L2312" i="6"/>
  <c r="L2304" i="6"/>
  <c r="L2296" i="6"/>
  <c r="L2288" i="6"/>
  <c r="L2280" i="6"/>
  <c r="L2272" i="6"/>
  <c r="L2264" i="6"/>
  <c r="L2256" i="6"/>
  <c r="L2248" i="6"/>
  <c r="L2240" i="6"/>
  <c r="L2232" i="6"/>
  <c r="L2224" i="6"/>
  <c r="L2216" i="6"/>
  <c r="L2208" i="6"/>
  <c r="L2200" i="6"/>
  <c r="L2192" i="6"/>
  <c r="L2184" i="6"/>
  <c r="L2632" i="6"/>
  <c r="L2489" i="6"/>
  <c r="L2480" i="6"/>
  <c r="L2457" i="6"/>
  <c r="L2435" i="6"/>
  <c r="L2416" i="6"/>
  <c r="L2409" i="6"/>
  <c r="L2363" i="6"/>
  <c r="L2353" i="6"/>
  <c r="L2255" i="6"/>
  <c r="L2181" i="6"/>
  <c r="L2168" i="6"/>
  <c r="L2427" i="6"/>
  <c r="L2401" i="6"/>
  <c r="L2371" i="6"/>
  <c r="L2322" i="6"/>
  <c r="L2279" i="6"/>
  <c r="L2215" i="6"/>
  <c r="L2194" i="6"/>
  <c r="L2189" i="6"/>
  <c r="L2173" i="6"/>
  <c r="L2303" i="6"/>
  <c r="L2239" i="6"/>
  <c r="L2513" i="6"/>
  <c r="L2408" i="6"/>
  <c r="L2320" i="6"/>
  <c r="L2263" i="6"/>
  <c r="L2205" i="6"/>
  <c r="L2176" i="6"/>
  <c r="L2160" i="6"/>
  <c r="L2323" i="6"/>
  <c r="L2287" i="6"/>
  <c r="L2223" i="6"/>
  <c r="L2213" i="6"/>
  <c r="L2159" i="6"/>
  <c r="L2151" i="6"/>
  <c r="L2143" i="6"/>
  <c r="L2135" i="6"/>
  <c r="L2127" i="6"/>
  <c r="L2119" i="6"/>
  <c r="L2111" i="6"/>
  <c r="L2103" i="6"/>
  <c r="L2095" i="6"/>
  <c r="L2087" i="6"/>
  <c r="L2079" i="6"/>
  <c r="L2071" i="6"/>
  <c r="L2063" i="6"/>
  <c r="L2055" i="6"/>
  <c r="L2047" i="6"/>
  <c r="L2039" i="6"/>
  <c r="L2031" i="6"/>
  <c r="L2023" i="6"/>
  <c r="L2015" i="6"/>
  <c r="L2007" i="6"/>
  <c r="L2311" i="6"/>
  <c r="L2247" i="6"/>
  <c r="L2202" i="6"/>
  <c r="L2197" i="6"/>
  <c r="L2191" i="6"/>
  <c r="L2186" i="6"/>
  <c r="L2178" i="6"/>
  <c r="L2158" i="6"/>
  <c r="L2150" i="6"/>
  <c r="L2142" i="6"/>
  <c r="L2134" i="6"/>
  <c r="L2126" i="6"/>
  <c r="L2118" i="6"/>
  <c r="L2110" i="6"/>
  <c r="L2102" i="6"/>
  <c r="L2094" i="6"/>
  <c r="L2086" i="6"/>
  <c r="L2078" i="6"/>
  <c r="L2070" i="6"/>
  <c r="L2062" i="6"/>
  <c r="L2054" i="6"/>
  <c r="L2046" i="6"/>
  <c r="L2038" i="6"/>
  <c r="L2030" i="6"/>
  <c r="L2611" i="6"/>
  <c r="L2344" i="6"/>
  <c r="L2295" i="6"/>
  <c r="L2231" i="6"/>
  <c r="L2207" i="6"/>
  <c r="L2156" i="6"/>
  <c r="L2148" i="6"/>
  <c r="L2140" i="6"/>
  <c r="L2132" i="6"/>
  <c r="L2124" i="6"/>
  <c r="L2116" i="6"/>
  <c r="L2108" i="6"/>
  <c r="L2100" i="6"/>
  <c r="L2092" i="6"/>
  <c r="L2084" i="6"/>
  <c r="L2076" i="6"/>
  <c r="L2068" i="6"/>
  <c r="L2060" i="6"/>
  <c r="L2052" i="6"/>
  <c r="L2044" i="6"/>
  <c r="L2036" i="6"/>
  <c r="L2028" i="6"/>
  <c r="L2020" i="6"/>
  <c r="L2012" i="6"/>
  <c r="L2109" i="6"/>
  <c r="L2045" i="6"/>
  <c r="L2006" i="6"/>
  <c r="L1998" i="6"/>
  <c r="L1997" i="6"/>
  <c r="L1996" i="6"/>
  <c r="L1994" i="6"/>
  <c r="L1993" i="6"/>
  <c r="L1967" i="6"/>
  <c r="L1966" i="6"/>
  <c r="L1965" i="6"/>
  <c r="L1957" i="6"/>
  <c r="L1949" i="6"/>
  <c r="L1941" i="6"/>
  <c r="L1933" i="6"/>
  <c r="L1925" i="6"/>
  <c r="L1917" i="6"/>
  <c r="L1909" i="6"/>
  <c r="L1901" i="6"/>
  <c r="L1893" i="6"/>
  <c r="L1885" i="6"/>
  <c r="L1877" i="6"/>
  <c r="L1869" i="6"/>
  <c r="L1861" i="6"/>
  <c r="L1853" i="6"/>
  <c r="L1845" i="6"/>
  <c r="L1837" i="6"/>
  <c r="L1829" i="6"/>
  <c r="L2133" i="6"/>
  <c r="L2069" i="6"/>
  <c r="L2021" i="6"/>
  <c r="L1999" i="6"/>
  <c r="L2179" i="6"/>
  <c r="L2157" i="6"/>
  <c r="L2093" i="6"/>
  <c r="L2029" i="6"/>
  <c r="L1975" i="6"/>
  <c r="L1972" i="6"/>
  <c r="L2271" i="6"/>
  <c r="L2117" i="6"/>
  <c r="L2053" i="6"/>
  <c r="L2022" i="6"/>
  <c r="L2013" i="6"/>
  <c r="L2210" i="6"/>
  <c r="L2141" i="6"/>
  <c r="L2077" i="6"/>
  <c r="L1983" i="6"/>
  <c r="L1980" i="6"/>
  <c r="L2101" i="6"/>
  <c r="L2037" i="6"/>
  <c r="L2014" i="6"/>
  <c r="L2001" i="6"/>
  <c r="L1960" i="6"/>
  <c r="L1952" i="6"/>
  <c r="L1944" i="6"/>
  <c r="L1936" i="6"/>
  <c r="L1928" i="6"/>
  <c r="L1920" i="6"/>
  <c r="L1912" i="6"/>
  <c r="L1904" i="6"/>
  <c r="L1896" i="6"/>
  <c r="L1888" i="6"/>
  <c r="L1880" i="6"/>
  <c r="L1872" i="6"/>
  <c r="L1864" i="6"/>
  <c r="L1856" i="6"/>
  <c r="L1848" i="6"/>
  <c r="L1840" i="6"/>
  <c r="L2187" i="6"/>
  <c r="L2149" i="6"/>
  <c r="L2085" i="6"/>
  <c r="L2005" i="6"/>
  <c r="L2004" i="6"/>
  <c r="L1958" i="6"/>
  <c r="L1950" i="6"/>
  <c r="L1942" i="6"/>
  <c r="L1934" i="6"/>
  <c r="L1926" i="6"/>
  <c r="L1918" i="6"/>
  <c r="L1910" i="6"/>
  <c r="L1902" i="6"/>
  <c r="L1894" i="6"/>
  <c r="L1886" i="6"/>
  <c r="L1878" i="6"/>
  <c r="L1870" i="6"/>
  <c r="L1862" i="6"/>
  <c r="L1854" i="6"/>
  <c r="L1846" i="6"/>
  <c r="L1838" i="6"/>
  <c r="L1830" i="6"/>
  <c r="L2321" i="6"/>
  <c r="L2125" i="6"/>
  <c r="L1959" i="6"/>
  <c r="L1895" i="6"/>
  <c r="L1823" i="6"/>
  <c r="L1807" i="6"/>
  <c r="L1791" i="6"/>
  <c r="L1990" i="6"/>
  <c r="L1919" i="6"/>
  <c r="L1855" i="6"/>
  <c r="L1774" i="6"/>
  <c r="L1773" i="6"/>
  <c r="L1985" i="6"/>
  <c r="L1943" i="6"/>
  <c r="L1879" i="6"/>
  <c r="L1831" i="6"/>
  <c r="L1824" i="6"/>
  <c r="L1808" i="6"/>
  <c r="L1792" i="6"/>
  <c r="L1988" i="6"/>
  <c r="L1903" i="6"/>
  <c r="L1839" i="6"/>
  <c r="L1814" i="6"/>
  <c r="L1813" i="6"/>
  <c r="L1798" i="6"/>
  <c r="L1797" i="6"/>
  <c r="L1782" i="6"/>
  <c r="L1781" i="6"/>
  <c r="L1991" i="6"/>
  <c r="L1927" i="6"/>
  <c r="L1863" i="6"/>
  <c r="L1832" i="6"/>
  <c r="L1815" i="6"/>
  <c r="L1799" i="6"/>
  <c r="L1783" i="6"/>
  <c r="L1780" i="6"/>
  <c r="L1766" i="6"/>
  <c r="L1758" i="6"/>
  <c r="L1750" i="6"/>
  <c r="L1742" i="6"/>
  <c r="L1734" i="6"/>
  <c r="L2061" i="6"/>
  <c r="L1986" i="6"/>
  <c r="L1951" i="6"/>
  <c r="L1887" i="6"/>
  <c r="L1779" i="6"/>
  <c r="L1765" i="6"/>
  <c r="L1757" i="6"/>
  <c r="L1749" i="6"/>
  <c r="L1741" i="6"/>
  <c r="L1733" i="6"/>
  <c r="L1725" i="6"/>
  <c r="L1717" i="6"/>
  <c r="L1709" i="6"/>
  <c r="L1701" i="6"/>
  <c r="L1693" i="6"/>
  <c r="L1935" i="6"/>
  <c r="L1871" i="6"/>
  <c r="L1822" i="6"/>
  <c r="L1821" i="6"/>
  <c r="L1806" i="6"/>
  <c r="L1805" i="6"/>
  <c r="L1790" i="6"/>
  <c r="L1789" i="6"/>
  <c r="L1763" i="6"/>
  <c r="L1755" i="6"/>
  <c r="L1747" i="6"/>
  <c r="L1739" i="6"/>
  <c r="L1731" i="6"/>
  <c r="L1723" i="6"/>
  <c r="L1715" i="6"/>
  <c r="L1707" i="6"/>
  <c r="L1699" i="6"/>
  <c r="L1748" i="6"/>
  <c r="L1700" i="6"/>
  <c r="L1687" i="6"/>
  <c r="L1670" i="6"/>
  <c r="L1667" i="6"/>
  <c r="L1661" i="6"/>
  <c r="L1660" i="6"/>
  <c r="L1623" i="6"/>
  <c r="L1606" i="6"/>
  <c r="L1603" i="6"/>
  <c r="L1597" i="6"/>
  <c r="L1596" i="6"/>
  <c r="L1580" i="6"/>
  <c r="L1572" i="6"/>
  <c r="L1564" i="6"/>
  <c r="L1556" i="6"/>
  <c r="L1548" i="6"/>
  <c r="L1540" i="6"/>
  <c r="L1532" i="6"/>
  <c r="L1524" i="6"/>
  <c r="L1516" i="6"/>
  <c r="L1508" i="6"/>
  <c r="L1500" i="6"/>
  <c r="L1492" i="6"/>
  <c r="L1484" i="6"/>
  <c r="L1476" i="6"/>
  <c r="L1468" i="6"/>
  <c r="L1460" i="6"/>
  <c r="L1452" i="6"/>
  <c r="L1444" i="6"/>
  <c r="L1436" i="6"/>
  <c r="L1428" i="6"/>
  <c r="L1420" i="6"/>
  <c r="L1412" i="6"/>
  <c r="L1404" i="6"/>
  <c r="L1396" i="6"/>
  <c r="L1911" i="6"/>
  <c r="L1816" i="6"/>
  <c r="L1718" i="6"/>
  <c r="L1694" i="6"/>
  <c r="L1679" i="6"/>
  <c r="L1662" i="6"/>
  <c r="L1659" i="6"/>
  <c r="L1653" i="6"/>
  <c r="L1652" i="6"/>
  <c r="L1598" i="6"/>
  <c r="L1589" i="6"/>
  <c r="L1588" i="6"/>
  <c r="L1732" i="6"/>
  <c r="L1724" i="6"/>
  <c r="L1654" i="6"/>
  <c r="L1645" i="6"/>
  <c r="L1644" i="6"/>
  <c r="L1590" i="6"/>
  <c r="L1784" i="6"/>
  <c r="L1756" i="6"/>
  <c r="L1710" i="6"/>
  <c r="L1646" i="6"/>
  <c r="L1637" i="6"/>
  <c r="L1636" i="6"/>
  <c r="L1989" i="6"/>
  <c r="L1716" i="6"/>
  <c r="L1638" i="6"/>
  <c r="L1629" i="6"/>
  <c r="L1628" i="6"/>
  <c r="L1740" i="6"/>
  <c r="L1702" i="6"/>
  <c r="L1692" i="6"/>
  <c r="L1691" i="6"/>
  <c r="L1685" i="6"/>
  <c r="L1684" i="6"/>
  <c r="L1647" i="6"/>
  <c r="L1630" i="6"/>
  <c r="L1627" i="6"/>
  <c r="L1621" i="6"/>
  <c r="L1620" i="6"/>
  <c r="L1583" i="6"/>
  <c r="L1575" i="6"/>
  <c r="L1567" i="6"/>
  <c r="L1559" i="6"/>
  <c r="L1551" i="6"/>
  <c r="L1543" i="6"/>
  <c r="L1535" i="6"/>
  <c r="L1527" i="6"/>
  <c r="L1519" i="6"/>
  <c r="L1511" i="6"/>
  <c r="L1503" i="6"/>
  <c r="L1495" i="6"/>
  <c r="L1487" i="6"/>
  <c r="L1479" i="6"/>
  <c r="L1471" i="6"/>
  <c r="L1463" i="6"/>
  <c r="L1455" i="6"/>
  <c r="L1726" i="6"/>
  <c r="L1678" i="6"/>
  <c r="L1675" i="6"/>
  <c r="L1669" i="6"/>
  <c r="L1668" i="6"/>
  <c r="L1631" i="6"/>
  <c r="L1614" i="6"/>
  <c r="L1611" i="6"/>
  <c r="L1605" i="6"/>
  <c r="L1604" i="6"/>
  <c r="L1581" i="6"/>
  <c r="L1573" i="6"/>
  <c r="L1565" i="6"/>
  <c r="L1557" i="6"/>
  <c r="L1549" i="6"/>
  <c r="L1541" i="6"/>
  <c r="L1533" i="6"/>
  <c r="L1525" i="6"/>
  <c r="L1517" i="6"/>
  <c r="L1509" i="6"/>
  <c r="L1501" i="6"/>
  <c r="L1847" i="6"/>
  <c r="L1622" i="6"/>
  <c r="L1613" i="6"/>
  <c r="L1566" i="6"/>
  <c r="L1502" i="6"/>
  <c r="L1447" i="6"/>
  <c r="L1446" i="6"/>
  <c r="L1445" i="6"/>
  <c r="L1418" i="6"/>
  <c r="L1417" i="6"/>
  <c r="L1372" i="6"/>
  <c r="L1364" i="6"/>
  <c r="L1356" i="6"/>
  <c r="L1348" i="6"/>
  <c r="L1340" i="6"/>
  <c r="L1332" i="6"/>
  <c r="L1324" i="6"/>
  <c r="L1316" i="6"/>
  <c r="L1308" i="6"/>
  <c r="L1526" i="6"/>
  <c r="L1478" i="6"/>
  <c r="L1453" i="6"/>
  <c r="L1439" i="6"/>
  <c r="L1438" i="6"/>
  <c r="L1437" i="6"/>
  <c r="L1391" i="6"/>
  <c r="L1390" i="6"/>
  <c r="L1389" i="6"/>
  <c r="L1388" i="6"/>
  <c r="L1371" i="6"/>
  <c r="L1363" i="6"/>
  <c r="L1355" i="6"/>
  <c r="L1639" i="6"/>
  <c r="L1550" i="6"/>
  <c r="L1461" i="6"/>
  <c r="L1431" i="6"/>
  <c r="L1708" i="6"/>
  <c r="L1574" i="6"/>
  <c r="L1510" i="6"/>
  <c r="L1493" i="6"/>
  <c r="L1469" i="6"/>
  <c r="L1454" i="6"/>
  <c r="L1449" i="6"/>
  <c r="L1423" i="6"/>
  <c r="L1422" i="6"/>
  <c r="L1421" i="6"/>
  <c r="L1399" i="6"/>
  <c r="L1398" i="6"/>
  <c r="L1397" i="6"/>
  <c r="L1386" i="6"/>
  <c r="L1369" i="6"/>
  <c r="L1361" i="6"/>
  <c r="L1353" i="6"/>
  <c r="L1683" i="6"/>
  <c r="L1676" i="6"/>
  <c r="L1534" i="6"/>
  <c r="L1380" i="6"/>
  <c r="L1304" i="6"/>
  <c r="L1296" i="6"/>
  <c r="L1288" i="6"/>
  <c r="L1800" i="6"/>
  <c r="L1619" i="6"/>
  <c r="L1612" i="6"/>
  <c r="L1558" i="6"/>
  <c r="L1494" i="6"/>
  <c r="L1485" i="6"/>
  <c r="L1470" i="6"/>
  <c r="L1458" i="6"/>
  <c r="L1764" i="6"/>
  <c r="L1686" i="6"/>
  <c r="L1677" i="6"/>
  <c r="L1542" i="6"/>
  <c r="L1486" i="6"/>
  <c r="L1477" i="6"/>
  <c r="L1349" i="6"/>
  <c r="L1341" i="6"/>
  <c r="L1333" i="6"/>
  <c r="L1325" i="6"/>
  <c r="L1317" i="6"/>
  <c r="L1309" i="6"/>
  <c r="L1301" i="6"/>
  <c r="L1293" i="6"/>
  <c r="L1285" i="6"/>
  <c r="L1582" i="6"/>
  <c r="L1434" i="6"/>
  <c r="L1342" i="6"/>
  <c r="L1339" i="6"/>
  <c r="L1310" i="6"/>
  <c r="L1307" i="6"/>
  <c r="L1275" i="6"/>
  <c r="L1259" i="6"/>
  <c r="L1243" i="6"/>
  <c r="L1227" i="6"/>
  <c r="L1214" i="6"/>
  <c r="L1213" i="6"/>
  <c r="L1409" i="6"/>
  <c r="L1358" i="6"/>
  <c r="L1174" i="6"/>
  <c r="L1166" i="6"/>
  <c r="L1158" i="6"/>
  <c r="L1150" i="6"/>
  <c r="L1142" i="6"/>
  <c r="L1134" i="6"/>
  <c r="L1126" i="6"/>
  <c r="L1334" i="6"/>
  <c r="L1331" i="6"/>
  <c r="L1302" i="6"/>
  <c r="L1299" i="6"/>
  <c r="L1277" i="6"/>
  <c r="L1261" i="6"/>
  <c r="L1245" i="6"/>
  <c r="L1229" i="6"/>
  <c r="L1190" i="6"/>
  <c r="L1189" i="6"/>
  <c r="L1466" i="6"/>
  <c r="L1378" i="6"/>
  <c r="L1278" i="6"/>
  <c r="L1272" i="6"/>
  <c r="L1262" i="6"/>
  <c r="L1256" i="6"/>
  <c r="L1246" i="6"/>
  <c r="L1240" i="6"/>
  <c r="L1230" i="6"/>
  <c r="L1410" i="6"/>
  <c r="L1366" i="6"/>
  <c r="L1326" i="6"/>
  <c r="L1323" i="6"/>
  <c r="L1294" i="6"/>
  <c r="L1291" i="6"/>
  <c r="L1267" i="6"/>
  <c r="L1251" i="6"/>
  <c r="L1235" i="6"/>
  <c r="L1216" i="6"/>
  <c r="L1198" i="6"/>
  <c r="L1197" i="6"/>
  <c r="L1192" i="6"/>
  <c r="L1187" i="6"/>
  <c r="L1179" i="6"/>
  <c r="L1171" i="6"/>
  <c r="L1163" i="6"/>
  <c r="L1155" i="6"/>
  <c r="L1147" i="6"/>
  <c r="L1139" i="6"/>
  <c r="L1131" i="6"/>
  <c r="L1123" i="6"/>
  <c r="L1518" i="6"/>
  <c r="L1199" i="6"/>
  <c r="L1196" i="6"/>
  <c r="L1186" i="6"/>
  <c r="L1178" i="6"/>
  <c r="L1350" i="6"/>
  <c r="L1347" i="6"/>
  <c r="L1318" i="6"/>
  <c r="L1315" i="6"/>
  <c r="L1286" i="6"/>
  <c r="L1283" i="6"/>
  <c r="L1269" i="6"/>
  <c r="L1253" i="6"/>
  <c r="L1237" i="6"/>
  <c r="L1221" i="6"/>
  <c r="L1220" i="6"/>
  <c r="L1219" i="6"/>
  <c r="L1206" i="6"/>
  <c r="L1205" i="6"/>
  <c r="L1200" i="6"/>
  <c r="L1195" i="6"/>
  <c r="L1185" i="6"/>
  <c r="L1177" i="6"/>
  <c r="L1169" i="6"/>
  <c r="L1161" i="6"/>
  <c r="L1270" i="6"/>
  <c r="L1204" i="6"/>
  <c r="L1168" i="6"/>
  <c r="L1152" i="6"/>
  <c r="L1129" i="6"/>
  <c r="L1120" i="6"/>
  <c r="L1115" i="6"/>
  <c r="L1059" i="6"/>
  <c r="L1264" i="6"/>
  <c r="L1110" i="6"/>
  <c r="L1075" i="6"/>
  <c r="L1074" i="6"/>
  <c r="L1073" i="6"/>
  <c r="L1058" i="6"/>
  <c r="L1050" i="6"/>
  <c r="L1042" i="6"/>
  <c r="L1034" i="6"/>
  <c r="L1026" i="6"/>
  <c r="L1018" i="6"/>
  <c r="L1010" i="6"/>
  <c r="L1002" i="6"/>
  <c r="L994" i="6"/>
  <c r="L986" i="6"/>
  <c r="L978" i="6"/>
  <c r="L970" i="6"/>
  <c r="L962" i="6"/>
  <c r="L954" i="6"/>
  <c r="L946" i="6"/>
  <c r="L938" i="6"/>
  <c r="L930" i="6"/>
  <c r="L922" i="6"/>
  <c r="L914" i="6"/>
  <c r="L906" i="6"/>
  <c r="L898" i="6"/>
  <c r="L890" i="6"/>
  <c r="L882" i="6"/>
  <c r="L874" i="6"/>
  <c r="L866" i="6"/>
  <c r="L858" i="6"/>
  <c r="L850" i="6"/>
  <c r="L842" i="6"/>
  <c r="L834" i="6"/>
  <c r="L826" i="6"/>
  <c r="L818" i="6"/>
  <c r="L1425" i="6"/>
  <c r="L1238" i="6"/>
  <c r="L1153" i="6"/>
  <c r="L1144" i="6"/>
  <c r="L1121" i="6"/>
  <c r="L1105" i="6"/>
  <c r="L1104" i="6"/>
  <c r="L1411" i="6"/>
  <c r="L1232" i="6"/>
  <c r="L1207" i="6"/>
  <c r="L1176" i="6"/>
  <c r="L1112" i="6"/>
  <c r="L1083" i="6"/>
  <c r="L1081" i="6"/>
  <c r="L1280" i="6"/>
  <c r="L1145" i="6"/>
  <c r="L1136" i="6"/>
  <c r="L1113" i="6"/>
  <c r="L1107" i="6"/>
  <c r="L1084" i="6"/>
  <c r="L1080" i="6"/>
  <c r="L1078" i="6"/>
  <c r="L1055" i="6"/>
  <c r="L1047" i="6"/>
  <c r="L1039" i="6"/>
  <c r="L1031" i="6"/>
  <c r="L1023" i="6"/>
  <c r="L1015" i="6"/>
  <c r="L1007" i="6"/>
  <c r="L999" i="6"/>
  <c r="L991" i="6"/>
  <c r="L983" i="6"/>
  <c r="L975" i="6"/>
  <c r="L967" i="6"/>
  <c r="L959" i="6"/>
  <c r="L951" i="6"/>
  <c r="L943" i="6"/>
  <c r="L935" i="6"/>
  <c r="L927" i="6"/>
  <c r="L919" i="6"/>
  <c r="L911" i="6"/>
  <c r="L903" i="6"/>
  <c r="L895" i="6"/>
  <c r="L887" i="6"/>
  <c r="L879" i="6"/>
  <c r="L871" i="6"/>
  <c r="L863" i="6"/>
  <c r="L855" i="6"/>
  <c r="L847" i="6"/>
  <c r="L839" i="6"/>
  <c r="L831" i="6"/>
  <c r="L823" i="6"/>
  <c r="L815" i="6"/>
  <c r="L807" i="6"/>
  <c r="L799" i="6"/>
  <c r="L1254" i="6"/>
  <c r="L1118" i="6"/>
  <c r="L1091" i="6"/>
  <c r="L1089" i="6"/>
  <c r="L1222" i="6"/>
  <c r="L1099" i="6"/>
  <c r="L1098" i="6"/>
  <c r="L1097" i="6"/>
  <c r="L1067" i="6"/>
  <c r="L1066" i="6"/>
  <c r="L1065" i="6"/>
  <c r="L1052" i="6"/>
  <c r="L1044" i="6"/>
  <c r="L1036" i="6"/>
  <c r="L1028" i="6"/>
  <c r="L1020" i="6"/>
  <c r="L1012" i="6"/>
  <c r="L1004" i="6"/>
  <c r="L996" i="6"/>
  <c r="L988" i="6"/>
  <c r="L980" i="6"/>
  <c r="L972" i="6"/>
  <c r="L964" i="6"/>
  <c r="L956" i="6"/>
  <c r="L948" i="6"/>
  <c r="L940" i="6"/>
  <c r="L932" i="6"/>
  <c r="L924" i="6"/>
  <c r="L916" i="6"/>
  <c r="L908" i="6"/>
  <c r="L900" i="6"/>
  <c r="L892" i="6"/>
  <c r="L884" i="6"/>
  <c r="L876" i="6"/>
  <c r="L868" i="6"/>
  <c r="L860" i="6"/>
  <c r="L852" i="6"/>
  <c r="L844" i="6"/>
  <c r="L836" i="6"/>
  <c r="L828" i="6"/>
  <c r="L820" i="6"/>
  <c r="L812" i="6"/>
  <c r="L804" i="6"/>
  <c r="L796" i="6"/>
  <c r="L788" i="6"/>
  <c r="L780" i="6"/>
  <c r="L772" i="6"/>
  <c r="L764" i="6"/>
  <c r="L756" i="6"/>
  <c r="L748" i="6"/>
  <c r="L740" i="6"/>
  <c r="L732" i="6"/>
  <c r="L724" i="6"/>
  <c r="L716" i="6"/>
  <c r="L708" i="6"/>
  <c r="L700" i="6"/>
  <c r="L692" i="6"/>
  <c r="L684" i="6"/>
  <c r="L676" i="6"/>
  <c r="L668" i="6"/>
  <c r="L660" i="6"/>
  <c r="L1184" i="6"/>
  <c r="L1137" i="6"/>
  <c r="L1005" i="6"/>
  <c r="L941" i="6"/>
  <c r="L877" i="6"/>
  <c r="L813" i="6"/>
  <c r="L810" i="6"/>
  <c r="L781" i="6"/>
  <c r="L762" i="6"/>
  <c r="L751" i="6"/>
  <c r="L717" i="6"/>
  <c r="L645" i="6"/>
  <c r="L644" i="6"/>
  <c r="L1160" i="6"/>
  <c r="L1029" i="6"/>
  <c r="L965" i="6"/>
  <c r="L901" i="6"/>
  <c r="L837" i="6"/>
  <c r="L789" i="6"/>
  <c r="L770" i="6"/>
  <c r="L759" i="6"/>
  <c r="L725" i="6"/>
  <c r="L706" i="6"/>
  <c r="L687" i="6"/>
  <c r="L671" i="6"/>
  <c r="L655" i="6"/>
  <c r="L646" i="6"/>
  <c r="L637" i="6"/>
  <c r="L636" i="6"/>
  <c r="L634" i="6"/>
  <c r="L393" i="6"/>
  <c r="L385" i="6"/>
  <c r="L377" i="6"/>
  <c r="L369" i="6"/>
  <c r="L361" i="6"/>
  <c r="L353" i="6"/>
  <c r="L345" i="6"/>
  <c r="L337" i="6"/>
  <c r="L329" i="6"/>
  <c r="L321" i="6"/>
  <c r="L313" i="6"/>
  <c r="L305" i="6"/>
  <c r="L297" i="6"/>
  <c r="L1053" i="6"/>
  <c r="L989" i="6"/>
  <c r="L925" i="6"/>
  <c r="L861" i="6"/>
  <c r="L805" i="6"/>
  <c r="L802" i="6"/>
  <c r="L778" i="6"/>
  <c r="L767" i="6"/>
  <c r="L733" i="6"/>
  <c r="L714" i="6"/>
  <c r="L703" i="6"/>
  <c r="L647" i="6"/>
  <c r="L629" i="6"/>
  <c r="L628" i="6"/>
  <c r="L607" i="6"/>
  <c r="L604" i="6"/>
  <c r="L1092" i="6"/>
  <c r="L1013" i="6"/>
  <c r="L949" i="6"/>
  <c r="L885" i="6"/>
  <c r="L821" i="6"/>
  <c r="L786" i="6"/>
  <c r="L775" i="6"/>
  <c r="L741" i="6"/>
  <c r="L722" i="6"/>
  <c r="L711" i="6"/>
  <c r="L693" i="6"/>
  <c r="L677" i="6"/>
  <c r="L661" i="6"/>
  <c r="L639" i="6"/>
  <c r="L621" i="6"/>
  <c r="L620" i="6"/>
  <c r="L1088" i="6"/>
  <c r="L1037" i="6"/>
  <c r="L973" i="6"/>
  <c r="L909" i="6"/>
  <c r="L845" i="6"/>
  <c r="L797" i="6"/>
  <c r="L794" i="6"/>
  <c r="L783" i="6"/>
  <c r="L749" i="6"/>
  <c r="L730" i="6"/>
  <c r="L719" i="6"/>
  <c r="L698" i="6"/>
  <c r="L694" i="6"/>
  <c r="L682" i="6"/>
  <c r="L678" i="6"/>
  <c r="L666" i="6"/>
  <c r="L662" i="6"/>
  <c r="L631" i="6"/>
  <c r="L622" i="6"/>
  <c r="L613" i="6"/>
  <c r="L612" i="6"/>
  <c r="L610" i="6"/>
  <c r="L609" i="6"/>
  <c r="L598" i="6"/>
  <c r="L590" i="6"/>
  <c r="L582" i="6"/>
  <c r="L574" i="6"/>
  <c r="L566" i="6"/>
  <c r="L558" i="6"/>
  <c r="L550" i="6"/>
  <c r="L542" i="6"/>
  <c r="L534" i="6"/>
  <c r="L526" i="6"/>
  <c r="L518" i="6"/>
  <c r="L510" i="6"/>
  <c r="L502" i="6"/>
  <c r="L494" i="6"/>
  <c r="L486" i="6"/>
  <c r="L478" i="6"/>
  <c r="L470" i="6"/>
  <c r="L462" i="6"/>
  <c r="L454" i="6"/>
  <c r="L446" i="6"/>
  <c r="L438" i="6"/>
  <c r="L430" i="6"/>
  <c r="L422" i="6"/>
  <c r="L414" i="6"/>
  <c r="L406" i="6"/>
  <c r="L398" i="6"/>
  <c r="L390" i="6"/>
  <c r="L382" i="6"/>
  <c r="L374" i="6"/>
  <c r="L366" i="6"/>
  <c r="L358" i="6"/>
  <c r="L350" i="6"/>
  <c r="L342" i="6"/>
  <c r="L334" i="6"/>
  <c r="L326" i="6"/>
  <c r="L318" i="6"/>
  <c r="L310" i="6"/>
  <c r="L1248" i="6"/>
  <c r="L997" i="6"/>
  <c r="L933" i="6"/>
  <c r="L869" i="6"/>
  <c r="L791" i="6"/>
  <c r="L757" i="6"/>
  <c r="L738" i="6"/>
  <c r="L727" i="6"/>
  <c r="L695" i="6"/>
  <c r="L679" i="6"/>
  <c r="L663" i="6"/>
  <c r="L623" i="6"/>
  <c r="L597" i="6"/>
  <c r="L589" i="6"/>
  <c r="L581" i="6"/>
  <c r="L573" i="6"/>
  <c r="L565" i="6"/>
  <c r="L557" i="6"/>
  <c r="L549" i="6"/>
  <c r="L541" i="6"/>
  <c r="L533" i="6"/>
  <c r="L525" i="6"/>
  <c r="L517" i="6"/>
  <c r="L509" i="6"/>
  <c r="L501" i="6"/>
  <c r="L493" i="6"/>
  <c r="L485" i="6"/>
  <c r="L477" i="6"/>
  <c r="L469" i="6"/>
  <c r="L461" i="6"/>
  <c r="L453" i="6"/>
  <c r="L445" i="6"/>
  <c r="L437" i="6"/>
  <c r="L429" i="6"/>
  <c r="L421" i="6"/>
  <c r="L413" i="6"/>
  <c r="L405" i="6"/>
  <c r="L1045" i="6"/>
  <c r="L981" i="6"/>
  <c r="L917" i="6"/>
  <c r="L853" i="6"/>
  <c r="L773" i="6"/>
  <c r="L754" i="6"/>
  <c r="L743" i="6"/>
  <c r="L709" i="6"/>
  <c r="L701" i="6"/>
  <c r="L685" i="6"/>
  <c r="L669" i="6"/>
  <c r="L653" i="6"/>
  <c r="L652" i="6"/>
  <c r="L650" i="6"/>
  <c r="L595" i="6"/>
  <c r="L587" i="6"/>
  <c r="L579" i="6"/>
  <c r="L571" i="6"/>
  <c r="L563" i="6"/>
  <c r="L555" i="6"/>
  <c r="L547" i="6"/>
  <c r="L539" i="6"/>
  <c r="L531" i="6"/>
  <c r="L523" i="6"/>
  <c r="L515" i="6"/>
  <c r="L507" i="6"/>
  <c r="L499" i="6"/>
  <c r="L491" i="6"/>
  <c r="L483" i="6"/>
  <c r="L475" i="6"/>
  <c r="L467" i="6"/>
  <c r="L459" i="6"/>
  <c r="L451" i="6"/>
  <c r="L443" i="6"/>
  <c r="L435" i="6"/>
  <c r="L427" i="6"/>
  <c r="L419" i="6"/>
  <c r="L411" i="6"/>
  <c r="L403" i="6"/>
  <c r="L395" i="6"/>
  <c r="L387" i="6"/>
  <c r="L379" i="6"/>
  <c r="L371" i="6"/>
  <c r="L363" i="6"/>
  <c r="L355" i="6"/>
  <c r="L347" i="6"/>
  <c r="L339" i="6"/>
  <c r="L331" i="6"/>
  <c r="L323" i="6"/>
  <c r="L315" i="6"/>
  <c r="L829" i="6"/>
  <c r="L765" i="6"/>
  <c r="L735" i="6"/>
  <c r="L588" i="6"/>
  <c r="L524" i="6"/>
  <c r="L460" i="6"/>
  <c r="L396" i="6"/>
  <c r="L267" i="6"/>
  <c r="L1021" i="6"/>
  <c r="L746" i="6"/>
  <c r="L548" i="6"/>
  <c r="L484" i="6"/>
  <c r="L420" i="6"/>
  <c r="L356" i="6"/>
  <c r="L299" i="6"/>
  <c r="L294" i="6"/>
  <c r="L286" i="6"/>
  <c r="L268" i="6"/>
  <c r="L246" i="6"/>
  <c r="L245" i="6"/>
  <c r="L244" i="6"/>
  <c r="L243" i="6"/>
  <c r="L241" i="6"/>
  <c r="L240" i="6"/>
  <c r="L229" i="6"/>
  <c r="L221" i="6"/>
  <c r="L213" i="6"/>
  <c r="L205" i="6"/>
  <c r="L197" i="6"/>
  <c r="L189" i="6"/>
  <c r="L181" i="6"/>
  <c r="L173" i="6"/>
  <c r="L165" i="6"/>
  <c r="L157" i="6"/>
  <c r="L149" i="6"/>
  <c r="L141" i="6"/>
  <c r="L133" i="6"/>
  <c r="L125" i="6"/>
  <c r="L117" i="6"/>
  <c r="L109" i="6"/>
  <c r="L101" i="6"/>
  <c r="L93" i="6"/>
  <c r="L85" i="6"/>
  <c r="L77" i="6"/>
  <c r="L69" i="6"/>
  <c r="L61" i="6"/>
  <c r="L53" i="6"/>
  <c r="L45" i="6"/>
  <c r="L37" i="6"/>
  <c r="L29" i="6"/>
  <c r="L21" i="6"/>
  <c r="L13" i="6"/>
  <c r="L5" i="6"/>
  <c r="L572" i="6"/>
  <c r="L508" i="6"/>
  <c r="L444" i="6"/>
  <c r="L380" i="6"/>
  <c r="L278" i="6"/>
  <c r="L893" i="6"/>
  <c r="L596" i="6"/>
  <c r="L532" i="6"/>
  <c r="L468" i="6"/>
  <c r="L404" i="6"/>
  <c r="L344" i="6"/>
  <c r="L289" i="6"/>
  <c r="L270" i="6"/>
  <c r="L254" i="6"/>
  <c r="L251" i="6"/>
  <c r="L556" i="6"/>
  <c r="L492" i="6"/>
  <c r="L428" i="6"/>
  <c r="L364" i="6"/>
  <c r="L324" i="6"/>
  <c r="L281" i="6"/>
  <c r="L280" i="6"/>
  <c r="L226" i="6"/>
  <c r="L218" i="6"/>
  <c r="L210" i="6"/>
  <c r="L202" i="6"/>
  <c r="L194" i="6"/>
  <c r="L186" i="6"/>
  <c r="L178" i="6"/>
  <c r="L170" i="6"/>
  <c r="L162" i="6"/>
  <c r="L154" i="6"/>
  <c r="L146" i="6"/>
  <c r="L138" i="6"/>
  <c r="L130" i="6"/>
  <c r="L122" i="6"/>
  <c r="L114" i="6"/>
  <c r="L106" i="6"/>
  <c r="L98" i="6"/>
  <c r="L90" i="6"/>
  <c r="L82" i="6"/>
  <c r="L74" i="6"/>
  <c r="L66" i="6"/>
  <c r="L58" i="6"/>
  <c r="L50" i="6"/>
  <c r="L42" i="6"/>
  <c r="L34" i="6"/>
  <c r="L26" i="6"/>
  <c r="L18" i="6"/>
  <c r="L10" i="6"/>
  <c r="L2" i="6"/>
  <c r="L1128" i="6"/>
  <c r="L580" i="6"/>
  <c r="L516" i="6"/>
  <c r="L452" i="6"/>
  <c r="L388" i="6"/>
  <c r="L302" i="6"/>
  <c r="L291" i="6"/>
  <c r="L273" i="6"/>
  <c r="L262" i="6"/>
  <c r="L259" i="6"/>
  <c r="L957" i="6"/>
  <c r="L615" i="6"/>
  <c r="L540" i="6"/>
  <c r="L476" i="6"/>
  <c r="L412" i="6"/>
  <c r="L348" i="6"/>
  <c r="L316" i="6"/>
  <c r="L307" i="6"/>
  <c r="L292" i="6"/>
  <c r="L283" i="6"/>
  <c r="L224" i="6"/>
  <c r="L216" i="6"/>
  <c r="L208" i="6"/>
  <c r="L200" i="6"/>
  <c r="L192" i="6"/>
  <c r="L184" i="6"/>
  <c r="L176" i="6"/>
  <c r="L168" i="6"/>
  <c r="L160" i="6"/>
  <c r="L152" i="6"/>
  <c r="L144" i="6"/>
  <c r="L136" i="6"/>
  <c r="L128" i="6"/>
  <c r="L120" i="6"/>
  <c r="L1086" i="6"/>
  <c r="L564" i="6"/>
  <c r="L500" i="6"/>
  <c r="L436" i="6"/>
  <c r="L372" i="6"/>
  <c r="L284" i="6"/>
  <c r="L275" i="6"/>
  <c r="L265" i="6"/>
  <c r="L264" i="6"/>
  <c r="L238" i="6"/>
  <c r="L237" i="6"/>
  <c r="L236" i="6"/>
  <c r="L235" i="6"/>
  <c r="L233" i="6"/>
  <c r="L232" i="6"/>
  <c r="L223" i="6"/>
  <c r="L215" i="6"/>
  <c r="L207" i="6"/>
  <c r="L199" i="6"/>
  <c r="L191" i="6"/>
  <c r="L183" i="6"/>
  <c r="L175" i="6"/>
  <c r="L167" i="6"/>
  <c r="L159" i="6"/>
  <c r="L151" i="6"/>
  <c r="L143" i="6"/>
  <c r="L135" i="6"/>
  <c r="L127" i="6"/>
  <c r="L119" i="6"/>
  <c r="L111" i="6"/>
  <c r="L103" i="6"/>
  <c r="L95" i="6"/>
  <c r="L87" i="6"/>
  <c r="L79" i="6"/>
  <c r="L71" i="6"/>
  <c r="L63" i="6"/>
  <c r="L55" i="6"/>
  <c r="L47" i="6"/>
  <c r="L39" i="6"/>
  <c r="L31" i="6"/>
  <c r="L23" i="6"/>
  <c r="L15" i="6"/>
  <c r="L7" i="6"/>
  <c r="J3002" i="5"/>
  <c r="J3010" i="5"/>
  <c r="J3018" i="5"/>
  <c r="J3026" i="5"/>
  <c r="L4" i="6"/>
  <c r="L8" i="6"/>
  <c r="L33" i="6"/>
  <c r="L35" i="6"/>
  <c r="L54" i="6"/>
  <c r="L68" i="6"/>
  <c r="L72" i="6"/>
  <c r="L97" i="6"/>
  <c r="L99" i="6"/>
  <c r="L118" i="6"/>
  <c r="L9" i="6"/>
  <c r="L11" i="6"/>
  <c r="L30" i="6"/>
  <c r="L44" i="6"/>
  <c r="L48" i="6"/>
  <c r="L73" i="6"/>
  <c r="L75" i="6"/>
  <c r="L94" i="6"/>
  <c r="L108" i="6"/>
  <c r="L112" i="6"/>
  <c r="L124" i="6"/>
  <c r="L126" i="6"/>
  <c r="L132" i="6"/>
  <c r="L134" i="6"/>
  <c r="L140" i="6"/>
  <c r="L142" i="6"/>
  <c r="L148" i="6"/>
  <c r="L150" i="6"/>
  <c r="L156" i="6"/>
  <c r="L158" i="6"/>
  <c r="L164" i="6"/>
  <c r="L166" i="6"/>
  <c r="L172" i="6"/>
  <c r="L174" i="6"/>
  <c r="L180" i="6"/>
  <c r="L182" i="6"/>
  <c r="L188" i="6"/>
  <c r="L190" i="6"/>
  <c r="L196" i="6"/>
  <c r="L198" i="6"/>
  <c r="L204" i="6"/>
  <c r="L206" i="6"/>
  <c r="L212" i="6"/>
  <c r="L214" i="6"/>
  <c r="L220" i="6"/>
  <c r="L222" i="6"/>
  <c r="L228" i="6"/>
  <c r="L230" i="6"/>
  <c r="L248" i="6"/>
  <c r="L252" i="6"/>
  <c r="L256" i="6"/>
  <c r="L260" i="6"/>
  <c r="L272" i="6"/>
  <c r="L276" i="6"/>
  <c r="L288" i="6"/>
  <c r="L296" i="6"/>
  <c r="L300" i="6"/>
  <c r="L304" i="6"/>
  <c r="L308" i="6"/>
  <c r="L312" i="6"/>
  <c r="L320" i="6"/>
  <c r="L328" i="6"/>
  <c r="L332" i="6"/>
  <c r="L336" i="6"/>
  <c r="L340" i="6"/>
  <c r="L6" i="6"/>
  <c r="L20" i="6"/>
  <c r="L24" i="6"/>
  <c r="L49" i="6"/>
  <c r="L51" i="6"/>
  <c r="L70" i="6"/>
  <c r="L84" i="6"/>
  <c r="L88" i="6"/>
  <c r="L113" i="6"/>
  <c r="L115" i="6"/>
  <c r="J5" i="4"/>
  <c r="J3003" i="5"/>
  <c r="J3011" i="5"/>
  <c r="J3019" i="5"/>
  <c r="J3027" i="5"/>
  <c r="L25" i="6"/>
  <c r="L27" i="6"/>
  <c r="L46" i="6"/>
  <c r="L60" i="6"/>
  <c r="L64" i="6"/>
  <c r="L89" i="6"/>
  <c r="L91" i="6"/>
  <c r="L110" i="6"/>
  <c r="J3006" i="5"/>
  <c r="J3014" i="5"/>
  <c r="J3022" i="5"/>
  <c r="L3" i="6"/>
  <c r="L22" i="6"/>
  <c r="L36" i="6"/>
  <c r="L40" i="6"/>
  <c r="L65" i="6"/>
  <c r="L67" i="6"/>
  <c r="L86" i="6"/>
  <c r="L100" i="6"/>
  <c r="L104" i="6"/>
  <c r="J3001" i="5"/>
  <c r="J3009" i="5"/>
  <c r="J3017" i="5"/>
  <c r="J3025" i="5"/>
  <c r="L12" i="6"/>
  <c r="L16" i="6"/>
  <c r="L41" i="6"/>
  <c r="L43" i="6"/>
  <c r="L62" i="6"/>
  <c r="L76" i="6"/>
  <c r="L80" i="6"/>
  <c r="L105" i="6"/>
  <c r="L107" i="6"/>
  <c r="L121" i="6"/>
  <c r="L123" i="6"/>
  <c r="L129" i="6"/>
  <c r="L131" i="6"/>
  <c r="L137" i="6"/>
  <c r="L139" i="6"/>
  <c r="L145" i="6"/>
  <c r="L147" i="6"/>
  <c r="L153" i="6"/>
  <c r="L155" i="6"/>
  <c r="L161" i="6"/>
  <c r="L163" i="6"/>
  <c r="L169" i="6"/>
  <c r="L171" i="6"/>
  <c r="L177" i="6"/>
  <c r="L179" i="6"/>
  <c r="L185" i="6"/>
  <c r="L187" i="6"/>
  <c r="L193" i="6"/>
  <c r="L195" i="6"/>
  <c r="L201" i="6"/>
  <c r="L203" i="6"/>
  <c r="L209" i="6"/>
  <c r="L211" i="6"/>
  <c r="L217" i="6"/>
  <c r="L219" i="6"/>
  <c r="L225" i="6"/>
  <c r="L227" i="6"/>
  <c r="L249" i="6"/>
  <c r="L253" i="6"/>
  <c r="L257" i="6"/>
  <c r="L261" i="6"/>
  <c r="L17" i="6"/>
  <c r="L19" i="6"/>
  <c r="L38" i="6"/>
  <c r="L52" i="6"/>
  <c r="L56" i="6"/>
  <c r="L81" i="6"/>
  <c r="L83" i="6"/>
  <c r="L102" i="6"/>
  <c r="L116" i="6"/>
  <c r="J3007" i="5"/>
  <c r="J3015" i="5"/>
  <c r="J3023" i="5"/>
  <c r="L14" i="6"/>
  <c r="L28" i="6"/>
  <c r="L32" i="6"/>
  <c r="L57" i="6"/>
  <c r="L59" i="6"/>
  <c r="L78" i="6"/>
  <c r="L92" i="6"/>
  <c r="L96" i="6"/>
  <c r="L250" i="6"/>
  <c r="L279" i="6"/>
  <c r="L295" i="6"/>
  <c r="L301" i="6"/>
  <c r="L354" i="6"/>
  <c r="L368" i="6"/>
  <c r="L397" i="6"/>
  <c r="L399" i="6"/>
  <c r="L418" i="6"/>
  <c r="L425" i="6"/>
  <c r="L432" i="6"/>
  <c r="L463" i="6"/>
  <c r="L482" i="6"/>
  <c r="L489" i="6"/>
  <c r="L496" i="6"/>
  <c r="L527" i="6"/>
  <c r="L546" i="6"/>
  <c r="L553" i="6"/>
  <c r="L560" i="6"/>
  <c r="L591" i="6"/>
  <c r="L638" i="6"/>
  <c r="L875" i="6"/>
  <c r="L889" i="6"/>
  <c r="L918" i="6"/>
  <c r="L920" i="6"/>
  <c r="L247" i="6"/>
  <c r="L269" i="6"/>
  <c r="L287" i="6"/>
  <c r="L309" i="6"/>
  <c r="L335" i="6"/>
  <c r="L338" i="6"/>
  <c r="L341" i="6"/>
  <c r="L373" i="6"/>
  <c r="L375" i="6"/>
  <c r="L394" i="6"/>
  <c r="L401" i="6"/>
  <c r="L408" i="6"/>
  <c r="L439" i="6"/>
  <c r="L458" i="6"/>
  <c r="L465" i="6"/>
  <c r="L472" i="6"/>
  <c r="L503" i="6"/>
  <c r="L522" i="6"/>
  <c r="L529" i="6"/>
  <c r="L536" i="6"/>
  <c r="L567" i="6"/>
  <c r="L586" i="6"/>
  <c r="L593" i="6"/>
  <c r="L600" i="6"/>
  <c r="L602" i="6"/>
  <c r="L606" i="6"/>
  <c r="L614" i="6"/>
  <c r="L642" i="6"/>
  <c r="L665" i="6"/>
  <c r="L674" i="6"/>
  <c r="L793" i="6"/>
  <c r="L242" i="6"/>
  <c r="L277" i="6"/>
  <c r="L349" i="6"/>
  <c r="L351" i="6"/>
  <c r="L370" i="6"/>
  <c r="L384" i="6"/>
  <c r="L415" i="6"/>
  <c r="L434" i="6"/>
  <c r="L441" i="6"/>
  <c r="L448" i="6"/>
  <c r="L479" i="6"/>
  <c r="L498" i="6"/>
  <c r="L505" i="6"/>
  <c r="L512" i="6"/>
  <c r="L543" i="6"/>
  <c r="L562" i="6"/>
  <c r="L569" i="6"/>
  <c r="L576" i="6"/>
  <c r="L618" i="6"/>
  <c r="L654" i="6"/>
  <c r="L729" i="6"/>
  <c r="L1003" i="6"/>
  <c r="L1017" i="6"/>
  <c r="L1046" i="6"/>
  <c r="L1048" i="6"/>
  <c r="L239" i="6"/>
  <c r="L285" i="6"/>
  <c r="L298" i="6"/>
  <c r="L311" i="6"/>
  <c r="L314" i="6"/>
  <c r="L317" i="6"/>
  <c r="L343" i="6"/>
  <c r="L346" i="6"/>
  <c r="L360" i="6"/>
  <c r="L389" i="6"/>
  <c r="L391" i="6"/>
  <c r="L410" i="6"/>
  <c r="L417" i="6"/>
  <c r="L424" i="6"/>
  <c r="L455" i="6"/>
  <c r="L474" i="6"/>
  <c r="L481" i="6"/>
  <c r="L488" i="6"/>
  <c r="L519" i="6"/>
  <c r="L538" i="6"/>
  <c r="L545" i="6"/>
  <c r="L552" i="6"/>
  <c r="L583" i="6"/>
  <c r="L626" i="6"/>
  <c r="L630" i="6"/>
  <c r="L697" i="6"/>
  <c r="L763" i="6"/>
  <c r="L782" i="6"/>
  <c r="L811" i="6"/>
  <c r="L825" i="6"/>
  <c r="L854" i="6"/>
  <c r="L856" i="6"/>
  <c r="L1060" i="6"/>
  <c r="L231" i="6"/>
  <c r="L234" i="6"/>
  <c r="L266" i="6"/>
  <c r="L293" i="6"/>
  <c r="L303" i="6"/>
  <c r="L365" i="6"/>
  <c r="L367" i="6"/>
  <c r="L386" i="6"/>
  <c r="L400" i="6"/>
  <c r="L431" i="6"/>
  <c r="L450" i="6"/>
  <c r="L457" i="6"/>
  <c r="L464" i="6"/>
  <c r="L495" i="6"/>
  <c r="L514" i="6"/>
  <c r="L521" i="6"/>
  <c r="L528" i="6"/>
  <c r="L559" i="6"/>
  <c r="L578" i="6"/>
  <c r="L585" i="6"/>
  <c r="L592" i="6"/>
  <c r="L658" i="6"/>
  <c r="L686" i="6"/>
  <c r="L718" i="6"/>
  <c r="L752" i="6"/>
  <c r="L1068" i="6"/>
  <c r="L263" i="6"/>
  <c r="L274" i="6"/>
  <c r="L319" i="6"/>
  <c r="L322" i="6"/>
  <c r="L325" i="6"/>
  <c r="L362" i="6"/>
  <c r="L376" i="6"/>
  <c r="L407" i="6"/>
  <c r="L426" i="6"/>
  <c r="L433" i="6"/>
  <c r="L440" i="6"/>
  <c r="L471" i="6"/>
  <c r="L490" i="6"/>
  <c r="L497" i="6"/>
  <c r="L504" i="6"/>
  <c r="L535" i="6"/>
  <c r="L554" i="6"/>
  <c r="L561" i="6"/>
  <c r="L568" i="6"/>
  <c r="L599" i="6"/>
  <c r="L601" i="6"/>
  <c r="L603" i="6"/>
  <c r="L605" i="6"/>
  <c r="L939" i="6"/>
  <c r="L953" i="6"/>
  <c r="L982" i="6"/>
  <c r="L984" i="6"/>
  <c r="L258" i="6"/>
  <c r="L282" i="6"/>
  <c r="L352" i="6"/>
  <c r="L381" i="6"/>
  <c r="L383" i="6"/>
  <c r="L402" i="6"/>
  <c r="L409" i="6"/>
  <c r="L416" i="6"/>
  <c r="L447" i="6"/>
  <c r="L466" i="6"/>
  <c r="L473" i="6"/>
  <c r="L480" i="6"/>
  <c r="L511" i="6"/>
  <c r="L530" i="6"/>
  <c r="L537" i="6"/>
  <c r="L544" i="6"/>
  <c r="L575" i="6"/>
  <c r="L594" i="6"/>
  <c r="L617" i="6"/>
  <c r="L681" i="6"/>
  <c r="L690" i="6"/>
  <c r="L1102" i="6"/>
  <c r="L1106" i="6"/>
  <c r="L255" i="6"/>
  <c r="L271" i="6"/>
  <c r="L290" i="6"/>
  <c r="L306" i="6"/>
  <c r="L327" i="6"/>
  <c r="L330" i="6"/>
  <c r="L333" i="6"/>
  <c r="L357" i="6"/>
  <c r="L359" i="6"/>
  <c r="L378" i="6"/>
  <c r="L392" i="6"/>
  <c r="L423" i="6"/>
  <c r="L442" i="6"/>
  <c r="L449" i="6"/>
  <c r="L456" i="6"/>
  <c r="L487" i="6"/>
  <c r="L506" i="6"/>
  <c r="L513" i="6"/>
  <c r="L520" i="6"/>
  <c r="L551" i="6"/>
  <c r="L570" i="6"/>
  <c r="L577" i="6"/>
  <c r="L584" i="6"/>
  <c r="L627" i="6"/>
  <c r="L670" i="6"/>
  <c r="L608" i="6"/>
  <c r="L619" i="6"/>
  <c r="L656" i="6"/>
  <c r="L672" i="6"/>
  <c r="L688" i="6"/>
  <c r="L707" i="6"/>
  <c r="L726" i="6"/>
  <c r="L737" i="6"/>
  <c r="L760" i="6"/>
  <c r="L771" i="6"/>
  <c r="L790" i="6"/>
  <c r="L808" i="6"/>
  <c r="L814" i="6"/>
  <c r="L816" i="6"/>
  <c r="L835" i="6"/>
  <c r="L849" i="6"/>
  <c r="L878" i="6"/>
  <c r="L880" i="6"/>
  <c r="L899" i="6"/>
  <c r="L913" i="6"/>
  <c r="L942" i="6"/>
  <c r="L944" i="6"/>
  <c r="L963" i="6"/>
  <c r="L977" i="6"/>
  <c r="L1006" i="6"/>
  <c r="L1008" i="6"/>
  <c r="L1027" i="6"/>
  <c r="L1041" i="6"/>
  <c r="L1090" i="6"/>
  <c r="L1100" i="6"/>
  <c r="L625" i="6"/>
  <c r="L635" i="6"/>
  <c r="L659" i="6"/>
  <c r="L675" i="6"/>
  <c r="L691" i="6"/>
  <c r="L710" i="6"/>
  <c r="L721" i="6"/>
  <c r="L744" i="6"/>
  <c r="L755" i="6"/>
  <c r="L774" i="6"/>
  <c r="L785" i="6"/>
  <c r="L830" i="6"/>
  <c r="L832" i="6"/>
  <c r="L851" i="6"/>
  <c r="L865" i="6"/>
  <c r="L894" i="6"/>
  <c r="L896" i="6"/>
  <c r="L915" i="6"/>
  <c r="L929" i="6"/>
  <c r="L958" i="6"/>
  <c r="L960" i="6"/>
  <c r="L979" i="6"/>
  <c r="L993" i="6"/>
  <c r="L1022" i="6"/>
  <c r="L1024" i="6"/>
  <c r="L1043" i="6"/>
  <c r="L1057" i="6"/>
  <c r="L1070" i="6"/>
  <c r="L1072" i="6"/>
  <c r="L1094" i="6"/>
  <c r="L616" i="6"/>
  <c r="L633" i="6"/>
  <c r="L643" i="6"/>
  <c r="L702" i="6"/>
  <c r="L713" i="6"/>
  <c r="L736" i="6"/>
  <c r="L747" i="6"/>
  <c r="L766" i="6"/>
  <c r="L777" i="6"/>
  <c r="L801" i="6"/>
  <c r="L827" i="6"/>
  <c r="L841" i="6"/>
  <c r="L870" i="6"/>
  <c r="L872" i="6"/>
  <c r="L891" i="6"/>
  <c r="L905" i="6"/>
  <c r="L934" i="6"/>
  <c r="L936" i="6"/>
  <c r="L955" i="6"/>
  <c r="L969" i="6"/>
  <c r="L998" i="6"/>
  <c r="L1000" i="6"/>
  <c r="L1019" i="6"/>
  <c r="L1033" i="6"/>
  <c r="L1062" i="6"/>
  <c r="L1135" i="6"/>
  <c r="L1180" i="6"/>
  <c r="L624" i="6"/>
  <c r="L641" i="6"/>
  <c r="L651" i="6"/>
  <c r="L664" i="6"/>
  <c r="L680" i="6"/>
  <c r="L696" i="6"/>
  <c r="L705" i="6"/>
  <c r="L728" i="6"/>
  <c r="L739" i="6"/>
  <c r="L758" i="6"/>
  <c r="L769" i="6"/>
  <c r="L792" i="6"/>
  <c r="L798" i="6"/>
  <c r="L817" i="6"/>
  <c r="L846" i="6"/>
  <c r="L848" i="6"/>
  <c r="L867" i="6"/>
  <c r="L881" i="6"/>
  <c r="L910" i="6"/>
  <c r="L912" i="6"/>
  <c r="L931" i="6"/>
  <c r="L945" i="6"/>
  <c r="L974" i="6"/>
  <c r="L976" i="6"/>
  <c r="L995" i="6"/>
  <c r="L1009" i="6"/>
  <c r="L1038" i="6"/>
  <c r="L1040" i="6"/>
  <c r="L1096" i="6"/>
  <c r="L1116" i="6"/>
  <c r="L1311" i="6"/>
  <c r="L632" i="6"/>
  <c r="L649" i="6"/>
  <c r="L657" i="6"/>
  <c r="L673" i="6"/>
  <c r="L689" i="6"/>
  <c r="L720" i="6"/>
  <c r="L731" i="6"/>
  <c r="L750" i="6"/>
  <c r="L761" i="6"/>
  <c r="L784" i="6"/>
  <c r="L795" i="6"/>
  <c r="L809" i="6"/>
  <c r="L822" i="6"/>
  <c r="L824" i="6"/>
  <c r="L843" i="6"/>
  <c r="L857" i="6"/>
  <c r="L886" i="6"/>
  <c r="L888" i="6"/>
  <c r="L907" i="6"/>
  <c r="L921" i="6"/>
  <c r="L950" i="6"/>
  <c r="L952" i="6"/>
  <c r="L971" i="6"/>
  <c r="L985" i="6"/>
  <c r="L1014" i="6"/>
  <c r="L1016" i="6"/>
  <c r="L1035" i="6"/>
  <c r="L1049" i="6"/>
  <c r="L1064" i="6"/>
  <c r="L1076" i="6"/>
  <c r="L1082" i="6"/>
  <c r="L1103" i="6"/>
  <c r="L1149" i="6"/>
  <c r="L1212" i="6"/>
  <c r="L1415" i="6"/>
  <c r="L640" i="6"/>
  <c r="L667" i="6"/>
  <c r="L683" i="6"/>
  <c r="L699" i="6"/>
  <c r="L712" i="6"/>
  <c r="L723" i="6"/>
  <c r="L742" i="6"/>
  <c r="L753" i="6"/>
  <c r="L776" i="6"/>
  <c r="L787" i="6"/>
  <c r="L800" i="6"/>
  <c r="L806" i="6"/>
  <c r="L819" i="6"/>
  <c r="L833" i="6"/>
  <c r="L862" i="6"/>
  <c r="L864" i="6"/>
  <c r="L883" i="6"/>
  <c r="L897" i="6"/>
  <c r="L926" i="6"/>
  <c r="L928" i="6"/>
  <c r="L947" i="6"/>
  <c r="L961" i="6"/>
  <c r="L990" i="6"/>
  <c r="L992" i="6"/>
  <c r="L1011" i="6"/>
  <c r="L1025" i="6"/>
  <c r="L1054" i="6"/>
  <c r="L1056" i="6"/>
  <c r="L1061" i="6"/>
  <c r="L1071" i="6"/>
  <c r="L1234" i="6"/>
  <c r="L611" i="6"/>
  <c r="L648" i="6"/>
  <c r="L704" i="6"/>
  <c r="L715" i="6"/>
  <c r="L734" i="6"/>
  <c r="L745" i="6"/>
  <c r="L768" i="6"/>
  <c r="L779" i="6"/>
  <c r="L803" i="6"/>
  <c r="L838" i="6"/>
  <c r="L840" i="6"/>
  <c r="L859" i="6"/>
  <c r="L873" i="6"/>
  <c r="L902" i="6"/>
  <c r="L904" i="6"/>
  <c r="L923" i="6"/>
  <c r="L937" i="6"/>
  <c r="L966" i="6"/>
  <c r="L968" i="6"/>
  <c r="L987" i="6"/>
  <c r="L1001" i="6"/>
  <c r="L1030" i="6"/>
  <c r="L1032" i="6"/>
  <c r="L1051" i="6"/>
  <c r="L1111" i="6"/>
  <c r="L1173" i="6"/>
  <c r="L1077" i="6"/>
  <c r="L1130" i="6"/>
  <c r="L1132" i="6"/>
  <c r="L1183" i="6"/>
  <c r="L1305" i="6"/>
  <c r="L1712" i="6"/>
  <c r="L1069" i="6"/>
  <c r="L1101" i="6"/>
  <c r="L1138" i="6"/>
  <c r="L1140" i="6"/>
  <c r="L1368" i="6"/>
  <c r="L1370" i="6"/>
  <c r="L1063" i="6"/>
  <c r="L1095" i="6"/>
  <c r="L1109" i="6"/>
  <c r="L1125" i="6"/>
  <c r="L1143" i="6"/>
  <c r="L1157" i="6"/>
  <c r="L1175" i="6"/>
  <c r="L1182" i="6"/>
  <c r="L1266" i="6"/>
  <c r="L1093" i="6"/>
  <c r="L1146" i="6"/>
  <c r="L1148" i="6"/>
  <c r="L1165" i="6"/>
  <c r="L1170" i="6"/>
  <c r="L1172" i="6"/>
  <c r="L1191" i="6"/>
  <c r="L1211" i="6"/>
  <c r="L1087" i="6"/>
  <c r="L1108" i="6"/>
  <c r="L1114" i="6"/>
  <c r="L1119" i="6"/>
  <c r="L1133" i="6"/>
  <c r="L1151" i="6"/>
  <c r="L1208" i="6"/>
  <c r="L1224" i="6"/>
  <c r="L1337" i="6"/>
  <c r="L1085" i="6"/>
  <c r="L1122" i="6"/>
  <c r="L1124" i="6"/>
  <c r="L1154" i="6"/>
  <c r="L1156" i="6"/>
  <c r="L1167" i="6"/>
  <c r="L1181" i="6"/>
  <c r="L1188" i="6"/>
  <c r="L1203" i="6"/>
  <c r="L1250" i="6"/>
  <c r="L1343" i="6"/>
  <c r="L1440" i="6"/>
  <c r="L1442" i="6"/>
  <c r="L1079" i="6"/>
  <c r="L1117" i="6"/>
  <c r="L1127" i="6"/>
  <c r="L1141" i="6"/>
  <c r="L1159" i="6"/>
  <c r="L1162" i="6"/>
  <c r="L1164" i="6"/>
  <c r="L1210" i="6"/>
  <c r="L1215" i="6"/>
  <c r="L1290" i="6"/>
  <c r="L1322" i="6"/>
  <c r="L1328" i="6"/>
  <c r="L1375" i="6"/>
  <c r="L1382" i="6"/>
  <c r="L1426" i="6"/>
  <c r="L1489" i="6"/>
  <c r="L1635" i="6"/>
  <c r="L1209" i="6"/>
  <c r="L1223" i="6"/>
  <c r="L1228" i="6"/>
  <c r="L1233" i="6"/>
  <c r="L1239" i="6"/>
  <c r="L1244" i="6"/>
  <c r="L1249" i="6"/>
  <c r="L1255" i="6"/>
  <c r="L1260" i="6"/>
  <c r="L1265" i="6"/>
  <c r="L1271" i="6"/>
  <c r="L1276" i="6"/>
  <c r="L1281" i="6"/>
  <c r="L1287" i="6"/>
  <c r="L1313" i="6"/>
  <c r="L1319" i="6"/>
  <c r="L1345" i="6"/>
  <c r="L1351" i="6"/>
  <c r="L1365" i="6"/>
  <c r="L1393" i="6"/>
  <c r="L1395" i="6"/>
  <c r="L1401" i="6"/>
  <c r="L1403" i="6"/>
  <c r="L1405" i="6"/>
  <c r="L1407" i="6"/>
  <c r="L1472" i="6"/>
  <c r="L1507" i="6"/>
  <c r="L1202" i="6"/>
  <c r="L1284" i="6"/>
  <c r="L1298" i="6"/>
  <c r="L1330" i="6"/>
  <c r="L1336" i="6"/>
  <c r="L1360" i="6"/>
  <c r="L1362" i="6"/>
  <c r="L1377" i="6"/>
  <c r="L1414" i="6"/>
  <c r="L1430" i="6"/>
  <c r="L1576" i="6"/>
  <c r="L1578" i="6"/>
  <c r="L1201" i="6"/>
  <c r="L1226" i="6"/>
  <c r="L1242" i="6"/>
  <c r="L1258" i="6"/>
  <c r="L1274" i="6"/>
  <c r="L1289" i="6"/>
  <c r="L1295" i="6"/>
  <c r="L1321" i="6"/>
  <c r="L1327" i="6"/>
  <c r="L1367" i="6"/>
  <c r="L1374" i="6"/>
  <c r="L1441" i="6"/>
  <c r="L1194" i="6"/>
  <c r="L1218" i="6"/>
  <c r="L1292" i="6"/>
  <c r="L1306" i="6"/>
  <c r="L1312" i="6"/>
  <c r="L1338" i="6"/>
  <c r="L1344" i="6"/>
  <c r="L1357" i="6"/>
  <c r="L1379" i="6"/>
  <c r="L1381" i="6"/>
  <c r="L1383" i="6"/>
  <c r="L1385" i="6"/>
  <c r="L1387" i="6"/>
  <c r="L1450" i="6"/>
  <c r="L1193" i="6"/>
  <c r="L1217" i="6"/>
  <c r="L1225" i="6"/>
  <c r="L1231" i="6"/>
  <c r="L1236" i="6"/>
  <c r="L1241" i="6"/>
  <c r="L1247" i="6"/>
  <c r="L1252" i="6"/>
  <c r="L1257" i="6"/>
  <c r="L1263" i="6"/>
  <c r="L1268" i="6"/>
  <c r="L1273" i="6"/>
  <c r="L1279" i="6"/>
  <c r="L1297" i="6"/>
  <c r="L1303" i="6"/>
  <c r="L1329" i="6"/>
  <c r="L1335" i="6"/>
  <c r="L1352" i="6"/>
  <c r="L1354" i="6"/>
  <c r="L1394" i="6"/>
  <c r="L1402" i="6"/>
  <c r="L1406" i="6"/>
  <c r="L1413" i="6"/>
  <c r="L1512" i="6"/>
  <c r="L1514" i="6"/>
  <c r="L1545" i="6"/>
  <c r="L1282" i="6"/>
  <c r="L1300" i="6"/>
  <c r="L1314" i="6"/>
  <c r="L1320" i="6"/>
  <c r="L1346" i="6"/>
  <c r="L1359" i="6"/>
  <c r="L1373" i="6"/>
  <c r="L1429" i="6"/>
  <c r="L1433" i="6"/>
  <c r="L1462" i="6"/>
  <c r="L1571" i="6"/>
  <c r="L1400" i="6"/>
  <c r="L1432" i="6"/>
  <c r="L1457" i="6"/>
  <c r="L1475" i="6"/>
  <c r="L1505" i="6"/>
  <c r="L1531" i="6"/>
  <c r="L1536" i="6"/>
  <c r="L1538" i="6"/>
  <c r="L1569" i="6"/>
  <c r="L1671" i="6"/>
  <c r="L1706" i="6"/>
  <c r="L1753" i="6"/>
  <c r="L1392" i="6"/>
  <c r="L1419" i="6"/>
  <c r="L1448" i="6"/>
  <c r="L1464" i="6"/>
  <c r="L1474" i="6"/>
  <c r="L1483" i="6"/>
  <c r="L1521" i="6"/>
  <c r="L1547" i="6"/>
  <c r="L1552" i="6"/>
  <c r="L1554" i="6"/>
  <c r="L1585" i="6"/>
  <c r="L1587" i="6"/>
  <c r="L1599" i="6"/>
  <c r="L1641" i="6"/>
  <c r="L1643" i="6"/>
  <c r="L1795" i="6"/>
  <c r="L1427" i="6"/>
  <c r="L1456" i="6"/>
  <c r="L1480" i="6"/>
  <c r="L1497" i="6"/>
  <c r="L1523" i="6"/>
  <c r="L1528" i="6"/>
  <c r="L1530" i="6"/>
  <c r="L1561" i="6"/>
  <c r="L1651" i="6"/>
  <c r="L1663" i="6"/>
  <c r="L1376" i="6"/>
  <c r="L1416" i="6"/>
  <c r="L1435" i="6"/>
  <c r="L1467" i="6"/>
  <c r="L1482" i="6"/>
  <c r="L1491" i="6"/>
  <c r="L1499" i="6"/>
  <c r="L1504" i="6"/>
  <c r="L1506" i="6"/>
  <c r="L1537" i="6"/>
  <c r="L1563" i="6"/>
  <c r="L1568" i="6"/>
  <c r="L1570" i="6"/>
  <c r="L1591" i="6"/>
  <c r="L1624" i="6"/>
  <c r="L1746" i="6"/>
  <c r="L1760" i="6"/>
  <c r="L1443" i="6"/>
  <c r="L1459" i="6"/>
  <c r="L1473" i="6"/>
  <c r="L1488" i="6"/>
  <c r="L1513" i="6"/>
  <c r="L1539" i="6"/>
  <c r="L1544" i="6"/>
  <c r="L1546" i="6"/>
  <c r="L1577" i="6"/>
  <c r="L1615" i="6"/>
  <c r="L1655" i="6"/>
  <c r="L1688" i="6"/>
  <c r="L1408" i="6"/>
  <c r="L1451" i="6"/>
  <c r="L1490" i="6"/>
  <c r="L1515" i="6"/>
  <c r="L1520" i="6"/>
  <c r="L1522" i="6"/>
  <c r="L1553" i="6"/>
  <c r="L1579" i="6"/>
  <c r="L1586" i="6"/>
  <c r="L1384" i="6"/>
  <c r="L1424" i="6"/>
  <c r="L1465" i="6"/>
  <c r="L1481" i="6"/>
  <c r="L1496" i="6"/>
  <c r="L1498" i="6"/>
  <c r="L1529" i="6"/>
  <c r="L1555" i="6"/>
  <c r="L1560" i="6"/>
  <c r="L1562" i="6"/>
  <c r="L1595" i="6"/>
  <c r="L1607" i="6"/>
  <c r="L1650" i="6"/>
  <c r="L1727" i="6"/>
  <c r="L1836" i="6"/>
  <c r="L1616" i="6"/>
  <c r="L1633" i="6"/>
  <c r="L1642" i="6"/>
  <c r="L1680" i="6"/>
  <c r="L1721" i="6"/>
  <c r="L1751" i="6"/>
  <c r="L1776" i="6"/>
  <c r="L1594" i="6"/>
  <c r="L1632" i="6"/>
  <c r="L1649" i="6"/>
  <c r="L1658" i="6"/>
  <c r="L1697" i="6"/>
  <c r="L1729" i="6"/>
  <c r="L1736" i="6"/>
  <c r="L1767" i="6"/>
  <c r="L1769" i="6"/>
  <c r="L1771" i="6"/>
  <c r="L1905" i="6"/>
  <c r="L1907" i="6"/>
  <c r="L1938" i="6"/>
  <c r="L1593" i="6"/>
  <c r="L1602" i="6"/>
  <c r="L1640" i="6"/>
  <c r="L1657" i="6"/>
  <c r="L1666" i="6"/>
  <c r="L1703" i="6"/>
  <c r="L1714" i="6"/>
  <c r="L1720" i="6"/>
  <c r="L1743" i="6"/>
  <c r="L1762" i="6"/>
  <c r="L1964" i="6"/>
  <c r="L1601" i="6"/>
  <c r="L1610" i="6"/>
  <c r="L1648" i="6"/>
  <c r="L1665" i="6"/>
  <c r="L1674" i="6"/>
  <c r="L1696" i="6"/>
  <c r="L1705" i="6"/>
  <c r="L1738" i="6"/>
  <c r="L1745" i="6"/>
  <c r="L1752" i="6"/>
  <c r="L1775" i="6"/>
  <c r="L1592" i="6"/>
  <c r="L1609" i="6"/>
  <c r="L1618" i="6"/>
  <c r="L1656" i="6"/>
  <c r="L1673" i="6"/>
  <c r="L1682" i="6"/>
  <c r="L1711" i="6"/>
  <c r="L1722" i="6"/>
  <c r="L1728" i="6"/>
  <c r="L1759" i="6"/>
  <c r="L1841" i="6"/>
  <c r="L1843" i="6"/>
  <c r="L1874" i="6"/>
  <c r="L2175" i="6"/>
  <c r="L2199" i="6"/>
  <c r="L1600" i="6"/>
  <c r="L1617" i="6"/>
  <c r="L1626" i="6"/>
  <c r="L1664" i="6"/>
  <c r="L1681" i="6"/>
  <c r="L1690" i="6"/>
  <c r="L1713" i="6"/>
  <c r="L1735" i="6"/>
  <c r="L1754" i="6"/>
  <c r="L1761" i="6"/>
  <c r="L1768" i="6"/>
  <c r="L1772" i="6"/>
  <c r="L1811" i="6"/>
  <c r="L1900" i="6"/>
  <c r="L2024" i="6"/>
  <c r="L1584" i="6"/>
  <c r="L1608" i="6"/>
  <c r="L1625" i="6"/>
  <c r="L1634" i="6"/>
  <c r="L1672" i="6"/>
  <c r="L1689" i="6"/>
  <c r="L1695" i="6"/>
  <c r="L1698" i="6"/>
  <c r="L1704" i="6"/>
  <c r="L1719" i="6"/>
  <c r="L1730" i="6"/>
  <c r="L1737" i="6"/>
  <c r="L1744" i="6"/>
  <c r="L1969" i="6"/>
  <c r="L1971" i="6"/>
  <c r="L1973" i="6"/>
  <c r="L1977" i="6"/>
  <c r="L1981" i="6"/>
  <c r="L1770" i="6"/>
  <c r="L1796" i="6"/>
  <c r="L1812" i="6"/>
  <c r="L1834" i="6"/>
  <c r="L1860" i="6"/>
  <c r="L1865" i="6"/>
  <c r="L1867" i="6"/>
  <c r="L1898" i="6"/>
  <c r="L1924" i="6"/>
  <c r="L1929" i="6"/>
  <c r="L1931" i="6"/>
  <c r="L1962" i="6"/>
  <c r="L1785" i="6"/>
  <c r="L1801" i="6"/>
  <c r="L1817" i="6"/>
  <c r="L1826" i="6"/>
  <c r="L1850" i="6"/>
  <c r="L1876" i="6"/>
  <c r="L1881" i="6"/>
  <c r="L1883" i="6"/>
  <c r="L1914" i="6"/>
  <c r="L1940" i="6"/>
  <c r="L1945" i="6"/>
  <c r="L1947" i="6"/>
  <c r="L2050" i="6"/>
  <c r="L1794" i="6"/>
  <c r="L1810" i="6"/>
  <c r="L1852" i="6"/>
  <c r="L1857" i="6"/>
  <c r="L1859" i="6"/>
  <c r="L1890" i="6"/>
  <c r="L1916" i="6"/>
  <c r="L1921" i="6"/>
  <c r="L1923" i="6"/>
  <c r="L1954" i="6"/>
  <c r="L2009" i="6"/>
  <c r="L2107" i="6"/>
  <c r="L2121" i="6"/>
  <c r="L2152" i="6"/>
  <c r="L1788" i="6"/>
  <c r="L1804" i="6"/>
  <c r="L1820" i="6"/>
  <c r="L1833" i="6"/>
  <c r="L1835" i="6"/>
  <c r="L1866" i="6"/>
  <c r="L1892" i="6"/>
  <c r="L1897" i="6"/>
  <c r="L1899" i="6"/>
  <c r="L1930" i="6"/>
  <c r="L1956" i="6"/>
  <c r="L1961" i="6"/>
  <c r="L1963" i="6"/>
  <c r="L1787" i="6"/>
  <c r="L1803" i="6"/>
  <c r="L1819" i="6"/>
  <c r="L1828" i="6"/>
  <c r="L1842" i="6"/>
  <c r="L1868" i="6"/>
  <c r="L1873" i="6"/>
  <c r="L1875" i="6"/>
  <c r="L1906" i="6"/>
  <c r="L1932" i="6"/>
  <c r="L1937" i="6"/>
  <c r="L1939" i="6"/>
  <c r="L1970" i="6"/>
  <c r="L1974" i="6"/>
  <c r="L1978" i="6"/>
  <c r="L1982" i="6"/>
  <c r="L1778" i="6"/>
  <c r="L1793" i="6"/>
  <c r="L1809" i="6"/>
  <c r="L1825" i="6"/>
  <c r="L1844" i="6"/>
  <c r="L1849" i="6"/>
  <c r="L1851" i="6"/>
  <c r="L1882" i="6"/>
  <c r="L1908" i="6"/>
  <c r="L1913" i="6"/>
  <c r="L1915" i="6"/>
  <c r="L1946" i="6"/>
  <c r="L2043" i="6"/>
  <c r="L2057" i="6"/>
  <c r="L2088" i="6"/>
  <c r="L1777" i="6"/>
  <c r="L1786" i="6"/>
  <c r="L1802" i="6"/>
  <c r="L1818" i="6"/>
  <c r="L1827" i="6"/>
  <c r="L1858" i="6"/>
  <c r="L1884" i="6"/>
  <c r="L1889" i="6"/>
  <c r="L1891" i="6"/>
  <c r="L1922" i="6"/>
  <c r="L1948" i="6"/>
  <c r="L1953" i="6"/>
  <c r="L1955" i="6"/>
  <c r="L2114" i="6"/>
  <c r="L2310" i="6"/>
  <c r="L1976" i="6"/>
  <c r="L2000" i="6"/>
  <c r="L2018" i="6"/>
  <c r="L2048" i="6"/>
  <c r="L2067" i="6"/>
  <c r="L2074" i="6"/>
  <c r="L2081" i="6"/>
  <c r="L2112" i="6"/>
  <c r="L2131" i="6"/>
  <c r="L2138" i="6"/>
  <c r="L2145" i="6"/>
  <c r="L2195" i="6"/>
  <c r="L2212" i="6"/>
  <c r="L2265" i="6"/>
  <c r="L2267" i="6"/>
  <c r="L2365" i="6"/>
  <c r="L1968" i="6"/>
  <c r="L2026" i="6"/>
  <c r="L2033" i="6"/>
  <c r="L2064" i="6"/>
  <c r="L2083" i="6"/>
  <c r="L2090" i="6"/>
  <c r="L2097" i="6"/>
  <c r="L2128" i="6"/>
  <c r="L2147" i="6"/>
  <c r="L2154" i="6"/>
  <c r="L2161" i="6"/>
  <c r="L2163" i="6"/>
  <c r="L2165" i="6"/>
  <c r="L2170" i="6"/>
  <c r="L1995" i="6"/>
  <c r="L2017" i="6"/>
  <c r="L2040" i="6"/>
  <c r="L2059" i="6"/>
  <c r="L2066" i="6"/>
  <c r="L2073" i="6"/>
  <c r="L2104" i="6"/>
  <c r="L2123" i="6"/>
  <c r="L2130" i="6"/>
  <c r="L2137" i="6"/>
  <c r="L2167" i="6"/>
  <c r="L1992" i="6"/>
  <c r="L2003" i="6"/>
  <c r="L2011" i="6"/>
  <c r="L2035" i="6"/>
  <c r="L2042" i="6"/>
  <c r="L2049" i="6"/>
  <c r="L2080" i="6"/>
  <c r="L2099" i="6"/>
  <c r="L2106" i="6"/>
  <c r="L2113" i="6"/>
  <c r="L2144" i="6"/>
  <c r="L2183" i="6"/>
  <c r="L2246" i="6"/>
  <c r="L2260" i="6"/>
  <c r="L1987" i="6"/>
  <c r="L2002" i="6"/>
  <c r="L2008" i="6"/>
  <c r="L2025" i="6"/>
  <c r="L2056" i="6"/>
  <c r="L2075" i="6"/>
  <c r="L2082" i="6"/>
  <c r="L2089" i="6"/>
  <c r="L2120" i="6"/>
  <c r="L2139" i="6"/>
  <c r="L2146" i="6"/>
  <c r="L2153" i="6"/>
  <c r="L2169" i="6"/>
  <c r="L2174" i="6"/>
  <c r="L1984" i="6"/>
  <c r="L2010" i="6"/>
  <c r="L2019" i="6"/>
  <c r="L2032" i="6"/>
  <c r="L2051" i="6"/>
  <c r="L2058" i="6"/>
  <c r="L2065" i="6"/>
  <c r="L2096" i="6"/>
  <c r="L2115" i="6"/>
  <c r="L2122" i="6"/>
  <c r="L2129" i="6"/>
  <c r="L2162" i="6"/>
  <c r="L2166" i="6"/>
  <c r="L2436" i="6"/>
  <c r="L1979" i="6"/>
  <c r="L2016" i="6"/>
  <c r="L2027" i="6"/>
  <c r="L2034" i="6"/>
  <c r="L2041" i="6"/>
  <c r="L2072" i="6"/>
  <c r="L2091" i="6"/>
  <c r="L2098" i="6"/>
  <c r="L2105" i="6"/>
  <c r="L2136" i="6"/>
  <c r="L2155" i="6"/>
  <c r="L2171" i="6"/>
  <c r="L2345" i="6"/>
  <c r="L2164" i="6"/>
  <c r="L2190" i="6"/>
  <c r="L2196" i="6"/>
  <c r="L2220" i="6"/>
  <c r="L2225" i="6"/>
  <c r="L2227" i="6"/>
  <c r="L2270" i="6"/>
  <c r="L2284" i="6"/>
  <c r="L2289" i="6"/>
  <c r="L2291" i="6"/>
  <c r="L2333" i="6"/>
  <c r="L2335" i="6"/>
  <c r="L2337" i="6"/>
  <c r="L2341" i="6"/>
  <c r="L2383" i="6"/>
  <c r="L2509" i="6"/>
  <c r="L2182" i="6"/>
  <c r="L2204" i="6"/>
  <c r="L2222" i="6"/>
  <c r="L2236" i="6"/>
  <c r="L2241" i="6"/>
  <c r="L2243" i="6"/>
  <c r="L2286" i="6"/>
  <c r="L2300" i="6"/>
  <c r="L2305" i="6"/>
  <c r="L2307" i="6"/>
  <c r="L2367" i="6"/>
  <c r="L2369" i="6"/>
  <c r="L2490" i="6"/>
  <c r="L2492" i="6"/>
  <c r="L2172" i="6"/>
  <c r="L2193" i="6"/>
  <c r="L2211" i="6"/>
  <c r="L2217" i="6"/>
  <c r="L2219" i="6"/>
  <c r="L2262" i="6"/>
  <c r="L2276" i="6"/>
  <c r="L2281" i="6"/>
  <c r="L2283" i="6"/>
  <c r="L2180" i="6"/>
  <c r="L2188" i="6"/>
  <c r="L2198" i="6"/>
  <c r="L2203" i="6"/>
  <c r="L2238" i="6"/>
  <c r="L2252" i="6"/>
  <c r="L2257" i="6"/>
  <c r="L2259" i="6"/>
  <c r="L2302" i="6"/>
  <c r="L2316" i="6"/>
  <c r="L2334" i="6"/>
  <c r="L2338" i="6"/>
  <c r="L2418" i="6"/>
  <c r="L2214" i="6"/>
  <c r="L2228" i="6"/>
  <c r="L2233" i="6"/>
  <c r="L2235" i="6"/>
  <c r="L2278" i="6"/>
  <c r="L2292" i="6"/>
  <c r="L2297" i="6"/>
  <c r="L2299" i="6"/>
  <c r="L2458" i="6"/>
  <c r="L2460" i="6"/>
  <c r="L2206" i="6"/>
  <c r="L2254" i="6"/>
  <c r="L2268" i="6"/>
  <c r="L2273" i="6"/>
  <c r="L2275" i="6"/>
  <c r="L2318" i="6"/>
  <c r="L2357" i="6"/>
  <c r="L2413" i="6"/>
  <c r="L2177" i="6"/>
  <c r="L2185" i="6"/>
  <c r="L2201" i="6"/>
  <c r="L2209" i="6"/>
  <c r="L2230" i="6"/>
  <c r="L2244" i="6"/>
  <c r="L2249" i="6"/>
  <c r="L2251" i="6"/>
  <c r="L2294" i="6"/>
  <c r="L2308" i="6"/>
  <c r="L2313" i="6"/>
  <c r="L2315" i="6"/>
  <c r="L2348" i="6"/>
  <c r="L2447" i="6"/>
  <c r="L2340" i="6"/>
  <c r="L2359" i="6"/>
  <c r="L2391" i="6"/>
  <c r="L2421" i="6"/>
  <c r="L2426" i="6"/>
  <c r="L2444" i="6"/>
  <c r="L2455" i="6"/>
  <c r="L2469" i="6"/>
  <c r="L2487" i="6"/>
  <c r="L2501" i="6"/>
  <c r="L2519" i="6"/>
  <c r="L2533" i="6"/>
  <c r="L2535" i="6"/>
  <c r="L2537" i="6"/>
  <c r="L2568" i="6"/>
  <c r="L2631" i="6"/>
  <c r="L2332" i="6"/>
  <c r="L2356" i="6"/>
  <c r="L2375" i="6"/>
  <c r="L2405" i="6"/>
  <c r="L2410" i="6"/>
  <c r="L2428" i="6"/>
  <c r="L2439" i="6"/>
  <c r="L2463" i="6"/>
  <c r="L2477" i="6"/>
  <c r="L2495" i="6"/>
  <c r="L2514" i="6"/>
  <c r="L2516" i="6"/>
  <c r="L2327" i="6"/>
  <c r="L2346" i="6"/>
  <c r="L2364" i="6"/>
  <c r="L2381" i="6"/>
  <c r="L2397" i="6"/>
  <c r="L2402" i="6"/>
  <c r="L2420" i="6"/>
  <c r="L2431" i="6"/>
  <c r="L2466" i="6"/>
  <c r="L2468" i="6"/>
  <c r="L2498" i="6"/>
  <c r="L2500" i="6"/>
  <c r="L2511" i="6"/>
  <c r="L2525" i="6"/>
  <c r="L2324" i="6"/>
  <c r="L2354" i="6"/>
  <c r="L2372" i="6"/>
  <c r="L2389" i="6"/>
  <c r="L2394" i="6"/>
  <c r="L2412" i="6"/>
  <c r="L2423" i="6"/>
  <c r="L2453" i="6"/>
  <c r="L2471" i="6"/>
  <c r="L2485" i="6"/>
  <c r="L2503" i="6"/>
  <c r="L2530" i="6"/>
  <c r="L2534" i="6"/>
  <c r="L2538" i="6"/>
  <c r="L2319" i="6"/>
  <c r="L2362" i="6"/>
  <c r="L2380" i="6"/>
  <c r="L2386" i="6"/>
  <c r="L2404" i="6"/>
  <c r="L2415" i="6"/>
  <c r="L2445" i="6"/>
  <c r="L2450" i="6"/>
  <c r="L2474" i="6"/>
  <c r="L2476" i="6"/>
  <c r="L2506" i="6"/>
  <c r="L2508" i="6"/>
  <c r="L2527" i="6"/>
  <c r="L2343" i="6"/>
  <c r="L2370" i="6"/>
  <c r="L2396" i="6"/>
  <c r="L2407" i="6"/>
  <c r="L2437" i="6"/>
  <c r="L2442" i="6"/>
  <c r="L2461" i="6"/>
  <c r="L2479" i="6"/>
  <c r="L2493" i="6"/>
  <c r="L2517" i="6"/>
  <c r="L2592" i="6"/>
  <c r="L2351" i="6"/>
  <c r="L2378" i="6"/>
  <c r="L2388" i="6"/>
  <c r="L2399" i="6"/>
  <c r="L2429" i="6"/>
  <c r="L2434" i="6"/>
  <c r="L2452" i="6"/>
  <c r="L2482" i="6"/>
  <c r="L2484" i="6"/>
  <c r="L2522" i="6"/>
  <c r="L2524" i="6"/>
  <c r="L2579" i="6"/>
  <c r="L2536" i="6"/>
  <c r="L2553" i="6"/>
  <c r="L2576" i="6"/>
  <c r="L2587" i="6"/>
  <c r="L2600" i="6"/>
  <c r="L2629" i="6"/>
  <c r="L2660" i="6"/>
  <c r="L2678" i="6"/>
  <c r="L2680" i="6"/>
  <c r="L2711" i="6"/>
  <c r="L2753" i="6"/>
  <c r="L2560" i="6"/>
  <c r="L2571" i="6"/>
  <c r="L2612" i="6"/>
  <c r="L2624" i="6"/>
  <c r="L2645" i="6"/>
  <c r="L2732" i="6"/>
  <c r="L2552" i="6"/>
  <c r="L2563" i="6"/>
  <c r="L2582" i="6"/>
  <c r="L2647" i="6"/>
  <c r="L2744" i="6"/>
  <c r="L2547" i="6"/>
  <c r="L2555" i="6"/>
  <c r="L2574" i="6"/>
  <c r="L2585" i="6"/>
  <c r="L2628" i="6"/>
  <c r="L2640" i="6"/>
  <c r="L2661" i="6"/>
  <c r="L2703" i="6"/>
  <c r="L2545" i="6"/>
  <c r="L2566" i="6"/>
  <c r="L2577" i="6"/>
  <c r="L2601" i="6"/>
  <c r="L2729" i="6"/>
  <c r="L2558" i="6"/>
  <c r="L2569" i="6"/>
  <c r="L2593" i="6"/>
  <c r="L2613" i="6"/>
  <c r="L2644" i="6"/>
  <c r="L2656" i="6"/>
  <c r="L2698" i="6"/>
  <c r="L2544" i="6"/>
  <c r="L2550" i="6"/>
  <c r="L2561" i="6"/>
  <c r="L2584" i="6"/>
  <c r="L2590" i="6"/>
  <c r="L2615" i="6"/>
  <c r="L2722" i="6"/>
  <c r="L2739" i="6"/>
  <c r="L2614" i="6"/>
  <c r="L2630" i="6"/>
  <c r="L2646" i="6"/>
  <c r="L2700" i="6"/>
  <c r="L2713" i="6"/>
  <c r="L2716" i="6"/>
  <c r="L2837" i="6"/>
  <c r="L2668" i="6"/>
  <c r="L2699" i="6"/>
  <c r="L2757" i="6"/>
  <c r="L2773" i="6"/>
  <c r="L2598" i="6"/>
  <c r="L2623" i="6"/>
  <c r="L2639" i="6"/>
  <c r="L2655" i="6"/>
  <c r="L2671" i="6"/>
  <c r="L2723" i="6"/>
  <c r="L2728" i="6"/>
  <c r="L2754" i="6"/>
  <c r="L2622" i="6"/>
  <c r="L2638" i="6"/>
  <c r="L2654" i="6"/>
  <c r="L2663" i="6"/>
  <c r="L2670" i="6"/>
  <c r="L2712" i="6"/>
  <c r="L2804" i="6"/>
  <c r="L2606" i="6"/>
  <c r="L2662" i="6"/>
  <c r="L2743" i="6"/>
  <c r="L2605" i="6"/>
  <c r="L2621" i="6"/>
  <c r="L2637" i="6"/>
  <c r="L2653" i="6"/>
  <c r="L2669" i="6"/>
  <c r="L2679" i="6"/>
  <c r="L2681" i="6"/>
  <c r="L2704" i="6"/>
  <c r="L2727" i="6"/>
  <c r="L2738" i="6"/>
  <c r="L2745" i="6"/>
  <c r="L2748" i="6"/>
  <c r="L2797" i="6"/>
  <c r="L2818" i="6"/>
  <c r="L2781" i="6"/>
  <c r="L2794" i="6"/>
  <c r="L2841" i="6"/>
  <c r="L2697" i="6"/>
  <c r="L2721" i="6"/>
  <c r="L2737" i="6"/>
  <c r="L2789" i="6"/>
  <c r="L2673" i="6"/>
  <c r="L2706" i="6"/>
  <c r="L2845" i="6"/>
  <c r="L2689" i="6"/>
  <c r="L2714" i="6"/>
  <c r="L2730" i="6"/>
  <c r="L2746" i="6"/>
  <c r="L2812" i="6"/>
  <c r="L2705" i="6"/>
  <c r="L2765" i="6"/>
  <c r="L2807" i="6"/>
  <c r="L2821" i="6"/>
  <c r="L2756" i="6"/>
  <c r="L2796" i="6"/>
  <c r="L2847" i="6"/>
  <c r="L2879" i="6"/>
  <c r="L2906" i="6"/>
  <c r="L2767" i="6"/>
  <c r="L2772" i="6"/>
  <c r="L2778" i="6"/>
  <c r="L2783" i="6"/>
  <c r="L2788" i="6"/>
  <c r="L2823" i="6"/>
  <c r="L2834" i="6"/>
  <c r="L2840" i="6"/>
  <c r="L2844" i="6"/>
  <c r="L2858" i="6"/>
  <c r="L2860" i="6"/>
  <c r="L2815" i="6"/>
  <c r="L2826" i="6"/>
  <c r="L2829" i="6"/>
  <c r="L2836" i="6"/>
  <c r="L2946" i="6"/>
  <c r="L2839" i="6"/>
  <c r="L2864" i="6"/>
  <c r="L2874" i="6"/>
  <c r="L2876" i="6"/>
  <c r="L2979" i="6"/>
  <c r="L2799" i="6"/>
  <c r="L2810" i="6"/>
  <c r="L2813" i="6"/>
  <c r="L2828" i="6"/>
  <c r="L2852" i="6"/>
  <c r="L2764" i="6"/>
  <c r="L2770" i="6"/>
  <c r="L2775" i="6"/>
  <c r="L2780" i="6"/>
  <c r="L2786" i="6"/>
  <c r="L2791" i="6"/>
  <c r="L2802" i="6"/>
  <c r="L2805" i="6"/>
  <c r="L2820" i="6"/>
  <c r="L2835" i="6"/>
  <c r="L2842" i="6"/>
  <c r="L2865" i="6"/>
  <c r="L2882" i="6"/>
  <c r="L2884" i="6"/>
  <c r="L2915" i="6"/>
  <c r="L2970" i="6"/>
  <c r="L2850" i="6"/>
  <c r="L2863" i="6"/>
  <c r="L2898" i="6"/>
  <c r="L2941" i="6"/>
  <c r="L2849" i="6"/>
  <c r="L2857" i="6"/>
  <c r="L2873" i="6"/>
  <c r="L2922" i="6"/>
  <c r="L2962" i="6"/>
  <c r="L2997" i="6"/>
  <c r="L2890" i="6"/>
  <c r="L2902" i="6"/>
  <c r="L2926" i="6"/>
  <c r="L2978" i="6"/>
  <c r="L3019" i="6"/>
  <c r="L2866" i="6"/>
  <c r="L2932" i="6"/>
  <c r="L2938" i="6"/>
  <c r="L2966" i="6"/>
  <c r="L2988" i="6"/>
  <c r="L2855" i="6"/>
  <c r="L2871" i="6"/>
  <c r="L2887" i="6"/>
  <c r="L2942" i="6"/>
  <c r="L2907" i="6"/>
  <c r="L2924" i="6"/>
  <c r="L2933" i="6"/>
  <c r="L2971" i="6"/>
  <c r="L2994" i="6"/>
  <c r="L2923" i="6"/>
  <c r="L2940" i="6"/>
  <c r="L2949" i="6"/>
  <c r="L3002" i="6"/>
  <c r="L2893" i="6"/>
  <c r="L2931" i="6"/>
  <c r="L2948" i="6"/>
  <c r="L2957" i="6"/>
  <c r="L2987" i="6"/>
  <c r="L2892" i="6"/>
  <c r="L2901" i="6"/>
  <c r="L2939" i="6"/>
  <c r="L2956" i="6"/>
  <c r="L2965" i="6"/>
  <c r="L3011" i="6"/>
  <c r="L3018" i="6"/>
  <c r="L2900" i="6"/>
  <c r="L2909" i="6"/>
  <c r="L2947" i="6"/>
  <c r="L2964" i="6"/>
  <c r="L2973" i="6"/>
  <c r="L2981" i="6"/>
  <c r="L2995" i="6"/>
  <c r="L2908" i="6"/>
  <c r="L2917" i="6"/>
  <c r="L2955" i="6"/>
  <c r="L2972" i="6"/>
  <c r="L2986" i="6"/>
  <c r="L2899" i="6"/>
  <c r="L2916" i="6"/>
  <c r="L2925" i="6"/>
  <c r="L2963" i="6"/>
  <c r="L2980" i="6"/>
  <c r="L2989" i="6"/>
  <c r="L3003" i="6"/>
  <c r="L3010" i="6"/>
  <c r="M2980" i="6" l="1"/>
  <c r="N2980" i="6"/>
  <c r="N2978" i="6"/>
  <c r="M2978" i="6"/>
  <c r="N2946" i="6"/>
  <c r="M2946" i="6"/>
  <c r="N2679" i="6"/>
  <c r="M2679" i="6"/>
  <c r="N2569" i="6"/>
  <c r="M2569" i="6"/>
  <c r="N2351" i="6"/>
  <c r="M2351" i="6"/>
  <c r="N2397" i="6"/>
  <c r="M2397" i="6"/>
  <c r="N2249" i="6"/>
  <c r="M2249" i="6"/>
  <c r="N2241" i="6"/>
  <c r="M2241" i="6"/>
  <c r="N2174" i="6"/>
  <c r="M2174" i="6"/>
  <c r="P2083" i="6"/>
  <c r="M2083" i="6"/>
  <c r="N2083" i="6"/>
  <c r="P1937" i="6"/>
  <c r="N1937" i="6"/>
  <c r="M1937" i="6"/>
  <c r="N1817" i="6"/>
  <c r="M1817" i="6"/>
  <c r="P1817" i="6"/>
  <c r="N2199" i="6"/>
  <c r="M2199" i="6"/>
  <c r="M1666" i="6"/>
  <c r="P1666" i="6"/>
  <c r="N1666" i="6"/>
  <c r="N1408" i="6"/>
  <c r="M1408" i="6"/>
  <c r="N1591" i="6"/>
  <c r="M1591" i="6"/>
  <c r="P1591" i="6"/>
  <c r="M1795" i="6"/>
  <c r="P1795" i="6"/>
  <c r="N1795" i="6"/>
  <c r="N1514" i="6"/>
  <c r="M1514" i="6"/>
  <c r="P1514" i="6"/>
  <c r="M1257" i="6"/>
  <c r="P1257" i="6"/>
  <c r="N1257" i="6"/>
  <c r="P1344" i="6"/>
  <c r="N1344" i="6"/>
  <c r="M1344" i="6"/>
  <c r="N1242" i="6"/>
  <c r="O1242" i="6" s="1"/>
  <c r="P1242" i="6"/>
  <c r="M1242" i="6"/>
  <c r="P1472" i="6"/>
  <c r="N1472" i="6"/>
  <c r="M1472" i="6"/>
  <c r="M1265" i="6"/>
  <c r="P1265" i="6"/>
  <c r="N1265" i="6"/>
  <c r="N1322" i="6"/>
  <c r="P1322" i="6"/>
  <c r="M1322" i="6"/>
  <c r="P1127" i="6"/>
  <c r="N1127" i="6"/>
  <c r="M1127" i="6"/>
  <c r="M1337" i="6"/>
  <c r="P1337" i="6"/>
  <c r="N1337" i="6"/>
  <c r="N1093" i="6"/>
  <c r="P1093" i="6"/>
  <c r="M1093" i="6"/>
  <c r="N1712" i="6"/>
  <c r="M1712" i="6"/>
  <c r="P1712" i="6"/>
  <c r="P923" i="6"/>
  <c r="M923" i="6"/>
  <c r="N923" i="6"/>
  <c r="O923" i="6" s="1"/>
  <c r="N1234" i="6"/>
  <c r="P1234" i="6"/>
  <c r="M1234" i="6"/>
  <c r="P862" i="6"/>
  <c r="N862" i="6"/>
  <c r="M862" i="6"/>
  <c r="M1212" i="6"/>
  <c r="P1212" i="6"/>
  <c r="N1212" i="6"/>
  <c r="N888" i="6"/>
  <c r="M888" i="6"/>
  <c r="P888" i="6"/>
  <c r="N649" i="6"/>
  <c r="P649" i="6"/>
  <c r="M649" i="6"/>
  <c r="P867" i="6"/>
  <c r="M867" i="6"/>
  <c r="N867" i="6"/>
  <c r="M624" i="6"/>
  <c r="N624" i="6"/>
  <c r="N841" i="6"/>
  <c r="M841" i="6"/>
  <c r="P841" i="6"/>
  <c r="P1043" i="6"/>
  <c r="M1043" i="6"/>
  <c r="N1043" i="6"/>
  <c r="N774" i="6"/>
  <c r="P774" i="6"/>
  <c r="M774" i="6"/>
  <c r="N977" i="6"/>
  <c r="M977" i="6"/>
  <c r="P977" i="6"/>
  <c r="N737" i="6"/>
  <c r="P737" i="6"/>
  <c r="M737" i="6"/>
  <c r="P506" i="6"/>
  <c r="M506" i="6"/>
  <c r="N506" i="6"/>
  <c r="P255" i="6"/>
  <c r="N255" i="6"/>
  <c r="M255" i="6"/>
  <c r="N416" i="6"/>
  <c r="M416" i="6"/>
  <c r="P416" i="6"/>
  <c r="N568" i="6"/>
  <c r="M568" i="6"/>
  <c r="P568" i="6"/>
  <c r="N319" i="6"/>
  <c r="P319" i="6"/>
  <c r="M319" i="6"/>
  <c r="N464" i="6"/>
  <c r="M464" i="6"/>
  <c r="P464" i="6"/>
  <c r="N825" i="6"/>
  <c r="M825" i="6"/>
  <c r="P825" i="6"/>
  <c r="N424" i="6"/>
  <c r="M424" i="6"/>
  <c r="N1017" i="6"/>
  <c r="M1017" i="6"/>
  <c r="P1017" i="6"/>
  <c r="N415" i="6"/>
  <c r="O415" i="6" s="1"/>
  <c r="M415" i="6"/>
  <c r="P415" i="6"/>
  <c r="P586" i="6"/>
  <c r="M586" i="6"/>
  <c r="N586" i="6"/>
  <c r="P338" i="6"/>
  <c r="M338" i="6"/>
  <c r="N338" i="6"/>
  <c r="N496" i="6"/>
  <c r="M496" i="6"/>
  <c r="P496" i="6"/>
  <c r="P397" i="6"/>
  <c r="N397" i="6"/>
  <c r="M397" i="6"/>
  <c r="P38" i="6"/>
  <c r="M38" i="6"/>
  <c r="N38" i="6"/>
  <c r="P225" i="6"/>
  <c r="N225" i="6"/>
  <c r="M225" i="6"/>
  <c r="N161" i="6"/>
  <c r="M161" i="6"/>
  <c r="N43" i="6"/>
  <c r="M43" i="6"/>
  <c r="P43" i="6"/>
  <c r="N3" i="6"/>
  <c r="M3" i="6"/>
  <c r="P3" i="6"/>
  <c r="P24" i="6"/>
  <c r="N24" i="6"/>
  <c r="M24" i="6"/>
  <c r="P260" i="6"/>
  <c r="N260" i="6"/>
  <c r="M260" i="6"/>
  <c r="P214" i="6"/>
  <c r="N214" i="6"/>
  <c r="M214" i="6"/>
  <c r="P150" i="6"/>
  <c r="N150" i="6"/>
  <c r="M150" i="6"/>
  <c r="N11" i="6"/>
  <c r="M11" i="6"/>
  <c r="P11" i="6"/>
  <c r="P7" i="6"/>
  <c r="N7" i="6"/>
  <c r="M7" i="6"/>
  <c r="P71" i="6"/>
  <c r="N71" i="6"/>
  <c r="O71" i="6" s="1"/>
  <c r="M71" i="6"/>
  <c r="P199" i="6"/>
  <c r="N199" i="6"/>
  <c r="M199" i="6"/>
  <c r="P500" i="6"/>
  <c r="N500" i="6"/>
  <c r="M500" i="6"/>
  <c r="P224" i="6"/>
  <c r="N224" i="6"/>
  <c r="M224" i="6"/>
  <c r="P388" i="6"/>
  <c r="N388" i="6"/>
  <c r="M388" i="6"/>
  <c r="P90" i="6"/>
  <c r="N90" i="6"/>
  <c r="M90" i="6"/>
  <c r="P218" i="6"/>
  <c r="N218" i="6"/>
  <c r="M218" i="6"/>
  <c r="P532" i="6"/>
  <c r="N532" i="6"/>
  <c r="M532" i="6"/>
  <c r="M69" i="6"/>
  <c r="P69" i="6"/>
  <c r="N69" i="6"/>
  <c r="M197" i="6"/>
  <c r="N197" i="6"/>
  <c r="P420" i="6"/>
  <c r="N420" i="6"/>
  <c r="M420" i="6"/>
  <c r="P339" i="6"/>
  <c r="N339" i="6"/>
  <c r="M339" i="6"/>
  <c r="N531" i="6"/>
  <c r="M531" i="6"/>
  <c r="N743" i="6"/>
  <c r="M743" i="6"/>
  <c r="P477" i="6"/>
  <c r="N477" i="6"/>
  <c r="M477" i="6"/>
  <c r="P869" i="6"/>
  <c r="N869" i="6"/>
  <c r="M869" i="6"/>
  <c r="P406" i="6"/>
  <c r="N406" i="6"/>
  <c r="M406" i="6"/>
  <c r="P534" i="6"/>
  <c r="N534" i="6"/>
  <c r="M534" i="6"/>
  <c r="M666" i="6"/>
  <c r="N666" i="6"/>
  <c r="P666" i="6"/>
  <c r="P620" i="6"/>
  <c r="N620" i="6"/>
  <c r="M620" i="6"/>
  <c r="P604" i="6"/>
  <c r="N604" i="6"/>
  <c r="M604" i="6"/>
  <c r="M297" i="6"/>
  <c r="P297" i="6"/>
  <c r="N297" i="6"/>
  <c r="N646" i="6"/>
  <c r="M646" i="6"/>
  <c r="P646" i="6"/>
  <c r="P717" i="6"/>
  <c r="M717" i="6"/>
  <c r="N717" i="6"/>
  <c r="P700" i="6"/>
  <c r="N700" i="6"/>
  <c r="M700" i="6"/>
  <c r="P828" i="6"/>
  <c r="N828" i="6"/>
  <c r="M828" i="6"/>
  <c r="P956" i="6"/>
  <c r="N956" i="6"/>
  <c r="M956" i="6"/>
  <c r="P1097" i="6"/>
  <c r="N1097" i="6"/>
  <c r="M1097" i="6"/>
  <c r="P863" i="6"/>
  <c r="N863" i="6"/>
  <c r="M863" i="6"/>
  <c r="P991" i="6"/>
  <c r="N991" i="6"/>
  <c r="M991" i="6"/>
  <c r="P1055" i="6"/>
  <c r="N1055" i="6"/>
  <c r="M1055" i="6"/>
  <c r="P1104" i="6"/>
  <c r="N1104" i="6"/>
  <c r="M1104" i="6"/>
  <c r="M826" i="6"/>
  <c r="P826" i="6"/>
  <c r="N826" i="6"/>
  <c r="M954" i="6"/>
  <c r="P954" i="6"/>
  <c r="N954" i="6"/>
  <c r="P1075" i="6"/>
  <c r="N1075" i="6"/>
  <c r="M1075" i="6"/>
  <c r="P1168" i="6"/>
  <c r="N1168" i="6"/>
  <c r="M1168" i="6"/>
  <c r="P1269" i="6"/>
  <c r="N1269" i="6"/>
  <c r="M1269" i="6"/>
  <c r="P1155" i="6"/>
  <c r="N1155" i="6"/>
  <c r="M1155" i="6"/>
  <c r="N1216" i="6"/>
  <c r="M1216" i="6"/>
  <c r="P1216" i="6"/>
  <c r="P1278" i="6"/>
  <c r="M1278" i="6"/>
  <c r="N1278" i="6"/>
  <c r="M1150" i="6"/>
  <c r="P1150" i="6"/>
  <c r="N1150" i="6"/>
  <c r="M1227" i="6"/>
  <c r="P1227" i="6"/>
  <c r="N1227" i="6"/>
  <c r="P1333" i="6"/>
  <c r="N1333" i="6"/>
  <c r="M1333" i="6"/>
  <c r="P1764" i="6"/>
  <c r="N1764" i="6"/>
  <c r="M1764" i="6"/>
  <c r="N1353" i="6"/>
  <c r="M1353" i="6"/>
  <c r="P1353" i="6"/>
  <c r="N1422" i="6"/>
  <c r="P1422" i="6"/>
  <c r="M1422" i="6"/>
  <c r="P1388" i="6"/>
  <c r="M1388" i="6"/>
  <c r="N1388" i="6"/>
  <c r="P1356" i="6"/>
  <c r="M1356" i="6"/>
  <c r="N1356" i="6"/>
  <c r="P1502" i="6"/>
  <c r="N1502" i="6"/>
  <c r="M1502" i="6"/>
  <c r="P1525" i="6"/>
  <c r="N1525" i="6"/>
  <c r="M1525" i="6"/>
  <c r="P1678" i="6"/>
  <c r="N1678" i="6"/>
  <c r="M1678" i="6"/>
  <c r="P1567" i="6"/>
  <c r="N1567" i="6"/>
  <c r="M1567" i="6"/>
  <c r="P1684" i="6"/>
  <c r="N1684" i="6"/>
  <c r="M1684" i="6"/>
  <c r="P1784" i="6"/>
  <c r="N1784" i="6"/>
  <c r="M1784" i="6"/>
  <c r="P1589" i="6"/>
  <c r="M1589" i="6"/>
  <c r="N1589" i="6"/>
  <c r="P1436" i="6"/>
  <c r="M1436" i="6"/>
  <c r="N1436" i="6"/>
  <c r="P1500" i="6"/>
  <c r="M1500" i="6"/>
  <c r="N1500" i="6"/>
  <c r="P1660" i="6"/>
  <c r="M1660" i="6"/>
  <c r="N1660" i="6"/>
  <c r="P1789" i="6"/>
  <c r="N1789" i="6"/>
  <c r="M1789" i="6"/>
  <c r="P1693" i="6"/>
  <c r="N1693" i="6"/>
  <c r="M1693" i="6"/>
  <c r="P1742" i="6"/>
  <c r="N1742" i="6"/>
  <c r="M1742" i="6"/>
  <c r="P1832" i="6"/>
  <c r="N1832" i="6"/>
  <c r="M1832" i="6"/>
  <c r="N1831" i="6"/>
  <c r="M1831" i="6"/>
  <c r="P1830" i="6"/>
  <c r="M1830" i="6"/>
  <c r="N1830" i="6"/>
  <c r="P2037" i="6"/>
  <c r="N2037" i="6"/>
  <c r="M2037" i="6"/>
  <c r="M2709" i="6"/>
  <c r="N2709" i="6"/>
  <c r="N2768" i="6"/>
  <c r="M2768" i="6"/>
  <c r="N2734" i="6"/>
  <c r="M2734" i="6"/>
  <c r="M2830" i="6"/>
  <c r="N2830" i="6"/>
  <c r="N2880" i="6"/>
  <c r="M2880" i="6"/>
  <c r="N2968" i="6"/>
  <c r="M2968" i="6"/>
  <c r="N2838" i="6"/>
  <c r="M2838" i="6"/>
  <c r="N2896" i="6"/>
  <c r="M2896" i="6"/>
  <c r="N2912" i="6"/>
  <c r="M2912" i="6"/>
  <c r="N2929" i="6"/>
  <c r="M2929" i="6"/>
  <c r="N3022" i="6"/>
  <c r="M3022" i="6"/>
  <c r="N2877" i="6"/>
  <c r="M2877" i="6"/>
  <c r="M2894" i="6"/>
  <c r="N2894" i="6"/>
  <c r="N2991" i="6"/>
  <c r="M2991" i="6"/>
  <c r="N2984" i="6"/>
  <c r="M2984" i="6"/>
  <c r="N3001" i="6"/>
  <c r="M3001" i="6"/>
  <c r="P3001" i="6"/>
  <c r="M2900" i="6"/>
  <c r="N2900" i="6"/>
  <c r="N2884" i="6"/>
  <c r="O2884" i="6" s="1"/>
  <c r="P2884" i="6" s="1"/>
  <c r="M2884" i="6"/>
  <c r="M2705" i="6"/>
  <c r="N2705" i="6"/>
  <c r="N2773" i="6"/>
  <c r="M2773" i="6"/>
  <c r="N2484" i="6"/>
  <c r="M2484" i="6"/>
  <c r="N2477" i="6"/>
  <c r="M2477" i="6"/>
  <c r="N2458" i="6"/>
  <c r="O2458" i="6" s="1"/>
  <c r="P2458" i="6" s="1"/>
  <c r="M2458" i="6"/>
  <c r="N2225" i="6"/>
  <c r="M2225" i="6"/>
  <c r="P2035" i="6"/>
  <c r="M2035" i="6"/>
  <c r="N2035" i="6"/>
  <c r="N1915" i="6"/>
  <c r="M1915" i="6"/>
  <c r="P1915" i="6"/>
  <c r="N1890" i="6"/>
  <c r="M1890" i="6"/>
  <c r="P1890" i="6"/>
  <c r="N1735" i="6"/>
  <c r="M1735" i="6"/>
  <c r="P1735" i="6"/>
  <c r="N1771" i="6"/>
  <c r="M1771" i="6"/>
  <c r="P1771" i="6"/>
  <c r="N1586" i="6"/>
  <c r="M1586" i="6"/>
  <c r="P1586" i="6"/>
  <c r="N1513" i="6"/>
  <c r="M1513" i="6"/>
  <c r="P1513" i="6"/>
  <c r="N1561" i="6"/>
  <c r="M1561" i="6"/>
  <c r="P1561" i="6"/>
  <c r="P1373" i="6"/>
  <c r="N1373" i="6"/>
  <c r="M1373" i="6"/>
  <c r="N1335" i="6"/>
  <c r="M1335" i="6"/>
  <c r="P1335" i="6"/>
  <c r="M1193" i="6"/>
  <c r="P1193" i="6"/>
  <c r="N1193" i="6"/>
  <c r="N1374" i="6"/>
  <c r="P1374" i="6"/>
  <c r="M1374" i="6"/>
  <c r="N1362" i="6"/>
  <c r="M1362" i="6"/>
  <c r="P1362" i="6"/>
  <c r="P1351" i="6"/>
  <c r="N1351" i="6"/>
  <c r="M1351" i="6"/>
  <c r="N1223" i="6"/>
  <c r="P1223" i="6"/>
  <c r="M1223" i="6"/>
  <c r="N1188" i="6"/>
  <c r="M1188" i="6"/>
  <c r="P1188" i="6"/>
  <c r="N1087" i="6"/>
  <c r="M1087" i="6"/>
  <c r="M1095" i="6"/>
  <c r="P1095" i="6"/>
  <c r="N1095" i="6"/>
  <c r="P1051" i="6"/>
  <c r="M1051" i="6"/>
  <c r="N1051" i="6"/>
  <c r="M779" i="6"/>
  <c r="P779" i="6"/>
  <c r="N779" i="6"/>
  <c r="P990" i="6"/>
  <c r="N990" i="6"/>
  <c r="M990" i="6"/>
  <c r="N742" i="6"/>
  <c r="P742" i="6"/>
  <c r="M742" i="6"/>
  <c r="N1016" i="6"/>
  <c r="M1016" i="6"/>
  <c r="P1016" i="6"/>
  <c r="M784" i="6"/>
  <c r="P784" i="6"/>
  <c r="N784" i="6"/>
  <c r="P995" i="6"/>
  <c r="M995" i="6"/>
  <c r="N995" i="6"/>
  <c r="M739" i="6"/>
  <c r="N739" i="6"/>
  <c r="P739" i="6"/>
  <c r="N969" i="6"/>
  <c r="M969" i="6"/>
  <c r="P969" i="6"/>
  <c r="N702" i="6"/>
  <c r="M702" i="6"/>
  <c r="P702" i="6"/>
  <c r="P915" i="6"/>
  <c r="M915" i="6"/>
  <c r="N915" i="6"/>
  <c r="N635" i="6"/>
  <c r="M635" i="6"/>
  <c r="P635" i="6"/>
  <c r="N849" i="6"/>
  <c r="M849" i="6"/>
  <c r="P849" i="6"/>
  <c r="N670" i="6"/>
  <c r="M670" i="6"/>
  <c r="N359" i="6"/>
  <c r="M359" i="6"/>
  <c r="P359" i="6"/>
  <c r="N544" i="6"/>
  <c r="M544" i="6"/>
  <c r="P544" i="6"/>
  <c r="N984" i="6"/>
  <c r="M984" i="6"/>
  <c r="P984" i="6"/>
  <c r="N440" i="6"/>
  <c r="M440" i="6"/>
  <c r="P440" i="6"/>
  <c r="N592" i="6"/>
  <c r="M592" i="6"/>
  <c r="P592" i="6"/>
  <c r="N303" i="6"/>
  <c r="M303" i="6"/>
  <c r="N552" i="6"/>
  <c r="M552" i="6"/>
  <c r="P552" i="6"/>
  <c r="N317" i="6"/>
  <c r="M317" i="6"/>
  <c r="N543" i="6"/>
  <c r="M543" i="6"/>
  <c r="P543" i="6"/>
  <c r="M674" i="6"/>
  <c r="N674" i="6"/>
  <c r="P674" i="6"/>
  <c r="P458" i="6"/>
  <c r="M458" i="6"/>
  <c r="N458" i="6"/>
  <c r="N889" i="6"/>
  <c r="M889" i="6"/>
  <c r="P889" i="6"/>
  <c r="N92" i="6"/>
  <c r="M92" i="6"/>
  <c r="P92" i="6"/>
  <c r="P193" i="6"/>
  <c r="N193" i="6"/>
  <c r="M193" i="6"/>
  <c r="P129" i="6"/>
  <c r="N129" i="6"/>
  <c r="M129" i="6"/>
  <c r="P104" i="6"/>
  <c r="N104" i="6"/>
  <c r="M104" i="6"/>
  <c r="N60" i="6"/>
  <c r="M60" i="6"/>
  <c r="P60" i="6"/>
  <c r="N312" i="6"/>
  <c r="M312" i="6"/>
  <c r="P312" i="6"/>
  <c r="P182" i="6"/>
  <c r="N182" i="6"/>
  <c r="M182" i="6"/>
  <c r="P112" i="6"/>
  <c r="N112" i="6"/>
  <c r="M112" i="6"/>
  <c r="N35" i="6"/>
  <c r="M35" i="6"/>
  <c r="P35" i="6"/>
  <c r="N135" i="6"/>
  <c r="M135" i="6"/>
  <c r="N237" i="6"/>
  <c r="P237" i="6"/>
  <c r="M237" i="6"/>
  <c r="P160" i="6"/>
  <c r="N160" i="6"/>
  <c r="M160" i="6"/>
  <c r="P540" i="6"/>
  <c r="N540" i="6"/>
  <c r="M540" i="6"/>
  <c r="P26" i="6"/>
  <c r="N26" i="6"/>
  <c r="M26" i="6"/>
  <c r="P154" i="6"/>
  <c r="N154" i="6"/>
  <c r="M154" i="6"/>
  <c r="P556" i="6"/>
  <c r="N556" i="6"/>
  <c r="M556" i="6"/>
  <c r="M5" i="6"/>
  <c r="P5" i="6"/>
  <c r="N5" i="6"/>
  <c r="M133" i="6"/>
  <c r="N133" i="6"/>
  <c r="M244" i="6"/>
  <c r="P244" i="6"/>
  <c r="N244" i="6"/>
  <c r="P524" i="6"/>
  <c r="N524" i="6"/>
  <c r="M524" i="6"/>
  <c r="P403" i="6"/>
  <c r="N403" i="6"/>
  <c r="M403" i="6"/>
  <c r="P467" i="6"/>
  <c r="N467" i="6"/>
  <c r="M467" i="6"/>
  <c r="P595" i="6"/>
  <c r="N595" i="6"/>
  <c r="M595" i="6"/>
  <c r="P413" i="6"/>
  <c r="N413" i="6"/>
  <c r="M413" i="6"/>
  <c r="P541" i="6"/>
  <c r="N541" i="6"/>
  <c r="M541" i="6"/>
  <c r="P623" i="6"/>
  <c r="N623" i="6"/>
  <c r="M623" i="6"/>
  <c r="P342" i="6"/>
  <c r="M342" i="6"/>
  <c r="N342" i="6"/>
  <c r="P470" i="6"/>
  <c r="N470" i="6"/>
  <c r="M470" i="6"/>
  <c r="P598" i="6"/>
  <c r="N598" i="6"/>
  <c r="M598" i="6"/>
  <c r="P783" i="6"/>
  <c r="N783" i="6"/>
  <c r="M783" i="6"/>
  <c r="P741" i="6"/>
  <c r="M741" i="6"/>
  <c r="N741" i="6"/>
  <c r="P767" i="6"/>
  <c r="N767" i="6"/>
  <c r="M767" i="6"/>
  <c r="M361" i="6"/>
  <c r="P361" i="6"/>
  <c r="N361" i="6"/>
  <c r="P789" i="6"/>
  <c r="M789" i="6"/>
  <c r="N789" i="6"/>
  <c r="P1005" i="6"/>
  <c r="N1005" i="6"/>
  <c r="M1005" i="6"/>
  <c r="P764" i="6"/>
  <c r="N764" i="6"/>
  <c r="M764" i="6"/>
  <c r="P892" i="6"/>
  <c r="N892" i="6"/>
  <c r="M892" i="6"/>
  <c r="P1020" i="6"/>
  <c r="N1020" i="6"/>
  <c r="M1020" i="6"/>
  <c r="P799" i="6"/>
  <c r="N799" i="6"/>
  <c r="M799" i="6"/>
  <c r="P927" i="6"/>
  <c r="N927" i="6"/>
  <c r="M927" i="6"/>
  <c r="N1280" i="6"/>
  <c r="M1280" i="6"/>
  <c r="M890" i="6"/>
  <c r="P890" i="6"/>
  <c r="N890" i="6"/>
  <c r="M1018" i="6"/>
  <c r="P1018" i="6"/>
  <c r="N1018" i="6"/>
  <c r="N1200" i="6"/>
  <c r="M1200" i="6"/>
  <c r="P1200" i="6"/>
  <c r="P1186" i="6"/>
  <c r="N1186" i="6"/>
  <c r="M1186" i="6"/>
  <c r="P1366" i="6"/>
  <c r="N1366" i="6"/>
  <c r="M1366" i="6"/>
  <c r="P1277" i="6"/>
  <c r="N1277" i="6"/>
  <c r="M1277" i="6"/>
  <c r="N1434" i="6"/>
  <c r="M1434" i="6"/>
  <c r="P1800" i="6"/>
  <c r="N1800" i="6"/>
  <c r="M1800" i="6"/>
  <c r="P1708" i="6"/>
  <c r="M1708" i="6"/>
  <c r="N1708" i="6"/>
  <c r="P1478" i="6"/>
  <c r="N1478" i="6"/>
  <c r="M1478" i="6"/>
  <c r="P1604" i="6"/>
  <c r="N1604" i="6"/>
  <c r="M1604" i="6"/>
  <c r="P1503" i="6"/>
  <c r="N1503" i="6"/>
  <c r="M1503" i="6"/>
  <c r="P1638" i="6"/>
  <c r="N1638" i="6"/>
  <c r="M1638" i="6"/>
  <c r="P1718" i="6"/>
  <c r="N1718" i="6"/>
  <c r="M1718" i="6"/>
  <c r="P1564" i="6"/>
  <c r="M1564" i="6"/>
  <c r="N1564" i="6"/>
  <c r="P1707" i="6"/>
  <c r="N1707" i="6"/>
  <c r="M1707" i="6"/>
  <c r="P1757" i="6"/>
  <c r="N1757" i="6"/>
  <c r="M1757" i="6"/>
  <c r="P1813" i="6"/>
  <c r="N1813" i="6"/>
  <c r="M1813" i="6"/>
  <c r="N1990" i="6"/>
  <c r="P1990" i="6"/>
  <c r="M1990" i="6"/>
  <c r="P1894" i="6"/>
  <c r="N1894" i="6"/>
  <c r="M1894" i="6"/>
  <c r="P1958" i="6"/>
  <c r="N1958" i="6"/>
  <c r="M1958" i="6"/>
  <c r="P1856" i="6"/>
  <c r="N1856" i="6"/>
  <c r="M1856" i="6"/>
  <c r="P1920" i="6"/>
  <c r="N1920" i="6"/>
  <c r="M1920" i="6"/>
  <c r="P2022" i="6"/>
  <c r="N2022" i="6"/>
  <c r="M2022" i="6"/>
  <c r="N2157" i="6"/>
  <c r="M2157" i="6"/>
  <c r="P1845" i="6"/>
  <c r="M1845" i="6"/>
  <c r="N1845" i="6"/>
  <c r="P1909" i="6"/>
  <c r="M1909" i="6"/>
  <c r="N1909" i="6"/>
  <c r="N1966" i="6"/>
  <c r="P1966" i="6"/>
  <c r="M1966" i="6"/>
  <c r="P2045" i="6"/>
  <c r="N2045" i="6"/>
  <c r="M2045" i="6"/>
  <c r="P2060" i="6"/>
  <c r="N2060" i="6"/>
  <c r="M2060" i="6"/>
  <c r="P2124" i="6"/>
  <c r="N2124" i="6"/>
  <c r="M2124" i="6"/>
  <c r="N2344" i="6"/>
  <c r="M2344" i="6"/>
  <c r="P2078" i="6"/>
  <c r="N2078" i="6"/>
  <c r="M2078" i="6"/>
  <c r="N2142" i="6"/>
  <c r="M2142" i="6"/>
  <c r="P2247" i="6"/>
  <c r="N2247" i="6"/>
  <c r="M2247" i="6"/>
  <c r="P2055" i="6"/>
  <c r="N2055" i="6"/>
  <c r="M2055" i="6"/>
  <c r="N2119" i="6"/>
  <c r="M2119" i="6"/>
  <c r="N2287" i="6"/>
  <c r="M2287" i="6"/>
  <c r="N2513" i="6"/>
  <c r="M2513" i="6"/>
  <c r="N2322" i="6"/>
  <c r="M2322" i="6"/>
  <c r="M2363" i="6"/>
  <c r="N2363" i="6"/>
  <c r="M2184" i="6"/>
  <c r="N2184" i="6"/>
  <c r="N2248" i="6"/>
  <c r="M2248" i="6"/>
  <c r="N2312" i="6"/>
  <c r="M2312" i="6"/>
  <c r="N2465" i="6"/>
  <c r="M2465" i="6"/>
  <c r="N2411" i="6"/>
  <c r="M2411" i="6"/>
  <c r="N2242" i="6"/>
  <c r="M2242" i="6"/>
  <c r="N2306" i="6"/>
  <c r="M2306" i="6"/>
  <c r="M2441" i="6"/>
  <c r="N2441" i="6"/>
  <c r="M2358" i="6"/>
  <c r="N2358" i="6"/>
  <c r="N2387" i="6"/>
  <c r="M2387" i="6"/>
  <c r="M2221" i="6"/>
  <c r="N2221" i="6"/>
  <c r="M2285" i="6"/>
  <c r="N2285" i="6"/>
  <c r="M2329" i="6"/>
  <c r="N2329" i="6"/>
  <c r="N2443" i="6"/>
  <c r="M2443" i="6"/>
  <c r="N2604" i="6"/>
  <c r="M2604" i="6"/>
  <c r="N2475" i="6"/>
  <c r="M2475" i="6"/>
  <c r="M2565" i="6"/>
  <c r="N2565" i="6"/>
  <c r="N2690" i="6"/>
  <c r="M2690" i="6"/>
  <c r="M2414" i="6"/>
  <c r="N2414" i="6"/>
  <c r="M2478" i="6"/>
  <c r="N2478" i="6"/>
  <c r="N2542" i="6"/>
  <c r="M2542" i="6"/>
  <c r="N2664" i="6"/>
  <c r="M2664" i="6"/>
  <c r="M2688" i="6"/>
  <c r="N2688" i="6"/>
  <c r="O2688" i="6" s="1"/>
  <c r="P2688" i="6" s="1"/>
  <c r="N2564" i="6"/>
  <c r="M2564" i="6"/>
  <c r="P2675" i="6"/>
  <c r="N2675" i="6"/>
  <c r="M2675" i="6"/>
  <c r="M2769" i="6"/>
  <c r="N2769" i="6"/>
  <c r="M2626" i="6"/>
  <c r="N2626" i="6"/>
  <c r="N2657" i="6"/>
  <c r="M2657" i="6"/>
  <c r="N2619" i="6"/>
  <c r="M2619" i="6"/>
  <c r="N2682" i="6"/>
  <c r="M2682" i="6"/>
  <c r="M2814" i="6"/>
  <c r="N2814" i="6"/>
  <c r="N2792" i="6"/>
  <c r="M2792" i="6"/>
  <c r="M2790" i="6"/>
  <c r="N2790" i="6"/>
  <c r="M2963" i="6"/>
  <c r="N2963" i="6"/>
  <c r="M2908" i="6"/>
  <c r="N2908" i="6"/>
  <c r="N3018" i="6"/>
  <c r="M3018" i="6"/>
  <c r="P3018" i="6"/>
  <c r="M2957" i="6"/>
  <c r="N2957" i="6"/>
  <c r="N2994" i="6"/>
  <c r="M2994" i="6"/>
  <c r="N2855" i="6"/>
  <c r="M2855" i="6"/>
  <c r="N2926" i="6"/>
  <c r="M2926" i="6"/>
  <c r="M2849" i="6"/>
  <c r="N2849" i="6"/>
  <c r="N2882" i="6"/>
  <c r="M2882" i="6"/>
  <c r="N2786" i="6"/>
  <c r="M2786" i="6"/>
  <c r="N2810" i="6"/>
  <c r="M2810" i="6"/>
  <c r="N2836" i="6"/>
  <c r="O2836" i="6" s="1"/>
  <c r="P2836" i="6" s="1"/>
  <c r="M2836" i="6"/>
  <c r="N2834" i="6"/>
  <c r="M2834" i="6"/>
  <c r="N2879" i="6"/>
  <c r="M2879" i="6"/>
  <c r="M2812" i="6"/>
  <c r="N2812" i="6"/>
  <c r="O2812" i="6" s="1"/>
  <c r="P2812" i="6" s="1"/>
  <c r="N2789" i="6"/>
  <c r="O2789" i="6" s="1"/>
  <c r="P2789" i="6" s="1"/>
  <c r="M2789" i="6"/>
  <c r="N2797" i="6"/>
  <c r="M2797" i="6"/>
  <c r="N2669" i="6"/>
  <c r="M2669" i="6"/>
  <c r="M2804" i="6"/>
  <c r="N2804" i="6"/>
  <c r="N2728" i="6"/>
  <c r="O2728" i="6" s="1"/>
  <c r="M2728" i="6"/>
  <c r="P2728" i="6"/>
  <c r="N2757" i="6"/>
  <c r="M2757" i="6"/>
  <c r="M2630" i="6"/>
  <c r="N2630" i="6"/>
  <c r="N2550" i="6"/>
  <c r="M2550" i="6"/>
  <c r="N2558" i="6"/>
  <c r="M2558" i="6"/>
  <c r="N2640" i="6"/>
  <c r="M2640" i="6"/>
  <c r="N2582" i="6"/>
  <c r="M2582" i="6"/>
  <c r="M2560" i="6"/>
  <c r="N2560" i="6"/>
  <c r="M2587" i="6"/>
  <c r="N2587" i="6"/>
  <c r="N2482" i="6"/>
  <c r="M2482" i="6"/>
  <c r="M2592" i="6"/>
  <c r="N2592" i="6"/>
  <c r="N2396" i="6"/>
  <c r="M2396" i="6"/>
  <c r="N2450" i="6"/>
  <c r="M2450" i="6"/>
  <c r="N2538" i="6"/>
  <c r="M2538" i="6"/>
  <c r="N2412" i="6"/>
  <c r="M2412" i="6"/>
  <c r="N2500" i="6"/>
  <c r="M2500" i="6"/>
  <c r="N2381" i="6"/>
  <c r="M2381" i="6"/>
  <c r="P2381" i="6"/>
  <c r="N2463" i="6"/>
  <c r="M2463" i="6"/>
  <c r="N2631" i="6"/>
  <c r="M2631" i="6"/>
  <c r="N2469" i="6"/>
  <c r="M2469" i="6"/>
  <c r="N2447" i="6"/>
  <c r="M2447" i="6"/>
  <c r="M2244" i="6"/>
  <c r="N2244" i="6"/>
  <c r="N2318" i="6"/>
  <c r="M2318" i="6"/>
  <c r="N2299" i="6"/>
  <c r="M2299" i="6"/>
  <c r="N2418" i="6"/>
  <c r="M2418" i="6"/>
  <c r="N2238" i="6"/>
  <c r="M2238" i="6"/>
  <c r="N2262" i="6"/>
  <c r="M2262" i="6"/>
  <c r="M2369" i="6"/>
  <c r="N2369" i="6"/>
  <c r="M2236" i="6"/>
  <c r="N2236" i="6"/>
  <c r="N2335" i="6"/>
  <c r="M2335" i="6"/>
  <c r="M2220" i="6"/>
  <c r="P2220" i="6"/>
  <c r="N2220" i="6"/>
  <c r="N2105" i="6"/>
  <c r="M2105" i="6"/>
  <c r="P2105" i="6"/>
  <c r="P1979" i="6"/>
  <c r="N1979" i="6"/>
  <c r="M1979" i="6"/>
  <c r="N2065" i="6"/>
  <c r="M2065" i="6"/>
  <c r="P2065" i="6"/>
  <c r="M2169" i="6"/>
  <c r="N2169" i="6"/>
  <c r="N2056" i="6"/>
  <c r="M2056" i="6"/>
  <c r="P2056" i="6"/>
  <c r="N2144" i="6"/>
  <c r="M2144" i="6"/>
  <c r="P2011" i="6"/>
  <c r="M2011" i="6"/>
  <c r="N2011" i="6"/>
  <c r="N2073" i="6"/>
  <c r="M2073" i="6"/>
  <c r="P2073" i="6"/>
  <c r="M2163" i="6"/>
  <c r="N2163" i="6"/>
  <c r="N2064" i="6"/>
  <c r="M2064" i="6"/>
  <c r="P2064" i="6"/>
  <c r="M2195" i="6"/>
  <c r="N2195" i="6"/>
  <c r="N2048" i="6"/>
  <c r="M2048" i="6"/>
  <c r="P2048" i="6"/>
  <c r="M1948" i="6"/>
  <c r="P1948" i="6"/>
  <c r="N1948" i="6"/>
  <c r="N1802" i="6"/>
  <c r="M1802" i="6"/>
  <c r="P1802" i="6"/>
  <c r="P1913" i="6"/>
  <c r="N1913" i="6"/>
  <c r="M1913" i="6"/>
  <c r="N1793" i="6"/>
  <c r="M1793" i="6"/>
  <c r="P1793" i="6"/>
  <c r="M1932" i="6"/>
  <c r="P1932" i="6"/>
  <c r="N1932" i="6"/>
  <c r="M1803" i="6"/>
  <c r="P1803" i="6"/>
  <c r="N1803" i="6"/>
  <c r="M1892" i="6"/>
  <c r="P1892" i="6"/>
  <c r="N1892" i="6"/>
  <c r="N2121" i="6"/>
  <c r="M2121" i="6"/>
  <c r="P2121" i="6"/>
  <c r="N1859" i="6"/>
  <c r="M1859" i="6"/>
  <c r="P1859" i="6"/>
  <c r="M1940" i="6"/>
  <c r="P1940" i="6"/>
  <c r="N1940" i="6"/>
  <c r="N1801" i="6"/>
  <c r="M1801" i="6"/>
  <c r="P1801" i="6"/>
  <c r="P1865" i="6"/>
  <c r="N1865" i="6"/>
  <c r="M1865" i="6"/>
  <c r="N1973" i="6"/>
  <c r="M1973" i="6"/>
  <c r="P1973" i="6"/>
  <c r="M1698" i="6"/>
  <c r="P1698" i="6"/>
  <c r="N1698" i="6"/>
  <c r="N2024" i="6"/>
  <c r="M2024" i="6"/>
  <c r="P2024" i="6"/>
  <c r="M1713" i="6"/>
  <c r="P1713" i="6"/>
  <c r="N1713" i="6"/>
  <c r="N2175" i="6"/>
  <c r="M2175" i="6"/>
  <c r="P1682" i="6"/>
  <c r="N1682" i="6"/>
  <c r="M1682" i="6"/>
  <c r="M1745" i="6"/>
  <c r="P1745" i="6"/>
  <c r="N1745" i="6"/>
  <c r="M1601" i="6"/>
  <c r="P1601" i="6"/>
  <c r="N1601" i="6"/>
  <c r="M1657" i="6"/>
  <c r="N1657" i="6"/>
  <c r="P1657" i="6"/>
  <c r="M1769" i="6"/>
  <c r="P1769" i="6"/>
  <c r="N1769" i="6"/>
  <c r="N1594" i="6"/>
  <c r="M1594" i="6"/>
  <c r="P1594" i="6"/>
  <c r="M1836" i="6"/>
  <c r="N1836" i="6"/>
  <c r="N1529" i="6"/>
  <c r="M1529" i="6"/>
  <c r="P1529" i="6"/>
  <c r="M1579" i="6"/>
  <c r="P1579" i="6"/>
  <c r="N1579" i="6"/>
  <c r="N1688" i="6"/>
  <c r="M1688" i="6"/>
  <c r="P1688" i="6"/>
  <c r="N1488" i="6"/>
  <c r="M1488" i="6"/>
  <c r="N1570" i="6"/>
  <c r="M1570" i="6"/>
  <c r="P1570" i="6"/>
  <c r="N1482" i="6"/>
  <c r="M1482" i="6"/>
  <c r="P1482" i="6"/>
  <c r="N1530" i="6"/>
  <c r="M1530" i="6"/>
  <c r="P1530" i="6"/>
  <c r="N1643" i="6"/>
  <c r="M1643" i="6"/>
  <c r="P1643" i="6"/>
  <c r="N1521" i="6"/>
  <c r="M1521" i="6"/>
  <c r="P1521" i="6"/>
  <c r="M1706" i="6"/>
  <c r="P1706" i="6"/>
  <c r="N1706" i="6"/>
  <c r="N1457" i="6"/>
  <c r="P1457" i="6"/>
  <c r="M1457" i="6"/>
  <c r="P1359" i="6"/>
  <c r="N1359" i="6"/>
  <c r="M1359" i="6"/>
  <c r="P1512" i="6"/>
  <c r="N1512" i="6"/>
  <c r="M1512" i="6"/>
  <c r="M1329" i="6"/>
  <c r="P1329" i="6"/>
  <c r="N1329" i="6"/>
  <c r="P1252" i="6"/>
  <c r="N1252" i="6"/>
  <c r="M1252" i="6"/>
  <c r="N1450" i="6"/>
  <c r="M1450" i="6"/>
  <c r="P1450" i="6"/>
  <c r="N1338" i="6"/>
  <c r="P1338" i="6"/>
  <c r="M1338" i="6"/>
  <c r="P1367" i="6"/>
  <c r="N1367" i="6"/>
  <c r="M1367" i="6"/>
  <c r="N1226" i="6"/>
  <c r="P1226" i="6"/>
  <c r="M1226" i="6"/>
  <c r="P1360" i="6"/>
  <c r="N1360" i="6"/>
  <c r="M1360" i="6"/>
  <c r="M1407" i="6"/>
  <c r="P1407" i="6"/>
  <c r="N1407" i="6"/>
  <c r="M1345" i="6"/>
  <c r="P1345" i="6"/>
  <c r="N1345" i="6"/>
  <c r="N1260" i="6"/>
  <c r="M1260" i="6"/>
  <c r="P1260" i="6"/>
  <c r="M1209" i="6"/>
  <c r="N1209" i="6"/>
  <c r="P1209" i="6"/>
  <c r="N1290" i="6"/>
  <c r="P1290" i="6"/>
  <c r="M1290" i="6"/>
  <c r="N1117" i="6"/>
  <c r="P1117" i="6"/>
  <c r="M1117" i="6"/>
  <c r="N1181" i="6"/>
  <c r="M1181" i="6"/>
  <c r="P1181" i="6"/>
  <c r="P1224" i="6"/>
  <c r="N1224" i="6"/>
  <c r="M1224" i="6"/>
  <c r="N1211" i="6"/>
  <c r="M1211" i="6"/>
  <c r="P1211" i="6"/>
  <c r="N1266" i="6"/>
  <c r="P1266" i="6"/>
  <c r="M1266" i="6"/>
  <c r="M1063" i="6"/>
  <c r="P1063" i="6"/>
  <c r="N1063" i="6"/>
  <c r="M1305" i="6"/>
  <c r="P1305" i="6"/>
  <c r="N1305" i="6"/>
  <c r="N1032" i="6"/>
  <c r="M1032" i="6"/>
  <c r="P1032" i="6"/>
  <c r="N904" i="6"/>
  <c r="M904" i="6"/>
  <c r="P904" i="6"/>
  <c r="M768" i="6"/>
  <c r="P768" i="6"/>
  <c r="N768" i="6"/>
  <c r="N1071" i="6"/>
  <c r="M1071" i="6"/>
  <c r="P1071" i="6"/>
  <c r="N961" i="6"/>
  <c r="M961" i="6"/>
  <c r="P961" i="6"/>
  <c r="N833" i="6"/>
  <c r="M833" i="6"/>
  <c r="P833" i="6"/>
  <c r="M723" i="6"/>
  <c r="N723" i="6"/>
  <c r="N1149" i="6"/>
  <c r="M1149" i="6"/>
  <c r="P1149" i="6"/>
  <c r="P1014" i="6"/>
  <c r="N1014" i="6"/>
  <c r="M1014" i="6"/>
  <c r="P886" i="6"/>
  <c r="N886" i="6"/>
  <c r="M886" i="6"/>
  <c r="N761" i="6"/>
  <c r="P761" i="6"/>
  <c r="M761" i="6"/>
  <c r="M632" i="6"/>
  <c r="P632" i="6"/>
  <c r="N632" i="6"/>
  <c r="N976" i="6"/>
  <c r="M976" i="6"/>
  <c r="P976" i="6"/>
  <c r="N848" i="6"/>
  <c r="M848" i="6"/>
  <c r="P848" i="6"/>
  <c r="M728" i="6"/>
  <c r="P728" i="6"/>
  <c r="N728" i="6"/>
  <c r="N1180" i="6"/>
  <c r="M1180" i="6"/>
  <c r="P1180" i="6"/>
  <c r="P955" i="6"/>
  <c r="M955" i="6"/>
  <c r="N955" i="6"/>
  <c r="P827" i="6"/>
  <c r="M827" i="6"/>
  <c r="N827" i="6"/>
  <c r="M643" i="6"/>
  <c r="N643" i="6"/>
  <c r="N1024" i="6"/>
  <c r="M1024" i="6"/>
  <c r="P1024" i="6"/>
  <c r="N896" i="6"/>
  <c r="M896" i="6"/>
  <c r="P896" i="6"/>
  <c r="M755" i="6"/>
  <c r="P755" i="6"/>
  <c r="N755" i="6"/>
  <c r="N625" i="6"/>
  <c r="M625" i="6"/>
  <c r="P625" i="6"/>
  <c r="P963" i="6"/>
  <c r="M963" i="6"/>
  <c r="N963" i="6"/>
  <c r="P835" i="6"/>
  <c r="M835" i="6"/>
  <c r="N835" i="6"/>
  <c r="N726" i="6"/>
  <c r="P726" i="6"/>
  <c r="M726" i="6"/>
  <c r="N627" i="6"/>
  <c r="M627" i="6"/>
  <c r="P627" i="6"/>
  <c r="N487" i="6"/>
  <c r="M487" i="6"/>
  <c r="P487" i="6"/>
  <c r="P357" i="6"/>
  <c r="N357" i="6"/>
  <c r="M357" i="6"/>
  <c r="N1106" i="6"/>
  <c r="P1106" i="6"/>
  <c r="M1106" i="6"/>
  <c r="M537" i="6"/>
  <c r="P537" i="6"/>
  <c r="N537" i="6"/>
  <c r="M409" i="6"/>
  <c r="P409" i="6"/>
  <c r="N409" i="6"/>
  <c r="P982" i="6"/>
  <c r="N982" i="6"/>
  <c r="M982" i="6"/>
  <c r="M561" i="6"/>
  <c r="P561" i="6"/>
  <c r="N561" i="6"/>
  <c r="M433" i="6"/>
  <c r="P433" i="6"/>
  <c r="N433" i="6"/>
  <c r="P274" i="6"/>
  <c r="N274" i="6"/>
  <c r="M274" i="6"/>
  <c r="M585" i="6"/>
  <c r="P585" i="6"/>
  <c r="N585" i="6"/>
  <c r="M457" i="6"/>
  <c r="P457" i="6"/>
  <c r="N457" i="6"/>
  <c r="P293" i="6"/>
  <c r="N293" i="6"/>
  <c r="M293" i="6"/>
  <c r="P811" i="6"/>
  <c r="M811" i="6"/>
  <c r="N811" i="6"/>
  <c r="M545" i="6"/>
  <c r="P545" i="6"/>
  <c r="N545" i="6"/>
  <c r="M417" i="6"/>
  <c r="P417" i="6"/>
  <c r="N417" i="6"/>
  <c r="P314" i="6"/>
  <c r="M314" i="6"/>
  <c r="N314" i="6"/>
  <c r="P1003" i="6"/>
  <c r="M1003" i="6"/>
  <c r="N1003" i="6"/>
  <c r="N512" i="6"/>
  <c r="M512" i="6"/>
  <c r="N384" i="6"/>
  <c r="M384" i="6"/>
  <c r="P384" i="6"/>
  <c r="N665" i="6"/>
  <c r="P665" i="6"/>
  <c r="M665" i="6"/>
  <c r="N567" i="6"/>
  <c r="M567" i="6"/>
  <c r="P567" i="6"/>
  <c r="N439" i="6"/>
  <c r="M439" i="6"/>
  <c r="P439" i="6"/>
  <c r="N335" i="6"/>
  <c r="P335" i="6"/>
  <c r="M335" i="6"/>
  <c r="P875" i="6"/>
  <c r="M875" i="6"/>
  <c r="N875" i="6"/>
  <c r="M489" i="6"/>
  <c r="P489" i="6"/>
  <c r="N489" i="6"/>
  <c r="N368" i="6"/>
  <c r="M368" i="6"/>
  <c r="P368" i="6"/>
  <c r="P78" i="6"/>
  <c r="M78" i="6"/>
  <c r="N78" i="6"/>
  <c r="N19" i="6"/>
  <c r="M19" i="6"/>
  <c r="P19" i="6"/>
  <c r="N219" i="6"/>
  <c r="M219" i="6"/>
  <c r="P219" i="6"/>
  <c r="N187" i="6"/>
  <c r="M187" i="6"/>
  <c r="P187" i="6"/>
  <c r="N155" i="6"/>
  <c r="M155" i="6"/>
  <c r="P155" i="6"/>
  <c r="N123" i="6"/>
  <c r="M123" i="6"/>
  <c r="P123" i="6"/>
  <c r="P41" i="6"/>
  <c r="N41" i="6"/>
  <c r="M41" i="6"/>
  <c r="N100" i="6"/>
  <c r="M100" i="6"/>
  <c r="P100" i="6"/>
  <c r="P46" i="6"/>
  <c r="M46" i="6"/>
  <c r="N46" i="6"/>
  <c r="N115" i="6"/>
  <c r="M115" i="6"/>
  <c r="P115" i="6"/>
  <c r="N20" i="6"/>
  <c r="M20" i="6"/>
  <c r="P20" i="6"/>
  <c r="N308" i="6"/>
  <c r="M308" i="6"/>
  <c r="P308" i="6"/>
  <c r="N256" i="6"/>
  <c r="P256" i="6"/>
  <c r="M256" i="6"/>
  <c r="N212" i="6"/>
  <c r="M212" i="6"/>
  <c r="P212" i="6"/>
  <c r="N180" i="6"/>
  <c r="M180" i="6"/>
  <c r="P180" i="6"/>
  <c r="N148" i="6"/>
  <c r="M148" i="6"/>
  <c r="P148" i="6"/>
  <c r="N108" i="6"/>
  <c r="M108" i="6"/>
  <c r="P9" i="6"/>
  <c r="N9" i="6"/>
  <c r="M9" i="6"/>
  <c r="P33" i="6"/>
  <c r="N33" i="6"/>
  <c r="M33" i="6"/>
  <c r="P15" i="6"/>
  <c r="N15" i="6"/>
  <c r="M15" i="6"/>
  <c r="P79" i="6"/>
  <c r="N79" i="6"/>
  <c r="M79" i="6"/>
  <c r="P143" i="6"/>
  <c r="N143" i="6"/>
  <c r="O143" i="6" s="1"/>
  <c r="M143" i="6"/>
  <c r="P207" i="6"/>
  <c r="N207" i="6"/>
  <c r="M207" i="6"/>
  <c r="P238" i="6"/>
  <c r="M238" i="6"/>
  <c r="N238" i="6"/>
  <c r="P564" i="6"/>
  <c r="N564" i="6"/>
  <c r="M564" i="6"/>
  <c r="P168" i="6"/>
  <c r="N168" i="6"/>
  <c r="M168" i="6"/>
  <c r="P283" i="6"/>
  <c r="N283" i="6"/>
  <c r="M283" i="6"/>
  <c r="P615" i="6"/>
  <c r="N615" i="6"/>
  <c r="M615" i="6"/>
  <c r="P452" i="6"/>
  <c r="N452" i="6"/>
  <c r="M452" i="6"/>
  <c r="P34" i="6"/>
  <c r="N34" i="6"/>
  <c r="O34" i="6" s="1"/>
  <c r="M34" i="6"/>
  <c r="P98" i="6"/>
  <c r="N98" i="6"/>
  <c r="M98" i="6"/>
  <c r="P162" i="6"/>
  <c r="N162" i="6"/>
  <c r="M162" i="6"/>
  <c r="P226" i="6"/>
  <c r="N226" i="6"/>
  <c r="M226" i="6"/>
  <c r="P251" i="6"/>
  <c r="N251" i="6"/>
  <c r="M251" i="6"/>
  <c r="P596" i="6"/>
  <c r="N596" i="6"/>
  <c r="M596" i="6"/>
  <c r="M13" i="6"/>
  <c r="P13" i="6"/>
  <c r="N13" i="6"/>
  <c r="M77" i="6"/>
  <c r="P77" i="6"/>
  <c r="N77" i="6"/>
  <c r="M141" i="6"/>
  <c r="P141" i="6"/>
  <c r="N141" i="6"/>
  <c r="M205" i="6"/>
  <c r="P205" i="6"/>
  <c r="N205" i="6"/>
  <c r="N245" i="6"/>
  <c r="M245" i="6"/>
  <c r="P245" i="6"/>
  <c r="P484" i="6"/>
  <c r="N484" i="6"/>
  <c r="M484" i="6"/>
  <c r="P588" i="6"/>
  <c r="N588" i="6"/>
  <c r="M588" i="6"/>
  <c r="P347" i="6"/>
  <c r="N347" i="6"/>
  <c r="M347" i="6"/>
  <c r="P411" i="6"/>
  <c r="N411" i="6"/>
  <c r="M411" i="6"/>
  <c r="P475" i="6"/>
  <c r="N475" i="6"/>
  <c r="M475" i="6"/>
  <c r="P539" i="6"/>
  <c r="N539" i="6"/>
  <c r="O539" i="6" s="1"/>
  <c r="M539" i="6"/>
  <c r="M650" i="6"/>
  <c r="P650" i="6"/>
  <c r="N650" i="6"/>
  <c r="M754" i="6"/>
  <c r="P754" i="6"/>
  <c r="N754" i="6"/>
  <c r="P421" i="6"/>
  <c r="N421" i="6"/>
  <c r="M421" i="6"/>
  <c r="P485" i="6"/>
  <c r="N485" i="6"/>
  <c r="M485" i="6"/>
  <c r="P549" i="6"/>
  <c r="N549" i="6"/>
  <c r="M549" i="6"/>
  <c r="P663" i="6"/>
  <c r="N663" i="6"/>
  <c r="M663" i="6"/>
  <c r="P933" i="6"/>
  <c r="N933" i="6"/>
  <c r="M933" i="6"/>
  <c r="P350" i="6"/>
  <c r="N350" i="6"/>
  <c r="O350" i="6" s="1"/>
  <c r="M350" i="6"/>
  <c r="P414" i="6"/>
  <c r="N414" i="6"/>
  <c r="M414" i="6"/>
  <c r="P478" i="6"/>
  <c r="N478" i="6"/>
  <c r="M478" i="6"/>
  <c r="P542" i="6"/>
  <c r="N542" i="6"/>
  <c r="M542" i="6"/>
  <c r="N609" i="6"/>
  <c r="P609" i="6"/>
  <c r="M609" i="6"/>
  <c r="N678" i="6"/>
  <c r="P678" i="6"/>
  <c r="M678" i="6"/>
  <c r="M794" i="6"/>
  <c r="P794" i="6"/>
  <c r="N794" i="6"/>
  <c r="P621" i="6"/>
  <c r="N621" i="6"/>
  <c r="M621" i="6"/>
  <c r="P775" i="6"/>
  <c r="N775" i="6"/>
  <c r="O775" i="6" s="1"/>
  <c r="M775" i="6"/>
  <c r="P607" i="6"/>
  <c r="M607" i="6"/>
  <c r="N607" i="6"/>
  <c r="M778" i="6"/>
  <c r="P778" i="6"/>
  <c r="N778" i="6"/>
  <c r="M305" i="6"/>
  <c r="P305" i="6"/>
  <c r="N305" i="6"/>
  <c r="M369" i="6"/>
  <c r="P369" i="6"/>
  <c r="N369" i="6"/>
  <c r="P655" i="6"/>
  <c r="N655" i="6"/>
  <c r="M655" i="6"/>
  <c r="P837" i="6"/>
  <c r="N837" i="6"/>
  <c r="M837" i="6"/>
  <c r="P751" i="6"/>
  <c r="N751" i="6"/>
  <c r="M751" i="6"/>
  <c r="P1137" i="6"/>
  <c r="N1137" i="6"/>
  <c r="O1137" i="6" s="1"/>
  <c r="M1137" i="6"/>
  <c r="P708" i="6"/>
  <c r="N708" i="6"/>
  <c r="M708" i="6"/>
  <c r="P772" i="6"/>
  <c r="N772" i="6"/>
  <c r="M772" i="6"/>
  <c r="P836" i="6"/>
  <c r="N836" i="6"/>
  <c r="M836" i="6"/>
  <c r="P900" i="6"/>
  <c r="N900" i="6"/>
  <c r="M900" i="6"/>
  <c r="P964" i="6"/>
  <c r="N964" i="6"/>
  <c r="M964" i="6"/>
  <c r="P1028" i="6"/>
  <c r="N1028" i="6"/>
  <c r="M1028" i="6"/>
  <c r="P1098" i="6"/>
  <c r="N1098" i="6"/>
  <c r="M1098" i="6"/>
  <c r="P807" i="6"/>
  <c r="N807" i="6"/>
  <c r="O807" i="6" s="1"/>
  <c r="M807" i="6"/>
  <c r="P871" i="6"/>
  <c r="N871" i="6"/>
  <c r="M871" i="6"/>
  <c r="P935" i="6"/>
  <c r="N935" i="6"/>
  <c r="M935" i="6"/>
  <c r="P999" i="6"/>
  <c r="N999" i="6"/>
  <c r="M999" i="6"/>
  <c r="M1078" i="6"/>
  <c r="P1078" i="6"/>
  <c r="N1078" i="6"/>
  <c r="P1081" i="6"/>
  <c r="N1081" i="6"/>
  <c r="M1081" i="6"/>
  <c r="P1105" i="6"/>
  <c r="N1105" i="6"/>
  <c r="M1105" i="6"/>
  <c r="M834" i="6"/>
  <c r="P834" i="6"/>
  <c r="N834" i="6"/>
  <c r="M898" i="6"/>
  <c r="P898" i="6"/>
  <c r="N898" i="6"/>
  <c r="M962" i="6"/>
  <c r="P962" i="6"/>
  <c r="N962" i="6"/>
  <c r="M1026" i="6"/>
  <c r="P1026" i="6"/>
  <c r="N1026" i="6"/>
  <c r="M1110" i="6"/>
  <c r="P1110" i="6"/>
  <c r="N1110" i="6"/>
  <c r="P1204" i="6"/>
  <c r="N1204" i="6"/>
  <c r="M1204" i="6"/>
  <c r="P1205" i="6"/>
  <c r="N1205" i="6"/>
  <c r="M1205" i="6"/>
  <c r="M1283" i="6"/>
  <c r="P1283" i="6"/>
  <c r="N1283" i="6"/>
  <c r="P1196" i="6"/>
  <c r="N1196" i="6"/>
  <c r="M1196" i="6"/>
  <c r="P1163" i="6"/>
  <c r="N1163" i="6"/>
  <c r="O1163" i="6" s="1"/>
  <c r="M1163" i="6"/>
  <c r="M1235" i="6"/>
  <c r="P1235" i="6"/>
  <c r="N1235" i="6"/>
  <c r="N1410" i="6"/>
  <c r="P1410" i="6"/>
  <c r="M1410" i="6"/>
  <c r="P1378" i="6"/>
  <c r="N1378" i="6"/>
  <c r="M1378" i="6"/>
  <c r="M1299" i="6"/>
  <c r="P1299" i="6"/>
  <c r="N1299" i="6"/>
  <c r="M1158" i="6"/>
  <c r="P1158" i="6"/>
  <c r="N1158" i="6"/>
  <c r="M1243" i="6"/>
  <c r="P1243" i="6"/>
  <c r="N1243" i="6"/>
  <c r="P1582" i="6"/>
  <c r="N1582" i="6"/>
  <c r="M1582" i="6"/>
  <c r="P1341" i="6"/>
  <c r="N1341" i="6"/>
  <c r="O1341" i="6" s="1"/>
  <c r="M1341" i="6"/>
  <c r="N1458" i="6"/>
  <c r="M1458" i="6"/>
  <c r="P1458" i="6"/>
  <c r="P1288" i="6"/>
  <c r="N1288" i="6"/>
  <c r="M1288" i="6"/>
  <c r="N1361" i="6"/>
  <c r="O1361" i="6" s="1"/>
  <c r="M1361" i="6"/>
  <c r="P1361" i="6"/>
  <c r="P1423" i="6"/>
  <c r="M1423" i="6"/>
  <c r="N1423" i="6"/>
  <c r="P1431" i="6"/>
  <c r="M1431" i="6"/>
  <c r="N1431" i="6"/>
  <c r="M1389" i="6"/>
  <c r="N1389" i="6"/>
  <c r="O1389" i="6" s="1"/>
  <c r="P1389" i="6"/>
  <c r="P1526" i="6"/>
  <c r="N1526" i="6"/>
  <c r="M1526" i="6"/>
  <c r="P1364" i="6"/>
  <c r="M1364" i="6"/>
  <c r="N1364" i="6"/>
  <c r="P1566" i="6"/>
  <c r="N1566" i="6"/>
  <c r="M1566" i="6"/>
  <c r="P1533" i="6"/>
  <c r="N1533" i="6"/>
  <c r="M1533" i="6"/>
  <c r="P1605" i="6"/>
  <c r="N1605" i="6"/>
  <c r="M1605" i="6"/>
  <c r="P1726" i="6"/>
  <c r="N1726" i="6"/>
  <c r="M1726" i="6"/>
  <c r="P1511" i="6"/>
  <c r="N1511" i="6"/>
  <c r="M1511" i="6"/>
  <c r="P1575" i="6"/>
  <c r="N1575" i="6"/>
  <c r="M1575" i="6"/>
  <c r="P1685" i="6"/>
  <c r="N1685" i="6"/>
  <c r="M1685" i="6"/>
  <c r="P1716" i="6"/>
  <c r="M1716" i="6"/>
  <c r="N1716" i="6"/>
  <c r="P1590" i="6"/>
  <c r="N1590" i="6"/>
  <c r="M1590" i="6"/>
  <c r="P1598" i="6"/>
  <c r="N1598" i="6"/>
  <c r="M1598" i="6"/>
  <c r="P1816" i="6"/>
  <c r="N1816" i="6"/>
  <c r="M1816" i="6"/>
  <c r="P1444" i="6"/>
  <c r="M1444" i="6"/>
  <c r="N1444" i="6"/>
  <c r="P1508" i="6"/>
  <c r="M1508" i="6"/>
  <c r="N1508" i="6"/>
  <c r="P1572" i="6"/>
  <c r="M1572" i="6"/>
  <c r="N1572" i="6"/>
  <c r="P1661" i="6"/>
  <c r="M1661" i="6"/>
  <c r="N1661" i="6"/>
  <c r="P1715" i="6"/>
  <c r="N1715" i="6"/>
  <c r="O1715" i="6" s="1"/>
  <c r="M1715" i="6"/>
  <c r="P1790" i="6"/>
  <c r="N1790" i="6"/>
  <c r="M1790" i="6"/>
  <c r="P1701" i="6"/>
  <c r="N1701" i="6"/>
  <c r="M1701" i="6"/>
  <c r="P1765" i="6"/>
  <c r="N1765" i="6"/>
  <c r="M1765" i="6"/>
  <c r="P1750" i="6"/>
  <c r="N1750" i="6"/>
  <c r="M1750" i="6"/>
  <c r="P1863" i="6"/>
  <c r="N1863" i="6"/>
  <c r="M1863" i="6"/>
  <c r="P1814" i="6"/>
  <c r="N1814" i="6"/>
  <c r="M1814" i="6"/>
  <c r="P1879" i="6"/>
  <c r="N1879" i="6"/>
  <c r="M1879" i="6"/>
  <c r="P1791" i="6"/>
  <c r="N1791" i="6"/>
  <c r="O1791" i="6" s="1"/>
  <c r="M1791" i="6"/>
  <c r="P1838" i="6"/>
  <c r="N1838" i="6"/>
  <c r="M1838" i="6"/>
  <c r="P1902" i="6"/>
  <c r="N1902" i="6"/>
  <c r="M1902" i="6"/>
  <c r="P2004" i="6"/>
  <c r="N2004" i="6"/>
  <c r="M2004" i="6"/>
  <c r="P1864" i="6"/>
  <c r="N1864" i="6"/>
  <c r="M1864" i="6"/>
  <c r="P1928" i="6"/>
  <c r="N1928" i="6"/>
  <c r="M1928" i="6"/>
  <c r="P2101" i="6"/>
  <c r="N2101" i="6"/>
  <c r="M2101" i="6"/>
  <c r="P2053" i="6"/>
  <c r="N2053" i="6"/>
  <c r="M2053" i="6"/>
  <c r="M2179" i="6"/>
  <c r="N2179" i="6"/>
  <c r="P1853" i="6"/>
  <c r="M1853" i="6"/>
  <c r="N1853" i="6"/>
  <c r="P1917" i="6"/>
  <c r="M1917" i="6"/>
  <c r="N1917" i="6"/>
  <c r="P1967" i="6"/>
  <c r="M1967" i="6"/>
  <c r="N1967" i="6"/>
  <c r="P2109" i="6"/>
  <c r="N2109" i="6"/>
  <c r="M2109" i="6"/>
  <c r="P2068" i="6"/>
  <c r="N2068" i="6"/>
  <c r="M2068" i="6"/>
  <c r="P2132" i="6"/>
  <c r="N2132" i="6"/>
  <c r="M2132" i="6"/>
  <c r="N2611" i="6"/>
  <c r="M2611" i="6"/>
  <c r="P2086" i="6"/>
  <c r="N2086" i="6"/>
  <c r="M2086" i="6"/>
  <c r="N2150" i="6"/>
  <c r="O2150" i="6" s="1"/>
  <c r="P2150" i="6" s="1"/>
  <c r="M2150" i="6"/>
  <c r="N2311" i="6"/>
  <c r="M2311" i="6"/>
  <c r="P2063" i="6"/>
  <c r="N2063" i="6"/>
  <c r="M2063" i="6"/>
  <c r="P2127" i="6"/>
  <c r="N2127" i="6"/>
  <c r="M2127" i="6"/>
  <c r="M2323" i="6"/>
  <c r="N2323" i="6"/>
  <c r="N2239" i="6"/>
  <c r="M2239" i="6"/>
  <c r="M2371" i="6"/>
  <c r="N2371" i="6"/>
  <c r="M2409" i="6"/>
  <c r="N2409" i="6"/>
  <c r="M2192" i="6"/>
  <c r="N2192" i="6"/>
  <c r="N2256" i="6"/>
  <c r="M2256" i="6"/>
  <c r="N2352" i="6"/>
  <c r="M2352" i="6"/>
  <c r="P2488" i="6"/>
  <c r="N2488" i="6"/>
  <c r="M2488" i="6"/>
  <c r="M2449" i="6"/>
  <c r="N2449" i="6"/>
  <c r="N2250" i="6"/>
  <c r="M2250" i="6"/>
  <c r="N2314" i="6"/>
  <c r="M2314" i="6"/>
  <c r="N2448" i="6"/>
  <c r="M2448" i="6"/>
  <c r="N2376" i="6"/>
  <c r="M2376" i="6"/>
  <c r="M2425" i="6"/>
  <c r="N2425" i="6"/>
  <c r="M2229" i="6"/>
  <c r="N2229" i="6"/>
  <c r="M2293" i="6"/>
  <c r="N2293" i="6"/>
  <c r="N2330" i="6"/>
  <c r="M2330" i="6"/>
  <c r="N2512" i="6"/>
  <c r="M2512" i="6"/>
  <c r="N2649" i="6"/>
  <c r="M2649" i="6"/>
  <c r="N2483" i="6"/>
  <c r="M2483" i="6"/>
  <c r="N2603" i="6"/>
  <c r="M2603" i="6"/>
  <c r="N2543" i="6"/>
  <c r="M2543" i="6"/>
  <c r="M2422" i="6"/>
  <c r="N2422" i="6"/>
  <c r="M2486" i="6"/>
  <c r="N2486" i="6"/>
  <c r="N2575" i="6"/>
  <c r="M2575" i="6"/>
  <c r="N2694" i="6"/>
  <c r="M2694" i="6"/>
  <c r="N2691" i="6"/>
  <c r="M2691" i="6"/>
  <c r="N2572" i="6"/>
  <c r="M2572" i="6"/>
  <c r="N2695" i="6"/>
  <c r="M2695" i="6"/>
  <c r="M2822" i="6"/>
  <c r="N2822" i="6"/>
  <c r="M2642" i="6"/>
  <c r="N2642" i="6"/>
  <c r="N2665" i="6"/>
  <c r="M2665" i="6"/>
  <c r="N2627" i="6"/>
  <c r="M2627" i="6"/>
  <c r="N2683" i="6"/>
  <c r="M2683" i="6"/>
  <c r="N2677" i="6"/>
  <c r="M2677" i="6"/>
  <c r="N2710" i="6"/>
  <c r="M2710" i="6"/>
  <c r="N2817" i="6"/>
  <c r="M2817" i="6"/>
  <c r="M2717" i="6"/>
  <c r="N2717" i="6"/>
  <c r="N2784" i="6"/>
  <c r="M2784" i="6"/>
  <c r="N2742" i="6"/>
  <c r="M2742" i="6"/>
  <c r="P2862" i="6"/>
  <c r="M2862" i="6"/>
  <c r="N2862" i="6"/>
  <c r="N2904" i="6"/>
  <c r="M2904" i="6"/>
  <c r="N2977" i="6"/>
  <c r="M2977" i="6"/>
  <c r="N2843" i="6"/>
  <c r="M2843" i="6"/>
  <c r="N2905" i="6"/>
  <c r="M2905" i="6"/>
  <c r="N2918" i="6"/>
  <c r="M2918" i="6"/>
  <c r="P2998" i="6"/>
  <c r="N2998" i="6"/>
  <c r="M2998" i="6"/>
  <c r="N2935" i="6"/>
  <c r="M2935" i="6"/>
  <c r="M2885" i="6"/>
  <c r="N2885" i="6"/>
  <c r="O2885" i="6" s="1"/>
  <c r="P2885" i="6" s="1"/>
  <c r="N2897" i="6"/>
  <c r="M2897" i="6"/>
  <c r="P3014" i="6"/>
  <c r="N3014" i="6"/>
  <c r="M3014" i="6"/>
  <c r="N2992" i="6"/>
  <c r="M2992" i="6"/>
  <c r="N3009" i="6"/>
  <c r="M3009" i="6"/>
  <c r="M2725" i="6"/>
  <c r="N2725" i="6"/>
  <c r="N2801" i="6"/>
  <c r="M2801" i="6"/>
  <c r="N2750" i="6"/>
  <c r="M2750" i="6"/>
  <c r="N2930" i="6"/>
  <c r="M2930" i="6"/>
  <c r="N2913" i="6"/>
  <c r="M2913" i="6"/>
  <c r="M2846" i="6"/>
  <c r="N2846" i="6"/>
  <c r="N2903" i="6"/>
  <c r="M2903" i="6"/>
  <c r="N2959" i="6"/>
  <c r="M2959" i="6"/>
  <c r="N2921" i="6"/>
  <c r="M2921" i="6"/>
  <c r="N2883" i="6"/>
  <c r="M2883" i="6"/>
  <c r="N2936" i="6"/>
  <c r="M2936" i="6"/>
  <c r="M2943" i="6"/>
  <c r="N2943" i="6"/>
  <c r="N2914" i="6"/>
  <c r="M2914" i="6"/>
  <c r="P3005" i="6"/>
  <c r="N3005" i="6"/>
  <c r="M3005" i="6"/>
  <c r="P3000" i="6"/>
  <c r="N3000" i="6"/>
  <c r="M3000" i="6"/>
  <c r="N3017" i="6"/>
  <c r="M3017" i="6"/>
  <c r="P3017" i="6"/>
  <c r="M2923" i="6"/>
  <c r="N2923" i="6"/>
  <c r="N2813" i="6"/>
  <c r="M2813" i="6"/>
  <c r="N2673" i="6"/>
  <c r="M2673" i="6"/>
  <c r="N2561" i="6"/>
  <c r="M2561" i="6"/>
  <c r="M2600" i="6"/>
  <c r="N2600" i="6"/>
  <c r="M2423" i="6"/>
  <c r="N2423" i="6"/>
  <c r="N2340" i="6"/>
  <c r="M2340" i="6"/>
  <c r="M2276" i="6"/>
  <c r="N2276" i="6"/>
  <c r="N2016" i="6"/>
  <c r="M2016" i="6"/>
  <c r="P2016" i="6"/>
  <c r="N2104" i="6"/>
  <c r="M2104" i="6"/>
  <c r="P2104" i="6"/>
  <c r="P2067" i="6"/>
  <c r="M2067" i="6"/>
  <c r="N2067" i="6"/>
  <c r="M1819" i="6"/>
  <c r="P1819" i="6"/>
  <c r="N1819" i="6"/>
  <c r="N1867" i="6"/>
  <c r="M1867" i="6"/>
  <c r="P1867" i="6"/>
  <c r="N1752" i="6"/>
  <c r="M1752" i="6"/>
  <c r="P1752" i="6"/>
  <c r="M1555" i="6"/>
  <c r="P1555" i="6"/>
  <c r="N1555" i="6"/>
  <c r="M1753" i="6"/>
  <c r="P1753" i="6"/>
  <c r="N1753" i="6"/>
  <c r="M3011" i="6"/>
  <c r="N3011" i="6"/>
  <c r="N2902" i="6"/>
  <c r="M2902" i="6"/>
  <c r="N2799" i="6"/>
  <c r="M2799" i="6"/>
  <c r="M2737" i="6"/>
  <c r="N2737" i="6"/>
  <c r="O2737" i="6" s="1"/>
  <c r="P2737" i="6" s="1"/>
  <c r="N2712" i="6"/>
  <c r="M2712" i="6"/>
  <c r="M2614" i="6"/>
  <c r="N2614" i="6"/>
  <c r="M2563" i="6"/>
  <c r="N2563" i="6"/>
  <c r="N2370" i="6"/>
  <c r="M2370" i="6"/>
  <c r="N2498" i="6"/>
  <c r="M2498" i="6"/>
  <c r="M2568" i="6"/>
  <c r="P2568" i="6"/>
  <c r="N2568" i="6"/>
  <c r="N2275" i="6"/>
  <c r="M2275" i="6"/>
  <c r="M2203" i="6"/>
  <c r="N2203" i="6"/>
  <c r="N2333" i="6"/>
  <c r="M2333" i="6"/>
  <c r="M2058" i="6"/>
  <c r="P2058" i="6"/>
  <c r="N2058" i="6"/>
  <c r="M2066" i="6"/>
  <c r="P2066" i="6"/>
  <c r="N2066" i="6"/>
  <c r="M2018" i="6"/>
  <c r="N2018" i="6"/>
  <c r="P2018" i="6"/>
  <c r="P1778" i="6"/>
  <c r="N1778" i="6"/>
  <c r="M1778" i="6"/>
  <c r="N1866" i="6"/>
  <c r="M1866" i="6"/>
  <c r="P1866" i="6"/>
  <c r="N1785" i="6"/>
  <c r="M1785" i="6"/>
  <c r="P1785" i="6"/>
  <c r="M1900" i="6"/>
  <c r="P1900" i="6"/>
  <c r="N1900" i="6"/>
  <c r="M1673" i="6"/>
  <c r="P1673" i="6"/>
  <c r="N1673" i="6"/>
  <c r="N1767" i="6"/>
  <c r="M1767" i="6"/>
  <c r="P1767" i="6"/>
  <c r="N1553" i="6"/>
  <c r="M1553" i="6"/>
  <c r="P1553" i="6"/>
  <c r="N1473" i="6"/>
  <c r="M1473" i="6"/>
  <c r="P1473" i="6"/>
  <c r="M1483" i="6"/>
  <c r="P1483" i="6"/>
  <c r="N1483" i="6"/>
  <c r="N1303" i="6"/>
  <c r="M1303" i="6"/>
  <c r="P1303" i="6"/>
  <c r="N1327" i="6"/>
  <c r="M1327" i="6"/>
  <c r="N1319" i="6"/>
  <c r="M1319" i="6"/>
  <c r="P1319" i="6"/>
  <c r="P1635" i="6"/>
  <c r="N1635" i="6"/>
  <c r="M1635" i="6"/>
  <c r="N1208" i="6"/>
  <c r="M1208" i="6"/>
  <c r="P1208" i="6"/>
  <c r="P1183" i="6"/>
  <c r="N1183" i="6"/>
  <c r="M1183" i="6"/>
  <c r="N1061" i="6"/>
  <c r="O1061" i="6" s="1"/>
  <c r="P1061" i="6"/>
  <c r="M1061" i="6"/>
  <c r="N1103" i="6"/>
  <c r="M1103" i="6"/>
  <c r="P1103" i="6"/>
  <c r="N1311" i="6"/>
  <c r="M1311" i="6"/>
  <c r="P1311" i="6"/>
  <c r="P1135" i="6"/>
  <c r="N1135" i="6"/>
  <c r="M1135" i="6"/>
  <c r="P1022" i="6"/>
  <c r="N1022" i="6"/>
  <c r="M1022" i="6"/>
  <c r="N944" i="6"/>
  <c r="M944" i="6"/>
  <c r="P944" i="6"/>
  <c r="N584" i="6"/>
  <c r="M584" i="6"/>
  <c r="P584" i="6"/>
  <c r="M1102" i="6"/>
  <c r="N1102" i="6"/>
  <c r="P1102" i="6"/>
  <c r="P554" i="6"/>
  <c r="M554" i="6"/>
  <c r="N554" i="6"/>
  <c r="P450" i="6"/>
  <c r="M450" i="6"/>
  <c r="N450" i="6"/>
  <c r="M410" i="6"/>
  <c r="N410" i="6"/>
  <c r="P370" i="6"/>
  <c r="M370" i="6"/>
  <c r="N370" i="6"/>
  <c r="N638" i="6"/>
  <c r="M638" i="6"/>
  <c r="N59" i="6"/>
  <c r="M59" i="6"/>
  <c r="P59" i="6"/>
  <c r="P153" i="6"/>
  <c r="N153" i="6"/>
  <c r="M153" i="6"/>
  <c r="N27" i="6"/>
  <c r="M27" i="6"/>
  <c r="P27" i="6"/>
  <c r="N304" i="6"/>
  <c r="M304" i="6"/>
  <c r="P304" i="6"/>
  <c r="P142" i="6"/>
  <c r="N142" i="6"/>
  <c r="M142" i="6"/>
  <c r="P8" i="6"/>
  <c r="N8" i="6"/>
  <c r="M8" i="6"/>
  <c r="N215" i="6"/>
  <c r="M215" i="6"/>
  <c r="P176" i="6"/>
  <c r="N176" i="6"/>
  <c r="M176" i="6"/>
  <c r="P106" i="6"/>
  <c r="N106" i="6"/>
  <c r="M106" i="6"/>
  <c r="P893" i="6"/>
  <c r="N893" i="6"/>
  <c r="O893" i="6" s="1"/>
  <c r="M893" i="6"/>
  <c r="M149" i="6"/>
  <c r="P149" i="6"/>
  <c r="N149" i="6"/>
  <c r="O149" i="6" s="1"/>
  <c r="P735" i="6"/>
  <c r="N735" i="6"/>
  <c r="M735" i="6"/>
  <c r="P652" i="6"/>
  <c r="N652" i="6"/>
  <c r="M652" i="6"/>
  <c r="P493" i="6"/>
  <c r="N493" i="6"/>
  <c r="M493" i="6"/>
  <c r="P358" i="6"/>
  <c r="N358" i="6"/>
  <c r="M358" i="6"/>
  <c r="P550" i="6"/>
  <c r="N550" i="6"/>
  <c r="M550" i="6"/>
  <c r="P797" i="6"/>
  <c r="N797" i="6"/>
  <c r="M797" i="6"/>
  <c r="M313" i="6"/>
  <c r="P313" i="6"/>
  <c r="N313" i="6"/>
  <c r="M762" i="6"/>
  <c r="P762" i="6"/>
  <c r="N762" i="6"/>
  <c r="O762" i="6" s="1"/>
  <c r="P908" i="6"/>
  <c r="N908" i="6"/>
  <c r="M908" i="6"/>
  <c r="P815" i="6"/>
  <c r="N815" i="6"/>
  <c r="M815" i="6"/>
  <c r="P1007" i="6"/>
  <c r="N1007" i="6"/>
  <c r="M1007" i="6"/>
  <c r="M842" i="6"/>
  <c r="P842" i="6"/>
  <c r="N842" i="6"/>
  <c r="O842" i="6" s="1"/>
  <c r="P1264" i="6"/>
  <c r="N1264" i="6"/>
  <c r="M1264" i="6"/>
  <c r="P1286" i="6"/>
  <c r="N1286" i="6"/>
  <c r="M1286" i="6"/>
  <c r="N1466" i="6"/>
  <c r="M1466" i="6"/>
  <c r="P1466" i="6"/>
  <c r="M1259" i="6"/>
  <c r="P1259" i="6"/>
  <c r="N1259" i="6"/>
  <c r="O1259" i="6" s="1"/>
  <c r="P1296" i="6"/>
  <c r="N1296" i="6"/>
  <c r="M1296" i="6"/>
  <c r="P1308" i="6"/>
  <c r="M1308" i="6"/>
  <c r="N1308" i="6"/>
  <c r="P1611" i="6"/>
  <c r="N1611" i="6"/>
  <c r="M1611" i="6"/>
  <c r="P1583" i="6"/>
  <c r="N1583" i="6"/>
  <c r="M1583" i="6"/>
  <c r="P1911" i="6"/>
  <c r="N1911" i="6"/>
  <c r="M1911" i="6"/>
  <c r="P1667" i="6"/>
  <c r="M1667" i="6"/>
  <c r="N1667" i="6"/>
  <c r="P1779" i="6"/>
  <c r="N1779" i="6"/>
  <c r="O1779" i="6" s="1"/>
  <c r="M1779" i="6"/>
  <c r="P1839" i="6"/>
  <c r="N1839" i="6"/>
  <c r="M1839" i="6"/>
  <c r="P1910" i="6"/>
  <c r="N1910" i="6"/>
  <c r="M1910" i="6"/>
  <c r="P1980" i="6"/>
  <c r="N1980" i="6"/>
  <c r="M1980" i="6"/>
  <c r="P1861" i="6"/>
  <c r="M1861" i="6"/>
  <c r="N1861" i="6"/>
  <c r="N1993" i="6"/>
  <c r="P1993" i="6"/>
  <c r="M1993" i="6"/>
  <c r="P2030" i="6"/>
  <c r="N2030" i="6"/>
  <c r="M2030" i="6"/>
  <c r="P2071" i="6"/>
  <c r="N2071" i="6"/>
  <c r="M2071" i="6"/>
  <c r="N2416" i="6"/>
  <c r="M2416" i="6"/>
  <c r="N2497" i="6"/>
  <c r="M2497" i="6"/>
  <c r="N2464" i="6"/>
  <c r="M2464" i="6"/>
  <c r="M2237" i="6"/>
  <c r="N2237" i="6"/>
  <c r="M2301" i="6"/>
  <c r="N2301" i="6"/>
  <c r="N2554" i="6"/>
  <c r="M2554" i="6"/>
  <c r="P2648" i="6"/>
  <c r="N2648" i="6"/>
  <c r="M2648" i="6"/>
  <c r="M2430" i="6"/>
  <c r="N2430" i="6"/>
  <c r="M2494" i="6"/>
  <c r="N2494" i="6"/>
  <c r="M2708" i="6"/>
  <c r="N2708" i="6"/>
  <c r="N2580" i="6"/>
  <c r="M2580" i="6"/>
  <c r="N2591" i="6"/>
  <c r="M2591" i="6"/>
  <c r="N2635" i="6"/>
  <c r="M2635" i="6"/>
  <c r="N2832" i="6"/>
  <c r="M2832" i="6"/>
  <c r="M2916" i="6"/>
  <c r="P2916" i="6"/>
  <c r="N2916" i="6"/>
  <c r="M2965" i="6"/>
  <c r="N2965" i="6"/>
  <c r="N2933" i="6"/>
  <c r="M2933" i="6"/>
  <c r="N2898" i="6"/>
  <c r="M2898" i="6"/>
  <c r="M2775" i="6"/>
  <c r="N2775" i="6"/>
  <c r="N2826" i="6"/>
  <c r="M2826" i="6"/>
  <c r="M2788" i="6"/>
  <c r="N2788" i="6"/>
  <c r="N2730" i="6"/>
  <c r="M2730" i="6"/>
  <c r="N2637" i="6"/>
  <c r="M2637" i="6"/>
  <c r="M2670" i="6"/>
  <c r="N2670" i="6"/>
  <c r="N2668" i="6"/>
  <c r="M2668" i="6"/>
  <c r="M2698" i="6"/>
  <c r="N2698" i="6"/>
  <c r="N2585" i="6"/>
  <c r="M2585" i="6"/>
  <c r="N2711" i="6"/>
  <c r="M2711" i="6"/>
  <c r="P2434" i="6"/>
  <c r="N2434" i="6"/>
  <c r="M2434" i="6"/>
  <c r="N2343" i="6"/>
  <c r="M2343" i="6"/>
  <c r="N2530" i="6"/>
  <c r="M2530" i="6"/>
  <c r="N2468" i="6"/>
  <c r="M2468" i="6"/>
  <c r="N2428" i="6"/>
  <c r="M2428" i="6"/>
  <c r="N2444" i="6"/>
  <c r="M2444" i="6"/>
  <c r="N2209" i="6"/>
  <c r="M2209" i="6"/>
  <c r="M2292" i="6"/>
  <c r="N2292" i="6"/>
  <c r="N2198" i="6"/>
  <c r="O2198" i="6" s="1"/>
  <c r="P2198" i="6" s="1"/>
  <c r="M2198" i="6"/>
  <c r="N2307" i="6"/>
  <c r="M2307" i="6"/>
  <c r="N2291" i="6"/>
  <c r="M2291" i="6"/>
  <c r="P2091" i="6"/>
  <c r="M2091" i="6"/>
  <c r="N2091" i="6"/>
  <c r="P2051" i="6"/>
  <c r="M2051" i="6"/>
  <c r="N2051" i="6"/>
  <c r="N2008" i="6"/>
  <c r="M2008" i="6"/>
  <c r="P2008" i="6"/>
  <c r="P1992" i="6"/>
  <c r="M1992" i="6"/>
  <c r="N1992" i="6"/>
  <c r="M2154" i="6"/>
  <c r="N2154" i="6"/>
  <c r="M2138" i="6"/>
  <c r="P2138" i="6"/>
  <c r="N2138" i="6"/>
  <c r="O2138" i="6" s="1"/>
  <c r="N1891" i="6"/>
  <c r="M1891" i="6"/>
  <c r="P1891" i="6"/>
  <c r="N1882" i="6"/>
  <c r="M1882" i="6"/>
  <c r="P1882" i="6"/>
  <c r="N1982" i="6"/>
  <c r="P1982" i="6"/>
  <c r="M1982" i="6"/>
  <c r="N1963" i="6"/>
  <c r="M1963" i="6"/>
  <c r="P1963" i="6"/>
  <c r="N2009" i="6"/>
  <c r="M2009" i="6"/>
  <c r="P2009" i="6"/>
  <c r="N1883" i="6"/>
  <c r="M1883" i="6"/>
  <c r="P1883" i="6"/>
  <c r="N1969" i="6"/>
  <c r="M1969" i="6"/>
  <c r="M1811" i="6"/>
  <c r="P1811" i="6"/>
  <c r="N1811" i="6"/>
  <c r="M1681" i="6"/>
  <c r="P1681" i="6"/>
  <c r="N1681" i="6"/>
  <c r="N1656" i="6"/>
  <c r="M1656" i="6"/>
  <c r="P1656" i="6"/>
  <c r="P1762" i="6"/>
  <c r="M1762" i="6"/>
  <c r="N1762" i="6"/>
  <c r="N1736" i="6"/>
  <c r="M1736" i="6"/>
  <c r="P1736" i="6"/>
  <c r="P1496" i="6"/>
  <c r="N1496" i="6"/>
  <c r="O1496" i="6" s="1"/>
  <c r="M1496" i="6"/>
  <c r="N1522" i="6"/>
  <c r="M1522" i="6"/>
  <c r="P1522" i="6"/>
  <c r="M1563" i="6"/>
  <c r="P1563" i="6"/>
  <c r="N1563" i="6"/>
  <c r="M1523" i="6"/>
  <c r="P1523" i="6"/>
  <c r="N1523" i="6"/>
  <c r="N1474" i="6"/>
  <c r="M1474" i="6"/>
  <c r="P1474" i="6"/>
  <c r="P1400" i="6"/>
  <c r="N1400" i="6"/>
  <c r="M1400" i="6"/>
  <c r="N1406" i="6"/>
  <c r="P1406" i="6"/>
  <c r="M1406" i="6"/>
  <c r="M1241" i="6"/>
  <c r="P1241" i="6"/>
  <c r="N1241" i="6"/>
  <c r="N1306" i="6"/>
  <c r="P1306" i="6"/>
  <c r="M1306" i="6"/>
  <c r="M1321" i="6"/>
  <c r="P1321" i="6"/>
  <c r="N1321" i="6"/>
  <c r="N1330" i="6"/>
  <c r="O1330" i="6" s="1"/>
  <c r="M1330" i="6"/>
  <c r="P1330" i="6"/>
  <c r="M1313" i="6"/>
  <c r="P1313" i="6"/>
  <c r="N1313" i="6"/>
  <c r="N1489" i="6"/>
  <c r="M1489" i="6"/>
  <c r="P1489" i="6"/>
  <c r="N1156" i="6"/>
  <c r="M1156" i="6"/>
  <c r="P1156" i="6"/>
  <c r="P1151" i="6"/>
  <c r="N1151" i="6"/>
  <c r="M1151" i="6"/>
  <c r="P1175" i="6"/>
  <c r="N1175" i="6"/>
  <c r="O1175" i="6" s="1"/>
  <c r="M1175" i="6"/>
  <c r="N1132" i="6"/>
  <c r="M1132" i="6"/>
  <c r="P1132" i="6"/>
  <c r="N873" i="6"/>
  <c r="M873" i="6"/>
  <c r="N1056" i="6"/>
  <c r="M1056" i="6"/>
  <c r="P1056" i="6"/>
  <c r="N806" i="6"/>
  <c r="M806" i="6"/>
  <c r="P806" i="6"/>
  <c r="P1082" i="6"/>
  <c r="N1082" i="6"/>
  <c r="M1082" i="6"/>
  <c r="P843" i="6"/>
  <c r="M843" i="6"/>
  <c r="N843" i="6"/>
  <c r="O843" i="6" s="1"/>
  <c r="M1116" i="6"/>
  <c r="P1116" i="6"/>
  <c r="N1116" i="6"/>
  <c r="M696" i="6"/>
  <c r="N696" i="6"/>
  <c r="P934" i="6"/>
  <c r="N934" i="6"/>
  <c r="M934" i="6"/>
  <c r="M616" i="6"/>
  <c r="N616" i="6"/>
  <c r="N865" i="6"/>
  <c r="M865" i="6"/>
  <c r="P865" i="6"/>
  <c r="P1090" i="6"/>
  <c r="N1090" i="6"/>
  <c r="M1090" i="6"/>
  <c r="P814" i="6"/>
  <c r="N814" i="6"/>
  <c r="M814" i="6"/>
  <c r="M577" i="6"/>
  <c r="P577" i="6"/>
  <c r="N577" i="6"/>
  <c r="P330" i="6"/>
  <c r="M330" i="6"/>
  <c r="N330" i="6"/>
  <c r="N511" i="6"/>
  <c r="M511" i="6"/>
  <c r="P511" i="6"/>
  <c r="P939" i="6"/>
  <c r="M939" i="6"/>
  <c r="N939" i="6"/>
  <c r="N407" i="6"/>
  <c r="M407" i="6"/>
  <c r="N559" i="6"/>
  <c r="M559" i="6"/>
  <c r="P559" i="6"/>
  <c r="P234" i="6"/>
  <c r="N234" i="6"/>
  <c r="M234" i="6"/>
  <c r="N519" i="6"/>
  <c r="M519" i="6"/>
  <c r="P519" i="6"/>
  <c r="M298" i="6"/>
  <c r="P298" i="6"/>
  <c r="N298" i="6"/>
  <c r="P498" i="6"/>
  <c r="M498" i="6"/>
  <c r="N498" i="6"/>
  <c r="O498" i="6" s="1"/>
  <c r="M529" i="6"/>
  <c r="P529" i="6"/>
  <c r="N529" i="6"/>
  <c r="P287" i="6"/>
  <c r="N287" i="6"/>
  <c r="M287" i="6"/>
  <c r="N463" i="6"/>
  <c r="M463" i="6"/>
  <c r="P463" i="6"/>
  <c r="P57" i="6"/>
  <c r="N57" i="6"/>
  <c r="M57" i="6"/>
  <c r="N261" i="6"/>
  <c r="P261" i="6"/>
  <c r="M261" i="6"/>
  <c r="N179" i="6"/>
  <c r="M179" i="6"/>
  <c r="P179" i="6"/>
  <c r="N107" i="6"/>
  <c r="M107" i="6"/>
  <c r="P107" i="6"/>
  <c r="N67" i="6"/>
  <c r="M67" i="6"/>
  <c r="P67" i="6"/>
  <c r="P88" i="6"/>
  <c r="N88" i="6"/>
  <c r="M88" i="6"/>
  <c r="M300" i="6"/>
  <c r="N300" i="6"/>
  <c r="N204" i="6"/>
  <c r="M204" i="6"/>
  <c r="P204" i="6"/>
  <c r="N75" i="6"/>
  <c r="O75" i="6" s="1"/>
  <c r="M75" i="6"/>
  <c r="P75" i="6"/>
  <c r="N99" i="6"/>
  <c r="M99" i="6"/>
  <c r="P99" i="6"/>
  <c r="P31" i="6"/>
  <c r="N31" i="6"/>
  <c r="M31" i="6"/>
  <c r="P223" i="6"/>
  <c r="N223" i="6"/>
  <c r="M223" i="6"/>
  <c r="P120" i="6"/>
  <c r="N120" i="6"/>
  <c r="M120" i="6"/>
  <c r="P307" i="6"/>
  <c r="N307" i="6"/>
  <c r="O307" i="6" s="1"/>
  <c r="M307" i="6"/>
  <c r="P580" i="6"/>
  <c r="N580" i="6"/>
  <c r="M580" i="6"/>
  <c r="P50" i="6"/>
  <c r="N50" i="6"/>
  <c r="M50" i="6"/>
  <c r="P178" i="6"/>
  <c r="N178" i="6"/>
  <c r="M178" i="6"/>
  <c r="P270" i="6"/>
  <c r="M270" i="6"/>
  <c r="N270" i="6"/>
  <c r="M29" i="6"/>
  <c r="P29" i="6"/>
  <c r="N29" i="6"/>
  <c r="M157" i="6"/>
  <c r="P157" i="6"/>
  <c r="N157" i="6"/>
  <c r="O157" i="6" s="1"/>
  <c r="M268" i="6"/>
  <c r="N268" i="6"/>
  <c r="P765" i="6"/>
  <c r="M765" i="6"/>
  <c r="N765" i="6"/>
  <c r="P427" i="6"/>
  <c r="N427" i="6"/>
  <c r="M427" i="6"/>
  <c r="P555" i="6"/>
  <c r="N555" i="6"/>
  <c r="M555" i="6"/>
  <c r="P853" i="6"/>
  <c r="N853" i="6"/>
  <c r="M853" i="6"/>
  <c r="P501" i="6"/>
  <c r="N501" i="6"/>
  <c r="M501" i="6"/>
  <c r="P1248" i="6"/>
  <c r="N1248" i="6"/>
  <c r="M1248" i="6"/>
  <c r="P366" i="6"/>
  <c r="N366" i="6"/>
  <c r="M366" i="6"/>
  <c r="P494" i="6"/>
  <c r="N494" i="6"/>
  <c r="M494" i="6"/>
  <c r="P612" i="6"/>
  <c r="N612" i="6"/>
  <c r="M612" i="6"/>
  <c r="P845" i="6"/>
  <c r="N845" i="6"/>
  <c r="M845" i="6"/>
  <c r="P821" i="6"/>
  <c r="N821" i="6"/>
  <c r="M821" i="6"/>
  <c r="P805" i="6"/>
  <c r="N805" i="6"/>
  <c r="M805" i="6"/>
  <c r="M385" i="6"/>
  <c r="P385" i="6"/>
  <c r="N385" i="6"/>
  <c r="P965" i="6"/>
  <c r="N965" i="6"/>
  <c r="M965" i="6"/>
  <c r="P781" i="6"/>
  <c r="M781" i="6"/>
  <c r="N781" i="6"/>
  <c r="O781" i="6" s="1"/>
  <c r="P724" i="6"/>
  <c r="N724" i="6"/>
  <c r="M724" i="6"/>
  <c r="N852" i="6"/>
  <c r="M852" i="6"/>
  <c r="N980" i="6"/>
  <c r="M980" i="6"/>
  <c r="P1222" i="6"/>
  <c r="M1222" i="6"/>
  <c r="N1222" i="6"/>
  <c r="P887" i="6"/>
  <c r="N887" i="6"/>
  <c r="M887" i="6"/>
  <c r="P1015" i="6"/>
  <c r="N1015" i="6"/>
  <c r="M1015" i="6"/>
  <c r="P1112" i="6"/>
  <c r="N1112" i="6"/>
  <c r="M1112" i="6"/>
  <c r="M850" i="6"/>
  <c r="N850" i="6"/>
  <c r="O850" i="6" s="1"/>
  <c r="P850" i="6" s="1"/>
  <c r="M1042" i="6"/>
  <c r="P1042" i="6"/>
  <c r="N1042" i="6"/>
  <c r="P1059" i="6"/>
  <c r="M1059" i="6"/>
  <c r="N1059" i="6"/>
  <c r="P1219" i="6"/>
  <c r="N1219" i="6"/>
  <c r="M1219" i="6"/>
  <c r="P1179" i="6"/>
  <c r="N1179" i="6"/>
  <c r="M1179" i="6"/>
  <c r="P1240" i="6"/>
  <c r="N1240" i="6"/>
  <c r="M1240" i="6"/>
  <c r="P1189" i="6"/>
  <c r="N1189" i="6"/>
  <c r="M1189" i="6"/>
  <c r="M1174" i="6"/>
  <c r="P1174" i="6"/>
  <c r="N1174" i="6"/>
  <c r="P1293" i="6"/>
  <c r="N1293" i="6"/>
  <c r="M1293" i="6"/>
  <c r="P1485" i="6"/>
  <c r="N1485" i="6"/>
  <c r="M1485" i="6"/>
  <c r="N1386" i="6"/>
  <c r="M1386" i="6"/>
  <c r="P1386" i="6"/>
  <c r="P1550" i="6"/>
  <c r="N1550" i="6"/>
  <c r="M1550" i="6"/>
  <c r="P1316" i="6"/>
  <c r="M1316" i="6"/>
  <c r="N1316" i="6"/>
  <c r="P1417" i="6"/>
  <c r="M1417" i="6"/>
  <c r="N1417" i="6"/>
  <c r="P1549" i="6"/>
  <c r="N1549" i="6"/>
  <c r="M1549" i="6"/>
  <c r="P1463" i="6"/>
  <c r="N1463" i="6"/>
  <c r="M1463" i="6"/>
  <c r="P1620" i="6"/>
  <c r="N1620" i="6"/>
  <c r="M1620" i="6"/>
  <c r="P1636" i="6"/>
  <c r="N1636" i="6"/>
  <c r="M1636" i="6"/>
  <c r="P1653" i="6"/>
  <c r="M1653" i="6"/>
  <c r="N1653" i="6"/>
  <c r="P1460" i="6"/>
  <c r="M1460" i="6"/>
  <c r="N1460" i="6"/>
  <c r="P1596" i="6"/>
  <c r="M1596" i="6"/>
  <c r="N1596" i="6"/>
  <c r="P1731" i="6"/>
  <c r="N1731" i="6"/>
  <c r="M1731" i="6"/>
  <c r="P1717" i="6"/>
  <c r="N1717" i="6"/>
  <c r="M1717" i="6"/>
  <c r="P1766" i="6"/>
  <c r="N1766" i="6"/>
  <c r="M1766" i="6"/>
  <c r="P1903" i="6"/>
  <c r="N1903" i="6"/>
  <c r="M1903" i="6"/>
  <c r="P1823" i="6"/>
  <c r="N1823" i="6"/>
  <c r="M1823" i="6"/>
  <c r="P1918" i="6"/>
  <c r="N1918" i="6"/>
  <c r="M1918" i="6"/>
  <c r="P1944" i="6"/>
  <c r="N1944" i="6"/>
  <c r="M1944" i="6"/>
  <c r="P1983" i="6"/>
  <c r="M1983" i="6"/>
  <c r="N1983" i="6"/>
  <c r="P2021" i="6"/>
  <c r="N2021" i="6"/>
  <c r="M2021" i="6"/>
  <c r="P1933" i="6"/>
  <c r="M1933" i="6"/>
  <c r="N1933" i="6"/>
  <c r="P2020" i="6"/>
  <c r="M2020" i="6"/>
  <c r="N2020" i="6"/>
  <c r="N2148" i="6"/>
  <c r="M2148" i="6"/>
  <c r="P2102" i="6"/>
  <c r="N2102" i="6"/>
  <c r="M2102" i="6"/>
  <c r="P2015" i="6"/>
  <c r="N2015" i="6"/>
  <c r="O2015" i="6" s="1"/>
  <c r="M2015" i="6"/>
  <c r="N2143" i="6"/>
  <c r="M2143" i="6"/>
  <c r="M2173" i="6"/>
  <c r="N2173" i="6"/>
  <c r="N2435" i="6"/>
  <c r="M2435" i="6"/>
  <c r="N2272" i="6"/>
  <c r="M2272" i="6"/>
  <c r="N2551" i="6"/>
  <c r="M2551" i="6"/>
  <c r="N2473" i="6"/>
  <c r="M2473" i="6"/>
  <c r="M2733" i="6"/>
  <c r="N2733" i="6"/>
  <c r="N2816" i="6"/>
  <c r="O2816" i="6" s="1"/>
  <c r="P2816" i="6" s="1"/>
  <c r="M2816" i="6"/>
  <c r="N2755" i="6"/>
  <c r="M2755" i="6"/>
  <c r="P2755" i="6"/>
  <c r="N2831" i="6"/>
  <c r="M2831" i="6"/>
  <c r="N2795" i="6"/>
  <c r="M2795" i="6"/>
  <c r="M2854" i="6"/>
  <c r="N2854" i="6"/>
  <c r="O2854" i="6" s="1"/>
  <c r="P2854" i="6" s="1"/>
  <c r="N2910" i="6"/>
  <c r="M2910" i="6"/>
  <c r="N2960" i="6"/>
  <c r="M2960" i="6"/>
  <c r="N2975" i="6"/>
  <c r="M2975" i="6"/>
  <c r="N2927" i="6"/>
  <c r="M2927" i="6"/>
  <c r="N2945" i="6"/>
  <c r="M2945" i="6"/>
  <c r="M2944" i="6"/>
  <c r="N2944" i="6"/>
  <c r="M2951" i="6"/>
  <c r="N2951" i="6"/>
  <c r="P3013" i="6"/>
  <c r="N3013" i="6"/>
  <c r="M3013" i="6"/>
  <c r="N3008" i="6"/>
  <c r="M3008" i="6"/>
  <c r="N3025" i="6"/>
  <c r="M3025" i="6"/>
  <c r="M2987" i="6"/>
  <c r="N2987" i="6"/>
  <c r="N2791" i="6"/>
  <c r="M2791" i="6"/>
  <c r="N2818" i="6"/>
  <c r="M2818" i="6"/>
  <c r="M2646" i="6"/>
  <c r="N2646" i="6"/>
  <c r="M2571" i="6"/>
  <c r="N2571" i="6"/>
  <c r="N2319" i="6"/>
  <c r="M2319" i="6"/>
  <c r="N2487" i="6"/>
  <c r="M2487" i="6"/>
  <c r="N2214" i="6"/>
  <c r="M2214" i="6"/>
  <c r="N2337" i="6"/>
  <c r="M2337" i="6"/>
  <c r="P2075" i="6"/>
  <c r="M2075" i="6"/>
  <c r="N2075" i="6"/>
  <c r="N2212" i="6"/>
  <c r="M2212" i="6"/>
  <c r="N1809" i="6"/>
  <c r="M1809" i="6"/>
  <c r="P1897" i="6"/>
  <c r="N1897" i="6"/>
  <c r="M1897" i="6"/>
  <c r="N1977" i="6"/>
  <c r="P1977" i="6"/>
  <c r="M1977" i="6"/>
  <c r="N1711" i="6"/>
  <c r="M1711" i="6"/>
  <c r="P1711" i="6"/>
  <c r="N1616" i="6"/>
  <c r="M1616" i="6"/>
  <c r="P1616" i="6"/>
  <c r="M1475" i="6"/>
  <c r="P1475" i="6"/>
  <c r="N1475" i="6"/>
  <c r="M2948" i="6"/>
  <c r="N2948" i="6"/>
  <c r="N2941" i="6"/>
  <c r="M2941" i="6"/>
  <c r="N2829" i="6"/>
  <c r="M2829" i="6"/>
  <c r="N2746" i="6"/>
  <c r="M2746" i="6"/>
  <c r="N2723" i="6"/>
  <c r="M2723" i="6"/>
  <c r="M2729" i="6"/>
  <c r="N2729" i="6"/>
  <c r="N2753" i="6"/>
  <c r="M2753" i="6"/>
  <c r="N2517" i="6"/>
  <c r="M2517" i="6"/>
  <c r="N2394" i="6"/>
  <c r="M2394" i="6"/>
  <c r="N2455" i="6"/>
  <c r="M2455" i="6"/>
  <c r="N2297" i="6"/>
  <c r="M2297" i="6"/>
  <c r="N2219" i="6"/>
  <c r="M2219" i="6"/>
  <c r="N2196" i="6"/>
  <c r="M2196" i="6"/>
  <c r="N2153" i="6"/>
  <c r="M2153" i="6"/>
  <c r="P2003" i="6"/>
  <c r="M2003" i="6"/>
  <c r="N2003" i="6"/>
  <c r="N2145" i="6"/>
  <c r="M2145" i="6"/>
  <c r="M1908" i="6"/>
  <c r="N1908" i="6"/>
  <c r="P2107" i="6"/>
  <c r="M2107" i="6"/>
  <c r="N2107" i="6"/>
  <c r="M1860" i="6"/>
  <c r="P1860" i="6"/>
  <c r="N1860" i="6"/>
  <c r="P1690" i="6"/>
  <c r="N1690" i="6"/>
  <c r="M1690" i="6"/>
  <c r="M1964" i="6"/>
  <c r="P1964" i="6"/>
  <c r="N1964" i="6"/>
  <c r="N1727" i="6"/>
  <c r="M1727" i="6"/>
  <c r="P1727" i="6"/>
  <c r="N1568" i="6"/>
  <c r="M1568" i="6"/>
  <c r="M1641" i="6"/>
  <c r="P1641" i="6"/>
  <c r="N1641" i="6"/>
  <c r="P1413" i="6"/>
  <c r="N1413" i="6"/>
  <c r="M1413" i="6"/>
  <c r="P1312" i="6"/>
  <c r="N1312" i="6"/>
  <c r="M1312" i="6"/>
  <c r="P1336" i="6"/>
  <c r="N1336" i="6"/>
  <c r="M1336" i="6"/>
  <c r="P1079" i="6"/>
  <c r="N1079" i="6"/>
  <c r="M1079" i="6"/>
  <c r="N1191" i="6"/>
  <c r="P1191" i="6"/>
  <c r="M1191" i="6"/>
  <c r="P1030" i="6"/>
  <c r="N1030" i="6"/>
  <c r="M1030" i="6"/>
  <c r="P947" i="6"/>
  <c r="M947" i="6"/>
  <c r="N947" i="6"/>
  <c r="N985" i="6"/>
  <c r="M985" i="6"/>
  <c r="P985" i="6"/>
  <c r="P974" i="6"/>
  <c r="N974" i="6"/>
  <c r="M974" i="6"/>
  <c r="N936" i="6"/>
  <c r="M936" i="6"/>
  <c r="P936" i="6"/>
  <c r="P894" i="6"/>
  <c r="N894" i="6"/>
  <c r="M894" i="6"/>
  <c r="N816" i="6"/>
  <c r="M816" i="6"/>
  <c r="P816" i="6"/>
  <c r="P333" i="6"/>
  <c r="N333" i="6"/>
  <c r="M333" i="6"/>
  <c r="N953" i="6"/>
  <c r="M953" i="6"/>
  <c r="P263" i="6"/>
  <c r="N263" i="6"/>
  <c r="M263" i="6"/>
  <c r="N782" i="6"/>
  <c r="P782" i="6"/>
  <c r="M782" i="6"/>
  <c r="N311" i="6"/>
  <c r="P311" i="6"/>
  <c r="M311" i="6"/>
  <c r="M642" i="6"/>
  <c r="P642" i="6"/>
  <c r="N642" i="6"/>
  <c r="P309" i="6"/>
  <c r="N309" i="6"/>
  <c r="M309" i="6"/>
  <c r="N116" i="6"/>
  <c r="M116" i="6"/>
  <c r="P116" i="6"/>
  <c r="P185" i="6"/>
  <c r="N185" i="6"/>
  <c r="M185" i="6"/>
  <c r="P86" i="6"/>
  <c r="M86" i="6"/>
  <c r="N86" i="6"/>
  <c r="P6" i="6"/>
  <c r="M6" i="6"/>
  <c r="N6" i="6"/>
  <c r="P174" i="6"/>
  <c r="N174" i="6"/>
  <c r="M174" i="6"/>
  <c r="P23" i="6"/>
  <c r="N23" i="6"/>
  <c r="M23" i="6"/>
  <c r="P151" i="6"/>
  <c r="N151" i="6"/>
  <c r="M151" i="6"/>
  <c r="M292" i="6"/>
  <c r="P292" i="6"/>
  <c r="N292" i="6"/>
  <c r="P42" i="6"/>
  <c r="N42" i="6"/>
  <c r="M42" i="6"/>
  <c r="P254" i="6"/>
  <c r="M254" i="6"/>
  <c r="N254" i="6"/>
  <c r="M213" i="6"/>
  <c r="P213" i="6"/>
  <c r="N213" i="6"/>
  <c r="P355" i="6"/>
  <c r="N355" i="6"/>
  <c r="M355" i="6"/>
  <c r="P547" i="6"/>
  <c r="N547" i="6"/>
  <c r="M547" i="6"/>
  <c r="P557" i="6"/>
  <c r="N557" i="6"/>
  <c r="M557" i="6"/>
  <c r="P997" i="6"/>
  <c r="N997" i="6"/>
  <c r="M997" i="6"/>
  <c r="M610" i="6"/>
  <c r="P610" i="6"/>
  <c r="N610" i="6"/>
  <c r="M786" i="6"/>
  <c r="P786" i="6"/>
  <c r="N786" i="6"/>
  <c r="M377" i="6"/>
  <c r="P377" i="6"/>
  <c r="N377" i="6"/>
  <c r="P1184" i="6"/>
  <c r="N1184" i="6"/>
  <c r="M1184" i="6"/>
  <c r="P844" i="6"/>
  <c r="N844" i="6"/>
  <c r="M844" i="6"/>
  <c r="P1036" i="6"/>
  <c r="N1036" i="6"/>
  <c r="M1036" i="6"/>
  <c r="P943" i="6"/>
  <c r="N943" i="6"/>
  <c r="M943" i="6"/>
  <c r="P1121" i="6"/>
  <c r="N1121" i="6"/>
  <c r="M1121" i="6"/>
  <c r="M1034" i="6"/>
  <c r="P1034" i="6"/>
  <c r="N1034" i="6"/>
  <c r="N1199" i="6"/>
  <c r="P1199" i="6"/>
  <c r="M1199" i="6"/>
  <c r="P1230" i="6"/>
  <c r="M1230" i="6"/>
  <c r="N1230" i="6"/>
  <c r="P1285" i="6"/>
  <c r="N1285" i="6"/>
  <c r="M1285" i="6"/>
  <c r="N1369" i="6"/>
  <c r="M1369" i="6"/>
  <c r="P1369" i="6"/>
  <c r="N1390" i="6"/>
  <c r="M1390" i="6"/>
  <c r="P1390" i="6"/>
  <c r="N1541" i="6"/>
  <c r="M1541" i="6"/>
  <c r="N1691" i="6"/>
  <c r="M1691" i="6"/>
  <c r="P1652" i="6"/>
  <c r="M1652" i="6"/>
  <c r="N1652" i="6"/>
  <c r="P1580" i="6"/>
  <c r="M1580" i="6"/>
  <c r="N1580" i="6"/>
  <c r="P1709" i="6"/>
  <c r="N1709" i="6"/>
  <c r="M1709" i="6"/>
  <c r="N1943" i="6"/>
  <c r="M1943" i="6"/>
  <c r="P2005" i="6"/>
  <c r="N2005" i="6"/>
  <c r="M2005" i="6"/>
  <c r="N2117" i="6"/>
  <c r="M2117" i="6"/>
  <c r="P2012" i="6"/>
  <c r="N2012" i="6"/>
  <c r="M2012" i="6"/>
  <c r="P2094" i="6"/>
  <c r="N2094" i="6"/>
  <c r="M2094" i="6"/>
  <c r="P2135" i="6"/>
  <c r="N2135" i="6"/>
  <c r="M2135" i="6"/>
  <c r="M2401" i="6"/>
  <c r="N2401" i="6"/>
  <c r="M2361" i="6"/>
  <c r="N2361" i="6"/>
  <c r="N2258" i="6"/>
  <c r="M2258" i="6"/>
  <c r="N2432" i="6"/>
  <c r="M2432" i="6"/>
  <c r="M2331" i="6"/>
  <c r="N2331" i="6"/>
  <c r="N2520" i="6"/>
  <c r="M2520" i="6"/>
  <c r="N2491" i="6"/>
  <c r="M2491" i="6"/>
  <c r="M2549" i="6"/>
  <c r="N2549" i="6"/>
  <c r="N2586" i="6"/>
  <c r="M2586" i="6"/>
  <c r="M2696" i="6"/>
  <c r="N2696" i="6"/>
  <c r="N2735" i="6"/>
  <c r="M2735" i="6"/>
  <c r="N2658" i="6"/>
  <c r="M2658" i="6"/>
  <c r="N2672" i="6"/>
  <c r="M2672" i="6"/>
  <c r="N2776" i="6"/>
  <c r="M2776" i="6"/>
  <c r="N2981" i="6"/>
  <c r="M2981" i="6"/>
  <c r="M2931" i="6"/>
  <c r="N2931" i="6"/>
  <c r="N2966" i="6"/>
  <c r="M2966" i="6"/>
  <c r="N2890" i="6"/>
  <c r="M2890" i="6"/>
  <c r="M2842" i="6"/>
  <c r="N2842" i="6"/>
  <c r="M2979" i="6"/>
  <c r="N2979" i="6"/>
  <c r="M2796" i="6"/>
  <c r="N2796" i="6"/>
  <c r="M2721" i="6"/>
  <c r="N2721" i="6"/>
  <c r="M2745" i="6"/>
  <c r="N2745" i="6"/>
  <c r="N2671" i="6"/>
  <c r="M2671" i="6"/>
  <c r="N2739" i="6"/>
  <c r="M2739" i="6"/>
  <c r="N2601" i="6"/>
  <c r="M2601" i="6"/>
  <c r="M2552" i="6"/>
  <c r="N2552" i="6"/>
  <c r="N2553" i="6"/>
  <c r="M2553" i="6"/>
  <c r="N2493" i="6"/>
  <c r="M2493" i="6"/>
  <c r="N2415" i="6"/>
  <c r="M2415" i="6"/>
  <c r="N2389" i="6"/>
  <c r="M2389" i="6"/>
  <c r="N2346" i="6"/>
  <c r="M2346" i="6"/>
  <c r="N2537" i="6"/>
  <c r="M2537" i="6"/>
  <c r="N2315" i="6"/>
  <c r="M2315" i="6"/>
  <c r="N2273" i="6"/>
  <c r="M2273" i="6"/>
  <c r="M2334" i="6"/>
  <c r="N2334" i="6"/>
  <c r="N2217" i="6"/>
  <c r="M2217" i="6"/>
  <c r="N2204" i="6"/>
  <c r="M2204" i="6"/>
  <c r="N2190" i="6"/>
  <c r="M2190" i="6"/>
  <c r="N2166" i="6"/>
  <c r="M2166" i="6"/>
  <c r="M2146" i="6"/>
  <c r="N2146" i="6"/>
  <c r="M2106" i="6"/>
  <c r="P2106" i="6"/>
  <c r="N2106" i="6"/>
  <c r="P2059" i="6"/>
  <c r="M2059" i="6"/>
  <c r="N2059" i="6"/>
  <c r="M2026" i="6"/>
  <c r="P2026" i="6"/>
  <c r="N2026" i="6"/>
  <c r="O2026" i="6" s="1"/>
  <c r="N2000" i="6"/>
  <c r="P2000" i="6"/>
  <c r="M2000" i="6"/>
  <c r="M1777" i="6"/>
  <c r="P1777" i="6"/>
  <c r="N1777" i="6"/>
  <c r="N1875" i="6"/>
  <c r="M1875" i="6"/>
  <c r="P1875" i="6"/>
  <c r="N1835" i="6"/>
  <c r="M1835" i="6"/>
  <c r="P1835" i="6"/>
  <c r="M1852" i="6"/>
  <c r="P1852" i="6"/>
  <c r="N1852" i="6"/>
  <c r="N1962" i="6"/>
  <c r="M1962" i="6"/>
  <c r="P1962" i="6"/>
  <c r="N1834" i="6"/>
  <c r="M1834" i="6"/>
  <c r="P1834" i="6"/>
  <c r="M1689" i="6"/>
  <c r="P1689" i="6"/>
  <c r="N1689" i="6"/>
  <c r="O1689" i="6" s="1"/>
  <c r="N1843" i="6"/>
  <c r="M1843" i="6"/>
  <c r="P1843" i="6"/>
  <c r="M1705" i="6"/>
  <c r="P1705" i="6"/>
  <c r="N1705" i="6"/>
  <c r="M1602" i="6"/>
  <c r="P1602" i="6"/>
  <c r="N1602" i="6"/>
  <c r="N1751" i="6"/>
  <c r="M1751" i="6"/>
  <c r="P1751" i="6"/>
  <c r="N1650" i="6"/>
  <c r="M1650" i="6"/>
  <c r="P1650" i="6"/>
  <c r="N1615" i="6"/>
  <c r="M1615" i="6"/>
  <c r="P1615" i="6"/>
  <c r="M1459" i="6"/>
  <c r="P1459" i="6"/>
  <c r="N1459" i="6"/>
  <c r="M1435" i="6"/>
  <c r="P1435" i="6"/>
  <c r="N1435" i="6"/>
  <c r="O1435" i="6" s="1"/>
  <c r="N1599" i="6"/>
  <c r="M1599" i="6"/>
  <c r="P1599" i="6"/>
  <c r="N1569" i="6"/>
  <c r="M1569" i="6"/>
  <c r="P1569" i="6"/>
  <c r="P1320" i="6"/>
  <c r="N1320" i="6"/>
  <c r="M1320" i="6"/>
  <c r="M1297" i="6"/>
  <c r="P1297" i="6"/>
  <c r="N1297" i="6"/>
  <c r="P1385" i="6"/>
  <c r="N1385" i="6"/>
  <c r="M1385" i="6"/>
  <c r="N1578" i="6"/>
  <c r="M1578" i="6"/>
  <c r="P1578" i="6"/>
  <c r="M1403" i="6"/>
  <c r="P1403" i="6"/>
  <c r="N1403" i="6"/>
  <c r="M1249" i="6"/>
  <c r="P1249" i="6"/>
  <c r="N1249" i="6"/>
  <c r="O1249" i="6" s="1"/>
  <c r="N1210" i="6"/>
  <c r="M1210" i="6"/>
  <c r="P1210" i="6"/>
  <c r="N1442" i="6"/>
  <c r="M1442" i="6"/>
  <c r="P1442" i="6"/>
  <c r="N1172" i="6"/>
  <c r="M1172" i="6"/>
  <c r="P1172" i="6"/>
  <c r="P1368" i="6"/>
  <c r="N1368" i="6"/>
  <c r="M1368" i="6"/>
  <c r="N1001" i="6"/>
  <c r="M1001" i="6"/>
  <c r="P1001" i="6"/>
  <c r="N734" i="6"/>
  <c r="P734" i="6"/>
  <c r="M734" i="6"/>
  <c r="N928" i="6"/>
  <c r="M928" i="6"/>
  <c r="P928" i="6"/>
  <c r="M699" i="6"/>
  <c r="P699" i="6"/>
  <c r="N699" i="6"/>
  <c r="O699" i="6" s="1"/>
  <c r="P971" i="6"/>
  <c r="M971" i="6"/>
  <c r="N971" i="6"/>
  <c r="M731" i="6"/>
  <c r="P731" i="6"/>
  <c r="N731" i="6"/>
  <c r="N945" i="6"/>
  <c r="M945" i="6"/>
  <c r="P945" i="6"/>
  <c r="N817" i="6"/>
  <c r="M817" i="6"/>
  <c r="P817" i="6"/>
  <c r="M1062" i="6"/>
  <c r="P1062" i="6"/>
  <c r="N1062" i="6"/>
  <c r="N777" i="6"/>
  <c r="M777" i="6"/>
  <c r="N993" i="6"/>
  <c r="M993" i="6"/>
  <c r="P993" i="6"/>
  <c r="N721" i="6"/>
  <c r="P721" i="6"/>
  <c r="M721" i="6"/>
  <c r="P942" i="6"/>
  <c r="N942" i="6"/>
  <c r="M942" i="6"/>
  <c r="M688" i="6"/>
  <c r="P688" i="6"/>
  <c r="N688" i="6"/>
  <c r="M449" i="6"/>
  <c r="P449" i="6"/>
  <c r="N449" i="6"/>
  <c r="M690" i="6"/>
  <c r="N690" i="6"/>
  <c r="P690" i="6"/>
  <c r="N383" i="6"/>
  <c r="M383" i="6"/>
  <c r="P383" i="6"/>
  <c r="N535" i="6"/>
  <c r="M535" i="6"/>
  <c r="P535" i="6"/>
  <c r="M1068" i="6"/>
  <c r="N1068" i="6"/>
  <c r="P1068" i="6"/>
  <c r="N431" i="6"/>
  <c r="M431" i="6"/>
  <c r="P431" i="6"/>
  <c r="M763" i="6"/>
  <c r="P763" i="6"/>
  <c r="N763" i="6"/>
  <c r="N391" i="6"/>
  <c r="M391" i="6"/>
  <c r="P391" i="6"/>
  <c r="N654" i="6"/>
  <c r="M654" i="6"/>
  <c r="P654" i="6"/>
  <c r="N351" i="6"/>
  <c r="M351" i="6"/>
  <c r="P351" i="6"/>
  <c r="N614" i="6"/>
  <c r="P614" i="6"/>
  <c r="M614" i="6"/>
  <c r="M401" i="6"/>
  <c r="P401" i="6"/>
  <c r="N401" i="6"/>
  <c r="N591" i="6"/>
  <c r="M591" i="6"/>
  <c r="P591" i="6"/>
  <c r="P301" i="6"/>
  <c r="N301" i="6"/>
  <c r="M301" i="6"/>
  <c r="P102" i="6"/>
  <c r="M102" i="6"/>
  <c r="N102" i="6"/>
  <c r="N211" i="6"/>
  <c r="M211" i="6"/>
  <c r="N147" i="6"/>
  <c r="M147" i="6"/>
  <c r="P147" i="6"/>
  <c r="N12" i="6"/>
  <c r="M12" i="6"/>
  <c r="P12" i="6"/>
  <c r="P25" i="6"/>
  <c r="N25" i="6"/>
  <c r="M25" i="6"/>
  <c r="N340" i="6"/>
  <c r="M340" i="6"/>
  <c r="P340" i="6"/>
  <c r="N248" i="6"/>
  <c r="P248" i="6"/>
  <c r="M248" i="6"/>
  <c r="N172" i="6"/>
  <c r="M172" i="6"/>
  <c r="P172" i="6"/>
  <c r="N140" i="6"/>
  <c r="M140" i="6"/>
  <c r="P140" i="6"/>
  <c r="N4" i="6"/>
  <c r="M4" i="6"/>
  <c r="P4" i="6"/>
  <c r="P95" i="6"/>
  <c r="N95" i="6"/>
  <c r="M95" i="6"/>
  <c r="P159" i="6"/>
  <c r="N159" i="6"/>
  <c r="M159" i="6"/>
  <c r="M265" i="6"/>
  <c r="P265" i="6"/>
  <c r="N265" i="6"/>
  <c r="P184" i="6"/>
  <c r="N184" i="6"/>
  <c r="M184" i="6"/>
  <c r="P259" i="6"/>
  <c r="N259" i="6"/>
  <c r="M259" i="6"/>
  <c r="P114" i="6"/>
  <c r="N114" i="6"/>
  <c r="M114" i="6"/>
  <c r="M281" i="6"/>
  <c r="P281" i="6"/>
  <c r="N281" i="6"/>
  <c r="P278" i="6"/>
  <c r="M278" i="6"/>
  <c r="N278" i="6"/>
  <c r="M93" i="6"/>
  <c r="P93" i="6"/>
  <c r="N93" i="6"/>
  <c r="M221" i="6"/>
  <c r="P221" i="6"/>
  <c r="N221" i="6"/>
  <c r="M746" i="6"/>
  <c r="P746" i="6"/>
  <c r="N746" i="6"/>
  <c r="P363" i="6"/>
  <c r="N363" i="6"/>
  <c r="M363" i="6"/>
  <c r="P491" i="6"/>
  <c r="N491" i="6"/>
  <c r="M491" i="6"/>
  <c r="P653" i="6"/>
  <c r="N653" i="6"/>
  <c r="M653" i="6"/>
  <c r="P437" i="6"/>
  <c r="N437" i="6"/>
  <c r="M437" i="6"/>
  <c r="P565" i="6"/>
  <c r="N565" i="6"/>
  <c r="M565" i="6"/>
  <c r="P695" i="6"/>
  <c r="N695" i="6"/>
  <c r="M695" i="6"/>
  <c r="P430" i="6"/>
  <c r="N430" i="6"/>
  <c r="M430" i="6"/>
  <c r="P558" i="6"/>
  <c r="N558" i="6"/>
  <c r="M558" i="6"/>
  <c r="N694" i="6"/>
  <c r="P694" i="6"/>
  <c r="M694" i="6"/>
  <c r="P661" i="6"/>
  <c r="N661" i="6"/>
  <c r="M661" i="6"/>
  <c r="P629" i="6"/>
  <c r="N629" i="6"/>
  <c r="M629" i="6"/>
  <c r="M321" i="6"/>
  <c r="P321" i="6"/>
  <c r="N321" i="6"/>
  <c r="P687" i="6"/>
  <c r="N687" i="6"/>
  <c r="M687" i="6"/>
  <c r="P660" i="6"/>
  <c r="N660" i="6"/>
  <c r="M660" i="6"/>
  <c r="P788" i="6"/>
  <c r="N788" i="6"/>
  <c r="M788" i="6"/>
  <c r="P916" i="6"/>
  <c r="N916" i="6"/>
  <c r="M916" i="6"/>
  <c r="P1044" i="6"/>
  <c r="N1044" i="6"/>
  <c r="M1044" i="6"/>
  <c r="P823" i="6"/>
  <c r="N823" i="6"/>
  <c r="M823" i="6"/>
  <c r="P951" i="6"/>
  <c r="N951" i="6"/>
  <c r="M951" i="6"/>
  <c r="M1084" i="6"/>
  <c r="P1084" i="6"/>
  <c r="N1084" i="6"/>
  <c r="P1144" i="6"/>
  <c r="N1144" i="6"/>
  <c r="M1144" i="6"/>
  <c r="M914" i="6"/>
  <c r="P914" i="6"/>
  <c r="N914" i="6"/>
  <c r="M978" i="6"/>
  <c r="P978" i="6"/>
  <c r="N978" i="6"/>
  <c r="P1161" i="6"/>
  <c r="N1161" i="6"/>
  <c r="M1161" i="6"/>
  <c r="M1315" i="6"/>
  <c r="P1315" i="6"/>
  <c r="N1315" i="6"/>
  <c r="O1315" i="6" s="1"/>
  <c r="P1518" i="6"/>
  <c r="N1518" i="6"/>
  <c r="M1518" i="6"/>
  <c r="M1267" i="6"/>
  <c r="P1267" i="6"/>
  <c r="N1267" i="6"/>
  <c r="M1331" i="6"/>
  <c r="P1331" i="6"/>
  <c r="N1331" i="6"/>
  <c r="M1275" i="6"/>
  <c r="P1275" i="6"/>
  <c r="N1275" i="6"/>
  <c r="N1477" i="6"/>
  <c r="M1477" i="6"/>
  <c r="P1304" i="6"/>
  <c r="N1304" i="6"/>
  <c r="O1304" i="6" s="1"/>
  <c r="M1304" i="6"/>
  <c r="N1454" i="6"/>
  <c r="M1454" i="6"/>
  <c r="P1454" i="6"/>
  <c r="M1391" i="6"/>
  <c r="N1391" i="6"/>
  <c r="P1391" i="6"/>
  <c r="N1622" i="6"/>
  <c r="M1622" i="6"/>
  <c r="P1614" i="6"/>
  <c r="N1614" i="6"/>
  <c r="M1614" i="6"/>
  <c r="P1527" i="6"/>
  <c r="N1527" i="6"/>
  <c r="M1527" i="6"/>
  <c r="P1692" i="6"/>
  <c r="N1692" i="6"/>
  <c r="M1692" i="6"/>
  <c r="P1645" i="6"/>
  <c r="N1645" i="6"/>
  <c r="M1645" i="6"/>
  <c r="P1396" i="6"/>
  <c r="N1396" i="6"/>
  <c r="M1396" i="6"/>
  <c r="P1524" i="6"/>
  <c r="M1524" i="6"/>
  <c r="N1524" i="6"/>
  <c r="P1670" i="6"/>
  <c r="N1670" i="6"/>
  <c r="M1670" i="6"/>
  <c r="P1806" i="6"/>
  <c r="N1806" i="6"/>
  <c r="M1806" i="6"/>
  <c r="P1887" i="6"/>
  <c r="N1887" i="6"/>
  <c r="M1887" i="6"/>
  <c r="P1991" i="6"/>
  <c r="M1991" i="6"/>
  <c r="N1991" i="6"/>
  <c r="N1985" i="6"/>
  <c r="P1985" i="6"/>
  <c r="M1985" i="6"/>
  <c r="P1854" i="6"/>
  <c r="N1854" i="6"/>
  <c r="M1854" i="6"/>
  <c r="P2085" i="6"/>
  <c r="N2085" i="6"/>
  <c r="M2085" i="6"/>
  <c r="P1880" i="6"/>
  <c r="N1880" i="6"/>
  <c r="M1880" i="6"/>
  <c r="N2271" i="6"/>
  <c r="M2271" i="6"/>
  <c r="P1869" i="6"/>
  <c r="M1869" i="6"/>
  <c r="N1869" i="6"/>
  <c r="M1994" i="6"/>
  <c r="P1994" i="6"/>
  <c r="N1994" i="6"/>
  <c r="P2084" i="6"/>
  <c r="N2084" i="6"/>
  <c r="M2084" i="6"/>
  <c r="P2038" i="6"/>
  <c r="N2038" i="6"/>
  <c r="O2038" i="6" s="1"/>
  <c r="M2038" i="6"/>
  <c r="N2178" i="6"/>
  <c r="M2178" i="6"/>
  <c r="P2079" i="6"/>
  <c r="N2079" i="6"/>
  <c r="M2079" i="6"/>
  <c r="M2176" i="6"/>
  <c r="N2176" i="6"/>
  <c r="N2427" i="6"/>
  <c r="M2427" i="6"/>
  <c r="M2208" i="6"/>
  <c r="N2208" i="6"/>
  <c r="M2379" i="6"/>
  <c r="N2379" i="6"/>
  <c r="N2562" i="6"/>
  <c r="M2562" i="6"/>
  <c r="N2266" i="6"/>
  <c r="M2266" i="6"/>
  <c r="M2350" i="6"/>
  <c r="N2350" i="6"/>
  <c r="M2433" i="6"/>
  <c r="N2433" i="6"/>
  <c r="N2451" i="6"/>
  <c r="M2451" i="6"/>
  <c r="M2245" i="6"/>
  <c r="N2245" i="6"/>
  <c r="M2309" i="6"/>
  <c r="N2309" i="6"/>
  <c r="M2355" i="6"/>
  <c r="N2355" i="6"/>
  <c r="N2528" i="6"/>
  <c r="M2528" i="6"/>
  <c r="M2573" i="6"/>
  <c r="N2573" i="6"/>
  <c r="N2499" i="6"/>
  <c r="M2499" i="6"/>
  <c r="N2532" i="6"/>
  <c r="M2532" i="6"/>
  <c r="N2583" i="6"/>
  <c r="M2583" i="6"/>
  <c r="M2438" i="6"/>
  <c r="N2438" i="6"/>
  <c r="M2502" i="6"/>
  <c r="N2502" i="6"/>
  <c r="N2589" i="6"/>
  <c r="M2589" i="6"/>
  <c r="M2540" i="6"/>
  <c r="N2540" i="6"/>
  <c r="N2707" i="6"/>
  <c r="M2707" i="6"/>
  <c r="N2588" i="6"/>
  <c r="M2588" i="6"/>
  <c r="N2609" i="6"/>
  <c r="M2609" i="6"/>
  <c r="N2620" i="6"/>
  <c r="M2620" i="6"/>
  <c r="N2715" i="6"/>
  <c r="M2715" i="6"/>
  <c r="N2686" i="6"/>
  <c r="M2686" i="6"/>
  <c r="N2643" i="6"/>
  <c r="M2643" i="6"/>
  <c r="N2724" i="6"/>
  <c r="M2724" i="6"/>
  <c r="N2779" i="6"/>
  <c r="M2779" i="6"/>
  <c r="M2806" i="6"/>
  <c r="N2806" i="6"/>
  <c r="N2856" i="6"/>
  <c r="M2856" i="6"/>
  <c r="M2899" i="6"/>
  <c r="N2899" i="6"/>
  <c r="N2973" i="6"/>
  <c r="M2973" i="6"/>
  <c r="M2956" i="6"/>
  <c r="N2956" i="6"/>
  <c r="M2893" i="6"/>
  <c r="N2893" i="6"/>
  <c r="M2924" i="6"/>
  <c r="N2924" i="6"/>
  <c r="N2938" i="6"/>
  <c r="M2938" i="6"/>
  <c r="N2997" i="6"/>
  <c r="M2997" i="6"/>
  <c r="N2863" i="6"/>
  <c r="M2863" i="6"/>
  <c r="N2835" i="6"/>
  <c r="M2835" i="6"/>
  <c r="P2835" i="6"/>
  <c r="N2770" i="6"/>
  <c r="M2770" i="6"/>
  <c r="M2876" i="6"/>
  <c r="N2876" i="6"/>
  <c r="N2815" i="6"/>
  <c r="M2815" i="6"/>
  <c r="M2783" i="6"/>
  <c r="N2783" i="6"/>
  <c r="M2756" i="6"/>
  <c r="N2756" i="6"/>
  <c r="N2714" i="6"/>
  <c r="M2714" i="6"/>
  <c r="N2697" i="6"/>
  <c r="M2697" i="6"/>
  <c r="N2738" i="6"/>
  <c r="M2738" i="6"/>
  <c r="N2621" i="6"/>
  <c r="M2621" i="6"/>
  <c r="P2621" i="6"/>
  <c r="N2663" i="6"/>
  <c r="M2663" i="6"/>
  <c r="N2655" i="6"/>
  <c r="M2655" i="6"/>
  <c r="M2837" i="6"/>
  <c r="N2837" i="6"/>
  <c r="N2722" i="6"/>
  <c r="M2722" i="6"/>
  <c r="N2656" i="6"/>
  <c r="M2656" i="6"/>
  <c r="N2577" i="6"/>
  <c r="M2577" i="6"/>
  <c r="N2574" i="6"/>
  <c r="M2574" i="6"/>
  <c r="N2732" i="6"/>
  <c r="M2732" i="6"/>
  <c r="M2680" i="6"/>
  <c r="N2680" i="6"/>
  <c r="N2536" i="6"/>
  <c r="M2536" i="6"/>
  <c r="N2429" i="6"/>
  <c r="M2429" i="6"/>
  <c r="N2479" i="6"/>
  <c r="M2479" i="6"/>
  <c r="M2527" i="6"/>
  <c r="N2527" i="6"/>
  <c r="N2404" i="6"/>
  <c r="M2404" i="6"/>
  <c r="M2503" i="6"/>
  <c r="N2503" i="6"/>
  <c r="M2372" i="6"/>
  <c r="N2372" i="6"/>
  <c r="N2466" i="6"/>
  <c r="M2466" i="6"/>
  <c r="M2327" i="6"/>
  <c r="P2327" i="6"/>
  <c r="N2327" i="6"/>
  <c r="N2410" i="6"/>
  <c r="M2410" i="6"/>
  <c r="M2535" i="6"/>
  <c r="N2535" i="6"/>
  <c r="N2426" i="6"/>
  <c r="M2426" i="6"/>
  <c r="N2313" i="6"/>
  <c r="M2313" i="6"/>
  <c r="N2201" i="6"/>
  <c r="M2201" i="6"/>
  <c r="M2268" i="6"/>
  <c r="N2268" i="6"/>
  <c r="N2278" i="6"/>
  <c r="M2278" i="6"/>
  <c r="M2316" i="6"/>
  <c r="N2316" i="6"/>
  <c r="N2188" i="6"/>
  <c r="M2188" i="6"/>
  <c r="M2211" i="6"/>
  <c r="N2211" i="6"/>
  <c r="N2305" i="6"/>
  <c r="M2305" i="6"/>
  <c r="N2182" i="6"/>
  <c r="M2182" i="6"/>
  <c r="N2289" i="6"/>
  <c r="M2289" i="6"/>
  <c r="N2164" i="6"/>
  <c r="M2164" i="6"/>
  <c r="N2072" i="6"/>
  <c r="M2072" i="6"/>
  <c r="P2072" i="6"/>
  <c r="N2162" i="6"/>
  <c r="M2162" i="6"/>
  <c r="N2032" i="6"/>
  <c r="M2032" i="6"/>
  <c r="P2032" i="6"/>
  <c r="P2139" i="6"/>
  <c r="M2139" i="6"/>
  <c r="N2139" i="6"/>
  <c r="M2002" i="6"/>
  <c r="P2002" i="6"/>
  <c r="N2002" i="6"/>
  <c r="P2099" i="6"/>
  <c r="M2099" i="6"/>
  <c r="N2099" i="6"/>
  <c r="M2167" i="6"/>
  <c r="P2167" i="6"/>
  <c r="N2167" i="6"/>
  <c r="N2040" i="6"/>
  <c r="M2040" i="6"/>
  <c r="P2040" i="6"/>
  <c r="M2147" i="6"/>
  <c r="N2147" i="6"/>
  <c r="N1968" i="6"/>
  <c r="M1968" i="6"/>
  <c r="P1968" i="6"/>
  <c r="P2131" i="6"/>
  <c r="M2131" i="6"/>
  <c r="N2131" i="6"/>
  <c r="P1976" i="6"/>
  <c r="N1976" i="6"/>
  <c r="M1976" i="6"/>
  <c r="N1889" i="6"/>
  <c r="M1889" i="6"/>
  <c r="N2088" i="6"/>
  <c r="M2088" i="6"/>
  <c r="P2088" i="6"/>
  <c r="N1851" i="6"/>
  <c r="M1851" i="6"/>
  <c r="P1851" i="6"/>
  <c r="M1978" i="6"/>
  <c r="P1978" i="6"/>
  <c r="N1978" i="6"/>
  <c r="P1873" i="6"/>
  <c r="N1873" i="6"/>
  <c r="M1873" i="6"/>
  <c r="P1961" i="6"/>
  <c r="N1961" i="6"/>
  <c r="M1961" i="6"/>
  <c r="P1833" i="6"/>
  <c r="N1833" i="6"/>
  <c r="M1833" i="6"/>
  <c r="N1954" i="6"/>
  <c r="M1954" i="6"/>
  <c r="P1954" i="6"/>
  <c r="N1810" i="6"/>
  <c r="M1810" i="6"/>
  <c r="P1810" i="6"/>
  <c r="P1881" i="6"/>
  <c r="N1881" i="6"/>
  <c r="M1881" i="6"/>
  <c r="N1931" i="6"/>
  <c r="M1931" i="6"/>
  <c r="P1931" i="6"/>
  <c r="P1812" i="6"/>
  <c r="N1812" i="6"/>
  <c r="M1812" i="6"/>
  <c r="N1744" i="6"/>
  <c r="M1744" i="6"/>
  <c r="P1744" i="6"/>
  <c r="N1672" i="6"/>
  <c r="M1672" i="6"/>
  <c r="P1672" i="6"/>
  <c r="N1772" i="6"/>
  <c r="M1772" i="6"/>
  <c r="P1772" i="6"/>
  <c r="N1664" i="6"/>
  <c r="M1664" i="6"/>
  <c r="P1664" i="6"/>
  <c r="P1841" i="6"/>
  <c r="N1841" i="6"/>
  <c r="M1841" i="6"/>
  <c r="P1618" i="6"/>
  <c r="N1618" i="6"/>
  <c r="M1618" i="6"/>
  <c r="N1696" i="6"/>
  <c r="M1696" i="6"/>
  <c r="P1696" i="6"/>
  <c r="N1743" i="6"/>
  <c r="M1743" i="6"/>
  <c r="P1743" i="6"/>
  <c r="M1593" i="6"/>
  <c r="N1593" i="6"/>
  <c r="P1593" i="6"/>
  <c r="M1729" i="6"/>
  <c r="N1729" i="6"/>
  <c r="M1721" i="6"/>
  <c r="P1721" i="6"/>
  <c r="N1721" i="6"/>
  <c r="N1607" i="6"/>
  <c r="M1607" i="6"/>
  <c r="P1607" i="6"/>
  <c r="N1481" i="6"/>
  <c r="M1481" i="6"/>
  <c r="P1481" i="6"/>
  <c r="P1520" i="6"/>
  <c r="N1520" i="6"/>
  <c r="M1520" i="6"/>
  <c r="N1577" i="6"/>
  <c r="O1577" i="6" s="1"/>
  <c r="M1577" i="6"/>
  <c r="P1577" i="6"/>
  <c r="M1443" i="6"/>
  <c r="P1443" i="6"/>
  <c r="N1443" i="6"/>
  <c r="N1537" i="6"/>
  <c r="M1537" i="6"/>
  <c r="P1537" i="6"/>
  <c r="P1416" i="6"/>
  <c r="M1416" i="6"/>
  <c r="N1416" i="6"/>
  <c r="N1497" i="6"/>
  <c r="M1497" i="6"/>
  <c r="P1497" i="6"/>
  <c r="N1587" i="6"/>
  <c r="M1587" i="6"/>
  <c r="P1587" i="6"/>
  <c r="P1464" i="6"/>
  <c r="M1464" i="6"/>
  <c r="N1464" i="6"/>
  <c r="N1538" i="6"/>
  <c r="M1538" i="6"/>
  <c r="P1538" i="6"/>
  <c r="M1571" i="6"/>
  <c r="P1571" i="6"/>
  <c r="N1571" i="6"/>
  <c r="N1314" i="6"/>
  <c r="P1314" i="6"/>
  <c r="M1314" i="6"/>
  <c r="N1402" i="6"/>
  <c r="P1402" i="6"/>
  <c r="M1402" i="6"/>
  <c r="N1279" i="6"/>
  <c r="P1279" i="6"/>
  <c r="M1279" i="6"/>
  <c r="P1236" i="6"/>
  <c r="N1236" i="6"/>
  <c r="M1236" i="6"/>
  <c r="M1383" i="6"/>
  <c r="P1383" i="6"/>
  <c r="N1383" i="6"/>
  <c r="P1292" i="6"/>
  <c r="M1292" i="6"/>
  <c r="N1292" i="6"/>
  <c r="N1295" i="6"/>
  <c r="M1295" i="6"/>
  <c r="P1295" i="6"/>
  <c r="P1576" i="6"/>
  <c r="N1576" i="6"/>
  <c r="M1576" i="6"/>
  <c r="N1298" i="6"/>
  <c r="M1298" i="6"/>
  <c r="P1298" i="6"/>
  <c r="P1401" i="6"/>
  <c r="N1401" i="6"/>
  <c r="M1401" i="6"/>
  <c r="N1287" i="6"/>
  <c r="M1287" i="6"/>
  <c r="P1287" i="6"/>
  <c r="N1244" i="6"/>
  <c r="M1244" i="6"/>
  <c r="P1244" i="6"/>
  <c r="N1426" i="6"/>
  <c r="M1426" i="6"/>
  <c r="P1426" i="6"/>
  <c r="N1164" i="6"/>
  <c r="M1164" i="6"/>
  <c r="P1164" i="6"/>
  <c r="P1440" i="6"/>
  <c r="N1440" i="6"/>
  <c r="M1440" i="6"/>
  <c r="P1154" i="6"/>
  <c r="N1154" i="6"/>
  <c r="M1154" i="6"/>
  <c r="N1133" i="6"/>
  <c r="M1133" i="6"/>
  <c r="P1133" i="6"/>
  <c r="P1170" i="6"/>
  <c r="N1170" i="6"/>
  <c r="M1170" i="6"/>
  <c r="N1157" i="6"/>
  <c r="M1157" i="6"/>
  <c r="P1157" i="6"/>
  <c r="N1140" i="6"/>
  <c r="M1140" i="6"/>
  <c r="P1130" i="6"/>
  <c r="N1130" i="6"/>
  <c r="M1130" i="6"/>
  <c r="P987" i="6"/>
  <c r="M987" i="6"/>
  <c r="N987" i="6"/>
  <c r="P859" i="6"/>
  <c r="M859" i="6"/>
  <c r="N859" i="6"/>
  <c r="M715" i="6"/>
  <c r="P715" i="6"/>
  <c r="N715" i="6"/>
  <c r="P1054" i="6"/>
  <c r="N1054" i="6"/>
  <c r="M1054" i="6"/>
  <c r="N926" i="6"/>
  <c r="M926" i="6"/>
  <c r="M800" i="6"/>
  <c r="P800" i="6"/>
  <c r="N800" i="6"/>
  <c r="M683" i="6"/>
  <c r="P683" i="6"/>
  <c r="N683" i="6"/>
  <c r="M1076" i="6"/>
  <c r="P1076" i="6"/>
  <c r="N1076" i="6"/>
  <c r="N952" i="6"/>
  <c r="O952" i="6" s="1"/>
  <c r="M952" i="6"/>
  <c r="P952" i="6"/>
  <c r="N824" i="6"/>
  <c r="M824" i="6"/>
  <c r="P824" i="6"/>
  <c r="M720" i="6"/>
  <c r="P720" i="6"/>
  <c r="N720" i="6"/>
  <c r="P1096" i="6"/>
  <c r="M1096" i="6"/>
  <c r="N1096" i="6"/>
  <c r="P931" i="6"/>
  <c r="M931" i="6"/>
  <c r="N931" i="6"/>
  <c r="N798" i="6"/>
  <c r="M798" i="6"/>
  <c r="P798" i="6"/>
  <c r="M680" i="6"/>
  <c r="P680" i="6"/>
  <c r="N680" i="6"/>
  <c r="N1033" i="6"/>
  <c r="M1033" i="6"/>
  <c r="N905" i="6"/>
  <c r="M905" i="6"/>
  <c r="P905" i="6"/>
  <c r="N766" i="6"/>
  <c r="M766" i="6"/>
  <c r="P766" i="6"/>
  <c r="M1094" i="6"/>
  <c r="P1094" i="6"/>
  <c r="N1094" i="6"/>
  <c r="P979" i="6"/>
  <c r="M979" i="6"/>
  <c r="N979" i="6"/>
  <c r="P851" i="6"/>
  <c r="M851" i="6"/>
  <c r="N851" i="6"/>
  <c r="N710" i="6"/>
  <c r="P710" i="6"/>
  <c r="M710" i="6"/>
  <c r="N1041" i="6"/>
  <c r="M1041" i="6"/>
  <c r="P1041" i="6"/>
  <c r="N913" i="6"/>
  <c r="M913" i="6"/>
  <c r="P913" i="6"/>
  <c r="M808" i="6"/>
  <c r="P808" i="6"/>
  <c r="N808" i="6"/>
  <c r="M672" i="6"/>
  <c r="P672" i="6"/>
  <c r="N672" i="6"/>
  <c r="P570" i="6"/>
  <c r="M570" i="6"/>
  <c r="N570" i="6"/>
  <c r="P442" i="6"/>
  <c r="M442" i="6"/>
  <c r="N442" i="6"/>
  <c r="N327" i="6"/>
  <c r="P327" i="6"/>
  <c r="M327" i="6"/>
  <c r="N681" i="6"/>
  <c r="P681" i="6"/>
  <c r="M681" i="6"/>
  <c r="N480" i="6"/>
  <c r="M480" i="6"/>
  <c r="P480" i="6"/>
  <c r="P381" i="6"/>
  <c r="N381" i="6"/>
  <c r="M381" i="6"/>
  <c r="N605" i="6"/>
  <c r="M605" i="6"/>
  <c r="P605" i="6"/>
  <c r="N504" i="6"/>
  <c r="M504" i="6"/>
  <c r="P504" i="6"/>
  <c r="N376" i="6"/>
  <c r="M376" i="6"/>
  <c r="P376" i="6"/>
  <c r="M752" i="6"/>
  <c r="P752" i="6"/>
  <c r="N752" i="6"/>
  <c r="N528" i="6"/>
  <c r="M528" i="6"/>
  <c r="P528" i="6"/>
  <c r="N400" i="6"/>
  <c r="M400" i="6"/>
  <c r="P400" i="6"/>
  <c r="P231" i="6"/>
  <c r="N231" i="6"/>
  <c r="M231" i="6"/>
  <c r="N697" i="6"/>
  <c r="P697" i="6"/>
  <c r="M697" i="6"/>
  <c r="N488" i="6"/>
  <c r="M488" i="6"/>
  <c r="P488" i="6"/>
  <c r="P389" i="6"/>
  <c r="N389" i="6"/>
  <c r="M389" i="6"/>
  <c r="N285" i="6"/>
  <c r="M285" i="6"/>
  <c r="P285" i="6"/>
  <c r="M618" i="6"/>
  <c r="P618" i="6"/>
  <c r="N618" i="6"/>
  <c r="N479" i="6"/>
  <c r="M479" i="6"/>
  <c r="P479" i="6"/>
  <c r="N349" i="6"/>
  <c r="M349" i="6"/>
  <c r="N606" i="6"/>
  <c r="M606" i="6"/>
  <c r="P606" i="6"/>
  <c r="P522" i="6"/>
  <c r="M522" i="6"/>
  <c r="N522" i="6"/>
  <c r="P394" i="6"/>
  <c r="M394" i="6"/>
  <c r="N394" i="6"/>
  <c r="N269" i="6"/>
  <c r="P269" i="6"/>
  <c r="M269" i="6"/>
  <c r="N560" i="6"/>
  <c r="M560" i="6"/>
  <c r="P560" i="6"/>
  <c r="N432" i="6"/>
  <c r="M432" i="6"/>
  <c r="P432" i="6"/>
  <c r="N295" i="6"/>
  <c r="M295" i="6"/>
  <c r="P32" i="6"/>
  <c r="N32" i="6"/>
  <c r="M32" i="6"/>
  <c r="N83" i="6"/>
  <c r="M83" i="6"/>
  <c r="M257" i="6"/>
  <c r="P257" i="6"/>
  <c r="N257" i="6"/>
  <c r="P209" i="6"/>
  <c r="N209" i="6"/>
  <c r="M209" i="6"/>
  <c r="P177" i="6"/>
  <c r="N177" i="6"/>
  <c r="O177" i="6" s="1"/>
  <c r="M177" i="6"/>
  <c r="P145" i="6"/>
  <c r="N145" i="6"/>
  <c r="M145" i="6"/>
  <c r="P105" i="6"/>
  <c r="N105" i="6"/>
  <c r="M105" i="6"/>
  <c r="P65" i="6"/>
  <c r="N65" i="6"/>
  <c r="M65" i="6"/>
  <c r="P110" i="6"/>
  <c r="M110" i="6"/>
  <c r="N110" i="6"/>
  <c r="N84" i="6"/>
  <c r="M84" i="6"/>
  <c r="P84" i="6"/>
  <c r="N336" i="6"/>
  <c r="M336" i="6"/>
  <c r="P336" i="6"/>
  <c r="N296" i="6"/>
  <c r="M296" i="6"/>
  <c r="P296" i="6"/>
  <c r="P230" i="6"/>
  <c r="N230" i="6"/>
  <c r="O230" i="6" s="1"/>
  <c r="M230" i="6"/>
  <c r="P198" i="6"/>
  <c r="N198" i="6"/>
  <c r="M198" i="6"/>
  <c r="P166" i="6"/>
  <c r="N166" i="6"/>
  <c r="M166" i="6"/>
  <c r="P134" i="6"/>
  <c r="N134" i="6"/>
  <c r="M134" i="6"/>
  <c r="P73" i="6"/>
  <c r="N73" i="6"/>
  <c r="M73" i="6"/>
  <c r="P97" i="6"/>
  <c r="N97" i="6"/>
  <c r="M97" i="6"/>
  <c r="P39" i="6"/>
  <c r="N39" i="6"/>
  <c r="M39" i="6"/>
  <c r="N103" i="6"/>
  <c r="M103" i="6"/>
  <c r="P167" i="6"/>
  <c r="N167" i="6"/>
  <c r="M167" i="6"/>
  <c r="N232" i="6"/>
  <c r="P232" i="6"/>
  <c r="M232" i="6"/>
  <c r="P275" i="6"/>
  <c r="N275" i="6"/>
  <c r="M275" i="6"/>
  <c r="P128" i="6"/>
  <c r="N128" i="6"/>
  <c r="M128" i="6"/>
  <c r="P192" i="6"/>
  <c r="N192" i="6"/>
  <c r="M192" i="6"/>
  <c r="N316" i="6"/>
  <c r="M316" i="6"/>
  <c r="P316" i="6"/>
  <c r="P262" i="6"/>
  <c r="M262" i="6"/>
  <c r="N262" i="6"/>
  <c r="P1128" i="6"/>
  <c r="N1128" i="6"/>
  <c r="M1128" i="6"/>
  <c r="P58" i="6"/>
  <c r="N58" i="6"/>
  <c r="M58" i="6"/>
  <c r="P122" i="6"/>
  <c r="N122" i="6"/>
  <c r="M122" i="6"/>
  <c r="P186" i="6"/>
  <c r="N186" i="6"/>
  <c r="M186" i="6"/>
  <c r="N324" i="6"/>
  <c r="M324" i="6"/>
  <c r="P324" i="6"/>
  <c r="M289" i="6"/>
  <c r="P289" i="6"/>
  <c r="N289" i="6"/>
  <c r="P380" i="6"/>
  <c r="N380" i="6"/>
  <c r="M380" i="6"/>
  <c r="M37" i="6"/>
  <c r="P37" i="6"/>
  <c r="N37" i="6"/>
  <c r="M101" i="6"/>
  <c r="N101" i="6"/>
  <c r="M165" i="6"/>
  <c r="P165" i="6"/>
  <c r="N165" i="6"/>
  <c r="M229" i="6"/>
  <c r="P229" i="6"/>
  <c r="N229" i="6"/>
  <c r="P286" i="6"/>
  <c r="M286" i="6"/>
  <c r="N286" i="6"/>
  <c r="P1021" i="6"/>
  <c r="N1021" i="6"/>
  <c r="M1021" i="6"/>
  <c r="P829" i="6"/>
  <c r="N829" i="6"/>
  <c r="M829" i="6"/>
  <c r="P371" i="6"/>
  <c r="N371" i="6"/>
  <c r="M371" i="6"/>
  <c r="P435" i="6"/>
  <c r="N435" i="6"/>
  <c r="M435" i="6"/>
  <c r="P499" i="6"/>
  <c r="N499" i="6"/>
  <c r="M499" i="6"/>
  <c r="N563" i="6"/>
  <c r="M563" i="6"/>
  <c r="P669" i="6"/>
  <c r="N669" i="6"/>
  <c r="M669" i="6"/>
  <c r="P917" i="6"/>
  <c r="N917" i="6"/>
  <c r="M917" i="6"/>
  <c r="P445" i="6"/>
  <c r="N445" i="6"/>
  <c r="M445" i="6"/>
  <c r="N509" i="6"/>
  <c r="M509" i="6"/>
  <c r="P573" i="6"/>
  <c r="N573" i="6"/>
  <c r="M573" i="6"/>
  <c r="P727" i="6"/>
  <c r="N727" i="6"/>
  <c r="M727" i="6"/>
  <c r="P310" i="6"/>
  <c r="M310" i="6"/>
  <c r="N310" i="6"/>
  <c r="P374" i="6"/>
  <c r="N374" i="6"/>
  <c r="M374" i="6"/>
  <c r="P438" i="6"/>
  <c r="N438" i="6"/>
  <c r="M438" i="6"/>
  <c r="P502" i="6"/>
  <c r="N502" i="6"/>
  <c r="M502" i="6"/>
  <c r="P566" i="6"/>
  <c r="N566" i="6"/>
  <c r="M566" i="6"/>
  <c r="P613" i="6"/>
  <c r="N613" i="6"/>
  <c r="M613" i="6"/>
  <c r="M698" i="6"/>
  <c r="N698" i="6"/>
  <c r="P698" i="6"/>
  <c r="P909" i="6"/>
  <c r="N909" i="6"/>
  <c r="M909" i="6"/>
  <c r="P677" i="6"/>
  <c r="N677" i="6"/>
  <c r="M677" i="6"/>
  <c r="P885" i="6"/>
  <c r="N885" i="6"/>
  <c r="M885" i="6"/>
  <c r="P647" i="6"/>
  <c r="N647" i="6"/>
  <c r="M647" i="6"/>
  <c r="P861" i="6"/>
  <c r="N861" i="6"/>
  <c r="M861" i="6"/>
  <c r="M329" i="6"/>
  <c r="P329" i="6"/>
  <c r="N329" i="6"/>
  <c r="M393" i="6"/>
  <c r="P393" i="6"/>
  <c r="N393" i="6"/>
  <c r="M706" i="6"/>
  <c r="P706" i="6"/>
  <c r="N706" i="6"/>
  <c r="P1029" i="6"/>
  <c r="N1029" i="6"/>
  <c r="M1029" i="6"/>
  <c r="M810" i="6"/>
  <c r="P810" i="6"/>
  <c r="N810" i="6"/>
  <c r="P668" i="6"/>
  <c r="N668" i="6"/>
  <c r="M668" i="6"/>
  <c r="P732" i="6"/>
  <c r="N732" i="6"/>
  <c r="M732" i="6"/>
  <c r="P796" i="6"/>
  <c r="N796" i="6"/>
  <c r="M796" i="6"/>
  <c r="P860" i="6"/>
  <c r="N860" i="6"/>
  <c r="M860" i="6"/>
  <c r="P924" i="6"/>
  <c r="N924" i="6"/>
  <c r="M924" i="6"/>
  <c r="P988" i="6"/>
  <c r="N988" i="6"/>
  <c r="M988" i="6"/>
  <c r="P1052" i="6"/>
  <c r="N1052" i="6"/>
  <c r="M1052" i="6"/>
  <c r="P1089" i="6"/>
  <c r="N1089" i="6"/>
  <c r="M1089" i="6"/>
  <c r="P831" i="6"/>
  <c r="N831" i="6"/>
  <c r="M831" i="6"/>
  <c r="P895" i="6"/>
  <c r="N895" i="6"/>
  <c r="M895" i="6"/>
  <c r="P959" i="6"/>
  <c r="N959" i="6"/>
  <c r="M959" i="6"/>
  <c r="P1023" i="6"/>
  <c r="N1023" i="6"/>
  <c r="M1023" i="6"/>
  <c r="P1107" i="6"/>
  <c r="N1107" i="6"/>
  <c r="M1107" i="6"/>
  <c r="P1176" i="6"/>
  <c r="N1176" i="6"/>
  <c r="M1176" i="6"/>
  <c r="P1153" i="6"/>
  <c r="N1153" i="6"/>
  <c r="M1153" i="6"/>
  <c r="M858" i="6"/>
  <c r="P858" i="6"/>
  <c r="N858" i="6"/>
  <c r="M922" i="6"/>
  <c r="P922" i="6"/>
  <c r="N922" i="6"/>
  <c r="M986" i="6"/>
  <c r="P986" i="6"/>
  <c r="N986" i="6"/>
  <c r="M1050" i="6"/>
  <c r="P1050" i="6"/>
  <c r="N1050" i="6"/>
  <c r="P1115" i="6"/>
  <c r="N1115" i="6"/>
  <c r="M1115" i="6"/>
  <c r="P1169" i="6"/>
  <c r="N1169" i="6"/>
  <c r="M1169" i="6"/>
  <c r="N1220" i="6"/>
  <c r="M1220" i="6"/>
  <c r="P1318" i="6"/>
  <c r="N1318" i="6"/>
  <c r="M1318" i="6"/>
  <c r="P1123" i="6"/>
  <c r="N1123" i="6"/>
  <c r="M1123" i="6"/>
  <c r="P1187" i="6"/>
  <c r="N1187" i="6"/>
  <c r="M1187" i="6"/>
  <c r="M1291" i="6"/>
  <c r="P1291" i="6"/>
  <c r="N1291" i="6"/>
  <c r="P1246" i="6"/>
  <c r="M1246" i="6"/>
  <c r="N1246" i="6"/>
  <c r="P1190" i="6"/>
  <c r="N1190" i="6"/>
  <c r="M1190" i="6"/>
  <c r="P1334" i="6"/>
  <c r="N1334" i="6"/>
  <c r="M1334" i="6"/>
  <c r="P1358" i="6"/>
  <c r="N1358" i="6"/>
  <c r="M1358" i="6"/>
  <c r="M1307" i="6"/>
  <c r="P1307" i="6"/>
  <c r="N1307" i="6"/>
  <c r="N1301" i="6"/>
  <c r="M1301" i="6"/>
  <c r="P1486" i="6"/>
  <c r="N1486" i="6"/>
  <c r="M1486" i="6"/>
  <c r="P1494" i="6"/>
  <c r="N1494" i="6"/>
  <c r="M1494" i="6"/>
  <c r="P1380" i="6"/>
  <c r="N1380" i="6"/>
  <c r="M1380" i="6"/>
  <c r="P1397" i="6"/>
  <c r="N1397" i="6"/>
  <c r="M1397" i="6"/>
  <c r="P1469" i="6"/>
  <c r="N1469" i="6"/>
  <c r="M1469" i="6"/>
  <c r="N1639" i="6"/>
  <c r="M1639" i="6"/>
  <c r="P1639" i="6"/>
  <c r="M1437" i="6"/>
  <c r="N1437" i="6"/>
  <c r="P1437" i="6"/>
  <c r="P1324" i="6"/>
  <c r="M1324" i="6"/>
  <c r="N1324" i="6"/>
  <c r="N1418" i="6"/>
  <c r="M1418" i="6"/>
  <c r="P1418" i="6"/>
  <c r="P1847" i="6"/>
  <c r="N1847" i="6"/>
  <c r="M1847" i="6"/>
  <c r="P1557" i="6"/>
  <c r="N1557" i="6"/>
  <c r="M1557" i="6"/>
  <c r="N1631" i="6"/>
  <c r="M1631" i="6"/>
  <c r="P1631" i="6"/>
  <c r="P1471" i="6"/>
  <c r="N1471" i="6"/>
  <c r="M1471" i="6"/>
  <c r="P1535" i="6"/>
  <c r="N1535" i="6"/>
  <c r="M1535" i="6"/>
  <c r="P1621" i="6"/>
  <c r="N1621" i="6"/>
  <c r="M1621" i="6"/>
  <c r="N1702" i="6"/>
  <c r="M1702" i="6"/>
  <c r="P1637" i="6"/>
  <c r="N1637" i="6"/>
  <c r="M1637" i="6"/>
  <c r="P1654" i="6"/>
  <c r="N1654" i="6"/>
  <c r="M1654" i="6"/>
  <c r="M1659" i="6"/>
  <c r="P1659" i="6"/>
  <c r="N1659" i="6"/>
  <c r="P1404" i="6"/>
  <c r="N1404" i="6"/>
  <c r="M1404" i="6"/>
  <c r="P1468" i="6"/>
  <c r="N1468" i="6"/>
  <c r="M1468" i="6"/>
  <c r="P1532" i="6"/>
  <c r="M1532" i="6"/>
  <c r="N1532" i="6"/>
  <c r="P1597" i="6"/>
  <c r="M1597" i="6"/>
  <c r="N1597" i="6"/>
  <c r="N1687" i="6"/>
  <c r="M1687" i="6"/>
  <c r="P1687" i="6"/>
  <c r="P1739" i="6"/>
  <c r="N1739" i="6"/>
  <c r="M1739" i="6"/>
  <c r="P1821" i="6"/>
  <c r="N1821" i="6"/>
  <c r="M1821" i="6"/>
  <c r="P1725" i="6"/>
  <c r="N1725" i="6"/>
  <c r="M1725" i="6"/>
  <c r="P1951" i="6"/>
  <c r="N1951" i="6"/>
  <c r="M1951" i="6"/>
  <c r="P1780" i="6"/>
  <c r="N1780" i="6"/>
  <c r="M1780" i="6"/>
  <c r="P1781" i="6"/>
  <c r="N1781" i="6"/>
  <c r="M1781" i="6"/>
  <c r="P1988" i="6"/>
  <c r="N1988" i="6"/>
  <c r="M1988" i="6"/>
  <c r="P1773" i="6"/>
  <c r="M1773" i="6"/>
  <c r="N1773" i="6"/>
  <c r="P1895" i="6"/>
  <c r="N1895" i="6"/>
  <c r="M1895" i="6"/>
  <c r="N1862" i="6"/>
  <c r="M1862" i="6"/>
  <c r="P1926" i="6"/>
  <c r="N1926" i="6"/>
  <c r="M1926" i="6"/>
  <c r="N2149" i="6"/>
  <c r="M2149" i="6"/>
  <c r="P1888" i="6"/>
  <c r="N1888" i="6"/>
  <c r="M1888" i="6"/>
  <c r="P1952" i="6"/>
  <c r="N1952" i="6"/>
  <c r="M1952" i="6"/>
  <c r="P2077" i="6"/>
  <c r="N2077" i="6"/>
  <c r="M2077" i="6"/>
  <c r="P1972" i="6"/>
  <c r="N1972" i="6"/>
  <c r="M1972" i="6"/>
  <c r="P2069" i="6"/>
  <c r="N2069" i="6"/>
  <c r="M2069" i="6"/>
  <c r="P1877" i="6"/>
  <c r="M1877" i="6"/>
  <c r="N1877" i="6"/>
  <c r="P1941" i="6"/>
  <c r="M1941" i="6"/>
  <c r="N1941" i="6"/>
  <c r="O1941" i="6" s="1"/>
  <c r="M1996" i="6"/>
  <c r="N1996" i="6"/>
  <c r="P2028" i="6"/>
  <c r="N2028" i="6"/>
  <c r="M2028" i="6"/>
  <c r="P2092" i="6"/>
  <c r="N2092" i="6"/>
  <c r="M2092" i="6"/>
  <c r="N2156" i="6"/>
  <c r="M2156" i="6"/>
  <c r="P2046" i="6"/>
  <c r="N2046" i="6"/>
  <c r="M2046" i="6"/>
  <c r="P2110" i="6"/>
  <c r="N2110" i="6"/>
  <c r="M2110" i="6"/>
  <c r="N2186" i="6"/>
  <c r="M2186" i="6"/>
  <c r="N2023" i="6"/>
  <c r="M2023" i="6"/>
  <c r="P2087" i="6"/>
  <c r="N2087" i="6"/>
  <c r="M2087" i="6"/>
  <c r="N2151" i="6"/>
  <c r="M2151" i="6"/>
  <c r="M2205" i="6"/>
  <c r="N2205" i="6"/>
  <c r="M2189" i="6"/>
  <c r="N2189" i="6"/>
  <c r="M2168" i="6"/>
  <c r="N2168" i="6"/>
  <c r="N2457" i="6"/>
  <c r="M2457" i="6"/>
  <c r="N2216" i="6"/>
  <c r="M2216" i="6"/>
  <c r="N2280" i="6"/>
  <c r="M2280" i="6"/>
  <c r="M2393" i="6"/>
  <c r="N2393" i="6"/>
  <c r="M2342" i="6"/>
  <c r="N2342" i="6"/>
  <c r="M2581" i="6"/>
  <c r="N2581" i="6"/>
  <c r="N2274" i="6"/>
  <c r="M2274" i="6"/>
  <c r="P2274" i="6"/>
  <c r="N2368" i="6"/>
  <c r="M2368" i="6"/>
  <c r="N2496" i="6"/>
  <c r="M2496" i="6"/>
  <c r="N2440" i="6"/>
  <c r="M2440" i="6"/>
  <c r="N2472" i="6"/>
  <c r="M2472" i="6"/>
  <c r="M2253" i="6"/>
  <c r="N2253" i="6"/>
  <c r="O2253" i="6" s="1"/>
  <c r="P2253" i="6" s="1"/>
  <c r="M2317" i="6"/>
  <c r="N2317" i="6"/>
  <c r="N2373" i="6"/>
  <c r="M2373" i="6"/>
  <c r="M2546" i="6"/>
  <c r="N2546" i="6"/>
  <c r="M2597" i="6"/>
  <c r="N2597" i="6"/>
  <c r="N2507" i="6"/>
  <c r="M2507" i="6"/>
  <c r="M2557" i="6"/>
  <c r="N2557" i="6"/>
  <c r="N2719" i="6"/>
  <c r="M2719" i="6"/>
  <c r="M2446" i="6"/>
  <c r="N2446" i="6"/>
  <c r="M2510" i="6"/>
  <c r="N2510" i="6"/>
  <c r="N2595" i="6"/>
  <c r="M2595" i="6"/>
  <c r="P2595" i="6"/>
  <c r="P2541" i="6"/>
  <c r="M2541" i="6"/>
  <c r="N2541" i="6"/>
  <c r="N2751" i="6"/>
  <c r="M2751" i="6"/>
  <c r="N2607" i="6"/>
  <c r="M2607" i="6"/>
  <c r="N2610" i="6"/>
  <c r="M2610" i="6"/>
  <c r="N2636" i="6"/>
  <c r="M2636" i="6"/>
  <c r="N2752" i="6"/>
  <c r="M2752" i="6"/>
  <c r="M2692" i="6"/>
  <c r="N2692" i="6"/>
  <c r="N2651" i="6"/>
  <c r="M2651" i="6"/>
  <c r="N2740" i="6"/>
  <c r="M2740" i="6"/>
  <c r="M2785" i="6"/>
  <c r="N2785" i="6"/>
  <c r="N2833" i="6"/>
  <c r="M2833" i="6"/>
  <c r="N2824" i="6"/>
  <c r="M2824" i="6"/>
  <c r="M2741" i="6"/>
  <c r="N2741" i="6"/>
  <c r="O2741" i="6" s="1"/>
  <c r="P2741" i="6" s="1"/>
  <c r="N2867" i="6"/>
  <c r="M2867" i="6"/>
  <c r="N2760" i="6"/>
  <c r="M2760" i="6"/>
  <c r="M2868" i="6"/>
  <c r="N2868" i="6"/>
  <c r="N2803" i="6"/>
  <c r="M2803" i="6"/>
  <c r="N2859" i="6"/>
  <c r="M2859" i="6"/>
  <c r="M2851" i="6"/>
  <c r="N2851" i="6"/>
  <c r="N2969" i="6"/>
  <c r="P2969" i="6"/>
  <c r="M2969" i="6"/>
  <c r="N2976" i="6"/>
  <c r="M2976" i="6"/>
  <c r="N2928" i="6"/>
  <c r="M2928" i="6"/>
  <c r="N2983" i="6"/>
  <c r="M2983" i="6"/>
  <c r="M2950" i="6"/>
  <c r="N2950" i="6"/>
  <c r="M2952" i="6"/>
  <c r="N2952" i="6"/>
  <c r="P3021" i="6"/>
  <c r="N3021" i="6"/>
  <c r="M3021" i="6"/>
  <c r="P3016" i="6"/>
  <c r="N3016" i="6"/>
  <c r="M3016" i="6"/>
  <c r="P2996" i="6"/>
  <c r="M2996" i="6"/>
  <c r="N2996" i="6"/>
  <c r="M2749" i="6"/>
  <c r="N2749" i="6"/>
  <c r="N2872" i="6"/>
  <c r="M2872" i="6"/>
  <c r="N2761" i="6"/>
  <c r="M2761" i="6"/>
  <c r="N2888" i="6"/>
  <c r="M2888" i="6"/>
  <c r="N2811" i="6"/>
  <c r="M2811" i="6"/>
  <c r="M2870" i="6"/>
  <c r="N2870" i="6"/>
  <c r="N2967" i="6"/>
  <c r="M2967" i="6"/>
  <c r="N2881" i="6"/>
  <c r="M2881" i="6"/>
  <c r="P3006" i="6"/>
  <c r="N3006" i="6"/>
  <c r="M3006" i="6"/>
  <c r="N2934" i="6"/>
  <c r="M2934" i="6"/>
  <c r="N2853" i="6"/>
  <c r="M2853" i="6"/>
  <c r="N2953" i="6"/>
  <c r="M2953" i="6"/>
  <c r="M2958" i="6"/>
  <c r="N2958" i="6"/>
  <c r="P3007" i="6"/>
  <c r="N3007" i="6"/>
  <c r="M3007" i="6"/>
  <c r="N3024" i="6"/>
  <c r="M3024" i="6"/>
  <c r="P3004" i="6"/>
  <c r="M3004" i="6"/>
  <c r="N3004" i="6"/>
  <c r="N2871" i="6"/>
  <c r="M2871" i="6"/>
  <c r="N2906" i="6"/>
  <c r="M2906" i="6"/>
  <c r="N2754" i="6"/>
  <c r="M2754" i="6"/>
  <c r="N2647" i="6"/>
  <c r="M2647" i="6"/>
  <c r="N2474" i="6"/>
  <c r="M2474" i="6"/>
  <c r="N2332" i="6"/>
  <c r="M2332" i="6"/>
  <c r="M2252" i="6"/>
  <c r="N2252" i="6"/>
  <c r="N2136" i="6"/>
  <c r="M2136" i="6"/>
  <c r="P2136" i="6"/>
  <c r="N2183" i="6"/>
  <c r="M2183" i="6"/>
  <c r="P1953" i="6"/>
  <c r="N1953" i="6"/>
  <c r="M1953" i="6"/>
  <c r="N2152" i="6"/>
  <c r="M2152" i="6"/>
  <c r="N1704" i="6"/>
  <c r="M1704" i="6"/>
  <c r="P1704" i="6"/>
  <c r="P1610" i="6"/>
  <c r="M1610" i="6"/>
  <c r="N1610" i="6"/>
  <c r="M1547" i="6"/>
  <c r="P1547" i="6"/>
  <c r="N1547" i="6"/>
  <c r="M2995" i="6"/>
  <c r="N2995" i="6"/>
  <c r="M2988" i="6"/>
  <c r="N2988" i="6"/>
  <c r="M2780" i="6"/>
  <c r="N2780" i="6"/>
  <c r="N2847" i="6"/>
  <c r="M2847" i="6"/>
  <c r="N2653" i="6"/>
  <c r="M2653" i="6"/>
  <c r="M2544" i="6"/>
  <c r="N2544" i="6"/>
  <c r="M2576" i="6"/>
  <c r="N2576" i="6"/>
  <c r="N2445" i="6"/>
  <c r="M2445" i="6"/>
  <c r="M2364" i="6"/>
  <c r="N2364" i="6"/>
  <c r="O2364" i="6" s="1"/>
  <c r="P2364" i="6" s="1"/>
  <c r="N2348" i="6"/>
  <c r="M2348" i="6"/>
  <c r="N2338" i="6"/>
  <c r="M2338" i="6"/>
  <c r="N2222" i="6"/>
  <c r="M2222" i="6"/>
  <c r="N2436" i="6"/>
  <c r="M2436" i="6"/>
  <c r="N2113" i="6"/>
  <c r="M2113" i="6"/>
  <c r="P2113" i="6"/>
  <c r="N2033" i="6"/>
  <c r="M2033" i="6"/>
  <c r="P2033" i="6"/>
  <c r="N1786" i="6"/>
  <c r="M1786" i="6"/>
  <c r="P1786" i="6"/>
  <c r="M1787" i="6"/>
  <c r="P1787" i="6"/>
  <c r="N1787" i="6"/>
  <c r="P1857" i="6"/>
  <c r="N1857" i="6"/>
  <c r="M1857" i="6"/>
  <c r="N1971" i="6"/>
  <c r="M1971" i="6"/>
  <c r="P1971" i="6"/>
  <c r="N1874" i="6"/>
  <c r="M1874" i="6"/>
  <c r="P1874" i="6"/>
  <c r="N1640" i="6"/>
  <c r="M1640" i="6"/>
  <c r="P1640" i="6"/>
  <c r="N1498" i="6"/>
  <c r="M1498" i="6"/>
  <c r="P1498" i="6"/>
  <c r="M1467" i="6"/>
  <c r="P1467" i="6"/>
  <c r="N1467" i="6"/>
  <c r="N1671" i="6"/>
  <c r="M1671" i="6"/>
  <c r="P1671" i="6"/>
  <c r="N1346" i="6"/>
  <c r="P1346" i="6"/>
  <c r="M1346" i="6"/>
  <c r="N1387" i="6"/>
  <c r="M1387" i="6"/>
  <c r="P1387" i="6"/>
  <c r="P1405" i="6"/>
  <c r="N1405" i="6"/>
  <c r="M1405" i="6"/>
  <c r="N1215" i="6"/>
  <c r="P1215" i="6"/>
  <c r="M1215" i="6"/>
  <c r="M1182" i="6"/>
  <c r="P1182" i="6"/>
  <c r="N1182" i="6"/>
  <c r="P902" i="6"/>
  <c r="N902" i="6"/>
  <c r="M902" i="6"/>
  <c r="P819" i="6"/>
  <c r="M819" i="6"/>
  <c r="N819" i="6"/>
  <c r="N857" i="6"/>
  <c r="M857" i="6"/>
  <c r="P846" i="6"/>
  <c r="N846" i="6"/>
  <c r="M846" i="6"/>
  <c r="N801" i="6"/>
  <c r="M801" i="6"/>
  <c r="P801" i="6"/>
  <c r="M744" i="6"/>
  <c r="P744" i="6"/>
  <c r="N744" i="6"/>
  <c r="N456" i="6"/>
  <c r="M456" i="6"/>
  <c r="M402" i="6"/>
  <c r="N402" i="6"/>
  <c r="P578" i="6"/>
  <c r="M578" i="6"/>
  <c r="N578" i="6"/>
  <c r="P538" i="6"/>
  <c r="M538" i="6"/>
  <c r="N538" i="6"/>
  <c r="M505" i="6"/>
  <c r="P505" i="6"/>
  <c r="N505" i="6"/>
  <c r="N408" i="6"/>
  <c r="M408" i="6"/>
  <c r="P408" i="6"/>
  <c r="P354" i="6"/>
  <c r="M354" i="6"/>
  <c r="N354" i="6"/>
  <c r="P17" i="6"/>
  <c r="N17" i="6"/>
  <c r="M17" i="6"/>
  <c r="P121" i="6"/>
  <c r="N121" i="6"/>
  <c r="M121" i="6"/>
  <c r="P252" i="6"/>
  <c r="N252" i="6"/>
  <c r="M252" i="6"/>
  <c r="P94" i="6"/>
  <c r="M94" i="6"/>
  <c r="N94" i="6"/>
  <c r="N264" i="6"/>
  <c r="P264" i="6"/>
  <c r="M264" i="6"/>
  <c r="P957" i="6"/>
  <c r="N957" i="6"/>
  <c r="M957" i="6"/>
  <c r="P170" i="6"/>
  <c r="N170" i="6"/>
  <c r="M170" i="6"/>
  <c r="M21" i="6"/>
  <c r="P21" i="6"/>
  <c r="N21" i="6"/>
  <c r="P246" i="6"/>
  <c r="M246" i="6"/>
  <c r="N246" i="6"/>
  <c r="P419" i="6"/>
  <c r="N419" i="6"/>
  <c r="M419" i="6"/>
  <c r="P773" i="6"/>
  <c r="M773" i="6"/>
  <c r="N773" i="6"/>
  <c r="P679" i="6"/>
  <c r="N679" i="6"/>
  <c r="M679" i="6"/>
  <c r="P486" i="6"/>
  <c r="N486" i="6"/>
  <c r="M486" i="6"/>
  <c r="P639" i="6"/>
  <c r="N639" i="6"/>
  <c r="M639" i="6"/>
  <c r="M802" i="6"/>
  <c r="P802" i="6"/>
  <c r="N802" i="6"/>
  <c r="P901" i="6"/>
  <c r="N901" i="6"/>
  <c r="M901" i="6"/>
  <c r="P780" i="6"/>
  <c r="N780" i="6"/>
  <c r="M780" i="6"/>
  <c r="P1099" i="6"/>
  <c r="N1099" i="6"/>
  <c r="M1099" i="6"/>
  <c r="P1080" i="6"/>
  <c r="N1080" i="6"/>
  <c r="M1080" i="6"/>
  <c r="M906" i="6"/>
  <c r="P906" i="6"/>
  <c r="N906" i="6"/>
  <c r="P1270" i="6"/>
  <c r="M1270" i="6"/>
  <c r="N1270" i="6"/>
  <c r="P1171" i="6"/>
  <c r="N1171" i="6"/>
  <c r="M1171" i="6"/>
  <c r="P1302" i="6"/>
  <c r="N1302" i="6"/>
  <c r="M1302" i="6"/>
  <c r="P1349" i="6"/>
  <c r="N1349" i="6"/>
  <c r="M1349" i="6"/>
  <c r="N1449" i="6"/>
  <c r="P1449" i="6"/>
  <c r="M1449" i="6"/>
  <c r="P1613" i="6"/>
  <c r="N1613" i="6"/>
  <c r="M1613" i="6"/>
  <c r="P1519" i="6"/>
  <c r="N1519" i="6"/>
  <c r="M1519" i="6"/>
  <c r="P1644" i="6"/>
  <c r="N1644" i="6"/>
  <c r="M1644" i="6"/>
  <c r="P1516" i="6"/>
  <c r="M1516" i="6"/>
  <c r="N1516" i="6"/>
  <c r="P1805" i="6"/>
  <c r="N1805" i="6"/>
  <c r="M1805" i="6"/>
  <c r="P1927" i="6"/>
  <c r="N1927" i="6"/>
  <c r="M1927" i="6"/>
  <c r="P1846" i="6"/>
  <c r="N1846" i="6"/>
  <c r="M1846" i="6"/>
  <c r="P1936" i="6"/>
  <c r="N1936" i="6"/>
  <c r="M1936" i="6"/>
  <c r="P1925" i="6"/>
  <c r="M1925" i="6"/>
  <c r="N1925" i="6"/>
  <c r="P2140" i="6"/>
  <c r="N2140" i="6"/>
  <c r="M2140" i="6"/>
  <c r="P2007" i="6"/>
  <c r="N2007" i="6"/>
  <c r="M2007" i="6"/>
  <c r="N2303" i="6"/>
  <c r="M2303" i="6"/>
  <c r="N2264" i="6"/>
  <c r="M2264" i="6"/>
  <c r="N2529" i="6"/>
  <c r="M2529" i="6"/>
  <c r="N2395" i="6"/>
  <c r="M2395" i="6"/>
  <c r="P2782" i="6"/>
  <c r="M2782" i="6"/>
  <c r="N2782" i="6"/>
  <c r="N2986" i="6"/>
  <c r="M2986" i="6"/>
  <c r="M2939" i="6"/>
  <c r="N2939" i="6"/>
  <c r="M2907" i="6"/>
  <c r="N2907" i="6"/>
  <c r="N2962" i="6"/>
  <c r="M2962" i="6"/>
  <c r="M2820" i="6"/>
  <c r="N2820" i="6"/>
  <c r="N2874" i="6"/>
  <c r="M2874" i="6"/>
  <c r="N2778" i="6"/>
  <c r="M2778" i="6"/>
  <c r="N2689" i="6"/>
  <c r="M2689" i="6"/>
  <c r="N2727" i="6"/>
  <c r="M2727" i="6"/>
  <c r="M2654" i="6"/>
  <c r="N2654" i="6"/>
  <c r="N2716" i="6"/>
  <c r="M2716" i="6"/>
  <c r="N2644" i="6"/>
  <c r="M2644" i="6"/>
  <c r="M2555" i="6"/>
  <c r="N2555" i="6"/>
  <c r="N2678" i="6"/>
  <c r="M2678" i="6"/>
  <c r="N2399" i="6"/>
  <c r="M2399" i="6"/>
  <c r="N2508" i="6"/>
  <c r="M2508" i="6"/>
  <c r="N2485" i="6"/>
  <c r="M2485" i="6"/>
  <c r="M2431" i="6"/>
  <c r="N2431" i="6"/>
  <c r="N2405" i="6"/>
  <c r="M2405" i="6"/>
  <c r="N2421" i="6"/>
  <c r="M2421" i="6"/>
  <c r="N2185" i="6"/>
  <c r="M2185" i="6"/>
  <c r="N2235" i="6"/>
  <c r="M2235" i="6"/>
  <c r="N2180" i="6"/>
  <c r="M2180" i="6"/>
  <c r="M2300" i="6"/>
  <c r="P2300" i="6"/>
  <c r="N2300" i="6"/>
  <c r="M2284" i="6"/>
  <c r="N2284" i="6"/>
  <c r="N2041" i="6"/>
  <c r="M2041" i="6"/>
  <c r="P2041" i="6"/>
  <c r="P2019" i="6"/>
  <c r="M2019" i="6"/>
  <c r="N2019" i="6"/>
  <c r="P1987" i="6"/>
  <c r="N1987" i="6"/>
  <c r="M1987" i="6"/>
  <c r="N2137" i="6"/>
  <c r="M2137" i="6"/>
  <c r="P2137" i="6"/>
  <c r="N2128" i="6"/>
  <c r="M2128" i="6"/>
  <c r="P2128" i="6"/>
  <c r="N2112" i="6"/>
  <c r="M2112" i="6"/>
  <c r="P2112" i="6"/>
  <c r="M1884" i="6"/>
  <c r="P1884" i="6"/>
  <c r="N1884" i="6"/>
  <c r="P1849" i="6"/>
  <c r="N1849" i="6"/>
  <c r="M1849" i="6"/>
  <c r="M1868" i="6"/>
  <c r="P1868" i="6"/>
  <c r="N1868" i="6"/>
  <c r="P1820" i="6"/>
  <c r="M1820" i="6"/>
  <c r="N1820" i="6"/>
  <c r="N1794" i="6"/>
  <c r="M1794" i="6"/>
  <c r="P1794" i="6"/>
  <c r="P1929" i="6"/>
  <c r="N1929" i="6"/>
  <c r="M1929" i="6"/>
  <c r="M1737" i="6"/>
  <c r="P1737" i="6"/>
  <c r="N1737" i="6"/>
  <c r="O1737" i="6" s="1"/>
  <c r="N1768" i="6"/>
  <c r="M1768" i="6"/>
  <c r="P1768" i="6"/>
  <c r="M1609" i="6"/>
  <c r="P1609" i="6"/>
  <c r="N1609" i="6"/>
  <c r="P1674" i="6"/>
  <c r="M1674" i="6"/>
  <c r="N1674" i="6"/>
  <c r="N1938" i="6"/>
  <c r="M1938" i="6"/>
  <c r="P1938" i="6"/>
  <c r="N1680" i="6"/>
  <c r="M1680" i="6"/>
  <c r="P1680" i="6"/>
  <c r="N1465" i="6"/>
  <c r="P1465" i="6"/>
  <c r="M1465" i="6"/>
  <c r="N1546" i="6"/>
  <c r="M1546" i="6"/>
  <c r="P1546" i="6"/>
  <c r="N1506" i="6"/>
  <c r="M1506" i="6"/>
  <c r="P1506" i="6"/>
  <c r="P1480" i="6"/>
  <c r="N1480" i="6"/>
  <c r="M1480" i="6"/>
  <c r="P1448" i="6"/>
  <c r="N1448" i="6"/>
  <c r="M1448" i="6"/>
  <c r="N1462" i="6"/>
  <c r="M1462" i="6"/>
  <c r="P1462" i="6"/>
  <c r="N1394" i="6"/>
  <c r="M1394" i="6"/>
  <c r="P1394" i="6"/>
  <c r="N1231" i="6"/>
  <c r="P1231" i="6"/>
  <c r="M1231" i="6"/>
  <c r="P1218" i="6"/>
  <c r="N1218" i="6"/>
  <c r="M1218" i="6"/>
  <c r="N1430" i="6"/>
  <c r="M1430" i="6"/>
  <c r="P1430" i="6"/>
  <c r="P1284" i="6"/>
  <c r="M1284" i="6"/>
  <c r="N1284" i="6"/>
  <c r="N1239" i="6"/>
  <c r="P1239" i="6"/>
  <c r="M1239" i="6"/>
  <c r="N1382" i="6"/>
  <c r="P1382" i="6"/>
  <c r="M1382" i="6"/>
  <c r="N1343" i="6"/>
  <c r="M1343" i="6"/>
  <c r="P1343" i="6"/>
  <c r="P1119" i="6"/>
  <c r="N1119" i="6"/>
  <c r="M1119" i="6"/>
  <c r="P1143" i="6"/>
  <c r="M1143" i="6"/>
  <c r="N1143" i="6"/>
  <c r="N1077" i="6"/>
  <c r="P1077" i="6"/>
  <c r="M1077" i="6"/>
  <c r="N840" i="6"/>
  <c r="M840" i="6"/>
  <c r="P840" i="6"/>
  <c r="N1025" i="6"/>
  <c r="M1025" i="6"/>
  <c r="P1025" i="6"/>
  <c r="M667" i="6"/>
  <c r="P667" i="6"/>
  <c r="N667" i="6"/>
  <c r="P950" i="6"/>
  <c r="N950" i="6"/>
  <c r="M950" i="6"/>
  <c r="N689" i="6"/>
  <c r="P689" i="6"/>
  <c r="M689" i="6"/>
  <c r="N912" i="6"/>
  <c r="M912" i="6"/>
  <c r="P912" i="6"/>
  <c r="M792" i="6"/>
  <c r="P792" i="6"/>
  <c r="N792" i="6"/>
  <c r="P1019" i="6"/>
  <c r="M1019" i="6"/>
  <c r="N1019" i="6"/>
  <c r="M747" i="6"/>
  <c r="N747" i="6"/>
  <c r="P747" i="6"/>
  <c r="N832" i="6"/>
  <c r="M832" i="6"/>
  <c r="P1027" i="6"/>
  <c r="M1027" i="6"/>
  <c r="N1027" i="6"/>
  <c r="N790" i="6"/>
  <c r="P790" i="6"/>
  <c r="M790" i="6"/>
  <c r="N551" i="6"/>
  <c r="M551" i="6"/>
  <c r="P551" i="6"/>
  <c r="P306" i="6"/>
  <c r="N306" i="6"/>
  <c r="M306" i="6"/>
  <c r="M473" i="6"/>
  <c r="P473" i="6"/>
  <c r="N473" i="6"/>
  <c r="N603" i="6"/>
  <c r="M603" i="6"/>
  <c r="P603" i="6"/>
  <c r="P362" i="6"/>
  <c r="M362" i="6"/>
  <c r="N362" i="6"/>
  <c r="M521" i="6"/>
  <c r="P521" i="6"/>
  <c r="N521" i="6"/>
  <c r="M1060" i="6"/>
  <c r="N1060" i="6"/>
  <c r="M481" i="6"/>
  <c r="P481" i="6"/>
  <c r="N481" i="6"/>
  <c r="M239" i="6"/>
  <c r="P239" i="6"/>
  <c r="N239" i="6"/>
  <c r="N448" i="6"/>
  <c r="M448" i="6"/>
  <c r="P448" i="6"/>
  <c r="M602" i="6"/>
  <c r="N602" i="6"/>
  <c r="P602" i="6"/>
  <c r="N503" i="6"/>
  <c r="M503" i="6"/>
  <c r="P503" i="6"/>
  <c r="P247" i="6"/>
  <c r="N247" i="6"/>
  <c r="M247" i="6"/>
  <c r="M425" i="6"/>
  <c r="P425" i="6"/>
  <c r="N425" i="6"/>
  <c r="N28" i="6"/>
  <c r="M28" i="6"/>
  <c r="N253" i="6"/>
  <c r="P253" i="6"/>
  <c r="M253" i="6"/>
  <c r="N171" i="6"/>
  <c r="M171" i="6"/>
  <c r="P171" i="6"/>
  <c r="P80" i="6"/>
  <c r="N80" i="6"/>
  <c r="M80" i="6"/>
  <c r="N91" i="6"/>
  <c r="M91" i="6"/>
  <c r="P91" i="6"/>
  <c r="N332" i="6"/>
  <c r="M332" i="6"/>
  <c r="P332" i="6"/>
  <c r="N228" i="6"/>
  <c r="M228" i="6"/>
  <c r="P228" i="6"/>
  <c r="N164" i="6"/>
  <c r="M164" i="6"/>
  <c r="P164" i="6"/>
  <c r="P48" i="6"/>
  <c r="N48" i="6"/>
  <c r="M48" i="6"/>
  <c r="P111" i="6"/>
  <c r="N111" i="6"/>
  <c r="M111" i="6"/>
  <c r="M233" i="6"/>
  <c r="P233" i="6"/>
  <c r="N233" i="6"/>
  <c r="P136" i="6"/>
  <c r="N136" i="6"/>
  <c r="M136" i="6"/>
  <c r="P348" i="6"/>
  <c r="N348" i="6"/>
  <c r="M348" i="6"/>
  <c r="P2" i="6"/>
  <c r="N2" i="6"/>
  <c r="M2" i="6"/>
  <c r="P130" i="6"/>
  <c r="N130" i="6"/>
  <c r="M130" i="6"/>
  <c r="P364" i="6"/>
  <c r="N364" i="6"/>
  <c r="M364" i="6"/>
  <c r="P444" i="6"/>
  <c r="N444" i="6"/>
  <c r="M444" i="6"/>
  <c r="M109" i="6"/>
  <c r="P109" i="6"/>
  <c r="N109" i="6"/>
  <c r="N240" i="6"/>
  <c r="M240" i="6"/>
  <c r="P240" i="6"/>
  <c r="P267" i="6"/>
  <c r="N267" i="6"/>
  <c r="M267" i="6"/>
  <c r="P379" i="6"/>
  <c r="N379" i="6"/>
  <c r="M379" i="6"/>
  <c r="P507" i="6"/>
  <c r="N507" i="6"/>
  <c r="M507" i="6"/>
  <c r="P685" i="6"/>
  <c r="N685" i="6"/>
  <c r="M685" i="6"/>
  <c r="P453" i="6"/>
  <c r="N453" i="6"/>
  <c r="M453" i="6"/>
  <c r="P581" i="6"/>
  <c r="N581" i="6"/>
  <c r="M581" i="6"/>
  <c r="M738" i="6"/>
  <c r="P738" i="6"/>
  <c r="N738" i="6"/>
  <c r="P382" i="6"/>
  <c r="N382" i="6"/>
  <c r="M382" i="6"/>
  <c r="P510" i="6"/>
  <c r="N510" i="6"/>
  <c r="M510" i="6"/>
  <c r="N622" i="6"/>
  <c r="P622" i="6"/>
  <c r="M622" i="6"/>
  <c r="P973" i="6"/>
  <c r="N973" i="6"/>
  <c r="M973" i="6"/>
  <c r="P949" i="6"/>
  <c r="N949" i="6"/>
  <c r="M949" i="6"/>
  <c r="P925" i="6"/>
  <c r="N925" i="6"/>
  <c r="M925" i="6"/>
  <c r="M634" i="6"/>
  <c r="N634" i="6"/>
  <c r="P634" i="6"/>
  <c r="P1160" i="6"/>
  <c r="N1160" i="6"/>
  <c r="M1160" i="6"/>
  <c r="P676" i="6"/>
  <c r="N676" i="6"/>
  <c r="M676" i="6"/>
  <c r="P868" i="6"/>
  <c r="N868" i="6"/>
  <c r="M868" i="6"/>
  <c r="P932" i="6"/>
  <c r="N932" i="6"/>
  <c r="M932" i="6"/>
  <c r="P1065" i="6"/>
  <c r="N1065" i="6"/>
  <c r="M1065" i="6"/>
  <c r="P839" i="6"/>
  <c r="N839" i="6"/>
  <c r="M839" i="6"/>
  <c r="P967" i="6"/>
  <c r="N967" i="6"/>
  <c r="M967" i="6"/>
  <c r="M1113" i="6"/>
  <c r="N1113" i="6"/>
  <c r="P1238" i="6"/>
  <c r="M1238" i="6"/>
  <c r="N1238" i="6"/>
  <c r="M930" i="6"/>
  <c r="P930" i="6"/>
  <c r="N930" i="6"/>
  <c r="M1058" i="6"/>
  <c r="P1058" i="6"/>
  <c r="N1058" i="6"/>
  <c r="O1058" i="6" s="1"/>
  <c r="P1177" i="6"/>
  <c r="N1177" i="6"/>
  <c r="M1177" i="6"/>
  <c r="M1347" i="6"/>
  <c r="P1347" i="6"/>
  <c r="N1347" i="6"/>
  <c r="N1192" i="6"/>
  <c r="M1192" i="6"/>
  <c r="P1192" i="6"/>
  <c r="P1256" i="6"/>
  <c r="N1256" i="6"/>
  <c r="M1256" i="6"/>
  <c r="M1126" i="6"/>
  <c r="P1126" i="6"/>
  <c r="N1126" i="6"/>
  <c r="P1310" i="6"/>
  <c r="N1310" i="6"/>
  <c r="M1310" i="6"/>
  <c r="P1542" i="6"/>
  <c r="N1542" i="6"/>
  <c r="M1542" i="6"/>
  <c r="P1534" i="6"/>
  <c r="N1534" i="6"/>
  <c r="M1534" i="6"/>
  <c r="P1493" i="6"/>
  <c r="N1493" i="6"/>
  <c r="M1493" i="6"/>
  <c r="N1438" i="6"/>
  <c r="M1438" i="6"/>
  <c r="P1438" i="6"/>
  <c r="P1445" i="6"/>
  <c r="M1445" i="6"/>
  <c r="N1445" i="6"/>
  <c r="P1565" i="6"/>
  <c r="N1565" i="6"/>
  <c r="M1565" i="6"/>
  <c r="P1479" i="6"/>
  <c r="N1479" i="6"/>
  <c r="M1479" i="6"/>
  <c r="P1627" i="6"/>
  <c r="N1627" i="6"/>
  <c r="M1627" i="6"/>
  <c r="M1724" i="6"/>
  <c r="N1724" i="6"/>
  <c r="P1662" i="6"/>
  <c r="N1662" i="6"/>
  <c r="M1662" i="6"/>
  <c r="P1476" i="6"/>
  <c r="N1476" i="6"/>
  <c r="M1476" i="6"/>
  <c r="P1603" i="6"/>
  <c r="M1603" i="6"/>
  <c r="N1603" i="6"/>
  <c r="P1747" i="6"/>
  <c r="N1747" i="6"/>
  <c r="M1747" i="6"/>
  <c r="P1733" i="6"/>
  <c r="N1733" i="6"/>
  <c r="M1733" i="6"/>
  <c r="P1783" i="6"/>
  <c r="N1783" i="6"/>
  <c r="M1783" i="6"/>
  <c r="P1792" i="6"/>
  <c r="N1792" i="6"/>
  <c r="M1792" i="6"/>
  <c r="P1959" i="6"/>
  <c r="N1959" i="6"/>
  <c r="M1959" i="6"/>
  <c r="P1934" i="6"/>
  <c r="N1934" i="6"/>
  <c r="M1934" i="6"/>
  <c r="P1896" i="6"/>
  <c r="N1896" i="6"/>
  <c r="M1896" i="6"/>
  <c r="P2141" i="6"/>
  <c r="N2141" i="6"/>
  <c r="M2141" i="6"/>
  <c r="P2133" i="6"/>
  <c r="N2133" i="6"/>
  <c r="M2133" i="6"/>
  <c r="P1949" i="6"/>
  <c r="M1949" i="6"/>
  <c r="N1949" i="6"/>
  <c r="P2036" i="6"/>
  <c r="N2036" i="6"/>
  <c r="M2036" i="6"/>
  <c r="N2207" i="6"/>
  <c r="M2207" i="6"/>
  <c r="P2054" i="6"/>
  <c r="N2054" i="6"/>
  <c r="M2054" i="6"/>
  <c r="N2191" i="6"/>
  <c r="M2191" i="6"/>
  <c r="P2095" i="6"/>
  <c r="N2095" i="6"/>
  <c r="M2095" i="6"/>
  <c r="N2263" i="6"/>
  <c r="M2263" i="6"/>
  <c r="M2181" i="6"/>
  <c r="N2181" i="6"/>
  <c r="N2224" i="6"/>
  <c r="M2224" i="6"/>
  <c r="N2400" i="6"/>
  <c r="M2400" i="6"/>
  <c r="N2218" i="6"/>
  <c r="M2218" i="6"/>
  <c r="M2377" i="6"/>
  <c r="N2377" i="6"/>
  <c r="M2347" i="6"/>
  <c r="N2347" i="6"/>
  <c r="M2261" i="6"/>
  <c r="N2261" i="6"/>
  <c r="M2374" i="6"/>
  <c r="N2374" i="6"/>
  <c r="N2720" i="6"/>
  <c r="M2720" i="6"/>
  <c r="N2515" i="6"/>
  <c r="O2515" i="6" s="1"/>
  <c r="P2515" i="6" s="1"/>
  <c r="M2515" i="6"/>
  <c r="N2596" i="6"/>
  <c r="M2596" i="6"/>
  <c r="M2390" i="6"/>
  <c r="N2390" i="6"/>
  <c r="M2454" i="6"/>
  <c r="N2454" i="6"/>
  <c r="M2518" i="6"/>
  <c r="N2518" i="6"/>
  <c r="N2599" i="6"/>
  <c r="M2599" i="6"/>
  <c r="N2567" i="6"/>
  <c r="M2567" i="6"/>
  <c r="N2763" i="6"/>
  <c r="M2763" i="6"/>
  <c r="M2618" i="6"/>
  <c r="N2618" i="6"/>
  <c r="N2674" i="6"/>
  <c r="M2674" i="6"/>
  <c r="N2652" i="6"/>
  <c r="M2652" i="6"/>
  <c r="M2766" i="6"/>
  <c r="N2766" i="6"/>
  <c r="N2736" i="6"/>
  <c r="M2736" i="6"/>
  <c r="N2659" i="6"/>
  <c r="M2659" i="6"/>
  <c r="N2758" i="6"/>
  <c r="M2758" i="6"/>
  <c r="N2848" i="6"/>
  <c r="M2848" i="6"/>
  <c r="N2685" i="6"/>
  <c r="M2685" i="6"/>
  <c r="M3003" i="6"/>
  <c r="P3003" i="6"/>
  <c r="N3003" i="6"/>
  <c r="M2972" i="6"/>
  <c r="N2972" i="6"/>
  <c r="M2947" i="6"/>
  <c r="N2947" i="6"/>
  <c r="M2901" i="6"/>
  <c r="N2901" i="6"/>
  <c r="N2949" i="6"/>
  <c r="M2949" i="6"/>
  <c r="N2942" i="6"/>
  <c r="M2942" i="6"/>
  <c r="P2942" i="6"/>
  <c r="N2866" i="6"/>
  <c r="M2866" i="6"/>
  <c r="N2922" i="6"/>
  <c r="M2922" i="6"/>
  <c r="N2970" i="6"/>
  <c r="M2970" i="6"/>
  <c r="N2805" i="6"/>
  <c r="M2805" i="6"/>
  <c r="M2852" i="6"/>
  <c r="N2852" i="6"/>
  <c r="N2864" i="6"/>
  <c r="M2864" i="6"/>
  <c r="N2858" i="6"/>
  <c r="M2858" i="6"/>
  <c r="M2772" i="6"/>
  <c r="N2772" i="6"/>
  <c r="N2807" i="6"/>
  <c r="M2807" i="6"/>
  <c r="N2845" i="6"/>
  <c r="M2845" i="6"/>
  <c r="N2794" i="6"/>
  <c r="M2794" i="6"/>
  <c r="N2704" i="6"/>
  <c r="M2704" i="6"/>
  <c r="N2743" i="6"/>
  <c r="O2743" i="6" s="1"/>
  <c r="P2743" i="6" s="1"/>
  <c r="M2743" i="6"/>
  <c r="M2638" i="6"/>
  <c r="N2638" i="6"/>
  <c r="N2623" i="6"/>
  <c r="M2623" i="6"/>
  <c r="M2713" i="6"/>
  <c r="N2713" i="6"/>
  <c r="N2590" i="6"/>
  <c r="O2590" i="6" s="1"/>
  <c r="P2590" i="6" s="1"/>
  <c r="M2590" i="6"/>
  <c r="N2613" i="6"/>
  <c r="M2613" i="6"/>
  <c r="N2545" i="6"/>
  <c r="M2545" i="6"/>
  <c r="M2547" i="6"/>
  <c r="N2547" i="6"/>
  <c r="N2624" i="6"/>
  <c r="O2624" i="6" s="1"/>
  <c r="P2624" i="6" s="1"/>
  <c r="M2624" i="6"/>
  <c r="N2660" i="6"/>
  <c r="M2660" i="6"/>
  <c r="N2524" i="6"/>
  <c r="M2524" i="6"/>
  <c r="N2388" i="6"/>
  <c r="M2388" i="6"/>
  <c r="N2442" i="6"/>
  <c r="O2442" i="6" s="1"/>
  <c r="P2442" i="6" s="1"/>
  <c r="M2442" i="6"/>
  <c r="N2506" i="6"/>
  <c r="M2506" i="6"/>
  <c r="M2380" i="6"/>
  <c r="N2380" i="6"/>
  <c r="M2471" i="6"/>
  <c r="N2471" i="6"/>
  <c r="M2324" i="6"/>
  <c r="N2324" i="6"/>
  <c r="N2420" i="6"/>
  <c r="M2420" i="6"/>
  <c r="P2514" i="6"/>
  <c r="N2514" i="6"/>
  <c r="M2514" i="6"/>
  <c r="N2375" i="6"/>
  <c r="M2375" i="6"/>
  <c r="M2519" i="6"/>
  <c r="N2519" i="6"/>
  <c r="N2391" i="6"/>
  <c r="M2391" i="6"/>
  <c r="N2294" i="6"/>
  <c r="M2294" i="6"/>
  <c r="N2177" i="6"/>
  <c r="M2177" i="6"/>
  <c r="N2206" i="6"/>
  <c r="M2206" i="6"/>
  <c r="N2233" i="6"/>
  <c r="M2233" i="6"/>
  <c r="N2259" i="6"/>
  <c r="M2259" i="6"/>
  <c r="N2283" i="6"/>
  <c r="M2283" i="6"/>
  <c r="N2172" i="6"/>
  <c r="M2172" i="6"/>
  <c r="N2286" i="6"/>
  <c r="M2286" i="6"/>
  <c r="N2383" i="6"/>
  <c r="M2383" i="6"/>
  <c r="N2270" i="6"/>
  <c r="M2270" i="6"/>
  <c r="M2171" i="6"/>
  <c r="N2171" i="6"/>
  <c r="M2034" i="6"/>
  <c r="P2034" i="6"/>
  <c r="N2034" i="6"/>
  <c r="M2122" i="6"/>
  <c r="P2122" i="6"/>
  <c r="N2122" i="6"/>
  <c r="O2122" i="6" s="1"/>
  <c r="M2010" i="6"/>
  <c r="N2010" i="6"/>
  <c r="P2010" i="6"/>
  <c r="N2089" i="6"/>
  <c r="M2089" i="6"/>
  <c r="P2089" i="6"/>
  <c r="M2260" i="6"/>
  <c r="N2260" i="6"/>
  <c r="N2049" i="6"/>
  <c r="M2049" i="6"/>
  <c r="P2049" i="6"/>
  <c r="M2130" i="6"/>
  <c r="N2130" i="6"/>
  <c r="M1995" i="6"/>
  <c r="P1995" i="6"/>
  <c r="N1995" i="6"/>
  <c r="N2097" i="6"/>
  <c r="M2097" i="6"/>
  <c r="P2097" i="6"/>
  <c r="N2267" i="6"/>
  <c r="M2267" i="6"/>
  <c r="N2081" i="6"/>
  <c r="M2081" i="6"/>
  <c r="P2081" i="6"/>
  <c r="M2114" i="6"/>
  <c r="P2114" i="6"/>
  <c r="N2114" i="6"/>
  <c r="N1858" i="6"/>
  <c r="M1858" i="6"/>
  <c r="P1858" i="6"/>
  <c r="P2043" i="6"/>
  <c r="M2043" i="6"/>
  <c r="N2043" i="6"/>
  <c r="M1844" i="6"/>
  <c r="P1844" i="6"/>
  <c r="N1844" i="6"/>
  <c r="M1970" i="6"/>
  <c r="N1970" i="6"/>
  <c r="P1970" i="6"/>
  <c r="N1842" i="6"/>
  <c r="M1842" i="6"/>
  <c r="P1842" i="6"/>
  <c r="N1930" i="6"/>
  <c r="M1930" i="6"/>
  <c r="P1930" i="6"/>
  <c r="P1804" i="6"/>
  <c r="M1804" i="6"/>
  <c r="N1804" i="6"/>
  <c r="P1921" i="6"/>
  <c r="N1921" i="6"/>
  <c r="M1921" i="6"/>
  <c r="M2050" i="6"/>
  <c r="N2050" i="6"/>
  <c r="N1850" i="6"/>
  <c r="M1850" i="6"/>
  <c r="P1850" i="6"/>
  <c r="M1924" i="6"/>
  <c r="P1924" i="6"/>
  <c r="N1924" i="6"/>
  <c r="P1770" i="6"/>
  <c r="N1770" i="6"/>
  <c r="M1770" i="6"/>
  <c r="P1730" i="6"/>
  <c r="M1730" i="6"/>
  <c r="N1730" i="6"/>
  <c r="M1625" i="6"/>
  <c r="P1625" i="6"/>
  <c r="N1625" i="6"/>
  <c r="M1761" i="6"/>
  <c r="P1761" i="6"/>
  <c r="N1761" i="6"/>
  <c r="M1617" i="6"/>
  <c r="N1617" i="6"/>
  <c r="N1728" i="6"/>
  <c r="M1728" i="6"/>
  <c r="P1728" i="6"/>
  <c r="N1592" i="6"/>
  <c r="M1592" i="6"/>
  <c r="P1592" i="6"/>
  <c r="M1665" i="6"/>
  <c r="P1665" i="6"/>
  <c r="N1665" i="6"/>
  <c r="M1714" i="6"/>
  <c r="N1714" i="6"/>
  <c r="P1714" i="6"/>
  <c r="N1907" i="6"/>
  <c r="M1907" i="6"/>
  <c r="P1907" i="6"/>
  <c r="N1658" i="6"/>
  <c r="M1658" i="6"/>
  <c r="P1658" i="6"/>
  <c r="P1642" i="6"/>
  <c r="N1642" i="6"/>
  <c r="M1642" i="6"/>
  <c r="N1562" i="6"/>
  <c r="M1562" i="6"/>
  <c r="P1562" i="6"/>
  <c r="P1424" i="6"/>
  <c r="N1424" i="6"/>
  <c r="M1424" i="6"/>
  <c r="N1490" i="6"/>
  <c r="M1490" i="6"/>
  <c r="P1490" i="6"/>
  <c r="P1544" i="6"/>
  <c r="N1544" i="6"/>
  <c r="M1544" i="6"/>
  <c r="P1746" i="6"/>
  <c r="M1746" i="6"/>
  <c r="N1746" i="6"/>
  <c r="P1504" i="6"/>
  <c r="N1504" i="6"/>
  <c r="M1504" i="6"/>
  <c r="N1663" i="6"/>
  <c r="M1663" i="6"/>
  <c r="P1663" i="6"/>
  <c r="P1456" i="6"/>
  <c r="M1456" i="6"/>
  <c r="N1456" i="6"/>
  <c r="N1554" i="6"/>
  <c r="M1554" i="6"/>
  <c r="P1554" i="6"/>
  <c r="M1419" i="6"/>
  <c r="N1419" i="6"/>
  <c r="P1419" i="6"/>
  <c r="M1531" i="6"/>
  <c r="P1531" i="6"/>
  <c r="N1531" i="6"/>
  <c r="N1433" i="6"/>
  <c r="P1433" i="6"/>
  <c r="M1433" i="6"/>
  <c r="N1282" i="6"/>
  <c r="P1282" i="6"/>
  <c r="M1282" i="6"/>
  <c r="N1354" i="6"/>
  <c r="M1354" i="6"/>
  <c r="P1268" i="6"/>
  <c r="N1268" i="6"/>
  <c r="M1268" i="6"/>
  <c r="M1225" i="6"/>
  <c r="P1225" i="6"/>
  <c r="N1225" i="6"/>
  <c r="P1379" i="6"/>
  <c r="N1379" i="6"/>
  <c r="M1379" i="6"/>
  <c r="N1194" i="6"/>
  <c r="M1194" i="6"/>
  <c r="N1274" i="6"/>
  <c r="M1274" i="6"/>
  <c r="N1414" i="6"/>
  <c r="P1414" i="6"/>
  <c r="M1414" i="6"/>
  <c r="M1202" i="6"/>
  <c r="P1202" i="6"/>
  <c r="N1202" i="6"/>
  <c r="N1393" i="6"/>
  <c r="M1393" i="6"/>
  <c r="P1393" i="6"/>
  <c r="N1276" i="6"/>
  <c r="M1276" i="6"/>
  <c r="P1276" i="6"/>
  <c r="M1233" i="6"/>
  <c r="P1233" i="6"/>
  <c r="N1233" i="6"/>
  <c r="M1375" i="6"/>
  <c r="P1375" i="6"/>
  <c r="N1375" i="6"/>
  <c r="P1159" i="6"/>
  <c r="N1159" i="6"/>
  <c r="M1159" i="6"/>
  <c r="N1250" i="6"/>
  <c r="P1250" i="6"/>
  <c r="M1250" i="6"/>
  <c r="P1122" i="6"/>
  <c r="N1122" i="6"/>
  <c r="M1122" i="6"/>
  <c r="N1114" i="6"/>
  <c r="P1114" i="6"/>
  <c r="M1114" i="6"/>
  <c r="N1148" i="6"/>
  <c r="M1148" i="6"/>
  <c r="P1148" i="6"/>
  <c r="N1125" i="6"/>
  <c r="M1125" i="6"/>
  <c r="P1125" i="6"/>
  <c r="N1101" i="6"/>
  <c r="M1101" i="6"/>
  <c r="P1101" i="6"/>
  <c r="N1173" i="6"/>
  <c r="M1173" i="6"/>
  <c r="P966" i="6"/>
  <c r="N966" i="6"/>
  <c r="M966" i="6"/>
  <c r="N838" i="6"/>
  <c r="M838" i="6"/>
  <c r="M648" i="6"/>
  <c r="P648" i="6"/>
  <c r="N648" i="6"/>
  <c r="P1011" i="6"/>
  <c r="M1011" i="6"/>
  <c r="N1011" i="6"/>
  <c r="P883" i="6"/>
  <c r="M883" i="6"/>
  <c r="N883" i="6"/>
  <c r="M776" i="6"/>
  <c r="P776" i="6"/>
  <c r="N776" i="6"/>
  <c r="M640" i="6"/>
  <c r="P640" i="6"/>
  <c r="N640" i="6"/>
  <c r="N1049" i="6"/>
  <c r="M1049" i="6"/>
  <c r="N921" i="6"/>
  <c r="M921" i="6"/>
  <c r="P921" i="6"/>
  <c r="N809" i="6"/>
  <c r="P809" i="6"/>
  <c r="M809" i="6"/>
  <c r="N673" i="6"/>
  <c r="P673" i="6"/>
  <c r="M673" i="6"/>
  <c r="P1038" i="6"/>
  <c r="N1038" i="6"/>
  <c r="M1038" i="6"/>
  <c r="P910" i="6"/>
  <c r="N910" i="6"/>
  <c r="M910" i="6"/>
  <c r="N769" i="6"/>
  <c r="M769" i="6"/>
  <c r="P769" i="6"/>
  <c r="P651" i="6"/>
  <c r="M651" i="6"/>
  <c r="N651" i="6"/>
  <c r="N1000" i="6"/>
  <c r="M1000" i="6"/>
  <c r="P1000" i="6"/>
  <c r="N872" i="6"/>
  <c r="M872" i="6"/>
  <c r="P872" i="6"/>
  <c r="M736" i="6"/>
  <c r="P736" i="6"/>
  <c r="N736" i="6"/>
  <c r="M1070" i="6"/>
  <c r="N1070" i="6"/>
  <c r="P1070" i="6"/>
  <c r="P958" i="6"/>
  <c r="N958" i="6"/>
  <c r="M958" i="6"/>
  <c r="N830" i="6"/>
  <c r="M830" i="6"/>
  <c r="M675" i="6"/>
  <c r="N675" i="6"/>
  <c r="P675" i="6"/>
  <c r="N1008" i="6"/>
  <c r="M1008" i="6"/>
  <c r="P1008" i="6"/>
  <c r="N880" i="6"/>
  <c r="M880" i="6"/>
  <c r="P880" i="6"/>
  <c r="M771" i="6"/>
  <c r="P771" i="6"/>
  <c r="N771" i="6"/>
  <c r="N619" i="6"/>
  <c r="M619" i="6"/>
  <c r="N520" i="6"/>
  <c r="M520" i="6"/>
  <c r="P520" i="6"/>
  <c r="N392" i="6"/>
  <c r="M392" i="6"/>
  <c r="P392" i="6"/>
  <c r="P290" i="6"/>
  <c r="N290" i="6"/>
  <c r="M290" i="6"/>
  <c r="P594" i="6"/>
  <c r="M594" i="6"/>
  <c r="N594" i="6"/>
  <c r="P466" i="6"/>
  <c r="M466" i="6"/>
  <c r="N466" i="6"/>
  <c r="P282" i="6"/>
  <c r="N282" i="6"/>
  <c r="M282" i="6"/>
  <c r="N601" i="6"/>
  <c r="M601" i="6"/>
  <c r="P601" i="6"/>
  <c r="P490" i="6"/>
  <c r="M490" i="6"/>
  <c r="N490" i="6"/>
  <c r="P325" i="6"/>
  <c r="N325" i="6"/>
  <c r="M325" i="6"/>
  <c r="N686" i="6"/>
  <c r="M686" i="6"/>
  <c r="P686" i="6"/>
  <c r="P514" i="6"/>
  <c r="M514" i="6"/>
  <c r="N514" i="6"/>
  <c r="N367" i="6"/>
  <c r="M367" i="6"/>
  <c r="P367" i="6"/>
  <c r="N856" i="6"/>
  <c r="M856" i="6"/>
  <c r="P856" i="6"/>
  <c r="M626" i="6"/>
  <c r="N626" i="6"/>
  <c r="P626" i="6"/>
  <c r="P474" i="6"/>
  <c r="M474" i="6"/>
  <c r="N474" i="6"/>
  <c r="P346" i="6"/>
  <c r="M346" i="6"/>
  <c r="N346" i="6"/>
  <c r="N1048" i="6"/>
  <c r="M1048" i="6"/>
  <c r="P1048" i="6"/>
  <c r="M569" i="6"/>
  <c r="P569" i="6"/>
  <c r="N569" i="6"/>
  <c r="M441" i="6"/>
  <c r="P441" i="6"/>
  <c r="N441" i="6"/>
  <c r="N242" i="6"/>
  <c r="M242" i="6"/>
  <c r="N600" i="6"/>
  <c r="M600" i="6"/>
  <c r="P600" i="6"/>
  <c r="N472" i="6"/>
  <c r="M472" i="6"/>
  <c r="P472" i="6"/>
  <c r="P373" i="6"/>
  <c r="N373" i="6"/>
  <c r="M373" i="6"/>
  <c r="N920" i="6"/>
  <c r="M920" i="6"/>
  <c r="P920" i="6"/>
  <c r="P546" i="6"/>
  <c r="M546" i="6"/>
  <c r="N546" i="6"/>
  <c r="P418" i="6"/>
  <c r="M418" i="6"/>
  <c r="N418" i="6"/>
  <c r="P250" i="6"/>
  <c r="N250" i="6"/>
  <c r="M250" i="6"/>
  <c r="P14" i="6"/>
  <c r="M14" i="6"/>
  <c r="N14" i="6"/>
  <c r="P56" i="6"/>
  <c r="N56" i="6"/>
  <c r="M56" i="6"/>
  <c r="M249" i="6"/>
  <c r="P249" i="6"/>
  <c r="N249" i="6"/>
  <c r="P201" i="6"/>
  <c r="N201" i="6"/>
  <c r="M201" i="6"/>
  <c r="P169" i="6"/>
  <c r="N169" i="6"/>
  <c r="M169" i="6"/>
  <c r="P137" i="6"/>
  <c r="N137" i="6"/>
  <c r="M137" i="6"/>
  <c r="N76" i="6"/>
  <c r="M76" i="6"/>
  <c r="P76" i="6"/>
  <c r="N36" i="6"/>
  <c r="M36" i="6"/>
  <c r="P36" i="6"/>
  <c r="N89" i="6"/>
  <c r="M89" i="6"/>
  <c r="N51" i="6"/>
  <c r="M51" i="6"/>
  <c r="P51" i="6"/>
  <c r="N328" i="6"/>
  <c r="M328" i="6"/>
  <c r="P328" i="6"/>
  <c r="M276" i="6"/>
  <c r="P276" i="6"/>
  <c r="N276" i="6"/>
  <c r="P222" i="6"/>
  <c r="N222" i="6"/>
  <c r="M222" i="6"/>
  <c r="N190" i="6"/>
  <c r="M190" i="6"/>
  <c r="P158" i="6"/>
  <c r="N158" i="6"/>
  <c r="M158" i="6"/>
  <c r="P126" i="6"/>
  <c r="N126" i="6"/>
  <c r="M126" i="6"/>
  <c r="N44" i="6"/>
  <c r="M44" i="6"/>
  <c r="P44" i="6"/>
  <c r="N68" i="6"/>
  <c r="M68" i="6"/>
  <c r="P68" i="6"/>
  <c r="P55" i="6"/>
  <c r="N55" i="6"/>
  <c r="M55" i="6"/>
  <c r="P119" i="6"/>
  <c r="N119" i="6"/>
  <c r="M119" i="6"/>
  <c r="P183" i="6"/>
  <c r="N183" i="6"/>
  <c r="M183" i="6"/>
  <c r="P235" i="6"/>
  <c r="N235" i="6"/>
  <c r="M235" i="6"/>
  <c r="P372" i="6"/>
  <c r="N372" i="6"/>
  <c r="M372" i="6"/>
  <c r="P144" i="6"/>
  <c r="N144" i="6"/>
  <c r="M144" i="6"/>
  <c r="N208" i="6"/>
  <c r="M208" i="6"/>
  <c r="P412" i="6"/>
  <c r="N412" i="6"/>
  <c r="M412" i="6"/>
  <c r="P291" i="6"/>
  <c r="N291" i="6"/>
  <c r="M291" i="6"/>
  <c r="P10" i="6"/>
  <c r="N10" i="6"/>
  <c r="M10" i="6"/>
  <c r="P74" i="6"/>
  <c r="N74" i="6"/>
  <c r="M74" i="6"/>
  <c r="P138" i="6"/>
  <c r="N138" i="6"/>
  <c r="M138" i="6"/>
  <c r="P202" i="6"/>
  <c r="N202" i="6"/>
  <c r="M202" i="6"/>
  <c r="P428" i="6"/>
  <c r="N428" i="6"/>
  <c r="M428" i="6"/>
  <c r="N404" i="6"/>
  <c r="M404" i="6"/>
  <c r="P508" i="6"/>
  <c r="N508" i="6"/>
  <c r="M508" i="6"/>
  <c r="M53" i="6"/>
  <c r="P53" i="6"/>
  <c r="N53" i="6"/>
  <c r="M117" i="6"/>
  <c r="P117" i="6"/>
  <c r="N117" i="6"/>
  <c r="M181" i="6"/>
  <c r="P181" i="6"/>
  <c r="N181" i="6"/>
  <c r="M241" i="6"/>
  <c r="N241" i="6"/>
  <c r="P241" i="6"/>
  <c r="P299" i="6"/>
  <c r="N299" i="6"/>
  <c r="M299" i="6"/>
  <c r="P396" i="6"/>
  <c r="N396" i="6"/>
  <c r="M396" i="6"/>
  <c r="P323" i="6"/>
  <c r="N323" i="6"/>
  <c r="M323" i="6"/>
  <c r="P387" i="6"/>
  <c r="N387" i="6"/>
  <c r="M387" i="6"/>
  <c r="P451" i="6"/>
  <c r="N451" i="6"/>
  <c r="M451" i="6"/>
  <c r="P515" i="6"/>
  <c r="N515" i="6"/>
  <c r="M515" i="6"/>
  <c r="P579" i="6"/>
  <c r="N579" i="6"/>
  <c r="M579" i="6"/>
  <c r="P701" i="6"/>
  <c r="N701" i="6"/>
  <c r="M701" i="6"/>
  <c r="P1045" i="6"/>
  <c r="N1045" i="6"/>
  <c r="M1045" i="6"/>
  <c r="P461" i="6"/>
  <c r="N461" i="6"/>
  <c r="M461" i="6"/>
  <c r="P525" i="6"/>
  <c r="N525" i="6"/>
  <c r="M525" i="6"/>
  <c r="N589" i="6"/>
  <c r="M589" i="6"/>
  <c r="P757" i="6"/>
  <c r="M757" i="6"/>
  <c r="N757" i="6"/>
  <c r="P326" i="6"/>
  <c r="M326" i="6"/>
  <c r="N326" i="6"/>
  <c r="P390" i="6"/>
  <c r="N390" i="6"/>
  <c r="M390" i="6"/>
  <c r="P454" i="6"/>
  <c r="N454" i="6"/>
  <c r="M454" i="6"/>
  <c r="P518" i="6"/>
  <c r="N518" i="6"/>
  <c r="M518" i="6"/>
  <c r="P582" i="6"/>
  <c r="N582" i="6"/>
  <c r="M582" i="6"/>
  <c r="P631" i="6"/>
  <c r="N631" i="6"/>
  <c r="M631" i="6"/>
  <c r="M730" i="6"/>
  <c r="P730" i="6"/>
  <c r="N730" i="6"/>
  <c r="P1037" i="6"/>
  <c r="N1037" i="6"/>
  <c r="M1037" i="6"/>
  <c r="P711" i="6"/>
  <c r="N711" i="6"/>
  <c r="M711" i="6"/>
  <c r="P1013" i="6"/>
  <c r="N1013" i="6"/>
  <c r="M1013" i="6"/>
  <c r="M714" i="6"/>
  <c r="P714" i="6"/>
  <c r="N714" i="6"/>
  <c r="P989" i="6"/>
  <c r="N989" i="6"/>
  <c r="M989" i="6"/>
  <c r="M345" i="6"/>
  <c r="P345" i="6"/>
  <c r="N345" i="6"/>
  <c r="P636" i="6"/>
  <c r="M636" i="6"/>
  <c r="N636" i="6"/>
  <c r="P759" i="6"/>
  <c r="N759" i="6"/>
  <c r="M759" i="6"/>
  <c r="P644" i="6"/>
  <c r="M644" i="6"/>
  <c r="N644" i="6"/>
  <c r="P877" i="6"/>
  <c r="N877" i="6"/>
  <c r="M877" i="6"/>
  <c r="P684" i="6"/>
  <c r="N684" i="6"/>
  <c r="M684" i="6"/>
  <c r="P748" i="6"/>
  <c r="N748" i="6"/>
  <c r="M748" i="6"/>
  <c r="P812" i="6"/>
  <c r="N812" i="6"/>
  <c r="M812" i="6"/>
  <c r="P876" i="6"/>
  <c r="N876" i="6"/>
  <c r="M876" i="6"/>
  <c r="P940" i="6"/>
  <c r="N940" i="6"/>
  <c r="M940" i="6"/>
  <c r="P1004" i="6"/>
  <c r="N1004" i="6"/>
  <c r="M1004" i="6"/>
  <c r="P1066" i="6"/>
  <c r="N1066" i="6"/>
  <c r="M1066" i="6"/>
  <c r="M1118" i="6"/>
  <c r="P1118" i="6"/>
  <c r="N1118" i="6"/>
  <c r="P847" i="6"/>
  <c r="N847" i="6"/>
  <c r="M847" i="6"/>
  <c r="P911" i="6"/>
  <c r="N911" i="6"/>
  <c r="M911" i="6"/>
  <c r="P975" i="6"/>
  <c r="N975" i="6"/>
  <c r="M975" i="6"/>
  <c r="P1039" i="6"/>
  <c r="N1039" i="6"/>
  <c r="M1039" i="6"/>
  <c r="P1136" i="6"/>
  <c r="N1136" i="6"/>
  <c r="M1136" i="6"/>
  <c r="P1232" i="6"/>
  <c r="N1232" i="6"/>
  <c r="M1232" i="6"/>
  <c r="N1425" i="6"/>
  <c r="P1425" i="6"/>
  <c r="M1425" i="6"/>
  <c r="M874" i="6"/>
  <c r="P874" i="6"/>
  <c r="N874" i="6"/>
  <c r="M938" i="6"/>
  <c r="P938" i="6"/>
  <c r="N938" i="6"/>
  <c r="M1002" i="6"/>
  <c r="P1002" i="6"/>
  <c r="N1002" i="6"/>
  <c r="P1073" i="6"/>
  <c r="M1073" i="6"/>
  <c r="N1073" i="6"/>
  <c r="P1129" i="6"/>
  <c r="N1129" i="6"/>
  <c r="M1129" i="6"/>
  <c r="P1185" i="6"/>
  <c r="N1185" i="6"/>
  <c r="M1185" i="6"/>
  <c r="P1237" i="6"/>
  <c r="N1237" i="6"/>
  <c r="M1237" i="6"/>
  <c r="P1350" i="6"/>
  <c r="N1350" i="6"/>
  <c r="M1350" i="6"/>
  <c r="P1139" i="6"/>
  <c r="N1139" i="6"/>
  <c r="M1139" i="6"/>
  <c r="P1197" i="6"/>
  <c r="N1197" i="6"/>
  <c r="M1197" i="6"/>
  <c r="M1323" i="6"/>
  <c r="P1323" i="6"/>
  <c r="N1323" i="6"/>
  <c r="P1262" i="6"/>
  <c r="M1262" i="6"/>
  <c r="N1262" i="6"/>
  <c r="P1245" i="6"/>
  <c r="N1245" i="6"/>
  <c r="M1245" i="6"/>
  <c r="M1134" i="6"/>
  <c r="P1134" i="6"/>
  <c r="N1134" i="6"/>
  <c r="P1213" i="6"/>
  <c r="N1213" i="6"/>
  <c r="M1213" i="6"/>
  <c r="M1339" i="6"/>
  <c r="P1339" i="6"/>
  <c r="N1339" i="6"/>
  <c r="P1317" i="6"/>
  <c r="N1317" i="6"/>
  <c r="M1317" i="6"/>
  <c r="P1677" i="6"/>
  <c r="N1677" i="6"/>
  <c r="M1677" i="6"/>
  <c r="P1612" i="6"/>
  <c r="N1612" i="6"/>
  <c r="M1612" i="6"/>
  <c r="P1676" i="6"/>
  <c r="N1676" i="6"/>
  <c r="M1676" i="6"/>
  <c r="M1399" i="6"/>
  <c r="P1399" i="6"/>
  <c r="N1399" i="6"/>
  <c r="N1510" i="6"/>
  <c r="M1510" i="6"/>
  <c r="M1363" i="6"/>
  <c r="P1363" i="6"/>
  <c r="N1363" i="6"/>
  <c r="P1439" i="6"/>
  <c r="M1439" i="6"/>
  <c r="N1439" i="6"/>
  <c r="P1340" i="6"/>
  <c r="M1340" i="6"/>
  <c r="N1340" i="6"/>
  <c r="N1446" i="6"/>
  <c r="P1446" i="6"/>
  <c r="M1446" i="6"/>
  <c r="P1509" i="6"/>
  <c r="N1509" i="6"/>
  <c r="M1509" i="6"/>
  <c r="P1573" i="6"/>
  <c r="N1573" i="6"/>
  <c r="M1573" i="6"/>
  <c r="P1669" i="6"/>
  <c r="N1669" i="6"/>
  <c r="M1669" i="6"/>
  <c r="P1487" i="6"/>
  <c r="N1487" i="6"/>
  <c r="M1487" i="6"/>
  <c r="P1551" i="6"/>
  <c r="N1551" i="6"/>
  <c r="M1551" i="6"/>
  <c r="P1630" i="6"/>
  <c r="N1630" i="6"/>
  <c r="M1630" i="6"/>
  <c r="P1628" i="6"/>
  <c r="N1628" i="6"/>
  <c r="M1628" i="6"/>
  <c r="P1710" i="6"/>
  <c r="N1710" i="6"/>
  <c r="M1710" i="6"/>
  <c r="P1732" i="6"/>
  <c r="N1732" i="6"/>
  <c r="M1732" i="6"/>
  <c r="N1679" i="6"/>
  <c r="M1679" i="6"/>
  <c r="P1679" i="6"/>
  <c r="P1420" i="6"/>
  <c r="N1420" i="6"/>
  <c r="M1420" i="6"/>
  <c r="P1484" i="6"/>
  <c r="N1484" i="6"/>
  <c r="M1484" i="6"/>
  <c r="P1548" i="6"/>
  <c r="M1548" i="6"/>
  <c r="N1548" i="6"/>
  <c r="P1606" i="6"/>
  <c r="N1606" i="6"/>
  <c r="M1606" i="6"/>
  <c r="P1748" i="6"/>
  <c r="N1748" i="6"/>
  <c r="M1748" i="6"/>
  <c r="N1755" i="6"/>
  <c r="M1755" i="6"/>
  <c r="P1871" i="6"/>
  <c r="N1871" i="6"/>
  <c r="M1871" i="6"/>
  <c r="P1741" i="6"/>
  <c r="N1741" i="6"/>
  <c r="M1741" i="6"/>
  <c r="P2061" i="6"/>
  <c r="N2061" i="6"/>
  <c r="M2061" i="6"/>
  <c r="P1799" i="6"/>
  <c r="N1799" i="6"/>
  <c r="M1799" i="6"/>
  <c r="P1797" i="6"/>
  <c r="N1797" i="6"/>
  <c r="M1797" i="6"/>
  <c r="P1808" i="6"/>
  <c r="N1808" i="6"/>
  <c r="M1808" i="6"/>
  <c r="P1855" i="6"/>
  <c r="N1855" i="6"/>
  <c r="M1855" i="6"/>
  <c r="P2125" i="6"/>
  <c r="N2125" i="6"/>
  <c r="M2125" i="6"/>
  <c r="P1878" i="6"/>
  <c r="N1878" i="6"/>
  <c r="M1878" i="6"/>
  <c r="P1942" i="6"/>
  <c r="N1942" i="6"/>
  <c r="M1942" i="6"/>
  <c r="P1840" i="6"/>
  <c r="N1840" i="6"/>
  <c r="M1840" i="6"/>
  <c r="P1904" i="6"/>
  <c r="N1904" i="6"/>
  <c r="M1904" i="6"/>
  <c r="N2001" i="6"/>
  <c r="M2001" i="6"/>
  <c r="P2001" i="6"/>
  <c r="N2210" i="6"/>
  <c r="M2210" i="6"/>
  <c r="P2029" i="6"/>
  <c r="N2029" i="6"/>
  <c r="M2029" i="6"/>
  <c r="P1829" i="6"/>
  <c r="M1829" i="6"/>
  <c r="N1829" i="6"/>
  <c r="P1893" i="6"/>
  <c r="M1893" i="6"/>
  <c r="N1893" i="6"/>
  <c r="P1957" i="6"/>
  <c r="M1957" i="6"/>
  <c r="N1957" i="6"/>
  <c r="P1998" i="6"/>
  <c r="N1998" i="6"/>
  <c r="M1998" i="6"/>
  <c r="P2044" i="6"/>
  <c r="N2044" i="6"/>
  <c r="M2044" i="6"/>
  <c r="P2108" i="6"/>
  <c r="N2108" i="6"/>
  <c r="M2108" i="6"/>
  <c r="N2231" i="6"/>
  <c r="M2231" i="6"/>
  <c r="P2062" i="6"/>
  <c r="N2062" i="6"/>
  <c r="M2062" i="6"/>
  <c r="P2126" i="6"/>
  <c r="N2126" i="6"/>
  <c r="M2126" i="6"/>
  <c r="M2197" i="6"/>
  <c r="N2197" i="6"/>
  <c r="P2039" i="6"/>
  <c r="N2039" i="6"/>
  <c r="M2039" i="6"/>
  <c r="N2103" i="6"/>
  <c r="M2103" i="6"/>
  <c r="M2213" i="6"/>
  <c r="N2213" i="6"/>
  <c r="N2320" i="6"/>
  <c r="M2320" i="6"/>
  <c r="N2215" i="6"/>
  <c r="M2215" i="6"/>
  <c r="N2255" i="6"/>
  <c r="M2255" i="6"/>
  <c r="N2489" i="6"/>
  <c r="M2489" i="6"/>
  <c r="N2232" i="6"/>
  <c r="M2232" i="6"/>
  <c r="N2296" i="6"/>
  <c r="M2296" i="6"/>
  <c r="N2419" i="6"/>
  <c r="M2419" i="6"/>
  <c r="M2385" i="6"/>
  <c r="N2385" i="6"/>
  <c r="N2226" i="6"/>
  <c r="M2226" i="6"/>
  <c r="N2290" i="6"/>
  <c r="M2290" i="6"/>
  <c r="N2384" i="6"/>
  <c r="M2384" i="6"/>
  <c r="N2336" i="6"/>
  <c r="M2336" i="6"/>
  <c r="M2366" i="6"/>
  <c r="N2366" i="6"/>
  <c r="N2504" i="6"/>
  <c r="M2504" i="6"/>
  <c r="M2269" i="6"/>
  <c r="N2269" i="6"/>
  <c r="M2326" i="6"/>
  <c r="N2326" i="6"/>
  <c r="M2417" i="6"/>
  <c r="N2417" i="6"/>
  <c r="N2570" i="6"/>
  <c r="M2570" i="6"/>
  <c r="N2459" i="6"/>
  <c r="M2459" i="6"/>
  <c r="N2523" i="6"/>
  <c r="M2523" i="6"/>
  <c r="N2608" i="6"/>
  <c r="M2608" i="6"/>
  <c r="M2398" i="6"/>
  <c r="N2398" i="6"/>
  <c r="M2462" i="6"/>
  <c r="N2462" i="6"/>
  <c r="M2526" i="6"/>
  <c r="N2526" i="6"/>
  <c r="N2602" i="6"/>
  <c r="M2602" i="6"/>
  <c r="N2578" i="6"/>
  <c r="M2578" i="6"/>
  <c r="N2548" i="6"/>
  <c r="M2548" i="6"/>
  <c r="M2634" i="6"/>
  <c r="N2634" i="6"/>
  <c r="N2687" i="6"/>
  <c r="M2687" i="6"/>
  <c r="N2666" i="6"/>
  <c r="M2666" i="6"/>
  <c r="N2625" i="6"/>
  <c r="M2625" i="6"/>
  <c r="M2774" i="6"/>
  <c r="N2774" i="6"/>
  <c r="N2667" i="6"/>
  <c r="M2667" i="6"/>
  <c r="N2771" i="6"/>
  <c r="M2771" i="6"/>
  <c r="P2702" i="6"/>
  <c r="M2702" i="6"/>
  <c r="N2702" i="6"/>
  <c r="M2798" i="6"/>
  <c r="N2798" i="6"/>
  <c r="N2693" i="6"/>
  <c r="M2693" i="6"/>
  <c r="M2759" i="6"/>
  <c r="N2759" i="6"/>
  <c r="N2718" i="6"/>
  <c r="M2718" i="6"/>
  <c r="N2793" i="6"/>
  <c r="M2793" i="6"/>
  <c r="P2999" i="6"/>
  <c r="N2999" i="6"/>
  <c r="M2999" i="6"/>
  <c r="N2819" i="6"/>
  <c r="M2819" i="6"/>
  <c r="N2875" i="6"/>
  <c r="M2875" i="6"/>
  <c r="N2974" i="6"/>
  <c r="M2974" i="6"/>
  <c r="P2889" i="6"/>
  <c r="N2889" i="6"/>
  <c r="M2889" i="6"/>
  <c r="N2919" i="6"/>
  <c r="M2919" i="6"/>
  <c r="N2937" i="6"/>
  <c r="M2937" i="6"/>
  <c r="N2861" i="6"/>
  <c r="M2861" i="6"/>
  <c r="M2878" i="6"/>
  <c r="N2878" i="6"/>
  <c r="N2961" i="6"/>
  <c r="M2961" i="6"/>
  <c r="P3015" i="6"/>
  <c r="N3015" i="6"/>
  <c r="M3015" i="6"/>
  <c r="N2985" i="6"/>
  <c r="M2985" i="6"/>
  <c r="P3012" i="6"/>
  <c r="M3012" i="6"/>
  <c r="N3012" i="6"/>
  <c r="N2917" i="6"/>
  <c r="M2917" i="6"/>
  <c r="M2857" i="6"/>
  <c r="N2857" i="6"/>
  <c r="N2840" i="6"/>
  <c r="M2840" i="6"/>
  <c r="M2606" i="6"/>
  <c r="N2606" i="6"/>
  <c r="N2661" i="6"/>
  <c r="M2661" i="6"/>
  <c r="P2407" i="6"/>
  <c r="N2407" i="6"/>
  <c r="M2407" i="6"/>
  <c r="M2511" i="6"/>
  <c r="N2511" i="6"/>
  <c r="N2357" i="6"/>
  <c r="M2357" i="6"/>
  <c r="N2490" i="6"/>
  <c r="M2490" i="6"/>
  <c r="N2096" i="6"/>
  <c r="M2096" i="6"/>
  <c r="P2096" i="6"/>
  <c r="N2165" i="6"/>
  <c r="M2165" i="6"/>
  <c r="N1818" i="6"/>
  <c r="M1818" i="6"/>
  <c r="P1818" i="6"/>
  <c r="P1945" i="6"/>
  <c r="N1945" i="6"/>
  <c r="M1945" i="6"/>
  <c r="N1584" i="6"/>
  <c r="M1584" i="6"/>
  <c r="N1632" i="6"/>
  <c r="M1632" i="6"/>
  <c r="P1632" i="6"/>
  <c r="M1491" i="6"/>
  <c r="P1491" i="6"/>
  <c r="N1491" i="6"/>
  <c r="N2925" i="6"/>
  <c r="M2925" i="6"/>
  <c r="M2971" i="6"/>
  <c r="N2971" i="6"/>
  <c r="M2865" i="6"/>
  <c r="N2865" i="6"/>
  <c r="M2823" i="6"/>
  <c r="N2823" i="6"/>
  <c r="N2748" i="6"/>
  <c r="M2748" i="6"/>
  <c r="N2699" i="6"/>
  <c r="M2699" i="6"/>
  <c r="N2628" i="6"/>
  <c r="M2628" i="6"/>
  <c r="N2452" i="6"/>
  <c r="M2452" i="6"/>
  <c r="N2534" i="6"/>
  <c r="M2534" i="6"/>
  <c r="N2439" i="6"/>
  <c r="M2439" i="6"/>
  <c r="N2230" i="6"/>
  <c r="M2230" i="6"/>
  <c r="N2367" i="6"/>
  <c r="M2367" i="6"/>
  <c r="M2098" i="6"/>
  <c r="P2098" i="6"/>
  <c r="N2098" i="6"/>
  <c r="N2025" i="6"/>
  <c r="M2025" i="6"/>
  <c r="P2025" i="6"/>
  <c r="N2161" i="6"/>
  <c r="M2161" i="6"/>
  <c r="N1922" i="6"/>
  <c r="M1922" i="6"/>
  <c r="P1922" i="6"/>
  <c r="N1906" i="6"/>
  <c r="M1906" i="6"/>
  <c r="P1906" i="6"/>
  <c r="N1914" i="6"/>
  <c r="M1914" i="6"/>
  <c r="P1914" i="6"/>
  <c r="N1695" i="6"/>
  <c r="M1695" i="6"/>
  <c r="P1695" i="6"/>
  <c r="P1738" i="6"/>
  <c r="M1738" i="6"/>
  <c r="N1738" i="6"/>
  <c r="N1776" i="6"/>
  <c r="M1776" i="6"/>
  <c r="P1776" i="6"/>
  <c r="N1655" i="6"/>
  <c r="M1655" i="6"/>
  <c r="P1655" i="6"/>
  <c r="P1528" i="6"/>
  <c r="N1528" i="6"/>
  <c r="M1528" i="6"/>
  <c r="P1432" i="6"/>
  <c r="N1432" i="6"/>
  <c r="M1432" i="6"/>
  <c r="N1247" i="6"/>
  <c r="M1247" i="6"/>
  <c r="M1201" i="6"/>
  <c r="P1201" i="6"/>
  <c r="N1201" i="6"/>
  <c r="N1255" i="6"/>
  <c r="P1255" i="6"/>
  <c r="M1255" i="6"/>
  <c r="N1167" i="6"/>
  <c r="M1167" i="6"/>
  <c r="N1370" i="6"/>
  <c r="M1370" i="6"/>
  <c r="P1370" i="6"/>
  <c r="N745" i="6"/>
  <c r="M745" i="6"/>
  <c r="M712" i="6"/>
  <c r="P712" i="6"/>
  <c r="N712" i="6"/>
  <c r="N750" i="6"/>
  <c r="M750" i="6"/>
  <c r="N705" i="6"/>
  <c r="M705" i="6"/>
  <c r="P705" i="6"/>
  <c r="N633" i="6"/>
  <c r="M633" i="6"/>
  <c r="P633" i="6"/>
  <c r="M1100" i="6"/>
  <c r="N1100" i="6"/>
  <c r="O1100" i="6" s="1"/>
  <c r="P1100" i="6"/>
  <c r="M707" i="6"/>
  <c r="P707" i="6"/>
  <c r="N707" i="6"/>
  <c r="P530" i="6"/>
  <c r="M530" i="6"/>
  <c r="N530" i="6"/>
  <c r="P426" i="6"/>
  <c r="M426" i="6"/>
  <c r="N426" i="6"/>
  <c r="P266" i="6"/>
  <c r="N266" i="6"/>
  <c r="M266" i="6"/>
  <c r="N729" i="6"/>
  <c r="P729" i="6"/>
  <c r="M729" i="6"/>
  <c r="N536" i="6"/>
  <c r="M536" i="6"/>
  <c r="M482" i="6"/>
  <c r="N482" i="6"/>
  <c r="P217" i="6"/>
  <c r="N217" i="6"/>
  <c r="M217" i="6"/>
  <c r="P16" i="6"/>
  <c r="N16" i="6"/>
  <c r="M16" i="6"/>
  <c r="P113" i="6"/>
  <c r="N113" i="6"/>
  <c r="M113" i="6"/>
  <c r="P206" i="6"/>
  <c r="N206" i="6"/>
  <c r="M206" i="6"/>
  <c r="P118" i="6"/>
  <c r="M118" i="6"/>
  <c r="N118" i="6"/>
  <c r="P87" i="6"/>
  <c r="N87" i="6"/>
  <c r="M87" i="6"/>
  <c r="M1086" i="6"/>
  <c r="P1086" i="6"/>
  <c r="N1086" i="6"/>
  <c r="P516" i="6"/>
  <c r="N516" i="6"/>
  <c r="M516" i="6"/>
  <c r="N280" i="6"/>
  <c r="P280" i="6"/>
  <c r="M280" i="6"/>
  <c r="M85" i="6"/>
  <c r="P85" i="6"/>
  <c r="N85" i="6"/>
  <c r="P548" i="6"/>
  <c r="N548" i="6"/>
  <c r="M548" i="6"/>
  <c r="P483" i="6"/>
  <c r="N483" i="6"/>
  <c r="M483" i="6"/>
  <c r="N429" i="6"/>
  <c r="M429" i="6"/>
  <c r="N422" i="6"/>
  <c r="M422" i="6"/>
  <c r="M682" i="6"/>
  <c r="N682" i="6"/>
  <c r="P682" i="6"/>
  <c r="P628" i="6"/>
  <c r="N628" i="6"/>
  <c r="M628" i="6"/>
  <c r="P671" i="6"/>
  <c r="N671" i="6"/>
  <c r="M671" i="6"/>
  <c r="P716" i="6"/>
  <c r="N716" i="6"/>
  <c r="M716" i="6"/>
  <c r="P972" i="6"/>
  <c r="N972" i="6"/>
  <c r="M972" i="6"/>
  <c r="P879" i="6"/>
  <c r="N879" i="6"/>
  <c r="M879" i="6"/>
  <c r="P1083" i="6"/>
  <c r="N1083" i="6"/>
  <c r="M1083" i="6"/>
  <c r="M970" i="6"/>
  <c r="P970" i="6"/>
  <c r="N970" i="6"/>
  <c r="P1206" i="6"/>
  <c r="N1206" i="6"/>
  <c r="M1206" i="6"/>
  <c r="M1251" i="6"/>
  <c r="P1251" i="6"/>
  <c r="N1251" i="6"/>
  <c r="M1166" i="6"/>
  <c r="P1166" i="6"/>
  <c r="N1166" i="6"/>
  <c r="N1470" i="6"/>
  <c r="M1470" i="6"/>
  <c r="P1470" i="6"/>
  <c r="N1461" i="6"/>
  <c r="M1461" i="6"/>
  <c r="P1372" i="6"/>
  <c r="M1372" i="6"/>
  <c r="N1372" i="6"/>
  <c r="P1455" i="6"/>
  <c r="N1455" i="6"/>
  <c r="M1455" i="6"/>
  <c r="P1989" i="6"/>
  <c r="N1989" i="6"/>
  <c r="M1989" i="6"/>
  <c r="P1452" i="6"/>
  <c r="M1452" i="6"/>
  <c r="N1452" i="6"/>
  <c r="P1723" i="6"/>
  <c r="N1723" i="6"/>
  <c r="M1723" i="6"/>
  <c r="P1758" i="6"/>
  <c r="N1758" i="6"/>
  <c r="M1758" i="6"/>
  <c r="P1807" i="6"/>
  <c r="N1807" i="6"/>
  <c r="M1807" i="6"/>
  <c r="P1872" i="6"/>
  <c r="N1872" i="6"/>
  <c r="M1872" i="6"/>
  <c r="P1999" i="6"/>
  <c r="M1999" i="6"/>
  <c r="N1999" i="6"/>
  <c r="N2076" i="6"/>
  <c r="M2076" i="6"/>
  <c r="N2158" i="6"/>
  <c r="M2158" i="6"/>
  <c r="N2160" i="6"/>
  <c r="M2160" i="6"/>
  <c r="M2200" i="6"/>
  <c r="N2200" i="6"/>
  <c r="N2349" i="6"/>
  <c r="M2349" i="6"/>
  <c r="M2684" i="6"/>
  <c r="N2684" i="6"/>
  <c r="N3010" i="6"/>
  <c r="M3010" i="6"/>
  <c r="M2964" i="6"/>
  <c r="N2964" i="6"/>
  <c r="N3002" i="6"/>
  <c r="M3002" i="6"/>
  <c r="P3002" i="6"/>
  <c r="M2932" i="6"/>
  <c r="N2932" i="6"/>
  <c r="M2850" i="6"/>
  <c r="N2850" i="6"/>
  <c r="M2764" i="6"/>
  <c r="N2764" i="6"/>
  <c r="M2860" i="6"/>
  <c r="N2860" i="6"/>
  <c r="N2821" i="6"/>
  <c r="M2821" i="6"/>
  <c r="M2841" i="6"/>
  <c r="N2841" i="6"/>
  <c r="M2605" i="6"/>
  <c r="N2605" i="6"/>
  <c r="N2639" i="6"/>
  <c r="M2639" i="6"/>
  <c r="N2615" i="6"/>
  <c r="M2615" i="6"/>
  <c r="N2566" i="6"/>
  <c r="M2566" i="6"/>
  <c r="N2645" i="6"/>
  <c r="M2645" i="6"/>
  <c r="M2579" i="6"/>
  <c r="N2579" i="6"/>
  <c r="N2461" i="6"/>
  <c r="M2461" i="6"/>
  <c r="P2461" i="6"/>
  <c r="N2386" i="6"/>
  <c r="M2386" i="6"/>
  <c r="N2354" i="6"/>
  <c r="P2354" i="6"/>
  <c r="M2354" i="6"/>
  <c r="N2516" i="6"/>
  <c r="M2516" i="6"/>
  <c r="N2533" i="6"/>
  <c r="M2533" i="6"/>
  <c r="M2308" i="6"/>
  <c r="N2308" i="6"/>
  <c r="N2254" i="6"/>
  <c r="M2254" i="6"/>
  <c r="N2302" i="6"/>
  <c r="M2302" i="6"/>
  <c r="M2193" i="6"/>
  <c r="N2193" i="6"/>
  <c r="P2193" i="6"/>
  <c r="N2509" i="6"/>
  <c r="M2509" i="6"/>
  <c r="M2345" i="6"/>
  <c r="N2345" i="6"/>
  <c r="N2129" i="6"/>
  <c r="M2129" i="6"/>
  <c r="P2129" i="6"/>
  <c r="N2120" i="6"/>
  <c r="M2120" i="6"/>
  <c r="P2120" i="6"/>
  <c r="N2080" i="6"/>
  <c r="M2080" i="6"/>
  <c r="P2080" i="6"/>
  <c r="N2017" i="6"/>
  <c r="M2017" i="6"/>
  <c r="P2017" i="6"/>
  <c r="N2365" i="6"/>
  <c r="M2365" i="6"/>
  <c r="N2310" i="6"/>
  <c r="M2310" i="6"/>
  <c r="N2057" i="6"/>
  <c r="M2057" i="6"/>
  <c r="P2057" i="6"/>
  <c r="N1974" i="6"/>
  <c r="M1974" i="6"/>
  <c r="P1974" i="6"/>
  <c r="M1956" i="6"/>
  <c r="P1956" i="6"/>
  <c r="N1956" i="6"/>
  <c r="N1923" i="6"/>
  <c r="M1923" i="6"/>
  <c r="P1923" i="6"/>
  <c r="M1876" i="6"/>
  <c r="P1876" i="6"/>
  <c r="N1876" i="6"/>
  <c r="P1796" i="6"/>
  <c r="N1796" i="6"/>
  <c r="M1796" i="6"/>
  <c r="P1634" i="6"/>
  <c r="N1634" i="6"/>
  <c r="M1634" i="6"/>
  <c r="P1626" i="6"/>
  <c r="N1626" i="6"/>
  <c r="M1626" i="6"/>
  <c r="N1759" i="6"/>
  <c r="M1759" i="6"/>
  <c r="P1759" i="6"/>
  <c r="N1720" i="6"/>
  <c r="M1720" i="6"/>
  <c r="P1720" i="6"/>
  <c r="M1697" i="6"/>
  <c r="P1697" i="6"/>
  <c r="N1697" i="6"/>
  <c r="M1595" i="6"/>
  <c r="N1595" i="6"/>
  <c r="M1515" i="6"/>
  <c r="N1515" i="6"/>
  <c r="N1760" i="6"/>
  <c r="M1760" i="6"/>
  <c r="P1760" i="6"/>
  <c r="P1376" i="6"/>
  <c r="M1376" i="6"/>
  <c r="N1376" i="6"/>
  <c r="P1585" i="6"/>
  <c r="N1585" i="6"/>
  <c r="M1585" i="6"/>
  <c r="P1536" i="6"/>
  <c r="N1536" i="6"/>
  <c r="M1536" i="6"/>
  <c r="P1300" i="6"/>
  <c r="M1300" i="6"/>
  <c r="N1300" i="6"/>
  <c r="M1273" i="6"/>
  <c r="P1273" i="6"/>
  <c r="N1273" i="6"/>
  <c r="N1381" i="6"/>
  <c r="M1381" i="6"/>
  <c r="M1289" i="6"/>
  <c r="P1289" i="6"/>
  <c r="N1289" i="6"/>
  <c r="M1395" i="6"/>
  <c r="N1395" i="6"/>
  <c r="P1395" i="6"/>
  <c r="M1281" i="6"/>
  <c r="P1281" i="6"/>
  <c r="N1281" i="6"/>
  <c r="P1162" i="6"/>
  <c r="N1162" i="6"/>
  <c r="M1162" i="6"/>
  <c r="N1124" i="6"/>
  <c r="M1124" i="6"/>
  <c r="P1124" i="6"/>
  <c r="N1165" i="6"/>
  <c r="M1165" i="6"/>
  <c r="P1165" i="6"/>
  <c r="P1138" i="6"/>
  <c r="N1138" i="6"/>
  <c r="M1138" i="6"/>
  <c r="N968" i="6"/>
  <c r="M968" i="6"/>
  <c r="P968" i="6"/>
  <c r="M704" i="6"/>
  <c r="P704" i="6"/>
  <c r="N704" i="6"/>
  <c r="N897" i="6"/>
  <c r="M897" i="6"/>
  <c r="P897" i="6"/>
  <c r="M787" i="6"/>
  <c r="P787" i="6"/>
  <c r="N787" i="6"/>
  <c r="P1064" i="6"/>
  <c r="M1064" i="6"/>
  <c r="N1064" i="6"/>
  <c r="P822" i="6"/>
  <c r="N822" i="6"/>
  <c r="M822" i="6"/>
  <c r="N1040" i="6"/>
  <c r="M1040" i="6"/>
  <c r="P1040" i="6"/>
  <c r="M664" i="6"/>
  <c r="P664" i="6"/>
  <c r="N664" i="6"/>
  <c r="P891" i="6"/>
  <c r="M891" i="6"/>
  <c r="N891" i="6"/>
  <c r="N1072" i="6"/>
  <c r="M1072" i="6"/>
  <c r="P1072" i="6"/>
  <c r="N960" i="6"/>
  <c r="M960" i="6"/>
  <c r="P960" i="6"/>
  <c r="M691" i="6"/>
  <c r="N691" i="6"/>
  <c r="P691" i="6"/>
  <c r="M899" i="6"/>
  <c r="N899" i="6"/>
  <c r="M656" i="6"/>
  <c r="P656" i="6"/>
  <c r="N656" i="6"/>
  <c r="N423" i="6"/>
  <c r="M423" i="6"/>
  <c r="P423" i="6"/>
  <c r="N617" i="6"/>
  <c r="P617" i="6"/>
  <c r="M617" i="6"/>
  <c r="N352" i="6"/>
  <c r="M352" i="6"/>
  <c r="P352" i="6"/>
  <c r="M497" i="6"/>
  <c r="P497" i="6"/>
  <c r="N497" i="6"/>
  <c r="N718" i="6"/>
  <c r="P718" i="6"/>
  <c r="M718" i="6"/>
  <c r="P386" i="6"/>
  <c r="M386" i="6"/>
  <c r="N386" i="6"/>
  <c r="N630" i="6"/>
  <c r="M630" i="6"/>
  <c r="N360" i="6"/>
  <c r="M360" i="6"/>
  <c r="P360" i="6"/>
  <c r="N576" i="6"/>
  <c r="M576" i="6"/>
  <c r="P576" i="6"/>
  <c r="N277" i="6"/>
  <c r="M277" i="6"/>
  <c r="P277" i="6"/>
  <c r="N375" i="6"/>
  <c r="M375" i="6"/>
  <c r="M553" i="6"/>
  <c r="P553" i="6"/>
  <c r="N553" i="6"/>
  <c r="P279" i="6"/>
  <c r="N279" i="6"/>
  <c r="M279" i="6"/>
  <c r="N81" i="6"/>
  <c r="M81" i="6"/>
  <c r="N203" i="6"/>
  <c r="M203" i="6"/>
  <c r="P203" i="6"/>
  <c r="N139" i="6"/>
  <c r="M139" i="6"/>
  <c r="P139" i="6"/>
  <c r="P40" i="6"/>
  <c r="N40" i="6"/>
  <c r="M40" i="6"/>
  <c r="P70" i="6"/>
  <c r="M70" i="6"/>
  <c r="N70" i="6"/>
  <c r="N288" i="6"/>
  <c r="P288" i="6"/>
  <c r="M288" i="6"/>
  <c r="N196" i="6"/>
  <c r="M196" i="6"/>
  <c r="N132" i="6"/>
  <c r="M132" i="6"/>
  <c r="P132" i="6"/>
  <c r="P72" i="6"/>
  <c r="N72" i="6"/>
  <c r="M72" i="6"/>
  <c r="P47" i="6"/>
  <c r="N47" i="6"/>
  <c r="M47" i="6"/>
  <c r="P175" i="6"/>
  <c r="N175" i="6"/>
  <c r="M175" i="6"/>
  <c r="M284" i="6"/>
  <c r="P284" i="6"/>
  <c r="N284" i="6"/>
  <c r="P200" i="6"/>
  <c r="N200" i="6"/>
  <c r="M200" i="6"/>
  <c r="M273" i="6"/>
  <c r="P273" i="6"/>
  <c r="N273" i="6"/>
  <c r="P66" i="6"/>
  <c r="N66" i="6"/>
  <c r="M66" i="6"/>
  <c r="P194" i="6"/>
  <c r="N194" i="6"/>
  <c r="M194" i="6"/>
  <c r="N344" i="6"/>
  <c r="M344" i="6"/>
  <c r="P344" i="6"/>
  <c r="M45" i="6"/>
  <c r="P45" i="6"/>
  <c r="N45" i="6"/>
  <c r="M173" i="6"/>
  <c r="P173" i="6"/>
  <c r="N173" i="6"/>
  <c r="P294" i="6"/>
  <c r="M294" i="6"/>
  <c r="N294" i="6"/>
  <c r="N315" i="6"/>
  <c r="M315" i="6"/>
  <c r="P443" i="6"/>
  <c r="N443" i="6"/>
  <c r="M443" i="6"/>
  <c r="P571" i="6"/>
  <c r="N571" i="6"/>
  <c r="M571" i="6"/>
  <c r="P981" i="6"/>
  <c r="N981" i="6"/>
  <c r="M981" i="6"/>
  <c r="P517" i="6"/>
  <c r="N517" i="6"/>
  <c r="M517" i="6"/>
  <c r="P318" i="6"/>
  <c r="M318" i="6"/>
  <c r="N318" i="6"/>
  <c r="P446" i="6"/>
  <c r="N446" i="6"/>
  <c r="M446" i="6"/>
  <c r="P574" i="6"/>
  <c r="N574" i="6"/>
  <c r="M574" i="6"/>
  <c r="P719" i="6"/>
  <c r="N719" i="6"/>
  <c r="M719" i="6"/>
  <c r="P693" i="6"/>
  <c r="N693" i="6"/>
  <c r="M693" i="6"/>
  <c r="P703" i="6"/>
  <c r="N703" i="6"/>
  <c r="M703" i="6"/>
  <c r="M337" i="6"/>
  <c r="P337" i="6"/>
  <c r="N337" i="6"/>
  <c r="M725" i="6"/>
  <c r="N725" i="6"/>
  <c r="P813" i="6"/>
  <c r="N813" i="6"/>
  <c r="M813" i="6"/>
  <c r="P740" i="6"/>
  <c r="N740" i="6"/>
  <c r="M740" i="6"/>
  <c r="P804" i="6"/>
  <c r="N804" i="6"/>
  <c r="M804" i="6"/>
  <c r="P996" i="6"/>
  <c r="N996" i="6"/>
  <c r="M996" i="6"/>
  <c r="P1091" i="6"/>
  <c r="N1091" i="6"/>
  <c r="M1091" i="6"/>
  <c r="P903" i="6"/>
  <c r="N903" i="6"/>
  <c r="M903" i="6"/>
  <c r="P1031" i="6"/>
  <c r="N1031" i="6"/>
  <c r="M1031" i="6"/>
  <c r="N1207" i="6"/>
  <c r="P1207" i="6"/>
  <c r="M1207" i="6"/>
  <c r="M866" i="6"/>
  <c r="P866" i="6"/>
  <c r="N866" i="6"/>
  <c r="M994" i="6"/>
  <c r="P994" i="6"/>
  <c r="N994" i="6"/>
  <c r="P1120" i="6"/>
  <c r="N1120" i="6"/>
  <c r="M1120" i="6"/>
  <c r="P1221" i="6"/>
  <c r="N1221" i="6"/>
  <c r="M1221" i="6"/>
  <c r="P1131" i="6"/>
  <c r="N1131" i="6"/>
  <c r="M1131" i="6"/>
  <c r="P1294" i="6"/>
  <c r="N1294" i="6"/>
  <c r="M1294" i="6"/>
  <c r="P1229" i="6"/>
  <c r="N1229" i="6"/>
  <c r="M1229" i="6"/>
  <c r="P1409" i="6"/>
  <c r="N1409" i="6"/>
  <c r="M1409" i="6"/>
  <c r="P1309" i="6"/>
  <c r="N1309" i="6"/>
  <c r="M1309" i="6"/>
  <c r="P1558" i="6"/>
  <c r="N1558" i="6"/>
  <c r="M1558" i="6"/>
  <c r="N1398" i="6"/>
  <c r="P1398" i="6"/>
  <c r="M1398" i="6"/>
  <c r="M1355" i="6"/>
  <c r="P1355" i="6"/>
  <c r="N1355" i="6"/>
  <c r="P1332" i="6"/>
  <c r="M1332" i="6"/>
  <c r="N1332" i="6"/>
  <c r="P1501" i="6"/>
  <c r="N1501" i="6"/>
  <c r="M1501" i="6"/>
  <c r="P1668" i="6"/>
  <c r="N1668" i="6"/>
  <c r="M1668" i="6"/>
  <c r="P1543" i="6"/>
  <c r="N1543" i="6"/>
  <c r="M1543" i="6"/>
  <c r="P1740" i="6"/>
  <c r="N1740" i="6"/>
  <c r="M1740" i="6"/>
  <c r="P1646" i="6"/>
  <c r="N1646" i="6"/>
  <c r="M1646" i="6"/>
  <c r="P1412" i="6"/>
  <c r="N1412" i="6"/>
  <c r="M1412" i="6"/>
  <c r="P1540" i="6"/>
  <c r="M1540" i="6"/>
  <c r="N1540" i="6"/>
  <c r="P1700" i="6"/>
  <c r="M1700" i="6"/>
  <c r="N1700" i="6"/>
  <c r="P1822" i="6"/>
  <c r="N1822" i="6"/>
  <c r="M1822" i="6"/>
  <c r="M1986" i="6"/>
  <c r="P1986" i="6"/>
  <c r="N1986" i="6"/>
  <c r="N1782" i="6"/>
  <c r="M1782" i="6"/>
  <c r="P1774" i="6"/>
  <c r="M1774" i="6"/>
  <c r="N1774" i="6"/>
  <c r="P1870" i="6"/>
  <c r="N1870" i="6"/>
  <c r="M1870" i="6"/>
  <c r="M2187" i="6"/>
  <c r="N2187" i="6"/>
  <c r="P1960" i="6"/>
  <c r="N1960" i="6"/>
  <c r="M1960" i="6"/>
  <c r="P1975" i="6"/>
  <c r="M1975" i="6"/>
  <c r="N1975" i="6"/>
  <c r="P1885" i="6"/>
  <c r="M1885" i="6"/>
  <c r="N1885" i="6"/>
  <c r="P1997" i="6"/>
  <c r="M1997" i="6"/>
  <c r="N1997" i="6"/>
  <c r="P2100" i="6"/>
  <c r="N2100" i="6"/>
  <c r="M2100" i="6"/>
  <c r="P2118" i="6"/>
  <c r="N2118" i="6"/>
  <c r="M2118" i="6"/>
  <c r="P2031" i="6"/>
  <c r="N2031" i="6"/>
  <c r="M2031" i="6"/>
  <c r="N2159" i="6"/>
  <c r="M2159" i="6"/>
  <c r="N2194" i="6"/>
  <c r="M2194" i="6"/>
  <c r="N2480" i="6"/>
  <c r="M2480" i="6"/>
  <c r="N2288" i="6"/>
  <c r="M2288" i="6"/>
  <c r="N2360" i="6"/>
  <c r="M2360" i="6"/>
  <c r="N2282" i="6"/>
  <c r="M2282" i="6"/>
  <c r="N2505" i="6"/>
  <c r="M2505" i="6"/>
  <c r="N2481" i="6"/>
  <c r="M2481" i="6"/>
  <c r="N2325" i="6"/>
  <c r="M2325" i="6"/>
  <c r="N2559" i="6"/>
  <c r="M2559" i="6"/>
  <c r="P2809" i="6"/>
  <c r="N2809" i="6"/>
  <c r="M2809" i="6"/>
  <c r="N2989" i="6"/>
  <c r="M2989" i="6"/>
  <c r="M2955" i="6"/>
  <c r="N2955" i="6"/>
  <c r="N2909" i="6"/>
  <c r="M2909" i="6"/>
  <c r="M2892" i="6"/>
  <c r="N2892" i="6"/>
  <c r="M2940" i="6"/>
  <c r="N2940" i="6"/>
  <c r="N2887" i="6"/>
  <c r="M2887" i="6"/>
  <c r="M3019" i="6"/>
  <c r="P3019" i="6"/>
  <c r="N3019" i="6"/>
  <c r="M2873" i="6"/>
  <c r="N2873" i="6"/>
  <c r="M2915" i="6"/>
  <c r="N2915" i="6"/>
  <c r="N2802" i="6"/>
  <c r="M2802" i="6"/>
  <c r="M2828" i="6"/>
  <c r="N2828" i="6"/>
  <c r="N2839" i="6"/>
  <c r="M2839" i="6"/>
  <c r="N2844" i="6"/>
  <c r="M2844" i="6"/>
  <c r="M2767" i="6"/>
  <c r="N2767" i="6"/>
  <c r="N2765" i="6"/>
  <c r="M2765" i="6"/>
  <c r="N2706" i="6"/>
  <c r="M2706" i="6"/>
  <c r="N2781" i="6"/>
  <c r="M2781" i="6"/>
  <c r="N2681" i="6"/>
  <c r="M2681" i="6"/>
  <c r="M2662" i="6"/>
  <c r="N2662" i="6"/>
  <c r="M2622" i="6"/>
  <c r="N2622" i="6"/>
  <c r="N2598" i="6"/>
  <c r="M2598" i="6"/>
  <c r="M2700" i="6"/>
  <c r="N2700" i="6"/>
  <c r="M2584" i="6"/>
  <c r="N2584" i="6"/>
  <c r="N2593" i="6"/>
  <c r="M2593" i="6"/>
  <c r="N2703" i="6"/>
  <c r="M2703" i="6"/>
  <c r="N2744" i="6"/>
  <c r="M2744" i="6"/>
  <c r="N2612" i="6"/>
  <c r="M2612" i="6"/>
  <c r="N2629" i="6"/>
  <c r="M2629" i="6"/>
  <c r="N2522" i="6"/>
  <c r="M2522" i="6"/>
  <c r="N2378" i="6"/>
  <c r="M2378" i="6"/>
  <c r="N2437" i="6"/>
  <c r="M2437" i="6"/>
  <c r="N2476" i="6"/>
  <c r="M2476" i="6"/>
  <c r="N2362" i="6"/>
  <c r="M2362" i="6"/>
  <c r="N2453" i="6"/>
  <c r="M2453" i="6"/>
  <c r="N2525" i="6"/>
  <c r="M2525" i="6"/>
  <c r="N2402" i="6"/>
  <c r="M2402" i="6"/>
  <c r="N2495" i="6"/>
  <c r="M2495" i="6"/>
  <c r="N2356" i="6"/>
  <c r="M2356" i="6"/>
  <c r="N2501" i="6"/>
  <c r="M2501" i="6"/>
  <c r="N2359" i="6"/>
  <c r="M2359" i="6"/>
  <c r="N2251" i="6"/>
  <c r="M2251" i="6"/>
  <c r="N2413" i="6"/>
  <c r="M2413" i="6"/>
  <c r="N2460" i="6"/>
  <c r="M2460" i="6"/>
  <c r="M2228" i="6"/>
  <c r="N2228" i="6"/>
  <c r="N2257" i="6"/>
  <c r="M2257" i="6"/>
  <c r="N2281" i="6"/>
  <c r="M2281" i="6"/>
  <c r="N2492" i="6"/>
  <c r="M2492" i="6"/>
  <c r="N2243" i="6"/>
  <c r="M2243" i="6"/>
  <c r="N2341" i="6"/>
  <c r="M2341" i="6"/>
  <c r="N2227" i="6"/>
  <c r="M2227" i="6"/>
  <c r="M2155" i="6"/>
  <c r="N2155" i="6"/>
  <c r="P2027" i="6"/>
  <c r="M2027" i="6"/>
  <c r="N2027" i="6"/>
  <c r="P2115" i="6"/>
  <c r="M2115" i="6"/>
  <c r="N2115" i="6"/>
  <c r="P1984" i="6"/>
  <c r="N1984" i="6"/>
  <c r="M1984" i="6"/>
  <c r="M2082" i="6"/>
  <c r="P2082" i="6"/>
  <c r="N2082" i="6"/>
  <c r="N2246" i="6"/>
  <c r="M2246" i="6"/>
  <c r="M2042" i="6"/>
  <c r="P2042" i="6"/>
  <c r="N2042" i="6"/>
  <c r="P2123" i="6"/>
  <c r="M2123" i="6"/>
  <c r="N2123" i="6"/>
  <c r="N2170" i="6"/>
  <c r="M2170" i="6"/>
  <c r="M2090" i="6"/>
  <c r="P2090" i="6"/>
  <c r="N2090" i="6"/>
  <c r="N2265" i="6"/>
  <c r="M2265" i="6"/>
  <c r="M2074" i="6"/>
  <c r="P2074" i="6"/>
  <c r="N2074" i="6"/>
  <c r="N1955" i="6"/>
  <c r="M1955" i="6"/>
  <c r="P1955" i="6"/>
  <c r="N1827" i="6"/>
  <c r="M1827" i="6"/>
  <c r="P1827" i="6"/>
  <c r="N1946" i="6"/>
  <c r="M1946" i="6"/>
  <c r="P1946" i="6"/>
  <c r="P1825" i="6"/>
  <c r="N1825" i="6"/>
  <c r="M1825" i="6"/>
  <c r="N1939" i="6"/>
  <c r="M1939" i="6"/>
  <c r="P1939" i="6"/>
  <c r="M1828" i="6"/>
  <c r="P1828" i="6"/>
  <c r="N1828" i="6"/>
  <c r="N1899" i="6"/>
  <c r="M1899" i="6"/>
  <c r="P1899" i="6"/>
  <c r="P1788" i="6"/>
  <c r="M1788" i="6"/>
  <c r="N1788" i="6"/>
  <c r="M1916" i="6"/>
  <c r="N1916" i="6"/>
  <c r="N1947" i="6"/>
  <c r="M1947" i="6"/>
  <c r="P1947" i="6"/>
  <c r="N1826" i="6"/>
  <c r="M1826" i="6"/>
  <c r="P1826" i="6"/>
  <c r="N1898" i="6"/>
  <c r="M1898" i="6"/>
  <c r="P1898" i="6"/>
  <c r="P1981" i="6"/>
  <c r="N1981" i="6"/>
  <c r="M1981" i="6"/>
  <c r="N1719" i="6"/>
  <c r="M1719" i="6"/>
  <c r="P1719" i="6"/>
  <c r="N1608" i="6"/>
  <c r="M1608" i="6"/>
  <c r="P1608" i="6"/>
  <c r="P1754" i="6"/>
  <c r="M1754" i="6"/>
  <c r="N1754" i="6"/>
  <c r="N1600" i="6"/>
  <c r="M1600" i="6"/>
  <c r="P1600" i="6"/>
  <c r="M1722" i="6"/>
  <c r="P1722" i="6"/>
  <c r="N1722" i="6"/>
  <c r="N1775" i="6"/>
  <c r="P1775" i="6"/>
  <c r="M1775" i="6"/>
  <c r="N1648" i="6"/>
  <c r="M1648" i="6"/>
  <c r="N1703" i="6"/>
  <c r="M1703" i="6"/>
  <c r="P1703" i="6"/>
  <c r="N1905" i="6"/>
  <c r="M1905" i="6"/>
  <c r="M1649" i="6"/>
  <c r="N1649" i="6"/>
  <c r="P1649" i="6"/>
  <c r="M1633" i="6"/>
  <c r="P1633" i="6"/>
  <c r="N1633" i="6"/>
  <c r="P1560" i="6"/>
  <c r="N1560" i="6"/>
  <c r="M1560" i="6"/>
  <c r="P1384" i="6"/>
  <c r="N1384" i="6"/>
  <c r="M1384" i="6"/>
  <c r="M1451" i="6"/>
  <c r="P1451" i="6"/>
  <c r="N1451" i="6"/>
  <c r="M1539" i="6"/>
  <c r="P1539" i="6"/>
  <c r="N1539" i="6"/>
  <c r="N1624" i="6"/>
  <c r="M1624" i="6"/>
  <c r="P1624" i="6"/>
  <c r="M1499" i="6"/>
  <c r="P1499" i="6"/>
  <c r="N1499" i="6"/>
  <c r="N1651" i="6"/>
  <c r="M1651" i="6"/>
  <c r="P1651" i="6"/>
  <c r="M1427" i="6"/>
  <c r="N1427" i="6"/>
  <c r="P1427" i="6"/>
  <c r="P1552" i="6"/>
  <c r="N1552" i="6"/>
  <c r="M1552" i="6"/>
  <c r="P1392" i="6"/>
  <c r="N1392" i="6"/>
  <c r="M1392" i="6"/>
  <c r="N1505" i="6"/>
  <c r="M1505" i="6"/>
  <c r="P1505" i="6"/>
  <c r="N1429" i="6"/>
  <c r="M1429" i="6"/>
  <c r="P1429" i="6"/>
  <c r="N1545" i="6"/>
  <c r="M1545" i="6"/>
  <c r="P1545" i="6"/>
  <c r="P1352" i="6"/>
  <c r="N1352" i="6"/>
  <c r="M1352" i="6"/>
  <c r="N1263" i="6"/>
  <c r="P1263" i="6"/>
  <c r="M1263" i="6"/>
  <c r="M1217" i="6"/>
  <c r="P1217" i="6"/>
  <c r="N1217" i="6"/>
  <c r="P1357" i="6"/>
  <c r="N1357" i="6"/>
  <c r="M1357" i="6"/>
  <c r="N1441" i="6"/>
  <c r="P1441" i="6"/>
  <c r="M1441" i="6"/>
  <c r="N1258" i="6"/>
  <c r="P1258" i="6"/>
  <c r="M1258" i="6"/>
  <c r="P1377" i="6"/>
  <c r="N1377" i="6"/>
  <c r="M1377" i="6"/>
  <c r="M1507" i="6"/>
  <c r="P1507" i="6"/>
  <c r="N1507" i="6"/>
  <c r="P1365" i="6"/>
  <c r="N1365" i="6"/>
  <c r="M1365" i="6"/>
  <c r="N1271" i="6"/>
  <c r="P1271" i="6"/>
  <c r="M1271" i="6"/>
  <c r="N1228" i="6"/>
  <c r="M1228" i="6"/>
  <c r="P1228" i="6"/>
  <c r="P1328" i="6"/>
  <c r="N1328" i="6"/>
  <c r="M1328" i="6"/>
  <c r="N1141" i="6"/>
  <c r="M1141" i="6"/>
  <c r="P1141" i="6"/>
  <c r="P1203" i="6"/>
  <c r="N1203" i="6"/>
  <c r="M1203" i="6"/>
  <c r="N1085" i="6"/>
  <c r="P1085" i="6"/>
  <c r="M1085" i="6"/>
  <c r="M1108" i="6"/>
  <c r="P1108" i="6"/>
  <c r="N1108" i="6"/>
  <c r="P1146" i="6"/>
  <c r="N1146" i="6"/>
  <c r="M1146" i="6"/>
  <c r="N1109" i="6"/>
  <c r="M1109" i="6"/>
  <c r="P1109" i="6"/>
  <c r="N1069" i="6"/>
  <c r="M1069" i="6"/>
  <c r="P1069" i="6"/>
  <c r="P1111" i="6"/>
  <c r="N1111" i="6"/>
  <c r="M1111" i="6"/>
  <c r="N937" i="6"/>
  <c r="M937" i="6"/>
  <c r="P937" i="6"/>
  <c r="M803" i="6"/>
  <c r="N803" i="6"/>
  <c r="P611" i="6"/>
  <c r="N611" i="6"/>
  <c r="M611" i="6"/>
  <c r="N992" i="6"/>
  <c r="M992" i="6"/>
  <c r="P992" i="6"/>
  <c r="N864" i="6"/>
  <c r="M864" i="6"/>
  <c r="P864" i="6"/>
  <c r="N753" i="6"/>
  <c r="P753" i="6"/>
  <c r="M753" i="6"/>
  <c r="M1415" i="6"/>
  <c r="P1415" i="6"/>
  <c r="N1415" i="6"/>
  <c r="P1035" i="6"/>
  <c r="M1035" i="6"/>
  <c r="N1035" i="6"/>
  <c r="P907" i="6"/>
  <c r="M907" i="6"/>
  <c r="N907" i="6"/>
  <c r="P795" i="6"/>
  <c r="M795" i="6"/>
  <c r="N795" i="6"/>
  <c r="N657" i="6"/>
  <c r="P657" i="6"/>
  <c r="M657" i="6"/>
  <c r="N1009" i="6"/>
  <c r="M1009" i="6"/>
  <c r="P1009" i="6"/>
  <c r="N881" i="6"/>
  <c r="M881" i="6"/>
  <c r="P881" i="6"/>
  <c r="N758" i="6"/>
  <c r="M758" i="6"/>
  <c r="P758" i="6"/>
  <c r="N641" i="6"/>
  <c r="P641" i="6"/>
  <c r="M641" i="6"/>
  <c r="P998" i="6"/>
  <c r="N998" i="6"/>
  <c r="M998" i="6"/>
  <c r="P870" i="6"/>
  <c r="N870" i="6"/>
  <c r="M870" i="6"/>
  <c r="N713" i="6"/>
  <c r="M713" i="6"/>
  <c r="P713" i="6"/>
  <c r="N1057" i="6"/>
  <c r="M1057" i="6"/>
  <c r="P1057" i="6"/>
  <c r="N929" i="6"/>
  <c r="M929" i="6"/>
  <c r="P929" i="6"/>
  <c r="N785" i="6"/>
  <c r="P785" i="6"/>
  <c r="M785" i="6"/>
  <c r="M659" i="6"/>
  <c r="N659" i="6"/>
  <c r="P659" i="6"/>
  <c r="N1006" i="6"/>
  <c r="M1006" i="6"/>
  <c r="P878" i="6"/>
  <c r="N878" i="6"/>
  <c r="M878" i="6"/>
  <c r="M760" i="6"/>
  <c r="P760" i="6"/>
  <c r="N760" i="6"/>
  <c r="P608" i="6"/>
  <c r="N608" i="6"/>
  <c r="M608" i="6"/>
  <c r="M513" i="6"/>
  <c r="P513" i="6"/>
  <c r="N513" i="6"/>
  <c r="P378" i="6"/>
  <c r="M378" i="6"/>
  <c r="N378" i="6"/>
  <c r="P271" i="6"/>
  <c r="N271" i="6"/>
  <c r="M271" i="6"/>
  <c r="N575" i="6"/>
  <c r="M575" i="6"/>
  <c r="P575" i="6"/>
  <c r="N447" i="6"/>
  <c r="M447" i="6"/>
  <c r="P447" i="6"/>
  <c r="P258" i="6"/>
  <c r="N258" i="6"/>
  <c r="M258" i="6"/>
  <c r="N599" i="6"/>
  <c r="M599" i="6"/>
  <c r="P599" i="6"/>
  <c r="N471" i="6"/>
  <c r="M471" i="6"/>
  <c r="P471" i="6"/>
  <c r="M322" i="6"/>
  <c r="N322" i="6"/>
  <c r="M658" i="6"/>
  <c r="N658" i="6"/>
  <c r="P658" i="6"/>
  <c r="N495" i="6"/>
  <c r="M495" i="6"/>
  <c r="P495" i="6"/>
  <c r="P365" i="6"/>
  <c r="N365" i="6"/>
  <c r="M365" i="6"/>
  <c r="P854" i="6"/>
  <c r="N854" i="6"/>
  <c r="M854" i="6"/>
  <c r="N583" i="6"/>
  <c r="M583" i="6"/>
  <c r="P583" i="6"/>
  <c r="N455" i="6"/>
  <c r="M455" i="6"/>
  <c r="P455" i="6"/>
  <c r="N343" i="6"/>
  <c r="P343" i="6"/>
  <c r="M343" i="6"/>
  <c r="P1046" i="6"/>
  <c r="N1046" i="6"/>
  <c r="M1046" i="6"/>
  <c r="P562" i="6"/>
  <c r="M562" i="6"/>
  <c r="N562" i="6"/>
  <c r="P434" i="6"/>
  <c r="M434" i="6"/>
  <c r="N434" i="6"/>
  <c r="N793" i="6"/>
  <c r="P793" i="6"/>
  <c r="M793" i="6"/>
  <c r="M593" i="6"/>
  <c r="P593" i="6"/>
  <c r="N593" i="6"/>
  <c r="M465" i="6"/>
  <c r="P465" i="6"/>
  <c r="N465" i="6"/>
  <c r="P341" i="6"/>
  <c r="N341" i="6"/>
  <c r="M341" i="6"/>
  <c r="P918" i="6"/>
  <c r="N918" i="6"/>
  <c r="M918" i="6"/>
  <c r="N527" i="6"/>
  <c r="M527" i="6"/>
  <c r="P527" i="6"/>
  <c r="N399" i="6"/>
  <c r="M399" i="6"/>
  <c r="P399" i="6"/>
  <c r="P96" i="6"/>
  <c r="N96" i="6"/>
  <c r="M96" i="6"/>
  <c r="N52" i="6"/>
  <c r="M52" i="6"/>
  <c r="P52" i="6"/>
  <c r="N227" i="6"/>
  <c r="M227" i="6"/>
  <c r="P227" i="6"/>
  <c r="N195" i="6"/>
  <c r="M195" i="6"/>
  <c r="P195" i="6"/>
  <c r="N163" i="6"/>
  <c r="M163" i="6"/>
  <c r="P163" i="6"/>
  <c r="N131" i="6"/>
  <c r="M131" i="6"/>
  <c r="P131" i="6"/>
  <c r="P62" i="6"/>
  <c r="M62" i="6"/>
  <c r="N62" i="6"/>
  <c r="P22" i="6"/>
  <c r="M22" i="6"/>
  <c r="N22" i="6"/>
  <c r="P64" i="6"/>
  <c r="N64" i="6"/>
  <c r="M64" i="6"/>
  <c r="P49" i="6"/>
  <c r="N49" i="6"/>
  <c r="M49" i="6"/>
  <c r="N320" i="6"/>
  <c r="M320" i="6"/>
  <c r="P320" i="6"/>
  <c r="N272" i="6"/>
  <c r="P272" i="6"/>
  <c r="M272" i="6"/>
  <c r="N220" i="6"/>
  <c r="M220" i="6"/>
  <c r="P220" i="6"/>
  <c r="N188" i="6"/>
  <c r="M188" i="6"/>
  <c r="N156" i="6"/>
  <c r="M156" i="6"/>
  <c r="P156" i="6"/>
  <c r="N124" i="6"/>
  <c r="M124" i="6"/>
  <c r="P124" i="6"/>
  <c r="P30" i="6"/>
  <c r="M30" i="6"/>
  <c r="N30" i="6"/>
  <c r="M54" i="6"/>
  <c r="N54" i="6"/>
  <c r="P63" i="6"/>
  <c r="N63" i="6"/>
  <c r="M63" i="6"/>
  <c r="P127" i="6"/>
  <c r="N127" i="6"/>
  <c r="M127" i="6"/>
  <c r="P191" i="6"/>
  <c r="N191" i="6"/>
  <c r="M191" i="6"/>
  <c r="P236" i="6"/>
  <c r="N236" i="6"/>
  <c r="M236" i="6"/>
  <c r="P436" i="6"/>
  <c r="N436" i="6"/>
  <c r="M436" i="6"/>
  <c r="P152" i="6"/>
  <c r="N152" i="6"/>
  <c r="M152" i="6"/>
  <c r="P216" i="6"/>
  <c r="N216" i="6"/>
  <c r="M216" i="6"/>
  <c r="P476" i="6"/>
  <c r="N476" i="6"/>
  <c r="M476" i="6"/>
  <c r="P302" i="6"/>
  <c r="M302" i="6"/>
  <c r="N302" i="6"/>
  <c r="P18" i="6"/>
  <c r="N18" i="6"/>
  <c r="M18" i="6"/>
  <c r="P82" i="6"/>
  <c r="N82" i="6"/>
  <c r="M82" i="6"/>
  <c r="P146" i="6"/>
  <c r="N146" i="6"/>
  <c r="M146" i="6"/>
  <c r="N210" i="6"/>
  <c r="M210" i="6"/>
  <c r="P492" i="6"/>
  <c r="N492" i="6"/>
  <c r="M492" i="6"/>
  <c r="P468" i="6"/>
  <c r="N468" i="6"/>
  <c r="M468" i="6"/>
  <c r="P572" i="6"/>
  <c r="N572" i="6"/>
  <c r="M572" i="6"/>
  <c r="M61" i="6"/>
  <c r="P61" i="6"/>
  <c r="N61" i="6"/>
  <c r="M125" i="6"/>
  <c r="P125" i="6"/>
  <c r="N125" i="6"/>
  <c r="M189" i="6"/>
  <c r="N189" i="6"/>
  <c r="P243" i="6"/>
  <c r="M243" i="6"/>
  <c r="N243" i="6"/>
  <c r="P356" i="6"/>
  <c r="N356" i="6"/>
  <c r="M356" i="6"/>
  <c r="P460" i="6"/>
  <c r="N460" i="6"/>
  <c r="M460" i="6"/>
  <c r="P331" i="6"/>
  <c r="N331" i="6"/>
  <c r="M331" i="6"/>
  <c r="P395" i="6"/>
  <c r="N395" i="6"/>
  <c r="M395" i="6"/>
  <c r="P459" i="6"/>
  <c r="N459" i="6"/>
  <c r="M459" i="6"/>
  <c r="P523" i="6"/>
  <c r="N523" i="6"/>
  <c r="M523" i="6"/>
  <c r="P587" i="6"/>
  <c r="N587" i="6"/>
  <c r="M587" i="6"/>
  <c r="P709" i="6"/>
  <c r="M709" i="6"/>
  <c r="N709" i="6"/>
  <c r="P405" i="6"/>
  <c r="N405" i="6"/>
  <c r="M405" i="6"/>
  <c r="P469" i="6"/>
  <c r="N469" i="6"/>
  <c r="M469" i="6"/>
  <c r="P533" i="6"/>
  <c r="N533" i="6"/>
  <c r="M533" i="6"/>
  <c r="P597" i="6"/>
  <c r="N597" i="6"/>
  <c r="M597" i="6"/>
  <c r="P791" i="6"/>
  <c r="N791" i="6"/>
  <c r="M791" i="6"/>
  <c r="P334" i="6"/>
  <c r="M334" i="6"/>
  <c r="N334" i="6"/>
  <c r="O334" i="6" s="1"/>
  <c r="P398" i="6"/>
  <c r="N398" i="6"/>
  <c r="M398" i="6"/>
  <c r="P462" i="6"/>
  <c r="N462" i="6"/>
  <c r="M462" i="6"/>
  <c r="P526" i="6"/>
  <c r="N526" i="6"/>
  <c r="M526" i="6"/>
  <c r="P590" i="6"/>
  <c r="N590" i="6"/>
  <c r="M590" i="6"/>
  <c r="N662" i="6"/>
  <c r="P662" i="6"/>
  <c r="M662" i="6"/>
  <c r="P749" i="6"/>
  <c r="M749" i="6"/>
  <c r="N749" i="6"/>
  <c r="P1088" i="6"/>
  <c r="N1088" i="6"/>
  <c r="M1088" i="6"/>
  <c r="M722" i="6"/>
  <c r="P722" i="6"/>
  <c r="N722" i="6"/>
  <c r="M1092" i="6"/>
  <c r="P1092" i="6"/>
  <c r="N1092" i="6"/>
  <c r="P733" i="6"/>
  <c r="M733" i="6"/>
  <c r="N733" i="6"/>
  <c r="P1053" i="6"/>
  <c r="N1053" i="6"/>
  <c r="M1053" i="6"/>
  <c r="M353" i="6"/>
  <c r="P353" i="6"/>
  <c r="N353" i="6"/>
  <c r="P637" i="6"/>
  <c r="M637" i="6"/>
  <c r="N637" i="6"/>
  <c r="M770" i="6"/>
  <c r="P770" i="6"/>
  <c r="N770" i="6"/>
  <c r="P645" i="6"/>
  <c r="M645" i="6"/>
  <c r="N645" i="6"/>
  <c r="P941" i="6"/>
  <c r="N941" i="6"/>
  <c r="M941" i="6"/>
  <c r="P692" i="6"/>
  <c r="N692" i="6"/>
  <c r="M692" i="6"/>
  <c r="P756" i="6"/>
  <c r="N756" i="6"/>
  <c r="M756" i="6"/>
  <c r="P820" i="6"/>
  <c r="N820" i="6"/>
  <c r="M820" i="6"/>
  <c r="P884" i="6"/>
  <c r="N884" i="6"/>
  <c r="M884" i="6"/>
  <c r="P948" i="6"/>
  <c r="N948" i="6"/>
  <c r="M948" i="6"/>
  <c r="P1012" i="6"/>
  <c r="N1012" i="6"/>
  <c r="M1012" i="6"/>
  <c r="P1067" i="6"/>
  <c r="N1067" i="6"/>
  <c r="M1067" i="6"/>
  <c r="P1254" i="6"/>
  <c r="M1254" i="6"/>
  <c r="N1254" i="6"/>
  <c r="O1254" i="6" s="1"/>
  <c r="P855" i="6"/>
  <c r="N855" i="6"/>
  <c r="M855" i="6"/>
  <c r="P919" i="6"/>
  <c r="N919" i="6"/>
  <c r="M919" i="6"/>
  <c r="P983" i="6"/>
  <c r="N983" i="6"/>
  <c r="M983" i="6"/>
  <c r="P1047" i="6"/>
  <c r="N1047" i="6"/>
  <c r="M1047" i="6"/>
  <c r="P1145" i="6"/>
  <c r="N1145" i="6"/>
  <c r="M1145" i="6"/>
  <c r="M1411" i="6"/>
  <c r="P1411" i="6"/>
  <c r="N1411" i="6"/>
  <c r="M818" i="6"/>
  <c r="P818" i="6"/>
  <c r="N818" i="6"/>
  <c r="M882" i="6"/>
  <c r="P882" i="6"/>
  <c r="N882" i="6"/>
  <c r="M946" i="6"/>
  <c r="P946" i="6"/>
  <c r="N946" i="6"/>
  <c r="M1010" i="6"/>
  <c r="P1010" i="6"/>
  <c r="N1010" i="6"/>
  <c r="M1074" i="6"/>
  <c r="N1074" i="6"/>
  <c r="O1074" i="6" s="1"/>
  <c r="P1074" i="6"/>
  <c r="P1152" i="6"/>
  <c r="N1152" i="6"/>
  <c r="M1152" i="6"/>
  <c r="P1195" i="6"/>
  <c r="N1195" i="6"/>
  <c r="M1195" i="6"/>
  <c r="P1253" i="6"/>
  <c r="N1253" i="6"/>
  <c r="M1253" i="6"/>
  <c r="P1178" i="6"/>
  <c r="N1178" i="6"/>
  <c r="M1178" i="6"/>
  <c r="P1147" i="6"/>
  <c r="N1147" i="6"/>
  <c r="M1147" i="6"/>
  <c r="P1198" i="6"/>
  <c r="N1198" i="6"/>
  <c r="M1198" i="6"/>
  <c r="P1326" i="6"/>
  <c r="N1326" i="6"/>
  <c r="M1326" i="6"/>
  <c r="P1272" i="6"/>
  <c r="N1272" i="6"/>
  <c r="M1272" i="6"/>
  <c r="P1261" i="6"/>
  <c r="N1261" i="6"/>
  <c r="M1261" i="6"/>
  <c r="M1142" i="6"/>
  <c r="P1142" i="6"/>
  <c r="N1142" i="6"/>
  <c r="P1214" i="6"/>
  <c r="M1214" i="6"/>
  <c r="N1214" i="6"/>
  <c r="P1342" i="6"/>
  <c r="N1342" i="6"/>
  <c r="M1342" i="6"/>
  <c r="P1325" i="6"/>
  <c r="N1325" i="6"/>
  <c r="M1325" i="6"/>
  <c r="P1686" i="6"/>
  <c r="N1686" i="6"/>
  <c r="M1686" i="6"/>
  <c r="P1619" i="6"/>
  <c r="N1619" i="6"/>
  <c r="M1619" i="6"/>
  <c r="P1683" i="6"/>
  <c r="N1683" i="6"/>
  <c r="M1683" i="6"/>
  <c r="P1421" i="6"/>
  <c r="N1421" i="6"/>
  <c r="M1421" i="6"/>
  <c r="P1574" i="6"/>
  <c r="N1574" i="6"/>
  <c r="M1574" i="6"/>
  <c r="M1371" i="6"/>
  <c r="P1371" i="6"/>
  <c r="N1371" i="6"/>
  <c r="P1453" i="6"/>
  <c r="N1453" i="6"/>
  <c r="M1453" i="6"/>
  <c r="P1348" i="6"/>
  <c r="M1348" i="6"/>
  <c r="N1348" i="6"/>
  <c r="O1348" i="6" s="1"/>
  <c r="P1447" i="6"/>
  <c r="M1447" i="6"/>
  <c r="N1447" i="6"/>
  <c r="P1517" i="6"/>
  <c r="N1517" i="6"/>
  <c r="M1517" i="6"/>
  <c r="P1581" i="6"/>
  <c r="N1581" i="6"/>
  <c r="M1581" i="6"/>
  <c r="N1675" i="6"/>
  <c r="M1675" i="6"/>
  <c r="P1495" i="6"/>
  <c r="N1495" i="6"/>
  <c r="M1495" i="6"/>
  <c r="P1559" i="6"/>
  <c r="N1559" i="6"/>
  <c r="M1559" i="6"/>
  <c r="N1647" i="6"/>
  <c r="M1647" i="6"/>
  <c r="P1647" i="6"/>
  <c r="P1629" i="6"/>
  <c r="N1629" i="6"/>
  <c r="M1629" i="6"/>
  <c r="P1756" i="6"/>
  <c r="N1756" i="6"/>
  <c r="M1756" i="6"/>
  <c r="P1588" i="6"/>
  <c r="M1588" i="6"/>
  <c r="N1588" i="6"/>
  <c r="N1694" i="6"/>
  <c r="M1694" i="6"/>
  <c r="P1428" i="6"/>
  <c r="N1428" i="6"/>
  <c r="M1428" i="6"/>
  <c r="P1492" i="6"/>
  <c r="N1492" i="6"/>
  <c r="M1492" i="6"/>
  <c r="P1556" i="6"/>
  <c r="M1556" i="6"/>
  <c r="N1556" i="6"/>
  <c r="N1623" i="6"/>
  <c r="M1623" i="6"/>
  <c r="P1623" i="6"/>
  <c r="P1699" i="6"/>
  <c r="N1699" i="6"/>
  <c r="M1699" i="6"/>
  <c r="P1763" i="6"/>
  <c r="N1763" i="6"/>
  <c r="M1763" i="6"/>
  <c r="P1935" i="6"/>
  <c r="N1935" i="6"/>
  <c r="M1935" i="6"/>
  <c r="P1749" i="6"/>
  <c r="N1749" i="6"/>
  <c r="M1749" i="6"/>
  <c r="P1734" i="6"/>
  <c r="N1734" i="6"/>
  <c r="M1734" i="6"/>
  <c r="P1815" i="6"/>
  <c r="N1815" i="6"/>
  <c r="M1815" i="6"/>
  <c r="P1798" i="6"/>
  <c r="N1798" i="6"/>
  <c r="M1798" i="6"/>
  <c r="P1824" i="6"/>
  <c r="N1824" i="6"/>
  <c r="M1824" i="6"/>
  <c r="P1919" i="6"/>
  <c r="N1919" i="6"/>
  <c r="M1919" i="6"/>
  <c r="N2321" i="6"/>
  <c r="M2321" i="6"/>
  <c r="P1886" i="6"/>
  <c r="N1886" i="6"/>
  <c r="M1886" i="6"/>
  <c r="P1950" i="6"/>
  <c r="N1950" i="6"/>
  <c r="M1950" i="6"/>
  <c r="P1848" i="6"/>
  <c r="N1848" i="6"/>
  <c r="M1848" i="6"/>
  <c r="P1912" i="6"/>
  <c r="N1912" i="6"/>
  <c r="M1912" i="6"/>
  <c r="P2014" i="6"/>
  <c r="N2014" i="6"/>
  <c r="M2014" i="6"/>
  <c r="P2013" i="6"/>
  <c r="N2013" i="6"/>
  <c r="M2013" i="6"/>
  <c r="P2093" i="6"/>
  <c r="N2093" i="6"/>
  <c r="M2093" i="6"/>
  <c r="P1837" i="6"/>
  <c r="M1837" i="6"/>
  <c r="N1837" i="6"/>
  <c r="O1837" i="6" s="1"/>
  <c r="P1901" i="6"/>
  <c r="M1901" i="6"/>
  <c r="N1901" i="6"/>
  <c r="P1965" i="6"/>
  <c r="M1965" i="6"/>
  <c r="N1965" i="6"/>
  <c r="P2006" i="6"/>
  <c r="N2006" i="6"/>
  <c r="M2006" i="6"/>
  <c r="P2052" i="6"/>
  <c r="N2052" i="6"/>
  <c r="M2052" i="6"/>
  <c r="P2116" i="6"/>
  <c r="N2116" i="6"/>
  <c r="M2116" i="6"/>
  <c r="N2295" i="6"/>
  <c r="M2295" i="6"/>
  <c r="P2070" i="6"/>
  <c r="N2070" i="6"/>
  <c r="M2070" i="6"/>
  <c r="P2134" i="6"/>
  <c r="N2134" i="6"/>
  <c r="M2134" i="6"/>
  <c r="N2202" i="6"/>
  <c r="M2202" i="6"/>
  <c r="P2047" i="6"/>
  <c r="N2047" i="6"/>
  <c r="M2047" i="6"/>
  <c r="P2111" i="6"/>
  <c r="N2111" i="6"/>
  <c r="M2111" i="6"/>
  <c r="N2223" i="6"/>
  <c r="M2223" i="6"/>
  <c r="N2408" i="6"/>
  <c r="M2408" i="6"/>
  <c r="N2279" i="6"/>
  <c r="M2279" i="6"/>
  <c r="M2353" i="6"/>
  <c r="N2353" i="6"/>
  <c r="N2632" i="6"/>
  <c r="M2632" i="6"/>
  <c r="N2240" i="6"/>
  <c r="M2240" i="6"/>
  <c r="N2304" i="6"/>
  <c r="M2304" i="6"/>
  <c r="N2456" i="6"/>
  <c r="M2456" i="6"/>
  <c r="N2392" i="6"/>
  <c r="M2392" i="6"/>
  <c r="N2234" i="6"/>
  <c r="M2234" i="6"/>
  <c r="N2298" i="6"/>
  <c r="M2298" i="6"/>
  <c r="N2403" i="6"/>
  <c r="M2403" i="6"/>
  <c r="M2339" i="6"/>
  <c r="N2339" i="6"/>
  <c r="M2382" i="6"/>
  <c r="N2382" i="6"/>
  <c r="N2521" i="6"/>
  <c r="M2521" i="6"/>
  <c r="M2277" i="6"/>
  <c r="N2277" i="6"/>
  <c r="M2328" i="6"/>
  <c r="N2328" i="6"/>
  <c r="N2424" i="6"/>
  <c r="M2424" i="6"/>
  <c r="N2594" i="6"/>
  <c r="M2594" i="6"/>
  <c r="N2467" i="6"/>
  <c r="M2467" i="6"/>
  <c r="N2531" i="6"/>
  <c r="M2531" i="6"/>
  <c r="N2617" i="6"/>
  <c r="M2617" i="6"/>
  <c r="M2406" i="6"/>
  <c r="N2406" i="6"/>
  <c r="O2406" i="6" s="1"/>
  <c r="P2406" i="6" s="1"/>
  <c r="M2470" i="6"/>
  <c r="N2470" i="6"/>
  <c r="M2539" i="6"/>
  <c r="N2539" i="6"/>
  <c r="N2633" i="6"/>
  <c r="M2633" i="6"/>
  <c r="N2616" i="6"/>
  <c r="M2616" i="6"/>
  <c r="N2556" i="6"/>
  <c r="M2556" i="6"/>
  <c r="M2650" i="6"/>
  <c r="N2650" i="6"/>
  <c r="N2747" i="6"/>
  <c r="M2747" i="6"/>
  <c r="N2731" i="6"/>
  <c r="M2731" i="6"/>
  <c r="N2641" i="6"/>
  <c r="M2641" i="6"/>
  <c r="N2800" i="6"/>
  <c r="M2800" i="6"/>
  <c r="N2676" i="6"/>
  <c r="M2676" i="6"/>
  <c r="M2777" i="6"/>
  <c r="N2777" i="6"/>
  <c r="N2787" i="6"/>
  <c r="M2787" i="6"/>
  <c r="N2825" i="6"/>
  <c r="M2825" i="6"/>
  <c r="M2701" i="6"/>
  <c r="N2701" i="6"/>
  <c r="N2762" i="6"/>
  <c r="M2762" i="6"/>
  <c r="N2726" i="6"/>
  <c r="M2726" i="6"/>
  <c r="N2808" i="6"/>
  <c r="M2808" i="6"/>
  <c r="N2990" i="6"/>
  <c r="M2990" i="6"/>
  <c r="N2827" i="6"/>
  <c r="M2827" i="6"/>
  <c r="M2891" i="6"/>
  <c r="N2891" i="6"/>
  <c r="N2895" i="6"/>
  <c r="M2895" i="6"/>
  <c r="N2911" i="6"/>
  <c r="M2911" i="6"/>
  <c r="N2920" i="6"/>
  <c r="M2920" i="6"/>
  <c r="N2954" i="6"/>
  <c r="M2954" i="6"/>
  <c r="N2869" i="6"/>
  <c r="M2869" i="6"/>
  <c r="M2886" i="6"/>
  <c r="N2886" i="6"/>
  <c r="N2982" i="6"/>
  <c r="M2982" i="6"/>
  <c r="N3023" i="6"/>
  <c r="M3023" i="6"/>
  <c r="N2993" i="6"/>
  <c r="M2993" i="6"/>
  <c r="P3020" i="6"/>
  <c r="M3020" i="6"/>
  <c r="N3020" i="6"/>
  <c r="O29" i="6" l="1"/>
  <c r="O2977" i="6"/>
  <c r="P2977" i="6" s="1"/>
  <c r="O1158" i="6"/>
  <c r="O2559" i="6"/>
  <c r="P2559" i="6" s="1"/>
  <c r="O2609" i="6"/>
  <c r="P2609" i="6" s="1"/>
  <c r="O1646" i="6"/>
  <c r="O1558" i="6"/>
  <c r="O740" i="6"/>
  <c r="O2819" i="6"/>
  <c r="P2819" i="6" s="1"/>
  <c r="O1805" i="6"/>
  <c r="O1171" i="6"/>
  <c r="O639" i="6"/>
  <c r="O957" i="6"/>
  <c r="O1387" i="6"/>
  <c r="O2222" i="6"/>
  <c r="P2222" i="6" s="1"/>
  <c r="O2835" i="6"/>
  <c r="O2297" i="6"/>
  <c r="P2297" i="6" s="1"/>
  <c r="O2753" i="6"/>
  <c r="P2753" i="6" s="1"/>
  <c r="O2829" i="6"/>
  <c r="P2829" i="6" s="1"/>
  <c r="O2029" i="6"/>
  <c r="O1350" i="6"/>
  <c r="O1066" i="6"/>
  <c r="O1037" i="6"/>
  <c r="O461" i="6"/>
  <c r="O396" i="6"/>
  <c r="O51" i="6"/>
  <c r="O76" i="6"/>
  <c r="O201" i="6"/>
  <c r="O373" i="6"/>
  <c r="O1049" i="6"/>
  <c r="P1049" i="6" s="1"/>
  <c r="O1921" i="6"/>
  <c r="O2010" i="6"/>
  <c r="O2171" i="6"/>
  <c r="P2171" i="6" s="1"/>
  <c r="O2506" i="6"/>
  <c r="P2506" i="6" s="1"/>
  <c r="O2596" i="6"/>
  <c r="P2596" i="6" s="1"/>
  <c r="O2133" i="6"/>
  <c r="O1747" i="6"/>
  <c r="O1113" i="6"/>
  <c r="P1113" i="6" s="1"/>
  <c r="O603" i="6"/>
  <c r="O1143" i="6"/>
  <c r="O1820" i="6"/>
  <c r="O2019" i="6"/>
  <c r="O2185" i="6"/>
  <c r="P2185" i="6" s="1"/>
  <c r="O1976" i="6"/>
  <c r="O2697" i="6"/>
  <c r="P2697" i="6" s="1"/>
  <c r="O2815" i="6"/>
  <c r="P2815" i="6" s="1"/>
  <c r="O272" i="6"/>
  <c r="O284" i="6"/>
  <c r="O2931" i="6"/>
  <c r="P2931" i="6" s="1"/>
  <c r="O2862" i="6"/>
  <c r="O890" i="6"/>
  <c r="O779" i="6"/>
  <c r="O2828" i="6"/>
  <c r="P2828" i="6" s="1"/>
  <c r="O1011" i="6"/>
  <c r="O1925" i="6"/>
  <c r="O2544" i="6"/>
  <c r="P2544" i="6" s="1"/>
  <c r="O2988" i="6"/>
  <c r="P2988" i="6" s="1"/>
  <c r="O2996" i="6"/>
  <c r="O2510" i="6"/>
  <c r="P2510" i="6" s="1"/>
  <c r="O1996" i="6"/>
  <c r="P1996" i="6" s="1"/>
  <c r="O760" i="6"/>
  <c r="O1539" i="6"/>
  <c r="O2386" i="6"/>
  <c r="P2386" i="6" s="1"/>
  <c r="O548" i="6"/>
  <c r="O2661" i="6"/>
  <c r="P2661" i="6" s="1"/>
  <c r="O2917" i="6"/>
  <c r="P2917" i="6" s="1"/>
  <c r="O2457" i="6"/>
  <c r="P2457" i="6" s="1"/>
  <c r="O2151" i="6"/>
  <c r="P2151" i="6" s="1"/>
  <c r="O1471" i="6"/>
  <c r="O1469" i="6"/>
  <c r="O1721" i="6"/>
  <c r="O1978" i="6"/>
  <c r="O2101" i="6"/>
  <c r="O1814" i="6"/>
  <c r="O1575" i="6"/>
  <c r="O1458" i="6"/>
  <c r="O1105" i="6"/>
  <c r="O1028" i="6"/>
  <c r="O837" i="6"/>
  <c r="O663" i="6"/>
  <c r="O411" i="6"/>
  <c r="O615" i="6"/>
  <c r="O15" i="6"/>
  <c r="O2157" i="6"/>
  <c r="P2157" i="6" s="1"/>
  <c r="O312" i="6"/>
  <c r="O129" i="6"/>
  <c r="O440" i="6"/>
  <c r="O1831" i="6"/>
  <c r="P1831" i="6" s="1"/>
  <c r="O2357" i="6"/>
  <c r="P2357" i="6" s="1"/>
  <c r="O3012" i="6"/>
  <c r="O1134" i="6"/>
  <c r="O569" i="6"/>
  <c r="O771" i="6"/>
  <c r="O648" i="6"/>
  <c r="O2034" i="6"/>
  <c r="O1027" i="6"/>
  <c r="O2431" i="6"/>
  <c r="P2431" i="6" s="1"/>
  <c r="O2654" i="6"/>
  <c r="P2654" i="6" s="1"/>
  <c r="O246" i="6"/>
  <c r="O2393" i="6"/>
  <c r="P2393" i="6" s="1"/>
  <c r="O851" i="6"/>
  <c r="O1443" i="6"/>
  <c r="O2327" i="6"/>
  <c r="O2783" i="6"/>
  <c r="P2783" i="6" s="1"/>
  <c r="O2587" i="6"/>
  <c r="P2587" i="6" s="1"/>
  <c r="O2701" i="6"/>
  <c r="P2701" i="6" s="1"/>
  <c r="O2257" i="6"/>
  <c r="P2257" i="6" s="1"/>
  <c r="O2495" i="6"/>
  <c r="P2495" i="6" s="1"/>
  <c r="O2940" i="6"/>
  <c r="P2940" i="6" s="1"/>
  <c r="O2100" i="6"/>
  <c r="O1975" i="6"/>
  <c r="O1086" i="6"/>
  <c r="O1201" i="6"/>
  <c r="O3004" i="6"/>
  <c r="O698" i="6"/>
  <c r="O330" i="6"/>
  <c r="O450" i="6"/>
  <c r="O2563" i="6"/>
  <c r="P2563" i="6" s="1"/>
  <c r="O1508" i="6"/>
  <c r="O1431" i="6"/>
  <c r="O728" i="6"/>
  <c r="O723" i="6"/>
  <c r="P723" i="6" s="1"/>
  <c r="O1769" i="6"/>
  <c r="O2369" i="6"/>
  <c r="P2369" i="6" s="1"/>
  <c r="O1212" i="6"/>
  <c r="O2650" i="6"/>
  <c r="P2650" i="6" s="1"/>
  <c r="O2339" i="6"/>
  <c r="P2339" i="6" s="1"/>
  <c r="O2243" i="6"/>
  <c r="P2243" i="6" s="1"/>
  <c r="O2402" i="6"/>
  <c r="P2402" i="6" s="1"/>
  <c r="O1997" i="6"/>
  <c r="O294" i="6"/>
  <c r="O352" i="6"/>
  <c r="O2865" i="6"/>
  <c r="P2865" i="6" s="1"/>
  <c r="O2578" i="6"/>
  <c r="P2578" i="6" s="1"/>
  <c r="O2504" i="6"/>
  <c r="P2504" i="6" s="1"/>
  <c r="O2290" i="6"/>
  <c r="P2290" i="6" s="1"/>
  <c r="O2296" i="6"/>
  <c r="P2296" i="6" s="1"/>
  <c r="O2215" i="6"/>
  <c r="P2215" i="6" s="1"/>
  <c r="O2039" i="6"/>
  <c r="O2062" i="6"/>
  <c r="O1425" i="6"/>
  <c r="O1874" i="6"/>
  <c r="O1089" i="6"/>
  <c r="O677" i="6"/>
  <c r="O232" i="6"/>
  <c r="O1696" i="6"/>
  <c r="O1931" i="6"/>
  <c r="O1851" i="6"/>
  <c r="O2211" i="6"/>
  <c r="P2211" i="6" s="1"/>
  <c r="O2268" i="6"/>
  <c r="P2268" i="6" s="1"/>
  <c r="O2656" i="6"/>
  <c r="P2656" i="6" s="1"/>
  <c r="O1267" i="6"/>
  <c r="O731" i="6"/>
  <c r="O1705" i="6"/>
  <c r="O1777" i="6"/>
  <c r="O2729" i="6"/>
  <c r="P2729" i="6" s="1"/>
  <c r="O2918" i="6"/>
  <c r="P2918" i="6" s="1"/>
  <c r="O2500" i="6"/>
  <c r="P2500" i="6" s="1"/>
  <c r="O2247" i="6"/>
  <c r="O1813" i="6"/>
  <c r="O1478" i="6"/>
  <c r="O133" i="6"/>
  <c r="P133" i="6" s="1"/>
  <c r="O688" i="6"/>
  <c r="O2979" i="6"/>
  <c r="P2979" i="6" s="1"/>
  <c r="O2694" i="6"/>
  <c r="P2694" i="6" s="1"/>
  <c r="O2543" i="6"/>
  <c r="P2543" i="6" s="1"/>
  <c r="O1444" i="6"/>
  <c r="O1423" i="6"/>
  <c r="O274" i="6"/>
  <c r="O625" i="6"/>
  <c r="O1014" i="6"/>
  <c r="O2318" i="6"/>
  <c r="P2318" i="6" s="1"/>
  <c r="O2630" i="6"/>
  <c r="P2630" i="6" s="1"/>
  <c r="O2542" i="6"/>
  <c r="P2542" i="6" s="1"/>
  <c r="O2470" i="6"/>
  <c r="P2470" i="6" s="1"/>
  <c r="O658" i="6"/>
  <c r="O659" i="6"/>
  <c r="O1788" i="6"/>
  <c r="O2971" i="6"/>
  <c r="P2971" i="6" s="1"/>
  <c r="O2490" i="6"/>
  <c r="P2490" i="6" s="1"/>
  <c r="O2226" i="6"/>
  <c r="P2226" i="6" s="1"/>
  <c r="O2320" i="6"/>
  <c r="P2320" i="6" s="1"/>
  <c r="O117" i="6"/>
  <c r="O2471" i="6"/>
  <c r="P2471" i="6" s="1"/>
  <c r="O2141" i="6"/>
  <c r="O1724" i="6"/>
  <c r="P1724" i="6" s="1"/>
  <c r="O967" i="6"/>
  <c r="O925" i="6"/>
  <c r="O453" i="6"/>
  <c r="O240" i="6"/>
  <c r="O364" i="6"/>
  <c r="O171" i="6"/>
  <c r="O602" i="6"/>
  <c r="O2479" i="6"/>
  <c r="P2479" i="6" s="1"/>
  <c r="O2756" i="6"/>
  <c r="P2756" i="6" s="1"/>
  <c r="O2208" i="6"/>
  <c r="P2208" i="6" s="1"/>
  <c r="O1275" i="6"/>
  <c r="O3018" i="6"/>
  <c r="O2792" i="6"/>
  <c r="P2792" i="6" s="1"/>
  <c r="O1894" i="6"/>
  <c r="O1503" i="6"/>
  <c r="O2193" i="6"/>
  <c r="O2774" i="6"/>
  <c r="P2774" i="6" s="1"/>
  <c r="O2634" i="6"/>
  <c r="P2634" i="6" s="1"/>
  <c r="O2526" i="6"/>
  <c r="P2526" i="6" s="1"/>
  <c r="O2067" i="6"/>
  <c r="O2817" i="6"/>
  <c r="P2817" i="6" s="1"/>
  <c r="O2475" i="6"/>
  <c r="P2475" i="6" s="1"/>
  <c r="O1351" i="6"/>
  <c r="O2054" i="6"/>
  <c r="O1733" i="6"/>
  <c r="O247" i="6"/>
  <c r="O2770" i="6"/>
  <c r="P2770" i="6" s="1"/>
  <c r="O943" i="6"/>
  <c r="O557" i="6"/>
  <c r="O23" i="6"/>
  <c r="O116" i="6"/>
  <c r="O1727" i="6"/>
  <c r="O2129" i="6"/>
  <c r="O1251" i="6"/>
  <c r="O2511" i="6"/>
  <c r="P2511" i="6" s="1"/>
  <c r="O2462" i="6"/>
  <c r="P2462" i="6" s="1"/>
  <c r="O1957" i="6"/>
  <c r="O1323" i="6"/>
  <c r="O1002" i="6"/>
  <c r="O714" i="6"/>
  <c r="O418" i="6"/>
  <c r="O1625" i="6"/>
  <c r="O1844" i="6"/>
  <c r="O1060" i="6"/>
  <c r="P1060" i="6" s="1"/>
  <c r="O706" i="6"/>
  <c r="O289" i="6"/>
  <c r="O680" i="6"/>
  <c r="O683" i="6"/>
  <c r="O788" i="6"/>
  <c r="O430" i="6"/>
  <c r="O159" i="6"/>
  <c r="O248" i="6"/>
  <c r="O2094" i="6"/>
  <c r="O2005" i="6"/>
  <c r="O1541" i="6"/>
  <c r="P1541" i="6" s="1"/>
  <c r="O311" i="6"/>
  <c r="O2710" i="6"/>
  <c r="P2710" i="6" s="1"/>
  <c r="O2483" i="6"/>
  <c r="P2483" i="6" s="1"/>
  <c r="O2312" i="6"/>
  <c r="P2312" i="6" s="1"/>
  <c r="O2830" i="6"/>
  <c r="P2830" i="6" s="1"/>
  <c r="O1141" i="6"/>
  <c r="O2593" i="6"/>
  <c r="P2593" i="6" s="1"/>
  <c r="O3020" i="6"/>
  <c r="O2298" i="6"/>
  <c r="P2298" i="6" s="1"/>
  <c r="O1815" i="6"/>
  <c r="O1492" i="6"/>
  <c r="O1453" i="6"/>
  <c r="O1342" i="6"/>
  <c r="O1178" i="6"/>
  <c r="O1067" i="6"/>
  <c r="O1088" i="6"/>
  <c r="O791" i="6"/>
  <c r="O459" i="6"/>
  <c r="O492" i="6"/>
  <c r="O793" i="6"/>
  <c r="O795" i="6"/>
  <c r="O803" i="6"/>
  <c r="P803" i="6" s="1"/>
  <c r="O2118" i="6"/>
  <c r="O1412" i="6"/>
  <c r="O1120" i="6"/>
  <c r="O804" i="6"/>
  <c r="O725" i="6"/>
  <c r="P725" i="6" s="1"/>
  <c r="O517" i="6"/>
  <c r="O2911" i="6"/>
  <c r="P2911" i="6" s="1"/>
  <c r="O2990" i="6"/>
  <c r="P2990" i="6" s="1"/>
  <c r="O2676" i="6"/>
  <c r="P2676" i="6" s="1"/>
  <c r="O2633" i="6"/>
  <c r="P2633" i="6" s="1"/>
  <c r="O2424" i="6"/>
  <c r="P2424" i="6" s="1"/>
  <c r="O2408" i="6"/>
  <c r="P2408" i="6" s="1"/>
  <c r="O1824" i="6"/>
  <c r="O1647" i="6"/>
  <c r="O1675" i="6"/>
  <c r="P1675" i="6" s="1"/>
  <c r="O572" i="6"/>
  <c r="O64" i="6"/>
  <c r="O195" i="6"/>
  <c r="O96" i="6"/>
  <c r="O583" i="6"/>
  <c r="O713" i="6"/>
  <c r="O1947" i="6"/>
  <c r="O1782" i="6"/>
  <c r="P1782" i="6" s="1"/>
  <c r="O337" i="6"/>
  <c r="O446" i="6"/>
  <c r="O277" i="6"/>
  <c r="O630" i="6"/>
  <c r="P630" i="6" s="1"/>
  <c r="O1072" i="6"/>
  <c r="O1923" i="6"/>
  <c r="O2223" i="6"/>
  <c r="P2223" i="6" s="1"/>
  <c r="O937" i="6"/>
  <c r="O1536" i="6"/>
  <c r="O1872" i="6"/>
  <c r="O1461" i="6"/>
  <c r="P1461" i="6" s="1"/>
  <c r="O972" i="6"/>
  <c r="O1922" i="6"/>
  <c r="O2534" i="6"/>
  <c r="P2534" i="6" s="1"/>
  <c r="O2748" i="6"/>
  <c r="P2748" i="6" s="1"/>
  <c r="O1584" i="6"/>
  <c r="P1584" i="6" s="1"/>
  <c r="O2231" i="6"/>
  <c r="P2231" i="6" s="1"/>
  <c r="O2210" i="6"/>
  <c r="P2210" i="6" s="1"/>
  <c r="O1840" i="6"/>
  <c r="O2061" i="6"/>
  <c r="O2375" i="6"/>
  <c r="P2375" i="6" s="1"/>
  <c r="O216" i="6"/>
  <c r="O1955" i="6"/>
  <c r="O1271" i="6"/>
  <c r="O1263" i="6"/>
  <c r="O1600" i="6"/>
  <c r="O2031" i="6"/>
  <c r="O66" i="6"/>
  <c r="O1723" i="6"/>
  <c r="O628" i="6"/>
  <c r="O16" i="6"/>
  <c r="O1776" i="6"/>
  <c r="O2392" i="6"/>
  <c r="P2392" i="6" s="1"/>
  <c r="O2202" i="6"/>
  <c r="P2202" i="6" s="1"/>
  <c r="O1559" i="6"/>
  <c r="O2437" i="6"/>
  <c r="P2437" i="6" s="1"/>
  <c r="O2765" i="6"/>
  <c r="P2765" i="6" s="1"/>
  <c r="O2295" i="6"/>
  <c r="P2295" i="6" s="1"/>
  <c r="O2476" i="6"/>
  <c r="P2476" i="6" s="1"/>
  <c r="O2989" i="6"/>
  <c r="P2989" i="6" s="1"/>
  <c r="O2787" i="6"/>
  <c r="P2787" i="6" s="1"/>
  <c r="O1495" i="6"/>
  <c r="O662" i="6"/>
  <c r="O220" i="6"/>
  <c r="O49" i="6"/>
  <c r="O163" i="6"/>
  <c r="O455" i="6"/>
  <c r="O365" i="6"/>
  <c r="O1146" i="6"/>
  <c r="O1365" i="6"/>
  <c r="O1352" i="6"/>
  <c r="O1451" i="6"/>
  <c r="O1905" i="6"/>
  <c r="P1905" i="6" s="1"/>
  <c r="O1826" i="6"/>
  <c r="O2281" i="6"/>
  <c r="P2281" i="6" s="1"/>
  <c r="O273" i="6"/>
  <c r="O72" i="6"/>
  <c r="O375" i="6"/>
  <c r="P375" i="6" s="1"/>
  <c r="O1585" i="6"/>
  <c r="O3002" i="6"/>
  <c r="O1807" i="6"/>
  <c r="O1998" i="6"/>
  <c r="O1829" i="6"/>
  <c r="O1551" i="6"/>
  <c r="O1446" i="6"/>
  <c r="O515" i="6"/>
  <c r="O250" i="6"/>
  <c r="O472" i="6"/>
  <c r="O958" i="6"/>
  <c r="O1038" i="6"/>
  <c r="O1850" i="6"/>
  <c r="O1970" i="6"/>
  <c r="O2081" i="6"/>
  <c r="O2805" i="6"/>
  <c r="P2805" i="6" s="1"/>
  <c r="O2972" i="6"/>
  <c r="P2972" i="6" s="1"/>
  <c r="O2848" i="6"/>
  <c r="P2848" i="6" s="1"/>
  <c r="O2720" i="6"/>
  <c r="P2720" i="6" s="1"/>
  <c r="O1565" i="6"/>
  <c r="O1256" i="6"/>
  <c r="O840" i="6"/>
  <c r="O1119" i="6"/>
  <c r="O1430" i="6"/>
  <c r="O1546" i="6"/>
  <c r="O2137" i="6"/>
  <c r="O2180" i="6"/>
  <c r="P2180" i="6" s="1"/>
  <c r="O802" i="6"/>
  <c r="O744" i="6"/>
  <c r="O3024" i="6"/>
  <c r="P3024" i="6" s="1"/>
  <c r="O1334" i="6"/>
  <c r="O324" i="6"/>
  <c r="O58" i="6"/>
  <c r="O167" i="6"/>
  <c r="O570" i="6"/>
  <c r="O2131" i="6"/>
  <c r="O2372" i="6"/>
  <c r="P2372" i="6" s="1"/>
  <c r="O2893" i="6"/>
  <c r="P2893" i="6" s="1"/>
  <c r="O2583" i="6"/>
  <c r="P2583" i="6" s="1"/>
  <c r="O2085" i="6"/>
  <c r="O1991" i="6"/>
  <c r="O1396" i="6"/>
  <c r="O2796" i="6"/>
  <c r="P2796" i="6" s="1"/>
  <c r="O2331" i="6"/>
  <c r="P2331" i="6" s="1"/>
  <c r="O2401" i="6"/>
  <c r="P2401" i="6" s="1"/>
  <c r="O2212" i="6"/>
  <c r="P2212" i="6" s="1"/>
  <c r="O2214" i="6"/>
  <c r="P2214" i="6" s="1"/>
  <c r="O2435" i="6"/>
  <c r="P2435" i="6" s="1"/>
  <c r="O1933" i="6"/>
  <c r="O2916" i="6"/>
  <c r="O2591" i="6"/>
  <c r="P2591" i="6" s="1"/>
  <c r="O2237" i="6"/>
  <c r="P2237" i="6" s="1"/>
  <c r="O1910" i="6"/>
  <c r="O1667" i="6"/>
  <c r="O1296" i="6"/>
  <c r="O908" i="6"/>
  <c r="O735" i="6"/>
  <c r="O1102" i="6"/>
  <c r="O1311" i="6"/>
  <c r="O1183" i="6"/>
  <c r="O2486" i="6"/>
  <c r="P2486" i="6" s="1"/>
  <c r="O2323" i="6"/>
  <c r="P2323" i="6" s="1"/>
  <c r="O1790" i="6"/>
  <c r="O1590" i="6"/>
  <c r="O1566" i="6"/>
  <c r="O871" i="6"/>
  <c r="O414" i="6"/>
  <c r="O98" i="6"/>
  <c r="O207" i="6"/>
  <c r="O180" i="6"/>
  <c r="O46" i="6"/>
  <c r="O78" i="6"/>
  <c r="O848" i="6"/>
  <c r="O1209" i="6"/>
  <c r="O1682" i="6"/>
  <c r="O2073" i="6"/>
  <c r="O2412" i="6"/>
  <c r="P2412" i="6" s="1"/>
  <c r="O2582" i="6"/>
  <c r="P2582" i="6" s="1"/>
  <c r="O2242" i="6"/>
  <c r="P2242" i="6" s="1"/>
  <c r="O2248" i="6"/>
  <c r="P2248" i="6" s="1"/>
  <c r="O237" i="6"/>
  <c r="O889" i="6"/>
  <c r="O915" i="6"/>
  <c r="O969" i="6"/>
  <c r="O2037" i="6"/>
  <c r="O416" i="6"/>
  <c r="O1043" i="6"/>
  <c r="O2459" i="6"/>
  <c r="P2459" i="6" s="1"/>
  <c r="O2103" i="6"/>
  <c r="P2103" i="6" s="1"/>
  <c r="O2108" i="6"/>
  <c r="O2001" i="6"/>
  <c r="O1942" i="6"/>
  <c r="O1741" i="6"/>
  <c r="O291" i="6"/>
  <c r="O144" i="6"/>
  <c r="O126" i="6"/>
  <c r="O56" i="6"/>
  <c r="O920" i="6"/>
  <c r="O1173" i="6"/>
  <c r="P1173" i="6" s="1"/>
  <c r="O2545" i="6"/>
  <c r="P2545" i="6" s="1"/>
  <c r="O839" i="6"/>
  <c r="O949" i="6"/>
  <c r="O685" i="6"/>
  <c r="O130" i="6"/>
  <c r="O857" i="6"/>
  <c r="P857" i="6" s="1"/>
  <c r="O1671" i="6"/>
  <c r="O1786" i="6"/>
  <c r="O2183" i="6"/>
  <c r="P2183" i="6" s="1"/>
  <c r="O209" i="6"/>
  <c r="O32" i="6"/>
  <c r="O285" i="6"/>
  <c r="O376" i="6"/>
  <c r="O381" i="6"/>
  <c r="O2722" i="6"/>
  <c r="P2722" i="6" s="1"/>
  <c r="O2589" i="6"/>
  <c r="P2589" i="6" s="1"/>
  <c r="O2532" i="6"/>
  <c r="P2532" i="6" s="1"/>
  <c r="O2079" i="6"/>
  <c r="O1477" i="6"/>
  <c r="P1477" i="6" s="1"/>
  <c r="O2012" i="6"/>
  <c r="O1312" i="6"/>
  <c r="O1944" i="6"/>
  <c r="O1550" i="6"/>
  <c r="O1219" i="6"/>
  <c r="O612" i="6"/>
  <c r="O806" i="6"/>
  <c r="O2580" i="6"/>
  <c r="P2580" i="6" s="1"/>
  <c r="O2642" i="6"/>
  <c r="P2642" i="6" s="1"/>
  <c r="O2422" i="6"/>
  <c r="P2422" i="6" s="1"/>
  <c r="O2229" i="6"/>
  <c r="P2229" i="6" s="1"/>
  <c r="O2132" i="6"/>
  <c r="O1967" i="6"/>
  <c r="O108" i="6"/>
  <c r="P108" i="6" s="1"/>
  <c r="O384" i="6"/>
  <c r="O961" i="6"/>
  <c r="O1063" i="6"/>
  <c r="O1211" i="6"/>
  <c r="O1367" i="6"/>
  <c r="O1570" i="6"/>
  <c r="O1594" i="6"/>
  <c r="O1698" i="6"/>
  <c r="O1803" i="6"/>
  <c r="O1793" i="6"/>
  <c r="O2786" i="6"/>
  <c r="P2786" i="6" s="1"/>
  <c r="O2564" i="6"/>
  <c r="P2564" i="6" s="1"/>
  <c r="O1434" i="6"/>
  <c r="P1434" i="6" s="1"/>
  <c r="O1186" i="6"/>
  <c r="O741" i="6"/>
  <c r="O623" i="6"/>
  <c r="O135" i="6"/>
  <c r="P135" i="6" s="1"/>
  <c r="O1104" i="6"/>
  <c r="O869" i="6"/>
  <c r="O255" i="6"/>
  <c r="O2199" i="6"/>
  <c r="P2199" i="6" s="1"/>
  <c r="O2120" i="6"/>
  <c r="O2964" i="6"/>
  <c r="P2964" i="6" s="1"/>
  <c r="O1999" i="6"/>
  <c r="O1372" i="6"/>
  <c r="O1470" i="6"/>
  <c r="O1206" i="6"/>
  <c r="O682" i="6"/>
  <c r="O2985" i="6"/>
  <c r="P2985" i="6" s="1"/>
  <c r="O2999" i="6"/>
  <c r="O2398" i="6"/>
  <c r="P2398" i="6" s="1"/>
  <c r="O2233" i="6"/>
  <c r="P2233" i="6" s="1"/>
  <c r="O2391" i="6"/>
  <c r="P2391" i="6" s="1"/>
  <c r="O2638" i="6"/>
  <c r="P2638" i="6" s="1"/>
  <c r="O1284" i="6"/>
  <c r="O3016" i="6"/>
  <c r="O2868" i="6"/>
  <c r="P2868" i="6" s="1"/>
  <c r="O831" i="6"/>
  <c r="O668" i="6"/>
  <c r="O885" i="6"/>
  <c r="O374" i="6"/>
  <c r="O1128" i="6"/>
  <c r="O103" i="6"/>
  <c r="P103" i="6" s="1"/>
  <c r="O697" i="6"/>
  <c r="O2837" i="6"/>
  <c r="P2837" i="6" s="1"/>
  <c r="O2588" i="6"/>
  <c r="P2588" i="6" s="1"/>
  <c r="O2309" i="6"/>
  <c r="P2309" i="6" s="1"/>
  <c r="O2658" i="6"/>
  <c r="P2658" i="6" s="1"/>
  <c r="O2432" i="6"/>
  <c r="P2432" i="6" s="1"/>
  <c r="O1121" i="6"/>
  <c r="O997" i="6"/>
  <c r="O151" i="6"/>
  <c r="O936" i="6"/>
  <c r="O1568" i="6"/>
  <c r="P1568" i="6" s="1"/>
  <c r="O2153" i="6"/>
  <c r="P2153" i="6" s="1"/>
  <c r="O2455" i="6"/>
  <c r="P2455" i="6" s="1"/>
  <c r="O2104" i="6"/>
  <c r="O3000" i="6"/>
  <c r="O2959" i="6"/>
  <c r="P2959" i="6" s="1"/>
  <c r="O1117" i="6"/>
  <c r="O1399" i="6"/>
  <c r="O345" i="6"/>
  <c r="O276" i="6"/>
  <c r="O1202" i="6"/>
  <c r="O1665" i="6"/>
  <c r="O521" i="6"/>
  <c r="O792" i="6"/>
  <c r="O2300" i="6"/>
  <c r="O2969" i="6"/>
  <c r="O1729" i="6"/>
  <c r="P1729" i="6" s="1"/>
  <c r="O2499" i="6"/>
  <c r="P2499" i="6" s="1"/>
  <c r="O1994" i="6"/>
  <c r="O1144" i="6"/>
  <c r="O687" i="6"/>
  <c r="O565" i="6"/>
  <c r="O2791" i="6"/>
  <c r="P2791" i="6" s="1"/>
  <c r="O1327" i="6"/>
  <c r="P1327" i="6" s="1"/>
  <c r="O1785" i="6"/>
  <c r="O2425" i="6"/>
  <c r="P2425" i="6" s="1"/>
  <c r="O238" i="6"/>
  <c r="O537" i="6"/>
  <c r="O2558" i="6"/>
  <c r="P2558" i="6" s="1"/>
  <c r="O2882" i="6"/>
  <c r="P2882" i="6" s="1"/>
  <c r="O764" i="6"/>
  <c r="O361" i="6"/>
  <c r="O470" i="6"/>
  <c r="O524" i="6"/>
  <c r="O5" i="6"/>
  <c r="O160" i="6"/>
  <c r="O544" i="6"/>
  <c r="O1265" i="6"/>
  <c r="O970" i="6"/>
  <c r="O113" i="6"/>
  <c r="O3015" i="6"/>
  <c r="O2667" i="6"/>
  <c r="P2667" i="6" s="1"/>
  <c r="O1893" i="6"/>
  <c r="O1606" i="6"/>
  <c r="O1630" i="6"/>
  <c r="O1245" i="6"/>
  <c r="O1129" i="6"/>
  <c r="O1039" i="6"/>
  <c r="O876" i="6"/>
  <c r="O582" i="6"/>
  <c r="O412" i="6"/>
  <c r="O546" i="6"/>
  <c r="O1000" i="6"/>
  <c r="O910" i="6"/>
  <c r="O1101" i="6"/>
  <c r="O1194" i="6"/>
  <c r="P1194" i="6" s="1"/>
  <c r="O2043" i="6"/>
  <c r="O2049" i="6"/>
  <c r="O1065" i="6"/>
  <c r="O973" i="6"/>
  <c r="O507" i="6"/>
  <c r="O2" i="6"/>
  <c r="O425" i="6"/>
  <c r="O503" i="6"/>
  <c r="O2485" i="6"/>
  <c r="P2485" i="6" s="1"/>
  <c r="O1787" i="6"/>
  <c r="O2749" i="6"/>
  <c r="P2749" i="6" s="1"/>
  <c r="O2983" i="6"/>
  <c r="P2983" i="6" s="1"/>
  <c r="O2692" i="6"/>
  <c r="P2692" i="6" s="1"/>
  <c r="O2557" i="6"/>
  <c r="P2557" i="6" s="1"/>
  <c r="O2046" i="6"/>
  <c r="O2028" i="6"/>
  <c r="O39" i="6"/>
  <c r="O295" i="6"/>
  <c r="P295" i="6" s="1"/>
  <c r="O442" i="6"/>
  <c r="O979" i="6"/>
  <c r="O1164" i="6"/>
  <c r="O1481" i="6"/>
  <c r="O1810" i="6"/>
  <c r="O1961" i="6"/>
  <c r="O2715" i="6"/>
  <c r="P2715" i="6" s="1"/>
  <c r="O2438" i="6"/>
  <c r="P2438" i="6" s="1"/>
  <c r="O2245" i="6"/>
  <c r="P2245" i="6" s="1"/>
  <c r="O2178" i="6"/>
  <c r="P2178" i="6" s="1"/>
  <c r="O1454" i="6"/>
  <c r="O2190" i="6"/>
  <c r="P2190" i="6" s="1"/>
  <c r="O2389" i="6"/>
  <c r="P2389" i="6" s="1"/>
  <c r="O2981" i="6"/>
  <c r="P2981" i="6" s="1"/>
  <c r="O2394" i="6"/>
  <c r="P2394" i="6" s="1"/>
  <c r="O1918" i="6"/>
  <c r="O287" i="6"/>
  <c r="O298" i="6"/>
  <c r="O1056" i="6"/>
  <c r="O1891" i="6"/>
  <c r="O2933" i="6"/>
  <c r="P2933" i="6" s="1"/>
  <c r="O2497" i="6"/>
  <c r="P2497" i="6" s="1"/>
  <c r="O153" i="6"/>
  <c r="O2600" i="6"/>
  <c r="P2600" i="6" s="1"/>
  <c r="O1917" i="6"/>
  <c r="O2957" i="6"/>
  <c r="P2957" i="6" s="1"/>
  <c r="O1055" i="6"/>
  <c r="O477" i="6"/>
  <c r="O90" i="6"/>
  <c r="O150" i="6"/>
  <c r="O43" i="6"/>
  <c r="O568" i="6"/>
  <c r="O841" i="6"/>
  <c r="O649" i="6"/>
  <c r="O1817" i="6"/>
  <c r="O2174" i="6"/>
  <c r="P2174" i="6" s="1"/>
  <c r="O2581" i="6"/>
  <c r="P2581" i="6" s="1"/>
  <c r="O2147" i="6"/>
  <c r="P2147" i="6" s="1"/>
  <c r="O2696" i="6"/>
  <c r="P2696" i="6" s="1"/>
  <c r="O953" i="6"/>
  <c r="P953" i="6" s="1"/>
  <c r="O894" i="6"/>
  <c r="O1336" i="6"/>
  <c r="O2219" i="6"/>
  <c r="P2219" i="6" s="1"/>
  <c r="O2795" i="6"/>
  <c r="P2795" i="6" s="1"/>
  <c r="O1179" i="6"/>
  <c r="O1042" i="6"/>
  <c r="O845" i="6"/>
  <c r="O427" i="6"/>
  <c r="O865" i="6"/>
  <c r="O1116" i="6"/>
  <c r="O1313" i="6"/>
  <c r="O1523" i="6"/>
  <c r="O1811" i="6"/>
  <c r="O2826" i="6"/>
  <c r="P2826" i="6" s="1"/>
  <c r="O1900" i="6"/>
  <c r="O2843" i="6"/>
  <c r="P2843" i="6" s="1"/>
  <c r="O2603" i="6"/>
  <c r="P2603" i="6" s="1"/>
  <c r="O115" i="6"/>
  <c r="O41" i="6"/>
  <c r="O19" i="6"/>
  <c r="O982" i="6"/>
  <c r="O487" i="6"/>
  <c r="O1024" i="6"/>
  <c r="O833" i="6"/>
  <c r="O1305" i="6"/>
  <c r="O1482" i="6"/>
  <c r="O1973" i="6"/>
  <c r="O1892" i="6"/>
  <c r="O1005" i="6"/>
  <c r="O359" i="6"/>
  <c r="O1890" i="6"/>
  <c r="O2225" i="6"/>
  <c r="P2225" i="6" s="1"/>
  <c r="O1502" i="6"/>
  <c r="O700" i="6"/>
  <c r="O297" i="6"/>
  <c r="O406" i="6"/>
  <c r="O1712" i="6"/>
  <c r="O1127" i="6"/>
  <c r="O1937" i="6"/>
  <c r="O2241" i="6"/>
  <c r="P2241" i="6" s="1"/>
  <c r="O1215" i="6"/>
  <c r="O2777" i="6"/>
  <c r="P2777" i="6" s="1"/>
  <c r="O2013" i="6"/>
  <c r="O1253" i="6"/>
  <c r="O1012" i="6"/>
  <c r="O597" i="6"/>
  <c r="O395" i="6"/>
  <c r="O918" i="6"/>
  <c r="O593" i="6"/>
  <c r="O495" i="6"/>
  <c r="O471" i="6"/>
  <c r="O378" i="6"/>
  <c r="O1006" i="6"/>
  <c r="P1006" i="6" s="1"/>
  <c r="O907" i="6"/>
  <c r="O1984" i="6"/>
  <c r="O2155" i="6"/>
  <c r="P2155" i="6" s="1"/>
  <c r="O2522" i="6"/>
  <c r="P2522" i="6" s="1"/>
  <c r="O2703" i="6"/>
  <c r="P2703" i="6" s="1"/>
  <c r="O2505" i="6"/>
  <c r="P2505" i="6" s="1"/>
  <c r="O1740" i="6"/>
  <c r="O1309" i="6"/>
  <c r="O813" i="6"/>
  <c r="O703" i="6"/>
  <c r="O571" i="6"/>
  <c r="O81" i="6"/>
  <c r="P81" i="6" s="1"/>
  <c r="O822" i="6"/>
  <c r="O968" i="6"/>
  <c r="O1626" i="6"/>
  <c r="O2310" i="6"/>
  <c r="P2310" i="6" s="1"/>
  <c r="O2345" i="6"/>
  <c r="P2345" i="6" s="1"/>
  <c r="O2516" i="6"/>
  <c r="P2516" i="6" s="1"/>
  <c r="O2821" i="6"/>
  <c r="P2821" i="6" s="1"/>
  <c r="O516" i="6"/>
  <c r="O118" i="6"/>
  <c r="O1632" i="6"/>
  <c r="O1818" i="6"/>
  <c r="O2771" i="6"/>
  <c r="P2771" i="6" s="1"/>
  <c r="O2326" i="6"/>
  <c r="P2326" i="6" s="1"/>
  <c r="O2385" i="6"/>
  <c r="P2385" i="6" s="1"/>
  <c r="O2197" i="6"/>
  <c r="P2197" i="6" s="1"/>
  <c r="O1808" i="6"/>
  <c r="O1420" i="6"/>
  <c r="O1669" i="6"/>
  <c r="O387" i="6"/>
  <c r="O508" i="6"/>
  <c r="O202" i="6"/>
  <c r="O119" i="6"/>
  <c r="O441" i="6"/>
  <c r="O1048" i="6"/>
  <c r="O282" i="6"/>
  <c r="O520" i="6"/>
  <c r="O880" i="6"/>
  <c r="O830" i="6"/>
  <c r="P830" i="6" s="1"/>
  <c r="O1995" i="6"/>
  <c r="O2260" i="6"/>
  <c r="P2260" i="6" s="1"/>
  <c r="O2172" i="6"/>
  <c r="P2172" i="6" s="1"/>
  <c r="O2324" i="6"/>
  <c r="P2324" i="6" s="1"/>
  <c r="O306" i="6"/>
  <c r="O1649" i="6"/>
  <c r="O2622" i="6"/>
  <c r="P2622" i="6" s="1"/>
  <c r="O2915" i="6"/>
  <c r="P2915" i="6" s="1"/>
  <c r="O2955" i="6"/>
  <c r="P2955" i="6" s="1"/>
  <c r="O1395" i="6"/>
  <c r="O2579" i="6"/>
  <c r="P2579" i="6" s="1"/>
  <c r="O2860" i="6"/>
  <c r="P2860" i="6" s="1"/>
  <c r="O426" i="6"/>
  <c r="O2798" i="6"/>
  <c r="P2798" i="6" s="1"/>
  <c r="O2213" i="6"/>
  <c r="P2213" i="6" s="1"/>
  <c r="O1213" i="6"/>
  <c r="O1262" i="6"/>
  <c r="O1237" i="6"/>
  <c r="O1073" i="6"/>
  <c r="O1232" i="6"/>
  <c r="O1004" i="6"/>
  <c r="O759" i="6"/>
  <c r="O589" i="6"/>
  <c r="P589" i="6" s="1"/>
  <c r="O346" i="6"/>
  <c r="O490" i="6"/>
  <c r="O290" i="6"/>
  <c r="O809" i="6"/>
  <c r="O966" i="6"/>
  <c r="O1379" i="6"/>
  <c r="O1554" i="6"/>
  <c r="O1504" i="6"/>
  <c r="O1562" i="6"/>
  <c r="O1239" i="6"/>
  <c r="O1218" i="6"/>
  <c r="O1768" i="6"/>
  <c r="O2112" i="6"/>
  <c r="O1987" i="6"/>
  <c r="O2616" i="6"/>
  <c r="P2616" i="6" s="1"/>
  <c r="O1798" i="6"/>
  <c r="O468" i="6"/>
  <c r="O320" i="6"/>
  <c r="O227" i="6"/>
  <c r="O2074" i="6"/>
  <c r="O874" i="6"/>
  <c r="O1118" i="6"/>
  <c r="O776" i="6"/>
  <c r="O868" i="6"/>
  <c r="O510" i="6"/>
  <c r="O267" i="6"/>
  <c r="O136" i="6"/>
  <c r="O228" i="6"/>
  <c r="O80" i="6"/>
  <c r="O2993" i="6"/>
  <c r="P2993" i="6" s="1"/>
  <c r="O2869" i="6"/>
  <c r="P2869" i="6" s="1"/>
  <c r="O2808" i="6"/>
  <c r="P2808" i="6" s="1"/>
  <c r="O2594" i="6"/>
  <c r="P2594" i="6" s="1"/>
  <c r="O2116" i="6"/>
  <c r="O1965" i="6"/>
  <c r="O2014" i="6"/>
  <c r="O1574" i="6"/>
  <c r="O1195" i="6"/>
  <c r="O1145" i="6"/>
  <c r="O948" i="6"/>
  <c r="O733" i="6"/>
  <c r="O533" i="6"/>
  <c r="O709" i="6"/>
  <c r="O331" i="6"/>
  <c r="O243" i="6"/>
  <c r="O63" i="6"/>
  <c r="O599" i="6"/>
  <c r="O513" i="6"/>
  <c r="O1035" i="6"/>
  <c r="O753" i="6"/>
  <c r="O2492" i="6"/>
  <c r="P2492" i="6" s="1"/>
  <c r="O2501" i="6"/>
  <c r="P2501" i="6" s="1"/>
  <c r="O2662" i="6"/>
  <c r="P2662" i="6" s="1"/>
  <c r="O2839" i="6"/>
  <c r="P2839" i="6" s="1"/>
  <c r="O2873" i="6"/>
  <c r="P2873" i="6" s="1"/>
  <c r="O2194" i="6"/>
  <c r="P2194" i="6" s="1"/>
  <c r="O2187" i="6"/>
  <c r="P2187" i="6" s="1"/>
  <c r="O1700" i="6"/>
  <c r="O1332" i="6"/>
  <c r="O175" i="6"/>
  <c r="O70" i="6"/>
  <c r="O1162" i="6"/>
  <c r="O1720" i="6"/>
  <c r="O2308" i="6"/>
  <c r="P2308" i="6" s="1"/>
  <c r="O2605" i="6"/>
  <c r="P2605" i="6" s="1"/>
  <c r="O2367" i="6"/>
  <c r="P2367" i="6" s="1"/>
  <c r="O1491" i="6"/>
  <c r="O2384" i="6"/>
  <c r="P2384" i="6" s="1"/>
  <c r="O2419" i="6"/>
  <c r="P2419" i="6" s="1"/>
  <c r="O2255" i="6"/>
  <c r="P2255" i="6" s="1"/>
  <c r="O2518" i="6"/>
  <c r="P2518" i="6" s="1"/>
  <c r="O1534" i="6"/>
  <c r="O1192" i="6"/>
  <c r="O2995" i="6"/>
  <c r="P2995" i="6" s="1"/>
  <c r="O2382" i="6"/>
  <c r="P2382" i="6" s="1"/>
  <c r="O62" i="6"/>
  <c r="O322" i="6"/>
  <c r="P322" i="6" s="1"/>
  <c r="O2123" i="6"/>
  <c r="O2325" i="6"/>
  <c r="P2325" i="6" s="1"/>
  <c r="O617" i="6"/>
  <c r="O1376" i="6"/>
  <c r="O2764" i="6"/>
  <c r="P2764" i="6" s="1"/>
  <c r="O2766" i="6"/>
  <c r="P2766" i="6" s="1"/>
  <c r="O1934" i="6"/>
  <c r="O1662" i="6"/>
  <c r="O2332" i="6"/>
  <c r="P2332" i="6" s="1"/>
  <c r="O2342" i="6"/>
  <c r="P2342" i="6" s="1"/>
  <c r="O353" i="6"/>
  <c r="O1217" i="6"/>
  <c r="O1633" i="6"/>
  <c r="O1722" i="6"/>
  <c r="O2767" i="6"/>
  <c r="P2767" i="6" s="1"/>
  <c r="O1986" i="6"/>
  <c r="O787" i="6"/>
  <c r="O1281" i="6"/>
  <c r="O2726" i="6"/>
  <c r="P2726" i="6" s="1"/>
  <c r="O2800" i="6"/>
  <c r="P2800" i="6" s="1"/>
  <c r="O2052" i="6"/>
  <c r="O1901" i="6"/>
  <c r="O1912" i="6"/>
  <c r="O1447" i="6"/>
  <c r="O476" i="6"/>
  <c r="O271" i="6"/>
  <c r="O785" i="6"/>
  <c r="O1415" i="6"/>
  <c r="O1108" i="6"/>
  <c r="O1507" i="6"/>
  <c r="O1505" i="6"/>
  <c r="O1427" i="6"/>
  <c r="O1827" i="6"/>
  <c r="O2265" i="6"/>
  <c r="P2265" i="6" s="1"/>
  <c r="O2341" i="6"/>
  <c r="P2341" i="6" s="1"/>
  <c r="O2481" i="6"/>
  <c r="P2481" i="6" s="1"/>
  <c r="O1870" i="6"/>
  <c r="O1540" i="6"/>
  <c r="O47" i="6"/>
  <c r="O203" i="6"/>
  <c r="O386" i="6"/>
  <c r="O691" i="6"/>
  <c r="O891" i="6"/>
  <c r="O1166" i="6"/>
  <c r="O14" i="6"/>
  <c r="O1250" i="6"/>
  <c r="O2794" i="6"/>
  <c r="P2794" i="6" s="1"/>
  <c r="O2970" i="6"/>
  <c r="P2970" i="6" s="1"/>
  <c r="O2942" i="6"/>
  <c r="O2763" i="6"/>
  <c r="P2763" i="6" s="1"/>
  <c r="O2508" i="6"/>
  <c r="P2508" i="6" s="1"/>
  <c r="O2644" i="6"/>
  <c r="P2644" i="6" s="1"/>
  <c r="O2782" i="6"/>
  <c r="O2264" i="6"/>
  <c r="P2264" i="6" s="1"/>
  <c r="O2140" i="6"/>
  <c r="O1519" i="6"/>
  <c r="O1080" i="6"/>
  <c r="O252" i="6"/>
  <c r="O354" i="6"/>
  <c r="O801" i="6"/>
  <c r="O2445" i="6"/>
  <c r="P2445" i="6" s="1"/>
  <c r="O2847" i="6"/>
  <c r="P2847" i="6" s="1"/>
  <c r="O481" i="6"/>
  <c r="O2252" i="6"/>
  <c r="P2252" i="6" s="1"/>
  <c r="O1167" i="6"/>
  <c r="P1167" i="6" s="1"/>
  <c r="O1247" i="6"/>
  <c r="P1247" i="6" s="1"/>
  <c r="O1906" i="6"/>
  <c r="O2628" i="6"/>
  <c r="P2628" i="6" s="1"/>
  <c r="O2625" i="6"/>
  <c r="P2625" i="6" s="1"/>
  <c r="O2366" i="6"/>
  <c r="P2366" i="6" s="1"/>
  <c r="O451" i="6"/>
  <c r="O428" i="6"/>
  <c r="O686" i="6"/>
  <c r="O594" i="6"/>
  <c r="O392" i="6"/>
  <c r="O675" i="6"/>
  <c r="O1274" i="6"/>
  <c r="P1274" i="6" s="1"/>
  <c r="O1282" i="6"/>
  <c r="O1419" i="6"/>
  <c r="O1424" i="6"/>
  <c r="O1924" i="6"/>
  <c r="O2089" i="6"/>
  <c r="O2704" i="6"/>
  <c r="P2704" i="6" s="1"/>
  <c r="O2866" i="6"/>
  <c r="P2866" i="6" s="1"/>
  <c r="O2261" i="6"/>
  <c r="P2261" i="6" s="1"/>
  <c r="O2218" i="6"/>
  <c r="P2218" i="6" s="1"/>
  <c r="O2263" i="6"/>
  <c r="P2263" i="6" s="1"/>
  <c r="O1238" i="6"/>
  <c r="O738" i="6"/>
  <c r="O109" i="6"/>
  <c r="O1929" i="6"/>
  <c r="O1868" i="6"/>
  <c r="O2421" i="6"/>
  <c r="P2421" i="6" s="1"/>
  <c r="O2727" i="6"/>
  <c r="P2727" i="6" s="1"/>
  <c r="O2872" i="6"/>
  <c r="P2872" i="6" s="1"/>
  <c r="O2636" i="6"/>
  <c r="P2636" i="6" s="1"/>
  <c r="O2507" i="6"/>
  <c r="P2507" i="6" s="1"/>
  <c r="O2496" i="6"/>
  <c r="P2496" i="6" s="1"/>
  <c r="O2205" i="6"/>
  <c r="P2205" i="6" s="1"/>
  <c r="O2077" i="6"/>
  <c r="O1895" i="6"/>
  <c r="O1739" i="6"/>
  <c r="O1532" i="6"/>
  <c r="O1637" i="6"/>
  <c r="O1631" i="6"/>
  <c r="O1486" i="6"/>
  <c r="O1187" i="6"/>
  <c r="O1050" i="6"/>
  <c r="O499" i="6"/>
  <c r="O192" i="6"/>
  <c r="O73" i="6"/>
  <c r="O296" i="6"/>
  <c r="O560" i="6"/>
  <c r="O2924" i="6"/>
  <c r="P2924" i="6" s="1"/>
  <c r="O2930" i="6"/>
  <c r="P2930" i="6" s="1"/>
  <c r="O2733" i="6"/>
  <c r="P2733" i="6" s="1"/>
  <c r="O580" i="6"/>
  <c r="O99" i="6"/>
  <c r="O1489" i="6"/>
  <c r="O1474" i="6"/>
  <c r="O1762" i="6"/>
  <c r="O3021" i="6"/>
  <c r="O2760" i="6"/>
  <c r="P2760" i="6" s="1"/>
  <c r="O2833" i="6"/>
  <c r="P2833" i="6" s="1"/>
  <c r="O2368" i="6"/>
  <c r="P2368" i="6" s="1"/>
  <c r="O2186" i="6"/>
  <c r="P2186" i="6" s="1"/>
  <c r="O2156" i="6"/>
  <c r="P2156" i="6" s="1"/>
  <c r="O2069" i="6"/>
  <c r="O393" i="6"/>
  <c r="O2503" i="6"/>
  <c r="P2503" i="6" s="1"/>
  <c r="O2732" i="6"/>
  <c r="P2732" i="6" s="1"/>
  <c r="O2714" i="6"/>
  <c r="P2714" i="6" s="1"/>
  <c r="O2876" i="6"/>
  <c r="P2876" i="6" s="1"/>
  <c r="O2831" i="6"/>
  <c r="P2831" i="6" s="1"/>
  <c r="O2430" i="6"/>
  <c r="P2430" i="6" s="1"/>
  <c r="O2416" i="6"/>
  <c r="P2416" i="6" s="1"/>
  <c r="O410" i="6"/>
  <c r="P410" i="6" s="1"/>
  <c r="O1303" i="6"/>
  <c r="O1866" i="6"/>
  <c r="O2203" i="6"/>
  <c r="P2203" i="6" s="1"/>
  <c r="O2377" i="6"/>
  <c r="P2377" i="6" s="1"/>
  <c r="O2224" i="6"/>
  <c r="P2224" i="6" s="1"/>
  <c r="O28" i="6"/>
  <c r="P28" i="6" s="1"/>
  <c r="O1077" i="6"/>
  <c r="O1465" i="6"/>
  <c r="O1794" i="6"/>
  <c r="O1849" i="6"/>
  <c r="O2778" i="6"/>
  <c r="P2778" i="6" s="1"/>
  <c r="O2907" i="6"/>
  <c r="P2907" i="6" s="1"/>
  <c r="O486" i="6"/>
  <c r="O2338" i="6"/>
  <c r="P2338" i="6" s="1"/>
  <c r="O2906" i="6"/>
  <c r="P2906" i="6" s="1"/>
  <c r="O2853" i="6"/>
  <c r="P2853" i="6" s="1"/>
  <c r="O2859" i="6"/>
  <c r="P2859" i="6" s="1"/>
  <c r="O2867" i="6"/>
  <c r="P2867" i="6" s="1"/>
  <c r="O2607" i="6"/>
  <c r="P2607" i="6" s="1"/>
  <c r="O2110" i="6"/>
  <c r="O1780" i="6"/>
  <c r="O1687" i="6"/>
  <c r="O1468" i="6"/>
  <c r="O2072" i="6"/>
  <c r="O2305" i="6"/>
  <c r="P2305" i="6" s="1"/>
  <c r="O2313" i="6"/>
  <c r="P2313" i="6" s="1"/>
  <c r="O2574" i="6"/>
  <c r="P2574" i="6" s="1"/>
  <c r="O777" i="6"/>
  <c r="P777" i="6" s="1"/>
  <c r="O1578" i="6"/>
  <c r="O1320" i="6"/>
  <c r="O1615" i="6"/>
  <c r="O1962" i="6"/>
  <c r="O2204" i="6"/>
  <c r="P2204" i="6" s="1"/>
  <c r="O2735" i="6"/>
  <c r="P2735" i="6" s="1"/>
  <c r="O2491" i="6"/>
  <c r="P2491" i="6" s="1"/>
  <c r="O2135" i="6"/>
  <c r="O844" i="6"/>
  <c r="O355" i="6"/>
  <c r="O263" i="6"/>
  <c r="O2818" i="6"/>
  <c r="P2818" i="6" s="1"/>
  <c r="O689" i="6"/>
  <c r="O2303" i="6"/>
  <c r="P2303" i="6" s="1"/>
  <c r="O264" i="6"/>
  <c r="O2474" i="6"/>
  <c r="P2474" i="6" s="1"/>
  <c r="O3007" i="6"/>
  <c r="O2967" i="6"/>
  <c r="P2967" i="6" s="1"/>
  <c r="O2761" i="6"/>
  <c r="P2761" i="6" s="1"/>
  <c r="O1972" i="6"/>
  <c r="O1153" i="6"/>
  <c r="O1052" i="6"/>
  <c r="O1029" i="6"/>
  <c r="O909" i="6"/>
  <c r="O727" i="6"/>
  <c r="O432" i="6"/>
  <c r="O488" i="6"/>
  <c r="O605" i="6"/>
  <c r="O905" i="6"/>
  <c r="O1130" i="6"/>
  <c r="O535" i="6"/>
  <c r="O945" i="6"/>
  <c r="O1172" i="6"/>
  <c r="O1875" i="6"/>
  <c r="O2315" i="6"/>
  <c r="P2315" i="6" s="1"/>
  <c r="O2415" i="6"/>
  <c r="P2415" i="6" s="1"/>
  <c r="O2258" i="6"/>
  <c r="P2258" i="6" s="1"/>
  <c r="O1691" i="6"/>
  <c r="P1691" i="6" s="1"/>
  <c r="O2698" i="6"/>
  <c r="P2698" i="6" s="1"/>
  <c r="O716" i="6"/>
  <c r="O483" i="6"/>
  <c r="O206" i="6"/>
  <c r="O1370" i="6"/>
  <c r="O2452" i="6"/>
  <c r="P2452" i="6" s="1"/>
  <c r="O1945" i="6"/>
  <c r="O2961" i="6"/>
  <c r="P2961" i="6" s="1"/>
  <c r="O2919" i="6"/>
  <c r="P2919" i="6" s="1"/>
  <c r="O2718" i="6"/>
  <c r="P2718" i="6" s="1"/>
  <c r="O2702" i="6"/>
  <c r="O2602" i="6"/>
  <c r="P2602" i="6" s="1"/>
  <c r="O2570" i="6"/>
  <c r="P2570" i="6" s="1"/>
  <c r="O1797" i="6"/>
  <c r="O1573" i="6"/>
  <c r="O1340" i="6"/>
  <c r="O1317" i="6"/>
  <c r="O1139" i="6"/>
  <c r="O877" i="6"/>
  <c r="O636" i="6"/>
  <c r="O711" i="6"/>
  <c r="O55" i="6"/>
  <c r="O328" i="6"/>
  <c r="O1746" i="6"/>
  <c r="O1490" i="6"/>
  <c r="O1642" i="6"/>
  <c r="O1592" i="6"/>
  <c r="O1770" i="6"/>
  <c r="O2050" i="6"/>
  <c r="P2050" i="6" s="1"/>
  <c r="O2130" i="6"/>
  <c r="P2130" i="6" s="1"/>
  <c r="O2547" i="6"/>
  <c r="P2547" i="6" s="1"/>
  <c r="O2807" i="6"/>
  <c r="P2807" i="6" s="1"/>
  <c r="O2852" i="6"/>
  <c r="P2852" i="6" s="1"/>
  <c r="O2652" i="6"/>
  <c r="P2652" i="6" s="1"/>
  <c r="O2567" i="6"/>
  <c r="P2567" i="6" s="1"/>
  <c r="O2390" i="6"/>
  <c r="P2390" i="6" s="1"/>
  <c r="O473" i="6"/>
  <c r="O1609" i="6"/>
  <c r="O1884" i="6"/>
  <c r="O2678" i="6"/>
  <c r="P2678" i="6" s="1"/>
  <c r="O2939" i="6"/>
  <c r="P2939" i="6" s="1"/>
  <c r="O1927" i="6"/>
  <c r="O1302" i="6"/>
  <c r="O906" i="6"/>
  <c r="O170" i="6"/>
  <c r="O94" i="6"/>
  <c r="O578" i="6"/>
  <c r="O1182" i="6"/>
  <c r="O1971" i="6"/>
  <c r="O2136" i="6"/>
  <c r="O2934" i="6"/>
  <c r="P2934" i="6" s="1"/>
  <c r="O2950" i="6"/>
  <c r="P2950" i="6" s="1"/>
  <c r="O2751" i="6"/>
  <c r="P2751" i="6" s="1"/>
  <c r="O1877" i="6"/>
  <c r="O1888" i="6"/>
  <c r="O1988" i="6"/>
  <c r="O1621" i="6"/>
  <c r="O1437" i="6"/>
  <c r="O1318" i="6"/>
  <c r="O563" i="6"/>
  <c r="P563" i="6" s="1"/>
  <c r="O286" i="6"/>
  <c r="O349" i="6"/>
  <c r="P349" i="6" s="1"/>
  <c r="O931" i="6"/>
  <c r="O1440" i="6"/>
  <c r="O1402" i="6"/>
  <c r="O1537" i="6"/>
  <c r="O1520" i="6"/>
  <c r="O1618" i="6"/>
  <c r="O1744" i="6"/>
  <c r="O1881" i="6"/>
  <c r="O2426" i="6"/>
  <c r="P2426" i="6" s="1"/>
  <c r="O660" i="6"/>
  <c r="O695" i="6"/>
  <c r="O95" i="6"/>
  <c r="O340" i="6"/>
  <c r="O301" i="6"/>
  <c r="O654" i="6"/>
  <c r="O2016" i="6"/>
  <c r="O3005" i="6"/>
  <c r="O2903" i="6"/>
  <c r="P2903" i="6" s="1"/>
  <c r="O2572" i="6"/>
  <c r="P2572" i="6" s="1"/>
  <c r="O2086" i="6"/>
  <c r="O976" i="6"/>
  <c r="O886" i="6"/>
  <c r="O2064" i="6"/>
  <c r="O2105" i="6"/>
  <c r="O2142" i="6"/>
  <c r="P2142" i="6" s="1"/>
  <c r="O1757" i="6"/>
  <c r="O104" i="6"/>
  <c r="O317" i="6"/>
  <c r="P317" i="6" s="1"/>
  <c r="O1335" i="6"/>
  <c r="O1915" i="6"/>
  <c r="O2984" i="6"/>
  <c r="P2984" i="6" s="1"/>
  <c r="O2838" i="6"/>
  <c r="P2838" i="6" s="1"/>
  <c r="O225" i="6"/>
  <c r="O1234" i="6"/>
  <c r="O2679" i="6"/>
  <c r="P2679" i="6" s="1"/>
  <c r="O2536" i="6"/>
  <c r="P2536" i="6" s="1"/>
  <c r="O2621" i="6"/>
  <c r="O2620" i="6"/>
  <c r="P2620" i="6" s="1"/>
  <c r="O2707" i="6"/>
  <c r="P2707" i="6" s="1"/>
  <c r="O1854" i="6"/>
  <c r="O1645" i="6"/>
  <c r="O951" i="6"/>
  <c r="O629" i="6"/>
  <c r="O653" i="6"/>
  <c r="O114" i="6"/>
  <c r="O147" i="6"/>
  <c r="O2776" i="6"/>
  <c r="P2776" i="6" s="1"/>
  <c r="O2361" i="6"/>
  <c r="P2361" i="6" s="1"/>
  <c r="O1580" i="6"/>
  <c r="O816" i="6"/>
  <c r="O974" i="6"/>
  <c r="O1413" i="6"/>
  <c r="O2941" i="6"/>
  <c r="P2941" i="6" s="1"/>
  <c r="O980" i="6"/>
  <c r="P980" i="6" s="1"/>
  <c r="O88" i="6"/>
  <c r="O559" i="6"/>
  <c r="O616" i="6"/>
  <c r="P616" i="6" s="1"/>
  <c r="O2708" i="6"/>
  <c r="P2708" i="6" s="1"/>
  <c r="O1861" i="6"/>
  <c r="O2992" i="6"/>
  <c r="P2992" i="6" s="1"/>
  <c r="O2904" i="6"/>
  <c r="P2904" i="6" s="1"/>
  <c r="O2677" i="6"/>
  <c r="P2677" i="6" s="1"/>
  <c r="O2293" i="6"/>
  <c r="P2293" i="6" s="1"/>
  <c r="O2376" i="6"/>
  <c r="P2376" i="6" s="1"/>
  <c r="O2449" i="6"/>
  <c r="P2449" i="6" s="1"/>
  <c r="O2239" i="6"/>
  <c r="P2239" i="6" s="1"/>
  <c r="O512" i="6"/>
  <c r="P512" i="6" s="1"/>
  <c r="O896" i="6"/>
  <c r="O1745" i="6"/>
  <c r="O1713" i="6"/>
  <c r="O1913" i="6"/>
  <c r="O2640" i="6"/>
  <c r="P2640" i="6" s="1"/>
  <c r="O2669" i="6"/>
  <c r="P2669" i="6" s="1"/>
  <c r="O2810" i="6"/>
  <c r="P2810" i="6" s="1"/>
  <c r="O2926" i="6"/>
  <c r="P2926" i="6" s="1"/>
  <c r="O2675" i="6"/>
  <c r="O2690" i="6"/>
  <c r="P2690" i="6" s="1"/>
  <c r="O1966" i="6"/>
  <c r="O1223" i="6"/>
  <c r="O218" i="6"/>
  <c r="O3" i="6"/>
  <c r="O1093" i="6"/>
  <c r="O1659" i="6"/>
  <c r="O1246" i="6"/>
  <c r="O829" i="6"/>
  <c r="O479" i="6"/>
  <c r="O389" i="6"/>
  <c r="O528" i="6"/>
  <c r="O327" i="6"/>
  <c r="O1096" i="6"/>
  <c r="O1133" i="6"/>
  <c r="O1298" i="6"/>
  <c r="O1743" i="6"/>
  <c r="O1841" i="6"/>
  <c r="O1889" i="6"/>
  <c r="P1889" i="6" s="1"/>
  <c r="O2040" i="6"/>
  <c r="O2997" i="6"/>
  <c r="P2997" i="6" s="1"/>
  <c r="O2643" i="6"/>
  <c r="P2643" i="6" s="1"/>
  <c r="O2540" i="6"/>
  <c r="P2540" i="6" s="1"/>
  <c r="O1887" i="6"/>
  <c r="O1524" i="6"/>
  <c r="O1614" i="6"/>
  <c r="O614" i="6"/>
  <c r="O383" i="6"/>
  <c r="O1001" i="6"/>
  <c r="O1650" i="6"/>
  <c r="O2059" i="6"/>
  <c r="O2334" i="6"/>
  <c r="P2334" i="6" s="1"/>
  <c r="O2537" i="6"/>
  <c r="P2537" i="6" s="1"/>
  <c r="O2739" i="6"/>
  <c r="P2739" i="6" s="1"/>
  <c r="O2520" i="6"/>
  <c r="P2520" i="6" s="1"/>
  <c r="O1199" i="6"/>
  <c r="O86" i="6"/>
  <c r="O2948" i="6"/>
  <c r="P2948" i="6" s="1"/>
  <c r="O2275" i="6"/>
  <c r="P2275" i="6" s="1"/>
  <c r="O2370" i="6"/>
  <c r="P2370" i="6" s="1"/>
  <c r="O2883" i="6"/>
  <c r="P2883" i="6" s="1"/>
  <c r="O2905" i="6"/>
  <c r="P2905" i="6" s="1"/>
  <c r="O2822" i="6"/>
  <c r="P2822" i="6" s="1"/>
  <c r="O2053" i="6"/>
  <c r="O1879" i="6"/>
  <c r="O1685" i="6"/>
  <c r="O1526" i="6"/>
  <c r="O1582" i="6"/>
  <c r="O1299" i="6"/>
  <c r="O1410" i="6"/>
  <c r="O1196" i="6"/>
  <c r="O1078" i="6"/>
  <c r="O1098" i="6"/>
  <c r="O751" i="6"/>
  <c r="O369" i="6"/>
  <c r="O621" i="6"/>
  <c r="O933" i="6"/>
  <c r="O475" i="6"/>
  <c r="O245" i="6"/>
  <c r="O452" i="6"/>
  <c r="O79" i="6"/>
  <c r="O148" i="6"/>
  <c r="O100" i="6"/>
  <c r="O368" i="6"/>
  <c r="O726" i="6"/>
  <c r="O1071" i="6"/>
  <c r="O1345" i="6"/>
  <c r="O1329" i="6"/>
  <c r="O2065" i="6"/>
  <c r="O2299" i="6"/>
  <c r="P2299" i="6" s="1"/>
  <c r="O2447" i="6"/>
  <c r="P2447" i="6" s="1"/>
  <c r="O2329" i="6"/>
  <c r="P2329" i="6" s="1"/>
  <c r="O2387" i="6"/>
  <c r="P2387" i="6" s="1"/>
  <c r="O2055" i="6"/>
  <c r="O2078" i="6"/>
  <c r="O1604" i="6"/>
  <c r="O702" i="6"/>
  <c r="O1087" i="6"/>
  <c r="P1087" i="6" s="1"/>
  <c r="O1373" i="6"/>
  <c r="O1735" i="6"/>
  <c r="O2991" i="6"/>
  <c r="P2991" i="6" s="1"/>
  <c r="O2929" i="6"/>
  <c r="P2929" i="6" s="1"/>
  <c r="O2968" i="6"/>
  <c r="P2968" i="6" s="1"/>
  <c r="O1660" i="6"/>
  <c r="O496" i="6"/>
  <c r="O618" i="6"/>
  <c r="O752" i="6"/>
  <c r="O2577" i="6"/>
  <c r="P2577" i="6" s="1"/>
  <c r="O1641" i="6"/>
  <c r="O1964" i="6"/>
  <c r="O2551" i="6"/>
  <c r="P2551" i="6" s="1"/>
  <c r="O887" i="6"/>
  <c r="O852" i="6"/>
  <c r="P852" i="6" s="1"/>
  <c r="O179" i="6"/>
  <c r="O519" i="6"/>
  <c r="O2711" i="6"/>
  <c r="P2711" i="6" s="1"/>
  <c r="O2464" i="6"/>
  <c r="P2464" i="6" s="1"/>
  <c r="O1839" i="6"/>
  <c r="O1103" i="6"/>
  <c r="O2568" i="6"/>
  <c r="O3014" i="6"/>
  <c r="O2691" i="6"/>
  <c r="P2691" i="6" s="1"/>
  <c r="O2611" i="6"/>
  <c r="P2611" i="6" s="1"/>
  <c r="O1853" i="6"/>
  <c r="O607" i="6"/>
  <c r="O256" i="6"/>
  <c r="O335" i="6"/>
  <c r="O545" i="6"/>
  <c r="O768" i="6"/>
  <c r="O1836" i="6"/>
  <c r="P1836" i="6" s="1"/>
  <c r="O2381" i="6"/>
  <c r="O2450" i="6"/>
  <c r="P2450" i="6" s="1"/>
  <c r="O1990" i="6"/>
  <c r="O1051" i="6"/>
  <c r="O1193" i="6"/>
  <c r="O2894" i="6"/>
  <c r="P2894" i="6" s="1"/>
  <c r="O2709" i="6"/>
  <c r="P2709" i="6" s="1"/>
  <c r="O338" i="6"/>
  <c r="O1702" i="6"/>
  <c r="P1702" i="6" s="1"/>
  <c r="O1301" i="6"/>
  <c r="P1301" i="6" s="1"/>
  <c r="O1123" i="6"/>
  <c r="O1169" i="6"/>
  <c r="O1107" i="6"/>
  <c r="O924" i="6"/>
  <c r="O613" i="6"/>
  <c r="O509" i="6"/>
  <c r="P509" i="6" s="1"/>
  <c r="O435" i="6"/>
  <c r="O269" i="6"/>
  <c r="O800" i="6"/>
  <c r="O2316" i="6"/>
  <c r="P2316" i="6" s="1"/>
  <c r="O2655" i="6"/>
  <c r="P2655" i="6" s="1"/>
  <c r="O2176" i="6"/>
  <c r="P2176" i="6" s="1"/>
  <c r="O1692" i="6"/>
  <c r="O102" i="6"/>
  <c r="O591" i="6"/>
  <c r="O763" i="6"/>
  <c r="O690" i="6"/>
  <c r="O993" i="6"/>
  <c r="O971" i="6"/>
  <c r="O928" i="6"/>
  <c r="O1368" i="6"/>
  <c r="O1834" i="6"/>
  <c r="O2671" i="6"/>
  <c r="P2671" i="6" s="1"/>
  <c r="O309" i="6"/>
  <c r="O1475" i="6"/>
  <c r="O1711" i="6"/>
  <c r="O2987" i="6"/>
  <c r="P2987" i="6" s="1"/>
  <c r="O2927" i="6"/>
  <c r="P2927" i="6" s="1"/>
  <c r="O2143" i="6"/>
  <c r="P2143" i="6" s="1"/>
  <c r="O2021" i="6"/>
  <c r="O1731" i="6"/>
  <c r="O1240" i="6"/>
  <c r="O821" i="6"/>
  <c r="O555" i="6"/>
  <c r="O50" i="6"/>
  <c r="O934" i="6"/>
  <c r="O1969" i="6"/>
  <c r="P1969" i="6" s="1"/>
  <c r="O2307" i="6"/>
  <c r="P2307" i="6" s="1"/>
  <c r="O2209" i="6"/>
  <c r="P2209" i="6" s="1"/>
  <c r="O2670" i="6"/>
  <c r="P2670" i="6" s="1"/>
  <c r="O2965" i="6"/>
  <c r="P2965" i="6" s="1"/>
  <c r="O1308" i="6"/>
  <c r="O370" i="6"/>
  <c r="O1673" i="6"/>
  <c r="O2018" i="6"/>
  <c r="O1555" i="6"/>
  <c r="O2340" i="6"/>
  <c r="P2340" i="6" s="1"/>
  <c r="O2943" i="6"/>
  <c r="P2943" i="6" s="1"/>
  <c r="O2921" i="6"/>
  <c r="P2921" i="6" s="1"/>
  <c r="O2649" i="6"/>
  <c r="P2649" i="6" s="1"/>
  <c r="O2448" i="6"/>
  <c r="P2448" i="6" s="1"/>
  <c r="O1243" i="6"/>
  <c r="O1283" i="6"/>
  <c r="O794" i="6"/>
  <c r="O13" i="6"/>
  <c r="O457" i="6"/>
  <c r="O755" i="6"/>
  <c r="O2195" i="6"/>
  <c r="P2195" i="6" s="1"/>
  <c r="O2814" i="6"/>
  <c r="P2814" i="6" s="1"/>
  <c r="O2285" i="6"/>
  <c r="P2285" i="6" s="1"/>
  <c r="O1869" i="6"/>
  <c r="O1331" i="6"/>
  <c r="O1084" i="6"/>
  <c r="O321" i="6"/>
  <c r="O281" i="6"/>
  <c r="O401" i="6"/>
  <c r="O2106" i="6"/>
  <c r="O1230" i="6"/>
  <c r="O377" i="6"/>
  <c r="O254" i="6"/>
  <c r="O2020" i="6"/>
  <c r="O385" i="6"/>
  <c r="O268" i="6"/>
  <c r="P268" i="6" s="1"/>
  <c r="O270" i="6"/>
  <c r="O577" i="6"/>
  <c r="O1681" i="6"/>
  <c r="O2091" i="6"/>
  <c r="O2301" i="6"/>
  <c r="P2301" i="6" s="1"/>
  <c r="O1819" i="6"/>
  <c r="O1110" i="6"/>
  <c r="O305" i="6"/>
  <c r="O1564" i="6"/>
  <c r="O2695" i="6"/>
  <c r="P2695" i="6" s="1"/>
  <c r="O2512" i="6"/>
  <c r="P2512" i="6" s="1"/>
  <c r="O2179" i="6"/>
  <c r="P2179" i="6" s="1"/>
  <c r="O898" i="6"/>
  <c r="O141" i="6"/>
  <c r="O811" i="6"/>
  <c r="O409" i="6"/>
  <c r="O963" i="6"/>
  <c r="O1450" i="6"/>
  <c r="O1512" i="6"/>
  <c r="O2024" i="6"/>
  <c r="O1865" i="6"/>
  <c r="O1948" i="6"/>
  <c r="O2169" i="6"/>
  <c r="P2169" i="6" s="1"/>
  <c r="O2244" i="6"/>
  <c r="P2244" i="6" s="1"/>
  <c r="O2592" i="6"/>
  <c r="P2592" i="6" s="1"/>
  <c r="O2849" i="6"/>
  <c r="P2849" i="6" s="1"/>
  <c r="O2994" i="6"/>
  <c r="P2994" i="6" s="1"/>
  <c r="O2963" i="6"/>
  <c r="P2963" i="6" s="1"/>
  <c r="O892" i="6"/>
  <c r="O598" i="6"/>
  <c r="O403" i="6"/>
  <c r="O540" i="6"/>
  <c r="O60" i="6"/>
  <c r="O193" i="6"/>
  <c r="O458" i="6"/>
  <c r="O543" i="6"/>
  <c r="O984" i="6"/>
  <c r="O2705" i="6"/>
  <c r="P2705" i="6" s="1"/>
  <c r="O2896" i="6"/>
  <c r="P2896" i="6" s="1"/>
  <c r="O532" i="6"/>
  <c r="O7" i="6"/>
  <c r="O161" i="6"/>
  <c r="P161" i="6" s="1"/>
  <c r="O586" i="6"/>
  <c r="O2042" i="6"/>
  <c r="O553" i="6"/>
  <c r="O497" i="6"/>
  <c r="O704" i="6"/>
  <c r="O1289" i="6"/>
  <c r="O1515" i="6"/>
  <c r="P1515" i="6" s="1"/>
  <c r="O2759" i="6"/>
  <c r="P2759" i="6" s="1"/>
  <c r="O2454" i="6"/>
  <c r="P2454" i="6" s="1"/>
  <c r="O213" i="6"/>
  <c r="O2617" i="6"/>
  <c r="P2617" i="6" s="1"/>
  <c r="O2277" i="6"/>
  <c r="P2277" i="6" s="1"/>
  <c r="O1886" i="6"/>
  <c r="O1935" i="6"/>
  <c r="O1421" i="6"/>
  <c r="O1261" i="6"/>
  <c r="O1152" i="6"/>
  <c r="O946" i="6"/>
  <c r="O1047" i="6"/>
  <c r="O884" i="6"/>
  <c r="O1092" i="6"/>
  <c r="O590" i="6"/>
  <c r="O469" i="6"/>
  <c r="O460" i="6"/>
  <c r="O189" i="6"/>
  <c r="P189" i="6" s="1"/>
  <c r="O2629" i="6"/>
  <c r="P2629" i="6" s="1"/>
  <c r="O1300" i="6"/>
  <c r="O2080" i="6"/>
  <c r="O2850" i="6"/>
  <c r="P2850" i="6" s="1"/>
  <c r="O1676" i="6"/>
  <c r="O975" i="6"/>
  <c r="O812" i="6"/>
  <c r="O989" i="6"/>
  <c r="O518" i="6"/>
  <c r="O326" i="6"/>
  <c r="O1045" i="6"/>
  <c r="O299" i="6"/>
  <c r="O10" i="6"/>
  <c r="O2283" i="6"/>
  <c r="P2283" i="6" s="1"/>
  <c r="O2206" i="6"/>
  <c r="P2206" i="6" s="1"/>
  <c r="O2845" i="6"/>
  <c r="P2845" i="6" s="1"/>
  <c r="O1613" i="6"/>
  <c r="O1099" i="6"/>
  <c r="O419" i="6"/>
  <c r="O121" i="6"/>
  <c r="O456" i="6"/>
  <c r="P456" i="6" s="1"/>
  <c r="O846" i="6"/>
  <c r="O1953" i="6"/>
  <c r="O2446" i="6"/>
  <c r="P2446" i="6" s="1"/>
  <c r="O1174" i="6"/>
  <c r="O1403" i="6"/>
  <c r="O1459" i="6"/>
  <c r="O2827" i="6"/>
  <c r="P2827" i="6" s="1"/>
  <c r="O2240" i="6"/>
  <c r="P2240" i="6" s="1"/>
  <c r="O2279" i="6"/>
  <c r="P2279" i="6" s="1"/>
  <c r="O2111" i="6"/>
  <c r="O2006" i="6"/>
  <c r="O1848" i="6"/>
  <c r="O1734" i="6"/>
  <c r="O1623" i="6"/>
  <c r="O1428" i="6"/>
  <c r="O608" i="6"/>
  <c r="O881" i="6"/>
  <c r="O864" i="6"/>
  <c r="O1203" i="6"/>
  <c r="O1754" i="6"/>
  <c r="O1719" i="6"/>
  <c r="O1946" i="6"/>
  <c r="O2887" i="6"/>
  <c r="P2887" i="6" s="1"/>
  <c r="O2909" i="6"/>
  <c r="P2909" i="6" s="1"/>
  <c r="O1885" i="6"/>
  <c r="O1822" i="6"/>
  <c r="O1501" i="6"/>
  <c r="O1294" i="6"/>
  <c r="O903" i="6"/>
  <c r="O574" i="6"/>
  <c r="O196" i="6"/>
  <c r="P196" i="6" s="1"/>
  <c r="O40" i="6"/>
  <c r="O576" i="6"/>
  <c r="O423" i="6"/>
  <c r="O1040" i="6"/>
  <c r="O1165" i="6"/>
  <c r="O1595" i="6"/>
  <c r="P1595" i="6" s="1"/>
  <c r="O2461" i="6"/>
  <c r="O2566" i="6"/>
  <c r="P2566" i="6" s="1"/>
  <c r="O1452" i="6"/>
  <c r="O536" i="6"/>
  <c r="P536" i="6" s="1"/>
  <c r="O705" i="6"/>
  <c r="O2925" i="6"/>
  <c r="P2925" i="6" s="1"/>
  <c r="O2407" i="6"/>
  <c r="O1855" i="6"/>
  <c r="O1748" i="6"/>
  <c r="O1679" i="6"/>
  <c r="O1628" i="6"/>
  <c r="O1114" i="6"/>
  <c r="O1159" i="6"/>
  <c r="O2947" i="6"/>
  <c r="P2947" i="6" s="1"/>
  <c r="O2685" i="6"/>
  <c r="P2685" i="6" s="1"/>
  <c r="O2962" i="6"/>
  <c r="P2962" i="6" s="1"/>
  <c r="O2986" i="6"/>
  <c r="P2986" i="6" s="1"/>
  <c r="O2529" i="6"/>
  <c r="P2529" i="6" s="1"/>
  <c r="O2680" i="6"/>
  <c r="P2680" i="6" s="1"/>
  <c r="O2502" i="6"/>
  <c r="P2502" i="6" s="1"/>
  <c r="O1993" i="6"/>
  <c r="O2747" i="6"/>
  <c r="P2747" i="6" s="1"/>
  <c r="O2982" i="6"/>
  <c r="P2982" i="6" s="1"/>
  <c r="O146" i="6"/>
  <c r="O302" i="6"/>
  <c r="O236" i="6"/>
  <c r="O188" i="6"/>
  <c r="P188" i="6" s="1"/>
  <c r="O22" i="6"/>
  <c r="O131" i="6"/>
  <c r="O562" i="6"/>
  <c r="O343" i="6"/>
  <c r="O854" i="6"/>
  <c r="O447" i="6"/>
  <c r="O641" i="6"/>
  <c r="O1069" i="6"/>
  <c r="O1228" i="6"/>
  <c r="O1981" i="6"/>
  <c r="O2362" i="6"/>
  <c r="P2362" i="6" s="1"/>
  <c r="O2378" i="6"/>
  <c r="P2378" i="6" s="1"/>
  <c r="O2781" i="6"/>
  <c r="P2781" i="6" s="1"/>
  <c r="O2288" i="6"/>
  <c r="P2288" i="6" s="1"/>
  <c r="O2159" i="6"/>
  <c r="P2159" i="6" s="1"/>
  <c r="O1543" i="6"/>
  <c r="O1398" i="6"/>
  <c r="O1409" i="6"/>
  <c r="O2160" i="6"/>
  <c r="P2160" i="6" s="1"/>
  <c r="O879" i="6"/>
  <c r="O2666" i="6"/>
  <c r="P2666" i="6" s="1"/>
  <c r="O2548" i="6"/>
  <c r="P2548" i="6" s="1"/>
  <c r="O600" i="6"/>
  <c r="O474" i="6"/>
  <c r="O856" i="6"/>
  <c r="O1008" i="6"/>
  <c r="O2286" i="6"/>
  <c r="P2286" i="6" s="1"/>
  <c r="O2772" i="6"/>
  <c r="P2772" i="6" s="1"/>
  <c r="O2618" i="6"/>
  <c r="P2618" i="6" s="1"/>
  <c r="O239" i="6"/>
  <c r="O1674" i="6"/>
  <c r="O2284" i="6"/>
  <c r="P2284" i="6" s="1"/>
  <c r="O1258" i="6"/>
  <c r="O1775" i="6"/>
  <c r="O1010" i="6"/>
  <c r="O61" i="6"/>
  <c r="O288" i="6"/>
  <c r="O930" i="6"/>
  <c r="O233" i="6"/>
  <c r="O329" i="6"/>
  <c r="O2956" i="6"/>
  <c r="P2956" i="6" s="1"/>
  <c r="O2641" i="6"/>
  <c r="P2641" i="6" s="1"/>
  <c r="O2456" i="6"/>
  <c r="P2456" i="6" s="1"/>
  <c r="O1588" i="6"/>
  <c r="O1517" i="6"/>
  <c r="O1619" i="6"/>
  <c r="O1326" i="6"/>
  <c r="O818" i="6"/>
  <c r="O919" i="6"/>
  <c r="O756" i="6"/>
  <c r="O645" i="6"/>
  <c r="O462" i="6"/>
  <c r="O152" i="6"/>
  <c r="O1441" i="6"/>
  <c r="O2251" i="6"/>
  <c r="P2251" i="6" s="1"/>
  <c r="O2356" i="6"/>
  <c r="P2356" i="6" s="1"/>
  <c r="O2700" i="6"/>
  <c r="P2700" i="6" s="1"/>
  <c r="O1876" i="6"/>
  <c r="O372" i="6"/>
  <c r="O68" i="6"/>
  <c r="O158" i="6"/>
  <c r="O1714" i="6"/>
  <c r="O2388" i="6"/>
  <c r="P2388" i="6" s="1"/>
  <c r="O2758" i="6"/>
  <c r="P2758" i="6" s="1"/>
  <c r="O1949" i="6"/>
  <c r="O1959" i="6"/>
  <c r="O1438" i="6"/>
  <c r="O1542" i="6"/>
  <c r="O676" i="6"/>
  <c r="O382" i="6"/>
  <c r="O332" i="6"/>
  <c r="O551" i="6"/>
  <c r="O1343" i="6"/>
  <c r="O1462" i="6"/>
  <c r="O2033" i="6"/>
  <c r="O2552" i="6"/>
  <c r="P2552" i="6" s="1"/>
  <c r="O2842" i="6"/>
  <c r="P2842" i="6" s="1"/>
  <c r="O2811" i="6"/>
  <c r="P2811" i="6" s="1"/>
  <c r="O2928" i="6"/>
  <c r="P2928" i="6" s="1"/>
  <c r="O2851" i="6"/>
  <c r="P2851" i="6" s="1"/>
  <c r="O2803" i="6"/>
  <c r="P2803" i="6" s="1"/>
  <c r="O2740" i="6"/>
  <c r="P2740" i="6" s="1"/>
  <c r="O2752" i="6"/>
  <c r="P2752" i="6" s="1"/>
  <c r="O2274" i="6"/>
  <c r="O2087" i="6"/>
  <c r="O2149" i="6"/>
  <c r="P2149" i="6" s="1"/>
  <c r="O1951" i="6"/>
  <c r="O1404" i="6"/>
  <c r="O1397" i="6"/>
  <c r="O1190" i="6"/>
  <c r="O1115" i="6"/>
  <c r="O922" i="6"/>
  <c r="O1023" i="6"/>
  <c r="O860" i="6"/>
  <c r="O566" i="6"/>
  <c r="O445" i="6"/>
  <c r="O1021" i="6"/>
  <c r="O165" i="6"/>
  <c r="O128" i="6"/>
  <c r="O134" i="6"/>
  <c r="O336" i="6"/>
  <c r="O65" i="6"/>
  <c r="O672" i="6"/>
  <c r="O913" i="6"/>
  <c r="O1033" i="6"/>
  <c r="P1033" i="6" s="1"/>
  <c r="O926" i="6"/>
  <c r="P926" i="6" s="1"/>
  <c r="O859" i="6"/>
  <c r="O1170" i="6"/>
  <c r="O1426" i="6"/>
  <c r="O1401" i="6"/>
  <c r="O1587" i="6"/>
  <c r="O1607" i="6"/>
  <c r="O1593" i="6"/>
  <c r="O1664" i="6"/>
  <c r="O1954" i="6"/>
  <c r="O1873" i="6"/>
  <c r="O2099" i="6"/>
  <c r="O2278" i="6"/>
  <c r="P2278" i="6" s="1"/>
  <c r="O2466" i="6"/>
  <c r="P2466" i="6" s="1"/>
  <c r="O2663" i="6"/>
  <c r="P2663" i="6" s="1"/>
  <c r="O2938" i="6"/>
  <c r="P2938" i="6" s="1"/>
  <c r="O2779" i="6"/>
  <c r="P2779" i="6" s="1"/>
  <c r="O2686" i="6"/>
  <c r="P2686" i="6" s="1"/>
  <c r="O2433" i="6"/>
  <c r="P2433" i="6" s="1"/>
  <c r="O2266" i="6"/>
  <c r="P2266" i="6" s="1"/>
  <c r="O1985" i="6"/>
  <c r="O1806" i="6"/>
  <c r="O1622" i="6"/>
  <c r="P1622" i="6" s="1"/>
  <c r="O1518" i="6"/>
  <c r="O978" i="6"/>
  <c r="O823" i="6"/>
  <c r="O661" i="6"/>
  <c r="O491" i="6"/>
  <c r="O221" i="6"/>
  <c r="O259" i="6"/>
  <c r="O4" i="6"/>
  <c r="O211" i="6"/>
  <c r="P211" i="6" s="1"/>
  <c r="O391" i="6"/>
  <c r="O1068" i="6"/>
  <c r="O1442" i="6"/>
  <c r="O1297" i="6"/>
  <c r="O1569" i="6"/>
  <c r="O2273" i="6"/>
  <c r="P2273" i="6" s="1"/>
  <c r="O2549" i="6"/>
  <c r="P2549" i="6" s="1"/>
  <c r="O1943" i="6"/>
  <c r="P1943" i="6" s="1"/>
  <c r="O1652" i="6"/>
  <c r="O1285" i="6"/>
  <c r="O1034" i="6"/>
  <c r="O1184" i="6"/>
  <c r="O610" i="6"/>
  <c r="O292" i="6"/>
  <c r="O1030" i="6"/>
  <c r="O1860" i="6"/>
  <c r="O2487" i="6"/>
  <c r="P2487" i="6" s="1"/>
  <c r="O2646" i="6"/>
  <c r="P2646" i="6" s="1"/>
  <c r="O3008" i="6"/>
  <c r="P3008" i="6" s="1"/>
  <c r="O2944" i="6"/>
  <c r="P2944" i="6" s="1"/>
  <c r="O2910" i="6"/>
  <c r="P2910" i="6" s="1"/>
  <c r="O2173" i="6"/>
  <c r="P2173" i="6" s="1"/>
  <c r="O1983" i="6"/>
  <c r="O1766" i="6"/>
  <c r="O1596" i="6"/>
  <c r="O1463" i="6"/>
  <c r="O1316" i="6"/>
  <c r="O1386" i="6"/>
  <c r="O1112" i="6"/>
  <c r="O1222" i="6"/>
  <c r="O965" i="6"/>
  <c r="O1248" i="6"/>
  <c r="O31" i="6"/>
  <c r="O511" i="6"/>
  <c r="O814" i="6"/>
  <c r="O1082" i="6"/>
  <c r="O1321" i="6"/>
  <c r="O1736" i="6"/>
  <c r="O1963" i="6"/>
  <c r="O1992" i="6"/>
  <c r="O2428" i="6"/>
  <c r="P2428" i="6" s="1"/>
  <c r="O2343" i="6"/>
  <c r="P2343" i="6" s="1"/>
  <c r="O2668" i="6"/>
  <c r="P2668" i="6" s="1"/>
  <c r="O2730" i="6"/>
  <c r="P2730" i="6" s="1"/>
  <c r="O2775" i="6"/>
  <c r="P2775" i="6" s="1"/>
  <c r="O2832" i="6"/>
  <c r="P2832" i="6" s="1"/>
  <c r="O2554" i="6"/>
  <c r="P2554" i="6" s="1"/>
  <c r="O1583" i="6"/>
  <c r="O1466" i="6"/>
  <c r="O358" i="6"/>
  <c r="O215" i="6"/>
  <c r="P215" i="6" s="1"/>
  <c r="O554" i="6"/>
  <c r="O584" i="6"/>
  <c r="O1135" i="6"/>
  <c r="O1208" i="6"/>
  <c r="O1767" i="6"/>
  <c r="O2799" i="6"/>
  <c r="P2799" i="6" s="1"/>
  <c r="O1753" i="6"/>
  <c r="O1752" i="6"/>
  <c r="O2276" i="6"/>
  <c r="P2276" i="6" s="1"/>
  <c r="O2673" i="6"/>
  <c r="P2673" i="6" s="1"/>
  <c r="O2936" i="6"/>
  <c r="P2936" i="6" s="1"/>
  <c r="O2750" i="6"/>
  <c r="P2750" i="6" s="1"/>
  <c r="O2935" i="6"/>
  <c r="P2935" i="6" s="1"/>
  <c r="O2742" i="6"/>
  <c r="P2742" i="6" s="1"/>
  <c r="O2665" i="6"/>
  <c r="P2665" i="6" s="1"/>
  <c r="O2314" i="6"/>
  <c r="P2314" i="6" s="1"/>
  <c r="O2488" i="6"/>
  <c r="O2192" i="6"/>
  <c r="P2192" i="6" s="1"/>
  <c r="O2127" i="6"/>
  <c r="O2109" i="6"/>
  <c r="O1864" i="6"/>
  <c r="O1750" i="6"/>
  <c r="O1726" i="6"/>
  <c r="O1235" i="6"/>
  <c r="O1204" i="6"/>
  <c r="O962" i="6"/>
  <c r="O900" i="6"/>
  <c r="O485" i="6"/>
  <c r="O650" i="6"/>
  <c r="O588" i="6"/>
  <c r="O205" i="6"/>
  <c r="O251" i="6"/>
  <c r="O168" i="6"/>
  <c r="O9" i="6"/>
  <c r="O155" i="6"/>
  <c r="O489" i="6"/>
  <c r="O1003" i="6"/>
  <c r="O293" i="6"/>
  <c r="O632" i="6"/>
  <c r="O904" i="6"/>
  <c r="O1252" i="6"/>
  <c r="O1601" i="6"/>
  <c r="O1802" i="6"/>
  <c r="O2144" i="6"/>
  <c r="P2144" i="6" s="1"/>
  <c r="O2220" i="6"/>
  <c r="O2238" i="6"/>
  <c r="P2238" i="6" s="1"/>
  <c r="O2463" i="6"/>
  <c r="P2463" i="6" s="1"/>
  <c r="O2482" i="6"/>
  <c r="P2482" i="6" s="1"/>
  <c r="O2834" i="6"/>
  <c r="P2834" i="6" s="1"/>
  <c r="O2908" i="6"/>
  <c r="P2908" i="6" s="1"/>
  <c r="O2682" i="6"/>
  <c r="P2682" i="6" s="1"/>
  <c r="O2626" i="6"/>
  <c r="P2626" i="6" s="1"/>
  <c r="O2664" i="6"/>
  <c r="P2664" i="6" s="1"/>
  <c r="O2414" i="6"/>
  <c r="P2414" i="6" s="1"/>
  <c r="O2443" i="6"/>
  <c r="P2443" i="6" s="1"/>
  <c r="O2221" i="6"/>
  <c r="P2221" i="6" s="1"/>
  <c r="O2513" i="6"/>
  <c r="P2513" i="6" s="1"/>
  <c r="O2124" i="6"/>
  <c r="O1920" i="6"/>
  <c r="O927" i="6"/>
  <c r="O767" i="6"/>
  <c r="O413" i="6"/>
  <c r="O556" i="6"/>
  <c r="O112" i="6"/>
  <c r="O552" i="6"/>
  <c r="O849" i="6"/>
  <c r="O995" i="6"/>
  <c r="O1016" i="6"/>
  <c r="O1513" i="6"/>
  <c r="O2035" i="6"/>
  <c r="O2900" i="6"/>
  <c r="P2900" i="6" s="1"/>
  <c r="O2877" i="6"/>
  <c r="P2877" i="6" s="1"/>
  <c r="O1742" i="6"/>
  <c r="O1684" i="6"/>
  <c r="O1227" i="6"/>
  <c r="O1269" i="6"/>
  <c r="O954" i="6"/>
  <c r="O863" i="6"/>
  <c r="O604" i="6"/>
  <c r="O531" i="6"/>
  <c r="P531" i="6" s="1"/>
  <c r="O197" i="6"/>
  <c r="P197" i="6" s="1"/>
  <c r="O388" i="6"/>
  <c r="O214" i="6"/>
  <c r="O397" i="6"/>
  <c r="O1017" i="6"/>
  <c r="O862" i="6"/>
  <c r="O1514" i="6"/>
  <c r="O1408" i="6"/>
  <c r="P1408" i="6" s="1"/>
  <c r="O2249" i="6"/>
  <c r="P2249" i="6" s="1"/>
  <c r="O2946" i="6"/>
  <c r="P2946" i="6" s="1"/>
  <c r="O1838" i="6"/>
  <c r="O1572" i="6"/>
  <c r="O708" i="6"/>
  <c r="O609" i="6"/>
  <c r="O665" i="6"/>
  <c r="O835" i="6"/>
  <c r="O955" i="6"/>
  <c r="O1224" i="6"/>
  <c r="O1260" i="6"/>
  <c r="O1360" i="6"/>
  <c r="O1359" i="6"/>
  <c r="O1530" i="6"/>
  <c r="O1488" i="6"/>
  <c r="P1488" i="6" s="1"/>
  <c r="O2757" i="6"/>
  <c r="P2757" i="6" s="1"/>
  <c r="O2441" i="6"/>
  <c r="P2441" i="6" s="1"/>
  <c r="O2363" i="6"/>
  <c r="P2363" i="6" s="1"/>
  <c r="O1708" i="6"/>
  <c r="O789" i="6"/>
  <c r="O1374" i="6"/>
  <c r="O2773" i="6"/>
  <c r="P2773" i="6" s="1"/>
  <c r="O2912" i="6"/>
  <c r="P2912" i="6" s="1"/>
  <c r="O1589" i="6"/>
  <c r="O1525" i="6"/>
  <c r="O1388" i="6"/>
  <c r="O1353" i="6"/>
  <c r="O828" i="6"/>
  <c r="O534" i="6"/>
  <c r="O199" i="6"/>
  <c r="O464" i="6"/>
  <c r="O774" i="6"/>
  <c r="O624" i="6"/>
  <c r="P624" i="6" s="1"/>
  <c r="O1344" i="6"/>
  <c r="O1795" i="6"/>
  <c r="O1666" i="6"/>
  <c r="O2569" i="6"/>
  <c r="P2569" i="6" s="1"/>
  <c r="O1634" i="6"/>
  <c r="O1974" i="6"/>
  <c r="O2302" i="6"/>
  <c r="P2302" i="6" s="1"/>
  <c r="O2354" i="6"/>
  <c r="O2932" i="6"/>
  <c r="P2932" i="6" s="1"/>
  <c r="O1758" i="6"/>
  <c r="O671" i="6"/>
  <c r="O217" i="6"/>
  <c r="O745" i="6"/>
  <c r="P745" i="6" s="1"/>
  <c r="O1655" i="6"/>
  <c r="O2025" i="6"/>
  <c r="O2230" i="6"/>
  <c r="P2230" i="6" s="1"/>
  <c r="O2699" i="6"/>
  <c r="P2699" i="6" s="1"/>
  <c r="O2861" i="6"/>
  <c r="P2861" i="6" s="1"/>
  <c r="O2875" i="6"/>
  <c r="P2875" i="6" s="1"/>
  <c r="O2793" i="6"/>
  <c r="P2793" i="6" s="1"/>
  <c r="O2044" i="6"/>
  <c r="O1904" i="6"/>
  <c r="O1799" i="6"/>
  <c r="O1484" i="6"/>
  <c r="O1487" i="6"/>
  <c r="O1510" i="6"/>
  <c r="P1510" i="6" s="1"/>
  <c r="O1185" i="6"/>
  <c r="O1136" i="6"/>
  <c r="O940" i="6"/>
  <c r="O631" i="6"/>
  <c r="O525" i="6"/>
  <c r="O323" i="6"/>
  <c r="O404" i="6"/>
  <c r="P404" i="6" s="1"/>
  <c r="O208" i="6"/>
  <c r="P208" i="6" s="1"/>
  <c r="O89" i="6"/>
  <c r="P89" i="6" s="1"/>
  <c r="O601" i="6"/>
  <c r="O872" i="6"/>
  <c r="O921" i="6"/>
  <c r="O1268" i="6"/>
  <c r="O1728" i="6"/>
  <c r="O1858" i="6"/>
  <c r="O2514" i="6"/>
  <c r="O2613" i="6"/>
  <c r="P2613" i="6" s="1"/>
  <c r="O2623" i="6"/>
  <c r="P2623" i="6" s="1"/>
  <c r="O2922" i="6"/>
  <c r="P2922" i="6" s="1"/>
  <c r="O2659" i="6"/>
  <c r="P2659" i="6" s="1"/>
  <c r="O2599" i="6"/>
  <c r="P2599" i="6" s="1"/>
  <c r="O2095" i="6"/>
  <c r="O1896" i="6"/>
  <c r="O1476" i="6"/>
  <c r="O1493" i="6"/>
  <c r="O1177" i="6"/>
  <c r="O932" i="6"/>
  <c r="O379" i="6"/>
  <c r="O348" i="6"/>
  <c r="O164" i="6"/>
  <c r="O832" i="6"/>
  <c r="P832" i="6" s="1"/>
  <c r="O1025" i="6"/>
  <c r="O1506" i="6"/>
  <c r="O2128" i="6"/>
  <c r="O2235" i="6"/>
  <c r="P2235" i="6" s="1"/>
  <c r="O2874" i="6"/>
  <c r="P2874" i="6" s="1"/>
  <c r="O2007" i="6"/>
  <c r="O1644" i="6"/>
  <c r="O679" i="6"/>
  <c r="O408" i="6"/>
  <c r="O902" i="6"/>
  <c r="O1346" i="6"/>
  <c r="O2647" i="6"/>
  <c r="P2647" i="6" s="1"/>
  <c r="O2888" i="6"/>
  <c r="P2888" i="6" s="1"/>
  <c r="O2651" i="6"/>
  <c r="P2651" i="6" s="1"/>
  <c r="O2092" i="6"/>
  <c r="O1952" i="6"/>
  <c r="O1781" i="6"/>
  <c r="O1535" i="6"/>
  <c r="O1418" i="6"/>
  <c r="O1358" i="6"/>
  <c r="O1220" i="6"/>
  <c r="P1220" i="6" s="1"/>
  <c r="O1176" i="6"/>
  <c r="O988" i="6"/>
  <c r="O573" i="6"/>
  <c r="O371" i="6"/>
  <c r="O380" i="6"/>
  <c r="O97" i="6"/>
  <c r="O231" i="6"/>
  <c r="O504" i="6"/>
  <c r="O766" i="6"/>
  <c r="O824" i="6"/>
  <c r="O1295" i="6"/>
  <c r="O1236" i="6"/>
  <c r="O1538" i="6"/>
  <c r="O1833" i="6"/>
  <c r="O2088" i="6"/>
  <c r="O2182" i="6"/>
  <c r="P2182" i="6" s="1"/>
  <c r="O2188" i="6"/>
  <c r="P2188" i="6" s="1"/>
  <c r="O2410" i="6"/>
  <c r="P2410" i="6" s="1"/>
  <c r="O2404" i="6"/>
  <c r="P2404" i="6" s="1"/>
  <c r="O2863" i="6"/>
  <c r="P2863" i="6" s="1"/>
  <c r="O2856" i="6"/>
  <c r="P2856" i="6" s="1"/>
  <c r="O2528" i="6"/>
  <c r="P2528" i="6" s="1"/>
  <c r="O2562" i="6"/>
  <c r="P2562" i="6" s="1"/>
  <c r="O2084" i="6"/>
  <c r="O1527" i="6"/>
  <c r="O437" i="6"/>
  <c r="O12" i="6"/>
  <c r="O351" i="6"/>
  <c r="O942" i="6"/>
  <c r="O817" i="6"/>
  <c r="O1751" i="6"/>
  <c r="O1835" i="6"/>
  <c r="O2166" i="6"/>
  <c r="P2166" i="6" s="1"/>
  <c r="O2217" i="6"/>
  <c r="P2217" i="6" s="1"/>
  <c r="O2346" i="6"/>
  <c r="P2346" i="6" s="1"/>
  <c r="O2672" i="6"/>
  <c r="P2672" i="6" s="1"/>
  <c r="O2117" i="6"/>
  <c r="P2117" i="6" s="1"/>
  <c r="O1036" i="6"/>
  <c r="O547" i="6"/>
  <c r="O174" i="6"/>
  <c r="O1809" i="6"/>
  <c r="P1809" i="6" s="1"/>
  <c r="O2975" i="6"/>
  <c r="P2975" i="6" s="1"/>
  <c r="O2102" i="6"/>
  <c r="O1823" i="6"/>
  <c r="O1636" i="6"/>
  <c r="O1485" i="6"/>
  <c r="O724" i="6"/>
  <c r="O494" i="6"/>
  <c r="O120" i="6"/>
  <c r="O204" i="6"/>
  <c r="O463" i="6"/>
  <c r="O407" i="6"/>
  <c r="P407" i="6" s="1"/>
  <c r="O873" i="6"/>
  <c r="P873" i="6" s="1"/>
  <c r="O1151" i="6"/>
  <c r="O1522" i="6"/>
  <c r="O1883" i="6"/>
  <c r="O2585" i="6"/>
  <c r="P2585" i="6" s="1"/>
  <c r="O2071" i="6"/>
  <c r="O1286" i="6"/>
  <c r="O797" i="6"/>
  <c r="O106" i="6"/>
  <c r="O304" i="6"/>
  <c r="O1635" i="6"/>
  <c r="O1473" i="6"/>
  <c r="O3017" i="6"/>
  <c r="O3009" i="6"/>
  <c r="P3009" i="6" s="1"/>
  <c r="O2886" i="6"/>
  <c r="P2886" i="6" s="1"/>
  <c r="O2954" i="6"/>
  <c r="P2954" i="6" s="1"/>
  <c r="O2895" i="6"/>
  <c r="P2895" i="6" s="1"/>
  <c r="O2825" i="6"/>
  <c r="P2825" i="6" s="1"/>
  <c r="O2531" i="6"/>
  <c r="P2531" i="6" s="1"/>
  <c r="O2632" i="6"/>
  <c r="P2632" i="6" s="1"/>
  <c r="O2134" i="6"/>
  <c r="O2321" i="6"/>
  <c r="P2321" i="6" s="1"/>
  <c r="O1763" i="6"/>
  <c r="O1556" i="6"/>
  <c r="O1756" i="6"/>
  <c r="O1371" i="6"/>
  <c r="O1686" i="6"/>
  <c r="O1214" i="6"/>
  <c r="O1198" i="6"/>
  <c r="O1411" i="6"/>
  <c r="O855" i="6"/>
  <c r="O692" i="6"/>
  <c r="O770" i="6"/>
  <c r="O749" i="6"/>
  <c r="O398" i="6"/>
  <c r="O587" i="6"/>
  <c r="O82" i="6"/>
  <c r="O191" i="6"/>
  <c r="O54" i="6"/>
  <c r="P54" i="6" s="1"/>
  <c r="O124" i="6"/>
  <c r="O399" i="6"/>
  <c r="O341" i="6"/>
  <c r="O929" i="6"/>
  <c r="O870" i="6"/>
  <c r="O1009" i="6"/>
  <c r="O992" i="6"/>
  <c r="O1545" i="6"/>
  <c r="O1392" i="6"/>
  <c r="O1624" i="6"/>
  <c r="O1384" i="6"/>
  <c r="O1703" i="6"/>
  <c r="O1939" i="6"/>
  <c r="O2170" i="6"/>
  <c r="P2170" i="6" s="1"/>
  <c r="O2246" i="6"/>
  <c r="P2246" i="6" s="1"/>
  <c r="O2115" i="6"/>
  <c r="O2460" i="6"/>
  <c r="P2460" i="6" s="1"/>
  <c r="O2359" i="6"/>
  <c r="P2359" i="6" s="1"/>
  <c r="O2525" i="6"/>
  <c r="P2525" i="6" s="1"/>
  <c r="O2612" i="6"/>
  <c r="P2612" i="6" s="1"/>
  <c r="O2706" i="6"/>
  <c r="P2706" i="6" s="1"/>
  <c r="O2809" i="6"/>
  <c r="O2282" i="6"/>
  <c r="P2282" i="6" s="1"/>
  <c r="O2480" i="6"/>
  <c r="P2480" i="6" s="1"/>
  <c r="O1131" i="6"/>
  <c r="O994" i="6"/>
  <c r="O1207" i="6"/>
  <c r="O1091" i="6"/>
  <c r="O693" i="6"/>
  <c r="O443" i="6"/>
  <c r="O173" i="6"/>
  <c r="O344" i="6"/>
  <c r="O656" i="6"/>
  <c r="O1381" i="6"/>
  <c r="P1381" i="6" s="1"/>
  <c r="O2365" i="6"/>
  <c r="P2365" i="6" s="1"/>
  <c r="O2533" i="6"/>
  <c r="P2533" i="6" s="1"/>
  <c r="O2615" i="6"/>
  <c r="P2615" i="6" s="1"/>
  <c r="O2841" i="6"/>
  <c r="P2841" i="6" s="1"/>
  <c r="O2349" i="6"/>
  <c r="P2349" i="6" s="1"/>
  <c r="O2158" i="6"/>
  <c r="P2158" i="6" s="1"/>
  <c r="O1989" i="6"/>
  <c r="O422" i="6"/>
  <c r="P422" i="6" s="1"/>
  <c r="O280" i="6"/>
  <c r="O87" i="6"/>
  <c r="O530" i="6"/>
  <c r="O1255" i="6"/>
  <c r="O1432" i="6"/>
  <c r="O1695" i="6"/>
  <c r="O2098" i="6"/>
  <c r="O2165" i="6"/>
  <c r="P2165" i="6" s="1"/>
  <c r="O2840" i="6"/>
  <c r="P2840" i="6" s="1"/>
  <c r="O2889" i="6"/>
  <c r="O2693" i="6"/>
  <c r="P2693" i="6" s="1"/>
  <c r="O2608" i="6"/>
  <c r="P2608" i="6" s="1"/>
  <c r="O2232" i="6"/>
  <c r="P2232" i="6" s="1"/>
  <c r="O1878" i="6"/>
  <c r="O1871" i="6"/>
  <c r="O1732" i="6"/>
  <c r="O1509" i="6"/>
  <c r="O1439" i="6"/>
  <c r="O1612" i="6"/>
  <c r="O1339" i="6"/>
  <c r="O911" i="6"/>
  <c r="O748" i="6"/>
  <c r="O644" i="6"/>
  <c r="O454" i="6"/>
  <c r="O757" i="6"/>
  <c r="O701" i="6"/>
  <c r="O241" i="6"/>
  <c r="O53" i="6"/>
  <c r="O138" i="6"/>
  <c r="O235" i="6"/>
  <c r="O44" i="6"/>
  <c r="O190" i="6"/>
  <c r="P190" i="6" s="1"/>
  <c r="O137" i="6"/>
  <c r="O249" i="6"/>
  <c r="O242" i="6"/>
  <c r="P242" i="6" s="1"/>
  <c r="O367" i="6"/>
  <c r="O325" i="6"/>
  <c r="O1070" i="6"/>
  <c r="O769" i="6"/>
  <c r="O1125" i="6"/>
  <c r="O1122" i="6"/>
  <c r="O1375" i="6"/>
  <c r="O1276" i="6"/>
  <c r="O1663" i="6"/>
  <c r="O1544" i="6"/>
  <c r="O1658" i="6"/>
  <c r="O1617" i="6"/>
  <c r="P1617" i="6" s="1"/>
  <c r="O1930" i="6"/>
  <c r="O2114" i="6"/>
  <c r="O2267" i="6"/>
  <c r="P2267" i="6" s="1"/>
  <c r="O2270" i="6"/>
  <c r="P2270" i="6" s="1"/>
  <c r="O2259" i="6"/>
  <c r="P2259" i="6" s="1"/>
  <c r="O2177" i="6"/>
  <c r="P2177" i="6" s="1"/>
  <c r="O2519" i="6"/>
  <c r="P2519" i="6" s="1"/>
  <c r="O2524" i="6"/>
  <c r="P2524" i="6" s="1"/>
  <c r="O2858" i="6"/>
  <c r="P2858" i="6" s="1"/>
  <c r="O2949" i="6"/>
  <c r="P2949" i="6" s="1"/>
  <c r="O2181" i="6"/>
  <c r="P2181" i="6" s="1"/>
  <c r="O2207" i="6"/>
  <c r="P2207" i="6" s="1"/>
  <c r="O1792" i="6"/>
  <c r="O1627" i="6"/>
  <c r="O1445" i="6"/>
  <c r="O1310" i="6"/>
  <c r="O1160" i="6"/>
  <c r="O622" i="6"/>
  <c r="O111" i="6"/>
  <c r="O91" i="6"/>
  <c r="O362" i="6"/>
  <c r="O950" i="6"/>
  <c r="O1231" i="6"/>
  <c r="O1448" i="6"/>
  <c r="O1680" i="6"/>
  <c r="O2405" i="6"/>
  <c r="P2405" i="6" s="1"/>
  <c r="O2716" i="6"/>
  <c r="P2716" i="6" s="1"/>
  <c r="O2689" i="6"/>
  <c r="P2689" i="6" s="1"/>
  <c r="O2820" i="6"/>
  <c r="P2820" i="6" s="1"/>
  <c r="O1936" i="6"/>
  <c r="O780" i="6"/>
  <c r="O17" i="6"/>
  <c r="O505" i="6"/>
  <c r="O1405" i="6"/>
  <c r="O1498" i="6"/>
  <c r="O2113" i="6"/>
  <c r="O2780" i="6"/>
  <c r="P2780" i="6" s="1"/>
  <c r="O1547" i="6"/>
  <c r="O1704" i="6"/>
  <c r="O2953" i="6"/>
  <c r="P2953" i="6" s="1"/>
  <c r="O3006" i="6"/>
  <c r="O2870" i="6"/>
  <c r="P2870" i="6" s="1"/>
  <c r="O2976" i="6"/>
  <c r="P2976" i="6" s="1"/>
  <c r="O2785" i="6"/>
  <c r="P2785" i="6" s="1"/>
  <c r="O2595" i="6"/>
  <c r="O2373" i="6"/>
  <c r="P2373" i="6" s="1"/>
  <c r="O2472" i="6"/>
  <c r="P2472" i="6" s="1"/>
  <c r="O2280" i="6"/>
  <c r="P2280" i="6" s="1"/>
  <c r="O2168" i="6"/>
  <c r="P2168" i="6" s="1"/>
  <c r="O2023" i="6"/>
  <c r="P2023" i="6" s="1"/>
  <c r="O1926" i="6"/>
  <c r="O1773" i="6"/>
  <c r="O1725" i="6"/>
  <c r="O1557" i="6"/>
  <c r="O1324" i="6"/>
  <c r="O1639" i="6"/>
  <c r="O1380" i="6"/>
  <c r="O858" i="6"/>
  <c r="O959" i="6"/>
  <c r="O796" i="6"/>
  <c r="O810" i="6"/>
  <c r="O861" i="6"/>
  <c r="O502" i="6"/>
  <c r="O310" i="6"/>
  <c r="O917" i="6"/>
  <c r="O101" i="6"/>
  <c r="P101" i="6" s="1"/>
  <c r="O186" i="6"/>
  <c r="O316" i="6"/>
  <c r="O275" i="6"/>
  <c r="O166" i="6"/>
  <c r="O84" i="6"/>
  <c r="O105" i="6"/>
  <c r="O83" i="6"/>
  <c r="P83" i="6" s="1"/>
  <c r="O394" i="6"/>
  <c r="O606" i="6"/>
  <c r="O480" i="6"/>
  <c r="O808" i="6"/>
  <c r="O1041" i="6"/>
  <c r="O1054" i="6"/>
  <c r="O987" i="6"/>
  <c r="O1140" i="6"/>
  <c r="P1140" i="6" s="1"/>
  <c r="O1244" i="6"/>
  <c r="O1292" i="6"/>
  <c r="O1464" i="6"/>
  <c r="O1497" i="6"/>
  <c r="O1772" i="6"/>
  <c r="O1812" i="6"/>
  <c r="O2002" i="6"/>
  <c r="O2032" i="6"/>
  <c r="O2164" i="6"/>
  <c r="P2164" i="6" s="1"/>
  <c r="O2527" i="6"/>
  <c r="P2527" i="6" s="1"/>
  <c r="O2429" i="6"/>
  <c r="P2429" i="6" s="1"/>
  <c r="O2973" i="6"/>
  <c r="P2973" i="6" s="1"/>
  <c r="O2806" i="6"/>
  <c r="P2806" i="6" s="1"/>
  <c r="O2724" i="6"/>
  <c r="P2724" i="6" s="1"/>
  <c r="O2350" i="6"/>
  <c r="P2350" i="6" s="1"/>
  <c r="O2427" i="6"/>
  <c r="P2427" i="6" s="1"/>
  <c r="O2271" i="6"/>
  <c r="P2271" i="6" s="1"/>
  <c r="O1670" i="6"/>
  <c r="O1391" i="6"/>
  <c r="O914" i="6"/>
  <c r="O1044" i="6"/>
  <c r="O363" i="6"/>
  <c r="O93" i="6"/>
  <c r="O184" i="6"/>
  <c r="O140" i="6"/>
  <c r="O449" i="6"/>
  <c r="O1210" i="6"/>
  <c r="O1599" i="6"/>
  <c r="O1602" i="6"/>
  <c r="O1843" i="6"/>
  <c r="O2000" i="6"/>
  <c r="O2493" i="6"/>
  <c r="P2493" i="6" s="1"/>
  <c r="O2601" i="6"/>
  <c r="P2601" i="6" s="1"/>
  <c r="O2745" i="6"/>
  <c r="P2745" i="6" s="1"/>
  <c r="O1709" i="6"/>
  <c r="O1390" i="6"/>
  <c r="O185" i="6"/>
  <c r="O642" i="6"/>
  <c r="O782" i="6"/>
  <c r="O333" i="6"/>
  <c r="O985" i="6"/>
  <c r="O2107" i="6"/>
  <c r="O2145" i="6"/>
  <c r="P2145" i="6" s="1"/>
  <c r="O2196" i="6"/>
  <c r="P2196" i="6" s="1"/>
  <c r="O2517" i="6"/>
  <c r="P2517" i="6" s="1"/>
  <c r="O2337" i="6"/>
  <c r="P2337" i="6" s="1"/>
  <c r="O2319" i="6"/>
  <c r="P2319" i="6" s="1"/>
  <c r="O3013" i="6"/>
  <c r="O2272" i="6"/>
  <c r="P2272" i="6" s="1"/>
  <c r="O1717" i="6"/>
  <c r="O1460" i="6"/>
  <c r="O1549" i="6"/>
  <c r="O1189" i="6"/>
  <c r="O1015" i="6"/>
  <c r="O501" i="6"/>
  <c r="O300" i="6"/>
  <c r="P300" i="6" s="1"/>
  <c r="O67" i="6"/>
  <c r="O234" i="6"/>
  <c r="O939" i="6"/>
  <c r="O1090" i="6"/>
  <c r="O1406" i="6"/>
  <c r="O1982" i="6"/>
  <c r="O2468" i="6"/>
  <c r="P2468" i="6" s="1"/>
  <c r="O2434" i="6"/>
  <c r="O2788" i="6"/>
  <c r="P2788" i="6" s="1"/>
  <c r="O2635" i="6"/>
  <c r="P2635" i="6" s="1"/>
  <c r="O1611" i="6"/>
  <c r="O1007" i="6"/>
  <c r="O493" i="6"/>
  <c r="O8" i="6"/>
  <c r="O59" i="6"/>
  <c r="O944" i="6"/>
  <c r="O2066" i="6"/>
  <c r="O2333" i="6"/>
  <c r="P2333" i="6" s="1"/>
  <c r="O2712" i="6"/>
  <c r="P2712" i="6" s="1"/>
  <c r="O2902" i="6"/>
  <c r="P2902" i="6" s="1"/>
  <c r="O1867" i="6"/>
  <c r="O2914" i="6"/>
  <c r="P2914" i="6" s="1"/>
  <c r="O2913" i="6"/>
  <c r="P2913" i="6" s="1"/>
  <c r="O2801" i="6"/>
  <c r="P2801" i="6" s="1"/>
  <c r="O2897" i="6"/>
  <c r="P2897" i="6" s="1"/>
  <c r="O2998" i="6"/>
  <c r="O2784" i="6"/>
  <c r="P2784" i="6" s="1"/>
  <c r="O2683" i="6"/>
  <c r="P2683" i="6" s="1"/>
  <c r="O2250" i="6"/>
  <c r="P2250" i="6" s="1"/>
  <c r="O2352" i="6"/>
  <c r="P2352" i="6" s="1"/>
  <c r="O2409" i="6"/>
  <c r="P2409" i="6" s="1"/>
  <c r="O2063" i="6"/>
  <c r="O2004" i="6"/>
  <c r="O1765" i="6"/>
  <c r="O1816" i="6"/>
  <c r="O1716" i="6"/>
  <c r="O1605" i="6"/>
  <c r="O1364" i="6"/>
  <c r="O1378" i="6"/>
  <c r="O999" i="6"/>
  <c r="O836" i="6"/>
  <c r="O542" i="6"/>
  <c r="O421" i="6"/>
  <c r="O484" i="6"/>
  <c r="O226" i="6"/>
  <c r="O564" i="6"/>
  <c r="O308" i="6"/>
  <c r="O187" i="6"/>
  <c r="O875" i="6"/>
  <c r="O439" i="6"/>
  <c r="O314" i="6"/>
  <c r="O433" i="6"/>
  <c r="O643" i="6"/>
  <c r="P643" i="6" s="1"/>
  <c r="O1032" i="6"/>
  <c r="O1290" i="6"/>
  <c r="O1338" i="6"/>
  <c r="O1521" i="6"/>
  <c r="O1529" i="6"/>
  <c r="O2175" i="6"/>
  <c r="P2175" i="6" s="1"/>
  <c r="O1859" i="6"/>
  <c r="O2011" i="6"/>
  <c r="O2056" i="6"/>
  <c r="O1979" i="6"/>
  <c r="O2418" i="6"/>
  <c r="P2418" i="6" s="1"/>
  <c r="O2469" i="6"/>
  <c r="P2469" i="6" s="1"/>
  <c r="O2396" i="6"/>
  <c r="P2396" i="6" s="1"/>
  <c r="O2550" i="6"/>
  <c r="P2550" i="6" s="1"/>
  <c r="O2619" i="6"/>
  <c r="P2619" i="6" s="1"/>
  <c r="O2769" i="6"/>
  <c r="P2769" i="6" s="1"/>
  <c r="O2411" i="6"/>
  <c r="P2411" i="6" s="1"/>
  <c r="O2287" i="6"/>
  <c r="P2287" i="6" s="1"/>
  <c r="O2060" i="6"/>
  <c r="O1909" i="6"/>
  <c r="O1856" i="6"/>
  <c r="O1718" i="6"/>
  <c r="O1277" i="6"/>
  <c r="O799" i="6"/>
  <c r="O595" i="6"/>
  <c r="O154" i="6"/>
  <c r="O182" i="6"/>
  <c r="O303" i="6"/>
  <c r="P303" i="6" s="1"/>
  <c r="O635" i="6"/>
  <c r="O784" i="6"/>
  <c r="O742" i="6"/>
  <c r="O1586" i="6"/>
  <c r="O2477" i="6"/>
  <c r="P2477" i="6" s="1"/>
  <c r="O3022" i="6"/>
  <c r="P3022" i="6" s="1"/>
  <c r="O2734" i="6"/>
  <c r="P2734" i="6" s="1"/>
  <c r="O1693" i="6"/>
  <c r="O1500" i="6"/>
  <c r="O1567" i="6"/>
  <c r="O1764" i="6"/>
  <c r="O1150" i="6"/>
  <c r="O1216" i="6"/>
  <c r="O1168" i="6"/>
  <c r="O826" i="6"/>
  <c r="O1097" i="6"/>
  <c r="O646" i="6"/>
  <c r="O620" i="6"/>
  <c r="O339" i="6"/>
  <c r="O69" i="6"/>
  <c r="O224" i="6"/>
  <c r="O11" i="6"/>
  <c r="O260" i="6"/>
  <c r="O424" i="6"/>
  <c r="P424" i="6" s="1"/>
  <c r="O737" i="6"/>
  <c r="O867" i="6"/>
  <c r="O888" i="6"/>
  <c r="O1472" i="6"/>
  <c r="O1257" i="6"/>
  <c r="O2978" i="6"/>
  <c r="P2978" i="6" s="1"/>
  <c r="O2200" i="6"/>
  <c r="P2200" i="6" s="1"/>
  <c r="O482" i="6"/>
  <c r="P482" i="6" s="1"/>
  <c r="O729" i="6"/>
  <c r="O750" i="6"/>
  <c r="P750" i="6" s="1"/>
  <c r="O2857" i="6"/>
  <c r="P2857" i="6" s="1"/>
  <c r="O2687" i="6"/>
  <c r="P2687" i="6" s="1"/>
  <c r="O2269" i="6"/>
  <c r="P2269" i="6" s="1"/>
  <c r="O626" i="6"/>
  <c r="O514" i="6"/>
  <c r="O673" i="6"/>
  <c r="O883" i="6"/>
  <c r="O1414" i="6"/>
  <c r="O1433" i="6"/>
  <c r="O1730" i="6"/>
  <c r="O2901" i="6"/>
  <c r="P2901" i="6" s="1"/>
  <c r="O2347" i="6"/>
  <c r="P2347" i="6" s="1"/>
  <c r="O253" i="6"/>
  <c r="O790" i="6"/>
  <c r="O747" i="6"/>
  <c r="O1382" i="6"/>
  <c r="O2555" i="6"/>
  <c r="P2555" i="6" s="1"/>
  <c r="O1449" i="6"/>
  <c r="O773" i="6"/>
  <c r="O402" i="6"/>
  <c r="P402" i="6" s="1"/>
  <c r="O2871" i="6"/>
  <c r="P2871" i="6" s="1"/>
  <c r="O2719" i="6"/>
  <c r="P2719" i="6" s="1"/>
  <c r="O2597" i="6"/>
  <c r="P2597" i="6" s="1"/>
  <c r="O2317" i="6"/>
  <c r="P2317" i="6" s="1"/>
  <c r="O110" i="6"/>
  <c r="O1314" i="6"/>
  <c r="O1416" i="6"/>
  <c r="O2355" i="6"/>
  <c r="P2355" i="6" s="1"/>
  <c r="O2379" i="6"/>
  <c r="P2379" i="6" s="1"/>
  <c r="O694" i="6"/>
  <c r="O734" i="6"/>
  <c r="O2890" i="6"/>
  <c r="P2890" i="6" s="1"/>
  <c r="O6" i="6"/>
  <c r="O947" i="6"/>
  <c r="O1191" i="6"/>
  <c r="O2003" i="6"/>
  <c r="O2723" i="6"/>
  <c r="P2723" i="6" s="1"/>
  <c r="O1977" i="6"/>
  <c r="O261" i="6"/>
  <c r="O2813" i="6"/>
  <c r="P2813" i="6" s="1"/>
  <c r="O1106" i="6"/>
  <c r="O1266" i="6"/>
  <c r="O38" i="6"/>
  <c r="O319" i="6"/>
  <c r="O2397" i="6"/>
  <c r="P2397" i="6" s="1"/>
  <c r="O2980" i="6"/>
  <c r="P2980" i="6" s="1"/>
  <c r="O2951" i="6"/>
  <c r="P2951" i="6" s="1"/>
  <c r="O2945" i="6"/>
  <c r="P2945" i="6" s="1"/>
  <c r="O2960" i="6"/>
  <c r="P2960" i="6" s="1"/>
  <c r="O2755" i="6"/>
  <c r="O2473" i="6"/>
  <c r="P2473" i="6" s="1"/>
  <c r="O2148" i="6"/>
  <c r="P2148" i="6" s="1"/>
  <c r="O1903" i="6"/>
  <c r="O1620" i="6"/>
  <c r="O1417" i="6"/>
  <c r="O1293" i="6"/>
  <c r="O366" i="6"/>
  <c r="O223" i="6"/>
  <c r="O1132" i="6"/>
  <c r="O1306" i="6"/>
  <c r="O1400" i="6"/>
  <c r="O1563" i="6"/>
  <c r="O2009" i="6"/>
  <c r="O2154" i="6"/>
  <c r="P2154" i="6" s="1"/>
  <c r="O2008" i="6"/>
  <c r="O2292" i="6"/>
  <c r="P2292" i="6" s="1"/>
  <c r="O2444" i="6"/>
  <c r="P2444" i="6" s="1"/>
  <c r="O2530" i="6"/>
  <c r="P2530" i="6" s="1"/>
  <c r="O2898" i="6"/>
  <c r="P2898" i="6" s="1"/>
  <c r="O2648" i="6"/>
  <c r="O2030" i="6"/>
  <c r="O1911" i="6"/>
  <c r="O1264" i="6"/>
  <c r="O550" i="6"/>
  <c r="O176" i="6"/>
  <c r="O27" i="6"/>
  <c r="O1022" i="6"/>
  <c r="O1483" i="6"/>
  <c r="O1553" i="6"/>
  <c r="O3011" i="6"/>
  <c r="P3011" i="6" s="1"/>
  <c r="O2725" i="6"/>
  <c r="P2725" i="6" s="1"/>
  <c r="O2717" i="6"/>
  <c r="P2717" i="6" s="1"/>
  <c r="O2627" i="6"/>
  <c r="P2627" i="6" s="1"/>
  <c r="O2068" i="6"/>
  <c r="O1928" i="6"/>
  <c r="O1863" i="6"/>
  <c r="O1511" i="6"/>
  <c r="O1205" i="6"/>
  <c r="O1026" i="6"/>
  <c r="O1081" i="6"/>
  <c r="O964" i="6"/>
  <c r="O655" i="6"/>
  <c r="O778" i="6"/>
  <c r="O549" i="6"/>
  <c r="O754" i="6"/>
  <c r="O347" i="6"/>
  <c r="O596" i="6"/>
  <c r="O283" i="6"/>
  <c r="O33" i="6"/>
  <c r="O212" i="6"/>
  <c r="O123" i="6"/>
  <c r="O585" i="6"/>
  <c r="O627" i="6"/>
  <c r="O761" i="6"/>
  <c r="O1181" i="6"/>
  <c r="O1407" i="6"/>
  <c r="O1226" i="6"/>
  <c r="O1457" i="6"/>
  <c r="O1688" i="6"/>
  <c r="O1801" i="6"/>
  <c r="O1932" i="6"/>
  <c r="O2163" i="6"/>
  <c r="P2163" i="6" s="1"/>
  <c r="O2335" i="6"/>
  <c r="P2335" i="6" s="1"/>
  <c r="O2262" i="6"/>
  <c r="P2262" i="6" s="1"/>
  <c r="O2631" i="6"/>
  <c r="P2631" i="6" s="1"/>
  <c r="O2538" i="6"/>
  <c r="P2538" i="6" s="1"/>
  <c r="O2560" i="6"/>
  <c r="P2560" i="6" s="1"/>
  <c r="O2804" i="6"/>
  <c r="P2804" i="6" s="1"/>
  <c r="O2797" i="6"/>
  <c r="P2797" i="6" s="1"/>
  <c r="O2879" i="6"/>
  <c r="P2879" i="6" s="1"/>
  <c r="O2478" i="6"/>
  <c r="P2478" i="6" s="1"/>
  <c r="O2344" i="6"/>
  <c r="P2344" i="6" s="1"/>
  <c r="O2022" i="6"/>
  <c r="O1707" i="6"/>
  <c r="O1800" i="6"/>
  <c r="O1200" i="6"/>
  <c r="O1280" i="6"/>
  <c r="P1280" i="6" s="1"/>
  <c r="O541" i="6"/>
  <c r="O670" i="6"/>
  <c r="P670" i="6" s="1"/>
  <c r="O990" i="6"/>
  <c r="O1095" i="6"/>
  <c r="O1188" i="6"/>
  <c r="O1561" i="6"/>
  <c r="O3001" i="6"/>
  <c r="O2880" i="6"/>
  <c r="P2880" i="6" s="1"/>
  <c r="O1832" i="6"/>
  <c r="O1784" i="6"/>
  <c r="O1155" i="6"/>
  <c r="O991" i="6"/>
  <c r="O743" i="6"/>
  <c r="P743" i="6" s="1"/>
  <c r="O2920" i="6"/>
  <c r="P2920" i="6" s="1"/>
  <c r="O2521" i="6"/>
  <c r="P2521" i="6" s="1"/>
  <c r="O2234" i="6"/>
  <c r="P2234" i="6" s="1"/>
  <c r="O2304" i="6"/>
  <c r="P2304" i="6" s="1"/>
  <c r="O2353" i="6"/>
  <c r="P2353" i="6" s="1"/>
  <c r="O2047" i="6"/>
  <c r="O1950" i="6"/>
  <c r="O1749" i="6"/>
  <c r="O1694" i="6"/>
  <c r="P1694" i="6" s="1"/>
  <c r="O1581" i="6"/>
  <c r="O1683" i="6"/>
  <c r="O1272" i="6"/>
  <c r="O882" i="6"/>
  <c r="O983" i="6"/>
  <c r="O820" i="6"/>
  <c r="O1053" i="6"/>
  <c r="O722" i="6"/>
  <c r="O526" i="6"/>
  <c r="O405" i="6"/>
  <c r="O356" i="6"/>
  <c r="O125" i="6"/>
  <c r="O210" i="6"/>
  <c r="P210" i="6" s="1"/>
  <c r="O436" i="6"/>
  <c r="O52" i="6"/>
  <c r="O465" i="6"/>
  <c r="O1046" i="6"/>
  <c r="O575" i="6"/>
  <c r="O758" i="6"/>
  <c r="O611" i="6"/>
  <c r="O1109" i="6"/>
  <c r="O1377" i="6"/>
  <c r="O1651" i="6"/>
  <c r="O1608" i="6"/>
  <c r="O1916" i="6"/>
  <c r="P1916" i="6" s="1"/>
  <c r="O1899" i="6"/>
  <c r="O1825" i="6"/>
  <c r="O2082" i="6"/>
  <c r="O2584" i="6"/>
  <c r="P2584" i="6" s="1"/>
  <c r="O2598" i="6"/>
  <c r="P2598" i="6" s="1"/>
  <c r="O2681" i="6"/>
  <c r="P2681" i="6" s="1"/>
  <c r="O2844" i="6"/>
  <c r="P2844" i="6" s="1"/>
  <c r="O3019" i="6"/>
  <c r="O2360" i="6"/>
  <c r="P2360" i="6" s="1"/>
  <c r="O1668" i="6"/>
  <c r="O1355" i="6"/>
  <c r="O1229" i="6"/>
  <c r="O1031" i="6"/>
  <c r="O981" i="6"/>
  <c r="O194" i="6"/>
  <c r="O139" i="6"/>
  <c r="O279" i="6"/>
  <c r="O360" i="6"/>
  <c r="O664" i="6"/>
  <c r="O1124" i="6"/>
  <c r="O1273" i="6"/>
  <c r="O1697" i="6"/>
  <c r="O1759" i="6"/>
  <c r="O1796" i="6"/>
  <c r="O1956" i="6"/>
  <c r="O2057" i="6"/>
  <c r="O2509" i="6"/>
  <c r="P2509" i="6" s="1"/>
  <c r="O2254" i="6"/>
  <c r="P2254" i="6" s="1"/>
  <c r="O3010" i="6"/>
  <c r="P3010" i="6" s="1"/>
  <c r="O712" i="6"/>
  <c r="O938" i="6"/>
  <c r="O181" i="6"/>
  <c r="O736" i="6"/>
  <c r="O1531" i="6"/>
  <c r="O2380" i="6"/>
  <c r="P2380" i="6" s="1"/>
  <c r="O3003" i="6"/>
  <c r="O1126" i="6"/>
  <c r="O667" i="6"/>
  <c r="O21" i="6"/>
  <c r="O1291" i="6"/>
  <c r="O986" i="6"/>
  <c r="O229" i="6"/>
  <c r="O1094" i="6"/>
  <c r="O720" i="6"/>
  <c r="O715" i="6"/>
  <c r="O1571" i="6"/>
  <c r="O2167" i="6"/>
  <c r="O746" i="6"/>
  <c r="O265" i="6"/>
  <c r="O1062" i="6"/>
  <c r="O1852" i="6"/>
  <c r="O2146" i="6"/>
  <c r="P2146" i="6" s="1"/>
  <c r="O786" i="6"/>
  <c r="O2571" i="6"/>
  <c r="P2571" i="6" s="1"/>
  <c r="O3023" i="6"/>
  <c r="P3023" i="6" s="1"/>
  <c r="O2891" i="6"/>
  <c r="P2891" i="6" s="1"/>
  <c r="O2762" i="6"/>
  <c r="P2762" i="6" s="1"/>
  <c r="O2731" i="6"/>
  <c r="P2731" i="6" s="1"/>
  <c r="O2556" i="6"/>
  <c r="P2556" i="6" s="1"/>
  <c r="O2539" i="6"/>
  <c r="P2539" i="6" s="1"/>
  <c r="O2467" i="6"/>
  <c r="P2467" i="6" s="1"/>
  <c r="O2328" i="6"/>
  <c r="P2328" i="6" s="1"/>
  <c r="O2403" i="6"/>
  <c r="P2403" i="6" s="1"/>
  <c r="O2070" i="6"/>
  <c r="O2093" i="6"/>
  <c r="O1919" i="6"/>
  <c r="O1699" i="6"/>
  <c r="O1629" i="6"/>
  <c r="O1325" i="6"/>
  <c r="O1142" i="6"/>
  <c r="O1147" i="6"/>
  <c r="O941" i="6"/>
  <c r="O637" i="6"/>
  <c r="O523" i="6"/>
  <c r="O18" i="6"/>
  <c r="O127" i="6"/>
  <c r="O30" i="6"/>
  <c r="O156" i="6"/>
  <c r="O527" i="6"/>
  <c r="O434" i="6"/>
  <c r="O258" i="6"/>
  <c r="O878" i="6"/>
  <c r="O1057" i="6"/>
  <c r="O998" i="6"/>
  <c r="O657" i="6"/>
  <c r="O1111" i="6"/>
  <c r="O1085" i="6"/>
  <c r="O1328" i="6"/>
  <c r="O1357" i="6"/>
  <c r="O1429" i="6"/>
  <c r="O1552" i="6"/>
  <c r="O1499" i="6"/>
  <c r="O1560" i="6"/>
  <c r="O1648" i="6"/>
  <c r="P1648" i="6" s="1"/>
  <c r="O1898" i="6"/>
  <c r="O1828" i="6"/>
  <c r="O2090" i="6"/>
  <c r="O2027" i="6"/>
  <c r="O2227" i="6"/>
  <c r="P2227" i="6" s="1"/>
  <c r="O2228" i="6"/>
  <c r="P2228" i="6" s="1"/>
  <c r="O2413" i="6"/>
  <c r="P2413" i="6" s="1"/>
  <c r="O2453" i="6"/>
  <c r="P2453" i="6" s="1"/>
  <c r="O2744" i="6"/>
  <c r="P2744" i="6" s="1"/>
  <c r="O2802" i="6"/>
  <c r="P2802" i="6" s="1"/>
  <c r="O2892" i="6"/>
  <c r="P2892" i="6" s="1"/>
  <c r="O1960" i="6"/>
  <c r="O1774" i="6"/>
  <c r="O1221" i="6"/>
  <c r="O866" i="6"/>
  <c r="O996" i="6"/>
  <c r="O719" i="6"/>
  <c r="O318" i="6"/>
  <c r="O315" i="6"/>
  <c r="P315" i="6" s="1"/>
  <c r="O45" i="6"/>
  <c r="O200" i="6"/>
  <c r="O132" i="6"/>
  <c r="O718" i="6"/>
  <c r="O899" i="6"/>
  <c r="P899" i="6" s="1"/>
  <c r="O960" i="6"/>
  <c r="O1064" i="6"/>
  <c r="O897" i="6"/>
  <c r="O1138" i="6"/>
  <c r="O1760" i="6"/>
  <c r="O2017" i="6"/>
  <c r="O2645" i="6"/>
  <c r="P2645" i="6" s="1"/>
  <c r="O2639" i="6"/>
  <c r="P2639" i="6" s="1"/>
  <c r="O2684" i="6"/>
  <c r="P2684" i="6" s="1"/>
  <c r="O2076" i="6"/>
  <c r="P2076" i="6" s="1"/>
  <c r="O1455" i="6"/>
  <c r="O1083" i="6"/>
  <c r="O429" i="6"/>
  <c r="P429" i="6" s="1"/>
  <c r="O85" i="6"/>
  <c r="O266" i="6"/>
  <c r="O707" i="6"/>
  <c r="O633" i="6"/>
  <c r="O1528" i="6"/>
  <c r="O1738" i="6"/>
  <c r="O1914" i="6"/>
  <c r="O2161" i="6"/>
  <c r="P2161" i="6" s="1"/>
  <c r="O2439" i="6"/>
  <c r="P2439" i="6" s="1"/>
  <c r="O2823" i="6"/>
  <c r="P2823" i="6" s="1"/>
  <c r="O2096" i="6"/>
  <c r="O2606" i="6"/>
  <c r="P2606" i="6" s="1"/>
  <c r="O2878" i="6"/>
  <c r="P2878" i="6" s="1"/>
  <c r="O2937" i="6"/>
  <c r="P2937" i="6" s="1"/>
  <c r="O2974" i="6"/>
  <c r="P2974" i="6" s="1"/>
  <c r="O2523" i="6"/>
  <c r="P2523" i="6" s="1"/>
  <c r="O2417" i="6"/>
  <c r="P2417" i="6" s="1"/>
  <c r="O2336" i="6"/>
  <c r="P2336" i="6" s="1"/>
  <c r="O2489" i="6"/>
  <c r="P2489" i="6" s="1"/>
  <c r="O2126" i="6"/>
  <c r="O2125" i="6"/>
  <c r="O1755" i="6"/>
  <c r="P1755" i="6" s="1"/>
  <c r="O1548" i="6"/>
  <c r="O1710" i="6"/>
  <c r="O1363" i="6"/>
  <c r="O1677" i="6"/>
  <c r="O1197" i="6"/>
  <c r="O847" i="6"/>
  <c r="O684" i="6"/>
  <c r="O1013" i="6"/>
  <c r="O730" i="6"/>
  <c r="O390" i="6"/>
  <c r="O579" i="6"/>
  <c r="O74" i="6"/>
  <c r="O183" i="6"/>
  <c r="O222" i="6"/>
  <c r="O36" i="6"/>
  <c r="O169" i="6"/>
  <c r="O466" i="6"/>
  <c r="O619" i="6"/>
  <c r="P619" i="6" s="1"/>
  <c r="O651" i="6"/>
  <c r="O640" i="6"/>
  <c r="O838" i="6"/>
  <c r="P838" i="6" s="1"/>
  <c r="O1148" i="6"/>
  <c r="O1233" i="6"/>
  <c r="O1393" i="6"/>
  <c r="O1225" i="6"/>
  <c r="O1354" i="6"/>
  <c r="P1354" i="6" s="1"/>
  <c r="O1456" i="6"/>
  <c r="O1907" i="6"/>
  <c r="O1761" i="6"/>
  <c r="O1804" i="6"/>
  <c r="O1842" i="6"/>
  <c r="O2097" i="6"/>
  <c r="O2383" i="6"/>
  <c r="P2383" i="6" s="1"/>
  <c r="O2294" i="6"/>
  <c r="P2294" i="6" s="1"/>
  <c r="O2420" i="6"/>
  <c r="P2420" i="6" s="1"/>
  <c r="O2660" i="6"/>
  <c r="P2660" i="6" s="1"/>
  <c r="O2713" i="6"/>
  <c r="P2713" i="6" s="1"/>
  <c r="O2864" i="6"/>
  <c r="P2864" i="6" s="1"/>
  <c r="O2736" i="6"/>
  <c r="P2736" i="6" s="1"/>
  <c r="O2674" i="6"/>
  <c r="P2674" i="6" s="1"/>
  <c r="O2374" i="6"/>
  <c r="P2374" i="6" s="1"/>
  <c r="O2400" i="6"/>
  <c r="P2400" i="6" s="1"/>
  <c r="O2191" i="6"/>
  <c r="P2191" i="6" s="1"/>
  <c r="O2036" i="6"/>
  <c r="O1783" i="6"/>
  <c r="O1603" i="6"/>
  <c r="O1479" i="6"/>
  <c r="O1347" i="6"/>
  <c r="O634" i="6"/>
  <c r="O581" i="6"/>
  <c r="O444" i="6"/>
  <c r="O48" i="6"/>
  <c r="O448" i="6"/>
  <c r="O1019" i="6"/>
  <c r="O912" i="6"/>
  <c r="O1394" i="6"/>
  <c r="O1480" i="6"/>
  <c r="O1938" i="6"/>
  <c r="O2041" i="6"/>
  <c r="O2399" i="6"/>
  <c r="P2399" i="6" s="1"/>
  <c r="O2395" i="6"/>
  <c r="P2395" i="6" s="1"/>
  <c r="O1846" i="6"/>
  <c r="O1516" i="6"/>
  <c r="O1349" i="6"/>
  <c r="O1270" i="6"/>
  <c r="O901" i="6"/>
  <c r="O538" i="6"/>
  <c r="O819" i="6"/>
  <c r="O1467" i="6"/>
  <c r="O1640" i="6"/>
  <c r="O1857" i="6"/>
  <c r="O2436" i="6"/>
  <c r="P2436" i="6" s="1"/>
  <c r="O2348" i="6"/>
  <c r="P2348" i="6" s="1"/>
  <c r="O2576" i="6"/>
  <c r="P2576" i="6" s="1"/>
  <c r="O2653" i="6"/>
  <c r="P2653" i="6" s="1"/>
  <c r="O1610" i="6"/>
  <c r="O2152" i="6"/>
  <c r="P2152" i="6" s="1"/>
  <c r="O2754" i="6"/>
  <c r="P2754" i="6" s="1"/>
  <c r="O2958" i="6"/>
  <c r="P2958" i="6" s="1"/>
  <c r="O2881" i="6"/>
  <c r="P2881" i="6" s="1"/>
  <c r="O2952" i="6"/>
  <c r="P2952" i="6" s="1"/>
  <c r="O2824" i="6"/>
  <c r="P2824" i="6" s="1"/>
  <c r="O2610" i="6"/>
  <c r="P2610" i="6" s="1"/>
  <c r="O2541" i="6"/>
  <c r="O2546" i="6"/>
  <c r="P2546" i="6" s="1"/>
  <c r="O2440" i="6"/>
  <c r="P2440" i="6" s="1"/>
  <c r="O2216" i="6"/>
  <c r="P2216" i="6" s="1"/>
  <c r="O2189" i="6"/>
  <c r="P2189" i="6" s="1"/>
  <c r="O1862" i="6"/>
  <c r="P1862" i="6" s="1"/>
  <c r="O1821" i="6"/>
  <c r="O1597" i="6"/>
  <c r="O1654" i="6"/>
  <c r="O1847" i="6"/>
  <c r="O1494" i="6"/>
  <c r="O1307" i="6"/>
  <c r="O895" i="6"/>
  <c r="O732" i="6"/>
  <c r="O647" i="6"/>
  <c r="O438" i="6"/>
  <c r="O669" i="6"/>
  <c r="O37" i="6"/>
  <c r="O122" i="6"/>
  <c r="O262" i="6"/>
  <c r="O198" i="6"/>
  <c r="O145" i="6"/>
  <c r="O257" i="6"/>
  <c r="O522" i="6"/>
  <c r="O400" i="6"/>
  <c r="O681" i="6"/>
  <c r="O710" i="6"/>
  <c r="O798" i="6"/>
  <c r="O1076" i="6"/>
  <c r="O1157" i="6"/>
  <c r="O1154" i="6"/>
  <c r="O1287" i="6"/>
  <c r="O1576" i="6"/>
  <c r="O1383" i="6"/>
  <c r="O1279" i="6"/>
  <c r="O1672" i="6"/>
  <c r="O1968" i="6"/>
  <c r="O2139" i="6"/>
  <c r="O2162" i="6"/>
  <c r="P2162" i="6" s="1"/>
  <c r="O2289" i="6"/>
  <c r="P2289" i="6" s="1"/>
  <c r="O2201" i="6"/>
  <c r="P2201" i="6" s="1"/>
  <c r="O2535" i="6"/>
  <c r="P2535" i="6" s="1"/>
  <c r="O2738" i="6"/>
  <c r="P2738" i="6" s="1"/>
  <c r="O2899" i="6"/>
  <c r="P2899" i="6" s="1"/>
  <c r="O2573" i="6"/>
  <c r="P2573" i="6" s="1"/>
  <c r="O2451" i="6"/>
  <c r="P2451" i="6" s="1"/>
  <c r="O1880" i="6"/>
  <c r="O1161" i="6"/>
  <c r="O916" i="6"/>
  <c r="O558" i="6"/>
  <c r="O278" i="6"/>
  <c r="O172" i="6"/>
  <c r="O25" i="6"/>
  <c r="O431" i="6"/>
  <c r="O721" i="6"/>
  <c r="O1385" i="6"/>
  <c r="O2553" i="6"/>
  <c r="P2553" i="6" s="1"/>
  <c r="O2721" i="6"/>
  <c r="P2721" i="6" s="1"/>
  <c r="O2966" i="6"/>
  <c r="P2966" i="6" s="1"/>
  <c r="O2586" i="6"/>
  <c r="P2586" i="6" s="1"/>
  <c r="O1369" i="6"/>
  <c r="O42" i="6"/>
  <c r="O1079" i="6"/>
  <c r="O1690" i="6"/>
  <c r="O1908" i="6"/>
  <c r="P1908" i="6" s="1"/>
  <c r="O2746" i="6"/>
  <c r="P2746" i="6" s="1"/>
  <c r="O1616" i="6"/>
  <c r="O1897" i="6"/>
  <c r="O2075" i="6"/>
  <c r="O3025" i="6"/>
  <c r="P3025" i="6" s="1"/>
  <c r="O1653" i="6"/>
  <c r="O1059" i="6"/>
  <c r="O805" i="6"/>
  <c r="O853" i="6"/>
  <c r="O765" i="6"/>
  <c r="O178" i="6"/>
  <c r="O107" i="6"/>
  <c r="O57" i="6"/>
  <c r="O529" i="6"/>
  <c r="O696" i="6"/>
  <c r="P696" i="6" s="1"/>
  <c r="O1156" i="6"/>
  <c r="O1241" i="6"/>
  <c r="O1656" i="6"/>
  <c r="O1882" i="6"/>
  <c r="O2051" i="6"/>
  <c r="O2291" i="6"/>
  <c r="P2291" i="6" s="1"/>
  <c r="O2637" i="6"/>
  <c r="P2637" i="6" s="1"/>
  <c r="O2494" i="6"/>
  <c r="P2494" i="6" s="1"/>
  <c r="O1980" i="6"/>
  <c r="O815" i="6"/>
  <c r="O313" i="6"/>
  <c r="O652" i="6"/>
  <c r="O142" i="6"/>
  <c r="O638" i="6"/>
  <c r="P638" i="6" s="1"/>
  <c r="O1319" i="6"/>
  <c r="O1778" i="6"/>
  <c r="O2058" i="6"/>
  <c r="O2498" i="6"/>
  <c r="P2498" i="6" s="1"/>
  <c r="O2614" i="6"/>
  <c r="P2614" i="6" s="1"/>
  <c r="O2423" i="6"/>
  <c r="P2423" i="6" s="1"/>
  <c r="O2561" i="6"/>
  <c r="P2561" i="6" s="1"/>
  <c r="O2923" i="6"/>
  <c r="P2923" i="6" s="1"/>
  <c r="O2846" i="6"/>
  <c r="P2846" i="6" s="1"/>
  <c r="O2575" i="6"/>
  <c r="P2575" i="6" s="1"/>
  <c r="O2330" i="6"/>
  <c r="P2330" i="6" s="1"/>
  <c r="O2256" i="6"/>
  <c r="P2256" i="6" s="1"/>
  <c r="O2371" i="6"/>
  <c r="P2371" i="6" s="1"/>
  <c r="O2311" i="6"/>
  <c r="P2311" i="6" s="1"/>
  <c r="O1902" i="6"/>
  <c r="O1701" i="6"/>
  <c r="O1661" i="6"/>
  <c r="O1598" i="6"/>
  <c r="O1533" i="6"/>
  <c r="O1288" i="6"/>
  <c r="O834" i="6"/>
  <c r="O935" i="6"/>
  <c r="O772" i="6"/>
  <c r="O678" i="6"/>
  <c r="O478" i="6"/>
  <c r="O77" i="6"/>
  <c r="O162" i="6"/>
  <c r="O20" i="6"/>
  <c r="O219" i="6"/>
  <c r="O567" i="6"/>
  <c r="O417" i="6"/>
  <c r="O561" i="6"/>
  <c r="O357" i="6"/>
  <c r="O827" i="6"/>
  <c r="O1180" i="6"/>
  <c r="O1149" i="6"/>
  <c r="O1706" i="6"/>
  <c r="O1643" i="6"/>
  <c r="O1579" i="6"/>
  <c r="O1657" i="6"/>
  <c r="O1940" i="6"/>
  <c r="O2121" i="6"/>
  <c r="O2048" i="6"/>
  <c r="O2236" i="6"/>
  <c r="P2236" i="6" s="1"/>
  <c r="O2855" i="6"/>
  <c r="P2855" i="6" s="1"/>
  <c r="O2790" i="6"/>
  <c r="P2790" i="6" s="1"/>
  <c r="O2657" i="6"/>
  <c r="P2657" i="6" s="1"/>
  <c r="O2565" i="6"/>
  <c r="P2565" i="6" s="1"/>
  <c r="O2604" i="6"/>
  <c r="P2604" i="6" s="1"/>
  <c r="O2358" i="6"/>
  <c r="P2358" i="6" s="1"/>
  <c r="O2306" i="6"/>
  <c r="P2306" i="6" s="1"/>
  <c r="O2465" i="6"/>
  <c r="P2465" i="6" s="1"/>
  <c r="O2184" i="6"/>
  <c r="P2184" i="6" s="1"/>
  <c r="O2322" i="6"/>
  <c r="P2322" i="6" s="1"/>
  <c r="O2119" i="6"/>
  <c r="P2119" i="6" s="1"/>
  <c r="O2045" i="6"/>
  <c r="O1845" i="6"/>
  <c r="O1958" i="6"/>
  <c r="O1638" i="6"/>
  <c r="O1366" i="6"/>
  <c r="O1018" i="6"/>
  <c r="O1020" i="6"/>
  <c r="O783" i="6"/>
  <c r="O342" i="6"/>
  <c r="O467" i="6"/>
  <c r="O244" i="6"/>
  <c r="O26" i="6"/>
  <c r="O35" i="6"/>
  <c r="O92" i="6"/>
  <c r="O674" i="6"/>
  <c r="O592" i="6"/>
  <c r="O739" i="6"/>
  <c r="O1362" i="6"/>
  <c r="O1771" i="6"/>
  <c r="O2484" i="6"/>
  <c r="P2484" i="6" s="1"/>
  <c r="O2768" i="6"/>
  <c r="P2768" i="6" s="1"/>
  <c r="O1830" i="6"/>
  <c r="O1789" i="6"/>
  <c r="O1436" i="6"/>
  <c r="O1678" i="6"/>
  <c r="O1356" i="6"/>
  <c r="O1422" i="6"/>
  <c r="O1333" i="6"/>
  <c r="O1278" i="6"/>
  <c r="O1075" i="6"/>
  <c r="O956" i="6"/>
  <c r="O717" i="6"/>
  <c r="O666" i="6"/>
  <c r="O420" i="6"/>
  <c r="O500" i="6"/>
  <c r="O24" i="6"/>
  <c r="O825" i="6"/>
  <c r="O506" i="6"/>
  <c r="O977" i="6"/>
  <c r="O1337" i="6"/>
  <c r="O1322" i="6"/>
  <c r="O1591" i="6"/>
  <c r="O2083" i="6"/>
  <c r="O2351" i="6"/>
  <c r="P2351" i="6" s="1"/>
</calcChain>
</file>

<file path=xl/sharedStrings.xml><?xml version="1.0" encoding="utf-8"?>
<sst xmlns="http://schemas.openxmlformats.org/spreadsheetml/2006/main" count="82558" uniqueCount="148">
  <si>
    <t>Year</t>
  </si>
  <si>
    <t>Month</t>
  </si>
  <si>
    <t>Type</t>
  </si>
  <si>
    <t># of bedrooms</t>
  </si>
  <si>
    <t>Vacancy Rate (%)</t>
  </si>
  <si>
    <t>Availability Rate (%)</t>
  </si>
  <si>
    <t>Average Rent ($)</t>
  </si>
  <si>
    <t>Median Rent ($)</t>
  </si>
  <si>
    <t>% Change</t>
  </si>
  <si>
    <t>Units</t>
  </si>
  <si>
    <t>Apartment</t>
  </si>
  <si>
    <t>Bachelor</t>
  </si>
  <si>
    <t>West End/Stanley Park</t>
  </si>
  <si>
    <t xml:space="preserve">a </t>
  </si>
  <si>
    <t>**</t>
  </si>
  <si>
    <t xml:space="preserve">b </t>
  </si>
  <si>
    <t>English Bay</t>
  </si>
  <si>
    <t>Downtown</t>
  </si>
  <si>
    <t xml:space="preserve">c </t>
  </si>
  <si>
    <t>South Granville/Oak</t>
  </si>
  <si>
    <t>Kitsilano/Point Grey</t>
  </si>
  <si>
    <t>Westside/Kerrisdale</t>
  </si>
  <si>
    <t>++</t>
  </si>
  <si>
    <t>Marpole</t>
  </si>
  <si>
    <t>Mount Pleasant/Renfrew Heights</t>
  </si>
  <si>
    <t>East Hastings</t>
  </si>
  <si>
    <t>Southeast Vancouver</t>
  </si>
  <si>
    <t>University Endowment Lands</t>
  </si>
  <si>
    <t>Central Park/Metrotown</t>
  </si>
  <si>
    <t>Southeast Burnaby</t>
  </si>
  <si>
    <t xml:space="preserve">d </t>
  </si>
  <si>
    <t>North Burnaby</t>
  </si>
  <si>
    <t>New Westminster</t>
  </si>
  <si>
    <t>North Vancouver CY</t>
  </si>
  <si>
    <t>North Vancouver DM</t>
  </si>
  <si>
    <t>West Vancouver</t>
  </si>
  <si>
    <t>Richmond</t>
  </si>
  <si>
    <t>Delta</t>
  </si>
  <si>
    <t>Surrey</t>
  </si>
  <si>
    <t>White Rock</t>
  </si>
  <si>
    <t>Langley City and Langley DM</t>
  </si>
  <si>
    <t>Tri-Cities</t>
  </si>
  <si>
    <t>Maple Ridge/Pitt Meadows</t>
  </si>
  <si>
    <t>Vancouver</t>
  </si>
  <si>
    <t>year</t>
  </si>
  <si>
    <t>month</t>
  </si>
  <si>
    <t>type</t>
  </si>
  <si>
    <t>rate_type</t>
  </si>
  <si>
    <t>neighborhood</t>
  </si>
  <si>
    <t>bachelor_rate</t>
  </si>
  <si>
    <t>bachelor_survey</t>
  </si>
  <si>
    <t>1_bed_rate</t>
  </si>
  <si>
    <t>1_bed_survey</t>
  </si>
  <si>
    <t>2_bed_rate</t>
  </si>
  <si>
    <t>2_bed_survey</t>
  </si>
  <si>
    <t>3+_bed_rate</t>
  </si>
  <si>
    <t>3+_bed_survey</t>
  </si>
  <si>
    <t>total_bed_rate</t>
  </si>
  <si>
    <t>total_bed_survey</t>
  </si>
  <si>
    <t>average</t>
  </si>
  <si>
    <t>North Vancouver City</t>
  </si>
  <si>
    <t>median</t>
  </si>
  <si>
    <t>key</t>
  </si>
  <si>
    <t>column</t>
  </si>
  <si>
    <t>value</t>
  </si>
  <si>
    <t>apartment</t>
  </si>
  <si>
    <t>vancouver</t>
  </si>
  <si>
    <t>year_min</t>
  </si>
  <si>
    <t>ratio</t>
  </si>
  <si>
    <t>Key_1</t>
  </si>
  <si>
    <t>Key_2</t>
  </si>
  <si>
    <t>key_vancouver</t>
  </si>
  <si>
    <t>bedrooms</t>
  </si>
  <si>
    <t>original_value</t>
  </si>
  <si>
    <t>ratio_2_vancouver</t>
  </si>
  <si>
    <t>vancouver_value</t>
  </si>
  <si>
    <t>calculated_value</t>
  </si>
  <si>
    <t>final_value</t>
  </si>
  <si>
    <t>Zones</t>
  </si>
  <si>
    <t>Rent_Zone_Code</t>
  </si>
  <si>
    <t>Rent_Zone_Name</t>
  </si>
  <si>
    <t>Neighbourhood_Code</t>
  </si>
  <si>
    <t>Neighbourhood_Name</t>
  </si>
  <si>
    <t>Rent_Zone_Code_equivalent</t>
  </si>
  <si>
    <t>Zone 1 - West End/Stanley Park</t>
  </si>
  <si>
    <t>Point Grey</t>
  </si>
  <si>
    <t>Zone 2 - English Bay</t>
  </si>
  <si>
    <t>Kitsilano</t>
  </si>
  <si>
    <t>Zone 3 - Downtown</t>
  </si>
  <si>
    <t>Dunbar</t>
  </si>
  <si>
    <t>West End/Downtown (Zones 1-3)</t>
  </si>
  <si>
    <t>Arbutus Ridge-Mackenzie Heights</t>
  </si>
  <si>
    <t>Zone 4 - South Granville/Oak</t>
  </si>
  <si>
    <t>Kerrisdale</t>
  </si>
  <si>
    <t>Zone 5 - Kitsilano/Point Grey</t>
  </si>
  <si>
    <t>Southlands</t>
  </si>
  <si>
    <t>Zone 6 - Westside/Kerrisdale</t>
  </si>
  <si>
    <t>Fairview</t>
  </si>
  <si>
    <t>Zone 7 - Marpole</t>
  </si>
  <si>
    <t>Shaughnessy</t>
  </si>
  <si>
    <t>Zone 8 - Mount Pleasant/Renfrew Heights</t>
  </si>
  <si>
    <t>Cambie</t>
  </si>
  <si>
    <t>Zone 9 - East Hastings</t>
  </si>
  <si>
    <t>South Granville</t>
  </si>
  <si>
    <t>Zone 10 - Southeast Vancouver</t>
  </si>
  <si>
    <t>Oakridge</t>
  </si>
  <si>
    <t>City of Vancouver (Zones 1-10)</t>
  </si>
  <si>
    <t>Zone 11 - University Endowment Lands</t>
  </si>
  <si>
    <t>Mount Pleasant</t>
  </si>
  <si>
    <t>Zone 12 - Central Park/Metrotown</t>
  </si>
  <si>
    <t>Grandview</t>
  </si>
  <si>
    <t>Zone 13 - Southeast Burnaby</t>
  </si>
  <si>
    <t>Cedar Cottage</t>
  </si>
  <si>
    <t>Zone 14 - North Burnaby</t>
  </si>
  <si>
    <t>Main &amp; Fraser</t>
  </si>
  <si>
    <t>Burnaby (Zones 12-14)</t>
  </si>
  <si>
    <t>South Vancouver</t>
  </si>
  <si>
    <t>Zone 15 - New Westminster</t>
  </si>
  <si>
    <t>Marine Drive</t>
  </si>
  <si>
    <t>Zone 16 - North Vancouver CY</t>
  </si>
  <si>
    <t>Knight</t>
  </si>
  <si>
    <t>Zone 17 - North Vancouver DM</t>
  </si>
  <si>
    <t>Hastings East</t>
  </si>
  <si>
    <t>Zone 18 - West Vancouver</t>
  </si>
  <si>
    <t>Renfrew</t>
  </si>
  <si>
    <t>Zone 19 - Richmond</t>
  </si>
  <si>
    <t>Renfrew Heights</t>
  </si>
  <si>
    <t>Zone 20 - Delta</t>
  </si>
  <si>
    <t>Collingwood</t>
  </si>
  <si>
    <t>Zone 21 - Surrey</t>
  </si>
  <si>
    <t>Killarney</t>
  </si>
  <si>
    <t>Zone 22 - White Rock</t>
  </si>
  <si>
    <t>Fraserview</t>
  </si>
  <si>
    <t>Zone 23 - Langley City and Langley DM</t>
  </si>
  <si>
    <t>Zone 24 - Tri-Cities</t>
  </si>
  <si>
    <t>West End</t>
  </si>
  <si>
    <t>Zone 25 - Maple Ridge/Pitt Meadows</t>
  </si>
  <si>
    <t>Coal Harbor</t>
  </si>
  <si>
    <t>Vancouver CMA (all)</t>
  </si>
  <si>
    <t>Downtown South</t>
  </si>
  <si>
    <t>False Creek North</t>
  </si>
  <si>
    <t>KEY_3</t>
  </si>
  <si>
    <t>ratio_family_condo</t>
  </si>
  <si>
    <t>ratio_4_3</t>
  </si>
  <si>
    <t>ratio_5_4</t>
  </si>
  <si>
    <t>ratio_6_5</t>
  </si>
  <si>
    <t>Apartment_3</t>
  </si>
  <si>
    <t>ratio_family_condo_3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</si>
</sst>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sz val="10"/>
      <name val="Times New Roman"/>
      <family val="1"/>
      <charset val="1"/>
    </font>
    <font>
      <b/>
      <sz val="1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mmy/Dropbox/SFU/IAT%20814/Project/data/MLS_property_sales/average_sale_prices_bedroom_dwell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_estate_trends"/>
      <sheetName val="MLS_original"/>
      <sheetName val="HPI"/>
      <sheetName val="average_sale_prices"/>
      <sheetName val="ratio_family_bedrooms"/>
      <sheetName val="ratio_condo_family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year</v>
          </cell>
          <cell r="B1" t="str">
            <v>dwelling_type</v>
          </cell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 t="str">
            <v>ratio_4_3</v>
          </cell>
          <cell r="J1" t="str">
            <v>ratio_5_4</v>
          </cell>
          <cell r="K1" t="str">
            <v>ratio_6_5</v>
          </cell>
        </row>
        <row r="2">
          <cell r="A2">
            <v>2019</v>
          </cell>
          <cell r="B2" t="str">
            <v>family_dwelling</v>
          </cell>
          <cell r="C2">
            <v>663000</v>
          </cell>
          <cell r="D2">
            <v>1200000</v>
          </cell>
          <cell r="E2">
            <v>1700000</v>
          </cell>
          <cell r="F2">
            <v>1800000</v>
          </cell>
          <cell r="G2">
            <v>2200000</v>
          </cell>
          <cell r="H2">
            <v>3300000</v>
          </cell>
          <cell r="I2">
            <v>1.0588235294117647</v>
          </cell>
          <cell r="J2">
            <v>1.2222222222222223</v>
          </cell>
          <cell r="K2">
            <v>1.5</v>
          </cell>
        </row>
        <row r="3">
          <cell r="A3">
            <v>2018</v>
          </cell>
          <cell r="B3" t="str">
            <v>family_dwelling</v>
          </cell>
          <cell r="C3">
            <v>723958.82073152065</v>
          </cell>
          <cell r="D3">
            <v>1310332.7072063724</v>
          </cell>
          <cell r="E3">
            <v>1856304.6685423609</v>
          </cell>
          <cell r="F3">
            <v>1965499.0608095585</v>
          </cell>
          <cell r="G3">
            <v>2402276.6298783491</v>
          </cell>
          <cell r="H3">
            <v>3603414.9448175239</v>
          </cell>
          <cell r="I3">
            <v>1.0588235294117647</v>
          </cell>
          <cell r="J3">
            <v>1.2222222222222221</v>
          </cell>
          <cell r="K3">
            <v>1.5</v>
          </cell>
        </row>
        <row r="4">
          <cell r="A4">
            <v>2017</v>
          </cell>
          <cell r="B4" t="str">
            <v>family_dwelling</v>
          </cell>
          <cell r="C4">
            <v>706545.06904863648</v>
          </cell>
          <cell r="D4">
            <v>1278814.6046129167</v>
          </cell>
          <cell r="E4">
            <v>1811654.0232016321</v>
          </cell>
          <cell r="F4">
            <v>1918221.9069193751</v>
          </cell>
          <cell r="G4">
            <v>2344493.4417903475</v>
          </cell>
          <cell r="H4">
            <v>3516740.1626855209</v>
          </cell>
          <cell r="I4">
            <v>1.0588235294117647</v>
          </cell>
          <cell r="J4">
            <v>1.2222222222222223</v>
          </cell>
          <cell r="K4">
            <v>1.5</v>
          </cell>
        </row>
        <row r="5">
          <cell r="A5">
            <v>2016</v>
          </cell>
          <cell r="B5" t="str">
            <v>family_dwelling</v>
          </cell>
          <cell r="C5">
            <v>655543.83560539491</v>
          </cell>
          <cell r="D5">
            <v>1186504.6798287691</v>
          </cell>
          <cell r="E5">
            <v>1680881.6297574227</v>
          </cell>
          <cell r="F5">
            <v>1779757.0197431536</v>
          </cell>
          <cell r="G5">
            <v>2175258.5796860764</v>
          </cell>
          <cell r="H5">
            <v>3262887.869529115</v>
          </cell>
          <cell r="I5">
            <v>1.0588235294117647</v>
          </cell>
          <cell r="J5">
            <v>1.2222222222222221</v>
          </cell>
          <cell r="K5">
            <v>1.5000000000000002</v>
          </cell>
        </row>
        <row r="6">
          <cell r="A6">
            <v>2015</v>
          </cell>
          <cell r="B6" t="str">
            <v>family_dwelling</v>
          </cell>
          <cell r="C6">
            <v>509253.35569117166</v>
          </cell>
          <cell r="D6">
            <v>921725.5306627542</v>
          </cell>
          <cell r="E6">
            <v>1305777.8351055684</v>
          </cell>
          <cell r="F6">
            <v>1382588.2959941314</v>
          </cell>
          <cell r="G6">
            <v>1689830.1395483827</v>
          </cell>
          <cell r="H6">
            <v>2534745.2093225741</v>
          </cell>
          <cell r="I6">
            <v>1.0588235294117647</v>
          </cell>
          <cell r="J6">
            <v>1.2222222222222221</v>
          </cell>
          <cell r="K6">
            <v>1.5</v>
          </cell>
        </row>
        <row r="7">
          <cell r="A7">
            <v>2014</v>
          </cell>
          <cell r="B7" t="str">
            <v>family_dwelling</v>
          </cell>
          <cell r="C7">
            <v>445044.82316616015</v>
          </cell>
          <cell r="D7">
            <v>805510.99215594598</v>
          </cell>
          <cell r="E7">
            <v>1141140.5722209236</v>
          </cell>
          <cell r="F7">
            <v>1208266.488233919</v>
          </cell>
          <cell r="G7">
            <v>1476770.1522859011</v>
          </cell>
          <cell r="H7">
            <v>2215155.2284288513</v>
          </cell>
          <cell r="I7">
            <v>1.0588235294117647</v>
          </cell>
          <cell r="J7">
            <v>1.2222222222222223</v>
          </cell>
          <cell r="K7">
            <v>1.4999999999999998</v>
          </cell>
        </row>
        <row r="8">
          <cell r="A8">
            <v>2013</v>
          </cell>
          <cell r="B8" t="str">
            <v>family_dwelling</v>
          </cell>
          <cell r="C8">
            <v>421324.06504196132</v>
          </cell>
          <cell r="D8">
            <v>762577.4932886177</v>
          </cell>
          <cell r="E8">
            <v>1080318.1154922084</v>
          </cell>
          <cell r="F8">
            <v>1143866.2399329266</v>
          </cell>
          <cell r="G8">
            <v>1398058.7376957992</v>
          </cell>
          <cell r="H8">
            <v>2097088.1065436988</v>
          </cell>
          <cell r="I8">
            <v>1.0588235294117647</v>
          </cell>
          <cell r="J8">
            <v>1.2222222222222223</v>
          </cell>
          <cell r="K8">
            <v>1.5</v>
          </cell>
        </row>
        <row r="9">
          <cell r="A9">
            <v>2012</v>
          </cell>
          <cell r="B9" t="str">
            <v>family_dwelling</v>
          </cell>
          <cell r="C9">
            <v>431431.31011020381</v>
          </cell>
          <cell r="D9">
            <v>780871.14952073083</v>
          </cell>
          <cell r="E9">
            <v>1106234.128487702</v>
          </cell>
          <cell r="F9">
            <v>1171306.7242810964</v>
          </cell>
          <cell r="G9">
            <v>1431597.1074546732</v>
          </cell>
          <cell r="H9">
            <v>2147395.6611820101</v>
          </cell>
          <cell r="I9">
            <v>1.0588235294117647</v>
          </cell>
          <cell r="J9">
            <v>1.2222222222222221</v>
          </cell>
          <cell r="K9">
            <v>1.5000000000000002</v>
          </cell>
        </row>
        <row r="10">
          <cell r="A10">
            <v>2011</v>
          </cell>
          <cell r="B10" t="str">
            <v>family_dwelling</v>
          </cell>
          <cell r="C10">
            <v>420655.949952839</v>
          </cell>
          <cell r="D10">
            <v>761368.23520875839</v>
          </cell>
          <cell r="E10">
            <v>1078604.9998790743</v>
          </cell>
          <cell r="F10">
            <v>1142052.3528131375</v>
          </cell>
          <cell r="G10">
            <v>1395841.7645493902</v>
          </cell>
          <cell r="H10">
            <v>2093762.6468240854</v>
          </cell>
          <cell r="I10">
            <v>1.0588235294117647</v>
          </cell>
          <cell r="J10">
            <v>1.2222222222222221</v>
          </cell>
          <cell r="K10">
            <v>1.5</v>
          </cell>
        </row>
        <row r="11">
          <cell r="A11">
            <v>2010</v>
          </cell>
          <cell r="B11" t="str">
            <v>family_dwelling</v>
          </cell>
          <cell r="C11">
            <v>387095.1927960465</v>
          </cell>
          <cell r="D11">
            <v>700624.78334126063</v>
          </cell>
          <cell r="E11">
            <v>992551.7764001193</v>
          </cell>
          <cell r="F11">
            <v>1050937.1750118909</v>
          </cell>
          <cell r="G11">
            <v>1284478.769458978</v>
          </cell>
          <cell r="H11">
            <v>1926718.1541884667</v>
          </cell>
          <cell r="I11">
            <v>1.0588235294117647</v>
          </cell>
          <cell r="J11">
            <v>1.2222222222222223</v>
          </cell>
          <cell r="K11">
            <v>1.4999999999999998</v>
          </cell>
        </row>
        <row r="12">
          <cell r="A12">
            <v>2009</v>
          </cell>
          <cell r="B12" t="str">
            <v>family_dwelling</v>
          </cell>
          <cell r="C12">
            <v>345805.68028828711</v>
          </cell>
          <cell r="D12">
            <v>625892.63400594948</v>
          </cell>
          <cell r="E12">
            <v>886681.23150842846</v>
          </cell>
          <cell r="F12">
            <v>938838.95100892428</v>
          </cell>
          <cell r="G12">
            <v>1147469.8290109073</v>
          </cell>
          <cell r="H12">
            <v>1721204.7435163611</v>
          </cell>
          <cell r="I12">
            <v>1.0588235294117647</v>
          </cell>
          <cell r="J12">
            <v>1.2222222222222221</v>
          </cell>
          <cell r="K12">
            <v>1.5</v>
          </cell>
        </row>
        <row r="13">
          <cell r="A13">
            <v>2008</v>
          </cell>
          <cell r="B13" t="str">
            <v>family_dwelling</v>
          </cell>
          <cell r="C13">
            <v>365031.36009287101</v>
          </cell>
          <cell r="D13">
            <v>660690.24451198382</v>
          </cell>
          <cell r="E13">
            <v>935977.84639197704</v>
          </cell>
          <cell r="F13">
            <v>991035.36676797562</v>
          </cell>
          <cell r="G13">
            <v>1211265.4482719703</v>
          </cell>
          <cell r="H13">
            <v>1816898.1724079554</v>
          </cell>
          <cell r="I13">
            <v>1.0588235294117647</v>
          </cell>
          <cell r="J13">
            <v>1.2222222222222223</v>
          </cell>
          <cell r="K13">
            <v>1.5</v>
          </cell>
        </row>
        <row r="14">
          <cell r="A14">
            <v>2007</v>
          </cell>
          <cell r="B14" t="str">
            <v>family_dwelling</v>
          </cell>
          <cell r="C14">
            <v>348911.07922252768</v>
          </cell>
          <cell r="D14">
            <v>631513.26556113607</v>
          </cell>
          <cell r="E14">
            <v>894643.79287827609</v>
          </cell>
          <cell r="F14">
            <v>947269.89834170416</v>
          </cell>
          <cell r="G14">
            <v>1157774.3201954162</v>
          </cell>
          <cell r="H14">
            <v>1736661.4802931242</v>
          </cell>
          <cell r="I14">
            <v>1.0588235294117647</v>
          </cell>
          <cell r="J14">
            <v>1.2222222222222223</v>
          </cell>
          <cell r="K14">
            <v>1.5</v>
          </cell>
        </row>
        <row r="15">
          <cell r="A15">
            <v>2006</v>
          </cell>
          <cell r="B15" t="str">
            <v>family_dwelling</v>
          </cell>
          <cell r="C15">
            <v>312581.65313641238</v>
          </cell>
          <cell r="D15">
            <v>565758.64821070118</v>
          </cell>
          <cell r="E15">
            <v>801491.41829849326</v>
          </cell>
          <cell r="F15">
            <v>848637.97231605172</v>
          </cell>
          <cell r="G15">
            <v>1037224.1883862854</v>
          </cell>
          <cell r="H15">
            <v>1555836.2825794281</v>
          </cell>
          <cell r="I15">
            <v>1.0588235294117647</v>
          </cell>
          <cell r="J15">
            <v>1.2222222222222223</v>
          </cell>
          <cell r="K15">
            <v>1.4999999999999998</v>
          </cell>
        </row>
        <row r="16">
          <cell r="A16">
            <v>2005</v>
          </cell>
          <cell r="B16" t="str">
            <v>family_dwelling</v>
          </cell>
          <cell r="C16">
            <v>268860.20170424774</v>
          </cell>
          <cell r="D16">
            <v>486624.79946470179</v>
          </cell>
          <cell r="E16">
            <v>689385.13257499412</v>
          </cell>
          <cell r="F16">
            <v>729937.19919705263</v>
          </cell>
          <cell r="G16">
            <v>892145.46568528656</v>
          </cell>
          <cell r="H16">
            <v>1338218.1985279298</v>
          </cell>
          <cell r="I16">
            <v>1.0588235294117647</v>
          </cell>
          <cell r="J16">
            <v>1.2222222222222223</v>
          </cell>
          <cell r="K16">
            <v>1.5</v>
          </cell>
        </row>
      </sheetData>
      <sheetData sheetId="5">
        <row r="1">
          <cell r="A1" t="str">
            <v>KEY_1</v>
          </cell>
          <cell r="B1" t="str">
            <v>year</v>
          </cell>
          <cell r="C1" t="str">
            <v>bedroom</v>
          </cell>
          <cell r="D1" t="str">
            <v>condo_dwelling</v>
          </cell>
          <cell r="E1" t="str">
            <v>family_dwelling</v>
          </cell>
          <cell r="F1" t="str">
            <v>ratio</v>
          </cell>
        </row>
        <row r="2">
          <cell r="A2" t="str">
            <v>20191</v>
          </cell>
          <cell r="B2">
            <v>2019</v>
          </cell>
          <cell r="C2">
            <v>1</v>
          </cell>
          <cell r="D2">
            <v>597000</v>
          </cell>
          <cell r="E2">
            <v>663000</v>
          </cell>
          <cell r="F2">
            <v>1.1105527638190955</v>
          </cell>
        </row>
        <row r="3">
          <cell r="A3" t="str">
            <v>20192</v>
          </cell>
          <cell r="B3">
            <v>2019</v>
          </cell>
          <cell r="C3">
            <v>2</v>
          </cell>
          <cell r="D3">
            <v>997000</v>
          </cell>
          <cell r="E3">
            <v>1200000</v>
          </cell>
          <cell r="F3">
            <v>1.2036108324974926</v>
          </cell>
        </row>
        <row r="4">
          <cell r="A4" t="str">
            <v>20193</v>
          </cell>
          <cell r="B4">
            <v>2019</v>
          </cell>
          <cell r="C4">
            <v>3</v>
          </cell>
          <cell r="D4">
            <v>1400000</v>
          </cell>
          <cell r="E4">
            <v>1700000</v>
          </cell>
          <cell r="F4">
            <v>1.2142857142857142</v>
          </cell>
        </row>
        <row r="5">
          <cell r="A5" t="str">
            <v>20194</v>
          </cell>
          <cell r="B5">
            <v>2019</v>
          </cell>
          <cell r="C5">
            <v>4</v>
          </cell>
          <cell r="D5" t="e">
            <v>#N/A</v>
          </cell>
          <cell r="E5">
            <v>1800000</v>
          </cell>
          <cell r="F5">
            <v>0</v>
          </cell>
        </row>
        <row r="6">
          <cell r="A6" t="str">
            <v>20195</v>
          </cell>
          <cell r="B6">
            <v>2019</v>
          </cell>
          <cell r="C6">
            <v>5</v>
          </cell>
          <cell r="D6" t="e">
            <v>#N/A</v>
          </cell>
          <cell r="E6">
            <v>2200000</v>
          </cell>
          <cell r="F6">
            <v>0</v>
          </cell>
        </row>
        <row r="7">
          <cell r="A7" t="str">
            <v>20196</v>
          </cell>
          <cell r="B7">
            <v>2019</v>
          </cell>
          <cell r="C7">
            <v>6</v>
          </cell>
          <cell r="D7" t="e">
            <v>#N/A</v>
          </cell>
          <cell r="E7">
            <v>3300000</v>
          </cell>
          <cell r="F7">
            <v>0</v>
          </cell>
        </row>
        <row r="8">
          <cell r="A8" t="str">
            <v>20190</v>
          </cell>
          <cell r="B8">
            <v>2019</v>
          </cell>
          <cell r="C8">
            <v>0</v>
          </cell>
          <cell r="D8">
            <v>449000</v>
          </cell>
          <cell r="E8" t="e">
            <v>#N/A</v>
          </cell>
          <cell r="F8">
            <v>0</v>
          </cell>
        </row>
        <row r="9">
          <cell r="A9" t="str">
            <v>20181</v>
          </cell>
          <cell r="B9">
            <v>2018</v>
          </cell>
          <cell r="C9">
            <v>1</v>
          </cell>
          <cell r="D9">
            <v>633853.71558618068</v>
          </cell>
          <cell r="E9">
            <v>723958.82073152065</v>
          </cell>
          <cell r="F9">
            <v>1.14215441659439</v>
          </cell>
        </row>
        <row r="10">
          <cell r="A10" t="str">
            <v>20182</v>
          </cell>
          <cell r="B10">
            <v>2018</v>
          </cell>
          <cell r="C10">
            <v>2</v>
          </cell>
          <cell r="D10">
            <v>1058546.3223440906</v>
          </cell>
          <cell r="E10">
            <v>1310332.7072063724</v>
          </cell>
          <cell r="F10">
            <v>1.2378605258433237</v>
          </cell>
        </row>
        <row r="11">
          <cell r="A11" t="str">
            <v>20183</v>
          </cell>
          <cell r="B11">
            <v>2018</v>
          </cell>
          <cell r="C11">
            <v>3</v>
          </cell>
          <cell r="D11">
            <v>1486424.123652685</v>
          </cell>
          <cell r="E11">
            <v>1856304.6685423609</v>
          </cell>
          <cell r="F11">
            <v>1.2488391697927674</v>
          </cell>
        </row>
        <row r="12">
          <cell r="A12" t="str">
            <v>20184</v>
          </cell>
          <cell r="B12">
            <v>2018</v>
          </cell>
          <cell r="C12">
            <v>4</v>
          </cell>
          <cell r="D12" t="e">
            <v>#N/A</v>
          </cell>
          <cell r="E12">
            <v>1965499.0608095585</v>
          </cell>
          <cell r="F12">
            <v>0</v>
          </cell>
        </row>
        <row r="13">
          <cell r="A13" t="str">
            <v>20185</v>
          </cell>
          <cell r="B13">
            <v>2018</v>
          </cell>
          <cell r="C13">
            <v>5</v>
          </cell>
          <cell r="D13" t="e">
            <v>#N/A</v>
          </cell>
          <cell r="E13">
            <v>2402276.6298783491</v>
          </cell>
          <cell r="F13">
            <v>0</v>
          </cell>
        </row>
        <row r="14">
          <cell r="A14" t="str">
            <v>20186</v>
          </cell>
          <cell r="B14">
            <v>2018</v>
          </cell>
          <cell r="C14">
            <v>6</v>
          </cell>
          <cell r="D14" t="e">
            <v>#N/A</v>
          </cell>
          <cell r="E14">
            <v>3603414.9448175239</v>
          </cell>
          <cell r="F14">
            <v>0</v>
          </cell>
        </row>
        <row r="15">
          <cell r="A15" t="str">
            <v>20180</v>
          </cell>
          <cell r="B15">
            <v>2018</v>
          </cell>
          <cell r="C15">
            <v>0</v>
          </cell>
          <cell r="D15">
            <v>476717.45108575397</v>
          </cell>
          <cell r="E15" t="e">
            <v>#N/A</v>
          </cell>
          <cell r="F15">
            <v>0</v>
          </cell>
        </row>
        <row r="16">
          <cell r="A16" t="str">
            <v>20171</v>
          </cell>
          <cell r="B16">
            <v>2017</v>
          </cell>
          <cell r="C16">
            <v>1</v>
          </cell>
          <cell r="D16">
            <v>554202.13673862873</v>
          </cell>
          <cell r="E16">
            <v>706545.06904863648</v>
          </cell>
          <cell r="F16">
            <v>1.2748869450531464</v>
          </cell>
        </row>
        <row r="17">
          <cell r="A17" t="str">
            <v>20172</v>
          </cell>
          <cell r="B17">
            <v>2017</v>
          </cell>
          <cell r="C17">
            <v>2</v>
          </cell>
          <cell r="D17">
            <v>925526.85147137835</v>
          </cell>
          <cell r="E17">
            <v>1278814.6046129167</v>
          </cell>
          <cell r="F17">
            <v>1.3817152928409271</v>
          </cell>
        </row>
        <row r="18">
          <cell r="A18" t="str">
            <v>20173</v>
          </cell>
          <cell r="B18">
            <v>2017</v>
          </cell>
          <cell r="C18">
            <v>3</v>
          </cell>
          <cell r="D18">
            <v>1299636.5015646236</v>
          </cell>
          <cell r="E18">
            <v>1811654.0232016321</v>
          </cell>
          <cell r="F18">
            <v>1.3939697915690996</v>
          </cell>
        </row>
        <row r="19">
          <cell r="A19" t="str">
            <v>20174</v>
          </cell>
          <cell r="B19">
            <v>2017</v>
          </cell>
          <cell r="C19">
            <v>4</v>
          </cell>
          <cell r="D19" t="e">
            <v>#N/A</v>
          </cell>
          <cell r="E19">
            <v>1918221.9069193751</v>
          </cell>
          <cell r="F19">
            <v>0</v>
          </cell>
        </row>
        <row r="20">
          <cell r="A20" t="str">
            <v>20175</v>
          </cell>
          <cell r="B20">
            <v>2017</v>
          </cell>
          <cell r="C20">
            <v>5</v>
          </cell>
          <cell r="D20" t="e">
            <v>#N/A</v>
          </cell>
          <cell r="E20">
            <v>2344493.4417903475</v>
          </cell>
          <cell r="F20">
            <v>0</v>
          </cell>
        </row>
        <row r="21">
          <cell r="A21" t="str">
            <v>20176</v>
          </cell>
          <cell r="B21">
            <v>2017</v>
          </cell>
          <cell r="C21">
            <v>6</v>
          </cell>
          <cell r="D21" t="e">
            <v>#N/A</v>
          </cell>
          <cell r="E21">
            <v>3516740.1626855209</v>
          </cell>
          <cell r="F21">
            <v>0</v>
          </cell>
        </row>
        <row r="22">
          <cell r="A22" t="str">
            <v>20170</v>
          </cell>
          <cell r="B22">
            <v>2017</v>
          </cell>
          <cell r="C22">
            <v>0</v>
          </cell>
          <cell r="D22">
            <v>416811.99228751141</v>
          </cell>
          <cell r="E22" t="e">
            <v>#N/A</v>
          </cell>
          <cell r="F22">
            <v>0</v>
          </cell>
        </row>
        <row r="23">
          <cell r="A23" t="str">
            <v>20161</v>
          </cell>
          <cell r="B23">
            <v>2016</v>
          </cell>
          <cell r="C23">
            <v>1</v>
          </cell>
          <cell r="D23">
            <v>462322.59695925663</v>
          </cell>
          <cell r="E23">
            <v>655543.83560539491</v>
          </cell>
          <cell r="F23">
            <v>1.4179359605543278</v>
          </cell>
        </row>
        <row r="24">
          <cell r="A24" t="str">
            <v>20162</v>
          </cell>
          <cell r="B24">
            <v>2016</v>
          </cell>
          <cell r="C24">
            <v>2</v>
          </cell>
          <cell r="D24">
            <v>772086.48101906001</v>
          </cell>
          <cell r="E24">
            <v>1186504.6798287691</v>
          </cell>
          <cell r="F24">
            <v>1.5367510104084812</v>
          </cell>
        </row>
        <row r="25">
          <cell r="A25" t="str">
            <v>20163</v>
          </cell>
          <cell r="B25">
            <v>2016</v>
          </cell>
          <cell r="C25">
            <v>3</v>
          </cell>
          <cell r="D25">
            <v>1084173.594209312</v>
          </cell>
          <cell r="E25">
            <v>1680881.6297574227</v>
          </cell>
          <cell r="F25">
            <v>1.5503805282984133</v>
          </cell>
        </row>
        <row r="26">
          <cell r="A26" t="str">
            <v>20164</v>
          </cell>
          <cell r="B26">
            <v>2016</v>
          </cell>
          <cell r="C26">
            <v>4</v>
          </cell>
          <cell r="D26" t="e">
            <v>#N/A</v>
          </cell>
          <cell r="E26">
            <v>1779757.0197431536</v>
          </cell>
          <cell r="F26">
            <v>0</v>
          </cell>
        </row>
        <row r="27">
          <cell r="A27" t="str">
            <v>20165</v>
          </cell>
          <cell r="B27">
            <v>2016</v>
          </cell>
          <cell r="C27">
            <v>5</v>
          </cell>
          <cell r="D27" t="e">
            <v>#N/A</v>
          </cell>
          <cell r="E27">
            <v>2175258.5796860764</v>
          </cell>
          <cell r="F27">
            <v>0</v>
          </cell>
        </row>
        <row r="28">
          <cell r="A28" t="str">
            <v>20166</v>
          </cell>
          <cell r="B28">
            <v>2016</v>
          </cell>
          <cell r="C28">
            <v>6</v>
          </cell>
          <cell r="D28" t="e">
            <v>#N/A</v>
          </cell>
          <cell r="E28">
            <v>3262887.869529115</v>
          </cell>
          <cell r="F28">
            <v>0</v>
          </cell>
        </row>
        <row r="29">
          <cell r="A29" t="str">
            <v>20160</v>
          </cell>
          <cell r="B29">
            <v>2016</v>
          </cell>
          <cell r="C29">
            <v>0</v>
          </cell>
          <cell r="D29">
            <v>347709.95985712932</v>
          </cell>
          <cell r="E29" t="e">
            <v>#N/A</v>
          </cell>
          <cell r="F29">
            <v>0</v>
          </cell>
        </row>
        <row r="30">
          <cell r="A30" t="str">
            <v>20151</v>
          </cell>
          <cell r="B30">
            <v>2015</v>
          </cell>
          <cell r="C30">
            <v>1</v>
          </cell>
          <cell r="D30">
            <v>379330.97322754998</v>
          </cell>
          <cell r="E30">
            <v>509253.35569117166</v>
          </cell>
          <cell r="F30">
            <v>1.3425040179507959</v>
          </cell>
        </row>
        <row r="31">
          <cell r="A31" t="str">
            <v>20152</v>
          </cell>
          <cell r="B31">
            <v>2015</v>
          </cell>
          <cell r="C31">
            <v>2</v>
          </cell>
          <cell r="D31">
            <v>633489.07924265892</v>
          </cell>
          <cell r="E31">
            <v>921725.5306627542</v>
          </cell>
          <cell r="F31">
            <v>1.4549982957317658</v>
          </cell>
        </row>
        <row r="32">
          <cell r="A32" t="str">
            <v>20153</v>
          </cell>
          <cell r="B32">
            <v>2015</v>
          </cell>
          <cell r="C32">
            <v>3</v>
          </cell>
          <cell r="D32">
            <v>889553.37105288112</v>
          </cell>
          <cell r="E32">
            <v>1305777.8351055684</v>
          </cell>
          <cell r="F32">
            <v>1.4679027449022439</v>
          </cell>
        </row>
        <row r="33">
          <cell r="A33" t="str">
            <v>20154</v>
          </cell>
          <cell r="B33">
            <v>2015</v>
          </cell>
          <cell r="C33">
            <v>4</v>
          </cell>
          <cell r="D33" t="e">
            <v>#N/A</v>
          </cell>
          <cell r="E33">
            <v>1382588.2959941314</v>
          </cell>
          <cell r="F33">
            <v>0</v>
          </cell>
        </row>
        <row r="34">
          <cell r="A34" t="str">
            <v>20155</v>
          </cell>
          <cell r="B34">
            <v>2015</v>
          </cell>
          <cell r="C34">
            <v>5</v>
          </cell>
          <cell r="D34" t="e">
            <v>#N/A</v>
          </cell>
          <cell r="E34">
            <v>1689830.1395483827</v>
          </cell>
          <cell r="F34">
            <v>0</v>
          </cell>
        </row>
        <row r="35">
          <cell r="A35" t="str">
            <v>20156</v>
          </cell>
          <cell r="B35">
            <v>2015</v>
          </cell>
          <cell r="C35">
            <v>6</v>
          </cell>
          <cell r="D35" t="e">
            <v>#N/A</v>
          </cell>
          <cell r="E35">
            <v>2534745.2093225741</v>
          </cell>
          <cell r="F35">
            <v>0</v>
          </cell>
        </row>
        <row r="36">
          <cell r="A36" t="str">
            <v>20150</v>
          </cell>
          <cell r="B36">
            <v>2015</v>
          </cell>
          <cell r="C36">
            <v>0</v>
          </cell>
          <cell r="D36">
            <v>285292.47400195972</v>
          </cell>
          <cell r="E36" t="e">
            <v>#N/A</v>
          </cell>
          <cell r="F36">
            <v>0</v>
          </cell>
        </row>
        <row r="37">
          <cell r="A37" t="str">
            <v>20141</v>
          </cell>
          <cell r="B37">
            <v>2014</v>
          </cell>
          <cell r="C37">
            <v>1</v>
          </cell>
          <cell r="D37">
            <v>354459.90454214998</v>
          </cell>
          <cell r="E37">
            <v>445044.82316616015</v>
          </cell>
          <cell r="F37">
            <v>1.2555575890622022</v>
          </cell>
        </row>
        <row r="38">
          <cell r="A38" t="str">
            <v>20142</v>
          </cell>
          <cell r="B38">
            <v>2014</v>
          </cell>
          <cell r="C38">
            <v>2</v>
          </cell>
          <cell r="D38">
            <v>591953.97793722537</v>
          </cell>
          <cell r="E38">
            <v>805510.99215594598</v>
          </cell>
          <cell r="F38">
            <v>1.3607662456512246</v>
          </cell>
        </row>
        <row r="39">
          <cell r="A39" t="str">
            <v>20143</v>
          </cell>
          <cell r="B39">
            <v>2014</v>
          </cell>
          <cell r="C39">
            <v>3</v>
          </cell>
          <cell r="D39">
            <v>831229.2568827637</v>
          </cell>
          <cell r="E39">
            <v>1141140.5722209236</v>
          </cell>
          <cell r="F39">
            <v>1.3728349462822982</v>
          </cell>
        </row>
        <row r="40">
          <cell r="A40" t="str">
            <v>20144</v>
          </cell>
          <cell r="B40">
            <v>2014</v>
          </cell>
          <cell r="C40">
            <v>4</v>
          </cell>
          <cell r="D40" t="e">
            <v>#N/A</v>
          </cell>
          <cell r="E40">
            <v>1208266.488233919</v>
          </cell>
          <cell r="F40">
            <v>0</v>
          </cell>
        </row>
        <row r="41">
          <cell r="A41" t="str">
            <v>20145</v>
          </cell>
          <cell r="B41">
            <v>2014</v>
          </cell>
          <cell r="C41">
            <v>5</v>
          </cell>
          <cell r="D41" t="e">
            <v>#N/A</v>
          </cell>
          <cell r="E41">
            <v>1476770.1522859011</v>
          </cell>
          <cell r="F41">
            <v>0</v>
          </cell>
        </row>
        <row r="42">
          <cell r="A42" t="str">
            <v>20146</v>
          </cell>
          <cell r="B42">
            <v>2014</v>
          </cell>
          <cell r="C42">
            <v>6</v>
          </cell>
          <cell r="D42" t="e">
            <v>#N/A</v>
          </cell>
          <cell r="E42">
            <v>2215155.2284288513</v>
          </cell>
          <cell r="F42">
            <v>0</v>
          </cell>
        </row>
        <row r="43">
          <cell r="A43" t="str">
            <v>20140</v>
          </cell>
          <cell r="B43">
            <v>2014</v>
          </cell>
          <cell r="C43">
            <v>0</v>
          </cell>
          <cell r="D43">
            <v>266587.0973859721</v>
          </cell>
          <cell r="E43" t="e">
            <v>#N/A</v>
          </cell>
          <cell r="F43">
            <v>0</v>
          </cell>
        </row>
        <row r="44">
          <cell r="A44" t="str">
            <v>20131</v>
          </cell>
          <cell r="B44">
            <v>2013</v>
          </cell>
          <cell r="C44">
            <v>1</v>
          </cell>
          <cell r="D44">
            <v>342665.960742169</v>
          </cell>
          <cell r="E44">
            <v>421324.06504196132</v>
          </cell>
          <cell r="F44">
            <v>1.2295474698724942</v>
          </cell>
        </row>
        <row r="45">
          <cell r="A45" t="str">
            <v>20132</v>
          </cell>
          <cell r="B45">
            <v>2013</v>
          </cell>
          <cell r="C45">
            <v>2</v>
          </cell>
          <cell r="D45">
            <v>572257.89423775964</v>
          </cell>
          <cell r="E45">
            <v>762577.4932886177</v>
          </cell>
          <cell r="F45">
            <v>1.3325766249225122</v>
          </cell>
        </row>
        <row r="46">
          <cell r="A46" t="str">
            <v>20133</v>
          </cell>
          <cell r="B46">
            <v>2013</v>
          </cell>
          <cell r="C46">
            <v>3</v>
          </cell>
          <cell r="D46">
            <v>803571.7672345672</v>
          </cell>
          <cell r="E46">
            <v>1080318.1154922084</v>
          </cell>
          <cell r="F46">
            <v>1.3443953104649797</v>
          </cell>
        </row>
        <row r="47">
          <cell r="A47" t="str">
            <v>20134</v>
          </cell>
          <cell r="B47">
            <v>2013</v>
          </cell>
          <cell r="C47">
            <v>4</v>
          </cell>
          <cell r="D47" t="e">
            <v>#N/A</v>
          </cell>
          <cell r="E47">
            <v>1143866.2399329266</v>
          </cell>
          <cell r="F47">
            <v>0</v>
          </cell>
        </row>
        <row r="48">
          <cell r="A48" t="str">
            <v>20135</v>
          </cell>
          <cell r="B48">
            <v>2013</v>
          </cell>
          <cell r="C48">
            <v>5</v>
          </cell>
          <cell r="D48" t="e">
            <v>#N/A</v>
          </cell>
          <cell r="E48">
            <v>1398058.7376957992</v>
          </cell>
          <cell r="F48">
            <v>0</v>
          </cell>
        </row>
        <row r="49">
          <cell r="A49" t="str">
            <v>20136</v>
          </cell>
          <cell r="B49">
            <v>2013</v>
          </cell>
          <cell r="C49">
            <v>6</v>
          </cell>
          <cell r="D49" t="e">
            <v>#N/A</v>
          </cell>
          <cell r="E49">
            <v>2097088.1065436988</v>
          </cell>
          <cell r="F49">
            <v>0</v>
          </cell>
        </row>
        <row r="50">
          <cell r="A50" t="str">
            <v>20130</v>
          </cell>
          <cell r="B50">
            <v>2013</v>
          </cell>
          <cell r="C50">
            <v>0</v>
          </cell>
          <cell r="D50">
            <v>257716.94534880048</v>
          </cell>
          <cell r="E50" t="e">
            <v>#N/A</v>
          </cell>
          <cell r="F50">
            <v>0</v>
          </cell>
        </row>
        <row r="51">
          <cell r="A51" t="str">
            <v>20121</v>
          </cell>
          <cell r="B51">
            <v>2012</v>
          </cell>
          <cell r="C51">
            <v>1</v>
          </cell>
          <cell r="D51">
            <v>345232.32291304471</v>
          </cell>
          <cell r="E51">
            <v>431431.31011020381</v>
          </cell>
          <cell r="F51">
            <v>1.2496839996609195</v>
          </cell>
        </row>
        <row r="52">
          <cell r="A52" t="str">
            <v>20122</v>
          </cell>
          <cell r="B52">
            <v>2012</v>
          </cell>
          <cell r="C52">
            <v>2</v>
          </cell>
          <cell r="D52">
            <v>576543.76205076312</v>
          </cell>
          <cell r="E52">
            <v>780871.14952073083</v>
          </cell>
          <cell r="F52">
            <v>1.35440048252916</v>
          </cell>
        </row>
        <row r="53">
          <cell r="A53" t="str">
            <v>20123</v>
          </cell>
          <cell r="B53">
            <v>2012</v>
          </cell>
          <cell r="C53">
            <v>3</v>
          </cell>
          <cell r="D53">
            <v>809590.03698201443</v>
          </cell>
          <cell r="E53">
            <v>1106234.128487702</v>
          </cell>
          <cell r="F53">
            <v>1.3664127249039721</v>
          </cell>
        </row>
        <row r="54">
          <cell r="A54" t="str">
            <v>20124</v>
          </cell>
          <cell r="B54">
            <v>2012</v>
          </cell>
          <cell r="C54">
            <v>4</v>
          </cell>
          <cell r="D54" t="e">
            <v>#N/A</v>
          </cell>
          <cell r="E54">
            <v>1171306.7242810964</v>
          </cell>
          <cell r="F54">
            <v>0</v>
          </cell>
        </row>
        <row r="55">
          <cell r="A55" t="str">
            <v>20125</v>
          </cell>
          <cell r="B55">
            <v>2012</v>
          </cell>
          <cell r="C55">
            <v>5</v>
          </cell>
          <cell r="D55" t="e">
            <v>#N/A</v>
          </cell>
          <cell r="E55">
            <v>1431597.1074546732</v>
          </cell>
          <cell r="F55">
            <v>0</v>
          </cell>
        </row>
        <row r="56">
          <cell r="A56" t="str">
            <v>20126</v>
          </cell>
          <cell r="B56">
            <v>2012</v>
          </cell>
          <cell r="C56">
            <v>6</v>
          </cell>
          <cell r="D56" t="e">
            <v>#N/A</v>
          </cell>
          <cell r="E56">
            <v>2147395.6611820101</v>
          </cell>
          <cell r="F56">
            <v>0</v>
          </cell>
        </row>
        <row r="57">
          <cell r="A57" t="str">
            <v>20120</v>
          </cell>
          <cell r="B57">
            <v>2012</v>
          </cell>
          <cell r="C57">
            <v>0</v>
          </cell>
          <cell r="D57">
            <v>259647.09043208891</v>
          </cell>
          <cell r="E57" t="e">
            <v>#N/A</v>
          </cell>
          <cell r="F57">
            <v>0</v>
          </cell>
        </row>
        <row r="58">
          <cell r="A58" t="str">
            <v>20111</v>
          </cell>
          <cell r="B58">
            <v>2011</v>
          </cell>
          <cell r="C58">
            <v>1</v>
          </cell>
          <cell r="D58">
            <v>343609.47624616744</v>
          </cell>
          <cell r="E58">
            <v>420655.949952839</v>
          </cell>
          <cell r="F58">
            <v>1.224226859364828</v>
          </cell>
        </row>
        <row r="59">
          <cell r="A59" t="str">
            <v>20112</v>
          </cell>
          <cell r="B59">
            <v>2011</v>
          </cell>
          <cell r="C59">
            <v>2</v>
          </cell>
          <cell r="D59">
            <v>573833.58093371685</v>
          </cell>
          <cell r="E59">
            <v>761368.23520875839</v>
          </cell>
          <cell r="F59">
            <v>1.3268101772118206</v>
          </cell>
        </row>
        <row r="60">
          <cell r="A60" t="str">
            <v>20113</v>
          </cell>
          <cell r="B60">
            <v>2011</v>
          </cell>
          <cell r="C60">
            <v>3</v>
          </cell>
          <cell r="D60">
            <v>805784.36640642281</v>
          </cell>
          <cell r="E60">
            <v>1078604.9998790743</v>
          </cell>
          <cell r="F60">
            <v>1.3385777198549491</v>
          </cell>
        </row>
        <row r="61">
          <cell r="A61" t="str">
            <v>20114</v>
          </cell>
          <cell r="B61">
            <v>2011</v>
          </cell>
          <cell r="C61">
            <v>4</v>
          </cell>
          <cell r="D61" t="e">
            <v>#N/A</v>
          </cell>
          <cell r="E61">
            <v>1142052.3528131375</v>
          </cell>
          <cell r="F61">
            <v>0</v>
          </cell>
        </row>
        <row r="62">
          <cell r="A62" t="str">
            <v>20115</v>
          </cell>
          <cell r="B62">
            <v>2011</v>
          </cell>
          <cell r="C62">
            <v>5</v>
          </cell>
          <cell r="D62" t="e">
            <v>#N/A</v>
          </cell>
          <cell r="E62">
            <v>1395841.7645493902</v>
          </cell>
          <cell r="F62">
            <v>0</v>
          </cell>
        </row>
        <row r="63">
          <cell r="A63" t="str">
            <v>20116</v>
          </cell>
          <cell r="B63">
            <v>2011</v>
          </cell>
          <cell r="C63">
            <v>6</v>
          </cell>
          <cell r="D63" t="e">
            <v>#N/A</v>
          </cell>
          <cell r="E63">
            <v>2093762.6468240854</v>
          </cell>
          <cell r="F63">
            <v>0</v>
          </cell>
        </row>
        <row r="64">
          <cell r="A64" t="str">
            <v>20110</v>
          </cell>
          <cell r="B64">
            <v>2011</v>
          </cell>
          <cell r="C64">
            <v>0</v>
          </cell>
          <cell r="D64">
            <v>258426.55751177415</v>
          </cell>
          <cell r="E64" t="e">
            <v>#N/A</v>
          </cell>
          <cell r="F64">
            <v>0</v>
          </cell>
        </row>
        <row r="65">
          <cell r="A65" t="str">
            <v>20101</v>
          </cell>
          <cell r="B65">
            <v>2010</v>
          </cell>
          <cell r="C65">
            <v>1</v>
          </cell>
          <cell r="D65">
            <v>339174.95337737451</v>
          </cell>
          <cell r="E65">
            <v>387095.1927960465</v>
          </cell>
          <cell r="F65">
            <v>1.1412847232423873</v>
          </cell>
        </row>
        <row r="66">
          <cell r="A66" t="str">
            <v>20102</v>
          </cell>
          <cell r="B66">
            <v>2010</v>
          </cell>
          <cell r="C66">
            <v>2</v>
          </cell>
          <cell r="D66">
            <v>566427.85346271761</v>
          </cell>
          <cell r="E66">
            <v>700624.78334126063</v>
          </cell>
          <cell r="F66">
            <v>1.2369179570852016</v>
          </cell>
        </row>
        <row r="67">
          <cell r="A67" t="str">
            <v>20103</v>
          </cell>
          <cell r="B67">
            <v>2010</v>
          </cell>
          <cell r="C67">
            <v>3</v>
          </cell>
          <cell r="D67">
            <v>795385.15029870078</v>
          </cell>
          <cell r="E67">
            <v>992551.7764001193</v>
          </cell>
          <cell r="F67">
            <v>1.2478882413474455</v>
          </cell>
        </row>
        <row r="68">
          <cell r="A68" t="str">
            <v>20104</v>
          </cell>
          <cell r="B68">
            <v>2010</v>
          </cell>
          <cell r="C68">
            <v>4</v>
          </cell>
          <cell r="D68" t="e">
            <v>#N/A</v>
          </cell>
          <cell r="E68">
            <v>1050937.1750118909</v>
          </cell>
          <cell r="F68">
            <v>0</v>
          </cell>
        </row>
        <row r="69">
          <cell r="A69" t="str">
            <v>20105</v>
          </cell>
          <cell r="B69">
            <v>2010</v>
          </cell>
          <cell r="C69">
            <v>5</v>
          </cell>
          <cell r="D69" t="e">
            <v>#N/A</v>
          </cell>
          <cell r="E69">
            <v>1284478.769458978</v>
          </cell>
          <cell r="F69">
            <v>0</v>
          </cell>
        </row>
        <row r="70">
          <cell r="A70" t="str">
            <v>20106</v>
          </cell>
          <cell r="B70">
            <v>2010</v>
          </cell>
          <cell r="C70">
            <v>6</v>
          </cell>
          <cell r="D70" t="e">
            <v>#N/A</v>
          </cell>
          <cell r="E70">
            <v>1926718.1541884667</v>
          </cell>
          <cell r="F70">
            <v>0</v>
          </cell>
        </row>
        <row r="71">
          <cell r="A71" t="str">
            <v>20100</v>
          </cell>
          <cell r="B71">
            <v>2010</v>
          </cell>
          <cell r="C71">
            <v>0</v>
          </cell>
          <cell r="D71">
            <v>255091.3803457976</v>
          </cell>
          <cell r="E71" t="e">
            <v>#N/A</v>
          </cell>
          <cell r="F71">
            <v>0</v>
          </cell>
        </row>
        <row r="72">
          <cell r="A72" t="str">
            <v>20091</v>
          </cell>
          <cell r="B72">
            <v>2009</v>
          </cell>
          <cell r="C72">
            <v>1</v>
          </cell>
          <cell r="D72">
            <v>316247.52663021139</v>
          </cell>
          <cell r="E72">
            <v>345805.68028828711</v>
          </cell>
          <cell r="F72">
            <v>1.0934652484812573</v>
          </cell>
        </row>
        <row r="73">
          <cell r="A73" t="str">
            <v>20092</v>
          </cell>
          <cell r="B73">
            <v>2009</v>
          </cell>
          <cell r="C73">
            <v>2</v>
          </cell>
          <cell r="D73">
            <v>528138.66675095609</v>
          </cell>
          <cell r="E73">
            <v>625892.63400594948</v>
          </cell>
          <cell r="F73">
            <v>1.1850914795850183</v>
          </cell>
        </row>
        <row r="74">
          <cell r="A74" t="str">
            <v>20093</v>
          </cell>
          <cell r="B74">
            <v>2009</v>
          </cell>
          <cell r="C74">
            <v>3</v>
          </cell>
          <cell r="D74">
            <v>741618.99042260635</v>
          </cell>
          <cell r="E74">
            <v>886681.23150842846</v>
          </cell>
          <cell r="F74">
            <v>1.1956021123503855</v>
          </cell>
        </row>
        <row r="75">
          <cell r="A75" t="str">
            <v>20094</v>
          </cell>
          <cell r="B75">
            <v>2009</v>
          </cell>
          <cell r="C75">
            <v>4</v>
          </cell>
          <cell r="D75" t="e">
            <v>#N/A</v>
          </cell>
          <cell r="E75">
            <v>938838.95100892428</v>
          </cell>
          <cell r="F75">
            <v>0</v>
          </cell>
        </row>
        <row r="76">
          <cell r="A76" t="str">
            <v>20095</v>
          </cell>
          <cell r="B76">
            <v>2009</v>
          </cell>
          <cell r="C76">
            <v>5</v>
          </cell>
          <cell r="D76" t="e">
            <v>#N/A</v>
          </cell>
          <cell r="E76">
            <v>1147469.8290109073</v>
          </cell>
          <cell r="F76">
            <v>0</v>
          </cell>
        </row>
        <row r="77">
          <cell r="A77" t="str">
            <v>20096</v>
          </cell>
          <cell r="B77">
            <v>2009</v>
          </cell>
          <cell r="C77">
            <v>6</v>
          </cell>
          <cell r="D77" t="e">
            <v>#N/A</v>
          </cell>
          <cell r="E77">
            <v>1721204.7435163611</v>
          </cell>
          <cell r="F77">
            <v>0</v>
          </cell>
        </row>
        <row r="78">
          <cell r="A78" t="str">
            <v>20090</v>
          </cell>
          <cell r="B78">
            <v>2009</v>
          </cell>
          <cell r="C78">
            <v>0</v>
          </cell>
          <cell r="D78">
            <v>237847.80478553587</v>
          </cell>
          <cell r="E78" t="e">
            <v>#N/A</v>
          </cell>
          <cell r="F78">
            <v>0</v>
          </cell>
        </row>
        <row r="79">
          <cell r="A79" t="str">
            <v>20081</v>
          </cell>
          <cell r="B79">
            <v>2008</v>
          </cell>
          <cell r="C79">
            <v>1</v>
          </cell>
          <cell r="D79">
            <v>334646.07895818184</v>
          </cell>
          <cell r="E79">
            <v>365031.36009287101</v>
          </cell>
          <cell r="F79">
            <v>1.0907982583548699</v>
          </cell>
        </row>
        <row r="80">
          <cell r="A80" t="str">
            <v>20082</v>
          </cell>
          <cell r="B80">
            <v>2008</v>
          </cell>
          <cell r="C80">
            <v>2</v>
          </cell>
          <cell r="D80">
            <v>558864.55732212274</v>
          </cell>
          <cell r="E80">
            <v>660690.24451198382</v>
          </cell>
          <cell r="F80">
            <v>1.1822010107024374</v>
          </cell>
        </row>
        <row r="81">
          <cell r="A81" t="str">
            <v>20083</v>
          </cell>
          <cell r="B81">
            <v>2008</v>
          </cell>
          <cell r="C81">
            <v>3</v>
          </cell>
          <cell r="D81">
            <v>784764.67427379324</v>
          </cell>
          <cell r="E81">
            <v>935977.84639197704</v>
          </cell>
          <cell r="F81">
            <v>1.1926860077616435</v>
          </cell>
        </row>
        <row r="82">
          <cell r="A82" t="str">
            <v>20084</v>
          </cell>
          <cell r="B82">
            <v>2008</v>
          </cell>
          <cell r="C82">
            <v>4</v>
          </cell>
          <cell r="D82" t="e">
            <v>#N/A</v>
          </cell>
          <cell r="E82">
            <v>991035.36676797562</v>
          </cell>
          <cell r="F82">
            <v>0</v>
          </cell>
        </row>
        <row r="83">
          <cell r="A83" t="str">
            <v>20085</v>
          </cell>
          <cell r="B83">
            <v>2008</v>
          </cell>
          <cell r="C83">
            <v>5</v>
          </cell>
          <cell r="D83" t="e">
            <v>#N/A</v>
          </cell>
          <cell r="E83">
            <v>1211265.4482719703</v>
          </cell>
          <cell r="F83">
            <v>0</v>
          </cell>
        </row>
        <row r="84">
          <cell r="A84" t="str">
            <v>20086</v>
          </cell>
          <cell r="B84">
            <v>2008</v>
          </cell>
          <cell r="C84">
            <v>6</v>
          </cell>
          <cell r="D84" t="e">
            <v>#N/A</v>
          </cell>
          <cell r="E84">
            <v>1816898.1724079554</v>
          </cell>
          <cell r="F84">
            <v>0</v>
          </cell>
        </row>
        <row r="85">
          <cell r="A85" t="str">
            <v>20080</v>
          </cell>
          <cell r="B85">
            <v>2008</v>
          </cell>
          <cell r="C85">
            <v>0</v>
          </cell>
          <cell r="D85">
            <v>251685.2419635237</v>
          </cell>
          <cell r="E85" t="e">
            <v>#N/A</v>
          </cell>
          <cell r="F85">
            <v>0</v>
          </cell>
        </row>
        <row r="86">
          <cell r="A86" t="str">
            <v>20071</v>
          </cell>
          <cell r="B86">
            <v>2007</v>
          </cell>
          <cell r="C86">
            <v>1</v>
          </cell>
          <cell r="D86">
            <v>321267.02911148331</v>
          </cell>
          <cell r="E86">
            <v>348911.07922252768</v>
          </cell>
          <cell r="F86">
            <v>1.0860469566002418</v>
          </cell>
        </row>
        <row r="87">
          <cell r="A87" t="str">
            <v>20072</v>
          </cell>
          <cell r="B87">
            <v>2007</v>
          </cell>
          <cell r="C87">
            <v>2</v>
          </cell>
          <cell r="D87">
            <v>536521.31997344864</v>
          </cell>
          <cell r="E87">
            <v>631513.26556113607</v>
          </cell>
          <cell r="F87">
            <v>1.1770515766128145</v>
          </cell>
        </row>
        <row r="88">
          <cell r="A88" t="str">
            <v>20073</v>
          </cell>
          <cell r="B88">
            <v>2007</v>
          </cell>
          <cell r="C88">
            <v>3</v>
          </cell>
          <cell r="D88">
            <v>753390.01801687875</v>
          </cell>
          <cell r="E88">
            <v>894643.79287827609</v>
          </cell>
          <cell r="F88">
            <v>1.1874909030958687</v>
          </cell>
        </row>
        <row r="89">
          <cell r="A89" t="str">
            <v>20074</v>
          </cell>
          <cell r="B89">
            <v>2007</v>
          </cell>
          <cell r="C89">
            <v>4</v>
          </cell>
          <cell r="D89" t="e">
            <v>#N/A</v>
          </cell>
          <cell r="E89">
            <v>947269.89834170416</v>
          </cell>
          <cell r="F89">
            <v>0</v>
          </cell>
        </row>
        <row r="90">
          <cell r="A90" t="str">
            <v>20075</v>
          </cell>
          <cell r="B90">
            <v>2007</v>
          </cell>
          <cell r="C90">
            <v>5</v>
          </cell>
          <cell r="D90" t="e">
            <v>#N/A</v>
          </cell>
          <cell r="E90">
            <v>1157774.3201954162</v>
          </cell>
          <cell r="F90">
            <v>0</v>
          </cell>
        </row>
        <row r="91">
          <cell r="A91" t="str">
            <v>20076</v>
          </cell>
          <cell r="B91">
            <v>2007</v>
          </cell>
          <cell r="C91">
            <v>6</v>
          </cell>
          <cell r="D91" t="e">
            <v>#N/A</v>
          </cell>
          <cell r="E91">
            <v>1736661.4802931242</v>
          </cell>
          <cell r="F91">
            <v>0</v>
          </cell>
        </row>
        <row r="92">
          <cell r="A92" t="str">
            <v>20070</v>
          </cell>
          <cell r="B92">
            <v>2007</v>
          </cell>
          <cell r="C92">
            <v>0</v>
          </cell>
          <cell r="D92">
            <v>241622.94149255613</v>
          </cell>
          <cell r="E92" t="e">
            <v>#N/A</v>
          </cell>
          <cell r="F92">
            <v>0</v>
          </cell>
        </row>
        <row r="93">
          <cell r="A93" t="str">
            <v>20061</v>
          </cell>
          <cell r="B93">
            <v>2006</v>
          </cell>
          <cell r="C93">
            <v>1</v>
          </cell>
          <cell r="D93">
            <v>287224.98972721811</v>
          </cell>
          <cell r="E93">
            <v>312581.65313641238</v>
          </cell>
          <cell r="F93">
            <v>1.0882815364821699</v>
          </cell>
        </row>
        <row r="94">
          <cell r="A94" t="str">
            <v>20062</v>
          </cell>
          <cell r="B94">
            <v>2006</v>
          </cell>
          <cell r="C94">
            <v>2</v>
          </cell>
          <cell r="D94">
            <v>479670.54398331069</v>
          </cell>
          <cell r="E94">
            <v>565758.64821070118</v>
          </cell>
          <cell r="F94">
            <v>1.179473401707122</v>
          </cell>
        </row>
        <row r="95">
          <cell r="A95" t="str">
            <v>20063</v>
          </cell>
          <cell r="B95">
            <v>2006</v>
          </cell>
          <cell r="C95">
            <v>3</v>
          </cell>
          <cell r="D95">
            <v>673559.43989632395</v>
          </cell>
          <cell r="E95">
            <v>801491.41829849326</v>
          </cell>
          <cell r="F95">
            <v>1.1899342074722625</v>
          </cell>
        </row>
        <row r="96">
          <cell r="A96" t="str">
            <v>20064</v>
          </cell>
          <cell r="B96">
            <v>2006</v>
          </cell>
          <cell r="C96">
            <v>4</v>
          </cell>
          <cell r="D96" t="e">
            <v>#N/A</v>
          </cell>
          <cell r="E96">
            <v>848637.97231605172</v>
          </cell>
          <cell r="F96">
            <v>0</v>
          </cell>
        </row>
        <row r="97">
          <cell r="A97" t="str">
            <v>20065</v>
          </cell>
          <cell r="B97">
            <v>2006</v>
          </cell>
          <cell r="C97">
            <v>5</v>
          </cell>
          <cell r="D97" t="e">
            <v>#N/A</v>
          </cell>
          <cell r="E97">
            <v>1037224.1883862854</v>
          </cell>
          <cell r="F97">
            <v>0</v>
          </cell>
        </row>
        <row r="98">
          <cell r="A98" t="str">
            <v>20066</v>
          </cell>
          <cell r="B98">
            <v>2006</v>
          </cell>
          <cell r="C98">
            <v>6</v>
          </cell>
          <cell r="D98" t="e">
            <v>#N/A</v>
          </cell>
          <cell r="E98">
            <v>1555836.2825794281</v>
          </cell>
          <cell r="F98">
            <v>0</v>
          </cell>
        </row>
        <row r="99">
          <cell r="A99" t="str">
            <v>20060</v>
          </cell>
          <cell r="B99">
            <v>2006</v>
          </cell>
          <cell r="C99">
            <v>0</v>
          </cell>
          <cell r="D99">
            <v>216020.13465246389</v>
          </cell>
          <cell r="E99" t="e">
            <v>#N/A</v>
          </cell>
          <cell r="F99">
            <v>0</v>
          </cell>
        </row>
        <row r="100">
          <cell r="A100" t="str">
            <v>20051</v>
          </cell>
          <cell r="B100">
            <v>2005</v>
          </cell>
          <cell r="C100">
            <v>1</v>
          </cell>
          <cell r="D100">
            <v>242257.04080665042</v>
          </cell>
          <cell r="E100">
            <v>268860.20170424774</v>
          </cell>
          <cell r="F100">
            <v>1.109813777998014</v>
          </cell>
        </row>
        <row r="101">
          <cell r="A101" t="str">
            <v>20052</v>
          </cell>
          <cell r="B101">
            <v>2005</v>
          </cell>
          <cell r="C101">
            <v>2</v>
          </cell>
          <cell r="D101">
            <v>404573.31605398736</v>
          </cell>
          <cell r="E101">
            <v>486624.79946470179</v>
          </cell>
          <cell r="F101">
            <v>1.2028099238254391</v>
          </cell>
        </row>
        <row r="102">
          <cell r="A102" t="str">
            <v>20053</v>
          </cell>
          <cell r="B102">
            <v>2005</v>
          </cell>
          <cell r="C102">
            <v>3</v>
          </cell>
          <cell r="D102">
            <v>568106.96336567937</v>
          </cell>
          <cell r="E102">
            <v>689385.13257499412</v>
          </cell>
          <cell r="F102">
            <v>1.2134777023165095</v>
          </cell>
        </row>
        <row r="103">
          <cell r="A103" t="str">
            <v>20054</v>
          </cell>
          <cell r="B103">
            <v>2005</v>
          </cell>
          <cell r="C103">
            <v>4</v>
          </cell>
          <cell r="D103" t="e">
            <v>#N/A</v>
          </cell>
          <cell r="E103">
            <v>729937.19919705263</v>
          </cell>
          <cell r="F103">
            <v>0</v>
          </cell>
        </row>
        <row r="104">
          <cell r="A104" t="str">
            <v>20055</v>
          </cell>
          <cell r="B104">
            <v>2005</v>
          </cell>
          <cell r="C104">
            <v>5</v>
          </cell>
          <cell r="D104" t="e">
            <v>#N/A</v>
          </cell>
          <cell r="E104">
            <v>892145.46568528656</v>
          </cell>
          <cell r="F104">
            <v>0</v>
          </cell>
        </row>
        <row r="105">
          <cell r="A105" t="str">
            <v>20056</v>
          </cell>
          <cell r="B105">
            <v>2005</v>
          </cell>
          <cell r="C105">
            <v>6</v>
          </cell>
          <cell r="D105" t="e">
            <v>#N/A</v>
          </cell>
          <cell r="E105">
            <v>1338218.1985279298</v>
          </cell>
          <cell r="F105">
            <v>0</v>
          </cell>
        </row>
        <row r="106">
          <cell r="A106" t="str">
            <v>20050</v>
          </cell>
          <cell r="B106">
            <v>2005</v>
          </cell>
          <cell r="C106">
            <v>0</v>
          </cell>
          <cell r="D106">
            <v>182200.01896513574</v>
          </cell>
          <cell r="E106" t="e">
            <v>#N/A</v>
          </cell>
          <cell r="F10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P31"/>
  <sheetViews>
    <sheetView zoomScale="120" zoomScaleNormal="120" workbookViewId="0">
      <selection activeCell="C5" sqref="C5"/>
    </sheetView>
  </sheetViews>
  <sheetFormatPr defaultRowHeight="12.75" x14ac:dyDescent="0.2"/>
  <cols>
    <col min="1" max="1" width="11.5703125"/>
    <col min="2" max="2" width="25.7109375" customWidth="1"/>
    <col min="3" max="3" width="11.5703125"/>
    <col min="4" max="5" width="25.7109375" customWidth="1"/>
    <col min="6" max="1025" width="11.5703125"/>
  </cols>
  <sheetData>
    <row r="3" spans="1:16" x14ac:dyDescent="0.2">
      <c r="E3" s="1"/>
      <c r="F3" s="2"/>
      <c r="G3" s="3"/>
      <c r="H3" s="2"/>
      <c r="I3" s="3"/>
      <c r="J3" s="2"/>
      <c r="K3" s="3"/>
      <c r="L3" s="2"/>
      <c r="M3" s="3"/>
      <c r="N3" s="2"/>
      <c r="O3" s="3"/>
      <c r="P3" s="2"/>
    </row>
    <row r="4" spans="1:16" x14ac:dyDescent="0.2">
      <c r="E4" s="2"/>
      <c r="F4" s="1"/>
      <c r="G4" s="1"/>
      <c r="H4" s="1"/>
      <c r="I4" s="4"/>
      <c r="J4" s="1"/>
      <c r="K4" s="1"/>
      <c r="L4" s="1"/>
      <c r="M4" s="1"/>
      <c r="N4" s="1"/>
      <c r="O4" s="1"/>
      <c r="P4" s="1"/>
    </row>
    <row r="5" spans="1:16" x14ac:dyDescent="0.2">
      <c r="A5" t="s">
        <v>0</v>
      </c>
      <c r="B5" t="s">
        <v>1</v>
      </c>
      <c r="C5" t="s">
        <v>2</v>
      </c>
      <c r="D5" t="s">
        <v>3</v>
      </c>
      <c r="F5" t="s">
        <v>4</v>
      </c>
      <c r="H5" t="s">
        <v>5</v>
      </c>
      <c r="J5" t="s">
        <v>6</v>
      </c>
      <c r="L5" t="s">
        <v>7</v>
      </c>
      <c r="N5" t="s">
        <v>8</v>
      </c>
      <c r="P5" t="s">
        <v>9</v>
      </c>
    </row>
    <row r="6" spans="1:16" x14ac:dyDescent="0.2">
      <c r="A6">
        <v>2019</v>
      </c>
      <c r="B6">
        <v>10</v>
      </c>
      <c r="C6" t="s">
        <v>10</v>
      </c>
      <c r="D6" t="s">
        <v>11</v>
      </c>
      <c r="E6" t="s">
        <v>12</v>
      </c>
      <c r="F6">
        <v>0.2</v>
      </c>
      <c r="G6" t="s">
        <v>13</v>
      </c>
      <c r="H6" t="s">
        <v>14</v>
      </c>
      <c r="J6">
        <v>1287</v>
      </c>
      <c r="K6" t="s">
        <v>13</v>
      </c>
      <c r="L6">
        <v>1281</v>
      </c>
      <c r="M6" t="s">
        <v>13</v>
      </c>
      <c r="N6">
        <v>9.1999999999999993</v>
      </c>
      <c r="O6" t="s">
        <v>15</v>
      </c>
      <c r="P6">
        <v>689</v>
      </c>
    </row>
    <row r="7" spans="1:16" x14ac:dyDescent="0.2">
      <c r="A7">
        <v>2019</v>
      </c>
      <c r="B7">
        <v>10</v>
      </c>
      <c r="C7" t="s">
        <v>10</v>
      </c>
      <c r="D7" t="s">
        <v>11</v>
      </c>
      <c r="E7" t="s">
        <v>16</v>
      </c>
      <c r="F7">
        <v>1.2</v>
      </c>
      <c r="G7" t="s">
        <v>13</v>
      </c>
      <c r="H7" t="s">
        <v>14</v>
      </c>
      <c r="J7">
        <v>1331</v>
      </c>
      <c r="K7" t="s">
        <v>13</v>
      </c>
      <c r="L7">
        <v>1350</v>
      </c>
      <c r="M7" t="s">
        <v>15</v>
      </c>
      <c r="N7" t="s">
        <v>14</v>
      </c>
      <c r="P7">
        <v>826</v>
      </c>
    </row>
    <row r="8" spans="1:16" x14ac:dyDescent="0.2">
      <c r="A8">
        <v>2019</v>
      </c>
      <c r="B8">
        <v>10</v>
      </c>
      <c r="C8" t="s">
        <v>10</v>
      </c>
      <c r="D8" t="s">
        <v>11</v>
      </c>
      <c r="E8" t="s">
        <v>17</v>
      </c>
      <c r="F8">
        <v>1</v>
      </c>
      <c r="G8" t="s">
        <v>13</v>
      </c>
      <c r="H8" t="s">
        <v>14</v>
      </c>
      <c r="J8">
        <v>1360</v>
      </c>
      <c r="K8" t="s">
        <v>13</v>
      </c>
      <c r="L8">
        <v>1352</v>
      </c>
      <c r="M8" t="s">
        <v>13</v>
      </c>
      <c r="N8">
        <v>2.9</v>
      </c>
      <c r="O8" t="s">
        <v>18</v>
      </c>
      <c r="P8">
        <v>2321</v>
      </c>
    </row>
    <row r="9" spans="1:16" x14ac:dyDescent="0.2">
      <c r="A9">
        <v>2019</v>
      </c>
      <c r="B9">
        <v>10</v>
      </c>
      <c r="C9" t="s">
        <v>10</v>
      </c>
      <c r="D9" t="s">
        <v>11</v>
      </c>
      <c r="E9" t="s">
        <v>19</v>
      </c>
      <c r="F9">
        <v>0.3</v>
      </c>
      <c r="G9" t="s">
        <v>13</v>
      </c>
      <c r="H9" t="s">
        <v>14</v>
      </c>
      <c r="J9">
        <v>1202</v>
      </c>
      <c r="K9" t="s">
        <v>13</v>
      </c>
      <c r="L9">
        <v>1186</v>
      </c>
      <c r="M9" t="s">
        <v>13</v>
      </c>
      <c r="N9">
        <v>3.7</v>
      </c>
      <c r="O9" t="s">
        <v>18</v>
      </c>
      <c r="P9">
        <v>1380</v>
      </c>
    </row>
    <row r="10" spans="1:16" x14ac:dyDescent="0.2">
      <c r="A10">
        <v>2019</v>
      </c>
      <c r="B10">
        <v>10</v>
      </c>
      <c r="C10" t="s">
        <v>10</v>
      </c>
      <c r="D10" t="s">
        <v>11</v>
      </c>
      <c r="E10" t="s">
        <v>20</v>
      </c>
      <c r="F10">
        <v>0.6</v>
      </c>
      <c r="G10" t="s">
        <v>13</v>
      </c>
      <c r="H10" t="s">
        <v>14</v>
      </c>
      <c r="J10">
        <v>1276</v>
      </c>
      <c r="K10" t="s">
        <v>13</v>
      </c>
      <c r="L10">
        <v>1250</v>
      </c>
      <c r="M10" t="s">
        <v>13</v>
      </c>
      <c r="N10">
        <v>7.3</v>
      </c>
      <c r="O10" t="s">
        <v>18</v>
      </c>
      <c r="P10">
        <v>850</v>
      </c>
    </row>
    <row r="11" spans="1:16" x14ac:dyDescent="0.2">
      <c r="A11">
        <v>2019</v>
      </c>
      <c r="B11">
        <v>10</v>
      </c>
      <c r="C11" t="s">
        <v>10</v>
      </c>
      <c r="D11" t="s">
        <v>11</v>
      </c>
      <c r="E11" t="s">
        <v>21</v>
      </c>
      <c r="F11">
        <v>0</v>
      </c>
      <c r="G11" t="s">
        <v>18</v>
      </c>
      <c r="H11" t="s">
        <v>14</v>
      </c>
      <c r="J11">
        <v>1154</v>
      </c>
      <c r="K11" t="s">
        <v>13</v>
      </c>
      <c r="L11">
        <v>1115</v>
      </c>
      <c r="M11" t="s">
        <v>13</v>
      </c>
      <c r="N11" t="s">
        <v>22</v>
      </c>
      <c r="P11">
        <v>220</v>
      </c>
    </row>
    <row r="12" spans="1:16" x14ac:dyDescent="0.2">
      <c r="A12">
        <v>2019</v>
      </c>
      <c r="B12">
        <v>10</v>
      </c>
      <c r="C12" t="s">
        <v>10</v>
      </c>
      <c r="D12" t="s">
        <v>11</v>
      </c>
      <c r="E12" t="s">
        <v>23</v>
      </c>
      <c r="F12">
        <v>0</v>
      </c>
      <c r="G12" t="s">
        <v>15</v>
      </c>
      <c r="H12" t="s">
        <v>14</v>
      </c>
      <c r="J12">
        <v>1114</v>
      </c>
      <c r="K12" t="s">
        <v>15</v>
      </c>
      <c r="L12">
        <v>975</v>
      </c>
      <c r="M12" t="s">
        <v>13</v>
      </c>
      <c r="N12">
        <v>7.2</v>
      </c>
      <c r="O12" t="s">
        <v>18</v>
      </c>
      <c r="P12">
        <v>402</v>
      </c>
    </row>
    <row r="13" spans="1:16" x14ac:dyDescent="0.2">
      <c r="A13">
        <v>2019</v>
      </c>
      <c r="B13">
        <v>10</v>
      </c>
      <c r="C13" t="s">
        <v>10</v>
      </c>
      <c r="D13" t="s">
        <v>11</v>
      </c>
      <c r="E13" t="s">
        <v>24</v>
      </c>
      <c r="F13">
        <v>1.1000000000000001</v>
      </c>
      <c r="G13" t="s">
        <v>13</v>
      </c>
      <c r="H13" t="s">
        <v>14</v>
      </c>
      <c r="J13">
        <v>1247</v>
      </c>
      <c r="K13" t="s">
        <v>13</v>
      </c>
      <c r="L13">
        <v>1200</v>
      </c>
      <c r="M13" t="s">
        <v>13</v>
      </c>
      <c r="N13" t="s">
        <v>22</v>
      </c>
      <c r="P13">
        <v>1046</v>
      </c>
    </row>
    <row r="14" spans="1:16" x14ac:dyDescent="0.2">
      <c r="A14">
        <v>2019</v>
      </c>
      <c r="B14">
        <v>10</v>
      </c>
      <c r="C14" t="s">
        <v>10</v>
      </c>
      <c r="D14" t="s">
        <v>11</v>
      </c>
      <c r="E14" t="s">
        <v>25</v>
      </c>
      <c r="F14">
        <v>0.8</v>
      </c>
      <c r="G14" t="s">
        <v>13</v>
      </c>
      <c r="H14" t="s">
        <v>14</v>
      </c>
      <c r="J14">
        <v>1294</v>
      </c>
      <c r="K14" t="s">
        <v>13</v>
      </c>
      <c r="L14">
        <v>1242</v>
      </c>
      <c r="M14" t="s">
        <v>13</v>
      </c>
      <c r="N14">
        <v>6.8</v>
      </c>
      <c r="O14" t="s">
        <v>18</v>
      </c>
      <c r="P14">
        <v>948</v>
      </c>
    </row>
    <row r="15" spans="1:16" x14ac:dyDescent="0.2">
      <c r="A15">
        <v>2019</v>
      </c>
      <c r="B15">
        <v>10</v>
      </c>
      <c r="C15" t="s">
        <v>10</v>
      </c>
      <c r="D15" t="s">
        <v>11</v>
      </c>
      <c r="E15" t="s">
        <v>26</v>
      </c>
      <c r="F15">
        <v>0.5</v>
      </c>
      <c r="G15" t="s">
        <v>13</v>
      </c>
      <c r="H15" t="s">
        <v>14</v>
      </c>
      <c r="J15">
        <v>1098</v>
      </c>
      <c r="K15" t="s">
        <v>13</v>
      </c>
      <c r="L15">
        <v>1074</v>
      </c>
      <c r="M15" t="s">
        <v>15</v>
      </c>
      <c r="N15" t="s">
        <v>14</v>
      </c>
      <c r="P15">
        <v>244</v>
      </c>
    </row>
    <row r="16" spans="1:16" x14ac:dyDescent="0.2">
      <c r="A16">
        <v>2019</v>
      </c>
      <c r="B16">
        <v>10</v>
      </c>
      <c r="C16" t="s">
        <v>10</v>
      </c>
      <c r="D16" t="s">
        <v>11</v>
      </c>
      <c r="E16" t="s">
        <v>27</v>
      </c>
      <c r="F16" t="s">
        <v>14</v>
      </c>
      <c r="H16" t="s">
        <v>14</v>
      </c>
      <c r="J16">
        <v>1450</v>
      </c>
      <c r="K16" t="s">
        <v>13</v>
      </c>
      <c r="L16">
        <v>1450</v>
      </c>
      <c r="M16" t="s">
        <v>13</v>
      </c>
      <c r="N16" t="s">
        <v>14</v>
      </c>
      <c r="P16">
        <v>104</v>
      </c>
    </row>
    <row r="17" spans="1:16" x14ac:dyDescent="0.2">
      <c r="A17">
        <v>2019</v>
      </c>
      <c r="B17">
        <v>10</v>
      </c>
      <c r="C17" t="s">
        <v>10</v>
      </c>
      <c r="D17" t="s">
        <v>11</v>
      </c>
      <c r="E17" t="s">
        <v>28</v>
      </c>
      <c r="F17">
        <v>1.5</v>
      </c>
      <c r="G17" t="s">
        <v>18</v>
      </c>
      <c r="H17" t="s">
        <v>14</v>
      </c>
      <c r="J17">
        <v>1152</v>
      </c>
      <c r="K17" t="s">
        <v>13</v>
      </c>
      <c r="L17">
        <v>1100</v>
      </c>
      <c r="M17" t="s">
        <v>15</v>
      </c>
      <c r="N17">
        <v>5.0999999999999996</v>
      </c>
      <c r="O17" t="s">
        <v>18</v>
      </c>
      <c r="P17">
        <v>310</v>
      </c>
    </row>
    <row r="18" spans="1:16" x14ac:dyDescent="0.2">
      <c r="A18">
        <v>2019</v>
      </c>
      <c r="B18">
        <v>10</v>
      </c>
      <c r="C18" t="s">
        <v>10</v>
      </c>
      <c r="D18" t="s">
        <v>11</v>
      </c>
      <c r="E18" t="s">
        <v>29</v>
      </c>
      <c r="F18">
        <v>3.6</v>
      </c>
      <c r="G18" t="s">
        <v>30</v>
      </c>
      <c r="H18" t="s">
        <v>14</v>
      </c>
      <c r="J18">
        <v>851</v>
      </c>
      <c r="K18" t="s">
        <v>13</v>
      </c>
      <c r="L18">
        <v>850</v>
      </c>
      <c r="M18" t="s">
        <v>13</v>
      </c>
      <c r="N18" t="s">
        <v>14</v>
      </c>
      <c r="P18">
        <v>138</v>
      </c>
    </row>
    <row r="19" spans="1:16" x14ac:dyDescent="0.2">
      <c r="A19">
        <v>2019</v>
      </c>
      <c r="B19">
        <v>10</v>
      </c>
      <c r="C19" t="s">
        <v>10</v>
      </c>
      <c r="D19" t="s">
        <v>11</v>
      </c>
      <c r="E19" t="s">
        <v>31</v>
      </c>
      <c r="F19">
        <v>1</v>
      </c>
      <c r="G19" t="s">
        <v>13</v>
      </c>
      <c r="H19" t="s">
        <v>14</v>
      </c>
      <c r="J19">
        <v>950</v>
      </c>
      <c r="K19" t="s">
        <v>13</v>
      </c>
      <c r="L19">
        <v>875</v>
      </c>
      <c r="M19" t="s">
        <v>13</v>
      </c>
      <c r="N19" t="s">
        <v>22</v>
      </c>
      <c r="P19">
        <v>285</v>
      </c>
    </row>
    <row r="20" spans="1:16" x14ac:dyDescent="0.2">
      <c r="A20">
        <v>2019</v>
      </c>
      <c r="B20">
        <v>10</v>
      </c>
      <c r="C20" t="s">
        <v>10</v>
      </c>
      <c r="D20" t="s">
        <v>11</v>
      </c>
      <c r="E20" t="s">
        <v>32</v>
      </c>
      <c r="F20">
        <v>0.1</v>
      </c>
      <c r="G20" t="s">
        <v>15</v>
      </c>
      <c r="H20" t="s">
        <v>14</v>
      </c>
      <c r="J20">
        <v>1092</v>
      </c>
      <c r="K20" t="s">
        <v>15</v>
      </c>
      <c r="L20">
        <v>1000</v>
      </c>
      <c r="M20" t="s">
        <v>15</v>
      </c>
      <c r="N20">
        <v>5.6</v>
      </c>
      <c r="O20" t="s">
        <v>18</v>
      </c>
      <c r="P20">
        <v>921</v>
      </c>
    </row>
    <row r="21" spans="1:16" x14ac:dyDescent="0.2">
      <c r="A21">
        <v>2019</v>
      </c>
      <c r="B21">
        <v>10</v>
      </c>
      <c r="C21" t="s">
        <v>10</v>
      </c>
      <c r="D21" t="s">
        <v>11</v>
      </c>
      <c r="E21" t="s">
        <v>33</v>
      </c>
      <c r="F21">
        <v>0.2</v>
      </c>
      <c r="G21" t="s">
        <v>15</v>
      </c>
      <c r="H21" t="s">
        <v>14</v>
      </c>
      <c r="J21">
        <v>1195</v>
      </c>
      <c r="K21" t="s">
        <v>13</v>
      </c>
      <c r="L21">
        <v>1125</v>
      </c>
      <c r="M21" t="s">
        <v>15</v>
      </c>
      <c r="N21">
        <v>5.4</v>
      </c>
      <c r="O21" t="s">
        <v>18</v>
      </c>
      <c r="P21">
        <v>504</v>
      </c>
    </row>
    <row r="22" spans="1:16" x14ac:dyDescent="0.2">
      <c r="A22">
        <v>2019</v>
      </c>
      <c r="B22">
        <v>10</v>
      </c>
      <c r="C22" t="s">
        <v>10</v>
      </c>
      <c r="D22" t="s">
        <v>11</v>
      </c>
      <c r="E22" t="s">
        <v>34</v>
      </c>
      <c r="F22">
        <v>0.5</v>
      </c>
      <c r="G22" t="s">
        <v>13</v>
      </c>
      <c r="H22" t="s">
        <v>14</v>
      </c>
      <c r="J22">
        <v>1247</v>
      </c>
      <c r="K22" t="s">
        <v>13</v>
      </c>
      <c r="L22">
        <v>1249</v>
      </c>
      <c r="M22" t="s">
        <v>13</v>
      </c>
      <c r="N22">
        <v>8.4</v>
      </c>
      <c r="O22" t="s">
        <v>15</v>
      </c>
      <c r="P22">
        <v>188</v>
      </c>
    </row>
    <row r="23" spans="1:16" x14ac:dyDescent="0.2">
      <c r="A23">
        <v>2019</v>
      </c>
      <c r="B23">
        <v>10</v>
      </c>
      <c r="C23" t="s">
        <v>10</v>
      </c>
      <c r="D23" t="s">
        <v>11</v>
      </c>
      <c r="E23" t="s">
        <v>35</v>
      </c>
      <c r="F23">
        <v>0</v>
      </c>
      <c r="G23" t="s">
        <v>15</v>
      </c>
      <c r="H23" t="s">
        <v>14</v>
      </c>
      <c r="J23">
        <v>1412</v>
      </c>
      <c r="K23" t="s">
        <v>13</v>
      </c>
      <c r="L23">
        <v>1350</v>
      </c>
      <c r="M23" t="s">
        <v>13</v>
      </c>
      <c r="N23">
        <v>9</v>
      </c>
      <c r="O23" t="s">
        <v>18</v>
      </c>
      <c r="P23">
        <v>236</v>
      </c>
    </row>
    <row r="24" spans="1:16" x14ac:dyDescent="0.2">
      <c r="A24">
        <v>2019</v>
      </c>
      <c r="B24">
        <v>10</v>
      </c>
      <c r="C24" t="s">
        <v>10</v>
      </c>
      <c r="D24" t="s">
        <v>11</v>
      </c>
      <c r="E24" t="s">
        <v>36</v>
      </c>
      <c r="F24">
        <v>0.9</v>
      </c>
      <c r="G24" t="s">
        <v>13</v>
      </c>
      <c r="H24" t="s">
        <v>14</v>
      </c>
      <c r="J24">
        <v>1058</v>
      </c>
      <c r="K24" t="s">
        <v>13</v>
      </c>
      <c r="L24">
        <v>1050</v>
      </c>
      <c r="M24" t="s">
        <v>13</v>
      </c>
      <c r="N24">
        <v>3.4</v>
      </c>
      <c r="O24" t="s">
        <v>15</v>
      </c>
      <c r="P24">
        <v>334</v>
      </c>
    </row>
    <row r="25" spans="1:16" x14ac:dyDescent="0.2">
      <c r="A25">
        <v>2019</v>
      </c>
      <c r="B25">
        <v>10</v>
      </c>
      <c r="C25" t="s">
        <v>10</v>
      </c>
      <c r="D25" t="s">
        <v>11</v>
      </c>
      <c r="E25" t="s">
        <v>37</v>
      </c>
      <c r="F25">
        <v>0</v>
      </c>
      <c r="G25" t="s">
        <v>18</v>
      </c>
      <c r="H25" t="s">
        <v>14</v>
      </c>
      <c r="J25">
        <v>785</v>
      </c>
      <c r="K25" t="s">
        <v>13</v>
      </c>
      <c r="L25">
        <v>775</v>
      </c>
      <c r="M25" t="s">
        <v>13</v>
      </c>
      <c r="N25">
        <v>3.2</v>
      </c>
      <c r="O25" t="s">
        <v>15</v>
      </c>
      <c r="P25">
        <v>73</v>
      </c>
    </row>
    <row r="26" spans="1:16" x14ac:dyDescent="0.2">
      <c r="A26">
        <v>2019</v>
      </c>
      <c r="B26">
        <v>10</v>
      </c>
      <c r="C26" t="s">
        <v>10</v>
      </c>
      <c r="D26" t="s">
        <v>11</v>
      </c>
      <c r="E26" t="s">
        <v>38</v>
      </c>
      <c r="F26" t="s">
        <v>14</v>
      </c>
      <c r="H26" t="s">
        <v>14</v>
      </c>
      <c r="J26">
        <v>891</v>
      </c>
      <c r="K26" t="s">
        <v>13</v>
      </c>
      <c r="L26">
        <v>903</v>
      </c>
      <c r="M26" t="s">
        <v>13</v>
      </c>
      <c r="N26">
        <v>8</v>
      </c>
      <c r="O26" t="s">
        <v>15</v>
      </c>
      <c r="P26">
        <v>78</v>
      </c>
    </row>
    <row r="27" spans="1:16" x14ac:dyDescent="0.2">
      <c r="A27">
        <v>2019</v>
      </c>
      <c r="B27">
        <v>10</v>
      </c>
      <c r="C27" t="s">
        <v>10</v>
      </c>
      <c r="D27" t="s">
        <v>11</v>
      </c>
      <c r="E27" t="s">
        <v>39</v>
      </c>
      <c r="F27">
        <v>3.5</v>
      </c>
      <c r="G27" t="s">
        <v>30</v>
      </c>
      <c r="H27" t="s">
        <v>14</v>
      </c>
      <c r="J27">
        <v>969</v>
      </c>
      <c r="K27" t="s">
        <v>13</v>
      </c>
      <c r="L27">
        <v>911</v>
      </c>
      <c r="M27" t="s">
        <v>13</v>
      </c>
      <c r="N27" t="s">
        <v>22</v>
      </c>
      <c r="P27">
        <v>72</v>
      </c>
    </row>
    <row r="28" spans="1:16" x14ac:dyDescent="0.2">
      <c r="A28">
        <v>2019</v>
      </c>
      <c r="B28">
        <v>10</v>
      </c>
      <c r="C28" t="s">
        <v>10</v>
      </c>
      <c r="D28" t="s">
        <v>11</v>
      </c>
      <c r="E28" t="s">
        <v>40</v>
      </c>
      <c r="F28">
        <v>0</v>
      </c>
      <c r="G28" t="s">
        <v>15</v>
      </c>
      <c r="H28" t="s">
        <v>14</v>
      </c>
      <c r="J28">
        <v>901</v>
      </c>
      <c r="K28" t="s">
        <v>15</v>
      </c>
      <c r="L28">
        <v>850</v>
      </c>
      <c r="M28" t="s">
        <v>13</v>
      </c>
      <c r="N28" t="s">
        <v>22</v>
      </c>
      <c r="P28">
        <v>94</v>
      </c>
    </row>
    <row r="29" spans="1:16" x14ac:dyDescent="0.2">
      <c r="A29">
        <v>2019</v>
      </c>
      <c r="B29">
        <v>10</v>
      </c>
      <c r="C29" t="s">
        <v>10</v>
      </c>
      <c r="D29" t="s">
        <v>11</v>
      </c>
      <c r="E29" t="s">
        <v>41</v>
      </c>
      <c r="F29">
        <v>0</v>
      </c>
      <c r="G29" t="s">
        <v>15</v>
      </c>
      <c r="H29" t="s">
        <v>14</v>
      </c>
      <c r="J29">
        <v>930</v>
      </c>
      <c r="K29" t="s">
        <v>13</v>
      </c>
      <c r="L29">
        <v>875</v>
      </c>
      <c r="M29" t="s">
        <v>15</v>
      </c>
      <c r="N29">
        <v>5.2</v>
      </c>
      <c r="O29" t="s">
        <v>30</v>
      </c>
      <c r="P29">
        <v>154</v>
      </c>
    </row>
    <row r="30" spans="1:16" x14ac:dyDescent="0.2">
      <c r="A30">
        <v>2019</v>
      </c>
      <c r="B30">
        <v>10</v>
      </c>
      <c r="C30" t="s">
        <v>10</v>
      </c>
      <c r="D30" t="s">
        <v>11</v>
      </c>
      <c r="E30" t="s">
        <v>42</v>
      </c>
      <c r="F30" t="s">
        <v>14</v>
      </c>
      <c r="H30" t="s">
        <v>14</v>
      </c>
      <c r="J30">
        <v>868</v>
      </c>
      <c r="K30" t="s">
        <v>18</v>
      </c>
      <c r="L30" t="s">
        <v>14</v>
      </c>
      <c r="N30" t="s">
        <v>14</v>
      </c>
      <c r="P30">
        <v>25</v>
      </c>
    </row>
    <row r="31" spans="1:16" x14ac:dyDescent="0.2">
      <c r="A31">
        <v>2019</v>
      </c>
      <c r="B31">
        <v>10</v>
      </c>
      <c r="C31" t="s">
        <v>10</v>
      </c>
      <c r="D31" t="s">
        <v>11</v>
      </c>
      <c r="E31" t="s">
        <v>43</v>
      </c>
      <c r="F31">
        <v>0.7</v>
      </c>
      <c r="G31" t="s">
        <v>13</v>
      </c>
      <c r="H31" t="s">
        <v>14</v>
      </c>
      <c r="J31">
        <v>1227</v>
      </c>
      <c r="K31" t="s">
        <v>13</v>
      </c>
      <c r="L31">
        <v>1195</v>
      </c>
      <c r="M31" t="s">
        <v>13</v>
      </c>
      <c r="N31">
        <v>5</v>
      </c>
      <c r="O31" t="s">
        <v>13</v>
      </c>
      <c r="P31">
        <v>12442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Q535"/>
  <sheetViews>
    <sheetView topLeftCell="C2" zoomScale="120" zoomScaleNormal="120" workbookViewId="0">
      <selection activeCell="O4" sqref="O4"/>
    </sheetView>
  </sheetViews>
  <sheetFormatPr defaultRowHeight="12.75" x14ac:dyDescent="0.2"/>
  <cols>
    <col min="1" max="1025" width="11.5703125"/>
  </cols>
  <sheetData>
    <row r="3" spans="3:17" x14ac:dyDescent="0.2">
      <c r="H3">
        <f>SUM(H6:H535)</f>
        <v>461953</v>
      </c>
      <c r="J3">
        <f>SUM(J6:J535)</f>
        <v>560296</v>
      </c>
      <c r="L3">
        <f>SUM(L6:L535)</f>
        <v>751779</v>
      </c>
      <c r="N3">
        <f>SUM(N6:N535)</f>
        <v>852009</v>
      </c>
      <c r="O3">
        <f>SUM(H3:N3)</f>
        <v>2626037</v>
      </c>
    </row>
    <row r="5" spans="3:17" x14ac:dyDescent="0.2">
      <c r="C5" t="s">
        <v>44</v>
      </c>
      <c r="D5" t="s">
        <v>45</v>
      </c>
      <c r="E5" t="s">
        <v>46</v>
      </c>
      <c r="F5" t="s">
        <v>47</v>
      </c>
      <c r="G5" t="s">
        <v>48</v>
      </c>
      <c r="H5" t="s">
        <v>49</v>
      </c>
      <c r="I5" t="s">
        <v>50</v>
      </c>
      <c r="J5" t="s">
        <v>51</v>
      </c>
      <c r="K5" t="s">
        <v>52</v>
      </c>
      <c r="L5" t="s">
        <v>53</v>
      </c>
      <c r="M5" t="s">
        <v>54</v>
      </c>
      <c r="N5" t="s">
        <v>55</v>
      </c>
      <c r="O5" t="s">
        <v>56</v>
      </c>
      <c r="P5" t="s">
        <v>57</v>
      </c>
      <c r="Q5" t="s">
        <v>58</v>
      </c>
    </row>
    <row r="6" spans="3:17" x14ac:dyDescent="0.2">
      <c r="C6">
        <v>2019</v>
      </c>
      <c r="D6">
        <v>10</v>
      </c>
      <c r="E6" t="s">
        <v>10</v>
      </c>
      <c r="F6" t="s">
        <v>59</v>
      </c>
      <c r="G6" t="s">
        <v>12</v>
      </c>
      <c r="H6">
        <v>1287</v>
      </c>
      <c r="I6" t="s">
        <v>13</v>
      </c>
      <c r="J6">
        <v>1563</v>
      </c>
      <c r="K6" t="s">
        <v>13</v>
      </c>
      <c r="L6">
        <v>2285</v>
      </c>
      <c r="M6" t="s">
        <v>13</v>
      </c>
      <c r="N6">
        <v>3508</v>
      </c>
      <c r="O6" t="s">
        <v>18</v>
      </c>
    </row>
    <row r="7" spans="3:17" x14ac:dyDescent="0.2">
      <c r="C7">
        <v>2019</v>
      </c>
      <c r="D7">
        <v>10</v>
      </c>
      <c r="E7" t="s">
        <v>10</v>
      </c>
      <c r="F7" t="s">
        <v>59</v>
      </c>
      <c r="G7" t="s">
        <v>16</v>
      </c>
      <c r="H7">
        <v>1331</v>
      </c>
      <c r="I7" t="s">
        <v>13</v>
      </c>
      <c r="J7">
        <v>1666</v>
      </c>
      <c r="K7" t="s">
        <v>13</v>
      </c>
      <c r="L7">
        <v>2339</v>
      </c>
      <c r="M7" t="s">
        <v>13</v>
      </c>
      <c r="N7" t="s">
        <v>14</v>
      </c>
    </row>
    <row r="8" spans="3:17" x14ac:dyDescent="0.2">
      <c r="C8">
        <v>2019</v>
      </c>
      <c r="D8">
        <v>10</v>
      </c>
      <c r="E8" t="s">
        <v>10</v>
      </c>
      <c r="F8" t="s">
        <v>59</v>
      </c>
      <c r="G8" t="s">
        <v>17</v>
      </c>
      <c r="H8">
        <v>1360</v>
      </c>
      <c r="I8" t="s">
        <v>13</v>
      </c>
      <c r="J8">
        <v>1680</v>
      </c>
      <c r="K8" t="s">
        <v>13</v>
      </c>
      <c r="L8">
        <v>2545</v>
      </c>
      <c r="M8" t="s">
        <v>13</v>
      </c>
      <c r="N8">
        <v>3700</v>
      </c>
      <c r="O8" t="s">
        <v>18</v>
      </c>
    </row>
    <row r="9" spans="3:17" x14ac:dyDescent="0.2">
      <c r="C9">
        <v>2019</v>
      </c>
      <c r="D9">
        <v>10</v>
      </c>
      <c r="E9" t="s">
        <v>10</v>
      </c>
      <c r="F9" t="s">
        <v>59</v>
      </c>
      <c r="G9" t="s">
        <v>19</v>
      </c>
      <c r="H9">
        <v>1202</v>
      </c>
      <c r="I9" t="s">
        <v>13</v>
      </c>
      <c r="J9">
        <v>1492</v>
      </c>
      <c r="K9" t="s">
        <v>13</v>
      </c>
      <c r="L9">
        <v>2016</v>
      </c>
      <c r="M9" t="s">
        <v>13</v>
      </c>
      <c r="N9">
        <v>2577</v>
      </c>
      <c r="O9" t="s">
        <v>15</v>
      </c>
    </row>
    <row r="10" spans="3:17" x14ac:dyDescent="0.2">
      <c r="C10">
        <v>2019</v>
      </c>
      <c r="D10">
        <v>10</v>
      </c>
      <c r="E10" t="s">
        <v>10</v>
      </c>
      <c r="F10" t="s">
        <v>59</v>
      </c>
      <c r="G10" t="s">
        <v>20</v>
      </c>
      <c r="H10">
        <v>1276</v>
      </c>
      <c r="I10" t="s">
        <v>13</v>
      </c>
      <c r="J10">
        <v>1575</v>
      </c>
      <c r="K10" t="s">
        <v>13</v>
      </c>
      <c r="L10">
        <v>2141</v>
      </c>
      <c r="M10" t="s">
        <v>13</v>
      </c>
      <c r="N10">
        <v>2801</v>
      </c>
      <c r="O10" t="s">
        <v>15</v>
      </c>
    </row>
    <row r="11" spans="3:17" x14ac:dyDescent="0.2">
      <c r="C11">
        <v>2019</v>
      </c>
      <c r="D11">
        <v>10</v>
      </c>
      <c r="E11" t="s">
        <v>10</v>
      </c>
      <c r="F11" t="s">
        <v>59</v>
      </c>
      <c r="G11" t="s">
        <v>21</v>
      </c>
      <c r="H11">
        <v>1154</v>
      </c>
      <c r="I11" t="s">
        <v>13</v>
      </c>
      <c r="J11">
        <v>1486</v>
      </c>
      <c r="K11" t="s">
        <v>13</v>
      </c>
      <c r="L11">
        <v>2307</v>
      </c>
      <c r="M11" t="s">
        <v>13</v>
      </c>
      <c r="N11">
        <v>3160</v>
      </c>
      <c r="O11" t="s">
        <v>13</v>
      </c>
    </row>
    <row r="12" spans="3:17" x14ac:dyDescent="0.2">
      <c r="C12">
        <v>2019</v>
      </c>
      <c r="D12">
        <v>10</v>
      </c>
      <c r="E12" t="s">
        <v>10</v>
      </c>
      <c r="F12" t="s">
        <v>59</v>
      </c>
      <c r="G12" t="s">
        <v>23</v>
      </c>
      <c r="H12">
        <v>1114</v>
      </c>
      <c r="I12" t="s">
        <v>15</v>
      </c>
      <c r="J12">
        <v>1155</v>
      </c>
      <c r="K12" t="s">
        <v>13</v>
      </c>
      <c r="L12">
        <v>1538</v>
      </c>
      <c r="M12" t="s">
        <v>13</v>
      </c>
      <c r="N12">
        <v>1610</v>
      </c>
      <c r="O12" t="s">
        <v>15</v>
      </c>
    </row>
    <row r="13" spans="3:17" x14ac:dyDescent="0.2">
      <c r="C13">
        <v>2019</v>
      </c>
      <c r="D13">
        <v>10</v>
      </c>
      <c r="E13" t="s">
        <v>10</v>
      </c>
      <c r="F13" t="s">
        <v>59</v>
      </c>
      <c r="G13" t="s">
        <v>24</v>
      </c>
      <c r="H13">
        <v>1247</v>
      </c>
      <c r="I13" t="s">
        <v>13</v>
      </c>
      <c r="J13">
        <v>1300</v>
      </c>
      <c r="K13" t="s">
        <v>13</v>
      </c>
      <c r="L13">
        <v>1786</v>
      </c>
      <c r="M13" t="s">
        <v>13</v>
      </c>
      <c r="N13" t="s">
        <v>14</v>
      </c>
    </row>
    <row r="14" spans="3:17" x14ac:dyDescent="0.2">
      <c r="C14">
        <v>2019</v>
      </c>
      <c r="D14">
        <v>10</v>
      </c>
      <c r="E14" t="s">
        <v>10</v>
      </c>
      <c r="F14" t="s">
        <v>59</v>
      </c>
      <c r="G14" t="s">
        <v>25</v>
      </c>
      <c r="H14">
        <v>1294</v>
      </c>
      <c r="I14" t="s">
        <v>13</v>
      </c>
      <c r="J14">
        <v>1244</v>
      </c>
      <c r="K14" t="s">
        <v>13</v>
      </c>
      <c r="L14">
        <v>1655</v>
      </c>
      <c r="M14" t="s">
        <v>15</v>
      </c>
      <c r="N14">
        <v>1762</v>
      </c>
      <c r="O14" t="s">
        <v>30</v>
      </c>
    </row>
    <row r="15" spans="3:17" x14ac:dyDescent="0.2">
      <c r="C15">
        <v>2019</v>
      </c>
      <c r="D15">
        <v>10</v>
      </c>
      <c r="E15" t="s">
        <v>10</v>
      </c>
      <c r="F15" t="s">
        <v>59</v>
      </c>
      <c r="G15" t="s">
        <v>26</v>
      </c>
      <c r="H15">
        <v>1098</v>
      </c>
      <c r="I15" t="s">
        <v>13</v>
      </c>
      <c r="J15">
        <v>1312</v>
      </c>
      <c r="K15" t="s">
        <v>13</v>
      </c>
      <c r="L15">
        <v>1867</v>
      </c>
      <c r="M15" t="s">
        <v>13</v>
      </c>
      <c r="N15">
        <v>2102</v>
      </c>
      <c r="O15" t="s">
        <v>15</v>
      </c>
    </row>
    <row r="16" spans="3:17" x14ac:dyDescent="0.2">
      <c r="C16">
        <v>2019</v>
      </c>
      <c r="D16">
        <v>10</v>
      </c>
      <c r="E16" t="s">
        <v>10</v>
      </c>
      <c r="F16" t="s">
        <v>59</v>
      </c>
      <c r="G16" t="s">
        <v>27</v>
      </c>
      <c r="H16">
        <v>1450</v>
      </c>
      <c r="I16" t="s">
        <v>13</v>
      </c>
      <c r="J16">
        <v>1828</v>
      </c>
      <c r="K16" t="s">
        <v>13</v>
      </c>
      <c r="L16">
        <v>2351</v>
      </c>
      <c r="M16" t="s">
        <v>13</v>
      </c>
      <c r="N16">
        <v>2979</v>
      </c>
      <c r="O16" t="s">
        <v>13</v>
      </c>
    </row>
    <row r="17" spans="3:15" x14ac:dyDescent="0.2">
      <c r="C17">
        <v>2019</v>
      </c>
      <c r="D17">
        <v>10</v>
      </c>
      <c r="E17" t="s">
        <v>10</v>
      </c>
      <c r="F17" t="s">
        <v>59</v>
      </c>
      <c r="G17" t="s">
        <v>28</v>
      </c>
      <c r="H17">
        <v>1152</v>
      </c>
      <c r="I17" t="s">
        <v>13</v>
      </c>
      <c r="J17">
        <v>1249</v>
      </c>
      <c r="K17" t="s">
        <v>13</v>
      </c>
      <c r="L17">
        <v>1589</v>
      </c>
      <c r="M17" t="s">
        <v>13</v>
      </c>
      <c r="N17">
        <v>2060</v>
      </c>
      <c r="O17" t="s">
        <v>15</v>
      </c>
    </row>
    <row r="18" spans="3:15" x14ac:dyDescent="0.2">
      <c r="C18">
        <v>2019</v>
      </c>
      <c r="D18">
        <v>10</v>
      </c>
      <c r="E18" t="s">
        <v>10</v>
      </c>
      <c r="F18" t="s">
        <v>59</v>
      </c>
      <c r="G18" t="s">
        <v>29</v>
      </c>
      <c r="H18">
        <v>851</v>
      </c>
      <c r="I18" t="s">
        <v>13</v>
      </c>
      <c r="J18">
        <v>1077</v>
      </c>
      <c r="K18" t="s">
        <v>13</v>
      </c>
      <c r="L18">
        <v>1355</v>
      </c>
      <c r="M18" t="s">
        <v>13</v>
      </c>
      <c r="N18">
        <v>1443</v>
      </c>
      <c r="O18" t="s">
        <v>13</v>
      </c>
    </row>
    <row r="19" spans="3:15" x14ac:dyDescent="0.2">
      <c r="C19">
        <v>2019</v>
      </c>
      <c r="D19">
        <v>10</v>
      </c>
      <c r="E19" t="s">
        <v>10</v>
      </c>
      <c r="F19" t="s">
        <v>59</v>
      </c>
      <c r="G19" t="s">
        <v>31</v>
      </c>
      <c r="H19">
        <v>950</v>
      </c>
      <c r="I19" t="s">
        <v>13</v>
      </c>
      <c r="J19">
        <v>1251</v>
      </c>
      <c r="K19" t="s">
        <v>13</v>
      </c>
      <c r="L19">
        <v>1609</v>
      </c>
      <c r="M19" t="s">
        <v>13</v>
      </c>
      <c r="N19">
        <v>1964</v>
      </c>
      <c r="O19" t="s">
        <v>15</v>
      </c>
    </row>
    <row r="20" spans="3:15" x14ac:dyDescent="0.2">
      <c r="C20">
        <v>2019</v>
      </c>
      <c r="D20">
        <v>10</v>
      </c>
      <c r="E20" t="s">
        <v>10</v>
      </c>
      <c r="F20" t="s">
        <v>59</v>
      </c>
      <c r="G20" t="s">
        <v>32</v>
      </c>
      <c r="H20">
        <v>1092</v>
      </c>
      <c r="I20" t="s">
        <v>15</v>
      </c>
      <c r="J20">
        <v>1195</v>
      </c>
      <c r="K20" t="s">
        <v>13</v>
      </c>
      <c r="L20">
        <v>1593</v>
      </c>
      <c r="M20" t="s">
        <v>13</v>
      </c>
      <c r="N20">
        <v>1972</v>
      </c>
      <c r="O20" t="s">
        <v>13</v>
      </c>
    </row>
    <row r="21" spans="3:15" x14ac:dyDescent="0.2">
      <c r="C21">
        <v>2019</v>
      </c>
      <c r="D21">
        <v>10</v>
      </c>
      <c r="E21" t="s">
        <v>10</v>
      </c>
      <c r="F21" t="s">
        <v>59</v>
      </c>
      <c r="G21" t="s">
        <v>33</v>
      </c>
      <c r="H21">
        <v>1195</v>
      </c>
      <c r="I21" t="s">
        <v>13</v>
      </c>
      <c r="J21">
        <v>1382</v>
      </c>
      <c r="K21" t="s">
        <v>13</v>
      </c>
      <c r="L21">
        <v>1698</v>
      </c>
      <c r="M21" t="s">
        <v>13</v>
      </c>
      <c r="N21">
        <v>2626</v>
      </c>
      <c r="O21" t="s">
        <v>15</v>
      </c>
    </row>
    <row r="22" spans="3:15" x14ac:dyDescent="0.2">
      <c r="C22">
        <v>2019</v>
      </c>
      <c r="D22">
        <v>10</v>
      </c>
      <c r="E22" t="s">
        <v>10</v>
      </c>
      <c r="F22" t="s">
        <v>59</v>
      </c>
      <c r="G22" t="s">
        <v>34</v>
      </c>
      <c r="H22">
        <v>1247</v>
      </c>
      <c r="I22" t="s">
        <v>13</v>
      </c>
      <c r="J22">
        <v>1556</v>
      </c>
      <c r="K22" t="s">
        <v>13</v>
      </c>
      <c r="L22">
        <v>1974</v>
      </c>
      <c r="M22" t="s">
        <v>13</v>
      </c>
      <c r="N22">
        <v>1865</v>
      </c>
      <c r="O22" t="s">
        <v>13</v>
      </c>
    </row>
    <row r="23" spans="3:15" x14ac:dyDescent="0.2">
      <c r="C23">
        <v>2019</v>
      </c>
      <c r="D23">
        <v>10</v>
      </c>
      <c r="E23" t="s">
        <v>10</v>
      </c>
      <c r="F23" t="s">
        <v>59</v>
      </c>
      <c r="G23" t="s">
        <v>35</v>
      </c>
      <c r="H23">
        <v>1412</v>
      </c>
      <c r="I23" t="s">
        <v>13</v>
      </c>
      <c r="J23">
        <v>1752</v>
      </c>
      <c r="K23" t="s">
        <v>13</v>
      </c>
      <c r="L23">
        <v>2586</v>
      </c>
      <c r="M23" t="s">
        <v>13</v>
      </c>
      <c r="N23">
        <v>3743</v>
      </c>
      <c r="O23" t="s">
        <v>13</v>
      </c>
    </row>
    <row r="24" spans="3:15" x14ac:dyDescent="0.2">
      <c r="C24">
        <v>2019</v>
      </c>
      <c r="D24">
        <v>10</v>
      </c>
      <c r="E24" t="s">
        <v>10</v>
      </c>
      <c r="F24" t="s">
        <v>59</v>
      </c>
      <c r="G24" t="s">
        <v>36</v>
      </c>
      <c r="H24">
        <v>1058</v>
      </c>
      <c r="I24" t="s">
        <v>13</v>
      </c>
      <c r="J24">
        <v>1250</v>
      </c>
      <c r="K24" t="s">
        <v>13</v>
      </c>
      <c r="L24">
        <v>1507</v>
      </c>
      <c r="M24" t="s">
        <v>13</v>
      </c>
      <c r="N24">
        <v>1790</v>
      </c>
      <c r="O24" t="s">
        <v>13</v>
      </c>
    </row>
    <row r="25" spans="3:15" x14ac:dyDescent="0.2">
      <c r="C25">
        <v>2019</v>
      </c>
      <c r="D25">
        <v>10</v>
      </c>
      <c r="E25" t="s">
        <v>10</v>
      </c>
      <c r="F25" t="s">
        <v>59</v>
      </c>
      <c r="G25" t="s">
        <v>37</v>
      </c>
      <c r="H25">
        <v>785</v>
      </c>
      <c r="I25" t="s">
        <v>13</v>
      </c>
      <c r="J25">
        <v>961</v>
      </c>
      <c r="K25" t="s">
        <v>13</v>
      </c>
      <c r="L25">
        <v>1256</v>
      </c>
      <c r="M25" t="s">
        <v>13</v>
      </c>
      <c r="N25" t="s">
        <v>14</v>
      </c>
    </row>
    <row r="26" spans="3:15" x14ac:dyDescent="0.2">
      <c r="C26">
        <v>2019</v>
      </c>
      <c r="D26">
        <v>10</v>
      </c>
      <c r="E26" t="s">
        <v>10</v>
      </c>
      <c r="F26" t="s">
        <v>59</v>
      </c>
      <c r="G26" t="s">
        <v>38</v>
      </c>
      <c r="H26">
        <v>891</v>
      </c>
      <c r="I26" t="s">
        <v>13</v>
      </c>
      <c r="J26">
        <v>1020</v>
      </c>
      <c r="K26" t="s">
        <v>13</v>
      </c>
      <c r="L26">
        <v>1214</v>
      </c>
      <c r="M26" t="s">
        <v>13</v>
      </c>
      <c r="N26">
        <v>1346</v>
      </c>
      <c r="O26" t="s">
        <v>13</v>
      </c>
    </row>
    <row r="27" spans="3:15" x14ac:dyDescent="0.2">
      <c r="C27">
        <v>2019</v>
      </c>
      <c r="D27">
        <v>10</v>
      </c>
      <c r="E27" t="s">
        <v>10</v>
      </c>
      <c r="F27" t="s">
        <v>59</v>
      </c>
      <c r="G27" t="s">
        <v>39</v>
      </c>
      <c r="H27">
        <v>969</v>
      </c>
      <c r="I27" t="s">
        <v>13</v>
      </c>
      <c r="J27">
        <v>1080</v>
      </c>
      <c r="K27" t="s">
        <v>13</v>
      </c>
      <c r="L27">
        <v>1390</v>
      </c>
      <c r="M27" t="s">
        <v>13</v>
      </c>
      <c r="N27" t="s">
        <v>14</v>
      </c>
    </row>
    <row r="28" spans="3:15" x14ac:dyDescent="0.2">
      <c r="C28">
        <v>2019</v>
      </c>
      <c r="D28">
        <v>10</v>
      </c>
      <c r="E28" t="s">
        <v>10</v>
      </c>
      <c r="F28" t="s">
        <v>59</v>
      </c>
      <c r="G28" t="s">
        <v>40</v>
      </c>
      <c r="H28">
        <v>901</v>
      </c>
      <c r="I28" t="s">
        <v>15</v>
      </c>
      <c r="J28">
        <v>1213</v>
      </c>
      <c r="K28" t="s">
        <v>13</v>
      </c>
      <c r="L28">
        <v>1564</v>
      </c>
      <c r="M28" t="s">
        <v>13</v>
      </c>
      <c r="N28">
        <v>2099</v>
      </c>
      <c r="O28" t="s">
        <v>18</v>
      </c>
    </row>
    <row r="29" spans="3:15" x14ac:dyDescent="0.2">
      <c r="C29">
        <v>2019</v>
      </c>
      <c r="D29">
        <v>10</v>
      </c>
      <c r="E29" t="s">
        <v>10</v>
      </c>
      <c r="F29" t="s">
        <v>59</v>
      </c>
      <c r="G29" t="s">
        <v>41</v>
      </c>
      <c r="H29">
        <v>930</v>
      </c>
      <c r="I29" t="s">
        <v>13</v>
      </c>
      <c r="J29">
        <v>1145</v>
      </c>
      <c r="K29" t="s">
        <v>13</v>
      </c>
      <c r="L29">
        <v>1524</v>
      </c>
      <c r="M29" t="s">
        <v>15</v>
      </c>
      <c r="N29">
        <v>1455</v>
      </c>
      <c r="O29" t="s">
        <v>15</v>
      </c>
    </row>
    <row r="30" spans="3:15" x14ac:dyDescent="0.2">
      <c r="C30">
        <v>2019</v>
      </c>
      <c r="D30">
        <v>10</v>
      </c>
      <c r="E30" t="s">
        <v>10</v>
      </c>
      <c r="F30" t="s">
        <v>59</v>
      </c>
      <c r="G30" t="s">
        <v>42</v>
      </c>
      <c r="H30">
        <v>868</v>
      </c>
      <c r="I30" t="s">
        <v>18</v>
      </c>
      <c r="J30">
        <v>958</v>
      </c>
      <c r="K30" t="s">
        <v>13</v>
      </c>
      <c r="L30">
        <v>1232</v>
      </c>
      <c r="M30" t="s">
        <v>13</v>
      </c>
      <c r="N30">
        <v>1542</v>
      </c>
      <c r="O30" t="s">
        <v>13</v>
      </c>
    </row>
    <row r="31" spans="3:15" x14ac:dyDescent="0.2">
      <c r="C31">
        <v>2019</v>
      </c>
      <c r="D31">
        <v>10</v>
      </c>
      <c r="E31" t="s">
        <v>10</v>
      </c>
      <c r="F31" t="s">
        <v>59</v>
      </c>
      <c r="G31" t="s">
        <v>43</v>
      </c>
      <c r="H31">
        <v>1227</v>
      </c>
      <c r="I31" t="s">
        <v>13</v>
      </c>
      <c r="J31">
        <v>1382</v>
      </c>
      <c r="K31" t="s">
        <v>13</v>
      </c>
      <c r="L31">
        <v>1748</v>
      </c>
      <c r="M31" t="s">
        <v>13</v>
      </c>
      <c r="N31">
        <v>2063</v>
      </c>
      <c r="O31" t="s">
        <v>13</v>
      </c>
    </row>
    <row r="32" spans="3:15" x14ac:dyDescent="0.2">
      <c r="C32">
        <v>2018</v>
      </c>
      <c r="D32">
        <v>10</v>
      </c>
      <c r="E32" t="s">
        <v>10</v>
      </c>
      <c r="F32" t="s">
        <v>59</v>
      </c>
      <c r="G32" t="s">
        <v>12</v>
      </c>
      <c r="H32">
        <v>1186</v>
      </c>
      <c r="I32" t="s">
        <v>13</v>
      </c>
      <c r="J32">
        <v>1469</v>
      </c>
      <c r="K32" t="s">
        <v>13</v>
      </c>
      <c r="L32">
        <v>2214</v>
      </c>
      <c r="M32" t="s">
        <v>13</v>
      </c>
      <c r="N32">
        <v>3201</v>
      </c>
      <c r="O32" t="s">
        <v>13</v>
      </c>
    </row>
    <row r="33" spans="3:15" x14ac:dyDescent="0.2">
      <c r="C33">
        <v>2018</v>
      </c>
      <c r="D33">
        <v>10</v>
      </c>
      <c r="E33" t="s">
        <v>10</v>
      </c>
      <c r="F33" t="s">
        <v>59</v>
      </c>
      <c r="G33" t="s">
        <v>16</v>
      </c>
      <c r="H33">
        <v>1181</v>
      </c>
      <c r="I33" t="s">
        <v>13</v>
      </c>
      <c r="J33">
        <v>1579</v>
      </c>
      <c r="K33" t="s">
        <v>13</v>
      </c>
      <c r="L33">
        <v>2254</v>
      </c>
      <c r="M33" t="s">
        <v>13</v>
      </c>
      <c r="N33">
        <v>3586</v>
      </c>
      <c r="O33" t="s">
        <v>30</v>
      </c>
    </row>
    <row r="34" spans="3:15" x14ac:dyDescent="0.2">
      <c r="C34">
        <v>2018</v>
      </c>
      <c r="D34">
        <v>10</v>
      </c>
      <c r="E34" t="s">
        <v>10</v>
      </c>
      <c r="F34" t="s">
        <v>59</v>
      </c>
      <c r="G34" t="s">
        <v>17</v>
      </c>
      <c r="H34">
        <v>1306</v>
      </c>
      <c r="I34" t="s">
        <v>13</v>
      </c>
      <c r="J34">
        <v>1590</v>
      </c>
      <c r="K34" t="s">
        <v>13</v>
      </c>
      <c r="L34">
        <v>2405</v>
      </c>
      <c r="M34" t="s">
        <v>13</v>
      </c>
      <c r="N34">
        <v>3511</v>
      </c>
      <c r="O34" t="s">
        <v>15</v>
      </c>
    </row>
    <row r="35" spans="3:15" x14ac:dyDescent="0.2">
      <c r="C35">
        <v>2018</v>
      </c>
      <c r="D35">
        <v>10</v>
      </c>
      <c r="E35" t="s">
        <v>10</v>
      </c>
      <c r="F35" t="s">
        <v>59</v>
      </c>
      <c r="G35" t="s">
        <v>19</v>
      </c>
      <c r="H35">
        <v>1188</v>
      </c>
      <c r="I35" t="s">
        <v>13</v>
      </c>
      <c r="J35">
        <v>1446</v>
      </c>
      <c r="K35" t="s">
        <v>13</v>
      </c>
      <c r="L35">
        <v>1965</v>
      </c>
      <c r="M35" t="s">
        <v>13</v>
      </c>
      <c r="N35">
        <v>2370</v>
      </c>
      <c r="O35" t="s">
        <v>15</v>
      </c>
    </row>
    <row r="36" spans="3:15" x14ac:dyDescent="0.2">
      <c r="C36">
        <v>2018</v>
      </c>
      <c r="D36">
        <v>10</v>
      </c>
      <c r="E36" t="s">
        <v>10</v>
      </c>
      <c r="F36" t="s">
        <v>59</v>
      </c>
      <c r="G36" t="s">
        <v>20</v>
      </c>
      <c r="H36">
        <v>1136</v>
      </c>
      <c r="I36" t="s">
        <v>13</v>
      </c>
      <c r="J36">
        <v>1442</v>
      </c>
      <c r="K36" t="s">
        <v>13</v>
      </c>
      <c r="L36">
        <v>2023</v>
      </c>
      <c r="M36" t="s">
        <v>13</v>
      </c>
      <c r="N36" t="s">
        <v>14</v>
      </c>
    </row>
    <row r="37" spans="3:15" x14ac:dyDescent="0.2">
      <c r="C37">
        <v>2018</v>
      </c>
      <c r="D37">
        <v>10</v>
      </c>
      <c r="E37" t="s">
        <v>10</v>
      </c>
      <c r="F37" t="s">
        <v>59</v>
      </c>
      <c r="G37" t="s">
        <v>21</v>
      </c>
      <c r="H37">
        <v>1127</v>
      </c>
      <c r="I37" t="s">
        <v>13</v>
      </c>
      <c r="J37">
        <v>1444</v>
      </c>
      <c r="K37" t="s">
        <v>13</v>
      </c>
      <c r="L37">
        <v>2155</v>
      </c>
      <c r="M37" t="s">
        <v>13</v>
      </c>
      <c r="N37">
        <v>3082</v>
      </c>
      <c r="O37" t="s">
        <v>13</v>
      </c>
    </row>
    <row r="38" spans="3:15" x14ac:dyDescent="0.2">
      <c r="C38">
        <v>2018</v>
      </c>
      <c r="D38">
        <v>10</v>
      </c>
      <c r="E38" t="s">
        <v>10</v>
      </c>
      <c r="F38" t="s">
        <v>59</v>
      </c>
      <c r="G38" t="s">
        <v>23</v>
      </c>
      <c r="H38">
        <v>901</v>
      </c>
      <c r="I38" t="s">
        <v>13</v>
      </c>
      <c r="J38">
        <v>1048</v>
      </c>
      <c r="K38" t="s">
        <v>13</v>
      </c>
      <c r="L38">
        <v>1325</v>
      </c>
      <c r="M38" t="s">
        <v>13</v>
      </c>
      <c r="N38">
        <v>1477</v>
      </c>
      <c r="O38" t="s">
        <v>15</v>
      </c>
    </row>
    <row r="39" spans="3:15" x14ac:dyDescent="0.2">
      <c r="C39">
        <v>2018</v>
      </c>
      <c r="D39">
        <v>10</v>
      </c>
      <c r="E39" t="s">
        <v>10</v>
      </c>
      <c r="F39" t="s">
        <v>59</v>
      </c>
      <c r="G39" t="s">
        <v>24</v>
      </c>
      <c r="H39">
        <v>1259</v>
      </c>
      <c r="I39" t="s">
        <v>13</v>
      </c>
      <c r="J39">
        <v>1265</v>
      </c>
      <c r="K39" t="s">
        <v>13</v>
      </c>
      <c r="L39">
        <v>1722</v>
      </c>
      <c r="M39" t="s">
        <v>13</v>
      </c>
      <c r="N39" t="s">
        <v>14</v>
      </c>
    </row>
    <row r="40" spans="3:15" x14ac:dyDescent="0.2">
      <c r="C40">
        <v>2018</v>
      </c>
      <c r="D40">
        <v>10</v>
      </c>
      <c r="E40" t="s">
        <v>10</v>
      </c>
      <c r="F40" t="s">
        <v>59</v>
      </c>
      <c r="G40" t="s">
        <v>25</v>
      </c>
      <c r="H40">
        <v>1156</v>
      </c>
      <c r="I40" t="s">
        <v>13</v>
      </c>
      <c r="J40">
        <v>1172</v>
      </c>
      <c r="K40" t="s">
        <v>13</v>
      </c>
      <c r="L40">
        <v>1619</v>
      </c>
      <c r="M40" t="s">
        <v>15</v>
      </c>
      <c r="N40">
        <v>1466</v>
      </c>
      <c r="O40" t="s">
        <v>18</v>
      </c>
    </row>
    <row r="41" spans="3:15" x14ac:dyDescent="0.2">
      <c r="C41">
        <v>2018</v>
      </c>
      <c r="D41">
        <v>10</v>
      </c>
      <c r="E41" t="s">
        <v>10</v>
      </c>
      <c r="F41" t="s">
        <v>59</v>
      </c>
      <c r="G41" t="s">
        <v>26</v>
      </c>
      <c r="H41">
        <v>1041</v>
      </c>
      <c r="I41" t="s">
        <v>13</v>
      </c>
      <c r="J41">
        <v>1194</v>
      </c>
      <c r="K41" t="s">
        <v>13</v>
      </c>
      <c r="L41">
        <v>1636</v>
      </c>
      <c r="M41" t="s">
        <v>13</v>
      </c>
      <c r="N41">
        <v>1365</v>
      </c>
      <c r="O41" t="s">
        <v>13</v>
      </c>
    </row>
    <row r="42" spans="3:15" x14ac:dyDescent="0.2">
      <c r="C42">
        <v>2018</v>
      </c>
      <c r="D42">
        <v>10</v>
      </c>
      <c r="E42" t="s">
        <v>10</v>
      </c>
      <c r="F42" t="s">
        <v>59</v>
      </c>
      <c r="G42" t="s">
        <v>27</v>
      </c>
      <c r="H42">
        <v>1398</v>
      </c>
      <c r="I42" t="s">
        <v>13</v>
      </c>
      <c r="J42">
        <v>1749</v>
      </c>
      <c r="K42" t="s">
        <v>13</v>
      </c>
      <c r="L42">
        <v>2259</v>
      </c>
      <c r="M42" t="s">
        <v>13</v>
      </c>
      <c r="N42">
        <v>2829</v>
      </c>
      <c r="O42" t="s">
        <v>13</v>
      </c>
    </row>
    <row r="43" spans="3:15" x14ac:dyDescent="0.2">
      <c r="C43">
        <v>2018</v>
      </c>
      <c r="D43">
        <v>10</v>
      </c>
      <c r="E43" t="s">
        <v>10</v>
      </c>
      <c r="F43" t="s">
        <v>59</v>
      </c>
      <c r="G43" t="s">
        <v>28</v>
      </c>
      <c r="H43">
        <v>1083</v>
      </c>
      <c r="I43" t="s">
        <v>13</v>
      </c>
      <c r="J43">
        <v>1173</v>
      </c>
      <c r="K43" t="s">
        <v>13</v>
      </c>
      <c r="L43">
        <v>1490</v>
      </c>
      <c r="M43" t="s">
        <v>13</v>
      </c>
      <c r="N43">
        <v>1919</v>
      </c>
      <c r="O43" t="s">
        <v>15</v>
      </c>
    </row>
    <row r="44" spans="3:15" x14ac:dyDescent="0.2">
      <c r="C44">
        <v>2018</v>
      </c>
      <c r="D44">
        <v>10</v>
      </c>
      <c r="E44" t="s">
        <v>10</v>
      </c>
      <c r="F44" t="s">
        <v>59</v>
      </c>
      <c r="G44" t="s">
        <v>29</v>
      </c>
      <c r="H44">
        <v>846</v>
      </c>
      <c r="I44" t="s">
        <v>13</v>
      </c>
      <c r="J44">
        <v>1006</v>
      </c>
      <c r="K44" t="s">
        <v>13</v>
      </c>
      <c r="L44">
        <v>1291</v>
      </c>
      <c r="M44" t="s">
        <v>13</v>
      </c>
      <c r="N44">
        <v>1294</v>
      </c>
      <c r="O44" t="s">
        <v>13</v>
      </c>
    </row>
    <row r="45" spans="3:15" x14ac:dyDescent="0.2">
      <c r="C45">
        <v>2018</v>
      </c>
      <c r="D45">
        <v>10</v>
      </c>
      <c r="E45" t="s">
        <v>10</v>
      </c>
      <c r="F45" t="s">
        <v>59</v>
      </c>
      <c r="G45" t="s">
        <v>31</v>
      </c>
      <c r="H45">
        <v>945</v>
      </c>
      <c r="I45" t="s">
        <v>13</v>
      </c>
      <c r="J45">
        <v>1191</v>
      </c>
      <c r="K45" t="s">
        <v>13</v>
      </c>
      <c r="L45">
        <v>1541</v>
      </c>
      <c r="M45" t="s">
        <v>13</v>
      </c>
      <c r="N45">
        <v>1914</v>
      </c>
      <c r="O45" t="s">
        <v>15</v>
      </c>
    </row>
    <row r="46" spans="3:15" x14ac:dyDescent="0.2">
      <c r="C46">
        <v>2018</v>
      </c>
      <c r="D46">
        <v>10</v>
      </c>
      <c r="E46" t="s">
        <v>10</v>
      </c>
      <c r="F46" t="s">
        <v>59</v>
      </c>
      <c r="G46" t="s">
        <v>32</v>
      </c>
      <c r="H46">
        <v>914</v>
      </c>
      <c r="I46" t="s">
        <v>13</v>
      </c>
      <c r="J46">
        <v>1109</v>
      </c>
      <c r="K46" t="s">
        <v>13</v>
      </c>
      <c r="L46">
        <v>1476</v>
      </c>
      <c r="M46" t="s">
        <v>13</v>
      </c>
      <c r="N46">
        <v>1860</v>
      </c>
      <c r="O46" t="s">
        <v>15</v>
      </c>
    </row>
    <row r="47" spans="3:15" x14ac:dyDescent="0.2">
      <c r="C47">
        <v>2018</v>
      </c>
      <c r="D47">
        <v>10</v>
      </c>
      <c r="E47" t="s">
        <v>10</v>
      </c>
      <c r="F47" t="s">
        <v>59</v>
      </c>
      <c r="G47" t="s">
        <v>33</v>
      </c>
      <c r="H47">
        <v>1143</v>
      </c>
      <c r="I47" t="s">
        <v>13</v>
      </c>
      <c r="J47">
        <v>1333</v>
      </c>
      <c r="K47" t="s">
        <v>13</v>
      </c>
      <c r="L47">
        <v>1648</v>
      </c>
      <c r="M47" t="s">
        <v>13</v>
      </c>
      <c r="N47">
        <v>2457</v>
      </c>
      <c r="O47" t="s">
        <v>15</v>
      </c>
    </row>
    <row r="48" spans="3:15" x14ac:dyDescent="0.2">
      <c r="C48">
        <v>2018</v>
      </c>
      <c r="D48">
        <v>10</v>
      </c>
      <c r="E48" t="s">
        <v>10</v>
      </c>
      <c r="F48" t="s">
        <v>59</v>
      </c>
      <c r="G48" t="s">
        <v>34</v>
      </c>
      <c r="H48">
        <v>1165</v>
      </c>
      <c r="I48" t="s">
        <v>13</v>
      </c>
      <c r="J48">
        <v>1452</v>
      </c>
      <c r="K48" t="s">
        <v>13</v>
      </c>
      <c r="L48">
        <v>1833</v>
      </c>
      <c r="M48" t="s">
        <v>13</v>
      </c>
      <c r="N48">
        <v>1780</v>
      </c>
      <c r="O48" t="s">
        <v>13</v>
      </c>
    </row>
    <row r="49" spans="3:15" x14ac:dyDescent="0.2">
      <c r="C49">
        <v>2018</v>
      </c>
      <c r="D49">
        <v>10</v>
      </c>
      <c r="E49" t="s">
        <v>10</v>
      </c>
      <c r="F49" t="s">
        <v>59</v>
      </c>
      <c r="G49" t="s">
        <v>35</v>
      </c>
      <c r="H49">
        <v>1275</v>
      </c>
      <c r="I49" t="s">
        <v>13</v>
      </c>
      <c r="J49">
        <v>1620</v>
      </c>
      <c r="K49" t="s">
        <v>13</v>
      </c>
      <c r="L49">
        <v>2408</v>
      </c>
      <c r="M49" t="s">
        <v>13</v>
      </c>
      <c r="N49">
        <v>3621</v>
      </c>
      <c r="O49" t="s">
        <v>13</v>
      </c>
    </row>
    <row r="50" spans="3:15" x14ac:dyDescent="0.2">
      <c r="C50">
        <v>2018</v>
      </c>
      <c r="D50">
        <v>10</v>
      </c>
      <c r="E50" t="s">
        <v>10</v>
      </c>
      <c r="F50" t="s">
        <v>59</v>
      </c>
      <c r="G50" t="s">
        <v>36</v>
      </c>
      <c r="H50">
        <v>1071</v>
      </c>
      <c r="I50" t="s">
        <v>13</v>
      </c>
      <c r="J50">
        <v>1213</v>
      </c>
      <c r="K50" t="s">
        <v>13</v>
      </c>
      <c r="L50">
        <v>1466</v>
      </c>
      <c r="M50" t="s">
        <v>13</v>
      </c>
      <c r="N50">
        <v>1730</v>
      </c>
      <c r="O50" t="s">
        <v>13</v>
      </c>
    </row>
    <row r="51" spans="3:15" x14ac:dyDescent="0.2">
      <c r="C51">
        <v>2018</v>
      </c>
      <c r="D51">
        <v>10</v>
      </c>
      <c r="E51" t="s">
        <v>10</v>
      </c>
      <c r="F51" t="s">
        <v>59</v>
      </c>
      <c r="G51" t="s">
        <v>37</v>
      </c>
      <c r="H51">
        <v>759</v>
      </c>
      <c r="I51" t="s">
        <v>13</v>
      </c>
      <c r="J51">
        <v>931</v>
      </c>
      <c r="K51" t="s">
        <v>13</v>
      </c>
      <c r="L51">
        <v>1185</v>
      </c>
      <c r="M51" t="s">
        <v>13</v>
      </c>
      <c r="N51" t="s">
        <v>14</v>
      </c>
    </row>
    <row r="52" spans="3:15" x14ac:dyDescent="0.2">
      <c r="C52">
        <v>2018</v>
      </c>
      <c r="D52">
        <v>10</v>
      </c>
      <c r="E52" t="s">
        <v>10</v>
      </c>
      <c r="F52" t="s">
        <v>59</v>
      </c>
      <c r="G52" t="s">
        <v>38</v>
      </c>
      <c r="H52">
        <v>774</v>
      </c>
      <c r="I52" t="s">
        <v>13</v>
      </c>
      <c r="J52">
        <v>978</v>
      </c>
      <c r="K52" t="s">
        <v>13</v>
      </c>
      <c r="L52">
        <v>1151</v>
      </c>
      <c r="M52" t="s">
        <v>13</v>
      </c>
      <c r="N52">
        <v>1307</v>
      </c>
      <c r="O52" t="s">
        <v>13</v>
      </c>
    </row>
    <row r="53" spans="3:15" x14ac:dyDescent="0.2">
      <c r="C53">
        <v>2018</v>
      </c>
      <c r="D53">
        <v>10</v>
      </c>
      <c r="E53" t="s">
        <v>10</v>
      </c>
      <c r="F53" t="s">
        <v>59</v>
      </c>
      <c r="G53" t="s">
        <v>39</v>
      </c>
      <c r="H53">
        <v>884</v>
      </c>
      <c r="I53" t="s">
        <v>13</v>
      </c>
      <c r="J53">
        <v>1019</v>
      </c>
      <c r="K53" t="s">
        <v>13</v>
      </c>
      <c r="L53">
        <v>1280</v>
      </c>
      <c r="M53" t="s">
        <v>13</v>
      </c>
      <c r="N53" t="s">
        <v>14</v>
      </c>
    </row>
    <row r="54" spans="3:15" x14ac:dyDescent="0.2">
      <c r="C54">
        <v>2018</v>
      </c>
      <c r="D54">
        <v>10</v>
      </c>
      <c r="E54" t="s">
        <v>10</v>
      </c>
      <c r="F54" t="s">
        <v>59</v>
      </c>
      <c r="G54" t="s">
        <v>40</v>
      </c>
      <c r="H54">
        <v>826</v>
      </c>
      <c r="I54" t="s">
        <v>13</v>
      </c>
      <c r="J54">
        <v>1046</v>
      </c>
      <c r="K54" t="s">
        <v>13</v>
      </c>
      <c r="L54">
        <v>1385</v>
      </c>
      <c r="M54" t="s">
        <v>13</v>
      </c>
      <c r="N54">
        <v>1719</v>
      </c>
      <c r="O54" t="s">
        <v>15</v>
      </c>
    </row>
    <row r="55" spans="3:15" x14ac:dyDescent="0.2">
      <c r="C55">
        <v>2018</v>
      </c>
      <c r="D55">
        <v>10</v>
      </c>
      <c r="E55" t="s">
        <v>10</v>
      </c>
      <c r="F55" t="s">
        <v>59</v>
      </c>
      <c r="G55" t="s">
        <v>41</v>
      </c>
      <c r="H55">
        <v>861</v>
      </c>
      <c r="I55" t="s">
        <v>13</v>
      </c>
      <c r="J55">
        <v>1098</v>
      </c>
      <c r="K55" t="s">
        <v>13</v>
      </c>
      <c r="L55">
        <v>1328</v>
      </c>
      <c r="M55" t="s">
        <v>13</v>
      </c>
      <c r="N55">
        <v>1370</v>
      </c>
      <c r="O55" t="s">
        <v>13</v>
      </c>
    </row>
    <row r="56" spans="3:15" x14ac:dyDescent="0.2">
      <c r="C56">
        <v>2018</v>
      </c>
      <c r="D56">
        <v>10</v>
      </c>
      <c r="E56" t="s">
        <v>10</v>
      </c>
      <c r="F56" t="s">
        <v>59</v>
      </c>
      <c r="G56" t="s">
        <v>42</v>
      </c>
      <c r="H56">
        <v>706</v>
      </c>
      <c r="I56" t="s">
        <v>18</v>
      </c>
      <c r="J56">
        <v>928</v>
      </c>
      <c r="K56" t="s">
        <v>13</v>
      </c>
      <c r="L56">
        <v>1156</v>
      </c>
      <c r="M56" t="s">
        <v>13</v>
      </c>
      <c r="N56">
        <v>1444</v>
      </c>
      <c r="O56" t="s">
        <v>13</v>
      </c>
    </row>
    <row r="57" spans="3:15" x14ac:dyDescent="0.2">
      <c r="C57">
        <v>2018</v>
      </c>
      <c r="D57">
        <v>10</v>
      </c>
      <c r="E57" t="s">
        <v>10</v>
      </c>
      <c r="F57" t="s">
        <v>59</v>
      </c>
      <c r="G57" t="s">
        <v>43</v>
      </c>
      <c r="H57">
        <v>1150</v>
      </c>
      <c r="I57" t="s">
        <v>13</v>
      </c>
      <c r="J57">
        <v>1307</v>
      </c>
      <c r="K57" t="s">
        <v>13</v>
      </c>
      <c r="L57">
        <v>1649</v>
      </c>
      <c r="M57" t="s">
        <v>13</v>
      </c>
      <c r="N57">
        <v>1921</v>
      </c>
      <c r="O57" t="s">
        <v>13</v>
      </c>
    </row>
    <row r="58" spans="3:15" x14ac:dyDescent="0.2">
      <c r="C58">
        <v>2017</v>
      </c>
      <c r="D58">
        <v>10</v>
      </c>
      <c r="E58" t="s">
        <v>10</v>
      </c>
      <c r="F58" t="s">
        <v>59</v>
      </c>
      <c r="G58" t="s">
        <v>12</v>
      </c>
      <c r="H58">
        <v>1109</v>
      </c>
      <c r="I58" t="s">
        <v>13</v>
      </c>
      <c r="J58">
        <v>1386</v>
      </c>
      <c r="K58" t="s">
        <v>13</v>
      </c>
      <c r="L58">
        <v>2076</v>
      </c>
      <c r="M58" t="s">
        <v>13</v>
      </c>
      <c r="N58">
        <v>3150</v>
      </c>
      <c r="O58" t="s">
        <v>13</v>
      </c>
    </row>
    <row r="59" spans="3:15" x14ac:dyDescent="0.2">
      <c r="C59">
        <v>2017</v>
      </c>
      <c r="D59">
        <v>10</v>
      </c>
      <c r="E59" t="s">
        <v>10</v>
      </c>
      <c r="F59" t="s">
        <v>59</v>
      </c>
      <c r="G59" t="s">
        <v>16</v>
      </c>
      <c r="H59">
        <v>1131</v>
      </c>
      <c r="I59" t="s">
        <v>13</v>
      </c>
      <c r="J59">
        <v>1436</v>
      </c>
      <c r="K59" t="s">
        <v>13</v>
      </c>
      <c r="L59">
        <v>2097</v>
      </c>
      <c r="M59" t="s">
        <v>13</v>
      </c>
      <c r="N59">
        <v>2723</v>
      </c>
      <c r="O59" t="s">
        <v>15</v>
      </c>
    </row>
    <row r="60" spans="3:15" x14ac:dyDescent="0.2">
      <c r="C60">
        <v>2017</v>
      </c>
      <c r="D60">
        <v>10</v>
      </c>
      <c r="E60" t="s">
        <v>10</v>
      </c>
      <c r="F60" t="s">
        <v>59</v>
      </c>
      <c r="G60" t="s">
        <v>17</v>
      </c>
      <c r="H60">
        <v>1184</v>
      </c>
      <c r="I60" t="s">
        <v>13</v>
      </c>
      <c r="J60">
        <v>1520</v>
      </c>
      <c r="K60" t="s">
        <v>13</v>
      </c>
      <c r="L60">
        <v>2282</v>
      </c>
      <c r="M60" t="s">
        <v>13</v>
      </c>
      <c r="N60" t="s">
        <v>14</v>
      </c>
    </row>
    <row r="61" spans="3:15" x14ac:dyDescent="0.2">
      <c r="C61">
        <v>2017</v>
      </c>
      <c r="D61">
        <v>10</v>
      </c>
      <c r="E61" t="s">
        <v>10</v>
      </c>
      <c r="F61" t="s">
        <v>59</v>
      </c>
      <c r="G61" t="s">
        <v>19</v>
      </c>
      <c r="H61">
        <v>1077</v>
      </c>
      <c r="I61" t="s">
        <v>13</v>
      </c>
      <c r="J61">
        <v>1360</v>
      </c>
      <c r="K61" t="s">
        <v>13</v>
      </c>
      <c r="L61">
        <v>1893</v>
      </c>
      <c r="M61" t="s">
        <v>13</v>
      </c>
      <c r="N61">
        <v>2154</v>
      </c>
      <c r="O61" t="s">
        <v>15</v>
      </c>
    </row>
    <row r="62" spans="3:15" x14ac:dyDescent="0.2">
      <c r="C62">
        <v>2017</v>
      </c>
      <c r="D62">
        <v>10</v>
      </c>
      <c r="E62" t="s">
        <v>10</v>
      </c>
      <c r="F62" t="s">
        <v>59</v>
      </c>
      <c r="G62" t="s">
        <v>20</v>
      </c>
      <c r="H62">
        <v>1084</v>
      </c>
      <c r="I62" t="s">
        <v>13</v>
      </c>
      <c r="J62">
        <v>1367</v>
      </c>
      <c r="K62" t="s">
        <v>13</v>
      </c>
      <c r="L62">
        <v>1912</v>
      </c>
      <c r="M62" t="s">
        <v>13</v>
      </c>
      <c r="N62">
        <v>2727</v>
      </c>
      <c r="O62" t="s">
        <v>15</v>
      </c>
    </row>
    <row r="63" spans="3:15" x14ac:dyDescent="0.2">
      <c r="C63">
        <v>2017</v>
      </c>
      <c r="D63">
        <v>10</v>
      </c>
      <c r="E63" t="s">
        <v>10</v>
      </c>
      <c r="F63" t="s">
        <v>59</v>
      </c>
      <c r="G63" t="s">
        <v>21</v>
      </c>
      <c r="H63">
        <v>1045</v>
      </c>
      <c r="I63" t="s">
        <v>13</v>
      </c>
      <c r="J63">
        <v>1371</v>
      </c>
      <c r="K63" t="s">
        <v>13</v>
      </c>
      <c r="L63">
        <v>2194</v>
      </c>
      <c r="M63" t="s">
        <v>15</v>
      </c>
      <c r="N63">
        <v>2899</v>
      </c>
      <c r="O63" t="s">
        <v>13</v>
      </c>
    </row>
    <row r="64" spans="3:15" x14ac:dyDescent="0.2">
      <c r="C64">
        <v>2017</v>
      </c>
      <c r="D64">
        <v>10</v>
      </c>
      <c r="E64" t="s">
        <v>10</v>
      </c>
      <c r="F64" t="s">
        <v>59</v>
      </c>
      <c r="G64" t="s">
        <v>23</v>
      </c>
      <c r="H64">
        <v>828</v>
      </c>
      <c r="I64" t="s">
        <v>13</v>
      </c>
      <c r="J64">
        <v>978</v>
      </c>
      <c r="K64" t="s">
        <v>13</v>
      </c>
      <c r="L64">
        <v>1248</v>
      </c>
      <c r="M64" t="s">
        <v>13</v>
      </c>
      <c r="N64">
        <v>1397</v>
      </c>
      <c r="O64" t="s">
        <v>13</v>
      </c>
    </row>
    <row r="65" spans="3:15" x14ac:dyDescent="0.2">
      <c r="C65">
        <v>2017</v>
      </c>
      <c r="D65">
        <v>10</v>
      </c>
      <c r="E65" t="s">
        <v>10</v>
      </c>
      <c r="F65" t="s">
        <v>59</v>
      </c>
      <c r="G65" t="s">
        <v>24</v>
      </c>
      <c r="H65">
        <v>1128</v>
      </c>
      <c r="I65" t="s">
        <v>13</v>
      </c>
      <c r="J65">
        <v>1198</v>
      </c>
      <c r="K65" t="s">
        <v>13</v>
      </c>
      <c r="L65">
        <v>1587</v>
      </c>
      <c r="M65" t="s">
        <v>13</v>
      </c>
      <c r="N65">
        <v>1686</v>
      </c>
      <c r="O65" t="s">
        <v>18</v>
      </c>
    </row>
    <row r="66" spans="3:15" x14ac:dyDescent="0.2">
      <c r="C66">
        <v>2017</v>
      </c>
      <c r="D66">
        <v>10</v>
      </c>
      <c r="E66" t="s">
        <v>10</v>
      </c>
      <c r="F66" t="s">
        <v>59</v>
      </c>
      <c r="G66" t="s">
        <v>25</v>
      </c>
      <c r="H66">
        <v>1108</v>
      </c>
      <c r="I66" t="s">
        <v>15</v>
      </c>
      <c r="J66">
        <v>1093</v>
      </c>
      <c r="K66" t="s">
        <v>13</v>
      </c>
      <c r="L66">
        <v>1538</v>
      </c>
      <c r="M66" t="s">
        <v>15</v>
      </c>
      <c r="N66">
        <v>1482</v>
      </c>
      <c r="O66" t="s">
        <v>15</v>
      </c>
    </row>
    <row r="67" spans="3:15" x14ac:dyDescent="0.2">
      <c r="C67">
        <v>2017</v>
      </c>
      <c r="D67">
        <v>10</v>
      </c>
      <c r="E67" t="s">
        <v>10</v>
      </c>
      <c r="F67" t="s">
        <v>59</v>
      </c>
      <c r="G67" t="s">
        <v>26</v>
      </c>
      <c r="H67">
        <v>1046</v>
      </c>
      <c r="I67" t="s">
        <v>13</v>
      </c>
      <c r="J67">
        <v>1118</v>
      </c>
      <c r="K67" t="s">
        <v>13</v>
      </c>
      <c r="L67">
        <v>1458</v>
      </c>
      <c r="M67" t="s">
        <v>13</v>
      </c>
      <c r="N67">
        <v>1337</v>
      </c>
      <c r="O67" t="s">
        <v>13</v>
      </c>
    </row>
    <row r="68" spans="3:15" x14ac:dyDescent="0.2">
      <c r="C68">
        <v>2017</v>
      </c>
      <c r="D68">
        <v>10</v>
      </c>
      <c r="E68" t="s">
        <v>10</v>
      </c>
      <c r="F68" t="s">
        <v>59</v>
      </c>
      <c r="G68" t="s">
        <v>27</v>
      </c>
      <c r="H68">
        <v>1352</v>
      </c>
      <c r="I68" t="s">
        <v>13</v>
      </c>
      <c r="J68">
        <v>1700</v>
      </c>
      <c r="K68" t="s">
        <v>13</v>
      </c>
      <c r="L68">
        <v>2188</v>
      </c>
      <c r="M68" t="s">
        <v>13</v>
      </c>
      <c r="N68">
        <v>2623</v>
      </c>
      <c r="O68" t="s">
        <v>18</v>
      </c>
    </row>
    <row r="69" spans="3:15" x14ac:dyDescent="0.2">
      <c r="C69">
        <v>2017</v>
      </c>
      <c r="D69">
        <v>10</v>
      </c>
      <c r="E69" t="s">
        <v>10</v>
      </c>
      <c r="F69" t="s">
        <v>59</v>
      </c>
      <c r="G69" t="s">
        <v>28</v>
      </c>
      <c r="H69">
        <v>1027</v>
      </c>
      <c r="I69" t="s">
        <v>13</v>
      </c>
      <c r="J69">
        <v>1112</v>
      </c>
      <c r="K69" t="s">
        <v>13</v>
      </c>
      <c r="L69">
        <v>1404</v>
      </c>
      <c r="M69" t="s">
        <v>13</v>
      </c>
      <c r="N69">
        <v>1764</v>
      </c>
      <c r="O69" t="s">
        <v>15</v>
      </c>
    </row>
    <row r="70" spans="3:15" x14ac:dyDescent="0.2">
      <c r="C70">
        <v>2017</v>
      </c>
      <c r="D70">
        <v>10</v>
      </c>
      <c r="E70" t="s">
        <v>10</v>
      </c>
      <c r="F70" t="s">
        <v>59</v>
      </c>
      <c r="G70" t="s">
        <v>29</v>
      </c>
      <c r="H70">
        <v>792</v>
      </c>
      <c r="I70" t="s">
        <v>13</v>
      </c>
      <c r="J70">
        <v>945</v>
      </c>
      <c r="K70" t="s">
        <v>13</v>
      </c>
      <c r="L70">
        <v>1155</v>
      </c>
      <c r="M70" t="s">
        <v>13</v>
      </c>
      <c r="N70">
        <v>1266</v>
      </c>
      <c r="O70" t="s">
        <v>13</v>
      </c>
    </row>
    <row r="71" spans="3:15" x14ac:dyDescent="0.2">
      <c r="C71">
        <v>2017</v>
      </c>
      <c r="D71">
        <v>10</v>
      </c>
      <c r="E71" t="s">
        <v>10</v>
      </c>
      <c r="F71" t="s">
        <v>59</v>
      </c>
      <c r="G71" t="s">
        <v>31</v>
      </c>
      <c r="H71">
        <v>885</v>
      </c>
      <c r="I71" t="s">
        <v>13</v>
      </c>
      <c r="J71">
        <v>1171</v>
      </c>
      <c r="K71" t="s">
        <v>13</v>
      </c>
      <c r="L71">
        <v>1481</v>
      </c>
      <c r="M71" t="s">
        <v>13</v>
      </c>
      <c r="N71">
        <v>1839</v>
      </c>
      <c r="O71" t="s">
        <v>15</v>
      </c>
    </row>
    <row r="72" spans="3:15" x14ac:dyDescent="0.2">
      <c r="C72">
        <v>2017</v>
      </c>
      <c r="D72">
        <v>10</v>
      </c>
      <c r="E72" t="s">
        <v>10</v>
      </c>
      <c r="F72" t="s">
        <v>59</v>
      </c>
      <c r="G72" t="s">
        <v>32</v>
      </c>
      <c r="H72">
        <v>825</v>
      </c>
      <c r="I72" t="s">
        <v>13</v>
      </c>
      <c r="J72">
        <v>988</v>
      </c>
      <c r="K72" t="s">
        <v>13</v>
      </c>
      <c r="L72">
        <v>1335</v>
      </c>
      <c r="M72" t="s">
        <v>13</v>
      </c>
      <c r="N72">
        <v>1632</v>
      </c>
      <c r="O72" t="s">
        <v>13</v>
      </c>
    </row>
    <row r="73" spans="3:15" x14ac:dyDescent="0.2">
      <c r="C73">
        <v>2017</v>
      </c>
      <c r="D73">
        <v>10</v>
      </c>
      <c r="E73" t="s">
        <v>10</v>
      </c>
      <c r="F73" t="s">
        <v>59</v>
      </c>
      <c r="G73" t="s">
        <v>33</v>
      </c>
      <c r="H73">
        <v>1018</v>
      </c>
      <c r="I73" t="s">
        <v>13</v>
      </c>
      <c r="J73">
        <v>1220</v>
      </c>
      <c r="K73" t="s">
        <v>13</v>
      </c>
      <c r="L73">
        <v>1584</v>
      </c>
      <c r="M73" t="s">
        <v>13</v>
      </c>
      <c r="N73">
        <v>2022</v>
      </c>
      <c r="O73" t="s">
        <v>15</v>
      </c>
    </row>
    <row r="74" spans="3:15" x14ac:dyDescent="0.2">
      <c r="C74">
        <v>2017</v>
      </c>
      <c r="D74">
        <v>10</v>
      </c>
      <c r="E74" t="s">
        <v>10</v>
      </c>
      <c r="F74" t="s">
        <v>59</v>
      </c>
      <c r="G74" t="s">
        <v>34</v>
      </c>
      <c r="H74">
        <v>1092</v>
      </c>
      <c r="I74" t="s">
        <v>13</v>
      </c>
      <c r="J74">
        <v>1312</v>
      </c>
      <c r="K74" t="s">
        <v>13</v>
      </c>
      <c r="L74">
        <v>1757</v>
      </c>
      <c r="M74" t="s">
        <v>13</v>
      </c>
      <c r="N74">
        <v>1648</v>
      </c>
      <c r="O74" t="s">
        <v>13</v>
      </c>
    </row>
    <row r="75" spans="3:15" x14ac:dyDescent="0.2">
      <c r="C75">
        <v>2017</v>
      </c>
      <c r="D75">
        <v>10</v>
      </c>
      <c r="E75" t="s">
        <v>10</v>
      </c>
      <c r="F75" t="s">
        <v>59</v>
      </c>
      <c r="G75" t="s">
        <v>35</v>
      </c>
      <c r="H75">
        <v>1198</v>
      </c>
      <c r="I75" t="s">
        <v>13</v>
      </c>
      <c r="J75">
        <v>1551</v>
      </c>
      <c r="K75" t="s">
        <v>13</v>
      </c>
      <c r="L75">
        <v>2434</v>
      </c>
      <c r="M75" t="s">
        <v>13</v>
      </c>
      <c r="N75">
        <v>3400</v>
      </c>
      <c r="O75" t="s">
        <v>13</v>
      </c>
    </row>
    <row r="76" spans="3:15" x14ac:dyDescent="0.2">
      <c r="C76">
        <v>2017</v>
      </c>
      <c r="D76">
        <v>10</v>
      </c>
      <c r="E76" t="s">
        <v>10</v>
      </c>
      <c r="F76" t="s">
        <v>59</v>
      </c>
      <c r="G76" t="s">
        <v>36</v>
      </c>
      <c r="H76">
        <v>985</v>
      </c>
      <c r="I76" t="s">
        <v>13</v>
      </c>
      <c r="J76">
        <v>1185</v>
      </c>
      <c r="K76" t="s">
        <v>13</v>
      </c>
      <c r="L76">
        <v>1375</v>
      </c>
      <c r="M76" t="s">
        <v>13</v>
      </c>
      <c r="N76">
        <v>1698</v>
      </c>
      <c r="O76" t="s">
        <v>13</v>
      </c>
    </row>
    <row r="77" spans="3:15" x14ac:dyDescent="0.2">
      <c r="C77">
        <v>2017</v>
      </c>
      <c r="D77">
        <v>10</v>
      </c>
      <c r="E77" t="s">
        <v>10</v>
      </c>
      <c r="F77" t="s">
        <v>59</v>
      </c>
      <c r="G77" t="s">
        <v>37</v>
      </c>
      <c r="H77">
        <v>732</v>
      </c>
      <c r="I77" t="s">
        <v>13</v>
      </c>
      <c r="J77">
        <v>872</v>
      </c>
      <c r="K77" t="s">
        <v>13</v>
      </c>
      <c r="L77">
        <v>1162</v>
      </c>
      <c r="M77" t="s">
        <v>13</v>
      </c>
      <c r="N77">
        <v>1170</v>
      </c>
      <c r="O77" t="s">
        <v>15</v>
      </c>
    </row>
    <row r="78" spans="3:15" x14ac:dyDescent="0.2">
      <c r="C78">
        <v>2017</v>
      </c>
      <c r="D78">
        <v>10</v>
      </c>
      <c r="E78" t="s">
        <v>10</v>
      </c>
      <c r="F78" t="s">
        <v>59</v>
      </c>
      <c r="G78" t="s">
        <v>38</v>
      </c>
      <c r="H78">
        <v>835</v>
      </c>
      <c r="I78" t="s">
        <v>13</v>
      </c>
      <c r="J78">
        <v>908</v>
      </c>
      <c r="K78" t="s">
        <v>13</v>
      </c>
      <c r="L78">
        <v>1077</v>
      </c>
      <c r="M78" t="s">
        <v>13</v>
      </c>
      <c r="N78">
        <v>1213</v>
      </c>
      <c r="O78" t="s">
        <v>13</v>
      </c>
    </row>
    <row r="79" spans="3:15" x14ac:dyDescent="0.2">
      <c r="C79">
        <v>2017</v>
      </c>
      <c r="D79">
        <v>10</v>
      </c>
      <c r="E79" t="s">
        <v>10</v>
      </c>
      <c r="F79" t="s">
        <v>59</v>
      </c>
      <c r="G79" t="s">
        <v>39</v>
      </c>
      <c r="H79">
        <v>833</v>
      </c>
      <c r="I79" t="s">
        <v>13</v>
      </c>
      <c r="J79">
        <v>944</v>
      </c>
      <c r="K79" t="s">
        <v>13</v>
      </c>
      <c r="L79">
        <v>1241</v>
      </c>
      <c r="M79" t="s">
        <v>13</v>
      </c>
      <c r="N79" t="s">
        <v>14</v>
      </c>
    </row>
    <row r="80" spans="3:15" x14ac:dyDescent="0.2">
      <c r="C80">
        <v>2017</v>
      </c>
      <c r="D80">
        <v>10</v>
      </c>
      <c r="E80" t="s">
        <v>10</v>
      </c>
      <c r="F80" t="s">
        <v>59</v>
      </c>
      <c r="G80" t="s">
        <v>40</v>
      </c>
      <c r="H80">
        <v>800</v>
      </c>
      <c r="I80" t="s">
        <v>13</v>
      </c>
      <c r="J80">
        <v>975</v>
      </c>
      <c r="K80" t="s">
        <v>13</v>
      </c>
      <c r="L80">
        <v>1340</v>
      </c>
      <c r="M80" t="s">
        <v>13</v>
      </c>
      <c r="N80">
        <v>1752</v>
      </c>
      <c r="O80" t="s">
        <v>18</v>
      </c>
    </row>
    <row r="81" spans="3:15" x14ac:dyDescent="0.2">
      <c r="C81">
        <v>2017</v>
      </c>
      <c r="D81">
        <v>10</v>
      </c>
      <c r="E81" t="s">
        <v>10</v>
      </c>
      <c r="F81" t="s">
        <v>59</v>
      </c>
      <c r="G81" t="s">
        <v>41</v>
      </c>
      <c r="H81">
        <v>810</v>
      </c>
      <c r="I81" t="s">
        <v>13</v>
      </c>
      <c r="J81">
        <v>1005</v>
      </c>
      <c r="K81" t="s">
        <v>13</v>
      </c>
      <c r="L81">
        <v>1221</v>
      </c>
      <c r="M81" t="s">
        <v>13</v>
      </c>
      <c r="N81">
        <v>1342</v>
      </c>
      <c r="O81" t="s">
        <v>13</v>
      </c>
    </row>
    <row r="82" spans="3:15" x14ac:dyDescent="0.2">
      <c r="C82">
        <v>2017</v>
      </c>
      <c r="D82">
        <v>10</v>
      </c>
      <c r="E82" t="s">
        <v>10</v>
      </c>
      <c r="F82" t="s">
        <v>59</v>
      </c>
      <c r="G82" t="s">
        <v>42</v>
      </c>
      <c r="H82">
        <v>653</v>
      </c>
      <c r="I82" t="s">
        <v>13</v>
      </c>
      <c r="J82">
        <v>802</v>
      </c>
      <c r="K82" t="s">
        <v>13</v>
      </c>
      <c r="L82">
        <v>1016</v>
      </c>
      <c r="M82" t="s">
        <v>13</v>
      </c>
      <c r="N82">
        <v>1366</v>
      </c>
      <c r="O82" t="s">
        <v>13</v>
      </c>
    </row>
    <row r="83" spans="3:15" x14ac:dyDescent="0.2">
      <c r="C83">
        <v>2017</v>
      </c>
      <c r="D83">
        <v>10</v>
      </c>
      <c r="E83" t="s">
        <v>10</v>
      </c>
      <c r="F83" t="s">
        <v>59</v>
      </c>
      <c r="G83" t="s">
        <v>43</v>
      </c>
      <c r="H83">
        <v>1060</v>
      </c>
      <c r="I83" t="s">
        <v>13</v>
      </c>
      <c r="J83">
        <v>1223</v>
      </c>
      <c r="K83" t="s">
        <v>13</v>
      </c>
      <c r="L83">
        <v>1552</v>
      </c>
      <c r="M83" t="s">
        <v>13</v>
      </c>
      <c r="N83">
        <v>1801</v>
      </c>
      <c r="O83" t="s">
        <v>13</v>
      </c>
    </row>
    <row r="84" spans="3:15" x14ac:dyDescent="0.2">
      <c r="C84">
        <v>2016</v>
      </c>
      <c r="D84">
        <v>10</v>
      </c>
      <c r="E84" t="s">
        <v>10</v>
      </c>
      <c r="F84" t="s">
        <v>59</v>
      </c>
      <c r="G84" t="s">
        <v>12</v>
      </c>
      <c r="H84">
        <v>1050</v>
      </c>
      <c r="I84" t="s">
        <v>13</v>
      </c>
      <c r="J84">
        <v>1366</v>
      </c>
      <c r="K84" t="s">
        <v>13</v>
      </c>
      <c r="L84">
        <v>2109</v>
      </c>
      <c r="M84" t="s">
        <v>13</v>
      </c>
      <c r="N84">
        <v>3158</v>
      </c>
      <c r="O84" t="s">
        <v>13</v>
      </c>
    </row>
    <row r="85" spans="3:15" x14ac:dyDescent="0.2">
      <c r="C85">
        <v>2016</v>
      </c>
      <c r="D85">
        <v>10</v>
      </c>
      <c r="E85" t="s">
        <v>10</v>
      </c>
      <c r="F85" t="s">
        <v>59</v>
      </c>
      <c r="G85" t="s">
        <v>16</v>
      </c>
      <c r="H85">
        <v>1133</v>
      </c>
      <c r="I85" t="s">
        <v>13</v>
      </c>
      <c r="J85">
        <v>1441</v>
      </c>
      <c r="K85" t="s">
        <v>13</v>
      </c>
      <c r="L85">
        <v>2110</v>
      </c>
      <c r="M85" t="s">
        <v>13</v>
      </c>
      <c r="N85" t="s">
        <v>14</v>
      </c>
    </row>
    <row r="86" spans="3:15" x14ac:dyDescent="0.2">
      <c r="C86">
        <v>2016</v>
      </c>
      <c r="D86">
        <v>10</v>
      </c>
      <c r="E86" t="s">
        <v>10</v>
      </c>
      <c r="F86" t="s">
        <v>59</v>
      </c>
      <c r="G86" t="s">
        <v>17</v>
      </c>
      <c r="H86">
        <v>1157</v>
      </c>
      <c r="I86" t="s">
        <v>13</v>
      </c>
      <c r="J86">
        <v>1434</v>
      </c>
      <c r="K86" t="s">
        <v>13</v>
      </c>
      <c r="L86">
        <v>2222</v>
      </c>
      <c r="M86" t="s">
        <v>13</v>
      </c>
      <c r="N86">
        <v>3105</v>
      </c>
      <c r="O86" t="s">
        <v>15</v>
      </c>
    </row>
    <row r="87" spans="3:15" x14ac:dyDescent="0.2">
      <c r="C87">
        <v>2016</v>
      </c>
      <c r="D87">
        <v>10</v>
      </c>
      <c r="E87" t="s">
        <v>10</v>
      </c>
      <c r="F87" t="s">
        <v>59</v>
      </c>
      <c r="G87" t="s">
        <v>19</v>
      </c>
      <c r="H87">
        <v>1047</v>
      </c>
      <c r="I87" t="s">
        <v>13</v>
      </c>
      <c r="J87">
        <v>1295</v>
      </c>
      <c r="K87" t="s">
        <v>13</v>
      </c>
      <c r="L87">
        <v>1779</v>
      </c>
      <c r="M87" t="s">
        <v>13</v>
      </c>
      <c r="N87">
        <v>2199</v>
      </c>
      <c r="O87" t="s">
        <v>18</v>
      </c>
    </row>
    <row r="88" spans="3:15" x14ac:dyDescent="0.2">
      <c r="C88">
        <v>2016</v>
      </c>
      <c r="D88">
        <v>10</v>
      </c>
      <c r="E88" t="s">
        <v>10</v>
      </c>
      <c r="F88" t="s">
        <v>59</v>
      </c>
      <c r="G88" t="s">
        <v>20</v>
      </c>
      <c r="H88">
        <v>1055</v>
      </c>
      <c r="I88" t="s">
        <v>13</v>
      </c>
      <c r="J88">
        <v>1314</v>
      </c>
      <c r="K88" t="s">
        <v>13</v>
      </c>
      <c r="L88">
        <v>1818</v>
      </c>
      <c r="M88" t="s">
        <v>13</v>
      </c>
      <c r="N88">
        <v>2665</v>
      </c>
      <c r="O88" t="s">
        <v>15</v>
      </c>
    </row>
    <row r="89" spans="3:15" x14ac:dyDescent="0.2">
      <c r="C89">
        <v>2016</v>
      </c>
      <c r="D89">
        <v>10</v>
      </c>
      <c r="E89" t="s">
        <v>10</v>
      </c>
      <c r="F89" t="s">
        <v>59</v>
      </c>
      <c r="G89" t="s">
        <v>21</v>
      </c>
      <c r="H89">
        <v>965</v>
      </c>
      <c r="I89" t="s">
        <v>13</v>
      </c>
      <c r="J89">
        <v>1264</v>
      </c>
      <c r="K89" t="s">
        <v>13</v>
      </c>
      <c r="L89">
        <v>1885</v>
      </c>
      <c r="M89" t="s">
        <v>13</v>
      </c>
      <c r="N89">
        <v>2697</v>
      </c>
      <c r="O89" t="s">
        <v>15</v>
      </c>
    </row>
    <row r="90" spans="3:15" x14ac:dyDescent="0.2">
      <c r="C90">
        <v>2016</v>
      </c>
      <c r="D90">
        <v>10</v>
      </c>
      <c r="E90" t="s">
        <v>10</v>
      </c>
      <c r="F90" t="s">
        <v>59</v>
      </c>
      <c r="G90" t="s">
        <v>23</v>
      </c>
      <c r="H90">
        <v>815</v>
      </c>
      <c r="I90" t="s">
        <v>13</v>
      </c>
      <c r="J90">
        <v>955</v>
      </c>
      <c r="K90" t="s">
        <v>13</v>
      </c>
      <c r="L90">
        <v>1200</v>
      </c>
      <c r="M90" t="s">
        <v>13</v>
      </c>
      <c r="N90">
        <v>1394</v>
      </c>
      <c r="O90" t="s">
        <v>13</v>
      </c>
    </row>
    <row r="91" spans="3:15" x14ac:dyDescent="0.2">
      <c r="C91">
        <v>2016</v>
      </c>
      <c r="D91">
        <v>10</v>
      </c>
      <c r="E91" t="s">
        <v>10</v>
      </c>
      <c r="F91" t="s">
        <v>59</v>
      </c>
      <c r="G91" t="s">
        <v>24</v>
      </c>
      <c r="H91">
        <v>998</v>
      </c>
      <c r="I91" t="s">
        <v>13</v>
      </c>
      <c r="J91">
        <v>1103</v>
      </c>
      <c r="K91" t="s">
        <v>13</v>
      </c>
      <c r="L91">
        <v>1459</v>
      </c>
      <c r="M91" t="s">
        <v>13</v>
      </c>
      <c r="N91">
        <v>1667</v>
      </c>
      <c r="O91" t="s">
        <v>30</v>
      </c>
    </row>
    <row r="92" spans="3:15" x14ac:dyDescent="0.2">
      <c r="C92">
        <v>2016</v>
      </c>
      <c r="D92">
        <v>10</v>
      </c>
      <c r="E92" t="s">
        <v>10</v>
      </c>
      <c r="F92" t="s">
        <v>59</v>
      </c>
      <c r="G92" t="s">
        <v>25</v>
      </c>
      <c r="H92">
        <v>975</v>
      </c>
      <c r="I92" t="s">
        <v>15</v>
      </c>
      <c r="J92">
        <v>1000</v>
      </c>
      <c r="K92" t="s">
        <v>13</v>
      </c>
      <c r="L92">
        <v>1305</v>
      </c>
      <c r="M92" t="s">
        <v>15</v>
      </c>
      <c r="N92">
        <v>1393</v>
      </c>
      <c r="O92" t="s">
        <v>15</v>
      </c>
    </row>
    <row r="93" spans="3:15" x14ac:dyDescent="0.2">
      <c r="C93">
        <v>2016</v>
      </c>
      <c r="D93">
        <v>10</v>
      </c>
      <c r="E93" t="s">
        <v>10</v>
      </c>
      <c r="F93" t="s">
        <v>59</v>
      </c>
      <c r="G93" t="s">
        <v>26</v>
      </c>
      <c r="H93">
        <v>958</v>
      </c>
      <c r="I93" t="s">
        <v>13</v>
      </c>
      <c r="J93">
        <v>1159</v>
      </c>
      <c r="K93" t="s">
        <v>15</v>
      </c>
      <c r="L93">
        <v>1425</v>
      </c>
      <c r="M93" t="s">
        <v>13</v>
      </c>
      <c r="N93">
        <v>1272</v>
      </c>
      <c r="O93" t="s">
        <v>13</v>
      </c>
    </row>
    <row r="94" spans="3:15" x14ac:dyDescent="0.2">
      <c r="C94">
        <v>2016</v>
      </c>
      <c r="D94">
        <v>10</v>
      </c>
      <c r="E94" t="s">
        <v>10</v>
      </c>
      <c r="F94" t="s">
        <v>59</v>
      </c>
      <c r="G94" t="s">
        <v>27</v>
      </c>
      <c r="H94">
        <v>1349</v>
      </c>
      <c r="I94" t="s">
        <v>13</v>
      </c>
      <c r="J94">
        <v>1569</v>
      </c>
      <c r="K94" t="s">
        <v>13</v>
      </c>
      <c r="L94">
        <v>2058</v>
      </c>
      <c r="M94" t="s">
        <v>13</v>
      </c>
      <c r="N94">
        <v>2358</v>
      </c>
      <c r="O94" t="s">
        <v>15</v>
      </c>
    </row>
    <row r="95" spans="3:15" x14ac:dyDescent="0.2">
      <c r="C95">
        <v>2016</v>
      </c>
      <c r="D95">
        <v>10</v>
      </c>
      <c r="E95" t="s">
        <v>10</v>
      </c>
      <c r="F95" t="s">
        <v>59</v>
      </c>
      <c r="G95" t="s">
        <v>28</v>
      </c>
      <c r="H95">
        <v>979</v>
      </c>
      <c r="I95" t="s">
        <v>13</v>
      </c>
      <c r="J95">
        <v>1034</v>
      </c>
      <c r="K95" t="s">
        <v>13</v>
      </c>
      <c r="L95">
        <v>1372</v>
      </c>
      <c r="M95" t="s">
        <v>13</v>
      </c>
      <c r="N95">
        <v>1741</v>
      </c>
      <c r="O95" t="s">
        <v>15</v>
      </c>
    </row>
    <row r="96" spans="3:15" x14ac:dyDescent="0.2">
      <c r="C96">
        <v>2016</v>
      </c>
      <c r="D96">
        <v>10</v>
      </c>
      <c r="E96" t="s">
        <v>10</v>
      </c>
      <c r="F96" t="s">
        <v>59</v>
      </c>
      <c r="G96" t="s">
        <v>29</v>
      </c>
      <c r="H96">
        <v>767</v>
      </c>
      <c r="I96" t="s">
        <v>13</v>
      </c>
      <c r="J96">
        <v>901</v>
      </c>
      <c r="K96" t="s">
        <v>13</v>
      </c>
      <c r="L96">
        <v>1101</v>
      </c>
      <c r="M96" t="s">
        <v>13</v>
      </c>
      <c r="N96">
        <v>1265</v>
      </c>
      <c r="O96" t="s">
        <v>13</v>
      </c>
    </row>
    <row r="97" spans="3:15" x14ac:dyDescent="0.2">
      <c r="C97">
        <v>2016</v>
      </c>
      <c r="D97">
        <v>10</v>
      </c>
      <c r="E97" t="s">
        <v>10</v>
      </c>
      <c r="F97" t="s">
        <v>59</v>
      </c>
      <c r="G97" t="s">
        <v>31</v>
      </c>
      <c r="H97">
        <v>820</v>
      </c>
      <c r="I97" t="s">
        <v>13</v>
      </c>
      <c r="J97">
        <v>1062</v>
      </c>
      <c r="K97" t="s">
        <v>13</v>
      </c>
      <c r="L97">
        <v>1359</v>
      </c>
      <c r="M97" t="s">
        <v>13</v>
      </c>
      <c r="N97">
        <v>1557</v>
      </c>
      <c r="O97" t="s">
        <v>13</v>
      </c>
    </row>
    <row r="98" spans="3:15" x14ac:dyDescent="0.2">
      <c r="C98">
        <v>2016</v>
      </c>
      <c r="D98">
        <v>10</v>
      </c>
      <c r="E98" t="s">
        <v>10</v>
      </c>
      <c r="F98" t="s">
        <v>59</v>
      </c>
      <c r="G98" t="s">
        <v>32</v>
      </c>
      <c r="H98">
        <v>774</v>
      </c>
      <c r="I98" t="s">
        <v>13</v>
      </c>
      <c r="J98">
        <v>914</v>
      </c>
      <c r="K98" t="s">
        <v>13</v>
      </c>
      <c r="L98">
        <v>1217</v>
      </c>
      <c r="M98" t="s">
        <v>13</v>
      </c>
      <c r="N98">
        <v>1449</v>
      </c>
      <c r="O98" t="s">
        <v>15</v>
      </c>
    </row>
    <row r="99" spans="3:15" x14ac:dyDescent="0.2">
      <c r="C99">
        <v>2016</v>
      </c>
      <c r="D99">
        <v>10</v>
      </c>
      <c r="E99" t="s">
        <v>10</v>
      </c>
      <c r="F99" t="s">
        <v>59</v>
      </c>
      <c r="G99" t="s">
        <v>33</v>
      </c>
      <c r="H99">
        <v>1001</v>
      </c>
      <c r="I99" t="s">
        <v>13</v>
      </c>
      <c r="J99">
        <v>1176</v>
      </c>
      <c r="K99" t="s">
        <v>13</v>
      </c>
      <c r="L99">
        <v>1432</v>
      </c>
      <c r="M99" t="s">
        <v>13</v>
      </c>
      <c r="N99">
        <v>1647</v>
      </c>
      <c r="O99" t="s">
        <v>15</v>
      </c>
    </row>
    <row r="100" spans="3:15" x14ac:dyDescent="0.2">
      <c r="C100">
        <v>2016</v>
      </c>
      <c r="D100">
        <v>10</v>
      </c>
      <c r="E100" t="s">
        <v>10</v>
      </c>
      <c r="F100" t="s">
        <v>59</v>
      </c>
      <c r="G100" t="s">
        <v>34</v>
      </c>
      <c r="H100">
        <v>1015</v>
      </c>
      <c r="I100" t="s">
        <v>13</v>
      </c>
      <c r="J100">
        <v>1223</v>
      </c>
      <c r="K100" t="s">
        <v>13</v>
      </c>
      <c r="L100">
        <v>1449</v>
      </c>
      <c r="M100" t="s">
        <v>13</v>
      </c>
      <c r="N100">
        <v>1726</v>
      </c>
      <c r="O100" t="s">
        <v>13</v>
      </c>
    </row>
    <row r="101" spans="3:15" x14ac:dyDescent="0.2">
      <c r="C101">
        <v>2016</v>
      </c>
      <c r="D101">
        <v>10</v>
      </c>
      <c r="E101" t="s">
        <v>10</v>
      </c>
      <c r="F101" t="s">
        <v>59</v>
      </c>
      <c r="G101" t="s">
        <v>35</v>
      </c>
      <c r="H101">
        <v>1237</v>
      </c>
      <c r="I101" t="s">
        <v>13</v>
      </c>
      <c r="J101">
        <v>1484</v>
      </c>
      <c r="K101" t="s">
        <v>13</v>
      </c>
      <c r="L101">
        <v>2229</v>
      </c>
      <c r="M101" t="s">
        <v>13</v>
      </c>
      <c r="N101">
        <v>3670</v>
      </c>
      <c r="O101" t="s">
        <v>13</v>
      </c>
    </row>
    <row r="102" spans="3:15" x14ac:dyDescent="0.2">
      <c r="C102">
        <v>2016</v>
      </c>
      <c r="D102">
        <v>10</v>
      </c>
      <c r="E102" t="s">
        <v>10</v>
      </c>
      <c r="F102" t="s">
        <v>59</v>
      </c>
      <c r="G102" t="s">
        <v>36</v>
      </c>
      <c r="H102">
        <v>901</v>
      </c>
      <c r="I102" t="s">
        <v>13</v>
      </c>
      <c r="J102">
        <v>1083</v>
      </c>
      <c r="K102" t="s">
        <v>13</v>
      </c>
      <c r="L102">
        <v>1353</v>
      </c>
      <c r="M102" t="s">
        <v>13</v>
      </c>
      <c r="N102">
        <v>1644</v>
      </c>
      <c r="O102" t="s">
        <v>13</v>
      </c>
    </row>
    <row r="103" spans="3:15" x14ac:dyDescent="0.2">
      <c r="C103">
        <v>2016</v>
      </c>
      <c r="D103">
        <v>10</v>
      </c>
      <c r="E103" t="s">
        <v>10</v>
      </c>
      <c r="F103" t="s">
        <v>59</v>
      </c>
      <c r="G103" t="s">
        <v>37</v>
      </c>
      <c r="H103">
        <v>689</v>
      </c>
      <c r="I103" t="s">
        <v>13</v>
      </c>
      <c r="J103">
        <v>849</v>
      </c>
      <c r="K103" t="s">
        <v>13</v>
      </c>
      <c r="L103">
        <v>1113</v>
      </c>
      <c r="M103" t="s">
        <v>13</v>
      </c>
      <c r="N103" t="s">
        <v>14</v>
      </c>
    </row>
    <row r="104" spans="3:15" x14ac:dyDescent="0.2">
      <c r="C104">
        <v>2016</v>
      </c>
      <c r="D104">
        <v>10</v>
      </c>
      <c r="E104" t="s">
        <v>10</v>
      </c>
      <c r="F104" t="s">
        <v>59</v>
      </c>
      <c r="G104" t="s">
        <v>38</v>
      </c>
      <c r="H104">
        <v>728</v>
      </c>
      <c r="I104" t="s">
        <v>13</v>
      </c>
      <c r="J104">
        <v>855</v>
      </c>
      <c r="K104" t="s">
        <v>13</v>
      </c>
      <c r="L104">
        <v>1006</v>
      </c>
      <c r="M104" t="s">
        <v>13</v>
      </c>
      <c r="N104">
        <v>1169</v>
      </c>
      <c r="O104" t="s">
        <v>13</v>
      </c>
    </row>
    <row r="105" spans="3:15" x14ac:dyDescent="0.2">
      <c r="C105">
        <v>2016</v>
      </c>
      <c r="D105">
        <v>10</v>
      </c>
      <c r="E105" t="s">
        <v>10</v>
      </c>
      <c r="F105" t="s">
        <v>59</v>
      </c>
      <c r="G105" t="s">
        <v>39</v>
      </c>
      <c r="H105">
        <v>792</v>
      </c>
      <c r="I105" t="s">
        <v>13</v>
      </c>
      <c r="J105">
        <v>893</v>
      </c>
      <c r="K105" t="s">
        <v>13</v>
      </c>
      <c r="L105">
        <v>1093</v>
      </c>
      <c r="M105" t="s">
        <v>13</v>
      </c>
      <c r="N105" t="s">
        <v>14</v>
      </c>
    </row>
    <row r="106" spans="3:15" x14ac:dyDescent="0.2">
      <c r="C106">
        <v>2016</v>
      </c>
      <c r="D106">
        <v>10</v>
      </c>
      <c r="E106" t="s">
        <v>10</v>
      </c>
      <c r="F106" t="s">
        <v>59</v>
      </c>
      <c r="G106" t="s">
        <v>40</v>
      </c>
      <c r="H106">
        <v>705</v>
      </c>
      <c r="I106" t="s">
        <v>13</v>
      </c>
      <c r="J106">
        <v>889</v>
      </c>
      <c r="K106" t="s">
        <v>13</v>
      </c>
      <c r="L106">
        <v>1150</v>
      </c>
      <c r="M106" t="s">
        <v>13</v>
      </c>
      <c r="N106">
        <v>1145</v>
      </c>
      <c r="O106" t="s">
        <v>13</v>
      </c>
    </row>
    <row r="107" spans="3:15" x14ac:dyDescent="0.2">
      <c r="C107">
        <v>2016</v>
      </c>
      <c r="D107">
        <v>10</v>
      </c>
      <c r="E107" t="s">
        <v>10</v>
      </c>
      <c r="F107" t="s">
        <v>59</v>
      </c>
      <c r="G107" t="s">
        <v>41</v>
      </c>
      <c r="H107">
        <v>761</v>
      </c>
      <c r="I107" t="s">
        <v>13</v>
      </c>
      <c r="J107">
        <v>897</v>
      </c>
      <c r="K107" t="s">
        <v>13</v>
      </c>
      <c r="L107">
        <v>1112</v>
      </c>
      <c r="M107" t="s">
        <v>13</v>
      </c>
      <c r="N107">
        <v>1219</v>
      </c>
      <c r="O107" t="s">
        <v>13</v>
      </c>
    </row>
    <row r="108" spans="3:15" x14ac:dyDescent="0.2">
      <c r="C108">
        <v>2016</v>
      </c>
      <c r="D108">
        <v>10</v>
      </c>
      <c r="E108" t="s">
        <v>10</v>
      </c>
      <c r="F108" t="s">
        <v>59</v>
      </c>
      <c r="G108" t="s">
        <v>42</v>
      </c>
      <c r="H108">
        <v>624</v>
      </c>
      <c r="I108" t="s">
        <v>13</v>
      </c>
      <c r="J108">
        <v>762</v>
      </c>
      <c r="K108" t="s">
        <v>13</v>
      </c>
      <c r="L108">
        <v>953</v>
      </c>
      <c r="M108" t="s">
        <v>13</v>
      </c>
      <c r="N108">
        <v>1191</v>
      </c>
      <c r="O108" t="s">
        <v>15</v>
      </c>
    </row>
    <row r="109" spans="3:15" x14ac:dyDescent="0.2">
      <c r="C109">
        <v>2016</v>
      </c>
      <c r="D109">
        <v>10</v>
      </c>
      <c r="E109" t="s">
        <v>10</v>
      </c>
      <c r="F109" t="s">
        <v>59</v>
      </c>
      <c r="G109" t="s">
        <v>43</v>
      </c>
      <c r="H109">
        <v>1013</v>
      </c>
      <c r="I109" t="s">
        <v>13</v>
      </c>
      <c r="J109">
        <v>1159</v>
      </c>
      <c r="K109" t="s">
        <v>13</v>
      </c>
      <c r="L109">
        <v>1450</v>
      </c>
      <c r="M109" t="s">
        <v>13</v>
      </c>
      <c r="N109">
        <v>1631</v>
      </c>
      <c r="O109" t="s">
        <v>13</v>
      </c>
    </row>
    <row r="110" spans="3:15" x14ac:dyDescent="0.2">
      <c r="C110">
        <v>2015</v>
      </c>
      <c r="D110">
        <v>10</v>
      </c>
      <c r="E110" t="s">
        <v>10</v>
      </c>
      <c r="F110" t="s">
        <v>59</v>
      </c>
      <c r="G110" t="s">
        <v>12</v>
      </c>
      <c r="H110">
        <v>1028</v>
      </c>
      <c r="I110" t="s">
        <v>13</v>
      </c>
      <c r="J110">
        <v>1274</v>
      </c>
      <c r="K110" t="s">
        <v>13</v>
      </c>
      <c r="L110">
        <v>1975</v>
      </c>
      <c r="M110" t="s">
        <v>13</v>
      </c>
      <c r="N110">
        <v>3156</v>
      </c>
      <c r="O110" t="s">
        <v>13</v>
      </c>
    </row>
    <row r="111" spans="3:15" x14ac:dyDescent="0.2">
      <c r="C111">
        <v>2015</v>
      </c>
      <c r="D111">
        <v>10</v>
      </c>
      <c r="E111" t="s">
        <v>10</v>
      </c>
      <c r="F111" t="s">
        <v>59</v>
      </c>
      <c r="G111" t="s">
        <v>16</v>
      </c>
      <c r="H111">
        <v>1021</v>
      </c>
      <c r="I111" t="s">
        <v>13</v>
      </c>
      <c r="J111">
        <v>1308</v>
      </c>
      <c r="K111" t="s">
        <v>13</v>
      </c>
      <c r="L111">
        <v>1908</v>
      </c>
      <c r="M111" t="s">
        <v>13</v>
      </c>
      <c r="N111">
        <v>2854</v>
      </c>
      <c r="O111" t="s">
        <v>13</v>
      </c>
    </row>
    <row r="112" spans="3:15" x14ac:dyDescent="0.2">
      <c r="C112">
        <v>2015</v>
      </c>
      <c r="D112">
        <v>10</v>
      </c>
      <c r="E112" t="s">
        <v>10</v>
      </c>
      <c r="F112" t="s">
        <v>59</v>
      </c>
      <c r="G112" t="s">
        <v>17</v>
      </c>
      <c r="H112">
        <v>1084</v>
      </c>
      <c r="I112" t="s">
        <v>13</v>
      </c>
      <c r="J112">
        <v>1331</v>
      </c>
      <c r="K112" t="s">
        <v>13</v>
      </c>
      <c r="L112">
        <v>1968</v>
      </c>
      <c r="M112" t="s">
        <v>13</v>
      </c>
      <c r="N112">
        <v>2656</v>
      </c>
      <c r="O112" t="s">
        <v>15</v>
      </c>
    </row>
    <row r="113" spans="3:15" x14ac:dyDescent="0.2">
      <c r="C113">
        <v>2015</v>
      </c>
      <c r="D113">
        <v>10</v>
      </c>
      <c r="E113" t="s">
        <v>10</v>
      </c>
      <c r="F113" t="s">
        <v>59</v>
      </c>
      <c r="G113" t="s">
        <v>19</v>
      </c>
      <c r="H113">
        <v>977</v>
      </c>
      <c r="I113" t="s">
        <v>13</v>
      </c>
      <c r="J113">
        <v>1200</v>
      </c>
      <c r="K113" t="s">
        <v>13</v>
      </c>
      <c r="L113">
        <v>1698</v>
      </c>
      <c r="M113" t="s">
        <v>13</v>
      </c>
      <c r="N113">
        <v>2166</v>
      </c>
      <c r="O113" t="s">
        <v>15</v>
      </c>
    </row>
    <row r="114" spans="3:15" x14ac:dyDescent="0.2">
      <c r="C114">
        <v>2015</v>
      </c>
      <c r="D114">
        <v>10</v>
      </c>
      <c r="E114" t="s">
        <v>10</v>
      </c>
      <c r="F114" t="s">
        <v>59</v>
      </c>
      <c r="G114" t="s">
        <v>20</v>
      </c>
      <c r="H114">
        <v>988</v>
      </c>
      <c r="I114" t="s">
        <v>13</v>
      </c>
      <c r="J114">
        <v>1194</v>
      </c>
      <c r="K114" t="s">
        <v>13</v>
      </c>
      <c r="L114">
        <v>1732</v>
      </c>
      <c r="M114" t="s">
        <v>13</v>
      </c>
      <c r="N114">
        <v>2978</v>
      </c>
      <c r="O114" t="s">
        <v>30</v>
      </c>
    </row>
    <row r="115" spans="3:15" x14ac:dyDescent="0.2">
      <c r="C115">
        <v>2015</v>
      </c>
      <c r="D115">
        <v>10</v>
      </c>
      <c r="E115" t="s">
        <v>10</v>
      </c>
      <c r="F115" t="s">
        <v>59</v>
      </c>
      <c r="G115" t="s">
        <v>21</v>
      </c>
      <c r="H115">
        <v>936</v>
      </c>
      <c r="I115" t="s">
        <v>13</v>
      </c>
      <c r="J115">
        <v>1170</v>
      </c>
      <c r="K115" t="s">
        <v>13</v>
      </c>
      <c r="L115">
        <v>1824</v>
      </c>
      <c r="M115" t="s">
        <v>13</v>
      </c>
      <c r="N115">
        <v>2470</v>
      </c>
      <c r="O115" t="s">
        <v>15</v>
      </c>
    </row>
    <row r="116" spans="3:15" x14ac:dyDescent="0.2">
      <c r="C116">
        <v>2015</v>
      </c>
      <c r="D116">
        <v>10</v>
      </c>
      <c r="E116" t="s">
        <v>10</v>
      </c>
      <c r="F116" t="s">
        <v>59</v>
      </c>
      <c r="G116" t="s">
        <v>23</v>
      </c>
      <c r="H116">
        <v>776</v>
      </c>
      <c r="I116" t="s">
        <v>13</v>
      </c>
      <c r="J116">
        <v>889</v>
      </c>
      <c r="K116" t="s">
        <v>13</v>
      </c>
      <c r="L116">
        <v>1157</v>
      </c>
      <c r="M116" t="s">
        <v>13</v>
      </c>
      <c r="N116">
        <v>1269</v>
      </c>
      <c r="O116" t="s">
        <v>13</v>
      </c>
    </row>
    <row r="117" spans="3:15" x14ac:dyDescent="0.2">
      <c r="C117">
        <v>2015</v>
      </c>
      <c r="D117">
        <v>10</v>
      </c>
      <c r="E117" t="s">
        <v>10</v>
      </c>
      <c r="F117" t="s">
        <v>59</v>
      </c>
      <c r="G117" t="s">
        <v>24</v>
      </c>
      <c r="H117">
        <v>902</v>
      </c>
      <c r="I117" t="s">
        <v>13</v>
      </c>
      <c r="J117">
        <v>1037</v>
      </c>
      <c r="K117" t="s">
        <v>13</v>
      </c>
      <c r="L117">
        <v>1367</v>
      </c>
      <c r="M117" t="s">
        <v>13</v>
      </c>
      <c r="N117">
        <v>1619</v>
      </c>
      <c r="O117" t="s">
        <v>18</v>
      </c>
    </row>
    <row r="118" spans="3:15" x14ac:dyDescent="0.2">
      <c r="C118">
        <v>2015</v>
      </c>
      <c r="D118">
        <v>10</v>
      </c>
      <c r="E118" t="s">
        <v>10</v>
      </c>
      <c r="F118" t="s">
        <v>59</v>
      </c>
      <c r="G118" t="s">
        <v>25</v>
      </c>
      <c r="H118">
        <v>846</v>
      </c>
      <c r="I118" t="s">
        <v>15</v>
      </c>
      <c r="J118">
        <v>971</v>
      </c>
      <c r="K118" t="s">
        <v>13</v>
      </c>
      <c r="L118">
        <v>1268</v>
      </c>
      <c r="M118" t="s">
        <v>13</v>
      </c>
      <c r="N118">
        <v>1319</v>
      </c>
      <c r="O118" t="s">
        <v>15</v>
      </c>
    </row>
    <row r="119" spans="3:15" x14ac:dyDescent="0.2">
      <c r="C119">
        <v>2015</v>
      </c>
      <c r="D119">
        <v>10</v>
      </c>
      <c r="E119" t="s">
        <v>10</v>
      </c>
      <c r="F119" t="s">
        <v>59</v>
      </c>
      <c r="G119" t="s">
        <v>26</v>
      </c>
      <c r="H119">
        <v>943</v>
      </c>
      <c r="I119" t="s">
        <v>15</v>
      </c>
      <c r="J119">
        <v>1009</v>
      </c>
      <c r="K119" t="s">
        <v>13</v>
      </c>
      <c r="L119">
        <v>1327</v>
      </c>
      <c r="M119" t="s">
        <v>13</v>
      </c>
      <c r="N119">
        <v>1235</v>
      </c>
      <c r="O119" t="s">
        <v>13</v>
      </c>
    </row>
    <row r="120" spans="3:15" x14ac:dyDescent="0.2">
      <c r="C120">
        <v>2015</v>
      </c>
      <c r="D120">
        <v>10</v>
      </c>
      <c r="E120" t="s">
        <v>10</v>
      </c>
      <c r="F120" t="s">
        <v>59</v>
      </c>
      <c r="G120" t="s">
        <v>27</v>
      </c>
      <c r="H120">
        <v>1307</v>
      </c>
      <c r="I120" t="s">
        <v>13</v>
      </c>
      <c r="J120">
        <v>1513</v>
      </c>
      <c r="K120" t="s">
        <v>13</v>
      </c>
      <c r="L120">
        <v>1986</v>
      </c>
      <c r="M120" t="s">
        <v>13</v>
      </c>
      <c r="N120">
        <v>2510</v>
      </c>
      <c r="O120" t="s">
        <v>15</v>
      </c>
    </row>
    <row r="121" spans="3:15" x14ac:dyDescent="0.2">
      <c r="C121">
        <v>2015</v>
      </c>
      <c r="D121">
        <v>10</v>
      </c>
      <c r="E121" t="s">
        <v>10</v>
      </c>
      <c r="F121" t="s">
        <v>59</v>
      </c>
      <c r="G121" t="s">
        <v>28</v>
      </c>
      <c r="H121">
        <v>858</v>
      </c>
      <c r="I121" t="s">
        <v>13</v>
      </c>
      <c r="J121">
        <v>963</v>
      </c>
      <c r="K121" t="s">
        <v>13</v>
      </c>
      <c r="L121">
        <v>1272</v>
      </c>
      <c r="M121" t="s">
        <v>13</v>
      </c>
      <c r="N121">
        <v>1638</v>
      </c>
      <c r="O121" t="s">
        <v>15</v>
      </c>
    </row>
    <row r="122" spans="3:15" x14ac:dyDescent="0.2">
      <c r="C122">
        <v>2015</v>
      </c>
      <c r="D122">
        <v>10</v>
      </c>
      <c r="E122" t="s">
        <v>10</v>
      </c>
      <c r="F122" t="s">
        <v>59</v>
      </c>
      <c r="G122" t="s">
        <v>29</v>
      </c>
      <c r="H122">
        <v>733</v>
      </c>
      <c r="I122" t="s">
        <v>13</v>
      </c>
      <c r="J122">
        <v>844</v>
      </c>
      <c r="K122" t="s">
        <v>13</v>
      </c>
      <c r="L122">
        <v>1037</v>
      </c>
      <c r="M122" t="s">
        <v>13</v>
      </c>
      <c r="N122">
        <v>1270</v>
      </c>
      <c r="O122" t="s">
        <v>13</v>
      </c>
    </row>
    <row r="123" spans="3:15" x14ac:dyDescent="0.2">
      <c r="C123">
        <v>2015</v>
      </c>
      <c r="D123">
        <v>10</v>
      </c>
      <c r="E123" t="s">
        <v>10</v>
      </c>
      <c r="F123" t="s">
        <v>59</v>
      </c>
      <c r="G123" t="s">
        <v>31</v>
      </c>
      <c r="H123">
        <v>780</v>
      </c>
      <c r="I123" t="s">
        <v>13</v>
      </c>
      <c r="J123">
        <v>1013</v>
      </c>
      <c r="K123" t="s">
        <v>13</v>
      </c>
      <c r="L123">
        <v>1258</v>
      </c>
      <c r="M123" t="s">
        <v>13</v>
      </c>
      <c r="N123">
        <v>1427</v>
      </c>
      <c r="O123" t="s">
        <v>13</v>
      </c>
    </row>
    <row r="124" spans="3:15" x14ac:dyDescent="0.2">
      <c r="C124">
        <v>2015</v>
      </c>
      <c r="D124">
        <v>10</v>
      </c>
      <c r="E124" t="s">
        <v>10</v>
      </c>
      <c r="F124" t="s">
        <v>59</v>
      </c>
      <c r="G124" t="s">
        <v>32</v>
      </c>
      <c r="H124">
        <v>716</v>
      </c>
      <c r="I124" t="s">
        <v>13</v>
      </c>
      <c r="J124">
        <v>858</v>
      </c>
      <c r="K124" t="s">
        <v>13</v>
      </c>
      <c r="L124">
        <v>1159</v>
      </c>
      <c r="M124" t="s">
        <v>13</v>
      </c>
      <c r="N124">
        <v>1478</v>
      </c>
      <c r="O124" t="s">
        <v>13</v>
      </c>
    </row>
    <row r="125" spans="3:15" x14ac:dyDescent="0.2">
      <c r="C125">
        <v>2015</v>
      </c>
      <c r="D125">
        <v>10</v>
      </c>
      <c r="E125" t="s">
        <v>10</v>
      </c>
      <c r="F125" t="s">
        <v>59</v>
      </c>
      <c r="G125" t="s">
        <v>60</v>
      </c>
      <c r="H125">
        <v>921</v>
      </c>
      <c r="I125" t="s">
        <v>13</v>
      </c>
      <c r="J125">
        <v>1084</v>
      </c>
      <c r="K125" t="s">
        <v>13</v>
      </c>
      <c r="L125">
        <v>1367</v>
      </c>
      <c r="M125" t="s">
        <v>13</v>
      </c>
      <c r="N125">
        <v>1567</v>
      </c>
      <c r="O125" t="s">
        <v>13</v>
      </c>
    </row>
    <row r="126" spans="3:15" x14ac:dyDescent="0.2">
      <c r="C126">
        <v>2015</v>
      </c>
      <c r="D126">
        <v>10</v>
      </c>
      <c r="E126" t="s">
        <v>10</v>
      </c>
      <c r="F126" t="s">
        <v>59</v>
      </c>
      <c r="G126" t="s">
        <v>34</v>
      </c>
      <c r="H126">
        <v>959</v>
      </c>
      <c r="I126" t="s">
        <v>13</v>
      </c>
      <c r="J126">
        <v>1145</v>
      </c>
      <c r="K126" t="s">
        <v>13</v>
      </c>
      <c r="L126">
        <v>1451</v>
      </c>
      <c r="M126" t="s">
        <v>13</v>
      </c>
      <c r="N126">
        <v>1542</v>
      </c>
      <c r="O126" t="s">
        <v>13</v>
      </c>
    </row>
    <row r="127" spans="3:15" x14ac:dyDescent="0.2">
      <c r="C127">
        <v>2015</v>
      </c>
      <c r="D127">
        <v>10</v>
      </c>
      <c r="E127" t="s">
        <v>10</v>
      </c>
      <c r="F127" t="s">
        <v>59</v>
      </c>
      <c r="G127" t="s">
        <v>35</v>
      </c>
      <c r="H127">
        <v>1114</v>
      </c>
      <c r="I127" t="s">
        <v>15</v>
      </c>
      <c r="J127">
        <v>1401</v>
      </c>
      <c r="K127" t="s">
        <v>13</v>
      </c>
      <c r="L127">
        <v>2171</v>
      </c>
      <c r="M127" t="s">
        <v>13</v>
      </c>
      <c r="N127">
        <v>3485</v>
      </c>
      <c r="O127" t="s">
        <v>15</v>
      </c>
    </row>
    <row r="128" spans="3:15" x14ac:dyDescent="0.2">
      <c r="C128">
        <v>2015</v>
      </c>
      <c r="D128">
        <v>10</v>
      </c>
      <c r="E128" t="s">
        <v>10</v>
      </c>
      <c r="F128" t="s">
        <v>59</v>
      </c>
      <c r="G128" t="s">
        <v>36</v>
      </c>
      <c r="H128">
        <v>843</v>
      </c>
      <c r="I128" t="s">
        <v>13</v>
      </c>
      <c r="J128">
        <v>1025</v>
      </c>
      <c r="K128" t="s">
        <v>13</v>
      </c>
      <c r="L128">
        <v>1296</v>
      </c>
      <c r="M128" t="s">
        <v>13</v>
      </c>
      <c r="N128">
        <v>1596</v>
      </c>
      <c r="O128" t="s">
        <v>13</v>
      </c>
    </row>
    <row r="129" spans="3:15" x14ac:dyDescent="0.2">
      <c r="C129">
        <v>2015</v>
      </c>
      <c r="D129">
        <v>10</v>
      </c>
      <c r="E129" t="s">
        <v>10</v>
      </c>
      <c r="F129" t="s">
        <v>59</v>
      </c>
      <c r="G129" t="s">
        <v>37</v>
      </c>
      <c r="H129">
        <v>679</v>
      </c>
      <c r="I129" t="s">
        <v>13</v>
      </c>
      <c r="J129">
        <v>811</v>
      </c>
      <c r="K129" t="s">
        <v>13</v>
      </c>
      <c r="L129">
        <v>1051</v>
      </c>
      <c r="M129" t="s">
        <v>13</v>
      </c>
      <c r="N129">
        <v>1194</v>
      </c>
      <c r="O129" t="s">
        <v>13</v>
      </c>
    </row>
    <row r="130" spans="3:15" x14ac:dyDescent="0.2">
      <c r="C130">
        <v>2015</v>
      </c>
      <c r="D130">
        <v>10</v>
      </c>
      <c r="E130" t="s">
        <v>10</v>
      </c>
      <c r="F130" t="s">
        <v>59</v>
      </c>
      <c r="G130" t="s">
        <v>38</v>
      </c>
      <c r="H130">
        <v>671</v>
      </c>
      <c r="I130" t="s">
        <v>13</v>
      </c>
      <c r="J130">
        <v>773</v>
      </c>
      <c r="K130" t="s">
        <v>13</v>
      </c>
      <c r="L130">
        <v>954</v>
      </c>
      <c r="M130" t="s">
        <v>13</v>
      </c>
      <c r="N130">
        <v>1098</v>
      </c>
      <c r="O130" t="s">
        <v>13</v>
      </c>
    </row>
    <row r="131" spans="3:15" x14ac:dyDescent="0.2">
      <c r="C131">
        <v>2015</v>
      </c>
      <c r="D131">
        <v>10</v>
      </c>
      <c r="E131" t="s">
        <v>10</v>
      </c>
      <c r="F131" t="s">
        <v>59</v>
      </c>
      <c r="G131" t="s">
        <v>39</v>
      </c>
      <c r="H131">
        <v>760</v>
      </c>
      <c r="I131" t="s">
        <v>13</v>
      </c>
      <c r="J131">
        <v>865</v>
      </c>
      <c r="K131" t="s">
        <v>13</v>
      </c>
      <c r="L131">
        <v>1087</v>
      </c>
      <c r="M131" t="s">
        <v>13</v>
      </c>
      <c r="N131">
        <v>1592</v>
      </c>
      <c r="O131" t="s">
        <v>13</v>
      </c>
    </row>
    <row r="132" spans="3:15" x14ac:dyDescent="0.2">
      <c r="C132">
        <v>2015</v>
      </c>
      <c r="D132">
        <v>10</v>
      </c>
      <c r="E132" t="s">
        <v>10</v>
      </c>
      <c r="F132" t="s">
        <v>59</v>
      </c>
      <c r="G132" t="s">
        <v>40</v>
      </c>
      <c r="H132">
        <v>685</v>
      </c>
      <c r="I132" t="s">
        <v>13</v>
      </c>
      <c r="J132">
        <v>806</v>
      </c>
      <c r="K132" t="s">
        <v>13</v>
      </c>
      <c r="L132">
        <v>997</v>
      </c>
      <c r="M132" t="s">
        <v>13</v>
      </c>
      <c r="N132">
        <v>1137</v>
      </c>
      <c r="O132" t="s">
        <v>13</v>
      </c>
    </row>
    <row r="133" spans="3:15" x14ac:dyDescent="0.2">
      <c r="C133">
        <v>2015</v>
      </c>
      <c r="D133">
        <v>10</v>
      </c>
      <c r="E133" t="s">
        <v>10</v>
      </c>
      <c r="F133" t="s">
        <v>59</v>
      </c>
      <c r="G133" t="s">
        <v>41</v>
      </c>
      <c r="H133">
        <v>712</v>
      </c>
      <c r="I133" t="s">
        <v>13</v>
      </c>
      <c r="J133">
        <v>862</v>
      </c>
      <c r="K133" t="s">
        <v>13</v>
      </c>
      <c r="L133">
        <v>1086</v>
      </c>
      <c r="M133" t="s">
        <v>13</v>
      </c>
      <c r="N133">
        <v>1212</v>
      </c>
      <c r="O133" t="s">
        <v>13</v>
      </c>
    </row>
    <row r="134" spans="3:15" x14ac:dyDescent="0.2">
      <c r="C134">
        <v>2015</v>
      </c>
      <c r="D134">
        <v>10</v>
      </c>
      <c r="E134" t="s">
        <v>10</v>
      </c>
      <c r="F134" t="s">
        <v>59</v>
      </c>
      <c r="G134" t="s">
        <v>42</v>
      </c>
      <c r="H134">
        <v>620</v>
      </c>
      <c r="I134" t="s">
        <v>13</v>
      </c>
      <c r="J134">
        <v>740</v>
      </c>
      <c r="K134" t="s">
        <v>13</v>
      </c>
      <c r="L134">
        <v>940</v>
      </c>
      <c r="M134" t="s">
        <v>13</v>
      </c>
      <c r="N134">
        <v>1070</v>
      </c>
      <c r="O134" t="s">
        <v>13</v>
      </c>
    </row>
    <row r="135" spans="3:15" x14ac:dyDescent="0.2">
      <c r="C135">
        <v>2015</v>
      </c>
      <c r="D135">
        <v>10</v>
      </c>
      <c r="E135" t="s">
        <v>10</v>
      </c>
      <c r="F135" t="s">
        <v>59</v>
      </c>
      <c r="G135" t="s">
        <v>43</v>
      </c>
      <c r="H135">
        <v>937</v>
      </c>
      <c r="I135" t="s">
        <v>13</v>
      </c>
      <c r="J135">
        <v>1079</v>
      </c>
      <c r="K135" t="s">
        <v>13</v>
      </c>
      <c r="L135">
        <v>1368</v>
      </c>
      <c r="M135" t="s">
        <v>13</v>
      </c>
      <c r="N135">
        <v>1615</v>
      </c>
      <c r="O135" t="s">
        <v>13</v>
      </c>
    </row>
    <row r="136" spans="3:15" x14ac:dyDescent="0.2">
      <c r="C136">
        <v>2014</v>
      </c>
      <c r="D136">
        <v>10</v>
      </c>
      <c r="E136" t="s">
        <v>10</v>
      </c>
      <c r="F136" t="s">
        <v>59</v>
      </c>
      <c r="G136" t="s">
        <v>12</v>
      </c>
      <c r="H136">
        <v>951</v>
      </c>
      <c r="I136" t="s">
        <v>13</v>
      </c>
      <c r="J136">
        <v>1201</v>
      </c>
      <c r="K136" t="s">
        <v>13</v>
      </c>
      <c r="L136">
        <v>1956</v>
      </c>
      <c r="M136" t="s">
        <v>13</v>
      </c>
      <c r="N136">
        <v>3035</v>
      </c>
      <c r="O136" t="s">
        <v>13</v>
      </c>
    </row>
    <row r="137" spans="3:15" x14ac:dyDescent="0.2">
      <c r="C137">
        <v>2014</v>
      </c>
      <c r="D137">
        <v>10</v>
      </c>
      <c r="E137" t="s">
        <v>10</v>
      </c>
      <c r="F137" t="s">
        <v>59</v>
      </c>
      <c r="G137" t="s">
        <v>16</v>
      </c>
      <c r="H137">
        <v>972</v>
      </c>
      <c r="I137" t="s">
        <v>13</v>
      </c>
      <c r="J137">
        <v>1222</v>
      </c>
      <c r="K137" t="s">
        <v>13</v>
      </c>
      <c r="L137">
        <v>1812</v>
      </c>
      <c r="M137" t="s">
        <v>13</v>
      </c>
      <c r="N137">
        <v>2484</v>
      </c>
      <c r="O137" t="s">
        <v>13</v>
      </c>
    </row>
    <row r="138" spans="3:15" x14ac:dyDescent="0.2">
      <c r="C138">
        <v>2014</v>
      </c>
      <c r="D138">
        <v>10</v>
      </c>
      <c r="E138" t="s">
        <v>10</v>
      </c>
      <c r="F138" t="s">
        <v>59</v>
      </c>
      <c r="G138" t="s">
        <v>17</v>
      </c>
      <c r="H138">
        <v>1039</v>
      </c>
      <c r="I138" t="s">
        <v>13</v>
      </c>
      <c r="J138">
        <v>1268</v>
      </c>
      <c r="K138" t="s">
        <v>13</v>
      </c>
      <c r="L138">
        <v>1829</v>
      </c>
      <c r="M138" t="s">
        <v>13</v>
      </c>
      <c r="N138">
        <v>2485</v>
      </c>
      <c r="O138" t="s">
        <v>18</v>
      </c>
    </row>
    <row r="139" spans="3:15" x14ac:dyDescent="0.2">
      <c r="C139">
        <v>2014</v>
      </c>
      <c r="D139">
        <v>10</v>
      </c>
      <c r="E139" t="s">
        <v>10</v>
      </c>
      <c r="F139" t="s">
        <v>59</v>
      </c>
      <c r="G139" t="s">
        <v>19</v>
      </c>
      <c r="H139">
        <v>916</v>
      </c>
      <c r="I139" t="s">
        <v>13</v>
      </c>
      <c r="J139">
        <v>1156</v>
      </c>
      <c r="K139" t="s">
        <v>13</v>
      </c>
      <c r="L139">
        <v>1642</v>
      </c>
      <c r="M139" t="s">
        <v>13</v>
      </c>
      <c r="N139">
        <v>2076</v>
      </c>
      <c r="O139" t="s">
        <v>13</v>
      </c>
    </row>
    <row r="140" spans="3:15" x14ac:dyDescent="0.2">
      <c r="C140">
        <v>2014</v>
      </c>
      <c r="D140">
        <v>10</v>
      </c>
      <c r="E140" t="s">
        <v>10</v>
      </c>
      <c r="F140" t="s">
        <v>59</v>
      </c>
      <c r="G140" t="s">
        <v>20</v>
      </c>
      <c r="H140">
        <v>935</v>
      </c>
      <c r="I140" t="s">
        <v>13</v>
      </c>
      <c r="J140">
        <v>1182</v>
      </c>
      <c r="K140" t="s">
        <v>13</v>
      </c>
      <c r="L140">
        <v>1680</v>
      </c>
      <c r="M140" t="s">
        <v>13</v>
      </c>
      <c r="N140">
        <v>2564</v>
      </c>
      <c r="O140" t="s">
        <v>18</v>
      </c>
    </row>
    <row r="141" spans="3:15" x14ac:dyDescent="0.2">
      <c r="C141">
        <v>2014</v>
      </c>
      <c r="D141">
        <v>10</v>
      </c>
      <c r="E141" t="s">
        <v>10</v>
      </c>
      <c r="F141" t="s">
        <v>59</v>
      </c>
      <c r="G141" t="s">
        <v>21</v>
      </c>
      <c r="H141">
        <v>851</v>
      </c>
      <c r="I141" t="s">
        <v>13</v>
      </c>
      <c r="J141">
        <v>1137</v>
      </c>
      <c r="K141" t="s">
        <v>13</v>
      </c>
      <c r="L141">
        <v>1631</v>
      </c>
      <c r="M141" t="s">
        <v>13</v>
      </c>
      <c r="N141">
        <v>2312</v>
      </c>
      <c r="O141" t="s">
        <v>15</v>
      </c>
    </row>
    <row r="142" spans="3:15" x14ac:dyDescent="0.2">
      <c r="C142">
        <v>2014</v>
      </c>
      <c r="D142">
        <v>10</v>
      </c>
      <c r="E142" t="s">
        <v>10</v>
      </c>
      <c r="F142" t="s">
        <v>59</v>
      </c>
      <c r="G142" t="s">
        <v>23</v>
      </c>
      <c r="H142">
        <v>748</v>
      </c>
      <c r="I142" t="s">
        <v>13</v>
      </c>
      <c r="J142">
        <v>867</v>
      </c>
      <c r="K142" t="s">
        <v>13</v>
      </c>
      <c r="L142">
        <v>1150</v>
      </c>
      <c r="M142" t="s">
        <v>13</v>
      </c>
      <c r="N142">
        <v>1289</v>
      </c>
      <c r="O142" t="s">
        <v>13</v>
      </c>
    </row>
    <row r="143" spans="3:15" x14ac:dyDescent="0.2">
      <c r="C143">
        <v>2014</v>
      </c>
      <c r="D143">
        <v>10</v>
      </c>
      <c r="E143" t="s">
        <v>10</v>
      </c>
      <c r="F143" t="s">
        <v>59</v>
      </c>
      <c r="G143" t="s">
        <v>24</v>
      </c>
      <c r="H143">
        <v>889</v>
      </c>
      <c r="I143" t="s">
        <v>13</v>
      </c>
      <c r="J143">
        <v>987</v>
      </c>
      <c r="K143" t="s">
        <v>13</v>
      </c>
      <c r="L143">
        <v>1329</v>
      </c>
      <c r="M143" t="s">
        <v>13</v>
      </c>
      <c r="N143">
        <v>1613</v>
      </c>
      <c r="O143" t="s">
        <v>15</v>
      </c>
    </row>
    <row r="144" spans="3:15" x14ac:dyDescent="0.2">
      <c r="C144">
        <v>2014</v>
      </c>
      <c r="D144">
        <v>10</v>
      </c>
      <c r="E144" t="s">
        <v>10</v>
      </c>
      <c r="F144" t="s">
        <v>59</v>
      </c>
      <c r="G144" t="s">
        <v>25</v>
      </c>
      <c r="H144">
        <v>870</v>
      </c>
      <c r="I144" t="s">
        <v>18</v>
      </c>
      <c r="J144">
        <v>923</v>
      </c>
      <c r="K144" t="s">
        <v>13</v>
      </c>
      <c r="L144">
        <v>1215</v>
      </c>
      <c r="M144" t="s">
        <v>15</v>
      </c>
      <c r="N144">
        <v>1264</v>
      </c>
      <c r="O144" t="s">
        <v>15</v>
      </c>
    </row>
    <row r="145" spans="3:15" x14ac:dyDescent="0.2">
      <c r="C145">
        <v>2014</v>
      </c>
      <c r="D145">
        <v>10</v>
      </c>
      <c r="E145" t="s">
        <v>10</v>
      </c>
      <c r="F145" t="s">
        <v>59</v>
      </c>
      <c r="G145" t="s">
        <v>26</v>
      </c>
      <c r="H145">
        <v>877</v>
      </c>
      <c r="I145" t="s">
        <v>13</v>
      </c>
      <c r="J145">
        <v>988</v>
      </c>
      <c r="K145" t="s">
        <v>13</v>
      </c>
      <c r="L145">
        <v>1318</v>
      </c>
      <c r="M145" t="s">
        <v>13</v>
      </c>
      <c r="N145">
        <v>1207</v>
      </c>
      <c r="O145" t="s">
        <v>13</v>
      </c>
    </row>
    <row r="146" spans="3:15" x14ac:dyDescent="0.2">
      <c r="C146">
        <v>2014</v>
      </c>
      <c r="D146">
        <v>10</v>
      </c>
      <c r="E146" t="s">
        <v>10</v>
      </c>
      <c r="F146" t="s">
        <v>59</v>
      </c>
      <c r="G146" t="s">
        <v>27</v>
      </c>
      <c r="H146">
        <v>1222</v>
      </c>
      <c r="I146" t="s">
        <v>13</v>
      </c>
      <c r="J146">
        <v>1452</v>
      </c>
      <c r="K146" t="s">
        <v>13</v>
      </c>
      <c r="L146">
        <v>1917</v>
      </c>
      <c r="M146" t="s">
        <v>13</v>
      </c>
      <c r="N146">
        <v>2212</v>
      </c>
      <c r="O146" t="s">
        <v>15</v>
      </c>
    </row>
    <row r="147" spans="3:15" x14ac:dyDescent="0.2">
      <c r="C147">
        <v>2014</v>
      </c>
      <c r="D147">
        <v>10</v>
      </c>
      <c r="E147" t="s">
        <v>10</v>
      </c>
      <c r="F147" t="s">
        <v>59</v>
      </c>
      <c r="G147" t="s">
        <v>28</v>
      </c>
      <c r="H147">
        <v>841</v>
      </c>
      <c r="I147" t="s">
        <v>13</v>
      </c>
      <c r="J147">
        <v>937</v>
      </c>
      <c r="K147" t="s">
        <v>13</v>
      </c>
      <c r="L147">
        <v>1221</v>
      </c>
      <c r="M147" t="s">
        <v>13</v>
      </c>
      <c r="N147">
        <v>1535</v>
      </c>
      <c r="O147" t="s">
        <v>13</v>
      </c>
    </row>
    <row r="148" spans="3:15" x14ac:dyDescent="0.2">
      <c r="C148">
        <v>2014</v>
      </c>
      <c r="D148">
        <v>10</v>
      </c>
      <c r="E148" t="s">
        <v>10</v>
      </c>
      <c r="F148" t="s">
        <v>59</v>
      </c>
      <c r="G148" t="s">
        <v>29</v>
      </c>
      <c r="H148">
        <v>684</v>
      </c>
      <c r="I148" t="s">
        <v>13</v>
      </c>
      <c r="J148">
        <v>834</v>
      </c>
      <c r="K148" t="s">
        <v>13</v>
      </c>
      <c r="L148">
        <v>1018</v>
      </c>
      <c r="M148" t="s">
        <v>13</v>
      </c>
      <c r="N148">
        <v>1101</v>
      </c>
      <c r="O148" t="s">
        <v>13</v>
      </c>
    </row>
    <row r="149" spans="3:15" x14ac:dyDescent="0.2">
      <c r="C149">
        <v>2014</v>
      </c>
      <c r="D149">
        <v>10</v>
      </c>
      <c r="E149" t="s">
        <v>10</v>
      </c>
      <c r="F149" t="s">
        <v>59</v>
      </c>
      <c r="G149" t="s">
        <v>31</v>
      </c>
      <c r="H149">
        <v>761</v>
      </c>
      <c r="I149" t="s">
        <v>13</v>
      </c>
      <c r="J149">
        <v>988</v>
      </c>
      <c r="K149" t="s">
        <v>13</v>
      </c>
      <c r="L149">
        <v>1234</v>
      </c>
      <c r="M149" t="s">
        <v>13</v>
      </c>
      <c r="N149">
        <v>1463</v>
      </c>
      <c r="O149" t="s">
        <v>13</v>
      </c>
    </row>
    <row r="150" spans="3:15" x14ac:dyDescent="0.2">
      <c r="C150">
        <v>2014</v>
      </c>
      <c r="D150">
        <v>10</v>
      </c>
      <c r="E150" t="s">
        <v>10</v>
      </c>
      <c r="F150" t="s">
        <v>59</v>
      </c>
      <c r="G150" t="s">
        <v>32</v>
      </c>
      <c r="H150">
        <v>709</v>
      </c>
      <c r="I150" t="s">
        <v>13</v>
      </c>
      <c r="J150">
        <v>836</v>
      </c>
      <c r="K150" t="s">
        <v>13</v>
      </c>
      <c r="L150">
        <v>1157</v>
      </c>
      <c r="M150" t="s">
        <v>13</v>
      </c>
      <c r="N150">
        <v>1411</v>
      </c>
      <c r="O150" t="s">
        <v>13</v>
      </c>
    </row>
    <row r="151" spans="3:15" x14ac:dyDescent="0.2">
      <c r="C151">
        <v>2014</v>
      </c>
      <c r="D151">
        <v>10</v>
      </c>
      <c r="E151" t="s">
        <v>10</v>
      </c>
      <c r="F151" t="s">
        <v>59</v>
      </c>
      <c r="G151" t="s">
        <v>60</v>
      </c>
      <c r="H151">
        <v>876</v>
      </c>
      <c r="I151" t="s">
        <v>13</v>
      </c>
      <c r="J151">
        <v>1024</v>
      </c>
      <c r="K151" t="s">
        <v>13</v>
      </c>
      <c r="L151">
        <v>1279</v>
      </c>
      <c r="M151" t="s">
        <v>13</v>
      </c>
      <c r="N151">
        <v>1586</v>
      </c>
      <c r="O151" t="s">
        <v>13</v>
      </c>
    </row>
    <row r="152" spans="3:15" x14ac:dyDescent="0.2">
      <c r="C152">
        <v>2014</v>
      </c>
      <c r="D152">
        <v>10</v>
      </c>
      <c r="E152" t="s">
        <v>10</v>
      </c>
      <c r="F152" t="s">
        <v>59</v>
      </c>
      <c r="G152" t="s">
        <v>34</v>
      </c>
      <c r="H152">
        <v>927</v>
      </c>
      <c r="I152" t="s">
        <v>13</v>
      </c>
      <c r="J152">
        <v>1076</v>
      </c>
      <c r="K152" t="s">
        <v>13</v>
      </c>
      <c r="L152">
        <v>1432</v>
      </c>
      <c r="M152" t="s">
        <v>13</v>
      </c>
      <c r="N152">
        <v>1511</v>
      </c>
      <c r="O152" t="s">
        <v>13</v>
      </c>
    </row>
    <row r="153" spans="3:15" x14ac:dyDescent="0.2">
      <c r="C153">
        <v>2014</v>
      </c>
      <c r="D153">
        <v>10</v>
      </c>
      <c r="E153" t="s">
        <v>10</v>
      </c>
      <c r="F153" t="s">
        <v>59</v>
      </c>
      <c r="G153" t="s">
        <v>35</v>
      </c>
      <c r="H153">
        <v>984</v>
      </c>
      <c r="I153" t="s">
        <v>13</v>
      </c>
      <c r="J153">
        <v>1371</v>
      </c>
      <c r="K153" t="s">
        <v>13</v>
      </c>
      <c r="L153">
        <v>2031</v>
      </c>
      <c r="M153" t="s">
        <v>13</v>
      </c>
      <c r="N153">
        <v>3787</v>
      </c>
      <c r="O153" t="s">
        <v>15</v>
      </c>
    </row>
    <row r="154" spans="3:15" x14ac:dyDescent="0.2">
      <c r="C154">
        <v>2014</v>
      </c>
      <c r="D154">
        <v>10</v>
      </c>
      <c r="E154" t="s">
        <v>10</v>
      </c>
      <c r="F154" t="s">
        <v>59</v>
      </c>
      <c r="G154" t="s">
        <v>36</v>
      </c>
      <c r="H154">
        <v>808</v>
      </c>
      <c r="I154" t="s">
        <v>13</v>
      </c>
      <c r="J154">
        <v>994</v>
      </c>
      <c r="K154" t="s">
        <v>13</v>
      </c>
      <c r="L154">
        <v>1198</v>
      </c>
      <c r="M154" t="s">
        <v>13</v>
      </c>
      <c r="N154">
        <v>1327</v>
      </c>
      <c r="O154" t="s">
        <v>13</v>
      </c>
    </row>
    <row r="155" spans="3:15" x14ac:dyDescent="0.2">
      <c r="C155">
        <v>2014</v>
      </c>
      <c r="D155">
        <v>10</v>
      </c>
      <c r="E155" t="s">
        <v>10</v>
      </c>
      <c r="F155" t="s">
        <v>59</v>
      </c>
      <c r="G155" t="s">
        <v>37</v>
      </c>
      <c r="H155">
        <v>662</v>
      </c>
      <c r="I155" t="s">
        <v>13</v>
      </c>
      <c r="J155">
        <v>811</v>
      </c>
      <c r="K155" t="s">
        <v>13</v>
      </c>
      <c r="L155">
        <v>1030</v>
      </c>
      <c r="M155" t="s">
        <v>13</v>
      </c>
      <c r="N155">
        <v>1173</v>
      </c>
      <c r="O155" t="s">
        <v>15</v>
      </c>
    </row>
    <row r="156" spans="3:15" x14ac:dyDescent="0.2">
      <c r="C156">
        <v>2014</v>
      </c>
      <c r="D156">
        <v>10</v>
      </c>
      <c r="E156" t="s">
        <v>10</v>
      </c>
      <c r="F156" t="s">
        <v>59</v>
      </c>
      <c r="G156" t="s">
        <v>38</v>
      </c>
      <c r="H156">
        <v>713</v>
      </c>
      <c r="I156" t="s">
        <v>13</v>
      </c>
      <c r="J156">
        <v>760</v>
      </c>
      <c r="K156" t="s">
        <v>13</v>
      </c>
      <c r="L156">
        <v>926</v>
      </c>
      <c r="M156" t="s">
        <v>13</v>
      </c>
      <c r="N156">
        <v>1074</v>
      </c>
      <c r="O156" t="s">
        <v>13</v>
      </c>
    </row>
    <row r="157" spans="3:15" x14ac:dyDescent="0.2">
      <c r="C157">
        <v>2014</v>
      </c>
      <c r="D157">
        <v>10</v>
      </c>
      <c r="E157" t="s">
        <v>10</v>
      </c>
      <c r="F157" t="s">
        <v>59</v>
      </c>
      <c r="G157" t="s">
        <v>39</v>
      </c>
      <c r="H157">
        <v>735</v>
      </c>
      <c r="I157" t="s">
        <v>13</v>
      </c>
      <c r="J157">
        <v>839</v>
      </c>
      <c r="K157" t="s">
        <v>13</v>
      </c>
      <c r="L157">
        <v>1054</v>
      </c>
      <c r="M157" t="s">
        <v>13</v>
      </c>
      <c r="N157" t="s">
        <v>14</v>
      </c>
    </row>
    <row r="158" spans="3:15" x14ac:dyDescent="0.2">
      <c r="C158">
        <v>2014</v>
      </c>
      <c r="D158">
        <v>10</v>
      </c>
      <c r="E158" t="s">
        <v>10</v>
      </c>
      <c r="F158" t="s">
        <v>59</v>
      </c>
      <c r="G158" t="s">
        <v>40</v>
      </c>
      <c r="H158">
        <v>640</v>
      </c>
      <c r="I158" t="s">
        <v>13</v>
      </c>
      <c r="J158">
        <v>771</v>
      </c>
      <c r="K158" t="s">
        <v>13</v>
      </c>
      <c r="L158">
        <v>942</v>
      </c>
      <c r="M158" t="s">
        <v>13</v>
      </c>
      <c r="N158">
        <v>1114</v>
      </c>
      <c r="O158" t="s">
        <v>13</v>
      </c>
    </row>
    <row r="159" spans="3:15" x14ac:dyDescent="0.2">
      <c r="C159">
        <v>2014</v>
      </c>
      <c r="D159">
        <v>10</v>
      </c>
      <c r="E159" t="s">
        <v>10</v>
      </c>
      <c r="F159" t="s">
        <v>59</v>
      </c>
      <c r="G159" t="s">
        <v>41</v>
      </c>
      <c r="H159">
        <v>712</v>
      </c>
      <c r="I159" t="s">
        <v>13</v>
      </c>
      <c r="J159">
        <v>823</v>
      </c>
      <c r="K159" t="s">
        <v>13</v>
      </c>
      <c r="L159">
        <v>1027</v>
      </c>
      <c r="M159" t="s">
        <v>13</v>
      </c>
      <c r="N159">
        <v>1184</v>
      </c>
      <c r="O159" t="s">
        <v>13</v>
      </c>
    </row>
    <row r="160" spans="3:15" x14ac:dyDescent="0.2">
      <c r="C160">
        <v>2014</v>
      </c>
      <c r="D160">
        <v>10</v>
      </c>
      <c r="E160" t="s">
        <v>10</v>
      </c>
      <c r="F160" t="s">
        <v>59</v>
      </c>
      <c r="G160" t="s">
        <v>42</v>
      </c>
      <c r="H160">
        <v>641</v>
      </c>
      <c r="I160" t="s">
        <v>13</v>
      </c>
      <c r="J160">
        <v>708</v>
      </c>
      <c r="K160" t="s">
        <v>13</v>
      </c>
      <c r="L160">
        <v>886</v>
      </c>
      <c r="M160" t="s">
        <v>13</v>
      </c>
      <c r="N160">
        <v>1072</v>
      </c>
      <c r="O160" t="s">
        <v>13</v>
      </c>
    </row>
    <row r="161" spans="3:15" x14ac:dyDescent="0.2">
      <c r="C161">
        <v>2014</v>
      </c>
      <c r="D161">
        <v>10</v>
      </c>
      <c r="E161" t="s">
        <v>10</v>
      </c>
      <c r="F161" t="s">
        <v>59</v>
      </c>
      <c r="G161" t="s">
        <v>43</v>
      </c>
      <c r="H161">
        <v>902</v>
      </c>
      <c r="I161" t="s">
        <v>13</v>
      </c>
      <c r="J161">
        <v>1038</v>
      </c>
      <c r="K161" t="s">
        <v>13</v>
      </c>
      <c r="L161">
        <v>1311</v>
      </c>
      <c r="M161" t="s">
        <v>13</v>
      </c>
      <c r="N161">
        <v>1542</v>
      </c>
      <c r="O161" t="s">
        <v>13</v>
      </c>
    </row>
    <row r="162" spans="3:15" x14ac:dyDescent="0.2">
      <c r="C162">
        <v>2013</v>
      </c>
      <c r="D162">
        <v>10</v>
      </c>
      <c r="E162" t="s">
        <v>10</v>
      </c>
      <c r="F162" t="s">
        <v>59</v>
      </c>
      <c r="G162" t="s">
        <v>12</v>
      </c>
      <c r="H162">
        <v>938</v>
      </c>
      <c r="I162" t="s">
        <v>13</v>
      </c>
      <c r="J162">
        <v>1188</v>
      </c>
      <c r="K162" t="s">
        <v>13</v>
      </c>
      <c r="L162">
        <v>1863</v>
      </c>
      <c r="M162" t="s">
        <v>13</v>
      </c>
      <c r="N162">
        <v>3004</v>
      </c>
      <c r="O162" t="s">
        <v>15</v>
      </c>
    </row>
    <row r="163" spans="3:15" x14ac:dyDescent="0.2">
      <c r="C163">
        <v>2013</v>
      </c>
      <c r="D163">
        <v>10</v>
      </c>
      <c r="E163" t="s">
        <v>10</v>
      </c>
      <c r="F163" t="s">
        <v>59</v>
      </c>
      <c r="G163" t="s">
        <v>16</v>
      </c>
      <c r="H163">
        <v>951</v>
      </c>
      <c r="I163" t="s">
        <v>13</v>
      </c>
      <c r="J163">
        <v>1172</v>
      </c>
      <c r="K163" t="s">
        <v>13</v>
      </c>
      <c r="L163">
        <v>1715</v>
      </c>
      <c r="M163" t="s">
        <v>13</v>
      </c>
      <c r="N163">
        <v>2452</v>
      </c>
      <c r="O163" t="s">
        <v>13</v>
      </c>
    </row>
    <row r="164" spans="3:15" x14ac:dyDescent="0.2">
      <c r="C164">
        <v>2013</v>
      </c>
      <c r="D164">
        <v>10</v>
      </c>
      <c r="E164" t="s">
        <v>10</v>
      </c>
      <c r="F164" t="s">
        <v>59</v>
      </c>
      <c r="G164" t="s">
        <v>17</v>
      </c>
      <c r="H164">
        <v>996</v>
      </c>
      <c r="I164" t="s">
        <v>13</v>
      </c>
      <c r="J164">
        <v>1222</v>
      </c>
      <c r="K164" t="s">
        <v>13</v>
      </c>
      <c r="L164">
        <v>1811</v>
      </c>
      <c r="M164" t="s">
        <v>13</v>
      </c>
      <c r="N164">
        <v>2590</v>
      </c>
      <c r="O164" t="s">
        <v>15</v>
      </c>
    </row>
    <row r="165" spans="3:15" x14ac:dyDescent="0.2">
      <c r="C165">
        <v>2013</v>
      </c>
      <c r="D165">
        <v>10</v>
      </c>
      <c r="E165" t="s">
        <v>10</v>
      </c>
      <c r="F165" t="s">
        <v>59</v>
      </c>
      <c r="G165" t="s">
        <v>19</v>
      </c>
      <c r="H165">
        <v>908</v>
      </c>
      <c r="I165" t="s">
        <v>13</v>
      </c>
      <c r="J165">
        <v>1140</v>
      </c>
      <c r="K165" t="s">
        <v>13</v>
      </c>
      <c r="L165">
        <v>1610</v>
      </c>
      <c r="M165" t="s">
        <v>13</v>
      </c>
      <c r="N165">
        <v>2005</v>
      </c>
      <c r="O165" t="s">
        <v>15</v>
      </c>
    </row>
    <row r="166" spans="3:15" x14ac:dyDescent="0.2">
      <c r="C166">
        <v>2013</v>
      </c>
      <c r="D166">
        <v>10</v>
      </c>
      <c r="E166" t="s">
        <v>10</v>
      </c>
      <c r="F166" t="s">
        <v>59</v>
      </c>
      <c r="G166" t="s">
        <v>20</v>
      </c>
      <c r="H166">
        <v>907</v>
      </c>
      <c r="I166" t="s">
        <v>13</v>
      </c>
      <c r="J166">
        <v>1140</v>
      </c>
      <c r="K166" t="s">
        <v>13</v>
      </c>
      <c r="L166">
        <v>1620</v>
      </c>
      <c r="M166" t="s">
        <v>13</v>
      </c>
      <c r="N166">
        <v>2321</v>
      </c>
      <c r="O166" t="s">
        <v>15</v>
      </c>
    </row>
    <row r="167" spans="3:15" x14ac:dyDescent="0.2">
      <c r="C167">
        <v>2013</v>
      </c>
      <c r="D167">
        <v>10</v>
      </c>
      <c r="E167" t="s">
        <v>10</v>
      </c>
      <c r="F167" t="s">
        <v>59</v>
      </c>
      <c r="G167" t="s">
        <v>21</v>
      </c>
      <c r="H167">
        <v>857</v>
      </c>
      <c r="I167" t="s">
        <v>13</v>
      </c>
      <c r="J167">
        <v>1124</v>
      </c>
      <c r="K167" t="s">
        <v>13</v>
      </c>
      <c r="L167">
        <v>1731</v>
      </c>
      <c r="M167" t="s">
        <v>13</v>
      </c>
      <c r="N167">
        <v>2503</v>
      </c>
      <c r="O167" t="s">
        <v>15</v>
      </c>
    </row>
    <row r="168" spans="3:15" x14ac:dyDescent="0.2">
      <c r="C168">
        <v>2013</v>
      </c>
      <c r="D168">
        <v>10</v>
      </c>
      <c r="E168" t="s">
        <v>10</v>
      </c>
      <c r="F168" t="s">
        <v>59</v>
      </c>
      <c r="G168" t="s">
        <v>23</v>
      </c>
      <c r="H168">
        <v>748</v>
      </c>
      <c r="I168" t="s">
        <v>13</v>
      </c>
      <c r="J168">
        <v>850</v>
      </c>
      <c r="K168" t="s">
        <v>13</v>
      </c>
      <c r="L168">
        <v>1122</v>
      </c>
      <c r="M168" t="s">
        <v>13</v>
      </c>
      <c r="N168">
        <v>1196</v>
      </c>
      <c r="O168" t="s">
        <v>13</v>
      </c>
    </row>
    <row r="169" spans="3:15" x14ac:dyDescent="0.2">
      <c r="C169">
        <v>2013</v>
      </c>
      <c r="D169">
        <v>10</v>
      </c>
      <c r="E169" t="s">
        <v>10</v>
      </c>
      <c r="F169" t="s">
        <v>59</v>
      </c>
      <c r="G169" t="s">
        <v>24</v>
      </c>
      <c r="H169">
        <v>879</v>
      </c>
      <c r="I169" t="s">
        <v>13</v>
      </c>
      <c r="J169">
        <v>948</v>
      </c>
      <c r="K169" t="s">
        <v>13</v>
      </c>
      <c r="L169">
        <v>1275</v>
      </c>
      <c r="M169" t="s">
        <v>13</v>
      </c>
      <c r="N169">
        <v>1459</v>
      </c>
      <c r="O169" t="s">
        <v>15</v>
      </c>
    </row>
    <row r="170" spans="3:15" x14ac:dyDescent="0.2">
      <c r="C170">
        <v>2013</v>
      </c>
      <c r="D170">
        <v>10</v>
      </c>
      <c r="E170" t="s">
        <v>10</v>
      </c>
      <c r="F170" t="s">
        <v>59</v>
      </c>
      <c r="G170" t="s">
        <v>25</v>
      </c>
      <c r="H170">
        <v>816</v>
      </c>
      <c r="I170" t="s">
        <v>15</v>
      </c>
      <c r="J170">
        <v>893</v>
      </c>
      <c r="K170" t="s">
        <v>13</v>
      </c>
      <c r="L170">
        <v>1179</v>
      </c>
      <c r="M170" t="s">
        <v>13</v>
      </c>
      <c r="N170">
        <v>1340</v>
      </c>
      <c r="O170" t="s">
        <v>15</v>
      </c>
    </row>
    <row r="171" spans="3:15" x14ac:dyDescent="0.2">
      <c r="C171">
        <v>2013</v>
      </c>
      <c r="D171">
        <v>10</v>
      </c>
      <c r="E171" t="s">
        <v>10</v>
      </c>
      <c r="F171" t="s">
        <v>59</v>
      </c>
      <c r="G171" t="s">
        <v>26</v>
      </c>
      <c r="H171">
        <v>862</v>
      </c>
      <c r="I171" t="s">
        <v>13</v>
      </c>
      <c r="J171">
        <v>955</v>
      </c>
      <c r="K171" t="s">
        <v>13</v>
      </c>
      <c r="L171">
        <v>1282</v>
      </c>
      <c r="M171" t="s">
        <v>13</v>
      </c>
      <c r="N171">
        <v>1262</v>
      </c>
      <c r="O171" t="s">
        <v>13</v>
      </c>
    </row>
    <row r="172" spans="3:15" x14ac:dyDescent="0.2">
      <c r="C172">
        <v>2013</v>
      </c>
      <c r="D172">
        <v>10</v>
      </c>
      <c r="E172" t="s">
        <v>10</v>
      </c>
      <c r="F172" t="s">
        <v>59</v>
      </c>
      <c r="G172" t="s">
        <v>27</v>
      </c>
      <c r="H172">
        <v>944</v>
      </c>
      <c r="I172" t="s">
        <v>13</v>
      </c>
      <c r="J172">
        <v>1347</v>
      </c>
      <c r="K172" t="s">
        <v>13</v>
      </c>
      <c r="L172">
        <v>1891</v>
      </c>
      <c r="M172" t="s">
        <v>13</v>
      </c>
      <c r="N172">
        <v>2279</v>
      </c>
      <c r="O172" t="s">
        <v>13</v>
      </c>
    </row>
    <row r="173" spans="3:15" x14ac:dyDescent="0.2">
      <c r="C173">
        <v>2013</v>
      </c>
      <c r="D173">
        <v>10</v>
      </c>
      <c r="E173" t="s">
        <v>10</v>
      </c>
      <c r="F173" t="s">
        <v>59</v>
      </c>
      <c r="G173" t="s">
        <v>28</v>
      </c>
      <c r="H173">
        <v>821</v>
      </c>
      <c r="I173" t="s">
        <v>13</v>
      </c>
      <c r="J173">
        <v>915</v>
      </c>
      <c r="K173" t="s">
        <v>13</v>
      </c>
      <c r="L173">
        <v>1180</v>
      </c>
      <c r="M173" t="s">
        <v>13</v>
      </c>
      <c r="N173">
        <v>1465</v>
      </c>
      <c r="O173" t="s">
        <v>13</v>
      </c>
    </row>
    <row r="174" spans="3:15" x14ac:dyDescent="0.2">
      <c r="C174">
        <v>2013</v>
      </c>
      <c r="D174">
        <v>10</v>
      </c>
      <c r="E174" t="s">
        <v>10</v>
      </c>
      <c r="F174" t="s">
        <v>59</v>
      </c>
      <c r="G174" t="s">
        <v>29</v>
      </c>
      <c r="H174">
        <v>668</v>
      </c>
      <c r="I174" t="s">
        <v>13</v>
      </c>
      <c r="J174">
        <v>811</v>
      </c>
      <c r="K174" t="s">
        <v>13</v>
      </c>
      <c r="L174">
        <v>1003</v>
      </c>
      <c r="M174" t="s">
        <v>13</v>
      </c>
      <c r="N174">
        <v>1218</v>
      </c>
      <c r="O174" t="s">
        <v>13</v>
      </c>
    </row>
    <row r="175" spans="3:15" x14ac:dyDescent="0.2">
      <c r="C175">
        <v>2013</v>
      </c>
      <c r="D175">
        <v>10</v>
      </c>
      <c r="E175" t="s">
        <v>10</v>
      </c>
      <c r="F175" t="s">
        <v>59</v>
      </c>
      <c r="G175" t="s">
        <v>31</v>
      </c>
      <c r="H175">
        <v>752</v>
      </c>
      <c r="I175" t="s">
        <v>13</v>
      </c>
      <c r="J175">
        <v>924</v>
      </c>
      <c r="K175" t="s">
        <v>13</v>
      </c>
      <c r="L175">
        <v>1193</v>
      </c>
      <c r="M175" t="s">
        <v>13</v>
      </c>
      <c r="N175">
        <v>1373</v>
      </c>
      <c r="O175" t="s">
        <v>13</v>
      </c>
    </row>
    <row r="176" spans="3:15" x14ac:dyDescent="0.2">
      <c r="C176">
        <v>2013</v>
      </c>
      <c r="D176">
        <v>10</v>
      </c>
      <c r="E176" t="s">
        <v>10</v>
      </c>
      <c r="F176" t="s">
        <v>59</v>
      </c>
      <c r="G176" t="s">
        <v>32</v>
      </c>
      <c r="H176">
        <v>684</v>
      </c>
      <c r="I176" t="s">
        <v>13</v>
      </c>
      <c r="J176">
        <v>818</v>
      </c>
      <c r="K176" t="s">
        <v>13</v>
      </c>
      <c r="L176">
        <v>1090</v>
      </c>
      <c r="M176" t="s">
        <v>13</v>
      </c>
      <c r="N176">
        <v>1345</v>
      </c>
      <c r="O176" t="s">
        <v>13</v>
      </c>
    </row>
    <row r="177" spans="3:15" x14ac:dyDescent="0.2">
      <c r="C177">
        <v>2013</v>
      </c>
      <c r="D177">
        <v>10</v>
      </c>
      <c r="E177" t="s">
        <v>10</v>
      </c>
      <c r="F177" t="s">
        <v>59</v>
      </c>
      <c r="G177" t="s">
        <v>60</v>
      </c>
      <c r="H177">
        <v>848</v>
      </c>
      <c r="I177" t="s">
        <v>13</v>
      </c>
      <c r="J177">
        <v>1005</v>
      </c>
      <c r="K177" t="s">
        <v>13</v>
      </c>
      <c r="L177">
        <v>1247</v>
      </c>
      <c r="M177" t="s">
        <v>13</v>
      </c>
      <c r="N177">
        <v>1541</v>
      </c>
      <c r="O177" t="s">
        <v>15</v>
      </c>
    </row>
    <row r="178" spans="3:15" x14ac:dyDescent="0.2">
      <c r="C178">
        <v>2013</v>
      </c>
      <c r="D178">
        <v>10</v>
      </c>
      <c r="E178" t="s">
        <v>10</v>
      </c>
      <c r="F178" t="s">
        <v>59</v>
      </c>
      <c r="G178" t="s">
        <v>34</v>
      </c>
      <c r="H178">
        <v>908</v>
      </c>
      <c r="I178" t="s">
        <v>13</v>
      </c>
      <c r="J178">
        <v>1068</v>
      </c>
      <c r="K178" t="s">
        <v>13</v>
      </c>
      <c r="L178">
        <v>1385</v>
      </c>
      <c r="M178" t="s">
        <v>13</v>
      </c>
      <c r="N178">
        <v>1496</v>
      </c>
      <c r="O178" t="s">
        <v>13</v>
      </c>
    </row>
    <row r="179" spans="3:15" x14ac:dyDescent="0.2">
      <c r="C179">
        <v>2013</v>
      </c>
      <c r="D179">
        <v>10</v>
      </c>
      <c r="E179" t="s">
        <v>10</v>
      </c>
      <c r="F179" t="s">
        <v>59</v>
      </c>
      <c r="G179" t="s">
        <v>35</v>
      </c>
      <c r="H179">
        <v>977</v>
      </c>
      <c r="I179" t="s">
        <v>13</v>
      </c>
      <c r="J179">
        <v>1281</v>
      </c>
      <c r="K179" t="s">
        <v>13</v>
      </c>
      <c r="L179">
        <v>1996</v>
      </c>
      <c r="M179" t="s">
        <v>13</v>
      </c>
      <c r="N179">
        <v>2779</v>
      </c>
      <c r="O179" t="s">
        <v>18</v>
      </c>
    </row>
    <row r="180" spans="3:15" x14ac:dyDescent="0.2">
      <c r="C180">
        <v>2013</v>
      </c>
      <c r="D180">
        <v>10</v>
      </c>
      <c r="E180" t="s">
        <v>10</v>
      </c>
      <c r="F180" t="s">
        <v>59</v>
      </c>
      <c r="G180" t="s">
        <v>36</v>
      </c>
      <c r="H180">
        <v>796</v>
      </c>
      <c r="I180" t="s">
        <v>13</v>
      </c>
      <c r="J180">
        <v>953</v>
      </c>
      <c r="K180" t="s">
        <v>13</v>
      </c>
      <c r="L180">
        <v>1177</v>
      </c>
      <c r="M180" t="s">
        <v>13</v>
      </c>
      <c r="N180">
        <v>1408</v>
      </c>
      <c r="O180" t="s">
        <v>13</v>
      </c>
    </row>
    <row r="181" spans="3:15" x14ac:dyDescent="0.2">
      <c r="C181">
        <v>2013</v>
      </c>
      <c r="D181">
        <v>10</v>
      </c>
      <c r="E181" t="s">
        <v>10</v>
      </c>
      <c r="F181" t="s">
        <v>59</v>
      </c>
      <c r="G181" t="s">
        <v>37</v>
      </c>
      <c r="H181">
        <v>641</v>
      </c>
      <c r="I181" t="s">
        <v>13</v>
      </c>
      <c r="J181">
        <v>797</v>
      </c>
      <c r="K181" t="s">
        <v>13</v>
      </c>
      <c r="L181">
        <v>1009</v>
      </c>
      <c r="M181" t="s">
        <v>13</v>
      </c>
      <c r="N181">
        <v>1167</v>
      </c>
      <c r="O181" t="s">
        <v>13</v>
      </c>
    </row>
    <row r="182" spans="3:15" x14ac:dyDescent="0.2">
      <c r="C182">
        <v>2013</v>
      </c>
      <c r="D182">
        <v>10</v>
      </c>
      <c r="E182" t="s">
        <v>10</v>
      </c>
      <c r="F182" t="s">
        <v>59</v>
      </c>
      <c r="G182" t="s">
        <v>38</v>
      </c>
      <c r="H182">
        <v>632</v>
      </c>
      <c r="I182" t="s">
        <v>13</v>
      </c>
      <c r="J182">
        <v>751</v>
      </c>
      <c r="K182" t="s">
        <v>13</v>
      </c>
      <c r="L182">
        <v>921</v>
      </c>
      <c r="M182" t="s">
        <v>13</v>
      </c>
      <c r="N182">
        <v>1080</v>
      </c>
      <c r="O182" t="s">
        <v>13</v>
      </c>
    </row>
    <row r="183" spans="3:15" x14ac:dyDescent="0.2">
      <c r="C183">
        <v>2013</v>
      </c>
      <c r="D183">
        <v>10</v>
      </c>
      <c r="E183" t="s">
        <v>10</v>
      </c>
      <c r="F183" t="s">
        <v>59</v>
      </c>
      <c r="G183" t="s">
        <v>39</v>
      </c>
      <c r="H183">
        <v>735</v>
      </c>
      <c r="I183" t="s">
        <v>13</v>
      </c>
      <c r="J183">
        <v>837</v>
      </c>
      <c r="K183" t="s">
        <v>13</v>
      </c>
      <c r="L183">
        <v>1035</v>
      </c>
      <c r="M183" t="s">
        <v>13</v>
      </c>
      <c r="N183">
        <v>1382</v>
      </c>
      <c r="O183" t="s">
        <v>13</v>
      </c>
    </row>
    <row r="184" spans="3:15" x14ac:dyDescent="0.2">
      <c r="C184">
        <v>2013</v>
      </c>
      <c r="D184">
        <v>10</v>
      </c>
      <c r="E184" t="s">
        <v>10</v>
      </c>
      <c r="F184" t="s">
        <v>59</v>
      </c>
      <c r="G184" t="s">
        <v>40</v>
      </c>
      <c r="H184">
        <v>638</v>
      </c>
      <c r="I184" t="s">
        <v>13</v>
      </c>
      <c r="J184">
        <v>792</v>
      </c>
      <c r="K184" t="s">
        <v>13</v>
      </c>
      <c r="L184">
        <v>972</v>
      </c>
      <c r="M184" t="s">
        <v>13</v>
      </c>
      <c r="N184">
        <v>1096</v>
      </c>
      <c r="O184" t="s">
        <v>13</v>
      </c>
    </row>
    <row r="185" spans="3:15" x14ac:dyDescent="0.2">
      <c r="C185">
        <v>2013</v>
      </c>
      <c r="D185">
        <v>10</v>
      </c>
      <c r="E185" t="s">
        <v>10</v>
      </c>
      <c r="F185" t="s">
        <v>59</v>
      </c>
      <c r="G185" t="s">
        <v>41</v>
      </c>
      <c r="H185">
        <v>702</v>
      </c>
      <c r="I185" t="s">
        <v>13</v>
      </c>
      <c r="J185">
        <v>807</v>
      </c>
      <c r="K185" t="s">
        <v>13</v>
      </c>
      <c r="L185">
        <v>993</v>
      </c>
      <c r="M185" t="s">
        <v>13</v>
      </c>
      <c r="N185">
        <v>1170</v>
      </c>
      <c r="O185" t="s">
        <v>13</v>
      </c>
    </row>
    <row r="186" spans="3:15" x14ac:dyDescent="0.2">
      <c r="C186">
        <v>2013</v>
      </c>
      <c r="D186">
        <v>10</v>
      </c>
      <c r="E186" t="s">
        <v>10</v>
      </c>
      <c r="F186" t="s">
        <v>59</v>
      </c>
      <c r="G186" t="s">
        <v>42</v>
      </c>
      <c r="H186">
        <v>636</v>
      </c>
      <c r="I186" t="s">
        <v>13</v>
      </c>
      <c r="J186">
        <v>708</v>
      </c>
      <c r="K186" t="s">
        <v>13</v>
      </c>
      <c r="L186">
        <v>887</v>
      </c>
      <c r="M186" t="s">
        <v>13</v>
      </c>
      <c r="N186">
        <v>1068</v>
      </c>
      <c r="O186" t="s">
        <v>13</v>
      </c>
    </row>
    <row r="187" spans="3:15" x14ac:dyDescent="0.2">
      <c r="C187">
        <v>2013</v>
      </c>
      <c r="D187">
        <v>10</v>
      </c>
      <c r="E187" t="s">
        <v>10</v>
      </c>
      <c r="F187" t="s">
        <v>59</v>
      </c>
      <c r="G187" t="s">
        <v>43</v>
      </c>
      <c r="H187">
        <v>876</v>
      </c>
      <c r="I187" t="s">
        <v>13</v>
      </c>
      <c r="J187">
        <v>1005</v>
      </c>
      <c r="K187" t="s">
        <v>13</v>
      </c>
      <c r="L187">
        <v>1281</v>
      </c>
      <c r="M187" t="s">
        <v>13</v>
      </c>
      <c r="N187">
        <v>1498</v>
      </c>
      <c r="O187" t="s">
        <v>13</v>
      </c>
    </row>
    <row r="188" spans="3:15" x14ac:dyDescent="0.2">
      <c r="C188">
        <v>2012</v>
      </c>
      <c r="D188">
        <v>10</v>
      </c>
      <c r="E188" t="s">
        <v>10</v>
      </c>
      <c r="F188" t="s">
        <v>59</v>
      </c>
      <c r="G188" t="s">
        <v>12</v>
      </c>
      <c r="H188">
        <v>902</v>
      </c>
      <c r="I188" t="s">
        <v>13</v>
      </c>
      <c r="J188">
        <v>1145</v>
      </c>
      <c r="K188" t="s">
        <v>13</v>
      </c>
      <c r="L188">
        <v>1803</v>
      </c>
      <c r="M188" t="s">
        <v>13</v>
      </c>
      <c r="N188">
        <v>2958</v>
      </c>
      <c r="O188" t="s">
        <v>13</v>
      </c>
    </row>
    <row r="189" spans="3:15" x14ac:dyDescent="0.2">
      <c r="C189">
        <v>2012</v>
      </c>
      <c r="D189">
        <v>10</v>
      </c>
      <c r="E189" t="s">
        <v>10</v>
      </c>
      <c r="F189" t="s">
        <v>59</v>
      </c>
      <c r="G189" t="s">
        <v>16</v>
      </c>
      <c r="H189">
        <v>919</v>
      </c>
      <c r="I189" t="s">
        <v>13</v>
      </c>
      <c r="J189">
        <v>1142</v>
      </c>
      <c r="K189" t="s">
        <v>13</v>
      </c>
      <c r="L189">
        <v>1705</v>
      </c>
      <c r="M189" t="s">
        <v>13</v>
      </c>
      <c r="N189">
        <v>2404</v>
      </c>
      <c r="O189" t="s">
        <v>13</v>
      </c>
    </row>
    <row r="190" spans="3:15" x14ac:dyDescent="0.2">
      <c r="C190">
        <v>2012</v>
      </c>
      <c r="D190">
        <v>10</v>
      </c>
      <c r="E190" t="s">
        <v>10</v>
      </c>
      <c r="F190" t="s">
        <v>59</v>
      </c>
      <c r="G190" t="s">
        <v>17</v>
      </c>
      <c r="H190">
        <v>1047</v>
      </c>
      <c r="I190" t="s">
        <v>15</v>
      </c>
      <c r="J190">
        <v>1219</v>
      </c>
      <c r="K190" t="s">
        <v>13</v>
      </c>
      <c r="L190">
        <v>1897</v>
      </c>
      <c r="M190" t="s">
        <v>13</v>
      </c>
      <c r="N190">
        <v>2535</v>
      </c>
      <c r="O190" t="s">
        <v>13</v>
      </c>
    </row>
    <row r="191" spans="3:15" x14ac:dyDescent="0.2">
      <c r="C191">
        <v>2012</v>
      </c>
      <c r="D191">
        <v>10</v>
      </c>
      <c r="E191" t="s">
        <v>10</v>
      </c>
      <c r="F191" t="s">
        <v>59</v>
      </c>
      <c r="G191" t="s">
        <v>19</v>
      </c>
      <c r="H191">
        <v>868</v>
      </c>
      <c r="I191" t="s">
        <v>13</v>
      </c>
      <c r="J191">
        <v>1104</v>
      </c>
      <c r="K191" t="s">
        <v>13</v>
      </c>
      <c r="L191">
        <v>1563</v>
      </c>
      <c r="M191" t="s">
        <v>13</v>
      </c>
      <c r="N191">
        <v>2040</v>
      </c>
      <c r="O191" t="s">
        <v>13</v>
      </c>
    </row>
    <row r="192" spans="3:15" x14ac:dyDescent="0.2">
      <c r="C192">
        <v>2012</v>
      </c>
      <c r="D192">
        <v>10</v>
      </c>
      <c r="E192" t="s">
        <v>10</v>
      </c>
      <c r="F192" t="s">
        <v>59</v>
      </c>
      <c r="G192" t="s">
        <v>20</v>
      </c>
      <c r="H192">
        <v>882</v>
      </c>
      <c r="I192" t="s">
        <v>13</v>
      </c>
      <c r="J192">
        <v>1102</v>
      </c>
      <c r="K192" t="s">
        <v>13</v>
      </c>
      <c r="L192">
        <v>1571</v>
      </c>
      <c r="M192" t="s">
        <v>13</v>
      </c>
      <c r="N192" t="s">
        <v>14</v>
      </c>
    </row>
    <row r="193" spans="3:15" x14ac:dyDescent="0.2">
      <c r="C193">
        <v>2012</v>
      </c>
      <c r="D193">
        <v>10</v>
      </c>
      <c r="E193" t="s">
        <v>10</v>
      </c>
      <c r="F193" t="s">
        <v>59</v>
      </c>
      <c r="G193" t="s">
        <v>21</v>
      </c>
      <c r="H193">
        <v>838</v>
      </c>
      <c r="I193" t="s">
        <v>13</v>
      </c>
      <c r="J193">
        <v>1116</v>
      </c>
      <c r="K193" t="s">
        <v>13</v>
      </c>
      <c r="L193">
        <v>1723</v>
      </c>
      <c r="M193" t="s">
        <v>13</v>
      </c>
      <c r="N193">
        <v>2515</v>
      </c>
      <c r="O193" t="s">
        <v>15</v>
      </c>
    </row>
    <row r="194" spans="3:15" x14ac:dyDescent="0.2">
      <c r="C194">
        <v>2012</v>
      </c>
      <c r="D194">
        <v>10</v>
      </c>
      <c r="E194" t="s">
        <v>10</v>
      </c>
      <c r="F194" t="s">
        <v>59</v>
      </c>
      <c r="G194" t="s">
        <v>23</v>
      </c>
      <c r="H194">
        <v>714</v>
      </c>
      <c r="I194" t="s">
        <v>13</v>
      </c>
      <c r="J194">
        <v>840</v>
      </c>
      <c r="K194" t="s">
        <v>13</v>
      </c>
      <c r="L194">
        <v>1115</v>
      </c>
      <c r="M194" t="s">
        <v>13</v>
      </c>
      <c r="N194">
        <v>1244</v>
      </c>
      <c r="O194" t="s">
        <v>15</v>
      </c>
    </row>
    <row r="195" spans="3:15" x14ac:dyDescent="0.2">
      <c r="C195">
        <v>2012</v>
      </c>
      <c r="D195">
        <v>10</v>
      </c>
      <c r="E195" t="s">
        <v>10</v>
      </c>
      <c r="F195" t="s">
        <v>59</v>
      </c>
      <c r="G195" t="s">
        <v>24</v>
      </c>
      <c r="H195">
        <v>832</v>
      </c>
      <c r="I195" t="s">
        <v>13</v>
      </c>
      <c r="J195">
        <v>915</v>
      </c>
      <c r="K195" t="s">
        <v>13</v>
      </c>
      <c r="L195">
        <v>1213</v>
      </c>
      <c r="M195" t="s">
        <v>13</v>
      </c>
      <c r="N195">
        <v>1574</v>
      </c>
      <c r="O195" t="s">
        <v>18</v>
      </c>
    </row>
    <row r="196" spans="3:15" x14ac:dyDescent="0.2">
      <c r="C196">
        <v>2012</v>
      </c>
      <c r="D196">
        <v>10</v>
      </c>
      <c r="E196" t="s">
        <v>10</v>
      </c>
      <c r="F196" t="s">
        <v>59</v>
      </c>
      <c r="G196" t="s">
        <v>25</v>
      </c>
      <c r="H196">
        <v>845</v>
      </c>
      <c r="I196" t="s">
        <v>15</v>
      </c>
      <c r="J196">
        <v>887</v>
      </c>
      <c r="K196" t="s">
        <v>13</v>
      </c>
      <c r="L196">
        <v>1142</v>
      </c>
      <c r="M196" t="s">
        <v>15</v>
      </c>
      <c r="N196">
        <v>1241</v>
      </c>
      <c r="O196" t="s">
        <v>15</v>
      </c>
    </row>
    <row r="197" spans="3:15" x14ac:dyDescent="0.2">
      <c r="C197">
        <v>2012</v>
      </c>
      <c r="D197">
        <v>10</v>
      </c>
      <c r="E197" t="s">
        <v>10</v>
      </c>
      <c r="F197" t="s">
        <v>59</v>
      </c>
      <c r="G197" t="s">
        <v>26</v>
      </c>
      <c r="H197">
        <v>828</v>
      </c>
      <c r="I197" t="s">
        <v>13</v>
      </c>
      <c r="J197">
        <v>930</v>
      </c>
      <c r="K197" t="s">
        <v>13</v>
      </c>
      <c r="L197">
        <v>1260</v>
      </c>
      <c r="M197" t="s">
        <v>13</v>
      </c>
      <c r="N197">
        <v>1166</v>
      </c>
      <c r="O197" t="s">
        <v>13</v>
      </c>
    </row>
    <row r="198" spans="3:15" x14ac:dyDescent="0.2">
      <c r="C198">
        <v>2012</v>
      </c>
      <c r="D198">
        <v>10</v>
      </c>
      <c r="E198" t="s">
        <v>10</v>
      </c>
      <c r="F198" t="s">
        <v>59</v>
      </c>
      <c r="G198" t="s">
        <v>27</v>
      </c>
      <c r="H198" t="s">
        <v>14</v>
      </c>
      <c r="J198">
        <v>1316</v>
      </c>
      <c r="K198" t="s">
        <v>13</v>
      </c>
      <c r="L198">
        <v>1826</v>
      </c>
      <c r="M198" t="s">
        <v>13</v>
      </c>
      <c r="N198">
        <v>2195</v>
      </c>
      <c r="O198" t="s">
        <v>13</v>
      </c>
    </row>
    <row r="199" spans="3:15" x14ac:dyDescent="0.2">
      <c r="C199">
        <v>2012</v>
      </c>
      <c r="D199">
        <v>10</v>
      </c>
      <c r="E199" t="s">
        <v>10</v>
      </c>
      <c r="F199" t="s">
        <v>59</v>
      </c>
      <c r="G199" t="s">
        <v>28</v>
      </c>
      <c r="H199">
        <v>797</v>
      </c>
      <c r="I199" t="s">
        <v>13</v>
      </c>
      <c r="J199">
        <v>904</v>
      </c>
      <c r="K199" t="s">
        <v>13</v>
      </c>
      <c r="L199">
        <v>1151</v>
      </c>
      <c r="M199" t="s">
        <v>13</v>
      </c>
      <c r="N199">
        <v>1452</v>
      </c>
      <c r="O199" t="s">
        <v>15</v>
      </c>
    </row>
    <row r="200" spans="3:15" x14ac:dyDescent="0.2">
      <c r="C200">
        <v>2012</v>
      </c>
      <c r="D200">
        <v>10</v>
      </c>
      <c r="E200" t="s">
        <v>10</v>
      </c>
      <c r="F200" t="s">
        <v>59</v>
      </c>
      <c r="G200" t="s">
        <v>29</v>
      </c>
      <c r="H200">
        <v>679</v>
      </c>
      <c r="I200" t="s">
        <v>13</v>
      </c>
      <c r="J200">
        <v>791</v>
      </c>
      <c r="K200" t="s">
        <v>13</v>
      </c>
      <c r="L200">
        <v>967</v>
      </c>
      <c r="M200" t="s">
        <v>13</v>
      </c>
      <c r="N200">
        <v>1164</v>
      </c>
      <c r="O200" t="s">
        <v>13</v>
      </c>
    </row>
    <row r="201" spans="3:15" x14ac:dyDescent="0.2">
      <c r="C201">
        <v>2012</v>
      </c>
      <c r="D201">
        <v>10</v>
      </c>
      <c r="E201" t="s">
        <v>10</v>
      </c>
      <c r="F201" t="s">
        <v>59</v>
      </c>
      <c r="G201" t="s">
        <v>31</v>
      </c>
      <c r="H201">
        <v>743</v>
      </c>
      <c r="I201" t="s">
        <v>13</v>
      </c>
      <c r="J201">
        <v>913</v>
      </c>
      <c r="K201" t="s">
        <v>13</v>
      </c>
      <c r="L201">
        <v>1164</v>
      </c>
      <c r="M201" t="s">
        <v>13</v>
      </c>
      <c r="N201">
        <v>1351</v>
      </c>
      <c r="O201" t="s">
        <v>13</v>
      </c>
    </row>
    <row r="202" spans="3:15" x14ac:dyDescent="0.2">
      <c r="C202">
        <v>2012</v>
      </c>
      <c r="D202">
        <v>10</v>
      </c>
      <c r="E202" t="s">
        <v>10</v>
      </c>
      <c r="F202" t="s">
        <v>59</v>
      </c>
      <c r="G202" t="s">
        <v>32</v>
      </c>
      <c r="H202">
        <v>675</v>
      </c>
      <c r="I202" t="s">
        <v>13</v>
      </c>
      <c r="J202">
        <v>801</v>
      </c>
      <c r="K202" t="s">
        <v>13</v>
      </c>
      <c r="L202">
        <v>1074</v>
      </c>
      <c r="M202" t="s">
        <v>13</v>
      </c>
      <c r="N202">
        <v>1301</v>
      </c>
      <c r="O202" t="s">
        <v>13</v>
      </c>
    </row>
    <row r="203" spans="3:15" x14ac:dyDescent="0.2">
      <c r="C203">
        <v>2012</v>
      </c>
      <c r="D203">
        <v>10</v>
      </c>
      <c r="E203" t="s">
        <v>10</v>
      </c>
      <c r="F203" t="s">
        <v>59</v>
      </c>
      <c r="G203" t="s">
        <v>60</v>
      </c>
      <c r="H203">
        <v>831</v>
      </c>
      <c r="I203" t="s">
        <v>13</v>
      </c>
      <c r="J203">
        <v>957</v>
      </c>
      <c r="K203" t="s">
        <v>13</v>
      </c>
      <c r="L203">
        <v>1216</v>
      </c>
      <c r="M203" t="s">
        <v>13</v>
      </c>
      <c r="N203">
        <v>1438</v>
      </c>
      <c r="O203" t="s">
        <v>15</v>
      </c>
    </row>
    <row r="204" spans="3:15" x14ac:dyDescent="0.2">
      <c r="C204">
        <v>2012</v>
      </c>
      <c r="D204">
        <v>10</v>
      </c>
      <c r="E204" t="s">
        <v>10</v>
      </c>
      <c r="F204" t="s">
        <v>59</v>
      </c>
      <c r="G204" t="s">
        <v>34</v>
      </c>
      <c r="H204">
        <v>882</v>
      </c>
      <c r="I204" t="s">
        <v>13</v>
      </c>
      <c r="J204">
        <v>1021</v>
      </c>
      <c r="K204" t="s">
        <v>13</v>
      </c>
      <c r="L204">
        <v>1282</v>
      </c>
      <c r="M204" t="s">
        <v>13</v>
      </c>
      <c r="N204">
        <v>1445</v>
      </c>
      <c r="O204" t="s">
        <v>13</v>
      </c>
    </row>
    <row r="205" spans="3:15" x14ac:dyDescent="0.2">
      <c r="C205">
        <v>2012</v>
      </c>
      <c r="D205">
        <v>10</v>
      </c>
      <c r="E205" t="s">
        <v>10</v>
      </c>
      <c r="F205" t="s">
        <v>59</v>
      </c>
      <c r="G205" t="s">
        <v>35</v>
      </c>
      <c r="H205">
        <v>941</v>
      </c>
      <c r="I205" t="s">
        <v>13</v>
      </c>
      <c r="J205">
        <v>1248</v>
      </c>
      <c r="K205" t="s">
        <v>13</v>
      </c>
      <c r="L205">
        <v>2048</v>
      </c>
      <c r="M205" t="s">
        <v>13</v>
      </c>
      <c r="N205">
        <v>2855</v>
      </c>
      <c r="O205" t="s">
        <v>13</v>
      </c>
    </row>
    <row r="206" spans="3:15" x14ac:dyDescent="0.2">
      <c r="C206">
        <v>2012</v>
      </c>
      <c r="D206">
        <v>10</v>
      </c>
      <c r="E206" t="s">
        <v>10</v>
      </c>
      <c r="F206" t="s">
        <v>59</v>
      </c>
      <c r="G206" t="s">
        <v>36</v>
      </c>
      <c r="H206">
        <v>749</v>
      </c>
      <c r="I206" t="s">
        <v>13</v>
      </c>
      <c r="J206">
        <v>947</v>
      </c>
      <c r="K206" t="s">
        <v>13</v>
      </c>
      <c r="L206">
        <v>1133</v>
      </c>
      <c r="M206" t="s">
        <v>13</v>
      </c>
      <c r="N206">
        <v>1337</v>
      </c>
      <c r="O206" t="s">
        <v>13</v>
      </c>
    </row>
    <row r="207" spans="3:15" x14ac:dyDescent="0.2">
      <c r="C207">
        <v>2012</v>
      </c>
      <c r="D207">
        <v>10</v>
      </c>
      <c r="E207" t="s">
        <v>10</v>
      </c>
      <c r="F207" t="s">
        <v>59</v>
      </c>
      <c r="G207" t="s">
        <v>37</v>
      </c>
      <c r="H207">
        <v>622</v>
      </c>
      <c r="I207" t="s">
        <v>13</v>
      </c>
      <c r="J207">
        <v>776</v>
      </c>
      <c r="K207" t="s">
        <v>13</v>
      </c>
      <c r="L207">
        <v>995</v>
      </c>
      <c r="M207" t="s">
        <v>13</v>
      </c>
      <c r="N207">
        <v>1071</v>
      </c>
      <c r="O207" t="s">
        <v>13</v>
      </c>
    </row>
    <row r="208" spans="3:15" x14ac:dyDescent="0.2">
      <c r="C208">
        <v>2012</v>
      </c>
      <c r="D208">
        <v>10</v>
      </c>
      <c r="E208" t="s">
        <v>10</v>
      </c>
      <c r="F208" t="s">
        <v>59</v>
      </c>
      <c r="G208" t="s">
        <v>38</v>
      </c>
      <c r="H208">
        <v>614</v>
      </c>
      <c r="I208" t="s">
        <v>13</v>
      </c>
      <c r="J208">
        <v>723</v>
      </c>
      <c r="K208" t="s">
        <v>13</v>
      </c>
      <c r="L208">
        <v>886</v>
      </c>
      <c r="M208" t="s">
        <v>13</v>
      </c>
      <c r="N208">
        <v>1015</v>
      </c>
      <c r="O208" t="s">
        <v>13</v>
      </c>
    </row>
    <row r="209" spans="3:15" x14ac:dyDescent="0.2">
      <c r="C209">
        <v>2012</v>
      </c>
      <c r="D209">
        <v>10</v>
      </c>
      <c r="E209" t="s">
        <v>10</v>
      </c>
      <c r="F209" t="s">
        <v>59</v>
      </c>
      <c r="G209" t="s">
        <v>39</v>
      </c>
      <c r="H209">
        <v>712</v>
      </c>
      <c r="I209" t="s">
        <v>13</v>
      </c>
      <c r="J209">
        <v>840</v>
      </c>
      <c r="K209" t="s">
        <v>13</v>
      </c>
      <c r="L209">
        <v>1030</v>
      </c>
      <c r="M209" t="s">
        <v>13</v>
      </c>
      <c r="N209">
        <v>1429</v>
      </c>
      <c r="O209" t="s">
        <v>13</v>
      </c>
    </row>
    <row r="210" spans="3:15" x14ac:dyDescent="0.2">
      <c r="C210">
        <v>2012</v>
      </c>
      <c r="D210">
        <v>10</v>
      </c>
      <c r="E210" t="s">
        <v>10</v>
      </c>
      <c r="F210" t="s">
        <v>59</v>
      </c>
      <c r="G210" t="s">
        <v>40</v>
      </c>
      <c r="H210">
        <v>638</v>
      </c>
      <c r="I210" t="s">
        <v>13</v>
      </c>
      <c r="J210">
        <v>758</v>
      </c>
      <c r="K210" t="s">
        <v>13</v>
      </c>
      <c r="L210">
        <v>919</v>
      </c>
      <c r="M210" t="s">
        <v>13</v>
      </c>
      <c r="N210">
        <v>1062</v>
      </c>
      <c r="O210" t="s">
        <v>13</v>
      </c>
    </row>
    <row r="211" spans="3:15" x14ac:dyDescent="0.2">
      <c r="C211">
        <v>2012</v>
      </c>
      <c r="D211">
        <v>10</v>
      </c>
      <c r="E211" t="s">
        <v>10</v>
      </c>
      <c r="F211" t="s">
        <v>59</v>
      </c>
      <c r="G211" t="s">
        <v>41</v>
      </c>
      <c r="H211">
        <v>677</v>
      </c>
      <c r="I211" t="s">
        <v>13</v>
      </c>
      <c r="J211">
        <v>794</v>
      </c>
      <c r="K211" t="s">
        <v>13</v>
      </c>
      <c r="L211">
        <v>989</v>
      </c>
      <c r="M211" t="s">
        <v>13</v>
      </c>
      <c r="N211">
        <v>1169</v>
      </c>
      <c r="O211" t="s">
        <v>13</v>
      </c>
    </row>
    <row r="212" spans="3:15" x14ac:dyDescent="0.2">
      <c r="C212">
        <v>2012</v>
      </c>
      <c r="D212">
        <v>10</v>
      </c>
      <c r="E212" t="s">
        <v>10</v>
      </c>
      <c r="F212" t="s">
        <v>59</v>
      </c>
      <c r="G212" t="s">
        <v>42</v>
      </c>
      <c r="H212">
        <v>671</v>
      </c>
      <c r="I212" t="s">
        <v>15</v>
      </c>
      <c r="J212">
        <v>709</v>
      </c>
      <c r="K212" t="s">
        <v>13</v>
      </c>
      <c r="L212">
        <v>922</v>
      </c>
      <c r="M212" t="s">
        <v>13</v>
      </c>
      <c r="N212">
        <v>1048</v>
      </c>
      <c r="O212" t="s">
        <v>13</v>
      </c>
    </row>
    <row r="213" spans="3:15" x14ac:dyDescent="0.2">
      <c r="C213">
        <v>2012</v>
      </c>
      <c r="D213">
        <v>10</v>
      </c>
      <c r="E213" t="s">
        <v>10</v>
      </c>
      <c r="F213" t="s">
        <v>59</v>
      </c>
      <c r="G213" t="s">
        <v>43</v>
      </c>
      <c r="H213">
        <v>864</v>
      </c>
      <c r="I213" t="s">
        <v>13</v>
      </c>
      <c r="J213">
        <v>982</v>
      </c>
      <c r="K213" t="s">
        <v>13</v>
      </c>
      <c r="L213">
        <v>1261</v>
      </c>
      <c r="M213" t="s">
        <v>13</v>
      </c>
      <c r="N213">
        <v>1480</v>
      </c>
      <c r="O213" t="s">
        <v>13</v>
      </c>
    </row>
    <row r="214" spans="3:15" x14ac:dyDescent="0.2">
      <c r="C214">
        <v>2011</v>
      </c>
      <c r="D214">
        <v>10</v>
      </c>
      <c r="E214" t="s">
        <v>10</v>
      </c>
      <c r="F214" t="s">
        <v>59</v>
      </c>
      <c r="G214" t="s">
        <v>12</v>
      </c>
      <c r="H214">
        <v>872</v>
      </c>
      <c r="I214" t="s">
        <v>13</v>
      </c>
      <c r="J214">
        <v>1112</v>
      </c>
      <c r="K214" t="s">
        <v>13</v>
      </c>
      <c r="L214">
        <v>1712</v>
      </c>
      <c r="M214" t="s">
        <v>13</v>
      </c>
      <c r="N214">
        <v>2961</v>
      </c>
      <c r="O214" t="s">
        <v>13</v>
      </c>
    </row>
    <row r="215" spans="3:15" x14ac:dyDescent="0.2">
      <c r="C215">
        <v>2011</v>
      </c>
      <c r="D215">
        <v>10</v>
      </c>
      <c r="E215" t="s">
        <v>10</v>
      </c>
      <c r="F215" t="s">
        <v>59</v>
      </c>
      <c r="G215" t="s">
        <v>16</v>
      </c>
      <c r="H215">
        <v>904</v>
      </c>
      <c r="I215" t="s">
        <v>13</v>
      </c>
      <c r="J215">
        <v>1112</v>
      </c>
      <c r="K215" t="s">
        <v>13</v>
      </c>
      <c r="L215">
        <v>1649</v>
      </c>
      <c r="M215" t="s">
        <v>13</v>
      </c>
      <c r="N215">
        <v>2448</v>
      </c>
      <c r="O215" t="s">
        <v>13</v>
      </c>
    </row>
    <row r="216" spans="3:15" x14ac:dyDescent="0.2">
      <c r="C216">
        <v>2011</v>
      </c>
      <c r="D216">
        <v>10</v>
      </c>
      <c r="E216" t="s">
        <v>10</v>
      </c>
      <c r="F216" t="s">
        <v>59</v>
      </c>
      <c r="G216" t="s">
        <v>17</v>
      </c>
      <c r="H216">
        <v>1023</v>
      </c>
      <c r="I216" t="s">
        <v>13</v>
      </c>
      <c r="J216">
        <v>1194</v>
      </c>
      <c r="K216" t="s">
        <v>13</v>
      </c>
      <c r="L216">
        <v>1866</v>
      </c>
      <c r="M216" t="s">
        <v>13</v>
      </c>
      <c r="N216">
        <v>2542</v>
      </c>
      <c r="O216" t="s">
        <v>13</v>
      </c>
    </row>
    <row r="217" spans="3:15" x14ac:dyDescent="0.2">
      <c r="C217">
        <v>2011</v>
      </c>
      <c r="D217">
        <v>10</v>
      </c>
      <c r="E217" t="s">
        <v>10</v>
      </c>
      <c r="F217" t="s">
        <v>59</v>
      </c>
      <c r="G217" t="s">
        <v>19</v>
      </c>
      <c r="H217">
        <v>857</v>
      </c>
      <c r="I217" t="s">
        <v>13</v>
      </c>
      <c r="J217">
        <v>1084</v>
      </c>
      <c r="K217" t="s">
        <v>13</v>
      </c>
      <c r="L217">
        <v>1527</v>
      </c>
      <c r="M217" t="s">
        <v>13</v>
      </c>
      <c r="N217">
        <v>1860</v>
      </c>
      <c r="O217" t="s">
        <v>15</v>
      </c>
    </row>
    <row r="218" spans="3:15" x14ac:dyDescent="0.2">
      <c r="C218">
        <v>2011</v>
      </c>
      <c r="D218">
        <v>10</v>
      </c>
      <c r="E218" t="s">
        <v>10</v>
      </c>
      <c r="F218" t="s">
        <v>59</v>
      </c>
      <c r="G218" t="s">
        <v>20</v>
      </c>
      <c r="H218">
        <v>865</v>
      </c>
      <c r="I218" t="s">
        <v>13</v>
      </c>
      <c r="J218">
        <v>1074</v>
      </c>
      <c r="K218" t="s">
        <v>13</v>
      </c>
      <c r="L218">
        <v>1577</v>
      </c>
      <c r="M218" t="s">
        <v>13</v>
      </c>
      <c r="N218">
        <v>1919</v>
      </c>
      <c r="O218" t="s">
        <v>18</v>
      </c>
    </row>
    <row r="219" spans="3:15" x14ac:dyDescent="0.2">
      <c r="C219">
        <v>2011</v>
      </c>
      <c r="D219">
        <v>10</v>
      </c>
      <c r="E219" t="s">
        <v>10</v>
      </c>
      <c r="F219" t="s">
        <v>59</v>
      </c>
      <c r="G219" t="s">
        <v>21</v>
      </c>
      <c r="H219">
        <v>819</v>
      </c>
      <c r="I219" t="s">
        <v>13</v>
      </c>
      <c r="J219">
        <v>1115</v>
      </c>
      <c r="K219" t="s">
        <v>13</v>
      </c>
      <c r="L219">
        <v>1705</v>
      </c>
      <c r="M219" t="s">
        <v>13</v>
      </c>
      <c r="N219">
        <v>2395</v>
      </c>
      <c r="O219" t="s">
        <v>13</v>
      </c>
    </row>
    <row r="220" spans="3:15" x14ac:dyDescent="0.2">
      <c r="C220">
        <v>2011</v>
      </c>
      <c r="D220">
        <v>10</v>
      </c>
      <c r="E220" t="s">
        <v>10</v>
      </c>
      <c r="F220" t="s">
        <v>59</v>
      </c>
      <c r="G220" t="s">
        <v>23</v>
      </c>
      <c r="H220">
        <v>696</v>
      </c>
      <c r="I220" t="s">
        <v>13</v>
      </c>
      <c r="J220">
        <v>812</v>
      </c>
      <c r="K220" t="s">
        <v>13</v>
      </c>
      <c r="L220">
        <v>1069</v>
      </c>
      <c r="M220" t="s">
        <v>13</v>
      </c>
      <c r="N220">
        <v>1120</v>
      </c>
      <c r="O220" t="s">
        <v>15</v>
      </c>
    </row>
    <row r="221" spans="3:15" x14ac:dyDescent="0.2">
      <c r="C221">
        <v>2011</v>
      </c>
      <c r="D221">
        <v>10</v>
      </c>
      <c r="E221" t="s">
        <v>10</v>
      </c>
      <c r="F221" t="s">
        <v>59</v>
      </c>
      <c r="G221" t="s">
        <v>24</v>
      </c>
      <c r="H221">
        <v>766</v>
      </c>
      <c r="I221" t="s">
        <v>13</v>
      </c>
      <c r="J221">
        <v>915</v>
      </c>
      <c r="K221" t="s">
        <v>13</v>
      </c>
      <c r="L221">
        <v>1174</v>
      </c>
      <c r="M221" t="s">
        <v>13</v>
      </c>
      <c r="N221">
        <v>1327</v>
      </c>
      <c r="O221" t="s">
        <v>18</v>
      </c>
    </row>
    <row r="222" spans="3:15" x14ac:dyDescent="0.2">
      <c r="C222">
        <v>2011</v>
      </c>
      <c r="D222">
        <v>10</v>
      </c>
      <c r="E222" t="s">
        <v>10</v>
      </c>
      <c r="F222" t="s">
        <v>59</v>
      </c>
      <c r="G222" t="s">
        <v>25</v>
      </c>
      <c r="H222">
        <v>809</v>
      </c>
      <c r="I222" t="s">
        <v>15</v>
      </c>
      <c r="J222">
        <v>845</v>
      </c>
      <c r="K222" t="s">
        <v>13</v>
      </c>
      <c r="L222">
        <v>1086</v>
      </c>
      <c r="M222" t="s">
        <v>13</v>
      </c>
      <c r="N222">
        <v>1174</v>
      </c>
      <c r="O222" t="s">
        <v>13</v>
      </c>
    </row>
    <row r="223" spans="3:15" x14ac:dyDescent="0.2">
      <c r="C223">
        <v>2011</v>
      </c>
      <c r="D223">
        <v>10</v>
      </c>
      <c r="E223" t="s">
        <v>10</v>
      </c>
      <c r="F223" t="s">
        <v>59</v>
      </c>
      <c r="G223" t="s">
        <v>26</v>
      </c>
      <c r="H223">
        <v>740</v>
      </c>
      <c r="I223" t="s">
        <v>13</v>
      </c>
      <c r="J223">
        <v>922</v>
      </c>
      <c r="K223" t="s">
        <v>13</v>
      </c>
      <c r="L223">
        <v>1239</v>
      </c>
      <c r="M223" t="s">
        <v>13</v>
      </c>
      <c r="N223">
        <v>1072</v>
      </c>
      <c r="O223" t="s">
        <v>13</v>
      </c>
    </row>
    <row r="224" spans="3:15" x14ac:dyDescent="0.2">
      <c r="C224">
        <v>2011</v>
      </c>
      <c r="D224">
        <v>10</v>
      </c>
      <c r="E224" t="s">
        <v>10</v>
      </c>
      <c r="F224" t="s">
        <v>59</v>
      </c>
      <c r="G224" t="s">
        <v>27</v>
      </c>
      <c r="H224" t="s">
        <v>14</v>
      </c>
      <c r="J224">
        <v>1345</v>
      </c>
      <c r="K224" t="s">
        <v>13</v>
      </c>
      <c r="L224">
        <v>1873</v>
      </c>
      <c r="M224" t="s">
        <v>13</v>
      </c>
      <c r="N224">
        <v>2245</v>
      </c>
      <c r="O224" t="s">
        <v>13</v>
      </c>
    </row>
    <row r="225" spans="3:15" x14ac:dyDescent="0.2">
      <c r="C225">
        <v>2011</v>
      </c>
      <c r="D225">
        <v>10</v>
      </c>
      <c r="E225" t="s">
        <v>10</v>
      </c>
      <c r="F225" t="s">
        <v>59</v>
      </c>
      <c r="G225" t="s">
        <v>28</v>
      </c>
      <c r="H225">
        <v>779</v>
      </c>
      <c r="I225" t="s">
        <v>13</v>
      </c>
      <c r="J225">
        <v>889</v>
      </c>
      <c r="K225" t="s">
        <v>13</v>
      </c>
      <c r="L225">
        <v>1136</v>
      </c>
      <c r="M225" t="s">
        <v>13</v>
      </c>
      <c r="N225">
        <v>1446</v>
      </c>
      <c r="O225" t="s">
        <v>13</v>
      </c>
    </row>
    <row r="226" spans="3:15" x14ac:dyDescent="0.2">
      <c r="C226">
        <v>2011</v>
      </c>
      <c r="D226">
        <v>10</v>
      </c>
      <c r="E226" t="s">
        <v>10</v>
      </c>
      <c r="F226" t="s">
        <v>59</v>
      </c>
      <c r="G226" t="s">
        <v>29</v>
      </c>
      <c r="H226">
        <v>665</v>
      </c>
      <c r="I226" t="s">
        <v>13</v>
      </c>
      <c r="J226">
        <v>776</v>
      </c>
      <c r="K226" t="s">
        <v>13</v>
      </c>
      <c r="L226">
        <v>940</v>
      </c>
      <c r="M226" t="s">
        <v>13</v>
      </c>
      <c r="N226">
        <v>1080</v>
      </c>
      <c r="O226" t="s">
        <v>13</v>
      </c>
    </row>
    <row r="227" spans="3:15" x14ac:dyDescent="0.2">
      <c r="C227">
        <v>2011</v>
      </c>
      <c r="D227">
        <v>10</v>
      </c>
      <c r="E227" t="s">
        <v>10</v>
      </c>
      <c r="F227" t="s">
        <v>59</v>
      </c>
      <c r="G227" t="s">
        <v>31</v>
      </c>
      <c r="H227">
        <v>704</v>
      </c>
      <c r="I227" t="s">
        <v>13</v>
      </c>
      <c r="J227">
        <v>890</v>
      </c>
      <c r="K227" t="s">
        <v>13</v>
      </c>
      <c r="L227">
        <v>1150</v>
      </c>
      <c r="M227" t="s">
        <v>13</v>
      </c>
      <c r="N227">
        <v>1345</v>
      </c>
      <c r="O227" t="s">
        <v>13</v>
      </c>
    </row>
    <row r="228" spans="3:15" x14ac:dyDescent="0.2">
      <c r="C228">
        <v>2011</v>
      </c>
      <c r="D228">
        <v>10</v>
      </c>
      <c r="E228" t="s">
        <v>10</v>
      </c>
      <c r="F228" t="s">
        <v>59</v>
      </c>
      <c r="G228" t="s">
        <v>32</v>
      </c>
      <c r="H228">
        <v>658</v>
      </c>
      <c r="I228" t="s">
        <v>13</v>
      </c>
      <c r="J228">
        <v>794</v>
      </c>
      <c r="K228" t="s">
        <v>13</v>
      </c>
      <c r="L228">
        <v>1026</v>
      </c>
      <c r="M228" t="s">
        <v>13</v>
      </c>
      <c r="N228">
        <v>1355</v>
      </c>
      <c r="O228" t="s">
        <v>13</v>
      </c>
    </row>
    <row r="229" spans="3:15" x14ac:dyDescent="0.2">
      <c r="C229">
        <v>2011</v>
      </c>
      <c r="D229">
        <v>10</v>
      </c>
      <c r="E229" t="s">
        <v>10</v>
      </c>
      <c r="F229" t="s">
        <v>59</v>
      </c>
      <c r="G229" t="s">
        <v>60</v>
      </c>
      <c r="H229">
        <v>828</v>
      </c>
      <c r="I229" t="s">
        <v>13</v>
      </c>
      <c r="J229">
        <v>943</v>
      </c>
      <c r="K229" t="s">
        <v>13</v>
      </c>
      <c r="L229">
        <v>1173</v>
      </c>
      <c r="M229" t="s">
        <v>13</v>
      </c>
      <c r="N229">
        <v>1343</v>
      </c>
      <c r="O229" t="s">
        <v>13</v>
      </c>
    </row>
    <row r="230" spans="3:15" x14ac:dyDescent="0.2">
      <c r="C230">
        <v>2011</v>
      </c>
      <c r="D230">
        <v>10</v>
      </c>
      <c r="E230" t="s">
        <v>10</v>
      </c>
      <c r="F230" t="s">
        <v>59</v>
      </c>
      <c r="G230" t="s">
        <v>34</v>
      </c>
      <c r="H230">
        <v>855</v>
      </c>
      <c r="I230" t="s">
        <v>13</v>
      </c>
      <c r="J230">
        <v>986</v>
      </c>
      <c r="K230" t="s">
        <v>13</v>
      </c>
      <c r="L230">
        <v>1257</v>
      </c>
      <c r="M230" t="s">
        <v>13</v>
      </c>
      <c r="N230">
        <v>1360</v>
      </c>
      <c r="O230" t="s">
        <v>13</v>
      </c>
    </row>
    <row r="231" spans="3:15" x14ac:dyDescent="0.2">
      <c r="C231">
        <v>2011</v>
      </c>
      <c r="D231">
        <v>10</v>
      </c>
      <c r="E231" t="s">
        <v>10</v>
      </c>
      <c r="F231" t="s">
        <v>59</v>
      </c>
      <c r="G231" t="s">
        <v>35</v>
      </c>
      <c r="H231">
        <v>940</v>
      </c>
      <c r="I231" t="s">
        <v>13</v>
      </c>
      <c r="J231">
        <v>1208</v>
      </c>
      <c r="K231" t="s">
        <v>13</v>
      </c>
      <c r="L231">
        <v>1970</v>
      </c>
      <c r="M231" t="s">
        <v>13</v>
      </c>
      <c r="N231">
        <v>2866</v>
      </c>
      <c r="O231" t="s">
        <v>13</v>
      </c>
    </row>
    <row r="232" spans="3:15" x14ac:dyDescent="0.2">
      <c r="C232">
        <v>2011</v>
      </c>
      <c r="D232">
        <v>10</v>
      </c>
      <c r="E232" t="s">
        <v>10</v>
      </c>
      <c r="F232" t="s">
        <v>59</v>
      </c>
      <c r="G232" t="s">
        <v>36</v>
      </c>
      <c r="H232">
        <v>736</v>
      </c>
      <c r="I232" t="s">
        <v>13</v>
      </c>
      <c r="J232">
        <v>905</v>
      </c>
      <c r="K232" t="s">
        <v>13</v>
      </c>
      <c r="L232">
        <v>1115</v>
      </c>
      <c r="M232" t="s">
        <v>13</v>
      </c>
      <c r="N232">
        <v>1351</v>
      </c>
      <c r="O232" t="s">
        <v>13</v>
      </c>
    </row>
    <row r="233" spans="3:15" x14ac:dyDescent="0.2">
      <c r="C233">
        <v>2011</v>
      </c>
      <c r="D233">
        <v>10</v>
      </c>
      <c r="E233" t="s">
        <v>10</v>
      </c>
      <c r="F233" t="s">
        <v>59</v>
      </c>
      <c r="G233" t="s">
        <v>37</v>
      </c>
      <c r="H233">
        <v>604</v>
      </c>
      <c r="I233" t="s">
        <v>13</v>
      </c>
      <c r="J233">
        <v>759</v>
      </c>
      <c r="K233" t="s">
        <v>13</v>
      </c>
      <c r="L233">
        <v>956</v>
      </c>
      <c r="M233" t="s">
        <v>13</v>
      </c>
      <c r="N233">
        <v>1014</v>
      </c>
      <c r="O233" t="s">
        <v>13</v>
      </c>
    </row>
    <row r="234" spans="3:15" x14ac:dyDescent="0.2">
      <c r="C234">
        <v>2011</v>
      </c>
      <c r="D234">
        <v>10</v>
      </c>
      <c r="E234" t="s">
        <v>10</v>
      </c>
      <c r="F234" t="s">
        <v>59</v>
      </c>
      <c r="G234" t="s">
        <v>38</v>
      </c>
      <c r="H234">
        <v>610</v>
      </c>
      <c r="I234" t="s">
        <v>13</v>
      </c>
      <c r="J234">
        <v>718</v>
      </c>
      <c r="K234" t="s">
        <v>13</v>
      </c>
      <c r="L234">
        <v>897</v>
      </c>
      <c r="M234" t="s">
        <v>13</v>
      </c>
      <c r="N234">
        <v>982</v>
      </c>
      <c r="O234" t="s">
        <v>13</v>
      </c>
    </row>
    <row r="235" spans="3:15" x14ac:dyDescent="0.2">
      <c r="C235">
        <v>2011</v>
      </c>
      <c r="D235">
        <v>10</v>
      </c>
      <c r="E235" t="s">
        <v>10</v>
      </c>
      <c r="F235" t="s">
        <v>59</v>
      </c>
      <c r="G235" t="s">
        <v>39</v>
      </c>
      <c r="H235">
        <v>704</v>
      </c>
      <c r="I235" t="s">
        <v>13</v>
      </c>
      <c r="J235">
        <v>816</v>
      </c>
      <c r="K235" t="s">
        <v>13</v>
      </c>
      <c r="L235">
        <v>1013</v>
      </c>
      <c r="M235" t="s">
        <v>13</v>
      </c>
      <c r="N235">
        <v>1395</v>
      </c>
      <c r="O235" t="s">
        <v>13</v>
      </c>
    </row>
    <row r="236" spans="3:15" x14ac:dyDescent="0.2">
      <c r="C236">
        <v>2011</v>
      </c>
      <c r="D236">
        <v>10</v>
      </c>
      <c r="E236" t="s">
        <v>10</v>
      </c>
      <c r="F236" t="s">
        <v>59</v>
      </c>
      <c r="G236" t="s">
        <v>40</v>
      </c>
      <c r="H236">
        <v>631</v>
      </c>
      <c r="I236" t="s">
        <v>13</v>
      </c>
      <c r="J236">
        <v>764</v>
      </c>
      <c r="K236" t="s">
        <v>13</v>
      </c>
      <c r="L236">
        <v>910</v>
      </c>
      <c r="M236" t="s">
        <v>13</v>
      </c>
      <c r="N236">
        <v>1073</v>
      </c>
      <c r="O236" t="s">
        <v>13</v>
      </c>
    </row>
    <row r="237" spans="3:15" x14ac:dyDescent="0.2">
      <c r="C237">
        <v>2011</v>
      </c>
      <c r="D237">
        <v>10</v>
      </c>
      <c r="E237" t="s">
        <v>10</v>
      </c>
      <c r="F237" t="s">
        <v>59</v>
      </c>
      <c r="G237" t="s">
        <v>41</v>
      </c>
      <c r="H237">
        <v>675</v>
      </c>
      <c r="I237" t="s">
        <v>13</v>
      </c>
      <c r="J237">
        <v>785</v>
      </c>
      <c r="K237" t="s">
        <v>13</v>
      </c>
      <c r="L237">
        <v>978</v>
      </c>
      <c r="M237" t="s">
        <v>13</v>
      </c>
      <c r="N237">
        <v>1209</v>
      </c>
      <c r="O237" t="s">
        <v>13</v>
      </c>
    </row>
    <row r="238" spans="3:15" x14ac:dyDescent="0.2">
      <c r="C238">
        <v>2011</v>
      </c>
      <c r="D238">
        <v>10</v>
      </c>
      <c r="E238" t="s">
        <v>10</v>
      </c>
      <c r="F238" t="s">
        <v>59</v>
      </c>
      <c r="G238" t="s">
        <v>42</v>
      </c>
      <c r="H238">
        <v>601</v>
      </c>
      <c r="I238" t="s">
        <v>13</v>
      </c>
      <c r="J238">
        <v>697</v>
      </c>
      <c r="K238" t="s">
        <v>13</v>
      </c>
      <c r="L238">
        <v>890</v>
      </c>
      <c r="M238" t="s">
        <v>13</v>
      </c>
      <c r="N238">
        <v>1059</v>
      </c>
      <c r="O238" t="s">
        <v>13</v>
      </c>
    </row>
    <row r="239" spans="3:15" x14ac:dyDescent="0.2">
      <c r="C239">
        <v>2011</v>
      </c>
      <c r="D239">
        <v>10</v>
      </c>
      <c r="E239" t="s">
        <v>10</v>
      </c>
      <c r="F239" t="s">
        <v>59</v>
      </c>
      <c r="G239" t="s">
        <v>43</v>
      </c>
      <c r="H239">
        <v>839</v>
      </c>
      <c r="I239" t="s">
        <v>13</v>
      </c>
      <c r="J239">
        <v>964</v>
      </c>
      <c r="K239" t="s">
        <v>13</v>
      </c>
      <c r="L239">
        <v>1237</v>
      </c>
      <c r="M239" t="s">
        <v>13</v>
      </c>
      <c r="N239">
        <v>1463</v>
      </c>
      <c r="O239" t="s">
        <v>13</v>
      </c>
    </row>
    <row r="240" spans="3:15" x14ac:dyDescent="0.2">
      <c r="C240">
        <v>2010</v>
      </c>
      <c r="D240">
        <v>10</v>
      </c>
      <c r="E240" t="s">
        <v>10</v>
      </c>
      <c r="F240" t="s">
        <v>59</v>
      </c>
      <c r="G240" t="s">
        <v>12</v>
      </c>
      <c r="H240">
        <v>874</v>
      </c>
      <c r="I240" t="s">
        <v>13</v>
      </c>
      <c r="J240">
        <v>1101</v>
      </c>
      <c r="K240" t="s">
        <v>13</v>
      </c>
      <c r="L240">
        <v>1720</v>
      </c>
      <c r="M240" t="s">
        <v>13</v>
      </c>
      <c r="N240">
        <v>2578</v>
      </c>
      <c r="O240" t="s">
        <v>13</v>
      </c>
    </row>
    <row r="241" spans="3:15" x14ac:dyDescent="0.2">
      <c r="C241">
        <v>2010</v>
      </c>
      <c r="D241">
        <v>10</v>
      </c>
      <c r="E241" t="s">
        <v>10</v>
      </c>
      <c r="F241" t="s">
        <v>59</v>
      </c>
      <c r="G241" t="s">
        <v>16</v>
      </c>
      <c r="H241">
        <v>894</v>
      </c>
      <c r="I241" t="s">
        <v>13</v>
      </c>
      <c r="J241">
        <v>1080</v>
      </c>
      <c r="K241" t="s">
        <v>13</v>
      </c>
      <c r="L241">
        <v>1587</v>
      </c>
      <c r="M241" t="s">
        <v>13</v>
      </c>
      <c r="N241">
        <v>2499</v>
      </c>
      <c r="O241" t="s">
        <v>13</v>
      </c>
    </row>
    <row r="242" spans="3:15" x14ac:dyDescent="0.2">
      <c r="C242">
        <v>2010</v>
      </c>
      <c r="D242">
        <v>10</v>
      </c>
      <c r="E242" t="s">
        <v>10</v>
      </c>
      <c r="F242" t="s">
        <v>59</v>
      </c>
      <c r="G242" t="s">
        <v>17</v>
      </c>
      <c r="H242">
        <v>921</v>
      </c>
      <c r="I242" t="s">
        <v>13</v>
      </c>
      <c r="J242">
        <v>1137</v>
      </c>
      <c r="K242" t="s">
        <v>13</v>
      </c>
      <c r="L242">
        <v>1724</v>
      </c>
      <c r="M242" t="s">
        <v>13</v>
      </c>
      <c r="N242">
        <v>2579</v>
      </c>
      <c r="O242" t="s">
        <v>30</v>
      </c>
    </row>
    <row r="243" spans="3:15" x14ac:dyDescent="0.2">
      <c r="C243">
        <v>2010</v>
      </c>
      <c r="D243">
        <v>10</v>
      </c>
      <c r="E243" t="s">
        <v>10</v>
      </c>
      <c r="F243" t="s">
        <v>59</v>
      </c>
      <c r="G243" t="s">
        <v>19</v>
      </c>
      <c r="H243">
        <v>832</v>
      </c>
      <c r="I243" t="s">
        <v>13</v>
      </c>
      <c r="J243">
        <v>1041</v>
      </c>
      <c r="K243" t="s">
        <v>13</v>
      </c>
      <c r="L243">
        <v>1455</v>
      </c>
      <c r="M243" t="s">
        <v>13</v>
      </c>
      <c r="N243">
        <v>1836</v>
      </c>
      <c r="O243" t="s">
        <v>13</v>
      </c>
    </row>
    <row r="244" spans="3:15" x14ac:dyDescent="0.2">
      <c r="C244">
        <v>2010</v>
      </c>
      <c r="D244">
        <v>10</v>
      </c>
      <c r="E244" t="s">
        <v>10</v>
      </c>
      <c r="F244" t="s">
        <v>59</v>
      </c>
      <c r="G244" t="s">
        <v>20</v>
      </c>
      <c r="H244">
        <v>848</v>
      </c>
      <c r="I244" t="s">
        <v>13</v>
      </c>
      <c r="J244">
        <v>1048</v>
      </c>
      <c r="K244" t="s">
        <v>13</v>
      </c>
      <c r="L244">
        <v>1463</v>
      </c>
      <c r="M244" t="s">
        <v>13</v>
      </c>
      <c r="N244">
        <v>2087</v>
      </c>
      <c r="O244" t="s">
        <v>30</v>
      </c>
    </row>
    <row r="245" spans="3:15" x14ac:dyDescent="0.2">
      <c r="C245">
        <v>2010</v>
      </c>
      <c r="D245">
        <v>10</v>
      </c>
      <c r="E245" t="s">
        <v>10</v>
      </c>
      <c r="F245" t="s">
        <v>59</v>
      </c>
      <c r="G245" t="s">
        <v>21</v>
      </c>
      <c r="H245">
        <v>815</v>
      </c>
      <c r="I245" t="s">
        <v>13</v>
      </c>
      <c r="J245">
        <v>1106</v>
      </c>
      <c r="K245" t="s">
        <v>13</v>
      </c>
      <c r="L245">
        <v>1690</v>
      </c>
      <c r="M245" t="s">
        <v>13</v>
      </c>
      <c r="N245">
        <v>2280</v>
      </c>
      <c r="O245" t="s">
        <v>13</v>
      </c>
    </row>
    <row r="246" spans="3:15" x14ac:dyDescent="0.2">
      <c r="C246">
        <v>2010</v>
      </c>
      <c r="D246">
        <v>10</v>
      </c>
      <c r="E246" t="s">
        <v>10</v>
      </c>
      <c r="F246" t="s">
        <v>59</v>
      </c>
      <c r="G246" t="s">
        <v>23</v>
      </c>
      <c r="H246">
        <v>702</v>
      </c>
      <c r="I246" t="s">
        <v>13</v>
      </c>
      <c r="J246">
        <v>805</v>
      </c>
      <c r="K246" t="s">
        <v>13</v>
      </c>
      <c r="L246">
        <v>1041</v>
      </c>
      <c r="M246" t="s">
        <v>13</v>
      </c>
      <c r="N246">
        <v>1116</v>
      </c>
      <c r="O246" t="s">
        <v>13</v>
      </c>
    </row>
    <row r="247" spans="3:15" x14ac:dyDescent="0.2">
      <c r="C247">
        <v>2010</v>
      </c>
      <c r="D247">
        <v>10</v>
      </c>
      <c r="E247" t="s">
        <v>10</v>
      </c>
      <c r="F247" t="s">
        <v>59</v>
      </c>
      <c r="G247" t="s">
        <v>24</v>
      </c>
      <c r="H247">
        <v>759</v>
      </c>
      <c r="I247" t="s">
        <v>13</v>
      </c>
      <c r="J247">
        <v>874</v>
      </c>
      <c r="K247" t="s">
        <v>13</v>
      </c>
      <c r="L247">
        <v>1134</v>
      </c>
      <c r="M247" t="s">
        <v>13</v>
      </c>
      <c r="N247">
        <v>1264</v>
      </c>
      <c r="O247" t="s">
        <v>15</v>
      </c>
    </row>
    <row r="248" spans="3:15" x14ac:dyDescent="0.2">
      <c r="C248">
        <v>2010</v>
      </c>
      <c r="D248">
        <v>10</v>
      </c>
      <c r="E248" t="s">
        <v>10</v>
      </c>
      <c r="F248" t="s">
        <v>59</v>
      </c>
      <c r="G248" t="s">
        <v>25</v>
      </c>
      <c r="H248">
        <v>762</v>
      </c>
      <c r="I248" t="s">
        <v>15</v>
      </c>
      <c r="J248">
        <v>824</v>
      </c>
      <c r="K248" t="s">
        <v>13</v>
      </c>
      <c r="L248">
        <v>1139</v>
      </c>
      <c r="M248" t="s">
        <v>13</v>
      </c>
      <c r="N248">
        <v>1098</v>
      </c>
      <c r="O248" t="s">
        <v>13</v>
      </c>
    </row>
    <row r="249" spans="3:15" x14ac:dyDescent="0.2">
      <c r="C249">
        <v>2010</v>
      </c>
      <c r="D249">
        <v>10</v>
      </c>
      <c r="E249" t="s">
        <v>10</v>
      </c>
      <c r="F249" t="s">
        <v>59</v>
      </c>
      <c r="G249" t="s">
        <v>26</v>
      </c>
      <c r="H249">
        <v>767</v>
      </c>
      <c r="I249" t="s">
        <v>13</v>
      </c>
      <c r="J249">
        <v>891</v>
      </c>
      <c r="K249" t="s">
        <v>13</v>
      </c>
      <c r="L249">
        <v>1205</v>
      </c>
      <c r="M249" t="s">
        <v>13</v>
      </c>
      <c r="N249">
        <v>1191</v>
      </c>
      <c r="O249" t="s">
        <v>15</v>
      </c>
    </row>
    <row r="250" spans="3:15" x14ac:dyDescent="0.2">
      <c r="C250">
        <v>2010</v>
      </c>
      <c r="D250">
        <v>10</v>
      </c>
      <c r="E250" t="s">
        <v>10</v>
      </c>
      <c r="F250" t="s">
        <v>59</v>
      </c>
      <c r="G250" t="s">
        <v>27</v>
      </c>
      <c r="H250">
        <v>782</v>
      </c>
      <c r="I250" t="s">
        <v>15</v>
      </c>
      <c r="J250">
        <v>1274</v>
      </c>
      <c r="K250" t="s">
        <v>13</v>
      </c>
      <c r="L250">
        <v>1761</v>
      </c>
      <c r="M250" t="s">
        <v>13</v>
      </c>
      <c r="N250">
        <v>2233</v>
      </c>
      <c r="O250" t="s">
        <v>13</v>
      </c>
    </row>
    <row r="251" spans="3:15" x14ac:dyDescent="0.2">
      <c r="C251">
        <v>2010</v>
      </c>
      <c r="D251">
        <v>10</v>
      </c>
      <c r="E251" t="s">
        <v>10</v>
      </c>
      <c r="F251" t="s">
        <v>59</v>
      </c>
      <c r="G251" t="s">
        <v>28</v>
      </c>
      <c r="H251">
        <v>778</v>
      </c>
      <c r="I251" t="s">
        <v>13</v>
      </c>
      <c r="J251">
        <v>879</v>
      </c>
      <c r="K251" t="s">
        <v>13</v>
      </c>
      <c r="L251">
        <v>1121</v>
      </c>
      <c r="M251" t="s">
        <v>13</v>
      </c>
      <c r="N251">
        <v>1473</v>
      </c>
      <c r="O251" t="s">
        <v>15</v>
      </c>
    </row>
    <row r="252" spans="3:15" x14ac:dyDescent="0.2">
      <c r="C252">
        <v>2010</v>
      </c>
      <c r="D252">
        <v>10</v>
      </c>
      <c r="E252" t="s">
        <v>10</v>
      </c>
      <c r="F252" t="s">
        <v>59</v>
      </c>
      <c r="G252" t="s">
        <v>29</v>
      </c>
      <c r="H252">
        <v>655</v>
      </c>
      <c r="I252" t="s">
        <v>13</v>
      </c>
      <c r="J252">
        <v>760</v>
      </c>
      <c r="K252" t="s">
        <v>13</v>
      </c>
      <c r="L252">
        <v>933</v>
      </c>
      <c r="M252" t="s">
        <v>13</v>
      </c>
      <c r="N252">
        <v>1046</v>
      </c>
      <c r="O252" t="s">
        <v>13</v>
      </c>
    </row>
    <row r="253" spans="3:15" x14ac:dyDescent="0.2">
      <c r="C253">
        <v>2010</v>
      </c>
      <c r="D253">
        <v>10</v>
      </c>
      <c r="E253" t="s">
        <v>10</v>
      </c>
      <c r="F253" t="s">
        <v>59</v>
      </c>
      <c r="G253" t="s">
        <v>31</v>
      </c>
      <c r="H253">
        <v>694</v>
      </c>
      <c r="I253" t="s">
        <v>13</v>
      </c>
      <c r="J253">
        <v>870</v>
      </c>
      <c r="K253" t="s">
        <v>13</v>
      </c>
      <c r="L253">
        <v>1129</v>
      </c>
      <c r="M253" t="s">
        <v>13</v>
      </c>
      <c r="N253">
        <v>1268</v>
      </c>
      <c r="O253" t="s">
        <v>13</v>
      </c>
    </row>
    <row r="254" spans="3:15" x14ac:dyDescent="0.2">
      <c r="C254">
        <v>2010</v>
      </c>
      <c r="D254">
        <v>10</v>
      </c>
      <c r="E254" t="s">
        <v>10</v>
      </c>
      <c r="F254" t="s">
        <v>59</v>
      </c>
      <c r="G254" t="s">
        <v>32</v>
      </c>
      <c r="H254">
        <v>649</v>
      </c>
      <c r="I254" t="s">
        <v>13</v>
      </c>
      <c r="J254">
        <v>777</v>
      </c>
      <c r="K254" t="s">
        <v>13</v>
      </c>
      <c r="L254">
        <v>993</v>
      </c>
      <c r="M254" t="s">
        <v>13</v>
      </c>
      <c r="N254">
        <v>1273</v>
      </c>
      <c r="O254" t="s">
        <v>13</v>
      </c>
    </row>
    <row r="255" spans="3:15" x14ac:dyDescent="0.2">
      <c r="C255">
        <v>2010</v>
      </c>
      <c r="D255">
        <v>10</v>
      </c>
      <c r="E255" t="s">
        <v>10</v>
      </c>
      <c r="F255" t="s">
        <v>59</v>
      </c>
      <c r="G255" t="s">
        <v>60</v>
      </c>
      <c r="H255">
        <v>812</v>
      </c>
      <c r="I255" t="s">
        <v>13</v>
      </c>
      <c r="J255">
        <v>923</v>
      </c>
      <c r="K255" t="s">
        <v>13</v>
      </c>
      <c r="L255">
        <v>1140</v>
      </c>
      <c r="M255" t="s">
        <v>13</v>
      </c>
      <c r="N255">
        <v>1459</v>
      </c>
      <c r="O255" t="s">
        <v>15</v>
      </c>
    </row>
    <row r="256" spans="3:15" x14ac:dyDescent="0.2">
      <c r="C256">
        <v>2010</v>
      </c>
      <c r="D256">
        <v>10</v>
      </c>
      <c r="E256" t="s">
        <v>10</v>
      </c>
      <c r="F256" t="s">
        <v>59</v>
      </c>
      <c r="G256" t="s">
        <v>34</v>
      </c>
      <c r="H256">
        <v>842</v>
      </c>
      <c r="I256" t="s">
        <v>13</v>
      </c>
      <c r="J256">
        <v>965</v>
      </c>
      <c r="K256" t="s">
        <v>13</v>
      </c>
      <c r="L256">
        <v>1204</v>
      </c>
      <c r="M256" t="s">
        <v>13</v>
      </c>
      <c r="N256">
        <v>1356</v>
      </c>
      <c r="O256" t="s">
        <v>13</v>
      </c>
    </row>
    <row r="257" spans="3:15" x14ac:dyDescent="0.2">
      <c r="C257">
        <v>2010</v>
      </c>
      <c r="D257">
        <v>10</v>
      </c>
      <c r="E257" t="s">
        <v>10</v>
      </c>
      <c r="F257" t="s">
        <v>59</v>
      </c>
      <c r="G257" t="s">
        <v>35</v>
      </c>
      <c r="H257">
        <v>890</v>
      </c>
      <c r="I257" t="s">
        <v>13</v>
      </c>
      <c r="J257">
        <v>1203</v>
      </c>
      <c r="K257" t="s">
        <v>13</v>
      </c>
      <c r="L257">
        <v>1901</v>
      </c>
      <c r="M257" t="s">
        <v>13</v>
      </c>
      <c r="N257">
        <v>2698</v>
      </c>
      <c r="O257" t="s">
        <v>13</v>
      </c>
    </row>
    <row r="258" spans="3:15" x14ac:dyDescent="0.2">
      <c r="C258">
        <v>2010</v>
      </c>
      <c r="D258">
        <v>10</v>
      </c>
      <c r="E258" t="s">
        <v>10</v>
      </c>
      <c r="F258" t="s">
        <v>59</v>
      </c>
      <c r="G258" t="s">
        <v>36</v>
      </c>
      <c r="H258">
        <v>724</v>
      </c>
      <c r="I258" t="s">
        <v>13</v>
      </c>
      <c r="J258">
        <v>902</v>
      </c>
      <c r="K258" t="s">
        <v>13</v>
      </c>
      <c r="L258">
        <v>1096</v>
      </c>
      <c r="M258" t="s">
        <v>13</v>
      </c>
      <c r="N258">
        <v>1298</v>
      </c>
      <c r="O258" t="s">
        <v>13</v>
      </c>
    </row>
    <row r="259" spans="3:15" x14ac:dyDescent="0.2">
      <c r="C259">
        <v>2010</v>
      </c>
      <c r="D259">
        <v>10</v>
      </c>
      <c r="E259" t="s">
        <v>10</v>
      </c>
      <c r="F259" t="s">
        <v>59</v>
      </c>
      <c r="G259" t="s">
        <v>37</v>
      </c>
      <c r="H259">
        <v>593</v>
      </c>
      <c r="I259" t="s">
        <v>13</v>
      </c>
      <c r="J259">
        <v>745</v>
      </c>
      <c r="K259" t="s">
        <v>13</v>
      </c>
      <c r="L259">
        <v>949</v>
      </c>
      <c r="M259" t="s">
        <v>13</v>
      </c>
      <c r="N259">
        <v>1063</v>
      </c>
      <c r="O259" t="s">
        <v>13</v>
      </c>
    </row>
    <row r="260" spans="3:15" x14ac:dyDescent="0.2">
      <c r="C260">
        <v>2010</v>
      </c>
      <c r="D260">
        <v>10</v>
      </c>
      <c r="E260" t="s">
        <v>10</v>
      </c>
      <c r="F260" t="s">
        <v>59</v>
      </c>
      <c r="G260" t="s">
        <v>38</v>
      </c>
      <c r="H260">
        <v>600</v>
      </c>
      <c r="I260" t="s">
        <v>13</v>
      </c>
      <c r="J260">
        <v>725</v>
      </c>
      <c r="K260" t="s">
        <v>13</v>
      </c>
      <c r="L260">
        <v>880</v>
      </c>
      <c r="M260" t="s">
        <v>13</v>
      </c>
      <c r="N260">
        <v>1015</v>
      </c>
      <c r="O260" t="s">
        <v>13</v>
      </c>
    </row>
    <row r="261" spans="3:15" x14ac:dyDescent="0.2">
      <c r="C261">
        <v>2010</v>
      </c>
      <c r="D261">
        <v>10</v>
      </c>
      <c r="E261" t="s">
        <v>10</v>
      </c>
      <c r="F261" t="s">
        <v>59</v>
      </c>
      <c r="G261" t="s">
        <v>39</v>
      </c>
      <c r="H261">
        <v>678</v>
      </c>
      <c r="I261" t="s">
        <v>13</v>
      </c>
      <c r="J261">
        <v>811</v>
      </c>
      <c r="K261" t="s">
        <v>13</v>
      </c>
      <c r="L261">
        <v>1016</v>
      </c>
      <c r="M261" t="s">
        <v>13</v>
      </c>
      <c r="N261">
        <v>1394</v>
      </c>
      <c r="O261" t="s">
        <v>13</v>
      </c>
    </row>
    <row r="262" spans="3:15" x14ac:dyDescent="0.2">
      <c r="C262">
        <v>2010</v>
      </c>
      <c r="D262">
        <v>10</v>
      </c>
      <c r="E262" t="s">
        <v>10</v>
      </c>
      <c r="F262" t="s">
        <v>59</v>
      </c>
      <c r="G262" t="s">
        <v>40</v>
      </c>
      <c r="H262">
        <v>629</v>
      </c>
      <c r="I262" t="s">
        <v>13</v>
      </c>
      <c r="J262">
        <v>747</v>
      </c>
      <c r="K262" t="s">
        <v>13</v>
      </c>
      <c r="L262">
        <v>882</v>
      </c>
      <c r="M262" t="s">
        <v>13</v>
      </c>
      <c r="N262">
        <v>1052</v>
      </c>
      <c r="O262" t="s">
        <v>13</v>
      </c>
    </row>
    <row r="263" spans="3:15" x14ac:dyDescent="0.2">
      <c r="C263">
        <v>2010</v>
      </c>
      <c r="D263">
        <v>10</v>
      </c>
      <c r="E263" t="s">
        <v>10</v>
      </c>
      <c r="F263" t="s">
        <v>59</v>
      </c>
      <c r="G263" t="s">
        <v>41</v>
      </c>
      <c r="H263">
        <v>657</v>
      </c>
      <c r="I263" t="s">
        <v>13</v>
      </c>
      <c r="J263">
        <v>773</v>
      </c>
      <c r="K263" t="s">
        <v>13</v>
      </c>
      <c r="L263">
        <v>968</v>
      </c>
      <c r="M263" t="s">
        <v>13</v>
      </c>
      <c r="N263">
        <v>1145</v>
      </c>
      <c r="O263" t="s">
        <v>13</v>
      </c>
    </row>
    <row r="264" spans="3:15" x14ac:dyDescent="0.2">
      <c r="C264">
        <v>2010</v>
      </c>
      <c r="D264">
        <v>10</v>
      </c>
      <c r="E264" t="s">
        <v>10</v>
      </c>
      <c r="F264" t="s">
        <v>59</v>
      </c>
      <c r="G264" t="s">
        <v>42</v>
      </c>
      <c r="H264">
        <v>599</v>
      </c>
      <c r="I264" t="s">
        <v>13</v>
      </c>
      <c r="J264">
        <v>673</v>
      </c>
      <c r="K264" t="s">
        <v>13</v>
      </c>
      <c r="L264">
        <v>854</v>
      </c>
      <c r="M264" t="s">
        <v>13</v>
      </c>
      <c r="N264">
        <v>1037</v>
      </c>
      <c r="O264" t="s">
        <v>13</v>
      </c>
    </row>
    <row r="265" spans="3:15" x14ac:dyDescent="0.2">
      <c r="C265">
        <v>2010</v>
      </c>
      <c r="D265">
        <v>10</v>
      </c>
      <c r="E265" t="s">
        <v>10</v>
      </c>
      <c r="F265" t="s">
        <v>59</v>
      </c>
      <c r="G265" t="s">
        <v>43</v>
      </c>
      <c r="H265">
        <v>811</v>
      </c>
      <c r="I265" t="s">
        <v>13</v>
      </c>
      <c r="J265">
        <v>940</v>
      </c>
      <c r="K265" t="s">
        <v>13</v>
      </c>
      <c r="L265">
        <v>1195</v>
      </c>
      <c r="M265" t="s">
        <v>13</v>
      </c>
      <c r="N265">
        <v>1420</v>
      </c>
      <c r="O265" t="s">
        <v>13</v>
      </c>
    </row>
    <row r="266" spans="3:15" x14ac:dyDescent="0.2">
      <c r="C266">
        <v>2009</v>
      </c>
      <c r="D266">
        <v>10</v>
      </c>
      <c r="E266" t="s">
        <v>10</v>
      </c>
      <c r="F266" t="s">
        <v>59</v>
      </c>
      <c r="G266" t="s">
        <v>43</v>
      </c>
      <c r="H266">
        <v>804</v>
      </c>
      <c r="I266" t="s">
        <v>13</v>
      </c>
      <c r="J266">
        <v>919</v>
      </c>
      <c r="K266" t="s">
        <v>13</v>
      </c>
      <c r="L266">
        <v>1169</v>
      </c>
      <c r="M266" t="s">
        <v>13</v>
      </c>
      <c r="N266">
        <v>1367</v>
      </c>
      <c r="O266" t="s">
        <v>13</v>
      </c>
    </row>
    <row r="267" spans="3:15" x14ac:dyDescent="0.2">
      <c r="C267">
        <v>2008</v>
      </c>
      <c r="D267">
        <v>10</v>
      </c>
      <c r="E267" t="s">
        <v>10</v>
      </c>
      <c r="F267" t="s">
        <v>59</v>
      </c>
      <c r="G267" t="s">
        <v>43</v>
      </c>
      <c r="H267">
        <v>754</v>
      </c>
      <c r="I267" t="s">
        <v>13</v>
      </c>
      <c r="J267">
        <v>880</v>
      </c>
      <c r="K267" t="s">
        <v>13</v>
      </c>
      <c r="L267">
        <v>1124</v>
      </c>
      <c r="M267" t="s">
        <v>13</v>
      </c>
      <c r="N267">
        <v>1356</v>
      </c>
      <c r="O267" t="s">
        <v>13</v>
      </c>
    </row>
    <row r="268" spans="3:15" x14ac:dyDescent="0.2">
      <c r="C268">
        <v>2007</v>
      </c>
      <c r="D268">
        <v>10</v>
      </c>
      <c r="E268" t="s">
        <v>10</v>
      </c>
      <c r="F268" t="s">
        <v>59</v>
      </c>
      <c r="G268" t="s">
        <v>43</v>
      </c>
      <c r="H268">
        <v>735</v>
      </c>
      <c r="I268" t="s">
        <v>13</v>
      </c>
      <c r="J268">
        <v>846</v>
      </c>
      <c r="K268" t="s">
        <v>13</v>
      </c>
      <c r="L268">
        <v>1084</v>
      </c>
      <c r="M268" t="s">
        <v>13</v>
      </c>
      <c r="N268">
        <v>1234</v>
      </c>
      <c r="O268" t="s">
        <v>13</v>
      </c>
    </row>
    <row r="269" spans="3:15" x14ac:dyDescent="0.2">
      <c r="C269">
        <v>2006</v>
      </c>
      <c r="D269">
        <v>10</v>
      </c>
      <c r="E269" t="s">
        <v>10</v>
      </c>
      <c r="F269" t="s">
        <v>59</v>
      </c>
      <c r="G269" t="s">
        <v>43</v>
      </c>
      <c r="H269">
        <v>701</v>
      </c>
      <c r="I269" t="s">
        <v>13</v>
      </c>
      <c r="J269">
        <v>816</v>
      </c>
      <c r="K269" t="s">
        <v>13</v>
      </c>
      <c r="L269">
        <v>1045</v>
      </c>
      <c r="M269" t="s">
        <v>13</v>
      </c>
      <c r="N269">
        <v>1220</v>
      </c>
      <c r="O269" t="s">
        <v>13</v>
      </c>
    </row>
    <row r="272" spans="3:15" x14ac:dyDescent="0.2">
      <c r="C272">
        <v>2019</v>
      </c>
      <c r="D272">
        <v>10</v>
      </c>
      <c r="E272" t="s">
        <v>10</v>
      </c>
      <c r="F272" t="s">
        <v>61</v>
      </c>
      <c r="G272" t="s">
        <v>12</v>
      </c>
      <c r="H272">
        <v>1281</v>
      </c>
      <c r="I272" t="s">
        <v>13</v>
      </c>
      <c r="J272">
        <v>1600</v>
      </c>
      <c r="K272" t="s">
        <v>13</v>
      </c>
      <c r="L272">
        <v>2130</v>
      </c>
      <c r="M272" t="s">
        <v>13</v>
      </c>
      <c r="N272" t="s">
        <v>14</v>
      </c>
    </row>
    <row r="273" spans="3:15" x14ac:dyDescent="0.2">
      <c r="C273">
        <v>2019</v>
      </c>
      <c r="D273">
        <v>10</v>
      </c>
      <c r="E273" t="s">
        <v>10</v>
      </c>
      <c r="F273" t="s">
        <v>61</v>
      </c>
      <c r="G273" t="s">
        <v>16</v>
      </c>
      <c r="H273">
        <v>1350</v>
      </c>
      <c r="I273" t="s">
        <v>15</v>
      </c>
      <c r="J273">
        <v>1750</v>
      </c>
      <c r="K273" t="s">
        <v>13</v>
      </c>
      <c r="L273">
        <v>2275</v>
      </c>
      <c r="M273" t="s">
        <v>13</v>
      </c>
      <c r="N273" t="s">
        <v>14</v>
      </c>
    </row>
    <row r="274" spans="3:15" x14ac:dyDescent="0.2">
      <c r="C274">
        <v>2019</v>
      </c>
      <c r="D274">
        <v>10</v>
      </c>
      <c r="E274" t="s">
        <v>10</v>
      </c>
      <c r="F274" t="s">
        <v>61</v>
      </c>
      <c r="G274" t="s">
        <v>17</v>
      </c>
      <c r="H274">
        <v>1352</v>
      </c>
      <c r="I274" t="s">
        <v>13</v>
      </c>
      <c r="J274">
        <v>1693</v>
      </c>
      <c r="K274" t="s">
        <v>13</v>
      </c>
      <c r="L274">
        <v>2600</v>
      </c>
      <c r="M274" t="s">
        <v>13</v>
      </c>
      <c r="N274">
        <v>3350</v>
      </c>
      <c r="O274" t="s">
        <v>15</v>
      </c>
    </row>
    <row r="275" spans="3:15" x14ac:dyDescent="0.2">
      <c r="C275">
        <v>2019</v>
      </c>
      <c r="D275">
        <v>10</v>
      </c>
      <c r="E275" t="s">
        <v>10</v>
      </c>
      <c r="F275" t="s">
        <v>61</v>
      </c>
      <c r="G275" t="s">
        <v>19</v>
      </c>
      <c r="H275">
        <v>1186</v>
      </c>
      <c r="I275" t="s">
        <v>13</v>
      </c>
      <c r="J275">
        <v>1475</v>
      </c>
      <c r="K275" t="s">
        <v>13</v>
      </c>
      <c r="L275">
        <v>1950</v>
      </c>
      <c r="M275" t="s">
        <v>13</v>
      </c>
      <c r="N275">
        <v>2565</v>
      </c>
      <c r="O275" t="s">
        <v>18</v>
      </c>
    </row>
    <row r="276" spans="3:15" x14ac:dyDescent="0.2">
      <c r="C276">
        <v>2019</v>
      </c>
      <c r="D276">
        <v>10</v>
      </c>
      <c r="E276" t="s">
        <v>10</v>
      </c>
      <c r="F276" t="s">
        <v>61</v>
      </c>
      <c r="G276" t="s">
        <v>20</v>
      </c>
      <c r="H276">
        <v>1250</v>
      </c>
      <c r="I276" t="s">
        <v>13</v>
      </c>
      <c r="J276">
        <v>1578</v>
      </c>
      <c r="K276" t="s">
        <v>13</v>
      </c>
      <c r="L276">
        <v>2150</v>
      </c>
      <c r="M276" t="s">
        <v>13</v>
      </c>
      <c r="N276">
        <v>2925</v>
      </c>
      <c r="O276" t="s">
        <v>15</v>
      </c>
    </row>
    <row r="277" spans="3:15" x14ac:dyDescent="0.2">
      <c r="C277">
        <v>2019</v>
      </c>
      <c r="D277">
        <v>10</v>
      </c>
      <c r="E277" t="s">
        <v>10</v>
      </c>
      <c r="F277" t="s">
        <v>61</v>
      </c>
      <c r="G277" t="s">
        <v>21</v>
      </c>
      <c r="H277">
        <v>1115</v>
      </c>
      <c r="I277" t="s">
        <v>13</v>
      </c>
      <c r="J277">
        <v>1454</v>
      </c>
      <c r="K277" t="s">
        <v>13</v>
      </c>
      <c r="L277">
        <v>2210</v>
      </c>
      <c r="M277" t="s">
        <v>13</v>
      </c>
      <c r="N277">
        <v>3075</v>
      </c>
      <c r="O277" t="s">
        <v>15</v>
      </c>
    </row>
    <row r="278" spans="3:15" x14ac:dyDescent="0.2">
      <c r="C278">
        <v>2019</v>
      </c>
      <c r="D278">
        <v>10</v>
      </c>
      <c r="E278" t="s">
        <v>10</v>
      </c>
      <c r="F278" t="s">
        <v>61</v>
      </c>
      <c r="G278" t="s">
        <v>23</v>
      </c>
      <c r="H278">
        <v>975</v>
      </c>
      <c r="I278" t="s">
        <v>13</v>
      </c>
      <c r="J278">
        <v>1150</v>
      </c>
      <c r="K278" t="s">
        <v>13</v>
      </c>
      <c r="L278">
        <v>1450</v>
      </c>
      <c r="M278" t="s">
        <v>13</v>
      </c>
      <c r="N278">
        <v>1550</v>
      </c>
      <c r="O278" t="s">
        <v>18</v>
      </c>
    </row>
    <row r="279" spans="3:15" x14ac:dyDescent="0.2">
      <c r="C279">
        <v>2019</v>
      </c>
      <c r="D279">
        <v>10</v>
      </c>
      <c r="E279" t="s">
        <v>10</v>
      </c>
      <c r="F279" t="s">
        <v>61</v>
      </c>
      <c r="G279" t="s">
        <v>24</v>
      </c>
      <c r="H279">
        <v>1200</v>
      </c>
      <c r="I279" t="s">
        <v>13</v>
      </c>
      <c r="J279">
        <v>1275</v>
      </c>
      <c r="K279" t="s">
        <v>13</v>
      </c>
      <c r="L279">
        <v>1700</v>
      </c>
      <c r="M279" t="s">
        <v>15</v>
      </c>
      <c r="N279" t="s">
        <v>14</v>
      </c>
    </row>
    <row r="280" spans="3:15" x14ac:dyDescent="0.2">
      <c r="C280">
        <v>2019</v>
      </c>
      <c r="D280">
        <v>10</v>
      </c>
      <c r="E280" t="s">
        <v>10</v>
      </c>
      <c r="F280" t="s">
        <v>61</v>
      </c>
      <c r="G280" t="s">
        <v>25</v>
      </c>
      <c r="H280">
        <v>1242</v>
      </c>
      <c r="I280" t="s">
        <v>13</v>
      </c>
      <c r="J280">
        <v>1200</v>
      </c>
      <c r="K280" t="s">
        <v>13</v>
      </c>
      <c r="L280">
        <v>1500</v>
      </c>
      <c r="M280" t="s">
        <v>13</v>
      </c>
      <c r="N280" t="s">
        <v>14</v>
      </c>
    </row>
    <row r="281" spans="3:15" x14ac:dyDescent="0.2">
      <c r="C281">
        <v>2019</v>
      </c>
      <c r="D281">
        <v>10</v>
      </c>
      <c r="E281" t="s">
        <v>10</v>
      </c>
      <c r="F281" t="s">
        <v>61</v>
      </c>
      <c r="G281" t="s">
        <v>26</v>
      </c>
      <c r="H281">
        <v>1074</v>
      </c>
      <c r="I281" t="s">
        <v>15</v>
      </c>
      <c r="J281">
        <v>1236</v>
      </c>
      <c r="K281" t="s">
        <v>13</v>
      </c>
      <c r="L281">
        <v>1788</v>
      </c>
      <c r="M281" t="s">
        <v>15</v>
      </c>
      <c r="N281">
        <v>2350</v>
      </c>
      <c r="O281" t="s">
        <v>15</v>
      </c>
    </row>
    <row r="282" spans="3:15" x14ac:dyDescent="0.2">
      <c r="C282">
        <v>2019</v>
      </c>
      <c r="D282">
        <v>10</v>
      </c>
      <c r="E282" t="s">
        <v>10</v>
      </c>
      <c r="F282" t="s">
        <v>61</v>
      </c>
      <c r="G282" t="s">
        <v>27</v>
      </c>
      <c r="H282">
        <v>1450</v>
      </c>
      <c r="I282" t="s">
        <v>13</v>
      </c>
      <c r="J282">
        <v>1858</v>
      </c>
      <c r="K282" t="s">
        <v>13</v>
      </c>
      <c r="L282">
        <v>2450</v>
      </c>
      <c r="M282" t="s">
        <v>13</v>
      </c>
      <c r="N282">
        <v>2950</v>
      </c>
      <c r="O282" t="s">
        <v>13</v>
      </c>
    </row>
    <row r="283" spans="3:15" x14ac:dyDescent="0.2">
      <c r="C283">
        <v>2019</v>
      </c>
      <c r="D283">
        <v>10</v>
      </c>
      <c r="E283" t="s">
        <v>10</v>
      </c>
      <c r="F283" t="s">
        <v>61</v>
      </c>
      <c r="G283" t="s">
        <v>28</v>
      </c>
      <c r="H283">
        <v>1100</v>
      </c>
      <c r="I283" t="s">
        <v>15</v>
      </c>
      <c r="J283">
        <v>1200</v>
      </c>
      <c r="K283" t="s">
        <v>13</v>
      </c>
      <c r="L283">
        <v>1550</v>
      </c>
      <c r="M283" t="s">
        <v>13</v>
      </c>
      <c r="N283">
        <v>2100</v>
      </c>
      <c r="O283" t="s">
        <v>18</v>
      </c>
    </row>
    <row r="284" spans="3:15" x14ac:dyDescent="0.2">
      <c r="C284">
        <v>2019</v>
      </c>
      <c r="D284">
        <v>10</v>
      </c>
      <c r="E284" t="s">
        <v>10</v>
      </c>
      <c r="F284" t="s">
        <v>61</v>
      </c>
      <c r="G284" t="s">
        <v>29</v>
      </c>
      <c r="H284">
        <v>850</v>
      </c>
      <c r="I284" t="s">
        <v>13</v>
      </c>
      <c r="J284">
        <v>1050</v>
      </c>
      <c r="K284" t="s">
        <v>13</v>
      </c>
      <c r="L284">
        <v>1300</v>
      </c>
      <c r="M284" t="s">
        <v>13</v>
      </c>
      <c r="N284">
        <v>1400</v>
      </c>
      <c r="O284" t="s">
        <v>13</v>
      </c>
    </row>
    <row r="285" spans="3:15" x14ac:dyDescent="0.2">
      <c r="C285">
        <v>2019</v>
      </c>
      <c r="D285">
        <v>10</v>
      </c>
      <c r="E285" t="s">
        <v>10</v>
      </c>
      <c r="F285" t="s">
        <v>61</v>
      </c>
      <c r="G285" t="s">
        <v>31</v>
      </c>
      <c r="H285">
        <v>875</v>
      </c>
      <c r="I285" t="s">
        <v>13</v>
      </c>
      <c r="J285">
        <v>1225</v>
      </c>
      <c r="K285" t="s">
        <v>13</v>
      </c>
      <c r="L285">
        <v>1600</v>
      </c>
      <c r="M285" t="s">
        <v>13</v>
      </c>
      <c r="N285">
        <v>1939</v>
      </c>
      <c r="O285" t="s">
        <v>13</v>
      </c>
    </row>
    <row r="286" spans="3:15" x14ac:dyDescent="0.2">
      <c r="C286">
        <v>2019</v>
      </c>
      <c r="D286">
        <v>10</v>
      </c>
      <c r="E286" t="s">
        <v>10</v>
      </c>
      <c r="F286" t="s">
        <v>61</v>
      </c>
      <c r="G286" t="s">
        <v>32</v>
      </c>
      <c r="H286">
        <v>1000</v>
      </c>
      <c r="I286" t="s">
        <v>15</v>
      </c>
      <c r="J286">
        <v>1135</v>
      </c>
      <c r="K286" t="s">
        <v>13</v>
      </c>
      <c r="L286">
        <v>1550</v>
      </c>
      <c r="M286" t="s">
        <v>13</v>
      </c>
      <c r="N286">
        <v>2025</v>
      </c>
      <c r="O286" t="s">
        <v>15</v>
      </c>
    </row>
    <row r="287" spans="3:15" x14ac:dyDescent="0.2">
      <c r="C287">
        <v>2019</v>
      </c>
      <c r="D287">
        <v>10</v>
      </c>
      <c r="E287" t="s">
        <v>10</v>
      </c>
      <c r="F287" t="s">
        <v>61</v>
      </c>
      <c r="G287" t="s">
        <v>33</v>
      </c>
      <c r="H287">
        <v>1125</v>
      </c>
      <c r="I287" t="s">
        <v>15</v>
      </c>
      <c r="J287">
        <v>1350</v>
      </c>
      <c r="K287" t="s">
        <v>13</v>
      </c>
      <c r="L287">
        <v>1600</v>
      </c>
      <c r="M287" t="s">
        <v>13</v>
      </c>
      <c r="N287">
        <v>2800</v>
      </c>
      <c r="O287" t="s">
        <v>18</v>
      </c>
    </row>
    <row r="288" spans="3:15" x14ac:dyDescent="0.2">
      <c r="C288">
        <v>2019</v>
      </c>
      <c r="D288">
        <v>10</v>
      </c>
      <c r="E288" t="s">
        <v>10</v>
      </c>
      <c r="F288" t="s">
        <v>61</v>
      </c>
      <c r="G288" t="s">
        <v>34</v>
      </c>
      <c r="H288">
        <v>1249</v>
      </c>
      <c r="I288" t="s">
        <v>13</v>
      </c>
      <c r="J288">
        <v>1525</v>
      </c>
      <c r="K288" t="s">
        <v>13</v>
      </c>
      <c r="L288">
        <v>1902</v>
      </c>
      <c r="M288" t="s">
        <v>13</v>
      </c>
      <c r="N288">
        <v>1879</v>
      </c>
      <c r="O288" t="s">
        <v>13</v>
      </c>
    </row>
    <row r="289" spans="3:17" x14ac:dyDescent="0.2">
      <c r="C289">
        <v>2019</v>
      </c>
      <c r="D289">
        <v>10</v>
      </c>
      <c r="E289" t="s">
        <v>10</v>
      </c>
      <c r="F289" t="s">
        <v>61</v>
      </c>
      <c r="G289" t="s">
        <v>35</v>
      </c>
      <c r="H289">
        <v>1350</v>
      </c>
      <c r="I289" t="s">
        <v>13</v>
      </c>
      <c r="J289">
        <v>1785</v>
      </c>
      <c r="K289" t="s">
        <v>13</v>
      </c>
      <c r="L289">
        <v>2500</v>
      </c>
      <c r="M289" t="s">
        <v>13</v>
      </c>
      <c r="N289">
        <v>3400</v>
      </c>
      <c r="O289" t="s">
        <v>13</v>
      </c>
    </row>
    <row r="290" spans="3:17" x14ac:dyDescent="0.2">
      <c r="C290">
        <v>2019</v>
      </c>
      <c r="D290">
        <v>10</v>
      </c>
      <c r="E290" t="s">
        <v>10</v>
      </c>
      <c r="F290" t="s">
        <v>61</v>
      </c>
      <c r="G290" t="s">
        <v>36</v>
      </c>
      <c r="H290">
        <v>1050</v>
      </c>
      <c r="I290" t="s">
        <v>13</v>
      </c>
      <c r="J290">
        <v>1200</v>
      </c>
      <c r="K290" t="s">
        <v>13</v>
      </c>
      <c r="L290">
        <v>1475</v>
      </c>
      <c r="M290" t="s">
        <v>13</v>
      </c>
      <c r="N290">
        <v>1750</v>
      </c>
      <c r="O290" t="s">
        <v>13</v>
      </c>
    </row>
    <row r="291" spans="3:17" x14ac:dyDescent="0.2">
      <c r="C291">
        <v>2019</v>
      </c>
      <c r="D291">
        <v>10</v>
      </c>
      <c r="E291" t="s">
        <v>10</v>
      </c>
      <c r="F291" t="s">
        <v>61</v>
      </c>
      <c r="G291" t="s">
        <v>37</v>
      </c>
      <c r="H291">
        <v>775</v>
      </c>
      <c r="I291" t="s">
        <v>13</v>
      </c>
      <c r="J291">
        <v>960</v>
      </c>
      <c r="K291" t="s">
        <v>13</v>
      </c>
      <c r="L291">
        <v>1250</v>
      </c>
      <c r="M291" t="s">
        <v>13</v>
      </c>
      <c r="N291" t="s">
        <v>14</v>
      </c>
    </row>
    <row r="292" spans="3:17" x14ac:dyDescent="0.2">
      <c r="C292">
        <v>2019</v>
      </c>
      <c r="D292">
        <v>10</v>
      </c>
      <c r="E292" t="s">
        <v>10</v>
      </c>
      <c r="F292" t="s">
        <v>61</v>
      </c>
      <c r="G292" t="s">
        <v>38</v>
      </c>
      <c r="H292">
        <v>903</v>
      </c>
      <c r="I292" t="s">
        <v>13</v>
      </c>
      <c r="J292">
        <v>1025</v>
      </c>
      <c r="K292" t="s">
        <v>13</v>
      </c>
      <c r="L292">
        <v>1171</v>
      </c>
      <c r="M292" t="s">
        <v>13</v>
      </c>
      <c r="N292">
        <v>1299</v>
      </c>
      <c r="O292" t="s">
        <v>13</v>
      </c>
    </row>
    <row r="293" spans="3:17" x14ac:dyDescent="0.2">
      <c r="C293">
        <v>2019</v>
      </c>
      <c r="D293">
        <v>10</v>
      </c>
      <c r="E293" t="s">
        <v>10</v>
      </c>
      <c r="F293" t="s">
        <v>61</v>
      </c>
      <c r="G293" t="s">
        <v>39</v>
      </c>
      <c r="H293">
        <v>911</v>
      </c>
      <c r="I293" t="s">
        <v>13</v>
      </c>
      <c r="J293">
        <v>1042</v>
      </c>
      <c r="K293" t="s">
        <v>13</v>
      </c>
      <c r="L293">
        <v>1340</v>
      </c>
      <c r="M293" t="s">
        <v>13</v>
      </c>
      <c r="N293" t="s">
        <v>14</v>
      </c>
    </row>
    <row r="294" spans="3:17" x14ac:dyDescent="0.2">
      <c r="C294">
        <v>2019</v>
      </c>
      <c r="D294">
        <v>10</v>
      </c>
      <c r="E294" t="s">
        <v>10</v>
      </c>
      <c r="F294" t="s">
        <v>61</v>
      </c>
      <c r="G294" t="s">
        <v>40</v>
      </c>
      <c r="H294">
        <v>850</v>
      </c>
      <c r="I294" t="s">
        <v>13</v>
      </c>
      <c r="J294">
        <v>1250</v>
      </c>
      <c r="K294" t="s">
        <v>13</v>
      </c>
      <c r="L294">
        <v>1592</v>
      </c>
      <c r="M294" t="s">
        <v>13</v>
      </c>
      <c r="N294" t="s">
        <v>14</v>
      </c>
    </row>
    <row r="295" spans="3:17" x14ac:dyDescent="0.2">
      <c r="C295">
        <v>2019</v>
      </c>
      <c r="D295">
        <v>10</v>
      </c>
      <c r="E295" t="s">
        <v>10</v>
      </c>
      <c r="F295" t="s">
        <v>61</v>
      </c>
      <c r="G295" t="s">
        <v>41</v>
      </c>
      <c r="H295">
        <v>875</v>
      </c>
      <c r="I295" t="s">
        <v>15</v>
      </c>
      <c r="J295">
        <v>1107</v>
      </c>
      <c r="K295" t="s">
        <v>13</v>
      </c>
      <c r="L295">
        <v>1410</v>
      </c>
      <c r="M295" t="s">
        <v>13</v>
      </c>
      <c r="N295">
        <v>1380</v>
      </c>
      <c r="O295" t="s">
        <v>18</v>
      </c>
    </row>
    <row r="296" spans="3:17" x14ac:dyDescent="0.2">
      <c r="C296">
        <v>2019</v>
      </c>
      <c r="D296">
        <v>10</v>
      </c>
      <c r="E296" t="s">
        <v>10</v>
      </c>
      <c r="F296" t="s">
        <v>61</v>
      </c>
      <c r="G296" t="s">
        <v>42</v>
      </c>
      <c r="H296" t="s">
        <v>14</v>
      </c>
      <c r="J296">
        <v>991</v>
      </c>
      <c r="K296" t="s">
        <v>15</v>
      </c>
      <c r="L296">
        <v>1250</v>
      </c>
      <c r="M296" t="s">
        <v>13</v>
      </c>
      <c r="N296">
        <v>1600</v>
      </c>
      <c r="O296" t="s">
        <v>13</v>
      </c>
    </row>
    <row r="297" spans="3:17" x14ac:dyDescent="0.2">
      <c r="C297">
        <v>2019</v>
      </c>
      <c r="D297">
        <v>10</v>
      </c>
      <c r="E297" t="s">
        <v>10</v>
      </c>
      <c r="F297" t="s">
        <v>61</v>
      </c>
      <c r="G297" t="s">
        <v>43</v>
      </c>
      <c r="H297">
        <v>1195</v>
      </c>
      <c r="I297" t="s">
        <v>13</v>
      </c>
      <c r="J297">
        <v>1350</v>
      </c>
      <c r="K297" t="s">
        <v>13</v>
      </c>
      <c r="L297">
        <v>1600</v>
      </c>
      <c r="M297" t="s">
        <v>13</v>
      </c>
      <c r="N297">
        <v>1800</v>
      </c>
      <c r="O297" t="s">
        <v>13</v>
      </c>
    </row>
    <row r="298" spans="3:17" x14ac:dyDescent="0.2">
      <c r="C298">
        <v>2018</v>
      </c>
      <c r="D298">
        <v>10</v>
      </c>
      <c r="E298" t="s">
        <v>10</v>
      </c>
      <c r="F298" t="s">
        <v>61</v>
      </c>
      <c r="G298" t="s">
        <v>12</v>
      </c>
      <c r="H298">
        <v>1180</v>
      </c>
      <c r="I298" t="s">
        <v>13</v>
      </c>
      <c r="J298">
        <v>1500</v>
      </c>
      <c r="K298" t="s">
        <v>13</v>
      </c>
      <c r="L298">
        <v>2065</v>
      </c>
      <c r="M298" t="s">
        <v>13</v>
      </c>
      <c r="N298">
        <v>2925</v>
      </c>
      <c r="O298" t="s">
        <v>13</v>
      </c>
      <c r="P298">
        <v>1488</v>
      </c>
      <c r="Q298" t="s">
        <v>13</v>
      </c>
    </row>
    <row r="299" spans="3:17" x14ac:dyDescent="0.2">
      <c r="C299">
        <v>2018</v>
      </c>
      <c r="D299">
        <v>10</v>
      </c>
      <c r="E299" t="s">
        <v>10</v>
      </c>
      <c r="F299" t="s">
        <v>61</v>
      </c>
      <c r="G299" t="s">
        <v>16</v>
      </c>
      <c r="H299">
        <v>1145</v>
      </c>
      <c r="I299" t="s">
        <v>13</v>
      </c>
      <c r="J299">
        <v>1600</v>
      </c>
      <c r="K299" t="s">
        <v>13</v>
      </c>
      <c r="L299">
        <v>2125</v>
      </c>
      <c r="M299" t="s">
        <v>15</v>
      </c>
      <c r="N299" t="s">
        <v>14</v>
      </c>
      <c r="P299">
        <v>1600</v>
      </c>
      <c r="Q299" t="s">
        <v>13</v>
      </c>
    </row>
    <row r="300" spans="3:17" x14ac:dyDescent="0.2">
      <c r="C300">
        <v>2018</v>
      </c>
      <c r="D300">
        <v>10</v>
      </c>
      <c r="E300" t="s">
        <v>10</v>
      </c>
      <c r="F300" t="s">
        <v>61</v>
      </c>
      <c r="G300" t="s">
        <v>17</v>
      </c>
      <c r="H300">
        <v>1280</v>
      </c>
      <c r="I300" t="s">
        <v>13</v>
      </c>
      <c r="J300">
        <v>1600</v>
      </c>
      <c r="K300" t="s">
        <v>13</v>
      </c>
      <c r="L300">
        <v>2400</v>
      </c>
      <c r="M300" t="s">
        <v>13</v>
      </c>
      <c r="N300">
        <v>3500</v>
      </c>
      <c r="O300" t="s">
        <v>15</v>
      </c>
      <c r="P300">
        <v>1595</v>
      </c>
      <c r="Q300" t="s">
        <v>13</v>
      </c>
    </row>
    <row r="301" spans="3:17" x14ac:dyDescent="0.2">
      <c r="C301">
        <v>2018</v>
      </c>
      <c r="D301">
        <v>10</v>
      </c>
      <c r="E301" t="s">
        <v>10</v>
      </c>
      <c r="F301" t="s">
        <v>61</v>
      </c>
      <c r="G301" t="s">
        <v>19</v>
      </c>
      <c r="H301">
        <v>1118</v>
      </c>
      <c r="I301" t="s">
        <v>13</v>
      </c>
      <c r="J301">
        <v>1400</v>
      </c>
      <c r="K301" t="s">
        <v>13</v>
      </c>
      <c r="L301">
        <v>1859</v>
      </c>
      <c r="M301" t="s">
        <v>13</v>
      </c>
      <c r="N301">
        <v>2250</v>
      </c>
      <c r="O301" t="s">
        <v>18</v>
      </c>
      <c r="P301">
        <v>1425</v>
      </c>
      <c r="Q301" t="s">
        <v>13</v>
      </c>
    </row>
    <row r="302" spans="3:17" x14ac:dyDescent="0.2">
      <c r="C302">
        <v>2018</v>
      </c>
      <c r="D302">
        <v>10</v>
      </c>
      <c r="E302" t="s">
        <v>10</v>
      </c>
      <c r="F302" t="s">
        <v>61</v>
      </c>
      <c r="G302" t="s">
        <v>20</v>
      </c>
      <c r="H302">
        <v>1125</v>
      </c>
      <c r="I302" t="s">
        <v>13</v>
      </c>
      <c r="J302">
        <v>1450</v>
      </c>
      <c r="K302" t="s">
        <v>13</v>
      </c>
      <c r="L302">
        <v>2000</v>
      </c>
      <c r="M302" t="s">
        <v>15</v>
      </c>
      <c r="N302" t="s">
        <v>14</v>
      </c>
      <c r="P302">
        <v>1493</v>
      </c>
      <c r="Q302" t="s">
        <v>13</v>
      </c>
    </row>
    <row r="303" spans="3:17" x14ac:dyDescent="0.2">
      <c r="C303">
        <v>2018</v>
      </c>
      <c r="D303">
        <v>10</v>
      </c>
      <c r="E303" t="s">
        <v>10</v>
      </c>
      <c r="F303" t="s">
        <v>61</v>
      </c>
      <c r="G303" t="s">
        <v>21</v>
      </c>
      <c r="H303">
        <v>1050</v>
      </c>
      <c r="I303" t="s">
        <v>13</v>
      </c>
      <c r="J303">
        <v>1475</v>
      </c>
      <c r="K303" t="s">
        <v>13</v>
      </c>
      <c r="L303">
        <v>2013</v>
      </c>
      <c r="M303" t="s">
        <v>15</v>
      </c>
      <c r="N303">
        <v>3050</v>
      </c>
      <c r="O303" t="s">
        <v>13</v>
      </c>
      <c r="P303">
        <v>1600</v>
      </c>
      <c r="Q303" t="s">
        <v>13</v>
      </c>
    </row>
    <row r="304" spans="3:17" x14ac:dyDescent="0.2">
      <c r="C304">
        <v>2018</v>
      </c>
      <c r="D304">
        <v>10</v>
      </c>
      <c r="E304" t="s">
        <v>10</v>
      </c>
      <c r="F304" t="s">
        <v>61</v>
      </c>
      <c r="G304" t="s">
        <v>23</v>
      </c>
      <c r="H304">
        <v>850</v>
      </c>
      <c r="I304" t="s">
        <v>13</v>
      </c>
      <c r="J304">
        <v>1000</v>
      </c>
      <c r="K304" t="s">
        <v>13</v>
      </c>
      <c r="L304">
        <v>1300</v>
      </c>
      <c r="M304" t="s">
        <v>13</v>
      </c>
      <c r="N304">
        <v>1450</v>
      </c>
      <c r="O304" t="s">
        <v>18</v>
      </c>
      <c r="P304">
        <v>1025</v>
      </c>
      <c r="Q304" t="s">
        <v>13</v>
      </c>
    </row>
    <row r="305" spans="3:17" x14ac:dyDescent="0.2">
      <c r="C305">
        <v>2018</v>
      </c>
      <c r="D305">
        <v>10</v>
      </c>
      <c r="E305" t="s">
        <v>10</v>
      </c>
      <c r="F305" t="s">
        <v>61</v>
      </c>
      <c r="G305" t="s">
        <v>24</v>
      </c>
      <c r="H305">
        <v>1175</v>
      </c>
      <c r="I305" t="s">
        <v>15</v>
      </c>
      <c r="J305">
        <v>1200</v>
      </c>
      <c r="K305" t="s">
        <v>13</v>
      </c>
      <c r="L305">
        <v>1600</v>
      </c>
      <c r="M305" t="s">
        <v>15</v>
      </c>
      <c r="N305" t="s">
        <v>14</v>
      </c>
      <c r="P305">
        <v>1235</v>
      </c>
      <c r="Q305" t="s">
        <v>13</v>
      </c>
    </row>
    <row r="306" spans="3:17" x14ac:dyDescent="0.2">
      <c r="C306">
        <v>2018</v>
      </c>
      <c r="D306">
        <v>10</v>
      </c>
      <c r="E306" t="s">
        <v>10</v>
      </c>
      <c r="F306" t="s">
        <v>61</v>
      </c>
      <c r="G306" t="s">
        <v>25</v>
      </c>
      <c r="H306">
        <v>1000</v>
      </c>
      <c r="I306" t="s">
        <v>13</v>
      </c>
      <c r="J306">
        <v>1144</v>
      </c>
      <c r="K306" t="s">
        <v>13</v>
      </c>
      <c r="L306">
        <v>1450</v>
      </c>
      <c r="M306" t="s">
        <v>15</v>
      </c>
      <c r="N306">
        <v>1430</v>
      </c>
      <c r="O306" t="s">
        <v>30</v>
      </c>
      <c r="P306">
        <v>1166</v>
      </c>
      <c r="Q306" t="s">
        <v>13</v>
      </c>
    </row>
    <row r="307" spans="3:17" x14ac:dyDescent="0.2">
      <c r="C307">
        <v>2018</v>
      </c>
      <c r="D307">
        <v>10</v>
      </c>
      <c r="E307" t="s">
        <v>10</v>
      </c>
      <c r="F307" t="s">
        <v>61</v>
      </c>
      <c r="G307" t="s">
        <v>26</v>
      </c>
      <c r="H307">
        <v>1000</v>
      </c>
      <c r="I307" t="s">
        <v>15</v>
      </c>
      <c r="J307">
        <v>1166</v>
      </c>
      <c r="K307" t="s">
        <v>13</v>
      </c>
      <c r="L307">
        <v>1592</v>
      </c>
      <c r="M307" t="s">
        <v>13</v>
      </c>
      <c r="N307">
        <v>1375</v>
      </c>
      <c r="O307" t="s">
        <v>13</v>
      </c>
      <c r="P307">
        <v>1275</v>
      </c>
      <c r="Q307" t="s">
        <v>13</v>
      </c>
    </row>
    <row r="308" spans="3:17" x14ac:dyDescent="0.2">
      <c r="C308">
        <v>2018</v>
      </c>
      <c r="D308">
        <v>10</v>
      </c>
      <c r="E308" t="s">
        <v>10</v>
      </c>
      <c r="F308" t="s">
        <v>61</v>
      </c>
      <c r="G308" t="s">
        <v>27</v>
      </c>
      <c r="H308">
        <v>1395</v>
      </c>
      <c r="I308" t="s">
        <v>13</v>
      </c>
      <c r="J308">
        <v>1741</v>
      </c>
      <c r="K308" t="s">
        <v>13</v>
      </c>
      <c r="L308">
        <v>2350</v>
      </c>
      <c r="M308" t="s">
        <v>15</v>
      </c>
      <c r="N308">
        <v>2931</v>
      </c>
      <c r="O308" t="s">
        <v>15</v>
      </c>
      <c r="P308">
        <v>1850</v>
      </c>
      <c r="Q308" t="s">
        <v>13</v>
      </c>
    </row>
    <row r="309" spans="3:17" x14ac:dyDescent="0.2">
      <c r="C309">
        <v>2018</v>
      </c>
      <c r="D309">
        <v>10</v>
      </c>
      <c r="E309" t="s">
        <v>10</v>
      </c>
      <c r="F309" t="s">
        <v>61</v>
      </c>
      <c r="G309" t="s">
        <v>28</v>
      </c>
      <c r="H309">
        <v>989</v>
      </c>
      <c r="I309" t="s">
        <v>13</v>
      </c>
      <c r="J309">
        <v>1100</v>
      </c>
      <c r="K309" t="s">
        <v>13</v>
      </c>
      <c r="L309">
        <v>1400</v>
      </c>
      <c r="M309" t="s">
        <v>13</v>
      </c>
      <c r="N309">
        <v>1750</v>
      </c>
      <c r="O309" t="s">
        <v>15</v>
      </c>
      <c r="P309">
        <v>1185</v>
      </c>
      <c r="Q309" t="s">
        <v>13</v>
      </c>
    </row>
    <row r="310" spans="3:17" x14ac:dyDescent="0.2">
      <c r="C310">
        <v>2018</v>
      </c>
      <c r="D310">
        <v>10</v>
      </c>
      <c r="E310" t="s">
        <v>10</v>
      </c>
      <c r="F310" t="s">
        <v>61</v>
      </c>
      <c r="G310" t="s">
        <v>29</v>
      </c>
      <c r="H310">
        <v>850</v>
      </c>
      <c r="I310" t="s">
        <v>13</v>
      </c>
      <c r="J310">
        <v>975</v>
      </c>
      <c r="K310" t="s">
        <v>13</v>
      </c>
      <c r="L310">
        <v>1250</v>
      </c>
      <c r="M310" t="s">
        <v>13</v>
      </c>
      <c r="N310">
        <v>1200</v>
      </c>
      <c r="O310" t="s">
        <v>13</v>
      </c>
      <c r="P310">
        <v>1050</v>
      </c>
      <c r="Q310" t="s">
        <v>13</v>
      </c>
    </row>
    <row r="311" spans="3:17" x14ac:dyDescent="0.2">
      <c r="C311">
        <v>2018</v>
      </c>
      <c r="D311">
        <v>10</v>
      </c>
      <c r="E311" t="s">
        <v>10</v>
      </c>
      <c r="F311" t="s">
        <v>61</v>
      </c>
      <c r="G311" t="s">
        <v>31</v>
      </c>
      <c r="H311">
        <v>850</v>
      </c>
      <c r="I311" t="s">
        <v>13</v>
      </c>
      <c r="J311">
        <v>1150</v>
      </c>
      <c r="K311" t="s">
        <v>13</v>
      </c>
      <c r="L311">
        <v>1550</v>
      </c>
      <c r="M311" t="s">
        <v>13</v>
      </c>
      <c r="N311">
        <v>1938</v>
      </c>
      <c r="O311" t="s">
        <v>15</v>
      </c>
      <c r="P311">
        <v>1238</v>
      </c>
      <c r="Q311" t="s">
        <v>13</v>
      </c>
    </row>
    <row r="312" spans="3:17" x14ac:dyDescent="0.2">
      <c r="C312">
        <v>2018</v>
      </c>
      <c r="D312">
        <v>10</v>
      </c>
      <c r="E312" t="s">
        <v>10</v>
      </c>
      <c r="F312" t="s">
        <v>61</v>
      </c>
      <c r="G312" t="s">
        <v>32</v>
      </c>
      <c r="H312">
        <v>853</v>
      </c>
      <c r="I312" t="s">
        <v>13</v>
      </c>
      <c r="J312">
        <v>1057</v>
      </c>
      <c r="K312" t="s">
        <v>13</v>
      </c>
      <c r="L312">
        <v>1413</v>
      </c>
      <c r="M312" t="s">
        <v>13</v>
      </c>
      <c r="N312">
        <v>1905</v>
      </c>
      <c r="O312" t="s">
        <v>15</v>
      </c>
      <c r="P312">
        <v>1138</v>
      </c>
      <c r="Q312" t="s">
        <v>13</v>
      </c>
    </row>
    <row r="313" spans="3:17" x14ac:dyDescent="0.2">
      <c r="C313">
        <v>2018</v>
      </c>
      <c r="D313">
        <v>10</v>
      </c>
      <c r="E313" t="s">
        <v>10</v>
      </c>
      <c r="F313" t="s">
        <v>61</v>
      </c>
      <c r="G313" t="s">
        <v>33</v>
      </c>
      <c r="H313">
        <v>1075</v>
      </c>
      <c r="I313" t="s">
        <v>15</v>
      </c>
      <c r="J313">
        <v>1298</v>
      </c>
      <c r="K313" t="s">
        <v>13</v>
      </c>
      <c r="L313">
        <v>1575</v>
      </c>
      <c r="M313" t="s">
        <v>13</v>
      </c>
      <c r="N313">
        <v>2790</v>
      </c>
      <c r="O313" t="s">
        <v>18</v>
      </c>
      <c r="P313">
        <v>1377</v>
      </c>
      <c r="Q313" t="s">
        <v>13</v>
      </c>
    </row>
    <row r="314" spans="3:17" x14ac:dyDescent="0.2">
      <c r="C314">
        <v>2018</v>
      </c>
      <c r="D314">
        <v>10</v>
      </c>
      <c r="E314" t="s">
        <v>10</v>
      </c>
      <c r="F314" t="s">
        <v>61</v>
      </c>
      <c r="G314" t="s">
        <v>34</v>
      </c>
      <c r="H314">
        <v>1158</v>
      </c>
      <c r="I314" t="s">
        <v>13</v>
      </c>
      <c r="J314">
        <v>1460</v>
      </c>
      <c r="K314" t="s">
        <v>13</v>
      </c>
      <c r="L314">
        <v>1750</v>
      </c>
      <c r="M314" t="s">
        <v>13</v>
      </c>
      <c r="N314">
        <v>1798</v>
      </c>
      <c r="O314" t="s">
        <v>13</v>
      </c>
      <c r="P314">
        <v>1533</v>
      </c>
      <c r="Q314" t="s">
        <v>13</v>
      </c>
    </row>
    <row r="315" spans="3:17" x14ac:dyDescent="0.2">
      <c r="C315">
        <v>2018</v>
      </c>
      <c r="D315">
        <v>10</v>
      </c>
      <c r="E315" t="s">
        <v>10</v>
      </c>
      <c r="F315" t="s">
        <v>61</v>
      </c>
      <c r="G315" t="s">
        <v>35</v>
      </c>
      <c r="H315">
        <v>1300</v>
      </c>
      <c r="I315" t="s">
        <v>15</v>
      </c>
      <c r="J315">
        <v>1610</v>
      </c>
      <c r="K315" t="s">
        <v>13</v>
      </c>
      <c r="L315">
        <v>2350</v>
      </c>
      <c r="M315" t="s">
        <v>13</v>
      </c>
      <c r="N315">
        <v>3600</v>
      </c>
      <c r="O315" t="s">
        <v>13</v>
      </c>
      <c r="P315">
        <v>1700</v>
      </c>
      <c r="Q315" t="s">
        <v>13</v>
      </c>
    </row>
    <row r="316" spans="3:17" x14ac:dyDescent="0.2">
      <c r="C316">
        <v>2018</v>
      </c>
      <c r="D316">
        <v>10</v>
      </c>
      <c r="E316" t="s">
        <v>10</v>
      </c>
      <c r="F316" t="s">
        <v>61</v>
      </c>
      <c r="G316" t="s">
        <v>36</v>
      </c>
      <c r="H316">
        <v>1092</v>
      </c>
      <c r="I316" t="s">
        <v>13</v>
      </c>
      <c r="J316">
        <v>1150</v>
      </c>
      <c r="K316" t="s">
        <v>13</v>
      </c>
      <c r="L316">
        <v>1409</v>
      </c>
      <c r="M316" t="s">
        <v>13</v>
      </c>
      <c r="N316">
        <v>1700</v>
      </c>
      <c r="O316" t="s">
        <v>13</v>
      </c>
      <c r="P316">
        <v>1295</v>
      </c>
      <c r="Q316" t="s">
        <v>13</v>
      </c>
    </row>
    <row r="317" spans="3:17" x14ac:dyDescent="0.2">
      <c r="C317">
        <v>2018</v>
      </c>
      <c r="D317">
        <v>10</v>
      </c>
      <c r="E317" t="s">
        <v>10</v>
      </c>
      <c r="F317" t="s">
        <v>61</v>
      </c>
      <c r="G317" t="s">
        <v>37</v>
      </c>
      <c r="H317">
        <v>760</v>
      </c>
      <c r="I317" t="s">
        <v>13</v>
      </c>
      <c r="J317">
        <v>918</v>
      </c>
      <c r="K317" t="s">
        <v>13</v>
      </c>
      <c r="L317">
        <v>1210</v>
      </c>
      <c r="M317" t="s">
        <v>13</v>
      </c>
      <c r="N317" t="s">
        <v>14</v>
      </c>
      <c r="P317">
        <v>975</v>
      </c>
      <c r="Q317" t="s">
        <v>13</v>
      </c>
    </row>
    <row r="318" spans="3:17" x14ac:dyDescent="0.2">
      <c r="C318">
        <v>2018</v>
      </c>
      <c r="D318">
        <v>10</v>
      </c>
      <c r="E318" t="s">
        <v>10</v>
      </c>
      <c r="F318" t="s">
        <v>61</v>
      </c>
      <c r="G318" t="s">
        <v>38</v>
      </c>
      <c r="H318">
        <v>738</v>
      </c>
      <c r="I318" t="s">
        <v>13</v>
      </c>
      <c r="J318">
        <v>960</v>
      </c>
      <c r="K318" t="s">
        <v>13</v>
      </c>
      <c r="L318">
        <v>1090</v>
      </c>
      <c r="M318" t="s">
        <v>13</v>
      </c>
      <c r="N318">
        <v>1248</v>
      </c>
      <c r="O318" t="s">
        <v>13</v>
      </c>
      <c r="P318">
        <v>1045</v>
      </c>
      <c r="Q318" t="s">
        <v>13</v>
      </c>
    </row>
    <row r="319" spans="3:17" x14ac:dyDescent="0.2">
      <c r="C319">
        <v>2018</v>
      </c>
      <c r="D319">
        <v>10</v>
      </c>
      <c r="E319" t="s">
        <v>10</v>
      </c>
      <c r="F319" t="s">
        <v>61</v>
      </c>
      <c r="G319" t="s">
        <v>39</v>
      </c>
      <c r="H319">
        <v>863</v>
      </c>
      <c r="I319" t="s">
        <v>13</v>
      </c>
      <c r="J319">
        <v>960</v>
      </c>
      <c r="K319" t="s">
        <v>13</v>
      </c>
      <c r="L319">
        <v>1209</v>
      </c>
      <c r="M319" t="s">
        <v>13</v>
      </c>
      <c r="N319" t="s">
        <v>14</v>
      </c>
      <c r="P319">
        <v>1000</v>
      </c>
      <c r="Q319" t="s">
        <v>13</v>
      </c>
    </row>
    <row r="320" spans="3:17" x14ac:dyDescent="0.2">
      <c r="C320">
        <v>2018</v>
      </c>
      <c r="D320">
        <v>10</v>
      </c>
      <c r="E320" t="s">
        <v>10</v>
      </c>
      <c r="F320" t="s">
        <v>61</v>
      </c>
      <c r="G320" t="s">
        <v>40</v>
      </c>
      <c r="H320">
        <v>800</v>
      </c>
      <c r="I320" t="s">
        <v>13</v>
      </c>
      <c r="J320">
        <v>988</v>
      </c>
      <c r="K320" t="s">
        <v>13</v>
      </c>
      <c r="L320">
        <v>1374</v>
      </c>
      <c r="M320" t="s">
        <v>13</v>
      </c>
      <c r="N320">
        <v>1600</v>
      </c>
      <c r="O320" t="s">
        <v>15</v>
      </c>
      <c r="P320">
        <v>1163</v>
      </c>
      <c r="Q320" t="s">
        <v>13</v>
      </c>
    </row>
    <row r="321" spans="3:17" x14ac:dyDescent="0.2">
      <c r="C321">
        <v>2018</v>
      </c>
      <c r="D321">
        <v>10</v>
      </c>
      <c r="E321" t="s">
        <v>10</v>
      </c>
      <c r="F321" t="s">
        <v>61</v>
      </c>
      <c r="G321" t="s">
        <v>41</v>
      </c>
      <c r="H321">
        <v>825</v>
      </c>
      <c r="I321" t="s">
        <v>13</v>
      </c>
      <c r="J321">
        <v>1063</v>
      </c>
      <c r="K321" t="s">
        <v>13</v>
      </c>
      <c r="L321">
        <v>1285</v>
      </c>
      <c r="M321" t="s">
        <v>13</v>
      </c>
      <c r="N321">
        <v>1375</v>
      </c>
      <c r="O321" t="s">
        <v>13</v>
      </c>
      <c r="P321">
        <v>1150</v>
      </c>
      <c r="Q321" t="s">
        <v>13</v>
      </c>
    </row>
    <row r="322" spans="3:17" x14ac:dyDescent="0.2">
      <c r="C322">
        <v>2018</v>
      </c>
      <c r="D322">
        <v>10</v>
      </c>
      <c r="E322" t="s">
        <v>10</v>
      </c>
      <c r="F322" t="s">
        <v>61</v>
      </c>
      <c r="G322" t="s">
        <v>42</v>
      </c>
      <c r="H322">
        <v>749</v>
      </c>
      <c r="I322" t="s">
        <v>18</v>
      </c>
      <c r="J322">
        <v>909</v>
      </c>
      <c r="K322" t="s">
        <v>15</v>
      </c>
      <c r="L322">
        <v>1190</v>
      </c>
      <c r="M322" t="s">
        <v>13</v>
      </c>
      <c r="N322">
        <v>1600</v>
      </c>
      <c r="O322" t="s">
        <v>13</v>
      </c>
      <c r="P322">
        <v>1025</v>
      </c>
      <c r="Q322" t="s">
        <v>13</v>
      </c>
    </row>
    <row r="323" spans="3:17" x14ac:dyDescent="0.2">
      <c r="C323">
        <v>2018</v>
      </c>
      <c r="D323">
        <v>10</v>
      </c>
      <c r="E323" t="s">
        <v>10</v>
      </c>
      <c r="F323" t="s">
        <v>61</v>
      </c>
      <c r="G323" t="s">
        <v>43</v>
      </c>
      <c r="H323">
        <v>1100</v>
      </c>
      <c r="I323" t="s">
        <v>13</v>
      </c>
      <c r="J323">
        <v>1250</v>
      </c>
      <c r="K323" t="s">
        <v>13</v>
      </c>
      <c r="L323">
        <v>1505</v>
      </c>
      <c r="M323" t="s">
        <v>13</v>
      </c>
      <c r="N323">
        <v>1650</v>
      </c>
      <c r="O323" t="s">
        <v>13</v>
      </c>
      <c r="P323">
        <v>1300</v>
      </c>
      <c r="Q323" t="s">
        <v>13</v>
      </c>
    </row>
    <row r="324" spans="3:17" x14ac:dyDescent="0.2">
      <c r="C324">
        <v>2017</v>
      </c>
      <c r="D324">
        <v>10</v>
      </c>
      <c r="E324" t="s">
        <v>10</v>
      </c>
      <c r="F324" t="s">
        <v>61</v>
      </c>
      <c r="G324" t="s">
        <v>12</v>
      </c>
      <c r="H324">
        <v>1050</v>
      </c>
      <c r="I324" t="s">
        <v>13</v>
      </c>
      <c r="J324">
        <v>1388</v>
      </c>
      <c r="K324" t="s">
        <v>13</v>
      </c>
      <c r="L324">
        <v>1987</v>
      </c>
      <c r="M324" t="s">
        <v>13</v>
      </c>
      <c r="N324">
        <v>3000</v>
      </c>
      <c r="O324" t="s">
        <v>13</v>
      </c>
      <c r="P324">
        <v>1375</v>
      </c>
      <c r="Q324" t="s">
        <v>13</v>
      </c>
    </row>
    <row r="325" spans="3:17" x14ac:dyDescent="0.2">
      <c r="C325">
        <v>2017</v>
      </c>
      <c r="D325">
        <v>10</v>
      </c>
      <c r="E325" t="s">
        <v>10</v>
      </c>
      <c r="F325" t="s">
        <v>61</v>
      </c>
      <c r="G325" t="s">
        <v>16</v>
      </c>
      <c r="H325">
        <v>1100</v>
      </c>
      <c r="I325" t="s">
        <v>13</v>
      </c>
      <c r="J325">
        <v>1450</v>
      </c>
      <c r="K325" t="s">
        <v>13</v>
      </c>
      <c r="L325">
        <v>2095</v>
      </c>
      <c r="M325" t="s">
        <v>13</v>
      </c>
      <c r="N325">
        <v>2450</v>
      </c>
      <c r="O325" t="s">
        <v>18</v>
      </c>
      <c r="P325">
        <v>1450</v>
      </c>
      <c r="Q325" t="s">
        <v>13</v>
      </c>
    </row>
    <row r="326" spans="3:17" x14ac:dyDescent="0.2">
      <c r="C326">
        <v>2017</v>
      </c>
      <c r="D326">
        <v>10</v>
      </c>
      <c r="E326" t="s">
        <v>10</v>
      </c>
      <c r="F326" t="s">
        <v>61</v>
      </c>
      <c r="G326" t="s">
        <v>17</v>
      </c>
      <c r="H326">
        <v>1150</v>
      </c>
      <c r="I326" t="s">
        <v>13</v>
      </c>
      <c r="J326">
        <v>1521</v>
      </c>
      <c r="K326" t="s">
        <v>13</v>
      </c>
      <c r="L326">
        <v>2281</v>
      </c>
      <c r="M326" t="s">
        <v>15</v>
      </c>
      <c r="N326" t="s">
        <v>14</v>
      </c>
      <c r="P326">
        <v>1478</v>
      </c>
      <c r="Q326" t="s">
        <v>13</v>
      </c>
    </row>
    <row r="327" spans="3:17" x14ac:dyDescent="0.2">
      <c r="C327">
        <v>2017</v>
      </c>
      <c r="D327">
        <v>10</v>
      </c>
      <c r="E327" t="s">
        <v>10</v>
      </c>
      <c r="F327" t="s">
        <v>61</v>
      </c>
      <c r="G327" t="s">
        <v>19</v>
      </c>
      <c r="H327">
        <v>1025</v>
      </c>
      <c r="I327" t="s">
        <v>13</v>
      </c>
      <c r="J327">
        <v>1315</v>
      </c>
      <c r="K327" t="s">
        <v>13</v>
      </c>
      <c r="L327">
        <v>1825</v>
      </c>
      <c r="M327" t="s">
        <v>13</v>
      </c>
      <c r="N327">
        <v>2200</v>
      </c>
      <c r="O327" t="s">
        <v>18</v>
      </c>
      <c r="P327">
        <v>1350</v>
      </c>
      <c r="Q327" t="s">
        <v>13</v>
      </c>
    </row>
    <row r="328" spans="3:17" x14ac:dyDescent="0.2">
      <c r="C328">
        <v>2017</v>
      </c>
      <c r="D328">
        <v>10</v>
      </c>
      <c r="E328" t="s">
        <v>10</v>
      </c>
      <c r="F328" t="s">
        <v>61</v>
      </c>
      <c r="G328" t="s">
        <v>20</v>
      </c>
      <c r="H328">
        <v>1075</v>
      </c>
      <c r="I328" t="s">
        <v>13</v>
      </c>
      <c r="J328">
        <v>1375</v>
      </c>
      <c r="K328" t="s">
        <v>13</v>
      </c>
      <c r="L328">
        <v>1900</v>
      </c>
      <c r="M328" t="s">
        <v>13</v>
      </c>
      <c r="N328">
        <v>2600</v>
      </c>
      <c r="O328" t="s">
        <v>15</v>
      </c>
      <c r="P328">
        <v>1398</v>
      </c>
      <c r="Q328" t="s">
        <v>13</v>
      </c>
    </row>
    <row r="329" spans="3:17" x14ac:dyDescent="0.2">
      <c r="C329">
        <v>2017</v>
      </c>
      <c r="D329">
        <v>10</v>
      </c>
      <c r="E329" t="s">
        <v>10</v>
      </c>
      <c r="F329" t="s">
        <v>61</v>
      </c>
      <c r="G329" t="s">
        <v>21</v>
      </c>
      <c r="H329">
        <v>998</v>
      </c>
      <c r="I329" t="s">
        <v>13</v>
      </c>
      <c r="J329">
        <v>1300</v>
      </c>
      <c r="K329" t="s">
        <v>13</v>
      </c>
      <c r="L329">
        <v>2075</v>
      </c>
      <c r="M329" t="s">
        <v>13</v>
      </c>
      <c r="N329">
        <v>2750</v>
      </c>
      <c r="O329" t="s">
        <v>13</v>
      </c>
      <c r="P329">
        <v>1488</v>
      </c>
      <c r="Q329" t="s">
        <v>13</v>
      </c>
    </row>
    <row r="330" spans="3:17" x14ac:dyDescent="0.2">
      <c r="C330">
        <v>2017</v>
      </c>
      <c r="D330">
        <v>10</v>
      </c>
      <c r="E330" t="s">
        <v>10</v>
      </c>
      <c r="F330" t="s">
        <v>61</v>
      </c>
      <c r="G330" t="s">
        <v>23</v>
      </c>
      <c r="H330">
        <v>815</v>
      </c>
      <c r="I330" t="s">
        <v>13</v>
      </c>
      <c r="J330">
        <v>938</v>
      </c>
      <c r="K330" t="s">
        <v>13</v>
      </c>
      <c r="L330">
        <v>1225</v>
      </c>
      <c r="M330" t="s">
        <v>13</v>
      </c>
      <c r="N330">
        <v>1400</v>
      </c>
      <c r="O330" t="s">
        <v>13</v>
      </c>
      <c r="P330">
        <v>950</v>
      </c>
      <c r="Q330" t="s">
        <v>13</v>
      </c>
    </row>
    <row r="331" spans="3:17" x14ac:dyDescent="0.2">
      <c r="C331">
        <v>2017</v>
      </c>
      <c r="D331">
        <v>10</v>
      </c>
      <c r="E331" t="s">
        <v>10</v>
      </c>
      <c r="F331" t="s">
        <v>61</v>
      </c>
      <c r="G331" t="s">
        <v>24</v>
      </c>
      <c r="H331">
        <v>1050</v>
      </c>
      <c r="I331" t="s">
        <v>15</v>
      </c>
      <c r="J331">
        <v>1125</v>
      </c>
      <c r="K331" t="s">
        <v>13</v>
      </c>
      <c r="L331">
        <v>1510</v>
      </c>
      <c r="M331" t="s">
        <v>15</v>
      </c>
      <c r="N331" t="s">
        <v>14</v>
      </c>
      <c r="P331">
        <v>1188</v>
      </c>
      <c r="Q331" t="s">
        <v>13</v>
      </c>
    </row>
    <row r="332" spans="3:17" x14ac:dyDescent="0.2">
      <c r="C332">
        <v>2017</v>
      </c>
      <c r="D332">
        <v>10</v>
      </c>
      <c r="E332" t="s">
        <v>10</v>
      </c>
      <c r="F332" t="s">
        <v>61</v>
      </c>
      <c r="G332" t="s">
        <v>25</v>
      </c>
      <c r="H332">
        <v>984</v>
      </c>
      <c r="I332" t="s">
        <v>15</v>
      </c>
      <c r="J332">
        <v>1025</v>
      </c>
      <c r="K332" t="s">
        <v>13</v>
      </c>
      <c r="L332">
        <v>1370</v>
      </c>
      <c r="M332" t="s">
        <v>15</v>
      </c>
      <c r="N332">
        <v>1466</v>
      </c>
      <c r="O332" t="s">
        <v>15</v>
      </c>
      <c r="P332">
        <v>1062</v>
      </c>
      <c r="Q332" t="s">
        <v>13</v>
      </c>
    </row>
    <row r="333" spans="3:17" x14ac:dyDescent="0.2">
      <c r="C333">
        <v>2017</v>
      </c>
      <c r="D333">
        <v>10</v>
      </c>
      <c r="E333" t="s">
        <v>10</v>
      </c>
      <c r="F333" t="s">
        <v>61</v>
      </c>
      <c r="G333" t="s">
        <v>26</v>
      </c>
      <c r="H333">
        <v>1015</v>
      </c>
      <c r="I333" t="s">
        <v>15</v>
      </c>
      <c r="J333">
        <v>1100</v>
      </c>
      <c r="K333" t="s">
        <v>13</v>
      </c>
      <c r="L333">
        <v>1460</v>
      </c>
      <c r="M333" t="s">
        <v>13</v>
      </c>
      <c r="N333">
        <v>1371</v>
      </c>
      <c r="O333" t="s">
        <v>13</v>
      </c>
      <c r="P333">
        <v>1187</v>
      </c>
      <c r="Q333" t="s">
        <v>13</v>
      </c>
    </row>
    <row r="334" spans="3:17" x14ac:dyDescent="0.2">
      <c r="C334">
        <v>2017</v>
      </c>
      <c r="D334">
        <v>10</v>
      </c>
      <c r="E334" t="s">
        <v>10</v>
      </c>
      <c r="F334" t="s">
        <v>61</v>
      </c>
      <c r="G334" t="s">
        <v>27</v>
      </c>
      <c r="H334">
        <v>1370</v>
      </c>
      <c r="I334" t="s">
        <v>13</v>
      </c>
      <c r="J334">
        <v>1660</v>
      </c>
      <c r="K334" t="s">
        <v>13</v>
      </c>
      <c r="L334">
        <v>2330</v>
      </c>
      <c r="M334" t="s">
        <v>15</v>
      </c>
      <c r="N334">
        <v>2906</v>
      </c>
      <c r="O334" t="s">
        <v>30</v>
      </c>
      <c r="P334">
        <v>1750</v>
      </c>
      <c r="Q334" t="s">
        <v>13</v>
      </c>
    </row>
    <row r="335" spans="3:17" x14ac:dyDescent="0.2">
      <c r="C335">
        <v>2017</v>
      </c>
      <c r="D335">
        <v>10</v>
      </c>
      <c r="E335" t="s">
        <v>10</v>
      </c>
      <c r="F335" t="s">
        <v>61</v>
      </c>
      <c r="G335" t="s">
        <v>28</v>
      </c>
      <c r="H335">
        <v>918</v>
      </c>
      <c r="I335" t="s">
        <v>15</v>
      </c>
      <c r="J335">
        <v>1038</v>
      </c>
      <c r="K335" t="s">
        <v>13</v>
      </c>
      <c r="L335">
        <v>1350</v>
      </c>
      <c r="M335" t="s">
        <v>13</v>
      </c>
      <c r="N335">
        <v>1600</v>
      </c>
      <c r="O335" t="s">
        <v>15</v>
      </c>
      <c r="P335">
        <v>1100</v>
      </c>
      <c r="Q335" t="s">
        <v>13</v>
      </c>
    </row>
    <row r="336" spans="3:17" x14ac:dyDescent="0.2">
      <c r="C336">
        <v>2017</v>
      </c>
      <c r="D336">
        <v>10</v>
      </c>
      <c r="E336" t="s">
        <v>10</v>
      </c>
      <c r="F336" t="s">
        <v>61</v>
      </c>
      <c r="G336" t="s">
        <v>29</v>
      </c>
      <c r="H336">
        <v>800</v>
      </c>
      <c r="I336" t="s">
        <v>13</v>
      </c>
      <c r="J336">
        <v>931</v>
      </c>
      <c r="K336" t="s">
        <v>13</v>
      </c>
      <c r="L336">
        <v>1169</v>
      </c>
      <c r="M336" t="s">
        <v>13</v>
      </c>
      <c r="N336">
        <v>1200</v>
      </c>
      <c r="O336" t="s">
        <v>13</v>
      </c>
      <c r="P336">
        <v>995</v>
      </c>
      <c r="Q336" t="s">
        <v>13</v>
      </c>
    </row>
    <row r="337" spans="3:17" x14ac:dyDescent="0.2">
      <c r="C337">
        <v>2017</v>
      </c>
      <c r="D337">
        <v>10</v>
      </c>
      <c r="E337" t="s">
        <v>10</v>
      </c>
      <c r="F337" t="s">
        <v>61</v>
      </c>
      <c r="G337" t="s">
        <v>31</v>
      </c>
      <c r="H337">
        <v>826</v>
      </c>
      <c r="I337" t="s">
        <v>13</v>
      </c>
      <c r="J337">
        <v>1125</v>
      </c>
      <c r="K337" t="s">
        <v>13</v>
      </c>
      <c r="L337">
        <v>1457</v>
      </c>
      <c r="M337" t="s">
        <v>13</v>
      </c>
      <c r="N337" t="s">
        <v>14</v>
      </c>
      <c r="P337">
        <v>1195</v>
      </c>
      <c r="Q337" t="s">
        <v>13</v>
      </c>
    </row>
    <row r="338" spans="3:17" x14ac:dyDescent="0.2">
      <c r="C338">
        <v>2017</v>
      </c>
      <c r="D338">
        <v>10</v>
      </c>
      <c r="E338" t="s">
        <v>10</v>
      </c>
      <c r="F338" t="s">
        <v>61</v>
      </c>
      <c r="G338" t="s">
        <v>32</v>
      </c>
      <c r="H338">
        <v>805</v>
      </c>
      <c r="I338" t="s">
        <v>13</v>
      </c>
      <c r="J338">
        <v>950</v>
      </c>
      <c r="K338" t="s">
        <v>13</v>
      </c>
      <c r="L338">
        <v>1295</v>
      </c>
      <c r="M338" t="s">
        <v>13</v>
      </c>
      <c r="N338">
        <v>1650</v>
      </c>
      <c r="O338" t="s">
        <v>15</v>
      </c>
      <c r="P338">
        <v>1005</v>
      </c>
      <c r="Q338" t="s">
        <v>13</v>
      </c>
    </row>
    <row r="339" spans="3:17" x14ac:dyDescent="0.2">
      <c r="C339">
        <v>2017</v>
      </c>
      <c r="D339">
        <v>10</v>
      </c>
      <c r="E339" t="s">
        <v>10</v>
      </c>
      <c r="F339" t="s">
        <v>61</v>
      </c>
      <c r="G339" t="s">
        <v>33</v>
      </c>
      <c r="H339">
        <v>966</v>
      </c>
      <c r="I339" t="s">
        <v>13</v>
      </c>
      <c r="J339">
        <v>1175</v>
      </c>
      <c r="K339" t="s">
        <v>13</v>
      </c>
      <c r="L339">
        <v>1475</v>
      </c>
      <c r="M339" t="s">
        <v>13</v>
      </c>
      <c r="N339">
        <v>1925</v>
      </c>
      <c r="O339" t="s">
        <v>15</v>
      </c>
      <c r="P339">
        <v>1258</v>
      </c>
      <c r="Q339" t="s">
        <v>13</v>
      </c>
    </row>
    <row r="340" spans="3:17" x14ac:dyDescent="0.2">
      <c r="C340">
        <v>2017</v>
      </c>
      <c r="D340">
        <v>10</v>
      </c>
      <c r="E340" t="s">
        <v>10</v>
      </c>
      <c r="F340" t="s">
        <v>61</v>
      </c>
      <c r="G340" t="s">
        <v>34</v>
      </c>
      <c r="H340">
        <v>1049</v>
      </c>
      <c r="I340" t="s">
        <v>13</v>
      </c>
      <c r="J340">
        <v>1296</v>
      </c>
      <c r="K340" t="s">
        <v>13</v>
      </c>
      <c r="L340">
        <v>1731</v>
      </c>
      <c r="M340" t="s">
        <v>15</v>
      </c>
      <c r="N340">
        <v>1638</v>
      </c>
      <c r="O340" t="s">
        <v>13</v>
      </c>
      <c r="P340">
        <v>1439</v>
      </c>
      <c r="Q340" t="s">
        <v>13</v>
      </c>
    </row>
    <row r="341" spans="3:17" x14ac:dyDescent="0.2">
      <c r="C341">
        <v>2017</v>
      </c>
      <c r="D341">
        <v>10</v>
      </c>
      <c r="E341" t="s">
        <v>10</v>
      </c>
      <c r="F341" t="s">
        <v>61</v>
      </c>
      <c r="G341" t="s">
        <v>35</v>
      </c>
      <c r="H341">
        <v>1248</v>
      </c>
      <c r="I341" t="s">
        <v>13</v>
      </c>
      <c r="J341">
        <v>1600</v>
      </c>
      <c r="K341" t="s">
        <v>13</v>
      </c>
      <c r="L341">
        <v>2500</v>
      </c>
      <c r="M341" t="s">
        <v>13</v>
      </c>
      <c r="N341">
        <v>3350</v>
      </c>
      <c r="O341" t="s">
        <v>13</v>
      </c>
      <c r="P341">
        <v>1650</v>
      </c>
      <c r="Q341" t="s">
        <v>13</v>
      </c>
    </row>
    <row r="342" spans="3:17" x14ac:dyDescent="0.2">
      <c r="C342">
        <v>2017</v>
      </c>
      <c r="D342">
        <v>10</v>
      </c>
      <c r="E342" t="s">
        <v>10</v>
      </c>
      <c r="F342" t="s">
        <v>61</v>
      </c>
      <c r="G342" t="s">
        <v>36</v>
      </c>
      <c r="H342">
        <v>962</v>
      </c>
      <c r="I342" t="s">
        <v>13</v>
      </c>
      <c r="J342">
        <v>1095</v>
      </c>
      <c r="K342" t="s">
        <v>13</v>
      </c>
      <c r="L342">
        <v>1291</v>
      </c>
      <c r="M342" t="s">
        <v>13</v>
      </c>
      <c r="N342">
        <v>1525</v>
      </c>
      <c r="O342" t="s">
        <v>13</v>
      </c>
      <c r="P342">
        <v>1227</v>
      </c>
      <c r="Q342" t="s">
        <v>13</v>
      </c>
    </row>
    <row r="343" spans="3:17" x14ac:dyDescent="0.2">
      <c r="C343">
        <v>2017</v>
      </c>
      <c r="D343">
        <v>10</v>
      </c>
      <c r="E343" t="s">
        <v>10</v>
      </c>
      <c r="F343" t="s">
        <v>61</v>
      </c>
      <c r="G343" t="s">
        <v>37</v>
      </c>
      <c r="H343">
        <v>725</v>
      </c>
      <c r="I343" t="s">
        <v>13</v>
      </c>
      <c r="J343">
        <v>875</v>
      </c>
      <c r="K343" t="s">
        <v>13</v>
      </c>
      <c r="L343">
        <v>1165</v>
      </c>
      <c r="M343" t="s">
        <v>13</v>
      </c>
      <c r="N343">
        <v>1145</v>
      </c>
      <c r="O343" t="s">
        <v>15</v>
      </c>
      <c r="P343">
        <v>925</v>
      </c>
      <c r="Q343" t="s">
        <v>13</v>
      </c>
    </row>
    <row r="344" spans="3:17" x14ac:dyDescent="0.2">
      <c r="C344">
        <v>2017</v>
      </c>
      <c r="D344">
        <v>10</v>
      </c>
      <c r="E344" t="s">
        <v>10</v>
      </c>
      <c r="F344" t="s">
        <v>61</v>
      </c>
      <c r="G344" t="s">
        <v>38</v>
      </c>
      <c r="H344">
        <v>866</v>
      </c>
      <c r="I344" t="s">
        <v>13</v>
      </c>
      <c r="J344">
        <v>885</v>
      </c>
      <c r="K344" t="s">
        <v>13</v>
      </c>
      <c r="L344">
        <v>1050</v>
      </c>
      <c r="M344" t="s">
        <v>13</v>
      </c>
      <c r="N344">
        <v>1175</v>
      </c>
      <c r="O344" t="s">
        <v>13</v>
      </c>
      <c r="P344">
        <v>986</v>
      </c>
      <c r="Q344" t="s">
        <v>13</v>
      </c>
    </row>
    <row r="345" spans="3:17" x14ac:dyDescent="0.2">
      <c r="C345">
        <v>2017</v>
      </c>
      <c r="D345">
        <v>10</v>
      </c>
      <c r="E345" t="s">
        <v>10</v>
      </c>
      <c r="F345" t="s">
        <v>61</v>
      </c>
      <c r="G345" t="s">
        <v>39</v>
      </c>
      <c r="H345">
        <v>810</v>
      </c>
      <c r="I345" t="s">
        <v>13</v>
      </c>
      <c r="J345">
        <v>940</v>
      </c>
      <c r="K345" t="s">
        <v>13</v>
      </c>
      <c r="L345">
        <v>1181</v>
      </c>
      <c r="M345" t="s">
        <v>13</v>
      </c>
      <c r="N345" t="s">
        <v>14</v>
      </c>
      <c r="P345">
        <v>975</v>
      </c>
      <c r="Q345" t="s">
        <v>13</v>
      </c>
    </row>
    <row r="346" spans="3:17" x14ac:dyDescent="0.2">
      <c r="C346">
        <v>2017</v>
      </c>
      <c r="D346">
        <v>10</v>
      </c>
      <c r="E346" t="s">
        <v>10</v>
      </c>
      <c r="F346" t="s">
        <v>61</v>
      </c>
      <c r="G346" t="s">
        <v>40</v>
      </c>
      <c r="H346">
        <v>775</v>
      </c>
      <c r="I346" t="s">
        <v>13</v>
      </c>
      <c r="J346">
        <v>983</v>
      </c>
      <c r="K346" t="s">
        <v>13</v>
      </c>
      <c r="L346">
        <v>1250</v>
      </c>
      <c r="M346" t="s">
        <v>13</v>
      </c>
      <c r="N346">
        <v>1475</v>
      </c>
      <c r="O346" t="s">
        <v>30</v>
      </c>
      <c r="P346">
        <v>1070</v>
      </c>
      <c r="Q346" t="s">
        <v>13</v>
      </c>
    </row>
    <row r="347" spans="3:17" x14ac:dyDescent="0.2">
      <c r="C347">
        <v>2017</v>
      </c>
      <c r="D347">
        <v>10</v>
      </c>
      <c r="E347" t="s">
        <v>10</v>
      </c>
      <c r="F347" t="s">
        <v>61</v>
      </c>
      <c r="G347" t="s">
        <v>41</v>
      </c>
      <c r="H347">
        <v>780</v>
      </c>
      <c r="I347" t="s">
        <v>13</v>
      </c>
      <c r="J347">
        <v>994</v>
      </c>
      <c r="K347" t="s">
        <v>13</v>
      </c>
      <c r="L347">
        <v>1225</v>
      </c>
      <c r="M347" t="s">
        <v>13</v>
      </c>
      <c r="N347">
        <v>1340</v>
      </c>
      <c r="O347" t="s">
        <v>13</v>
      </c>
      <c r="P347">
        <v>1075</v>
      </c>
      <c r="Q347" t="s">
        <v>13</v>
      </c>
    </row>
    <row r="348" spans="3:17" x14ac:dyDescent="0.2">
      <c r="C348">
        <v>2017</v>
      </c>
      <c r="D348">
        <v>10</v>
      </c>
      <c r="E348" t="s">
        <v>10</v>
      </c>
      <c r="F348" t="s">
        <v>61</v>
      </c>
      <c r="G348" t="s">
        <v>42</v>
      </c>
      <c r="H348">
        <v>632</v>
      </c>
      <c r="I348" t="s">
        <v>15</v>
      </c>
      <c r="J348">
        <v>803</v>
      </c>
      <c r="K348" t="s">
        <v>13</v>
      </c>
      <c r="L348">
        <v>975</v>
      </c>
      <c r="M348" t="s">
        <v>13</v>
      </c>
      <c r="N348">
        <v>1300</v>
      </c>
      <c r="O348" t="s">
        <v>15</v>
      </c>
      <c r="P348">
        <v>865</v>
      </c>
      <c r="Q348" t="s">
        <v>13</v>
      </c>
    </row>
    <row r="349" spans="3:17" x14ac:dyDescent="0.2">
      <c r="C349">
        <v>2017</v>
      </c>
      <c r="D349">
        <v>10</v>
      </c>
      <c r="E349" t="s">
        <v>10</v>
      </c>
      <c r="F349" t="s">
        <v>61</v>
      </c>
      <c r="G349" t="s">
        <v>43</v>
      </c>
      <c r="H349">
        <v>1007</v>
      </c>
      <c r="I349" t="s">
        <v>13</v>
      </c>
      <c r="J349">
        <v>1165</v>
      </c>
      <c r="K349" t="s">
        <v>13</v>
      </c>
      <c r="L349">
        <v>1400</v>
      </c>
      <c r="M349" t="s">
        <v>13</v>
      </c>
      <c r="N349">
        <v>1500</v>
      </c>
      <c r="O349" t="s">
        <v>13</v>
      </c>
      <c r="P349">
        <v>1200</v>
      </c>
      <c r="Q349" t="s">
        <v>13</v>
      </c>
    </row>
    <row r="350" spans="3:17" x14ac:dyDescent="0.2">
      <c r="C350">
        <v>2016</v>
      </c>
      <c r="D350">
        <v>10</v>
      </c>
      <c r="E350" t="s">
        <v>10</v>
      </c>
      <c r="F350" t="s">
        <v>61</v>
      </c>
      <c r="G350" t="s">
        <v>12</v>
      </c>
      <c r="H350">
        <v>1017</v>
      </c>
      <c r="I350" t="s">
        <v>13</v>
      </c>
      <c r="J350">
        <v>1375</v>
      </c>
      <c r="K350" t="s">
        <v>13</v>
      </c>
      <c r="L350">
        <v>1955</v>
      </c>
      <c r="M350" t="s">
        <v>13</v>
      </c>
      <c r="N350">
        <v>2750</v>
      </c>
      <c r="O350" t="s">
        <v>13</v>
      </c>
      <c r="P350">
        <v>1350</v>
      </c>
      <c r="Q350" t="s">
        <v>13</v>
      </c>
    </row>
    <row r="351" spans="3:17" x14ac:dyDescent="0.2">
      <c r="C351">
        <v>2016</v>
      </c>
      <c r="D351">
        <v>10</v>
      </c>
      <c r="E351" t="s">
        <v>10</v>
      </c>
      <c r="F351" t="s">
        <v>61</v>
      </c>
      <c r="G351" t="s">
        <v>16</v>
      </c>
      <c r="H351">
        <v>1095</v>
      </c>
      <c r="I351" t="s">
        <v>13</v>
      </c>
      <c r="J351">
        <v>1446</v>
      </c>
      <c r="K351" t="s">
        <v>13</v>
      </c>
      <c r="L351">
        <v>2000</v>
      </c>
      <c r="M351" t="s">
        <v>13</v>
      </c>
      <c r="N351" t="s">
        <v>14</v>
      </c>
      <c r="P351">
        <v>1438</v>
      </c>
      <c r="Q351" t="s">
        <v>13</v>
      </c>
    </row>
    <row r="352" spans="3:17" x14ac:dyDescent="0.2">
      <c r="C352">
        <v>2016</v>
      </c>
      <c r="D352">
        <v>10</v>
      </c>
      <c r="E352" t="s">
        <v>10</v>
      </c>
      <c r="F352" t="s">
        <v>61</v>
      </c>
      <c r="G352" t="s">
        <v>17</v>
      </c>
      <c r="H352">
        <v>1085</v>
      </c>
      <c r="I352" t="s">
        <v>13</v>
      </c>
      <c r="J352">
        <v>1400</v>
      </c>
      <c r="K352" t="s">
        <v>13</v>
      </c>
      <c r="L352">
        <v>2195</v>
      </c>
      <c r="M352" t="s">
        <v>15</v>
      </c>
      <c r="N352">
        <v>3000</v>
      </c>
      <c r="O352" t="s">
        <v>18</v>
      </c>
      <c r="P352">
        <v>1395</v>
      </c>
      <c r="Q352" t="s">
        <v>13</v>
      </c>
    </row>
    <row r="353" spans="3:17" x14ac:dyDescent="0.2">
      <c r="C353">
        <v>2016</v>
      </c>
      <c r="D353">
        <v>10</v>
      </c>
      <c r="E353" t="s">
        <v>10</v>
      </c>
      <c r="F353" t="s">
        <v>61</v>
      </c>
      <c r="G353" t="s">
        <v>19</v>
      </c>
      <c r="H353">
        <v>1000</v>
      </c>
      <c r="I353" t="s">
        <v>13</v>
      </c>
      <c r="J353">
        <v>1245</v>
      </c>
      <c r="K353" t="s">
        <v>13</v>
      </c>
      <c r="L353">
        <v>1700</v>
      </c>
      <c r="M353" t="s">
        <v>13</v>
      </c>
      <c r="N353">
        <v>2200</v>
      </c>
      <c r="O353" t="s">
        <v>30</v>
      </c>
      <c r="P353">
        <v>1280</v>
      </c>
      <c r="Q353" t="s">
        <v>13</v>
      </c>
    </row>
    <row r="354" spans="3:17" x14ac:dyDescent="0.2">
      <c r="C354">
        <v>2016</v>
      </c>
      <c r="D354">
        <v>10</v>
      </c>
      <c r="E354" t="s">
        <v>10</v>
      </c>
      <c r="F354" t="s">
        <v>61</v>
      </c>
      <c r="G354" t="s">
        <v>20</v>
      </c>
      <c r="H354">
        <v>1000</v>
      </c>
      <c r="I354" t="s">
        <v>13</v>
      </c>
      <c r="J354">
        <v>1295</v>
      </c>
      <c r="K354" t="s">
        <v>13</v>
      </c>
      <c r="L354">
        <v>1750</v>
      </c>
      <c r="M354" t="s">
        <v>13</v>
      </c>
      <c r="N354">
        <v>2650</v>
      </c>
      <c r="O354" t="s">
        <v>30</v>
      </c>
      <c r="P354">
        <v>1328</v>
      </c>
      <c r="Q354" t="s">
        <v>13</v>
      </c>
    </row>
    <row r="355" spans="3:17" x14ac:dyDescent="0.2">
      <c r="C355">
        <v>2016</v>
      </c>
      <c r="D355">
        <v>10</v>
      </c>
      <c r="E355" t="s">
        <v>10</v>
      </c>
      <c r="F355" t="s">
        <v>61</v>
      </c>
      <c r="G355" t="s">
        <v>21</v>
      </c>
      <c r="H355">
        <v>925</v>
      </c>
      <c r="I355" t="s">
        <v>13</v>
      </c>
      <c r="J355">
        <v>1163</v>
      </c>
      <c r="K355" t="s">
        <v>13</v>
      </c>
      <c r="L355">
        <v>1850</v>
      </c>
      <c r="M355" t="s">
        <v>13</v>
      </c>
      <c r="N355">
        <v>2800</v>
      </c>
      <c r="O355" t="s">
        <v>15</v>
      </c>
      <c r="P355">
        <v>1381</v>
      </c>
      <c r="Q355" t="s">
        <v>13</v>
      </c>
    </row>
    <row r="356" spans="3:17" x14ac:dyDescent="0.2">
      <c r="C356">
        <v>2016</v>
      </c>
      <c r="D356">
        <v>10</v>
      </c>
      <c r="E356" t="s">
        <v>10</v>
      </c>
      <c r="F356" t="s">
        <v>61</v>
      </c>
      <c r="G356" t="s">
        <v>23</v>
      </c>
      <c r="H356">
        <v>795</v>
      </c>
      <c r="I356" t="s">
        <v>13</v>
      </c>
      <c r="J356">
        <v>910</v>
      </c>
      <c r="K356" t="s">
        <v>13</v>
      </c>
      <c r="L356">
        <v>1200</v>
      </c>
      <c r="M356" t="s">
        <v>13</v>
      </c>
      <c r="N356">
        <v>1350</v>
      </c>
      <c r="O356" t="s">
        <v>13</v>
      </c>
      <c r="P356">
        <v>933</v>
      </c>
      <c r="Q356" t="s">
        <v>13</v>
      </c>
    </row>
    <row r="357" spans="3:17" x14ac:dyDescent="0.2">
      <c r="C357">
        <v>2016</v>
      </c>
      <c r="D357">
        <v>10</v>
      </c>
      <c r="E357" t="s">
        <v>10</v>
      </c>
      <c r="F357" t="s">
        <v>61</v>
      </c>
      <c r="G357" t="s">
        <v>24</v>
      </c>
      <c r="H357">
        <v>930</v>
      </c>
      <c r="I357" t="s">
        <v>13</v>
      </c>
      <c r="J357">
        <v>1038</v>
      </c>
      <c r="K357" t="s">
        <v>13</v>
      </c>
      <c r="L357">
        <v>1400</v>
      </c>
      <c r="M357" t="s">
        <v>15</v>
      </c>
      <c r="N357" t="s">
        <v>14</v>
      </c>
      <c r="P357">
        <v>1075</v>
      </c>
      <c r="Q357" t="s">
        <v>13</v>
      </c>
    </row>
    <row r="358" spans="3:17" x14ac:dyDescent="0.2">
      <c r="C358">
        <v>2016</v>
      </c>
      <c r="D358">
        <v>10</v>
      </c>
      <c r="E358" t="s">
        <v>10</v>
      </c>
      <c r="F358" t="s">
        <v>61</v>
      </c>
      <c r="G358" t="s">
        <v>25</v>
      </c>
      <c r="H358">
        <v>900</v>
      </c>
      <c r="I358" t="s">
        <v>15</v>
      </c>
      <c r="J358">
        <v>970</v>
      </c>
      <c r="K358" t="s">
        <v>13</v>
      </c>
      <c r="L358">
        <v>1270</v>
      </c>
      <c r="M358" t="s">
        <v>15</v>
      </c>
      <c r="N358">
        <v>1400</v>
      </c>
      <c r="O358" t="s">
        <v>15</v>
      </c>
      <c r="P358">
        <v>992</v>
      </c>
      <c r="Q358" t="s">
        <v>13</v>
      </c>
    </row>
    <row r="359" spans="3:17" x14ac:dyDescent="0.2">
      <c r="C359">
        <v>2016</v>
      </c>
      <c r="D359">
        <v>10</v>
      </c>
      <c r="E359" t="s">
        <v>10</v>
      </c>
      <c r="F359" t="s">
        <v>61</v>
      </c>
      <c r="G359" t="s">
        <v>26</v>
      </c>
      <c r="H359">
        <v>950</v>
      </c>
      <c r="I359" t="s">
        <v>13</v>
      </c>
      <c r="J359">
        <v>1100</v>
      </c>
      <c r="K359" t="s">
        <v>13</v>
      </c>
      <c r="L359">
        <v>1440</v>
      </c>
      <c r="M359" t="s">
        <v>13</v>
      </c>
      <c r="N359">
        <v>1272</v>
      </c>
      <c r="O359" t="s">
        <v>13</v>
      </c>
      <c r="P359">
        <v>1165</v>
      </c>
      <c r="Q359" t="s">
        <v>13</v>
      </c>
    </row>
    <row r="360" spans="3:17" x14ac:dyDescent="0.2">
      <c r="C360">
        <v>2016</v>
      </c>
      <c r="D360">
        <v>10</v>
      </c>
      <c r="E360" t="s">
        <v>10</v>
      </c>
      <c r="F360" t="s">
        <v>61</v>
      </c>
      <c r="G360" t="s">
        <v>27</v>
      </c>
      <c r="H360">
        <v>1360</v>
      </c>
      <c r="I360" t="s">
        <v>15</v>
      </c>
      <c r="J360">
        <v>1600</v>
      </c>
      <c r="K360" t="s">
        <v>13</v>
      </c>
      <c r="L360">
        <v>2178</v>
      </c>
      <c r="M360" t="s">
        <v>15</v>
      </c>
      <c r="N360">
        <v>2608</v>
      </c>
      <c r="O360" t="s">
        <v>30</v>
      </c>
      <c r="P360">
        <v>1651</v>
      </c>
      <c r="Q360" t="s">
        <v>13</v>
      </c>
    </row>
    <row r="361" spans="3:17" x14ac:dyDescent="0.2">
      <c r="C361">
        <v>2016</v>
      </c>
      <c r="D361">
        <v>10</v>
      </c>
      <c r="E361" t="s">
        <v>10</v>
      </c>
      <c r="F361" t="s">
        <v>61</v>
      </c>
      <c r="G361" t="s">
        <v>28</v>
      </c>
      <c r="H361">
        <v>820</v>
      </c>
      <c r="I361" t="s">
        <v>13</v>
      </c>
      <c r="J361">
        <v>950</v>
      </c>
      <c r="K361" t="s">
        <v>13</v>
      </c>
      <c r="L361">
        <v>1300</v>
      </c>
      <c r="M361" t="s">
        <v>13</v>
      </c>
      <c r="N361">
        <v>1700</v>
      </c>
      <c r="O361" t="s">
        <v>13</v>
      </c>
      <c r="P361">
        <v>1000</v>
      </c>
      <c r="Q361" t="s">
        <v>13</v>
      </c>
    </row>
    <row r="362" spans="3:17" x14ac:dyDescent="0.2">
      <c r="C362">
        <v>2016</v>
      </c>
      <c r="D362">
        <v>10</v>
      </c>
      <c r="E362" t="s">
        <v>10</v>
      </c>
      <c r="F362" t="s">
        <v>61</v>
      </c>
      <c r="G362" t="s">
        <v>29</v>
      </c>
      <c r="H362">
        <v>760</v>
      </c>
      <c r="I362" t="s">
        <v>13</v>
      </c>
      <c r="J362">
        <v>890</v>
      </c>
      <c r="K362" t="s">
        <v>13</v>
      </c>
      <c r="L362">
        <v>1100</v>
      </c>
      <c r="M362" t="s">
        <v>13</v>
      </c>
      <c r="N362">
        <v>1225</v>
      </c>
      <c r="O362" t="s">
        <v>13</v>
      </c>
      <c r="P362">
        <v>934</v>
      </c>
      <c r="Q362" t="s">
        <v>13</v>
      </c>
    </row>
    <row r="363" spans="3:17" x14ac:dyDescent="0.2">
      <c r="C363">
        <v>2016</v>
      </c>
      <c r="D363">
        <v>10</v>
      </c>
      <c r="E363" t="s">
        <v>10</v>
      </c>
      <c r="F363" t="s">
        <v>61</v>
      </c>
      <c r="G363" t="s">
        <v>31</v>
      </c>
      <c r="H363">
        <v>750</v>
      </c>
      <c r="I363" t="s">
        <v>13</v>
      </c>
      <c r="J363">
        <v>1010</v>
      </c>
      <c r="K363" t="s">
        <v>13</v>
      </c>
      <c r="L363">
        <v>1313</v>
      </c>
      <c r="M363" t="s">
        <v>13</v>
      </c>
      <c r="N363">
        <v>1500</v>
      </c>
      <c r="O363" t="s">
        <v>13</v>
      </c>
      <c r="P363">
        <v>1088</v>
      </c>
      <c r="Q363" t="s">
        <v>13</v>
      </c>
    </row>
    <row r="364" spans="3:17" x14ac:dyDescent="0.2">
      <c r="C364">
        <v>2016</v>
      </c>
      <c r="D364">
        <v>10</v>
      </c>
      <c r="E364" t="s">
        <v>10</v>
      </c>
      <c r="F364" t="s">
        <v>61</v>
      </c>
      <c r="G364" t="s">
        <v>32</v>
      </c>
      <c r="H364">
        <v>750</v>
      </c>
      <c r="I364" t="s">
        <v>13</v>
      </c>
      <c r="J364">
        <v>900</v>
      </c>
      <c r="K364" t="s">
        <v>13</v>
      </c>
      <c r="L364">
        <v>1200</v>
      </c>
      <c r="M364" t="s">
        <v>13</v>
      </c>
      <c r="N364">
        <v>1400</v>
      </c>
      <c r="O364" t="s">
        <v>15</v>
      </c>
      <c r="P364">
        <v>936</v>
      </c>
      <c r="Q364" t="s">
        <v>13</v>
      </c>
    </row>
    <row r="365" spans="3:17" x14ac:dyDescent="0.2">
      <c r="C365">
        <v>2016</v>
      </c>
      <c r="D365">
        <v>10</v>
      </c>
      <c r="E365" t="s">
        <v>10</v>
      </c>
      <c r="F365" t="s">
        <v>61</v>
      </c>
      <c r="G365" t="s">
        <v>33</v>
      </c>
      <c r="H365">
        <v>980</v>
      </c>
      <c r="I365" t="s">
        <v>13</v>
      </c>
      <c r="J365">
        <v>1115</v>
      </c>
      <c r="K365" t="s">
        <v>13</v>
      </c>
      <c r="L365">
        <v>1377</v>
      </c>
      <c r="M365" t="s">
        <v>13</v>
      </c>
      <c r="N365">
        <v>1600</v>
      </c>
      <c r="O365" t="s">
        <v>18</v>
      </c>
      <c r="P365">
        <v>1200</v>
      </c>
      <c r="Q365" t="s">
        <v>13</v>
      </c>
    </row>
    <row r="366" spans="3:17" x14ac:dyDescent="0.2">
      <c r="C366">
        <v>2016</v>
      </c>
      <c r="D366">
        <v>10</v>
      </c>
      <c r="E366" t="s">
        <v>10</v>
      </c>
      <c r="F366" t="s">
        <v>61</v>
      </c>
      <c r="G366" t="s">
        <v>34</v>
      </c>
      <c r="H366">
        <v>992</v>
      </c>
      <c r="I366" t="s">
        <v>13</v>
      </c>
      <c r="J366">
        <v>1220</v>
      </c>
      <c r="K366" t="s">
        <v>13</v>
      </c>
      <c r="L366">
        <v>1375</v>
      </c>
      <c r="M366" t="s">
        <v>13</v>
      </c>
      <c r="N366">
        <v>1600</v>
      </c>
      <c r="O366" t="s">
        <v>15</v>
      </c>
      <c r="P366">
        <v>1313</v>
      </c>
      <c r="Q366" t="s">
        <v>13</v>
      </c>
    </row>
    <row r="367" spans="3:17" x14ac:dyDescent="0.2">
      <c r="C367">
        <v>2016</v>
      </c>
      <c r="D367">
        <v>10</v>
      </c>
      <c r="E367" t="s">
        <v>10</v>
      </c>
      <c r="F367" t="s">
        <v>61</v>
      </c>
      <c r="G367" t="s">
        <v>35</v>
      </c>
      <c r="H367">
        <v>1300</v>
      </c>
      <c r="I367" t="s">
        <v>13</v>
      </c>
      <c r="J367">
        <v>1500</v>
      </c>
      <c r="K367" t="s">
        <v>13</v>
      </c>
      <c r="L367">
        <v>2200</v>
      </c>
      <c r="M367" t="s">
        <v>13</v>
      </c>
      <c r="N367">
        <v>3500</v>
      </c>
      <c r="O367" t="s">
        <v>13</v>
      </c>
      <c r="P367">
        <v>1581</v>
      </c>
      <c r="Q367" t="s">
        <v>13</v>
      </c>
    </row>
    <row r="368" spans="3:17" x14ac:dyDescent="0.2">
      <c r="C368">
        <v>2016</v>
      </c>
      <c r="D368">
        <v>10</v>
      </c>
      <c r="E368" t="s">
        <v>10</v>
      </c>
      <c r="F368" t="s">
        <v>61</v>
      </c>
      <c r="G368" t="s">
        <v>36</v>
      </c>
      <c r="H368">
        <v>922</v>
      </c>
      <c r="I368" t="s">
        <v>13</v>
      </c>
      <c r="J368">
        <v>1050</v>
      </c>
      <c r="K368" t="s">
        <v>13</v>
      </c>
      <c r="L368">
        <v>1278</v>
      </c>
      <c r="M368" t="s">
        <v>13</v>
      </c>
      <c r="N368">
        <v>1471</v>
      </c>
      <c r="O368" t="s">
        <v>13</v>
      </c>
      <c r="P368">
        <v>1200</v>
      </c>
      <c r="Q368" t="s">
        <v>13</v>
      </c>
    </row>
    <row r="369" spans="3:17" x14ac:dyDescent="0.2">
      <c r="C369">
        <v>2016</v>
      </c>
      <c r="D369">
        <v>10</v>
      </c>
      <c r="E369" t="s">
        <v>10</v>
      </c>
      <c r="F369" t="s">
        <v>61</v>
      </c>
      <c r="G369" t="s">
        <v>37</v>
      </c>
      <c r="H369">
        <v>680</v>
      </c>
      <c r="I369" t="s">
        <v>13</v>
      </c>
      <c r="J369">
        <v>865</v>
      </c>
      <c r="K369" t="s">
        <v>13</v>
      </c>
      <c r="L369">
        <v>1135</v>
      </c>
      <c r="M369" t="s">
        <v>13</v>
      </c>
      <c r="N369" t="s">
        <v>14</v>
      </c>
      <c r="P369">
        <v>895</v>
      </c>
      <c r="Q369" t="s">
        <v>13</v>
      </c>
    </row>
    <row r="370" spans="3:17" x14ac:dyDescent="0.2">
      <c r="C370">
        <v>2016</v>
      </c>
      <c r="D370">
        <v>10</v>
      </c>
      <c r="E370" t="s">
        <v>10</v>
      </c>
      <c r="F370" t="s">
        <v>61</v>
      </c>
      <c r="G370" t="s">
        <v>38</v>
      </c>
      <c r="H370">
        <v>765</v>
      </c>
      <c r="I370" t="s">
        <v>13</v>
      </c>
      <c r="J370">
        <v>850</v>
      </c>
      <c r="K370" t="s">
        <v>13</v>
      </c>
      <c r="L370">
        <v>975</v>
      </c>
      <c r="M370" t="s">
        <v>13</v>
      </c>
      <c r="N370">
        <v>1150</v>
      </c>
      <c r="O370" t="s">
        <v>13</v>
      </c>
      <c r="P370">
        <v>925</v>
      </c>
      <c r="Q370" t="s">
        <v>13</v>
      </c>
    </row>
    <row r="371" spans="3:17" x14ac:dyDescent="0.2">
      <c r="C371">
        <v>2016</v>
      </c>
      <c r="D371">
        <v>10</v>
      </c>
      <c r="E371" t="s">
        <v>10</v>
      </c>
      <c r="F371" t="s">
        <v>61</v>
      </c>
      <c r="G371" t="s">
        <v>39</v>
      </c>
      <c r="H371">
        <v>800</v>
      </c>
      <c r="I371" t="s">
        <v>13</v>
      </c>
      <c r="J371">
        <v>875</v>
      </c>
      <c r="K371" t="s">
        <v>13</v>
      </c>
      <c r="L371">
        <v>1050</v>
      </c>
      <c r="M371" t="s">
        <v>13</v>
      </c>
      <c r="N371" t="s">
        <v>14</v>
      </c>
      <c r="P371">
        <v>900</v>
      </c>
      <c r="Q371" t="s">
        <v>13</v>
      </c>
    </row>
    <row r="372" spans="3:17" x14ac:dyDescent="0.2">
      <c r="C372">
        <v>2016</v>
      </c>
      <c r="D372">
        <v>10</v>
      </c>
      <c r="E372" t="s">
        <v>10</v>
      </c>
      <c r="F372" t="s">
        <v>61</v>
      </c>
      <c r="G372" t="s">
        <v>40</v>
      </c>
      <c r="H372">
        <v>715</v>
      </c>
      <c r="I372" t="s">
        <v>13</v>
      </c>
      <c r="J372">
        <v>900</v>
      </c>
      <c r="K372" t="s">
        <v>13</v>
      </c>
      <c r="L372">
        <v>1125</v>
      </c>
      <c r="M372" t="s">
        <v>13</v>
      </c>
      <c r="N372">
        <v>1146</v>
      </c>
      <c r="O372" t="s">
        <v>13</v>
      </c>
      <c r="P372">
        <v>970</v>
      </c>
      <c r="Q372" t="s">
        <v>13</v>
      </c>
    </row>
    <row r="373" spans="3:17" x14ac:dyDescent="0.2">
      <c r="C373">
        <v>2016</v>
      </c>
      <c r="D373">
        <v>10</v>
      </c>
      <c r="E373" t="s">
        <v>10</v>
      </c>
      <c r="F373" t="s">
        <v>61</v>
      </c>
      <c r="G373" t="s">
        <v>41</v>
      </c>
      <c r="H373">
        <v>750</v>
      </c>
      <c r="I373" t="s">
        <v>13</v>
      </c>
      <c r="J373">
        <v>900</v>
      </c>
      <c r="K373" t="s">
        <v>13</v>
      </c>
      <c r="L373">
        <v>1110</v>
      </c>
      <c r="M373" t="s">
        <v>13</v>
      </c>
      <c r="N373">
        <v>1250</v>
      </c>
      <c r="O373" t="s">
        <v>13</v>
      </c>
      <c r="P373">
        <v>950</v>
      </c>
      <c r="Q373" t="s">
        <v>13</v>
      </c>
    </row>
    <row r="374" spans="3:17" x14ac:dyDescent="0.2">
      <c r="C374">
        <v>2016</v>
      </c>
      <c r="D374">
        <v>10</v>
      </c>
      <c r="E374" t="s">
        <v>10</v>
      </c>
      <c r="F374" t="s">
        <v>61</v>
      </c>
      <c r="G374" t="s">
        <v>42</v>
      </c>
      <c r="H374">
        <v>600</v>
      </c>
      <c r="I374" t="s">
        <v>13</v>
      </c>
      <c r="J374">
        <v>733</v>
      </c>
      <c r="K374" t="s">
        <v>13</v>
      </c>
      <c r="L374">
        <v>938</v>
      </c>
      <c r="M374" t="s">
        <v>13</v>
      </c>
      <c r="N374">
        <v>1300</v>
      </c>
      <c r="O374" t="s">
        <v>18</v>
      </c>
      <c r="P374">
        <v>844</v>
      </c>
      <c r="Q374" t="s">
        <v>13</v>
      </c>
    </row>
    <row r="375" spans="3:17" x14ac:dyDescent="0.2">
      <c r="C375">
        <v>2016</v>
      </c>
      <c r="D375">
        <v>10</v>
      </c>
      <c r="E375" t="s">
        <v>10</v>
      </c>
      <c r="F375" t="s">
        <v>61</v>
      </c>
      <c r="G375" t="s">
        <v>43</v>
      </c>
      <c r="H375">
        <v>975</v>
      </c>
      <c r="I375" t="s">
        <v>13</v>
      </c>
      <c r="J375">
        <v>1086</v>
      </c>
      <c r="K375" t="s">
        <v>13</v>
      </c>
      <c r="L375">
        <v>1300</v>
      </c>
      <c r="M375" t="s">
        <v>13</v>
      </c>
      <c r="N375">
        <v>1356</v>
      </c>
      <c r="O375" t="s">
        <v>13</v>
      </c>
      <c r="P375">
        <v>1127</v>
      </c>
      <c r="Q375" t="s">
        <v>13</v>
      </c>
    </row>
    <row r="376" spans="3:17" x14ac:dyDescent="0.2">
      <c r="C376">
        <v>2015</v>
      </c>
      <c r="D376">
        <v>10</v>
      </c>
      <c r="E376" t="s">
        <v>10</v>
      </c>
      <c r="F376" t="s">
        <v>61</v>
      </c>
      <c r="G376" t="s">
        <v>12</v>
      </c>
      <c r="H376">
        <v>985</v>
      </c>
      <c r="I376" t="s">
        <v>13</v>
      </c>
      <c r="J376">
        <v>1250</v>
      </c>
      <c r="K376" t="s">
        <v>13</v>
      </c>
      <c r="L376">
        <v>1855</v>
      </c>
      <c r="M376" t="s">
        <v>13</v>
      </c>
      <c r="N376">
        <v>2830</v>
      </c>
      <c r="O376" t="s">
        <v>15</v>
      </c>
      <c r="P376">
        <v>1250</v>
      </c>
      <c r="Q376" t="s">
        <v>13</v>
      </c>
    </row>
    <row r="377" spans="3:17" x14ac:dyDescent="0.2">
      <c r="C377">
        <v>2015</v>
      </c>
      <c r="D377">
        <v>10</v>
      </c>
      <c r="E377" t="s">
        <v>10</v>
      </c>
      <c r="F377" t="s">
        <v>61</v>
      </c>
      <c r="G377" t="s">
        <v>16</v>
      </c>
      <c r="H377">
        <v>995</v>
      </c>
      <c r="I377" t="s">
        <v>13</v>
      </c>
      <c r="J377">
        <v>1300</v>
      </c>
      <c r="K377" t="s">
        <v>13</v>
      </c>
      <c r="L377">
        <v>1800</v>
      </c>
      <c r="M377" t="s">
        <v>13</v>
      </c>
      <c r="N377">
        <v>2795</v>
      </c>
      <c r="O377" t="s">
        <v>13</v>
      </c>
      <c r="P377">
        <v>1300</v>
      </c>
      <c r="Q377" t="s">
        <v>13</v>
      </c>
    </row>
    <row r="378" spans="3:17" x14ac:dyDescent="0.2">
      <c r="C378">
        <v>2015</v>
      </c>
      <c r="D378">
        <v>10</v>
      </c>
      <c r="E378" t="s">
        <v>10</v>
      </c>
      <c r="F378" t="s">
        <v>61</v>
      </c>
      <c r="G378" t="s">
        <v>17</v>
      </c>
      <c r="H378">
        <v>1047</v>
      </c>
      <c r="I378" t="s">
        <v>13</v>
      </c>
      <c r="J378">
        <v>1300</v>
      </c>
      <c r="K378" t="s">
        <v>13</v>
      </c>
      <c r="L378">
        <v>1825</v>
      </c>
      <c r="M378" t="s">
        <v>13</v>
      </c>
      <c r="N378">
        <v>2300</v>
      </c>
      <c r="O378" t="s">
        <v>15</v>
      </c>
      <c r="P378">
        <v>1290</v>
      </c>
      <c r="Q378" t="s">
        <v>13</v>
      </c>
    </row>
    <row r="379" spans="3:17" x14ac:dyDescent="0.2">
      <c r="C379">
        <v>2015</v>
      </c>
      <c r="D379">
        <v>10</v>
      </c>
      <c r="E379" t="s">
        <v>10</v>
      </c>
      <c r="F379" t="s">
        <v>61</v>
      </c>
      <c r="G379" t="s">
        <v>19</v>
      </c>
      <c r="H379">
        <v>931</v>
      </c>
      <c r="I379" t="s">
        <v>13</v>
      </c>
      <c r="J379">
        <v>1150</v>
      </c>
      <c r="K379" t="s">
        <v>13</v>
      </c>
      <c r="L379">
        <v>1620</v>
      </c>
      <c r="M379" t="s">
        <v>13</v>
      </c>
      <c r="N379">
        <v>2040</v>
      </c>
      <c r="O379" t="s">
        <v>15</v>
      </c>
      <c r="P379">
        <v>1188</v>
      </c>
      <c r="Q379" t="s">
        <v>13</v>
      </c>
    </row>
    <row r="380" spans="3:17" x14ac:dyDescent="0.2">
      <c r="C380">
        <v>2015</v>
      </c>
      <c r="D380">
        <v>10</v>
      </c>
      <c r="E380" t="s">
        <v>10</v>
      </c>
      <c r="F380" t="s">
        <v>61</v>
      </c>
      <c r="G380" t="s">
        <v>20</v>
      </c>
      <c r="H380">
        <v>958</v>
      </c>
      <c r="I380" t="s">
        <v>13</v>
      </c>
      <c r="J380">
        <v>1175</v>
      </c>
      <c r="K380" t="s">
        <v>13</v>
      </c>
      <c r="L380">
        <v>1750</v>
      </c>
      <c r="M380" t="s">
        <v>13</v>
      </c>
      <c r="N380" t="s">
        <v>14</v>
      </c>
      <c r="P380">
        <v>1200</v>
      </c>
      <c r="Q380" t="s">
        <v>13</v>
      </c>
    </row>
    <row r="381" spans="3:17" x14ac:dyDescent="0.2">
      <c r="C381">
        <v>2015</v>
      </c>
      <c r="D381">
        <v>10</v>
      </c>
      <c r="E381" t="s">
        <v>10</v>
      </c>
      <c r="F381" t="s">
        <v>61</v>
      </c>
      <c r="G381" t="s">
        <v>21</v>
      </c>
      <c r="H381">
        <v>900</v>
      </c>
      <c r="I381" t="s">
        <v>13</v>
      </c>
      <c r="J381">
        <v>1113</v>
      </c>
      <c r="K381" t="s">
        <v>13</v>
      </c>
      <c r="L381">
        <v>1715</v>
      </c>
      <c r="M381" t="s">
        <v>13</v>
      </c>
      <c r="N381">
        <v>2600</v>
      </c>
      <c r="O381" t="s">
        <v>18</v>
      </c>
      <c r="P381">
        <v>1280</v>
      </c>
      <c r="Q381" t="s">
        <v>13</v>
      </c>
    </row>
    <row r="382" spans="3:17" x14ac:dyDescent="0.2">
      <c r="C382">
        <v>2015</v>
      </c>
      <c r="D382">
        <v>10</v>
      </c>
      <c r="E382" t="s">
        <v>10</v>
      </c>
      <c r="F382" t="s">
        <v>61</v>
      </c>
      <c r="G382" t="s">
        <v>23</v>
      </c>
      <c r="H382">
        <v>763</v>
      </c>
      <c r="I382" t="s">
        <v>13</v>
      </c>
      <c r="J382">
        <v>880</v>
      </c>
      <c r="K382" t="s">
        <v>13</v>
      </c>
      <c r="L382">
        <v>1175</v>
      </c>
      <c r="M382" t="s">
        <v>13</v>
      </c>
      <c r="N382">
        <v>1300</v>
      </c>
      <c r="O382" t="s">
        <v>15</v>
      </c>
      <c r="P382">
        <v>900</v>
      </c>
      <c r="Q382" t="s">
        <v>13</v>
      </c>
    </row>
    <row r="383" spans="3:17" x14ac:dyDescent="0.2">
      <c r="C383">
        <v>2015</v>
      </c>
      <c r="D383">
        <v>10</v>
      </c>
      <c r="E383" t="s">
        <v>10</v>
      </c>
      <c r="F383" t="s">
        <v>61</v>
      </c>
      <c r="G383" t="s">
        <v>24</v>
      </c>
      <c r="H383">
        <v>850</v>
      </c>
      <c r="I383" t="s">
        <v>13</v>
      </c>
      <c r="J383">
        <v>998</v>
      </c>
      <c r="K383" t="s">
        <v>13</v>
      </c>
      <c r="L383">
        <v>1340</v>
      </c>
      <c r="M383" t="s">
        <v>13</v>
      </c>
      <c r="N383">
        <v>1500</v>
      </c>
      <c r="O383" t="s">
        <v>18</v>
      </c>
      <c r="P383">
        <v>1000</v>
      </c>
      <c r="Q383" t="s">
        <v>13</v>
      </c>
    </row>
    <row r="384" spans="3:17" x14ac:dyDescent="0.2">
      <c r="C384">
        <v>2015</v>
      </c>
      <c r="D384">
        <v>10</v>
      </c>
      <c r="E384" t="s">
        <v>10</v>
      </c>
      <c r="F384" t="s">
        <v>61</v>
      </c>
      <c r="G384" t="s">
        <v>25</v>
      </c>
      <c r="H384">
        <v>820</v>
      </c>
      <c r="I384" t="s">
        <v>15</v>
      </c>
      <c r="J384">
        <v>925</v>
      </c>
      <c r="K384" t="s">
        <v>13</v>
      </c>
      <c r="L384">
        <v>1220</v>
      </c>
      <c r="M384" t="s">
        <v>13</v>
      </c>
      <c r="N384">
        <v>1350</v>
      </c>
      <c r="O384" t="s">
        <v>15</v>
      </c>
      <c r="P384">
        <v>950</v>
      </c>
      <c r="Q384" t="s">
        <v>13</v>
      </c>
    </row>
    <row r="385" spans="3:17" x14ac:dyDescent="0.2">
      <c r="C385">
        <v>2015</v>
      </c>
      <c r="D385">
        <v>10</v>
      </c>
      <c r="E385" t="s">
        <v>10</v>
      </c>
      <c r="F385" t="s">
        <v>61</v>
      </c>
      <c r="G385" t="s">
        <v>26</v>
      </c>
      <c r="H385">
        <v>915</v>
      </c>
      <c r="I385" t="s">
        <v>13</v>
      </c>
      <c r="J385">
        <v>1026</v>
      </c>
      <c r="K385" t="s">
        <v>13</v>
      </c>
      <c r="L385">
        <v>1375</v>
      </c>
      <c r="M385" t="s">
        <v>13</v>
      </c>
      <c r="N385">
        <v>1246</v>
      </c>
      <c r="O385" t="s">
        <v>13</v>
      </c>
      <c r="P385">
        <v>1100</v>
      </c>
      <c r="Q385" t="s">
        <v>13</v>
      </c>
    </row>
    <row r="386" spans="3:17" x14ac:dyDescent="0.2">
      <c r="C386">
        <v>2015</v>
      </c>
      <c r="D386">
        <v>10</v>
      </c>
      <c r="E386" t="s">
        <v>10</v>
      </c>
      <c r="F386" t="s">
        <v>61</v>
      </c>
      <c r="G386" t="s">
        <v>27</v>
      </c>
      <c r="H386">
        <v>1300</v>
      </c>
      <c r="I386" t="s">
        <v>13</v>
      </c>
      <c r="J386">
        <v>1520</v>
      </c>
      <c r="K386" t="s">
        <v>13</v>
      </c>
      <c r="L386">
        <v>2150</v>
      </c>
      <c r="M386" t="s">
        <v>15</v>
      </c>
      <c r="N386">
        <v>2700</v>
      </c>
      <c r="O386" t="s">
        <v>15</v>
      </c>
      <c r="P386">
        <v>1605</v>
      </c>
      <c r="Q386" t="s">
        <v>13</v>
      </c>
    </row>
    <row r="387" spans="3:17" x14ac:dyDescent="0.2">
      <c r="C387">
        <v>2015</v>
      </c>
      <c r="D387">
        <v>10</v>
      </c>
      <c r="E387" t="s">
        <v>10</v>
      </c>
      <c r="F387" t="s">
        <v>61</v>
      </c>
      <c r="G387" t="s">
        <v>28</v>
      </c>
      <c r="H387">
        <v>785</v>
      </c>
      <c r="I387" t="s">
        <v>13</v>
      </c>
      <c r="J387">
        <v>890</v>
      </c>
      <c r="K387" t="s">
        <v>13</v>
      </c>
      <c r="L387">
        <v>1200</v>
      </c>
      <c r="M387" t="s">
        <v>13</v>
      </c>
      <c r="N387">
        <v>1600</v>
      </c>
      <c r="O387" t="s">
        <v>13</v>
      </c>
      <c r="P387">
        <v>934</v>
      </c>
      <c r="Q387" t="s">
        <v>13</v>
      </c>
    </row>
    <row r="388" spans="3:17" x14ac:dyDescent="0.2">
      <c r="C388">
        <v>2015</v>
      </c>
      <c r="D388">
        <v>10</v>
      </c>
      <c r="E388" t="s">
        <v>10</v>
      </c>
      <c r="F388" t="s">
        <v>61</v>
      </c>
      <c r="G388" t="s">
        <v>29</v>
      </c>
      <c r="H388">
        <v>748</v>
      </c>
      <c r="I388" t="s">
        <v>13</v>
      </c>
      <c r="J388">
        <v>850</v>
      </c>
      <c r="K388" t="s">
        <v>13</v>
      </c>
      <c r="L388">
        <v>1020</v>
      </c>
      <c r="M388" t="s">
        <v>13</v>
      </c>
      <c r="N388">
        <v>1275</v>
      </c>
      <c r="O388" t="s">
        <v>15</v>
      </c>
      <c r="P388">
        <v>878</v>
      </c>
      <c r="Q388" t="s">
        <v>13</v>
      </c>
    </row>
    <row r="389" spans="3:17" x14ac:dyDescent="0.2">
      <c r="C389">
        <v>2015</v>
      </c>
      <c r="D389">
        <v>10</v>
      </c>
      <c r="E389" t="s">
        <v>10</v>
      </c>
      <c r="F389" t="s">
        <v>61</v>
      </c>
      <c r="G389" t="s">
        <v>31</v>
      </c>
      <c r="H389">
        <v>740</v>
      </c>
      <c r="I389" t="s">
        <v>13</v>
      </c>
      <c r="J389">
        <v>950</v>
      </c>
      <c r="K389" t="s">
        <v>13</v>
      </c>
      <c r="L389">
        <v>1250</v>
      </c>
      <c r="M389" t="s">
        <v>13</v>
      </c>
      <c r="N389">
        <v>1360</v>
      </c>
      <c r="O389" t="s">
        <v>13</v>
      </c>
      <c r="P389">
        <v>1025</v>
      </c>
      <c r="Q389" t="s">
        <v>13</v>
      </c>
    </row>
    <row r="390" spans="3:17" x14ac:dyDescent="0.2">
      <c r="C390">
        <v>2015</v>
      </c>
      <c r="D390">
        <v>10</v>
      </c>
      <c r="E390" t="s">
        <v>10</v>
      </c>
      <c r="F390" t="s">
        <v>61</v>
      </c>
      <c r="G390" t="s">
        <v>32</v>
      </c>
      <c r="H390">
        <v>715</v>
      </c>
      <c r="I390" t="s">
        <v>13</v>
      </c>
      <c r="J390">
        <v>850</v>
      </c>
      <c r="K390" t="s">
        <v>13</v>
      </c>
      <c r="L390">
        <v>1130</v>
      </c>
      <c r="M390" t="s">
        <v>13</v>
      </c>
      <c r="N390">
        <v>1475</v>
      </c>
      <c r="O390" t="s">
        <v>13</v>
      </c>
      <c r="P390">
        <v>875</v>
      </c>
      <c r="Q390" t="s">
        <v>13</v>
      </c>
    </row>
    <row r="391" spans="3:17" x14ac:dyDescent="0.2">
      <c r="C391">
        <v>2015</v>
      </c>
      <c r="D391">
        <v>10</v>
      </c>
      <c r="E391" t="s">
        <v>10</v>
      </c>
      <c r="F391" t="s">
        <v>61</v>
      </c>
      <c r="G391" t="s">
        <v>60</v>
      </c>
      <c r="H391">
        <v>900</v>
      </c>
      <c r="I391" t="s">
        <v>13</v>
      </c>
      <c r="J391">
        <v>1020</v>
      </c>
      <c r="K391" t="s">
        <v>13</v>
      </c>
      <c r="L391">
        <v>1300</v>
      </c>
      <c r="M391" t="s">
        <v>13</v>
      </c>
      <c r="N391">
        <v>1500</v>
      </c>
      <c r="O391" t="s">
        <v>15</v>
      </c>
      <c r="P391">
        <v>1100</v>
      </c>
      <c r="Q391" t="s">
        <v>13</v>
      </c>
    </row>
    <row r="392" spans="3:17" x14ac:dyDescent="0.2">
      <c r="C392">
        <v>2015</v>
      </c>
      <c r="D392">
        <v>10</v>
      </c>
      <c r="E392" t="s">
        <v>10</v>
      </c>
      <c r="F392" t="s">
        <v>61</v>
      </c>
      <c r="G392" t="s">
        <v>34</v>
      </c>
      <c r="H392">
        <v>953</v>
      </c>
      <c r="I392" t="s">
        <v>13</v>
      </c>
      <c r="J392">
        <v>1173</v>
      </c>
      <c r="K392" t="s">
        <v>13</v>
      </c>
      <c r="L392">
        <v>1348</v>
      </c>
      <c r="M392" t="s">
        <v>13</v>
      </c>
      <c r="N392">
        <v>1560</v>
      </c>
      <c r="O392" t="s">
        <v>13</v>
      </c>
      <c r="P392">
        <v>1206</v>
      </c>
      <c r="Q392" t="s">
        <v>13</v>
      </c>
    </row>
    <row r="393" spans="3:17" x14ac:dyDescent="0.2">
      <c r="C393">
        <v>2015</v>
      </c>
      <c r="D393">
        <v>10</v>
      </c>
      <c r="E393" t="s">
        <v>10</v>
      </c>
      <c r="F393" t="s">
        <v>61</v>
      </c>
      <c r="G393" t="s">
        <v>35</v>
      </c>
      <c r="H393">
        <v>1000</v>
      </c>
      <c r="I393" t="s">
        <v>15</v>
      </c>
      <c r="J393">
        <v>1400</v>
      </c>
      <c r="K393" t="s">
        <v>13</v>
      </c>
      <c r="L393">
        <v>2200</v>
      </c>
      <c r="M393" t="s">
        <v>13</v>
      </c>
      <c r="N393">
        <v>3150</v>
      </c>
      <c r="O393" t="s">
        <v>15</v>
      </c>
      <c r="P393">
        <v>1480</v>
      </c>
      <c r="Q393" t="s">
        <v>13</v>
      </c>
    </row>
    <row r="394" spans="3:17" x14ac:dyDescent="0.2">
      <c r="C394">
        <v>2015</v>
      </c>
      <c r="D394">
        <v>10</v>
      </c>
      <c r="E394" t="s">
        <v>10</v>
      </c>
      <c r="F394" t="s">
        <v>61</v>
      </c>
      <c r="G394" t="s">
        <v>36</v>
      </c>
      <c r="H394">
        <v>851</v>
      </c>
      <c r="I394" t="s">
        <v>13</v>
      </c>
      <c r="J394">
        <v>980</v>
      </c>
      <c r="K394" t="s">
        <v>13</v>
      </c>
      <c r="L394">
        <v>1230</v>
      </c>
      <c r="M394" t="s">
        <v>13</v>
      </c>
      <c r="N394">
        <v>1410</v>
      </c>
      <c r="O394" t="s">
        <v>15</v>
      </c>
      <c r="P394">
        <v>1100</v>
      </c>
      <c r="Q394" t="s">
        <v>13</v>
      </c>
    </row>
    <row r="395" spans="3:17" x14ac:dyDescent="0.2">
      <c r="C395">
        <v>2015</v>
      </c>
      <c r="D395">
        <v>10</v>
      </c>
      <c r="E395" t="s">
        <v>10</v>
      </c>
      <c r="F395" t="s">
        <v>61</v>
      </c>
      <c r="G395" t="s">
        <v>37</v>
      </c>
      <c r="H395">
        <v>685</v>
      </c>
      <c r="I395" t="s">
        <v>13</v>
      </c>
      <c r="J395">
        <v>825</v>
      </c>
      <c r="K395" t="s">
        <v>13</v>
      </c>
      <c r="L395">
        <v>1078</v>
      </c>
      <c r="M395" t="s">
        <v>13</v>
      </c>
      <c r="N395">
        <v>1100</v>
      </c>
      <c r="O395" t="s">
        <v>13</v>
      </c>
      <c r="P395">
        <v>875</v>
      </c>
      <c r="Q395" t="s">
        <v>13</v>
      </c>
    </row>
    <row r="396" spans="3:17" x14ac:dyDescent="0.2">
      <c r="C396">
        <v>2015</v>
      </c>
      <c r="D396">
        <v>10</v>
      </c>
      <c r="E396" t="s">
        <v>10</v>
      </c>
      <c r="F396" t="s">
        <v>61</v>
      </c>
      <c r="G396" t="s">
        <v>38</v>
      </c>
      <c r="H396">
        <v>687</v>
      </c>
      <c r="I396" t="s">
        <v>13</v>
      </c>
      <c r="J396">
        <v>765</v>
      </c>
      <c r="K396" t="s">
        <v>13</v>
      </c>
      <c r="L396">
        <v>915</v>
      </c>
      <c r="M396" t="s">
        <v>13</v>
      </c>
      <c r="N396">
        <v>1106</v>
      </c>
      <c r="O396" t="s">
        <v>13</v>
      </c>
      <c r="P396">
        <v>863</v>
      </c>
      <c r="Q396" t="s">
        <v>13</v>
      </c>
    </row>
    <row r="397" spans="3:17" x14ac:dyDescent="0.2">
      <c r="C397">
        <v>2015</v>
      </c>
      <c r="D397">
        <v>10</v>
      </c>
      <c r="E397" t="s">
        <v>10</v>
      </c>
      <c r="F397" t="s">
        <v>61</v>
      </c>
      <c r="G397" t="s">
        <v>39</v>
      </c>
      <c r="H397">
        <v>775</v>
      </c>
      <c r="I397" t="s">
        <v>13</v>
      </c>
      <c r="J397">
        <v>845</v>
      </c>
      <c r="K397" t="s">
        <v>13</v>
      </c>
      <c r="L397">
        <v>1045</v>
      </c>
      <c r="M397" t="s">
        <v>13</v>
      </c>
      <c r="N397">
        <v>1850</v>
      </c>
      <c r="O397" t="s">
        <v>13</v>
      </c>
      <c r="P397">
        <v>860</v>
      </c>
      <c r="Q397" t="s">
        <v>13</v>
      </c>
    </row>
    <row r="398" spans="3:17" x14ac:dyDescent="0.2">
      <c r="C398">
        <v>2015</v>
      </c>
      <c r="D398">
        <v>10</v>
      </c>
      <c r="E398" t="s">
        <v>10</v>
      </c>
      <c r="F398" t="s">
        <v>61</v>
      </c>
      <c r="G398" t="s">
        <v>40</v>
      </c>
      <c r="H398">
        <v>695</v>
      </c>
      <c r="I398" t="s">
        <v>13</v>
      </c>
      <c r="J398">
        <v>795</v>
      </c>
      <c r="K398" t="s">
        <v>13</v>
      </c>
      <c r="L398">
        <v>920</v>
      </c>
      <c r="M398" t="s">
        <v>13</v>
      </c>
      <c r="N398">
        <v>1100</v>
      </c>
      <c r="O398" t="s">
        <v>13</v>
      </c>
      <c r="P398">
        <v>880</v>
      </c>
      <c r="Q398" t="s">
        <v>13</v>
      </c>
    </row>
    <row r="399" spans="3:17" x14ac:dyDescent="0.2">
      <c r="C399">
        <v>2015</v>
      </c>
      <c r="D399">
        <v>10</v>
      </c>
      <c r="E399" t="s">
        <v>10</v>
      </c>
      <c r="F399" t="s">
        <v>61</v>
      </c>
      <c r="G399" t="s">
        <v>41</v>
      </c>
      <c r="H399">
        <v>720</v>
      </c>
      <c r="I399" t="s">
        <v>13</v>
      </c>
      <c r="J399">
        <v>840</v>
      </c>
      <c r="K399" t="s">
        <v>13</v>
      </c>
      <c r="L399">
        <v>1063</v>
      </c>
      <c r="M399" t="s">
        <v>13</v>
      </c>
      <c r="N399">
        <v>1210</v>
      </c>
      <c r="O399" t="s">
        <v>13</v>
      </c>
      <c r="P399">
        <v>906</v>
      </c>
      <c r="Q399" t="s">
        <v>13</v>
      </c>
    </row>
    <row r="400" spans="3:17" x14ac:dyDescent="0.2">
      <c r="C400">
        <v>2015</v>
      </c>
      <c r="D400">
        <v>10</v>
      </c>
      <c r="E400" t="s">
        <v>10</v>
      </c>
      <c r="F400" t="s">
        <v>61</v>
      </c>
      <c r="G400" t="s">
        <v>42</v>
      </c>
      <c r="H400">
        <v>625</v>
      </c>
      <c r="I400" t="s">
        <v>13</v>
      </c>
      <c r="J400">
        <v>750</v>
      </c>
      <c r="K400" t="s">
        <v>13</v>
      </c>
      <c r="L400">
        <v>948</v>
      </c>
      <c r="M400" t="s">
        <v>13</v>
      </c>
      <c r="N400">
        <v>1020</v>
      </c>
      <c r="O400" t="s">
        <v>13</v>
      </c>
      <c r="P400">
        <v>800</v>
      </c>
      <c r="Q400" t="s">
        <v>13</v>
      </c>
    </row>
    <row r="401" spans="3:17" x14ac:dyDescent="0.2">
      <c r="C401">
        <v>2015</v>
      </c>
      <c r="D401">
        <v>10</v>
      </c>
      <c r="E401" t="s">
        <v>10</v>
      </c>
      <c r="F401" t="s">
        <v>61</v>
      </c>
      <c r="G401" t="s">
        <v>43</v>
      </c>
      <c r="H401">
        <v>920</v>
      </c>
      <c r="I401" t="s">
        <v>13</v>
      </c>
      <c r="J401">
        <v>1010</v>
      </c>
      <c r="K401" t="s">
        <v>13</v>
      </c>
      <c r="L401">
        <v>1238</v>
      </c>
      <c r="M401" t="s">
        <v>13</v>
      </c>
      <c r="N401">
        <v>1350</v>
      </c>
      <c r="O401" t="s">
        <v>13</v>
      </c>
      <c r="P401">
        <v>1055</v>
      </c>
      <c r="Q401" t="s">
        <v>13</v>
      </c>
    </row>
    <row r="402" spans="3:17" x14ac:dyDescent="0.2">
      <c r="C402">
        <v>2014</v>
      </c>
      <c r="D402">
        <v>10</v>
      </c>
      <c r="E402" t="s">
        <v>10</v>
      </c>
      <c r="F402" t="s">
        <v>61</v>
      </c>
      <c r="G402" t="s">
        <v>12</v>
      </c>
      <c r="H402">
        <v>940</v>
      </c>
      <c r="I402" t="s">
        <v>13</v>
      </c>
      <c r="J402">
        <v>1195</v>
      </c>
      <c r="K402" t="s">
        <v>13</v>
      </c>
      <c r="L402">
        <v>1836</v>
      </c>
      <c r="M402" t="s">
        <v>13</v>
      </c>
      <c r="N402">
        <v>2763</v>
      </c>
      <c r="O402" t="s">
        <v>13</v>
      </c>
      <c r="P402">
        <v>1165</v>
      </c>
      <c r="Q402" t="s">
        <v>13</v>
      </c>
    </row>
    <row r="403" spans="3:17" x14ac:dyDescent="0.2">
      <c r="C403">
        <v>2014</v>
      </c>
      <c r="D403">
        <v>10</v>
      </c>
      <c r="E403" t="s">
        <v>10</v>
      </c>
      <c r="F403" t="s">
        <v>61</v>
      </c>
      <c r="G403" t="s">
        <v>16</v>
      </c>
      <c r="H403">
        <v>970</v>
      </c>
      <c r="I403" t="s">
        <v>13</v>
      </c>
      <c r="J403">
        <v>1200</v>
      </c>
      <c r="K403" t="s">
        <v>13</v>
      </c>
      <c r="L403">
        <v>1700</v>
      </c>
      <c r="M403" t="s">
        <v>13</v>
      </c>
      <c r="N403">
        <v>2300</v>
      </c>
      <c r="O403" t="s">
        <v>13</v>
      </c>
      <c r="P403">
        <v>1200</v>
      </c>
      <c r="Q403" t="s">
        <v>13</v>
      </c>
    </row>
    <row r="404" spans="3:17" x14ac:dyDescent="0.2">
      <c r="C404">
        <v>2014</v>
      </c>
      <c r="D404">
        <v>10</v>
      </c>
      <c r="E404" t="s">
        <v>10</v>
      </c>
      <c r="F404" t="s">
        <v>61</v>
      </c>
      <c r="G404" t="s">
        <v>17</v>
      </c>
      <c r="H404">
        <v>1000</v>
      </c>
      <c r="I404" t="s">
        <v>13</v>
      </c>
      <c r="J404">
        <v>1250</v>
      </c>
      <c r="K404" t="s">
        <v>13</v>
      </c>
      <c r="L404">
        <v>1750</v>
      </c>
      <c r="M404" t="s">
        <v>13</v>
      </c>
      <c r="N404">
        <v>1945</v>
      </c>
      <c r="O404" t="s">
        <v>30</v>
      </c>
      <c r="P404">
        <v>1226</v>
      </c>
      <c r="Q404" t="s">
        <v>13</v>
      </c>
    </row>
    <row r="405" spans="3:17" x14ac:dyDescent="0.2">
      <c r="C405">
        <v>2014</v>
      </c>
      <c r="D405">
        <v>10</v>
      </c>
      <c r="E405" t="s">
        <v>10</v>
      </c>
      <c r="F405" t="s">
        <v>61</v>
      </c>
      <c r="G405" t="s">
        <v>19</v>
      </c>
      <c r="H405">
        <v>900</v>
      </c>
      <c r="I405" t="s">
        <v>13</v>
      </c>
      <c r="J405">
        <v>1113</v>
      </c>
      <c r="K405" t="s">
        <v>13</v>
      </c>
      <c r="L405">
        <v>1599</v>
      </c>
      <c r="M405" t="s">
        <v>13</v>
      </c>
      <c r="N405">
        <v>1990</v>
      </c>
      <c r="O405" t="s">
        <v>13</v>
      </c>
      <c r="P405">
        <v>1131</v>
      </c>
      <c r="Q405" t="s">
        <v>13</v>
      </c>
    </row>
    <row r="406" spans="3:17" x14ac:dyDescent="0.2">
      <c r="C406">
        <v>2014</v>
      </c>
      <c r="D406">
        <v>10</v>
      </c>
      <c r="E406" t="s">
        <v>10</v>
      </c>
      <c r="F406" t="s">
        <v>61</v>
      </c>
      <c r="G406" t="s">
        <v>20</v>
      </c>
      <c r="H406">
        <v>925</v>
      </c>
      <c r="I406" t="s">
        <v>13</v>
      </c>
      <c r="J406">
        <v>1165</v>
      </c>
      <c r="K406" t="s">
        <v>13</v>
      </c>
      <c r="L406">
        <v>1650</v>
      </c>
      <c r="M406" t="s">
        <v>13</v>
      </c>
      <c r="N406">
        <v>2350</v>
      </c>
      <c r="O406" t="s">
        <v>18</v>
      </c>
      <c r="P406">
        <v>1200</v>
      </c>
      <c r="Q406" t="s">
        <v>13</v>
      </c>
    </row>
    <row r="407" spans="3:17" x14ac:dyDescent="0.2">
      <c r="C407">
        <v>2014</v>
      </c>
      <c r="D407">
        <v>10</v>
      </c>
      <c r="E407" t="s">
        <v>10</v>
      </c>
      <c r="F407" t="s">
        <v>61</v>
      </c>
      <c r="G407" t="s">
        <v>21</v>
      </c>
      <c r="H407">
        <v>860</v>
      </c>
      <c r="I407" t="s">
        <v>13</v>
      </c>
      <c r="J407">
        <v>1085</v>
      </c>
      <c r="K407" t="s">
        <v>13</v>
      </c>
      <c r="L407">
        <v>1600</v>
      </c>
      <c r="M407" t="s">
        <v>13</v>
      </c>
      <c r="N407">
        <v>2300</v>
      </c>
      <c r="O407" t="s">
        <v>30</v>
      </c>
      <c r="P407">
        <v>1225</v>
      </c>
      <c r="Q407" t="s">
        <v>13</v>
      </c>
    </row>
    <row r="408" spans="3:17" x14ac:dyDescent="0.2">
      <c r="C408">
        <v>2014</v>
      </c>
      <c r="D408">
        <v>10</v>
      </c>
      <c r="E408" t="s">
        <v>10</v>
      </c>
      <c r="F408" t="s">
        <v>61</v>
      </c>
      <c r="G408" t="s">
        <v>23</v>
      </c>
      <c r="H408">
        <v>750</v>
      </c>
      <c r="I408" t="s">
        <v>13</v>
      </c>
      <c r="J408">
        <v>860</v>
      </c>
      <c r="K408" t="s">
        <v>13</v>
      </c>
      <c r="L408">
        <v>1150</v>
      </c>
      <c r="M408" t="s">
        <v>13</v>
      </c>
      <c r="N408">
        <v>1300</v>
      </c>
      <c r="O408" t="s">
        <v>15</v>
      </c>
      <c r="P408">
        <v>875</v>
      </c>
      <c r="Q408" t="s">
        <v>13</v>
      </c>
    </row>
    <row r="409" spans="3:17" x14ac:dyDescent="0.2">
      <c r="C409">
        <v>2014</v>
      </c>
      <c r="D409">
        <v>10</v>
      </c>
      <c r="E409" t="s">
        <v>10</v>
      </c>
      <c r="F409" t="s">
        <v>61</v>
      </c>
      <c r="G409" t="s">
        <v>24</v>
      </c>
      <c r="H409">
        <v>865</v>
      </c>
      <c r="I409" t="s">
        <v>13</v>
      </c>
      <c r="J409">
        <v>950</v>
      </c>
      <c r="K409" t="s">
        <v>13</v>
      </c>
      <c r="L409">
        <v>1310</v>
      </c>
      <c r="M409" t="s">
        <v>15</v>
      </c>
      <c r="N409">
        <v>1500</v>
      </c>
      <c r="O409" t="s">
        <v>30</v>
      </c>
      <c r="P409">
        <v>963</v>
      </c>
      <c r="Q409" t="s">
        <v>13</v>
      </c>
    </row>
    <row r="410" spans="3:17" x14ac:dyDescent="0.2">
      <c r="C410">
        <v>2014</v>
      </c>
      <c r="D410">
        <v>10</v>
      </c>
      <c r="E410" t="s">
        <v>10</v>
      </c>
      <c r="F410" t="s">
        <v>61</v>
      </c>
      <c r="G410" t="s">
        <v>25</v>
      </c>
      <c r="H410">
        <v>800</v>
      </c>
      <c r="I410" t="s">
        <v>13</v>
      </c>
      <c r="J410">
        <v>900</v>
      </c>
      <c r="K410" t="s">
        <v>13</v>
      </c>
      <c r="L410">
        <v>1200</v>
      </c>
      <c r="M410" t="s">
        <v>13</v>
      </c>
      <c r="N410">
        <v>1272</v>
      </c>
      <c r="O410" t="s">
        <v>15</v>
      </c>
      <c r="P410">
        <v>900</v>
      </c>
      <c r="Q410" t="s">
        <v>13</v>
      </c>
    </row>
    <row r="411" spans="3:17" x14ac:dyDescent="0.2">
      <c r="C411">
        <v>2014</v>
      </c>
      <c r="D411">
        <v>10</v>
      </c>
      <c r="E411" t="s">
        <v>10</v>
      </c>
      <c r="F411" t="s">
        <v>61</v>
      </c>
      <c r="G411" t="s">
        <v>26</v>
      </c>
      <c r="H411">
        <v>885</v>
      </c>
      <c r="I411" t="s">
        <v>13</v>
      </c>
      <c r="J411">
        <v>1000</v>
      </c>
      <c r="K411" t="s">
        <v>13</v>
      </c>
      <c r="L411">
        <v>1359</v>
      </c>
      <c r="M411" t="s">
        <v>13</v>
      </c>
      <c r="N411">
        <v>1215</v>
      </c>
      <c r="O411" t="s">
        <v>13</v>
      </c>
      <c r="P411">
        <v>1050</v>
      </c>
      <c r="Q411" t="s">
        <v>13</v>
      </c>
    </row>
    <row r="412" spans="3:17" x14ac:dyDescent="0.2">
      <c r="C412">
        <v>2014</v>
      </c>
      <c r="D412">
        <v>10</v>
      </c>
      <c r="E412" t="s">
        <v>10</v>
      </c>
      <c r="F412" t="s">
        <v>61</v>
      </c>
      <c r="G412" t="s">
        <v>27</v>
      </c>
      <c r="H412">
        <v>1240</v>
      </c>
      <c r="I412" t="s">
        <v>13</v>
      </c>
      <c r="J412">
        <v>1470</v>
      </c>
      <c r="K412" t="s">
        <v>13</v>
      </c>
      <c r="L412">
        <v>2050</v>
      </c>
      <c r="M412" t="s">
        <v>15</v>
      </c>
      <c r="N412">
        <v>2500</v>
      </c>
      <c r="O412" t="s">
        <v>18</v>
      </c>
      <c r="P412">
        <v>1560</v>
      </c>
      <c r="Q412" t="s">
        <v>13</v>
      </c>
    </row>
    <row r="413" spans="3:17" x14ac:dyDescent="0.2">
      <c r="C413">
        <v>2014</v>
      </c>
      <c r="D413">
        <v>10</v>
      </c>
      <c r="E413" t="s">
        <v>10</v>
      </c>
      <c r="F413" t="s">
        <v>61</v>
      </c>
      <c r="G413" t="s">
        <v>28</v>
      </c>
      <c r="H413">
        <v>763</v>
      </c>
      <c r="I413" t="s">
        <v>13</v>
      </c>
      <c r="J413">
        <v>875</v>
      </c>
      <c r="K413" t="s">
        <v>13</v>
      </c>
      <c r="L413">
        <v>1150</v>
      </c>
      <c r="M413" t="s">
        <v>13</v>
      </c>
      <c r="N413">
        <v>1400</v>
      </c>
      <c r="O413" t="s">
        <v>13</v>
      </c>
      <c r="P413">
        <v>920</v>
      </c>
      <c r="Q413" t="s">
        <v>13</v>
      </c>
    </row>
    <row r="414" spans="3:17" x14ac:dyDescent="0.2">
      <c r="C414">
        <v>2014</v>
      </c>
      <c r="D414">
        <v>10</v>
      </c>
      <c r="E414" t="s">
        <v>10</v>
      </c>
      <c r="F414" t="s">
        <v>61</v>
      </c>
      <c r="G414" t="s">
        <v>29</v>
      </c>
      <c r="H414">
        <v>700</v>
      </c>
      <c r="I414" t="s">
        <v>13</v>
      </c>
      <c r="J414">
        <v>830</v>
      </c>
      <c r="K414" t="s">
        <v>13</v>
      </c>
      <c r="L414">
        <v>1000</v>
      </c>
      <c r="M414" t="s">
        <v>13</v>
      </c>
      <c r="N414">
        <v>1080</v>
      </c>
      <c r="O414" t="s">
        <v>13</v>
      </c>
      <c r="P414">
        <v>875</v>
      </c>
      <c r="Q414" t="s">
        <v>13</v>
      </c>
    </row>
    <row r="415" spans="3:17" x14ac:dyDescent="0.2">
      <c r="C415">
        <v>2014</v>
      </c>
      <c r="D415">
        <v>10</v>
      </c>
      <c r="E415" t="s">
        <v>10</v>
      </c>
      <c r="F415" t="s">
        <v>61</v>
      </c>
      <c r="G415" t="s">
        <v>31</v>
      </c>
      <c r="H415">
        <v>710</v>
      </c>
      <c r="I415" t="s">
        <v>13</v>
      </c>
      <c r="J415">
        <v>925</v>
      </c>
      <c r="K415" t="s">
        <v>13</v>
      </c>
      <c r="L415">
        <v>1205</v>
      </c>
      <c r="M415" t="s">
        <v>13</v>
      </c>
      <c r="N415">
        <v>1275</v>
      </c>
      <c r="O415" t="s">
        <v>15</v>
      </c>
      <c r="P415">
        <v>1000</v>
      </c>
      <c r="Q415" t="s">
        <v>13</v>
      </c>
    </row>
    <row r="416" spans="3:17" x14ac:dyDescent="0.2">
      <c r="C416">
        <v>2014</v>
      </c>
      <c r="D416">
        <v>10</v>
      </c>
      <c r="E416" t="s">
        <v>10</v>
      </c>
      <c r="F416" t="s">
        <v>61</v>
      </c>
      <c r="G416" t="s">
        <v>32</v>
      </c>
      <c r="H416">
        <v>711</v>
      </c>
      <c r="I416" t="s">
        <v>13</v>
      </c>
      <c r="J416">
        <v>830</v>
      </c>
      <c r="K416" t="s">
        <v>13</v>
      </c>
      <c r="L416">
        <v>1120</v>
      </c>
      <c r="M416" t="s">
        <v>13</v>
      </c>
      <c r="N416">
        <v>1400</v>
      </c>
      <c r="O416" t="s">
        <v>15</v>
      </c>
      <c r="P416">
        <v>863</v>
      </c>
      <c r="Q416" t="s">
        <v>13</v>
      </c>
    </row>
    <row r="417" spans="3:17" x14ac:dyDescent="0.2">
      <c r="C417">
        <v>2014</v>
      </c>
      <c r="D417">
        <v>10</v>
      </c>
      <c r="E417" t="s">
        <v>10</v>
      </c>
      <c r="F417" t="s">
        <v>61</v>
      </c>
      <c r="G417" t="s">
        <v>60</v>
      </c>
      <c r="H417">
        <v>865</v>
      </c>
      <c r="I417" t="s">
        <v>13</v>
      </c>
      <c r="J417">
        <v>981</v>
      </c>
      <c r="K417" t="s">
        <v>13</v>
      </c>
      <c r="L417">
        <v>1250</v>
      </c>
      <c r="M417" t="s">
        <v>13</v>
      </c>
      <c r="N417">
        <v>1550</v>
      </c>
      <c r="O417" t="s">
        <v>15</v>
      </c>
      <c r="P417">
        <v>1035</v>
      </c>
      <c r="Q417" t="s">
        <v>13</v>
      </c>
    </row>
    <row r="418" spans="3:17" x14ac:dyDescent="0.2">
      <c r="C418">
        <v>2014</v>
      </c>
      <c r="D418">
        <v>10</v>
      </c>
      <c r="E418" t="s">
        <v>10</v>
      </c>
      <c r="F418" t="s">
        <v>61</v>
      </c>
      <c r="G418" t="s">
        <v>34</v>
      </c>
      <c r="H418">
        <v>924</v>
      </c>
      <c r="I418" t="s">
        <v>13</v>
      </c>
      <c r="J418">
        <v>1130</v>
      </c>
      <c r="K418" t="s">
        <v>13</v>
      </c>
      <c r="L418">
        <v>1350</v>
      </c>
      <c r="M418" t="s">
        <v>13</v>
      </c>
      <c r="N418">
        <v>1520</v>
      </c>
      <c r="O418" t="s">
        <v>13</v>
      </c>
      <c r="P418">
        <v>1175</v>
      </c>
      <c r="Q418" t="s">
        <v>13</v>
      </c>
    </row>
    <row r="419" spans="3:17" x14ac:dyDescent="0.2">
      <c r="C419">
        <v>2014</v>
      </c>
      <c r="D419">
        <v>10</v>
      </c>
      <c r="E419" t="s">
        <v>10</v>
      </c>
      <c r="F419" t="s">
        <v>61</v>
      </c>
      <c r="G419" t="s">
        <v>35</v>
      </c>
      <c r="H419">
        <v>1000</v>
      </c>
      <c r="I419" t="s">
        <v>15</v>
      </c>
      <c r="J419">
        <v>1330</v>
      </c>
      <c r="K419" t="s">
        <v>13</v>
      </c>
      <c r="L419">
        <v>2050</v>
      </c>
      <c r="M419" t="s">
        <v>13</v>
      </c>
      <c r="N419">
        <v>3750</v>
      </c>
      <c r="O419" t="s">
        <v>15</v>
      </c>
      <c r="P419">
        <v>1458</v>
      </c>
      <c r="Q419" t="s">
        <v>13</v>
      </c>
    </row>
    <row r="420" spans="3:17" x14ac:dyDescent="0.2">
      <c r="C420">
        <v>2014</v>
      </c>
      <c r="D420">
        <v>10</v>
      </c>
      <c r="E420" t="s">
        <v>10</v>
      </c>
      <c r="F420" t="s">
        <v>61</v>
      </c>
      <c r="G420" t="s">
        <v>36</v>
      </c>
      <c r="H420">
        <v>830</v>
      </c>
      <c r="I420" t="s">
        <v>13</v>
      </c>
      <c r="J420">
        <v>935</v>
      </c>
      <c r="K420" t="s">
        <v>13</v>
      </c>
      <c r="L420">
        <v>1150</v>
      </c>
      <c r="M420" t="s">
        <v>13</v>
      </c>
      <c r="N420">
        <v>1263</v>
      </c>
      <c r="O420" t="s">
        <v>13</v>
      </c>
      <c r="P420">
        <v>1050</v>
      </c>
      <c r="Q420" t="s">
        <v>13</v>
      </c>
    </row>
    <row r="421" spans="3:17" x14ac:dyDescent="0.2">
      <c r="C421">
        <v>2014</v>
      </c>
      <c r="D421">
        <v>10</v>
      </c>
      <c r="E421" t="s">
        <v>10</v>
      </c>
      <c r="F421" t="s">
        <v>61</v>
      </c>
      <c r="G421" t="s">
        <v>37</v>
      </c>
      <c r="H421">
        <v>659</v>
      </c>
      <c r="I421" t="s">
        <v>13</v>
      </c>
      <c r="J421">
        <v>820</v>
      </c>
      <c r="K421" t="s">
        <v>13</v>
      </c>
      <c r="L421">
        <v>1050</v>
      </c>
      <c r="M421" t="s">
        <v>13</v>
      </c>
      <c r="N421">
        <v>1073</v>
      </c>
      <c r="O421" t="s">
        <v>15</v>
      </c>
      <c r="P421">
        <v>863</v>
      </c>
      <c r="Q421" t="s">
        <v>13</v>
      </c>
    </row>
    <row r="422" spans="3:17" x14ac:dyDescent="0.2">
      <c r="C422">
        <v>2014</v>
      </c>
      <c r="D422">
        <v>10</v>
      </c>
      <c r="E422" t="s">
        <v>10</v>
      </c>
      <c r="F422" t="s">
        <v>61</v>
      </c>
      <c r="G422" t="s">
        <v>38</v>
      </c>
      <c r="H422">
        <v>780</v>
      </c>
      <c r="I422" t="s">
        <v>13</v>
      </c>
      <c r="J422">
        <v>750</v>
      </c>
      <c r="K422" t="s">
        <v>13</v>
      </c>
      <c r="L422">
        <v>900</v>
      </c>
      <c r="M422" t="s">
        <v>13</v>
      </c>
      <c r="N422">
        <v>1100</v>
      </c>
      <c r="O422" t="s">
        <v>13</v>
      </c>
      <c r="P422">
        <v>850</v>
      </c>
      <c r="Q422" t="s">
        <v>13</v>
      </c>
    </row>
    <row r="423" spans="3:17" x14ac:dyDescent="0.2">
      <c r="C423">
        <v>2014</v>
      </c>
      <c r="D423">
        <v>10</v>
      </c>
      <c r="E423" t="s">
        <v>10</v>
      </c>
      <c r="F423" t="s">
        <v>61</v>
      </c>
      <c r="G423" t="s">
        <v>39</v>
      </c>
      <c r="H423">
        <v>715</v>
      </c>
      <c r="I423" t="s">
        <v>13</v>
      </c>
      <c r="J423">
        <v>825</v>
      </c>
      <c r="K423" t="s">
        <v>13</v>
      </c>
      <c r="L423">
        <v>1019</v>
      </c>
      <c r="M423" t="s">
        <v>13</v>
      </c>
      <c r="N423" t="s">
        <v>14</v>
      </c>
      <c r="P423">
        <v>842</v>
      </c>
      <c r="Q423" t="s">
        <v>13</v>
      </c>
    </row>
    <row r="424" spans="3:17" x14ac:dyDescent="0.2">
      <c r="C424">
        <v>2014</v>
      </c>
      <c r="D424">
        <v>10</v>
      </c>
      <c r="E424" t="s">
        <v>10</v>
      </c>
      <c r="F424" t="s">
        <v>61</v>
      </c>
      <c r="G424" t="s">
        <v>40</v>
      </c>
      <c r="H424">
        <v>650</v>
      </c>
      <c r="I424" t="s">
        <v>13</v>
      </c>
      <c r="J424">
        <v>750</v>
      </c>
      <c r="K424" t="s">
        <v>13</v>
      </c>
      <c r="L424">
        <v>900</v>
      </c>
      <c r="M424" t="s">
        <v>13</v>
      </c>
      <c r="N424">
        <v>1145</v>
      </c>
      <c r="O424" t="s">
        <v>15</v>
      </c>
      <c r="P424">
        <v>850</v>
      </c>
      <c r="Q424" t="s">
        <v>13</v>
      </c>
    </row>
    <row r="425" spans="3:17" x14ac:dyDescent="0.2">
      <c r="C425">
        <v>2014</v>
      </c>
      <c r="D425">
        <v>10</v>
      </c>
      <c r="E425" t="s">
        <v>10</v>
      </c>
      <c r="F425" t="s">
        <v>61</v>
      </c>
      <c r="G425" t="s">
        <v>41</v>
      </c>
      <c r="H425">
        <v>720</v>
      </c>
      <c r="I425" t="s">
        <v>13</v>
      </c>
      <c r="J425">
        <v>805</v>
      </c>
      <c r="K425" t="s">
        <v>13</v>
      </c>
      <c r="L425">
        <v>1000</v>
      </c>
      <c r="M425" t="s">
        <v>13</v>
      </c>
      <c r="N425">
        <v>1150</v>
      </c>
      <c r="O425" t="s">
        <v>13</v>
      </c>
      <c r="P425">
        <v>870</v>
      </c>
      <c r="Q425" t="s">
        <v>13</v>
      </c>
    </row>
    <row r="426" spans="3:17" x14ac:dyDescent="0.2">
      <c r="C426">
        <v>2014</v>
      </c>
      <c r="D426">
        <v>10</v>
      </c>
      <c r="E426" t="s">
        <v>10</v>
      </c>
      <c r="F426" t="s">
        <v>61</v>
      </c>
      <c r="G426" t="s">
        <v>42</v>
      </c>
      <c r="H426">
        <v>610</v>
      </c>
      <c r="I426" t="s">
        <v>13</v>
      </c>
      <c r="J426">
        <v>725</v>
      </c>
      <c r="K426" t="s">
        <v>13</v>
      </c>
      <c r="L426">
        <v>890</v>
      </c>
      <c r="M426" t="s">
        <v>13</v>
      </c>
      <c r="N426">
        <v>1120</v>
      </c>
      <c r="O426" t="s">
        <v>13</v>
      </c>
      <c r="P426">
        <v>770</v>
      </c>
      <c r="Q426" t="s">
        <v>13</v>
      </c>
    </row>
    <row r="427" spans="3:17" x14ac:dyDescent="0.2">
      <c r="C427">
        <v>2014</v>
      </c>
      <c r="D427">
        <v>10</v>
      </c>
      <c r="E427" t="s">
        <v>10</v>
      </c>
      <c r="F427" t="s">
        <v>61</v>
      </c>
      <c r="G427" t="s">
        <v>43</v>
      </c>
      <c r="H427">
        <v>897</v>
      </c>
      <c r="I427" t="s">
        <v>13</v>
      </c>
      <c r="J427">
        <v>995</v>
      </c>
      <c r="K427" t="s">
        <v>13</v>
      </c>
      <c r="L427">
        <v>1200</v>
      </c>
      <c r="M427" t="s">
        <v>13</v>
      </c>
      <c r="N427">
        <v>1280</v>
      </c>
      <c r="O427" t="s">
        <v>13</v>
      </c>
      <c r="P427">
        <v>1023</v>
      </c>
      <c r="Q427" t="s">
        <v>13</v>
      </c>
    </row>
    <row r="428" spans="3:17" x14ac:dyDescent="0.2">
      <c r="C428">
        <v>2013</v>
      </c>
      <c r="D428">
        <v>10</v>
      </c>
      <c r="E428" t="s">
        <v>10</v>
      </c>
      <c r="F428" t="s">
        <v>61</v>
      </c>
      <c r="G428" t="s">
        <v>12</v>
      </c>
      <c r="H428">
        <v>925</v>
      </c>
      <c r="I428" t="s">
        <v>13</v>
      </c>
      <c r="J428">
        <v>1150</v>
      </c>
      <c r="K428" t="s">
        <v>13</v>
      </c>
      <c r="L428">
        <v>1775</v>
      </c>
      <c r="M428" t="s">
        <v>13</v>
      </c>
      <c r="N428">
        <v>2910</v>
      </c>
      <c r="O428" t="s">
        <v>30</v>
      </c>
      <c r="P428">
        <v>1135</v>
      </c>
      <c r="Q428" t="s">
        <v>13</v>
      </c>
    </row>
    <row r="429" spans="3:17" x14ac:dyDescent="0.2">
      <c r="C429">
        <v>2013</v>
      </c>
      <c r="D429">
        <v>10</v>
      </c>
      <c r="E429" t="s">
        <v>10</v>
      </c>
      <c r="F429" t="s">
        <v>61</v>
      </c>
      <c r="G429" t="s">
        <v>16</v>
      </c>
      <c r="H429">
        <v>924</v>
      </c>
      <c r="I429" t="s">
        <v>13</v>
      </c>
      <c r="J429">
        <v>1150</v>
      </c>
      <c r="K429" t="s">
        <v>13</v>
      </c>
      <c r="L429">
        <v>1658</v>
      </c>
      <c r="M429" t="s">
        <v>13</v>
      </c>
      <c r="N429">
        <v>2300</v>
      </c>
      <c r="O429" t="s">
        <v>13</v>
      </c>
      <c r="P429">
        <v>1150</v>
      </c>
      <c r="Q429" t="s">
        <v>13</v>
      </c>
    </row>
    <row r="430" spans="3:17" x14ac:dyDescent="0.2">
      <c r="C430">
        <v>2013</v>
      </c>
      <c r="D430">
        <v>10</v>
      </c>
      <c r="E430" t="s">
        <v>10</v>
      </c>
      <c r="F430" t="s">
        <v>61</v>
      </c>
      <c r="G430" t="s">
        <v>17</v>
      </c>
      <c r="H430">
        <v>965</v>
      </c>
      <c r="I430" t="s">
        <v>13</v>
      </c>
      <c r="J430">
        <v>1200</v>
      </c>
      <c r="K430" t="s">
        <v>13</v>
      </c>
      <c r="L430">
        <v>1650</v>
      </c>
      <c r="M430" t="s">
        <v>13</v>
      </c>
      <c r="N430">
        <v>2200</v>
      </c>
      <c r="O430" t="s">
        <v>18</v>
      </c>
      <c r="P430">
        <v>1200</v>
      </c>
      <c r="Q430" t="s">
        <v>13</v>
      </c>
    </row>
    <row r="431" spans="3:17" x14ac:dyDescent="0.2">
      <c r="C431">
        <v>2013</v>
      </c>
      <c r="D431">
        <v>10</v>
      </c>
      <c r="E431" t="s">
        <v>10</v>
      </c>
      <c r="F431" t="s">
        <v>61</v>
      </c>
      <c r="G431" t="s">
        <v>19</v>
      </c>
      <c r="H431">
        <v>900</v>
      </c>
      <c r="I431" t="s">
        <v>13</v>
      </c>
      <c r="J431">
        <v>1100</v>
      </c>
      <c r="K431" t="s">
        <v>13</v>
      </c>
      <c r="L431">
        <v>1575</v>
      </c>
      <c r="M431" t="s">
        <v>13</v>
      </c>
      <c r="N431">
        <v>1995</v>
      </c>
      <c r="O431" t="s">
        <v>15</v>
      </c>
      <c r="P431">
        <v>1100</v>
      </c>
      <c r="Q431" t="s">
        <v>13</v>
      </c>
    </row>
    <row r="432" spans="3:17" x14ac:dyDescent="0.2">
      <c r="C432">
        <v>2013</v>
      </c>
      <c r="D432">
        <v>10</v>
      </c>
      <c r="E432" t="s">
        <v>10</v>
      </c>
      <c r="F432" t="s">
        <v>61</v>
      </c>
      <c r="G432" t="s">
        <v>20</v>
      </c>
      <c r="H432">
        <v>900</v>
      </c>
      <c r="I432" t="s">
        <v>13</v>
      </c>
      <c r="J432">
        <v>1115</v>
      </c>
      <c r="K432" t="s">
        <v>13</v>
      </c>
      <c r="L432">
        <v>1600</v>
      </c>
      <c r="M432" t="s">
        <v>13</v>
      </c>
      <c r="N432" t="s">
        <v>14</v>
      </c>
      <c r="P432">
        <v>1143</v>
      </c>
      <c r="Q432" t="s">
        <v>13</v>
      </c>
    </row>
    <row r="433" spans="3:17" x14ac:dyDescent="0.2">
      <c r="C433">
        <v>2013</v>
      </c>
      <c r="D433">
        <v>10</v>
      </c>
      <c r="E433" t="s">
        <v>10</v>
      </c>
      <c r="F433" t="s">
        <v>61</v>
      </c>
      <c r="G433" t="s">
        <v>21</v>
      </c>
      <c r="H433">
        <v>875</v>
      </c>
      <c r="I433" t="s">
        <v>13</v>
      </c>
      <c r="J433">
        <v>1075</v>
      </c>
      <c r="K433" t="s">
        <v>13</v>
      </c>
      <c r="L433">
        <v>1673</v>
      </c>
      <c r="M433" t="s">
        <v>13</v>
      </c>
      <c r="N433">
        <v>2336</v>
      </c>
      <c r="O433" t="s">
        <v>15</v>
      </c>
      <c r="P433">
        <v>1200</v>
      </c>
      <c r="Q433" t="s">
        <v>13</v>
      </c>
    </row>
    <row r="434" spans="3:17" x14ac:dyDescent="0.2">
      <c r="C434">
        <v>2013</v>
      </c>
      <c r="D434">
        <v>10</v>
      </c>
      <c r="E434" t="s">
        <v>10</v>
      </c>
      <c r="F434" t="s">
        <v>61</v>
      </c>
      <c r="G434" t="s">
        <v>23</v>
      </c>
      <c r="H434">
        <v>750</v>
      </c>
      <c r="I434" t="s">
        <v>13</v>
      </c>
      <c r="J434">
        <v>850</v>
      </c>
      <c r="K434" t="s">
        <v>13</v>
      </c>
      <c r="L434">
        <v>1116</v>
      </c>
      <c r="M434" t="s">
        <v>13</v>
      </c>
      <c r="N434">
        <v>1228</v>
      </c>
      <c r="O434" t="s">
        <v>15</v>
      </c>
      <c r="P434">
        <v>850</v>
      </c>
      <c r="Q434" t="s">
        <v>13</v>
      </c>
    </row>
    <row r="435" spans="3:17" x14ac:dyDescent="0.2">
      <c r="C435">
        <v>2013</v>
      </c>
      <c r="D435">
        <v>10</v>
      </c>
      <c r="E435" t="s">
        <v>10</v>
      </c>
      <c r="F435" t="s">
        <v>61</v>
      </c>
      <c r="G435" t="s">
        <v>24</v>
      </c>
      <c r="H435">
        <v>825</v>
      </c>
      <c r="I435" t="s">
        <v>13</v>
      </c>
      <c r="J435">
        <v>900</v>
      </c>
      <c r="K435" t="s">
        <v>13</v>
      </c>
      <c r="L435">
        <v>1275</v>
      </c>
      <c r="M435" t="s">
        <v>15</v>
      </c>
      <c r="N435">
        <v>1400</v>
      </c>
      <c r="O435" t="s">
        <v>18</v>
      </c>
      <c r="P435">
        <v>930</v>
      </c>
      <c r="Q435" t="s">
        <v>13</v>
      </c>
    </row>
    <row r="436" spans="3:17" x14ac:dyDescent="0.2">
      <c r="C436">
        <v>2013</v>
      </c>
      <c r="D436">
        <v>10</v>
      </c>
      <c r="E436" t="s">
        <v>10</v>
      </c>
      <c r="F436" t="s">
        <v>61</v>
      </c>
      <c r="G436" t="s">
        <v>25</v>
      </c>
      <c r="H436">
        <v>775</v>
      </c>
      <c r="I436" t="s">
        <v>13</v>
      </c>
      <c r="J436">
        <v>863</v>
      </c>
      <c r="K436" t="s">
        <v>13</v>
      </c>
      <c r="L436">
        <v>1150</v>
      </c>
      <c r="M436" t="s">
        <v>13</v>
      </c>
      <c r="N436">
        <v>1315</v>
      </c>
      <c r="O436" t="s">
        <v>15</v>
      </c>
      <c r="P436">
        <v>880</v>
      </c>
      <c r="Q436" t="s">
        <v>13</v>
      </c>
    </row>
    <row r="437" spans="3:17" x14ac:dyDescent="0.2">
      <c r="C437">
        <v>2013</v>
      </c>
      <c r="D437">
        <v>10</v>
      </c>
      <c r="E437" t="s">
        <v>10</v>
      </c>
      <c r="F437" t="s">
        <v>61</v>
      </c>
      <c r="G437" t="s">
        <v>26</v>
      </c>
      <c r="H437">
        <v>870</v>
      </c>
      <c r="I437" t="s">
        <v>13</v>
      </c>
      <c r="J437">
        <v>955</v>
      </c>
      <c r="K437" t="s">
        <v>13</v>
      </c>
      <c r="L437">
        <v>1325</v>
      </c>
      <c r="M437" t="s">
        <v>13</v>
      </c>
      <c r="N437">
        <v>1300</v>
      </c>
      <c r="O437" t="s">
        <v>13</v>
      </c>
      <c r="P437">
        <v>1030</v>
      </c>
      <c r="Q437" t="s">
        <v>13</v>
      </c>
    </row>
    <row r="438" spans="3:17" x14ac:dyDescent="0.2">
      <c r="C438">
        <v>2013</v>
      </c>
      <c r="D438">
        <v>10</v>
      </c>
      <c r="E438" t="s">
        <v>10</v>
      </c>
      <c r="F438" t="s">
        <v>61</v>
      </c>
      <c r="G438" t="s">
        <v>27</v>
      </c>
      <c r="H438">
        <v>925</v>
      </c>
      <c r="I438" t="s">
        <v>13</v>
      </c>
      <c r="J438">
        <v>1313</v>
      </c>
      <c r="K438" t="s">
        <v>13</v>
      </c>
      <c r="L438">
        <v>2000</v>
      </c>
      <c r="M438" t="s">
        <v>13</v>
      </c>
      <c r="N438">
        <v>2500</v>
      </c>
      <c r="O438" t="s">
        <v>13</v>
      </c>
      <c r="P438">
        <v>1500</v>
      </c>
      <c r="Q438" t="s">
        <v>13</v>
      </c>
    </row>
    <row r="439" spans="3:17" x14ac:dyDescent="0.2">
      <c r="C439">
        <v>2013</v>
      </c>
      <c r="D439">
        <v>10</v>
      </c>
      <c r="E439" t="s">
        <v>10</v>
      </c>
      <c r="F439" t="s">
        <v>61</v>
      </c>
      <c r="G439" t="s">
        <v>28</v>
      </c>
      <c r="H439">
        <v>760</v>
      </c>
      <c r="I439" t="s">
        <v>13</v>
      </c>
      <c r="J439">
        <v>866</v>
      </c>
      <c r="K439" t="s">
        <v>13</v>
      </c>
      <c r="L439">
        <v>1125</v>
      </c>
      <c r="M439" t="s">
        <v>13</v>
      </c>
      <c r="N439">
        <v>1400</v>
      </c>
      <c r="O439" t="s">
        <v>13</v>
      </c>
      <c r="P439">
        <v>900</v>
      </c>
      <c r="Q439" t="s">
        <v>13</v>
      </c>
    </row>
    <row r="440" spans="3:17" x14ac:dyDescent="0.2">
      <c r="C440">
        <v>2013</v>
      </c>
      <c r="D440">
        <v>10</v>
      </c>
      <c r="E440" t="s">
        <v>10</v>
      </c>
      <c r="F440" t="s">
        <v>61</v>
      </c>
      <c r="G440" t="s">
        <v>29</v>
      </c>
      <c r="H440">
        <v>650</v>
      </c>
      <c r="I440" t="s">
        <v>13</v>
      </c>
      <c r="J440">
        <v>800</v>
      </c>
      <c r="K440" t="s">
        <v>13</v>
      </c>
      <c r="L440">
        <v>975</v>
      </c>
      <c r="M440" t="s">
        <v>13</v>
      </c>
      <c r="N440">
        <v>1175</v>
      </c>
      <c r="O440" t="s">
        <v>13</v>
      </c>
      <c r="P440">
        <v>850</v>
      </c>
      <c r="Q440" t="s">
        <v>13</v>
      </c>
    </row>
    <row r="441" spans="3:17" x14ac:dyDescent="0.2">
      <c r="C441">
        <v>2013</v>
      </c>
      <c r="D441">
        <v>10</v>
      </c>
      <c r="E441" t="s">
        <v>10</v>
      </c>
      <c r="F441" t="s">
        <v>61</v>
      </c>
      <c r="G441" t="s">
        <v>31</v>
      </c>
      <c r="H441">
        <v>710</v>
      </c>
      <c r="I441" t="s">
        <v>13</v>
      </c>
      <c r="J441">
        <v>900</v>
      </c>
      <c r="K441" t="s">
        <v>13</v>
      </c>
      <c r="L441">
        <v>1150</v>
      </c>
      <c r="M441" t="s">
        <v>13</v>
      </c>
      <c r="N441">
        <v>1360</v>
      </c>
      <c r="O441" t="s">
        <v>13</v>
      </c>
      <c r="P441">
        <v>950</v>
      </c>
      <c r="Q441" t="s">
        <v>13</v>
      </c>
    </row>
    <row r="442" spans="3:17" x14ac:dyDescent="0.2">
      <c r="C442">
        <v>2013</v>
      </c>
      <c r="D442">
        <v>10</v>
      </c>
      <c r="E442" t="s">
        <v>10</v>
      </c>
      <c r="F442" t="s">
        <v>61</v>
      </c>
      <c r="G442" t="s">
        <v>32</v>
      </c>
      <c r="H442">
        <v>680</v>
      </c>
      <c r="I442" t="s">
        <v>13</v>
      </c>
      <c r="J442">
        <v>815</v>
      </c>
      <c r="K442" t="s">
        <v>13</v>
      </c>
      <c r="L442">
        <v>1065</v>
      </c>
      <c r="M442" t="s">
        <v>13</v>
      </c>
      <c r="N442">
        <v>1350</v>
      </c>
      <c r="O442" t="s">
        <v>13</v>
      </c>
      <c r="P442">
        <v>840</v>
      </c>
      <c r="Q442" t="s">
        <v>13</v>
      </c>
    </row>
    <row r="443" spans="3:17" x14ac:dyDescent="0.2">
      <c r="C443">
        <v>2013</v>
      </c>
      <c r="D443">
        <v>10</v>
      </c>
      <c r="E443" t="s">
        <v>10</v>
      </c>
      <c r="F443" t="s">
        <v>61</v>
      </c>
      <c r="G443" t="s">
        <v>60</v>
      </c>
      <c r="H443">
        <v>850</v>
      </c>
      <c r="I443" t="s">
        <v>13</v>
      </c>
      <c r="J443">
        <v>970</v>
      </c>
      <c r="K443" t="s">
        <v>13</v>
      </c>
      <c r="L443">
        <v>1200</v>
      </c>
      <c r="M443" t="s">
        <v>13</v>
      </c>
      <c r="N443">
        <v>1450</v>
      </c>
      <c r="O443" t="s">
        <v>15</v>
      </c>
      <c r="P443">
        <v>1031</v>
      </c>
      <c r="Q443" t="s">
        <v>13</v>
      </c>
    </row>
    <row r="444" spans="3:17" x14ac:dyDescent="0.2">
      <c r="C444">
        <v>2013</v>
      </c>
      <c r="D444">
        <v>10</v>
      </c>
      <c r="E444" t="s">
        <v>10</v>
      </c>
      <c r="F444" t="s">
        <v>61</v>
      </c>
      <c r="G444" t="s">
        <v>34</v>
      </c>
      <c r="H444">
        <v>901</v>
      </c>
      <c r="I444" t="s">
        <v>13</v>
      </c>
      <c r="J444">
        <v>1108</v>
      </c>
      <c r="K444" t="s">
        <v>13</v>
      </c>
      <c r="L444">
        <v>1300</v>
      </c>
      <c r="M444" t="s">
        <v>13</v>
      </c>
      <c r="N444">
        <v>1500</v>
      </c>
      <c r="O444" t="s">
        <v>13</v>
      </c>
      <c r="P444">
        <v>1150</v>
      </c>
      <c r="Q444" t="s">
        <v>13</v>
      </c>
    </row>
    <row r="445" spans="3:17" x14ac:dyDescent="0.2">
      <c r="C445">
        <v>2013</v>
      </c>
      <c r="D445">
        <v>10</v>
      </c>
      <c r="E445" t="s">
        <v>10</v>
      </c>
      <c r="F445" t="s">
        <v>61</v>
      </c>
      <c r="G445" t="s">
        <v>35</v>
      </c>
      <c r="H445">
        <v>950</v>
      </c>
      <c r="I445" t="s">
        <v>13</v>
      </c>
      <c r="J445">
        <v>1300</v>
      </c>
      <c r="K445" t="s">
        <v>13</v>
      </c>
      <c r="L445">
        <v>2013</v>
      </c>
      <c r="M445" t="s">
        <v>13</v>
      </c>
      <c r="N445">
        <v>2650</v>
      </c>
      <c r="O445" t="s">
        <v>30</v>
      </c>
      <c r="P445">
        <v>1300</v>
      </c>
      <c r="Q445" t="s">
        <v>13</v>
      </c>
    </row>
    <row r="446" spans="3:17" x14ac:dyDescent="0.2">
      <c r="C446">
        <v>2013</v>
      </c>
      <c r="D446">
        <v>10</v>
      </c>
      <c r="E446" t="s">
        <v>10</v>
      </c>
      <c r="F446" t="s">
        <v>61</v>
      </c>
      <c r="G446" t="s">
        <v>36</v>
      </c>
      <c r="H446">
        <v>806</v>
      </c>
      <c r="I446" t="s">
        <v>13</v>
      </c>
      <c r="J446">
        <v>925</v>
      </c>
      <c r="K446" t="s">
        <v>13</v>
      </c>
      <c r="L446">
        <v>1150</v>
      </c>
      <c r="M446" t="s">
        <v>13</v>
      </c>
      <c r="N446">
        <v>1300</v>
      </c>
      <c r="O446" t="s">
        <v>13</v>
      </c>
      <c r="P446">
        <v>1000</v>
      </c>
      <c r="Q446" t="s">
        <v>13</v>
      </c>
    </row>
    <row r="447" spans="3:17" x14ac:dyDescent="0.2">
      <c r="C447">
        <v>2013</v>
      </c>
      <c r="D447">
        <v>10</v>
      </c>
      <c r="E447" t="s">
        <v>10</v>
      </c>
      <c r="F447" t="s">
        <v>61</v>
      </c>
      <c r="G447" t="s">
        <v>37</v>
      </c>
      <c r="H447">
        <v>641</v>
      </c>
      <c r="I447" t="s">
        <v>13</v>
      </c>
      <c r="J447">
        <v>800</v>
      </c>
      <c r="K447" t="s">
        <v>13</v>
      </c>
      <c r="L447">
        <v>1040</v>
      </c>
      <c r="M447" t="s">
        <v>13</v>
      </c>
      <c r="N447">
        <v>1065</v>
      </c>
      <c r="O447" t="s">
        <v>13</v>
      </c>
      <c r="P447">
        <v>842</v>
      </c>
      <c r="Q447" t="s">
        <v>13</v>
      </c>
    </row>
    <row r="448" spans="3:17" x14ac:dyDescent="0.2">
      <c r="C448">
        <v>2013</v>
      </c>
      <c r="D448">
        <v>10</v>
      </c>
      <c r="E448" t="s">
        <v>10</v>
      </c>
      <c r="F448" t="s">
        <v>61</v>
      </c>
      <c r="G448" t="s">
        <v>38</v>
      </c>
      <c r="H448">
        <v>650</v>
      </c>
      <c r="I448" t="s">
        <v>13</v>
      </c>
      <c r="J448">
        <v>750</v>
      </c>
      <c r="K448" t="s">
        <v>13</v>
      </c>
      <c r="L448">
        <v>900</v>
      </c>
      <c r="M448" t="s">
        <v>13</v>
      </c>
      <c r="N448">
        <v>1100</v>
      </c>
      <c r="O448" t="s">
        <v>13</v>
      </c>
      <c r="P448">
        <v>850</v>
      </c>
      <c r="Q448" t="s">
        <v>13</v>
      </c>
    </row>
    <row r="449" spans="3:17" x14ac:dyDescent="0.2">
      <c r="C449">
        <v>2013</v>
      </c>
      <c r="D449">
        <v>10</v>
      </c>
      <c r="E449" t="s">
        <v>10</v>
      </c>
      <c r="F449" t="s">
        <v>61</v>
      </c>
      <c r="G449" t="s">
        <v>39</v>
      </c>
      <c r="H449">
        <v>715</v>
      </c>
      <c r="I449" t="s">
        <v>13</v>
      </c>
      <c r="J449">
        <v>850</v>
      </c>
      <c r="K449" t="s">
        <v>13</v>
      </c>
      <c r="L449">
        <v>1020</v>
      </c>
      <c r="M449" t="s">
        <v>13</v>
      </c>
      <c r="N449">
        <v>1450</v>
      </c>
      <c r="O449" t="s">
        <v>13</v>
      </c>
      <c r="P449">
        <v>850</v>
      </c>
      <c r="Q449" t="s">
        <v>13</v>
      </c>
    </row>
    <row r="450" spans="3:17" x14ac:dyDescent="0.2">
      <c r="C450">
        <v>2013</v>
      </c>
      <c r="D450">
        <v>10</v>
      </c>
      <c r="E450" t="s">
        <v>10</v>
      </c>
      <c r="F450" t="s">
        <v>61</v>
      </c>
      <c r="G450" t="s">
        <v>40</v>
      </c>
      <c r="H450">
        <v>625</v>
      </c>
      <c r="I450" t="s">
        <v>13</v>
      </c>
      <c r="J450">
        <v>740</v>
      </c>
      <c r="K450" t="s">
        <v>13</v>
      </c>
      <c r="L450">
        <v>885</v>
      </c>
      <c r="M450" t="s">
        <v>13</v>
      </c>
      <c r="N450">
        <v>1100</v>
      </c>
      <c r="O450" t="s">
        <v>13</v>
      </c>
      <c r="P450">
        <v>840</v>
      </c>
      <c r="Q450" t="s">
        <v>13</v>
      </c>
    </row>
    <row r="451" spans="3:17" x14ac:dyDescent="0.2">
      <c r="C451">
        <v>2013</v>
      </c>
      <c r="D451">
        <v>10</v>
      </c>
      <c r="E451" t="s">
        <v>10</v>
      </c>
      <c r="F451" t="s">
        <v>61</v>
      </c>
      <c r="G451" t="s">
        <v>41</v>
      </c>
      <c r="H451">
        <v>700</v>
      </c>
      <c r="I451" t="s">
        <v>13</v>
      </c>
      <c r="J451">
        <v>800</v>
      </c>
      <c r="K451" t="s">
        <v>13</v>
      </c>
      <c r="L451">
        <v>970</v>
      </c>
      <c r="M451" t="s">
        <v>13</v>
      </c>
      <c r="N451">
        <v>1150</v>
      </c>
      <c r="O451" t="s">
        <v>13</v>
      </c>
      <c r="P451">
        <v>850</v>
      </c>
      <c r="Q451" t="s">
        <v>13</v>
      </c>
    </row>
    <row r="452" spans="3:17" x14ac:dyDescent="0.2">
      <c r="C452">
        <v>2013</v>
      </c>
      <c r="D452">
        <v>10</v>
      </c>
      <c r="E452" t="s">
        <v>10</v>
      </c>
      <c r="F452" t="s">
        <v>61</v>
      </c>
      <c r="G452" t="s">
        <v>42</v>
      </c>
      <c r="H452">
        <v>615</v>
      </c>
      <c r="I452" t="s">
        <v>13</v>
      </c>
      <c r="J452">
        <v>725</v>
      </c>
      <c r="K452" t="s">
        <v>13</v>
      </c>
      <c r="L452">
        <v>880</v>
      </c>
      <c r="M452" t="s">
        <v>13</v>
      </c>
      <c r="N452">
        <v>1085</v>
      </c>
      <c r="O452" t="s">
        <v>13</v>
      </c>
      <c r="P452">
        <v>750</v>
      </c>
      <c r="Q452" t="s">
        <v>13</v>
      </c>
    </row>
    <row r="453" spans="3:17" x14ac:dyDescent="0.2">
      <c r="C453">
        <v>2013</v>
      </c>
      <c r="D453">
        <v>10</v>
      </c>
      <c r="E453" t="s">
        <v>10</v>
      </c>
      <c r="F453" t="s">
        <v>61</v>
      </c>
      <c r="G453" t="s">
        <v>43</v>
      </c>
      <c r="H453">
        <v>875</v>
      </c>
      <c r="I453" t="s">
        <v>13</v>
      </c>
      <c r="J453">
        <v>950</v>
      </c>
      <c r="K453" t="s">
        <v>13</v>
      </c>
      <c r="L453">
        <v>1170</v>
      </c>
      <c r="M453" t="s">
        <v>13</v>
      </c>
      <c r="N453">
        <v>1300</v>
      </c>
      <c r="O453" t="s">
        <v>13</v>
      </c>
      <c r="P453">
        <v>1000</v>
      </c>
      <c r="Q453" t="s">
        <v>13</v>
      </c>
    </row>
    <row r="454" spans="3:17" x14ac:dyDescent="0.2">
      <c r="C454">
        <v>2012</v>
      </c>
      <c r="D454">
        <v>10</v>
      </c>
      <c r="E454" t="s">
        <v>10</v>
      </c>
      <c r="F454" t="s">
        <v>61</v>
      </c>
      <c r="G454" t="s">
        <v>12</v>
      </c>
      <c r="H454">
        <v>900</v>
      </c>
      <c r="I454" t="s">
        <v>13</v>
      </c>
      <c r="J454">
        <v>1100</v>
      </c>
      <c r="K454" t="s">
        <v>13</v>
      </c>
      <c r="L454">
        <v>1750</v>
      </c>
      <c r="M454" t="s">
        <v>13</v>
      </c>
      <c r="N454">
        <v>2600</v>
      </c>
      <c r="O454" t="s">
        <v>13</v>
      </c>
      <c r="P454">
        <v>1100</v>
      </c>
      <c r="Q454" t="s">
        <v>13</v>
      </c>
    </row>
    <row r="455" spans="3:17" x14ac:dyDescent="0.2">
      <c r="C455">
        <v>2012</v>
      </c>
      <c r="D455">
        <v>10</v>
      </c>
      <c r="E455" t="s">
        <v>10</v>
      </c>
      <c r="F455" t="s">
        <v>61</v>
      </c>
      <c r="G455" t="s">
        <v>16</v>
      </c>
      <c r="H455">
        <v>900</v>
      </c>
      <c r="I455" t="s">
        <v>13</v>
      </c>
      <c r="J455">
        <v>1100</v>
      </c>
      <c r="K455" t="s">
        <v>13</v>
      </c>
      <c r="L455">
        <v>1650</v>
      </c>
      <c r="M455" t="s">
        <v>13</v>
      </c>
      <c r="N455">
        <v>2300</v>
      </c>
      <c r="O455" t="s">
        <v>13</v>
      </c>
      <c r="P455">
        <v>1100</v>
      </c>
      <c r="Q455" t="s">
        <v>13</v>
      </c>
    </row>
    <row r="456" spans="3:17" x14ac:dyDescent="0.2">
      <c r="C456">
        <v>2012</v>
      </c>
      <c r="D456">
        <v>10</v>
      </c>
      <c r="E456" t="s">
        <v>10</v>
      </c>
      <c r="F456" t="s">
        <v>61</v>
      </c>
      <c r="G456" t="s">
        <v>17</v>
      </c>
      <c r="H456">
        <v>925</v>
      </c>
      <c r="I456" t="s">
        <v>13</v>
      </c>
      <c r="J456">
        <v>1175</v>
      </c>
      <c r="K456" t="s">
        <v>13</v>
      </c>
      <c r="L456">
        <v>1680</v>
      </c>
      <c r="M456" t="s">
        <v>13</v>
      </c>
      <c r="N456">
        <v>1850</v>
      </c>
      <c r="O456" t="s">
        <v>15</v>
      </c>
      <c r="P456">
        <v>1150</v>
      </c>
      <c r="Q456" t="s">
        <v>13</v>
      </c>
    </row>
    <row r="457" spans="3:17" x14ac:dyDescent="0.2">
      <c r="C457">
        <v>2012</v>
      </c>
      <c r="D457">
        <v>10</v>
      </c>
      <c r="E457" t="s">
        <v>10</v>
      </c>
      <c r="F457" t="s">
        <v>61</v>
      </c>
      <c r="G457" t="s">
        <v>19</v>
      </c>
      <c r="H457">
        <v>875</v>
      </c>
      <c r="I457" t="s">
        <v>13</v>
      </c>
      <c r="J457">
        <v>1060</v>
      </c>
      <c r="K457" t="s">
        <v>13</v>
      </c>
      <c r="L457">
        <v>1500</v>
      </c>
      <c r="M457" t="s">
        <v>13</v>
      </c>
      <c r="N457">
        <v>1950</v>
      </c>
      <c r="O457" t="s">
        <v>13</v>
      </c>
      <c r="P457">
        <v>1080</v>
      </c>
      <c r="Q457" t="s">
        <v>13</v>
      </c>
    </row>
    <row r="458" spans="3:17" x14ac:dyDescent="0.2">
      <c r="C458">
        <v>2012</v>
      </c>
      <c r="D458">
        <v>10</v>
      </c>
      <c r="E458" t="s">
        <v>10</v>
      </c>
      <c r="F458" t="s">
        <v>61</v>
      </c>
      <c r="G458" t="s">
        <v>20</v>
      </c>
      <c r="H458">
        <v>900</v>
      </c>
      <c r="I458" t="s">
        <v>13</v>
      </c>
      <c r="J458">
        <v>1100</v>
      </c>
      <c r="K458" t="s">
        <v>13</v>
      </c>
      <c r="L458">
        <v>1590</v>
      </c>
      <c r="M458" t="s">
        <v>13</v>
      </c>
      <c r="N458" t="s">
        <v>14</v>
      </c>
      <c r="P458">
        <v>1100</v>
      </c>
      <c r="Q458" t="s">
        <v>13</v>
      </c>
    </row>
    <row r="459" spans="3:17" x14ac:dyDescent="0.2">
      <c r="C459">
        <v>2012</v>
      </c>
      <c r="D459">
        <v>10</v>
      </c>
      <c r="E459" t="s">
        <v>10</v>
      </c>
      <c r="F459" t="s">
        <v>61</v>
      </c>
      <c r="G459" t="s">
        <v>21</v>
      </c>
      <c r="H459">
        <v>850</v>
      </c>
      <c r="I459" t="s">
        <v>13</v>
      </c>
      <c r="J459">
        <v>1090</v>
      </c>
      <c r="K459" t="s">
        <v>13</v>
      </c>
      <c r="L459">
        <v>1685</v>
      </c>
      <c r="M459" t="s">
        <v>13</v>
      </c>
      <c r="N459">
        <v>2100</v>
      </c>
      <c r="O459" t="s">
        <v>18</v>
      </c>
      <c r="P459">
        <v>1200</v>
      </c>
      <c r="Q459" t="s">
        <v>13</v>
      </c>
    </row>
    <row r="460" spans="3:17" x14ac:dyDescent="0.2">
      <c r="C460">
        <v>2012</v>
      </c>
      <c r="D460">
        <v>10</v>
      </c>
      <c r="E460" t="s">
        <v>10</v>
      </c>
      <c r="F460" t="s">
        <v>61</v>
      </c>
      <c r="G460" t="s">
        <v>23</v>
      </c>
      <c r="H460">
        <v>700</v>
      </c>
      <c r="I460" t="s">
        <v>13</v>
      </c>
      <c r="J460">
        <v>845</v>
      </c>
      <c r="K460" t="s">
        <v>13</v>
      </c>
      <c r="L460">
        <v>1100</v>
      </c>
      <c r="M460" t="s">
        <v>13</v>
      </c>
      <c r="N460">
        <v>1150</v>
      </c>
      <c r="O460" t="s">
        <v>18</v>
      </c>
      <c r="P460">
        <v>850</v>
      </c>
      <c r="Q460" t="s">
        <v>13</v>
      </c>
    </row>
    <row r="461" spans="3:17" x14ac:dyDescent="0.2">
      <c r="C461">
        <v>2012</v>
      </c>
      <c r="D461">
        <v>10</v>
      </c>
      <c r="E461" t="s">
        <v>10</v>
      </c>
      <c r="F461" t="s">
        <v>61</v>
      </c>
      <c r="G461" t="s">
        <v>24</v>
      </c>
      <c r="H461">
        <v>780</v>
      </c>
      <c r="I461" t="s">
        <v>13</v>
      </c>
      <c r="J461">
        <v>870</v>
      </c>
      <c r="K461" t="s">
        <v>13</v>
      </c>
      <c r="L461">
        <v>1200</v>
      </c>
      <c r="M461" t="s">
        <v>15</v>
      </c>
      <c r="N461" t="s">
        <v>14</v>
      </c>
      <c r="P461">
        <v>900</v>
      </c>
      <c r="Q461" t="s">
        <v>13</v>
      </c>
    </row>
    <row r="462" spans="3:17" x14ac:dyDescent="0.2">
      <c r="C462">
        <v>2012</v>
      </c>
      <c r="D462">
        <v>10</v>
      </c>
      <c r="E462" t="s">
        <v>10</v>
      </c>
      <c r="F462" t="s">
        <v>61</v>
      </c>
      <c r="G462" t="s">
        <v>25</v>
      </c>
      <c r="H462">
        <v>800</v>
      </c>
      <c r="I462" t="s">
        <v>13</v>
      </c>
      <c r="J462">
        <v>875</v>
      </c>
      <c r="K462" t="s">
        <v>13</v>
      </c>
      <c r="L462">
        <v>1150</v>
      </c>
      <c r="M462" t="s">
        <v>15</v>
      </c>
      <c r="N462">
        <v>1215</v>
      </c>
      <c r="O462" t="s">
        <v>18</v>
      </c>
      <c r="P462">
        <v>890</v>
      </c>
      <c r="Q462" t="s">
        <v>13</v>
      </c>
    </row>
    <row r="463" spans="3:17" x14ac:dyDescent="0.2">
      <c r="C463">
        <v>2012</v>
      </c>
      <c r="D463">
        <v>10</v>
      </c>
      <c r="E463" t="s">
        <v>10</v>
      </c>
      <c r="F463" t="s">
        <v>61</v>
      </c>
      <c r="G463" t="s">
        <v>26</v>
      </c>
      <c r="H463">
        <v>846</v>
      </c>
      <c r="I463" t="s">
        <v>13</v>
      </c>
      <c r="J463">
        <v>950</v>
      </c>
      <c r="K463" t="s">
        <v>13</v>
      </c>
      <c r="L463">
        <v>1300</v>
      </c>
      <c r="M463" t="s">
        <v>13</v>
      </c>
      <c r="N463">
        <v>1177</v>
      </c>
      <c r="O463" t="s">
        <v>13</v>
      </c>
      <c r="P463">
        <v>1000</v>
      </c>
      <c r="Q463" t="s">
        <v>13</v>
      </c>
    </row>
    <row r="464" spans="3:17" x14ac:dyDescent="0.2">
      <c r="C464">
        <v>2012</v>
      </c>
      <c r="D464">
        <v>10</v>
      </c>
      <c r="E464" t="s">
        <v>10</v>
      </c>
      <c r="F464" t="s">
        <v>61</v>
      </c>
      <c r="G464" t="s">
        <v>27</v>
      </c>
      <c r="H464" t="s">
        <v>14</v>
      </c>
      <c r="J464">
        <v>1250</v>
      </c>
      <c r="K464" t="s">
        <v>13</v>
      </c>
      <c r="L464">
        <v>1900</v>
      </c>
      <c r="M464" t="s">
        <v>13</v>
      </c>
      <c r="N464">
        <v>2365</v>
      </c>
      <c r="O464" t="s">
        <v>13</v>
      </c>
      <c r="P464">
        <v>1465</v>
      </c>
      <c r="Q464" t="s">
        <v>13</v>
      </c>
    </row>
    <row r="465" spans="3:17" x14ac:dyDescent="0.2">
      <c r="C465">
        <v>2012</v>
      </c>
      <c r="D465">
        <v>10</v>
      </c>
      <c r="E465" t="s">
        <v>10</v>
      </c>
      <c r="F465" t="s">
        <v>61</v>
      </c>
      <c r="G465" t="s">
        <v>28</v>
      </c>
      <c r="H465">
        <v>750</v>
      </c>
      <c r="I465" t="s">
        <v>13</v>
      </c>
      <c r="J465">
        <v>860</v>
      </c>
      <c r="K465" t="s">
        <v>13</v>
      </c>
      <c r="L465">
        <v>1100</v>
      </c>
      <c r="M465" t="s">
        <v>13</v>
      </c>
      <c r="N465">
        <v>1290</v>
      </c>
      <c r="O465" t="s">
        <v>13</v>
      </c>
      <c r="P465">
        <v>895</v>
      </c>
      <c r="Q465" t="s">
        <v>13</v>
      </c>
    </row>
    <row r="466" spans="3:17" x14ac:dyDescent="0.2">
      <c r="C466">
        <v>2012</v>
      </c>
      <c r="D466">
        <v>10</v>
      </c>
      <c r="E466" t="s">
        <v>10</v>
      </c>
      <c r="F466" t="s">
        <v>61</v>
      </c>
      <c r="G466" t="s">
        <v>29</v>
      </c>
      <c r="H466">
        <v>700</v>
      </c>
      <c r="I466" t="s">
        <v>13</v>
      </c>
      <c r="J466">
        <v>790</v>
      </c>
      <c r="K466" t="s">
        <v>13</v>
      </c>
      <c r="L466">
        <v>950</v>
      </c>
      <c r="M466" t="s">
        <v>13</v>
      </c>
      <c r="N466">
        <v>1150</v>
      </c>
      <c r="O466" t="s">
        <v>13</v>
      </c>
      <c r="P466">
        <v>830</v>
      </c>
      <c r="Q466" t="s">
        <v>13</v>
      </c>
    </row>
    <row r="467" spans="3:17" x14ac:dyDescent="0.2">
      <c r="C467">
        <v>2012</v>
      </c>
      <c r="D467">
        <v>10</v>
      </c>
      <c r="E467" t="s">
        <v>10</v>
      </c>
      <c r="F467" t="s">
        <v>61</v>
      </c>
      <c r="G467" t="s">
        <v>31</v>
      </c>
      <c r="H467">
        <v>695</v>
      </c>
      <c r="I467" t="s">
        <v>13</v>
      </c>
      <c r="J467">
        <v>895</v>
      </c>
      <c r="K467" t="s">
        <v>13</v>
      </c>
      <c r="L467">
        <v>1150</v>
      </c>
      <c r="M467" t="s">
        <v>13</v>
      </c>
      <c r="N467">
        <v>1300</v>
      </c>
      <c r="O467" t="s">
        <v>15</v>
      </c>
      <c r="P467">
        <v>940</v>
      </c>
      <c r="Q467" t="s">
        <v>13</v>
      </c>
    </row>
    <row r="468" spans="3:17" x14ac:dyDescent="0.2">
      <c r="C468">
        <v>2012</v>
      </c>
      <c r="D468">
        <v>10</v>
      </c>
      <c r="E468" t="s">
        <v>10</v>
      </c>
      <c r="F468" t="s">
        <v>61</v>
      </c>
      <c r="G468" t="s">
        <v>32</v>
      </c>
      <c r="H468">
        <v>675</v>
      </c>
      <c r="I468" t="s">
        <v>13</v>
      </c>
      <c r="J468">
        <v>800</v>
      </c>
      <c r="K468" t="s">
        <v>13</v>
      </c>
      <c r="L468">
        <v>1050</v>
      </c>
      <c r="M468" t="s">
        <v>13</v>
      </c>
      <c r="N468">
        <v>1325</v>
      </c>
      <c r="O468" t="s">
        <v>13</v>
      </c>
      <c r="P468">
        <v>815</v>
      </c>
      <c r="Q468" t="s">
        <v>13</v>
      </c>
    </row>
    <row r="469" spans="3:17" x14ac:dyDescent="0.2">
      <c r="C469">
        <v>2012</v>
      </c>
      <c r="D469">
        <v>10</v>
      </c>
      <c r="E469" t="s">
        <v>10</v>
      </c>
      <c r="F469" t="s">
        <v>61</v>
      </c>
      <c r="G469" t="s">
        <v>60</v>
      </c>
      <c r="H469">
        <v>850</v>
      </c>
      <c r="I469" t="s">
        <v>13</v>
      </c>
      <c r="J469">
        <v>950</v>
      </c>
      <c r="K469" t="s">
        <v>13</v>
      </c>
      <c r="L469">
        <v>1200</v>
      </c>
      <c r="M469" t="s">
        <v>13</v>
      </c>
      <c r="N469">
        <v>1450</v>
      </c>
      <c r="O469" t="s">
        <v>18</v>
      </c>
      <c r="P469">
        <v>975</v>
      </c>
      <c r="Q469" t="s">
        <v>13</v>
      </c>
    </row>
    <row r="470" spans="3:17" x14ac:dyDescent="0.2">
      <c r="C470">
        <v>2012</v>
      </c>
      <c r="D470">
        <v>10</v>
      </c>
      <c r="E470" t="s">
        <v>10</v>
      </c>
      <c r="F470" t="s">
        <v>61</v>
      </c>
      <c r="G470" t="s">
        <v>34</v>
      </c>
      <c r="H470">
        <v>885</v>
      </c>
      <c r="I470" t="s">
        <v>13</v>
      </c>
      <c r="J470">
        <v>1066</v>
      </c>
      <c r="K470" t="s">
        <v>13</v>
      </c>
      <c r="L470">
        <v>1200</v>
      </c>
      <c r="M470" t="s">
        <v>13</v>
      </c>
      <c r="N470">
        <v>1400</v>
      </c>
      <c r="O470" t="s">
        <v>13</v>
      </c>
      <c r="P470">
        <v>1116</v>
      </c>
      <c r="Q470" t="s">
        <v>13</v>
      </c>
    </row>
    <row r="471" spans="3:17" x14ac:dyDescent="0.2">
      <c r="C471">
        <v>2012</v>
      </c>
      <c r="D471">
        <v>10</v>
      </c>
      <c r="E471" t="s">
        <v>10</v>
      </c>
      <c r="F471" t="s">
        <v>61</v>
      </c>
      <c r="G471" t="s">
        <v>35</v>
      </c>
      <c r="H471">
        <v>940</v>
      </c>
      <c r="I471" t="s">
        <v>15</v>
      </c>
      <c r="J471">
        <v>1200</v>
      </c>
      <c r="K471" t="s">
        <v>13</v>
      </c>
      <c r="L471">
        <v>2250</v>
      </c>
      <c r="M471" t="s">
        <v>15</v>
      </c>
      <c r="N471">
        <v>2650</v>
      </c>
      <c r="O471" t="s">
        <v>13</v>
      </c>
      <c r="P471">
        <v>1400</v>
      </c>
      <c r="Q471" t="s">
        <v>13</v>
      </c>
    </row>
    <row r="472" spans="3:17" x14ac:dyDescent="0.2">
      <c r="C472">
        <v>2012</v>
      </c>
      <c r="D472">
        <v>10</v>
      </c>
      <c r="E472" t="s">
        <v>10</v>
      </c>
      <c r="F472" t="s">
        <v>61</v>
      </c>
      <c r="G472" t="s">
        <v>36</v>
      </c>
      <c r="H472">
        <v>776</v>
      </c>
      <c r="I472" t="s">
        <v>13</v>
      </c>
      <c r="J472">
        <v>925</v>
      </c>
      <c r="K472" t="s">
        <v>13</v>
      </c>
      <c r="L472">
        <v>1148</v>
      </c>
      <c r="M472" t="s">
        <v>13</v>
      </c>
      <c r="N472">
        <v>1300</v>
      </c>
      <c r="O472" t="s">
        <v>13</v>
      </c>
      <c r="P472">
        <v>1000</v>
      </c>
      <c r="Q472" t="s">
        <v>13</v>
      </c>
    </row>
    <row r="473" spans="3:17" x14ac:dyDescent="0.2">
      <c r="C473">
        <v>2012</v>
      </c>
      <c r="D473">
        <v>10</v>
      </c>
      <c r="E473" t="s">
        <v>10</v>
      </c>
      <c r="F473" t="s">
        <v>61</v>
      </c>
      <c r="G473" t="s">
        <v>37</v>
      </c>
      <c r="H473">
        <v>621</v>
      </c>
      <c r="I473" t="s">
        <v>13</v>
      </c>
      <c r="J473">
        <v>780</v>
      </c>
      <c r="K473" t="s">
        <v>13</v>
      </c>
      <c r="L473">
        <v>1003</v>
      </c>
      <c r="M473" t="s">
        <v>13</v>
      </c>
      <c r="N473">
        <v>1040</v>
      </c>
      <c r="O473" t="s">
        <v>13</v>
      </c>
      <c r="P473">
        <v>820</v>
      </c>
      <c r="Q473" t="s">
        <v>13</v>
      </c>
    </row>
    <row r="474" spans="3:17" x14ac:dyDescent="0.2">
      <c r="C474">
        <v>2012</v>
      </c>
      <c r="D474">
        <v>10</v>
      </c>
      <c r="E474" t="s">
        <v>10</v>
      </c>
      <c r="F474" t="s">
        <v>61</v>
      </c>
      <c r="G474" t="s">
        <v>38</v>
      </c>
      <c r="H474">
        <v>625</v>
      </c>
      <c r="I474" t="s">
        <v>13</v>
      </c>
      <c r="J474">
        <v>720</v>
      </c>
      <c r="K474" t="s">
        <v>13</v>
      </c>
      <c r="L474">
        <v>860</v>
      </c>
      <c r="M474" t="s">
        <v>13</v>
      </c>
      <c r="N474">
        <v>1025</v>
      </c>
      <c r="O474" t="s">
        <v>13</v>
      </c>
      <c r="P474">
        <v>800</v>
      </c>
      <c r="Q474" t="s">
        <v>13</v>
      </c>
    </row>
    <row r="475" spans="3:17" x14ac:dyDescent="0.2">
      <c r="C475">
        <v>2012</v>
      </c>
      <c r="D475">
        <v>10</v>
      </c>
      <c r="E475" t="s">
        <v>10</v>
      </c>
      <c r="F475" t="s">
        <v>61</v>
      </c>
      <c r="G475" t="s">
        <v>39</v>
      </c>
      <c r="H475">
        <v>720</v>
      </c>
      <c r="I475" t="s">
        <v>13</v>
      </c>
      <c r="J475">
        <v>840</v>
      </c>
      <c r="K475" t="s">
        <v>13</v>
      </c>
      <c r="L475">
        <v>1000</v>
      </c>
      <c r="M475" t="s">
        <v>13</v>
      </c>
      <c r="N475">
        <v>1450</v>
      </c>
      <c r="O475" t="s">
        <v>13</v>
      </c>
      <c r="P475">
        <v>850</v>
      </c>
      <c r="Q475" t="s">
        <v>13</v>
      </c>
    </row>
    <row r="476" spans="3:17" x14ac:dyDescent="0.2">
      <c r="C476">
        <v>2012</v>
      </c>
      <c r="D476">
        <v>10</v>
      </c>
      <c r="E476" t="s">
        <v>10</v>
      </c>
      <c r="F476" t="s">
        <v>61</v>
      </c>
      <c r="G476" t="s">
        <v>40</v>
      </c>
      <c r="H476">
        <v>630</v>
      </c>
      <c r="I476" t="s">
        <v>13</v>
      </c>
      <c r="J476">
        <v>750</v>
      </c>
      <c r="K476" t="s">
        <v>13</v>
      </c>
      <c r="L476">
        <v>860</v>
      </c>
      <c r="M476" t="s">
        <v>13</v>
      </c>
      <c r="N476">
        <v>1045</v>
      </c>
      <c r="O476" t="s">
        <v>15</v>
      </c>
      <c r="P476">
        <v>825</v>
      </c>
      <c r="Q476" t="s">
        <v>13</v>
      </c>
    </row>
    <row r="477" spans="3:17" x14ac:dyDescent="0.2">
      <c r="C477">
        <v>2012</v>
      </c>
      <c r="D477">
        <v>10</v>
      </c>
      <c r="E477" t="s">
        <v>10</v>
      </c>
      <c r="F477" t="s">
        <v>61</v>
      </c>
      <c r="G477" t="s">
        <v>41</v>
      </c>
      <c r="H477">
        <v>680</v>
      </c>
      <c r="I477" t="s">
        <v>13</v>
      </c>
      <c r="J477">
        <v>780</v>
      </c>
      <c r="K477" t="s">
        <v>13</v>
      </c>
      <c r="L477">
        <v>975</v>
      </c>
      <c r="M477" t="s">
        <v>13</v>
      </c>
      <c r="N477">
        <v>1150</v>
      </c>
      <c r="O477" t="s">
        <v>13</v>
      </c>
      <c r="P477">
        <v>845</v>
      </c>
      <c r="Q477" t="s">
        <v>13</v>
      </c>
    </row>
    <row r="478" spans="3:17" x14ac:dyDescent="0.2">
      <c r="C478">
        <v>2012</v>
      </c>
      <c r="D478">
        <v>10</v>
      </c>
      <c r="E478" t="s">
        <v>10</v>
      </c>
      <c r="F478" t="s">
        <v>61</v>
      </c>
      <c r="G478" t="s">
        <v>42</v>
      </c>
      <c r="H478">
        <v>650</v>
      </c>
      <c r="I478" t="s">
        <v>18</v>
      </c>
      <c r="J478">
        <v>725</v>
      </c>
      <c r="K478" t="s">
        <v>13</v>
      </c>
      <c r="L478">
        <v>890</v>
      </c>
      <c r="M478" t="s">
        <v>13</v>
      </c>
      <c r="N478">
        <v>1099</v>
      </c>
      <c r="O478" t="s">
        <v>13</v>
      </c>
      <c r="P478">
        <v>760</v>
      </c>
      <c r="Q478" t="s">
        <v>13</v>
      </c>
    </row>
    <row r="479" spans="3:17" x14ac:dyDescent="0.2">
      <c r="C479">
        <v>2012</v>
      </c>
      <c r="D479">
        <v>10</v>
      </c>
      <c r="E479" t="s">
        <v>10</v>
      </c>
      <c r="F479" t="s">
        <v>61</v>
      </c>
      <c r="G479" t="s">
        <v>43</v>
      </c>
      <c r="H479">
        <v>850</v>
      </c>
      <c r="I479" t="s">
        <v>13</v>
      </c>
      <c r="J479">
        <v>935</v>
      </c>
      <c r="K479" t="s">
        <v>13</v>
      </c>
      <c r="L479">
        <v>1150</v>
      </c>
      <c r="M479" t="s">
        <v>13</v>
      </c>
      <c r="N479">
        <v>1250</v>
      </c>
      <c r="O479" t="s">
        <v>13</v>
      </c>
      <c r="P479">
        <v>965</v>
      </c>
      <c r="Q479" t="s">
        <v>13</v>
      </c>
    </row>
    <row r="480" spans="3:17" x14ac:dyDescent="0.2">
      <c r="C480">
        <v>2011</v>
      </c>
      <c r="D480">
        <v>10</v>
      </c>
      <c r="E480" t="s">
        <v>10</v>
      </c>
      <c r="F480" t="s">
        <v>61</v>
      </c>
      <c r="G480" t="s">
        <v>12</v>
      </c>
      <c r="H480">
        <v>870</v>
      </c>
      <c r="I480" t="s">
        <v>13</v>
      </c>
      <c r="J480">
        <v>1075</v>
      </c>
      <c r="K480" t="s">
        <v>13</v>
      </c>
      <c r="L480">
        <v>1600</v>
      </c>
      <c r="M480" t="s">
        <v>13</v>
      </c>
      <c r="N480">
        <v>2900</v>
      </c>
      <c r="O480" t="s">
        <v>13</v>
      </c>
      <c r="P480">
        <v>1050</v>
      </c>
      <c r="Q480" t="s">
        <v>13</v>
      </c>
    </row>
    <row r="481" spans="3:17" x14ac:dyDescent="0.2">
      <c r="C481">
        <v>2011</v>
      </c>
      <c r="D481">
        <v>10</v>
      </c>
      <c r="E481" t="s">
        <v>10</v>
      </c>
      <c r="F481" t="s">
        <v>61</v>
      </c>
      <c r="G481" t="s">
        <v>16</v>
      </c>
      <c r="H481">
        <v>900</v>
      </c>
      <c r="I481" t="s">
        <v>13</v>
      </c>
      <c r="J481">
        <v>1100</v>
      </c>
      <c r="K481" t="s">
        <v>13</v>
      </c>
      <c r="L481">
        <v>1600</v>
      </c>
      <c r="M481" t="s">
        <v>13</v>
      </c>
      <c r="N481">
        <v>2400</v>
      </c>
      <c r="O481" t="s">
        <v>13</v>
      </c>
      <c r="P481">
        <v>1100</v>
      </c>
      <c r="Q481" t="s">
        <v>13</v>
      </c>
    </row>
    <row r="482" spans="3:17" x14ac:dyDescent="0.2">
      <c r="C482">
        <v>2011</v>
      </c>
      <c r="D482">
        <v>10</v>
      </c>
      <c r="E482" t="s">
        <v>10</v>
      </c>
      <c r="F482" t="s">
        <v>61</v>
      </c>
      <c r="G482" t="s">
        <v>17</v>
      </c>
      <c r="H482">
        <v>915</v>
      </c>
      <c r="I482" t="s">
        <v>13</v>
      </c>
      <c r="J482">
        <v>1150</v>
      </c>
      <c r="K482" t="s">
        <v>13</v>
      </c>
      <c r="L482">
        <v>1625</v>
      </c>
      <c r="M482" t="s">
        <v>13</v>
      </c>
      <c r="N482">
        <v>2400</v>
      </c>
      <c r="O482" t="s">
        <v>15</v>
      </c>
      <c r="P482">
        <v>1150</v>
      </c>
      <c r="Q482" t="s">
        <v>13</v>
      </c>
    </row>
    <row r="483" spans="3:17" x14ac:dyDescent="0.2">
      <c r="C483">
        <v>2011</v>
      </c>
      <c r="D483">
        <v>10</v>
      </c>
      <c r="E483" t="s">
        <v>10</v>
      </c>
      <c r="F483" t="s">
        <v>61</v>
      </c>
      <c r="G483" t="s">
        <v>19</v>
      </c>
      <c r="H483">
        <v>850</v>
      </c>
      <c r="I483" t="s">
        <v>13</v>
      </c>
      <c r="J483">
        <v>1020</v>
      </c>
      <c r="K483" t="s">
        <v>13</v>
      </c>
      <c r="L483">
        <v>1490</v>
      </c>
      <c r="M483" t="s">
        <v>13</v>
      </c>
      <c r="N483">
        <v>1700</v>
      </c>
      <c r="O483" t="s">
        <v>18</v>
      </c>
      <c r="P483">
        <v>1050</v>
      </c>
      <c r="Q483" t="s">
        <v>13</v>
      </c>
    </row>
    <row r="484" spans="3:17" x14ac:dyDescent="0.2">
      <c r="C484">
        <v>2011</v>
      </c>
      <c r="D484">
        <v>10</v>
      </c>
      <c r="E484" t="s">
        <v>10</v>
      </c>
      <c r="F484" t="s">
        <v>61</v>
      </c>
      <c r="G484" t="s">
        <v>20</v>
      </c>
      <c r="H484">
        <v>850</v>
      </c>
      <c r="I484" t="s">
        <v>13</v>
      </c>
      <c r="J484">
        <v>1070</v>
      </c>
      <c r="K484" t="s">
        <v>13</v>
      </c>
      <c r="L484">
        <v>1550</v>
      </c>
      <c r="M484" t="s">
        <v>13</v>
      </c>
      <c r="N484" t="s">
        <v>14</v>
      </c>
      <c r="P484">
        <v>1100</v>
      </c>
      <c r="Q484" t="s">
        <v>13</v>
      </c>
    </row>
    <row r="485" spans="3:17" x14ac:dyDescent="0.2">
      <c r="C485">
        <v>2011</v>
      </c>
      <c r="D485">
        <v>10</v>
      </c>
      <c r="E485" t="s">
        <v>10</v>
      </c>
      <c r="F485" t="s">
        <v>61</v>
      </c>
      <c r="G485" t="s">
        <v>21</v>
      </c>
      <c r="H485">
        <v>820</v>
      </c>
      <c r="I485" t="s">
        <v>13</v>
      </c>
      <c r="J485">
        <v>1050</v>
      </c>
      <c r="K485" t="s">
        <v>13</v>
      </c>
      <c r="L485">
        <v>1713</v>
      </c>
      <c r="M485" t="s">
        <v>13</v>
      </c>
      <c r="N485">
        <v>2300</v>
      </c>
      <c r="O485" t="s">
        <v>15</v>
      </c>
      <c r="P485">
        <v>1200</v>
      </c>
      <c r="Q485" t="s">
        <v>13</v>
      </c>
    </row>
    <row r="486" spans="3:17" x14ac:dyDescent="0.2">
      <c r="C486">
        <v>2011</v>
      </c>
      <c r="D486">
        <v>10</v>
      </c>
      <c r="E486" t="s">
        <v>10</v>
      </c>
      <c r="F486" t="s">
        <v>61</v>
      </c>
      <c r="G486" t="s">
        <v>23</v>
      </c>
      <c r="H486">
        <v>700</v>
      </c>
      <c r="I486" t="s">
        <v>13</v>
      </c>
      <c r="J486">
        <v>815</v>
      </c>
      <c r="K486" t="s">
        <v>13</v>
      </c>
      <c r="L486">
        <v>1068</v>
      </c>
      <c r="M486" t="s">
        <v>13</v>
      </c>
      <c r="N486">
        <v>1170</v>
      </c>
      <c r="O486" t="s">
        <v>18</v>
      </c>
      <c r="P486">
        <v>820</v>
      </c>
      <c r="Q486" t="s">
        <v>13</v>
      </c>
    </row>
    <row r="487" spans="3:17" x14ac:dyDescent="0.2">
      <c r="C487">
        <v>2011</v>
      </c>
      <c r="D487">
        <v>10</v>
      </c>
      <c r="E487" t="s">
        <v>10</v>
      </c>
      <c r="F487" t="s">
        <v>61</v>
      </c>
      <c r="G487" t="s">
        <v>24</v>
      </c>
      <c r="H487">
        <v>760</v>
      </c>
      <c r="I487" t="s">
        <v>13</v>
      </c>
      <c r="J487">
        <v>895</v>
      </c>
      <c r="K487" t="s">
        <v>13</v>
      </c>
      <c r="L487">
        <v>1200</v>
      </c>
      <c r="M487" t="s">
        <v>15</v>
      </c>
      <c r="N487" t="s">
        <v>14</v>
      </c>
      <c r="P487">
        <v>900</v>
      </c>
      <c r="Q487" t="s">
        <v>13</v>
      </c>
    </row>
    <row r="488" spans="3:17" x14ac:dyDescent="0.2">
      <c r="C488">
        <v>2011</v>
      </c>
      <c r="D488">
        <v>10</v>
      </c>
      <c r="E488" t="s">
        <v>10</v>
      </c>
      <c r="F488" t="s">
        <v>61</v>
      </c>
      <c r="G488" t="s">
        <v>25</v>
      </c>
      <c r="H488">
        <v>800</v>
      </c>
      <c r="I488" t="s">
        <v>13</v>
      </c>
      <c r="J488">
        <v>850</v>
      </c>
      <c r="K488" t="s">
        <v>13</v>
      </c>
      <c r="L488">
        <v>1010</v>
      </c>
      <c r="M488" t="s">
        <v>15</v>
      </c>
      <c r="N488">
        <v>1180</v>
      </c>
      <c r="O488" t="s">
        <v>13</v>
      </c>
      <c r="P488">
        <v>850</v>
      </c>
      <c r="Q488" t="s">
        <v>13</v>
      </c>
    </row>
    <row r="489" spans="3:17" x14ac:dyDescent="0.2">
      <c r="C489">
        <v>2011</v>
      </c>
      <c r="D489">
        <v>10</v>
      </c>
      <c r="E489" t="s">
        <v>10</v>
      </c>
      <c r="F489" t="s">
        <v>61</v>
      </c>
      <c r="G489" t="s">
        <v>26</v>
      </c>
      <c r="H489">
        <v>780</v>
      </c>
      <c r="I489" t="s">
        <v>13</v>
      </c>
      <c r="J489">
        <v>950</v>
      </c>
      <c r="K489" t="s">
        <v>13</v>
      </c>
      <c r="L489">
        <v>1285</v>
      </c>
      <c r="M489" t="s">
        <v>13</v>
      </c>
      <c r="N489">
        <v>1106</v>
      </c>
      <c r="O489" t="s">
        <v>13</v>
      </c>
      <c r="P489">
        <v>985</v>
      </c>
      <c r="Q489" t="s">
        <v>13</v>
      </c>
    </row>
    <row r="490" spans="3:17" x14ac:dyDescent="0.2">
      <c r="C490">
        <v>2011</v>
      </c>
      <c r="D490">
        <v>10</v>
      </c>
      <c r="E490" t="s">
        <v>10</v>
      </c>
      <c r="F490" t="s">
        <v>61</v>
      </c>
      <c r="G490" t="s">
        <v>27</v>
      </c>
      <c r="H490" t="s">
        <v>14</v>
      </c>
      <c r="J490">
        <v>1300</v>
      </c>
      <c r="K490" t="s">
        <v>15</v>
      </c>
      <c r="L490">
        <v>2000</v>
      </c>
      <c r="M490" t="s">
        <v>15</v>
      </c>
      <c r="N490">
        <v>2150</v>
      </c>
      <c r="O490" t="s">
        <v>13</v>
      </c>
      <c r="P490">
        <v>1540</v>
      </c>
      <c r="Q490" t="s">
        <v>15</v>
      </c>
    </row>
    <row r="491" spans="3:17" x14ac:dyDescent="0.2">
      <c r="C491">
        <v>2011</v>
      </c>
      <c r="D491">
        <v>10</v>
      </c>
      <c r="E491" t="s">
        <v>10</v>
      </c>
      <c r="F491" t="s">
        <v>61</v>
      </c>
      <c r="G491" t="s">
        <v>28</v>
      </c>
      <c r="H491">
        <v>725</v>
      </c>
      <c r="I491" t="s">
        <v>13</v>
      </c>
      <c r="J491">
        <v>850</v>
      </c>
      <c r="K491" t="s">
        <v>13</v>
      </c>
      <c r="L491">
        <v>1085</v>
      </c>
      <c r="M491" t="s">
        <v>13</v>
      </c>
      <c r="N491">
        <v>1300</v>
      </c>
      <c r="O491" t="s">
        <v>13</v>
      </c>
      <c r="P491">
        <v>879</v>
      </c>
      <c r="Q491" t="s">
        <v>13</v>
      </c>
    </row>
    <row r="492" spans="3:17" x14ac:dyDescent="0.2">
      <c r="C492">
        <v>2011</v>
      </c>
      <c r="D492">
        <v>10</v>
      </c>
      <c r="E492" t="s">
        <v>10</v>
      </c>
      <c r="F492" t="s">
        <v>61</v>
      </c>
      <c r="G492" t="s">
        <v>29</v>
      </c>
      <c r="H492">
        <v>660</v>
      </c>
      <c r="I492" t="s">
        <v>13</v>
      </c>
      <c r="J492">
        <v>770</v>
      </c>
      <c r="K492" t="s">
        <v>13</v>
      </c>
      <c r="L492">
        <v>920</v>
      </c>
      <c r="M492" t="s">
        <v>13</v>
      </c>
      <c r="N492">
        <v>1050</v>
      </c>
      <c r="O492" t="s">
        <v>13</v>
      </c>
      <c r="P492">
        <v>800</v>
      </c>
      <c r="Q492" t="s">
        <v>13</v>
      </c>
    </row>
    <row r="493" spans="3:17" x14ac:dyDescent="0.2">
      <c r="C493">
        <v>2011</v>
      </c>
      <c r="D493">
        <v>10</v>
      </c>
      <c r="E493" t="s">
        <v>10</v>
      </c>
      <c r="F493" t="s">
        <v>61</v>
      </c>
      <c r="G493" t="s">
        <v>31</v>
      </c>
      <c r="H493">
        <v>694</v>
      </c>
      <c r="I493" t="s">
        <v>13</v>
      </c>
      <c r="J493">
        <v>870</v>
      </c>
      <c r="K493" t="s">
        <v>13</v>
      </c>
      <c r="L493">
        <v>1200</v>
      </c>
      <c r="M493" t="s">
        <v>13</v>
      </c>
      <c r="N493">
        <v>1275</v>
      </c>
      <c r="O493" t="s">
        <v>15</v>
      </c>
      <c r="P493">
        <v>920</v>
      </c>
      <c r="Q493" t="s">
        <v>13</v>
      </c>
    </row>
    <row r="494" spans="3:17" x14ac:dyDescent="0.2">
      <c r="C494">
        <v>2011</v>
      </c>
      <c r="D494">
        <v>10</v>
      </c>
      <c r="E494" t="s">
        <v>10</v>
      </c>
      <c r="F494" t="s">
        <v>61</v>
      </c>
      <c r="G494" t="s">
        <v>32</v>
      </c>
      <c r="H494">
        <v>660</v>
      </c>
      <c r="I494" t="s">
        <v>13</v>
      </c>
      <c r="J494">
        <v>792</v>
      </c>
      <c r="K494" t="s">
        <v>13</v>
      </c>
      <c r="L494">
        <v>1015</v>
      </c>
      <c r="M494" t="s">
        <v>13</v>
      </c>
      <c r="N494">
        <v>1350</v>
      </c>
      <c r="O494" t="s">
        <v>13</v>
      </c>
      <c r="P494">
        <v>800</v>
      </c>
      <c r="Q494" t="s">
        <v>13</v>
      </c>
    </row>
    <row r="495" spans="3:17" x14ac:dyDescent="0.2">
      <c r="C495">
        <v>2011</v>
      </c>
      <c r="D495">
        <v>10</v>
      </c>
      <c r="E495" t="s">
        <v>10</v>
      </c>
      <c r="F495" t="s">
        <v>61</v>
      </c>
      <c r="G495" t="s">
        <v>60</v>
      </c>
      <c r="H495">
        <v>813</v>
      </c>
      <c r="I495" t="s">
        <v>13</v>
      </c>
      <c r="J495">
        <v>925</v>
      </c>
      <c r="K495" t="s">
        <v>13</v>
      </c>
      <c r="L495">
        <v>1150</v>
      </c>
      <c r="M495" t="s">
        <v>13</v>
      </c>
      <c r="N495">
        <v>1300</v>
      </c>
      <c r="O495" t="s">
        <v>13</v>
      </c>
      <c r="P495">
        <v>957</v>
      </c>
      <c r="Q495" t="s">
        <v>13</v>
      </c>
    </row>
    <row r="496" spans="3:17" x14ac:dyDescent="0.2">
      <c r="C496">
        <v>2011</v>
      </c>
      <c r="D496">
        <v>10</v>
      </c>
      <c r="E496" t="s">
        <v>10</v>
      </c>
      <c r="F496" t="s">
        <v>61</v>
      </c>
      <c r="G496" t="s">
        <v>34</v>
      </c>
      <c r="H496">
        <v>855</v>
      </c>
      <c r="I496" t="s">
        <v>13</v>
      </c>
      <c r="J496">
        <v>1020</v>
      </c>
      <c r="K496" t="s">
        <v>13</v>
      </c>
      <c r="L496">
        <v>1200</v>
      </c>
      <c r="M496" t="s">
        <v>13</v>
      </c>
      <c r="N496">
        <v>1450</v>
      </c>
      <c r="O496" t="s">
        <v>13</v>
      </c>
      <c r="P496">
        <v>1047</v>
      </c>
      <c r="Q496" t="s">
        <v>13</v>
      </c>
    </row>
    <row r="497" spans="3:17" x14ac:dyDescent="0.2">
      <c r="C497">
        <v>2011</v>
      </c>
      <c r="D497">
        <v>10</v>
      </c>
      <c r="E497" t="s">
        <v>10</v>
      </c>
      <c r="F497" t="s">
        <v>61</v>
      </c>
      <c r="G497" t="s">
        <v>35</v>
      </c>
      <c r="H497">
        <v>950</v>
      </c>
      <c r="I497" t="s">
        <v>13</v>
      </c>
      <c r="J497">
        <v>1250</v>
      </c>
      <c r="K497" t="s">
        <v>13</v>
      </c>
      <c r="L497">
        <v>2050</v>
      </c>
      <c r="M497" t="s">
        <v>13</v>
      </c>
      <c r="N497">
        <v>2700</v>
      </c>
      <c r="O497" t="s">
        <v>13</v>
      </c>
      <c r="P497">
        <v>1300</v>
      </c>
      <c r="Q497" t="s">
        <v>13</v>
      </c>
    </row>
    <row r="498" spans="3:17" x14ac:dyDescent="0.2">
      <c r="C498">
        <v>2011</v>
      </c>
      <c r="D498">
        <v>10</v>
      </c>
      <c r="E498" t="s">
        <v>10</v>
      </c>
      <c r="F498" t="s">
        <v>61</v>
      </c>
      <c r="G498" t="s">
        <v>36</v>
      </c>
      <c r="H498">
        <v>750</v>
      </c>
      <c r="I498" t="s">
        <v>13</v>
      </c>
      <c r="J498">
        <v>900</v>
      </c>
      <c r="K498" t="s">
        <v>13</v>
      </c>
      <c r="L498">
        <v>1100</v>
      </c>
      <c r="M498" t="s">
        <v>13</v>
      </c>
      <c r="N498">
        <v>1317</v>
      </c>
      <c r="O498" t="s">
        <v>13</v>
      </c>
      <c r="P498">
        <v>970</v>
      </c>
      <c r="Q498" t="s">
        <v>13</v>
      </c>
    </row>
    <row r="499" spans="3:17" x14ac:dyDescent="0.2">
      <c r="C499">
        <v>2011</v>
      </c>
      <c r="D499">
        <v>10</v>
      </c>
      <c r="E499" t="s">
        <v>10</v>
      </c>
      <c r="F499" t="s">
        <v>61</v>
      </c>
      <c r="G499" t="s">
        <v>37</v>
      </c>
      <c r="H499">
        <v>605</v>
      </c>
      <c r="I499" t="s">
        <v>13</v>
      </c>
      <c r="J499">
        <v>761</v>
      </c>
      <c r="K499" t="s">
        <v>13</v>
      </c>
      <c r="L499">
        <v>965</v>
      </c>
      <c r="M499" t="s">
        <v>13</v>
      </c>
      <c r="N499">
        <v>950</v>
      </c>
      <c r="O499" t="s">
        <v>13</v>
      </c>
      <c r="P499">
        <v>800</v>
      </c>
      <c r="Q499" t="s">
        <v>13</v>
      </c>
    </row>
    <row r="500" spans="3:17" x14ac:dyDescent="0.2">
      <c r="C500">
        <v>2011</v>
      </c>
      <c r="D500">
        <v>10</v>
      </c>
      <c r="E500" t="s">
        <v>10</v>
      </c>
      <c r="F500" t="s">
        <v>61</v>
      </c>
      <c r="G500" t="s">
        <v>38</v>
      </c>
      <c r="H500">
        <v>640</v>
      </c>
      <c r="I500" t="s">
        <v>13</v>
      </c>
      <c r="J500">
        <v>725</v>
      </c>
      <c r="K500" t="s">
        <v>13</v>
      </c>
      <c r="L500">
        <v>875</v>
      </c>
      <c r="M500" t="s">
        <v>13</v>
      </c>
      <c r="N500">
        <v>966</v>
      </c>
      <c r="O500" t="s">
        <v>13</v>
      </c>
      <c r="P500">
        <v>800</v>
      </c>
      <c r="Q500" t="s">
        <v>13</v>
      </c>
    </row>
    <row r="501" spans="3:17" x14ac:dyDescent="0.2">
      <c r="C501">
        <v>2011</v>
      </c>
      <c r="D501">
        <v>10</v>
      </c>
      <c r="E501" t="s">
        <v>10</v>
      </c>
      <c r="F501" t="s">
        <v>61</v>
      </c>
      <c r="G501" t="s">
        <v>39</v>
      </c>
      <c r="H501">
        <v>710</v>
      </c>
      <c r="I501" t="s">
        <v>13</v>
      </c>
      <c r="J501">
        <v>825</v>
      </c>
      <c r="K501" t="s">
        <v>13</v>
      </c>
      <c r="L501">
        <v>995</v>
      </c>
      <c r="M501" t="s">
        <v>13</v>
      </c>
      <c r="N501">
        <v>1450</v>
      </c>
      <c r="O501" t="s">
        <v>13</v>
      </c>
      <c r="P501">
        <v>835</v>
      </c>
      <c r="Q501" t="s">
        <v>13</v>
      </c>
    </row>
    <row r="502" spans="3:17" x14ac:dyDescent="0.2">
      <c r="C502">
        <v>2011</v>
      </c>
      <c r="D502">
        <v>10</v>
      </c>
      <c r="E502" t="s">
        <v>10</v>
      </c>
      <c r="F502" t="s">
        <v>61</v>
      </c>
      <c r="G502" t="s">
        <v>40</v>
      </c>
      <c r="H502">
        <v>625</v>
      </c>
      <c r="I502" t="s">
        <v>13</v>
      </c>
      <c r="J502">
        <v>730</v>
      </c>
      <c r="K502" t="s">
        <v>13</v>
      </c>
      <c r="L502">
        <v>860</v>
      </c>
      <c r="M502" t="s">
        <v>13</v>
      </c>
      <c r="N502">
        <v>1050</v>
      </c>
      <c r="O502" t="s">
        <v>13</v>
      </c>
      <c r="P502">
        <v>825</v>
      </c>
      <c r="Q502" t="s">
        <v>13</v>
      </c>
    </row>
    <row r="503" spans="3:17" x14ac:dyDescent="0.2">
      <c r="C503">
        <v>2011</v>
      </c>
      <c r="D503">
        <v>10</v>
      </c>
      <c r="E503" t="s">
        <v>10</v>
      </c>
      <c r="F503" t="s">
        <v>61</v>
      </c>
      <c r="G503" t="s">
        <v>41</v>
      </c>
      <c r="H503">
        <v>680</v>
      </c>
      <c r="I503" t="s">
        <v>13</v>
      </c>
      <c r="J503">
        <v>775</v>
      </c>
      <c r="K503" t="s">
        <v>13</v>
      </c>
      <c r="L503">
        <v>950</v>
      </c>
      <c r="M503" t="s">
        <v>13</v>
      </c>
      <c r="N503">
        <v>1200</v>
      </c>
      <c r="O503" t="s">
        <v>13</v>
      </c>
      <c r="P503">
        <v>835</v>
      </c>
      <c r="Q503" t="s">
        <v>13</v>
      </c>
    </row>
    <row r="504" spans="3:17" x14ac:dyDescent="0.2">
      <c r="C504">
        <v>2011</v>
      </c>
      <c r="D504">
        <v>10</v>
      </c>
      <c r="E504" t="s">
        <v>10</v>
      </c>
      <c r="F504" t="s">
        <v>61</v>
      </c>
      <c r="G504" t="s">
        <v>42</v>
      </c>
      <c r="H504">
        <v>580</v>
      </c>
      <c r="I504" t="s">
        <v>13</v>
      </c>
      <c r="J504">
        <v>715</v>
      </c>
      <c r="K504" t="s">
        <v>13</v>
      </c>
      <c r="L504">
        <v>900</v>
      </c>
      <c r="M504" t="s">
        <v>13</v>
      </c>
      <c r="N504">
        <v>1050</v>
      </c>
      <c r="O504" t="s">
        <v>13</v>
      </c>
      <c r="P504">
        <v>750</v>
      </c>
      <c r="Q504" t="s">
        <v>13</v>
      </c>
    </row>
    <row r="505" spans="3:17" x14ac:dyDescent="0.2">
      <c r="C505">
        <v>2011</v>
      </c>
      <c r="D505">
        <v>10</v>
      </c>
      <c r="E505" t="s">
        <v>10</v>
      </c>
      <c r="F505" t="s">
        <v>61</v>
      </c>
      <c r="G505" t="s">
        <v>43</v>
      </c>
      <c r="H505">
        <v>820</v>
      </c>
      <c r="I505" t="s">
        <v>13</v>
      </c>
      <c r="J505">
        <v>905</v>
      </c>
      <c r="K505" t="s">
        <v>13</v>
      </c>
      <c r="L505">
        <v>1100</v>
      </c>
      <c r="M505" t="s">
        <v>13</v>
      </c>
      <c r="N505">
        <v>1250</v>
      </c>
      <c r="O505" t="s">
        <v>13</v>
      </c>
      <c r="P505">
        <v>950</v>
      </c>
      <c r="Q505" t="s">
        <v>13</v>
      </c>
    </row>
    <row r="506" spans="3:17" x14ac:dyDescent="0.2">
      <c r="C506">
        <v>2010</v>
      </c>
      <c r="D506">
        <v>10</v>
      </c>
      <c r="E506" t="s">
        <v>10</v>
      </c>
      <c r="F506" t="s">
        <v>61</v>
      </c>
      <c r="G506" t="s">
        <v>12</v>
      </c>
      <c r="H506">
        <v>887</v>
      </c>
      <c r="I506" t="s">
        <v>13</v>
      </c>
      <c r="J506">
        <v>1050</v>
      </c>
      <c r="K506" t="s">
        <v>13</v>
      </c>
      <c r="L506">
        <v>1675</v>
      </c>
      <c r="M506" t="s">
        <v>13</v>
      </c>
      <c r="N506">
        <v>2320</v>
      </c>
      <c r="O506" t="s">
        <v>13</v>
      </c>
      <c r="P506">
        <v>1050</v>
      </c>
      <c r="Q506" t="s">
        <v>13</v>
      </c>
    </row>
    <row r="507" spans="3:17" x14ac:dyDescent="0.2">
      <c r="C507">
        <v>2010</v>
      </c>
      <c r="D507">
        <v>10</v>
      </c>
      <c r="E507" t="s">
        <v>10</v>
      </c>
      <c r="F507" t="s">
        <v>61</v>
      </c>
      <c r="G507" t="s">
        <v>16</v>
      </c>
      <c r="H507">
        <v>900</v>
      </c>
      <c r="I507" t="s">
        <v>13</v>
      </c>
      <c r="J507">
        <v>1050</v>
      </c>
      <c r="K507" t="s">
        <v>13</v>
      </c>
      <c r="L507">
        <v>1600</v>
      </c>
      <c r="M507" t="s">
        <v>13</v>
      </c>
      <c r="N507">
        <v>2300</v>
      </c>
      <c r="O507" t="s">
        <v>13</v>
      </c>
      <c r="P507">
        <v>1050</v>
      </c>
      <c r="Q507" t="s">
        <v>13</v>
      </c>
    </row>
    <row r="508" spans="3:17" x14ac:dyDescent="0.2">
      <c r="C508">
        <v>2010</v>
      </c>
      <c r="D508">
        <v>10</v>
      </c>
      <c r="E508" t="s">
        <v>10</v>
      </c>
      <c r="F508" t="s">
        <v>61</v>
      </c>
      <c r="G508" t="s">
        <v>17</v>
      </c>
      <c r="H508">
        <v>900</v>
      </c>
      <c r="I508" t="s">
        <v>13</v>
      </c>
      <c r="J508">
        <v>1100</v>
      </c>
      <c r="K508" t="s">
        <v>13</v>
      </c>
      <c r="L508">
        <v>1600</v>
      </c>
      <c r="M508" t="s">
        <v>13</v>
      </c>
      <c r="N508" t="s">
        <v>14</v>
      </c>
      <c r="P508">
        <v>1100</v>
      </c>
      <c r="Q508" t="s">
        <v>13</v>
      </c>
    </row>
    <row r="509" spans="3:17" x14ac:dyDescent="0.2">
      <c r="C509">
        <v>2010</v>
      </c>
      <c r="D509">
        <v>10</v>
      </c>
      <c r="E509" t="s">
        <v>10</v>
      </c>
      <c r="F509" t="s">
        <v>61</v>
      </c>
      <c r="G509" t="s">
        <v>19</v>
      </c>
      <c r="H509">
        <v>841</v>
      </c>
      <c r="I509" t="s">
        <v>13</v>
      </c>
      <c r="J509">
        <v>1000</v>
      </c>
      <c r="K509" t="s">
        <v>13</v>
      </c>
      <c r="L509">
        <v>1400</v>
      </c>
      <c r="M509" t="s">
        <v>13</v>
      </c>
      <c r="N509">
        <v>1900</v>
      </c>
      <c r="O509" t="s">
        <v>15</v>
      </c>
      <c r="P509">
        <v>1000</v>
      </c>
      <c r="Q509" t="s">
        <v>13</v>
      </c>
    </row>
    <row r="510" spans="3:17" x14ac:dyDescent="0.2">
      <c r="C510">
        <v>2010</v>
      </c>
      <c r="D510">
        <v>10</v>
      </c>
      <c r="E510" t="s">
        <v>10</v>
      </c>
      <c r="F510" t="s">
        <v>61</v>
      </c>
      <c r="G510" t="s">
        <v>20</v>
      </c>
      <c r="H510">
        <v>850</v>
      </c>
      <c r="I510" t="s">
        <v>13</v>
      </c>
      <c r="J510">
        <v>1025</v>
      </c>
      <c r="K510" t="s">
        <v>13</v>
      </c>
      <c r="L510">
        <v>1450</v>
      </c>
      <c r="M510" t="s">
        <v>13</v>
      </c>
      <c r="N510" t="s">
        <v>14</v>
      </c>
      <c r="P510">
        <v>1050</v>
      </c>
      <c r="Q510" t="s">
        <v>13</v>
      </c>
    </row>
    <row r="511" spans="3:17" x14ac:dyDescent="0.2">
      <c r="C511">
        <v>2010</v>
      </c>
      <c r="D511">
        <v>10</v>
      </c>
      <c r="E511" t="s">
        <v>10</v>
      </c>
      <c r="F511" t="s">
        <v>61</v>
      </c>
      <c r="G511" t="s">
        <v>21</v>
      </c>
      <c r="H511">
        <v>825</v>
      </c>
      <c r="I511" t="s">
        <v>13</v>
      </c>
      <c r="J511">
        <v>1050</v>
      </c>
      <c r="K511" t="s">
        <v>13</v>
      </c>
      <c r="L511">
        <v>1700</v>
      </c>
      <c r="M511" t="s">
        <v>13</v>
      </c>
      <c r="N511">
        <v>2100</v>
      </c>
      <c r="O511" t="s">
        <v>13</v>
      </c>
      <c r="P511">
        <v>1200</v>
      </c>
      <c r="Q511" t="s">
        <v>13</v>
      </c>
    </row>
    <row r="512" spans="3:17" x14ac:dyDescent="0.2">
      <c r="C512">
        <v>2010</v>
      </c>
      <c r="D512">
        <v>10</v>
      </c>
      <c r="E512" t="s">
        <v>10</v>
      </c>
      <c r="F512" t="s">
        <v>61</v>
      </c>
      <c r="G512" t="s">
        <v>23</v>
      </c>
      <c r="H512">
        <v>700</v>
      </c>
      <c r="I512" t="s">
        <v>13</v>
      </c>
      <c r="J512">
        <v>800</v>
      </c>
      <c r="K512" t="s">
        <v>13</v>
      </c>
      <c r="L512">
        <v>1020</v>
      </c>
      <c r="M512" t="s">
        <v>13</v>
      </c>
      <c r="N512">
        <v>1100</v>
      </c>
      <c r="O512" t="s">
        <v>15</v>
      </c>
      <c r="P512">
        <v>815</v>
      </c>
      <c r="Q512" t="s">
        <v>13</v>
      </c>
    </row>
    <row r="513" spans="3:17" x14ac:dyDescent="0.2">
      <c r="C513">
        <v>2010</v>
      </c>
      <c r="D513">
        <v>10</v>
      </c>
      <c r="E513" t="s">
        <v>10</v>
      </c>
      <c r="F513" t="s">
        <v>61</v>
      </c>
      <c r="G513" t="s">
        <v>24</v>
      </c>
      <c r="H513">
        <v>730</v>
      </c>
      <c r="I513" t="s">
        <v>13</v>
      </c>
      <c r="J513">
        <v>850</v>
      </c>
      <c r="K513" t="s">
        <v>13</v>
      </c>
      <c r="L513">
        <v>1050</v>
      </c>
      <c r="M513" t="s">
        <v>15</v>
      </c>
      <c r="N513">
        <v>1137</v>
      </c>
      <c r="O513" t="s">
        <v>30</v>
      </c>
      <c r="P513">
        <v>850</v>
      </c>
      <c r="Q513" t="s">
        <v>13</v>
      </c>
    </row>
    <row r="514" spans="3:17" x14ac:dyDescent="0.2">
      <c r="C514">
        <v>2010</v>
      </c>
      <c r="D514">
        <v>10</v>
      </c>
      <c r="E514" t="s">
        <v>10</v>
      </c>
      <c r="F514" t="s">
        <v>61</v>
      </c>
      <c r="G514" t="s">
        <v>25</v>
      </c>
      <c r="H514">
        <v>730</v>
      </c>
      <c r="I514" t="s">
        <v>15</v>
      </c>
      <c r="J514">
        <v>800</v>
      </c>
      <c r="K514" t="s">
        <v>13</v>
      </c>
      <c r="L514">
        <v>1100</v>
      </c>
      <c r="M514" t="s">
        <v>15</v>
      </c>
      <c r="N514">
        <v>1151</v>
      </c>
      <c r="O514" t="s">
        <v>13</v>
      </c>
      <c r="P514">
        <v>815</v>
      </c>
      <c r="Q514" t="s">
        <v>13</v>
      </c>
    </row>
    <row r="515" spans="3:17" x14ac:dyDescent="0.2">
      <c r="C515">
        <v>2010</v>
      </c>
      <c r="D515">
        <v>10</v>
      </c>
      <c r="E515" t="s">
        <v>10</v>
      </c>
      <c r="F515" t="s">
        <v>61</v>
      </c>
      <c r="G515" t="s">
        <v>26</v>
      </c>
      <c r="H515">
        <v>795</v>
      </c>
      <c r="I515" t="s">
        <v>13</v>
      </c>
      <c r="J515">
        <v>910</v>
      </c>
      <c r="K515" t="s">
        <v>13</v>
      </c>
      <c r="L515">
        <v>1235</v>
      </c>
      <c r="M515" t="s">
        <v>13</v>
      </c>
      <c r="N515">
        <v>1111</v>
      </c>
      <c r="O515" t="s">
        <v>15</v>
      </c>
      <c r="P515">
        <v>960</v>
      </c>
      <c r="Q515" t="s">
        <v>13</v>
      </c>
    </row>
    <row r="516" spans="3:17" x14ac:dyDescent="0.2">
      <c r="C516">
        <v>2010</v>
      </c>
      <c r="D516">
        <v>10</v>
      </c>
      <c r="E516" t="s">
        <v>10</v>
      </c>
      <c r="F516" t="s">
        <v>61</v>
      </c>
      <c r="G516" t="s">
        <v>27</v>
      </c>
      <c r="H516">
        <v>820</v>
      </c>
      <c r="I516" t="s">
        <v>15</v>
      </c>
      <c r="J516">
        <v>1200</v>
      </c>
      <c r="K516" t="s">
        <v>13</v>
      </c>
      <c r="L516">
        <v>1725</v>
      </c>
      <c r="M516" t="s">
        <v>13</v>
      </c>
      <c r="N516">
        <v>2161</v>
      </c>
      <c r="O516" t="s">
        <v>13</v>
      </c>
      <c r="P516">
        <v>1439</v>
      </c>
      <c r="Q516" t="s">
        <v>13</v>
      </c>
    </row>
    <row r="517" spans="3:17" x14ac:dyDescent="0.2">
      <c r="C517">
        <v>2010</v>
      </c>
      <c r="D517">
        <v>10</v>
      </c>
      <c r="E517" t="s">
        <v>10</v>
      </c>
      <c r="F517" t="s">
        <v>61</v>
      </c>
      <c r="G517" t="s">
        <v>28</v>
      </c>
      <c r="H517">
        <v>725</v>
      </c>
      <c r="I517" t="s">
        <v>13</v>
      </c>
      <c r="J517">
        <v>850</v>
      </c>
      <c r="K517" t="s">
        <v>13</v>
      </c>
      <c r="L517">
        <v>1080</v>
      </c>
      <c r="M517" t="s">
        <v>13</v>
      </c>
      <c r="N517">
        <v>1350</v>
      </c>
      <c r="O517" t="s">
        <v>15</v>
      </c>
      <c r="P517">
        <v>875</v>
      </c>
      <c r="Q517" t="s">
        <v>13</v>
      </c>
    </row>
    <row r="518" spans="3:17" x14ac:dyDescent="0.2">
      <c r="C518">
        <v>2010</v>
      </c>
      <c r="D518">
        <v>10</v>
      </c>
      <c r="E518" t="s">
        <v>10</v>
      </c>
      <c r="F518" t="s">
        <v>61</v>
      </c>
      <c r="G518" t="s">
        <v>29</v>
      </c>
      <c r="H518">
        <v>650</v>
      </c>
      <c r="I518" t="s">
        <v>13</v>
      </c>
      <c r="J518">
        <v>770</v>
      </c>
      <c r="K518" t="s">
        <v>13</v>
      </c>
      <c r="L518">
        <v>920</v>
      </c>
      <c r="M518" t="s">
        <v>13</v>
      </c>
      <c r="N518">
        <v>1050</v>
      </c>
      <c r="O518" t="s">
        <v>13</v>
      </c>
      <c r="P518">
        <v>795</v>
      </c>
      <c r="Q518" t="s">
        <v>13</v>
      </c>
    </row>
    <row r="519" spans="3:17" x14ac:dyDescent="0.2">
      <c r="C519">
        <v>2010</v>
      </c>
      <c r="D519">
        <v>10</v>
      </c>
      <c r="E519" t="s">
        <v>10</v>
      </c>
      <c r="F519" t="s">
        <v>61</v>
      </c>
      <c r="G519" t="s">
        <v>31</v>
      </c>
      <c r="H519">
        <v>675</v>
      </c>
      <c r="I519" t="s">
        <v>13</v>
      </c>
      <c r="J519">
        <v>850</v>
      </c>
      <c r="K519" t="s">
        <v>13</v>
      </c>
      <c r="L519">
        <v>1130</v>
      </c>
      <c r="M519" t="s">
        <v>13</v>
      </c>
      <c r="N519">
        <v>1190</v>
      </c>
      <c r="O519" t="s">
        <v>15</v>
      </c>
      <c r="P519">
        <v>900</v>
      </c>
      <c r="Q519" t="s">
        <v>13</v>
      </c>
    </row>
    <row r="520" spans="3:17" x14ac:dyDescent="0.2">
      <c r="C520">
        <v>2010</v>
      </c>
      <c r="D520">
        <v>10</v>
      </c>
      <c r="E520" t="s">
        <v>10</v>
      </c>
      <c r="F520" t="s">
        <v>61</v>
      </c>
      <c r="G520" t="s">
        <v>32</v>
      </c>
      <c r="H520">
        <v>650</v>
      </c>
      <c r="I520" t="s">
        <v>13</v>
      </c>
      <c r="J520">
        <v>775</v>
      </c>
      <c r="K520" t="s">
        <v>13</v>
      </c>
      <c r="L520">
        <v>998</v>
      </c>
      <c r="M520" t="s">
        <v>13</v>
      </c>
      <c r="N520">
        <v>1300</v>
      </c>
      <c r="O520" t="s">
        <v>13</v>
      </c>
      <c r="P520">
        <v>800</v>
      </c>
      <c r="Q520" t="s">
        <v>13</v>
      </c>
    </row>
    <row r="521" spans="3:17" x14ac:dyDescent="0.2">
      <c r="C521">
        <v>2010</v>
      </c>
      <c r="D521">
        <v>10</v>
      </c>
      <c r="E521" t="s">
        <v>10</v>
      </c>
      <c r="F521" t="s">
        <v>61</v>
      </c>
      <c r="G521" t="s">
        <v>60</v>
      </c>
      <c r="H521">
        <v>820</v>
      </c>
      <c r="I521" t="s">
        <v>13</v>
      </c>
      <c r="J521">
        <v>900</v>
      </c>
      <c r="K521" t="s">
        <v>13</v>
      </c>
      <c r="L521">
        <v>1100</v>
      </c>
      <c r="M521" t="s">
        <v>13</v>
      </c>
      <c r="N521">
        <v>1600</v>
      </c>
      <c r="O521" t="s">
        <v>18</v>
      </c>
      <c r="P521">
        <v>950</v>
      </c>
      <c r="Q521" t="s">
        <v>13</v>
      </c>
    </row>
    <row r="522" spans="3:17" x14ac:dyDescent="0.2">
      <c r="C522">
        <v>2010</v>
      </c>
      <c r="D522">
        <v>10</v>
      </c>
      <c r="E522" t="s">
        <v>10</v>
      </c>
      <c r="F522" t="s">
        <v>61</v>
      </c>
      <c r="G522" t="s">
        <v>34</v>
      </c>
      <c r="H522">
        <v>845</v>
      </c>
      <c r="I522" t="s">
        <v>13</v>
      </c>
      <c r="J522">
        <v>975</v>
      </c>
      <c r="K522" t="s">
        <v>13</v>
      </c>
      <c r="L522">
        <v>1175</v>
      </c>
      <c r="M522" t="s">
        <v>13</v>
      </c>
      <c r="N522">
        <v>1350</v>
      </c>
      <c r="O522" t="s">
        <v>13</v>
      </c>
      <c r="P522">
        <v>1020</v>
      </c>
      <c r="Q522" t="s">
        <v>13</v>
      </c>
    </row>
    <row r="523" spans="3:17" x14ac:dyDescent="0.2">
      <c r="C523">
        <v>2010</v>
      </c>
      <c r="D523">
        <v>10</v>
      </c>
      <c r="E523" t="s">
        <v>10</v>
      </c>
      <c r="F523" t="s">
        <v>61</v>
      </c>
      <c r="G523" t="s">
        <v>35</v>
      </c>
      <c r="H523">
        <v>900</v>
      </c>
      <c r="I523" t="s">
        <v>13</v>
      </c>
      <c r="J523">
        <v>1150</v>
      </c>
      <c r="K523" t="s">
        <v>13</v>
      </c>
      <c r="L523">
        <v>1850</v>
      </c>
      <c r="M523" t="s">
        <v>13</v>
      </c>
      <c r="N523">
        <v>3000</v>
      </c>
      <c r="O523" t="s">
        <v>15</v>
      </c>
      <c r="P523">
        <v>1325</v>
      </c>
      <c r="Q523" t="s">
        <v>13</v>
      </c>
    </row>
    <row r="524" spans="3:17" x14ac:dyDescent="0.2">
      <c r="C524">
        <v>2010</v>
      </c>
      <c r="D524">
        <v>10</v>
      </c>
      <c r="E524" t="s">
        <v>10</v>
      </c>
      <c r="F524" t="s">
        <v>61</v>
      </c>
      <c r="G524" t="s">
        <v>36</v>
      </c>
      <c r="H524">
        <v>733</v>
      </c>
      <c r="I524" t="s">
        <v>13</v>
      </c>
      <c r="J524">
        <v>905</v>
      </c>
      <c r="K524" t="s">
        <v>13</v>
      </c>
      <c r="L524">
        <v>1111</v>
      </c>
      <c r="M524" t="s">
        <v>13</v>
      </c>
      <c r="N524">
        <v>1275</v>
      </c>
      <c r="O524" t="s">
        <v>13</v>
      </c>
      <c r="P524">
        <v>951</v>
      </c>
      <c r="Q524" t="s">
        <v>13</v>
      </c>
    </row>
    <row r="525" spans="3:17" x14ac:dyDescent="0.2">
      <c r="C525">
        <v>2010</v>
      </c>
      <c r="D525">
        <v>10</v>
      </c>
      <c r="E525" t="s">
        <v>10</v>
      </c>
      <c r="F525" t="s">
        <v>61</v>
      </c>
      <c r="G525" t="s">
        <v>37</v>
      </c>
      <c r="H525">
        <v>599</v>
      </c>
      <c r="I525" t="s">
        <v>13</v>
      </c>
      <c r="J525">
        <v>745</v>
      </c>
      <c r="K525" t="s">
        <v>13</v>
      </c>
      <c r="L525">
        <v>964</v>
      </c>
      <c r="M525" t="s">
        <v>13</v>
      </c>
      <c r="N525">
        <v>980</v>
      </c>
      <c r="O525" t="s">
        <v>13</v>
      </c>
      <c r="P525">
        <v>790</v>
      </c>
      <c r="Q525" t="s">
        <v>13</v>
      </c>
    </row>
    <row r="526" spans="3:17" x14ac:dyDescent="0.2">
      <c r="C526">
        <v>2010</v>
      </c>
      <c r="D526">
        <v>10</v>
      </c>
      <c r="E526" t="s">
        <v>10</v>
      </c>
      <c r="F526" t="s">
        <v>61</v>
      </c>
      <c r="G526" t="s">
        <v>38</v>
      </c>
      <c r="H526">
        <v>629</v>
      </c>
      <c r="I526" t="s">
        <v>13</v>
      </c>
      <c r="J526">
        <v>729</v>
      </c>
      <c r="K526" t="s">
        <v>13</v>
      </c>
      <c r="L526">
        <v>860</v>
      </c>
      <c r="M526" t="s">
        <v>13</v>
      </c>
      <c r="N526">
        <v>1008</v>
      </c>
      <c r="O526" t="s">
        <v>13</v>
      </c>
      <c r="P526">
        <v>800</v>
      </c>
      <c r="Q526" t="s">
        <v>13</v>
      </c>
    </row>
    <row r="527" spans="3:17" x14ac:dyDescent="0.2">
      <c r="C527">
        <v>2010</v>
      </c>
      <c r="D527">
        <v>10</v>
      </c>
      <c r="E527" t="s">
        <v>10</v>
      </c>
      <c r="F527" t="s">
        <v>61</v>
      </c>
      <c r="G527" t="s">
        <v>39</v>
      </c>
      <c r="H527">
        <v>660</v>
      </c>
      <c r="I527" t="s">
        <v>13</v>
      </c>
      <c r="J527">
        <v>815</v>
      </c>
      <c r="K527" t="s">
        <v>13</v>
      </c>
      <c r="L527">
        <v>995</v>
      </c>
      <c r="M527" t="s">
        <v>13</v>
      </c>
      <c r="N527">
        <v>1400</v>
      </c>
      <c r="O527" t="s">
        <v>13</v>
      </c>
      <c r="P527">
        <v>825</v>
      </c>
      <c r="Q527" t="s">
        <v>13</v>
      </c>
    </row>
    <row r="528" spans="3:17" x14ac:dyDescent="0.2">
      <c r="C528">
        <v>2010</v>
      </c>
      <c r="D528">
        <v>10</v>
      </c>
      <c r="E528" t="s">
        <v>10</v>
      </c>
      <c r="F528" t="s">
        <v>61</v>
      </c>
      <c r="G528" t="s">
        <v>40</v>
      </c>
      <c r="H528">
        <v>625</v>
      </c>
      <c r="I528" t="s">
        <v>13</v>
      </c>
      <c r="J528">
        <v>725</v>
      </c>
      <c r="K528" t="s">
        <v>13</v>
      </c>
      <c r="L528">
        <v>840</v>
      </c>
      <c r="M528" t="s">
        <v>13</v>
      </c>
      <c r="N528">
        <v>1050</v>
      </c>
      <c r="O528" t="s">
        <v>13</v>
      </c>
      <c r="P528">
        <v>800</v>
      </c>
      <c r="Q528" t="s">
        <v>13</v>
      </c>
    </row>
    <row r="529" spans="3:17" x14ac:dyDescent="0.2">
      <c r="C529">
        <v>2010</v>
      </c>
      <c r="D529">
        <v>10</v>
      </c>
      <c r="E529" t="s">
        <v>10</v>
      </c>
      <c r="F529" t="s">
        <v>61</v>
      </c>
      <c r="G529" t="s">
        <v>41</v>
      </c>
      <c r="H529">
        <v>650</v>
      </c>
      <c r="I529" t="s">
        <v>13</v>
      </c>
      <c r="J529">
        <v>760</v>
      </c>
      <c r="K529" t="s">
        <v>13</v>
      </c>
      <c r="L529">
        <v>950</v>
      </c>
      <c r="M529" t="s">
        <v>13</v>
      </c>
      <c r="N529">
        <v>1100</v>
      </c>
      <c r="O529" t="s">
        <v>13</v>
      </c>
      <c r="P529">
        <v>820</v>
      </c>
      <c r="Q529" t="s">
        <v>13</v>
      </c>
    </row>
    <row r="530" spans="3:17" x14ac:dyDescent="0.2">
      <c r="C530">
        <v>2010</v>
      </c>
      <c r="D530">
        <v>10</v>
      </c>
      <c r="E530" t="s">
        <v>10</v>
      </c>
      <c r="F530" t="s">
        <v>61</v>
      </c>
      <c r="G530" t="s">
        <v>42</v>
      </c>
      <c r="H530">
        <v>633</v>
      </c>
      <c r="I530" t="s">
        <v>13</v>
      </c>
      <c r="J530">
        <v>675</v>
      </c>
      <c r="K530" t="s">
        <v>13</v>
      </c>
      <c r="L530">
        <v>850</v>
      </c>
      <c r="M530" t="s">
        <v>13</v>
      </c>
      <c r="N530">
        <v>1050</v>
      </c>
      <c r="O530" t="s">
        <v>13</v>
      </c>
      <c r="P530">
        <v>750</v>
      </c>
      <c r="Q530" t="s">
        <v>13</v>
      </c>
    </row>
    <row r="531" spans="3:17" x14ac:dyDescent="0.2">
      <c r="C531">
        <v>2010</v>
      </c>
      <c r="D531">
        <v>10</v>
      </c>
      <c r="E531" t="s">
        <v>10</v>
      </c>
      <c r="F531" t="s">
        <v>61</v>
      </c>
      <c r="G531" t="s">
        <v>43</v>
      </c>
      <c r="H531">
        <v>801</v>
      </c>
      <c r="I531" t="s">
        <v>13</v>
      </c>
      <c r="J531">
        <v>900</v>
      </c>
      <c r="K531" t="s">
        <v>13</v>
      </c>
      <c r="L531">
        <v>1085</v>
      </c>
      <c r="M531" t="s">
        <v>13</v>
      </c>
      <c r="N531">
        <v>1182</v>
      </c>
      <c r="O531" t="s">
        <v>13</v>
      </c>
      <c r="P531">
        <v>925</v>
      </c>
      <c r="Q531" t="s">
        <v>13</v>
      </c>
    </row>
    <row r="532" spans="3:17" x14ac:dyDescent="0.2">
      <c r="C532">
        <v>2009</v>
      </c>
      <c r="D532">
        <v>10</v>
      </c>
      <c r="E532" t="s">
        <v>10</v>
      </c>
      <c r="F532" t="s">
        <v>61</v>
      </c>
      <c r="G532" t="s">
        <v>43</v>
      </c>
      <c r="H532">
        <v>784</v>
      </c>
      <c r="I532" t="s">
        <v>13</v>
      </c>
      <c r="J532">
        <v>875</v>
      </c>
      <c r="K532" t="s">
        <v>13</v>
      </c>
      <c r="L532">
        <v>1050</v>
      </c>
      <c r="M532" t="s">
        <v>13</v>
      </c>
      <c r="N532">
        <v>1175</v>
      </c>
      <c r="O532" t="s">
        <v>13</v>
      </c>
      <c r="P532">
        <v>900</v>
      </c>
      <c r="Q532" t="s">
        <v>13</v>
      </c>
    </row>
    <row r="533" spans="3:17" x14ac:dyDescent="0.2">
      <c r="C533">
        <v>2008</v>
      </c>
      <c r="D533">
        <v>10</v>
      </c>
      <c r="E533" t="s">
        <v>10</v>
      </c>
      <c r="F533" t="s">
        <v>61</v>
      </c>
      <c r="G533" t="s">
        <v>43</v>
      </c>
      <c r="H533">
        <v>750</v>
      </c>
      <c r="I533" t="s">
        <v>13</v>
      </c>
      <c r="J533">
        <v>850</v>
      </c>
      <c r="K533" t="s">
        <v>13</v>
      </c>
      <c r="L533">
        <v>1000</v>
      </c>
      <c r="M533" t="s">
        <v>13</v>
      </c>
      <c r="N533">
        <v>1100</v>
      </c>
      <c r="O533" t="s">
        <v>13</v>
      </c>
      <c r="P533">
        <v>875</v>
      </c>
      <c r="Q533" t="s">
        <v>13</v>
      </c>
    </row>
    <row r="534" spans="3:17" x14ac:dyDescent="0.2">
      <c r="C534">
        <v>2007</v>
      </c>
      <c r="D534">
        <v>10</v>
      </c>
      <c r="E534" t="s">
        <v>10</v>
      </c>
      <c r="F534" t="s">
        <v>61</v>
      </c>
      <c r="G534" t="s">
        <v>43</v>
      </c>
      <c r="H534">
        <v>738</v>
      </c>
      <c r="I534" t="s">
        <v>13</v>
      </c>
      <c r="J534">
        <v>800</v>
      </c>
      <c r="K534" t="s">
        <v>13</v>
      </c>
      <c r="L534">
        <v>970</v>
      </c>
      <c r="M534" t="s">
        <v>13</v>
      </c>
      <c r="N534">
        <v>1019</v>
      </c>
      <c r="O534" t="s">
        <v>13</v>
      </c>
      <c r="P534">
        <v>830</v>
      </c>
      <c r="Q534" t="s">
        <v>13</v>
      </c>
    </row>
    <row r="535" spans="3:17" x14ac:dyDescent="0.2">
      <c r="C535">
        <v>2006</v>
      </c>
      <c r="D535">
        <v>10</v>
      </c>
      <c r="E535" t="s">
        <v>10</v>
      </c>
      <c r="F535" t="s">
        <v>61</v>
      </c>
      <c r="G535" t="s">
        <v>43</v>
      </c>
      <c r="H535">
        <v>700</v>
      </c>
      <c r="I535" t="s">
        <v>13</v>
      </c>
      <c r="J535">
        <v>780</v>
      </c>
      <c r="K535" t="s">
        <v>13</v>
      </c>
      <c r="L535">
        <v>940</v>
      </c>
      <c r="M535" t="s">
        <v>13</v>
      </c>
      <c r="N535">
        <v>1030</v>
      </c>
      <c r="O535" t="s">
        <v>13</v>
      </c>
      <c r="P535">
        <v>800</v>
      </c>
      <c r="Q535" t="s">
        <v>13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B5:I4236"/>
  <sheetViews>
    <sheetView zoomScale="120" zoomScaleNormal="120" workbookViewId="0">
      <selection activeCell="F4" sqref="F4"/>
    </sheetView>
  </sheetViews>
  <sheetFormatPr defaultRowHeight="12.75" x14ac:dyDescent="0.2"/>
  <cols>
    <col min="1" max="1025" width="11.5703125"/>
  </cols>
  <sheetData>
    <row r="5" spans="2:9" x14ac:dyDescent="0.2">
      <c r="B5" s="5" t="s">
        <v>62</v>
      </c>
      <c r="C5" s="5" t="s">
        <v>44</v>
      </c>
      <c r="D5" s="5" t="s">
        <v>45</v>
      </c>
      <c r="E5" s="5" t="s">
        <v>46</v>
      </c>
      <c r="F5" s="5" t="s">
        <v>47</v>
      </c>
      <c r="G5" s="5" t="s">
        <v>63</v>
      </c>
      <c r="H5" s="5" t="s">
        <v>48</v>
      </c>
      <c r="I5" s="5" t="s">
        <v>64</v>
      </c>
    </row>
    <row r="6" spans="2:9" hidden="1" x14ac:dyDescent="0.2">
      <c r="B6" t="str">
        <f t="shared" ref="B6:B69" si="0">C6&amp;D6&amp;E6&amp;F6&amp;G6&amp;H6</f>
        <v>201910apartmentaveragebachelor_rateWest End/Stanley Park</v>
      </c>
      <c r="C6">
        <v>2019</v>
      </c>
      <c r="D6">
        <v>10</v>
      </c>
      <c r="E6" t="s">
        <v>65</v>
      </c>
      <c r="F6" t="s">
        <v>59</v>
      </c>
      <c r="G6" t="s">
        <v>49</v>
      </c>
      <c r="H6" t="s">
        <v>12</v>
      </c>
      <c r="I6">
        <v>1287</v>
      </c>
    </row>
    <row r="7" spans="2:9" hidden="1" x14ac:dyDescent="0.2">
      <c r="B7" t="str">
        <f t="shared" si="0"/>
        <v>201910apartmentaveragebachelor_rateEnglish Bay</v>
      </c>
      <c r="C7">
        <v>2019</v>
      </c>
      <c r="D7">
        <v>10</v>
      </c>
      <c r="E7" t="s">
        <v>65</v>
      </c>
      <c r="F7" t="s">
        <v>59</v>
      </c>
      <c r="G7" t="s">
        <v>49</v>
      </c>
      <c r="H7" t="s">
        <v>16</v>
      </c>
      <c r="I7">
        <v>1331</v>
      </c>
    </row>
    <row r="8" spans="2:9" hidden="1" x14ac:dyDescent="0.2">
      <c r="B8" t="str">
        <f t="shared" si="0"/>
        <v>201910apartmentaveragebachelor_rateDowntown</v>
      </c>
      <c r="C8">
        <v>2019</v>
      </c>
      <c r="D8">
        <v>10</v>
      </c>
      <c r="E8" t="s">
        <v>65</v>
      </c>
      <c r="F8" t="s">
        <v>59</v>
      </c>
      <c r="G8" t="s">
        <v>49</v>
      </c>
      <c r="H8" t="s">
        <v>17</v>
      </c>
      <c r="I8">
        <v>1360</v>
      </c>
    </row>
    <row r="9" spans="2:9" hidden="1" x14ac:dyDescent="0.2">
      <c r="B9" t="str">
        <f t="shared" si="0"/>
        <v>201910apartmentaveragebachelor_rateSouth Granville/Oak</v>
      </c>
      <c r="C9">
        <v>2019</v>
      </c>
      <c r="D9">
        <v>10</v>
      </c>
      <c r="E9" t="s">
        <v>65</v>
      </c>
      <c r="F9" t="s">
        <v>59</v>
      </c>
      <c r="G9" t="s">
        <v>49</v>
      </c>
      <c r="H9" t="s">
        <v>19</v>
      </c>
      <c r="I9">
        <v>1202</v>
      </c>
    </row>
    <row r="10" spans="2:9" hidden="1" x14ac:dyDescent="0.2">
      <c r="B10" t="str">
        <f t="shared" si="0"/>
        <v>201910apartmentaveragebachelor_rateKitsilano/Point Grey</v>
      </c>
      <c r="C10">
        <v>2019</v>
      </c>
      <c r="D10">
        <v>10</v>
      </c>
      <c r="E10" t="s">
        <v>65</v>
      </c>
      <c r="F10" t="s">
        <v>59</v>
      </c>
      <c r="G10" t="s">
        <v>49</v>
      </c>
      <c r="H10" t="s">
        <v>20</v>
      </c>
      <c r="I10">
        <v>1276</v>
      </c>
    </row>
    <row r="11" spans="2:9" hidden="1" x14ac:dyDescent="0.2">
      <c r="B11" t="str">
        <f t="shared" si="0"/>
        <v>201910apartmentaveragebachelor_rateWestside/Kerrisdale</v>
      </c>
      <c r="C11">
        <v>2019</v>
      </c>
      <c r="D11">
        <v>10</v>
      </c>
      <c r="E11" t="s">
        <v>65</v>
      </c>
      <c r="F11" t="s">
        <v>59</v>
      </c>
      <c r="G11" t="s">
        <v>49</v>
      </c>
      <c r="H11" t="s">
        <v>21</v>
      </c>
      <c r="I11">
        <v>1154</v>
      </c>
    </row>
    <row r="12" spans="2:9" hidden="1" x14ac:dyDescent="0.2">
      <c r="B12" t="str">
        <f t="shared" si="0"/>
        <v>201910apartmentaveragebachelor_rateMarpole</v>
      </c>
      <c r="C12">
        <v>2019</v>
      </c>
      <c r="D12">
        <v>10</v>
      </c>
      <c r="E12" t="s">
        <v>65</v>
      </c>
      <c r="F12" t="s">
        <v>59</v>
      </c>
      <c r="G12" t="s">
        <v>49</v>
      </c>
      <c r="H12" t="s">
        <v>23</v>
      </c>
      <c r="I12">
        <v>1114</v>
      </c>
    </row>
    <row r="13" spans="2:9" hidden="1" x14ac:dyDescent="0.2">
      <c r="B13" t="str">
        <f t="shared" si="0"/>
        <v>201910apartmentaveragebachelor_rateMount Pleasant/Renfrew Heights</v>
      </c>
      <c r="C13">
        <v>2019</v>
      </c>
      <c r="D13">
        <v>10</v>
      </c>
      <c r="E13" t="s">
        <v>65</v>
      </c>
      <c r="F13" t="s">
        <v>59</v>
      </c>
      <c r="G13" t="s">
        <v>49</v>
      </c>
      <c r="H13" t="s">
        <v>24</v>
      </c>
      <c r="I13">
        <v>1247</v>
      </c>
    </row>
    <row r="14" spans="2:9" hidden="1" x14ac:dyDescent="0.2">
      <c r="B14" t="str">
        <f t="shared" si="0"/>
        <v>201910apartmentaveragebachelor_rateEast Hastings</v>
      </c>
      <c r="C14">
        <v>2019</v>
      </c>
      <c r="D14">
        <v>10</v>
      </c>
      <c r="E14" t="s">
        <v>65</v>
      </c>
      <c r="F14" t="s">
        <v>59</v>
      </c>
      <c r="G14" t="s">
        <v>49</v>
      </c>
      <c r="H14" t="s">
        <v>25</v>
      </c>
      <c r="I14">
        <v>1294</v>
      </c>
    </row>
    <row r="15" spans="2:9" hidden="1" x14ac:dyDescent="0.2">
      <c r="B15" t="str">
        <f t="shared" si="0"/>
        <v>201910apartmentaveragebachelor_rateSoutheast Vancouver</v>
      </c>
      <c r="C15">
        <v>2019</v>
      </c>
      <c r="D15">
        <v>10</v>
      </c>
      <c r="E15" t="s">
        <v>65</v>
      </c>
      <c r="F15" t="s">
        <v>59</v>
      </c>
      <c r="G15" t="s">
        <v>49</v>
      </c>
      <c r="H15" t="s">
        <v>26</v>
      </c>
      <c r="I15">
        <v>1098</v>
      </c>
    </row>
    <row r="16" spans="2:9" hidden="1" x14ac:dyDescent="0.2">
      <c r="B16" t="str">
        <f t="shared" si="0"/>
        <v>201910apartmentaveragebachelor_rateUniversity Endowment Lands</v>
      </c>
      <c r="C16">
        <v>2019</v>
      </c>
      <c r="D16">
        <v>10</v>
      </c>
      <c r="E16" t="s">
        <v>65</v>
      </c>
      <c r="F16" t="s">
        <v>59</v>
      </c>
      <c r="G16" t="s">
        <v>49</v>
      </c>
      <c r="H16" t="s">
        <v>27</v>
      </c>
      <c r="I16">
        <v>1450</v>
      </c>
    </row>
    <row r="17" spans="2:9" hidden="1" x14ac:dyDescent="0.2">
      <c r="B17" t="str">
        <f t="shared" si="0"/>
        <v>201910apartmentaveragebachelor_rateCentral Park/Metrotown</v>
      </c>
      <c r="C17">
        <v>2019</v>
      </c>
      <c r="D17">
        <v>10</v>
      </c>
      <c r="E17" t="s">
        <v>65</v>
      </c>
      <c r="F17" t="s">
        <v>59</v>
      </c>
      <c r="G17" t="s">
        <v>49</v>
      </c>
      <c r="H17" t="s">
        <v>28</v>
      </c>
      <c r="I17">
        <v>1152</v>
      </c>
    </row>
    <row r="18" spans="2:9" hidden="1" x14ac:dyDescent="0.2">
      <c r="B18" t="str">
        <f t="shared" si="0"/>
        <v>201910apartmentaveragebachelor_rateSoutheast Burnaby</v>
      </c>
      <c r="C18">
        <v>2019</v>
      </c>
      <c r="D18">
        <v>10</v>
      </c>
      <c r="E18" t="s">
        <v>65</v>
      </c>
      <c r="F18" t="s">
        <v>59</v>
      </c>
      <c r="G18" t="s">
        <v>49</v>
      </c>
      <c r="H18" t="s">
        <v>29</v>
      </c>
      <c r="I18">
        <v>851</v>
      </c>
    </row>
    <row r="19" spans="2:9" hidden="1" x14ac:dyDescent="0.2">
      <c r="B19" t="str">
        <f t="shared" si="0"/>
        <v>201910apartmentaveragebachelor_rateNorth Burnaby</v>
      </c>
      <c r="C19">
        <v>2019</v>
      </c>
      <c r="D19">
        <v>10</v>
      </c>
      <c r="E19" t="s">
        <v>65</v>
      </c>
      <c r="F19" t="s">
        <v>59</v>
      </c>
      <c r="G19" t="s">
        <v>49</v>
      </c>
      <c r="H19" t="s">
        <v>31</v>
      </c>
      <c r="I19">
        <v>950</v>
      </c>
    </row>
    <row r="20" spans="2:9" hidden="1" x14ac:dyDescent="0.2">
      <c r="B20" t="str">
        <f t="shared" si="0"/>
        <v>201910apartmentaveragebachelor_rateNew Westminster</v>
      </c>
      <c r="C20">
        <v>2019</v>
      </c>
      <c r="D20">
        <v>10</v>
      </c>
      <c r="E20" t="s">
        <v>65</v>
      </c>
      <c r="F20" t="s">
        <v>59</v>
      </c>
      <c r="G20" t="s">
        <v>49</v>
      </c>
      <c r="H20" t="s">
        <v>32</v>
      </c>
      <c r="I20">
        <v>1092</v>
      </c>
    </row>
    <row r="21" spans="2:9" hidden="1" x14ac:dyDescent="0.2">
      <c r="B21" t="str">
        <f t="shared" si="0"/>
        <v>201910apartmentaveragebachelor_rateNorth Vancouver CY</v>
      </c>
      <c r="C21">
        <v>2019</v>
      </c>
      <c r="D21">
        <v>10</v>
      </c>
      <c r="E21" t="s">
        <v>65</v>
      </c>
      <c r="F21" t="s">
        <v>59</v>
      </c>
      <c r="G21" t="s">
        <v>49</v>
      </c>
      <c r="H21" t="s">
        <v>33</v>
      </c>
      <c r="I21">
        <v>1195</v>
      </c>
    </row>
    <row r="22" spans="2:9" hidden="1" x14ac:dyDescent="0.2">
      <c r="B22" t="str">
        <f t="shared" si="0"/>
        <v>201910apartmentaveragebachelor_rateNorth Vancouver DM</v>
      </c>
      <c r="C22">
        <v>2019</v>
      </c>
      <c r="D22">
        <v>10</v>
      </c>
      <c r="E22" t="s">
        <v>65</v>
      </c>
      <c r="F22" t="s">
        <v>59</v>
      </c>
      <c r="G22" t="s">
        <v>49</v>
      </c>
      <c r="H22" t="s">
        <v>34</v>
      </c>
      <c r="I22">
        <v>1247</v>
      </c>
    </row>
    <row r="23" spans="2:9" hidden="1" x14ac:dyDescent="0.2">
      <c r="B23" t="str">
        <f t="shared" si="0"/>
        <v>201910apartmentaveragebachelor_rateWest Vancouver</v>
      </c>
      <c r="C23">
        <v>2019</v>
      </c>
      <c r="D23">
        <v>10</v>
      </c>
      <c r="E23" t="s">
        <v>65</v>
      </c>
      <c r="F23" t="s">
        <v>59</v>
      </c>
      <c r="G23" t="s">
        <v>49</v>
      </c>
      <c r="H23" t="s">
        <v>35</v>
      </c>
      <c r="I23">
        <v>1412</v>
      </c>
    </row>
    <row r="24" spans="2:9" hidden="1" x14ac:dyDescent="0.2">
      <c r="B24" t="str">
        <f t="shared" si="0"/>
        <v>201910apartmentaveragebachelor_rateRichmond</v>
      </c>
      <c r="C24">
        <v>2019</v>
      </c>
      <c r="D24">
        <v>10</v>
      </c>
      <c r="E24" t="s">
        <v>65</v>
      </c>
      <c r="F24" t="s">
        <v>59</v>
      </c>
      <c r="G24" t="s">
        <v>49</v>
      </c>
      <c r="H24" t="s">
        <v>36</v>
      </c>
      <c r="I24">
        <v>1058</v>
      </c>
    </row>
    <row r="25" spans="2:9" hidden="1" x14ac:dyDescent="0.2">
      <c r="B25" t="str">
        <f t="shared" si="0"/>
        <v>201910apartmentaveragebachelor_rateDelta</v>
      </c>
      <c r="C25">
        <v>2019</v>
      </c>
      <c r="D25">
        <v>10</v>
      </c>
      <c r="E25" t="s">
        <v>65</v>
      </c>
      <c r="F25" t="s">
        <v>59</v>
      </c>
      <c r="G25" t="s">
        <v>49</v>
      </c>
      <c r="H25" t="s">
        <v>37</v>
      </c>
      <c r="I25">
        <v>785</v>
      </c>
    </row>
    <row r="26" spans="2:9" hidden="1" x14ac:dyDescent="0.2">
      <c r="B26" t="str">
        <f t="shared" si="0"/>
        <v>201910apartmentaveragebachelor_rateSurrey</v>
      </c>
      <c r="C26">
        <v>2019</v>
      </c>
      <c r="D26">
        <v>10</v>
      </c>
      <c r="E26" t="s">
        <v>65</v>
      </c>
      <c r="F26" t="s">
        <v>59</v>
      </c>
      <c r="G26" t="s">
        <v>49</v>
      </c>
      <c r="H26" t="s">
        <v>38</v>
      </c>
      <c r="I26">
        <v>891</v>
      </c>
    </row>
    <row r="27" spans="2:9" hidden="1" x14ac:dyDescent="0.2">
      <c r="B27" t="str">
        <f t="shared" si="0"/>
        <v>201910apartmentaveragebachelor_rateWhite Rock</v>
      </c>
      <c r="C27">
        <v>2019</v>
      </c>
      <c r="D27">
        <v>10</v>
      </c>
      <c r="E27" t="s">
        <v>65</v>
      </c>
      <c r="F27" t="s">
        <v>59</v>
      </c>
      <c r="G27" t="s">
        <v>49</v>
      </c>
      <c r="H27" t="s">
        <v>39</v>
      </c>
      <c r="I27">
        <v>969</v>
      </c>
    </row>
    <row r="28" spans="2:9" hidden="1" x14ac:dyDescent="0.2">
      <c r="B28" t="str">
        <f t="shared" si="0"/>
        <v>201910apartmentaveragebachelor_rateLangley City and Langley DM</v>
      </c>
      <c r="C28">
        <v>2019</v>
      </c>
      <c r="D28">
        <v>10</v>
      </c>
      <c r="E28" t="s">
        <v>65</v>
      </c>
      <c r="F28" t="s">
        <v>59</v>
      </c>
      <c r="G28" t="s">
        <v>49</v>
      </c>
      <c r="H28" t="s">
        <v>40</v>
      </c>
      <c r="I28">
        <v>901</v>
      </c>
    </row>
    <row r="29" spans="2:9" hidden="1" x14ac:dyDescent="0.2">
      <c r="B29" t="str">
        <f t="shared" si="0"/>
        <v>201910apartmentaveragebachelor_rateTri-Cities</v>
      </c>
      <c r="C29">
        <v>2019</v>
      </c>
      <c r="D29">
        <v>10</v>
      </c>
      <c r="E29" t="s">
        <v>65</v>
      </c>
      <c r="F29" t="s">
        <v>59</v>
      </c>
      <c r="G29" t="s">
        <v>49</v>
      </c>
      <c r="H29" t="s">
        <v>41</v>
      </c>
      <c r="I29">
        <v>930</v>
      </c>
    </row>
    <row r="30" spans="2:9" hidden="1" x14ac:dyDescent="0.2">
      <c r="B30" t="str">
        <f t="shared" si="0"/>
        <v>201910apartmentaveragebachelor_rateMaple Ridge/Pitt Meadows</v>
      </c>
      <c r="C30">
        <v>2019</v>
      </c>
      <c r="D30">
        <v>10</v>
      </c>
      <c r="E30" t="s">
        <v>65</v>
      </c>
      <c r="F30" t="s">
        <v>59</v>
      </c>
      <c r="G30" t="s">
        <v>49</v>
      </c>
      <c r="H30" t="s">
        <v>42</v>
      </c>
      <c r="I30">
        <v>868</v>
      </c>
    </row>
    <row r="31" spans="2:9" hidden="1" x14ac:dyDescent="0.2">
      <c r="B31" t="str">
        <f t="shared" si="0"/>
        <v>201910apartmentaveragebachelor_rateVancouver</v>
      </c>
      <c r="C31">
        <v>2019</v>
      </c>
      <c r="D31">
        <v>10</v>
      </c>
      <c r="E31" t="s">
        <v>65</v>
      </c>
      <c r="F31" t="s">
        <v>59</v>
      </c>
      <c r="G31" t="s">
        <v>49</v>
      </c>
      <c r="H31" t="s">
        <v>43</v>
      </c>
      <c r="I31">
        <v>1227</v>
      </c>
    </row>
    <row r="32" spans="2:9" hidden="1" x14ac:dyDescent="0.2">
      <c r="B32" t="str">
        <f t="shared" si="0"/>
        <v>201810apartmentaveragebachelor_rateWest End/Stanley Park</v>
      </c>
      <c r="C32">
        <v>2018</v>
      </c>
      <c r="D32">
        <v>10</v>
      </c>
      <c r="E32" t="s">
        <v>65</v>
      </c>
      <c r="F32" t="s">
        <v>59</v>
      </c>
      <c r="G32" t="s">
        <v>49</v>
      </c>
      <c r="H32" t="s">
        <v>12</v>
      </c>
      <c r="I32">
        <v>1186</v>
      </c>
    </row>
    <row r="33" spans="2:9" hidden="1" x14ac:dyDescent="0.2">
      <c r="B33" t="str">
        <f t="shared" si="0"/>
        <v>201810apartmentaveragebachelor_rateEnglish Bay</v>
      </c>
      <c r="C33">
        <v>2018</v>
      </c>
      <c r="D33">
        <v>10</v>
      </c>
      <c r="E33" t="s">
        <v>65</v>
      </c>
      <c r="F33" t="s">
        <v>59</v>
      </c>
      <c r="G33" t="s">
        <v>49</v>
      </c>
      <c r="H33" t="s">
        <v>16</v>
      </c>
      <c r="I33">
        <v>1181</v>
      </c>
    </row>
    <row r="34" spans="2:9" hidden="1" x14ac:dyDescent="0.2">
      <c r="B34" t="str">
        <f t="shared" si="0"/>
        <v>201810apartmentaveragebachelor_rateDowntown</v>
      </c>
      <c r="C34">
        <v>2018</v>
      </c>
      <c r="D34">
        <v>10</v>
      </c>
      <c r="E34" t="s">
        <v>65</v>
      </c>
      <c r="F34" t="s">
        <v>59</v>
      </c>
      <c r="G34" t="s">
        <v>49</v>
      </c>
      <c r="H34" t="s">
        <v>17</v>
      </c>
      <c r="I34">
        <v>1306</v>
      </c>
    </row>
    <row r="35" spans="2:9" hidden="1" x14ac:dyDescent="0.2">
      <c r="B35" t="str">
        <f t="shared" si="0"/>
        <v>201810apartmentaveragebachelor_rateSouth Granville/Oak</v>
      </c>
      <c r="C35">
        <v>2018</v>
      </c>
      <c r="D35">
        <v>10</v>
      </c>
      <c r="E35" t="s">
        <v>65</v>
      </c>
      <c r="F35" t="s">
        <v>59</v>
      </c>
      <c r="G35" t="s">
        <v>49</v>
      </c>
      <c r="H35" t="s">
        <v>19</v>
      </c>
      <c r="I35">
        <v>1188</v>
      </c>
    </row>
    <row r="36" spans="2:9" hidden="1" x14ac:dyDescent="0.2">
      <c r="B36" t="str">
        <f t="shared" si="0"/>
        <v>201810apartmentaveragebachelor_rateKitsilano/Point Grey</v>
      </c>
      <c r="C36">
        <v>2018</v>
      </c>
      <c r="D36">
        <v>10</v>
      </c>
      <c r="E36" t="s">
        <v>65</v>
      </c>
      <c r="F36" t="s">
        <v>59</v>
      </c>
      <c r="G36" t="s">
        <v>49</v>
      </c>
      <c r="H36" t="s">
        <v>20</v>
      </c>
      <c r="I36">
        <v>1136</v>
      </c>
    </row>
    <row r="37" spans="2:9" hidden="1" x14ac:dyDescent="0.2">
      <c r="B37" t="str">
        <f t="shared" si="0"/>
        <v>201810apartmentaveragebachelor_rateWestside/Kerrisdale</v>
      </c>
      <c r="C37">
        <v>2018</v>
      </c>
      <c r="D37">
        <v>10</v>
      </c>
      <c r="E37" t="s">
        <v>65</v>
      </c>
      <c r="F37" t="s">
        <v>59</v>
      </c>
      <c r="G37" t="s">
        <v>49</v>
      </c>
      <c r="H37" t="s">
        <v>21</v>
      </c>
      <c r="I37">
        <v>1127</v>
      </c>
    </row>
    <row r="38" spans="2:9" hidden="1" x14ac:dyDescent="0.2">
      <c r="B38" t="str">
        <f t="shared" si="0"/>
        <v>201810apartmentaveragebachelor_rateMarpole</v>
      </c>
      <c r="C38">
        <v>2018</v>
      </c>
      <c r="D38">
        <v>10</v>
      </c>
      <c r="E38" t="s">
        <v>65</v>
      </c>
      <c r="F38" t="s">
        <v>59</v>
      </c>
      <c r="G38" t="s">
        <v>49</v>
      </c>
      <c r="H38" t="s">
        <v>23</v>
      </c>
      <c r="I38">
        <v>901</v>
      </c>
    </row>
    <row r="39" spans="2:9" hidden="1" x14ac:dyDescent="0.2">
      <c r="B39" t="str">
        <f t="shared" si="0"/>
        <v>201810apartmentaveragebachelor_rateMount Pleasant/Renfrew Heights</v>
      </c>
      <c r="C39">
        <v>2018</v>
      </c>
      <c r="D39">
        <v>10</v>
      </c>
      <c r="E39" t="s">
        <v>65</v>
      </c>
      <c r="F39" t="s">
        <v>59</v>
      </c>
      <c r="G39" t="s">
        <v>49</v>
      </c>
      <c r="H39" t="s">
        <v>24</v>
      </c>
      <c r="I39">
        <v>1259</v>
      </c>
    </row>
    <row r="40" spans="2:9" hidden="1" x14ac:dyDescent="0.2">
      <c r="B40" t="str">
        <f t="shared" si="0"/>
        <v>201810apartmentaveragebachelor_rateEast Hastings</v>
      </c>
      <c r="C40">
        <v>2018</v>
      </c>
      <c r="D40">
        <v>10</v>
      </c>
      <c r="E40" t="s">
        <v>65</v>
      </c>
      <c r="F40" t="s">
        <v>59</v>
      </c>
      <c r="G40" t="s">
        <v>49</v>
      </c>
      <c r="H40" t="s">
        <v>25</v>
      </c>
      <c r="I40">
        <v>1156</v>
      </c>
    </row>
    <row r="41" spans="2:9" hidden="1" x14ac:dyDescent="0.2">
      <c r="B41" t="str">
        <f t="shared" si="0"/>
        <v>201810apartmentaveragebachelor_rateSoutheast Vancouver</v>
      </c>
      <c r="C41">
        <v>2018</v>
      </c>
      <c r="D41">
        <v>10</v>
      </c>
      <c r="E41" t="s">
        <v>65</v>
      </c>
      <c r="F41" t="s">
        <v>59</v>
      </c>
      <c r="G41" t="s">
        <v>49</v>
      </c>
      <c r="H41" t="s">
        <v>26</v>
      </c>
      <c r="I41">
        <v>1041</v>
      </c>
    </row>
    <row r="42" spans="2:9" hidden="1" x14ac:dyDescent="0.2">
      <c r="B42" t="str">
        <f t="shared" si="0"/>
        <v>201810apartmentaveragebachelor_rateUniversity Endowment Lands</v>
      </c>
      <c r="C42">
        <v>2018</v>
      </c>
      <c r="D42">
        <v>10</v>
      </c>
      <c r="E42" t="s">
        <v>65</v>
      </c>
      <c r="F42" t="s">
        <v>59</v>
      </c>
      <c r="G42" t="s">
        <v>49</v>
      </c>
      <c r="H42" t="s">
        <v>27</v>
      </c>
      <c r="I42">
        <v>1398</v>
      </c>
    </row>
    <row r="43" spans="2:9" hidden="1" x14ac:dyDescent="0.2">
      <c r="B43" t="str">
        <f t="shared" si="0"/>
        <v>201810apartmentaveragebachelor_rateCentral Park/Metrotown</v>
      </c>
      <c r="C43">
        <v>2018</v>
      </c>
      <c r="D43">
        <v>10</v>
      </c>
      <c r="E43" t="s">
        <v>65</v>
      </c>
      <c r="F43" t="s">
        <v>59</v>
      </c>
      <c r="G43" t="s">
        <v>49</v>
      </c>
      <c r="H43" t="s">
        <v>28</v>
      </c>
      <c r="I43">
        <v>1083</v>
      </c>
    </row>
    <row r="44" spans="2:9" hidden="1" x14ac:dyDescent="0.2">
      <c r="B44" t="str">
        <f t="shared" si="0"/>
        <v>201810apartmentaveragebachelor_rateSoutheast Burnaby</v>
      </c>
      <c r="C44">
        <v>2018</v>
      </c>
      <c r="D44">
        <v>10</v>
      </c>
      <c r="E44" t="s">
        <v>65</v>
      </c>
      <c r="F44" t="s">
        <v>59</v>
      </c>
      <c r="G44" t="s">
        <v>49</v>
      </c>
      <c r="H44" t="s">
        <v>29</v>
      </c>
      <c r="I44">
        <v>846</v>
      </c>
    </row>
    <row r="45" spans="2:9" hidden="1" x14ac:dyDescent="0.2">
      <c r="B45" t="str">
        <f t="shared" si="0"/>
        <v>201810apartmentaveragebachelor_rateNorth Burnaby</v>
      </c>
      <c r="C45">
        <v>2018</v>
      </c>
      <c r="D45">
        <v>10</v>
      </c>
      <c r="E45" t="s">
        <v>65</v>
      </c>
      <c r="F45" t="s">
        <v>59</v>
      </c>
      <c r="G45" t="s">
        <v>49</v>
      </c>
      <c r="H45" t="s">
        <v>31</v>
      </c>
      <c r="I45">
        <v>945</v>
      </c>
    </row>
    <row r="46" spans="2:9" hidden="1" x14ac:dyDescent="0.2">
      <c r="B46" t="str">
        <f t="shared" si="0"/>
        <v>201810apartmentaveragebachelor_rateNew Westminster</v>
      </c>
      <c r="C46">
        <v>2018</v>
      </c>
      <c r="D46">
        <v>10</v>
      </c>
      <c r="E46" t="s">
        <v>65</v>
      </c>
      <c r="F46" t="s">
        <v>59</v>
      </c>
      <c r="G46" t="s">
        <v>49</v>
      </c>
      <c r="H46" t="s">
        <v>32</v>
      </c>
      <c r="I46">
        <v>914</v>
      </c>
    </row>
    <row r="47" spans="2:9" hidden="1" x14ac:dyDescent="0.2">
      <c r="B47" t="str">
        <f t="shared" si="0"/>
        <v>201810apartmentaveragebachelor_rateNorth Vancouver CY</v>
      </c>
      <c r="C47">
        <v>2018</v>
      </c>
      <c r="D47">
        <v>10</v>
      </c>
      <c r="E47" t="s">
        <v>65</v>
      </c>
      <c r="F47" t="s">
        <v>59</v>
      </c>
      <c r="G47" t="s">
        <v>49</v>
      </c>
      <c r="H47" t="s">
        <v>33</v>
      </c>
      <c r="I47">
        <v>1143</v>
      </c>
    </row>
    <row r="48" spans="2:9" hidden="1" x14ac:dyDescent="0.2">
      <c r="B48" t="str">
        <f t="shared" si="0"/>
        <v>201810apartmentaveragebachelor_rateNorth Vancouver DM</v>
      </c>
      <c r="C48">
        <v>2018</v>
      </c>
      <c r="D48">
        <v>10</v>
      </c>
      <c r="E48" t="s">
        <v>65</v>
      </c>
      <c r="F48" t="s">
        <v>59</v>
      </c>
      <c r="G48" t="s">
        <v>49</v>
      </c>
      <c r="H48" t="s">
        <v>34</v>
      </c>
      <c r="I48">
        <v>1165</v>
      </c>
    </row>
    <row r="49" spans="2:9" hidden="1" x14ac:dyDescent="0.2">
      <c r="B49" t="str">
        <f t="shared" si="0"/>
        <v>201810apartmentaveragebachelor_rateWest Vancouver</v>
      </c>
      <c r="C49">
        <v>2018</v>
      </c>
      <c r="D49">
        <v>10</v>
      </c>
      <c r="E49" t="s">
        <v>65</v>
      </c>
      <c r="F49" t="s">
        <v>59</v>
      </c>
      <c r="G49" t="s">
        <v>49</v>
      </c>
      <c r="H49" t="s">
        <v>35</v>
      </c>
      <c r="I49">
        <v>1275</v>
      </c>
    </row>
    <row r="50" spans="2:9" hidden="1" x14ac:dyDescent="0.2">
      <c r="B50" t="str">
        <f t="shared" si="0"/>
        <v>201810apartmentaveragebachelor_rateRichmond</v>
      </c>
      <c r="C50">
        <v>2018</v>
      </c>
      <c r="D50">
        <v>10</v>
      </c>
      <c r="E50" t="s">
        <v>65</v>
      </c>
      <c r="F50" t="s">
        <v>59</v>
      </c>
      <c r="G50" t="s">
        <v>49</v>
      </c>
      <c r="H50" t="s">
        <v>36</v>
      </c>
      <c r="I50">
        <v>1071</v>
      </c>
    </row>
    <row r="51" spans="2:9" hidden="1" x14ac:dyDescent="0.2">
      <c r="B51" t="str">
        <f t="shared" si="0"/>
        <v>201810apartmentaveragebachelor_rateDelta</v>
      </c>
      <c r="C51">
        <v>2018</v>
      </c>
      <c r="D51">
        <v>10</v>
      </c>
      <c r="E51" t="s">
        <v>65</v>
      </c>
      <c r="F51" t="s">
        <v>59</v>
      </c>
      <c r="G51" t="s">
        <v>49</v>
      </c>
      <c r="H51" t="s">
        <v>37</v>
      </c>
      <c r="I51">
        <v>759</v>
      </c>
    </row>
    <row r="52" spans="2:9" hidden="1" x14ac:dyDescent="0.2">
      <c r="B52" t="str">
        <f t="shared" si="0"/>
        <v>201810apartmentaveragebachelor_rateSurrey</v>
      </c>
      <c r="C52">
        <v>2018</v>
      </c>
      <c r="D52">
        <v>10</v>
      </c>
      <c r="E52" t="s">
        <v>65</v>
      </c>
      <c r="F52" t="s">
        <v>59</v>
      </c>
      <c r="G52" t="s">
        <v>49</v>
      </c>
      <c r="H52" t="s">
        <v>38</v>
      </c>
      <c r="I52">
        <v>774</v>
      </c>
    </row>
    <row r="53" spans="2:9" hidden="1" x14ac:dyDescent="0.2">
      <c r="B53" t="str">
        <f t="shared" si="0"/>
        <v>201810apartmentaveragebachelor_rateWhite Rock</v>
      </c>
      <c r="C53">
        <v>2018</v>
      </c>
      <c r="D53">
        <v>10</v>
      </c>
      <c r="E53" t="s">
        <v>65</v>
      </c>
      <c r="F53" t="s">
        <v>59</v>
      </c>
      <c r="G53" t="s">
        <v>49</v>
      </c>
      <c r="H53" t="s">
        <v>39</v>
      </c>
      <c r="I53">
        <v>884</v>
      </c>
    </row>
    <row r="54" spans="2:9" hidden="1" x14ac:dyDescent="0.2">
      <c r="B54" t="str">
        <f t="shared" si="0"/>
        <v>201810apartmentaveragebachelor_rateLangley City and Langley DM</v>
      </c>
      <c r="C54">
        <v>2018</v>
      </c>
      <c r="D54">
        <v>10</v>
      </c>
      <c r="E54" t="s">
        <v>65</v>
      </c>
      <c r="F54" t="s">
        <v>59</v>
      </c>
      <c r="G54" t="s">
        <v>49</v>
      </c>
      <c r="H54" t="s">
        <v>40</v>
      </c>
      <c r="I54">
        <v>826</v>
      </c>
    </row>
    <row r="55" spans="2:9" hidden="1" x14ac:dyDescent="0.2">
      <c r="B55" t="str">
        <f t="shared" si="0"/>
        <v>201810apartmentaveragebachelor_rateTri-Cities</v>
      </c>
      <c r="C55">
        <v>2018</v>
      </c>
      <c r="D55">
        <v>10</v>
      </c>
      <c r="E55" t="s">
        <v>65</v>
      </c>
      <c r="F55" t="s">
        <v>59</v>
      </c>
      <c r="G55" t="s">
        <v>49</v>
      </c>
      <c r="H55" t="s">
        <v>41</v>
      </c>
      <c r="I55">
        <v>861</v>
      </c>
    </row>
    <row r="56" spans="2:9" hidden="1" x14ac:dyDescent="0.2">
      <c r="B56" t="str">
        <f t="shared" si="0"/>
        <v>201810apartmentaveragebachelor_rateMaple Ridge/Pitt Meadows</v>
      </c>
      <c r="C56">
        <v>2018</v>
      </c>
      <c r="D56">
        <v>10</v>
      </c>
      <c r="E56" t="s">
        <v>65</v>
      </c>
      <c r="F56" t="s">
        <v>59</v>
      </c>
      <c r="G56" t="s">
        <v>49</v>
      </c>
      <c r="H56" t="s">
        <v>42</v>
      </c>
      <c r="I56">
        <v>706</v>
      </c>
    </row>
    <row r="57" spans="2:9" hidden="1" x14ac:dyDescent="0.2">
      <c r="B57" t="str">
        <f t="shared" si="0"/>
        <v>201810apartmentaveragebachelor_rateVancouver</v>
      </c>
      <c r="C57">
        <v>2018</v>
      </c>
      <c r="D57">
        <v>10</v>
      </c>
      <c r="E57" t="s">
        <v>65</v>
      </c>
      <c r="F57" t="s">
        <v>59</v>
      </c>
      <c r="G57" t="s">
        <v>49</v>
      </c>
      <c r="H57" t="s">
        <v>43</v>
      </c>
      <c r="I57">
        <v>1150</v>
      </c>
    </row>
    <row r="58" spans="2:9" hidden="1" x14ac:dyDescent="0.2">
      <c r="B58" t="str">
        <f t="shared" si="0"/>
        <v>201710apartmentaveragebachelor_rateWest End/Stanley Park</v>
      </c>
      <c r="C58">
        <v>2017</v>
      </c>
      <c r="D58">
        <v>10</v>
      </c>
      <c r="E58" t="s">
        <v>65</v>
      </c>
      <c r="F58" t="s">
        <v>59</v>
      </c>
      <c r="G58" t="s">
        <v>49</v>
      </c>
      <c r="H58" t="s">
        <v>12</v>
      </c>
      <c r="I58">
        <v>1109</v>
      </c>
    </row>
    <row r="59" spans="2:9" hidden="1" x14ac:dyDescent="0.2">
      <c r="B59" t="str">
        <f t="shared" si="0"/>
        <v>201710apartmentaveragebachelor_rateEnglish Bay</v>
      </c>
      <c r="C59">
        <v>2017</v>
      </c>
      <c r="D59">
        <v>10</v>
      </c>
      <c r="E59" t="s">
        <v>65</v>
      </c>
      <c r="F59" t="s">
        <v>59</v>
      </c>
      <c r="G59" t="s">
        <v>49</v>
      </c>
      <c r="H59" t="s">
        <v>16</v>
      </c>
      <c r="I59">
        <v>1131</v>
      </c>
    </row>
    <row r="60" spans="2:9" hidden="1" x14ac:dyDescent="0.2">
      <c r="B60" t="str">
        <f t="shared" si="0"/>
        <v>201710apartmentaveragebachelor_rateDowntown</v>
      </c>
      <c r="C60">
        <v>2017</v>
      </c>
      <c r="D60">
        <v>10</v>
      </c>
      <c r="E60" t="s">
        <v>65</v>
      </c>
      <c r="F60" t="s">
        <v>59</v>
      </c>
      <c r="G60" t="s">
        <v>49</v>
      </c>
      <c r="H60" t="s">
        <v>17</v>
      </c>
      <c r="I60">
        <v>1184</v>
      </c>
    </row>
    <row r="61" spans="2:9" hidden="1" x14ac:dyDescent="0.2">
      <c r="B61" t="str">
        <f t="shared" si="0"/>
        <v>201710apartmentaveragebachelor_rateSouth Granville/Oak</v>
      </c>
      <c r="C61">
        <v>2017</v>
      </c>
      <c r="D61">
        <v>10</v>
      </c>
      <c r="E61" t="s">
        <v>65</v>
      </c>
      <c r="F61" t="s">
        <v>59</v>
      </c>
      <c r="G61" t="s">
        <v>49</v>
      </c>
      <c r="H61" t="s">
        <v>19</v>
      </c>
      <c r="I61">
        <v>1077</v>
      </c>
    </row>
    <row r="62" spans="2:9" hidden="1" x14ac:dyDescent="0.2">
      <c r="B62" t="str">
        <f t="shared" si="0"/>
        <v>201710apartmentaveragebachelor_rateKitsilano/Point Grey</v>
      </c>
      <c r="C62">
        <v>2017</v>
      </c>
      <c r="D62">
        <v>10</v>
      </c>
      <c r="E62" t="s">
        <v>65</v>
      </c>
      <c r="F62" t="s">
        <v>59</v>
      </c>
      <c r="G62" t="s">
        <v>49</v>
      </c>
      <c r="H62" t="s">
        <v>20</v>
      </c>
      <c r="I62">
        <v>1084</v>
      </c>
    </row>
    <row r="63" spans="2:9" hidden="1" x14ac:dyDescent="0.2">
      <c r="B63" t="str">
        <f t="shared" si="0"/>
        <v>201710apartmentaveragebachelor_rateWestside/Kerrisdale</v>
      </c>
      <c r="C63">
        <v>2017</v>
      </c>
      <c r="D63">
        <v>10</v>
      </c>
      <c r="E63" t="s">
        <v>65</v>
      </c>
      <c r="F63" t="s">
        <v>59</v>
      </c>
      <c r="G63" t="s">
        <v>49</v>
      </c>
      <c r="H63" t="s">
        <v>21</v>
      </c>
      <c r="I63">
        <v>1045</v>
      </c>
    </row>
    <row r="64" spans="2:9" hidden="1" x14ac:dyDescent="0.2">
      <c r="B64" t="str">
        <f t="shared" si="0"/>
        <v>201710apartmentaveragebachelor_rateMarpole</v>
      </c>
      <c r="C64">
        <v>2017</v>
      </c>
      <c r="D64">
        <v>10</v>
      </c>
      <c r="E64" t="s">
        <v>65</v>
      </c>
      <c r="F64" t="s">
        <v>59</v>
      </c>
      <c r="G64" t="s">
        <v>49</v>
      </c>
      <c r="H64" t="s">
        <v>23</v>
      </c>
      <c r="I64">
        <v>828</v>
      </c>
    </row>
    <row r="65" spans="2:9" hidden="1" x14ac:dyDescent="0.2">
      <c r="B65" t="str">
        <f t="shared" si="0"/>
        <v>201710apartmentaveragebachelor_rateMount Pleasant/Renfrew Heights</v>
      </c>
      <c r="C65">
        <v>2017</v>
      </c>
      <c r="D65">
        <v>10</v>
      </c>
      <c r="E65" t="s">
        <v>65</v>
      </c>
      <c r="F65" t="s">
        <v>59</v>
      </c>
      <c r="G65" t="s">
        <v>49</v>
      </c>
      <c r="H65" t="s">
        <v>24</v>
      </c>
      <c r="I65">
        <v>1128</v>
      </c>
    </row>
    <row r="66" spans="2:9" hidden="1" x14ac:dyDescent="0.2">
      <c r="B66" t="str">
        <f t="shared" si="0"/>
        <v>201710apartmentaveragebachelor_rateEast Hastings</v>
      </c>
      <c r="C66">
        <v>2017</v>
      </c>
      <c r="D66">
        <v>10</v>
      </c>
      <c r="E66" t="s">
        <v>65</v>
      </c>
      <c r="F66" t="s">
        <v>59</v>
      </c>
      <c r="G66" t="s">
        <v>49</v>
      </c>
      <c r="H66" t="s">
        <v>25</v>
      </c>
      <c r="I66">
        <v>1108</v>
      </c>
    </row>
    <row r="67" spans="2:9" hidden="1" x14ac:dyDescent="0.2">
      <c r="B67" t="str">
        <f t="shared" si="0"/>
        <v>201710apartmentaveragebachelor_rateSoutheast Vancouver</v>
      </c>
      <c r="C67">
        <v>2017</v>
      </c>
      <c r="D67">
        <v>10</v>
      </c>
      <c r="E67" t="s">
        <v>65</v>
      </c>
      <c r="F67" t="s">
        <v>59</v>
      </c>
      <c r="G67" t="s">
        <v>49</v>
      </c>
      <c r="H67" t="s">
        <v>26</v>
      </c>
      <c r="I67">
        <v>1046</v>
      </c>
    </row>
    <row r="68" spans="2:9" hidden="1" x14ac:dyDescent="0.2">
      <c r="B68" t="str">
        <f t="shared" si="0"/>
        <v>201710apartmentaveragebachelor_rateUniversity Endowment Lands</v>
      </c>
      <c r="C68">
        <v>2017</v>
      </c>
      <c r="D68">
        <v>10</v>
      </c>
      <c r="E68" t="s">
        <v>65</v>
      </c>
      <c r="F68" t="s">
        <v>59</v>
      </c>
      <c r="G68" t="s">
        <v>49</v>
      </c>
      <c r="H68" t="s">
        <v>27</v>
      </c>
      <c r="I68">
        <v>1352</v>
      </c>
    </row>
    <row r="69" spans="2:9" hidden="1" x14ac:dyDescent="0.2">
      <c r="B69" t="str">
        <f t="shared" si="0"/>
        <v>201710apartmentaveragebachelor_rateCentral Park/Metrotown</v>
      </c>
      <c r="C69">
        <v>2017</v>
      </c>
      <c r="D69">
        <v>10</v>
      </c>
      <c r="E69" t="s">
        <v>65</v>
      </c>
      <c r="F69" t="s">
        <v>59</v>
      </c>
      <c r="G69" t="s">
        <v>49</v>
      </c>
      <c r="H69" t="s">
        <v>28</v>
      </c>
      <c r="I69">
        <v>1027</v>
      </c>
    </row>
    <row r="70" spans="2:9" hidden="1" x14ac:dyDescent="0.2">
      <c r="B70" t="str">
        <f t="shared" ref="B70:B133" si="1">C70&amp;D70&amp;E70&amp;F70&amp;G70&amp;H70</f>
        <v>201710apartmentaveragebachelor_rateSoutheast Burnaby</v>
      </c>
      <c r="C70">
        <v>2017</v>
      </c>
      <c r="D70">
        <v>10</v>
      </c>
      <c r="E70" t="s">
        <v>65</v>
      </c>
      <c r="F70" t="s">
        <v>59</v>
      </c>
      <c r="G70" t="s">
        <v>49</v>
      </c>
      <c r="H70" t="s">
        <v>29</v>
      </c>
      <c r="I70">
        <v>792</v>
      </c>
    </row>
    <row r="71" spans="2:9" hidden="1" x14ac:dyDescent="0.2">
      <c r="B71" t="str">
        <f t="shared" si="1"/>
        <v>201710apartmentaveragebachelor_rateNorth Burnaby</v>
      </c>
      <c r="C71">
        <v>2017</v>
      </c>
      <c r="D71">
        <v>10</v>
      </c>
      <c r="E71" t="s">
        <v>65</v>
      </c>
      <c r="F71" t="s">
        <v>59</v>
      </c>
      <c r="G71" t="s">
        <v>49</v>
      </c>
      <c r="H71" t="s">
        <v>31</v>
      </c>
      <c r="I71">
        <v>885</v>
      </c>
    </row>
    <row r="72" spans="2:9" hidden="1" x14ac:dyDescent="0.2">
      <c r="B72" t="str">
        <f t="shared" si="1"/>
        <v>201710apartmentaveragebachelor_rateNew Westminster</v>
      </c>
      <c r="C72">
        <v>2017</v>
      </c>
      <c r="D72">
        <v>10</v>
      </c>
      <c r="E72" t="s">
        <v>65</v>
      </c>
      <c r="F72" t="s">
        <v>59</v>
      </c>
      <c r="G72" t="s">
        <v>49</v>
      </c>
      <c r="H72" t="s">
        <v>32</v>
      </c>
      <c r="I72">
        <v>825</v>
      </c>
    </row>
    <row r="73" spans="2:9" hidden="1" x14ac:dyDescent="0.2">
      <c r="B73" t="str">
        <f t="shared" si="1"/>
        <v>201710apartmentaveragebachelor_rateNorth Vancouver CY</v>
      </c>
      <c r="C73">
        <v>2017</v>
      </c>
      <c r="D73">
        <v>10</v>
      </c>
      <c r="E73" t="s">
        <v>65</v>
      </c>
      <c r="F73" t="s">
        <v>59</v>
      </c>
      <c r="G73" t="s">
        <v>49</v>
      </c>
      <c r="H73" t="s">
        <v>33</v>
      </c>
      <c r="I73">
        <v>1018</v>
      </c>
    </row>
    <row r="74" spans="2:9" hidden="1" x14ac:dyDescent="0.2">
      <c r="B74" t="str">
        <f t="shared" si="1"/>
        <v>201710apartmentaveragebachelor_rateNorth Vancouver DM</v>
      </c>
      <c r="C74">
        <v>2017</v>
      </c>
      <c r="D74">
        <v>10</v>
      </c>
      <c r="E74" t="s">
        <v>65</v>
      </c>
      <c r="F74" t="s">
        <v>59</v>
      </c>
      <c r="G74" t="s">
        <v>49</v>
      </c>
      <c r="H74" t="s">
        <v>34</v>
      </c>
      <c r="I74">
        <v>1092</v>
      </c>
    </row>
    <row r="75" spans="2:9" hidden="1" x14ac:dyDescent="0.2">
      <c r="B75" t="str">
        <f t="shared" si="1"/>
        <v>201710apartmentaveragebachelor_rateWest Vancouver</v>
      </c>
      <c r="C75">
        <v>2017</v>
      </c>
      <c r="D75">
        <v>10</v>
      </c>
      <c r="E75" t="s">
        <v>65</v>
      </c>
      <c r="F75" t="s">
        <v>59</v>
      </c>
      <c r="G75" t="s">
        <v>49</v>
      </c>
      <c r="H75" t="s">
        <v>35</v>
      </c>
      <c r="I75">
        <v>1198</v>
      </c>
    </row>
    <row r="76" spans="2:9" hidden="1" x14ac:dyDescent="0.2">
      <c r="B76" t="str">
        <f t="shared" si="1"/>
        <v>201710apartmentaveragebachelor_rateRichmond</v>
      </c>
      <c r="C76">
        <v>2017</v>
      </c>
      <c r="D76">
        <v>10</v>
      </c>
      <c r="E76" t="s">
        <v>65</v>
      </c>
      <c r="F76" t="s">
        <v>59</v>
      </c>
      <c r="G76" t="s">
        <v>49</v>
      </c>
      <c r="H76" t="s">
        <v>36</v>
      </c>
      <c r="I76">
        <v>985</v>
      </c>
    </row>
    <row r="77" spans="2:9" hidden="1" x14ac:dyDescent="0.2">
      <c r="B77" t="str">
        <f t="shared" si="1"/>
        <v>201710apartmentaveragebachelor_rateDelta</v>
      </c>
      <c r="C77">
        <v>2017</v>
      </c>
      <c r="D77">
        <v>10</v>
      </c>
      <c r="E77" t="s">
        <v>65</v>
      </c>
      <c r="F77" t="s">
        <v>59</v>
      </c>
      <c r="G77" t="s">
        <v>49</v>
      </c>
      <c r="H77" t="s">
        <v>37</v>
      </c>
      <c r="I77">
        <v>732</v>
      </c>
    </row>
    <row r="78" spans="2:9" hidden="1" x14ac:dyDescent="0.2">
      <c r="B78" t="str">
        <f t="shared" si="1"/>
        <v>201710apartmentaveragebachelor_rateSurrey</v>
      </c>
      <c r="C78">
        <v>2017</v>
      </c>
      <c r="D78">
        <v>10</v>
      </c>
      <c r="E78" t="s">
        <v>65</v>
      </c>
      <c r="F78" t="s">
        <v>59</v>
      </c>
      <c r="G78" t="s">
        <v>49</v>
      </c>
      <c r="H78" t="s">
        <v>38</v>
      </c>
      <c r="I78">
        <v>835</v>
      </c>
    </row>
    <row r="79" spans="2:9" hidden="1" x14ac:dyDescent="0.2">
      <c r="B79" t="str">
        <f t="shared" si="1"/>
        <v>201710apartmentaveragebachelor_rateWhite Rock</v>
      </c>
      <c r="C79">
        <v>2017</v>
      </c>
      <c r="D79">
        <v>10</v>
      </c>
      <c r="E79" t="s">
        <v>65</v>
      </c>
      <c r="F79" t="s">
        <v>59</v>
      </c>
      <c r="G79" t="s">
        <v>49</v>
      </c>
      <c r="H79" t="s">
        <v>39</v>
      </c>
      <c r="I79">
        <v>833</v>
      </c>
    </row>
    <row r="80" spans="2:9" hidden="1" x14ac:dyDescent="0.2">
      <c r="B80" t="str">
        <f t="shared" si="1"/>
        <v>201710apartmentaveragebachelor_rateLangley City and Langley DM</v>
      </c>
      <c r="C80">
        <v>2017</v>
      </c>
      <c r="D80">
        <v>10</v>
      </c>
      <c r="E80" t="s">
        <v>65</v>
      </c>
      <c r="F80" t="s">
        <v>59</v>
      </c>
      <c r="G80" t="s">
        <v>49</v>
      </c>
      <c r="H80" t="s">
        <v>40</v>
      </c>
      <c r="I80">
        <v>800</v>
      </c>
    </row>
    <row r="81" spans="2:9" hidden="1" x14ac:dyDescent="0.2">
      <c r="B81" t="str">
        <f t="shared" si="1"/>
        <v>201710apartmentaveragebachelor_rateTri-Cities</v>
      </c>
      <c r="C81">
        <v>2017</v>
      </c>
      <c r="D81">
        <v>10</v>
      </c>
      <c r="E81" t="s">
        <v>65</v>
      </c>
      <c r="F81" t="s">
        <v>59</v>
      </c>
      <c r="G81" t="s">
        <v>49</v>
      </c>
      <c r="H81" t="s">
        <v>41</v>
      </c>
      <c r="I81">
        <v>810</v>
      </c>
    </row>
    <row r="82" spans="2:9" hidden="1" x14ac:dyDescent="0.2">
      <c r="B82" t="str">
        <f t="shared" si="1"/>
        <v>201710apartmentaveragebachelor_rateMaple Ridge/Pitt Meadows</v>
      </c>
      <c r="C82">
        <v>2017</v>
      </c>
      <c r="D82">
        <v>10</v>
      </c>
      <c r="E82" t="s">
        <v>65</v>
      </c>
      <c r="F82" t="s">
        <v>59</v>
      </c>
      <c r="G82" t="s">
        <v>49</v>
      </c>
      <c r="H82" t="s">
        <v>42</v>
      </c>
      <c r="I82">
        <v>653</v>
      </c>
    </row>
    <row r="83" spans="2:9" hidden="1" x14ac:dyDescent="0.2">
      <c r="B83" t="str">
        <f t="shared" si="1"/>
        <v>201710apartmentaveragebachelor_rateVancouver</v>
      </c>
      <c r="C83">
        <v>2017</v>
      </c>
      <c r="D83">
        <v>10</v>
      </c>
      <c r="E83" t="s">
        <v>65</v>
      </c>
      <c r="F83" t="s">
        <v>59</v>
      </c>
      <c r="G83" t="s">
        <v>49</v>
      </c>
      <c r="H83" t="s">
        <v>43</v>
      </c>
      <c r="I83">
        <v>1060</v>
      </c>
    </row>
    <row r="84" spans="2:9" hidden="1" x14ac:dyDescent="0.2">
      <c r="B84" t="str">
        <f t="shared" si="1"/>
        <v>201610apartmentaveragebachelor_rateWest End/Stanley Park</v>
      </c>
      <c r="C84">
        <v>2016</v>
      </c>
      <c r="D84">
        <v>10</v>
      </c>
      <c r="E84" t="s">
        <v>65</v>
      </c>
      <c r="F84" t="s">
        <v>59</v>
      </c>
      <c r="G84" t="s">
        <v>49</v>
      </c>
      <c r="H84" t="s">
        <v>12</v>
      </c>
      <c r="I84">
        <v>1050</v>
      </c>
    </row>
    <row r="85" spans="2:9" hidden="1" x14ac:dyDescent="0.2">
      <c r="B85" t="str">
        <f t="shared" si="1"/>
        <v>201610apartmentaveragebachelor_rateEnglish Bay</v>
      </c>
      <c r="C85">
        <v>2016</v>
      </c>
      <c r="D85">
        <v>10</v>
      </c>
      <c r="E85" t="s">
        <v>65</v>
      </c>
      <c r="F85" t="s">
        <v>59</v>
      </c>
      <c r="G85" t="s">
        <v>49</v>
      </c>
      <c r="H85" t="s">
        <v>16</v>
      </c>
      <c r="I85">
        <v>1133</v>
      </c>
    </row>
    <row r="86" spans="2:9" hidden="1" x14ac:dyDescent="0.2">
      <c r="B86" t="str">
        <f t="shared" si="1"/>
        <v>201610apartmentaveragebachelor_rateDowntown</v>
      </c>
      <c r="C86">
        <v>2016</v>
      </c>
      <c r="D86">
        <v>10</v>
      </c>
      <c r="E86" t="s">
        <v>65</v>
      </c>
      <c r="F86" t="s">
        <v>59</v>
      </c>
      <c r="G86" t="s">
        <v>49</v>
      </c>
      <c r="H86" t="s">
        <v>17</v>
      </c>
      <c r="I86">
        <v>1157</v>
      </c>
    </row>
    <row r="87" spans="2:9" hidden="1" x14ac:dyDescent="0.2">
      <c r="B87" t="str">
        <f t="shared" si="1"/>
        <v>201610apartmentaveragebachelor_rateSouth Granville/Oak</v>
      </c>
      <c r="C87">
        <v>2016</v>
      </c>
      <c r="D87">
        <v>10</v>
      </c>
      <c r="E87" t="s">
        <v>65</v>
      </c>
      <c r="F87" t="s">
        <v>59</v>
      </c>
      <c r="G87" t="s">
        <v>49</v>
      </c>
      <c r="H87" t="s">
        <v>19</v>
      </c>
      <c r="I87">
        <v>1047</v>
      </c>
    </row>
    <row r="88" spans="2:9" hidden="1" x14ac:dyDescent="0.2">
      <c r="B88" t="str">
        <f t="shared" si="1"/>
        <v>201610apartmentaveragebachelor_rateKitsilano/Point Grey</v>
      </c>
      <c r="C88">
        <v>2016</v>
      </c>
      <c r="D88">
        <v>10</v>
      </c>
      <c r="E88" t="s">
        <v>65</v>
      </c>
      <c r="F88" t="s">
        <v>59</v>
      </c>
      <c r="G88" t="s">
        <v>49</v>
      </c>
      <c r="H88" t="s">
        <v>20</v>
      </c>
      <c r="I88">
        <v>1055</v>
      </c>
    </row>
    <row r="89" spans="2:9" hidden="1" x14ac:dyDescent="0.2">
      <c r="B89" t="str">
        <f t="shared" si="1"/>
        <v>201610apartmentaveragebachelor_rateWestside/Kerrisdale</v>
      </c>
      <c r="C89">
        <v>2016</v>
      </c>
      <c r="D89">
        <v>10</v>
      </c>
      <c r="E89" t="s">
        <v>65</v>
      </c>
      <c r="F89" t="s">
        <v>59</v>
      </c>
      <c r="G89" t="s">
        <v>49</v>
      </c>
      <c r="H89" t="s">
        <v>21</v>
      </c>
      <c r="I89">
        <v>965</v>
      </c>
    </row>
    <row r="90" spans="2:9" hidden="1" x14ac:dyDescent="0.2">
      <c r="B90" t="str">
        <f t="shared" si="1"/>
        <v>201610apartmentaveragebachelor_rateMarpole</v>
      </c>
      <c r="C90">
        <v>2016</v>
      </c>
      <c r="D90">
        <v>10</v>
      </c>
      <c r="E90" t="s">
        <v>65</v>
      </c>
      <c r="F90" t="s">
        <v>59</v>
      </c>
      <c r="G90" t="s">
        <v>49</v>
      </c>
      <c r="H90" t="s">
        <v>23</v>
      </c>
      <c r="I90">
        <v>815</v>
      </c>
    </row>
    <row r="91" spans="2:9" hidden="1" x14ac:dyDescent="0.2">
      <c r="B91" t="str">
        <f t="shared" si="1"/>
        <v>201610apartmentaveragebachelor_rateMount Pleasant/Renfrew Heights</v>
      </c>
      <c r="C91">
        <v>2016</v>
      </c>
      <c r="D91">
        <v>10</v>
      </c>
      <c r="E91" t="s">
        <v>65</v>
      </c>
      <c r="F91" t="s">
        <v>59</v>
      </c>
      <c r="G91" t="s">
        <v>49</v>
      </c>
      <c r="H91" t="s">
        <v>24</v>
      </c>
      <c r="I91">
        <v>998</v>
      </c>
    </row>
    <row r="92" spans="2:9" hidden="1" x14ac:dyDescent="0.2">
      <c r="B92" t="str">
        <f t="shared" si="1"/>
        <v>201610apartmentaveragebachelor_rateEast Hastings</v>
      </c>
      <c r="C92">
        <v>2016</v>
      </c>
      <c r="D92">
        <v>10</v>
      </c>
      <c r="E92" t="s">
        <v>65</v>
      </c>
      <c r="F92" t="s">
        <v>59</v>
      </c>
      <c r="G92" t="s">
        <v>49</v>
      </c>
      <c r="H92" t="s">
        <v>25</v>
      </c>
      <c r="I92">
        <v>975</v>
      </c>
    </row>
    <row r="93" spans="2:9" hidden="1" x14ac:dyDescent="0.2">
      <c r="B93" t="str">
        <f t="shared" si="1"/>
        <v>201610apartmentaveragebachelor_rateSoutheast Vancouver</v>
      </c>
      <c r="C93">
        <v>2016</v>
      </c>
      <c r="D93">
        <v>10</v>
      </c>
      <c r="E93" t="s">
        <v>65</v>
      </c>
      <c r="F93" t="s">
        <v>59</v>
      </c>
      <c r="G93" t="s">
        <v>49</v>
      </c>
      <c r="H93" t="s">
        <v>26</v>
      </c>
      <c r="I93">
        <v>958</v>
      </c>
    </row>
    <row r="94" spans="2:9" hidden="1" x14ac:dyDescent="0.2">
      <c r="B94" t="str">
        <f t="shared" si="1"/>
        <v>201610apartmentaveragebachelor_rateUniversity Endowment Lands</v>
      </c>
      <c r="C94">
        <v>2016</v>
      </c>
      <c r="D94">
        <v>10</v>
      </c>
      <c r="E94" t="s">
        <v>65</v>
      </c>
      <c r="F94" t="s">
        <v>59</v>
      </c>
      <c r="G94" t="s">
        <v>49</v>
      </c>
      <c r="H94" t="s">
        <v>27</v>
      </c>
      <c r="I94">
        <v>1349</v>
      </c>
    </row>
    <row r="95" spans="2:9" hidden="1" x14ac:dyDescent="0.2">
      <c r="B95" t="str">
        <f t="shared" si="1"/>
        <v>201610apartmentaveragebachelor_rateCentral Park/Metrotown</v>
      </c>
      <c r="C95">
        <v>2016</v>
      </c>
      <c r="D95">
        <v>10</v>
      </c>
      <c r="E95" t="s">
        <v>65</v>
      </c>
      <c r="F95" t="s">
        <v>59</v>
      </c>
      <c r="G95" t="s">
        <v>49</v>
      </c>
      <c r="H95" t="s">
        <v>28</v>
      </c>
      <c r="I95">
        <v>979</v>
      </c>
    </row>
    <row r="96" spans="2:9" hidden="1" x14ac:dyDescent="0.2">
      <c r="B96" t="str">
        <f t="shared" si="1"/>
        <v>201610apartmentaveragebachelor_rateSoutheast Burnaby</v>
      </c>
      <c r="C96">
        <v>2016</v>
      </c>
      <c r="D96">
        <v>10</v>
      </c>
      <c r="E96" t="s">
        <v>65</v>
      </c>
      <c r="F96" t="s">
        <v>59</v>
      </c>
      <c r="G96" t="s">
        <v>49</v>
      </c>
      <c r="H96" t="s">
        <v>29</v>
      </c>
      <c r="I96">
        <v>767</v>
      </c>
    </row>
    <row r="97" spans="2:9" hidden="1" x14ac:dyDescent="0.2">
      <c r="B97" t="str">
        <f t="shared" si="1"/>
        <v>201610apartmentaveragebachelor_rateNorth Burnaby</v>
      </c>
      <c r="C97">
        <v>2016</v>
      </c>
      <c r="D97">
        <v>10</v>
      </c>
      <c r="E97" t="s">
        <v>65</v>
      </c>
      <c r="F97" t="s">
        <v>59</v>
      </c>
      <c r="G97" t="s">
        <v>49</v>
      </c>
      <c r="H97" t="s">
        <v>31</v>
      </c>
      <c r="I97">
        <v>820</v>
      </c>
    </row>
    <row r="98" spans="2:9" hidden="1" x14ac:dyDescent="0.2">
      <c r="B98" t="str">
        <f t="shared" si="1"/>
        <v>201610apartmentaveragebachelor_rateNew Westminster</v>
      </c>
      <c r="C98">
        <v>2016</v>
      </c>
      <c r="D98">
        <v>10</v>
      </c>
      <c r="E98" t="s">
        <v>65</v>
      </c>
      <c r="F98" t="s">
        <v>59</v>
      </c>
      <c r="G98" t="s">
        <v>49</v>
      </c>
      <c r="H98" t="s">
        <v>32</v>
      </c>
      <c r="I98">
        <v>774</v>
      </c>
    </row>
    <row r="99" spans="2:9" hidden="1" x14ac:dyDescent="0.2">
      <c r="B99" t="str">
        <f t="shared" si="1"/>
        <v>201610apartmentaveragebachelor_rateNorth Vancouver CY</v>
      </c>
      <c r="C99">
        <v>2016</v>
      </c>
      <c r="D99">
        <v>10</v>
      </c>
      <c r="E99" t="s">
        <v>65</v>
      </c>
      <c r="F99" t="s">
        <v>59</v>
      </c>
      <c r="G99" t="s">
        <v>49</v>
      </c>
      <c r="H99" t="s">
        <v>33</v>
      </c>
      <c r="I99">
        <v>1001</v>
      </c>
    </row>
    <row r="100" spans="2:9" hidden="1" x14ac:dyDescent="0.2">
      <c r="B100" t="str">
        <f t="shared" si="1"/>
        <v>201610apartmentaveragebachelor_rateNorth Vancouver DM</v>
      </c>
      <c r="C100">
        <v>2016</v>
      </c>
      <c r="D100">
        <v>10</v>
      </c>
      <c r="E100" t="s">
        <v>65</v>
      </c>
      <c r="F100" t="s">
        <v>59</v>
      </c>
      <c r="G100" t="s">
        <v>49</v>
      </c>
      <c r="H100" t="s">
        <v>34</v>
      </c>
      <c r="I100">
        <v>1015</v>
      </c>
    </row>
    <row r="101" spans="2:9" hidden="1" x14ac:dyDescent="0.2">
      <c r="B101" t="str">
        <f t="shared" si="1"/>
        <v>201610apartmentaveragebachelor_rateWest Vancouver</v>
      </c>
      <c r="C101">
        <v>2016</v>
      </c>
      <c r="D101">
        <v>10</v>
      </c>
      <c r="E101" t="s">
        <v>65</v>
      </c>
      <c r="F101" t="s">
        <v>59</v>
      </c>
      <c r="G101" t="s">
        <v>49</v>
      </c>
      <c r="H101" t="s">
        <v>35</v>
      </c>
      <c r="I101">
        <v>1237</v>
      </c>
    </row>
    <row r="102" spans="2:9" hidden="1" x14ac:dyDescent="0.2">
      <c r="B102" t="str">
        <f t="shared" si="1"/>
        <v>201610apartmentaveragebachelor_rateRichmond</v>
      </c>
      <c r="C102">
        <v>2016</v>
      </c>
      <c r="D102">
        <v>10</v>
      </c>
      <c r="E102" t="s">
        <v>65</v>
      </c>
      <c r="F102" t="s">
        <v>59</v>
      </c>
      <c r="G102" t="s">
        <v>49</v>
      </c>
      <c r="H102" t="s">
        <v>36</v>
      </c>
      <c r="I102">
        <v>901</v>
      </c>
    </row>
    <row r="103" spans="2:9" hidden="1" x14ac:dyDescent="0.2">
      <c r="B103" t="str">
        <f t="shared" si="1"/>
        <v>201610apartmentaveragebachelor_rateDelta</v>
      </c>
      <c r="C103">
        <v>2016</v>
      </c>
      <c r="D103">
        <v>10</v>
      </c>
      <c r="E103" t="s">
        <v>65</v>
      </c>
      <c r="F103" t="s">
        <v>59</v>
      </c>
      <c r="G103" t="s">
        <v>49</v>
      </c>
      <c r="H103" t="s">
        <v>37</v>
      </c>
      <c r="I103">
        <v>689</v>
      </c>
    </row>
    <row r="104" spans="2:9" hidden="1" x14ac:dyDescent="0.2">
      <c r="B104" t="str">
        <f t="shared" si="1"/>
        <v>201610apartmentaveragebachelor_rateSurrey</v>
      </c>
      <c r="C104">
        <v>2016</v>
      </c>
      <c r="D104">
        <v>10</v>
      </c>
      <c r="E104" t="s">
        <v>65</v>
      </c>
      <c r="F104" t="s">
        <v>59</v>
      </c>
      <c r="G104" t="s">
        <v>49</v>
      </c>
      <c r="H104" t="s">
        <v>38</v>
      </c>
      <c r="I104">
        <v>728</v>
      </c>
    </row>
    <row r="105" spans="2:9" hidden="1" x14ac:dyDescent="0.2">
      <c r="B105" t="str">
        <f t="shared" si="1"/>
        <v>201610apartmentaveragebachelor_rateWhite Rock</v>
      </c>
      <c r="C105">
        <v>2016</v>
      </c>
      <c r="D105">
        <v>10</v>
      </c>
      <c r="E105" t="s">
        <v>65</v>
      </c>
      <c r="F105" t="s">
        <v>59</v>
      </c>
      <c r="G105" t="s">
        <v>49</v>
      </c>
      <c r="H105" t="s">
        <v>39</v>
      </c>
      <c r="I105">
        <v>792</v>
      </c>
    </row>
    <row r="106" spans="2:9" hidden="1" x14ac:dyDescent="0.2">
      <c r="B106" t="str">
        <f t="shared" si="1"/>
        <v>201610apartmentaveragebachelor_rateLangley City and Langley DM</v>
      </c>
      <c r="C106">
        <v>2016</v>
      </c>
      <c r="D106">
        <v>10</v>
      </c>
      <c r="E106" t="s">
        <v>65</v>
      </c>
      <c r="F106" t="s">
        <v>59</v>
      </c>
      <c r="G106" t="s">
        <v>49</v>
      </c>
      <c r="H106" t="s">
        <v>40</v>
      </c>
      <c r="I106">
        <v>705</v>
      </c>
    </row>
    <row r="107" spans="2:9" hidden="1" x14ac:dyDescent="0.2">
      <c r="B107" t="str">
        <f t="shared" si="1"/>
        <v>201610apartmentaveragebachelor_rateTri-Cities</v>
      </c>
      <c r="C107">
        <v>2016</v>
      </c>
      <c r="D107">
        <v>10</v>
      </c>
      <c r="E107" t="s">
        <v>65</v>
      </c>
      <c r="F107" t="s">
        <v>59</v>
      </c>
      <c r="G107" t="s">
        <v>49</v>
      </c>
      <c r="H107" t="s">
        <v>41</v>
      </c>
      <c r="I107">
        <v>761</v>
      </c>
    </row>
    <row r="108" spans="2:9" hidden="1" x14ac:dyDescent="0.2">
      <c r="B108" t="str">
        <f t="shared" si="1"/>
        <v>201610apartmentaveragebachelor_rateMaple Ridge/Pitt Meadows</v>
      </c>
      <c r="C108">
        <v>2016</v>
      </c>
      <c r="D108">
        <v>10</v>
      </c>
      <c r="E108" t="s">
        <v>65</v>
      </c>
      <c r="F108" t="s">
        <v>59</v>
      </c>
      <c r="G108" t="s">
        <v>49</v>
      </c>
      <c r="H108" t="s">
        <v>42</v>
      </c>
      <c r="I108">
        <v>624</v>
      </c>
    </row>
    <row r="109" spans="2:9" hidden="1" x14ac:dyDescent="0.2">
      <c r="B109" t="str">
        <f t="shared" si="1"/>
        <v>201610apartmentaveragebachelor_rateVancouver</v>
      </c>
      <c r="C109">
        <v>2016</v>
      </c>
      <c r="D109">
        <v>10</v>
      </c>
      <c r="E109" t="s">
        <v>65</v>
      </c>
      <c r="F109" t="s">
        <v>59</v>
      </c>
      <c r="G109" t="s">
        <v>49</v>
      </c>
      <c r="H109" t="s">
        <v>43</v>
      </c>
      <c r="I109">
        <v>1013</v>
      </c>
    </row>
    <row r="110" spans="2:9" hidden="1" x14ac:dyDescent="0.2">
      <c r="B110" t="str">
        <f t="shared" si="1"/>
        <v>201510apartmentaveragebachelor_rateWest End/Stanley Park</v>
      </c>
      <c r="C110">
        <v>2015</v>
      </c>
      <c r="D110">
        <v>10</v>
      </c>
      <c r="E110" t="s">
        <v>65</v>
      </c>
      <c r="F110" t="s">
        <v>59</v>
      </c>
      <c r="G110" t="s">
        <v>49</v>
      </c>
      <c r="H110" t="s">
        <v>12</v>
      </c>
      <c r="I110">
        <v>1028</v>
      </c>
    </row>
    <row r="111" spans="2:9" hidden="1" x14ac:dyDescent="0.2">
      <c r="B111" t="str">
        <f t="shared" si="1"/>
        <v>201510apartmentaveragebachelor_rateEnglish Bay</v>
      </c>
      <c r="C111">
        <v>2015</v>
      </c>
      <c r="D111">
        <v>10</v>
      </c>
      <c r="E111" t="s">
        <v>65</v>
      </c>
      <c r="F111" t="s">
        <v>59</v>
      </c>
      <c r="G111" t="s">
        <v>49</v>
      </c>
      <c r="H111" t="s">
        <v>16</v>
      </c>
      <c r="I111">
        <v>1021</v>
      </c>
    </row>
    <row r="112" spans="2:9" hidden="1" x14ac:dyDescent="0.2">
      <c r="B112" t="str">
        <f t="shared" si="1"/>
        <v>201510apartmentaveragebachelor_rateDowntown</v>
      </c>
      <c r="C112">
        <v>2015</v>
      </c>
      <c r="D112">
        <v>10</v>
      </c>
      <c r="E112" t="s">
        <v>65</v>
      </c>
      <c r="F112" t="s">
        <v>59</v>
      </c>
      <c r="G112" t="s">
        <v>49</v>
      </c>
      <c r="H112" t="s">
        <v>17</v>
      </c>
      <c r="I112">
        <v>1084</v>
      </c>
    </row>
    <row r="113" spans="2:9" hidden="1" x14ac:dyDescent="0.2">
      <c r="B113" t="str">
        <f t="shared" si="1"/>
        <v>201510apartmentaveragebachelor_rateSouth Granville/Oak</v>
      </c>
      <c r="C113">
        <v>2015</v>
      </c>
      <c r="D113">
        <v>10</v>
      </c>
      <c r="E113" t="s">
        <v>65</v>
      </c>
      <c r="F113" t="s">
        <v>59</v>
      </c>
      <c r="G113" t="s">
        <v>49</v>
      </c>
      <c r="H113" t="s">
        <v>19</v>
      </c>
      <c r="I113">
        <v>977</v>
      </c>
    </row>
    <row r="114" spans="2:9" hidden="1" x14ac:dyDescent="0.2">
      <c r="B114" t="str">
        <f t="shared" si="1"/>
        <v>201510apartmentaveragebachelor_rateKitsilano/Point Grey</v>
      </c>
      <c r="C114">
        <v>2015</v>
      </c>
      <c r="D114">
        <v>10</v>
      </c>
      <c r="E114" t="s">
        <v>65</v>
      </c>
      <c r="F114" t="s">
        <v>59</v>
      </c>
      <c r="G114" t="s">
        <v>49</v>
      </c>
      <c r="H114" t="s">
        <v>20</v>
      </c>
      <c r="I114">
        <v>988</v>
      </c>
    </row>
    <row r="115" spans="2:9" hidden="1" x14ac:dyDescent="0.2">
      <c r="B115" t="str">
        <f t="shared" si="1"/>
        <v>201510apartmentaveragebachelor_rateWestside/Kerrisdale</v>
      </c>
      <c r="C115">
        <v>2015</v>
      </c>
      <c r="D115">
        <v>10</v>
      </c>
      <c r="E115" t="s">
        <v>65</v>
      </c>
      <c r="F115" t="s">
        <v>59</v>
      </c>
      <c r="G115" t="s">
        <v>49</v>
      </c>
      <c r="H115" t="s">
        <v>21</v>
      </c>
      <c r="I115">
        <v>936</v>
      </c>
    </row>
    <row r="116" spans="2:9" hidden="1" x14ac:dyDescent="0.2">
      <c r="B116" t="str">
        <f t="shared" si="1"/>
        <v>201510apartmentaveragebachelor_rateMarpole</v>
      </c>
      <c r="C116">
        <v>2015</v>
      </c>
      <c r="D116">
        <v>10</v>
      </c>
      <c r="E116" t="s">
        <v>65</v>
      </c>
      <c r="F116" t="s">
        <v>59</v>
      </c>
      <c r="G116" t="s">
        <v>49</v>
      </c>
      <c r="H116" t="s">
        <v>23</v>
      </c>
      <c r="I116">
        <v>776</v>
      </c>
    </row>
    <row r="117" spans="2:9" hidden="1" x14ac:dyDescent="0.2">
      <c r="B117" t="str">
        <f t="shared" si="1"/>
        <v>201510apartmentaveragebachelor_rateMount Pleasant/Renfrew Heights</v>
      </c>
      <c r="C117">
        <v>2015</v>
      </c>
      <c r="D117">
        <v>10</v>
      </c>
      <c r="E117" t="s">
        <v>65</v>
      </c>
      <c r="F117" t="s">
        <v>59</v>
      </c>
      <c r="G117" t="s">
        <v>49</v>
      </c>
      <c r="H117" t="s">
        <v>24</v>
      </c>
      <c r="I117">
        <v>902</v>
      </c>
    </row>
    <row r="118" spans="2:9" hidden="1" x14ac:dyDescent="0.2">
      <c r="B118" t="str">
        <f t="shared" si="1"/>
        <v>201510apartmentaveragebachelor_rateEast Hastings</v>
      </c>
      <c r="C118">
        <v>2015</v>
      </c>
      <c r="D118">
        <v>10</v>
      </c>
      <c r="E118" t="s">
        <v>65</v>
      </c>
      <c r="F118" t="s">
        <v>59</v>
      </c>
      <c r="G118" t="s">
        <v>49</v>
      </c>
      <c r="H118" t="s">
        <v>25</v>
      </c>
      <c r="I118">
        <v>846</v>
      </c>
    </row>
    <row r="119" spans="2:9" hidden="1" x14ac:dyDescent="0.2">
      <c r="B119" t="str">
        <f t="shared" si="1"/>
        <v>201510apartmentaveragebachelor_rateSoutheast Vancouver</v>
      </c>
      <c r="C119">
        <v>2015</v>
      </c>
      <c r="D119">
        <v>10</v>
      </c>
      <c r="E119" t="s">
        <v>65</v>
      </c>
      <c r="F119" t="s">
        <v>59</v>
      </c>
      <c r="G119" t="s">
        <v>49</v>
      </c>
      <c r="H119" t="s">
        <v>26</v>
      </c>
      <c r="I119">
        <v>943</v>
      </c>
    </row>
    <row r="120" spans="2:9" hidden="1" x14ac:dyDescent="0.2">
      <c r="B120" t="str">
        <f t="shared" si="1"/>
        <v>201510apartmentaveragebachelor_rateUniversity Endowment Lands</v>
      </c>
      <c r="C120">
        <v>2015</v>
      </c>
      <c r="D120">
        <v>10</v>
      </c>
      <c r="E120" t="s">
        <v>65</v>
      </c>
      <c r="F120" t="s">
        <v>59</v>
      </c>
      <c r="G120" t="s">
        <v>49</v>
      </c>
      <c r="H120" t="s">
        <v>27</v>
      </c>
      <c r="I120">
        <v>1307</v>
      </c>
    </row>
    <row r="121" spans="2:9" hidden="1" x14ac:dyDescent="0.2">
      <c r="B121" t="str">
        <f t="shared" si="1"/>
        <v>201510apartmentaveragebachelor_rateCentral Park/Metrotown</v>
      </c>
      <c r="C121">
        <v>2015</v>
      </c>
      <c r="D121">
        <v>10</v>
      </c>
      <c r="E121" t="s">
        <v>65</v>
      </c>
      <c r="F121" t="s">
        <v>59</v>
      </c>
      <c r="G121" t="s">
        <v>49</v>
      </c>
      <c r="H121" t="s">
        <v>28</v>
      </c>
      <c r="I121">
        <v>858</v>
      </c>
    </row>
    <row r="122" spans="2:9" hidden="1" x14ac:dyDescent="0.2">
      <c r="B122" t="str">
        <f t="shared" si="1"/>
        <v>201510apartmentaveragebachelor_rateSoutheast Burnaby</v>
      </c>
      <c r="C122">
        <v>2015</v>
      </c>
      <c r="D122">
        <v>10</v>
      </c>
      <c r="E122" t="s">
        <v>65</v>
      </c>
      <c r="F122" t="s">
        <v>59</v>
      </c>
      <c r="G122" t="s">
        <v>49</v>
      </c>
      <c r="H122" t="s">
        <v>29</v>
      </c>
      <c r="I122">
        <v>733</v>
      </c>
    </row>
    <row r="123" spans="2:9" hidden="1" x14ac:dyDescent="0.2">
      <c r="B123" t="str">
        <f t="shared" si="1"/>
        <v>201510apartmentaveragebachelor_rateNorth Burnaby</v>
      </c>
      <c r="C123">
        <v>2015</v>
      </c>
      <c r="D123">
        <v>10</v>
      </c>
      <c r="E123" t="s">
        <v>65</v>
      </c>
      <c r="F123" t="s">
        <v>59</v>
      </c>
      <c r="G123" t="s">
        <v>49</v>
      </c>
      <c r="H123" t="s">
        <v>31</v>
      </c>
      <c r="I123">
        <v>780</v>
      </c>
    </row>
    <row r="124" spans="2:9" hidden="1" x14ac:dyDescent="0.2">
      <c r="B124" t="str">
        <f t="shared" si="1"/>
        <v>201510apartmentaveragebachelor_rateNew Westminster</v>
      </c>
      <c r="C124">
        <v>2015</v>
      </c>
      <c r="D124">
        <v>10</v>
      </c>
      <c r="E124" t="s">
        <v>65</v>
      </c>
      <c r="F124" t="s">
        <v>59</v>
      </c>
      <c r="G124" t="s">
        <v>49</v>
      </c>
      <c r="H124" t="s">
        <v>32</v>
      </c>
      <c r="I124">
        <v>716</v>
      </c>
    </row>
    <row r="125" spans="2:9" hidden="1" x14ac:dyDescent="0.2">
      <c r="B125" t="str">
        <f t="shared" si="1"/>
        <v>201510apartmentaveragebachelor_rateNorth Vancouver City</v>
      </c>
      <c r="C125">
        <v>2015</v>
      </c>
      <c r="D125">
        <v>10</v>
      </c>
      <c r="E125" t="s">
        <v>65</v>
      </c>
      <c r="F125" t="s">
        <v>59</v>
      </c>
      <c r="G125" t="s">
        <v>49</v>
      </c>
      <c r="H125" t="s">
        <v>60</v>
      </c>
      <c r="I125">
        <v>921</v>
      </c>
    </row>
    <row r="126" spans="2:9" hidden="1" x14ac:dyDescent="0.2">
      <c r="B126" t="str">
        <f t="shared" si="1"/>
        <v>201510apartmentaveragebachelor_rateNorth Vancouver DM</v>
      </c>
      <c r="C126">
        <v>2015</v>
      </c>
      <c r="D126">
        <v>10</v>
      </c>
      <c r="E126" t="s">
        <v>65</v>
      </c>
      <c r="F126" t="s">
        <v>59</v>
      </c>
      <c r="G126" t="s">
        <v>49</v>
      </c>
      <c r="H126" t="s">
        <v>34</v>
      </c>
      <c r="I126">
        <v>959</v>
      </c>
    </row>
    <row r="127" spans="2:9" hidden="1" x14ac:dyDescent="0.2">
      <c r="B127" t="str">
        <f t="shared" si="1"/>
        <v>201510apartmentaveragebachelor_rateWest Vancouver</v>
      </c>
      <c r="C127">
        <v>2015</v>
      </c>
      <c r="D127">
        <v>10</v>
      </c>
      <c r="E127" t="s">
        <v>65</v>
      </c>
      <c r="F127" t="s">
        <v>59</v>
      </c>
      <c r="G127" t="s">
        <v>49</v>
      </c>
      <c r="H127" t="s">
        <v>35</v>
      </c>
      <c r="I127">
        <v>1114</v>
      </c>
    </row>
    <row r="128" spans="2:9" hidden="1" x14ac:dyDescent="0.2">
      <c r="B128" t="str">
        <f t="shared" si="1"/>
        <v>201510apartmentaveragebachelor_rateRichmond</v>
      </c>
      <c r="C128">
        <v>2015</v>
      </c>
      <c r="D128">
        <v>10</v>
      </c>
      <c r="E128" t="s">
        <v>65</v>
      </c>
      <c r="F128" t="s">
        <v>59</v>
      </c>
      <c r="G128" t="s">
        <v>49</v>
      </c>
      <c r="H128" t="s">
        <v>36</v>
      </c>
      <c r="I128">
        <v>843</v>
      </c>
    </row>
    <row r="129" spans="2:9" hidden="1" x14ac:dyDescent="0.2">
      <c r="B129" t="str">
        <f t="shared" si="1"/>
        <v>201510apartmentaveragebachelor_rateDelta</v>
      </c>
      <c r="C129">
        <v>2015</v>
      </c>
      <c r="D129">
        <v>10</v>
      </c>
      <c r="E129" t="s">
        <v>65</v>
      </c>
      <c r="F129" t="s">
        <v>59</v>
      </c>
      <c r="G129" t="s">
        <v>49</v>
      </c>
      <c r="H129" t="s">
        <v>37</v>
      </c>
      <c r="I129">
        <v>679</v>
      </c>
    </row>
    <row r="130" spans="2:9" hidden="1" x14ac:dyDescent="0.2">
      <c r="B130" t="str">
        <f t="shared" si="1"/>
        <v>201510apartmentaveragebachelor_rateSurrey</v>
      </c>
      <c r="C130">
        <v>2015</v>
      </c>
      <c r="D130">
        <v>10</v>
      </c>
      <c r="E130" t="s">
        <v>65</v>
      </c>
      <c r="F130" t="s">
        <v>59</v>
      </c>
      <c r="G130" t="s">
        <v>49</v>
      </c>
      <c r="H130" t="s">
        <v>38</v>
      </c>
      <c r="I130">
        <v>671</v>
      </c>
    </row>
    <row r="131" spans="2:9" hidden="1" x14ac:dyDescent="0.2">
      <c r="B131" t="str">
        <f t="shared" si="1"/>
        <v>201510apartmentaveragebachelor_rateWhite Rock</v>
      </c>
      <c r="C131">
        <v>2015</v>
      </c>
      <c r="D131">
        <v>10</v>
      </c>
      <c r="E131" t="s">
        <v>65</v>
      </c>
      <c r="F131" t="s">
        <v>59</v>
      </c>
      <c r="G131" t="s">
        <v>49</v>
      </c>
      <c r="H131" t="s">
        <v>39</v>
      </c>
      <c r="I131">
        <v>760</v>
      </c>
    </row>
    <row r="132" spans="2:9" hidden="1" x14ac:dyDescent="0.2">
      <c r="B132" t="str">
        <f t="shared" si="1"/>
        <v>201510apartmentaveragebachelor_rateLangley City and Langley DM</v>
      </c>
      <c r="C132">
        <v>2015</v>
      </c>
      <c r="D132">
        <v>10</v>
      </c>
      <c r="E132" t="s">
        <v>65</v>
      </c>
      <c r="F132" t="s">
        <v>59</v>
      </c>
      <c r="G132" t="s">
        <v>49</v>
      </c>
      <c r="H132" t="s">
        <v>40</v>
      </c>
      <c r="I132">
        <v>685</v>
      </c>
    </row>
    <row r="133" spans="2:9" hidden="1" x14ac:dyDescent="0.2">
      <c r="B133" t="str">
        <f t="shared" si="1"/>
        <v>201510apartmentaveragebachelor_rateTri-Cities</v>
      </c>
      <c r="C133">
        <v>2015</v>
      </c>
      <c r="D133">
        <v>10</v>
      </c>
      <c r="E133" t="s">
        <v>65</v>
      </c>
      <c r="F133" t="s">
        <v>59</v>
      </c>
      <c r="G133" t="s">
        <v>49</v>
      </c>
      <c r="H133" t="s">
        <v>41</v>
      </c>
      <c r="I133">
        <v>712</v>
      </c>
    </row>
    <row r="134" spans="2:9" hidden="1" x14ac:dyDescent="0.2">
      <c r="B134" t="str">
        <f t="shared" ref="B134:B197" si="2">C134&amp;D134&amp;E134&amp;F134&amp;G134&amp;H134</f>
        <v>201510apartmentaveragebachelor_rateMaple Ridge/Pitt Meadows</v>
      </c>
      <c r="C134">
        <v>2015</v>
      </c>
      <c r="D134">
        <v>10</v>
      </c>
      <c r="E134" t="s">
        <v>65</v>
      </c>
      <c r="F134" t="s">
        <v>59</v>
      </c>
      <c r="G134" t="s">
        <v>49</v>
      </c>
      <c r="H134" t="s">
        <v>42</v>
      </c>
      <c r="I134">
        <v>620</v>
      </c>
    </row>
    <row r="135" spans="2:9" hidden="1" x14ac:dyDescent="0.2">
      <c r="B135" t="str">
        <f t="shared" si="2"/>
        <v>201510apartmentaveragebachelor_rateVancouver</v>
      </c>
      <c r="C135">
        <v>2015</v>
      </c>
      <c r="D135">
        <v>10</v>
      </c>
      <c r="E135" t="s">
        <v>65</v>
      </c>
      <c r="F135" t="s">
        <v>59</v>
      </c>
      <c r="G135" t="s">
        <v>49</v>
      </c>
      <c r="H135" t="s">
        <v>43</v>
      </c>
      <c r="I135">
        <v>937</v>
      </c>
    </row>
    <row r="136" spans="2:9" hidden="1" x14ac:dyDescent="0.2">
      <c r="B136" t="str">
        <f t="shared" si="2"/>
        <v>201410apartmentaveragebachelor_rateWest End/Stanley Park</v>
      </c>
      <c r="C136">
        <v>2014</v>
      </c>
      <c r="D136">
        <v>10</v>
      </c>
      <c r="E136" t="s">
        <v>65</v>
      </c>
      <c r="F136" t="s">
        <v>59</v>
      </c>
      <c r="G136" t="s">
        <v>49</v>
      </c>
      <c r="H136" t="s">
        <v>12</v>
      </c>
      <c r="I136">
        <v>951</v>
      </c>
    </row>
    <row r="137" spans="2:9" hidden="1" x14ac:dyDescent="0.2">
      <c r="B137" t="str">
        <f t="shared" si="2"/>
        <v>201410apartmentaveragebachelor_rateEnglish Bay</v>
      </c>
      <c r="C137">
        <v>2014</v>
      </c>
      <c r="D137">
        <v>10</v>
      </c>
      <c r="E137" t="s">
        <v>65</v>
      </c>
      <c r="F137" t="s">
        <v>59</v>
      </c>
      <c r="G137" t="s">
        <v>49</v>
      </c>
      <c r="H137" t="s">
        <v>16</v>
      </c>
      <c r="I137">
        <v>972</v>
      </c>
    </row>
    <row r="138" spans="2:9" hidden="1" x14ac:dyDescent="0.2">
      <c r="B138" t="str">
        <f t="shared" si="2"/>
        <v>201410apartmentaveragebachelor_rateDowntown</v>
      </c>
      <c r="C138">
        <v>2014</v>
      </c>
      <c r="D138">
        <v>10</v>
      </c>
      <c r="E138" t="s">
        <v>65</v>
      </c>
      <c r="F138" t="s">
        <v>59</v>
      </c>
      <c r="G138" t="s">
        <v>49</v>
      </c>
      <c r="H138" t="s">
        <v>17</v>
      </c>
      <c r="I138">
        <v>1039</v>
      </c>
    </row>
    <row r="139" spans="2:9" hidden="1" x14ac:dyDescent="0.2">
      <c r="B139" t="str">
        <f t="shared" si="2"/>
        <v>201410apartmentaveragebachelor_rateSouth Granville/Oak</v>
      </c>
      <c r="C139">
        <v>2014</v>
      </c>
      <c r="D139">
        <v>10</v>
      </c>
      <c r="E139" t="s">
        <v>65</v>
      </c>
      <c r="F139" t="s">
        <v>59</v>
      </c>
      <c r="G139" t="s">
        <v>49</v>
      </c>
      <c r="H139" t="s">
        <v>19</v>
      </c>
      <c r="I139">
        <v>916</v>
      </c>
    </row>
    <row r="140" spans="2:9" hidden="1" x14ac:dyDescent="0.2">
      <c r="B140" t="str">
        <f t="shared" si="2"/>
        <v>201410apartmentaveragebachelor_rateKitsilano/Point Grey</v>
      </c>
      <c r="C140">
        <v>2014</v>
      </c>
      <c r="D140">
        <v>10</v>
      </c>
      <c r="E140" t="s">
        <v>65</v>
      </c>
      <c r="F140" t="s">
        <v>59</v>
      </c>
      <c r="G140" t="s">
        <v>49</v>
      </c>
      <c r="H140" t="s">
        <v>20</v>
      </c>
      <c r="I140">
        <v>935</v>
      </c>
    </row>
    <row r="141" spans="2:9" hidden="1" x14ac:dyDescent="0.2">
      <c r="B141" t="str">
        <f t="shared" si="2"/>
        <v>201410apartmentaveragebachelor_rateWestside/Kerrisdale</v>
      </c>
      <c r="C141">
        <v>2014</v>
      </c>
      <c r="D141">
        <v>10</v>
      </c>
      <c r="E141" t="s">
        <v>65</v>
      </c>
      <c r="F141" t="s">
        <v>59</v>
      </c>
      <c r="G141" t="s">
        <v>49</v>
      </c>
      <c r="H141" t="s">
        <v>21</v>
      </c>
      <c r="I141">
        <v>851</v>
      </c>
    </row>
    <row r="142" spans="2:9" hidden="1" x14ac:dyDescent="0.2">
      <c r="B142" t="str">
        <f t="shared" si="2"/>
        <v>201410apartmentaveragebachelor_rateMarpole</v>
      </c>
      <c r="C142">
        <v>2014</v>
      </c>
      <c r="D142">
        <v>10</v>
      </c>
      <c r="E142" t="s">
        <v>65</v>
      </c>
      <c r="F142" t="s">
        <v>59</v>
      </c>
      <c r="G142" t="s">
        <v>49</v>
      </c>
      <c r="H142" t="s">
        <v>23</v>
      </c>
      <c r="I142">
        <v>748</v>
      </c>
    </row>
    <row r="143" spans="2:9" hidden="1" x14ac:dyDescent="0.2">
      <c r="B143" t="str">
        <f t="shared" si="2"/>
        <v>201410apartmentaveragebachelor_rateMount Pleasant/Renfrew Heights</v>
      </c>
      <c r="C143">
        <v>2014</v>
      </c>
      <c r="D143">
        <v>10</v>
      </c>
      <c r="E143" t="s">
        <v>65</v>
      </c>
      <c r="F143" t="s">
        <v>59</v>
      </c>
      <c r="G143" t="s">
        <v>49</v>
      </c>
      <c r="H143" t="s">
        <v>24</v>
      </c>
      <c r="I143">
        <v>889</v>
      </c>
    </row>
    <row r="144" spans="2:9" hidden="1" x14ac:dyDescent="0.2">
      <c r="B144" t="str">
        <f t="shared" si="2"/>
        <v>201410apartmentaveragebachelor_rateEast Hastings</v>
      </c>
      <c r="C144">
        <v>2014</v>
      </c>
      <c r="D144">
        <v>10</v>
      </c>
      <c r="E144" t="s">
        <v>65</v>
      </c>
      <c r="F144" t="s">
        <v>59</v>
      </c>
      <c r="G144" t="s">
        <v>49</v>
      </c>
      <c r="H144" t="s">
        <v>25</v>
      </c>
      <c r="I144">
        <v>870</v>
      </c>
    </row>
    <row r="145" spans="2:9" hidden="1" x14ac:dyDescent="0.2">
      <c r="B145" t="str">
        <f t="shared" si="2"/>
        <v>201410apartmentaveragebachelor_rateSoutheast Vancouver</v>
      </c>
      <c r="C145">
        <v>2014</v>
      </c>
      <c r="D145">
        <v>10</v>
      </c>
      <c r="E145" t="s">
        <v>65</v>
      </c>
      <c r="F145" t="s">
        <v>59</v>
      </c>
      <c r="G145" t="s">
        <v>49</v>
      </c>
      <c r="H145" t="s">
        <v>26</v>
      </c>
      <c r="I145">
        <v>877</v>
      </c>
    </row>
    <row r="146" spans="2:9" hidden="1" x14ac:dyDescent="0.2">
      <c r="B146" t="str">
        <f t="shared" si="2"/>
        <v>201410apartmentaveragebachelor_rateUniversity Endowment Lands</v>
      </c>
      <c r="C146">
        <v>2014</v>
      </c>
      <c r="D146">
        <v>10</v>
      </c>
      <c r="E146" t="s">
        <v>65</v>
      </c>
      <c r="F146" t="s">
        <v>59</v>
      </c>
      <c r="G146" t="s">
        <v>49</v>
      </c>
      <c r="H146" t="s">
        <v>27</v>
      </c>
      <c r="I146">
        <v>1222</v>
      </c>
    </row>
    <row r="147" spans="2:9" hidden="1" x14ac:dyDescent="0.2">
      <c r="B147" t="str">
        <f t="shared" si="2"/>
        <v>201410apartmentaveragebachelor_rateCentral Park/Metrotown</v>
      </c>
      <c r="C147">
        <v>2014</v>
      </c>
      <c r="D147">
        <v>10</v>
      </c>
      <c r="E147" t="s">
        <v>65</v>
      </c>
      <c r="F147" t="s">
        <v>59</v>
      </c>
      <c r="G147" t="s">
        <v>49</v>
      </c>
      <c r="H147" t="s">
        <v>28</v>
      </c>
      <c r="I147">
        <v>841</v>
      </c>
    </row>
    <row r="148" spans="2:9" hidden="1" x14ac:dyDescent="0.2">
      <c r="B148" t="str">
        <f t="shared" si="2"/>
        <v>201410apartmentaveragebachelor_rateSoutheast Burnaby</v>
      </c>
      <c r="C148">
        <v>2014</v>
      </c>
      <c r="D148">
        <v>10</v>
      </c>
      <c r="E148" t="s">
        <v>65</v>
      </c>
      <c r="F148" t="s">
        <v>59</v>
      </c>
      <c r="G148" t="s">
        <v>49</v>
      </c>
      <c r="H148" t="s">
        <v>29</v>
      </c>
      <c r="I148">
        <v>684</v>
      </c>
    </row>
    <row r="149" spans="2:9" hidden="1" x14ac:dyDescent="0.2">
      <c r="B149" t="str">
        <f t="shared" si="2"/>
        <v>201410apartmentaveragebachelor_rateNorth Burnaby</v>
      </c>
      <c r="C149">
        <v>2014</v>
      </c>
      <c r="D149">
        <v>10</v>
      </c>
      <c r="E149" t="s">
        <v>65</v>
      </c>
      <c r="F149" t="s">
        <v>59</v>
      </c>
      <c r="G149" t="s">
        <v>49</v>
      </c>
      <c r="H149" t="s">
        <v>31</v>
      </c>
      <c r="I149">
        <v>761</v>
      </c>
    </row>
    <row r="150" spans="2:9" hidden="1" x14ac:dyDescent="0.2">
      <c r="B150" t="str">
        <f t="shared" si="2"/>
        <v>201410apartmentaveragebachelor_rateNew Westminster</v>
      </c>
      <c r="C150">
        <v>2014</v>
      </c>
      <c r="D150">
        <v>10</v>
      </c>
      <c r="E150" t="s">
        <v>65</v>
      </c>
      <c r="F150" t="s">
        <v>59</v>
      </c>
      <c r="G150" t="s">
        <v>49</v>
      </c>
      <c r="H150" t="s">
        <v>32</v>
      </c>
      <c r="I150">
        <v>709</v>
      </c>
    </row>
    <row r="151" spans="2:9" hidden="1" x14ac:dyDescent="0.2">
      <c r="B151" t="str">
        <f t="shared" si="2"/>
        <v>201410apartmentaveragebachelor_rateNorth Vancouver City</v>
      </c>
      <c r="C151">
        <v>2014</v>
      </c>
      <c r="D151">
        <v>10</v>
      </c>
      <c r="E151" t="s">
        <v>65</v>
      </c>
      <c r="F151" t="s">
        <v>59</v>
      </c>
      <c r="G151" t="s">
        <v>49</v>
      </c>
      <c r="H151" t="s">
        <v>60</v>
      </c>
      <c r="I151">
        <v>876</v>
      </c>
    </row>
    <row r="152" spans="2:9" hidden="1" x14ac:dyDescent="0.2">
      <c r="B152" t="str">
        <f t="shared" si="2"/>
        <v>201410apartmentaveragebachelor_rateNorth Vancouver DM</v>
      </c>
      <c r="C152">
        <v>2014</v>
      </c>
      <c r="D152">
        <v>10</v>
      </c>
      <c r="E152" t="s">
        <v>65</v>
      </c>
      <c r="F152" t="s">
        <v>59</v>
      </c>
      <c r="G152" t="s">
        <v>49</v>
      </c>
      <c r="H152" t="s">
        <v>34</v>
      </c>
      <c r="I152">
        <v>927</v>
      </c>
    </row>
    <row r="153" spans="2:9" hidden="1" x14ac:dyDescent="0.2">
      <c r="B153" t="str">
        <f t="shared" si="2"/>
        <v>201410apartmentaveragebachelor_rateWest Vancouver</v>
      </c>
      <c r="C153">
        <v>2014</v>
      </c>
      <c r="D153">
        <v>10</v>
      </c>
      <c r="E153" t="s">
        <v>65</v>
      </c>
      <c r="F153" t="s">
        <v>59</v>
      </c>
      <c r="G153" t="s">
        <v>49</v>
      </c>
      <c r="H153" t="s">
        <v>35</v>
      </c>
      <c r="I153">
        <v>984</v>
      </c>
    </row>
    <row r="154" spans="2:9" hidden="1" x14ac:dyDescent="0.2">
      <c r="B154" t="str">
        <f t="shared" si="2"/>
        <v>201410apartmentaveragebachelor_rateRichmond</v>
      </c>
      <c r="C154">
        <v>2014</v>
      </c>
      <c r="D154">
        <v>10</v>
      </c>
      <c r="E154" t="s">
        <v>65</v>
      </c>
      <c r="F154" t="s">
        <v>59</v>
      </c>
      <c r="G154" t="s">
        <v>49</v>
      </c>
      <c r="H154" t="s">
        <v>36</v>
      </c>
      <c r="I154">
        <v>808</v>
      </c>
    </row>
    <row r="155" spans="2:9" hidden="1" x14ac:dyDescent="0.2">
      <c r="B155" t="str">
        <f t="shared" si="2"/>
        <v>201410apartmentaveragebachelor_rateDelta</v>
      </c>
      <c r="C155">
        <v>2014</v>
      </c>
      <c r="D155">
        <v>10</v>
      </c>
      <c r="E155" t="s">
        <v>65</v>
      </c>
      <c r="F155" t="s">
        <v>59</v>
      </c>
      <c r="G155" t="s">
        <v>49</v>
      </c>
      <c r="H155" t="s">
        <v>37</v>
      </c>
      <c r="I155">
        <v>662</v>
      </c>
    </row>
    <row r="156" spans="2:9" hidden="1" x14ac:dyDescent="0.2">
      <c r="B156" t="str">
        <f t="shared" si="2"/>
        <v>201410apartmentaveragebachelor_rateSurrey</v>
      </c>
      <c r="C156">
        <v>2014</v>
      </c>
      <c r="D156">
        <v>10</v>
      </c>
      <c r="E156" t="s">
        <v>65</v>
      </c>
      <c r="F156" t="s">
        <v>59</v>
      </c>
      <c r="G156" t="s">
        <v>49</v>
      </c>
      <c r="H156" t="s">
        <v>38</v>
      </c>
      <c r="I156">
        <v>713</v>
      </c>
    </row>
    <row r="157" spans="2:9" hidden="1" x14ac:dyDescent="0.2">
      <c r="B157" t="str">
        <f t="shared" si="2"/>
        <v>201410apartmentaveragebachelor_rateWhite Rock</v>
      </c>
      <c r="C157">
        <v>2014</v>
      </c>
      <c r="D157">
        <v>10</v>
      </c>
      <c r="E157" t="s">
        <v>65</v>
      </c>
      <c r="F157" t="s">
        <v>59</v>
      </c>
      <c r="G157" t="s">
        <v>49</v>
      </c>
      <c r="H157" t="s">
        <v>39</v>
      </c>
      <c r="I157">
        <v>735</v>
      </c>
    </row>
    <row r="158" spans="2:9" hidden="1" x14ac:dyDescent="0.2">
      <c r="B158" t="str">
        <f t="shared" si="2"/>
        <v>201410apartmentaveragebachelor_rateLangley City and Langley DM</v>
      </c>
      <c r="C158">
        <v>2014</v>
      </c>
      <c r="D158">
        <v>10</v>
      </c>
      <c r="E158" t="s">
        <v>65</v>
      </c>
      <c r="F158" t="s">
        <v>59</v>
      </c>
      <c r="G158" t="s">
        <v>49</v>
      </c>
      <c r="H158" t="s">
        <v>40</v>
      </c>
      <c r="I158">
        <v>640</v>
      </c>
    </row>
    <row r="159" spans="2:9" hidden="1" x14ac:dyDescent="0.2">
      <c r="B159" t="str">
        <f t="shared" si="2"/>
        <v>201410apartmentaveragebachelor_rateTri-Cities</v>
      </c>
      <c r="C159">
        <v>2014</v>
      </c>
      <c r="D159">
        <v>10</v>
      </c>
      <c r="E159" t="s">
        <v>65</v>
      </c>
      <c r="F159" t="s">
        <v>59</v>
      </c>
      <c r="G159" t="s">
        <v>49</v>
      </c>
      <c r="H159" t="s">
        <v>41</v>
      </c>
      <c r="I159">
        <v>712</v>
      </c>
    </row>
    <row r="160" spans="2:9" hidden="1" x14ac:dyDescent="0.2">
      <c r="B160" t="str">
        <f t="shared" si="2"/>
        <v>201410apartmentaveragebachelor_rateMaple Ridge/Pitt Meadows</v>
      </c>
      <c r="C160">
        <v>2014</v>
      </c>
      <c r="D160">
        <v>10</v>
      </c>
      <c r="E160" t="s">
        <v>65</v>
      </c>
      <c r="F160" t="s">
        <v>59</v>
      </c>
      <c r="G160" t="s">
        <v>49</v>
      </c>
      <c r="H160" t="s">
        <v>42</v>
      </c>
      <c r="I160">
        <v>641</v>
      </c>
    </row>
    <row r="161" spans="2:9" hidden="1" x14ac:dyDescent="0.2">
      <c r="B161" t="str">
        <f t="shared" si="2"/>
        <v>201410apartmentaveragebachelor_rateVancouver</v>
      </c>
      <c r="C161">
        <v>2014</v>
      </c>
      <c r="D161">
        <v>10</v>
      </c>
      <c r="E161" t="s">
        <v>65</v>
      </c>
      <c r="F161" t="s">
        <v>59</v>
      </c>
      <c r="G161" t="s">
        <v>49</v>
      </c>
      <c r="H161" t="s">
        <v>43</v>
      </c>
      <c r="I161">
        <v>902</v>
      </c>
    </row>
    <row r="162" spans="2:9" hidden="1" x14ac:dyDescent="0.2">
      <c r="B162" t="str">
        <f t="shared" si="2"/>
        <v>201310apartmentaveragebachelor_rateWest End/Stanley Park</v>
      </c>
      <c r="C162">
        <v>2013</v>
      </c>
      <c r="D162">
        <v>10</v>
      </c>
      <c r="E162" t="s">
        <v>65</v>
      </c>
      <c r="F162" t="s">
        <v>59</v>
      </c>
      <c r="G162" t="s">
        <v>49</v>
      </c>
      <c r="H162" t="s">
        <v>12</v>
      </c>
      <c r="I162">
        <v>938</v>
      </c>
    </row>
    <row r="163" spans="2:9" hidden="1" x14ac:dyDescent="0.2">
      <c r="B163" t="str">
        <f t="shared" si="2"/>
        <v>201310apartmentaveragebachelor_rateEnglish Bay</v>
      </c>
      <c r="C163">
        <v>2013</v>
      </c>
      <c r="D163">
        <v>10</v>
      </c>
      <c r="E163" t="s">
        <v>65</v>
      </c>
      <c r="F163" t="s">
        <v>59</v>
      </c>
      <c r="G163" t="s">
        <v>49</v>
      </c>
      <c r="H163" t="s">
        <v>16</v>
      </c>
      <c r="I163">
        <v>951</v>
      </c>
    </row>
    <row r="164" spans="2:9" hidden="1" x14ac:dyDescent="0.2">
      <c r="B164" t="str">
        <f t="shared" si="2"/>
        <v>201310apartmentaveragebachelor_rateDowntown</v>
      </c>
      <c r="C164">
        <v>2013</v>
      </c>
      <c r="D164">
        <v>10</v>
      </c>
      <c r="E164" t="s">
        <v>65</v>
      </c>
      <c r="F164" t="s">
        <v>59</v>
      </c>
      <c r="G164" t="s">
        <v>49</v>
      </c>
      <c r="H164" t="s">
        <v>17</v>
      </c>
      <c r="I164">
        <v>996</v>
      </c>
    </row>
    <row r="165" spans="2:9" hidden="1" x14ac:dyDescent="0.2">
      <c r="B165" t="str">
        <f t="shared" si="2"/>
        <v>201310apartmentaveragebachelor_rateSouth Granville/Oak</v>
      </c>
      <c r="C165">
        <v>2013</v>
      </c>
      <c r="D165">
        <v>10</v>
      </c>
      <c r="E165" t="s">
        <v>65</v>
      </c>
      <c r="F165" t="s">
        <v>59</v>
      </c>
      <c r="G165" t="s">
        <v>49</v>
      </c>
      <c r="H165" t="s">
        <v>19</v>
      </c>
      <c r="I165">
        <v>908</v>
      </c>
    </row>
    <row r="166" spans="2:9" hidden="1" x14ac:dyDescent="0.2">
      <c r="B166" t="str">
        <f t="shared" si="2"/>
        <v>201310apartmentaveragebachelor_rateKitsilano/Point Grey</v>
      </c>
      <c r="C166">
        <v>2013</v>
      </c>
      <c r="D166">
        <v>10</v>
      </c>
      <c r="E166" t="s">
        <v>65</v>
      </c>
      <c r="F166" t="s">
        <v>59</v>
      </c>
      <c r="G166" t="s">
        <v>49</v>
      </c>
      <c r="H166" t="s">
        <v>20</v>
      </c>
      <c r="I166">
        <v>907</v>
      </c>
    </row>
    <row r="167" spans="2:9" hidden="1" x14ac:dyDescent="0.2">
      <c r="B167" t="str">
        <f t="shared" si="2"/>
        <v>201310apartmentaveragebachelor_rateWestside/Kerrisdale</v>
      </c>
      <c r="C167">
        <v>2013</v>
      </c>
      <c r="D167">
        <v>10</v>
      </c>
      <c r="E167" t="s">
        <v>65</v>
      </c>
      <c r="F167" t="s">
        <v>59</v>
      </c>
      <c r="G167" t="s">
        <v>49</v>
      </c>
      <c r="H167" t="s">
        <v>21</v>
      </c>
      <c r="I167">
        <v>857</v>
      </c>
    </row>
    <row r="168" spans="2:9" hidden="1" x14ac:dyDescent="0.2">
      <c r="B168" t="str">
        <f t="shared" si="2"/>
        <v>201310apartmentaveragebachelor_rateMarpole</v>
      </c>
      <c r="C168">
        <v>2013</v>
      </c>
      <c r="D168">
        <v>10</v>
      </c>
      <c r="E168" t="s">
        <v>65</v>
      </c>
      <c r="F168" t="s">
        <v>59</v>
      </c>
      <c r="G168" t="s">
        <v>49</v>
      </c>
      <c r="H168" t="s">
        <v>23</v>
      </c>
      <c r="I168">
        <v>748</v>
      </c>
    </row>
    <row r="169" spans="2:9" hidden="1" x14ac:dyDescent="0.2">
      <c r="B169" t="str">
        <f t="shared" si="2"/>
        <v>201310apartmentaveragebachelor_rateMount Pleasant/Renfrew Heights</v>
      </c>
      <c r="C169">
        <v>2013</v>
      </c>
      <c r="D169">
        <v>10</v>
      </c>
      <c r="E169" t="s">
        <v>65</v>
      </c>
      <c r="F169" t="s">
        <v>59</v>
      </c>
      <c r="G169" t="s">
        <v>49</v>
      </c>
      <c r="H169" t="s">
        <v>24</v>
      </c>
      <c r="I169">
        <v>879</v>
      </c>
    </row>
    <row r="170" spans="2:9" hidden="1" x14ac:dyDescent="0.2">
      <c r="B170" t="str">
        <f t="shared" si="2"/>
        <v>201310apartmentaveragebachelor_rateEast Hastings</v>
      </c>
      <c r="C170">
        <v>2013</v>
      </c>
      <c r="D170">
        <v>10</v>
      </c>
      <c r="E170" t="s">
        <v>65</v>
      </c>
      <c r="F170" t="s">
        <v>59</v>
      </c>
      <c r="G170" t="s">
        <v>49</v>
      </c>
      <c r="H170" t="s">
        <v>25</v>
      </c>
      <c r="I170">
        <v>816</v>
      </c>
    </row>
    <row r="171" spans="2:9" hidden="1" x14ac:dyDescent="0.2">
      <c r="B171" t="str">
        <f t="shared" si="2"/>
        <v>201310apartmentaveragebachelor_rateSoutheast Vancouver</v>
      </c>
      <c r="C171">
        <v>2013</v>
      </c>
      <c r="D171">
        <v>10</v>
      </c>
      <c r="E171" t="s">
        <v>65</v>
      </c>
      <c r="F171" t="s">
        <v>59</v>
      </c>
      <c r="G171" t="s">
        <v>49</v>
      </c>
      <c r="H171" t="s">
        <v>26</v>
      </c>
      <c r="I171">
        <v>862</v>
      </c>
    </row>
    <row r="172" spans="2:9" hidden="1" x14ac:dyDescent="0.2">
      <c r="B172" t="str">
        <f t="shared" si="2"/>
        <v>201310apartmentaveragebachelor_rateUniversity Endowment Lands</v>
      </c>
      <c r="C172">
        <v>2013</v>
      </c>
      <c r="D172">
        <v>10</v>
      </c>
      <c r="E172" t="s">
        <v>65</v>
      </c>
      <c r="F172" t="s">
        <v>59</v>
      </c>
      <c r="G172" t="s">
        <v>49</v>
      </c>
      <c r="H172" t="s">
        <v>27</v>
      </c>
      <c r="I172">
        <v>944</v>
      </c>
    </row>
    <row r="173" spans="2:9" hidden="1" x14ac:dyDescent="0.2">
      <c r="B173" t="str">
        <f t="shared" si="2"/>
        <v>201310apartmentaveragebachelor_rateCentral Park/Metrotown</v>
      </c>
      <c r="C173">
        <v>2013</v>
      </c>
      <c r="D173">
        <v>10</v>
      </c>
      <c r="E173" t="s">
        <v>65</v>
      </c>
      <c r="F173" t="s">
        <v>59</v>
      </c>
      <c r="G173" t="s">
        <v>49</v>
      </c>
      <c r="H173" t="s">
        <v>28</v>
      </c>
      <c r="I173">
        <v>821</v>
      </c>
    </row>
    <row r="174" spans="2:9" hidden="1" x14ac:dyDescent="0.2">
      <c r="B174" t="str">
        <f t="shared" si="2"/>
        <v>201310apartmentaveragebachelor_rateSoutheast Burnaby</v>
      </c>
      <c r="C174">
        <v>2013</v>
      </c>
      <c r="D174">
        <v>10</v>
      </c>
      <c r="E174" t="s">
        <v>65</v>
      </c>
      <c r="F174" t="s">
        <v>59</v>
      </c>
      <c r="G174" t="s">
        <v>49</v>
      </c>
      <c r="H174" t="s">
        <v>29</v>
      </c>
      <c r="I174">
        <v>668</v>
      </c>
    </row>
    <row r="175" spans="2:9" hidden="1" x14ac:dyDescent="0.2">
      <c r="B175" t="str">
        <f t="shared" si="2"/>
        <v>201310apartmentaveragebachelor_rateNorth Burnaby</v>
      </c>
      <c r="C175">
        <v>2013</v>
      </c>
      <c r="D175">
        <v>10</v>
      </c>
      <c r="E175" t="s">
        <v>65</v>
      </c>
      <c r="F175" t="s">
        <v>59</v>
      </c>
      <c r="G175" t="s">
        <v>49</v>
      </c>
      <c r="H175" t="s">
        <v>31</v>
      </c>
      <c r="I175">
        <v>752</v>
      </c>
    </row>
    <row r="176" spans="2:9" hidden="1" x14ac:dyDescent="0.2">
      <c r="B176" t="str">
        <f t="shared" si="2"/>
        <v>201310apartmentaveragebachelor_rateNew Westminster</v>
      </c>
      <c r="C176">
        <v>2013</v>
      </c>
      <c r="D176">
        <v>10</v>
      </c>
      <c r="E176" t="s">
        <v>65</v>
      </c>
      <c r="F176" t="s">
        <v>59</v>
      </c>
      <c r="G176" t="s">
        <v>49</v>
      </c>
      <c r="H176" t="s">
        <v>32</v>
      </c>
      <c r="I176">
        <v>684</v>
      </c>
    </row>
    <row r="177" spans="2:9" hidden="1" x14ac:dyDescent="0.2">
      <c r="B177" t="str">
        <f t="shared" si="2"/>
        <v>201310apartmentaveragebachelor_rateNorth Vancouver City</v>
      </c>
      <c r="C177">
        <v>2013</v>
      </c>
      <c r="D177">
        <v>10</v>
      </c>
      <c r="E177" t="s">
        <v>65</v>
      </c>
      <c r="F177" t="s">
        <v>59</v>
      </c>
      <c r="G177" t="s">
        <v>49</v>
      </c>
      <c r="H177" t="s">
        <v>60</v>
      </c>
      <c r="I177">
        <v>848</v>
      </c>
    </row>
    <row r="178" spans="2:9" hidden="1" x14ac:dyDescent="0.2">
      <c r="B178" t="str">
        <f t="shared" si="2"/>
        <v>201310apartmentaveragebachelor_rateNorth Vancouver DM</v>
      </c>
      <c r="C178">
        <v>2013</v>
      </c>
      <c r="D178">
        <v>10</v>
      </c>
      <c r="E178" t="s">
        <v>65</v>
      </c>
      <c r="F178" t="s">
        <v>59</v>
      </c>
      <c r="G178" t="s">
        <v>49</v>
      </c>
      <c r="H178" t="s">
        <v>34</v>
      </c>
      <c r="I178">
        <v>908</v>
      </c>
    </row>
    <row r="179" spans="2:9" hidden="1" x14ac:dyDescent="0.2">
      <c r="B179" t="str">
        <f t="shared" si="2"/>
        <v>201310apartmentaveragebachelor_rateWest Vancouver</v>
      </c>
      <c r="C179">
        <v>2013</v>
      </c>
      <c r="D179">
        <v>10</v>
      </c>
      <c r="E179" t="s">
        <v>65</v>
      </c>
      <c r="F179" t="s">
        <v>59</v>
      </c>
      <c r="G179" t="s">
        <v>49</v>
      </c>
      <c r="H179" t="s">
        <v>35</v>
      </c>
      <c r="I179">
        <v>977</v>
      </c>
    </row>
    <row r="180" spans="2:9" hidden="1" x14ac:dyDescent="0.2">
      <c r="B180" t="str">
        <f t="shared" si="2"/>
        <v>201310apartmentaveragebachelor_rateRichmond</v>
      </c>
      <c r="C180">
        <v>2013</v>
      </c>
      <c r="D180">
        <v>10</v>
      </c>
      <c r="E180" t="s">
        <v>65</v>
      </c>
      <c r="F180" t="s">
        <v>59</v>
      </c>
      <c r="G180" t="s">
        <v>49</v>
      </c>
      <c r="H180" t="s">
        <v>36</v>
      </c>
      <c r="I180">
        <v>796</v>
      </c>
    </row>
    <row r="181" spans="2:9" hidden="1" x14ac:dyDescent="0.2">
      <c r="B181" t="str">
        <f t="shared" si="2"/>
        <v>201310apartmentaveragebachelor_rateDelta</v>
      </c>
      <c r="C181">
        <v>2013</v>
      </c>
      <c r="D181">
        <v>10</v>
      </c>
      <c r="E181" t="s">
        <v>65</v>
      </c>
      <c r="F181" t="s">
        <v>59</v>
      </c>
      <c r="G181" t="s">
        <v>49</v>
      </c>
      <c r="H181" t="s">
        <v>37</v>
      </c>
      <c r="I181">
        <v>641</v>
      </c>
    </row>
    <row r="182" spans="2:9" hidden="1" x14ac:dyDescent="0.2">
      <c r="B182" t="str">
        <f t="shared" si="2"/>
        <v>201310apartmentaveragebachelor_rateSurrey</v>
      </c>
      <c r="C182">
        <v>2013</v>
      </c>
      <c r="D182">
        <v>10</v>
      </c>
      <c r="E182" t="s">
        <v>65</v>
      </c>
      <c r="F182" t="s">
        <v>59</v>
      </c>
      <c r="G182" t="s">
        <v>49</v>
      </c>
      <c r="H182" t="s">
        <v>38</v>
      </c>
      <c r="I182">
        <v>632</v>
      </c>
    </row>
    <row r="183" spans="2:9" hidden="1" x14ac:dyDescent="0.2">
      <c r="B183" t="str">
        <f t="shared" si="2"/>
        <v>201310apartmentaveragebachelor_rateWhite Rock</v>
      </c>
      <c r="C183">
        <v>2013</v>
      </c>
      <c r="D183">
        <v>10</v>
      </c>
      <c r="E183" t="s">
        <v>65</v>
      </c>
      <c r="F183" t="s">
        <v>59</v>
      </c>
      <c r="G183" t="s">
        <v>49</v>
      </c>
      <c r="H183" t="s">
        <v>39</v>
      </c>
      <c r="I183">
        <v>735</v>
      </c>
    </row>
    <row r="184" spans="2:9" hidden="1" x14ac:dyDescent="0.2">
      <c r="B184" t="str">
        <f t="shared" si="2"/>
        <v>201310apartmentaveragebachelor_rateLangley City and Langley DM</v>
      </c>
      <c r="C184">
        <v>2013</v>
      </c>
      <c r="D184">
        <v>10</v>
      </c>
      <c r="E184" t="s">
        <v>65</v>
      </c>
      <c r="F184" t="s">
        <v>59</v>
      </c>
      <c r="G184" t="s">
        <v>49</v>
      </c>
      <c r="H184" t="s">
        <v>40</v>
      </c>
      <c r="I184">
        <v>638</v>
      </c>
    </row>
    <row r="185" spans="2:9" hidden="1" x14ac:dyDescent="0.2">
      <c r="B185" t="str">
        <f t="shared" si="2"/>
        <v>201310apartmentaveragebachelor_rateTri-Cities</v>
      </c>
      <c r="C185">
        <v>2013</v>
      </c>
      <c r="D185">
        <v>10</v>
      </c>
      <c r="E185" t="s">
        <v>65</v>
      </c>
      <c r="F185" t="s">
        <v>59</v>
      </c>
      <c r="G185" t="s">
        <v>49</v>
      </c>
      <c r="H185" t="s">
        <v>41</v>
      </c>
      <c r="I185">
        <v>702</v>
      </c>
    </row>
    <row r="186" spans="2:9" hidden="1" x14ac:dyDescent="0.2">
      <c r="B186" t="str">
        <f t="shared" si="2"/>
        <v>201310apartmentaveragebachelor_rateMaple Ridge/Pitt Meadows</v>
      </c>
      <c r="C186">
        <v>2013</v>
      </c>
      <c r="D186">
        <v>10</v>
      </c>
      <c r="E186" t="s">
        <v>65</v>
      </c>
      <c r="F186" t="s">
        <v>59</v>
      </c>
      <c r="G186" t="s">
        <v>49</v>
      </c>
      <c r="H186" t="s">
        <v>42</v>
      </c>
      <c r="I186">
        <v>636</v>
      </c>
    </row>
    <row r="187" spans="2:9" hidden="1" x14ac:dyDescent="0.2">
      <c r="B187" t="str">
        <f t="shared" si="2"/>
        <v>201310apartmentaveragebachelor_rateVancouver</v>
      </c>
      <c r="C187">
        <v>2013</v>
      </c>
      <c r="D187">
        <v>10</v>
      </c>
      <c r="E187" t="s">
        <v>65</v>
      </c>
      <c r="F187" t="s">
        <v>59</v>
      </c>
      <c r="G187" t="s">
        <v>49</v>
      </c>
      <c r="H187" t="s">
        <v>43</v>
      </c>
      <c r="I187">
        <v>876</v>
      </c>
    </row>
    <row r="188" spans="2:9" hidden="1" x14ac:dyDescent="0.2">
      <c r="B188" t="str">
        <f t="shared" si="2"/>
        <v>201210apartmentaveragebachelor_rateWest End/Stanley Park</v>
      </c>
      <c r="C188">
        <v>2012</v>
      </c>
      <c r="D188">
        <v>10</v>
      </c>
      <c r="E188" t="s">
        <v>65</v>
      </c>
      <c r="F188" t="s">
        <v>59</v>
      </c>
      <c r="G188" t="s">
        <v>49</v>
      </c>
      <c r="H188" t="s">
        <v>12</v>
      </c>
      <c r="I188">
        <v>902</v>
      </c>
    </row>
    <row r="189" spans="2:9" hidden="1" x14ac:dyDescent="0.2">
      <c r="B189" t="str">
        <f t="shared" si="2"/>
        <v>201210apartmentaveragebachelor_rateEnglish Bay</v>
      </c>
      <c r="C189">
        <v>2012</v>
      </c>
      <c r="D189">
        <v>10</v>
      </c>
      <c r="E189" t="s">
        <v>65</v>
      </c>
      <c r="F189" t="s">
        <v>59</v>
      </c>
      <c r="G189" t="s">
        <v>49</v>
      </c>
      <c r="H189" t="s">
        <v>16</v>
      </c>
      <c r="I189">
        <v>919</v>
      </c>
    </row>
    <row r="190" spans="2:9" hidden="1" x14ac:dyDescent="0.2">
      <c r="B190" t="str">
        <f t="shared" si="2"/>
        <v>201210apartmentaveragebachelor_rateDowntown</v>
      </c>
      <c r="C190">
        <v>2012</v>
      </c>
      <c r="D190">
        <v>10</v>
      </c>
      <c r="E190" t="s">
        <v>65</v>
      </c>
      <c r="F190" t="s">
        <v>59</v>
      </c>
      <c r="G190" t="s">
        <v>49</v>
      </c>
      <c r="H190" t="s">
        <v>17</v>
      </c>
      <c r="I190">
        <v>1047</v>
      </c>
    </row>
    <row r="191" spans="2:9" hidden="1" x14ac:dyDescent="0.2">
      <c r="B191" t="str">
        <f t="shared" si="2"/>
        <v>201210apartmentaveragebachelor_rateSouth Granville/Oak</v>
      </c>
      <c r="C191">
        <v>2012</v>
      </c>
      <c r="D191">
        <v>10</v>
      </c>
      <c r="E191" t="s">
        <v>65</v>
      </c>
      <c r="F191" t="s">
        <v>59</v>
      </c>
      <c r="G191" t="s">
        <v>49</v>
      </c>
      <c r="H191" t="s">
        <v>19</v>
      </c>
      <c r="I191">
        <v>868</v>
      </c>
    </row>
    <row r="192" spans="2:9" hidden="1" x14ac:dyDescent="0.2">
      <c r="B192" t="str">
        <f t="shared" si="2"/>
        <v>201210apartmentaveragebachelor_rateKitsilano/Point Grey</v>
      </c>
      <c r="C192">
        <v>2012</v>
      </c>
      <c r="D192">
        <v>10</v>
      </c>
      <c r="E192" t="s">
        <v>65</v>
      </c>
      <c r="F192" t="s">
        <v>59</v>
      </c>
      <c r="G192" t="s">
        <v>49</v>
      </c>
      <c r="H192" t="s">
        <v>20</v>
      </c>
      <c r="I192">
        <v>882</v>
      </c>
    </row>
    <row r="193" spans="2:9" hidden="1" x14ac:dyDescent="0.2">
      <c r="B193" t="str">
        <f t="shared" si="2"/>
        <v>201210apartmentaveragebachelor_rateWestside/Kerrisdale</v>
      </c>
      <c r="C193">
        <v>2012</v>
      </c>
      <c r="D193">
        <v>10</v>
      </c>
      <c r="E193" t="s">
        <v>65</v>
      </c>
      <c r="F193" t="s">
        <v>59</v>
      </c>
      <c r="G193" t="s">
        <v>49</v>
      </c>
      <c r="H193" t="s">
        <v>21</v>
      </c>
      <c r="I193">
        <v>838</v>
      </c>
    </row>
    <row r="194" spans="2:9" hidden="1" x14ac:dyDescent="0.2">
      <c r="B194" t="str">
        <f t="shared" si="2"/>
        <v>201210apartmentaveragebachelor_rateMarpole</v>
      </c>
      <c r="C194">
        <v>2012</v>
      </c>
      <c r="D194">
        <v>10</v>
      </c>
      <c r="E194" t="s">
        <v>65</v>
      </c>
      <c r="F194" t="s">
        <v>59</v>
      </c>
      <c r="G194" t="s">
        <v>49</v>
      </c>
      <c r="H194" t="s">
        <v>23</v>
      </c>
      <c r="I194">
        <v>714</v>
      </c>
    </row>
    <row r="195" spans="2:9" hidden="1" x14ac:dyDescent="0.2">
      <c r="B195" t="str">
        <f t="shared" si="2"/>
        <v>201210apartmentaveragebachelor_rateMount Pleasant/Renfrew Heights</v>
      </c>
      <c r="C195">
        <v>2012</v>
      </c>
      <c r="D195">
        <v>10</v>
      </c>
      <c r="E195" t="s">
        <v>65</v>
      </c>
      <c r="F195" t="s">
        <v>59</v>
      </c>
      <c r="G195" t="s">
        <v>49</v>
      </c>
      <c r="H195" t="s">
        <v>24</v>
      </c>
      <c r="I195">
        <v>832</v>
      </c>
    </row>
    <row r="196" spans="2:9" hidden="1" x14ac:dyDescent="0.2">
      <c r="B196" t="str">
        <f t="shared" si="2"/>
        <v>201210apartmentaveragebachelor_rateEast Hastings</v>
      </c>
      <c r="C196">
        <v>2012</v>
      </c>
      <c r="D196">
        <v>10</v>
      </c>
      <c r="E196" t="s">
        <v>65</v>
      </c>
      <c r="F196" t="s">
        <v>59</v>
      </c>
      <c r="G196" t="s">
        <v>49</v>
      </c>
      <c r="H196" t="s">
        <v>25</v>
      </c>
      <c r="I196">
        <v>845</v>
      </c>
    </row>
    <row r="197" spans="2:9" hidden="1" x14ac:dyDescent="0.2">
      <c r="B197" t="str">
        <f t="shared" si="2"/>
        <v>201210apartmentaveragebachelor_rateSoutheast Vancouver</v>
      </c>
      <c r="C197">
        <v>2012</v>
      </c>
      <c r="D197">
        <v>10</v>
      </c>
      <c r="E197" t="s">
        <v>65</v>
      </c>
      <c r="F197" t="s">
        <v>59</v>
      </c>
      <c r="G197" t="s">
        <v>49</v>
      </c>
      <c r="H197" t="s">
        <v>26</v>
      </c>
      <c r="I197">
        <v>828</v>
      </c>
    </row>
    <row r="198" spans="2:9" hidden="1" x14ac:dyDescent="0.2">
      <c r="B198" t="str">
        <f t="shared" ref="B198:B261" si="3">C198&amp;D198&amp;E198&amp;F198&amp;G198&amp;H198</f>
        <v>201210apartmentaveragebachelor_rateUniversity Endowment Lands</v>
      </c>
      <c r="C198">
        <v>2012</v>
      </c>
      <c r="D198">
        <v>10</v>
      </c>
      <c r="E198" t="s">
        <v>65</v>
      </c>
      <c r="F198" t="s">
        <v>59</v>
      </c>
      <c r="G198" t="s">
        <v>49</v>
      </c>
      <c r="H198" t="s">
        <v>27</v>
      </c>
      <c r="I198" t="s">
        <v>14</v>
      </c>
    </row>
    <row r="199" spans="2:9" hidden="1" x14ac:dyDescent="0.2">
      <c r="B199" t="str">
        <f t="shared" si="3"/>
        <v>201210apartmentaveragebachelor_rateCentral Park/Metrotown</v>
      </c>
      <c r="C199">
        <v>2012</v>
      </c>
      <c r="D199">
        <v>10</v>
      </c>
      <c r="E199" t="s">
        <v>65</v>
      </c>
      <c r="F199" t="s">
        <v>59</v>
      </c>
      <c r="G199" t="s">
        <v>49</v>
      </c>
      <c r="H199" t="s">
        <v>28</v>
      </c>
      <c r="I199">
        <v>797</v>
      </c>
    </row>
    <row r="200" spans="2:9" hidden="1" x14ac:dyDescent="0.2">
      <c r="B200" t="str">
        <f t="shared" si="3"/>
        <v>201210apartmentaveragebachelor_rateSoutheast Burnaby</v>
      </c>
      <c r="C200">
        <v>2012</v>
      </c>
      <c r="D200">
        <v>10</v>
      </c>
      <c r="E200" t="s">
        <v>65</v>
      </c>
      <c r="F200" t="s">
        <v>59</v>
      </c>
      <c r="G200" t="s">
        <v>49</v>
      </c>
      <c r="H200" t="s">
        <v>29</v>
      </c>
      <c r="I200">
        <v>679</v>
      </c>
    </row>
    <row r="201" spans="2:9" hidden="1" x14ac:dyDescent="0.2">
      <c r="B201" t="str">
        <f t="shared" si="3"/>
        <v>201210apartmentaveragebachelor_rateNorth Burnaby</v>
      </c>
      <c r="C201">
        <v>2012</v>
      </c>
      <c r="D201">
        <v>10</v>
      </c>
      <c r="E201" t="s">
        <v>65</v>
      </c>
      <c r="F201" t="s">
        <v>59</v>
      </c>
      <c r="G201" t="s">
        <v>49</v>
      </c>
      <c r="H201" t="s">
        <v>31</v>
      </c>
      <c r="I201">
        <v>743</v>
      </c>
    </row>
    <row r="202" spans="2:9" hidden="1" x14ac:dyDescent="0.2">
      <c r="B202" t="str">
        <f t="shared" si="3"/>
        <v>201210apartmentaveragebachelor_rateNew Westminster</v>
      </c>
      <c r="C202">
        <v>2012</v>
      </c>
      <c r="D202">
        <v>10</v>
      </c>
      <c r="E202" t="s">
        <v>65</v>
      </c>
      <c r="F202" t="s">
        <v>59</v>
      </c>
      <c r="G202" t="s">
        <v>49</v>
      </c>
      <c r="H202" t="s">
        <v>32</v>
      </c>
      <c r="I202">
        <v>675</v>
      </c>
    </row>
    <row r="203" spans="2:9" hidden="1" x14ac:dyDescent="0.2">
      <c r="B203" t="str">
        <f t="shared" si="3"/>
        <v>201210apartmentaveragebachelor_rateNorth Vancouver City</v>
      </c>
      <c r="C203">
        <v>2012</v>
      </c>
      <c r="D203">
        <v>10</v>
      </c>
      <c r="E203" t="s">
        <v>65</v>
      </c>
      <c r="F203" t="s">
        <v>59</v>
      </c>
      <c r="G203" t="s">
        <v>49</v>
      </c>
      <c r="H203" t="s">
        <v>60</v>
      </c>
      <c r="I203">
        <v>831</v>
      </c>
    </row>
    <row r="204" spans="2:9" hidden="1" x14ac:dyDescent="0.2">
      <c r="B204" t="str">
        <f t="shared" si="3"/>
        <v>201210apartmentaveragebachelor_rateNorth Vancouver DM</v>
      </c>
      <c r="C204">
        <v>2012</v>
      </c>
      <c r="D204">
        <v>10</v>
      </c>
      <c r="E204" t="s">
        <v>65</v>
      </c>
      <c r="F204" t="s">
        <v>59</v>
      </c>
      <c r="G204" t="s">
        <v>49</v>
      </c>
      <c r="H204" t="s">
        <v>34</v>
      </c>
      <c r="I204">
        <v>882</v>
      </c>
    </row>
    <row r="205" spans="2:9" hidden="1" x14ac:dyDescent="0.2">
      <c r="B205" t="str">
        <f t="shared" si="3"/>
        <v>201210apartmentaveragebachelor_rateWest Vancouver</v>
      </c>
      <c r="C205">
        <v>2012</v>
      </c>
      <c r="D205">
        <v>10</v>
      </c>
      <c r="E205" t="s">
        <v>65</v>
      </c>
      <c r="F205" t="s">
        <v>59</v>
      </c>
      <c r="G205" t="s">
        <v>49</v>
      </c>
      <c r="H205" t="s">
        <v>35</v>
      </c>
      <c r="I205">
        <v>941</v>
      </c>
    </row>
    <row r="206" spans="2:9" hidden="1" x14ac:dyDescent="0.2">
      <c r="B206" t="str">
        <f t="shared" si="3"/>
        <v>201210apartmentaveragebachelor_rateRichmond</v>
      </c>
      <c r="C206">
        <v>2012</v>
      </c>
      <c r="D206">
        <v>10</v>
      </c>
      <c r="E206" t="s">
        <v>65</v>
      </c>
      <c r="F206" t="s">
        <v>59</v>
      </c>
      <c r="G206" t="s">
        <v>49</v>
      </c>
      <c r="H206" t="s">
        <v>36</v>
      </c>
      <c r="I206">
        <v>749</v>
      </c>
    </row>
    <row r="207" spans="2:9" hidden="1" x14ac:dyDescent="0.2">
      <c r="B207" t="str">
        <f t="shared" si="3"/>
        <v>201210apartmentaveragebachelor_rateDelta</v>
      </c>
      <c r="C207">
        <v>2012</v>
      </c>
      <c r="D207">
        <v>10</v>
      </c>
      <c r="E207" t="s">
        <v>65</v>
      </c>
      <c r="F207" t="s">
        <v>59</v>
      </c>
      <c r="G207" t="s">
        <v>49</v>
      </c>
      <c r="H207" t="s">
        <v>37</v>
      </c>
      <c r="I207">
        <v>622</v>
      </c>
    </row>
    <row r="208" spans="2:9" hidden="1" x14ac:dyDescent="0.2">
      <c r="B208" t="str">
        <f t="shared" si="3"/>
        <v>201210apartmentaveragebachelor_rateSurrey</v>
      </c>
      <c r="C208">
        <v>2012</v>
      </c>
      <c r="D208">
        <v>10</v>
      </c>
      <c r="E208" t="s">
        <v>65</v>
      </c>
      <c r="F208" t="s">
        <v>59</v>
      </c>
      <c r="G208" t="s">
        <v>49</v>
      </c>
      <c r="H208" t="s">
        <v>38</v>
      </c>
      <c r="I208">
        <v>614</v>
      </c>
    </row>
    <row r="209" spans="2:9" hidden="1" x14ac:dyDescent="0.2">
      <c r="B209" t="str">
        <f t="shared" si="3"/>
        <v>201210apartmentaveragebachelor_rateWhite Rock</v>
      </c>
      <c r="C209">
        <v>2012</v>
      </c>
      <c r="D209">
        <v>10</v>
      </c>
      <c r="E209" t="s">
        <v>65</v>
      </c>
      <c r="F209" t="s">
        <v>59</v>
      </c>
      <c r="G209" t="s">
        <v>49</v>
      </c>
      <c r="H209" t="s">
        <v>39</v>
      </c>
      <c r="I209">
        <v>712</v>
      </c>
    </row>
    <row r="210" spans="2:9" hidden="1" x14ac:dyDescent="0.2">
      <c r="B210" t="str">
        <f t="shared" si="3"/>
        <v>201210apartmentaveragebachelor_rateLangley City and Langley DM</v>
      </c>
      <c r="C210">
        <v>2012</v>
      </c>
      <c r="D210">
        <v>10</v>
      </c>
      <c r="E210" t="s">
        <v>65</v>
      </c>
      <c r="F210" t="s">
        <v>59</v>
      </c>
      <c r="G210" t="s">
        <v>49</v>
      </c>
      <c r="H210" t="s">
        <v>40</v>
      </c>
      <c r="I210">
        <v>638</v>
      </c>
    </row>
    <row r="211" spans="2:9" hidden="1" x14ac:dyDescent="0.2">
      <c r="B211" t="str">
        <f t="shared" si="3"/>
        <v>201210apartmentaveragebachelor_rateTri-Cities</v>
      </c>
      <c r="C211">
        <v>2012</v>
      </c>
      <c r="D211">
        <v>10</v>
      </c>
      <c r="E211" t="s">
        <v>65</v>
      </c>
      <c r="F211" t="s">
        <v>59</v>
      </c>
      <c r="G211" t="s">
        <v>49</v>
      </c>
      <c r="H211" t="s">
        <v>41</v>
      </c>
      <c r="I211">
        <v>677</v>
      </c>
    </row>
    <row r="212" spans="2:9" hidden="1" x14ac:dyDescent="0.2">
      <c r="B212" t="str">
        <f t="shared" si="3"/>
        <v>201210apartmentaveragebachelor_rateMaple Ridge/Pitt Meadows</v>
      </c>
      <c r="C212">
        <v>2012</v>
      </c>
      <c r="D212">
        <v>10</v>
      </c>
      <c r="E212" t="s">
        <v>65</v>
      </c>
      <c r="F212" t="s">
        <v>59</v>
      </c>
      <c r="G212" t="s">
        <v>49</v>
      </c>
      <c r="H212" t="s">
        <v>42</v>
      </c>
      <c r="I212">
        <v>671</v>
      </c>
    </row>
    <row r="213" spans="2:9" hidden="1" x14ac:dyDescent="0.2">
      <c r="B213" t="str">
        <f t="shared" si="3"/>
        <v>201210apartmentaveragebachelor_rateVancouver</v>
      </c>
      <c r="C213">
        <v>2012</v>
      </c>
      <c r="D213">
        <v>10</v>
      </c>
      <c r="E213" t="s">
        <v>65</v>
      </c>
      <c r="F213" t="s">
        <v>59</v>
      </c>
      <c r="G213" t="s">
        <v>49</v>
      </c>
      <c r="H213" t="s">
        <v>43</v>
      </c>
      <c r="I213">
        <v>864</v>
      </c>
    </row>
    <row r="214" spans="2:9" hidden="1" x14ac:dyDescent="0.2">
      <c r="B214" t="str">
        <f t="shared" si="3"/>
        <v>201110apartmentaveragebachelor_rateWest End/Stanley Park</v>
      </c>
      <c r="C214">
        <v>2011</v>
      </c>
      <c r="D214">
        <v>10</v>
      </c>
      <c r="E214" t="s">
        <v>65</v>
      </c>
      <c r="F214" t="s">
        <v>59</v>
      </c>
      <c r="G214" t="s">
        <v>49</v>
      </c>
      <c r="H214" t="s">
        <v>12</v>
      </c>
      <c r="I214">
        <v>872</v>
      </c>
    </row>
    <row r="215" spans="2:9" hidden="1" x14ac:dyDescent="0.2">
      <c r="B215" t="str">
        <f t="shared" si="3"/>
        <v>201110apartmentaveragebachelor_rateEnglish Bay</v>
      </c>
      <c r="C215">
        <v>2011</v>
      </c>
      <c r="D215">
        <v>10</v>
      </c>
      <c r="E215" t="s">
        <v>65</v>
      </c>
      <c r="F215" t="s">
        <v>59</v>
      </c>
      <c r="G215" t="s">
        <v>49</v>
      </c>
      <c r="H215" t="s">
        <v>16</v>
      </c>
      <c r="I215">
        <v>904</v>
      </c>
    </row>
    <row r="216" spans="2:9" hidden="1" x14ac:dyDescent="0.2">
      <c r="B216" t="str">
        <f t="shared" si="3"/>
        <v>201110apartmentaveragebachelor_rateDowntown</v>
      </c>
      <c r="C216">
        <v>2011</v>
      </c>
      <c r="D216">
        <v>10</v>
      </c>
      <c r="E216" t="s">
        <v>65</v>
      </c>
      <c r="F216" t="s">
        <v>59</v>
      </c>
      <c r="G216" t="s">
        <v>49</v>
      </c>
      <c r="H216" t="s">
        <v>17</v>
      </c>
      <c r="I216">
        <v>1023</v>
      </c>
    </row>
    <row r="217" spans="2:9" hidden="1" x14ac:dyDescent="0.2">
      <c r="B217" t="str">
        <f t="shared" si="3"/>
        <v>201110apartmentaveragebachelor_rateSouth Granville/Oak</v>
      </c>
      <c r="C217">
        <v>2011</v>
      </c>
      <c r="D217">
        <v>10</v>
      </c>
      <c r="E217" t="s">
        <v>65</v>
      </c>
      <c r="F217" t="s">
        <v>59</v>
      </c>
      <c r="G217" t="s">
        <v>49</v>
      </c>
      <c r="H217" t="s">
        <v>19</v>
      </c>
      <c r="I217">
        <v>857</v>
      </c>
    </row>
    <row r="218" spans="2:9" hidden="1" x14ac:dyDescent="0.2">
      <c r="B218" t="str">
        <f t="shared" si="3"/>
        <v>201110apartmentaveragebachelor_rateKitsilano/Point Grey</v>
      </c>
      <c r="C218">
        <v>2011</v>
      </c>
      <c r="D218">
        <v>10</v>
      </c>
      <c r="E218" t="s">
        <v>65</v>
      </c>
      <c r="F218" t="s">
        <v>59</v>
      </c>
      <c r="G218" t="s">
        <v>49</v>
      </c>
      <c r="H218" t="s">
        <v>20</v>
      </c>
      <c r="I218">
        <v>865</v>
      </c>
    </row>
    <row r="219" spans="2:9" hidden="1" x14ac:dyDescent="0.2">
      <c r="B219" t="str">
        <f t="shared" si="3"/>
        <v>201110apartmentaveragebachelor_rateWestside/Kerrisdale</v>
      </c>
      <c r="C219">
        <v>2011</v>
      </c>
      <c r="D219">
        <v>10</v>
      </c>
      <c r="E219" t="s">
        <v>65</v>
      </c>
      <c r="F219" t="s">
        <v>59</v>
      </c>
      <c r="G219" t="s">
        <v>49</v>
      </c>
      <c r="H219" t="s">
        <v>21</v>
      </c>
      <c r="I219">
        <v>819</v>
      </c>
    </row>
    <row r="220" spans="2:9" hidden="1" x14ac:dyDescent="0.2">
      <c r="B220" t="str">
        <f t="shared" si="3"/>
        <v>201110apartmentaveragebachelor_rateMarpole</v>
      </c>
      <c r="C220">
        <v>2011</v>
      </c>
      <c r="D220">
        <v>10</v>
      </c>
      <c r="E220" t="s">
        <v>65</v>
      </c>
      <c r="F220" t="s">
        <v>59</v>
      </c>
      <c r="G220" t="s">
        <v>49</v>
      </c>
      <c r="H220" t="s">
        <v>23</v>
      </c>
      <c r="I220">
        <v>696</v>
      </c>
    </row>
    <row r="221" spans="2:9" hidden="1" x14ac:dyDescent="0.2">
      <c r="B221" t="str">
        <f t="shared" si="3"/>
        <v>201110apartmentaveragebachelor_rateMount Pleasant/Renfrew Heights</v>
      </c>
      <c r="C221">
        <v>2011</v>
      </c>
      <c r="D221">
        <v>10</v>
      </c>
      <c r="E221" t="s">
        <v>65</v>
      </c>
      <c r="F221" t="s">
        <v>59</v>
      </c>
      <c r="G221" t="s">
        <v>49</v>
      </c>
      <c r="H221" t="s">
        <v>24</v>
      </c>
      <c r="I221">
        <v>766</v>
      </c>
    </row>
    <row r="222" spans="2:9" hidden="1" x14ac:dyDescent="0.2">
      <c r="B222" t="str">
        <f t="shared" si="3"/>
        <v>201110apartmentaveragebachelor_rateEast Hastings</v>
      </c>
      <c r="C222">
        <v>2011</v>
      </c>
      <c r="D222">
        <v>10</v>
      </c>
      <c r="E222" t="s">
        <v>65</v>
      </c>
      <c r="F222" t="s">
        <v>59</v>
      </c>
      <c r="G222" t="s">
        <v>49</v>
      </c>
      <c r="H222" t="s">
        <v>25</v>
      </c>
      <c r="I222">
        <v>809</v>
      </c>
    </row>
    <row r="223" spans="2:9" hidden="1" x14ac:dyDescent="0.2">
      <c r="B223" t="str">
        <f t="shared" si="3"/>
        <v>201110apartmentaveragebachelor_rateSoutheast Vancouver</v>
      </c>
      <c r="C223">
        <v>2011</v>
      </c>
      <c r="D223">
        <v>10</v>
      </c>
      <c r="E223" t="s">
        <v>65</v>
      </c>
      <c r="F223" t="s">
        <v>59</v>
      </c>
      <c r="G223" t="s">
        <v>49</v>
      </c>
      <c r="H223" t="s">
        <v>26</v>
      </c>
      <c r="I223">
        <v>740</v>
      </c>
    </row>
    <row r="224" spans="2:9" hidden="1" x14ac:dyDescent="0.2">
      <c r="B224" t="str">
        <f t="shared" si="3"/>
        <v>201110apartmentaveragebachelor_rateUniversity Endowment Lands</v>
      </c>
      <c r="C224">
        <v>2011</v>
      </c>
      <c r="D224">
        <v>10</v>
      </c>
      <c r="E224" t="s">
        <v>65</v>
      </c>
      <c r="F224" t="s">
        <v>59</v>
      </c>
      <c r="G224" t="s">
        <v>49</v>
      </c>
      <c r="H224" t="s">
        <v>27</v>
      </c>
      <c r="I224" t="s">
        <v>14</v>
      </c>
    </row>
    <row r="225" spans="2:9" hidden="1" x14ac:dyDescent="0.2">
      <c r="B225" t="str">
        <f t="shared" si="3"/>
        <v>201110apartmentaveragebachelor_rateCentral Park/Metrotown</v>
      </c>
      <c r="C225">
        <v>2011</v>
      </c>
      <c r="D225">
        <v>10</v>
      </c>
      <c r="E225" t="s">
        <v>65</v>
      </c>
      <c r="F225" t="s">
        <v>59</v>
      </c>
      <c r="G225" t="s">
        <v>49</v>
      </c>
      <c r="H225" t="s">
        <v>28</v>
      </c>
      <c r="I225">
        <v>779</v>
      </c>
    </row>
    <row r="226" spans="2:9" hidden="1" x14ac:dyDescent="0.2">
      <c r="B226" t="str">
        <f t="shared" si="3"/>
        <v>201110apartmentaveragebachelor_rateSoutheast Burnaby</v>
      </c>
      <c r="C226">
        <v>2011</v>
      </c>
      <c r="D226">
        <v>10</v>
      </c>
      <c r="E226" t="s">
        <v>65</v>
      </c>
      <c r="F226" t="s">
        <v>59</v>
      </c>
      <c r="G226" t="s">
        <v>49</v>
      </c>
      <c r="H226" t="s">
        <v>29</v>
      </c>
      <c r="I226">
        <v>665</v>
      </c>
    </row>
    <row r="227" spans="2:9" hidden="1" x14ac:dyDescent="0.2">
      <c r="B227" t="str">
        <f t="shared" si="3"/>
        <v>201110apartmentaveragebachelor_rateNorth Burnaby</v>
      </c>
      <c r="C227">
        <v>2011</v>
      </c>
      <c r="D227">
        <v>10</v>
      </c>
      <c r="E227" t="s">
        <v>65</v>
      </c>
      <c r="F227" t="s">
        <v>59</v>
      </c>
      <c r="G227" t="s">
        <v>49</v>
      </c>
      <c r="H227" t="s">
        <v>31</v>
      </c>
      <c r="I227">
        <v>704</v>
      </c>
    </row>
    <row r="228" spans="2:9" hidden="1" x14ac:dyDescent="0.2">
      <c r="B228" t="str">
        <f t="shared" si="3"/>
        <v>201110apartmentaveragebachelor_rateNew Westminster</v>
      </c>
      <c r="C228">
        <v>2011</v>
      </c>
      <c r="D228">
        <v>10</v>
      </c>
      <c r="E228" t="s">
        <v>65</v>
      </c>
      <c r="F228" t="s">
        <v>59</v>
      </c>
      <c r="G228" t="s">
        <v>49</v>
      </c>
      <c r="H228" t="s">
        <v>32</v>
      </c>
      <c r="I228">
        <v>658</v>
      </c>
    </row>
    <row r="229" spans="2:9" hidden="1" x14ac:dyDescent="0.2">
      <c r="B229" t="str">
        <f t="shared" si="3"/>
        <v>201110apartmentaveragebachelor_rateNorth Vancouver City</v>
      </c>
      <c r="C229">
        <v>2011</v>
      </c>
      <c r="D229">
        <v>10</v>
      </c>
      <c r="E229" t="s">
        <v>65</v>
      </c>
      <c r="F229" t="s">
        <v>59</v>
      </c>
      <c r="G229" t="s">
        <v>49</v>
      </c>
      <c r="H229" t="s">
        <v>60</v>
      </c>
      <c r="I229">
        <v>828</v>
      </c>
    </row>
    <row r="230" spans="2:9" hidden="1" x14ac:dyDescent="0.2">
      <c r="B230" t="str">
        <f t="shared" si="3"/>
        <v>201110apartmentaveragebachelor_rateNorth Vancouver DM</v>
      </c>
      <c r="C230">
        <v>2011</v>
      </c>
      <c r="D230">
        <v>10</v>
      </c>
      <c r="E230" t="s">
        <v>65</v>
      </c>
      <c r="F230" t="s">
        <v>59</v>
      </c>
      <c r="G230" t="s">
        <v>49</v>
      </c>
      <c r="H230" t="s">
        <v>34</v>
      </c>
      <c r="I230">
        <v>855</v>
      </c>
    </row>
    <row r="231" spans="2:9" hidden="1" x14ac:dyDescent="0.2">
      <c r="B231" t="str">
        <f t="shared" si="3"/>
        <v>201110apartmentaveragebachelor_rateWest Vancouver</v>
      </c>
      <c r="C231">
        <v>2011</v>
      </c>
      <c r="D231">
        <v>10</v>
      </c>
      <c r="E231" t="s">
        <v>65</v>
      </c>
      <c r="F231" t="s">
        <v>59</v>
      </c>
      <c r="G231" t="s">
        <v>49</v>
      </c>
      <c r="H231" t="s">
        <v>35</v>
      </c>
      <c r="I231">
        <v>940</v>
      </c>
    </row>
    <row r="232" spans="2:9" hidden="1" x14ac:dyDescent="0.2">
      <c r="B232" t="str">
        <f t="shared" si="3"/>
        <v>201110apartmentaveragebachelor_rateRichmond</v>
      </c>
      <c r="C232">
        <v>2011</v>
      </c>
      <c r="D232">
        <v>10</v>
      </c>
      <c r="E232" t="s">
        <v>65</v>
      </c>
      <c r="F232" t="s">
        <v>59</v>
      </c>
      <c r="G232" t="s">
        <v>49</v>
      </c>
      <c r="H232" t="s">
        <v>36</v>
      </c>
      <c r="I232">
        <v>736</v>
      </c>
    </row>
    <row r="233" spans="2:9" hidden="1" x14ac:dyDescent="0.2">
      <c r="B233" t="str">
        <f t="shared" si="3"/>
        <v>201110apartmentaveragebachelor_rateDelta</v>
      </c>
      <c r="C233">
        <v>2011</v>
      </c>
      <c r="D233">
        <v>10</v>
      </c>
      <c r="E233" t="s">
        <v>65</v>
      </c>
      <c r="F233" t="s">
        <v>59</v>
      </c>
      <c r="G233" t="s">
        <v>49</v>
      </c>
      <c r="H233" t="s">
        <v>37</v>
      </c>
      <c r="I233">
        <v>604</v>
      </c>
    </row>
    <row r="234" spans="2:9" hidden="1" x14ac:dyDescent="0.2">
      <c r="B234" t="str">
        <f t="shared" si="3"/>
        <v>201110apartmentaveragebachelor_rateSurrey</v>
      </c>
      <c r="C234">
        <v>2011</v>
      </c>
      <c r="D234">
        <v>10</v>
      </c>
      <c r="E234" t="s">
        <v>65</v>
      </c>
      <c r="F234" t="s">
        <v>59</v>
      </c>
      <c r="G234" t="s">
        <v>49</v>
      </c>
      <c r="H234" t="s">
        <v>38</v>
      </c>
      <c r="I234">
        <v>610</v>
      </c>
    </row>
    <row r="235" spans="2:9" hidden="1" x14ac:dyDescent="0.2">
      <c r="B235" t="str">
        <f t="shared" si="3"/>
        <v>201110apartmentaveragebachelor_rateWhite Rock</v>
      </c>
      <c r="C235">
        <v>2011</v>
      </c>
      <c r="D235">
        <v>10</v>
      </c>
      <c r="E235" t="s">
        <v>65</v>
      </c>
      <c r="F235" t="s">
        <v>59</v>
      </c>
      <c r="G235" t="s">
        <v>49</v>
      </c>
      <c r="H235" t="s">
        <v>39</v>
      </c>
      <c r="I235">
        <v>704</v>
      </c>
    </row>
    <row r="236" spans="2:9" hidden="1" x14ac:dyDescent="0.2">
      <c r="B236" t="str">
        <f t="shared" si="3"/>
        <v>201110apartmentaveragebachelor_rateLangley City and Langley DM</v>
      </c>
      <c r="C236">
        <v>2011</v>
      </c>
      <c r="D236">
        <v>10</v>
      </c>
      <c r="E236" t="s">
        <v>65</v>
      </c>
      <c r="F236" t="s">
        <v>59</v>
      </c>
      <c r="G236" t="s">
        <v>49</v>
      </c>
      <c r="H236" t="s">
        <v>40</v>
      </c>
      <c r="I236">
        <v>631</v>
      </c>
    </row>
    <row r="237" spans="2:9" hidden="1" x14ac:dyDescent="0.2">
      <c r="B237" t="str">
        <f t="shared" si="3"/>
        <v>201110apartmentaveragebachelor_rateTri-Cities</v>
      </c>
      <c r="C237">
        <v>2011</v>
      </c>
      <c r="D237">
        <v>10</v>
      </c>
      <c r="E237" t="s">
        <v>65</v>
      </c>
      <c r="F237" t="s">
        <v>59</v>
      </c>
      <c r="G237" t="s">
        <v>49</v>
      </c>
      <c r="H237" t="s">
        <v>41</v>
      </c>
      <c r="I237">
        <v>675</v>
      </c>
    </row>
    <row r="238" spans="2:9" hidden="1" x14ac:dyDescent="0.2">
      <c r="B238" t="str">
        <f t="shared" si="3"/>
        <v>201110apartmentaveragebachelor_rateMaple Ridge/Pitt Meadows</v>
      </c>
      <c r="C238">
        <v>2011</v>
      </c>
      <c r="D238">
        <v>10</v>
      </c>
      <c r="E238" t="s">
        <v>65</v>
      </c>
      <c r="F238" t="s">
        <v>59</v>
      </c>
      <c r="G238" t="s">
        <v>49</v>
      </c>
      <c r="H238" t="s">
        <v>42</v>
      </c>
      <c r="I238">
        <v>601</v>
      </c>
    </row>
    <row r="239" spans="2:9" hidden="1" x14ac:dyDescent="0.2">
      <c r="B239" t="str">
        <f t="shared" si="3"/>
        <v>201110apartmentaveragebachelor_rateVancouver</v>
      </c>
      <c r="C239">
        <v>2011</v>
      </c>
      <c r="D239">
        <v>10</v>
      </c>
      <c r="E239" t="s">
        <v>65</v>
      </c>
      <c r="F239" t="s">
        <v>59</v>
      </c>
      <c r="G239" t="s">
        <v>49</v>
      </c>
      <c r="H239" t="s">
        <v>43</v>
      </c>
      <c r="I239">
        <v>839</v>
      </c>
    </row>
    <row r="240" spans="2:9" hidden="1" x14ac:dyDescent="0.2">
      <c r="B240" t="str">
        <f t="shared" si="3"/>
        <v>201010apartmentaveragebachelor_rateWest End/Stanley Park</v>
      </c>
      <c r="C240">
        <v>2010</v>
      </c>
      <c r="D240">
        <v>10</v>
      </c>
      <c r="E240" t="s">
        <v>65</v>
      </c>
      <c r="F240" t="s">
        <v>59</v>
      </c>
      <c r="G240" t="s">
        <v>49</v>
      </c>
      <c r="H240" t="s">
        <v>12</v>
      </c>
      <c r="I240">
        <v>874</v>
      </c>
    </row>
    <row r="241" spans="2:9" hidden="1" x14ac:dyDescent="0.2">
      <c r="B241" t="str">
        <f t="shared" si="3"/>
        <v>201010apartmentaveragebachelor_rateEnglish Bay</v>
      </c>
      <c r="C241">
        <v>2010</v>
      </c>
      <c r="D241">
        <v>10</v>
      </c>
      <c r="E241" t="s">
        <v>65</v>
      </c>
      <c r="F241" t="s">
        <v>59</v>
      </c>
      <c r="G241" t="s">
        <v>49</v>
      </c>
      <c r="H241" t="s">
        <v>16</v>
      </c>
      <c r="I241">
        <v>894</v>
      </c>
    </row>
    <row r="242" spans="2:9" hidden="1" x14ac:dyDescent="0.2">
      <c r="B242" t="str">
        <f t="shared" si="3"/>
        <v>201010apartmentaveragebachelor_rateDowntown</v>
      </c>
      <c r="C242">
        <v>2010</v>
      </c>
      <c r="D242">
        <v>10</v>
      </c>
      <c r="E242" t="s">
        <v>65</v>
      </c>
      <c r="F242" t="s">
        <v>59</v>
      </c>
      <c r="G242" t="s">
        <v>49</v>
      </c>
      <c r="H242" t="s">
        <v>17</v>
      </c>
      <c r="I242">
        <v>921</v>
      </c>
    </row>
    <row r="243" spans="2:9" hidden="1" x14ac:dyDescent="0.2">
      <c r="B243" t="str">
        <f t="shared" si="3"/>
        <v>201010apartmentaveragebachelor_rateSouth Granville/Oak</v>
      </c>
      <c r="C243">
        <v>2010</v>
      </c>
      <c r="D243">
        <v>10</v>
      </c>
      <c r="E243" t="s">
        <v>65</v>
      </c>
      <c r="F243" t="s">
        <v>59</v>
      </c>
      <c r="G243" t="s">
        <v>49</v>
      </c>
      <c r="H243" t="s">
        <v>19</v>
      </c>
      <c r="I243">
        <v>832</v>
      </c>
    </row>
    <row r="244" spans="2:9" hidden="1" x14ac:dyDescent="0.2">
      <c r="B244" t="str">
        <f t="shared" si="3"/>
        <v>201010apartmentaveragebachelor_rateKitsilano/Point Grey</v>
      </c>
      <c r="C244">
        <v>2010</v>
      </c>
      <c r="D244">
        <v>10</v>
      </c>
      <c r="E244" t="s">
        <v>65</v>
      </c>
      <c r="F244" t="s">
        <v>59</v>
      </c>
      <c r="G244" t="s">
        <v>49</v>
      </c>
      <c r="H244" t="s">
        <v>20</v>
      </c>
      <c r="I244">
        <v>848</v>
      </c>
    </row>
    <row r="245" spans="2:9" hidden="1" x14ac:dyDescent="0.2">
      <c r="B245" t="str">
        <f t="shared" si="3"/>
        <v>201010apartmentaveragebachelor_rateWestside/Kerrisdale</v>
      </c>
      <c r="C245">
        <v>2010</v>
      </c>
      <c r="D245">
        <v>10</v>
      </c>
      <c r="E245" t="s">
        <v>65</v>
      </c>
      <c r="F245" t="s">
        <v>59</v>
      </c>
      <c r="G245" t="s">
        <v>49</v>
      </c>
      <c r="H245" t="s">
        <v>21</v>
      </c>
      <c r="I245">
        <v>815</v>
      </c>
    </row>
    <row r="246" spans="2:9" hidden="1" x14ac:dyDescent="0.2">
      <c r="B246" t="str">
        <f t="shared" si="3"/>
        <v>201010apartmentaveragebachelor_rateMarpole</v>
      </c>
      <c r="C246">
        <v>2010</v>
      </c>
      <c r="D246">
        <v>10</v>
      </c>
      <c r="E246" t="s">
        <v>65</v>
      </c>
      <c r="F246" t="s">
        <v>59</v>
      </c>
      <c r="G246" t="s">
        <v>49</v>
      </c>
      <c r="H246" t="s">
        <v>23</v>
      </c>
      <c r="I246">
        <v>702</v>
      </c>
    </row>
    <row r="247" spans="2:9" hidden="1" x14ac:dyDescent="0.2">
      <c r="B247" t="str">
        <f t="shared" si="3"/>
        <v>201010apartmentaveragebachelor_rateMount Pleasant/Renfrew Heights</v>
      </c>
      <c r="C247">
        <v>2010</v>
      </c>
      <c r="D247">
        <v>10</v>
      </c>
      <c r="E247" t="s">
        <v>65</v>
      </c>
      <c r="F247" t="s">
        <v>59</v>
      </c>
      <c r="G247" t="s">
        <v>49</v>
      </c>
      <c r="H247" t="s">
        <v>24</v>
      </c>
      <c r="I247">
        <v>759</v>
      </c>
    </row>
    <row r="248" spans="2:9" hidden="1" x14ac:dyDescent="0.2">
      <c r="B248" t="str">
        <f t="shared" si="3"/>
        <v>201010apartmentaveragebachelor_rateEast Hastings</v>
      </c>
      <c r="C248">
        <v>2010</v>
      </c>
      <c r="D248">
        <v>10</v>
      </c>
      <c r="E248" t="s">
        <v>65</v>
      </c>
      <c r="F248" t="s">
        <v>59</v>
      </c>
      <c r="G248" t="s">
        <v>49</v>
      </c>
      <c r="H248" t="s">
        <v>25</v>
      </c>
      <c r="I248">
        <v>762</v>
      </c>
    </row>
    <row r="249" spans="2:9" hidden="1" x14ac:dyDescent="0.2">
      <c r="B249" t="str">
        <f t="shared" si="3"/>
        <v>201010apartmentaveragebachelor_rateSoutheast Vancouver</v>
      </c>
      <c r="C249">
        <v>2010</v>
      </c>
      <c r="D249">
        <v>10</v>
      </c>
      <c r="E249" t="s">
        <v>65</v>
      </c>
      <c r="F249" t="s">
        <v>59</v>
      </c>
      <c r="G249" t="s">
        <v>49</v>
      </c>
      <c r="H249" t="s">
        <v>26</v>
      </c>
      <c r="I249">
        <v>767</v>
      </c>
    </row>
    <row r="250" spans="2:9" hidden="1" x14ac:dyDescent="0.2">
      <c r="B250" t="str">
        <f t="shared" si="3"/>
        <v>201010apartmentaveragebachelor_rateUniversity Endowment Lands</v>
      </c>
      <c r="C250">
        <v>2010</v>
      </c>
      <c r="D250">
        <v>10</v>
      </c>
      <c r="E250" t="s">
        <v>65</v>
      </c>
      <c r="F250" t="s">
        <v>59</v>
      </c>
      <c r="G250" t="s">
        <v>49</v>
      </c>
      <c r="H250" t="s">
        <v>27</v>
      </c>
      <c r="I250">
        <v>782</v>
      </c>
    </row>
    <row r="251" spans="2:9" hidden="1" x14ac:dyDescent="0.2">
      <c r="B251" t="str">
        <f t="shared" si="3"/>
        <v>201010apartmentaveragebachelor_rateCentral Park/Metrotown</v>
      </c>
      <c r="C251">
        <v>2010</v>
      </c>
      <c r="D251">
        <v>10</v>
      </c>
      <c r="E251" t="s">
        <v>65</v>
      </c>
      <c r="F251" t="s">
        <v>59</v>
      </c>
      <c r="G251" t="s">
        <v>49</v>
      </c>
      <c r="H251" t="s">
        <v>28</v>
      </c>
      <c r="I251">
        <v>778</v>
      </c>
    </row>
    <row r="252" spans="2:9" hidden="1" x14ac:dyDescent="0.2">
      <c r="B252" t="str">
        <f t="shared" si="3"/>
        <v>201010apartmentaveragebachelor_rateSoutheast Burnaby</v>
      </c>
      <c r="C252">
        <v>2010</v>
      </c>
      <c r="D252">
        <v>10</v>
      </c>
      <c r="E252" t="s">
        <v>65</v>
      </c>
      <c r="F252" t="s">
        <v>59</v>
      </c>
      <c r="G252" t="s">
        <v>49</v>
      </c>
      <c r="H252" t="s">
        <v>29</v>
      </c>
      <c r="I252">
        <v>655</v>
      </c>
    </row>
    <row r="253" spans="2:9" hidden="1" x14ac:dyDescent="0.2">
      <c r="B253" t="str">
        <f t="shared" si="3"/>
        <v>201010apartmentaveragebachelor_rateNorth Burnaby</v>
      </c>
      <c r="C253">
        <v>2010</v>
      </c>
      <c r="D253">
        <v>10</v>
      </c>
      <c r="E253" t="s">
        <v>65</v>
      </c>
      <c r="F253" t="s">
        <v>59</v>
      </c>
      <c r="G253" t="s">
        <v>49</v>
      </c>
      <c r="H253" t="s">
        <v>31</v>
      </c>
      <c r="I253">
        <v>694</v>
      </c>
    </row>
    <row r="254" spans="2:9" hidden="1" x14ac:dyDescent="0.2">
      <c r="B254" t="str">
        <f t="shared" si="3"/>
        <v>201010apartmentaveragebachelor_rateNew Westminster</v>
      </c>
      <c r="C254">
        <v>2010</v>
      </c>
      <c r="D254">
        <v>10</v>
      </c>
      <c r="E254" t="s">
        <v>65</v>
      </c>
      <c r="F254" t="s">
        <v>59</v>
      </c>
      <c r="G254" t="s">
        <v>49</v>
      </c>
      <c r="H254" t="s">
        <v>32</v>
      </c>
      <c r="I254">
        <v>649</v>
      </c>
    </row>
    <row r="255" spans="2:9" hidden="1" x14ac:dyDescent="0.2">
      <c r="B255" t="str">
        <f t="shared" si="3"/>
        <v>201010apartmentaveragebachelor_rateNorth Vancouver City</v>
      </c>
      <c r="C255">
        <v>2010</v>
      </c>
      <c r="D255">
        <v>10</v>
      </c>
      <c r="E255" t="s">
        <v>65</v>
      </c>
      <c r="F255" t="s">
        <v>59</v>
      </c>
      <c r="G255" t="s">
        <v>49</v>
      </c>
      <c r="H255" t="s">
        <v>60</v>
      </c>
      <c r="I255">
        <v>812</v>
      </c>
    </row>
    <row r="256" spans="2:9" hidden="1" x14ac:dyDescent="0.2">
      <c r="B256" t="str">
        <f t="shared" si="3"/>
        <v>201010apartmentaveragebachelor_rateNorth Vancouver DM</v>
      </c>
      <c r="C256">
        <v>2010</v>
      </c>
      <c r="D256">
        <v>10</v>
      </c>
      <c r="E256" t="s">
        <v>65</v>
      </c>
      <c r="F256" t="s">
        <v>59</v>
      </c>
      <c r="G256" t="s">
        <v>49</v>
      </c>
      <c r="H256" t="s">
        <v>34</v>
      </c>
      <c r="I256">
        <v>842</v>
      </c>
    </row>
    <row r="257" spans="2:9" hidden="1" x14ac:dyDescent="0.2">
      <c r="B257" t="str">
        <f t="shared" si="3"/>
        <v>201010apartmentaveragebachelor_rateWest Vancouver</v>
      </c>
      <c r="C257">
        <v>2010</v>
      </c>
      <c r="D257">
        <v>10</v>
      </c>
      <c r="E257" t="s">
        <v>65</v>
      </c>
      <c r="F257" t="s">
        <v>59</v>
      </c>
      <c r="G257" t="s">
        <v>49</v>
      </c>
      <c r="H257" t="s">
        <v>35</v>
      </c>
      <c r="I257">
        <v>890</v>
      </c>
    </row>
    <row r="258" spans="2:9" hidden="1" x14ac:dyDescent="0.2">
      <c r="B258" t="str">
        <f t="shared" si="3"/>
        <v>201010apartmentaveragebachelor_rateRichmond</v>
      </c>
      <c r="C258">
        <v>2010</v>
      </c>
      <c r="D258">
        <v>10</v>
      </c>
      <c r="E258" t="s">
        <v>65</v>
      </c>
      <c r="F258" t="s">
        <v>59</v>
      </c>
      <c r="G258" t="s">
        <v>49</v>
      </c>
      <c r="H258" t="s">
        <v>36</v>
      </c>
      <c r="I258">
        <v>724</v>
      </c>
    </row>
    <row r="259" spans="2:9" hidden="1" x14ac:dyDescent="0.2">
      <c r="B259" t="str">
        <f t="shared" si="3"/>
        <v>201010apartmentaveragebachelor_rateDelta</v>
      </c>
      <c r="C259">
        <v>2010</v>
      </c>
      <c r="D259">
        <v>10</v>
      </c>
      <c r="E259" t="s">
        <v>65</v>
      </c>
      <c r="F259" t="s">
        <v>59</v>
      </c>
      <c r="G259" t="s">
        <v>49</v>
      </c>
      <c r="H259" t="s">
        <v>37</v>
      </c>
      <c r="I259">
        <v>593</v>
      </c>
    </row>
    <row r="260" spans="2:9" hidden="1" x14ac:dyDescent="0.2">
      <c r="B260" t="str">
        <f t="shared" si="3"/>
        <v>201010apartmentaveragebachelor_rateSurrey</v>
      </c>
      <c r="C260">
        <v>2010</v>
      </c>
      <c r="D260">
        <v>10</v>
      </c>
      <c r="E260" t="s">
        <v>65</v>
      </c>
      <c r="F260" t="s">
        <v>59</v>
      </c>
      <c r="G260" t="s">
        <v>49</v>
      </c>
      <c r="H260" t="s">
        <v>38</v>
      </c>
      <c r="I260">
        <v>600</v>
      </c>
    </row>
    <row r="261" spans="2:9" hidden="1" x14ac:dyDescent="0.2">
      <c r="B261" t="str">
        <f t="shared" si="3"/>
        <v>201010apartmentaveragebachelor_rateWhite Rock</v>
      </c>
      <c r="C261">
        <v>2010</v>
      </c>
      <c r="D261">
        <v>10</v>
      </c>
      <c r="E261" t="s">
        <v>65</v>
      </c>
      <c r="F261" t="s">
        <v>59</v>
      </c>
      <c r="G261" t="s">
        <v>49</v>
      </c>
      <c r="H261" t="s">
        <v>39</v>
      </c>
      <c r="I261">
        <v>678</v>
      </c>
    </row>
    <row r="262" spans="2:9" hidden="1" x14ac:dyDescent="0.2">
      <c r="B262" t="str">
        <f t="shared" ref="B262:B325" si="4">C262&amp;D262&amp;E262&amp;F262&amp;G262&amp;H262</f>
        <v>201010apartmentaveragebachelor_rateLangley City and Langley DM</v>
      </c>
      <c r="C262">
        <v>2010</v>
      </c>
      <c r="D262">
        <v>10</v>
      </c>
      <c r="E262" t="s">
        <v>65</v>
      </c>
      <c r="F262" t="s">
        <v>59</v>
      </c>
      <c r="G262" t="s">
        <v>49</v>
      </c>
      <c r="H262" t="s">
        <v>40</v>
      </c>
      <c r="I262">
        <v>629</v>
      </c>
    </row>
    <row r="263" spans="2:9" hidden="1" x14ac:dyDescent="0.2">
      <c r="B263" t="str">
        <f t="shared" si="4"/>
        <v>201010apartmentaveragebachelor_rateTri-Cities</v>
      </c>
      <c r="C263">
        <v>2010</v>
      </c>
      <c r="D263">
        <v>10</v>
      </c>
      <c r="E263" t="s">
        <v>65</v>
      </c>
      <c r="F263" t="s">
        <v>59</v>
      </c>
      <c r="G263" t="s">
        <v>49</v>
      </c>
      <c r="H263" t="s">
        <v>41</v>
      </c>
      <c r="I263">
        <v>657</v>
      </c>
    </row>
    <row r="264" spans="2:9" hidden="1" x14ac:dyDescent="0.2">
      <c r="B264" t="str">
        <f t="shared" si="4"/>
        <v>201010apartmentaveragebachelor_rateMaple Ridge/Pitt Meadows</v>
      </c>
      <c r="C264">
        <v>2010</v>
      </c>
      <c r="D264">
        <v>10</v>
      </c>
      <c r="E264" t="s">
        <v>65</v>
      </c>
      <c r="F264" t="s">
        <v>59</v>
      </c>
      <c r="G264" t="s">
        <v>49</v>
      </c>
      <c r="H264" t="s">
        <v>42</v>
      </c>
      <c r="I264">
        <v>599</v>
      </c>
    </row>
    <row r="265" spans="2:9" hidden="1" x14ac:dyDescent="0.2">
      <c r="B265" t="str">
        <f t="shared" si="4"/>
        <v>201010apartmentaveragebachelor_rateVancouver</v>
      </c>
      <c r="C265">
        <v>2010</v>
      </c>
      <c r="D265">
        <v>10</v>
      </c>
      <c r="E265" t="s">
        <v>65</v>
      </c>
      <c r="F265" t="s">
        <v>59</v>
      </c>
      <c r="G265" t="s">
        <v>49</v>
      </c>
      <c r="H265" t="s">
        <v>43</v>
      </c>
      <c r="I265">
        <v>811</v>
      </c>
    </row>
    <row r="266" spans="2:9" hidden="1" x14ac:dyDescent="0.2">
      <c r="B266" t="str">
        <f t="shared" si="4"/>
        <v>200910apartmentaveragebachelor_rateVancouver</v>
      </c>
      <c r="C266">
        <v>2009</v>
      </c>
      <c r="D266">
        <v>10</v>
      </c>
      <c r="E266" t="s">
        <v>65</v>
      </c>
      <c r="F266" t="s">
        <v>59</v>
      </c>
      <c r="G266" t="s">
        <v>49</v>
      </c>
      <c r="H266" t="s">
        <v>43</v>
      </c>
      <c r="I266">
        <v>804</v>
      </c>
    </row>
    <row r="267" spans="2:9" hidden="1" x14ac:dyDescent="0.2">
      <c r="B267" t="str">
        <f t="shared" si="4"/>
        <v>200810apartmentaveragebachelor_rateVancouver</v>
      </c>
      <c r="C267">
        <v>2008</v>
      </c>
      <c r="D267">
        <v>10</v>
      </c>
      <c r="E267" t="s">
        <v>65</v>
      </c>
      <c r="F267" t="s">
        <v>59</v>
      </c>
      <c r="G267" t="s">
        <v>49</v>
      </c>
      <c r="H267" t="s">
        <v>43</v>
      </c>
      <c r="I267">
        <v>754</v>
      </c>
    </row>
    <row r="268" spans="2:9" hidden="1" x14ac:dyDescent="0.2">
      <c r="B268" t="str">
        <f t="shared" si="4"/>
        <v>200710apartmentaveragebachelor_rateVancouver</v>
      </c>
      <c r="C268">
        <v>2007</v>
      </c>
      <c r="D268">
        <v>10</v>
      </c>
      <c r="E268" t="s">
        <v>65</v>
      </c>
      <c r="F268" t="s">
        <v>59</v>
      </c>
      <c r="G268" t="s">
        <v>49</v>
      </c>
      <c r="H268" t="s">
        <v>43</v>
      </c>
      <c r="I268">
        <v>735</v>
      </c>
    </row>
    <row r="269" spans="2:9" hidden="1" x14ac:dyDescent="0.2">
      <c r="B269" t="str">
        <f t="shared" si="4"/>
        <v>200610apartmentaveragebachelor_rateVancouver</v>
      </c>
      <c r="C269">
        <v>2006</v>
      </c>
      <c r="D269">
        <v>10</v>
      </c>
      <c r="E269" t="s">
        <v>65</v>
      </c>
      <c r="F269" t="s">
        <v>59</v>
      </c>
      <c r="G269" t="s">
        <v>49</v>
      </c>
      <c r="H269" t="s">
        <v>43</v>
      </c>
      <c r="I269">
        <v>701</v>
      </c>
    </row>
    <row r="270" spans="2:9" hidden="1" x14ac:dyDescent="0.2">
      <c r="B270" t="str">
        <f t="shared" si="4"/>
        <v>201910apartmentmedianbachelor_rateWest End/Stanley Park</v>
      </c>
      <c r="C270">
        <v>2019</v>
      </c>
      <c r="D270">
        <v>10</v>
      </c>
      <c r="E270" t="s">
        <v>65</v>
      </c>
      <c r="F270" t="s">
        <v>61</v>
      </c>
      <c r="G270" t="s">
        <v>49</v>
      </c>
      <c r="H270" t="s">
        <v>12</v>
      </c>
      <c r="I270">
        <v>1281</v>
      </c>
    </row>
    <row r="271" spans="2:9" hidden="1" x14ac:dyDescent="0.2">
      <c r="B271" t="str">
        <f t="shared" si="4"/>
        <v>201910apartmentmedianbachelor_rateEnglish Bay</v>
      </c>
      <c r="C271">
        <v>2019</v>
      </c>
      <c r="D271">
        <v>10</v>
      </c>
      <c r="E271" t="s">
        <v>65</v>
      </c>
      <c r="F271" t="s">
        <v>61</v>
      </c>
      <c r="G271" t="s">
        <v>49</v>
      </c>
      <c r="H271" t="s">
        <v>16</v>
      </c>
      <c r="I271">
        <v>1350</v>
      </c>
    </row>
    <row r="272" spans="2:9" hidden="1" x14ac:dyDescent="0.2">
      <c r="B272" t="str">
        <f t="shared" si="4"/>
        <v>201910apartmentmedianbachelor_rateDowntown</v>
      </c>
      <c r="C272">
        <v>2019</v>
      </c>
      <c r="D272">
        <v>10</v>
      </c>
      <c r="E272" t="s">
        <v>65</v>
      </c>
      <c r="F272" t="s">
        <v>61</v>
      </c>
      <c r="G272" t="s">
        <v>49</v>
      </c>
      <c r="H272" t="s">
        <v>17</v>
      </c>
      <c r="I272">
        <v>1352</v>
      </c>
    </row>
    <row r="273" spans="2:9" hidden="1" x14ac:dyDescent="0.2">
      <c r="B273" t="str">
        <f t="shared" si="4"/>
        <v>201910apartmentmedianbachelor_rateSouth Granville/Oak</v>
      </c>
      <c r="C273">
        <v>2019</v>
      </c>
      <c r="D273">
        <v>10</v>
      </c>
      <c r="E273" t="s">
        <v>65</v>
      </c>
      <c r="F273" t="s">
        <v>61</v>
      </c>
      <c r="G273" t="s">
        <v>49</v>
      </c>
      <c r="H273" t="s">
        <v>19</v>
      </c>
      <c r="I273">
        <v>1186</v>
      </c>
    </row>
    <row r="274" spans="2:9" hidden="1" x14ac:dyDescent="0.2">
      <c r="B274" t="str">
        <f t="shared" si="4"/>
        <v>201910apartmentmedianbachelor_rateKitsilano/Point Grey</v>
      </c>
      <c r="C274">
        <v>2019</v>
      </c>
      <c r="D274">
        <v>10</v>
      </c>
      <c r="E274" t="s">
        <v>65</v>
      </c>
      <c r="F274" t="s">
        <v>61</v>
      </c>
      <c r="G274" t="s">
        <v>49</v>
      </c>
      <c r="H274" t="s">
        <v>20</v>
      </c>
      <c r="I274">
        <v>1250</v>
      </c>
    </row>
    <row r="275" spans="2:9" hidden="1" x14ac:dyDescent="0.2">
      <c r="B275" t="str">
        <f t="shared" si="4"/>
        <v>201910apartmentmedianbachelor_rateWestside/Kerrisdale</v>
      </c>
      <c r="C275">
        <v>2019</v>
      </c>
      <c r="D275">
        <v>10</v>
      </c>
      <c r="E275" t="s">
        <v>65</v>
      </c>
      <c r="F275" t="s">
        <v>61</v>
      </c>
      <c r="G275" t="s">
        <v>49</v>
      </c>
      <c r="H275" t="s">
        <v>21</v>
      </c>
      <c r="I275">
        <v>1115</v>
      </c>
    </row>
    <row r="276" spans="2:9" hidden="1" x14ac:dyDescent="0.2">
      <c r="B276" t="str">
        <f t="shared" si="4"/>
        <v>201910apartmentmedianbachelor_rateMarpole</v>
      </c>
      <c r="C276">
        <v>2019</v>
      </c>
      <c r="D276">
        <v>10</v>
      </c>
      <c r="E276" t="s">
        <v>65</v>
      </c>
      <c r="F276" t="s">
        <v>61</v>
      </c>
      <c r="G276" t="s">
        <v>49</v>
      </c>
      <c r="H276" t="s">
        <v>23</v>
      </c>
      <c r="I276">
        <v>975</v>
      </c>
    </row>
    <row r="277" spans="2:9" hidden="1" x14ac:dyDescent="0.2">
      <c r="B277" t="str">
        <f t="shared" si="4"/>
        <v>201910apartmentmedianbachelor_rateMount Pleasant/Renfrew Heights</v>
      </c>
      <c r="C277">
        <v>2019</v>
      </c>
      <c r="D277">
        <v>10</v>
      </c>
      <c r="E277" t="s">
        <v>65</v>
      </c>
      <c r="F277" t="s">
        <v>61</v>
      </c>
      <c r="G277" t="s">
        <v>49</v>
      </c>
      <c r="H277" t="s">
        <v>24</v>
      </c>
      <c r="I277">
        <v>1200</v>
      </c>
    </row>
    <row r="278" spans="2:9" hidden="1" x14ac:dyDescent="0.2">
      <c r="B278" t="str">
        <f t="shared" si="4"/>
        <v>201910apartmentmedianbachelor_rateEast Hastings</v>
      </c>
      <c r="C278">
        <v>2019</v>
      </c>
      <c r="D278">
        <v>10</v>
      </c>
      <c r="E278" t="s">
        <v>65</v>
      </c>
      <c r="F278" t="s">
        <v>61</v>
      </c>
      <c r="G278" t="s">
        <v>49</v>
      </c>
      <c r="H278" t="s">
        <v>25</v>
      </c>
      <c r="I278">
        <v>1242</v>
      </c>
    </row>
    <row r="279" spans="2:9" hidden="1" x14ac:dyDescent="0.2">
      <c r="B279" t="str">
        <f t="shared" si="4"/>
        <v>201910apartmentmedianbachelor_rateSoutheast Vancouver</v>
      </c>
      <c r="C279">
        <v>2019</v>
      </c>
      <c r="D279">
        <v>10</v>
      </c>
      <c r="E279" t="s">
        <v>65</v>
      </c>
      <c r="F279" t="s">
        <v>61</v>
      </c>
      <c r="G279" t="s">
        <v>49</v>
      </c>
      <c r="H279" t="s">
        <v>26</v>
      </c>
      <c r="I279">
        <v>1074</v>
      </c>
    </row>
    <row r="280" spans="2:9" hidden="1" x14ac:dyDescent="0.2">
      <c r="B280" t="str">
        <f t="shared" si="4"/>
        <v>201910apartmentmedianbachelor_rateUniversity Endowment Lands</v>
      </c>
      <c r="C280">
        <v>2019</v>
      </c>
      <c r="D280">
        <v>10</v>
      </c>
      <c r="E280" t="s">
        <v>65</v>
      </c>
      <c r="F280" t="s">
        <v>61</v>
      </c>
      <c r="G280" t="s">
        <v>49</v>
      </c>
      <c r="H280" t="s">
        <v>27</v>
      </c>
      <c r="I280">
        <v>1450</v>
      </c>
    </row>
    <row r="281" spans="2:9" hidden="1" x14ac:dyDescent="0.2">
      <c r="B281" t="str">
        <f t="shared" si="4"/>
        <v>201910apartmentmedianbachelor_rateCentral Park/Metrotown</v>
      </c>
      <c r="C281">
        <v>2019</v>
      </c>
      <c r="D281">
        <v>10</v>
      </c>
      <c r="E281" t="s">
        <v>65</v>
      </c>
      <c r="F281" t="s">
        <v>61</v>
      </c>
      <c r="G281" t="s">
        <v>49</v>
      </c>
      <c r="H281" t="s">
        <v>28</v>
      </c>
      <c r="I281">
        <v>1100</v>
      </c>
    </row>
    <row r="282" spans="2:9" hidden="1" x14ac:dyDescent="0.2">
      <c r="B282" t="str">
        <f t="shared" si="4"/>
        <v>201910apartmentmedianbachelor_rateSoutheast Burnaby</v>
      </c>
      <c r="C282">
        <v>2019</v>
      </c>
      <c r="D282">
        <v>10</v>
      </c>
      <c r="E282" t="s">
        <v>65</v>
      </c>
      <c r="F282" t="s">
        <v>61</v>
      </c>
      <c r="G282" t="s">
        <v>49</v>
      </c>
      <c r="H282" t="s">
        <v>29</v>
      </c>
      <c r="I282">
        <v>850</v>
      </c>
    </row>
    <row r="283" spans="2:9" hidden="1" x14ac:dyDescent="0.2">
      <c r="B283" t="str">
        <f t="shared" si="4"/>
        <v>201910apartmentmedianbachelor_rateNorth Burnaby</v>
      </c>
      <c r="C283">
        <v>2019</v>
      </c>
      <c r="D283">
        <v>10</v>
      </c>
      <c r="E283" t="s">
        <v>65</v>
      </c>
      <c r="F283" t="s">
        <v>61</v>
      </c>
      <c r="G283" t="s">
        <v>49</v>
      </c>
      <c r="H283" t="s">
        <v>31</v>
      </c>
      <c r="I283">
        <v>875</v>
      </c>
    </row>
    <row r="284" spans="2:9" hidden="1" x14ac:dyDescent="0.2">
      <c r="B284" t="str">
        <f t="shared" si="4"/>
        <v>201910apartmentmedianbachelor_rateNew Westminster</v>
      </c>
      <c r="C284">
        <v>2019</v>
      </c>
      <c r="D284">
        <v>10</v>
      </c>
      <c r="E284" t="s">
        <v>65</v>
      </c>
      <c r="F284" t="s">
        <v>61</v>
      </c>
      <c r="G284" t="s">
        <v>49</v>
      </c>
      <c r="H284" t="s">
        <v>32</v>
      </c>
      <c r="I284">
        <v>1000</v>
      </c>
    </row>
    <row r="285" spans="2:9" hidden="1" x14ac:dyDescent="0.2">
      <c r="B285" t="str">
        <f t="shared" si="4"/>
        <v>201910apartmentmedianbachelor_rateNorth Vancouver CY</v>
      </c>
      <c r="C285">
        <v>2019</v>
      </c>
      <c r="D285">
        <v>10</v>
      </c>
      <c r="E285" t="s">
        <v>65</v>
      </c>
      <c r="F285" t="s">
        <v>61</v>
      </c>
      <c r="G285" t="s">
        <v>49</v>
      </c>
      <c r="H285" t="s">
        <v>33</v>
      </c>
      <c r="I285">
        <v>1125</v>
      </c>
    </row>
    <row r="286" spans="2:9" hidden="1" x14ac:dyDescent="0.2">
      <c r="B286" t="str">
        <f t="shared" si="4"/>
        <v>201910apartmentmedianbachelor_rateNorth Vancouver DM</v>
      </c>
      <c r="C286">
        <v>2019</v>
      </c>
      <c r="D286">
        <v>10</v>
      </c>
      <c r="E286" t="s">
        <v>65</v>
      </c>
      <c r="F286" t="s">
        <v>61</v>
      </c>
      <c r="G286" t="s">
        <v>49</v>
      </c>
      <c r="H286" t="s">
        <v>34</v>
      </c>
      <c r="I286">
        <v>1249</v>
      </c>
    </row>
    <row r="287" spans="2:9" hidden="1" x14ac:dyDescent="0.2">
      <c r="B287" t="str">
        <f t="shared" si="4"/>
        <v>201910apartmentmedianbachelor_rateWest Vancouver</v>
      </c>
      <c r="C287">
        <v>2019</v>
      </c>
      <c r="D287">
        <v>10</v>
      </c>
      <c r="E287" t="s">
        <v>65</v>
      </c>
      <c r="F287" t="s">
        <v>61</v>
      </c>
      <c r="G287" t="s">
        <v>49</v>
      </c>
      <c r="H287" t="s">
        <v>35</v>
      </c>
      <c r="I287">
        <v>1350</v>
      </c>
    </row>
    <row r="288" spans="2:9" hidden="1" x14ac:dyDescent="0.2">
      <c r="B288" t="str">
        <f t="shared" si="4"/>
        <v>201910apartmentmedianbachelor_rateRichmond</v>
      </c>
      <c r="C288">
        <v>2019</v>
      </c>
      <c r="D288">
        <v>10</v>
      </c>
      <c r="E288" t="s">
        <v>65</v>
      </c>
      <c r="F288" t="s">
        <v>61</v>
      </c>
      <c r="G288" t="s">
        <v>49</v>
      </c>
      <c r="H288" t="s">
        <v>36</v>
      </c>
      <c r="I288">
        <v>1050</v>
      </c>
    </row>
    <row r="289" spans="2:9" hidden="1" x14ac:dyDescent="0.2">
      <c r="B289" t="str">
        <f t="shared" si="4"/>
        <v>201910apartmentmedianbachelor_rateDelta</v>
      </c>
      <c r="C289">
        <v>2019</v>
      </c>
      <c r="D289">
        <v>10</v>
      </c>
      <c r="E289" t="s">
        <v>65</v>
      </c>
      <c r="F289" t="s">
        <v>61</v>
      </c>
      <c r="G289" t="s">
        <v>49</v>
      </c>
      <c r="H289" t="s">
        <v>37</v>
      </c>
      <c r="I289">
        <v>775</v>
      </c>
    </row>
    <row r="290" spans="2:9" hidden="1" x14ac:dyDescent="0.2">
      <c r="B290" t="str">
        <f t="shared" si="4"/>
        <v>201910apartmentmedianbachelor_rateSurrey</v>
      </c>
      <c r="C290">
        <v>2019</v>
      </c>
      <c r="D290">
        <v>10</v>
      </c>
      <c r="E290" t="s">
        <v>65</v>
      </c>
      <c r="F290" t="s">
        <v>61</v>
      </c>
      <c r="G290" t="s">
        <v>49</v>
      </c>
      <c r="H290" t="s">
        <v>38</v>
      </c>
      <c r="I290">
        <v>903</v>
      </c>
    </row>
    <row r="291" spans="2:9" hidden="1" x14ac:dyDescent="0.2">
      <c r="B291" t="str">
        <f t="shared" si="4"/>
        <v>201910apartmentmedianbachelor_rateWhite Rock</v>
      </c>
      <c r="C291">
        <v>2019</v>
      </c>
      <c r="D291">
        <v>10</v>
      </c>
      <c r="E291" t="s">
        <v>65</v>
      </c>
      <c r="F291" t="s">
        <v>61</v>
      </c>
      <c r="G291" t="s">
        <v>49</v>
      </c>
      <c r="H291" t="s">
        <v>39</v>
      </c>
      <c r="I291">
        <v>911</v>
      </c>
    </row>
    <row r="292" spans="2:9" hidden="1" x14ac:dyDescent="0.2">
      <c r="B292" t="str">
        <f t="shared" si="4"/>
        <v>201910apartmentmedianbachelor_rateLangley City and Langley DM</v>
      </c>
      <c r="C292">
        <v>2019</v>
      </c>
      <c r="D292">
        <v>10</v>
      </c>
      <c r="E292" t="s">
        <v>65</v>
      </c>
      <c r="F292" t="s">
        <v>61</v>
      </c>
      <c r="G292" t="s">
        <v>49</v>
      </c>
      <c r="H292" t="s">
        <v>40</v>
      </c>
      <c r="I292">
        <v>850</v>
      </c>
    </row>
    <row r="293" spans="2:9" hidden="1" x14ac:dyDescent="0.2">
      <c r="B293" t="str">
        <f t="shared" si="4"/>
        <v>201910apartmentmedianbachelor_rateTri-Cities</v>
      </c>
      <c r="C293">
        <v>2019</v>
      </c>
      <c r="D293">
        <v>10</v>
      </c>
      <c r="E293" t="s">
        <v>65</v>
      </c>
      <c r="F293" t="s">
        <v>61</v>
      </c>
      <c r="G293" t="s">
        <v>49</v>
      </c>
      <c r="H293" t="s">
        <v>41</v>
      </c>
      <c r="I293">
        <v>875</v>
      </c>
    </row>
    <row r="294" spans="2:9" hidden="1" x14ac:dyDescent="0.2">
      <c r="B294" t="str">
        <f t="shared" si="4"/>
        <v>201910apartmentmedianbachelor_rateMaple Ridge/Pitt Meadows</v>
      </c>
      <c r="C294">
        <v>2019</v>
      </c>
      <c r="D294">
        <v>10</v>
      </c>
      <c r="E294" t="s">
        <v>65</v>
      </c>
      <c r="F294" t="s">
        <v>61</v>
      </c>
      <c r="G294" t="s">
        <v>49</v>
      </c>
      <c r="H294" t="s">
        <v>42</v>
      </c>
      <c r="I294" t="s">
        <v>14</v>
      </c>
    </row>
    <row r="295" spans="2:9" hidden="1" x14ac:dyDescent="0.2">
      <c r="B295" t="str">
        <f t="shared" si="4"/>
        <v>201910apartmentmedianbachelor_rateVancouver</v>
      </c>
      <c r="C295">
        <v>2019</v>
      </c>
      <c r="D295">
        <v>10</v>
      </c>
      <c r="E295" t="s">
        <v>65</v>
      </c>
      <c r="F295" t="s">
        <v>61</v>
      </c>
      <c r="G295" t="s">
        <v>49</v>
      </c>
      <c r="H295" t="s">
        <v>43</v>
      </c>
      <c r="I295">
        <v>1195</v>
      </c>
    </row>
    <row r="296" spans="2:9" hidden="1" x14ac:dyDescent="0.2">
      <c r="B296" t="str">
        <f t="shared" si="4"/>
        <v>201810apartmentmedianbachelor_rateWest End/Stanley Park</v>
      </c>
      <c r="C296">
        <v>2018</v>
      </c>
      <c r="D296">
        <v>10</v>
      </c>
      <c r="E296" t="s">
        <v>65</v>
      </c>
      <c r="F296" t="s">
        <v>61</v>
      </c>
      <c r="G296" t="s">
        <v>49</v>
      </c>
      <c r="H296" t="s">
        <v>12</v>
      </c>
      <c r="I296">
        <v>1180</v>
      </c>
    </row>
    <row r="297" spans="2:9" hidden="1" x14ac:dyDescent="0.2">
      <c r="B297" t="str">
        <f t="shared" si="4"/>
        <v>201810apartmentmedianbachelor_rateEnglish Bay</v>
      </c>
      <c r="C297">
        <v>2018</v>
      </c>
      <c r="D297">
        <v>10</v>
      </c>
      <c r="E297" t="s">
        <v>65</v>
      </c>
      <c r="F297" t="s">
        <v>61</v>
      </c>
      <c r="G297" t="s">
        <v>49</v>
      </c>
      <c r="H297" t="s">
        <v>16</v>
      </c>
      <c r="I297">
        <v>1145</v>
      </c>
    </row>
    <row r="298" spans="2:9" hidden="1" x14ac:dyDescent="0.2">
      <c r="B298" t="str">
        <f t="shared" si="4"/>
        <v>201810apartmentmedianbachelor_rateDowntown</v>
      </c>
      <c r="C298">
        <v>2018</v>
      </c>
      <c r="D298">
        <v>10</v>
      </c>
      <c r="E298" t="s">
        <v>65</v>
      </c>
      <c r="F298" t="s">
        <v>61</v>
      </c>
      <c r="G298" t="s">
        <v>49</v>
      </c>
      <c r="H298" t="s">
        <v>17</v>
      </c>
      <c r="I298">
        <v>1280</v>
      </c>
    </row>
    <row r="299" spans="2:9" hidden="1" x14ac:dyDescent="0.2">
      <c r="B299" t="str">
        <f t="shared" si="4"/>
        <v>201810apartmentmedianbachelor_rateSouth Granville/Oak</v>
      </c>
      <c r="C299">
        <v>2018</v>
      </c>
      <c r="D299">
        <v>10</v>
      </c>
      <c r="E299" t="s">
        <v>65</v>
      </c>
      <c r="F299" t="s">
        <v>61</v>
      </c>
      <c r="G299" t="s">
        <v>49</v>
      </c>
      <c r="H299" t="s">
        <v>19</v>
      </c>
      <c r="I299">
        <v>1118</v>
      </c>
    </row>
    <row r="300" spans="2:9" hidden="1" x14ac:dyDescent="0.2">
      <c r="B300" t="str">
        <f t="shared" si="4"/>
        <v>201810apartmentmedianbachelor_rateKitsilano/Point Grey</v>
      </c>
      <c r="C300">
        <v>2018</v>
      </c>
      <c r="D300">
        <v>10</v>
      </c>
      <c r="E300" t="s">
        <v>65</v>
      </c>
      <c r="F300" t="s">
        <v>61</v>
      </c>
      <c r="G300" t="s">
        <v>49</v>
      </c>
      <c r="H300" t="s">
        <v>20</v>
      </c>
      <c r="I300">
        <v>1125</v>
      </c>
    </row>
    <row r="301" spans="2:9" hidden="1" x14ac:dyDescent="0.2">
      <c r="B301" t="str">
        <f t="shared" si="4"/>
        <v>201810apartmentmedianbachelor_rateWestside/Kerrisdale</v>
      </c>
      <c r="C301">
        <v>2018</v>
      </c>
      <c r="D301">
        <v>10</v>
      </c>
      <c r="E301" t="s">
        <v>65</v>
      </c>
      <c r="F301" t="s">
        <v>61</v>
      </c>
      <c r="G301" t="s">
        <v>49</v>
      </c>
      <c r="H301" t="s">
        <v>21</v>
      </c>
      <c r="I301">
        <v>1050</v>
      </c>
    </row>
    <row r="302" spans="2:9" hidden="1" x14ac:dyDescent="0.2">
      <c r="B302" t="str">
        <f t="shared" si="4"/>
        <v>201810apartmentmedianbachelor_rateMarpole</v>
      </c>
      <c r="C302">
        <v>2018</v>
      </c>
      <c r="D302">
        <v>10</v>
      </c>
      <c r="E302" t="s">
        <v>65</v>
      </c>
      <c r="F302" t="s">
        <v>61</v>
      </c>
      <c r="G302" t="s">
        <v>49</v>
      </c>
      <c r="H302" t="s">
        <v>23</v>
      </c>
      <c r="I302">
        <v>850</v>
      </c>
    </row>
    <row r="303" spans="2:9" hidden="1" x14ac:dyDescent="0.2">
      <c r="B303" t="str">
        <f t="shared" si="4"/>
        <v>201810apartmentmedianbachelor_rateMount Pleasant/Renfrew Heights</v>
      </c>
      <c r="C303">
        <v>2018</v>
      </c>
      <c r="D303">
        <v>10</v>
      </c>
      <c r="E303" t="s">
        <v>65</v>
      </c>
      <c r="F303" t="s">
        <v>61</v>
      </c>
      <c r="G303" t="s">
        <v>49</v>
      </c>
      <c r="H303" t="s">
        <v>24</v>
      </c>
      <c r="I303">
        <v>1175</v>
      </c>
    </row>
    <row r="304" spans="2:9" hidden="1" x14ac:dyDescent="0.2">
      <c r="B304" t="str">
        <f t="shared" si="4"/>
        <v>201810apartmentmedianbachelor_rateEast Hastings</v>
      </c>
      <c r="C304">
        <v>2018</v>
      </c>
      <c r="D304">
        <v>10</v>
      </c>
      <c r="E304" t="s">
        <v>65</v>
      </c>
      <c r="F304" t="s">
        <v>61</v>
      </c>
      <c r="G304" t="s">
        <v>49</v>
      </c>
      <c r="H304" t="s">
        <v>25</v>
      </c>
      <c r="I304">
        <v>1000</v>
      </c>
    </row>
    <row r="305" spans="2:9" hidden="1" x14ac:dyDescent="0.2">
      <c r="B305" t="str">
        <f t="shared" si="4"/>
        <v>201810apartmentmedianbachelor_rateSoutheast Vancouver</v>
      </c>
      <c r="C305">
        <v>2018</v>
      </c>
      <c r="D305">
        <v>10</v>
      </c>
      <c r="E305" t="s">
        <v>65</v>
      </c>
      <c r="F305" t="s">
        <v>61</v>
      </c>
      <c r="G305" t="s">
        <v>49</v>
      </c>
      <c r="H305" t="s">
        <v>26</v>
      </c>
      <c r="I305">
        <v>1000</v>
      </c>
    </row>
    <row r="306" spans="2:9" hidden="1" x14ac:dyDescent="0.2">
      <c r="B306" t="str">
        <f t="shared" si="4"/>
        <v>201810apartmentmedianbachelor_rateUniversity Endowment Lands</v>
      </c>
      <c r="C306">
        <v>2018</v>
      </c>
      <c r="D306">
        <v>10</v>
      </c>
      <c r="E306" t="s">
        <v>65</v>
      </c>
      <c r="F306" t="s">
        <v>61</v>
      </c>
      <c r="G306" t="s">
        <v>49</v>
      </c>
      <c r="H306" t="s">
        <v>27</v>
      </c>
      <c r="I306">
        <v>1395</v>
      </c>
    </row>
    <row r="307" spans="2:9" hidden="1" x14ac:dyDescent="0.2">
      <c r="B307" t="str">
        <f t="shared" si="4"/>
        <v>201810apartmentmedianbachelor_rateCentral Park/Metrotown</v>
      </c>
      <c r="C307">
        <v>2018</v>
      </c>
      <c r="D307">
        <v>10</v>
      </c>
      <c r="E307" t="s">
        <v>65</v>
      </c>
      <c r="F307" t="s">
        <v>61</v>
      </c>
      <c r="G307" t="s">
        <v>49</v>
      </c>
      <c r="H307" t="s">
        <v>28</v>
      </c>
      <c r="I307">
        <v>989</v>
      </c>
    </row>
    <row r="308" spans="2:9" hidden="1" x14ac:dyDescent="0.2">
      <c r="B308" t="str">
        <f t="shared" si="4"/>
        <v>201810apartmentmedianbachelor_rateSoutheast Burnaby</v>
      </c>
      <c r="C308">
        <v>2018</v>
      </c>
      <c r="D308">
        <v>10</v>
      </c>
      <c r="E308" t="s">
        <v>65</v>
      </c>
      <c r="F308" t="s">
        <v>61</v>
      </c>
      <c r="G308" t="s">
        <v>49</v>
      </c>
      <c r="H308" t="s">
        <v>29</v>
      </c>
      <c r="I308">
        <v>850</v>
      </c>
    </row>
    <row r="309" spans="2:9" hidden="1" x14ac:dyDescent="0.2">
      <c r="B309" t="str">
        <f t="shared" si="4"/>
        <v>201810apartmentmedianbachelor_rateNorth Burnaby</v>
      </c>
      <c r="C309">
        <v>2018</v>
      </c>
      <c r="D309">
        <v>10</v>
      </c>
      <c r="E309" t="s">
        <v>65</v>
      </c>
      <c r="F309" t="s">
        <v>61</v>
      </c>
      <c r="G309" t="s">
        <v>49</v>
      </c>
      <c r="H309" t="s">
        <v>31</v>
      </c>
      <c r="I309">
        <v>850</v>
      </c>
    </row>
    <row r="310" spans="2:9" hidden="1" x14ac:dyDescent="0.2">
      <c r="B310" t="str">
        <f t="shared" si="4"/>
        <v>201810apartmentmedianbachelor_rateNew Westminster</v>
      </c>
      <c r="C310">
        <v>2018</v>
      </c>
      <c r="D310">
        <v>10</v>
      </c>
      <c r="E310" t="s">
        <v>65</v>
      </c>
      <c r="F310" t="s">
        <v>61</v>
      </c>
      <c r="G310" t="s">
        <v>49</v>
      </c>
      <c r="H310" t="s">
        <v>32</v>
      </c>
      <c r="I310">
        <v>853</v>
      </c>
    </row>
    <row r="311" spans="2:9" hidden="1" x14ac:dyDescent="0.2">
      <c r="B311" t="str">
        <f t="shared" si="4"/>
        <v>201810apartmentmedianbachelor_rateNorth Vancouver CY</v>
      </c>
      <c r="C311">
        <v>2018</v>
      </c>
      <c r="D311">
        <v>10</v>
      </c>
      <c r="E311" t="s">
        <v>65</v>
      </c>
      <c r="F311" t="s">
        <v>61</v>
      </c>
      <c r="G311" t="s">
        <v>49</v>
      </c>
      <c r="H311" t="s">
        <v>33</v>
      </c>
      <c r="I311">
        <v>1075</v>
      </c>
    </row>
    <row r="312" spans="2:9" hidden="1" x14ac:dyDescent="0.2">
      <c r="B312" t="str">
        <f t="shared" si="4"/>
        <v>201810apartmentmedianbachelor_rateNorth Vancouver DM</v>
      </c>
      <c r="C312">
        <v>2018</v>
      </c>
      <c r="D312">
        <v>10</v>
      </c>
      <c r="E312" t="s">
        <v>65</v>
      </c>
      <c r="F312" t="s">
        <v>61</v>
      </c>
      <c r="G312" t="s">
        <v>49</v>
      </c>
      <c r="H312" t="s">
        <v>34</v>
      </c>
      <c r="I312">
        <v>1158</v>
      </c>
    </row>
    <row r="313" spans="2:9" hidden="1" x14ac:dyDescent="0.2">
      <c r="B313" t="str">
        <f t="shared" si="4"/>
        <v>201810apartmentmedianbachelor_rateWest Vancouver</v>
      </c>
      <c r="C313">
        <v>2018</v>
      </c>
      <c r="D313">
        <v>10</v>
      </c>
      <c r="E313" t="s">
        <v>65</v>
      </c>
      <c r="F313" t="s">
        <v>61</v>
      </c>
      <c r="G313" t="s">
        <v>49</v>
      </c>
      <c r="H313" t="s">
        <v>35</v>
      </c>
      <c r="I313">
        <v>1300</v>
      </c>
    </row>
    <row r="314" spans="2:9" hidden="1" x14ac:dyDescent="0.2">
      <c r="B314" t="str">
        <f t="shared" si="4"/>
        <v>201810apartmentmedianbachelor_rateRichmond</v>
      </c>
      <c r="C314">
        <v>2018</v>
      </c>
      <c r="D314">
        <v>10</v>
      </c>
      <c r="E314" t="s">
        <v>65</v>
      </c>
      <c r="F314" t="s">
        <v>61</v>
      </c>
      <c r="G314" t="s">
        <v>49</v>
      </c>
      <c r="H314" t="s">
        <v>36</v>
      </c>
      <c r="I314">
        <v>1092</v>
      </c>
    </row>
    <row r="315" spans="2:9" hidden="1" x14ac:dyDescent="0.2">
      <c r="B315" t="str">
        <f t="shared" si="4"/>
        <v>201810apartmentmedianbachelor_rateDelta</v>
      </c>
      <c r="C315">
        <v>2018</v>
      </c>
      <c r="D315">
        <v>10</v>
      </c>
      <c r="E315" t="s">
        <v>65</v>
      </c>
      <c r="F315" t="s">
        <v>61</v>
      </c>
      <c r="G315" t="s">
        <v>49</v>
      </c>
      <c r="H315" t="s">
        <v>37</v>
      </c>
      <c r="I315">
        <v>760</v>
      </c>
    </row>
    <row r="316" spans="2:9" hidden="1" x14ac:dyDescent="0.2">
      <c r="B316" t="str">
        <f t="shared" si="4"/>
        <v>201810apartmentmedianbachelor_rateSurrey</v>
      </c>
      <c r="C316">
        <v>2018</v>
      </c>
      <c r="D316">
        <v>10</v>
      </c>
      <c r="E316" t="s">
        <v>65</v>
      </c>
      <c r="F316" t="s">
        <v>61</v>
      </c>
      <c r="G316" t="s">
        <v>49</v>
      </c>
      <c r="H316" t="s">
        <v>38</v>
      </c>
      <c r="I316">
        <v>738</v>
      </c>
    </row>
    <row r="317" spans="2:9" hidden="1" x14ac:dyDescent="0.2">
      <c r="B317" t="str">
        <f t="shared" si="4"/>
        <v>201810apartmentmedianbachelor_rateWhite Rock</v>
      </c>
      <c r="C317">
        <v>2018</v>
      </c>
      <c r="D317">
        <v>10</v>
      </c>
      <c r="E317" t="s">
        <v>65</v>
      </c>
      <c r="F317" t="s">
        <v>61</v>
      </c>
      <c r="G317" t="s">
        <v>49</v>
      </c>
      <c r="H317" t="s">
        <v>39</v>
      </c>
      <c r="I317">
        <v>863</v>
      </c>
    </row>
    <row r="318" spans="2:9" hidden="1" x14ac:dyDescent="0.2">
      <c r="B318" t="str">
        <f t="shared" si="4"/>
        <v>201810apartmentmedianbachelor_rateLangley City and Langley DM</v>
      </c>
      <c r="C318">
        <v>2018</v>
      </c>
      <c r="D318">
        <v>10</v>
      </c>
      <c r="E318" t="s">
        <v>65</v>
      </c>
      <c r="F318" t="s">
        <v>61</v>
      </c>
      <c r="G318" t="s">
        <v>49</v>
      </c>
      <c r="H318" t="s">
        <v>40</v>
      </c>
      <c r="I318">
        <v>800</v>
      </c>
    </row>
    <row r="319" spans="2:9" hidden="1" x14ac:dyDescent="0.2">
      <c r="B319" t="str">
        <f t="shared" si="4"/>
        <v>201810apartmentmedianbachelor_rateTri-Cities</v>
      </c>
      <c r="C319">
        <v>2018</v>
      </c>
      <c r="D319">
        <v>10</v>
      </c>
      <c r="E319" t="s">
        <v>65</v>
      </c>
      <c r="F319" t="s">
        <v>61</v>
      </c>
      <c r="G319" t="s">
        <v>49</v>
      </c>
      <c r="H319" t="s">
        <v>41</v>
      </c>
      <c r="I319">
        <v>825</v>
      </c>
    </row>
    <row r="320" spans="2:9" hidden="1" x14ac:dyDescent="0.2">
      <c r="B320" t="str">
        <f t="shared" si="4"/>
        <v>201810apartmentmedianbachelor_rateMaple Ridge/Pitt Meadows</v>
      </c>
      <c r="C320">
        <v>2018</v>
      </c>
      <c r="D320">
        <v>10</v>
      </c>
      <c r="E320" t="s">
        <v>65</v>
      </c>
      <c r="F320" t="s">
        <v>61</v>
      </c>
      <c r="G320" t="s">
        <v>49</v>
      </c>
      <c r="H320" t="s">
        <v>42</v>
      </c>
      <c r="I320">
        <v>749</v>
      </c>
    </row>
    <row r="321" spans="2:9" hidden="1" x14ac:dyDescent="0.2">
      <c r="B321" t="str">
        <f t="shared" si="4"/>
        <v>201810apartmentmedianbachelor_rateVancouver</v>
      </c>
      <c r="C321">
        <v>2018</v>
      </c>
      <c r="D321">
        <v>10</v>
      </c>
      <c r="E321" t="s">
        <v>65</v>
      </c>
      <c r="F321" t="s">
        <v>61</v>
      </c>
      <c r="G321" t="s">
        <v>49</v>
      </c>
      <c r="H321" t="s">
        <v>43</v>
      </c>
      <c r="I321">
        <v>1100</v>
      </c>
    </row>
    <row r="322" spans="2:9" hidden="1" x14ac:dyDescent="0.2">
      <c r="B322" t="str">
        <f t="shared" si="4"/>
        <v>201710apartmentmedianbachelor_rateWest End/Stanley Park</v>
      </c>
      <c r="C322">
        <v>2017</v>
      </c>
      <c r="D322">
        <v>10</v>
      </c>
      <c r="E322" t="s">
        <v>65</v>
      </c>
      <c r="F322" t="s">
        <v>61</v>
      </c>
      <c r="G322" t="s">
        <v>49</v>
      </c>
      <c r="H322" t="s">
        <v>12</v>
      </c>
      <c r="I322">
        <v>1050</v>
      </c>
    </row>
    <row r="323" spans="2:9" hidden="1" x14ac:dyDescent="0.2">
      <c r="B323" t="str">
        <f t="shared" si="4"/>
        <v>201710apartmentmedianbachelor_rateEnglish Bay</v>
      </c>
      <c r="C323">
        <v>2017</v>
      </c>
      <c r="D323">
        <v>10</v>
      </c>
      <c r="E323" t="s">
        <v>65</v>
      </c>
      <c r="F323" t="s">
        <v>61</v>
      </c>
      <c r="G323" t="s">
        <v>49</v>
      </c>
      <c r="H323" t="s">
        <v>16</v>
      </c>
      <c r="I323">
        <v>1100</v>
      </c>
    </row>
    <row r="324" spans="2:9" hidden="1" x14ac:dyDescent="0.2">
      <c r="B324" t="str">
        <f t="shared" si="4"/>
        <v>201710apartmentmedianbachelor_rateDowntown</v>
      </c>
      <c r="C324">
        <v>2017</v>
      </c>
      <c r="D324">
        <v>10</v>
      </c>
      <c r="E324" t="s">
        <v>65</v>
      </c>
      <c r="F324" t="s">
        <v>61</v>
      </c>
      <c r="G324" t="s">
        <v>49</v>
      </c>
      <c r="H324" t="s">
        <v>17</v>
      </c>
      <c r="I324">
        <v>1150</v>
      </c>
    </row>
    <row r="325" spans="2:9" hidden="1" x14ac:dyDescent="0.2">
      <c r="B325" t="str">
        <f t="shared" si="4"/>
        <v>201710apartmentmedianbachelor_rateSouth Granville/Oak</v>
      </c>
      <c r="C325">
        <v>2017</v>
      </c>
      <c r="D325">
        <v>10</v>
      </c>
      <c r="E325" t="s">
        <v>65</v>
      </c>
      <c r="F325" t="s">
        <v>61</v>
      </c>
      <c r="G325" t="s">
        <v>49</v>
      </c>
      <c r="H325" t="s">
        <v>19</v>
      </c>
      <c r="I325">
        <v>1025</v>
      </c>
    </row>
    <row r="326" spans="2:9" hidden="1" x14ac:dyDescent="0.2">
      <c r="B326" t="str">
        <f t="shared" ref="B326:B389" si="5">C326&amp;D326&amp;E326&amp;F326&amp;G326&amp;H326</f>
        <v>201710apartmentmedianbachelor_rateKitsilano/Point Grey</v>
      </c>
      <c r="C326">
        <v>2017</v>
      </c>
      <c r="D326">
        <v>10</v>
      </c>
      <c r="E326" t="s">
        <v>65</v>
      </c>
      <c r="F326" t="s">
        <v>61</v>
      </c>
      <c r="G326" t="s">
        <v>49</v>
      </c>
      <c r="H326" t="s">
        <v>20</v>
      </c>
      <c r="I326">
        <v>1075</v>
      </c>
    </row>
    <row r="327" spans="2:9" hidden="1" x14ac:dyDescent="0.2">
      <c r="B327" t="str">
        <f t="shared" si="5"/>
        <v>201710apartmentmedianbachelor_rateWestside/Kerrisdale</v>
      </c>
      <c r="C327">
        <v>2017</v>
      </c>
      <c r="D327">
        <v>10</v>
      </c>
      <c r="E327" t="s">
        <v>65</v>
      </c>
      <c r="F327" t="s">
        <v>61</v>
      </c>
      <c r="G327" t="s">
        <v>49</v>
      </c>
      <c r="H327" t="s">
        <v>21</v>
      </c>
      <c r="I327">
        <v>998</v>
      </c>
    </row>
    <row r="328" spans="2:9" hidden="1" x14ac:dyDescent="0.2">
      <c r="B328" t="str">
        <f t="shared" si="5"/>
        <v>201710apartmentmedianbachelor_rateMarpole</v>
      </c>
      <c r="C328">
        <v>2017</v>
      </c>
      <c r="D328">
        <v>10</v>
      </c>
      <c r="E328" t="s">
        <v>65</v>
      </c>
      <c r="F328" t="s">
        <v>61</v>
      </c>
      <c r="G328" t="s">
        <v>49</v>
      </c>
      <c r="H328" t="s">
        <v>23</v>
      </c>
      <c r="I328">
        <v>815</v>
      </c>
    </row>
    <row r="329" spans="2:9" hidden="1" x14ac:dyDescent="0.2">
      <c r="B329" t="str">
        <f t="shared" si="5"/>
        <v>201710apartmentmedianbachelor_rateMount Pleasant/Renfrew Heights</v>
      </c>
      <c r="C329">
        <v>2017</v>
      </c>
      <c r="D329">
        <v>10</v>
      </c>
      <c r="E329" t="s">
        <v>65</v>
      </c>
      <c r="F329" t="s">
        <v>61</v>
      </c>
      <c r="G329" t="s">
        <v>49</v>
      </c>
      <c r="H329" t="s">
        <v>24</v>
      </c>
      <c r="I329">
        <v>1050</v>
      </c>
    </row>
    <row r="330" spans="2:9" hidden="1" x14ac:dyDescent="0.2">
      <c r="B330" t="str">
        <f t="shared" si="5"/>
        <v>201710apartmentmedianbachelor_rateEast Hastings</v>
      </c>
      <c r="C330">
        <v>2017</v>
      </c>
      <c r="D330">
        <v>10</v>
      </c>
      <c r="E330" t="s">
        <v>65</v>
      </c>
      <c r="F330" t="s">
        <v>61</v>
      </c>
      <c r="G330" t="s">
        <v>49</v>
      </c>
      <c r="H330" t="s">
        <v>25</v>
      </c>
      <c r="I330">
        <v>984</v>
      </c>
    </row>
    <row r="331" spans="2:9" hidden="1" x14ac:dyDescent="0.2">
      <c r="B331" t="str">
        <f t="shared" si="5"/>
        <v>201710apartmentmedianbachelor_rateSoutheast Vancouver</v>
      </c>
      <c r="C331">
        <v>2017</v>
      </c>
      <c r="D331">
        <v>10</v>
      </c>
      <c r="E331" t="s">
        <v>65</v>
      </c>
      <c r="F331" t="s">
        <v>61</v>
      </c>
      <c r="G331" t="s">
        <v>49</v>
      </c>
      <c r="H331" t="s">
        <v>26</v>
      </c>
      <c r="I331">
        <v>1015</v>
      </c>
    </row>
    <row r="332" spans="2:9" hidden="1" x14ac:dyDescent="0.2">
      <c r="B332" t="str">
        <f t="shared" si="5"/>
        <v>201710apartmentmedianbachelor_rateUniversity Endowment Lands</v>
      </c>
      <c r="C332">
        <v>2017</v>
      </c>
      <c r="D332">
        <v>10</v>
      </c>
      <c r="E332" t="s">
        <v>65</v>
      </c>
      <c r="F332" t="s">
        <v>61</v>
      </c>
      <c r="G332" t="s">
        <v>49</v>
      </c>
      <c r="H332" t="s">
        <v>27</v>
      </c>
      <c r="I332">
        <v>1370</v>
      </c>
    </row>
    <row r="333" spans="2:9" hidden="1" x14ac:dyDescent="0.2">
      <c r="B333" t="str">
        <f t="shared" si="5"/>
        <v>201710apartmentmedianbachelor_rateCentral Park/Metrotown</v>
      </c>
      <c r="C333">
        <v>2017</v>
      </c>
      <c r="D333">
        <v>10</v>
      </c>
      <c r="E333" t="s">
        <v>65</v>
      </c>
      <c r="F333" t="s">
        <v>61</v>
      </c>
      <c r="G333" t="s">
        <v>49</v>
      </c>
      <c r="H333" t="s">
        <v>28</v>
      </c>
      <c r="I333">
        <v>918</v>
      </c>
    </row>
    <row r="334" spans="2:9" hidden="1" x14ac:dyDescent="0.2">
      <c r="B334" t="str">
        <f t="shared" si="5"/>
        <v>201710apartmentmedianbachelor_rateSoutheast Burnaby</v>
      </c>
      <c r="C334">
        <v>2017</v>
      </c>
      <c r="D334">
        <v>10</v>
      </c>
      <c r="E334" t="s">
        <v>65</v>
      </c>
      <c r="F334" t="s">
        <v>61</v>
      </c>
      <c r="G334" t="s">
        <v>49</v>
      </c>
      <c r="H334" t="s">
        <v>29</v>
      </c>
      <c r="I334">
        <v>800</v>
      </c>
    </row>
    <row r="335" spans="2:9" hidden="1" x14ac:dyDescent="0.2">
      <c r="B335" t="str">
        <f t="shared" si="5"/>
        <v>201710apartmentmedianbachelor_rateNorth Burnaby</v>
      </c>
      <c r="C335">
        <v>2017</v>
      </c>
      <c r="D335">
        <v>10</v>
      </c>
      <c r="E335" t="s">
        <v>65</v>
      </c>
      <c r="F335" t="s">
        <v>61</v>
      </c>
      <c r="G335" t="s">
        <v>49</v>
      </c>
      <c r="H335" t="s">
        <v>31</v>
      </c>
      <c r="I335">
        <v>826</v>
      </c>
    </row>
    <row r="336" spans="2:9" hidden="1" x14ac:dyDescent="0.2">
      <c r="B336" t="str">
        <f t="shared" si="5"/>
        <v>201710apartmentmedianbachelor_rateNew Westminster</v>
      </c>
      <c r="C336">
        <v>2017</v>
      </c>
      <c r="D336">
        <v>10</v>
      </c>
      <c r="E336" t="s">
        <v>65</v>
      </c>
      <c r="F336" t="s">
        <v>61</v>
      </c>
      <c r="G336" t="s">
        <v>49</v>
      </c>
      <c r="H336" t="s">
        <v>32</v>
      </c>
      <c r="I336">
        <v>805</v>
      </c>
    </row>
    <row r="337" spans="2:9" hidden="1" x14ac:dyDescent="0.2">
      <c r="B337" t="str">
        <f t="shared" si="5"/>
        <v>201710apartmentmedianbachelor_rateNorth Vancouver CY</v>
      </c>
      <c r="C337">
        <v>2017</v>
      </c>
      <c r="D337">
        <v>10</v>
      </c>
      <c r="E337" t="s">
        <v>65</v>
      </c>
      <c r="F337" t="s">
        <v>61</v>
      </c>
      <c r="G337" t="s">
        <v>49</v>
      </c>
      <c r="H337" t="s">
        <v>33</v>
      </c>
      <c r="I337">
        <v>966</v>
      </c>
    </row>
    <row r="338" spans="2:9" hidden="1" x14ac:dyDescent="0.2">
      <c r="B338" t="str">
        <f t="shared" si="5"/>
        <v>201710apartmentmedianbachelor_rateNorth Vancouver DM</v>
      </c>
      <c r="C338">
        <v>2017</v>
      </c>
      <c r="D338">
        <v>10</v>
      </c>
      <c r="E338" t="s">
        <v>65</v>
      </c>
      <c r="F338" t="s">
        <v>61</v>
      </c>
      <c r="G338" t="s">
        <v>49</v>
      </c>
      <c r="H338" t="s">
        <v>34</v>
      </c>
      <c r="I338">
        <v>1049</v>
      </c>
    </row>
    <row r="339" spans="2:9" hidden="1" x14ac:dyDescent="0.2">
      <c r="B339" t="str">
        <f t="shared" si="5"/>
        <v>201710apartmentmedianbachelor_rateWest Vancouver</v>
      </c>
      <c r="C339">
        <v>2017</v>
      </c>
      <c r="D339">
        <v>10</v>
      </c>
      <c r="E339" t="s">
        <v>65</v>
      </c>
      <c r="F339" t="s">
        <v>61</v>
      </c>
      <c r="G339" t="s">
        <v>49</v>
      </c>
      <c r="H339" t="s">
        <v>35</v>
      </c>
      <c r="I339">
        <v>1248</v>
      </c>
    </row>
    <row r="340" spans="2:9" hidden="1" x14ac:dyDescent="0.2">
      <c r="B340" t="str">
        <f t="shared" si="5"/>
        <v>201710apartmentmedianbachelor_rateRichmond</v>
      </c>
      <c r="C340">
        <v>2017</v>
      </c>
      <c r="D340">
        <v>10</v>
      </c>
      <c r="E340" t="s">
        <v>65</v>
      </c>
      <c r="F340" t="s">
        <v>61</v>
      </c>
      <c r="G340" t="s">
        <v>49</v>
      </c>
      <c r="H340" t="s">
        <v>36</v>
      </c>
      <c r="I340">
        <v>962</v>
      </c>
    </row>
    <row r="341" spans="2:9" hidden="1" x14ac:dyDescent="0.2">
      <c r="B341" t="str">
        <f t="shared" si="5"/>
        <v>201710apartmentmedianbachelor_rateDelta</v>
      </c>
      <c r="C341">
        <v>2017</v>
      </c>
      <c r="D341">
        <v>10</v>
      </c>
      <c r="E341" t="s">
        <v>65</v>
      </c>
      <c r="F341" t="s">
        <v>61</v>
      </c>
      <c r="G341" t="s">
        <v>49</v>
      </c>
      <c r="H341" t="s">
        <v>37</v>
      </c>
      <c r="I341">
        <v>725</v>
      </c>
    </row>
    <row r="342" spans="2:9" hidden="1" x14ac:dyDescent="0.2">
      <c r="B342" t="str">
        <f t="shared" si="5"/>
        <v>201710apartmentmedianbachelor_rateSurrey</v>
      </c>
      <c r="C342">
        <v>2017</v>
      </c>
      <c r="D342">
        <v>10</v>
      </c>
      <c r="E342" t="s">
        <v>65</v>
      </c>
      <c r="F342" t="s">
        <v>61</v>
      </c>
      <c r="G342" t="s">
        <v>49</v>
      </c>
      <c r="H342" t="s">
        <v>38</v>
      </c>
      <c r="I342">
        <v>866</v>
      </c>
    </row>
    <row r="343" spans="2:9" hidden="1" x14ac:dyDescent="0.2">
      <c r="B343" t="str">
        <f t="shared" si="5"/>
        <v>201710apartmentmedianbachelor_rateWhite Rock</v>
      </c>
      <c r="C343">
        <v>2017</v>
      </c>
      <c r="D343">
        <v>10</v>
      </c>
      <c r="E343" t="s">
        <v>65</v>
      </c>
      <c r="F343" t="s">
        <v>61</v>
      </c>
      <c r="G343" t="s">
        <v>49</v>
      </c>
      <c r="H343" t="s">
        <v>39</v>
      </c>
      <c r="I343">
        <v>810</v>
      </c>
    </row>
    <row r="344" spans="2:9" hidden="1" x14ac:dyDescent="0.2">
      <c r="B344" t="str">
        <f t="shared" si="5"/>
        <v>201710apartmentmedianbachelor_rateLangley City and Langley DM</v>
      </c>
      <c r="C344">
        <v>2017</v>
      </c>
      <c r="D344">
        <v>10</v>
      </c>
      <c r="E344" t="s">
        <v>65</v>
      </c>
      <c r="F344" t="s">
        <v>61</v>
      </c>
      <c r="G344" t="s">
        <v>49</v>
      </c>
      <c r="H344" t="s">
        <v>40</v>
      </c>
      <c r="I344">
        <v>775</v>
      </c>
    </row>
    <row r="345" spans="2:9" hidden="1" x14ac:dyDescent="0.2">
      <c r="B345" t="str">
        <f t="shared" si="5"/>
        <v>201710apartmentmedianbachelor_rateTri-Cities</v>
      </c>
      <c r="C345">
        <v>2017</v>
      </c>
      <c r="D345">
        <v>10</v>
      </c>
      <c r="E345" t="s">
        <v>65</v>
      </c>
      <c r="F345" t="s">
        <v>61</v>
      </c>
      <c r="G345" t="s">
        <v>49</v>
      </c>
      <c r="H345" t="s">
        <v>41</v>
      </c>
      <c r="I345">
        <v>780</v>
      </c>
    </row>
    <row r="346" spans="2:9" hidden="1" x14ac:dyDescent="0.2">
      <c r="B346" t="str">
        <f t="shared" si="5"/>
        <v>201710apartmentmedianbachelor_rateMaple Ridge/Pitt Meadows</v>
      </c>
      <c r="C346">
        <v>2017</v>
      </c>
      <c r="D346">
        <v>10</v>
      </c>
      <c r="E346" t="s">
        <v>65</v>
      </c>
      <c r="F346" t="s">
        <v>61</v>
      </c>
      <c r="G346" t="s">
        <v>49</v>
      </c>
      <c r="H346" t="s">
        <v>42</v>
      </c>
      <c r="I346">
        <v>632</v>
      </c>
    </row>
    <row r="347" spans="2:9" hidden="1" x14ac:dyDescent="0.2">
      <c r="B347" t="str">
        <f t="shared" si="5"/>
        <v>201710apartmentmedianbachelor_rateVancouver</v>
      </c>
      <c r="C347">
        <v>2017</v>
      </c>
      <c r="D347">
        <v>10</v>
      </c>
      <c r="E347" t="s">
        <v>65</v>
      </c>
      <c r="F347" t="s">
        <v>61</v>
      </c>
      <c r="G347" t="s">
        <v>49</v>
      </c>
      <c r="H347" t="s">
        <v>43</v>
      </c>
      <c r="I347">
        <v>1007</v>
      </c>
    </row>
    <row r="348" spans="2:9" hidden="1" x14ac:dyDescent="0.2">
      <c r="B348" t="str">
        <f t="shared" si="5"/>
        <v>201610apartmentmedianbachelor_rateWest End/Stanley Park</v>
      </c>
      <c r="C348">
        <v>2016</v>
      </c>
      <c r="D348">
        <v>10</v>
      </c>
      <c r="E348" t="s">
        <v>65</v>
      </c>
      <c r="F348" t="s">
        <v>61</v>
      </c>
      <c r="G348" t="s">
        <v>49</v>
      </c>
      <c r="H348" t="s">
        <v>12</v>
      </c>
      <c r="I348">
        <v>1017</v>
      </c>
    </row>
    <row r="349" spans="2:9" hidden="1" x14ac:dyDescent="0.2">
      <c r="B349" t="str">
        <f t="shared" si="5"/>
        <v>201610apartmentmedianbachelor_rateEnglish Bay</v>
      </c>
      <c r="C349">
        <v>2016</v>
      </c>
      <c r="D349">
        <v>10</v>
      </c>
      <c r="E349" t="s">
        <v>65</v>
      </c>
      <c r="F349" t="s">
        <v>61</v>
      </c>
      <c r="G349" t="s">
        <v>49</v>
      </c>
      <c r="H349" t="s">
        <v>16</v>
      </c>
      <c r="I349">
        <v>1095</v>
      </c>
    </row>
    <row r="350" spans="2:9" hidden="1" x14ac:dyDescent="0.2">
      <c r="B350" t="str">
        <f t="shared" si="5"/>
        <v>201610apartmentmedianbachelor_rateDowntown</v>
      </c>
      <c r="C350">
        <v>2016</v>
      </c>
      <c r="D350">
        <v>10</v>
      </c>
      <c r="E350" t="s">
        <v>65</v>
      </c>
      <c r="F350" t="s">
        <v>61</v>
      </c>
      <c r="G350" t="s">
        <v>49</v>
      </c>
      <c r="H350" t="s">
        <v>17</v>
      </c>
      <c r="I350">
        <v>1085</v>
      </c>
    </row>
    <row r="351" spans="2:9" hidden="1" x14ac:dyDescent="0.2">
      <c r="B351" t="str">
        <f t="shared" si="5"/>
        <v>201610apartmentmedianbachelor_rateSouth Granville/Oak</v>
      </c>
      <c r="C351">
        <v>2016</v>
      </c>
      <c r="D351">
        <v>10</v>
      </c>
      <c r="E351" t="s">
        <v>65</v>
      </c>
      <c r="F351" t="s">
        <v>61</v>
      </c>
      <c r="G351" t="s">
        <v>49</v>
      </c>
      <c r="H351" t="s">
        <v>19</v>
      </c>
      <c r="I351">
        <v>1000</v>
      </c>
    </row>
    <row r="352" spans="2:9" hidden="1" x14ac:dyDescent="0.2">
      <c r="B352" t="str">
        <f t="shared" si="5"/>
        <v>201610apartmentmedianbachelor_rateKitsilano/Point Grey</v>
      </c>
      <c r="C352">
        <v>2016</v>
      </c>
      <c r="D352">
        <v>10</v>
      </c>
      <c r="E352" t="s">
        <v>65</v>
      </c>
      <c r="F352" t="s">
        <v>61</v>
      </c>
      <c r="G352" t="s">
        <v>49</v>
      </c>
      <c r="H352" t="s">
        <v>20</v>
      </c>
      <c r="I352">
        <v>1000</v>
      </c>
    </row>
    <row r="353" spans="2:9" hidden="1" x14ac:dyDescent="0.2">
      <c r="B353" t="str">
        <f t="shared" si="5"/>
        <v>201610apartmentmedianbachelor_rateWestside/Kerrisdale</v>
      </c>
      <c r="C353">
        <v>2016</v>
      </c>
      <c r="D353">
        <v>10</v>
      </c>
      <c r="E353" t="s">
        <v>65</v>
      </c>
      <c r="F353" t="s">
        <v>61</v>
      </c>
      <c r="G353" t="s">
        <v>49</v>
      </c>
      <c r="H353" t="s">
        <v>21</v>
      </c>
      <c r="I353">
        <v>925</v>
      </c>
    </row>
    <row r="354" spans="2:9" hidden="1" x14ac:dyDescent="0.2">
      <c r="B354" t="str">
        <f t="shared" si="5"/>
        <v>201610apartmentmedianbachelor_rateMarpole</v>
      </c>
      <c r="C354">
        <v>2016</v>
      </c>
      <c r="D354">
        <v>10</v>
      </c>
      <c r="E354" t="s">
        <v>65</v>
      </c>
      <c r="F354" t="s">
        <v>61</v>
      </c>
      <c r="G354" t="s">
        <v>49</v>
      </c>
      <c r="H354" t="s">
        <v>23</v>
      </c>
      <c r="I354">
        <v>795</v>
      </c>
    </row>
    <row r="355" spans="2:9" hidden="1" x14ac:dyDescent="0.2">
      <c r="B355" t="str">
        <f t="shared" si="5"/>
        <v>201610apartmentmedianbachelor_rateMount Pleasant/Renfrew Heights</v>
      </c>
      <c r="C355">
        <v>2016</v>
      </c>
      <c r="D355">
        <v>10</v>
      </c>
      <c r="E355" t="s">
        <v>65</v>
      </c>
      <c r="F355" t="s">
        <v>61</v>
      </c>
      <c r="G355" t="s">
        <v>49</v>
      </c>
      <c r="H355" t="s">
        <v>24</v>
      </c>
      <c r="I355">
        <v>930</v>
      </c>
    </row>
    <row r="356" spans="2:9" hidden="1" x14ac:dyDescent="0.2">
      <c r="B356" t="str">
        <f t="shared" si="5"/>
        <v>201610apartmentmedianbachelor_rateEast Hastings</v>
      </c>
      <c r="C356">
        <v>2016</v>
      </c>
      <c r="D356">
        <v>10</v>
      </c>
      <c r="E356" t="s">
        <v>65</v>
      </c>
      <c r="F356" t="s">
        <v>61</v>
      </c>
      <c r="G356" t="s">
        <v>49</v>
      </c>
      <c r="H356" t="s">
        <v>25</v>
      </c>
      <c r="I356">
        <v>900</v>
      </c>
    </row>
    <row r="357" spans="2:9" hidden="1" x14ac:dyDescent="0.2">
      <c r="B357" t="str">
        <f t="shared" si="5"/>
        <v>201610apartmentmedianbachelor_rateSoutheast Vancouver</v>
      </c>
      <c r="C357">
        <v>2016</v>
      </c>
      <c r="D357">
        <v>10</v>
      </c>
      <c r="E357" t="s">
        <v>65</v>
      </c>
      <c r="F357" t="s">
        <v>61</v>
      </c>
      <c r="G357" t="s">
        <v>49</v>
      </c>
      <c r="H357" t="s">
        <v>26</v>
      </c>
      <c r="I357">
        <v>950</v>
      </c>
    </row>
    <row r="358" spans="2:9" hidden="1" x14ac:dyDescent="0.2">
      <c r="B358" t="str">
        <f t="shared" si="5"/>
        <v>201610apartmentmedianbachelor_rateUniversity Endowment Lands</v>
      </c>
      <c r="C358">
        <v>2016</v>
      </c>
      <c r="D358">
        <v>10</v>
      </c>
      <c r="E358" t="s">
        <v>65</v>
      </c>
      <c r="F358" t="s">
        <v>61</v>
      </c>
      <c r="G358" t="s">
        <v>49</v>
      </c>
      <c r="H358" t="s">
        <v>27</v>
      </c>
      <c r="I358">
        <v>1360</v>
      </c>
    </row>
    <row r="359" spans="2:9" hidden="1" x14ac:dyDescent="0.2">
      <c r="B359" t="str">
        <f t="shared" si="5"/>
        <v>201610apartmentmedianbachelor_rateCentral Park/Metrotown</v>
      </c>
      <c r="C359">
        <v>2016</v>
      </c>
      <c r="D359">
        <v>10</v>
      </c>
      <c r="E359" t="s">
        <v>65</v>
      </c>
      <c r="F359" t="s">
        <v>61</v>
      </c>
      <c r="G359" t="s">
        <v>49</v>
      </c>
      <c r="H359" t="s">
        <v>28</v>
      </c>
      <c r="I359">
        <v>820</v>
      </c>
    </row>
    <row r="360" spans="2:9" hidden="1" x14ac:dyDescent="0.2">
      <c r="B360" t="str">
        <f t="shared" si="5"/>
        <v>201610apartmentmedianbachelor_rateSoutheast Burnaby</v>
      </c>
      <c r="C360">
        <v>2016</v>
      </c>
      <c r="D360">
        <v>10</v>
      </c>
      <c r="E360" t="s">
        <v>65</v>
      </c>
      <c r="F360" t="s">
        <v>61</v>
      </c>
      <c r="G360" t="s">
        <v>49</v>
      </c>
      <c r="H360" t="s">
        <v>29</v>
      </c>
      <c r="I360">
        <v>760</v>
      </c>
    </row>
    <row r="361" spans="2:9" hidden="1" x14ac:dyDescent="0.2">
      <c r="B361" t="str">
        <f t="shared" si="5"/>
        <v>201610apartmentmedianbachelor_rateNorth Burnaby</v>
      </c>
      <c r="C361">
        <v>2016</v>
      </c>
      <c r="D361">
        <v>10</v>
      </c>
      <c r="E361" t="s">
        <v>65</v>
      </c>
      <c r="F361" t="s">
        <v>61</v>
      </c>
      <c r="G361" t="s">
        <v>49</v>
      </c>
      <c r="H361" t="s">
        <v>31</v>
      </c>
      <c r="I361">
        <v>750</v>
      </c>
    </row>
    <row r="362" spans="2:9" hidden="1" x14ac:dyDescent="0.2">
      <c r="B362" t="str">
        <f t="shared" si="5"/>
        <v>201610apartmentmedianbachelor_rateNew Westminster</v>
      </c>
      <c r="C362">
        <v>2016</v>
      </c>
      <c r="D362">
        <v>10</v>
      </c>
      <c r="E362" t="s">
        <v>65</v>
      </c>
      <c r="F362" t="s">
        <v>61</v>
      </c>
      <c r="G362" t="s">
        <v>49</v>
      </c>
      <c r="H362" t="s">
        <v>32</v>
      </c>
      <c r="I362">
        <v>750</v>
      </c>
    </row>
    <row r="363" spans="2:9" hidden="1" x14ac:dyDescent="0.2">
      <c r="B363" t="str">
        <f t="shared" si="5"/>
        <v>201610apartmentmedianbachelor_rateNorth Vancouver CY</v>
      </c>
      <c r="C363">
        <v>2016</v>
      </c>
      <c r="D363">
        <v>10</v>
      </c>
      <c r="E363" t="s">
        <v>65</v>
      </c>
      <c r="F363" t="s">
        <v>61</v>
      </c>
      <c r="G363" t="s">
        <v>49</v>
      </c>
      <c r="H363" t="s">
        <v>33</v>
      </c>
      <c r="I363">
        <v>980</v>
      </c>
    </row>
    <row r="364" spans="2:9" hidden="1" x14ac:dyDescent="0.2">
      <c r="B364" t="str">
        <f t="shared" si="5"/>
        <v>201610apartmentmedianbachelor_rateNorth Vancouver DM</v>
      </c>
      <c r="C364">
        <v>2016</v>
      </c>
      <c r="D364">
        <v>10</v>
      </c>
      <c r="E364" t="s">
        <v>65</v>
      </c>
      <c r="F364" t="s">
        <v>61</v>
      </c>
      <c r="G364" t="s">
        <v>49</v>
      </c>
      <c r="H364" t="s">
        <v>34</v>
      </c>
      <c r="I364">
        <v>992</v>
      </c>
    </row>
    <row r="365" spans="2:9" hidden="1" x14ac:dyDescent="0.2">
      <c r="B365" t="str">
        <f t="shared" si="5"/>
        <v>201610apartmentmedianbachelor_rateWest Vancouver</v>
      </c>
      <c r="C365">
        <v>2016</v>
      </c>
      <c r="D365">
        <v>10</v>
      </c>
      <c r="E365" t="s">
        <v>65</v>
      </c>
      <c r="F365" t="s">
        <v>61</v>
      </c>
      <c r="G365" t="s">
        <v>49</v>
      </c>
      <c r="H365" t="s">
        <v>35</v>
      </c>
      <c r="I365">
        <v>1300</v>
      </c>
    </row>
    <row r="366" spans="2:9" hidden="1" x14ac:dyDescent="0.2">
      <c r="B366" t="str">
        <f t="shared" si="5"/>
        <v>201610apartmentmedianbachelor_rateRichmond</v>
      </c>
      <c r="C366">
        <v>2016</v>
      </c>
      <c r="D366">
        <v>10</v>
      </c>
      <c r="E366" t="s">
        <v>65</v>
      </c>
      <c r="F366" t="s">
        <v>61</v>
      </c>
      <c r="G366" t="s">
        <v>49</v>
      </c>
      <c r="H366" t="s">
        <v>36</v>
      </c>
      <c r="I366">
        <v>922</v>
      </c>
    </row>
    <row r="367" spans="2:9" hidden="1" x14ac:dyDescent="0.2">
      <c r="B367" t="str">
        <f t="shared" si="5"/>
        <v>201610apartmentmedianbachelor_rateDelta</v>
      </c>
      <c r="C367">
        <v>2016</v>
      </c>
      <c r="D367">
        <v>10</v>
      </c>
      <c r="E367" t="s">
        <v>65</v>
      </c>
      <c r="F367" t="s">
        <v>61</v>
      </c>
      <c r="G367" t="s">
        <v>49</v>
      </c>
      <c r="H367" t="s">
        <v>37</v>
      </c>
      <c r="I367">
        <v>680</v>
      </c>
    </row>
    <row r="368" spans="2:9" hidden="1" x14ac:dyDescent="0.2">
      <c r="B368" t="str">
        <f t="shared" si="5"/>
        <v>201610apartmentmedianbachelor_rateSurrey</v>
      </c>
      <c r="C368">
        <v>2016</v>
      </c>
      <c r="D368">
        <v>10</v>
      </c>
      <c r="E368" t="s">
        <v>65</v>
      </c>
      <c r="F368" t="s">
        <v>61</v>
      </c>
      <c r="G368" t="s">
        <v>49</v>
      </c>
      <c r="H368" t="s">
        <v>38</v>
      </c>
      <c r="I368">
        <v>765</v>
      </c>
    </row>
    <row r="369" spans="2:9" hidden="1" x14ac:dyDescent="0.2">
      <c r="B369" t="str">
        <f t="shared" si="5"/>
        <v>201610apartmentmedianbachelor_rateWhite Rock</v>
      </c>
      <c r="C369">
        <v>2016</v>
      </c>
      <c r="D369">
        <v>10</v>
      </c>
      <c r="E369" t="s">
        <v>65</v>
      </c>
      <c r="F369" t="s">
        <v>61</v>
      </c>
      <c r="G369" t="s">
        <v>49</v>
      </c>
      <c r="H369" t="s">
        <v>39</v>
      </c>
      <c r="I369">
        <v>800</v>
      </c>
    </row>
    <row r="370" spans="2:9" hidden="1" x14ac:dyDescent="0.2">
      <c r="B370" t="str">
        <f t="shared" si="5"/>
        <v>201610apartmentmedianbachelor_rateLangley City and Langley DM</v>
      </c>
      <c r="C370">
        <v>2016</v>
      </c>
      <c r="D370">
        <v>10</v>
      </c>
      <c r="E370" t="s">
        <v>65</v>
      </c>
      <c r="F370" t="s">
        <v>61</v>
      </c>
      <c r="G370" t="s">
        <v>49</v>
      </c>
      <c r="H370" t="s">
        <v>40</v>
      </c>
      <c r="I370">
        <v>715</v>
      </c>
    </row>
    <row r="371" spans="2:9" hidden="1" x14ac:dyDescent="0.2">
      <c r="B371" t="str">
        <f t="shared" si="5"/>
        <v>201610apartmentmedianbachelor_rateTri-Cities</v>
      </c>
      <c r="C371">
        <v>2016</v>
      </c>
      <c r="D371">
        <v>10</v>
      </c>
      <c r="E371" t="s">
        <v>65</v>
      </c>
      <c r="F371" t="s">
        <v>61</v>
      </c>
      <c r="G371" t="s">
        <v>49</v>
      </c>
      <c r="H371" t="s">
        <v>41</v>
      </c>
      <c r="I371">
        <v>750</v>
      </c>
    </row>
    <row r="372" spans="2:9" hidden="1" x14ac:dyDescent="0.2">
      <c r="B372" t="str">
        <f t="shared" si="5"/>
        <v>201610apartmentmedianbachelor_rateMaple Ridge/Pitt Meadows</v>
      </c>
      <c r="C372">
        <v>2016</v>
      </c>
      <c r="D372">
        <v>10</v>
      </c>
      <c r="E372" t="s">
        <v>65</v>
      </c>
      <c r="F372" t="s">
        <v>61</v>
      </c>
      <c r="G372" t="s">
        <v>49</v>
      </c>
      <c r="H372" t="s">
        <v>42</v>
      </c>
      <c r="I372">
        <v>600</v>
      </c>
    </row>
    <row r="373" spans="2:9" hidden="1" x14ac:dyDescent="0.2">
      <c r="B373" t="str">
        <f t="shared" si="5"/>
        <v>201610apartmentmedianbachelor_rateVancouver</v>
      </c>
      <c r="C373">
        <v>2016</v>
      </c>
      <c r="D373">
        <v>10</v>
      </c>
      <c r="E373" t="s">
        <v>65</v>
      </c>
      <c r="F373" t="s">
        <v>61</v>
      </c>
      <c r="G373" t="s">
        <v>49</v>
      </c>
      <c r="H373" t="s">
        <v>43</v>
      </c>
      <c r="I373">
        <v>975</v>
      </c>
    </row>
    <row r="374" spans="2:9" hidden="1" x14ac:dyDescent="0.2">
      <c r="B374" t="str">
        <f t="shared" si="5"/>
        <v>201510apartmentmedianbachelor_rateWest End/Stanley Park</v>
      </c>
      <c r="C374">
        <v>2015</v>
      </c>
      <c r="D374">
        <v>10</v>
      </c>
      <c r="E374" t="s">
        <v>65</v>
      </c>
      <c r="F374" t="s">
        <v>61</v>
      </c>
      <c r="G374" t="s">
        <v>49</v>
      </c>
      <c r="H374" t="s">
        <v>12</v>
      </c>
      <c r="I374">
        <v>985</v>
      </c>
    </row>
    <row r="375" spans="2:9" hidden="1" x14ac:dyDescent="0.2">
      <c r="B375" t="str">
        <f t="shared" si="5"/>
        <v>201510apartmentmedianbachelor_rateEnglish Bay</v>
      </c>
      <c r="C375">
        <v>2015</v>
      </c>
      <c r="D375">
        <v>10</v>
      </c>
      <c r="E375" t="s">
        <v>65</v>
      </c>
      <c r="F375" t="s">
        <v>61</v>
      </c>
      <c r="G375" t="s">
        <v>49</v>
      </c>
      <c r="H375" t="s">
        <v>16</v>
      </c>
      <c r="I375">
        <v>995</v>
      </c>
    </row>
    <row r="376" spans="2:9" hidden="1" x14ac:dyDescent="0.2">
      <c r="B376" t="str">
        <f t="shared" si="5"/>
        <v>201510apartmentmedianbachelor_rateDowntown</v>
      </c>
      <c r="C376">
        <v>2015</v>
      </c>
      <c r="D376">
        <v>10</v>
      </c>
      <c r="E376" t="s">
        <v>65</v>
      </c>
      <c r="F376" t="s">
        <v>61</v>
      </c>
      <c r="G376" t="s">
        <v>49</v>
      </c>
      <c r="H376" t="s">
        <v>17</v>
      </c>
      <c r="I376">
        <v>1047</v>
      </c>
    </row>
    <row r="377" spans="2:9" hidden="1" x14ac:dyDescent="0.2">
      <c r="B377" t="str">
        <f t="shared" si="5"/>
        <v>201510apartmentmedianbachelor_rateSouth Granville/Oak</v>
      </c>
      <c r="C377">
        <v>2015</v>
      </c>
      <c r="D377">
        <v>10</v>
      </c>
      <c r="E377" t="s">
        <v>65</v>
      </c>
      <c r="F377" t="s">
        <v>61</v>
      </c>
      <c r="G377" t="s">
        <v>49</v>
      </c>
      <c r="H377" t="s">
        <v>19</v>
      </c>
      <c r="I377">
        <v>931</v>
      </c>
    </row>
    <row r="378" spans="2:9" hidden="1" x14ac:dyDescent="0.2">
      <c r="B378" t="str">
        <f t="shared" si="5"/>
        <v>201510apartmentmedianbachelor_rateKitsilano/Point Grey</v>
      </c>
      <c r="C378">
        <v>2015</v>
      </c>
      <c r="D378">
        <v>10</v>
      </c>
      <c r="E378" t="s">
        <v>65</v>
      </c>
      <c r="F378" t="s">
        <v>61</v>
      </c>
      <c r="G378" t="s">
        <v>49</v>
      </c>
      <c r="H378" t="s">
        <v>20</v>
      </c>
      <c r="I378">
        <v>958</v>
      </c>
    </row>
    <row r="379" spans="2:9" hidden="1" x14ac:dyDescent="0.2">
      <c r="B379" t="str">
        <f t="shared" si="5"/>
        <v>201510apartmentmedianbachelor_rateWestside/Kerrisdale</v>
      </c>
      <c r="C379">
        <v>2015</v>
      </c>
      <c r="D379">
        <v>10</v>
      </c>
      <c r="E379" t="s">
        <v>65</v>
      </c>
      <c r="F379" t="s">
        <v>61</v>
      </c>
      <c r="G379" t="s">
        <v>49</v>
      </c>
      <c r="H379" t="s">
        <v>21</v>
      </c>
      <c r="I379">
        <v>900</v>
      </c>
    </row>
    <row r="380" spans="2:9" hidden="1" x14ac:dyDescent="0.2">
      <c r="B380" t="str">
        <f t="shared" si="5"/>
        <v>201510apartmentmedianbachelor_rateMarpole</v>
      </c>
      <c r="C380">
        <v>2015</v>
      </c>
      <c r="D380">
        <v>10</v>
      </c>
      <c r="E380" t="s">
        <v>65</v>
      </c>
      <c r="F380" t="s">
        <v>61</v>
      </c>
      <c r="G380" t="s">
        <v>49</v>
      </c>
      <c r="H380" t="s">
        <v>23</v>
      </c>
      <c r="I380">
        <v>763</v>
      </c>
    </row>
    <row r="381" spans="2:9" hidden="1" x14ac:dyDescent="0.2">
      <c r="B381" t="str">
        <f t="shared" si="5"/>
        <v>201510apartmentmedianbachelor_rateMount Pleasant/Renfrew Heights</v>
      </c>
      <c r="C381">
        <v>2015</v>
      </c>
      <c r="D381">
        <v>10</v>
      </c>
      <c r="E381" t="s">
        <v>65</v>
      </c>
      <c r="F381" t="s">
        <v>61</v>
      </c>
      <c r="G381" t="s">
        <v>49</v>
      </c>
      <c r="H381" t="s">
        <v>24</v>
      </c>
      <c r="I381">
        <v>850</v>
      </c>
    </row>
    <row r="382" spans="2:9" hidden="1" x14ac:dyDescent="0.2">
      <c r="B382" t="str">
        <f t="shared" si="5"/>
        <v>201510apartmentmedianbachelor_rateEast Hastings</v>
      </c>
      <c r="C382">
        <v>2015</v>
      </c>
      <c r="D382">
        <v>10</v>
      </c>
      <c r="E382" t="s">
        <v>65</v>
      </c>
      <c r="F382" t="s">
        <v>61</v>
      </c>
      <c r="G382" t="s">
        <v>49</v>
      </c>
      <c r="H382" t="s">
        <v>25</v>
      </c>
      <c r="I382">
        <v>820</v>
      </c>
    </row>
    <row r="383" spans="2:9" hidden="1" x14ac:dyDescent="0.2">
      <c r="B383" t="str">
        <f t="shared" si="5"/>
        <v>201510apartmentmedianbachelor_rateSoutheast Vancouver</v>
      </c>
      <c r="C383">
        <v>2015</v>
      </c>
      <c r="D383">
        <v>10</v>
      </c>
      <c r="E383" t="s">
        <v>65</v>
      </c>
      <c r="F383" t="s">
        <v>61</v>
      </c>
      <c r="G383" t="s">
        <v>49</v>
      </c>
      <c r="H383" t="s">
        <v>26</v>
      </c>
      <c r="I383">
        <v>915</v>
      </c>
    </row>
    <row r="384" spans="2:9" hidden="1" x14ac:dyDescent="0.2">
      <c r="B384" t="str">
        <f t="shared" si="5"/>
        <v>201510apartmentmedianbachelor_rateUniversity Endowment Lands</v>
      </c>
      <c r="C384">
        <v>2015</v>
      </c>
      <c r="D384">
        <v>10</v>
      </c>
      <c r="E384" t="s">
        <v>65</v>
      </c>
      <c r="F384" t="s">
        <v>61</v>
      </c>
      <c r="G384" t="s">
        <v>49</v>
      </c>
      <c r="H384" t="s">
        <v>27</v>
      </c>
      <c r="I384">
        <v>1300</v>
      </c>
    </row>
    <row r="385" spans="2:9" hidden="1" x14ac:dyDescent="0.2">
      <c r="B385" t="str">
        <f t="shared" si="5"/>
        <v>201510apartmentmedianbachelor_rateCentral Park/Metrotown</v>
      </c>
      <c r="C385">
        <v>2015</v>
      </c>
      <c r="D385">
        <v>10</v>
      </c>
      <c r="E385" t="s">
        <v>65</v>
      </c>
      <c r="F385" t="s">
        <v>61</v>
      </c>
      <c r="G385" t="s">
        <v>49</v>
      </c>
      <c r="H385" t="s">
        <v>28</v>
      </c>
      <c r="I385">
        <v>785</v>
      </c>
    </row>
    <row r="386" spans="2:9" hidden="1" x14ac:dyDescent="0.2">
      <c r="B386" t="str">
        <f t="shared" si="5"/>
        <v>201510apartmentmedianbachelor_rateSoutheast Burnaby</v>
      </c>
      <c r="C386">
        <v>2015</v>
      </c>
      <c r="D386">
        <v>10</v>
      </c>
      <c r="E386" t="s">
        <v>65</v>
      </c>
      <c r="F386" t="s">
        <v>61</v>
      </c>
      <c r="G386" t="s">
        <v>49</v>
      </c>
      <c r="H386" t="s">
        <v>29</v>
      </c>
      <c r="I386">
        <v>748</v>
      </c>
    </row>
    <row r="387" spans="2:9" hidden="1" x14ac:dyDescent="0.2">
      <c r="B387" t="str">
        <f t="shared" si="5"/>
        <v>201510apartmentmedianbachelor_rateNorth Burnaby</v>
      </c>
      <c r="C387">
        <v>2015</v>
      </c>
      <c r="D387">
        <v>10</v>
      </c>
      <c r="E387" t="s">
        <v>65</v>
      </c>
      <c r="F387" t="s">
        <v>61</v>
      </c>
      <c r="G387" t="s">
        <v>49</v>
      </c>
      <c r="H387" t="s">
        <v>31</v>
      </c>
      <c r="I387">
        <v>740</v>
      </c>
    </row>
    <row r="388" spans="2:9" hidden="1" x14ac:dyDescent="0.2">
      <c r="B388" t="str">
        <f t="shared" si="5"/>
        <v>201510apartmentmedianbachelor_rateNew Westminster</v>
      </c>
      <c r="C388">
        <v>2015</v>
      </c>
      <c r="D388">
        <v>10</v>
      </c>
      <c r="E388" t="s">
        <v>65</v>
      </c>
      <c r="F388" t="s">
        <v>61</v>
      </c>
      <c r="G388" t="s">
        <v>49</v>
      </c>
      <c r="H388" t="s">
        <v>32</v>
      </c>
      <c r="I388">
        <v>715</v>
      </c>
    </row>
    <row r="389" spans="2:9" hidden="1" x14ac:dyDescent="0.2">
      <c r="B389" t="str">
        <f t="shared" si="5"/>
        <v>201510apartmentmedianbachelor_rateNorth Vancouver City</v>
      </c>
      <c r="C389">
        <v>2015</v>
      </c>
      <c r="D389">
        <v>10</v>
      </c>
      <c r="E389" t="s">
        <v>65</v>
      </c>
      <c r="F389" t="s">
        <v>61</v>
      </c>
      <c r="G389" t="s">
        <v>49</v>
      </c>
      <c r="H389" t="s">
        <v>60</v>
      </c>
      <c r="I389">
        <v>900</v>
      </c>
    </row>
    <row r="390" spans="2:9" hidden="1" x14ac:dyDescent="0.2">
      <c r="B390" t="str">
        <f t="shared" ref="B390:B453" si="6">C390&amp;D390&amp;E390&amp;F390&amp;G390&amp;H390</f>
        <v>201510apartmentmedianbachelor_rateNorth Vancouver DM</v>
      </c>
      <c r="C390">
        <v>2015</v>
      </c>
      <c r="D390">
        <v>10</v>
      </c>
      <c r="E390" t="s">
        <v>65</v>
      </c>
      <c r="F390" t="s">
        <v>61</v>
      </c>
      <c r="G390" t="s">
        <v>49</v>
      </c>
      <c r="H390" t="s">
        <v>34</v>
      </c>
      <c r="I390">
        <v>953</v>
      </c>
    </row>
    <row r="391" spans="2:9" hidden="1" x14ac:dyDescent="0.2">
      <c r="B391" t="str">
        <f t="shared" si="6"/>
        <v>201510apartmentmedianbachelor_rateWest Vancouver</v>
      </c>
      <c r="C391">
        <v>2015</v>
      </c>
      <c r="D391">
        <v>10</v>
      </c>
      <c r="E391" t="s">
        <v>65</v>
      </c>
      <c r="F391" t="s">
        <v>61</v>
      </c>
      <c r="G391" t="s">
        <v>49</v>
      </c>
      <c r="H391" t="s">
        <v>35</v>
      </c>
      <c r="I391">
        <v>1000</v>
      </c>
    </row>
    <row r="392" spans="2:9" hidden="1" x14ac:dyDescent="0.2">
      <c r="B392" t="str">
        <f t="shared" si="6"/>
        <v>201510apartmentmedianbachelor_rateRichmond</v>
      </c>
      <c r="C392">
        <v>2015</v>
      </c>
      <c r="D392">
        <v>10</v>
      </c>
      <c r="E392" t="s">
        <v>65</v>
      </c>
      <c r="F392" t="s">
        <v>61</v>
      </c>
      <c r="G392" t="s">
        <v>49</v>
      </c>
      <c r="H392" t="s">
        <v>36</v>
      </c>
      <c r="I392">
        <v>851</v>
      </c>
    </row>
    <row r="393" spans="2:9" hidden="1" x14ac:dyDescent="0.2">
      <c r="B393" t="str">
        <f t="shared" si="6"/>
        <v>201510apartmentmedianbachelor_rateDelta</v>
      </c>
      <c r="C393">
        <v>2015</v>
      </c>
      <c r="D393">
        <v>10</v>
      </c>
      <c r="E393" t="s">
        <v>65</v>
      </c>
      <c r="F393" t="s">
        <v>61</v>
      </c>
      <c r="G393" t="s">
        <v>49</v>
      </c>
      <c r="H393" t="s">
        <v>37</v>
      </c>
      <c r="I393">
        <v>685</v>
      </c>
    </row>
    <row r="394" spans="2:9" hidden="1" x14ac:dyDescent="0.2">
      <c r="B394" t="str">
        <f t="shared" si="6"/>
        <v>201510apartmentmedianbachelor_rateSurrey</v>
      </c>
      <c r="C394">
        <v>2015</v>
      </c>
      <c r="D394">
        <v>10</v>
      </c>
      <c r="E394" t="s">
        <v>65</v>
      </c>
      <c r="F394" t="s">
        <v>61</v>
      </c>
      <c r="G394" t="s">
        <v>49</v>
      </c>
      <c r="H394" t="s">
        <v>38</v>
      </c>
      <c r="I394">
        <v>687</v>
      </c>
    </row>
    <row r="395" spans="2:9" hidden="1" x14ac:dyDescent="0.2">
      <c r="B395" t="str">
        <f t="shared" si="6"/>
        <v>201510apartmentmedianbachelor_rateWhite Rock</v>
      </c>
      <c r="C395">
        <v>2015</v>
      </c>
      <c r="D395">
        <v>10</v>
      </c>
      <c r="E395" t="s">
        <v>65</v>
      </c>
      <c r="F395" t="s">
        <v>61</v>
      </c>
      <c r="G395" t="s">
        <v>49</v>
      </c>
      <c r="H395" t="s">
        <v>39</v>
      </c>
      <c r="I395">
        <v>775</v>
      </c>
    </row>
    <row r="396" spans="2:9" hidden="1" x14ac:dyDescent="0.2">
      <c r="B396" t="str">
        <f t="shared" si="6"/>
        <v>201510apartmentmedianbachelor_rateLangley City and Langley DM</v>
      </c>
      <c r="C396">
        <v>2015</v>
      </c>
      <c r="D396">
        <v>10</v>
      </c>
      <c r="E396" t="s">
        <v>65</v>
      </c>
      <c r="F396" t="s">
        <v>61</v>
      </c>
      <c r="G396" t="s">
        <v>49</v>
      </c>
      <c r="H396" t="s">
        <v>40</v>
      </c>
      <c r="I396">
        <v>695</v>
      </c>
    </row>
    <row r="397" spans="2:9" hidden="1" x14ac:dyDescent="0.2">
      <c r="B397" t="str">
        <f t="shared" si="6"/>
        <v>201510apartmentmedianbachelor_rateTri-Cities</v>
      </c>
      <c r="C397">
        <v>2015</v>
      </c>
      <c r="D397">
        <v>10</v>
      </c>
      <c r="E397" t="s">
        <v>65</v>
      </c>
      <c r="F397" t="s">
        <v>61</v>
      </c>
      <c r="G397" t="s">
        <v>49</v>
      </c>
      <c r="H397" t="s">
        <v>41</v>
      </c>
      <c r="I397">
        <v>720</v>
      </c>
    </row>
    <row r="398" spans="2:9" hidden="1" x14ac:dyDescent="0.2">
      <c r="B398" t="str">
        <f t="shared" si="6"/>
        <v>201510apartmentmedianbachelor_rateMaple Ridge/Pitt Meadows</v>
      </c>
      <c r="C398">
        <v>2015</v>
      </c>
      <c r="D398">
        <v>10</v>
      </c>
      <c r="E398" t="s">
        <v>65</v>
      </c>
      <c r="F398" t="s">
        <v>61</v>
      </c>
      <c r="G398" t="s">
        <v>49</v>
      </c>
      <c r="H398" t="s">
        <v>42</v>
      </c>
      <c r="I398">
        <v>625</v>
      </c>
    </row>
    <row r="399" spans="2:9" hidden="1" x14ac:dyDescent="0.2">
      <c r="B399" t="str">
        <f t="shared" si="6"/>
        <v>201510apartmentmedianbachelor_rateVancouver</v>
      </c>
      <c r="C399">
        <v>2015</v>
      </c>
      <c r="D399">
        <v>10</v>
      </c>
      <c r="E399" t="s">
        <v>65</v>
      </c>
      <c r="F399" t="s">
        <v>61</v>
      </c>
      <c r="G399" t="s">
        <v>49</v>
      </c>
      <c r="H399" t="s">
        <v>43</v>
      </c>
      <c r="I399">
        <v>920</v>
      </c>
    </row>
    <row r="400" spans="2:9" hidden="1" x14ac:dyDescent="0.2">
      <c r="B400" t="str">
        <f t="shared" si="6"/>
        <v>201410apartmentmedianbachelor_rateWest End/Stanley Park</v>
      </c>
      <c r="C400">
        <v>2014</v>
      </c>
      <c r="D400">
        <v>10</v>
      </c>
      <c r="E400" t="s">
        <v>65</v>
      </c>
      <c r="F400" t="s">
        <v>61</v>
      </c>
      <c r="G400" t="s">
        <v>49</v>
      </c>
      <c r="H400" t="s">
        <v>12</v>
      </c>
      <c r="I400">
        <v>940</v>
      </c>
    </row>
    <row r="401" spans="2:9" hidden="1" x14ac:dyDescent="0.2">
      <c r="B401" t="str">
        <f t="shared" si="6"/>
        <v>201410apartmentmedianbachelor_rateEnglish Bay</v>
      </c>
      <c r="C401">
        <v>2014</v>
      </c>
      <c r="D401">
        <v>10</v>
      </c>
      <c r="E401" t="s">
        <v>65</v>
      </c>
      <c r="F401" t="s">
        <v>61</v>
      </c>
      <c r="G401" t="s">
        <v>49</v>
      </c>
      <c r="H401" t="s">
        <v>16</v>
      </c>
      <c r="I401">
        <v>970</v>
      </c>
    </row>
    <row r="402" spans="2:9" hidden="1" x14ac:dyDescent="0.2">
      <c r="B402" t="str">
        <f t="shared" si="6"/>
        <v>201410apartmentmedianbachelor_rateDowntown</v>
      </c>
      <c r="C402">
        <v>2014</v>
      </c>
      <c r="D402">
        <v>10</v>
      </c>
      <c r="E402" t="s">
        <v>65</v>
      </c>
      <c r="F402" t="s">
        <v>61</v>
      </c>
      <c r="G402" t="s">
        <v>49</v>
      </c>
      <c r="H402" t="s">
        <v>17</v>
      </c>
      <c r="I402">
        <v>1000</v>
      </c>
    </row>
    <row r="403" spans="2:9" hidden="1" x14ac:dyDescent="0.2">
      <c r="B403" t="str">
        <f t="shared" si="6"/>
        <v>201410apartmentmedianbachelor_rateSouth Granville/Oak</v>
      </c>
      <c r="C403">
        <v>2014</v>
      </c>
      <c r="D403">
        <v>10</v>
      </c>
      <c r="E403" t="s">
        <v>65</v>
      </c>
      <c r="F403" t="s">
        <v>61</v>
      </c>
      <c r="G403" t="s">
        <v>49</v>
      </c>
      <c r="H403" t="s">
        <v>19</v>
      </c>
      <c r="I403">
        <v>900</v>
      </c>
    </row>
    <row r="404" spans="2:9" hidden="1" x14ac:dyDescent="0.2">
      <c r="B404" t="str">
        <f t="shared" si="6"/>
        <v>201410apartmentmedianbachelor_rateKitsilano/Point Grey</v>
      </c>
      <c r="C404">
        <v>2014</v>
      </c>
      <c r="D404">
        <v>10</v>
      </c>
      <c r="E404" t="s">
        <v>65</v>
      </c>
      <c r="F404" t="s">
        <v>61</v>
      </c>
      <c r="G404" t="s">
        <v>49</v>
      </c>
      <c r="H404" t="s">
        <v>20</v>
      </c>
      <c r="I404">
        <v>925</v>
      </c>
    </row>
    <row r="405" spans="2:9" hidden="1" x14ac:dyDescent="0.2">
      <c r="B405" t="str">
        <f t="shared" si="6"/>
        <v>201410apartmentmedianbachelor_rateWestside/Kerrisdale</v>
      </c>
      <c r="C405">
        <v>2014</v>
      </c>
      <c r="D405">
        <v>10</v>
      </c>
      <c r="E405" t="s">
        <v>65</v>
      </c>
      <c r="F405" t="s">
        <v>61</v>
      </c>
      <c r="G405" t="s">
        <v>49</v>
      </c>
      <c r="H405" t="s">
        <v>21</v>
      </c>
      <c r="I405">
        <v>860</v>
      </c>
    </row>
    <row r="406" spans="2:9" hidden="1" x14ac:dyDescent="0.2">
      <c r="B406" t="str">
        <f t="shared" si="6"/>
        <v>201410apartmentmedianbachelor_rateMarpole</v>
      </c>
      <c r="C406">
        <v>2014</v>
      </c>
      <c r="D406">
        <v>10</v>
      </c>
      <c r="E406" t="s">
        <v>65</v>
      </c>
      <c r="F406" t="s">
        <v>61</v>
      </c>
      <c r="G406" t="s">
        <v>49</v>
      </c>
      <c r="H406" t="s">
        <v>23</v>
      </c>
      <c r="I406">
        <v>750</v>
      </c>
    </row>
    <row r="407" spans="2:9" hidden="1" x14ac:dyDescent="0.2">
      <c r="B407" t="str">
        <f t="shared" si="6"/>
        <v>201410apartmentmedianbachelor_rateMount Pleasant/Renfrew Heights</v>
      </c>
      <c r="C407">
        <v>2014</v>
      </c>
      <c r="D407">
        <v>10</v>
      </c>
      <c r="E407" t="s">
        <v>65</v>
      </c>
      <c r="F407" t="s">
        <v>61</v>
      </c>
      <c r="G407" t="s">
        <v>49</v>
      </c>
      <c r="H407" t="s">
        <v>24</v>
      </c>
      <c r="I407">
        <v>865</v>
      </c>
    </row>
    <row r="408" spans="2:9" hidden="1" x14ac:dyDescent="0.2">
      <c r="B408" t="str">
        <f t="shared" si="6"/>
        <v>201410apartmentmedianbachelor_rateEast Hastings</v>
      </c>
      <c r="C408">
        <v>2014</v>
      </c>
      <c r="D408">
        <v>10</v>
      </c>
      <c r="E408" t="s">
        <v>65</v>
      </c>
      <c r="F408" t="s">
        <v>61</v>
      </c>
      <c r="G408" t="s">
        <v>49</v>
      </c>
      <c r="H408" t="s">
        <v>25</v>
      </c>
      <c r="I408">
        <v>800</v>
      </c>
    </row>
    <row r="409" spans="2:9" hidden="1" x14ac:dyDescent="0.2">
      <c r="B409" t="str">
        <f t="shared" si="6"/>
        <v>201410apartmentmedianbachelor_rateSoutheast Vancouver</v>
      </c>
      <c r="C409">
        <v>2014</v>
      </c>
      <c r="D409">
        <v>10</v>
      </c>
      <c r="E409" t="s">
        <v>65</v>
      </c>
      <c r="F409" t="s">
        <v>61</v>
      </c>
      <c r="G409" t="s">
        <v>49</v>
      </c>
      <c r="H409" t="s">
        <v>26</v>
      </c>
      <c r="I409">
        <v>885</v>
      </c>
    </row>
    <row r="410" spans="2:9" hidden="1" x14ac:dyDescent="0.2">
      <c r="B410" t="str">
        <f t="shared" si="6"/>
        <v>201410apartmentmedianbachelor_rateUniversity Endowment Lands</v>
      </c>
      <c r="C410">
        <v>2014</v>
      </c>
      <c r="D410">
        <v>10</v>
      </c>
      <c r="E410" t="s">
        <v>65</v>
      </c>
      <c r="F410" t="s">
        <v>61</v>
      </c>
      <c r="G410" t="s">
        <v>49</v>
      </c>
      <c r="H410" t="s">
        <v>27</v>
      </c>
      <c r="I410">
        <v>1240</v>
      </c>
    </row>
    <row r="411" spans="2:9" hidden="1" x14ac:dyDescent="0.2">
      <c r="B411" t="str">
        <f t="shared" si="6"/>
        <v>201410apartmentmedianbachelor_rateCentral Park/Metrotown</v>
      </c>
      <c r="C411">
        <v>2014</v>
      </c>
      <c r="D411">
        <v>10</v>
      </c>
      <c r="E411" t="s">
        <v>65</v>
      </c>
      <c r="F411" t="s">
        <v>61</v>
      </c>
      <c r="G411" t="s">
        <v>49</v>
      </c>
      <c r="H411" t="s">
        <v>28</v>
      </c>
      <c r="I411">
        <v>763</v>
      </c>
    </row>
    <row r="412" spans="2:9" hidden="1" x14ac:dyDescent="0.2">
      <c r="B412" t="str">
        <f t="shared" si="6"/>
        <v>201410apartmentmedianbachelor_rateSoutheast Burnaby</v>
      </c>
      <c r="C412">
        <v>2014</v>
      </c>
      <c r="D412">
        <v>10</v>
      </c>
      <c r="E412" t="s">
        <v>65</v>
      </c>
      <c r="F412" t="s">
        <v>61</v>
      </c>
      <c r="G412" t="s">
        <v>49</v>
      </c>
      <c r="H412" t="s">
        <v>29</v>
      </c>
      <c r="I412">
        <v>700</v>
      </c>
    </row>
    <row r="413" spans="2:9" hidden="1" x14ac:dyDescent="0.2">
      <c r="B413" t="str">
        <f t="shared" si="6"/>
        <v>201410apartmentmedianbachelor_rateNorth Burnaby</v>
      </c>
      <c r="C413">
        <v>2014</v>
      </c>
      <c r="D413">
        <v>10</v>
      </c>
      <c r="E413" t="s">
        <v>65</v>
      </c>
      <c r="F413" t="s">
        <v>61</v>
      </c>
      <c r="G413" t="s">
        <v>49</v>
      </c>
      <c r="H413" t="s">
        <v>31</v>
      </c>
      <c r="I413">
        <v>710</v>
      </c>
    </row>
    <row r="414" spans="2:9" hidden="1" x14ac:dyDescent="0.2">
      <c r="B414" t="str">
        <f t="shared" si="6"/>
        <v>201410apartmentmedianbachelor_rateNew Westminster</v>
      </c>
      <c r="C414">
        <v>2014</v>
      </c>
      <c r="D414">
        <v>10</v>
      </c>
      <c r="E414" t="s">
        <v>65</v>
      </c>
      <c r="F414" t="s">
        <v>61</v>
      </c>
      <c r="G414" t="s">
        <v>49</v>
      </c>
      <c r="H414" t="s">
        <v>32</v>
      </c>
      <c r="I414">
        <v>711</v>
      </c>
    </row>
    <row r="415" spans="2:9" hidden="1" x14ac:dyDescent="0.2">
      <c r="B415" t="str">
        <f t="shared" si="6"/>
        <v>201410apartmentmedianbachelor_rateNorth Vancouver City</v>
      </c>
      <c r="C415">
        <v>2014</v>
      </c>
      <c r="D415">
        <v>10</v>
      </c>
      <c r="E415" t="s">
        <v>65</v>
      </c>
      <c r="F415" t="s">
        <v>61</v>
      </c>
      <c r="G415" t="s">
        <v>49</v>
      </c>
      <c r="H415" t="s">
        <v>60</v>
      </c>
      <c r="I415">
        <v>865</v>
      </c>
    </row>
    <row r="416" spans="2:9" hidden="1" x14ac:dyDescent="0.2">
      <c r="B416" t="str">
        <f t="shared" si="6"/>
        <v>201410apartmentmedianbachelor_rateNorth Vancouver DM</v>
      </c>
      <c r="C416">
        <v>2014</v>
      </c>
      <c r="D416">
        <v>10</v>
      </c>
      <c r="E416" t="s">
        <v>65</v>
      </c>
      <c r="F416" t="s">
        <v>61</v>
      </c>
      <c r="G416" t="s">
        <v>49</v>
      </c>
      <c r="H416" t="s">
        <v>34</v>
      </c>
      <c r="I416">
        <v>924</v>
      </c>
    </row>
    <row r="417" spans="2:9" hidden="1" x14ac:dyDescent="0.2">
      <c r="B417" t="str">
        <f t="shared" si="6"/>
        <v>201410apartmentmedianbachelor_rateWest Vancouver</v>
      </c>
      <c r="C417">
        <v>2014</v>
      </c>
      <c r="D417">
        <v>10</v>
      </c>
      <c r="E417" t="s">
        <v>65</v>
      </c>
      <c r="F417" t="s">
        <v>61</v>
      </c>
      <c r="G417" t="s">
        <v>49</v>
      </c>
      <c r="H417" t="s">
        <v>35</v>
      </c>
      <c r="I417">
        <v>1000</v>
      </c>
    </row>
    <row r="418" spans="2:9" hidden="1" x14ac:dyDescent="0.2">
      <c r="B418" t="str">
        <f t="shared" si="6"/>
        <v>201410apartmentmedianbachelor_rateRichmond</v>
      </c>
      <c r="C418">
        <v>2014</v>
      </c>
      <c r="D418">
        <v>10</v>
      </c>
      <c r="E418" t="s">
        <v>65</v>
      </c>
      <c r="F418" t="s">
        <v>61</v>
      </c>
      <c r="G418" t="s">
        <v>49</v>
      </c>
      <c r="H418" t="s">
        <v>36</v>
      </c>
      <c r="I418">
        <v>830</v>
      </c>
    </row>
    <row r="419" spans="2:9" hidden="1" x14ac:dyDescent="0.2">
      <c r="B419" t="str">
        <f t="shared" si="6"/>
        <v>201410apartmentmedianbachelor_rateDelta</v>
      </c>
      <c r="C419">
        <v>2014</v>
      </c>
      <c r="D419">
        <v>10</v>
      </c>
      <c r="E419" t="s">
        <v>65</v>
      </c>
      <c r="F419" t="s">
        <v>61</v>
      </c>
      <c r="G419" t="s">
        <v>49</v>
      </c>
      <c r="H419" t="s">
        <v>37</v>
      </c>
      <c r="I419">
        <v>659</v>
      </c>
    </row>
    <row r="420" spans="2:9" hidden="1" x14ac:dyDescent="0.2">
      <c r="B420" t="str">
        <f t="shared" si="6"/>
        <v>201410apartmentmedianbachelor_rateSurrey</v>
      </c>
      <c r="C420">
        <v>2014</v>
      </c>
      <c r="D420">
        <v>10</v>
      </c>
      <c r="E420" t="s">
        <v>65</v>
      </c>
      <c r="F420" t="s">
        <v>61</v>
      </c>
      <c r="G420" t="s">
        <v>49</v>
      </c>
      <c r="H420" t="s">
        <v>38</v>
      </c>
      <c r="I420">
        <v>780</v>
      </c>
    </row>
    <row r="421" spans="2:9" hidden="1" x14ac:dyDescent="0.2">
      <c r="B421" t="str">
        <f t="shared" si="6"/>
        <v>201410apartmentmedianbachelor_rateWhite Rock</v>
      </c>
      <c r="C421">
        <v>2014</v>
      </c>
      <c r="D421">
        <v>10</v>
      </c>
      <c r="E421" t="s">
        <v>65</v>
      </c>
      <c r="F421" t="s">
        <v>61</v>
      </c>
      <c r="G421" t="s">
        <v>49</v>
      </c>
      <c r="H421" t="s">
        <v>39</v>
      </c>
      <c r="I421">
        <v>715</v>
      </c>
    </row>
    <row r="422" spans="2:9" hidden="1" x14ac:dyDescent="0.2">
      <c r="B422" t="str">
        <f t="shared" si="6"/>
        <v>201410apartmentmedianbachelor_rateLangley City and Langley DM</v>
      </c>
      <c r="C422">
        <v>2014</v>
      </c>
      <c r="D422">
        <v>10</v>
      </c>
      <c r="E422" t="s">
        <v>65</v>
      </c>
      <c r="F422" t="s">
        <v>61</v>
      </c>
      <c r="G422" t="s">
        <v>49</v>
      </c>
      <c r="H422" t="s">
        <v>40</v>
      </c>
      <c r="I422">
        <v>650</v>
      </c>
    </row>
    <row r="423" spans="2:9" hidden="1" x14ac:dyDescent="0.2">
      <c r="B423" t="str">
        <f t="shared" si="6"/>
        <v>201410apartmentmedianbachelor_rateTri-Cities</v>
      </c>
      <c r="C423">
        <v>2014</v>
      </c>
      <c r="D423">
        <v>10</v>
      </c>
      <c r="E423" t="s">
        <v>65</v>
      </c>
      <c r="F423" t="s">
        <v>61</v>
      </c>
      <c r="G423" t="s">
        <v>49</v>
      </c>
      <c r="H423" t="s">
        <v>41</v>
      </c>
      <c r="I423">
        <v>720</v>
      </c>
    </row>
    <row r="424" spans="2:9" hidden="1" x14ac:dyDescent="0.2">
      <c r="B424" t="str">
        <f t="shared" si="6"/>
        <v>201410apartmentmedianbachelor_rateMaple Ridge/Pitt Meadows</v>
      </c>
      <c r="C424">
        <v>2014</v>
      </c>
      <c r="D424">
        <v>10</v>
      </c>
      <c r="E424" t="s">
        <v>65</v>
      </c>
      <c r="F424" t="s">
        <v>61</v>
      </c>
      <c r="G424" t="s">
        <v>49</v>
      </c>
      <c r="H424" t="s">
        <v>42</v>
      </c>
      <c r="I424">
        <v>610</v>
      </c>
    </row>
    <row r="425" spans="2:9" hidden="1" x14ac:dyDescent="0.2">
      <c r="B425" t="str">
        <f t="shared" si="6"/>
        <v>201410apartmentmedianbachelor_rateVancouver</v>
      </c>
      <c r="C425">
        <v>2014</v>
      </c>
      <c r="D425">
        <v>10</v>
      </c>
      <c r="E425" t="s">
        <v>65</v>
      </c>
      <c r="F425" t="s">
        <v>61</v>
      </c>
      <c r="G425" t="s">
        <v>49</v>
      </c>
      <c r="H425" t="s">
        <v>43</v>
      </c>
      <c r="I425">
        <v>897</v>
      </c>
    </row>
    <row r="426" spans="2:9" hidden="1" x14ac:dyDescent="0.2">
      <c r="B426" t="str">
        <f t="shared" si="6"/>
        <v>201310apartmentmedianbachelor_rateWest End/Stanley Park</v>
      </c>
      <c r="C426">
        <v>2013</v>
      </c>
      <c r="D426">
        <v>10</v>
      </c>
      <c r="E426" t="s">
        <v>65</v>
      </c>
      <c r="F426" t="s">
        <v>61</v>
      </c>
      <c r="G426" t="s">
        <v>49</v>
      </c>
      <c r="H426" t="s">
        <v>12</v>
      </c>
      <c r="I426">
        <v>925</v>
      </c>
    </row>
    <row r="427" spans="2:9" hidden="1" x14ac:dyDescent="0.2">
      <c r="B427" t="str">
        <f t="shared" si="6"/>
        <v>201310apartmentmedianbachelor_rateEnglish Bay</v>
      </c>
      <c r="C427">
        <v>2013</v>
      </c>
      <c r="D427">
        <v>10</v>
      </c>
      <c r="E427" t="s">
        <v>65</v>
      </c>
      <c r="F427" t="s">
        <v>61</v>
      </c>
      <c r="G427" t="s">
        <v>49</v>
      </c>
      <c r="H427" t="s">
        <v>16</v>
      </c>
      <c r="I427">
        <v>924</v>
      </c>
    </row>
    <row r="428" spans="2:9" hidden="1" x14ac:dyDescent="0.2">
      <c r="B428" t="str">
        <f t="shared" si="6"/>
        <v>201310apartmentmedianbachelor_rateDowntown</v>
      </c>
      <c r="C428">
        <v>2013</v>
      </c>
      <c r="D428">
        <v>10</v>
      </c>
      <c r="E428" t="s">
        <v>65</v>
      </c>
      <c r="F428" t="s">
        <v>61</v>
      </c>
      <c r="G428" t="s">
        <v>49</v>
      </c>
      <c r="H428" t="s">
        <v>17</v>
      </c>
      <c r="I428">
        <v>965</v>
      </c>
    </row>
    <row r="429" spans="2:9" hidden="1" x14ac:dyDescent="0.2">
      <c r="B429" t="str">
        <f t="shared" si="6"/>
        <v>201310apartmentmedianbachelor_rateSouth Granville/Oak</v>
      </c>
      <c r="C429">
        <v>2013</v>
      </c>
      <c r="D429">
        <v>10</v>
      </c>
      <c r="E429" t="s">
        <v>65</v>
      </c>
      <c r="F429" t="s">
        <v>61</v>
      </c>
      <c r="G429" t="s">
        <v>49</v>
      </c>
      <c r="H429" t="s">
        <v>19</v>
      </c>
      <c r="I429">
        <v>900</v>
      </c>
    </row>
    <row r="430" spans="2:9" hidden="1" x14ac:dyDescent="0.2">
      <c r="B430" t="str">
        <f t="shared" si="6"/>
        <v>201310apartmentmedianbachelor_rateKitsilano/Point Grey</v>
      </c>
      <c r="C430">
        <v>2013</v>
      </c>
      <c r="D430">
        <v>10</v>
      </c>
      <c r="E430" t="s">
        <v>65</v>
      </c>
      <c r="F430" t="s">
        <v>61</v>
      </c>
      <c r="G430" t="s">
        <v>49</v>
      </c>
      <c r="H430" t="s">
        <v>20</v>
      </c>
      <c r="I430">
        <v>900</v>
      </c>
    </row>
    <row r="431" spans="2:9" hidden="1" x14ac:dyDescent="0.2">
      <c r="B431" t="str">
        <f t="shared" si="6"/>
        <v>201310apartmentmedianbachelor_rateWestside/Kerrisdale</v>
      </c>
      <c r="C431">
        <v>2013</v>
      </c>
      <c r="D431">
        <v>10</v>
      </c>
      <c r="E431" t="s">
        <v>65</v>
      </c>
      <c r="F431" t="s">
        <v>61</v>
      </c>
      <c r="G431" t="s">
        <v>49</v>
      </c>
      <c r="H431" t="s">
        <v>21</v>
      </c>
      <c r="I431">
        <v>875</v>
      </c>
    </row>
    <row r="432" spans="2:9" hidden="1" x14ac:dyDescent="0.2">
      <c r="B432" t="str">
        <f t="shared" si="6"/>
        <v>201310apartmentmedianbachelor_rateMarpole</v>
      </c>
      <c r="C432">
        <v>2013</v>
      </c>
      <c r="D432">
        <v>10</v>
      </c>
      <c r="E432" t="s">
        <v>65</v>
      </c>
      <c r="F432" t="s">
        <v>61</v>
      </c>
      <c r="G432" t="s">
        <v>49</v>
      </c>
      <c r="H432" t="s">
        <v>23</v>
      </c>
      <c r="I432">
        <v>750</v>
      </c>
    </row>
    <row r="433" spans="2:9" hidden="1" x14ac:dyDescent="0.2">
      <c r="B433" t="str">
        <f t="shared" si="6"/>
        <v>201310apartmentmedianbachelor_rateMount Pleasant/Renfrew Heights</v>
      </c>
      <c r="C433">
        <v>2013</v>
      </c>
      <c r="D433">
        <v>10</v>
      </c>
      <c r="E433" t="s">
        <v>65</v>
      </c>
      <c r="F433" t="s">
        <v>61</v>
      </c>
      <c r="G433" t="s">
        <v>49</v>
      </c>
      <c r="H433" t="s">
        <v>24</v>
      </c>
      <c r="I433">
        <v>825</v>
      </c>
    </row>
    <row r="434" spans="2:9" hidden="1" x14ac:dyDescent="0.2">
      <c r="B434" t="str">
        <f t="shared" si="6"/>
        <v>201310apartmentmedianbachelor_rateEast Hastings</v>
      </c>
      <c r="C434">
        <v>2013</v>
      </c>
      <c r="D434">
        <v>10</v>
      </c>
      <c r="E434" t="s">
        <v>65</v>
      </c>
      <c r="F434" t="s">
        <v>61</v>
      </c>
      <c r="G434" t="s">
        <v>49</v>
      </c>
      <c r="H434" t="s">
        <v>25</v>
      </c>
      <c r="I434">
        <v>775</v>
      </c>
    </row>
    <row r="435" spans="2:9" hidden="1" x14ac:dyDescent="0.2">
      <c r="B435" t="str">
        <f t="shared" si="6"/>
        <v>201310apartmentmedianbachelor_rateSoutheast Vancouver</v>
      </c>
      <c r="C435">
        <v>2013</v>
      </c>
      <c r="D435">
        <v>10</v>
      </c>
      <c r="E435" t="s">
        <v>65</v>
      </c>
      <c r="F435" t="s">
        <v>61</v>
      </c>
      <c r="G435" t="s">
        <v>49</v>
      </c>
      <c r="H435" t="s">
        <v>26</v>
      </c>
      <c r="I435">
        <v>870</v>
      </c>
    </row>
    <row r="436" spans="2:9" hidden="1" x14ac:dyDescent="0.2">
      <c r="B436" t="str">
        <f t="shared" si="6"/>
        <v>201310apartmentmedianbachelor_rateUniversity Endowment Lands</v>
      </c>
      <c r="C436">
        <v>2013</v>
      </c>
      <c r="D436">
        <v>10</v>
      </c>
      <c r="E436" t="s">
        <v>65</v>
      </c>
      <c r="F436" t="s">
        <v>61</v>
      </c>
      <c r="G436" t="s">
        <v>49</v>
      </c>
      <c r="H436" t="s">
        <v>27</v>
      </c>
      <c r="I436">
        <v>925</v>
      </c>
    </row>
    <row r="437" spans="2:9" hidden="1" x14ac:dyDescent="0.2">
      <c r="B437" t="str">
        <f t="shared" si="6"/>
        <v>201310apartmentmedianbachelor_rateCentral Park/Metrotown</v>
      </c>
      <c r="C437">
        <v>2013</v>
      </c>
      <c r="D437">
        <v>10</v>
      </c>
      <c r="E437" t="s">
        <v>65</v>
      </c>
      <c r="F437" t="s">
        <v>61</v>
      </c>
      <c r="G437" t="s">
        <v>49</v>
      </c>
      <c r="H437" t="s">
        <v>28</v>
      </c>
      <c r="I437">
        <v>760</v>
      </c>
    </row>
    <row r="438" spans="2:9" hidden="1" x14ac:dyDescent="0.2">
      <c r="B438" t="str">
        <f t="shared" si="6"/>
        <v>201310apartmentmedianbachelor_rateSoutheast Burnaby</v>
      </c>
      <c r="C438">
        <v>2013</v>
      </c>
      <c r="D438">
        <v>10</v>
      </c>
      <c r="E438" t="s">
        <v>65</v>
      </c>
      <c r="F438" t="s">
        <v>61</v>
      </c>
      <c r="G438" t="s">
        <v>49</v>
      </c>
      <c r="H438" t="s">
        <v>29</v>
      </c>
      <c r="I438">
        <v>650</v>
      </c>
    </row>
    <row r="439" spans="2:9" hidden="1" x14ac:dyDescent="0.2">
      <c r="B439" t="str">
        <f t="shared" si="6"/>
        <v>201310apartmentmedianbachelor_rateNorth Burnaby</v>
      </c>
      <c r="C439">
        <v>2013</v>
      </c>
      <c r="D439">
        <v>10</v>
      </c>
      <c r="E439" t="s">
        <v>65</v>
      </c>
      <c r="F439" t="s">
        <v>61</v>
      </c>
      <c r="G439" t="s">
        <v>49</v>
      </c>
      <c r="H439" t="s">
        <v>31</v>
      </c>
      <c r="I439">
        <v>710</v>
      </c>
    </row>
    <row r="440" spans="2:9" hidden="1" x14ac:dyDescent="0.2">
      <c r="B440" t="str">
        <f t="shared" si="6"/>
        <v>201310apartmentmedianbachelor_rateNew Westminster</v>
      </c>
      <c r="C440">
        <v>2013</v>
      </c>
      <c r="D440">
        <v>10</v>
      </c>
      <c r="E440" t="s">
        <v>65</v>
      </c>
      <c r="F440" t="s">
        <v>61</v>
      </c>
      <c r="G440" t="s">
        <v>49</v>
      </c>
      <c r="H440" t="s">
        <v>32</v>
      </c>
      <c r="I440">
        <v>680</v>
      </c>
    </row>
    <row r="441" spans="2:9" hidden="1" x14ac:dyDescent="0.2">
      <c r="B441" t="str">
        <f t="shared" si="6"/>
        <v>201310apartmentmedianbachelor_rateNorth Vancouver City</v>
      </c>
      <c r="C441">
        <v>2013</v>
      </c>
      <c r="D441">
        <v>10</v>
      </c>
      <c r="E441" t="s">
        <v>65</v>
      </c>
      <c r="F441" t="s">
        <v>61</v>
      </c>
      <c r="G441" t="s">
        <v>49</v>
      </c>
      <c r="H441" t="s">
        <v>60</v>
      </c>
      <c r="I441">
        <v>850</v>
      </c>
    </row>
    <row r="442" spans="2:9" hidden="1" x14ac:dyDescent="0.2">
      <c r="B442" t="str">
        <f t="shared" si="6"/>
        <v>201310apartmentmedianbachelor_rateNorth Vancouver DM</v>
      </c>
      <c r="C442">
        <v>2013</v>
      </c>
      <c r="D442">
        <v>10</v>
      </c>
      <c r="E442" t="s">
        <v>65</v>
      </c>
      <c r="F442" t="s">
        <v>61</v>
      </c>
      <c r="G442" t="s">
        <v>49</v>
      </c>
      <c r="H442" t="s">
        <v>34</v>
      </c>
      <c r="I442">
        <v>901</v>
      </c>
    </row>
    <row r="443" spans="2:9" hidden="1" x14ac:dyDescent="0.2">
      <c r="B443" t="str">
        <f t="shared" si="6"/>
        <v>201310apartmentmedianbachelor_rateWest Vancouver</v>
      </c>
      <c r="C443">
        <v>2013</v>
      </c>
      <c r="D443">
        <v>10</v>
      </c>
      <c r="E443" t="s">
        <v>65</v>
      </c>
      <c r="F443" t="s">
        <v>61</v>
      </c>
      <c r="G443" t="s">
        <v>49</v>
      </c>
      <c r="H443" t="s">
        <v>35</v>
      </c>
      <c r="I443">
        <v>950</v>
      </c>
    </row>
    <row r="444" spans="2:9" hidden="1" x14ac:dyDescent="0.2">
      <c r="B444" t="str">
        <f t="shared" si="6"/>
        <v>201310apartmentmedianbachelor_rateRichmond</v>
      </c>
      <c r="C444">
        <v>2013</v>
      </c>
      <c r="D444">
        <v>10</v>
      </c>
      <c r="E444" t="s">
        <v>65</v>
      </c>
      <c r="F444" t="s">
        <v>61</v>
      </c>
      <c r="G444" t="s">
        <v>49</v>
      </c>
      <c r="H444" t="s">
        <v>36</v>
      </c>
      <c r="I444">
        <v>806</v>
      </c>
    </row>
    <row r="445" spans="2:9" hidden="1" x14ac:dyDescent="0.2">
      <c r="B445" t="str">
        <f t="shared" si="6"/>
        <v>201310apartmentmedianbachelor_rateDelta</v>
      </c>
      <c r="C445">
        <v>2013</v>
      </c>
      <c r="D445">
        <v>10</v>
      </c>
      <c r="E445" t="s">
        <v>65</v>
      </c>
      <c r="F445" t="s">
        <v>61</v>
      </c>
      <c r="G445" t="s">
        <v>49</v>
      </c>
      <c r="H445" t="s">
        <v>37</v>
      </c>
      <c r="I445">
        <v>641</v>
      </c>
    </row>
    <row r="446" spans="2:9" hidden="1" x14ac:dyDescent="0.2">
      <c r="B446" t="str">
        <f t="shared" si="6"/>
        <v>201310apartmentmedianbachelor_rateSurrey</v>
      </c>
      <c r="C446">
        <v>2013</v>
      </c>
      <c r="D446">
        <v>10</v>
      </c>
      <c r="E446" t="s">
        <v>65</v>
      </c>
      <c r="F446" t="s">
        <v>61</v>
      </c>
      <c r="G446" t="s">
        <v>49</v>
      </c>
      <c r="H446" t="s">
        <v>38</v>
      </c>
      <c r="I446">
        <v>650</v>
      </c>
    </row>
    <row r="447" spans="2:9" hidden="1" x14ac:dyDescent="0.2">
      <c r="B447" t="str">
        <f t="shared" si="6"/>
        <v>201310apartmentmedianbachelor_rateWhite Rock</v>
      </c>
      <c r="C447">
        <v>2013</v>
      </c>
      <c r="D447">
        <v>10</v>
      </c>
      <c r="E447" t="s">
        <v>65</v>
      </c>
      <c r="F447" t="s">
        <v>61</v>
      </c>
      <c r="G447" t="s">
        <v>49</v>
      </c>
      <c r="H447" t="s">
        <v>39</v>
      </c>
      <c r="I447">
        <v>715</v>
      </c>
    </row>
    <row r="448" spans="2:9" hidden="1" x14ac:dyDescent="0.2">
      <c r="B448" t="str">
        <f t="shared" si="6"/>
        <v>201310apartmentmedianbachelor_rateLangley City and Langley DM</v>
      </c>
      <c r="C448">
        <v>2013</v>
      </c>
      <c r="D448">
        <v>10</v>
      </c>
      <c r="E448" t="s">
        <v>65</v>
      </c>
      <c r="F448" t="s">
        <v>61</v>
      </c>
      <c r="G448" t="s">
        <v>49</v>
      </c>
      <c r="H448" t="s">
        <v>40</v>
      </c>
      <c r="I448">
        <v>625</v>
      </c>
    </row>
    <row r="449" spans="2:9" hidden="1" x14ac:dyDescent="0.2">
      <c r="B449" t="str">
        <f t="shared" si="6"/>
        <v>201310apartmentmedianbachelor_rateTri-Cities</v>
      </c>
      <c r="C449">
        <v>2013</v>
      </c>
      <c r="D449">
        <v>10</v>
      </c>
      <c r="E449" t="s">
        <v>65</v>
      </c>
      <c r="F449" t="s">
        <v>61</v>
      </c>
      <c r="G449" t="s">
        <v>49</v>
      </c>
      <c r="H449" t="s">
        <v>41</v>
      </c>
      <c r="I449">
        <v>700</v>
      </c>
    </row>
    <row r="450" spans="2:9" hidden="1" x14ac:dyDescent="0.2">
      <c r="B450" t="str">
        <f t="shared" si="6"/>
        <v>201310apartmentmedianbachelor_rateMaple Ridge/Pitt Meadows</v>
      </c>
      <c r="C450">
        <v>2013</v>
      </c>
      <c r="D450">
        <v>10</v>
      </c>
      <c r="E450" t="s">
        <v>65</v>
      </c>
      <c r="F450" t="s">
        <v>61</v>
      </c>
      <c r="G450" t="s">
        <v>49</v>
      </c>
      <c r="H450" t="s">
        <v>42</v>
      </c>
      <c r="I450">
        <v>615</v>
      </c>
    </row>
    <row r="451" spans="2:9" hidden="1" x14ac:dyDescent="0.2">
      <c r="B451" t="str">
        <f t="shared" si="6"/>
        <v>201310apartmentmedianbachelor_rateVancouver</v>
      </c>
      <c r="C451">
        <v>2013</v>
      </c>
      <c r="D451">
        <v>10</v>
      </c>
      <c r="E451" t="s">
        <v>65</v>
      </c>
      <c r="F451" t="s">
        <v>61</v>
      </c>
      <c r="G451" t="s">
        <v>49</v>
      </c>
      <c r="H451" t="s">
        <v>43</v>
      </c>
      <c r="I451">
        <v>875</v>
      </c>
    </row>
    <row r="452" spans="2:9" hidden="1" x14ac:dyDescent="0.2">
      <c r="B452" t="str">
        <f t="shared" si="6"/>
        <v>201210apartmentmedianbachelor_rateWest End/Stanley Park</v>
      </c>
      <c r="C452">
        <v>2012</v>
      </c>
      <c r="D452">
        <v>10</v>
      </c>
      <c r="E452" t="s">
        <v>65</v>
      </c>
      <c r="F452" t="s">
        <v>61</v>
      </c>
      <c r="G452" t="s">
        <v>49</v>
      </c>
      <c r="H452" t="s">
        <v>12</v>
      </c>
      <c r="I452">
        <v>900</v>
      </c>
    </row>
    <row r="453" spans="2:9" hidden="1" x14ac:dyDescent="0.2">
      <c r="B453" t="str">
        <f t="shared" si="6"/>
        <v>201210apartmentmedianbachelor_rateEnglish Bay</v>
      </c>
      <c r="C453">
        <v>2012</v>
      </c>
      <c r="D453">
        <v>10</v>
      </c>
      <c r="E453" t="s">
        <v>65</v>
      </c>
      <c r="F453" t="s">
        <v>61</v>
      </c>
      <c r="G453" t="s">
        <v>49</v>
      </c>
      <c r="H453" t="s">
        <v>16</v>
      </c>
      <c r="I453">
        <v>900</v>
      </c>
    </row>
    <row r="454" spans="2:9" hidden="1" x14ac:dyDescent="0.2">
      <c r="B454" t="str">
        <f t="shared" ref="B454:B517" si="7">C454&amp;D454&amp;E454&amp;F454&amp;G454&amp;H454</f>
        <v>201210apartmentmedianbachelor_rateDowntown</v>
      </c>
      <c r="C454">
        <v>2012</v>
      </c>
      <c r="D454">
        <v>10</v>
      </c>
      <c r="E454" t="s">
        <v>65</v>
      </c>
      <c r="F454" t="s">
        <v>61</v>
      </c>
      <c r="G454" t="s">
        <v>49</v>
      </c>
      <c r="H454" t="s">
        <v>17</v>
      </c>
      <c r="I454">
        <v>925</v>
      </c>
    </row>
    <row r="455" spans="2:9" hidden="1" x14ac:dyDescent="0.2">
      <c r="B455" t="str">
        <f t="shared" si="7"/>
        <v>201210apartmentmedianbachelor_rateSouth Granville/Oak</v>
      </c>
      <c r="C455">
        <v>2012</v>
      </c>
      <c r="D455">
        <v>10</v>
      </c>
      <c r="E455" t="s">
        <v>65</v>
      </c>
      <c r="F455" t="s">
        <v>61</v>
      </c>
      <c r="G455" t="s">
        <v>49</v>
      </c>
      <c r="H455" t="s">
        <v>19</v>
      </c>
      <c r="I455">
        <v>875</v>
      </c>
    </row>
    <row r="456" spans="2:9" hidden="1" x14ac:dyDescent="0.2">
      <c r="B456" t="str">
        <f t="shared" si="7"/>
        <v>201210apartmentmedianbachelor_rateKitsilano/Point Grey</v>
      </c>
      <c r="C456">
        <v>2012</v>
      </c>
      <c r="D456">
        <v>10</v>
      </c>
      <c r="E456" t="s">
        <v>65</v>
      </c>
      <c r="F456" t="s">
        <v>61</v>
      </c>
      <c r="G456" t="s">
        <v>49</v>
      </c>
      <c r="H456" t="s">
        <v>20</v>
      </c>
      <c r="I456">
        <v>900</v>
      </c>
    </row>
    <row r="457" spans="2:9" hidden="1" x14ac:dyDescent="0.2">
      <c r="B457" t="str">
        <f t="shared" si="7"/>
        <v>201210apartmentmedianbachelor_rateWestside/Kerrisdale</v>
      </c>
      <c r="C457">
        <v>2012</v>
      </c>
      <c r="D457">
        <v>10</v>
      </c>
      <c r="E457" t="s">
        <v>65</v>
      </c>
      <c r="F457" t="s">
        <v>61</v>
      </c>
      <c r="G457" t="s">
        <v>49</v>
      </c>
      <c r="H457" t="s">
        <v>21</v>
      </c>
      <c r="I457">
        <v>850</v>
      </c>
    </row>
    <row r="458" spans="2:9" hidden="1" x14ac:dyDescent="0.2">
      <c r="B458" t="str">
        <f t="shared" si="7"/>
        <v>201210apartmentmedianbachelor_rateMarpole</v>
      </c>
      <c r="C458">
        <v>2012</v>
      </c>
      <c r="D458">
        <v>10</v>
      </c>
      <c r="E458" t="s">
        <v>65</v>
      </c>
      <c r="F458" t="s">
        <v>61</v>
      </c>
      <c r="G458" t="s">
        <v>49</v>
      </c>
      <c r="H458" t="s">
        <v>23</v>
      </c>
      <c r="I458">
        <v>700</v>
      </c>
    </row>
    <row r="459" spans="2:9" hidden="1" x14ac:dyDescent="0.2">
      <c r="B459" t="str">
        <f t="shared" si="7"/>
        <v>201210apartmentmedianbachelor_rateMount Pleasant/Renfrew Heights</v>
      </c>
      <c r="C459">
        <v>2012</v>
      </c>
      <c r="D459">
        <v>10</v>
      </c>
      <c r="E459" t="s">
        <v>65</v>
      </c>
      <c r="F459" t="s">
        <v>61</v>
      </c>
      <c r="G459" t="s">
        <v>49</v>
      </c>
      <c r="H459" t="s">
        <v>24</v>
      </c>
      <c r="I459">
        <v>780</v>
      </c>
    </row>
    <row r="460" spans="2:9" hidden="1" x14ac:dyDescent="0.2">
      <c r="B460" t="str">
        <f t="shared" si="7"/>
        <v>201210apartmentmedianbachelor_rateEast Hastings</v>
      </c>
      <c r="C460">
        <v>2012</v>
      </c>
      <c r="D460">
        <v>10</v>
      </c>
      <c r="E460" t="s">
        <v>65</v>
      </c>
      <c r="F460" t="s">
        <v>61</v>
      </c>
      <c r="G460" t="s">
        <v>49</v>
      </c>
      <c r="H460" t="s">
        <v>25</v>
      </c>
      <c r="I460">
        <v>800</v>
      </c>
    </row>
    <row r="461" spans="2:9" hidden="1" x14ac:dyDescent="0.2">
      <c r="B461" t="str">
        <f t="shared" si="7"/>
        <v>201210apartmentmedianbachelor_rateSoutheast Vancouver</v>
      </c>
      <c r="C461">
        <v>2012</v>
      </c>
      <c r="D461">
        <v>10</v>
      </c>
      <c r="E461" t="s">
        <v>65</v>
      </c>
      <c r="F461" t="s">
        <v>61</v>
      </c>
      <c r="G461" t="s">
        <v>49</v>
      </c>
      <c r="H461" t="s">
        <v>26</v>
      </c>
      <c r="I461">
        <v>846</v>
      </c>
    </row>
    <row r="462" spans="2:9" hidden="1" x14ac:dyDescent="0.2">
      <c r="B462" t="str">
        <f t="shared" si="7"/>
        <v>201210apartmentmedianbachelor_rateUniversity Endowment Lands</v>
      </c>
      <c r="C462">
        <v>2012</v>
      </c>
      <c r="D462">
        <v>10</v>
      </c>
      <c r="E462" t="s">
        <v>65</v>
      </c>
      <c r="F462" t="s">
        <v>61</v>
      </c>
      <c r="G462" t="s">
        <v>49</v>
      </c>
      <c r="H462" t="s">
        <v>27</v>
      </c>
      <c r="I462" t="s">
        <v>14</v>
      </c>
    </row>
    <row r="463" spans="2:9" hidden="1" x14ac:dyDescent="0.2">
      <c r="B463" t="str">
        <f t="shared" si="7"/>
        <v>201210apartmentmedianbachelor_rateCentral Park/Metrotown</v>
      </c>
      <c r="C463">
        <v>2012</v>
      </c>
      <c r="D463">
        <v>10</v>
      </c>
      <c r="E463" t="s">
        <v>65</v>
      </c>
      <c r="F463" t="s">
        <v>61</v>
      </c>
      <c r="G463" t="s">
        <v>49</v>
      </c>
      <c r="H463" t="s">
        <v>28</v>
      </c>
      <c r="I463">
        <v>750</v>
      </c>
    </row>
    <row r="464" spans="2:9" hidden="1" x14ac:dyDescent="0.2">
      <c r="B464" t="str">
        <f t="shared" si="7"/>
        <v>201210apartmentmedianbachelor_rateSoutheast Burnaby</v>
      </c>
      <c r="C464">
        <v>2012</v>
      </c>
      <c r="D464">
        <v>10</v>
      </c>
      <c r="E464" t="s">
        <v>65</v>
      </c>
      <c r="F464" t="s">
        <v>61</v>
      </c>
      <c r="G464" t="s">
        <v>49</v>
      </c>
      <c r="H464" t="s">
        <v>29</v>
      </c>
      <c r="I464">
        <v>700</v>
      </c>
    </row>
    <row r="465" spans="2:9" hidden="1" x14ac:dyDescent="0.2">
      <c r="B465" t="str">
        <f t="shared" si="7"/>
        <v>201210apartmentmedianbachelor_rateNorth Burnaby</v>
      </c>
      <c r="C465">
        <v>2012</v>
      </c>
      <c r="D465">
        <v>10</v>
      </c>
      <c r="E465" t="s">
        <v>65</v>
      </c>
      <c r="F465" t="s">
        <v>61</v>
      </c>
      <c r="G465" t="s">
        <v>49</v>
      </c>
      <c r="H465" t="s">
        <v>31</v>
      </c>
      <c r="I465">
        <v>695</v>
      </c>
    </row>
    <row r="466" spans="2:9" hidden="1" x14ac:dyDescent="0.2">
      <c r="B466" t="str">
        <f t="shared" si="7"/>
        <v>201210apartmentmedianbachelor_rateNew Westminster</v>
      </c>
      <c r="C466">
        <v>2012</v>
      </c>
      <c r="D466">
        <v>10</v>
      </c>
      <c r="E466" t="s">
        <v>65</v>
      </c>
      <c r="F466" t="s">
        <v>61</v>
      </c>
      <c r="G466" t="s">
        <v>49</v>
      </c>
      <c r="H466" t="s">
        <v>32</v>
      </c>
      <c r="I466">
        <v>675</v>
      </c>
    </row>
    <row r="467" spans="2:9" hidden="1" x14ac:dyDescent="0.2">
      <c r="B467" t="str">
        <f t="shared" si="7"/>
        <v>201210apartmentmedianbachelor_rateNorth Vancouver City</v>
      </c>
      <c r="C467">
        <v>2012</v>
      </c>
      <c r="D467">
        <v>10</v>
      </c>
      <c r="E467" t="s">
        <v>65</v>
      </c>
      <c r="F467" t="s">
        <v>61</v>
      </c>
      <c r="G467" t="s">
        <v>49</v>
      </c>
      <c r="H467" t="s">
        <v>60</v>
      </c>
      <c r="I467">
        <v>850</v>
      </c>
    </row>
    <row r="468" spans="2:9" hidden="1" x14ac:dyDescent="0.2">
      <c r="B468" t="str">
        <f t="shared" si="7"/>
        <v>201210apartmentmedianbachelor_rateNorth Vancouver DM</v>
      </c>
      <c r="C468">
        <v>2012</v>
      </c>
      <c r="D468">
        <v>10</v>
      </c>
      <c r="E468" t="s">
        <v>65</v>
      </c>
      <c r="F468" t="s">
        <v>61</v>
      </c>
      <c r="G468" t="s">
        <v>49</v>
      </c>
      <c r="H468" t="s">
        <v>34</v>
      </c>
      <c r="I468">
        <v>885</v>
      </c>
    </row>
    <row r="469" spans="2:9" hidden="1" x14ac:dyDescent="0.2">
      <c r="B469" t="str">
        <f t="shared" si="7"/>
        <v>201210apartmentmedianbachelor_rateWest Vancouver</v>
      </c>
      <c r="C469">
        <v>2012</v>
      </c>
      <c r="D469">
        <v>10</v>
      </c>
      <c r="E469" t="s">
        <v>65</v>
      </c>
      <c r="F469" t="s">
        <v>61</v>
      </c>
      <c r="G469" t="s">
        <v>49</v>
      </c>
      <c r="H469" t="s">
        <v>35</v>
      </c>
      <c r="I469">
        <v>940</v>
      </c>
    </row>
    <row r="470" spans="2:9" hidden="1" x14ac:dyDescent="0.2">
      <c r="B470" t="str">
        <f t="shared" si="7"/>
        <v>201210apartmentmedianbachelor_rateRichmond</v>
      </c>
      <c r="C470">
        <v>2012</v>
      </c>
      <c r="D470">
        <v>10</v>
      </c>
      <c r="E470" t="s">
        <v>65</v>
      </c>
      <c r="F470" t="s">
        <v>61</v>
      </c>
      <c r="G470" t="s">
        <v>49</v>
      </c>
      <c r="H470" t="s">
        <v>36</v>
      </c>
      <c r="I470">
        <v>776</v>
      </c>
    </row>
    <row r="471" spans="2:9" hidden="1" x14ac:dyDescent="0.2">
      <c r="B471" t="str">
        <f t="shared" si="7"/>
        <v>201210apartmentmedianbachelor_rateDelta</v>
      </c>
      <c r="C471">
        <v>2012</v>
      </c>
      <c r="D471">
        <v>10</v>
      </c>
      <c r="E471" t="s">
        <v>65</v>
      </c>
      <c r="F471" t="s">
        <v>61</v>
      </c>
      <c r="G471" t="s">
        <v>49</v>
      </c>
      <c r="H471" t="s">
        <v>37</v>
      </c>
      <c r="I471">
        <v>621</v>
      </c>
    </row>
    <row r="472" spans="2:9" hidden="1" x14ac:dyDescent="0.2">
      <c r="B472" t="str">
        <f t="shared" si="7"/>
        <v>201210apartmentmedianbachelor_rateSurrey</v>
      </c>
      <c r="C472">
        <v>2012</v>
      </c>
      <c r="D472">
        <v>10</v>
      </c>
      <c r="E472" t="s">
        <v>65</v>
      </c>
      <c r="F472" t="s">
        <v>61</v>
      </c>
      <c r="G472" t="s">
        <v>49</v>
      </c>
      <c r="H472" t="s">
        <v>38</v>
      </c>
      <c r="I472">
        <v>625</v>
      </c>
    </row>
    <row r="473" spans="2:9" hidden="1" x14ac:dyDescent="0.2">
      <c r="B473" t="str">
        <f t="shared" si="7"/>
        <v>201210apartmentmedianbachelor_rateWhite Rock</v>
      </c>
      <c r="C473">
        <v>2012</v>
      </c>
      <c r="D473">
        <v>10</v>
      </c>
      <c r="E473" t="s">
        <v>65</v>
      </c>
      <c r="F473" t="s">
        <v>61</v>
      </c>
      <c r="G473" t="s">
        <v>49</v>
      </c>
      <c r="H473" t="s">
        <v>39</v>
      </c>
      <c r="I473">
        <v>720</v>
      </c>
    </row>
    <row r="474" spans="2:9" hidden="1" x14ac:dyDescent="0.2">
      <c r="B474" t="str">
        <f t="shared" si="7"/>
        <v>201210apartmentmedianbachelor_rateLangley City and Langley DM</v>
      </c>
      <c r="C474">
        <v>2012</v>
      </c>
      <c r="D474">
        <v>10</v>
      </c>
      <c r="E474" t="s">
        <v>65</v>
      </c>
      <c r="F474" t="s">
        <v>61</v>
      </c>
      <c r="G474" t="s">
        <v>49</v>
      </c>
      <c r="H474" t="s">
        <v>40</v>
      </c>
      <c r="I474">
        <v>630</v>
      </c>
    </row>
    <row r="475" spans="2:9" hidden="1" x14ac:dyDescent="0.2">
      <c r="B475" t="str">
        <f t="shared" si="7"/>
        <v>201210apartmentmedianbachelor_rateTri-Cities</v>
      </c>
      <c r="C475">
        <v>2012</v>
      </c>
      <c r="D475">
        <v>10</v>
      </c>
      <c r="E475" t="s">
        <v>65</v>
      </c>
      <c r="F475" t="s">
        <v>61</v>
      </c>
      <c r="G475" t="s">
        <v>49</v>
      </c>
      <c r="H475" t="s">
        <v>41</v>
      </c>
      <c r="I475">
        <v>680</v>
      </c>
    </row>
    <row r="476" spans="2:9" hidden="1" x14ac:dyDescent="0.2">
      <c r="B476" t="str">
        <f t="shared" si="7"/>
        <v>201210apartmentmedianbachelor_rateMaple Ridge/Pitt Meadows</v>
      </c>
      <c r="C476">
        <v>2012</v>
      </c>
      <c r="D476">
        <v>10</v>
      </c>
      <c r="E476" t="s">
        <v>65</v>
      </c>
      <c r="F476" t="s">
        <v>61</v>
      </c>
      <c r="G476" t="s">
        <v>49</v>
      </c>
      <c r="H476" t="s">
        <v>42</v>
      </c>
      <c r="I476">
        <v>650</v>
      </c>
    </row>
    <row r="477" spans="2:9" hidden="1" x14ac:dyDescent="0.2">
      <c r="B477" t="str">
        <f t="shared" si="7"/>
        <v>201210apartmentmedianbachelor_rateVancouver</v>
      </c>
      <c r="C477">
        <v>2012</v>
      </c>
      <c r="D477">
        <v>10</v>
      </c>
      <c r="E477" t="s">
        <v>65</v>
      </c>
      <c r="F477" t="s">
        <v>61</v>
      </c>
      <c r="G477" t="s">
        <v>49</v>
      </c>
      <c r="H477" t="s">
        <v>43</v>
      </c>
      <c r="I477">
        <v>850</v>
      </c>
    </row>
    <row r="478" spans="2:9" hidden="1" x14ac:dyDescent="0.2">
      <c r="B478" t="str">
        <f t="shared" si="7"/>
        <v>201110apartmentmedianbachelor_rateWest End/Stanley Park</v>
      </c>
      <c r="C478">
        <v>2011</v>
      </c>
      <c r="D478">
        <v>10</v>
      </c>
      <c r="E478" t="s">
        <v>65</v>
      </c>
      <c r="F478" t="s">
        <v>61</v>
      </c>
      <c r="G478" t="s">
        <v>49</v>
      </c>
      <c r="H478" t="s">
        <v>12</v>
      </c>
      <c r="I478">
        <v>870</v>
      </c>
    </row>
    <row r="479" spans="2:9" hidden="1" x14ac:dyDescent="0.2">
      <c r="B479" t="str">
        <f t="shared" si="7"/>
        <v>201110apartmentmedianbachelor_rateEnglish Bay</v>
      </c>
      <c r="C479">
        <v>2011</v>
      </c>
      <c r="D479">
        <v>10</v>
      </c>
      <c r="E479" t="s">
        <v>65</v>
      </c>
      <c r="F479" t="s">
        <v>61</v>
      </c>
      <c r="G479" t="s">
        <v>49</v>
      </c>
      <c r="H479" t="s">
        <v>16</v>
      </c>
      <c r="I479">
        <v>900</v>
      </c>
    </row>
    <row r="480" spans="2:9" hidden="1" x14ac:dyDescent="0.2">
      <c r="B480" t="str">
        <f t="shared" si="7"/>
        <v>201110apartmentmedianbachelor_rateDowntown</v>
      </c>
      <c r="C480">
        <v>2011</v>
      </c>
      <c r="D480">
        <v>10</v>
      </c>
      <c r="E480" t="s">
        <v>65</v>
      </c>
      <c r="F480" t="s">
        <v>61</v>
      </c>
      <c r="G480" t="s">
        <v>49</v>
      </c>
      <c r="H480" t="s">
        <v>17</v>
      </c>
      <c r="I480">
        <v>915</v>
      </c>
    </row>
    <row r="481" spans="2:9" hidden="1" x14ac:dyDescent="0.2">
      <c r="B481" t="str">
        <f t="shared" si="7"/>
        <v>201110apartmentmedianbachelor_rateSouth Granville/Oak</v>
      </c>
      <c r="C481">
        <v>2011</v>
      </c>
      <c r="D481">
        <v>10</v>
      </c>
      <c r="E481" t="s">
        <v>65</v>
      </c>
      <c r="F481" t="s">
        <v>61</v>
      </c>
      <c r="G481" t="s">
        <v>49</v>
      </c>
      <c r="H481" t="s">
        <v>19</v>
      </c>
      <c r="I481">
        <v>850</v>
      </c>
    </row>
    <row r="482" spans="2:9" hidden="1" x14ac:dyDescent="0.2">
      <c r="B482" t="str">
        <f t="shared" si="7"/>
        <v>201110apartmentmedianbachelor_rateKitsilano/Point Grey</v>
      </c>
      <c r="C482">
        <v>2011</v>
      </c>
      <c r="D482">
        <v>10</v>
      </c>
      <c r="E482" t="s">
        <v>65</v>
      </c>
      <c r="F482" t="s">
        <v>61</v>
      </c>
      <c r="G482" t="s">
        <v>49</v>
      </c>
      <c r="H482" t="s">
        <v>20</v>
      </c>
      <c r="I482">
        <v>850</v>
      </c>
    </row>
    <row r="483" spans="2:9" hidden="1" x14ac:dyDescent="0.2">
      <c r="B483" t="str">
        <f t="shared" si="7"/>
        <v>201110apartmentmedianbachelor_rateWestside/Kerrisdale</v>
      </c>
      <c r="C483">
        <v>2011</v>
      </c>
      <c r="D483">
        <v>10</v>
      </c>
      <c r="E483" t="s">
        <v>65</v>
      </c>
      <c r="F483" t="s">
        <v>61</v>
      </c>
      <c r="G483" t="s">
        <v>49</v>
      </c>
      <c r="H483" t="s">
        <v>21</v>
      </c>
      <c r="I483">
        <v>820</v>
      </c>
    </row>
    <row r="484" spans="2:9" hidden="1" x14ac:dyDescent="0.2">
      <c r="B484" t="str">
        <f t="shared" si="7"/>
        <v>201110apartmentmedianbachelor_rateMarpole</v>
      </c>
      <c r="C484">
        <v>2011</v>
      </c>
      <c r="D484">
        <v>10</v>
      </c>
      <c r="E484" t="s">
        <v>65</v>
      </c>
      <c r="F484" t="s">
        <v>61</v>
      </c>
      <c r="G484" t="s">
        <v>49</v>
      </c>
      <c r="H484" t="s">
        <v>23</v>
      </c>
      <c r="I484">
        <v>700</v>
      </c>
    </row>
    <row r="485" spans="2:9" hidden="1" x14ac:dyDescent="0.2">
      <c r="B485" t="str">
        <f t="shared" si="7"/>
        <v>201110apartmentmedianbachelor_rateMount Pleasant/Renfrew Heights</v>
      </c>
      <c r="C485">
        <v>2011</v>
      </c>
      <c r="D485">
        <v>10</v>
      </c>
      <c r="E485" t="s">
        <v>65</v>
      </c>
      <c r="F485" t="s">
        <v>61</v>
      </c>
      <c r="G485" t="s">
        <v>49</v>
      </c>
      <c r="H485" t="s">
        <v>24</v>
      </c>
      <c r="I485">
        <v>760</v>
      </c>
    </row>
    <row r="486" spans="2:9" hidden="1" x14ac:dyDescent="0.2">
      <c r="B486" t="str">
        <f t="shared" si="7"/>
        <v>201110apartmentmedianbachelor_rateEast Hastings</v>
      </c>
      <c r="C486">
        <v>2011</v>
      </c>
      <c r="D486">
        <v>10</v>
      </c>
      <c r="E486" t="s">
        <v>65</v>
      </c>
      <c r="F486" t="s">
        <v>61</v>
      </c>
      <c r="G486" t="s">
        <v>49</v>
      </c>
      <c r="H486" t="s">
        <v>25</v>
      </c>
      <c r="I486">
        <v>800</v>
      </c>
    </row>
    <row r="487" spans="2:9" hidden="1" x14ac:dyDescent="0.2">
      <c r="B487" t="str">
        <f t="shared" si="7"/>
        <v>201110apartmentmedianbachelor_rateSoutheast Vancouver</v>
      </c>
      <c r="C487">
        <v>2011</v>
      </c>
      <c r="D487">
        <v>10</v>
      </c>
      <c r="E487" t="s">
        <v>65</v>
      </c>
      <c r="F487" t="s">
        <v>61</v>
      </c>
      <c r="G487" t="s">
        <v>49</v>
      </c>
      <c r="H487" t="s">
        <v>26</v>
      </c>
      <c r="I487">
        <v>780</v>
      </c>
    </row>
    <row r="488" spans="2:9" hidden="1" x14ac:dyDescent="0.2">
      <c r="B488" t="str">
        <f t="shared" si="7"/>
        <v>201110apartmentmedianbachelor_rateUniversity Endowment Lands</v>
      </c>
      <c r="C488">
        <v>2011</v>
      </c>
      <c r="D488">
        <v>10</v>
      </c>
      <c r="E488" t="s">
        <v>65</v>
      </c>
      <c r="F488" t="s">
        <v>61</v>
      </c>
      <c r="G488" t="s">
        <v>49</v>
      </c>
      <c r="H488" t="s">
        <v>27</v>
      </c>
      <c r="I488" t="s">
        <v>14</v>
      </c>
    </row>
    <row r="489" spans="2:9" hidden="1" x14ac:dyDescent="0.2">
      <c r="B489" t="str">
        <f t="shared" si="7"/>
        <v>201110apartmentmedianbachelor_rateCentral Park/Metrotown</v>
      </c>
      <c r="C489">
        <v>2011</v>
      </c>
      <c r="D489">
        <v>10</v>
      </c>
      <c r="E489" t="s">
        <v>65</v>
      </c>
      <c r="F489" t="s">
        <v>61</v>
      </c>
      <c r="G489" t="s">
        <v>49</v>
      </c>
      <c r="H489" t="s">
        <v>28</v>
      </c>
      <c r="I489">
        <v>725</v>
      </c>
    </row>
    <row r="490" spans="2:9" hidden="1" x14ac:dyDescent="0.2">
      <c r="B490" t="str">
        <f t="shared" si="7"/>
        <v>201110apartmentmedianbachelor_rateSoutheast Burnaby</v>
      </c>
      <c r="C490">
        <v>2011</v>
      </c>
      <c r="D490">
        <v>10</v>
      </c>
      <c r="E490" t="s">
        <v>65</v>
      </c>
      <c r="F490" t="s">
        <v>61</v>
      </c>
      <c r="G490" t="s">
        <v>49</v>
      </c>
      <c r="H490" t="s">
        <v>29</v>
      </c>
      <c r="I490">
        <v>660</v>
      </c>
    </row>
    <row r="491" spans="2:9" hidden="1" x14ac:dyDescent="0.2">
      <c r="B491" t="str">
        <f t="shared" si="7"/>
        <v>201110apartmentmedianbachelor_rateNorth Burnaby</v>
      </c>
      <c r="C491">
        <v>2011</v>
      </c>
      <c r="D491">
        <v>10</v>
      </c>
      <c r="E491" t="s">
        <v>65</v>
      </c>
      <c r="F491" t="s">
        <v>61</v>
      </c>
      <c r="G491" t="s">
        <v>49</v>
      </c>
      <c r="H491" t="s">
        <v>31</v>
      </c>
      <c r="I491">
        <v>694</v>
      </c>
    </row>
    <row r="492" spans="2:9" hidden="1" x14ac:dyDescent="0.2">
      <c r="B492" t="str">
        <f t="shared" si="7"/>
        <v>201110apartmentmedianbachelor_rateNew Westminster</v>
      </c>
      <c r="C492">
        <v>2011</v>
      </c>
      <c r="D492">
        <v>10</v>
      </c>
      <c r="E492" t="s">
        <v>65</v>
      </c>
      <c r="F492" t="s">
        <v>61</v>
      </c>
      <c r="G492" t="s">
        <v>49</v>
      </c>
      <c r="H492" t="s">
        <v>32</v>
      </c>
      <c r="I492">
        <v>660</v>
      </c>
    </row>
    <row r="493" spans="2:9" hidden="1" x14ac:dyDescent="0.2">
      <c r="B493" t="str">
        <f t="shared" si="7"/>
        <v>201110apartmentmedianbachelor_rateNorth Vancouver City</v>
      </c>
      <c r="C493">
        <v>2011</v>
      </c>
      <c r="D493">
        <v>10</v>
      </c>
      <c r="E493" t="s">
        <v>65</v>
      </c>
      <c r="F493" t="s">
        <v>61</v>
      </c>
      <c r="G493" t="s">
        <v>49</v>
      </c>
      <c r="H493" t="s">
        <v>60</v>
      </c>
      <c r="I493">
        <v>813</v>
      </c>
    </row>
    <row r="494" spans="2:9" hidden="1" x14ac:dyDescent="0.2">
      <c r="B494" t="str">
        <f t="shared" si="7"/>
        <v>201110apartmentmedianbachelor_rateNorth Vancouver DM</v>
      </c>
      <c r="C494">
        <v>2011</v>
      </c>
      <c r="D494">
        <v>10</v>
      </c>
      <c r="E494" t="s">
        <v>65</v>
      </c>
      <c r="F494" t="s">
        <v>61</v>
      </c>
      <c r="G494" t="s">
        <v>49</v>
      </c>
      <c r="H494" t="s">
        <v>34</v>
      </c>
      <c r="I494">
        <v>855</v>
      </c>
    </row>
    <row r="495" spans="2:9" hidden="1" x14ac:dyDescent="0.2">
      <c r="B495" t="str">
        <f t="shared" si="7"/>
        <v>201110apartmentmedianbachelor_rateWest Vancouver</v>
      </c>
      <c r="C495">
        <v>2011</v>
      </c>
      <c r="D495">
        <v>10</v>
      </c>
      <c r="E495" t="s">
        <v>65</v>
      </c>
      <c r="F495" t="s">
        <v>61</v>
      </c>
      <c r="G495" t="s">
        <v>49</v>
      </c>
      <c r="H495" t="s">
        <v>35</v>
      </c>
      <c r="I495">
        <v>950</v>
      </c>
    </row>
    <row r="496" spans="2:9" hidden="1" x14ac:dyDescent="0.2">
      <c r="B496" t="str">
        <f t="shared" si="7"/>
        <v>201110apartmentmedianbachelor_rateRichmond</v>
      </c>
      <c r="C496">
        <v>2011</v>
      </c>
      <c r="D496">
        <v>10</v>
      </c>
      <c r="E496" t="s">
        <v>65</v>
      </c>
      <c r="F496" t="s">
        <v>61</v>
      </c>
      <c r="G496" t="s">
        <v>49</v>
      </c>
      <c r="H496" t="s">
        <v>36</v>
      </c>
      <c r="I496">
        <v>750</v>
      </c>
    </row>
    <row r="497" spans="2:9" hidden="1" x14ac:dyDescent="0.2">
      <c r="B497" t="str">
        <f t="shared" si="7"/>
        <v>201110apartmentmedianbachelor_rateDelta</v>
      </c>
      <c r="C497">
        <v>2011</v>
      </c>
      <c r="D497">
        <v>10</v>
      </c>
      <c r="E497" t="s">
        <v>65</v>
      </c>
      <c r="F497" t="s">
        <v>61</v>
      </c>
      <c r="G497" t="s">
        <v>49</v>
      </c>
      <c r="H497" t="s">
        <v>37</v>
      </c>
      <c r="I497">
        <v>605</v>
      </c>
    </row>
    <row r="498" spans="2:9" hidden="1" x14ac:dyDescent="0.2">
      <c r="B498" t="str">
        <f t="shared" si="7"/>
        <v>201110apartmentmedianbachelor_rateSurrey</v>
      </c>
      <c r="C498">
        <v>2011</v>
      </c>
      <c r="D498">
        <v>10</v>
      </c>
      <c r="E498" t="s">
        <v>65</v>
      </c>
      <c r="F498" t="s">
        <v>61</v>
      </c>
      <c r="G498" t="s">
        <v>49</v>
      </c>
      <c r="H498" t="s">
        <v>38</v>
      </c>
      <c r="I498">
        <v>640</v>
      </c>
    </row>
    <row r="499" spans="2:9" hidden="1" x14ac:dyDescent="0.2">
      <c r="B499" t="str">
        <f t="shared" si="7"/>
        <v>201110apartmentmedianbachelor_rateWhite Rock</v>
      </c>
      <c r="C499">
        <v>2011</v>
      </c>
      <c r="D499">
        <v>10</v>
      </c>
      <c r="E499" t="s">
        <v>65</v>
      </c>
      <c r="F499" t="s">
        <v>61</v>
      </c>
      <c r="G499" t="s">
        <v>49</v>
      </c>
      <c r="H499" t="s">
        <v>39</v>
      </c>
      <c r="I499">
        <v>710</v>
      </c>
    </row>
    <row r="500" spans="2:9" hidden="1" x14ac:dyDescent="0.2">
      <c r="B500" t="str">
        <f t="shared" si="7"/>
        <v>201110apartmentmedianbachelor_rateLangley City and Langley DM</v>
      </c>
      <c r="C500">
        <v>2011</v>
      </c>
      <c r="D500">
        <v>10</v>
      </c>
      <c r="E500" t="s">
        <v>65</v>
      </c>
      <c r="F500" t="s">
        <v>61</v>
      </c>
      <c r="G500" t="s">
        <v>49</v>
      </c>
      <c r="H500" t="s">
        <v>40</v>
      </c>
      <c r="I500">
        <v>625</v>
      </c>
    </row>
    <row r="501" spans="2:9" hidden="1" x14ac:dyDescent="0.2">
      <c r="B501" t="str">
        <f t="shared" si="7"/>
        <v>201110apartmentmedianbachelor_rateTri-Cities</v>
      </c>
      <c r="C501">
        <v>2011</v>
      </c>
      <c r="D501">
        <v>10</v>
      </c>
      <c r="E501" t="s">
        <v>65</v>
      </c>
      <c r="F501" t="s">
        <v>61</v>
      </c>
      <c r="G501" t="s">
        <v>49</v>
      </c>
      <c r="H501" t="s">
        <v>41</v>
      </c>
      <c r="I501">
        <v>680</v>
      </c>
    </row>
    <row r="502" spans="2:9" hidden="1" x14ac:dyDescent="0.2">
      <c r="B502" t="str">
        <f t="shared" si="7"/>
        <v>201110apartmentmedianbachelor_rateMaple Ridge/Pitt Meadows</v>
      </c>
      <c r="C502">
        <v>2011</v>
      </c>
      <c r="D502">
        <v>10</v>
      </c>
      <c r="E502" t="s">
        <v>65</v>
      </c>
      <c r="F502" t="s">
        <v>61</v>
      </c>
      <c r="G502" t="s">
        <v>49</v>
      </c>
      <c r="H502" t="s">
        <v>42</v>
      </c>
      <c r="I502">
        <v>580</v>
      </c>
    </row>
    <row r="503" spans="2:9" hidden="1" x14ac:dyDescent="0.2">
      <c r="B503" t="str">
        <f t="shared" si="7"/>
        <v>201110apartmentmedianbachelor_rateVancouver</v>
      </c>
      <c r="C503">
        <v>2011</v>
      </c>
      <c r="D503">
        <v>10</v>
      </c>
      <c r="E503" t="s">
        <v>65</v>
      </c>
      <c r="F503" t="s">
        <v>61</v>
      </c>
      <c r="G503" t="s">
        <v>49</v>
      </c>
      <c r="H503" t="s">
        <v>43</v>
      </c>
      <c r="I503">
        <v>820</v>
      </c>
    </row>
    <row r="504" spans="2:9" hidden="1" x14ac:dyDescent="0.2">
      <c r="B504" t="str">
        <f t="shared" si="7"/>
        <v>201010apartmentmedianbachelor_rateWest End/Stanley Park</v>
      </c>
      <c r="C504">
        <v>2010</v>
      </c>
      <c r="D504">
        <v>10</v>
      </c>
      <c r="E504" t="s">
        <v>65</v>
      </c>
      <c r="F504" t="s">
        <v>61</v>
      </c>
      <c r="G504" t="s">
        <v>49</v>
      </c>
      <c r="H504" t="s">
        <v>12</v>
      </c>
      <c r="I504">
        <v>887</v>
      </c>
    </row>
    <row r="505" spans="2:9" hidden="1" x14ac:dyDescent="0.2">
      <c r="B505" t="str">
        <f t="shared" si="7"/>
        <v>201010apartmentmedianbachelor_rateEnglish Bay</v>
      </c>
      <c r="C505">
        <v>2010</v>
      </c>
      <c r="D505">
        <v>10</v>
      </c>
      <c r="E505" t="s">
        <v>65</v>
      </c>
      <c r="F505" t="s">
        <v>61</v>
      </c>
      <c r="G505" t="s">
        <v>49</v>
      </c>
      <c r="H505" t="s">
        <v>16</v>
      </c>
      <c r="I505">
        <v>900</v>
      </c>
    </row>
    <row r="506" spans="2:9" hidden="1" x14ac:dyDescent="0.2">
      <c r="B506" t="str">
        <f t="shared" si="7"/>
        <v>201010apartmentmedianbachelor_rateDowntown</v>
      </c>
      <c r="C506">
        <v>2010</v>
      </c>
      <c r="D506">
        <v>10</v>
      </c>
      <c r="E506" t="s">
        <v>65</v>
      </c>
      <c r="F506" t="s">
        <v>61</v>
      </c>
      <c r="G506" t="s">
        <v>49</v>
      </c>
      <c r="H506" t="s">
        <v>17</v>
      </c>
      <c r="I506">
        <v>900</v>
      </c>
    </row>
    <row r="507" spans="2:9" hidden="1" x14ac:dyDescent="0.2">
      <c r="B507" t="str">
        <f t="shared" si="7"/>
        <v>201010apartmentmedianbachelor_rateSouth Granville/Oak</v>
      </c>
      <c r="C507">
        <v>2010</v>
      </c>
      <c r="D507">
        <v>10</v>
      </c>
      <c r="E507" t="s">
        <v>65</v>
      </c>
      <c r="F507" t="s">
        <v>61</v>
      </c>
      <c r="G507" t="s">
        <v>49</v>
      </c>
      <c r="H507" t="s">
        <v>19</v>
      </c>
      <c r="I507">
        <v>841</v>
      </c>
    </row>
    <row r="508" spans="2:9" hidden="1" x14ac:dyDescent="0.2">
      <c r="B508" t="str">
        <f t="shared" si="7"/>
        <v>201010apartmentmedianbachelor_rateKitsilano/Point Grey</v>
      </c>
      <c r="C508">
        <v>2010</v>
      </c>
      <c r="D508">
        <v>10</v>
      </c>
      <c r="E508" t="s">
        <v>65</v>
      </c>
      <c r="F508" t="s">
        <v>61</v>
      </c>
      <c r="G508" t="s">
        <v>49</v>
      </c>
      <c r="H508" t="s">
        <v>20</v>
      </c>
      <c r="I508">
        <v>850</v>
      </c>
    </row>
    <row r="509" spans="2:9" hidden="1" x14ac:dyDescent="0.2">
      <c r="B509" t="str">
        <f t="shared" si="7"/>
        <v>201010apartmentmedianbachelor_rateWestside/Kerrisdale</v>
      </c>
      <c r="C509">
        <v>2010</v>
      </c>
      <c r="D509">
        <v>10</v>
      </c>
      <c r="E509" t="s">
        <v>65</v>
      </c>
      <c r="F509" t="s">
        <v>61</v>
      </c>
      <c r="G509" t="s">
        <v>49</v>
      </c>
      <c r="H509" t="s">
        <v>21</v>
      </c>
      <c r="I509">
        <v>825</v>
      </c>
    </row>
    <row r="510" spans="2:9" hidden="1" x14ac:dyDescent="0.2">
      <c r="B510" t="str">
        <f t="shared" si="7"/>
        <v>201010apartmentmedianbachelor_rateMarpole</v>
      </c>
      <c r="C510">
        <v>2010</v>
      </c>
      <c r="D510">
        <v>10</v>
      </c>
      <c r="E510" t="s">
        <v>65</v>
      </c>
      <c r="F510" t="s">
        <v>61</v>
      </c>
      <c r="G510" t="s">
        <v>49</v>
      </c>
      <c r="H510" t="s">
        <v>23</v>
      </c>
      <c r="I510">
        <v>700</v>
      </c>
    </row>
    <row r="511" spans="2:9" hidden="1" x14ac:dyDescent="0.2">
      <c r="B511" t="str">
        <f t="shared" si="7"/>
        <v>201010apartmentmedianbachelor_rateMount Pleasant/Renfrew Heights</v>
      </c>
      <c r="C511">
        <v>2010</v>
      </c>
      <c r="D511">
        <v>10</v>
      </c>
      <c r="E511" t="s">
        <v>65</v>
      </c>
      <c r="F511" t="s">
        <v>61</v>
      </c>
      <c r="G511" t="s">
        <v>49</v>
      </c>
      <c r="H511" t="s">
        <v>24</v>
      </c>
      <c r="I511">
        <v>730</v>
      </c>
    </row>
    <row r="512" spans="2:9" hidden="1" x14ac:dyDescent="0.2">
      <c r="B512" t="str">
        <f t="shared" si="7"/>
        <v>201010apartmentmedianbachelor_rateEast Hastings</v>
      </c>
      <c r="C512">
        <v>2010</v>
      </c>
      <c r="D512">
        <v>10</v>
      </c>
      <c r="E512" t="s">
        <v>65</v>
      </c>
      <c r="F512" t="s">
        <v>61</v>
      </c>
      <c r="G512" t="s">
        <v>49</v>
      </c>
      <c r="H512" t="s">
        <v>25</v>
      </c>
      <c r="I512">
        <v>730</v>
      </c>
    </row>
    <row r="513" spans="2:9" hidden="1" x14ac:dyDescent="0.2">
      <c r="B513" t="str">
        <f t="shared" si="7"/>
        <v>201010apartmentmedianbachelor_rateSoutheast Vancouver</v>
      </c>
      <c r="C513">
        <v>2010</v>
      </c>
      <c r="D513">
        <v>10</v>
      </c>
      <c r="E513" t="s">
        <v>65</v>
      </c>
      <c r="F513" t="s">
        <v>61</v>
      </c>
      <c r="G513" t="s">
        <v>49</v>
      </c>
      <c r="H513" t="s">
        <v>26</v>
      </c>
      <c r="I513">
        <v>795</v>
      </c>
    </row>
    <row r="514" spans="2:9" hidden="1" x14ac:dyDescent="0.2">
      <c r="B514" t="str">
        <f t="shared" si="7"/>
        <v>201010apartmentmedianbachelor_rateUniversity Endowment Lands</v>
      </c>
      <c r="C514">
        <v>2010</v>
      </c>
      <c r="D514">
        <v>10</v>
      </c>
      <c r="E514" t="s">
        <v>65</v>
      </c>
      <c r="F514" t="s">
        <v>61</v>
      </c>
      <c r="G514" t="s">
        <v>49</v>
      </c>
      <c r="H514" t="s">
        <v>27</v>
      </c>
      <c r="I514">
        <v>820</v>
      </c>
    </row>
    <row r="515" spans="2:9" hidden="1" x14ac:dyDescent="0.2">
      <c r="B515" t="str">
        <f t="shared" si="7"/>
        <v>201010apartmentmedianbachelor_rateCentral Park/Metrotown</v>
      </c>
      <c r="C515">
        <v>2010</v>
      </c>
      <c r="D515">
        <v>10</v>
      </c>
      <c r="E515" t="s">
        <v>65</v>
      </c>
      <c r="F515" t="s">
        <v>61</v>
      </c>
      <c r="G515" t="s">
        <v>49</v>
      </c>
      <c r="H515" t="s">
        <v>28</v>
      </c>
      <c r="I515">
        <v>725</v>
      </c>
    </row>
    <row r="516" spans="2:9" hidden="1" x14ac:dyDescent="0.2">
      <c r="B516" t="str">
        <f t="shared" si="7"/>
        <v>201010apartmentmedianbachelor_rateSoutheast Burnaby</v>
      </c>
      <c r="C516">
        <v>2010</v>
      </c>
      <c r="D516">
        <v>10</v>
      </c>
      <c r="E516" t="s">
        <v>65</v>
      </c>
      <c r="F516" t="s">
        <v>61</v>
      </c>
      <c r="G516" t="s">
        <v>49</v>
      </c>
      <c r="H516" t="s">
        <v>29</v>
      </c>
      <c r="I516">
        <v>650</v>
      </c>
    </row>
    <row r="517" spans="2:9" hidden="1" x14ac:dyDescent="0.2">
      <c r="B517" t="str">
        <f t="shared" si="7"/>
        <v>201010apartmentmedianbachelor_rateNorth Burnaby</v>
      </c>
      <c r="C517">
        <v>2010</v>
      </c>
      <c r="D517">
        <v>10</v>
      </c>
      <c r="E517" t="s">
        <v>65</v>
      </c>
      <c r="F517" t="s">
        <v>61</v>
      </c>
      <c r="G517" t="s">
        <v>49</v>
      </c>
      <c r="H517" t="s">
        <v>31</v>
      </c>
      <c r="I517">
        <v>675</v>
      </c>
    </row>
    <row r="518" spans="2:9" hidden="1" x14ac:dyDescent="0.2">
      <c r="B518" t="str">
        <f t="shared" ref="B518:B581" si="8">C518&amp;D518&amp;E518&amp;F518&amp;G518&amp;H518</f>
        <v>201010apartmentmedianbachelor_rateNew Westminster</v>
      </c>
      <c r="C518">
        <v>2010</v>
      </c>
      <c r="D518">
        <v>10</v>
      </c>
      <c r="E518" t="s">
        <v>65</v>
      </c>
      <c r="F518" t="s">
        <v>61</v>
      </c>
      <c r="G518" t="s">
        <v>49</v>
      </c>
      <c r="H518" t="s">
        <v>32</v>
      </c>
      <c r="I518">
        <v>650</v>
      </c>
    </row>
    <row r="519" spans="2:9" hidden="1" x14ac:dyDescent="0.2">
      <c r="B519" t="str">
        <f t="shared" si="8"/>
        <v>201010apartmentmedianbachelor_rateNorth Vancouver City</v>
      </c>
      <c r="C519">
        <v>2010</v>
      </c>
      <c r="D519">
        <v>10</v>
      </c>
      <c r="E519" t="s">
        <v>65</v>
      </c>
      <c r="F519" t="s">
        <v>61</v>
      </c>
      <c r="G519" t="s">
        <v>49</v>
      </c>
      <c r="H519" t="s">
        <v>60</v>
      </c>
      <c r="I519">
        <v>820</v>
      </c>
    </row>
    <row r="520" spans="2:9" hidden="1" x14ac:dyDescent="0.2">
      <c r="B520" t="str">
        <f t="shared" si="8"/>
        <v>201010apartmentmedianbachelor_rateNorth Vancouver DM</v>
      </c>
      <c r="C520">
        <v>2010</v>
      </c>
      <c r="D520">
        <v>10</v>
      </c>
      <c r="E520" t="s">
        <v>65</v>
      </c>
      <c r="F520" t="s">
        <v>61</v>
      </c>
      <c r="G520" t="s">
        <v>49</v>
      </c>
      <c r="H520" t="s">
        <v>34</v>
      </c>
      <c r="I520">
        <v>845</v>
      </c>
    </row>
    <row r="521" spans="2:9" hidden="1" x14ac:dyDescent="0.2">
      <c r="B521" t="str">
        <f t="shared" si="8"/>
        <v>201010apartmentmedianbachelor_rateWest Vancouver</v>
      </c>
      <c r="C521">
        <v>2010</v>
      </c>
      <c r="D521">
        <v>10</v>
      </c>
      <c r="E521" t="s">
        <v>65</v>
      </c>
      <c r="F521" t="s">
        <v>61</v>
      </c>
      <c r="G521" t="s">
        <v>49</v>
      </c>
      <c r="H521" t="s">
        <v>35</v>
      </c>
      <c r="I521">
        <v>900</v>
      </c>
    </row>
    <row r="522" spans="2:9" hidden="1" x14ac:dyDescent="0.2">
      <c r="B522" t="str">
        <f t="shared" si="8"/>
        <v>201010apartmentmedianbachelor_rateRichmond</v>
      </c>
      <c r="C522">
        <v>2010</v>
      </c>
      <c r="D522">
        <v>10</v>
      </c>
      <c r="E522" t="s">
        <v>65</v>
      </c>
      <c r="F522" t="s">
        <v>61</v>
      </c>
      <c r="G522" t="s">
        <v>49</v>
      </c>
      <c r="H522" t="s">
        <v>36</v>
      </c>
      <c r="I522">
        <v>733</v>
      </c>
    </row>
    <row r="523" spans="2:9" hidden="1" x14ac:dyDescent="0.2">
      <c r="B523" t="str">
        <f t="shared" si="8"/>
        <v>201010apartmentmedianbachelor_rateDelta</v>
      </c>
      <c r="C523">
        <v>2010</v>
      </c>
      <c r="D523">
        <v>10</v>
      </c>
      <c r="E523" t="s">
        <v>65</v>
      </c>
      <c r="F523" t="s">
        <v>61</v>
      </c>
      <c r="G523" t="s">
        <v>49</v>
      </c>
      <c r="H523" t="s">
        <v>37</v>
      </c>
      <c r="I523">
        <v>599</v>
      </c>
    </row>
    <row r="524" spans="2:9" hidden="1" x14ac:dyDescent="0.2">
      <c r="B524" t="str">
        <f t="shared" si="8"/>
        <v>201010apartmentmedianbachelor_rateSurrey</v>
      </c>
      <c r="C524">
        <v>2010</v>
      </c>
      <c r="D524">
        <v>10</v>
      </c>
      <c r="E524" t="s">
        <v>65</v>
      </c>
      <c r="F524" t="s">
        <v>61</v>
      </c>
      <c r="G524" t="s">
        <v>49</v>
      </c>
      <c r="H524" t="s">
        <v>38</v>
      </c>
      <c r="I524">
        <v>629</v>
      </c>
    </row>
    <row r="525" spans="2:9" hidden="1" x14ac:dyDescent="0.2">
      <c r="B525" t="str">
        <f t="shared" si="8"/>
        <v>201010apartmentmedianbachelor_rateWhite Rock</v>
      </c>
      <c r="C525">
        <v>2010</v>
      </c>
      <c r="D525">
        <v>10</v>
      </c>
      <c r="E525" t="s">
        <v>65</v>
      </c>
      <c r="F525" t="s">
        <v>61</v>
      </c>
      <c r="G525" t="s">
        <v>49</v>
      </c>
      <c r="H525" t="s">
        <v>39</v>
      </c>
      <c r="I525">
        <v>660</v>
      </c>
    </row>
    <row r="526" spans="2:9" hidden="1" x14ac:dyDescent="0.2">
      <c r="B526" t="str">
        <f t="shared" si="8"/>
        <v>201010apartmentmedianbachelor_rateLangley City and Langley DM</v>
      </c>
      <c r="C526">
        <v>2010</v>
      </c>
      <c r="D526">
        <v>10</v>
      </c>
      <c r="E526" t="s">
        <v>65</v>
      </c>
      <c r="F526" t="s">
        <v>61</v>
      </c>
      <c r="G526" t="s">
        <v>49</v>
      </c>
      <c r="H526" t="s">
        <v>40</v>
      </c>
      <c r="I526">
        <v>625</v>
      </c>
    </row>
    <row r="527" spans="2:9" hidden="1" x14ac:dyDescent="0.2">
      <c r="B527" t="str">
        <f t="shared" si="8"/>
        <v>201010apartmentmedianbachelor_rateTri-Cities</v>
      </c>
      <c r="C527">
        <v>2010</v>
      </c>
      <c r="D527">
        <v>10</v>
      </c>
      <c r="E527" t="s">
        <v>65</v>
      </c>
      <c r="F527" t="s">
        <v>61</v>
      </c>
      <c r="G527" t="s">
        <v>49</v>
      </c>
      <c r="H527" t="s">
        <v>41</v>
      </c>
      <c r="I527">
        <v>650</v>
      </c>
    </row>
    <row r="528" spans="2:9" hidden="1" x14ac:dyDescent="0.2">
      <c r="B528" t="str">
        <f t="shared" si="8"/>
        <v>201010apartmentmedianbachelor_rateMaple Ridge/Pitt Meadows</v>
      </c>
      <c r="C528">
        <v>2010</v>
      </c>
      <c r="D528">
        <v>10</v>
      </c>
      <c r="E528" t="s">
        <v>65</v>
      </c>
      <c r="F528" t="s">
        <v>61</v>
      </c>
      <c r="G528" t="s">
        <v>49</v>
      </c>
      <c r="H528" t="s">
        <v>42</v>
      </c>
      <c r="I528">
        <v>633</v>
      </c>
    </row>
    <row r="529" spans="2:9" hidden="1" x14ac:dyDescent="0.2">
      <c r="B529" t="str">
        <f t="shared" si="8"/>
        <v>201010apartmentmedianbachelor_rateVancouver</v>
      </c>
      <c r="C529">
        <v>2010</v>
      </c>
      <c r="D529">
        <v>10</v>
      </c>
      <c r="E529" t="s">
        <v>65</v>
      </c>
      <c r="F529" t="s">
        <v>61</v>
      </c>
      <c r="G529" t="s">
        <v>49</v>
      </c>
      <c r="H529" t="s">
        <v>43</v>
      </c>
      <c r="I529">
        <v>801</v>
      </c>
    </row>
    <row r="530" spans="2:9" hidden="1" x14ac:dyDescent="0.2">
      <c r="B530" t="str">
        <f t="shared" si="8"/>
        <v>200910apartmentmedianbachelor_rateVancouver</v>
      </c>
      <c r="C530">
        <v>2009</v>
      </c>
      <c r="D530">
        <v>10</v>
      </c>
      <c r="E530" t="s">
        <v>65</v>
      </c>
      <c r="F530" t="s">
        <v>61</v>
      </c>
      <c r="G530" t="s">
        <v>49</v>
      </c>
      <c r="H530" t="s">
        <v>43</v>
      </c>
      <c r="I530">
        <v>784</v>
      </c>
    </row>
    <row r="531" spans="2:9" hidden="1" x14ac:dyDescent="0.2">
      <c r="B531" t="str">
        <f t="shared" si="8"/>
        <v>200810apartmentmedianbachelor_rateVancouver</v>
      </c>
      <c r="C531">
        <v>2008</v>
      </c>
      <c r="D531">
        <v>10</v>
      </c>
      <c r="E531" t="s">
        <v>65</v>
      </c>
      <c r="F531" t="s">
        <v>61</v>
      </c>
      <c r="G531" t="s">
        <v>49</v>
      </c>
      <c r="H531" t="s">
        <v>43</v>
      </c>
      <c r="I531">
        <v>750</v>
      </c>
    </row>
    <row r="532" spans="2:9" hidden="1" x14ac:dyDescent="0.2">
      <c r="B532" t="str">
        <f t="shared" si="8"/>
        <v>200710apartmentmedianbachelor_rateVancouver</v>
      </c>
      <c r="C532">
        <v>2007</v>
      </c>
      <c r="D532">
        <v>10</v>
      </c>
      <c r="E532" t="s">
        <v>65</v>
      </c>
      <c r="F532" t="s">
        <v>61</v>
      </c>
      <c r="G532" t="s">
        <v>49</v>
      </c>
      <c r="H532" t="s">
        <v>43</v>
      </c>
      <c r="I532">
        <v>738</v>
      </c>
    </row>
    <row r="533" spans="2:9" hidden="1" x14ac:dyDescent="0.2">
      <c r="B533" t="str">
        <f t="shared" si="8"/>
        <v>200610apartmentmedianbachelor_rateVancouver</v>
      </c>
      <c r="C533">
        <v>2006</v>
      </c>
      <c r="D533">
        <v>10</v>
      </c>
      <c r="E533" t="s">
        <v>65</v>
      </c>
      <c r="F533" t="s">
        <v>61</v>
      </c>
      <c r="G533" t="s">
        <v>49</v>
      </c>
      <c r="H533" t="s">
        <v>43</v>
      </c>
      <c r="I533">
        <v>700</v>
      </c>
    </row>
    <row r="534" spans="2:9" hidden="1" x14ac:dyDescent="0.2">
      <c r="B534" t="str">
        <f t="shared" si="8"/>
        <v>201910apartmentaveragebachelor_surveyWest End/Stanley Park</v>
      </c>
      <c r="C534">
        <v>2019</v>
      </c>
      <c r="D534">
        <v>10</v>
      </c>
      <c r="E534" t="s">
        <v>65</v>
      </c>
      <c r="F534" t="s">
        <v>59</v>
      </c>
      <c r="G534" t="s">
        <v>50</v>
      </c>
      <c r="H534" t="s">
        <v>12</v>
      </c>
      <c r="I534" t="s">
        <v>13</v>
      </c>
    </row>
    <row r="535" spans="2:9" hidden="1" x14ac:dyDescent="0.2">
      <c r="B535" t="str">
        <f t="shared" si="8"/>
        <v>201910apartmentaveragebachelor_surveyEnglish Bay</v>
      </c>
      <c r="C535">
        <v>2019</v>
      </c>
      <c r="D535">
        <v>10</v>
      </c>
      <c r="E535" t="s">
        <v>65</v>
      </c>
      <c r="F535" t="s">
        <v>59</v>
      </c>
      <c r="G535" t="s">
        <v>50</v>
      </c>
      <c r="H535" t="s">
        <v>16</v>
      </c>
      <c r="I535" t="s">
        <v>13</v>
      </c>
    </row>
    <row r="536" spans="2:9" hidden="1" x14ac:dyDescent="0.2">
      <c r="B536" t="str">
        <f t="shared" si="8"/>
        <v>201910apartmentaveragebachelor_surveyDowntown</v>
      </c>
      <c r="C536">
        <v>2019</v>
      </c>
      <c r="D536">
        <v>10</v>
      </c>
      <c r="E536" t="s">
        <v>65</v>
      </c>
      <c r="F536" t="s">
        <v>59</v>
      </c>
      <c r="G536" t="s">
        <v>50</v>
      </c>
      <c r="H536" t="s">
        <v>17</v>
      </c>
      <c r="I536" t="s">
        <v>13</v>
      </c>
    </row>
    <row r="537" spans="2:9" hidden="1" x14ac:dyDescent="0.2">
      <c r="B537" t="str">
        <f t="shared" si="8"/>
        <v>201910apartmentaveragebachelor_surveySouth Granville/Oak</v>
      </c>
      <c r="C537">
        <v>2019</v>
      </c>
      <c r="D537">
        <v>10</v>
      </c>
      <c r="E537" t="s">
        <v>65</v>
      </c>
      <c r="F537" t="s">
        <v>59</v>
      </c>
      <c r="G537" t="s">
        <v>50</v>
      </c>
      <c r="H537" t="s">
        <v>19</v>
      </c>
      <c r="I537" t="s">
        <v>13</v>
      </c>
    </row>
    <row r="538" spans="2:9" hidden="1" x14ac:dyDescent="0.2">
      <c r="B538" t="str">
        <f t="shared" si="8"/>
        <v>201910apartmentaveragebachelor_surveyKitsilano/Point Grey</v>
      </c>
      <c r="C538">
        <v>2019</v>
      </c>
      <c r="D538">
        <v>10</v>
      </c>
      <c r="E538" t="s">
        <v>65</v>
      </c>
      <c r="F538" t="s">
        <v>59</v>
      </c>
      <c r="G538" t="s">
        <v>50</v>
      </c>
      <c r="H538" t="s">
        <v>20</v>
      </c>
      <c r="I538" t="s">
        <v>13</v>
      </c>
    </row>
    <row r="539" spans="2:9" hidden="1" x14ac:dyDescent="0.2">
      <c r="B539" t="str">
        <f t="shared" si="8"/>
        <v>201910apartmentaveragebachelor_surveyWestside/Kerrisdale</v>
      </c>
      <c r="C539">
        <v>2019</v>
      </c>
      <c r="D539">
        <v>10</v>
      </c>
      <c r="E539" t="s">
        <v>65</v>
      </c>
      <c r="F539" t="s">
        <v>59</v>
      </c>
      <c r="G539" t="s">
        <v>50</v>
      </c>
      <c r="H539" t="s">
        <v>21</v>
      </c>
      <c r="I539" t="s">
        <v>13</v>
      </c>
    </row>
    <row r="540" spans="2:9" hidden="1" x14ac:dyDescent="0.2">
      <c r="B540" t="str">
        <f t="shared" si="8"/>
        <v>201910apartmentaveragebachelor_surveyMarpole</v>
      </c>
      <c r="C540">
        <v>2019</v>
      </c>
      <c r="D540">
        <v>10</v>
      </c>
      <c r="E540" t="s">
        <v>65</v>
      </c>
      <c r="F540" t="s">
        <v>59</v>
      </c>
      <c r="G540" t="s">
        <v>50</v>
      </c>
      <c r="H540" t="s">
        <v>23</v>
      </c>
      <c r="I540" t="s">
        <v>15</v>
      </c>
    </row>
    <row r="541" spans="2:9" hidden="1" x14ac:dyDescent="0.2">
      <c r="B541" t="str">
        <f t="shared" si="8"/>
        <v>201910apartmentaveragebachelor_surveyMount Pleasant/Renfrew Heights</v>
      </c>
      <c r="C541">
        <v>2019</v>
      </c>
      <c r="D541">
        <v>10</v>
      </c>
      <c r="E541" t="s">
        <v>65</v>
      </c>
      <c r="F541" t="s">
        <v>59</v>
      </c>
      <c r="G541" t="s">
        <v>50</v>
      </c>
      <c r="H541" t="s">
        <v>24</v>
      </c>
      <c r="I541" t="s">
        <v>13</v>
      </c>
    </row>
    <row r="542" spans="2:9" hidden="1" x14ac:dyDescent="0.2">
      <c r="B542" t="str">
        <f t="shared" si="8"/>
        <v>201910apartmentaveragebachelor_surveyEast Hastings</v>
      </c>
      <c r="C542">
        <v>2019</v>
      </c>
      <c r="D542">
        <v>10</v>
      </c>
      <c r="E542" t="s">
        <v>65</v>
      </c>
      <c r="F542" t="s">
        <v>59</v>
      </c>
      <c r="G542" t="s">
        <v>50</v>
      </c>
      <c r="H542" t="s">
        <v>25</v>
      </c>
      <c r="I542" t="s">
        <v>13</v>
      </c>
    </row>
    <row r="543" spans="2:9" hidden="1" x14ac:dyDescent="0.2">
      <c r="B543" t="str">
        <f t="shared" si="8"/>
        <v>201910apartmentaveragebachelor_surveySoutheast Vancouver</v>
      </c>
      <c r="C543">
        <v>2019</v>
      </c>
      <c r="D543">
        <v>10</v>
      </c>
      <c r="E543" t="s">
        <v>65</v>
      </c>
      <c r="F543" t="s">
        <v>59</v>
      </c>
      <c r="G543" t="s">
        <v>50</v>
      </c>
      <c r="H543" t="s">
        <v>26</v>
      </c>
      <c r="I543" t="s">
        <v>13</v>
      </c>
    </row>
    <row r="544" spans="2:9" hidden="1" x14ac:dyDescent="0.2">
      <c r="B544" t="str">
        <f t="shared" si="8"/>
        <v>201910apartmentaveragebachelor_surveyUniversity Endowment Lands</v>
      </c>
      <c r="C544">
        <v>2019</v>
      </c>
      <c r="D544">
        <v>10</v>
      </c>
      <c r="E544" t="s">
        <v>65</v>
      </c>
      <c r="F544" t="s">
        <v>59</v>
      </c>
      <c r="G544" t="s">
        <v>50</v>
      </c>
      <c r="H544" t="s">
        <v>27</v>
      </c>
      <c r="I544" t="s">
        <v>13</v>
      </c>
    </row>
    <row r="545" spans="2:9" hidden="1" x14ac:dyDescent="0.2">
      <c r="B545" t="str">
        <f t="shared" si="8"/>
        <v>201910apartmentaveragebachelor_surveyCentral Park/Metrotown</v>
      </c>
      <c r="C545">
        <v>2019</v>
      </c>
      <c r="D545">
        <v>10</v>
      </c>
      <c r="E545" t="s">
        <v>65</v>
      </c>
      <c r="F545" t="s">
        <v>59</v>
      </c>
      <c r="G545" t="s">
        <v>50</v>
      </c>
      <c r="H545" t="s">
        <v>28</v>
      </c>
      <c r="I545" t="s">
        <v>13</v>
      </c>
    </row>
    <row r="546" spans="2:9" hidden="1" x14ac:dyDescent="0.2">
      <c r="B546" t="str">
        <f t="shared" si="8"/>
        <v>201910apartmentaveragebachelor_surveySoutheast Burnaby</v>
      </c>
      <c r="C546">
        <v>2019</v>
      </c>
      <c r="D546">
        <v>10</v>
      </c>
      <c r="E546" t="s">
        <v>65</v>
      </c>
      <c r="F546" t="s">
        <v>59</v>
      </c>
      <c r="G546" t="s">
        <v>50</v>
      </c>
      <c r="H546" t="s">
        <v>29</v>
      </c>
      <c r="I546" t="s">
        <v>13</v>
      </c>
    </row>
    <row r="547" spans="2:9" hidden="1" x14ac:dyDescent="0.2">
      <c r="B547" t="str">
        <f t="shared" si="8"/>
        <v>201910apartmentaveragebachelor_surveyNorth Burnaby</v>
      </c>
      <c r="C547">
        <v>2019</v>
      </c>
      <c r="D547">
        <v>10</v>
      </c>
      <c r="E547" t="s">
        <v>65</v>
      </c>
      <c r="F547" t="s">
        <v>59</v>
      </c>
      <c r="G547" t="s">
        <v>50</v>
      </c>
      <c r="H547" t="s">
        <v>31</v>
      </c>
      <c r="I547" t="s">
        <v>13</v>
      </c>
    </row>
    <row r="548" spans="2:9" hidden="1" x14ac:dyDescent="0.2">
      <c r="B548" t="str">
        <f t="shared" si="8"/>
        <v>201910apartmentaveragebachelor_surveyNew Westminster</v>
      </c>
      <c r="C548">
        <v>2019</v>
      </c>
      <c r="D548">
        <v>10</v>
      </c>
      <c r="E548" t="s">
        <v>65</v>
      </c>
      <c r="F548" t="s">
        <v>59</v>
      </c>
      <c r="G548" t="s">
        <v>50</v>
      </c>
      <c r="H548" t="s">
        <v>32</v>
      </c>
      <c r="I548" t="s">
        <v>15</v>
      </c>
    </row>
    <row r="549" spans="2:9" hidden="1" x14ac:dyDescent="0.2">
      <c r="B549" t="str">
        <f t="shared" si="8"/>
        <v>201910apartmentaveragebachelor_surveyNorth Vancouver CY</v>
      </c>
      <c r="C549">
        <v>2019</v>
      </c>
      <c r="D549">
        <v>10</v>
      </c>
      <c r="E549" t="s">
        <v>65</v>
      </c>
      <c r="F549" t="s">
        <v>59</v>
      </c>
      <c r="G549" t="s">
        <v>50</v>
      </c>
      <c r="H549" t="s">
        <v>33</v>
      </c>
      <c r="I549" t="s">
        <v>13</v>
      </c>
    </row>
    <row r="550" spans="2:9" hidden="1" x14ac:dyDescent="0.2">
      <c r="B550" t="str">
        <f t="shared" si="8"/>
        <v>201910apartmentaveragebachelor_surveyNorth Vancouver DM</v>
      </c>
      <c r="C550">
        <v>2019</v>
      </c>
      <c r="D550">
        <v>10</v>
      </c>
      <c r="E550" t="s">
        <v>65</v>
      </c>
      <c r="F550" t="s">
        <v>59</v>
      </c>
      <c r="G550" t="s">
        <v>50</v>
      </c>
      <c r="H550" t="s">
        <v>34</v>
      </c>
      <c r="I550" t="s">
        <v>13</v>
      </c>
    </row>
    <row r="551" spans="2:9" hidden="1" x14ac:dyDescent="0.2">
      <c r="B551" t="str">
        <f t="shared" si="8"/>
        <v>201910apartmentaveragebachelor_surveyWest Vancouver</v>
      </c>
      <c r="C551">
        <v>2019</v>
      </c>
      <c r="D551">
        <v>10</v>
      </c>
      <c r="E551" t="s">
        <v>65</v>
      </c>
      <c r="F551" t="s">
        <v>59</v>
      </c>
      <c r="G551" t="s">
        <v>50</v>
      </c>
      <c r="H551" t="s">
        <v>35</v>
      </c>
      <c r="I551" t="s">
        <v>13</v>
      </c>
    </row>
    <row r="552" spans="2:9" hidden="1" x14ac:dyDescent="0.2">
      <c r="B552" t="str">
        <f t="shared" si="8"/>
        <v>201910apartmentaveragebachelor_surveyRichmond</v>
      </c>
      <c r="C552">
        <v>2019</v>
      </c>
      <c r="D552">
        <v>10</v>
      </c>
      <c r="E552" t="s">
        <v>65</v>
      </c>
      <c r="F552" t="s">
        <v>59</v>
      </c>
      <c r="G552" t="s">
        <v>50</v>
      </c>
      <c r="H552" t="s">
        <v>36</v>
      </c>
      <c r="I552" t="s">
        <v>13</v>
      </c>
    </row>
    <row r="553" spans="2:9" hidden="1" x14ac:dyDescent="0.2">
      <c r="B553" t="str">
        <f t="shared" si="8"/>
        <v>201910apartmentaveragebachelor_surveyDelta</v>
      </c>
      <c r="C553">
        <v>2019</v>
      </c>
      <c r="D553">
        <v>10</v>
      </c>
      <c r="E553" t="s">
        <v>65</v>
      </c>
      <c r="F553" t="s">
        <v>59</v>
      </c>
      <c r="G553" t="s">
        <v>50</v>
      </c>
      <c r="H553" t="s">
        <v>37</v>
      </c>
      <c r="I553" t="s">
        <v>13</v>
      </c>
    </row>
    <row r="554" spans="2:9" hidden="1" x14ac:dyDescent="0.2">
      <c r="B554" t="str">
        <f t="shared" si="8"/>
        <v>201910apartmentaveragebachelor_surveySurrey</v>
      </c>
      <c r="C554">
        <v>2019</v>
      </c>
      <c r="D554">
        <v>10</v>
      </c>
      <c r="E554" t="s">
        <v>65</v>
      </c>
      <c r="F554" t="s">
        <v>59</v>
      </c>
      <c r="G554" t="s">
        <v>50</v>
      </c>
      <c r="H554" t="s">
        <v>38</v>
      </c>
      <c r="I554" t="s">
        <v>13</v>
      </c>
    </row>
    <row r="555" spans="2:9" hidden="1" x14ac:dyDescent="0.2">
      <c r="B555" t="str">
        <f t="shared" si="8"/>
        <v>201910apartmentaveragebachelor_surveyWhite Rock</v>
      </c>
      <c r="C555">
        <v>2019</v>
      </c>
      <c r="D555">
        <v>10</v>
      </c>
      <c r="E555" t="s">
        <v>65</v>
      </c>
      <c r="F555" t="s">
        <v>59</v>
      </c>
      <c r="G555" t="s">
        <v>50</v>
      </c>
      <c r="H555" t="s">
        <v>39</v>
      </c>
      <c r="I555" t="s">
        <v>13</v>
      </c>
    </row>
    <row r="556" spans="2:9" hidden="1" x14ac:dyDescent="0.2">
      <c r="B556" t="str">
        <f t="shared" si="8"/>
        <v>201910apartmentaveragebachelor_surveyLangley City and Langley DM</v>
      </c>
      <c r="C556">
        <v>2019</v>
      </c>
      <c r="D556">
        <v>10</v>
      </c>
      <c r="E556" t="s">
        <v>65</v>
      </c>
      <c r="F556" t="s">
        <v>59</v>
      </c>
      <c r="G556" t="s">
        <v>50</v>
      </c>
      <c r="H556" t="s">
        <v>40</v>
      </c>
      <c r="I556" t="s">
        <v>15</v>
      </c>
    </row>
    <row r="557" spans="2:9" hidden="1" x14ac:dyDescent="0.2">
      <c r="B557" t="str">
        <f t="shared" si="8"/>
        <v>201910apartmentaveragebachelor_surveyTri-Cities</v>
      </c>
      <c r="C557">
        <v>2019</v>
      </c>
      <c r="D557">
        <v>10</v>
      </c>
      <c r="E557" t="s">
        <v>65</v>
      </c>
      <c r="F557" t="s">
        <v>59</v>
      </c>
      <c r="G557" t="s">
        <v>50</v>
      </c>
      <c r="H557" t="s">
        <v>41</v>
      </c>
      <c r="I557" t="s">
        <v>13</v>
      </c>
    </row>
    <row r="558" spans="2:9" hidden="1" x14ac:dyDescent="0.2">
      <c r="B558" t="str">
        <f t="shared" si="8"/>
        <v>201910apartmentaveragebachelor_surveyMaple Ridge/Pitt Meadows</v>
      </c>
      <c r="C558">
        <v>2019</v>
      </c>
      <c r="D558">
        <v>10</v>
      </c>
      <c r="E558" t="s">
        <v>65</v>
      </c>
      <c r="F558" t="s">
        <v>59</v>
      </c>
      <c r="G558" t="s">
        <v>50</v>
      </c>
      <c r="H558" t="s">
        <v>42</v>
      </c>
      <c r="I558" t="s">
        <v>18</v>
      </c>
    </row>
    <row r="559" spans="2:9" hidden="1" x14ac:dyDescent="0.2">
      <c r="B559" t="str">
        <f t="shared" si="8"/>
        <v>201910apartmentaveragebachelor_surveyVancouver</v>
      </c>
      <c r="C559">
        <v>2019</v>
      </c>
      <c r="D559">
        <v>10</v>
      </c>
      <c r="E559" t="s">
        <v>65</v>
      </c>
      <c r="F559" t="s">
        <v>59</v>
      </c>
      <c r="G559" t="s">
        <v>50</v>
      </c>
      <c r="H559" t="s">
        <v>43</v>
      </c>
      <c r="I559" t="s">
        <v>13</v>
      </c>
    </row>
    <row r="560" spans="2:9" hidden="1" x14ac:dyDescent="0.2">
      <c r="B560" t="str">
        <f t="shared" si="8"/>
        <v>201810apartmentaveragebachelor_surveyWest End/Stanley Park</v>
      </c>
      <c r="C560">
        <v>2018</v>
      </c>
      <c r="D560">
        <v>10</v>
      </c>
      <c r="E560" t="s">
        <v>65</v>
      </c>
      <c r="F560" t="s">
        <v>59</v>
      </c>
      <c r="G560" t="s">
        <v>50</v>
      </c>
      <c r="H560" t="s">
        <v>12</v>
      </c>
      <c r="I560" t="s">
        <v>13</v>
      </c>
    </row>
    <row r="561" spans="2:9" hidden="1" x14ac:dyDescent="0.2">
      <c r="B561" t="str">
        <f t="shared" si="8"/>
        <v>201810apartmentaveragebachelor_surveyEnglish Bay</v>
      </c>
      <c r="C561">
        <v>2018</v>
      </c>
      <c r="D561">
        <v>10</v>
      </c>
      <c r="E561" t="s">
        <v>65</v>
      </c>
      <c r="F561" t="s">
        <v>59</v>
      </c>
      <c r="G561" t="s">
        <v>50</v>
      </c>
      <c r="H561" t="s">
        <v>16</v>
      </c>
      <c r="I561" t="s">
        <v>13</v>
      </c>
    </row>
    <row r="562" spans="2:9" hidden="1" x14ac:dyDescent="0.2">
      <c r="B562" t="str">
        <f t="shared" si="8"/>
        <v>201810apartmentaveragebachelor_surveyDowntown</v>
      </c>
      <c r="C562">
        <v>2018</v>
      </c>
      <c r="D562">
        <v>10</v>
      </c>
      <c r="E562" t="s">
        <v>65</v>
      </c>
      <c r="F562" t="s">
        <v>59</v>
      </c>
      <c r="G562" t="s">
        <v>50</v>
      </c>
      <c r="H562" t="s">
        <v>17</v>
      </c>
      <c r="I562" t="s">
        <v>13</v>
      </c>
    </row>
    <row r="563" spans="2:9" hidden="1" x14ac:dyDescent="0.2">
      <c r="B563" t="str">
        <f t="shared" si="8"/>
        <v>201810apartmentaveragebachelor_surveySouth Granville/Oak</v>
      </c>
      <c r="C563">
        <v>2018</v>
      </c>
      <c r="D563">
        <v>10</v>
      </c>
      <c r="E563" t="s">
        <v>65</v>
      </c>
      <c r="F563" t="s">
        <v>59</v>
      </c>
      <c r="G563" t="s">
        <v>50</v>
      </c>
      <c r="H563" t="s">
        <v>19</v>
      </c>
      <c r="I563" t="s">
        <v>13</v>
      </c>
    </row>
    <row r="564" spans="2:9" hidden="1" x14ac:dyDescent="0.2">
      <c r="B564" t="str">
        <f t="shared" si="8"/>
        <v>201810apartmentaveragebachelor_surveyKitsilano/Point Grey</v>
      </c>
      <c r="C564">
        <v>2018</v>
      </c>
      <c r="D564">
        <v>10</v>
      </c>
      <c r="E564" t="s">
        <v>65</v>
      </c>
      <c r="F564" t="s">
        <v>59</v>
      </c>
      <c r="G564" t="s">
        <v>50</v>
      </c>
      <c r="H564" t="s">
        <v>20</v>
      </c>
      <c r="I564" t="s">
        <v>13</v>
      </c>
    </row>
    <row r="565" spans="2:9" hidden="1" x14ac:dyDescent="0.2">
      <c r="B565" t="str">
        <f t="shared" si="8"/>
        <v>201810apartmentaveragebachelor_surveyWestside/Kerrisdale</v>
      </c>
      <c r="C565">
        <v>2018</v>
      </c>
      <c r="D565">
        <v>10</v>
      </c>
      <c r="E565" t="s">
        <v>65</v>
      </c>
      <c r="F565" t="s">
        <v>59</v>
      </c>
      <c r="G565" t="s">
        <v>50</v>
      </c>
      <c r="H565" t="s">
        <v>21</v>
      </c>
      <c r="I565" t="s">
        <v>13</v>
      </c>
    </row>
    <row r="566" spans="2:9" hidden="1" x14ac:dyDescent="0.2">
      <c r="B566" t="str">
        <f t="shared" si="8"/>
        <v>201810apartmentaveragebachelor_surveyMarpole</v>
      </c>
      <c r="C566">
        <v>2018</v>
      </c>
      <c r="D566">
        <v>10</v>
      </c>
      <c r="E566" t="s">
        <v>65</v>
      </c>
      <c r="F566" t="s">
        <v>59</v>
      </c>
      <c r="G566" t="s">
        <v>50</v>
      </c>
      <c r="H566" t="s">
        <v>23</v>
      </c>
      <c r="I566" t="s">
        <v>13</v>
      </c>
    </row>
    <row r="567" spans="2:9" hidden="1" x14ac:dyDescent="0.2">
      <c r="B567" t="str">
        <f t="shared" si="8"/>
        <v>201810apartmentaveragebachelor_surveyMount Pleasant/Renfrew Heights</v>
      </c>
      <c r="C567">
        <v>2018</v>
      </c>
      <c r="D567">
        <v>10</v>
      </c>
      <c r="E567" t="s">
        <v>65</v>
      </c>
      <c r="F567" t="s">
        <v>59</v>
      </c>
      <c r="G567" t="s">
        <v>50</v>
      </c>
      <c r="H567" t="s">
        <v>24</v>
      </c>
      <c r="I567" t="s">
        <v>13</v>
      </c>
    </row>
    <row r="568" spans="2:9" hidden="1" x14ac:dyDescent="0.2">
      <c r="B568" t="str">
        <f t="shared" si="8"/>
        <v>201810apartmentaveragebachelor_surveyEast Hastings</v>
      </c>
      <c r="C568">
        <v>2018</v>
      </c>
      <c r="D568">
        <v>10</v>
      </c>
      <c r="E568" t="s">
        <v>65</v>
      </c>
      <c r="F568" t="s">
        <v>59</v>
      </c>
      <c r="G568" t="s">
        <v>50</v>
      </c>
      <c r="H568" t="s">
        <v>25</v>
      </c>
      <c r="I568" t="s">
        <v>13</v>
      </c>
    </row>
    <row r="569" spans="2:9" hidden="1" x14ac:dyDescent="0.2">
      <c r="B569" t="str">
        <f t="shared" si="8"/>
        <v>201810apartmentaveragebachelor_surveySoutheast Vancouver</v>
      </c>
      <c r="C569">
        <v>2018</v>
      </c>
      <c r="D569">
        <v>10</v>
      </c>
      <c r="E569" t="s">
        <v>65</v>
      </c>
      <c r="F569" t="s">
        <v>59</v>
      </c>
      <c r="G569" t="s">
        <v>50</v>
      </c>
      <c r="H569" t="s">
        <v>26</v>
      </c>
      <c r="I569" t="s">
        <v>13</v>
      </c>
    </row>
    <row r="570" spans="2:9" hidden="1" x14ac:dyDescent="0.2">
      <c r="B570" t="str">
        <f t="shared" si="8"/>
        <v>201810apartmentaveragebachelor_surveyUniversity Endowment Lands</v>
      </c>
      <c r="C570">
        <v>2018</v>
      </c>
      <c r="D570">
        <v>10</v>
      </c>
      <c r="E570" t="s">
        <v>65</v>
      </c>
      <c r="F570" t="s">
        <v>59</v>
      </c>
      <c r="G570" t="s">
        <v>50</v>
      </c>
      <c r="H570" t="s">
        <v>27</v>
      </c>
      <c r="I570" t="s">
        <v>13</v>
      </c>
    </row>
    <row r="571" spans="2:9" hidden="1" x14ac:dyDescent="0.2">
      <c r="B571" t="str">
        <f t="shared" si="8"/>
        <v>201810apartmentaveragebachelor_surveyCentral Park/Metrotown</v>
      </c>
      <c r="C571">
        <v>2018</v>
      </c>
      <c r="D571">
        <v>10</v>
      </c>
      <c r="E571" t="s">
        <v>65</v>
      </c>
      <c r="F571" t="s">
        <v>59</v>
      </c>
      <c r="G571" t="s">
        <v>50</v>
      </c>
      <c r="H571" t="s">
        <v>28</v>
      </c>
      <c r="I571" t="s">
        <v>13</v>
      </c>
    </row>
    <row r="572" spans="2:9" hidden="1" x14ac:dyDescent="0.2">
      <c r="B572" t="str">
        <f t="shared" si="8"/>
        <v>201810apartmentaveragebachelor_surveySoutheast Burnaby</v>
      </c>
      <c r="C572">
        <v>2018</v>
      </c>
      <c r="D572">
        <v>10</v>
      </c>
      <c r="E572" t="s">
        <v>65</v>
      </c>
      <c r="F572" t="s">
        <v>59</v>
      </c>
      <c r="G572" t="s">
        <v>50</v>
      </c>
      <c r="H572" t="s">
        <v>29</v>
      </c>
      <c r="I572" t="s">
        <v>13</v>
      </c>
    </row>
    <row r="573" spans="2:9" hidden="1" x14ac:dyDescent="0.2">
      <c r="B573" t="str">
        <f t="shared" si="8"/>
        <v>201810apartmentaveragebachelor_surveyNorth Burnaby</v>
      </c>
      <c r="C573">
        <v>2018</v>
      </c>
      <c r="D573">
        <v>10</v>
      </c>
      <c r="E573" t="s">
        <v>65</v>
      </c>
      <c r="F573" t="s">
        <v>59</v>
      </c>
      <c r="G573" t="s">
        <v>50</v>
      </c>
      <c r="H573" t="s">
        <v>31</v>
      </c>
      <c r="I573" t="s">
        <v>13</v>
      </c>
    </row>
    <row r="574" spans="2:9" hidden="1" x14ac:dyDescent="0.2">
      <c r="B574" t="str">
        <f t="shared" si="8"/>
        <v>201810apartmentaveragebachelor_surveyNew Westminster</v>
      </c>
      <c r="C574">
        <v>2018</v>
      </c>
      <c r="D574">
        <v>10</v>
      </c>
      <c r="E574" t="s">
        <v>65</v>
      </c>
      <c r="F574" t="s">
        <v>59</v>
      </c>
      <c r="G574" t="s">
        <v>50</v>
      </c>
      <c r="H574" t="s">
        <v>32</v>
      </c>
      <c r="I574" t="s">
        <v>13</v>
      </c>
    </row>
    <row r="575" spans="2:9" hidden="1" x14ac:dyDescent="0.2">
      <c r="B575" t="str">
        <f t="shared" si="8"/>
        <v>201810apartmentaveragebachelor_surveyNorth Vancouver CY</v>
      </c>
      <c r="C575">
        <v>2018</v>
      </c>
      <c r="D575">
        <v>10</v>
      </c>
      <c r="E575" t="s">
        <v>65</v>
      </c>
      <c r="F575" t="s">
        <v>59</v>
      </c>
      <c r="G575" t="s">
        <v>50</v>
      </c>
      <c r="H575" t="s">
        <v>33</v>
      </c>
      <c r="I575" t="s">
        <v>13</v>
      </c>
    </row>
    <row r="576" spans="2:9" hidden="1" x14ac:dyDescent="0.2">
      <c r="B576" t="str">
        <f t="shared" si="8"/>
        <v>201810apartmentaveragebachelor_surveyNorth Vancouver DM</v>
      </c>
      <c r="C576">
        <v>2018</v>
      </c>
      <c r="D576">
        <v>10</v>
      </c>
      <c r="E576" t="s">
        <v>65</v>
      </c>
      <c r="F576" t="s">
        <v>59</v>
      </c>
      <c r="G576" t="s">
        <v>50</v>
      </c>
      <c r="H576" t="s">
        <v>34</v>
      </c>
      <c r="I576" t="s">
        <v>13</v>
      </c>
    </row>
    <row r="577" spans="2:9" hidden="1" x14ac:dyDescent="0.2">
      <c r="B577" t="str">
        <f t="shared" si="8"/>
        <v>201810apartmentaveragebachelor_surveyWest Vancouver</v>
      </c>
      <c r="C577">
        <v>2018</v>
      </c>
      <c r="D577">
        <v>10</v>
      </c>
      <c r="E577" t="s">
        <v>65</v>
      </c>
      <c r="F577" t="s">
        <v>59</v>
      </c>
      <c r="G577" t="s">
        <v>50</v>
      </c>
      <c r="H577" t="s">
        <v>35</v>
      </c>
      <c r="I577" t="s">
        <v>13</v>
      </c>
    </row>
    <row r="578" spans="2:9" hidden="1" x14ac:dyDescent="0.2">
      <c r="B578" t="str">
        <f t="shared" si="8"/>
        <v>201810apartmentaveragebachelor_surveyRichmond</v>
      </c>
      <c r="C578">
        <v>2018</v>
      </c>
      <c r="D578">
        <v>10</v>
      </c>
      <c r="E578" t="s">
        <v>65</v>
      </c>
      <c r="F578" t="s">
        <v>59</v>
      </c>
      <c r="G578" t="s">
        <v>50</v>
      </c>
      <c r="H578" t="s">
        <v>36</v>
      </c>
      <c r="I578" t="s">
        <v>13</v>
      </c>
    </row>
    <row r="579" spans="2:9" hidden="1" x14ac:dyDescent="0.2">
      <c r="B579" t="str">
        <f t="shared" si="8"/>
        <v>201810apartmentaveragebachelor_surveyDelta</v>
      </c>
      <c r="C579">
        <v>2018</v>
      </c>
      <c r="D579">
        <v>10</v>
      </c>
      <c r="E579" t="s">
        <v>65</v>
      </c>
      <c r="F579" t="s">
        <v>59</v>
      </c>
      <c r="G579" t="s">
        <v>50</v>
      </c>
      <c r="H579" t="s">
        <v>37</v>
      </c>
      <c r="I579" t="s">
        <v>13</v>
      </c>
    </row>
    <row r="580" spans="2:9" hidden="1" x14ac:dyDescent="0.2">
      <c r="B580" t="str">
        <f t="shared" si="8"/>
        <v>201810apartmentaveragebachelor_surveySurrey</v>
      </c>
      <c r="C580">
        <v>2018</v>
      </c>
      <c r="D580">
        <v>10</v>
      </c>
      <c r="E580" t="s">
        <v>65</v>
      </c>
      <c r="F580" t="s">
        <v>59</v>
      </c>
      <c r="G580" t="s">
        <v>50</v>
      </c>
      <c r="H580" t="s">
        <v>38</v>
      </c>
      <c r="I580" t="s">
        <v>13</v>
      </c>
    </row>
    <row r="581" spans="2:9" hidden="1" x14ac:dyDescent="0.2">
      <c r="B581" t="str">
        <f t="shared" si="8"/>
        <v>201810apartmentaveragebachelor_surveyWhite Rock</v>
      </c>
      <c r="C581">
        <v>2018</v>
      </c>
      <c r="D581">
        <v>10</v>
      </c>
      <c r="E581" t="s">
        <v>65</v>
      </c>
      <c r="F581" t="s">
        <v>59</v>
      </c>
      <c r="G581" t="s">
        <v>50</v>
      </c>
      <c r="H581" t="s">
        <v>39</v>
      </c>
      <c r="I581" t="s">
        <v>13</v>
      </c>
    </row>
    <row r="582" spans="2:9" hidden="1" x14ac:dyDescent="0.2">
      <c r="B582" t="str">
        <f t="shared" ref="B582:B645" si="9">C582&amp;D582&amp;E582&amp;F582&amp;G582&amp;H582</f>
        <v>201810apartmentaveragebachelor_surveyLangley City and Langley DM</v>
      </c>
      <c r="C582">
        <v>2018</v>
      </c>
      <c r="D582">
        <v>10</v>
      </c>
      <c r="E582" t="s">
        <v>65</v>
      </c>
      <c r="F582" t="s">
        <v>59</v>
      </c>
      <c r="G582" t="s">
        <v>50</v>
      </c>
      <c r="H582" t="s">
        <v>40</v>
      </c>
      <c r="I582" t="s">
        <v>13</v>
      </c>
    </row>
    <row r="583" spans="2:9" hidden="1" x14ac:dyDescent="0.2">
      <c r="B583" t="str">
        <f t="shared" si="9"/>
        <v>201810apartmentaveragebachelor_surveyTri-Cities</v>
      </c>
      <c r="C583">
        <v>2018</v>
      </c>
      <c r="D583">
        <v>10</v>
      </c>
      <c r="E583" t="s">
        <v>65</v>
      </c>
      <c r="F583" t="s">
        <v>59</v>
      </c>
      <c r="G583" t="s">
        <v>50</v>
      </c>
      <c r="H583" t="s">
        <v>41</v>
      </c>
      <c r="I583" t="s">
        <v>13</v>
      </c>
    </row>
    <row r="584" spans="2:9" hidden="1" x14ac:dyDescent="0.2">
      <c r="B584" t="str">
        <f t="shared" si="9"/>
        <v>201810apartmentaveragebachelor_surveyMaple Ridge/Pitt Meadows</v>
      </c>
      <c r="C584">
        <v>2018</v>
      </c>
      <c r="D584">
        <v>10</v>
      </c>
      <c r="E584" t="s">
        <v>65</v>
      </c>
      <c r="F584" t="s">
        <v>59</v>
      </c>
      <c r="G584" t="s">
        <v>50</v>
      </c>
      <c r="H584" t="s">
        <v>42</v>
      </c>
      <c r="I584" t="s">
        <v>18</v>
      </c>
    </row>
    <row r="585" spans="2:9" hidden="1" x14ac:dyDescent="0.2">
      <c r="B585" t="str">
        <f t="shared" si="9"/>
        <v>201810apartmentaveragebachelor_surveyVancouver</v>
      </c>
      <c r="C585">
        <v>2018</v>
      </c>
      <c r="D585">
        <v>10</v>
      </c>
      <c r="E585" t="s">
        <v>65</v>
      </c>
      <c r="F585" t="s">
        <v>59</v>
      </c>
      <c r="G585" t="s">
        <v>50</v>
      </c>
      <c r="H585" t="s">
        <v>43</v>
      </c>
      <c r="I585" t="s">
        <v>13</v>
      </c>
    </row>
    <row r="586" spans="2:9" hidden="1" x14ac:dyDescent="0.2">
      <c r="B586" t="str">
        <f t="shared" si="9"/>
        <v>201710apartmentaveragebachelor_surveyWest End/Stanley Park</v>
      </c>
      <c r="C586">
        <v>2017</v>
      </c>
      <c r="D586">
        <v>10</v>
      </c>
      <c r="E586" t="s">
        <v>65</v>
      </c>
      <c r="F586" t="s">
        <v>59</v>
      </c>
      <c r="G586" t="s">
        <v>50</v>
      </c>
      <c r="H586" t="s">
        <v>12</v>
      </c>
      <c r="I586" t="s">
        <v>13</v>
      </c>
    </row>
    <row r="587" spans="2:9" hidden="1" x14ac:dyDescent="0.2">
      <c r="B587" t="str">
        <f t="shared" si="9"/>
        <v>201710apartmentaveragebachelor_surveyEnglish Bay</v>
      </c>
      <c r="C587">
        <v>2017</v>
      </c>
      <c r="D587">
        <v>10</v>
      </c>
      <c r="E587" t="s">
        <v>65</v>
      </c>
      <c r="F587" t="s">
        <v>59</v>
      </c>
      <c r="G587" t="s">
        <v>50</v>
      </c>
      <c r="H587" t="s">
        <v>16</v>
      </c>
      <c r="I587" t="s">
        <v>13</v>
      </c>
    </row>
    <row r="588" spans="2:9" hidden="1" x14ac:dyDescent="0.2">
      <c r="B588" t="str">
        <f t="shared" si="9"/>
        <v>201710apartmentaveragebachelor_surveyDowntown</v>
      </c>
      <c r="C588">
        <v>2017</v>
      </c>
      <c r="D588">
        <v>10</v>
      </c>
      <c r="E588" t="s">
        <v>65</v>
      </c>
      <c r="F588" t="s">
        <v>59</v>
      </c>
      <c r="G588" t="s">
        <v>50</v>
      </c>
      <c r="H588" t="s">
        <v>17</v>
      </c>
      <c r="I588" t="s">
        <v>13</v>
      </c>
    </row>
    <row r="589" spans="2:9" hidden="1" x14ac:dyDescent="0.2">
      <c r="B589" t="str">
        <f t="shared" si="9"/>
        <v>201710apartmentaveragebachelor_surveySouth Granville/Oak</v>
      </c>
      <c r="C589">
        <v>2017</v>
      </c>
      <c r="D589">
        <v>10</v>
      </c>
      <c r="E589" t="s">
        <v>65</v>
      </c>
      <c r="F589" t="s">
        <v>59</v>
      </c>
      <c r="G589" t="s">
        <v>50</v>
      </c>
      <c r="H589" t="s">
        <v>19</v>
      </c>
      <c r="I589" t="s">
        <v>13</v>
      </c>
    </row>
    <row r="590" spans="2:9" hidden="1" x14ac:dyDescent="0.2">
      <c r="B590" t="str">
        <f t="shared" si="9"/>
        <v>201710apartmentaveragebachelor_surveyKitsilano/Point Grey</v>
      </c>
      <c r="C590">
        <v>2017</v>
      </c>
      <c r="D590">
        <v>10</v>
      </c>
      <c r="E590" t="s">
        <v>65</v>
      </c>
      <c r="F590" t="s">
        <v>59</v>
      </c>
      <c r="G590" t="s">
        <v>50</v>
      </c>
      <c r="H590" t="s">
        <v>20</v>
      </c>
      <c r="I590" t="s">
        <v>13</v>
      </c>
    </row>
    <row r="591" spans="2:9" hidden="1" x14ac:dyDescent="0.2">
      <c r="B591" t="str">
        <f t="shared" si="9"/>
        <v>201710apartmentaveragebachelor_surveyWestside/Kerrisdale</v>
      </c>
      <c r="C591">
        <v>2017</v>
      </c>
      <c r="D591">
        <v>10</v>
      </c>
      <c r="E591" t="s">
        <v>65</v>
      </c>
      <c r="F591" t="s">
        <v>59</v>
      </c>
      <c r="G591" t="s">
        <v>50</v>
      </c>
      <c r="H591" t="s">
        <v>21</v>
      </c>
      <c r="I591" t="s">
        <v>13</v>
      </c>
    </row>
    <row r="592" spans="2:9" hidden="1" x14ac:dyDescent="0.2">
      <c r="B592" t="str">
        <f t="shared" si="9"/>
        <v>201710apartmentaveragebachelor_surveyMarpole</v>
      </c>
      <c r="C592">
        <v>2017</v>
      </c>
      <c r="D592">
        <v>10</v>
      </c>
      <c r="E592" t="s">
        <v>65</v>
      </c>
      <c r="F592" t="s">
        <v>59</v>
      </c>
      <c r="G592" t="s">
        <v>50</v>
      </c>
      <c r="H592" t="s">
        <v>23</v>
      </c>
      <c r="I592" t="s">
        <v>13</v>
      </c>
    </row>
    <row r="593" spans="2:9" hidden="1" x14ac:dyDescent="0.2">
      <c r="B593" t="str">
        <f t="shared" si="9"/>
        <v>201710apartmentaveragebachelor_surveyMount Pleasant/Renfrew Heights</v>
      </c>
      <c r="C593">
        <v>2017</v>
      </c>
      <c r="D593">
        <v>10</v>
      </c>
      <c r="E593" t="s">
        <v>65</v>
      </c>
      <c r="F593" t="s">
        <v>59</v>
      </c>
      <c r="G593" t="s">
        <v>50</v>
      </c>
      <c r="H593" t="s">
        <v>24</v>
      </c>
      <c r="I593" t="s">
        <v>13</v>
      </c>
    </row>
    <row r="594" spans="2:9" hidden="1" x14ac:dyDescent="0.2">
      <c r="B594" t="str">
        <f t="shared" si="9"/>
        <v>201710apartmentaveragebachelor_surveyEast Hastings</v>
      </c>
      <c r="C594">
        <v>2017</v>
      </c>
      <c r="D594">
        <v>10</v>
      </c>
      <c r="E594" t="s">
        <v>65</v>
      </c>
      <c r="F594" t="s">
        <v>59</v>
      </c>
      <c r="G594" t="s">
        <v>50</v>
      </c>
      <c r="H594" t="s">
        <v>25</v>
      </c>
      <c r="I594" t="s">
        <v>15</v>
      </c>
    </row>
    <row r="595" spans="2:9" hidden="1" x14ac:dyDescent="0.2">
      <c r="B595" t="str">
        <f t="shared" si="9"/>
        <v>201710apartmentaveragebachelor_surveySoutheast Vancouver</v>
      </c>
      <c r="C595">
        <v>2017</v>
      </c>
      <c r="D595">
        <v>10</v>
      </c>
      <c r="E595" t="s">
        <v>65</v>
      </c>
      <c r="F595" t="s">
        <v>59</v>
      </c>
      <c r="G595" t="s">
        <v>50</v>
      </c>
      <c r="H595" t="s">
        <v>26</v>
      </c>
      <c r="I595" t="s">
        <v>13</v>
      </c>
    </row>
    <row r="596" spans="2:9" hidden="1" x14ac:dyDescent="0.2">
      <c r="B596" t="str">
        <f t="shared" si="9"/>
        <v>201710apartmentaveragebachelor_surveyUniversity Endowment Lands</v>
      </c>
      <c r="C596">
        <v>2017</v>
      </c>
      <c r="D596">
        <v>10</v>
      </c>
      <c r="E596" t="s">
        <v>65</v>
      </c>
      <c r="F596" t="s">
        <v>59</v>
      </c>
      <c r="G596" t="s">
        <v>50</v>
      </c>
      <c r="H596" t="s">
        <v>27</v>
      </c>
      <c r="I596" t="s">
        <v>13</v>
      </c>
    </row>
    <row r="597" spans="2:9" hidden="1" x14ac:dyDescent="0.2">
      <c r="B597" t="str">
        <f t="shared" si="9"/>
        <v>201710apartmentaveragebachelor_surveyCentral Park/Metrotown</v>
      </c>
      <c r="C597">
        <v>2017</v>
      </c>
      <c r="D597">
        <v>10</v>
      </c>
      <c r="E597" t="s">
        <v>65</v>
      </c>
      <c r="F597" t="s">
        <v>59</v>
      </c>
      <c r="G597" t="s">
        <v>50</v>
      </c>
      <c r="H597" t="s">
        <v>28</v>
      </c>
      <c r="I597" t="s">
        <v>13</v>
      </c>
    </row>
    <row r="598" spans="2:9" hidden="1" x14ac:dyDescent="0.2">
      <c r="B598" t="str">
        <f t="shared" si="9"/>
        <v>201710apartmentaveragebachelor_surveySoutheast Burnaby</v>
      </c>
      <c r="C598">
        <v>2017</v>
      </c>
      <c r="D598">
        <v>10</v>
      </c>
      <c r="E598" t="s">
        <v>65</v>
      </c>
      <c r="F598" t="s">
        <v>59</v>
      </c>
      <c r="G598" t="s">
        <v>50</v>
      </c>
      <c r="H598" t="s">
        <v>29</v>
      </c>
      <c r="I598" t="s">
        <v>13</v>
      </c>
    </row>
    <row r="599" spans="2:9" hidden="1" x14ac:dyDescent="0.2">
      <c r="B599" t="str">
        <f t="shared" si="9"/>
        <v>201710apartmentaveragebachelor_surveyNorth Burnaby</v>
      </c>
      <c r="C599">
        <v>2017</v>
      </c>
      <c r="D599">
        <v>10</v>
      </c>
      <c r="E599" t="s">
        <v>65</v>
      </c>
      <c r="F599" t="s">
        <v>59</v>
      </c>
      <c r="G599" t="s">
        <v>50</v>
      </c>
      <c r="H599" t="s">
        <v>31</v>
      </c>
      <c r="I599" t="s">
        <v>13</v>
      </c>
    </row>
    <row r="600" spans="2:9" hidden="1" x14ac:dyDescent="0.2">
      <c r="B600" t="str">
        <f t="shared" si="9"/>
        <v>201710apartmentaveragebachelor_surveyNew Westminster</v>
      </c>
      <c r="C600">
        <v>2017</v>
      </c>
      <c r="D600">
        <v>10</v>
      </c>
      <c r="E600" t="s">
        <v>65</v>
      </c>
      <c r="F600" t="s">
        <v>59</v>
      </c>
      <c r="G600" t="s">
        <v>50</v>
      </c>
      <c r="H600" t="s">
        <v>32</v>
      </c>
      <c r="I600" t="s">
        <v>13</v>
      </c>
    </row>
    <row r="601" spans="2:9" hidden="1" x14ac:dyDescent="0.2">
      <c r="B601" t="str">
        <f t="shared" si="9"/>
        <v>201710apartmentaveragebachelor_surveyNorth Vancouver CY</v>
      </c>
      <c r="C601">
        <v>2017</v>
      </c>
      <c r="D601">
        <v>10</v>
      </c>
      <c r="E601" t="s">
        <v>65</v>
      </c>
      <c r="F601" t="s">
        <v>59</v>
      </c>
      <c r="G601" t="s">
        <v>50</v>
      </c>
      <c r="H601" t="s">
        <v>33</v>
      </c>
      <c r="I601" t="s">
        <v>13</v>
      </c>
    </row>
    <row r="602" spans="2:9" hidden="1" x14ac:dyDescent="0.2">
      <c r="B602" t="str">
        <f t="shared" si="9"/>
        <v>201710apartmentaveragebachelor_surveyNorth Vancouver DM</v>
      </c>
      <c r="C602">
        <v>2017</v>
      </c>
      <c r="D602">
        <v>10</v>
      </c>
      <c r="E602" t="s">
        <v>65</v>
      </c>
      <c r="F602" t="s">
        <v>59</v>
      </c>
      <c r="G602" t="s">
        <v>50</v>
      </c>
      <c r="H602" t="s">
        <v>34</v>
      </c>
      <c r="I602" t="s">
        <v>13</v>
      </c>
    </row>
    <row r="603" spans="2:9" hidden="1" x14ac:dyDescent="0.2">
      <c r="B603" t="str">
        <f t="shared" si="9"/>
        <v>201710apartmentaveragebachelor_surveyWest Vancouver</v>
      </c>
      <c r="C603">
        <v>2017</v>
      </c>
      <c r="D603">
        <v>10</v>
      </c>
      <c r="E603" t="s">
        <v>65</v>
      </c>
      <c r="F603" t="s">
        <v>59</v>
      </c>
      <c r="G603" t="s">
        <v>50</v>
      </c>
      <c r="H603" t="s">
        <v>35</v>
      </c>
      <c r="I603" t="s">
        <v>13</v>
      </c>
    </row>
    <row r="604" spans="2:9" hidden="1" x14ac:dyDescent="0.2">
      <c r="B604" t="str">
        <f t="shared" si="9"/>
        <v>201710apartmentaveragebachelor_surveyRichmond</v>
      </c>
      <c r="C604">
        <v>2017</v>
      </c>
      <c r="D604">
        <v>10</v>
      </c>
      <c r="E604" t="s">
        <v>65</v>
      </c>
      <c r="F604" t="s">
        <v>59</v>
      </c>
      <c r="G604" t="s">
        <v>50</v>
      </c>
      <c r="H604" t="s">
        <v>36</v>
      </c>
      <c r="I604" t="s">
        <v>13</v>
      </c>
    </row>
    <row r="605" spans="2:9" hidden="1" x14ac:dyDescent="0.2">
      <c r="B605" t="str">
        <f t="shared" si="9"/>
        <v>201710apartmentaveragebachelor_surveyDelta</v>
      </c>
      <c r="C605">
        <v>2017</v>
      </c>
      <c r="D605">
        <v>10</v>
      </c>
      <c r="E605" t="s">
        <v>65</v>
      </c>
      <c r="F605" t="s">
        <v>59</v>
      </c>
      <c r="G605" t="s">
        <v>50</v>
      </c>
      <c r="H605" t="s">
        <v>37</v>
      </c>
      <c r="I605" t="s">
        <v>13</v>
      </c>
    </row>
    <row r="606" spans="2:9" hidden="1" x14ac:dyDescent="0.2">
      <c r="B606" t="str">
        <f t="shared" si="9"/>
        <v>201710apartmentaveragebachelor_surveySurrey</v>
      </c>
      <c r="C606">
        <v>2017</v>
      </c>
      <c r="D606">
        <v>10</v>
      </c>
      <c r="E606" t="s">
        <v>65</v>
      </c>
      <c r="F606" t="s">
        <v>59</v>
      </c>
      <c r="G606" t="s">
        <v>50</v>
      </c>
      <c r="H606" t="s">
        <v>38</v>
      </c>
      <c r="I606" t="s">
        <v>13</v>
      </c>
    </row>
    <row r="607" spans="2:9" hidden="1" x14ac:dyDescent="0.2">
      <c r="B607" t="str">
        <f t="shared" si="9"/>
        <v>201710apartmentaveragebachelor_surveyWhite Rock</v>
      </c>
      <c r="C607">
        <v>2017</v>
      </c>
      <c r="D607">
        <v>10</v>
      </c>
      <c r="E607" t="s">
        <v>65</v>
      </c>
      <c r="F607" t="s">
        <v>59</v>
      </c>
      <c r="G607" t="s">
        <v>50</v>
      </c>
      <c r="H607" t="s">
        <v>39</v>
      </c>
      <c r="I607" t="s">
        <v>13</v>
      </c>
    </row>
    <row r="608" spans="2:9" hidden="1" x14ac:dyDescent="0.2">
      <c r="B608" t="str">
        <f t="shared" si="9"/>
        <v>201710apartmentaveragebachelor_surveyLangley City and Langley DM</v>
      </c>
      <c r="C608">
        <v>2017</v>
      </c>
      <c r="D608">
        <v>10</v>
      </c>
      <c r="E608" t="s">
        <v>65</v>
      </c>
      <c r="F608" t="s">
        <v>59</v>
      </c>
      <c r="G608" t="s">
        <v>50</v>
      </c>
      <c r="H608" t="s">
        <v>40</v>
      </c>
      <c r="I608" t="s">
        <v>13</v>
      </c>
    </row>
    <row r="609" spans="2:9" hidden="1" x14ac:dyDescent="0.2">
      <c r="B609" t="str">
        <f t="shared" si="9"/>
        <v>201710apartmentaveragebachelor_surveyTri-Cities</v>
      </c>
      <c r="C609">
        <v>2017</v>
      </c>
      <c r="D609">
        <v>10</v>
      </c>
      <c r="E609" t="s">
        <v>65</v>
      </c>
      <c r="F609" t="s">
        <v>59</v>
      </c>
      <c r="G609" t="s">
        <v>50</v>
      </c>
      <c r="H609" t="s">
        <v>41</v>
      </c>
      <c r="I609" t="s">
        <v>13</v>
      </c>
    </row>
    <row r="610" spans="2:9" hidden="1" x14ac:dyDescent="0.2">
      <c r="B610" t="str">
        <f t="shared" si="9"/>
        <v>201710apartmentaveragebachelor_surveyMaple Ridge/Pitt Meadows</v>
      </c>
      <c r="C610">
        <v>2017</v>
      </c>
      <c r="D610">
        <v>10</v>
      </c>
      <c r="E610" t="s">
        <v>65</v>
      </c>
      <c r="F610" t="s">
        <v>59</v>
      </c>
      <c r="G610" t="s">
        <v>50</v>
      </c>
      <c r="H610" t="s">
        <v>42</v>
      </c>
      <c r="I610" t="s">
        <v>13</v>
      </c>
    </row>
    <row r="611" spans="2:9" hidden="1" x14ac:dyDescent="0.2">
      <c r="B611" t="str">
        <f t="shared" si="9"/>
        <v>201710apartmentaveragebachelor_surveyVancouver</v>
      </c>
      <c r="C611">
        <v>2017</v>
      </c>
      <c r="D611">
        <v>10</v>
      </c>
      <c r="E611" t="s">
        <v>65</v>
      </c>
      <c r="F611" t="s">
        <v>59</v>
      </c>
      <c r="G611" t="s">
        <v>50</v>
      </c>
      <c r="H611" t="s">
        <v>43</v>
      </c>
      <c r="I611" t="s">
        <v>13</v>
      </c>
    </row>
    <row r="612" spans="2:9" hidden="1" x14ac:dyDescent="0.2">
      <c r="B612" t="str">
        <f t="shared" si="9"/>
        <v>201610apartmentaveragebachelor_surveyWest End/Stanley Park</v>
      </c>
      <c r="C612">
        <v>2016</v>
      </c>
      <c r="D612">
        <v>10</v>
      </c>
      <c r="E612" t="s">
        <v>65</v>
      </c>
      <c r="F612" t="s">
        <v>59</v>
      </c>
      <c r="G612" t="s">
        <v>50</v>
      </c>
      <c r="H612" t="s">
        <v>12</v>
      </c>
      <c r="I612" t="s">
        <v>13</v>
      </c>
    </row>
    <row r="613" spans="2:9" hidden="1" x14ac:dyDescent="0.2">
      <c r="B613" t="str">
        <f t="shared" si="9"/>
        <v>201610apartmentaveragebachelor_surveyEnglish Bay</v>
      </c>
      <c r="C613">
        <v>2016</v>
      </c>
      <c r="D613">
        <v>10</v>
      </c>
      <c r="E613" t="s">
        <v>65</v>
      </c>
      <c r="F613" t="s">
        <v>59</v>
      </c>
      <c r="G613" t="s">
        <v>50</v>
      </c>
      <c r="H613" t="s">
        <v>16</v>
      </c>
      <c r="I613" t="s">
        <v>13</v>
      </c>
    </row>
    <row r="614" spans="2:9" hidden="1" x14ac:dyDescent="0.2">
      <c r="B614" t="str">
        <f t="shared" si="9"/>
        <v>201610apartmentaveragebachelor_surveyDowntown</v>
      </c>
      <c r="C614">
        <v>2016</v>
      </c>
      <c r="D614">
        <v>10</v>
      </c>
      <c r="E614" t="s">
        <v>65</v>
      </c>
      <c r="F614" t="s">
        <v>59</v>
      </c>
      <c r="G614" t="s">
        <v>50</v>
      </c>
      <c r="H614" t="s">
        <v>17</v>
      </c>
      <c r="I614" t="s">
        <v>13</v>
      </c>
    </row>
    <row r="615" spans="2:9" hidden="1" x14ac:dyDescent="0.2">
      <c r="B615" t="str">
        <f t="shared" si="9"/>
        <v>201610apartmentaveragebachelor_surveySouth Granville/Oak</v>
      </c>
      <c r="C615">
        <v>2016</v>
      </c>
      <c r="D615">
        <v>10</v>
      </c>
      <c r="E615" t="s">
        <v>65</v>
      </c>
      <c r="F615" t="s">
        <v>59</v>
      </c>
      <c r="G615" t="s">
        <v>50</v>
      </c>
      <c r="H615" t="s">
        <v>19</v>
      </c>
      <c r="I615" t="s">
        <v>13</v>
      </c>
    </row>
    <row r="616" spans="2:9" hidden="1" x14ac:dyDescent="0.2">
      <c r="B616" t="str">
        <f t="shared" si="9"/>
        <v>201610apartmentaveragebachelor_surveyKitsilano/Point Grey</v>
      </c>
      <c r="C616">
        <v>2016</v>
      </c>
      <c r="D616">
        <v>10</v>
      </c>
      <c r="E616" t="s">
        <v>65</v>
      </c>
      <c r="F616" t="s">
        <v>59</v>
      </c>
      <c r="G616" t="s">
        <v>50</v>
      </c>
      <c r="H616" t="s">
        <v>20</v>
      </c>
      <c r="I616" t="s">
        <v>13</v>
      </c>
    </row>
    <row r="617" spans="2:9" hidden="1" x14ac:dyDescent="0.2">
      <c r="B617" t="str">
        <f t="shared" si="9"/>
        <v>201610apartmentaveragebachelor_surveyWestside/Kerrisdale</v>
      </c>
      <c r="C617">
        <v>2016</v>
      </c>
      <c r="D617">
        <v>10</v>
      </c>
      <c r="E617" t="s">
        <v>65</v>
      </c>
      <c r="F617" t="s">
        <v>59</v>
      </c>
      <c r="G617" t="s">
        <v>50</v>
      </c>
      <c r="H617" t="s">
        <v>21</v>
      </c>
      <c r="I617" t="s">
        <v>13</v>
      </c>
    </row>
    <row r="618" spans="2:9" hidden="1" x14ac:dyDescent="0.2">
      <c r="B618" t="str">
        <f t="shared" si="9"/>
        <v>201610apartmentaveragebachelor_surveyMarpole</v>
      </c>
      <c r="C618">
        <v>2016</v>
      </c>
      <c r="D618">
        <v>10</v>
      </c>
      <c r="E618" t="s">
        <v>65</v>
      </c>
      <c r="F618" t="s">
        <v>59</v>
      </c>
      <c r="G618" t="s">
        <v>50</v>
      </c>
      <c r="H618" t="s">
        <v>23</v>
      </c>
      <c r="I618" t="s">
        <v>13</v>
      </c>
    </row>
    <row r="619" spans="2:9" hidden="1" x14ac:dyDescent="0.2">
      <c r="B619" t="str">
        <f t="shared" si="9"/>
        <v>201610apartmentaveragebachelor_surveyMount Pleasant/Renfrew Heights</v>
      </c>
      <c r="C619">
        <v>2016</v>
      </c>
      <c r="D619">
        <v>10</v>
      </c>
      <c r="E619" t="s">
        <v>65</v>
      </c>
      <c r="F619" t="s">
        <v>59</v>
      </c>
      <c r="G619" t="s">
        <v>50</v>
      </c>
      <c r="H619" t="s">
        <v>24</v>
      </c>
      <c r="I619" t="s">
        <v>13</v>
      </c>
    </row>
    <row r="620" spans="2:9" hidden="1" x14ac:dyDescent="0.2">
      <c r="B620" t="str">
        <f t="shared" si="9"/>
        <v>201610apartmentaveragebachelor_surveyEast Hastings</v>
      </c>
      <c r="C620">
        <v>2016</v>
      </c>
      <c r="D620">
        <v>10</v>
      </c>
      <c r="E620" t="s">
        <v>65</v>
      </c>
      <c r="F620" t="s">
        <v>59</v>
      </c>
      <c r="G620" t="s">
        <v>50</v>
      </c>
      <c r="H620" t="s">
        <v>25</v>
      </c>
      <c r="I620" t="s">
        <v>15</v>
      </c>
    </row>
    <row r="621" spans="2:9" hidden="1" x14ac:dyDescent="0.2">
      <c r="B621" t="str">
        <f t="shared" si="9"/>
        <v>201610apartmentaveragebachelor_surveySoutheast Vancouver</v>
      </c>
      <c r="C621">
        <v>2016</v>
      </c>
      <c r="D621">
        <v>10</v>
      </c>
      <c r="E621" t="s">
        <v>65</v>
      </c>
      <c r="F621" t="s">
        <v>59</v>
      </c>
      <c r="G621" t="s">
        <v>50</v>
      </c>
      <c r="H621" t="s">
        <v>26</v>
      </c>
      <c r="I621" t="s">
        <v>13</v>
      </c>
    </row>
    <row r="622" spans="2:9" hidden="1" x14ac:dyDescent="0.2">
      <c r="B622" t="str">
        <f t="shared" si="9"/>
        <v>201610apartmentaveragebachelor_surveyUniversity Endowment Lands</v>
      </c>
      <c r="C622">
        <v>2016</v>
      </c>
      <c r="D622">
        <v>10</v>
      </c>
      <c r="E622" t="s">
        <v>65</v>
      </c>
      <c r="F622" t="s">
        <v>59</v>
      </c>
      <c r="G622" t="s">
        <v>50</v>
      </c>
      <c r="H622" t="s">
        <v>27</v>
      </c>
      <c r="I622" t="s">
        <v>13</v>
      </c>
    </row>
    <row r="623" spans="2:9" hidden="1" x14ac:dyDescent="0.2">
      <c r="B623" t="str">
        <f t="shared" si="9"/>
        <v>201610apartmentaveragebachelor_surveyCentral Park/Metrotown</v>
      </c>
      <c r="C623">
        <v>2016</v>
      </c>
      <c r="D623">
        <v>10</v>
      </c>
      <c r="E623" t="s">
        <v>65</v>
      </c>
      <c r="F623" t="s">
        <v>59</v>
      </c>
      <c r="G623" t="s">
        <v>50</v>
      </c>
      <c r="H623" t="s">
        <v>28</v>
      </c>
      <c r="I623" t="s">
        <v>13</v>
      </c>
    </row>
    <row r="624" spans="2:9" hidden="1" x14ac:dyDescent="0.2">
      <c r="B624" t="str">
        <f t="shared" si="9"/>
        <v>201610apartmentaveragebachelor_surveySoutheast Burnaby</v>
      </c>
      <c r="C624">
        <v>2016</v>
      </c>
      <c r="D624">
        <v>10</v>
      </c>
      <c r="E624" t="s">
        <v>65</v>
      </c>
      <c r="F624" t="s">
        <v>59</v>
      </c>
      <c r="G624" t="s">
        <v>50</v>
      </c>
      <c r="H624" t="s">
        <v>29</v>
      </c>
      <c r="I624" t="s">
        <v>13</v>
      </c>
    </row>
    <row r="625" spans="2:9" hidden="1" x14ac:dyDescent="0.2">
      <c r="B625" t="str">
        <f t="shared" si="9"/>
        <v>201610apartmentaveragebachelor_surveyNorth Burnaby</v>
      </c>
      <c r="C625">
        <v>2016</v>
      </c>
      <c r="D625">
        <v>10</v>
      </c>
      <c r="E625" t="s">
        <v>65</v>
      </c>
      <c r="F625" t="s">
        <v>59</v>
      </c>
      <c r="G625" t="s">
        <v>50</v>
      </c>
      <c r="H625" t="s">
        <v>31</v>
      </c>
      <c r="I625" t="s">
        <v>13</v>
      </c>
    </row>
    <row r="626" spans="2:9" hidden="1" x14ac:dyDescent="0.2">
      <c r="B626" t="str">
        <f t="shared" si="9"/>
        <v>201610apartmentaveragebachelor_surveyNew Westminster</v>
      </c>
      <c r="C626">
        <v>2016</v>
      </c>
      <c r="D626">
        <v>10</v>
      </c>
      <c r="E626" t="s">
        <v>65</v>
      </c>
      <c r="F626" t="s">
        <v>59</v>
      </c>
      <c r="G626" t="s">
        <v>50</v>
      </c>
      <c r="H626" t="s">
        <v>32</v>
      </c>
      <c r="I626" t="s">
        <v>13</v>
      </c>
    </row>
    <row r="627" spans="2:9" hidden="1" x14ac:dyDescent="0.2">
      <c r="B627" t="str">
        <f t="shared" si="9"/>
        <v>201610apartmentaveragebachelor_surveyNorth Vancouver CY</v>
      </c>
      <c r="C627">
        <v>2016</v>
      </c>
      <c r="D627">
        <v>10</v>
      </c>
      <c r="E627" t="s">
        <v>65</v>
      </c>
      <c r="F627" t="s">
        <v>59</v>
      </c>
      <c r="G627" t="s">
        <v>50</v>
      </c>
      <c r="H627" t="s">
        <v>33</v>
      </c>
      <c r="I627" t="s">
        <v>13</v>
      </c>
    </row>
    <row r="628" spans="2:9" hidden="1" x14ac:dyDescent="0.2">
      <c r="B628" t="str">
        <f t="shared" si="9"/>
        <v>201610apartmentaveragebachelor_surveyNorth Vancouver DM</v>
      </c>
      <c r="C628">
        <v>2016</v>
      </c>
      <c r="D628">
        <v>10</v>
      </c>
      <c r="E628" t="s">
        <v>65</v>
      </c>
      <c r="F628" t="s">
        <v>59</v>
      </c>
      <c r="G628" t="s">
        <v>50</v>
      </c>
      <c r="H628" t="s">
        <v>34</v>
      </c>
      <c r="I628" t="s">
        <v>13</v>
      </c>
    </row>
    <row r="629" spans="2:9" hidden="1" x14ac:dyDescent="0.2">
      <c r="B629" t="str">
        <f t="shared" si="9"/>
        <v>201610apartmentaveragebachelor_surveyWest Vancouver</v>
      </c>
      <c r="C629">
        <v>2016</v>
      </c>
      <c r="D629">
        <v>10</v>
      </c>
      <c r="E629" t="s">
        <v>65</v>
      </c>
      <c r="F629" t="s">
        <v>59</v>
      </c>
      <c r="G629" t="s">
        <v>50</v>
      </c>
      <c r="H629" t="s">
        <v>35</v>
      </c>
      <c r="I629" t="s">
        <v>13</v>
      </c>
    </row>
    <row r="630" spans="2:9" hidden="1" x14ac:dyDescent="0.2">
      <c r="B630" t="str">
        <f t="shared" si="9"/>
        <v>201610apartmentaveragebachelor_surveyRichmond</v>
      </c>
      <c r="C630">
        <v>2016</v>
      </c>
      <c r="D630">
        <v>10</v>
      </c>
      <c r="E630" t="s">
        <v>65</v>
      </c>
      <c r="F630" t="s">
        <v>59</v>
      </c>
      <c r="G630" t="s">
        <v>50</v>
      </c>
      <c r="H630" t="s">
        <v>36</v>
      </c>
      <c r="I630" t="s">
        <v>13</v>
      </c>
    </row>
    <row r="631" spans="2:9" hidden="1" x14ac:dyDescent="0.2">
      <c r="B631" t="str">
        <f t="shared" si="9"/>
        <v>201610apartmentaveragebachelor_surveyDelta</v>
      </c>
      <c r="C631">
        <v>2016</v>
      </c>
      <c r="D631">
        <v>10</v>
      </c>
      <c r="E631" t="s">
        <v>65</v>
      </c>
      <c r="F631" t="s">
        <v>59</v>
      </c>
      <c r="G631" t="s">
        <v>50</v>
      </c>
      <c r="H631" t="s">
        <v>37</v>
      </c>
      <c r="I631" t="s">
        <v>13</v>
      </c>
    </row>
    <row r="632" spans="2:9" hidden="1" x14ac:dyDescent="0.2">
      <c r="B632" t="str">
        <f t="shared" si="9"/>
        <v>201610apartmentaveragebachelor_surveySurrey</v>
      </c>
      <c r="C632">
        <v>2016</v>
      </c>
      <c r="D632">
        <v>10</v>
      </c>
      <c r="E632" t="s">
        <v>65</v>
      </c>
      <c r="F632" t="s">
        <v>59</v>
      </c>
      <c r="G632" t="s">
        <v>50</v>
      </c>
      <c r="H632" t="s">
        <v>38</v>
      </c>
      <c r="I632" t="s">
        <v>13</v>
      </c>
    </row>
    <row r="633" spans="2:9" hidden="1" x14ac:dyDescent="0.2">
      <c r="B633" t="str">
        <f t="shared" si="9"/>
        <v>201610apartmentaveragebachelor_surveyWhite Rock</v>
      </c>
      <c r="C633">
        <v>2016</v>
      </c>
      <c r="D633">
        <v>10</v>
      </c>
      <c r="E633" t="s">
        <v>65</v>
      </c>
      <c r="F633" t="s">
        <v>59</v>
      </c>
      <c r="G633" t="s">
        <v>50</v>
      </c>
      <c r="H633" t="s">
        <v>39</v>
      </c>
      <c r="I633" t="s">
        <v>13</v>
      </c>
    </row>
    <row r="634" spans="2:9" hidden="1" x14ac:dyDescent="0.2">
      <c r="B634" t="str">
        <f t="shared" si="9"/>
        <v>201610apartmentaveragebachelor_surveyLangley City and Langley DM</v>
      </c>
      <c r="C634">
        <v>2016</v>
      </c>
      <c r="D634">
        <v>10</v>
      </c>
      <c r="E634" t="s">
        <v>65</v>
      </c>
      <c r="F634" t="s">
        <v>59</v>
      </c>
      <c r="G634" t="s">
        <v>50</v>
      </c>
      <c r="H634" t="s">
        <v>40</v>
      </c>
      <c r="I634" t="s">
        <v>13</v>
      </c>
    </row>
    <row r="635" spans="2:9" hidden="1" x14ac:dyDescent="0.2">
      <c r="B635" t="str">
        <f t="shared" si="9"/>
        <v>201610apartmentaveragebachelor_surveyTri-Cities</v>
      </c>
      <c r="C635">
        <v>2016</v>
      </c>
      <c r="D635">
        <v>10</v>
      </c>
      <c r="E635" t="s">
        <v>65</v>
      </c>
      <c r="F635" t="s">
        <v>59</v>
      </c>
      <c r="G635" t="s">
        <v>50</v>
      </c>
      <c r="H635" t="s">
        <v>41</v>
      </c>
      <c r="I635" t="s">
        <v>13</v>
      </c>
    </row>
    <row r="636" spans="2:9" hidden="1" x14ac:dyDescent="0.2">
      <c r="B636" t="str">
        <f t="shared" si="9"/>
        <v>201610apartmentaveragebachelor_surveyMaple Ridge/Pitt Meadows</v>
      </c>
      <c r="C636">
        <v>2016</v>
      </c>
      <c r="D636">
        <v>10</v>
      </c>
      <c r="E636" t="s">
        <v>65</v>
      </c>
      <c r="F636" t="s">
        <v>59</v>
      </c>
      <c r="G636" t="s">
        <v>50</v>
      </c>
      <c r="H636" t="s">
        <v>42</v>
      </c>
      <c r="I636" t="s">
        <v>13</v>
      </c>
    </row>
    <row r="637" spans="2:9" hidden="1" x14ac:dyDescent="0.2">
      <c r="B637" t="str">
        <f t="shared" si="9"/>
        <v>201610apartmentaveragebachelor_surveyVancouver</v>
      </c>
      <c r="C637">
        <v>2016</v>
      </c>
      <c r="D637">
        <v>10</v>
      </c>
      <c r="E637" t="s">
        <v>65</v>
      </c>
      <c r="F637" t="s">
        <v>59</v>
      </c>
      <c r="G637" t="s">
        <v>50</v>
      </c>
      <c r="H637" t="s">
        <v>43</v>
      </c>
      <c r="I637" t="s">
        <v>13</v>
      </c>
    </row>
    <row r="638" spans="2:9" hidden="1" x14ac:dyDescent="0.2">
      <c r="B638" t="str">
        <f t="shared" si="9"/>
        <v>201510apartmentaveragebachelor_surveyWest End/Stanley Park</v>
      </c>
      <c r="C638">
        <v>2015</v>
      </c>
      <c r="D638">
        <v>10</v>
      </c>
      <c r="E638" t="s">
        <v>65</v>
      </c>
      <c r="F638" t="s">
        <v>59</v>
      </c>
      <c r="G638" t="s">
        <v>50</v>
      </c>
      <c r="H638" t="s">
        <v>12</v>
      </c>
      <c r="I638" t="s">
        <v>13</v>
      </c>
    </row>
    <row r="639" spans="2:9" hidden="1" x14ac:dyDescent="0.2">
      <c r="B639" t="str">
        <f t="shared" si="9"/>
        <v>201510apartmentaveragebachelor_surveyEnglish Bay</v>
      </c>
      <c r="C639">
        <v>2015</v>
      </c>
      <c r="D639">
        <v>10</v>
      </c>
      <c r="E639" t="s">
        <v>65</v>
      </c>
      <c r="F639" t="s">
        <v>59</v>
      </c>
      <c r="G639" t="s">
        <v>50</v>
      </c>
      <c r="H639" t="s">
        <v>16</v>
      </c>
      <c r="I639" t="s">
        <v>13</v>
      </c>
    </row>
    <row r="640" spans="2:9" hidden="1" x14ac:dyDescent="0.2">
      <c r="B640" t="str">
        <f t="shared" si="9"/>
        <v>201510apartmentaveragebachelor_surveyDowntown</v>
      </c>
      <c r="C640">
        <v>2015</v>
      </c>
      <c r="D640">
        <v>10</v>
      </c>
      <c r="E640" t="s">
        <v>65</v>
      </c>
      <c r="F640" t="s">
        <v>59</v>
      </c>
      <c r="G640" t="s">
        <v>50</v>
      </c>
      <c r="H640" t="s">
        <v>17</v>
      </c>
      <c r="I640" t="s">
        <v>13</v>
      </c>
    </row>
    <row r="641" spans="2:9" hidden="1" x14ac:dyDescent="0.2">
      <c r="B641" t="str">
        <f t="shared" si="9"/>
        <v>201510apartmentaveragebachelor_surveySouth Granville/Oak</v>
      </c>
      <c r="C641">
        <v>2015</v>
      </c>
      <c r="D641">
        <v>10</v>
      </c>
      <c r="E641" t="s">
        <v>65</v>
      </c>
      <c r="F641" t="s">
        <v>59</v>
      </c>
      <c r="G641" t="s">
        <v>50</v>
      </c>
      <c r="H641" t="s">
        <v>19</v>
      </c>
      <c r="I641" t="s">
        <v>13</v>
      </c>
    </row>
    <row r="642" spans="2:9" hidden="1" x14ac:dyDescent="0.2">
      <c r="B642" t="str">
        <f t="shared" si="9"/>
        <v>201510apartmentaveragebachelor_surveyKitsilano/Point Grey</v>
      </c>
      <c r="C642">
        <v>2015</v>
      </c>
      <c r="D642">
        <v>10</v>
      </c>
      <c r="E642" t="s">
        <v>65</v>
      </c>
      <c r="F642" t="s">
        <v>59</v>
      </c>
      <c r="G642" t="s">
        <v>50</v>
      </c>
      <c r="H642" t="s">
        <v>20</v>
      </c>
      <c r="I642" t="s">
        <v>13</v>
      </c>
    </row>
    <row r="643" spans="2:9" hidden="1" x14ac:dyDescent="0.2">
      <c r="B643" t="str">
        <f t="shared" si="9"/>
        <v>201510apartmentaveragebachelor_surveyWestside/Kerrisdale</v>
      </c>
      <c r="C643">
        <v>2015</v>
      </c>
      <c r="D643">
        <v>10</v>
      </c>
      <c r="E643" t="s">
        <v>65</v>
      </c>
      <c r="F643" t="s">
        <v>59</v>
      </c>
      <c r="G643" t="s">
        <v>50</v>
      </c>
      <c r="H643" t="s">
        <v>21</v>
      </c>
      <c r="I643" t="s">
        <v>13</v>
      </c>
    </row>
    <row r="644" spans="2:9" hidden="1" x14ac:dyDescent="0.2">
      <c r="B644" t="str">
        <f t="shared" si="9"/>
        <v>201510apartmentaveragebachelor_surveyMarpole</v>
      </c>
      <c r="C644">
        <v>2015</v>
      </c>
      <c r="D644">
        <v>10</v>
      </c>
      <c r="E644" t="s">
        <v>65</v>
      </c>
      <c r="F644" t="s">
        <v>59</v>
      </c>
      <c r="G644" t="s">
        <v>50</v>
      </c>
      <c r="H644" t="s">
        <v>23</v>
      </c>
      <c r="I644" t="s">
        <v>13</v>
      </c>
    </row>
    <row r="645" spans="2:9" hidden="1" x14ac:dyDescent="0.2">
      <c r="B645" t="str">
        <f t="shared" si="9"/>
        <v>201510apartmentaveragebachelor_surveyMount Pleasant/Renfrew Heights</v>
      </c>
      <c r="C645">
        <v>2015</v>
      </c>
      <c r="D645">
        <v>10</v>
      </c>
      <c r="E645" t="s">
        <v>65</v>
      </c>
      <c r="F645" t="s">
        <v>59</v>
      </c>
      <c r="G645" t="s">
        <v>50</v>
      </c>
      <c r="H645" t="s">
        <v>24</v>
      </c>
      <c r="I645" t="s">
        <v>13</v>
      </c>
    </row>
    <row r="646" spans="2:9" hidden="1" x14ac:dyDescent="0.2">
      <c r="B646" t="str">
        <f t="shared" ref="B646:B709" si="10">C646&amp;D646&amp;E646&amp;F646&amp;G646&amp;H646</f>
        <v>201510apartmentaveragebachelor_surveyEast Hastings</v>
      </c>
      <c r="C646">
        <v>2015</v>
      </c>
      <c r="D646">
        <v>10</v>
      </c>
      <c r="E646" t="s">
        <v>65</v>
      </c>
      <c r="F646" t="s">
        <v>59</v>
      </c>
      <c r="G646" t="s">
        <v>50</v>
      </c>
      <c r="H646" t="s">
        <v>25</v>
      </c>
      <c r="I646" t="s">
        <v>15</v>
      </c>
    </row>
    <row r="647" spans="2:9" hidden="1" x14ac:dyDescent="0.2">
      <c r="B647" t="str">
        <f t="shared" si="10"/>
        <v>201510apartmentaveragebachelor_surveySoutheast Vancouver</v>
      </c>
      <c r="C647">
        <v>2015</v>
      </c>
      <c r="D647">
        <v>10</v>
      </c>
      <c r="E647" t="s">
        <v>65</v>
      </c>
      <c r="F647" t="s">
        <v>59</v>
      </c>
      <c r="G647" t="s">
        <v>50</v>
      </c>
      <c r="H647" t="s">
        <v>26</v>
      </c>
      <c r="I647" t="s">
        <v>15</v>
      </c>
    </row>
    <row r="648" spans="2:9" hidden="1" x14ac:dyDescent="0.2">
      <c r="B648" t="str">
        <f t="shared" si="10"/>
        <v>201510apartmentaveragebachelor_surveyUniversity Endowment Lands</v>
      </c>
      <c r="C648">
        <v>2015</v>
      </c>
      <c r="D648">
        <v>10</v>
      </c>
      <c r="E648" t="s">
        <v>65</v>
      </c>
      <c r="F648" t="s">
        <v>59</v>
      </c>
      <c r="G648" t="s">
        <v>50</v>
      </c>
      <c r="H648" t="s">
        <v>27</v>
      </c>
      <c r="I648" t="s">
        <v>13</v>
      </c>
    </row>
    <row r="649" spans="2:9" hidden="1" x14ac:dyDescent="0.2">
      <c r="B649" t="str">
        <f t="shared" si="10"/>
        <v>201510apartmentaveragebachelor_surveyCentral Park/Metrotown</v>
      </c>
      <c r="C649">
        <v>2015</v>
      </c>
      <c r="D649">
        <v>10</v>
      </c>
      <c r="E649" t="s">
        <v>65</v>
      </c>
      <c r="F649" t="s">
        <v>59</v>
      </c>
      <c r="G649" t="s">
        <v>50</v>
      </c>
      <c r="H649" t="s">
        <v>28</v>
      </c>
      <c r="I649" t="s">
        <v>13</v>
      </c>
    </row>
    <row r="650" spans="2:9" hidden="1" x14ac:dyDescent="0.2">
      <c r="B650" t="str">
        <f t="shared" si="10"/>
        <v>201510apartmentaveragebachelor_surveySoutheast Burnaby</v>
      </c>
      <c r="C650">
        <v>2015</v>
      </c>
      <c r="D650">
        <v>10</v>
      </c>
      <c r="E650" t="s">
        <v>65</v>
      </c>
      <c r="F650" t="s">
        <v>59</v>
      </c>
      <c r="G650" t="s">
        <v>50</v>
      </c>
      <c r="H650" t="s">
        <v>29</v>
      </c>
      <c r="I650" t="s">
        <v>13</v>
      </c>
    </row>
    <row r="651" spans="2:9" hidden="1" x14ac:dyDescent="0.2">
      <c r="B651" t="str">
        <f t="shared" si="10"/>
        <v>201510apartmentaveragebachelor_surveyNorth Burnaby</v>
      </c>
      <c r="C651">
        <v>2015</v>
      </c>
      <c r="D651">
        <v>10</v>
      </c>
      <c r="E651" t="s">
        <v>65</v>
      </c>
      <c r="F651" t="s">
        <v>59</v>
      </c>
      <c r="G651" t="s">
        <v>50</v>
      </c>
      <c r="H651" t="s">
        <v>31</v>
      </c>
      <c r="I651" t="s">
        <v>13</v>
      </c>
    </row>
    <row r="652" spans="2:9" hidden="1" x14ac:dyDescent="0.2">
      <c r="B652" t="str">
        <f t="shared" si="10"/>
        <v>201510apartmentaveragebachelor_surveyNew Westminster</v>
      </c>
      <c r="C652">
        <v>2015</v>
      </c>
      <c r="D652">
        <v>10</v>
      </c>
      <c r="E652" t="s">
        <v>65</v>
      </c>
      <c r="F652" t="s">
        <v>59</v>
      </c>
      <c r="G652" t="s">
        <v>50</v>
      </c>
      <c r="H652" t="s">
        <v>32</v>
      </c>
      <c r="I652" t="s">
        <v>13</v>
      </c>
    </row>
    <row r="653" spans="2:9" hidden="1" x14ac:dyDescent="0.2">
      <c r="B653" t="str">
        <f t="shared" si="10"/>
        <v>201510apartmentaveragebachelor_surveyNorth Vancouver City</v>
      </c>
      <c r="C653">
        <v>2015</v>
      </c>
      <c r="D653">
        <v>10</v>
      </c>
      <c r="E653" t="s">
        <v>65</v>
      </c>
      <c r="F653" t="s">
        <v>59</v>
      </c>
      <c r="G653" t="s">
        <v>50</v>
      </c>
      <c r="H653" t="s">
        <v>60</v>
      </c>
      <c r="I653" t="s">
        <v>13</v>
      </c>
    </row>
    <row r="654" spans="2:9" hidden="1" x14ac:dyDescent="0.2">
      <c r="B654" t="str">
        <f t="shared" si="10"/>
        <v>201510apartmentaveragebachelor_surveyNorth Vancouver DM</v>
      </c>
      <c r="C654">
        <v>2015</v>
      </c>
      <c r="D654">
        <v>10</v>
      </c>
      <c r="E654" t="s">
        <v>65</v>
      </c>
      <c r="F654" t="s">
        <v>59</v>
      </c>
      <c r="G654" t="s">
        <v>50</v>
      </c>
      <c r="H654" t="s">
        <v>34</v>
      </c>
      <c r="I654" t="s">
        <v>13</v>
      </c>
    </row>
    <row r="655" spans="2:9" hidden="1" x14ac:dyDescent="0.2">
      <c r="B655" t="str">
        <f t="shared" si="10"/>
        <v>201510apartmentaveragebachelor_surveyWest Vancouver</v>
      </c>
      <c r="C655">
        <v>2015</v>
      </c>
      <c r="D655">
        <v>10</v>
      </c>
      <c r="E655" t="s">
        <v>65</v>
      </c>
      <c r="F655" t="s">
        <v>59</v>
      </c>
      <c r="G655" t="s">
        <v>50</v>
      </c>
      <c r="H655" t="s">
        <v>35</v>
      </c>
      <c r="I655" t="s">
        <v>15</v>
      </c>
    </row>
    <row r="656" spans="2:9" hidden="1" x14ac:dyDescent="0.2">
      <c r="B656" t="str">
        <f t="shared" si="10"/>
        <v>201510apartmentaveragebachelor_surveyRichmond</v>
      </c>
      <c r="C656">
        <v>2015</v>
      </c>
      <c r="D656">
        <v>10</v>
      </c>
      <c r="E656" t="s">
        <v>65</v>
      </c>
      <c r="F656" t="s">
        <v>59</v>
      </c>
      <c r="G656" t="s">
        <v>50</v>
      </c>
      <c r="H656" t="s">
        <v>36</v>
      </c>
      <c r="I656" t="s">
        <v>13</v>
      </c>
    </row>
    <row r="657" spans="2:9" hidden="1" x14ac:dyDescent="0.2">
      <c r="B657" t="str">
        <f t="shared" si="10"/>
        <v>201510apartmentaveragebachelor_surveyDelta</v>
      </c>
      <c r="C657">
        <v>2015</v>
      </c>
      <c r="D657">
        <v>10</v>
      </c>
      <c r="E657" t="s">
        <v>65</v>
      </c>
      <c r="F657" t="s">
        <v>59</v>
      </c>
      <c r="G657" t="s">
        <v>50</v>
      </c>
      <c r="H657" t="s">
        <v>37</v>
      </c>
      <c r="I657" t="s">
        <v>13</v>
      </c>
    </row>
    <row r="658" spans="2:9" hidden="1" x14ac:dyDescent="0.2">
      <c r="B658" t="str">
        <f t="shared" si="10"/>
        <v>201510apartmentaveragebachelor_surveySurrey</v>
      </c>
      <c r="C658">
        <v>2015</v>
      </c>
      <c r="D658">
        <v>10</v>
      </c>
      <c r="E658" t="s">
        <v>65</v>
      </c>
      <c r="F658" t="s">
        <v>59</v>
      </c>
      <c r="G658" t="s">
        <v>50</v>
      </c>
      <c r="H658" t="s">
        <v>38</v>
      </c>
      <c r="I658" t="s">
        <v>13</v>
      </c>
    </row>
    <row r="659" spans="2:9" hidden="1" x14ac:dyDescent="0.2">
      <c r="B659" t="str">
        <f t="shared" si="10"/>
        <v>201510apartmentaveragebachelor_surveyWhite Rock</v>
      </c>
      <c r="C659">
        <v>2015</v>
      </c>
      <c r="D659">
        <v>10</v>
      </c>
      <c r="E659" t="s">
        <v>65</v>
      </c>
      <c r="F659" t="s">
        <v>59</v>
      </c>
      <c r="G659" t="s">
        <v>50</v>
      </c>
      <c r="H659" t="s">
        <v>39</v>
      </c>
      <c r="I659" t="s">
        <v>13</v>
      </c>
    </row>
    <row r="660" spans="2:9" hidden="1" x14ac:dyDescent="0.2">
      <c r="B660" t="str">
        <f t="shared" si="10"/>
        <v>201510apartmentaveragebachelor_surveyLangley City and Langley DM</v>
      </c>
      <c r="C660">
        <v>2015</v>
      </c>
      <c r="D660">
        <v>10</v>
      </c>
      <c r="E660" t="s">
        <v>65</v>
      </c>
      <c r="F660" t="s">
        <v>59</v>
      </c>
      <c r="G660" t="s">
        <v>50</v>
      </c>
      <c r="H660" t="s">
        <v>40</v>
      </c>
      <c r="I660" t="s">
        <v>13</v>
      </c>
    </row>
    <row r="661" spans="2:9" hidden="1" x14ac:dyDescent="0.2">
      <c r="B661" t="str">
        <f t="shared" si="10"/>
        <v>201510apartmentaveragebachelor_surveyTri-Cities</v>
      </c>
      <c r="C661">
        <v>2015</v>
      </c>
      <c r="D661">
        <v>10</v>
      </c>
      <c r="E661" t="s">
        <v>65</v>
      </c>
      <c r="F661" t="s">
        <v>59</v>
      </c>
      <c r="G661" t="s">
        <v>50</v>
      </c>
      <c r="H661" t="s">
        <v>41</v>
      </c>
      <c r="I661" t="s">
        <v>13</v>
      </c>
    </row>
    <row r="662" spans="2:9" hidden="1" x14ac:dyDescent="0.2">
      <c r="B662" t="str">
        <f t="shared" si="10"/>
        <v>201510apartmentaveragebachelor_surveyMaple Ridge/Pitt Meadows</v>
      </c>
      <c r="C662">
        <v>2015</v>
      </c>
      <c r="D662">
        <v>10</v>
      </c>
      <c r="E662" t="s">
        <v>65</v>
      </c>
      <c r="F662" t="s">
        <v>59</v>
      </c>
      <c r="G662" t="s">
        <v>50</v>
      </c>
      <c r="H662" t="s">
        <v>42</v>
      </c>
      <c r="I662" t="s">
        <v>13</v>
      </c>
    </row>
    <row r="663" spans="2:9" hidden="1" x14ac:dyDescent="0.2">
      <c r="B663" t="str">
        <f t="shared" si="10"/>
        <v>201510apartmentaveragebachelor_surveyVancouver</v>
      </c>
      <c r="C663">
        <v>2015</v>
      </c>
      <c r="D663">
        <v>10</v>
      </c>
      <c r="E663" t="s">
        <v>65</v>
      </c>
      <c r="F663" t="s">
        <v>59</v>
      </c>
      <c r="G663" t="s">
        <v>50</v>
      </c>
      <c r="H663" t="s">
        <v>43</v>
      </c>
      <c r="I663" t="s">
        <v>13</v>
      </c>
    </row>
    <row r="664" spans="2:9" hidden="1" x14ac:dyDescent="0.2">
      <c r="B664" t="str">
        <f t="shared" si="10"/>
        <v>201410apartmentaveragebachelor_surveyWest End/Stanley Park</v>
      </c>
      <c r="C664">
        <v>2014</v>
      </c>
      <c r="D664">
        <v>10</v>
      </c>
      <c r="E664" t="s">
        <v>65</v>
      </c>
      <c r="F664" t="s">
        <v>59</v>
      </c>
      <c r="G664" t="s">
        <v>50</v>
      </c>
      <c r="H664" t="s">
        <v>12</v>
      </c>
      <c r="I664" t="s">
        <v>13</v>
      </c>
    </row>
    <row r="665" spans="2:9" hidden="1" x14ac:dyDescent="0.2">
      <c r="B665" t="str">
        <f t="shared" si="10"/>
        <v>201410apartmentaveragebachelor_surveyEnglish Bay</v>
      </c>
      <c r="C665">
        <v>2014</v>
      </c>
      <c r="D665">
        <v>10</v>
      </c>
      <c r="E665" t="s">
        <v>65</v>
      </c>
      <c r="F665" t="s">
        <v>59</v>
      </c>
      <c r="G665" t="s">
        <v>50</v>
      </c>
      <c r="H665" t="s">
        <v>16</v>
      </c>
      <c r="I665" t="s">
        <v>13</v>
      </c>
    </row>
    <row r="666" spans="2:9" hidden="1" x14ac:dyDescent="0.2">
      <c r="B666" t="str">
        <f t="shared" si="10"/>
        <v>201410apartmentaveragebachelor_surveyDowntown</v>
      </c>
      <c r="C666">
        <v>2014</v>
      </c>
      <c r="D666">
        <v>10</v>
      </c>
      <c r="E666" t="s">
        <v>65</v>
      </c>
      <c r="F666" t="s">
        <v>59</v>
      </c>
      <c r="G666" t="s">
        <v>50</v>
      </c>
      <c r="H666" t="s">
        <v>17</v>
      </c>
      <c r="I666" t="s">
        <v>13</v>
      </c>
    </row>
    <row r="667" spans="2:9" hidden="1" x14ac:dyDescent="0.2">
      <c r="B667" t="str">
        <f t="shared" si="10"/>
        <v>201410apartmentaveragebachelor_surveySouth Granville/Oak</v>
      </c>
      <c r="C667">
        <v>2014</v>
      </c>
      <c r="D667">
        <v>10</v>
      </c>
      <c r="E667" t="s">
        <v>65</v>
      </c>
      <c r="F667" t="s">
        <v>59</v>
      </c>
      <c r="G667" t="s">
        <v>50</v>
      </c>
      <c r="H667" t="s">
        <v>19</v>
      </c>
      <c r="I667" t="s">
        <v>13</v>
      </c>
    </row>
    <row r="668" spans="2:9" hidden="1" x14ac:dyDescent="0.2">
      <c r="B668" t="str">
        <f t="shared" si="10"/>
        <v>201410apartmentaveragebachelor_surveyKitsilano/Point Grey</v>
      </c>
      <c r="C668">
        <v>2014</v>
      </c>
      <c r="D668">
        <v>10</v>
      </c>
      <c r="E668" t="s">
        <v>65</v>
      </c>
      <c r="F668" t="s">
        <v>59</v>
      </c>
      <c r="G668" t="s">
        <v>50</v>
      </c>
      <c r="H668" t="s">
        <v>20</v>
      </c>
      <c r="I668" t="s">
        <v>13</v>
      </c>
    </row>
    <row r="669" spans="2:9" hidden="1" x14ac:dyDescent="0.2">
      <c r="B669" t="str">
        <f t="shared" si="10"/>
        <v>201410apartmentaveragebachelor_surveyWestside/Kerrisdale</v>
      </c>
      <c r="C669">
        <v>2014</v>
      </c>
      <c r="D669">
        <v>10</v>
      </c>
      <c r="E669" t="s">
        <v>65</v>
      </c>
      <c r="F669" t="s">
        <v>59</v>
      </c>
      <c r="G669" t="s">
        <v>50</v>
      </c>
      <c r="H669" t="s">
        <v>21</v>
      </c>
      <c r="I669" t="s">
        <v>13</v>
      </c>
    </row>
    <row r="670" spans="2:9" hidden="1" x14ac:dyDescent="0.2">
      <c r="B670" t="str">
        <f t="shared" si="10"/>
        <v>201410apartmentaveragebachelor_surveyMarpole</v>
      </c>
      <c r="C670">
        <v>2014</v>
      </c>
      <c r="D670">
        <v>10</v>
      </c>
      <c r="E670" t="s">
        <v>65</v>
      </c>
      <c r="F670" t="s">
        <v>59</v>
      </c>
      <c r="G670" t="s">
        <v>50</v>
      </c>
      <c r="H670" t="s">
        <v>23</v>
      </c>
      <c r="I670" t="s">
        <v>13</v>
      </c>
    </row>
    <row r="671" spans="2:9" hidden="1" x14ac:dyDescent="0.2">
      <c r="B671" t="str">
        <f t="shared" si="10"/>
        <v>201410apartmentaveragebachelor_surveyMount Pleasant/Renfrew Heights</v>
      </c>
      <c r="C671">
        <v>2014</v>
      </c>
      <c r="D671">
        <v>10</v>
      </c>
      <c r="E671" t="s">
        <v>65</v>
      </c>
      <c r="F671" t="s">
        <v>59</v>
      </c>
      <c r="G671" t="s">
        <v>50</v>
      </c>
      <c r="H671" t="s">
        <v>24</v>
      </c>
      <c r="I671" t="s">
        <v>13</v>
      </c>
    </row>
    <row r="672" spans="2:9" hidden="1" x14ac:dyDescent="0.2">
      <c r="B672" t="str">
        <f t="shared" si="10"/>
        <v>201410apartmentaveragebachelor_surveyEast Hastings</v>
      </c>
      <c r="C672">
        <v>2014</v>
      </c>
      <c r="D672">
        <v>10</v>
      </c>
      <c r="E672" t="s">
        <v>65</v>
      </c>
      <c r="F672" t="s">
        <v>59</v>
      </c>
      <c r="G672" t="s">
        <v>50</v>
      </c>
      <c r="H672" t="s">
        <v>25</v>
      </c>
      <c r="I672" t="s">
        <v>18</v>
      </c>
    </row>
    <row r="673" spans="2:9" hidden="1" x14ac:dyDescent="0.2">
      <c r="B673" t="str">
        <f t="shared" si="10"/>
        <v>201410apartmentaveragebachelor_surveySoutheast Vancouver</v>
      </c>
      <c r="C673">
        <v>2014</v>
      </c>
      <c r="D673">
        <v>10</v>
      </c>
      <c r="E673" t="s">
        <v>65</v>
      </c>
      <c r="F673" t="s">
        <v>59</v>
      </c>
      <c r="G673" t="s">
        <v>50</v>
      </c>
      <c r="H673" t="s">
        <v>26</v>
      </c>
      <c r="I673" t="s">
        <v>13</v>
      </c>
    </row>
    <row r="674" spans="2:9" hidden="1" x14ac:dyDescent="0.2">
      <c r="B674" t="str">
        <f t="shared" si="10"/>
        <v>201410apartmentaveragebachelor_surveyUniversity Endowment Lands</v>
      </c>
      <c r="C674">
        <v>2014</v>
      </c>
      <c r="D674">
        <v>10</v>
      </c>
      <c r="E674" t="s">
        <v>65</v>
      </c>
      <c r="F674" t="s">
        <v>59</v>
      </c>
      <c r="G674" t="s">
        <v>50</v>
      </c>
      <c r="H674" t="s">
        <v>27</v>
      </c>
      <c r="I674" t="s">
        <v>13</v>
      </c>
    </row>
    <row r="675" spans="2:9" hidden="1" x14ac:dyDescent="0.2">
      <c r="B675" t="str">
        <f t="shared" si="10"/>
        <v>201410apartmentaveragebachelor_surveyCentral Park/Metrotown</v>
      </c>
      <c r="C675">
        <v>2014</v>
      </c>
      <c r="D675">
        <v>10</v>
      </c>
      <c r="E675" t="s">
        <v>65</v>
      </c>
      <c r="F675" t="s">
        <v>59</v>
      </c>
      <c r="G675" t="s">
        <v>50</v>
      </c>
      <c r="H675" t="s">
        <v>28</v>
      </c>
      <c r="I675" t="s">
        <v>13</v>
      </c>
    </row>
    <row r="676" spans="2:9" hidden="1" x14ac:dyDescent="0.2">
      <c r="B676" t="str">
        <f t="shared" si="10"/>
        <v>201410apartmentaveragebachelor_surveySoutheast Burnaby</v>
      </c>
      <c r="C676">
        <v>2014</v>
      </c>
      <c r="D676">
        <v>10</v>
      </c>
      <c r="E676" t="s">
        <v>65</v>
      </c>
      <c r="F676" t="s">
        <v>59</v>
      </c>
      <c r="G676" t="s">
        <v>50</v>
      </c>
      <c r="H676" t="s">
        <v>29</v>
      </c>
      <c r="I676" t="s">
        <v>13</v>
      </c>
    </row>
    <row r="677" spans="2:9" hidden="1" x14ac:dyDescent="0.2">
      <c r="B677" t="str">
        <f t="shared" si="10"/>
        <v>201410apartmentaveragebachelor_surveyNorth Burnaby</v>
      </c>
      <c r="C677">
        <v>2014</v>
      </c>
      <c r="D677">
        <v>10</v>
      </c>
      <c r="E677" t="s">
        <v>65</v>
      </c>
      <c r="F677" t="s">
        <v>59</v>
      </c>
      <c r="G677" t="s">
        <v>50</v>
      </c>
      <c r="H677" t="s">
        <v>31</v>
      </c>
      <c r="I677" t="s">
        <v>13</v>
      </c>
    </row>
    <row r="678" spans="2:9" hidden="1" x14ac:dyDescent="0.2">
      <c r="B678" t="str">
        <f t="shared" si="10"/>
        <v>201410apartmentaveragebachelor_surveyNew Westminster</v>
      </c>
      <c r="C678">
        <v>2014</v>
      </c>
      <c r="D678">
        <v>10</v>
      </c>
      <c r="E678" t="s">
        <v>65</v>
      </c>
      <c r="F678" t="s">
        <v>59</v>
      </c>
      <c r="G678" t="s">
        <v>50</v>
      </c>
      <c r="H678" t="s">
        <v>32</v>
      </c>
      <c r="I678" t="s">
        <v>13</v>
      </c>
    </row>
    <row r="679" spans="2:9" hidden="1" x14ac:dyDescent="0.2">
      <c r="B679" t="str">
        <f t="shared" si="10"/>
        <v>201410apartmentaveragebachelor_surveyNorth Vancouver City</v>
      </c>
      <c r="C679">
        <v>2014</v>
      </c>
      <c r="D679">
        <v>10</v>
      </c>
      <c r="E679" t="s">
        <v>65</v>
      </c>
      <c r="F679" t="s">
        <v>59</v>
      </c>
      <c r="G679" t="s">
        <v>50</v>
      </c>
      <c r="H679" t="s">
        <v>60</v>
      </c>
      <c r="I679" t="s">
        <v>13</v>
      </c>
    </row>
    <row r="680" spans="2:9" hidden="1" x14ac:dyDescent="0.2">
      <c r="B680" t="str">
        <f t="shared" si="10"/>
        <v>201410apartmentaveragebachelor_surveyNorth Vancouver DM</v>
      </c>
      <c r="C680">
        <v>2014</v>
      </c>
      <c r="D680">
        <v>10</v>
      </c>
      <c r="E680" t="s">
        <v>65</v>
      </c>
      <c r="F680" t="s">
        <v>59</v>
      </c>
      <c r="G680" t="s">
        <v>50</v>
      </c>
      <c r="H680" t="s">
        <v>34</v>
      </c>
      <c r="I680" t="s">
        <v>13</v>
      </c>
    </row>
    <row r="681" spans="2:9" hidden="1" x14ac:dyDescent="0.2">
      <c r="B681" t="str">
        <f t="shared" si="10"/>
        <v>201410apartmentaveragebachelor_surveyWest Vancouver</v>
      </c>
      <c r="C681">
        <v>2014</v>
      </c>
      <c r="D681">
        <v>10</v>
      </c>
      <c r="E681" t="s">
        <v>65</v>
      </c>
      <c r="F681" t="s">
        <v>59</v>
      </c>
      <c r="G681" t="s">
        <v>50</v>
      </c>
      <c r="H681" t="s">
        <v>35</v>
      </c>
      <c r="I681" t="s">
        <v>13</v>
      </c>
    </row>
    <row r="682" spans="2:9" hidden="1" x14ac:dyDescent="0.2">
      <c r="B682" t="str">
        <f t="shared" si="10"/>
        <v>201410apartmentaveragebachelor_surveyRichmond</v>
      </c>
      <c r="C682">
        <v>2014</v>
      </c>
      <c r="D682">
        <v>10</v>
      </c>
      <c r="E682" t="s">
        <v>65</v>
      </c>
      <c r="F682" t="s">
        <v>59</v>
      </c>
      <c r="G682" t="s">
        <v>50</v>
      </c>
      <c r="H682" t="s">
        <v>36</v>
      </c>
      <c r="I682" t="s">
        <v>13</v>
      </c>
    </row>
    <row r="683" spans="2:9" hidden="1" x14ac:dyDescent="0.2">
      <c r="B683" t="str">
        <f t="shared" si="10"/>
        <v>201410apartmentaveragebachelor_surveyDelta</v>
      </c>
      <c r="C683">
        <v>2014</v>
      </c>
      <c r="D683">
        <v>10</v>
      </c>
      <c r="E683" t="s">
        <v>65</v>
      </c>
      <c r="F683" t="s">
        <v>59</v>
      </c>
      <c r="G683" t="s">
        <v>50</v>
      </c>
      <c r="H683" t="s">
        <v>37</v>
      </c>
      <c r="I683" t="s">
        <v>13</v>
      </c>
    </row>
    <row r="684" spans="2:9" hidden="1" x14ac:dyDescent="0.2">
      <c r="B684" t="str">
        <f t="shared" si="10"/>
        <v>201410apartmentaveragebachelor_surveySurrey</v>
      </c>
      <c r="C684">
        <v>2014</v>
      </c>
      <c r="D684">
        <v>10</v>
      </c>
      <c r="E684" t="s">
        <v>65</v>
      </c>
      <c r="F684" t="s">
        <v>59</v>
      </c>
      <c r="G684" t="s">
        <v>50</v>
      </c>
      <c r="H684" t="s">
        <v>38</v>
      </c>
      <c r="I684" t="s">
        <v>13</v>
      </c>
    </row>
    <row r="685" spans="2:9" hidden="1" x14ac:dyDescent="0.2">
      <c r="B685" t="str">
        <f t="shared" si="10"/>
        <v>201410apartmentaveragebachelor_surveyWhite Rock</v>
      </c>
      <c r="C685">
        <v>2014</v>
      </c>
      <c r="D685">
        <v>10</v>
      </c>
      <c r="E685" t="s">
        <v>65</v>
      </c>
      <c r="F685" t="s">
        <v>59</v>
      </c>
      <c r="G685" t="s">
        <v>50</v>
      </c>
      <c r="H685" t="s">
        <v>39</v>
      </c>
      <c r="I685" t="s">
        <v>13</v>
      </c>
    </row>
    <row r="686" spans="2:9" hidden="1" x14ac:dyDescent="0.2">
      <c r="B686" t="str">
        <f t="shared" si="10"/>
        <v>201410apartmentaveragebachelor_surveyLangley City and Langley DM</v>
      </c>
      <c r="C686">
        <v>2014</v>
      </c>
      <c r="D686">
        <v>10</v>
      </c>
      <c r="E686" t="s">
        <v>65</v>
      </c>
      <c r="F686" t="s">
        <v>59</v>
      </c>
      <c r="G686" t="s">
        <v>50</v>
      </c>
      <c r="H686" t="s">
        <v>40</v>
      </c>
      <c r="I686" t="s">
        <v>13</v>
      </c>
    </row>
    <row r="687" spans="2:9" hidden="1" x14ac:dyDescent="0.2">
      <c r="B687" t="str">
        <f t="shared" si="10"/>
        <v>201410apartmentaveragebachelor_surveyTri-Cities</v>
      </c>
      <c r="C687">
        <v>2014</v>
      </c>
      <c r="D687">
        <v>10</v>
      </c>
      <c r="E687" t="s">
        <v>65</v>
      </c>
      <c r="F687" t="s">
        <v>59</v>
      </c>
      <c r="G687" t="s">
        <v>50</v>
      </c>
      <c r="H687" t="s">
        <v>41</v>
      </c>
      <c r="I687" t="s">
        <v>13</v>
      </c>
    </row>
    <row r="688" spans="2:9" hidden="1" x14ac:dyDescent="0.2">
      <c r="B688" t="str">
        <f t="shared" si="10"/>
        <v>201410apartmentaveragebachelor_surveyMaple Ridge/Pitt Meadows</v>
      </c>
      <c r="C688">
        <v>2014</v>
      </c>
      <c r="D688">
        <v>10</v>
      </c>
      <c r="E688" t="s">
        <v>65</v>
      </c>
      <c r="F688" t="s">
        <v>59</v>
      </c>
      <c r="G688" t="s">
        <v>50</v>
      </c>
      <c r="H688" t="s">
        <v>42</v>
      </c>
      <c r="I688" t="s">
        <v>13</v>
      </c>
    </row>
    <row r="689" spans="2:9" hidden="1" x14ac:dyDescent="0.2">
      <c r="B689" t="str">
        <f t="shared" si="10"/>
        <v>201410apartmentaveragebachelor_surveyVancouver</v>
      </c>
      <c r="C689">
        <v>2014</v>
      </c>
      <c r="D689">
        <v>10</v>
      </c>
      <c r="E689" t="s">
        <v>65</v>
      </c>
      <c r="F689" t="s">
        <v>59</v>
      </c>
      <c r="G689" t="s">
        <v>50</v>
      </c>
      <c r="H689" t="s">
        <v>43</v>
      </c>
      <c r="I689" t="s">
        <v>13</v>
      </c>
    </row>
    <row r="690" spans="2:9" hidden="1" x14ac:dyDescent="0.2">
      <c r="B690" t="str">
        <f t="shared" si="10"/>
        <v>201310apartmentaveragebachelor_surveyWest End/Stanley Park</v>
      </c>
      <c r="C690">
        <v>2013</v>
      </c>
      <c r="D690">
        <v>10</v>
      </c>
      <c r="E690" t="s">
        <v>65</v>
      </c>
      <c r="F690" t="s">
        <v>59</v>
      </c>
      <c r="G690" t="s">
        <v>50</v>
      </c>
      <c r="H690" t="s">
        <v>12</v>
      </c>
      <c r="I690" t="s">
        <v>13</v>
      </c>
    </row>
    <row r="691" spans="2:9" hidden="1" x14ac:dyDescent="0.2">
      <c r="B691" t="str">
        <f t="shared" si="10"/>
        <v>201310apartmentaveragebachelor_surveyEnglish Bay</v>
      </c>
      <c r="C691">
        <v>2013</v>
      </c>
      <c r="D691">
        <v>10</v>
      </c>
      <c r="E691" t="s">
        <v>65</v>
      </c>
      <c r="F691" t="s">
        <v>59</v>
      </c>
      <c r="G691" t="s">
        <v>50</v>
      </c>
      <c r="H691" t="s">
        <v>16</v>
      </c>
      <c r="I691" t="s">
        <v>13</v>
      </c>
    </row>
    <row r="692" spans="2:9" hidden="1" x14ac:dyDescent="0.2">
      <c r="B692" t="str">
        <f t="shared" si="10"/>
        <v>201310apartmentaveragebachelor_surveyDowntown</v>
      </c>
      <c r="C692">
        <v>2013</v>
      </c>
      <c r="D692">
        <v>10</v>
      </c>
      <c r="E692" t="s">
        <v>65</v>
      </c>
      <c r="F692" t="s">
        <v>59</v>
      </c>
      <c r="G692" t="s">
        <v>50</v>
      </c>
      <c r="H692" t="s">
        <v>17</v>
      </c>
      <c r="I692" t="s">
        <v>13</v>
      </c>
    </row>
    <row r="693" spans="2:9" hidden="1" x14ac:dyDescent="0.2">
      <c r="B693" t="str">
        <f t="shared" si="10"/>
        <v>201310apartmentaveragebachelor_surveySouth Granville/Oak</v>
      </c>
      <c r="C693">
        <v>2013</v>
      </c>
      <c r="D693">
        <v>10</v>
      </c>
      <c r="E693" t="s">
        <v>65</v>
      </c>
      <c r="F693" t="s">
        <v>59</v>
      </c>
      <c r="G693" t="s">
        <v>50</v>
      </c>
      <c r="H693" t="s">
        <v>19</v>
      </c>
      <c r="I693" t="s">
        <v>13</v>
      </c>
    </row>
    <row r="694" spans="2:9" hidden="1" x14ac:dyDescent="0.2">
      <c r="B694" t="str">
        <f t="shared" si="10"/>
        <v>201310apartmentaveragebachelor_surveyKitsilano/Point Grey</v>
      </c>
      <c r="C694">
        <v>2013</v>
      </c>
      <c r="D694">
        <v>10</v>
      </c>
      <c r="E694" t="s">
        <v>65</v>
      </c>
      <c r="F694" t="s">
        <v>59</v>
      </c>
      <c r="G694" t="s">
        <v>50</v>
      </c>
      <c r="H694" t="s">
        <v>20</v>
      </c>
      <c r="I694" t="s">
        <v>13</v>
      </c>
    </row>
    <row r="695" spans="2:9" hidden="1" x14ac:dyDescent="0.2">
      <c r="B695" t="str">
        <f t="shared" si="10"/>
        <v>201310apartmentaveragebachelor_surveyWestside/Kerrisdale</v>
      </c>
      <c r="C695">
        <v>2013</v>
      </c>
      <c r="D695">
        <v>10</v>
      </c>
      <c r="E695" t="s">
        <v>65</v>
      </c>
      <c r="F695" t="s">
        <v>59</v>
      </c>
      <c r="G695" t="s">
        <v>50</v>
      </c>
      <c r="H695" t="s">
        <v>21</v>
      </c>
      <c r="I695" t="s">
        <v>13</v>
      </c>
    </row>
    <row r="696" spans="2:9" hidden="1" x14ac:dyDescent="0.2">
      <c r="B696" t="str">
        <f t="shared" si="10"/>
        <v>201310apartmentaveragebachelor_surveyMarpole</v>
      </c>
      <c r="C696">
        <v>2013</v>
      </c>
      <c r="D696">
        <v>10</v>
      </c>
      <c r="E696" t="s">
        <v>65</v>
      </c>
      <c r="F696" t="s">
        <v>59</v>
      </c>
      <c r="G696" t="s">
        <v>50</v>
      </c>
      <c r="H696" t="s">
        <v>23</v>
      </c>
      <c r="I696" t="s">
        <v>13</v>
      </c>
    </row>
    <row r="697" spans="2:9" hidden="1" x14ac:dyDescent="0.2">
      <c r="B697" t="str">
        <f t="shared" si="10"/>
        <v>201310apartmentaveragebachelor_surveyMount Pleasant/Renfrew Heights</v>
      </c>
      <c r="C697">
        <v>2013</v>
      </c>
      <c r="D697">
        <v>10</v>
      </c>
      <c r="E697" t="s">
        <v>65</v>
      </c>
      <c r="F697" t="s">
        <v>59</v>
      </c>
      <c r="G697" t="s">
        <v>50</v>
      </c>
      <c r="H697" t="s">
        <v>24</v>
      </c>
      <c r="I697" t="s">
        <v>13</v>
      </c>
    </row>
    <row r="698" spans="2:9" hidden="1" x14ac:dyDescent="0.2">
      <c r="B698" t="str">
        <f t="shared" si="10"/>
        <v>201310apartmentaveragebachelor_surveyEast Hastings</v>
      </c>
      <c r="C698">
        <v>2013</v>
      </c>
      <c r="D698">
        <v>10</v>
      </c>
      <c r="E698" t="s">
        <v>65</v>
      </c>
      <c r="F698" t="s">
        <v>59</v>
      </c>
      <c r="G698" t="s">
        <v>50</v>
      </c>
      <c r="H698" t="s">
        <v>25</v>
      </c>
      <c r="I698" t="s">
        <v>15</v>
      </c>
    </row>
    <row r="699" spans="2:9" hidden="1" x14ac:dyDescent="0.2">
      <c r="B699" t="str">
        <f t="shared" si="10"/>
        <v>201310apartmentaveragebachelor_surveySoutheast Vancouver</v>
      </c>
      <c r="C699">
        <v>2013</v>
      </c>
      <c r="D699">
        <v>10</v>
      </c>
      <c r="E699" t="s">
        <v>65</v>
      </c>
      <c r="F699" t="s">
        <v>59</v>
      </c>
      <c r="G699" t="s">
        <v>50</v>
      </c>
      <c r="H699" t="s">
        <v>26</v>
      </c>
      <c r="I699" t="s">
        <v>13</v>
      </c>
    </row>
    <row r="700" spans="2:9" hidden="1" x14ac:dyDescent="0.2">
      <c r="B700" t="str">
        <f t="shared" si="10"/>
        <v>201310apartmentaveragebachelor_surveyUniversity Endowment Lands</v>
      </c>
      <c r="C700">
        <v>2013</v>
      </c>
      <c r="D700">
        <v>10</v>
      </c>
      <c r="E700" t="s">
        <v>65</v>
      </c>
      <c r="F700" t="s">
        <v>59</v>
      </c>
      <c r="G700" t="s">
        <v>50</v>
      </c>
      <c r="H700" t="s">
        <v>27</v>
      </c>
      <c r="I700" t="s">
        <v>13</v>
      </c>
    </row>
    <row r="701" spans="2:9" hidden="1" x14ac:dyDescent="0.2">
      <c r="B701" t="str">
        <f t="shared" si="10"/>
        <v>201310apartmentaveragebachelor_surveyCentral Park/Metrotown</v>
      </c>
      <c r="C701">
        <v>2013</v>
      </c>
      <c r="D701">
        <v>10</v>
      </c>
      <c r="E701" t="s">
        <v>65</v>
      </c>
      <c r="F701" t="s">
        <v>59</v>
      </c>
      <c r="G701" t="s">
        <v>50</v>
      </c>
      <c r="H701" t="s">
        <v>28</v>
      </c>
      <c r="I701" t="s">
        <v>13</v>
      </c>
    </row>
    <row r="702" spans="2:9" hidden="1" x14ac:dyDescent="0.2">
      <c r="B702" t="str">
        <f t="shared" si="10"/>
        <v>201310apartmentaveragebachelor_surveySoutheast Burnaby</v>
      </c>
      <c r="C702">
        <v>2013</v>
      </c>
      <c r="D702">
        <v>10</v>
      </c>
      <c r="E702" t="s">
        <v>65</v>
      </c>
      <c r="F702" t="s">
        <v>59</v>
      </c>
      <c r="G702" t="s">
        <v>50</v>
      </c>
      <c r="H702" t="s">
        <v>29</v>
      </c>
      <c r="I702" t="s">
        <v>13</v>
      </c>
    </row>
    <row r="703" spans="2:9" hidden="1" x14ac:dyDescent="0.2">
      <c r="B703" t="str">
        <f t="shared" si="10"/>
        <v>201310apartmentaveragebachelor_surveyNorth Burnaby</v>
      </c>
      <c r="C703">
        <v>2013</v>
      </c>
      <c r="D703">
        <v>10</v>
      </c>
      <c r="E703" t="s">
        <v>65</v>
      </c>
      <c r="F703" t="s">
        <v>59</v>
      </c>
      <c r="G703" t="s">
        <v>50</v>
      </c>
      <c r="H703" t="s">
        <v>31</v>
      </c>
      <c r="I703" t="s">
        <v>13</v>
      </c>
    </row>
    <row r="704" spans="2:9" hidden="1" x14ac:dyDescent="0.2">
      <c r="B704" t="str">
        <f t="shared" si="10"/>
        <v>201310apartmentaveragebachelor_surveyNew Westminster</v>
      </c>
      <c r="C704">
        <v>2013</v>
      </c>
      <c r="D704">
        <v>10</v>
      </c>
      <c r="E704" t="s">
        <v>65</v>
      </c>
      <c r="F704" t="s">
        <v>59</v>
      </c>
      <c r="G704" t="s">
        <v>50</v>
      </c>
      <c r="H704" t="s">
        <v>32</v>
      </c>
      <c r="I704" t="s">
        <v>13</v>
      </c>
    </row>
    <row r="705" spans="2:9" hidden="1" x14ac:dyDescent="0.2">
      <c r="B705" t="str">
        <f t="shared" si="10"/>
        <v>201310apartmentaveragebachelor_surveyNorth Vancouver City</v>
      </c>
      <c r="C705">
        <v>2013</v>
      </c>
      <c r="D705">
        <v>10</v>
      </c>
      <c r="E705" t="s">
        <v>65</v>
      </c>
      <c r="F705" t="s">
        <v>59</v>
      </c>
      <c r="G705" t="s">
        <v>50</v>
      </c>
      <c r="H705" t="s">
        <v>60</v>
      </c>
      <c r="I705" t="s">
        <v>13</v>
      </c>
    </row>
    <row r="706" spans="2:9" hidden="1" x14ac:dyDescent="0.2">
      <c r="B706" t="str">
        <f t="shared" si="10"/>
        <v>201310apartmentaveragebachelor_surveyNorth Vancouver DM</v>
      </c>
      <c r="C706">
        <v>2013</v>
      </c>
      <c r="D706">
        <v>10</v>
      </c>
      <c r="E706" t="s">
        <v>65</v>
      </c>
      <c r="F706" t="s">
        <v>59</v>
      </c>
      <c r="G706" t="s">
        <v>50</v>
      </c>
      <c r="H706" t="s">
        <v>34</v>
      </c>
      <c r="I706" t="s">
        <v>13</v>
      </c>
    </row>
    <row r="707" spans="2:9" hidden="1" x14ac:dyDescent="0.2">
      <c r="B707" t="str">
        <f t="shared" si="10"/>
        <v>201310apartmentaveragebachelor_surveyWest Vancouver</v>
      </c>
      <c r="C707">
        <v>2013</v>
      </c>
      <c r="D707">
        <v>10</v>
      </c>
      <c r="E707" t="s">
        <v>65</v>
      </c>
      <c r="F707" t="s">
        <v>59</v>
      </c>
      <c r="G707" t="s">
        <v>50</v>
      </c>
      <c r="H707" t="s">
        <v>35</v>
      </c>
      <c r="I707" t="s">
        <v>13</v>
      </c>
    </row>
    <row r="708" spans="2:9" hidden="1" x14ac:dyDescent="0.2">
      <c r="B708" t="str">
        <f t="shared" si="10"/>
        <v>201310apartmentaveragebachelor_surveyRichmond</v>
      </c>
      <c r="C708">
        <v>2013</v>
      </c>
      <c r="D708">
        <v>10</v>
      </c>
      <c r="E708" t="s">
        <v>65</v>
      </c>
      <c r="F708" t="s">
        <v>59</v>
      </c>
      <c r="G708" t="s">
        <v>50</v>
      </c>
      <c r="H708" t="s">
        <v>36</v>
      </c>
      <c r="I708" t="s">
        <v>13</v>
      </c>
    </row>
    <row r="709" spans="2:9" hidden="1" x14ac:dyDescent="0.2">
      <c r="B709" t="str">
        <f t="shared" si="10"/>
        <v>201310apartmentaveragebachelor_surveyDelta</v>
      </c>
      <c r="C709">
        <v>2013</v>
      </c>
      <c r="D709">
        <v>10</v>
      </c>
      <c r="E709" t="s">
        <v>65</v>
      </c>
      <c r="F709" t="s">
        <v>59</v>
      </c>
      <c r="G709" t="s">
        <v>50</v>
      </c>
      <c r="H709" t="s">
        <v>37</v>
      </c>
      <c r="I709" t="s">
        <v>13</v>
      </c>
    </row>
    <row r="710" spans="2:9" hidden="1" x14ac:dyDescent="0.2">
      <c r="B710" t="str">
        <f t="shared" ref="B710:B773" si="11">C710&amp;D710&amp;E710&amp;F710&amp;G710&amp;H710</f>
        <v>201310apartmentaveragebachelor_surveySurrey</v>
      </c>
      <c r="C710">
        <v>2013</v>
      </c>
      <c r="D710">
        <v>10</v>
      </c>
      <c r="E710" t="s">
        <v>65</v>
      </c>
      <c r="F710" t="s">
        <v>59</v>
      </c>
      <c r="G710" t="s">
        <v>50</v>
      </c>
      <c r="H710" t="s">
        <v>38</v>
      </c>
      <c r="I710" t="s">
        <v>13</v>
      </c>
    </row>
    <row r="711" spans="2:9" hidden="1" x14ac:dyDescent="0.2">
      <c r="B711" t="str">
        <f t="shared" si="11"/>
        <v>201310apartmentaveragebachelor_surveyWhite Rock</v>
      </c>
      <c r="C711">
        <v>2013</v>
      </c>
      <c r="D711">
        <v>10</v>
      </c>
      <c r="E711" t="s">
        <v>65</v>
      </c>
      <c r="F711" t="s">
        <v>59</v>
      </c>
      <c r="G711" t="s">
        <v>50</v>
      </c>
      <c r="H711" t="s">
        <v>39</v>
      </c>
      <c r="I711" t="s">
        <v>13</v>
      </c>
    </row>
    <row r="712" spans="2:9" hidden="1" x14ac:dyDescent="0.2">
      <c r="B712" t="str">
        <f t="shared" si="11"/>
        <v>201310apartmentaveragebachelor_surveyLangley City and Langley DM</v>
      </c>
      <c r="C712">
        <v>2013</v>
      </c>
      <c r="D712">
        <v>10</v>
      </c>
      <c r="E712" t="s">
        <v>65</v>
      </c>
      <c r="F712" t="s">
        <v>59</v>
      </c>
      <c r="G712" t="s">
        <v>50</v>
      </c>
      <c r="H712" t="s">
        <v>40</v>
      </c>
      <c r="I712" t="s">
        <v>13</v>
      </c>
    </row>
    <row r="713" spans="2:9" hidden="1" x14ac:dyDescent="0.2">
      <c r="B713" t="str">
        <f t="shared" si="11"/>
        <v>201310apartmentaveragebachelor_surveyTri-Cities</v>
      </c>
      <c r="C713">
        <v>2013</v>
      </c>
      <c r="D713">
        <v>10</v>
      </c>
      <c r="E713" t="s">
        <v>65</v>
      </c>
      <c r="F713" t="s">
        <v>59</v>
      </c>
      <c r="G713" t="s">
        <v>50</v>
      </c>
      <c r="H713" t="s">
        <v>41</v>
      </c>
      <c r="I713" t="s">
        <v>13</v>
      </c>
    </row>
    <row r="714" spans="2:9" hidden="1" x14ac:dyDescent="0.2">
      <c r="B714" t="str">
        <f t="shared" si="11"/>
        <v>201310apartmentaveragebachelor_surveyMaple Ridge/Pitt Meadows</v>
      </c>
      <c r="C714">
        <v>2013</v>
      </c>
      <c r="D714">
        <v>10</v>
      </c>
      <c r="E714" t="s">
        <v>65</v>
      </c>
      <c r="F714" t="s">
        <v>59</v>
      </c>
      <c r="G714" t="s">
        <v>50</v>
      </c>
      <c r="H714" t="s">
        <v>42</v>
      </c>
      <c r="I714" t="s">
        <v>13</v>
      </c>
    </row>
    <row r="715" spans="2:9" hidden="1" x14ac:dyDescent="0.2">
      <c r="B715" t="str">
        <f t="shared" si="11"/>
        <v>201310apartmentaveragebachelor_surveyVancouver</v>
      </c>
      <c r="C715">
        <v>2013</v>
      </c>
      <c r="D715">
        <v>10</v>
      </c>
      <c r="E715" t="s">
        <v>65</v>
      </c>
      <c r="F715" t="s">
        <v>59</v>
      </c>
      <c r="G715" t="s">
        <v>50</v>
      </c>
      <c r="H715" t="s">
        <v>43</v>
      </c>
      <c r="I715" t="s">
        <v>13</v>
      </c>
    </row>
    <row r="716" spans="2:9" hidden="1" x14ac:dyDescent="0.2">
      <c r="B716" t="str">
        <f t="shared" si="11"/>
        <v>201210apartmentaveragebachelor_surveyWest End/Stanley Park</v>
      </c>
      <c r="C716">
        <v>2012</v>
      </c>
      <c r="D716">
        <v>10</v>
      </c>
      <c r="E716" t="s">
        <v>65</v>
      </c>
      <c r="F716" t="s">
        <v>59</v>
      </c>
      <c r="G716" t="s">
        <v>50</v>
      </c>
      <c r="H716" t="s">
        <v>12</v>
      </c>
      <c r="I716" t="s">
        <v>13</v>
      </c>
    </row>
    <row r="717" spans="2:9" hidden="1" x14ac:dyDescent="0.2">
      <c r="B717" t="str">
        <f t="shared" si="11"/>
        <v>201210apartmentaveragebachelor_surveyEnglish Bay</v>
      </c>
      <c r="C717">
        <v>2012</v>
      </c>
      <c r="D717">
        <v>10</v>
      </c>
      <c r="E717" t="s">
        <v>65</v>
      </c>
      <c r="F717" t="s">
        <v>59</v>
      </c>
      <c r="G717" t="s">
        <v>50</v>
      </c>
      <c r="H717" t="s">
        <v>16</v>
      </c>
      <c r="I717" t="s">
        <v>13</v>
      </c>
    </row>
    <row r="718" spans="2:9" hidden="1" x14ac:dyDescent="0.2">
      <c r="B718" t="str">
        <f t="shared" si="11"/>
        <v>201210apartmentaveragebachelor_surveyDowntown</v>
      </c>
      <c r="C718">
        <v>2012</v>
      </c>
      <c r="D718">
        <v>10</v>
      </c>
      <c r="E718" t="s">
        <v>65</v>
      </c>
      <c r="F718" t="s">
        <v>59</v>
      </c>
      <c r="G718" t="s">
        <v>50</v>
      </c>
      <c r="H718" t="s">
        <v>17</v>
      </c>
      <c r="I718" t="s">
        <v>15</v>
      </c>
    </row>
    <row r="719" spans="2:9" hidden="1" x14ac:dyDescent="0.2">
      <c r="B719" t="str">
        <f t="shared" si="11"/>
        <v>201210apartmentaveragebachelor_surveySouth Granville/Oak</v>
      </c>
      <c r="C719">
        <v>2012</v>
      </c>
      <c r="D719">
        <v>10</v>
      </c>
      <c r="E719" t="s">
        <v>65</v>
      </c>
      <c r="F719" t="s">
        <v>59</v>
      </c>
      <c r="G719" t="s">
        <v>50</v>
      </c>
      <c r="H719" t="s">
        <v>19</v>
      </c>
      <c r="I719" t="s">
        <v>13</v>
      </c>
    </row>
    <row r="720" spans="2:9" hidden="1" x14ac:dyDescent="0.2">
      <c r="B720" t="str">
        <f t="shared" si="11"/>
        <v>201210apartmentaveragebachelor_surveyKitsilano/Point Grey</v>
      </c>
      <c r="C720">
        <v>2012</v>
      </c>
      <c r="D720">
        <v>10</v>
      </c>
      <c r="E720" t="s">
        <v>65</v>
      </c>
      <c r="F720" t="s">
        <v>59</v>
      </c>
      <c r="G720" t="s">
        <v>50</v>
      </c>
      <c r="H720" t="s">
        <v>20</v>
      </c>
      <c r="I720" t="s">
        <v>13</v>
      </c>
    </row>
    <row r="721" spans="2:9" hidden="1" x14ac:dyDescent="0.2">
      <c r="B721" t="str">
        <f t="shared" si="11"/>
        <v>201210apartmentaveragebachelor_surveyWestside/Kerrisdale</v>
      </c>
      <c r="C721">
        <v>2012</v>
      </c>
      <c r="D721">
        <v>10</v>
      </c>
      <c r="E721" t="s">
        <v>65</v>
      </c>
      <c r="F721" t="s">
        <v>59</v>
      </c>
      <c r="G721" t="s">
        <v>50</v>
      </c>
      <c r="H721" t="s">
        <v>21</v>
      </c>
      <c r="I721" t="s">
        <v>13</v>
      </c>
    </row>
    <row r="722" spans="2:9" hidden="1" x14ac:dyDescent="0.2">
      <c r="B722" t="str">
        <f t="shared" si="11"/>
        <v>201210apartmentaveragebachelor_surveyMarpole</v>
      </c>
      <c r="C722">
        <v>2012</v>
      </c>
      <c r="D722">
        <v>10</v>
      </c>
      <c r="E722" t="s">
        <v>65</v>
      </c>
      <c r="F722" t="s">
        <v>59</v>
      </c>
      <c r="G722" t="s">
        <v>50</v>
      </c>
      <c r="H722" t="s">
        <v>23</v>
      </c>
      <c r="I722" t="s">
        <v>13</v>
      </c>
    </row>
    <row r="723" spans="2:9" hidden="1" x14ac:dyDescent="0.2">
      <c r="B723" t="str">
        <f t="shared" si="11"/>
        <v>201210apartmentaveragebachelor_surveyMount Pleasant/Renfrew Heights</v>
      </c>
      <c r="C723">
        <v>2012</v>
      </c>
      <c r="D723">
        <v>10</v>
      </c>
      <c r="E723" t="s">
        <v>65</v>
      </c>
      <c r="F723" t="s">
        <v>59</v>
      </c>
      <c r="G723" t="s">
        <v>50</v>
      </c>
      <c r="H723" t="s">
        <v>24</v>
      </c>
      <c r="I723" t="s">
        <v>13</v>
      </c>
    </row>
    <row r="724" spans="2:9" hidden="1" x14ac:dyDescent="0.2">
      <c r="B724" t="str">
        <f t="shared" si="11"/>
        <v>201210apartmentaveragebachelor_surveyEast Hastings</v>
      </c>
      <c r="C724">
        <v>2012</v>
      </c>
      <c r="D724">
        <v>10</v>
      </c>
      <c r="E724" t="s">
        <v>65</v>
      </c>
      <c r="F724" t="s">
        <v>59</v>
      </c>
      <c r="G724" t="s">
        <v>50</v>
      </c>
      <c r="H724" t="s">
        <v>25</v>
      </c>
      <c r="I724" t="s">
        <v>15</v>
      </c>
    </row>
    <row r="725" spans="2:9" hidden="1" x14ac:dyDescent="0.2">
      <c r="B725" t="str">
        <f t="shared" si="11"/>
        <v>201210apartmentaveragebachelor_surveySoutheast Vancouver</v>
      </c>
      <c r="C725">
        <v>2012</v>
      </c>
      <c r="D725">
        <v>10</v>
      </c>
      <c r="E725" t="s">
        <v>65</v>
      </c>
      <c r="F725" t="s">
        <v>59</v>
      </c>
      <c r="G725" t="s">
        <v>50</v>
      </c>
      <c r="H725" t="s">
        <v>26</v>
      </c>
      <c r="I725" t="s">
        <v>13</v>
      </c>
    </row>
    <row r="726" spans="2:9" hidden="1" x14ac:dyDescent="0.2">
      <c r="B726" t="str">
        <f t="shared" si="11"/>
        <v>201210apartmentaveragebachelor_surveyUniversity Endowment Lands</v>
      </c>
      <c r="C726">
        <v>2012</v>
      </c>
      <c r="D726">
        <v>10</v>
      </c>
      <c r="E726" t="s">
        <v>65</v>
      </c>
      <c r="F726" t="s">
        <v>59</v>
      </c>
      <c r="G726" t="s">
        <v>50</v>
      </c>
      <c r="H726" t="s">
        <v>27</v>
      </c>
    </row>
    <row r="727" spans="2:9" hidden="1" x14ac:dyDescent="0.2">
      <c r="B727" t="str">
        <f t="shared" si="11"/>
        <v>201210apartmentaveragebachelor_surveyCentral Park/Metrotown</v>
      </c>
      <c r="C727">
        <v>2012</v>
      </c>
      <c r="D727">
        <v>10</v>
      </c>
      <c r="E727" t="s">
        <v>65</v>
      </c>
      <c r="F727" t="s">
        <v>59</v>
      </c>
      <c r="G727" t="s">
        <v>50</v>
      </c>
      <c r="H727" t="s">
        <v>28</v>
      </c>
      <c r="I727" t="s">
        <v>13</v>
      </c>
    </row>
    <row r="728" spans="2:9" hidden="1" x14ac:dyDescent="0.2">
      <c r="B728" t="str">
        <f t="shared" si="11"/>
        <v>201210apartmentaveragebachelor_surveySoutheast Burnaby</v>
      </c>
      <c r="C728">
        <v>2012</v>
      </c>
      <c r="D728">
        <v>10</v>
      </c>
      <c r="E728" t="s">
        <v>65</v>
      </c>
      <c r="F728" t="s">
        <v>59</v>
      </c>
      <c r="G728" t="s">
        <v>50</v>
      </c>
      <c r="H728" t="s">
        <v>29</v>
      </c>
      <c r="I728" t="s">
        <v>13</v>
      </c>
    </row>
    <row r="729" spans="2:9" hidden="1" x14ac:dyDescent="0.2">
      <c r="B729" t="str">
        <f t="shared" si="11"/>
        <v>201210apartmentaveragebachelor_surveyNorth Burnaby</v>
      </c>
      <c r="C729">
        <v>2012</v>
      </c>
      <c r="D729">
        <v>10</v>
      </c>
      <c r="E729" t="s">
        <v>65</v>
      </c>
      <c r="F729" t="s">
        <v>59</v>
      </c>
      <c r="G729" t="s">
        <v>50</v>
      </c>
      <c r="H729" t="s">
        <v>31</v>
      </c>
      <c r="I729" t="s">
        <v>13</v>
      </c>
    </row>
    <row r="730" spans="2:9" hidden="1" x14ac:dyDescent="0.2">
      <c r="B730" t="str">
        <f t="shared" si="11"/>
        <v>201210apartmentaveragebachelor_surveyNew Westminster</v>
      </c>
      <c r="C730">
        <v>2012</v>
      </c>
      <c r="D730">
        <v>10</v>
      </c>
      <c r="E730" t="s">
        <v>65</v>
      </c>
      <c r="F730" t="s">
        <v>59</v>
      </c>
      <c r="G730" t="s">
        <v>50</v>
      </c>
      <c r="H730" t="s">
        <v>32</v>
      </c>
      <c r="I730" t="s">
        <v>13</v>
      </c>
    </row>
    <row r="731" spans="2:9" hidden="1" x14ac:dyDescent="0.2">
      <c r="B731" t="str">
        <f t="shared" si="11"/>
        <v>201210apartmentaveragebachelor_surveyNorth Vancouver City</v>
      </c>
      <c r="C731">
        <v>2012</v>
      </c>
      <c r="D731">
        <v>10</v>
      </c>
      <c r="E731" t="s">
        <v>65</v>
      </c>
      <c r="F731" t="s">
        <v>59</v>
      </c>
      <c r="G731" t="s">
        <v>50</v>
      </c>
      <c r="H731" t="s">
        <v>60</v>
      </c>
      <c r="I731" t="s">
        <v>13</v>
      </c>
    </row>
    <row r="732" spans="2:9" hidden="1" x14ac:dyDescent="0.2">
      <c r="B732" t="str">
        <f t="shared" si="11"/>
        <v>201210apartmentaveragebachelor_surveyNorth Vancouver DM</v>
      </c>
      <c r="C732">
        <v>2012</v>
      </c>
      <c r="D732">
        <v>10</v>
      </c>
      <c r="E732" t="s">
        <v>65</v>
      </c>
      <c r="F732" t="s">
        <v>59</v>
      </c>
      <c r="G732" t="s">
        <v>50</v>
      </c>
      <c r="H732" t="s">
        <v>34</v>
      </c>
      <c r="I732" t="s">
        <v>13</v>
      </c>
    </row>
    <row r="733" spans="2:9" hidden="1" x14ac:dyDescent="0.2">
      <c r="B733" t="str">
        <f t="shared" si="11"/>
        <v>201210apartmentaveragebachelor_surveyWest Vancouver</v>
      </c>
      <c r="C733">
        <v>2012</v>
      </c>
      <c r="D733">
        <v>10</v>
      </c>
      <c r="E733" t="s">
        <v>65</v>
      </c>
      <c r="F733" t="s">
        <v>59</v>
      </c>
      <c r="G733" t="s">
        <v>50</v>
      </c>
      <c r="H733" t="s">
        <v>35</v>
      </c>
      <c r="I733" t="s">
        <v>13</v>
      </c>
    </row>
    <row r="734" spans="2:9" hidden="1" x14ac:dyDescent="0.2">
      <c r="B734" t="str">
        <f t="shared" si="11"/>
        <v>201210apartmentaveragebachelor_surveyRichmond</v>
      </c>
      <c r="C734">
        <v>2012</v>
      </c>
      <c r="D734">
        <v>10</v>
      </c>
      <c r="E734" t="s">
        <v>65</v>
      </c>
      <c r="F734" t="s">
        <v>59</v>
      </c>
      <c r="G734" t="s">
        <v>50</v>
      </c>
      <c r="H734" t="s">
        <v>36</v>
      </c>
      <c r="I734" t="s">
        <v>13</v>
      </c>
    </row>
    <row r="735" spans="2:9" hidden="1" x14ac:dyDescent="0.2">
      <c r="B735" t="str">
        <f t="shared" si="11"/>
        <v>201210apartmentaveragebachelor_surveyDelta</v>
      </c>
      <c r="C735">
        <v>2012</v>
      </c>
      <c r="D735">
        <v>10</v>
      </c>
      <c r="E735" t="s">
        <v>65</v>
      </c>
      <c r="F735" t="s">
        <v>59</v>
      </c>
      <c r="G735" t="s">
        <v>50</v>
      </c>
      <c r="H735" t="s">
        <v>37</v>
      </c>
      <c r="I735" t="s">
        <v>13</v>
      </c>
    </row>
    <row r="736" spans="2:9" hidden="1" x14ac:dyDescent="0.2">
      <c r="B736" t="str">
        <f t="shared" si="11"/>
        <v>201210apartmentaveragebachelor_surveySurrey</v>
      </c>
      <c r="C736">
        <v>2012</v>
      </c>
      <c r="D736">
        <v>10</v>
      </c>
      <c r="E736" t="s">
        <v>65</v>
      </c>
      <c r="F736" t="s">
        <v>59</v>
      </c>
      <c r="G736" t="s">
        <v>50</v>
      </c>
      <c r="H736" t="s">
        <v>38</v>
      </c>
      <c r="I736" t="s">
        <v>13</v>
      </c>
    </row>
    <row r="737" spans="2:9" hidden="1" x14ac:dyDescent="0.2">
      <c r="B737" t="str">
        <f t="shared" si="11"/>
        <v>201210apartmentaveragebachelor_surveyWhite Rock</v>
      </c>
      <c r="C737">
        <v>2012</v>
      </c>
      <c r="D737">
        <v>10</v>
      </c>
      <c r="E737" t="s">
        <v>65</v>
      </c>
      <c r="F737" t="s">
        <v>59</v>
      </c>
      <c r="G737" t="s">
        <v>50</v>
      </c>
      <c r="H737" t="s">
        <v>39</v>
      </c>
      <c r="I737" t="s">
        <v>13</v>
      </c>
    </row>
    <row r="738" spans="2:9" hidden="1" x14ac:dyDescent="0.2">
      <c r="B738" t="str">
        <f t="shared" si="11"/>
        <v>201210apartmentaveragebachelor_surveyLangley City and Langley DM</v>
      </c>
      <c r="C738">
        <v>2012</v>
      </c>
      <c r="D738">
        <v>10</v>
      </c>
      <c r="E738" t="s">
        <v>65</v>
      </c>
      <c r="F738" t="s">
        <v>59</v>
      </c>
      <c r="G738" t="s">
        <v>50</v>
      </c>
      <c r="H738" t="s">
        <v>40</v>
      </c>
      <c r="I738" t="s">
        <v>13</v>
      </c>
    </row>
    <row r="739" spans="2:9" hidden="1" x14ac:dyDescent="0.2">
      <c r="B739" t="str">
        <f t="shared" si="11"/>
        <v>201210apartmentaveragebachelor_surveyTri-Cities</v>
      </c>
      <c r="C739">
        <v>2012</v>
      </c>
      <c r="D739">
        <v>10</v>
      </c>
      <c r="E739" t="s">
        <v>65</v>
      </c>
      <c r="F739" t="s">
        <v>59</v>
      </c>
      <c r="G739" t="s">
        <v>50</v>
      </c>
      <c r="H739" t="s">
        <v>41</v>
      </c>
      <c r="I739" t="s">
        <v>13</v>
      </c>
    </row>
    <row r="740" spans="2:9" hidden="1" x14ac:dyDescent="0.2">
      <c r="B740" t="str">
        <f t="shared" si="11"/>
        <v>201210apartmentaveragebachelor_surveyMaple Ridge/Pitt Meadows</v>
      </c>
      <c r="C740">
        <v>2012</v>
      </c>
      <c r="D740">
        <v>10</v>
      </c>
      <c r="E740" t="s">
        <v>65</v>
      </c>
      <c r="F740" t="s">
        <v>59</v>
      </c>
      <c r="G740" t="s">
        <v>50</v>
      </c>
      <c r="H740" t="s">
        <v>42</v>
      </c>
      <c r="I740" t="s">
        <v>15</v>
      </c>
    </row>
    <row r="741" spans="2:9" hidden="1" x14ac:dyDescent="0.2">
      <c r="B741" t="str">
        <f t="shared" si="11"/>
        <v>201210apartmentaveragebachelor_surveyVancouver</v>
      </c>
      <c r="C741">
        <v>2012</v>
      </c>
      <c r="D741">
        <v>10</v>
      </c>
      <c r="E741" t="s">
        <v>65</v>
      </c>
      <c r="F741" t="s">
        <v>59</v>
      </c>
      <c r="G741" t="s">
        <v>50</v>
      </c>
      <c r="H741" t="s">
        <v>43</v>
      </c>
      <c r="I741" t="s">
        <v>13</v>
      </c>
    </row>
    <row r="742" spans="2:9" hidden="1" x14ac:dyDescent="0.2">
      <c r="B742" t="str">
        <f t="shared" si="11"/>
        <v>201110apartmentaveragebachelor_surveyWest End/Stanley Park</v>
      </c>
      <c r="C742">
        <v>2011</v>
      </c>
      <c r="D742">
        <v>10</v>
      </c>
      <c r="E742" t="s">
        <v>65</v>
      </c>
      <c r="F742" t="s">
        <v>59</v>
      </c>
      <c r="G742" t="s">
        <v>50</v>
      </c>
      <c r="H742" t="s">
        <v>12</v>
      </c>
      <c r="I742" t="s">
        <v>13</v>
      </c>
    </row>
    <row r="743" spans="2:9" hidden="1" x14ac:dyDescent="0.2">
      <c r="B743" t="str">
        <f t="shared" si="11"/>
        <v>201110apartmentaveragebachelor_surveyEnglish Bay</v>
      </c>
      <c r="C743">
        <v>2011</v>
      </c>
      <c r="D743">
        <v>10</v>
      </c>
      <c r="E743" t="s">
        <v>65</v>
      </c>
      <c r="F743" t="s">
        <v>59</v>
      </c>
      <c r="G743" t="s">
        <v>50</v>
      </c>
      <c r="H743" t="s">
        <v>16</v>
      </c>
      <c r="I743" t="s">
        <v>13</v>
      </c>
    </row>
    <row r="744" spans="2:9" hidden="1" x14ac:dyDescent="0.2">
      <c r="B744" t="str">
        <f t="shared" si="11"/>
        <v>201110apartmentaveragebachelor_surveyDowntown</v>
      </c>
      <c r="C744">
        <v>2011</v>
      </c>
      <c r="D744">
        <v>10</v>
      </c>
      <c r="E744" t="s">
        <v>65</v>
      </c>
      <c r="F744" t="s">
        <v>59</v>
      </c>
      <c r="G744" t="s">
        <v>50</v>
      </c>
      <c r="H744" t="s">
        <v>17</v>
      </c>
      <c r="I744" t="s">
        <v>13</v>
      </c>
    </row>
    <row r="745" spans="2:9" hidden="1" x14ac:dyDescent="0.2">
      <c r="B745" t="str">
        <f t="shared" si="11"/>
        <v>201110apartmentaveragebachelor_surveySouth Granville/Oak</v>
      </c>
      <c r="C745">
        <v>2011</v>
      </c>
      <c r="D745">
        <v>10</v>
      </c>
      <c r="E745" t="s">
        <v>65</v>
      </c>
      <c r="F745" t="s">
        <v>59</v>
      </c>
      <c r="G745" t="s">
        <v>50</v>
      </c>
      <c r="H745" t="s">
        <v>19</v>
      </c>
      <c r="I745" t="s">
        <v>13</v>
      </c>
    </row>
    <row r="746" spans="2:9" hidden="1" x14ac:dyDescent="0.2">
      <c r="B746" t="str">
        <f t="shared" si="11"/>
        <v>201110apartmentaveragebachelor_surveyKitsilano/Point Grey</v>
      </c>
      <c r="C746">
        <v>2011</v>
      </c>
      <c r="D746">
        <v>10</v>
      </c>
      <c r="E746" t="s">
        <v>65</v>
      </c>
      <c r="F746" t="s">
        <v>59</v>
      </c>
      <c r="G746" t="s">
        <v>50</v>
      </c>
      <c r="H746" t="s">
        <v>20</v>
      </c>
      <c r="I746" t="s">
        <v>13</v>
      </c>
    </row>
    <row r="747" spans="2:9" hidden="1" x14ac:dyDescent="0.2">
      <c r="B747" t="str">
        <f t="shared" si="11"/>
        <v>201110apartmentaveragebachelor_surveyWestside/Kerrisdale</v>
      </c>
      <c r="C747">
        <v>2011</v>
      </c>
      <c r="D747">
        <v>10</v>
      </c>
      <c r="E747" t="s">
        <v>65</v>
      </c>
      <c r="F747" t="s">
        <v>59</v>
      </c>
      <c r="G747" t="s">
        <v>50</v>
      </c>
      <c r="H747" t="s">
        <v>21</v>
      </c>
      <c r="I747" t="s">
        <v>13</v>
      </c>
    </row>
    <row r="748" spans="2:9" hidden="1" x14ac:dyDescent="0.2">
      <c r="B748" t="str">
        <f t="shared" si="11"/>
        <v>201110apartmentaveragebachelor_surveyMarpole</v>
      </c>
      <c r="C748">
        <v>2011</v>
      </c>
      <c r="D748">
        <v>10</v>
      </c>
      <c r="E748" t="s">
        <v>65</v>
      </c>
      <c r="F748" t="s">
        <v>59</v>
      </c>
      <c r="G748" t="s">
        <v>50</v>
      </c>
      <c r="H748" t="s">
        <v>23</v>
      </c>
      <c r="I748" t="s">
        <v>13</v>
      </c>
    </row>
    <row r="749" spans="2:9" hidden="1" x14ac:dyDescent="0.2">
      <c r="B749" t="str">
        <f t="shared" si="11"/>
        <v>201110apartmentaveragebachelor_surveyMount Pleasant/Renfrew Heights</v>
      </c>
      <c r="C749">
        <v>2011</v>
      </c>
      <c r="D749">
        <v>10</v>
      </c>
      <c r="E749" t="s">
        <v>65</v>
      </c>
      <c r="F749" t="s">
        <v>59</v>
      </c>
      <c r="G749" t="s">
        <v>50</v>
      </c>
      <c r="H749" t="s">
        <v>24</v>
      </c>
      <c r="I749" t="s">
        <v>13</v>
      </c>
    </row>
    <row r="750" spans="2:9" hidden="1" x14ac:dyDescent="0.2">
      <c r="B750" t="str">
        <f t="shared" si="11"/>
        <v>201110apartmentaveragebachelor_surveyEast Hastings</v>
      </c>
      <c r="C750">
        <v>2011</v>
      </c>
      <c r="D750">
        <v>10</v>
      </c>
      <c r="E750" t="s">
        <v>65</v>
      </c>
      <c r="F750" t="s">
        <v>59</v>
      </c>
      <c r="G750" t="s">
        <v>50</v>
      </c>
      <c r="H750" t="s">
        <v>25</v>
      </c>
      <c r="I750" t="s">
        <v>15</v>
      </c>
    </row>
    <row r="751" spans="2:9" hidden="1" x14ac:dyDescent="0.2">
      <c r="B751" t="str">
        <f t="shared" si="11"/>
        <v>201110apartmentaveragebachelor_surveySoutheast Vancouver</v>
      </c>
      <c r="C751">
        <v>2011</v>
      </c>
      <c r="D751">
        <v>10</v>
      </c>
      <c r="E751" t="s">
        <v>65</v>
      </c>
      <c r="F751" t="s">
        <v>59</v>
      </c>
      <c r="G751" t="s">
        <v>50</v>
      </c>
      <c r="H751" t="s">
        <v>26</v>
      </c>
      <c r="I751" t="s">
        <v>13</v>
      </c>
    </row>
    <row r="752" spans="2:9" hidden="1" x14ac:dyDescent="0.2">
      <c r="B752" t="str">
        <f t="shared" si="11"/>
        <v>201110apartmentaveragebachelor_surveyUniversity Endowment Lands</v>
      </c>
      <c r="C752">
        <v>2011</v>
      </c>
      <c r="D752">
        <v>10</v>
      </c>
      <c r="E752" t="s">
        <v>65</v>
      </c>
      <c r="F752" t="s">
        <v>59</v>
      </c>
      <c r="G752" t="s">
        <v>50</v>
      </c>
      <c r="H752" t="s">
        <v>27</v>
      </c>
    </row>
    <row r="753" spans="2:9" hidden="1" x14ac:dyDescent="0.2">
      <c r="B753" t="str">
        <f t="shared" si="11"/>
        <v>201110apartmentaveragebachelor_surveyCentral Park/Metrotown</v>
      </c>
      <c r="C753">
        <v>2011</v>
      </c>
      <c r="D753">
        <v>10</v>
      </c>
      <c r="E753" t="s">
        <v>65</v>
      </c>
      <c r="F753" t="s">
        <v>59</v>
      </c>
      <c r="G753" t="s">
        <v>50</v>
      </c>
      <c r="H753" t="s">
        <v>28</v>
      </c>
      <c r="I753" t="s">
        <v>13</v>
      </c>
    </row>
    <row r="754" spans="2:9" hidden="1" x14ac:dyDescent="0.2">
      <c r="B754" t="str">
        <f t="shared" si="11"/>
        <v>201110apartmentaveragebachelor_surveySoutheast Burnaby</v>
      </c>
      <c r="C754">
        <v>2011</v>
      </c>
      <c r="D754">
        <v>10</v>
      </c>
      <c r="E754" t="s">
        <v>65</v>
      </c>
      <c r="F754" t="s">
        <v>59</v>
      </c>
      <c r="G754" t="s">
        <v>50</v>
      </c>
      <c r="H754" t="s">
        <v>29</v>
      </c>
      <c r="I754" t="s">
        <v>13</v>
      </c>
    </row>
    <row r="755" spans="2:9" hidden="1" x14ac:dyDescent="0.2">
      <c r="B755" t="str">
        <f t="shared" si="11"/>
        <v>201110apartmentaveragebachelor_surveyNorth Burnaby</v>
      </c>
      <c r="C755">
        <v>2011</v>
      </c>
      <c r="D755">
        <v>10</v>
      </c>
      <c r="E755" t="s">
        <v>65</v>
      </c>
      <c r="F755" t="s">
        <v>59</v>
      </c>
      <c r="G755" t="s">
        <v>50</v>
      </c>
      <c r="H755" t="s">
        <v>31</v>
      </c>
      <c r="I755" t="s">
        <v>13</v>
      </c>
    </row>
    <row r="756" spans="2:9" hidden="1" x14ac:dyDescent="0.2">
      <c r="B756" t="str">
        <f t="shared" si="11"/>
        <v>201110apartmentaveragebachelor_surveyNew Westminster</v>
      </c>
      <c r="C756">
        <v>2011</v>
      </c>
      <c r="D756">
        <v>10</v>
      </c>
      <c r="E756" t="s">
        <v>65</v>
      </c>
      <c r="F756" t="s">
        <v>59</v>
      </c>
      <c r="G756" t="s">
        <v>50</v>
      </c>
      <c r="H756" t="s">
        <v>32</v>
      </c>
      <c r="I756" t="s">
        <v>13</v>
      </c>
    </row>
    <row r="757" spans="2:9" hidden="1" x14ac:dyDescent="0.2">
      <c r="B757" t="str">
        <f t="shared" si="11"/>
        <v>201110apartmentaveragebachelor_surveyNorth Vancouver City</v>
      </c>
      <c r="C757">
        <v>2011</v>
      </c>
      <c r="D757">
        <v>10</v>
      </c>
      <c r="E757" t="s">
        <v>65</v>
      </c>
      <c r="F757" t="s">
        <v>59</v>
      </c>
      <c r="G757" t="s">
        <v>50</v>
      </c>
      <c r="H757" t="s">
        <v>60</v>
      </c>
      <c r="I757" t="s">
        <v>13</v>
      </c>
    </row>
    <row r="758" spans="2:9" hidden="1" x14ac:dyDescent="0.2">
      <c r="B758" t="str">
        <f t="shared" si="11"/>
        <v>201110apartmentaveragebachelor_surveyNorth Vancouver DM</v>
      </c>
      <c r="C758">
        <v>2011</v>
      </c>
      <c r="D758">
        <v>10</v>
      </c>
      <c r="E758" t="s">
        <v>65</v>
      </c>
      <c r="F758" t="s">
        <v>59</v>
      </c>
      <c r="G758" t="s">
        <v>50</v>
      </c>
      <c r="H758" t="s">
        <v>34</v>
      </c>
      <c r="I758" t="s">
        <v>13</v>
      </c>
    </row>
    <row r="759" spans="2:9" hidden="1" x14ac:dyDescent="0.2">
      <c r="B759" t="str">
        <f t="shared" si="11"/>
        <v>201110apartmentaveragebachelor_surveyWest Vancouver</v>
      </c>
      <c r="C759">
        <v>2011</v>
      </c>
      <c r="D759">
        <v>10</v>
      </c>
      <c r="E759" t="s">
        <v>65</v>
      </c>
      <c r="F759" t="s">
        <v>59</v>
      </c>
      <c r="G759" t="s">
        <v>50</v>
      </c>
      <c r="H759" t="s">
        <v>35</v>
      </c>
      <c r="I759" t="s">
        <v>13</v>
      </c>
    </row>
    <row r="760" spans="2:9" hidden="1" x14ac:dyDescent="0.2">
      <c r="B760" t="str">
        <f t="shared" si="11"/>
        <v>201110apartmentaveragebachelor_surveyRichmond</v>
      </c>
      <c r="C760">
        <v>2011</v>
      </c>
      <c r="D760">
        <v>10</v>
      </c>
      <c r="E760" t="s">
        <v>65</v>
      </c>
      <c r="F760" t="s">
        <v>59</v>
      </c>
      <c r="G760" t="s">
        <v>50</v>
      </c>
      <c r="H760" t="s">
        <v>36</v>
      </c>
      <c r="I760" t="s">
        <v>13</v>
      </c>
    </row>
    <row r="761" spans="2:9" hidden="1" x14ac:dyDescent="0.2">
      <c r="B761" t="str">
        <f t="shared" si="11"/>
        <v>201110apartmentaveragebachelor_surveyDelta</v>
      </c>
      <c r="C761">
        <v>2011</v>
      </c>
      <c r="D761">
        <v>10</v>
      </c>
      <c r="E761" t="s">
        <v>65</v>
      </c>
      <c r="F761" t="s">
        <v>59</v>
      </c>
      <c r="G761" t="s">
        <v>50</v>
      </c>
      <c r="H761" t="s">
        <v>37</v>
      </c>
      <c r="I761" t="s">
        <v>13</v>
      </c>
    </row>
    <row r="762" spans="2:9" hidden="1" x14ac:dyDescent="0.2">
      <c r="B762" t="str">
        <f t="shared" si="11"/>
        <v>201110apartmentaveragebachelor_surveySurrey</v>
      </c>
      <c r="C762">
        <v>2011</v>
      </c>
      <c r="D762">
        <v>10</v>
      </c>
      <c r="E762" t="s">
        <v>65</v>
      </c>
      <c r="F762" t="s">
        <v>59</v>
      </c>
      <c r="G762" t="s">
        <v>50</v>
      </c>
      <c r="H762" t="s">
        <v>38</v>
      </c>
      <c r="I762" t="s">
        <v>13</v>
      </c>
    </row>
    <row r="763" spans="2:9" hidden="1" x14ac:dyDescent="0.2">
      <c r="B763" t="str">
        <f t="shared" si="11"/>
        <v>201110apartmentaveragebachelor_surveyWhite Rock</v>
      </c>
      <c r="C763">
        <v>2011</v>
      </c>
      <c r="D763">
        <v>10</v>
      </c>
      <c r="E763" t="s">
        <v>65</v>
      </c>
      <c r="F763" t="s">
        <v>59</v>
      </c>
      <c r="G763" t="s">
        <v>50</v>
      </c>
      <c r="H763" t="s">
        <v>39</v>
      </c>
      <c r="I763" t="s">
        <v>13</v>
      </c>
    </row>
    <row r="764" spans="2:9" hidden="1" x14ac:dyDescent="0.2">
      <c r="B764" t="str">
        <f t="shared" si="11"/>
        <v>201110apartmentaveragebachelor_surveyLangley City and Langley DM</v>
      </c>
      <c r="C764">
        <v>2011</v>
      </c>
      <c r="D764">
        <v>10</v>
      </c>
      <c r="E764" t="s">
        <v>65</v>
      </c>
      <c r="F764" t="s">
        <v>59</v>
      </c>
      <c r="G764" t="s">
        <v>50</v>
      </c>
      <c r="H764" t="s">
        <v>40</v>
      </c>
      <c r="I764" t="s">
        <v>13</v>
      </c>
    </row>
    <row r="765" spans="2:9" hidden="1" x14ac:dyDescent="0.2">
      <c r="B765" t="str">
        <f t="shared" si="11"/>
        <v>201110apartmentaveragebachelor_surveyTri-Cities</v>
      </c>
      <c r="C765">
        <v>2011</v>
      </c>
      <c r="D765">
        <v>10</v>
      </c>
      <c r="E765" t="s">
        <v>65</v>
      </c>
      <c r="F765" t="s">
        <v>59</v>
      </c>
      <c r="G765" t="s">
        <v>50</v>
      </c>
      <c r="H765" t="s">
        <v>41</v>
      </c>
      <c r="I765" t="s">
        <v>13</v>
      </c>
    </row>
    <row r="766" spans="2:9" hidden="1" x14ac:dyDescent="0.2">
      <c r="B766" t="str">
        <f t="shared" si="11"/>
        <v>201110apartmentaveragebachelor_surveyMaple Ridge/Pitt Meadows</v>
      </c>
      <c r="C766">
        <v>2011</v>
      </c>
      <c r="D766">
        <v>10</v>
      </c>
      <c r="E766" t="s">
        <v>65</v>
      </c>
      <c r="F766" t="s">
        <v>59</v>
      </c>
      <c r="G766" t="s">
        <v>50</v>
      </c>
      <c r="H766" t="s">
        <v>42</v>
      </c>
      <c r="I766" t="s">
        <v>13</v>
      </c>
    </row>
    <row r="767" spans="2:9" hidden="1" x14ac:dyDescent="0.2">
      <c r="B767" t="str">
        <f t="shared" si="11"/>
        <v>201110apartmentaveragebachelor_surveyVancouver</v>
      </c>
      <c r="C767">
        <v>2011</v>
      </c>
      <c r="D767">
        <v>10</v>
      </c>
      <c r="E767" t="s">
        <v>65</v>
      </c>
      <c r="F767" t="s">
        <v>59</v>
      </c>
      <c r="G767" t="s">
        <v>50</v>
      </c>
      <c r="H767" t="s">
        <v>43</v>
      </c>
      <c r="I767" t="s">
        <v>13</v>
      </c>
    </row>
    <row r="768" spans="2:9" hidden="1" x14ac:dyDescent="0.2">
      <c r="B768" t="str">
        <f t="shared" si="11"/>
        <v>201010apartmentaveragebachelor_surveyWest End/Stanley Park</v>
      </c>
      <c r="C768">
        <v>2010</v>
      </c>
      <c r="D768">
        <v>10</v>
      </c>
      <c r="E768" t="s">
        <v>65</v>
      </c>
      <c r="F768" t="s">
        <v>59</v>
      </c>
      <c r="G768" t="s">
        <v>50</v>
      </c>
      <c r="H768" t="s">
        <v>12</v>
      </c>
      <c r="I768" t="s">
        <v>13</v>
      </c>
    </row>
    <row r="769" spans="2:9" hidden="1" x14ac:dyDescent="0.2">
      <c r="B769" t="str">
        <f t="shared" si="11"/>
        <v>201010apartmentaveragebachelor_surveyEnglish Bay</v>
      </c>
      <c r="C769">
        <v>2010</v>
      </c>
      <c r="D769">
        <v>10</v>
      </c>
      <c r="E769" t="s">
        <v>65</v>
      </c>
      <c r="F769" t="s">
        <v>59</v>
      </c>
      <c r="G769" t="s">
        <v>50</v>
      </c>
      <c r="H769" t="s">
        <v>16</v>
      </c>
      <c r="I769" t="s">
        <v>13</v>
      </c>
    </row>
    <row r="770" spans="2:9" hidden="1" x14ac:dyDescent="0.2">
      <c r="B770" t="str">
        <f t="shared" si="11"/>
        <v>201010apartmentaveragebachelor_surveyDowntown</v>
      </c>
      <c r="C770">
        <v>2010</v>
      </c>
      <c r="D770">
        <v>10</v>
      </c>
      <c r="E770" t="s">
        <v>65</v>
      </c>
      <c r="F770" t="s">
        <v>59</v>
      </c>
      <c r="G770" t="s">
        <v>50</v>
      </c>
      <c r="H770" t="s">
        <v>17</v>
      </c>
      <c r="I770" t="s">
        <v>13</v>
      </c>
    </row>
    <row r="771" spans="2:9" hidden="1" x14ac:dyDescent="0.2">
      <c r="B771" t="str">
        <f t="shared" si="11"/>
        <v>201010apartmentaveragebachelor_surveySouth Granville/Oak</v>
      </c>
      <c r="C771">
        <v>2010</v>
      </c>
      <c r="D771">
        <v>10</v>
      </c>
      <c r="E771" t="s">
        <v>65</v>
      </c>
      <c r="F771" t="s">
        <v>59</v>
      </c>
      <c r="G771" t="s">
        <v>50</v>
      </c>
      <c r="H771" t="s">
        <v>19</v>
      </c>
      <c r="I771" t="s">
        <v>13</v>
      </c>
    </row>
    <row r="772" spans="2:9" hidden="1" x14ac:dyDescent="0.2">
      <c r="B772" t="str">
        <f t="shared" si="11"/>
        <v>201010apartmentaveragebachelor_surveyKitsilano/Point Grey</v>
      </c>
      <c r="C772">
        <v>2010</v>
      </c>
      <c r="D772">
        <v>10</v>
      </c>
      <c r="E772" t="s">
        <v>65</v>
      </c>
      <c r="F772" t="s">
        <v>59</v>
      </c>
      <c r="G772" t="s">
        <v>50</v>
      </c>
      <c r="H772" t="s">
        <v>20</v>
      </c>
      <c r="I772" t="s">
        <v>13</v>
      </c>
    </row>
    <row r="773" spans="2:9" hidden="1" x14ac:dyDescent="0.2">
      <c r="B773" t="str">
        <f t="shared" si="11"/>
        <v>201010apartmentaveragebachelor_surveyWestside/Kerrisdale</v>
      </c>
      <c r="C773">
        <v>2010</v>
      </c>
      <c r="D773">
        <v>10</v>
      </c>
      <c r="E773" t="s">
        <v>65</v>
      </c>
      <c r="F773" t="s">
        <v>59</v>
      </c>
      <c r="G773" t="s">
        <v>50</v>
      </c>
      <c r="H773" t="s">
        <v>21</v>
      </c>
      <c r="I773" t="s">
        <v>13</v>
      </c>
    </row>
    <row r="774" spans="2:9" hidden="1" x14ac:dyDescent="0.2">
      <c r="B774" t="str">
        <f t="shared" ref="B774:B837" si="12">C774&amp;D774&amp;E774&amp;F774&amp;G774&amp;H774</f>
        <v>201010apartmentaveragebachelor_surveyMarpole</v>
      </c>
      <c r="C774">
        <v>2010</v>
      </c>
      <c r="D774">
        <v>10</v>
      </c>
      <c r="E774" t="s">
        <v>65</v>
      </c>
      <c r="F774" t="s">
        <v>59</v>
      </c>
      <c r="G774" t="s">
        <v>50</v>
      </c>
      <c r="H774" t="s">
        <v>23</v>
      </c>
      <c r="I774" t="s">
        <v>13</v>
      </c>
    </row>
    <row r="775" spans="2:9" hidden="1" x14ac:dyDescent="0.2">
      <c r="B775" t="str">
        <f t="shared" si="12"/>
        <v>201010apartmentaveragebachelor_surveyMount Pleasant/Renfrew Heights</v>
      </c>
      <c r="C775">
        <v>2010</v>
      </c>
      <c r="D775">
        <v>10</v>
      </c>
      <c r="E775" t="s">
        <v>65</v>
      </c>
      <c r="F775" t="s">
        <v>59</v>
      </c>
      <c r="G775" t="s">
        <v>50</v>
      </c>
      <c r="H775" t="s">
        <v>24</v>
      </c>
      <c r="I775" t="s">
        <v>13</v>
      </c>
    </row>
    <row r="776" spans="2:9" hidden="1" x14ac:dyDescent="0.2">
      <c r="B776" t="str">
        <f t="shared" si="12"/>
        <v>201010apartmentaveragebachelor_surveyEast Hastings</v>
      </c>
      <c r="C776">
        <v>2010</v>
      </c>
      <c r="D776">
        <v>10</v>
      </c>
      <c r="E776" t="s">
        <v>65</v>
      </c>
      <c r="F776" t="s">
        <v>59</v>
      </c>
      <c r="G776" t="s">
        <v>50</v>
      </c>
      <c r="H776" t="s">
        <v>25</v>
      </c>
      <c r="I776" t="s">
        <v>15</v>
      </c>
    </row>
    <row r="777" spans="2:9" hidden="1" x14ac:dyDescent="0.2">
      <c r="B777" t="str">
        <f t="shared" si="12"/>
        <v>201010apartmentaveragebachelor_surveySoutheast Vancouver</v>
      </c>
      <c r="C777">
        <v>2010</v>
      </c>
      <c r="D777">
        <v>10</v>
      </c>
      <c r="E777" t="s">
        <v>65</v>
      </c>
      <c r="F777" t="s">
        <v>59</v>
      </c>
      <c r="G777" t="s">
        <v>50</v>
      </c>
      <c r="H777" t="s">
        <v>26</v>
      </c>
      <c r="I777" t="s">
        <v>13</v>
      </c>
    </row>
    <row r="778" spans="2:9" hidden="1" x14ac:dyDescent="0.2">
      <c r="B778" t="str">
        <f t="shared" si="12"/>
        <v>201010apartmentaveragebachelor_surveyUniversity Endowment Lands</v>
      </c>
      <c r="C778">
        <v>2010</v>
      </c>
      <c r="D778">
        <v>10</v>
      </c>
      <c r="E778" t="s">
        <v>65</v>
      </c>
      <c r="F778" t="s">
        <v>59</v>
      </c>
      <c r="G778" t="s">
        <v>50</v>
      </c>
      <c r="H778" t="s">
        <v>27</v>
      </c>
      <c r="I778" t="s">
        <v>15</v>
      </c>
    </row>
    <row r="779" spans="2:9" hidden="1" x14ac:dyDescent="0.2">
      <c r="B779" t="str">
        <f t="shared" si="12"/>
        <v>201010apartmentaveragebachelor_surveyCentral Park/Metrotown</v>
      </c>
      <c r="C779">
        <v>2010</v>
      </c>
      <c r="D779">
        <v>10</v>
      </c>
      <c r="E779" t="s">
        <v>65</v>
      </c>
      <c r="F779" t="s">
        <v>59</v>
      </c>
      <c r="G779" t="s">
        <v>50</v>
      </c>
      <c r="H779" t="s">
        <v>28</v>
      </c>
      <c r="I779" t="s">
        <v>13</v>
      </c>
    </row>
    <row r="780" spans="2:9" hidden="1" x14ac:dyDescent="0.2">
      <c r="B780" t="str">
        <f t="shared" si="12"/>
        <v>201010apartmentaveragebachelor_surveySoutheast Burnaby</v>
      </c>
      <c r="C780">
        <v>2010</v>
      </c>
      <c r="D780">
        <v>10</v>
      </c>
      <c r="E780" t="s">
        <v>65</v>
      </c>
      <c r="F780" t="s">
        <v>59</v>
      </c>
      <c r="G780" t="s">
        <v>50</v>
      </c>
      <c r="H780" t="s">
        <v>29</v>
      </c>
      <c r="I780" t="s">
        <v>13</v>
      </c>
    </row>
    <row r="781" spans="2:9" hidden="1" x14ac:dyDescent="0.2">
      <c r="B781" t="str">
        <f t="shared" si="12"/>
        <v>201010apartmentaveragebachelor_surveyNorth Burnaby</v>
      </c>
      <c r="C781">
        <v>2010</v>
      </c>
      <c r="D781">
        <v>10</v>
      </c>
      <c r="E781" t="s">
        <v>65</v>
      </c>
      <c r="F781" t="s">
        <v>59</v>
      </c>
      <c r="G781" t="s">
        <v>50</v>
      </c>
      <c r="H781" t="s">
        <v>31</v>
      </c>
      <c r="I781" t="s">
        <v>13</v>
      </c>
    </row>
    <row r="782" spans="2:9" hidden="1" x14ac:dyDescent="0.2">
      <c r="B782" t="str">
        <f t="shared" si="12"/>
        <v>201010apartmentaveragebachelor_surveyNew Westminster</v>
      </c>
      <c r="C782">
        <v>2010</v>
      </c>
      <c r="D782">
        <v>10</v>
      </c>
      <c r="E782" t="s">
        <v>65</v>
      </c>
      <c r="F782" t="s">
        <v>59</v>
      </c>
      <c r="G782" t="s">
        <v>50</v>
      </c>
      <c r="H782" t="s">
        <v>32</v>
      </c>
      <c r="I782" t="s">
        <v>13</v>
      </c>
    </row>
    <row r="783" spans="2:9" hidden="1" x14ac:dyDescent="0.2">
      <c r="B783" t="str">
        <f t="shared" si="12"/>
        <v>201010apartmentaveragebachelor_surveyNorth Vancouver City</v>
      </c>
      <c r="C783">
        <v>2010</v>
      </c>
      <c r="D783">
        <v>10</v>
      </c>
      <c r="E783" t="s">
        <v>65</v>
      </c>
      <c r="F783" t="s">
        <v>59</v>
      </c>
      <c r="G783" t="s">
        <v>50</v>
      </c>
      <c r="H783" t="s">
        <v>60</v>
      </c>
      <c r="I783" t="s">
        <v>13</v>
      </c>
    </row>
    <row r="784" spans="2:9" hidden="1" x14ac:dyDescent="0.2">
      <c r="B784" t="str">
        <f t="shared" si="12"/>
        <v>201010apartmentaveragebachelor_surveyNorth Vancouver DM</v>
      </c>
      <c r="C784">
        <v>2010</v>
      </c>
      <c r="D784">
        <v>10</v>
      </c>
      <c r="E784" t="s">
        <v>65</v>
      </c>
      <c r="F784" t="s">
        <v>59</v>
      </c>
      <c r="G784" t="s">
        <v>50</v>
      </c>
      <c r="H784" t="s">
        <v>34</v>
      </c>
      <c r="I784" t="s">
        <v>13</v>
      </c>
    </row>
    <row r="785" spans="2:9" hidden="1" x14ac:dyDescent="0.2">
      <c r="B785" t="str">
        <f t="shared" si="12"/>
        <v>201010apartmentaveragebachelor_surveyWest Vancouver</v>
      </c>
      <c r="C785">
        <v>2010</v>
      </c>
      <c r="D785">
        <v>10</v>
      </c>
      <c r="E785" t="s">
        <v>65</v>
      </c>
      <c r="F785" t="s">
        <v>59</v>
      </c>
      <c r="G785" t="s">
        <v>50</v>
      </c>
      <c r="H785" t="s">
        <v>35</v>
      </c>
      <c r="I785" t="s">
        <v>13</v>
      </c>
    </row>
    <row r="786" spans="2:9" hidden="1" x14ac:dyDescent="0.2">
      <c r="B786" t="str">
        <f t="shared" si="12"/>
        <v>201010apartmentaveragebachelor_surveyRichmond</v>
      </c>
      <c r="C786">
        <v>2010</v>
      </c>
      <c r="D786">
        <v>10</v>
      </c>
      <c r="E786" t="s">
        <v>65</v>
      </c>
      <c r="F786" t="s">
        <v>59</v>
      </c>
      <c r="G786" t="s">
        <v>50</v>
      </c>
      <c r="H786" t="s">
        <v>36</v>
      </c>
      <c r="I786" t="s">
        <v>13</v>
      </c>
    </row>
    <row r="787" spans="2:9" hidden="1" x14ac:dyDescent="0.2">
      <c r="B787" t="str">
        <f t="shared" si="12"/>
        <v>201010apartmentaveragebachelor_surveyDelta</v>
      </c>
      <c r="C787">
        <v>2010</v>
      </c>
      <c r="D787">
        <v>10</v>
      </c>
      <c r="E787" t="s">
        <v>65</v>
      </c>
      <c r="F787" t="s">
        <v>59</v>
      </c>
      <c r="G787" t="s">
        <v>50</v>
      </c>
      <c r="H787" t="s">
        <v>37</v>
      </c>
      <c r="I787" t="s">
        <v>13</v>
      </c>
    </row>
    <row r="788" spans="2:9" hidden="1" x14ac:dyDescent="0.2">
      <c r="B788" t="str">
        <f t="shared" si="12"/>
        <v>201010apartmentaveragebachelor_surveySurrey</v>
      </c>
      <c r="C788">
        <v>2010</v>
      </c>
      <c r="D788">
        <v>10</v>
      </c>
      <c r="E788" t="s">
        <v>65</v>
      </c>
      <c r="F788" t="s">
        <v>59</v>
      </c>
      <c r="G788" t="s">
        <v>50</v>
      </c>
      <c r="H788" t="s">
        <v>38</v>
      </c>
      <c r="I788" t="s">
        <v>13</v>
      </c>
    </row>
    <row r="789" spans="2:9" hidden="1" x14ac:dyDescent="0.2">
      <c r="B789" t="str">
        <f t="shared" si="12"/>
        <v>201010apartmentaveragebachelor_surveyWhite Rock</v>
      </c>
      <c r="C789">
        <v>2010</v>
      </c>
      <c r="D789">
        <v>10</v>
      </c>
      <c r="E789" t="s">
        <v>65</v>
      </c>
      <c r="F789" t="s">
        <v>59</v>
      </c>
      <c r="G789" t="s">
        <v>50</v>
      </c>
      <c r="H789" t="s">
        <v>39</v>
      </c>
      <c r="I789" t="s">
        <v>13</v>
      </c>
    </row>
    <row r="790" spans="2:9" hidden="1" x14ac:dyDescent="0.2">
      <c r="B790" t="str">
        <f t="shared" si="12"/>
        <v>201010apartmentaveragebachelor_surveyLangley City and Langley DM</v>
      </c>
      <c r="C790">
        <v>2010</v>
      </c>
      <c r="D790">
        <v>10</v>
      </c>
      <c r="E790" t="s">
        <v>65</v>
      </c>
      <c r="F790" t="s">
        <v>59</v>
      </c>
      <c r="G790" t="s">
        <v>50</v>
      </c>
      <c r="H790" t="s">
        <v>40</v>
      </c>
      <c r="I790" t="s">
        <v>13</v>
      </c>
    </row>
    <row r="791" spans="2:9" hidden="1" x14ac:dyDescent="0.2">
      <c r="B791" t="str">
        <f t="shared" si="12"/>
        <v>201010apartmentaveragebachelor_surveyTri-Cities</v>
      </c>
      <c r="C791">
        <v>2010</v>
      </c>
      <c r="D791">
        <v>10</v>
      </c>
      <c r="E791" t="s">
        <v>65</v>
      </c>
      <c r="F791" t="s">
        <v>59</v>
      </c>
      <c r="G791" t="s">
        <v>50</v>
      </c>
      <c r="H791" t="s">
        <v>41</v>
      </c>
      <c r="I791" t="s">
        <v>13</v>
      </c>
    </row>
    <row r="792" spans="2:9" hidden="1" x14ac:dyDescent="0.2">
      <c r="B792" t="str">
        <f t="shared" si="12"/>
        <v>201010apartmentaveragebachelor_surveyMaple Ridge/Pitt Meadows</v>
      </c>
      <c r="C792">
        <v>2010</v>
      </c>
      <c r="D792">
        <v>10</v>
      </c>
      <c r="E792" t="s">
        <v>65</v>
      </c>
      <c r="F792" t="s">
        <v>59</v>
      </c>
      <c r="G792" t="s">
        <v>50</v>
      </c>
      <c r="H792" t="s">
        <v>42</v>
      </c>
      <c r="I792" t="s">
        <v>13</v>
      </c>
    </row>
    <row r="793" spans="2:9" hidden="1" x14ac:dyDescent="0.2">
      <c r="B793" t="str">
        <f t="shared" si="12"/>
        <v>201010apartmentaveragebachelor_surveyVancouver</v>
      </c>
      <c r="C793">
        <v>2010</v>
      </c>
      <c r="D793">
        <v>10</v>
      </c>
      <c r="E793" t="s">
        <v>65</v>
      </c>
      <c r="F793" t="s">
        <v>59</v>
      </c>
      <c r="G793" t="s">
        <v>50</v>
      </c>
      <c r="H793" t="s">
        <v>43</v>
      </c>
      <c r="I793" t="s">
        <v>13</v>
      </c>
    </row>
    <row r="794" spans="2:9" hidden="1" x14ac:dyDescent="0.2">
      <c r="B794" t="str">
        <f t="shared" si="12"/>
        <v>200910apartmentaveragebachelor_surveyVancouver</v>
      </c>
      <c r="C794">
        <v>2009</v>
      </c>
      <c r="D794">
        <v>10</v>
      </c>
      <c r="E794" t="s">
        <v>65</v>
      </c>
      <c r="F794" t="s">
        <v>59</v>
      </c>
      <c r="G794" t="s">
        <v>50</v>
      </c>
      <c r="H794" t="s">
        <v>43</v>
      </c>
      <c r="I794" t="s">
        <v>13</v>
      </c>
    </row>
    <row r="795" spans="2:9" hidden="1" x14ac:dyDescent="0.2">
      <c r="B795" t="str">
        <f t="shared" si="12"/>
        <v>200810apartmentaveragebachelor_surveyVancouver</v>
      </c>
      <c r="C795">
        <v>2008</v>
      </c>
      <c r="D795">
        <v>10</v>
      </c>
      <c r="E795" t="s">
        <v>65</v>
      </c>
      <c r="F795" t="s">
        <v>59</v>
      </c>
      <c r="G795" t="s">
        <v>50</v>
      </c>
      <c r="H795" t="s">
        <v>43</v>
      </c>
      <c r="I795" t="s">
        <v>13</v>
      </c>
    </row>
    <row r="796" spans="2:9" hidden="1" x14ac:dyDescent="0.2">
      <c r="B796" t="str">
        <f t="shared" si="12"/>
        <v>200710apartmentaveragebachelor_surveyVancouver</v>
      </c>
      <c r="C796">
        <v>2007</v>
      </c>
      <c r="D796">
        <v>10</v>
      </c>
      <c r="E796" t="s">
        <v>65</v>
      </c>
      <c r="F796" t="s">
        <v>59</v>
      </c>
      <c r="G796" t="s">
        <v>50</v>
      </c>
      <c r="H796" t="s">
        <v>43</v>
      </c>
      <c r="I796" t="s">
        <v>13</v>
      </c>
    </row>
    <row r="797" spans="2:9" hidden="1" x14ac:dyDescent="0.2">
      <c r="B797" t="str">
        <f t="shared" si="12"/>
        <v>200610apartmentaveragebachelor_surveyVancouver</v>
      </c>
      <c r="C797">
        <v>2006</v>
      </c>
      <c r="D797">
        <v>10</v>
      </c>
      <c r="E797" t="s">
        <v>65</v>
      </c>
      <c r="F797" t="s">
        <v>59</v>
      </c>
      <c r="G797" t="s">
        <v>50</v>
      </c>
      <c r="H797" t="s">
        <v>43</v>
      </c>
      <c r="I797" t="s">
        <v>13</v>
      </c>
    </row>
    <row r="798" spans="2:9" hidden="1" x14ac:dyDescent="0.2">
      <c r="B798" t="str">
        <f t="shared" si="12"/>
        <v>201910apartmentmedianbachelor_surveyWest End/Stanley Park</v>
      </c>
      <c r="C798">
        <v>2019</v>
      </c>
      <c r="D798">
        <v>10</v>
      </c>
      <c r="E798" t="s">
        <v>65</v>
      </c>
      <c r="F798" t="s">
        <v>61</v>
      </c>
      <c r="G798" t="s">
        <v>50</v>
      </c>
      <c r="H798" t="s">
        <v>12</v>
      </c>
      <c r="I798" t="s">
        <v>13</v>
      </c>
    </row>
    <row r="799" spans="2:9" hidden="1" x14ac:dyDescent="0.2">
      <c r="B799" t="str">
        <f t="shared" si="12"/>
        <v>201910apartmentmedianbachelor_surveyEnglish Bay</v>
      </c>
      <c r="C799">
        <v>2019</v>
      </c>
      <c r="D799">
        <v>10</v>
      </c>
      <c r="E799" t="s">
        <v>65</v>
      </c>
      <c r="F799" t="s">
        <v>61</v>
      </c>
      <c r="G799" t="s">
        <v>50</v>
      </c>
      <c r="H799" t="s">
        <v>16</v>
      </c>
      <c r="I799" t="s">
        <v>15</v>
      </c>
    </row>
    <row r="800" spans="2:9" hidden="1" x14ac:dyDescent="0.2">
      <c r="B800" t="str">
        <f t="shared" si="12"/>
        <v>201910apartmentmedianbachelor_surveyDowntown</v>
      </c>
      <c r="C800">
        <v>2019</v>
      </c>
      <c r="D800">
        <v>10</v>
      </c>
      <c r="E800" t="s">
        <v>65</v>
      </c>
      <c r="F800" t="s">
        <v>61</v>
      </c>
      <c r="G800" t="s">
        <v>50</v>
      </c>
      <c r="H800" t="s">
        <v>17</v>
      </c>
      <c r="I800" t="s">
        <v>13</v>
      </c>
    </row>
    <row r="801" spans="2:9" hidden="1" x14ac:dyDescent="0.2">
      <c r="B801" t="str">
        <f t="shared" si="12"/>
        <v>201910apartmentmedianbachelor_surveySouth Granville/Oak</v>
      </c>
      <c r="C801">
        <v>2019</v>
      </c>
      <c r="D801">
        <v>10</v>
      </c>
      <c r="E801" t="s">
        <v>65</v>
      </c>
      <c r="F801" t="s">
        <v>61</v>
      </c>
      <c r="G801" t="s">
        <v>50</v>
      </c>
      <c r="H801" t="s">
        <v>19</v>
      </c>
      <c r="I801" t="s">
        <v>13</v>
      </c>
    </row>
    <row r="802" spans="2:9" hidden="1" x14ac:dyDescent="0.2">
      <c r="B802" t="str">
        <f t="shared" si="12"/>
        <v>201910apartmentmedianbachelor_surveyKitsilano/Point Grey</v>
      </c>
      <c r="C802">
        <v>2019</v>
      </c>
      <c r="D802">
        <v>10</v>
      </c>
      <c r="E802" t="s">
        <v>65</v>
      </c>
      <c r="F802" t="s">
        <v>61</v>
      </c>
      <c r="G802" t="s">
        <v>50</v>
      </c>
      <c r="H802" t="s">
        <v>20</v>
      </c>
      <c r="I802" t="s">
        <v>13</v>
      </c>
    </row>
    <row r="803" spans="2:9" hidden="1" x14ac:dyDescent="0.2">
      <c r="B803" t="str">
        <f t="shared" si="12"/>
        <v>201910apartmentmedianbachelor_surveyWestside/Kerrisdale</v>
      </c>
      <c r="C803">
        <v>2019</v>
      </c>
      <c r="D803">
        <v>10</v>
      </c>
      <c r="E803" t="s">
        <v>65</v>
      </c>
      <c r="F803" t="s">
        <v>61</v>
      </c>
      <c r="G803" t="s">
        <v>50</v>
      </c>
      <c r="H803" t="s">
        <v>21</v>
      </c>
      <c r="I803" t="s">
        <v>13</v>
      </c>
    </row>
    <row r="804" spans="2:9" hidden="1" x14ac:dyDescent="0.2">
      <c r="B804" t="str">
        <f t="shared" si="12"/>
        <v>201910apartmentmedianbachelor_surveyMarpole</v>
      </c>
      <c r="C804">
        <v>2019</v>
      </c>
      <c r="D804">
        <v>10</v>
      </c>
      <c r="E804" t="s">
        <v>65</v>
      </c>
      <c r="F804" t="s">
        <v>61</v>
      </c>
      <c r="G804" t="s">
        <v>50</v>
      </c>
      <c r="H804" t="s">
        <v>23</v>
      </c>
      <c r="I804" t="s">
        <v>13</v>
      </c>
    </row>
    <row r="805" spans="2:9" hidden="1" x14ac:dyDescent="0.2">
      <c r="B805" t="str">
        <f t="shared" si="12"/>
        <v>201910apartmentmedianbachelor_surveyMount Pleasant/Renfrew Heights</v>
      </c>
      <c r="C805">
        <v>2019</v>
      </c>
      <c r="D805">
        <v>10</v>
      </c>
      <c r="E805" t="s">
        <v>65</v>
      </c>
      <c r="F805" t="s">
        <v>61</v>
      </c>
      <c r="G805" t="s">
        <v>50</v>
      </c>
      <c r="H805" t="s">
        <v>24</v>
      </c>
      <c r="I805" t="s">
        <v>13</v>
      </c>
    </row>
    <row r="806" spans="2:9" hidden="1" x14ac:dyDescent="0.2">
      <c r="B806" t="str">
        <f t="shared" si="12"/>
        <v>201910apartmentmedianbachelor_surveyEast Hastings</v>
      </c>
      <c r="C806">
        <v>2019</v>
      </c>
      <c r="D806">
        <v>10</v>
      </c>
      <c r="E806" t="s">
        <v>65</v>
      </c>
      <c r="F806" t="s">
        <v>61</v>
      </c>
      <c r="G806" t="s">
        <v>50</v>
      </c>
      <c r="H806" t="s">
        <v>25</v>
      </c>
      <c r="I806" t="s">
        <v>13</v>
      </c>
    </row>
    <row r="807" spans="2:9" hidden="1" x14ac:dyDescent="0.2">
      <c r="B807" t="str">
        <f t="shared" si="12"/>
        <v>201910apartmentmedianbachelor_surveySoutheast Vancouver</v>
      </c>
      <c r="C807">
        <v>2019</v>
      </c>
      <c r="D807">
        <v>10</v>
      </c>
      <c r="E807" t="s">
        <v>65</v>
      </c>
      <c r="F807" t="s">
        <v>61</v>
      </c>
      <c r="G807" t="s">
        <v>50</v>
      </c>
      <c r="H807" t="s">
        <v>26</v>
      </c>
      <c r="I807" t="s">
        <v>15</v>
      </c>
    </row>
    <row r="808" spans="2:9" hidden="1" x14ac:dyDescent="0.2">
      <c r="B808" t="str">
        <f t="shared" si="12"/>
        <v>201910apartmentmedianbachelor_surveyUniversity Endowment Lands</v>
      </c>
      <c r="C808">
        <v>2019</v>
      </c>
      <c r="D808">
        <v>10</v>
      </c>
      <c r="E808" t="s">
        <v>65</v>
      </c>
      <c r="F808" t="s">
        <v>61</v>
      </c>
      <c r="G808" t="s">
        <v>50</v>
      </c>
      <c r="H808" t="s">
        <v>27</v>
      </c>
      <c r="I808" t="s">
        <v>13</v>
      </c>
    </row>
    <row r="809" spans="2:9" hidden="1" x14ac:dyDescent="0.2">
      <c r="B809" t="str">
        <f t="shared" si="12"/>
        <v>201910apartmentmedianbachelor_surveyCentral Park/Metrotown</v>
      </c>
      <c r="C809">
        <v>2019</v>
      </c>
      <c r="D809">
        <v>10</v>
      </c>
      <c r="E809" t="s">
        <v>65</v>
      </c>
      <c r="F809" t="s">
        <v>61</v>
      </c>
      <c r="G809" t="s">
        <v>50</v>
      </c>
      <c r="H809" t="s">
        <v>28</v>
      </c>
      <c r="I809" t="s">
        <v>15</v>
      </c>
    </row>
    <row r="810" spans="2:9" hidden="1" x14ac:dyDescent="0.2">
      <c r="B810" t="str">
        <f t="shared" si="12"/>
        <v>201910apartmentmedianbachelor_surveySoutheast Burnaby</v>
      </c>
      <c r="C810">
        <v>2019</v>
      </c>
      <c r="D810">
        <v>10</v>
      </c>
      <c r="E810" t="s">
        <v>65</v>
      </c>
      <c r="F810" t="s">
        <v>61</v>
      </c>
      <c r="G810" t="s">
        <v>50</v>
      </c>
      <c r="H810" t="s">
        <v>29</v>
      </c>
      <c r="I810" t="s">
        <v>13</v>
      </c>
    </row>
    <row r="811" spans="2:9" hidden="1" x14ac:dyDescent="0.2">
      <c r="B811" t="str">
        <f t="shared" si="12"/>
        <v>201910apartmentmedianbachelor_surveyNorth Burnaby</v>
      </c>
      <c r="C811">
        <v>2019</v>
      </c>
      <c r="D811">
        <v>10</v>
      </c>
      <c r="E811" t="s">
        <v>65</v>
      </c>
      <c r="F811" t="s">
        <v>61</v>
      </c>
      <c r="G811" t="s">
        <v>50</v>
      </c>
      <c r="H811" t="s">
        <v>31</v>
      </c>
      <c r="I811" t="s">
        <v>13</v>
      </c>
    </row>
    <row r="812" spans="2:9" hidden="1" x14ac:dyDescent="0.2">
      <c r="B812" t="str">
        <f t="shared" si="12"/>
        <v>201910apartmentmedianbachelor_surveyNew Westminster</v>
      </c>
      <c r="C812">
        <v>2019</v>
      </c>
      <c r="D812">
        <v>10</v>
      </c>
      <c r="E812" t="s">
        <v>65</v>
      </c>
      <c r="F812" t="s">
        <v>61</v>
      </c>
      <c r="G812" t="s">
        <v>50</v>
      </c>
      <c r="H812" t="s">
        <v>32</v>
      </c>
      <c r="I812" t="s">
        <v>15</v>
      </c>
    </row>
    <row r="813" spans="2:9" hidden="1" x14ac:dyDescent="0.2">
      <c r="B813" t="str">
        <f t="shared" si="12"/>
        <v>201910apartmentmedianbachelor_surveyNorth Vancouver CY</v>
      </c>
      <c r="C813">
        <v>2019</v>
      </c>
      <c r="D813">
        <v>10</v>
      </c>
      <c r="E813" t="s">
        <v>65</v>
      </c>
      <c r="F813" t="s">
        <v>61</v>
      </c>
      <c r="G813" t="s">
        <v>50</v>
      </c>
      <c r="H813" t="s">
        <v>33</v>
      </c>
      <c r="I813" t="s">
        <v>15</v>
      </c>
    </row>
    <row r="814" spans="2:9" hidden="1" x14ac:dyDescent="0.2">
      <c r="B814" t="str">
        <f t="shared" si="12"/>
        <v>201910apartmentmedianbachelor_surveyNorth Vancouver DM</v>
      </c>
      <c r="C814">
        <v>2019</v>
      </c>
      <c r="D814">
        <v>10</v>
      </c>
      <c r="E814" t="s">
        <v>65</v>
      </c>
      <c r="F814" t="s">
        <v>61</v>
      </c>
      <c r="G814" t="s">
        <v>50</v>
      </c>
      <c r="H814" t="s">
        <v>34</v>
      </c>
      <c r="I814" t="s">
        <v>13</v>
      </c>
    </row>
    <row r="815" spans="2:9" hidden="1" x14ac:dyDescent="0.2">
      <c r="B815" t="str">
        <f t="shared" si="12"/>
        <v>201910apartmentmedianbachelor_surveyWest Vancouver</v>
      </c>
      <c r="C815">
        <v>2019</v>
      </c>
      <c r="D815">
        <v>10</v>
      </c>
      <c r="E815" t="s">
        <v>65</v>
      </c>
      <c r="F815" t="s">
        <v>61</v>
      </c>
      <c r="G815" t="s">
        <v>50</v>
      </c>
      <c r="H815" t="s">
        <v>35</v>
      </c>
      <c r="I815" t="s">
        <v>13</v>
      </c>
    </row>
    <row r="816" spans="2:9" hidden="1" x14ac:dyDescent="0.2">
      <c r="B816" t="str">
        <f t="shared" si="12"/>
        <v>201910apartmentmedianbachelor_surveyRichmond</v>
      </c>
      <c r="C816">
        <v>2019</v>
      </c>
      <c r="D816">
        <v>10</v>
      </c>
      <c r="E816" t="s">
        <v>65</v>
      </c>
      <c r="F816" t="s">
        <v>61</v>
      </c>
      <c r="G816" t="s">
        <v>50</v>
      </c>
      <c r="H816" t="s">
        <v>36</v>
      </c>
      <c r="I816" t="s">
        <v>13</v>
      </c>
    </row>
    <row r="817" spans="2:9" hidden="1" x14ac:dyDescent="0.2">
      <c r="B817" t="str">
        <f t="shared" si="12"/>
        <v>201910apartmentmedianbachelor_surveyDelta</v>
      </c>
      <c r="C817">
        <v>2019</v>
      </c>
      <c r="D817">
        <v>10</v>
      </c>
      <c r="E817" t="s">
        <v>65</v>
      </c>
      <c r="F817" t="s">
        <v>61</v>
      </c>
      <c r="G817" t="s">
        <v>50</v>
      </c>
      <c r="H817" t="s">
        <v>37</v>
      </c>
      <c r="I817" t="s">
        <v>13</v>
      </c>
    </row>
    <row r="818" spans="2:9" hidden="1" x14ac:dyDescent="0.2">
      <c r="B818" t="str">
        <f t="shared" si="12"/>
        <v>201910apartmentmedianbachelor_surveySurrey</v>
      </c>
      <c r="C818">
        <v>2019</v>
      </c>
      <c r="D818">
        <v>10</v>
      </c>
      <c r="E818" t="s">
        <v>65</v>
      </c>
      <c r="F818" t="s">
        <v>61</v>
      </c>
      <c r="G818" t="s">
        <v>50</v>
      </c>
      <c r="H818" t="s">
        <v>38</v>
      </c>
      <c r="I818" t="s">
        <v>13</v>
      </c>
    </row>
    <row r="819" spans="2:9" hidden="1" x14ac:dyDescent="0.2">
      <c r="B819" t="str">
        <f t="shared" si="12"/>
        <v>201910apartmentmedianbachelor_surveyWhite Rock</v>
      </c>
      <c r="C819">
        <v>2019</v>
      </c>
      <c r="D819">
        <v>10</v>
      </c>
      <c r="E819" t="s">
        <v>65</v>
      </c>
      <c r="F819" t="s">
        <v>61</v>
      </c>
      <c r="G819" t="s">
        <v>50</v>
      </c>
      <c r="H819" t="s">
        <v>39</v>
      </c>
      <c r="I819" t="s">
        <v>13</v>
      </c>
    </row>
    <row r="820" spans="2:9" hidden="1" x14ac:dyDescent="0.2">
      <c r="B820" t="str">
        <f t="shared" si="12"/>
        <v>201910apartmentmedianbachelor_surveyLangley City and Langley DM</v>
      </c>
      <c r="C820">
        <v>2019</v>
      </c>
      <c r="D820">
        <v>10</v>
      </c>
      <c r="E820" t="s">
        <v>65</v>
      </c>
      <c r="F820" t="s">
        <v>61</v>
      </c>
      <c r="G820" t="s">
        <v>50</v>
      </c>
      <c r="H820" t="s">
        <v>40</v>
      </c>
      <c r="I820" t="s">
        <v>13</v>
      </c>
    </row>
    <row r="821" spans="2:9" hidden="1" x14ac:dyDescent="0.2">
      <c r="B821" t="str">
        <f t="shared" si="12"/>
        <v>201910apartmentmedianbachelor_surveyTri-Cities</v>
      </c>
      <c r="C821">
        <v>2019</v>
      </c>
      <c r="D821">
        <v>10</v>
      </c>
      <c r="E821" t="s">
        <v>65</v>
      </c>
      <c r="F821" t="s">
        <v>61</v>
      </c>
      <c r="G821" t="s">
        <v>50</v>
      </c>
      <c r="H821" t="s">
        <v>41</v>
      </c>
      <c r="I821" t="s">
        <v>15</v>
      </c>
    </row>
    <row r="822" spans="2:9" hidden="1" x14ac:dyDescent="0.2">
      <c r="B822" t="str">
        <f t="shared" si="12"/>
        <v>201910apartmentmedianbachelor_surveyMaple Ridge/Pitt Meadows</v>
      </c>
      <c r="C822">
        <v>2019</v>
      </c>
      <c r="D822">
        <v>10</v>
      </c>
      <c r="E822" t="s">
        <v>65</v>
      </c>
      <c r="F822" t="s">
        <v>61</v>
      </c>
      <c r="G822" t="s">
        <v>50</v>
      </c>
      <c r="H822" t="s">
        <v>42</v>
      </c>
    </row>
    <row r="823" spans="2:9" hidden="1" x14ac:dyDescent="0.2">
      <c r="B823" t="str">
        <f t="shared" si="12"/>
        <v>201910apartmentmedianbachelor_surveyVancouver</v>
      </c>
      <c r="C823">
        <v>2019</v>
      </c>
      <c r="D823">
        <v>10</v>
      </c>
      <c r="E823" t="s">
        <v>65</v>
      </c>
      <c r="F823" t="s">
        <v>61</v>
      </c>
      <c r="G823" t="s">
        <v>50</v>
      </c>
      <c r="H823" t="s">
        <v>43</v>
      </c>
      <c r="I823" t="s">
        <v>13</v>
      </c>
    </row>
    <row r="824" spans="2:9" hidden="1" x14ac:dyDescent="0.2">
      <c r="B824" t="str">
        <f t="shared" si="12"/>
        <v>201810apartmentmedianbachelor_surveyWest End/Stanley Park</v>
      </c>
      <c r="C824">
        <v>2018</v>
      </c>
      <c r="D824">
        <v>10</v>
      </c>
      <c r="E824" t="s">
        <v>65</v>
      </c>
      <c r="F824" t="s">
        <v>61</v>
      </c>
      <c r="G824" t="s">
        <v>50</v>
      </c>
      <c r="H824" t="s">
        <v>12</v>
      </c>
      <c r="I824" t="s">
        <v>13</v>
      </c>
    </row>
    <row r="825" spans="2:9" hidden="1" x14ac:dyDescent="0.2">
      <c r="B825" t="str">
        <f t="shared" si="12"/>
        <v>201810apartmentmedianbachelor_surveyEnglish Bay</v>
      </c>
      <c r="C825">
        <v>2018</v>
      </c>
      <c r="D825">
        <v>10</v>
      </c>
      <c r="E825" t="s">
        <v>65</v>
      </c>
      <c r="F825" t="s">
        <v>61</v>
      </c>
      <c r="G825" t="s">
        <v>50</v>
      </c>
      <c r="H825" t="s">
        <v>16</v>
      </c>
      <c r="I825" t="s">
        <v>13</v>
      </c>
    </row>
    <row r="826" spans="2:9" hidden="1" x14ac:dyDescent="0.2">
      <c r="B826" t="str">
        <f t="shared" si="12"/>
        <v>201810apartmentmedianbachelor_surveyDowntown</v>
      </c>
      <c r="C826">
        <v>2018</v>
      </c>
      <c r="D826">
        <v>10</v>
      </c>
      <c r="E826" t="s">
        <v>65</v>
      </c>
      <c r="F826" t="s">
        <v>61</v>
      </c>
      <c r="G826" t="s">
        <v>50</v>
      </c>
      <c r="H826" t="s">
        <v>17</v>
      </c>
      <c r="I826" t="s">
        <v>13</v>
      </c>
    </row>
    <row r="827" spans="2:9" hidden="1" x14ac:dyDescent="0.2">
      <c r="B827" t="str">
        <f t="shared" si="12"/>
        <v>201810apartmentmedianbachelor_surveySouth Granville/Oak</v>
      </c>
      <c r="C827">
        <v>2018</v>
      </c>
      <c r="D827">
        <v>10</v>
      </c>
      <c r="E827" t="s">
        <v>65</v>
      </c>
      <c r="F827" t="s">
        <v>61</v>
      </c>
      <c r="G827" t="s">
        <v>50</v>
      </c>
      <c r="H827" t="s">
        <v>19</v>
      </c>
      <c r="I827" t="s">
        <v>13</v>
      </c>
    </row>
    <row r="828" spans="2:9" hidden="1" x14ac:dyDescent="0.2">
      <c r="B828" t="str">
        <f t="shared" si="12"/>
        <v>201810apartmentmedianbachelor_surveyKitsilano/Point Grey</v>
      </c>
      <c r="C828">
        <v>2018</v>
      </c>
      <c r="D828">
        <v>10</v>
      </c>
      <c r="E828" t="s">
        <v>65</v>
      </c>
      <c r="F828" t="s">
        <v>61</v>
      </c>
      <c r="G828" t="s">
        <v>50</v>
      </c>
      <c r="H828" t="s">
        <v>20</v>
      </c>
      <c r="I828" t="s">
        <v>13</v>
      </c>
    </row>
    <row r="829" spans="2:9" hidden="1" x14ac:dyDescent="0.2">
      <c r="B829" t="str">
        <f t="shared" si="12"/>
        <v>201810apartmentmedianbachelor_surveyWestside/Kerrisdale</v>
      </c>
      <c r="C829">
        <v>2018</v>
      </c>
      <c r="D829">
        <v>10</v>
      </c>
      <c r="E829" t="s">
        <v>65</v>
      </c>
      <c r="F829" t="s">
        <v>61</v>
      </c>
      <c r="G829" t="s">
        <v>50</v>
      </c>
      <c r="H829" t="s">
        <v>21</v>
      </c>
      <c r="I829" t="s">
        <v>13</v>
      </c>
    </row>
    <row r="830" spans="2:9" hidden="1" x14ac:dyDescent="0.2">
      <c r="B830" t="str">
        <f t="shared" si="12"/>
        <v>201810apartmentmedianbachelor_surveyMarpole</v>
      </c>
      <c r="C830">
        <v>2018</v>
      </c>
      <c r="D830">
        <v>10</v>
      </c>
      <c r="E830" t="s">
        <v>65</v>
      </c>
      <c r="F830" t="s">
        <v>61</v>
      </c>
      <c r="G830" t="s">
        <v>50</v>
      </c>
      <c r="H830" t="s">
        <v>23</v>
      </c>
      <c r="I830" t="s">
        <v>13</v>
      </c>
    </row>
    <row r="831" spans="2:9" hidden="1" x14ac:dyDescent="0.2">
      <c r="B831" t="str">
        <f t="shared" si="12"/>
        <v>201810apartmentmedianbachelor_surveyMount Pleasant/Renfrew Heights</v>
      </c>
      <c r="C831">
        <v>2018</v>
      </c>
      <c r="D831">
        <v>10</v>
      </c>
      <c r="E831" t="s">
        <v>65</v>
      </c>
      <c r="F831" t="s">
        <v>61</v>
      </c>
      <c r="G831" t="s">
        <v>50</v>
      </c>
      <c r="H831" t="s">
        <v>24</v>
      </c>
      <c r="I831" t="s">
        <v>15</v>
      </c>
    </row>
    <row r="832" spans="2:9" hidden="1" x14ac:dyDescent="0.2">
      <c r="B832" t="str">
        <f t="shared" si="12"/>
        <v>201810apartmentmedianbachelor_surveyEast Hastings</v>
      </c>
      <c r="C832">
        <v>2018</v>
      </c>
      <c r="D832">
        <v>10</v>
      </c>
      <c r="E832" t="s">
        <v>65</v>
      </c>
      <c r="F832" t="s">
        <v>61</v>
      </c>
      <c r="G832" t="s">
        <v>50</v>
      </c>
      <c r="H832" t="s">
        <v>25</v>
      </c>
      <c r="I832" t="s">
        <v>13</v>
      </c>
    </row>
    <row r="833" spans="2:9" hidden="1" x14ac:dyDescent="0.2">
      <c r="B833" t="str">
        <f t="shared" si="12"/>
        <v>201810apartmentmedianbachelor_surveySoutheast Vancouver</v>
      </c>
      <c r="C833">
        <v>2018</v>
      </c>
      <c r="D833">
        <v>10</v>
      </c>
      <c r="E833" t="s">
        <v>65</v>
      </c>
      <c r="F833" t="s">
        <v>61</v>
      </c>
      <c r="G833" t="s">
        <v>50</v>
      </c>
      <c r="H833" t="s">
        <v>26</v>
      </c>
      <c r="I833" t="s">
        <v>15</v>
      </c>
    </row>
    <row r="834" spans="2:9" hidden="1" x14ac:dyDescent="0.2">
      <c r="B834" t="str">
        <f t="shared" si="12"/>
        <v>201810apartmentmedianbachelor_surveyUniversity Endowment Lands</v>
      </c>
      <c r="C834">
        <v>2018</v>
      </c>
      <c r="D834">
        <v>10</v>
      </c>
      <c r="E834" t="s">
        <v>65</v>
      </c>
      <c r="F834" t="s">
        <v>61</v>
      </c>
      <c r="G834" t="s">
        <v>50</v>
      </c>
      <c r="H834" t="s">
        <v>27</v>
      </c>
      <c r="I834" t="s">
        <v>13</v>
      </c>
    </row>
    <row r="835" spans="2:9" hidden="1" x14ac:dyDescent="0.2">
      <c r="B835" t="str">
        <f t="shared" si="12"/>
        <v>201810apartmentmedianbachelor_surveyCentral Park/Metrotown</v>
      </c>
      <c r="C835">
        <v>2018</v>
      </c>
      <c r="D835">
        <v>10</v>
      </c>
      <c r="E835" t="s">
        <v>65</v>
      </c>
      <c r="F835" t="s">
        <v>61</v>
      </c>
      <c r="G835" t="s">
        <v>50</v>
      </c>
      <c r="H835" t="s">
        <v>28</v>
      </c>
      <c r="I835" t="s">
        <v>13</v>
      </c>
    </row>
    <row r="836" spans="2:9" hidden="1" x14ac:dyDescent="0.2">
      <c r="B836" t="str">
        <f t="shared" si="12"/>
        <v>201810apartmentmedianbachelor_surveySoutheast Burnaby</v>
      </c>
      <c r="C836">
        <v>2018</v>
      </c>
      <c r="D836">
        <v>10</v>
      </c>
      <c r="E836" t="s">
        <v>65</v>
      </c>
      <c r="F836" t="s">
        <v>61</v>
      </c>
      <c r="G836" t="s">
        <v>50</v>
      </c>
      <c r="H836" t="s">
        <v>29</v>
      </c>
      <c r="I836" t="s">
        <v>13</v>
      </c>
    </row>
    <row r="837" spans="2:9" hidden="1" x14ac:dyDescent="0.2">
      <c r="B837" t="str">
        <f t="shared" si="12"/>
        <v>201810apartmentmedianbachelor_surveyNorth Burnaby</v>
      </c>
      <c r="C837">
        <v>2018</v>
      </c>
      <c r="D837">
        <v>10</v>
      </c>
      <c r="E837" t="s">
        <v>65</v>
      </c>
      <c r="F837" t="s">
        <v>61</v>
      </c>
      <c r="G837" t="s">
        <v>50</v>
      </c>
      <c r="H837" t="s">
        <v>31</v>
      </c>
      <c r="I837" t="s">
        <v>13</v>
      </c>
    </row>
    <row r="838" spans="2:9" hidden="1" x14ac:dyDescent="0.2">
      <c r="B838" t="str">
        <f t="shared" ref="B838:B901" si="13">C838&amp;D838&amp;E838&amp;F838&amp;G838&amp;H838</f>
        <v>201810apartmentmedianbachelor_surveyNew Westminster</v>
      </c>
      <c r="C838">
        <v>2018</v>
      </c>
      <c r="D838">
        <v>10</v>
      </c>
      <c r="E838" t="s">
        <v>65</v>
      </c>
      <c r="F838" t="s">
        <v>61</v>
      </c>
      <c r="G838" t="s">
        <v>50</v>
      </c>
      <c r="H838" t="s">
        <v>32</v>
      </c>
      <c r="I838" t="s">
        <v>13</v>
      </c>
    </row>
    <row r="839" spans="2:9" hidden="1" x14ac:dyDescent="0.2">
      <c r="B839" t="str">
        <f t="shared" si="13"/>
        <v>201810apartmentmedianbachelor_surveyNorth Vancouver CY</v>
      </c>
      <c r="C839">
        <v>2018</v>
      </c>
      <c r="D839">
        <v>10</v>
      </c>
      <c r="E839" t="s">
        <v>65</v>
      </c>
      <c r="F839" t="s">
        <v>61</v>
      </c>
      <c r="G839" t="s">
        <v>50</v>
      </c>
      <c r="H839" t="s">
        <v>33</v>
      </c>
      <c r="I839" t="s">
        <v>15</v>
      </c>
    </row>
    <row r="840" spans="2:9" hidden="1" x14ac:dyDescent="0.2">
      <c r="B840" t="str">
        <f t="shared" si="13"/>
        <v>201810apartmentmedianbachelor_surveyNorth Vancouver DM</v>
      </c>
      <c r="C840">
        <v>2018</v>
      </c>
      <c r="D840">
        <v>10</v>
      </c>
      <c r="E840" t="s">
        <v>65</v>
      </c>
      <c r="F840" t="s">
        <v>61</v>
      </c>
      <c r="G840" t="s">
        <v>50</v>
      </c>
      <c r="H840" t="s">
        <v>34</v>
      </c>
      <c r="I840" t="s">
        <v>13</v>
      </c>
    </row>
    <row r="841" spans="2:9" hidden="1" x14ac:dyDescent="0.2">
      <c r="B841" t="str">
        <f t="shared" si="13"/>
        <v>201810apartmentmedianbachelor_surveyWest Vancouver</v>
      </c>
      <c r="C841">
        <v>2018</v>
      </c>
      <c r="D841">
        <v>10</v>
      </c>
      <c r="E841" t="s">
        <v>65</v>
      </c>
      <c r="F841" t="s">
        <v>61</v>
      </c>
      <c r="G841" t="s">
        <v>50</v>
      </c>
      <c r="H841" t="s">
        <v>35</v>
      </c>
      <c r="I841" t="s">
        <v>15</v>
      </c>
    </row>
    <row r="842" spans="2:9" hidden="1" x14ac:dyDescent="0.2">
      <c r="B842" t="str">
        <f t="shared" si="13"/>
        <v>201810apartmentmedianbachelor_surveyRichmond</v>
      </c>
      <c r="C842">
        <v>2018</v>
      </c>
      <c r="D842">
        <v>10</v>
      </c>
      <c r="E842" t="s">
        <v>65</v>
      </c>
      <c r="F842" t="s">
        <v>61</v>
      </c>
      <c r="G842" t="s">
        <v>50</v>
      </c>
      <c r="H842" t="s">
        <v>36</v>
      </c>
      <c r="I842" t="s">
        <v>13</v>
      </c>
    </row>
    <row r="843" spans="2:9" hidden="1" x14ac:dyDescent="0.2">
      <c r="B843" t="str">
        <f t="shared" si="13"/>
        <v>201810apartmentmedianbachelor_surveyDelta</v>
      </c>
      <c r="C843">
        <v>2018</v>
      </c>
      <c r="D843">
        <v>10</v>
      </c>
      <c r="E843" t="s">
        <v>65</v>
      </c>
      <c r="F843" t="s">
        <v>61</v>
      </c>
      <c r="G843" t="s">
        <v>50</v>
      </c>
      <c r="H843" t="s">
        <v>37</v>
      </c>
      <c r="I843" t="s">
        <v>13</v>
      </c>
    </row>
    <row r="844" spans="2:9" hidden="1" x14ac:dyDescent="0.2">
      <c r="B844" t="str">
        <f t="shared" si="13"/>
        <v>201810apartmentmedianbachelor_surveySurrey</v>
      </c>
      <c r="C844">
        <v>2018</v>
      </c>
      <c r="D844">
        <v>10</v>
      </c>
      <c r="E844" t="s">
        <v>65</v>
      </c>
      <c r="F844" t="s">
        <v>61</v>
      </c>
      <c r="G844" t="s">
        <v>50</v>
      </c>
      <c r="H844" t="s">
        <v>38</v>
      </c>
      <c r="I844" t="s">
        <v>13</v>
      </c>
    </row>
    <row r="845" spans="2:9" hidden="1" x14ac:dyDescent="0.2">
      <c r="B845" t="str">
        <f t="shared" si="13"/>
        <v>201810apartmentmedianbachelor_surveyWhite Rock</v>
      </c>
      <c r="C845">
        <v>2018</v>
      </c>
      <c r="D845">
        <v>10</v>
      </c>
      <c r="E845" t="s">
        <v>65</v>
      </c>
      <c r="F845" t="s">
        <v>61</v>
      </c>
      <c r="G845" t="s">
        <v>50</v>
      </c>
      <c r="H845" t="s">
        <v>39</v>
      </c>
      <c r="I845" t="s">
        <v>13</v>
      </c>
    </row>
    <row r="846" spans="2:9" hidden="1" x14ac:dyDescent="0.2">
      <c r="B846" t="str">
        <f t="shared" si="13"/>
        <v>201810apartmentmedianbachelor_surveyLangley City and Langley DM</v>
      </c>
      <c r="C846">
        <v>2018</v>
      </c>
      <c r="D846">
        <v>10</v>
      </c>
      <c r="E846" t="s">
        <v>65</v>
      </c>
      <c r="F846" t="s">
        <v>61</v>
      </c>
      <c r="G846" t="s">
        <v>50</v>
      </c>
      <c r="H846" t="s">
        <v>40</v>
      </c>
      <c r="I846" t="s">
        <v>13</v>
      </c>
    </row>
    <row r="847" spans="2:9" hidden="1" x14ac:dyDescent="0.2">
      <c r="B847" t="str">
        <f t="shared" si="13"/>
        <v>201810apartmentmedianbachelor_surveyTri-Cities</v>
      </c>
      <c r="C847">
        <v>2018</v>
      </c>
      <c r="D847">
        <v>10</v>
      </c>
      <c r="E847" t="s">
        <v>65</v>
      </c>
      <c r="F847" t="s">
        <v>61</v>
      </c>
      <c r="G847" t="s">
        <v>50</v>
      </c>
      <c r="H847" t="s">
        <v>41</v>
      </c>
      <c r="I847" t="s">
        <v>13</v>
      </c>
    </row>
    <row r="848" spans="2:9" hidden="1" x14ac:dyDescent="0.2">
      <c r="B848" t="str">
        <f t="shared" si="13"/>
        <v>201810apartmentmedianbachelor_surveyMaple Ridge/Pitt Meadows</v>
      </c>
      <c r="C848">
        <v>2018</v>
      </c>
      <c r="D848">
        <v>10</v>
      </c>
      <c r="E848" t="s">
        <v>65</v>
      </c>
      <c r="F848" t="s">
        <v>61</v>
      </c>
      <c r="G848" t="s">
        <v>50</v>
      </c>
      <c r="H848" t="s">
        <v>42</v>
      </c>
      <c r="I848" t="s">
        <v>18</v>
      </c>
    </row>
    <row r="849" spans="2:9" hidden="1" x14ac:dyDescent="0.2">
      <c r="B849" t="str">
        <f t="shared" si="13"/>
        <v>201810apartmentmedianbachelor_surveyVancouver</v>
      </c>
      <c r="C849">
        <v>2018</v>
      </c>
      <c r="D849">
        <v>10</v>
      </c>
      <c r="E849" t="s">
        <v>65</v>
      </c>
      <c r="F849" t="s">
        <v>61</v>
      </c>
      <c r="G849" t="s">
        <v>50</v>
      </c>
      <c r="H849" t="s">
        <v>43</v>
      </c>
      <c r="I849" t="s">
        <v>13</v>
      </c>
    </row>
    <row r="850" spans="2:9" hidden="1" x14ac:dyDescent="0.2">
      <c r="B850" t="str">
        <f t="shared" si="13"/>
        <v>201710apartmentmedianbachelor_surveyWest End/Stanley Park</v>
      </c>
      <c r="C850">
        <v>2017</v>
      </c>
      <c r="D850">
        <v>10</v>
      </c>
      <c r="E850" t="s">
        <v>65</v>
      </c>
      <c r="F850" t="s">
        <v>61</v>
      </c>
      <c r="G850" t="s">
        <v>50</v>
      </c>
      <c r="H850" t="s">
        <v>12</v>
      </c>
      <c r="I850" t="s">
        <v>13</v>
      </c>
    </row>
    <row r="851" spans="2:9" hidden="1" x14ac:dyDescent="0.2">
      <c r="B851" t="str">
        <f t="shared" si="13"/>
        <v>201710apartmentmedianbachelor_surveyEnglish Bay</v>
      </c>
      <c r="C851">
        <v>2017</v>
      </c>
      <c r="D851">
        <v>10</v>
      </c>
      <c r="E851" t="s">
        <v>65</v>
      </c>
      <c r="F851" t="s">
        <v>61</v>
      </c>
      <c r="G851" t="s">
        <v>50</v>
      </c>
      <c r="H851" t="s">
        <v>16</v>
      </c>
      <c r="I851" t="s">
        <v>13</v>
      </c>
    </row>
    <row r="852" spans="2:9" hidden="1" x14ac:dyDescent="0.2">
      <c r="B852" t="str">
        <f t="shared" si="13"/>
        <v>201710apartmentmedianbachelor_surveyDowntown</v>
      </c>
      <c r="C852">
        <v>2017</v>
      </c>
      <c r="D852">
        <v>10</v>
      </c>
      <c r="E852" t="s">
        <v>65</v>
      </c>
      <c r="F852" t="s">
        <v>61</v>
      </c>
      <c r="G852" t="s">
        <v>50</v>
      </c>
      <c r="H852" t="s">
        <v>17</v>
      </c>
      <c r="I852" t="s">
        <v>13</v>
      </c>
    </row>
    <row r="853" spans="2:9" hidden="1" x14ac:dyDescent="0.2">
      <c r="B853" t="str">
        <f t="shared" si="13"/>
        <v>201710apartmentmedianbachelor_surveySouth Granville/Oak</v>
      </c>
      <c r="C853">
        <v>2017</v>
      </c>
      <c r="D853">
        <v>10</v>
      </c>
      <c r="E853" t="s">
        <v>65</v>
      </c>
      <c r="F853" t="s">
        <v>61</v>
      </c>
      <c r="G853" t="s">
        <v>50</v>
      </c>
      <c r="H853" t="s">
        <v>19</v>
      </c>
      <c r="I853" t="s">
        <v>13</v>
      </c>
    </row>
    <row r="854" spans="2:9" hidden="1" x14ac:dyDescent="0.2">
      <c r="B854" t="str">
        <f t="shared" si="13"/>
        <v>201710apartmentmedianbachelor_surveyKitsilano/Point Grey</v>
      </c>
      <c r="C854">
        <v>2017</v>
      </c>
      <c r="D854">
        <v>10</v>
      </c>
      <c r="E854" t="s">
        <v>65</v>
      </c>
      <c r="F854" t="s">
        <v>61</v>
      </c>
      <c r="G854" t="s">
        <v>50</v>
      </c>
      <c r="H854" t="s">
        <v>20</v>
      </c>
      <c r="I854" t="s">
        <v>13</v>
      </c>
    </row>
    <row r="855" spans="2:9" hidden="1" x14ac:dyDescent="0.2">
      <c r="B855" t="str">
        <f t="shared" si="13"/>
        <v>201710apartmentmedianbachelor_surveyWestside/Kerrisdale</v>
      </c>
      <c r="C855">
        <v>2017</v>
      </c>
      <c r="D855">
        <v>10</v>
      </c>
      <c r="E855" t="s">
        <v>65</v>
      </c>
      <c r="F855" t="s">
        <v>61</v>
      </c>
      <c r="G855" t="s">
        <v>50</v>
      </c>
      <c r="H855" t="s">
        <v>21</v>
      </c>
      <c r="I855" t="s">
        <v>13</v>
      </c>
    </row>
    <row r="856" spans="2:9" hidden="1" x14ac:dyDescent="0.2">
      <c r="B856" t="str">
        <f t="shared" si="13"/>
        <v>201710apartmentmedianbachelor_surveyMarpole</v>
      </c>
      <c r="C856">
        <v>2017</v>
      </c>
      <c r="D856">
        <v>10</v>
      </c>
      <c r="E856" t="s">
        <v>65</v>
      </c>
      <c r="F856" t="s">
        <v>61</v>
      </c>
      <c r="G856" t="s">
        <v>50</v>
      </c>
      <c r="H856" t="s">
        <v>23</v>
      </c>
      <c r="I856" t="s">
        <v>13</v>
      </c>
    </row>
    <row r="857" spans="2:9" hidden="1" x14ac:dyDescent="0.2">
      <c r="B857" t="str">
        <f t="shared" si="13"/>
        <v>201710apartmentmedianbachelor_surveyMount Pleasant/Renfrew Heights</v>
      </c>
      <c r="C857">
        <v>2017</v>
      </c>
      <c r="D857">
        <v>10</v>
      </c>
      <c r="E857" t="s">
        <v>65</v>
      </c>
      <c r="F857" t="s">
        <v>61</v>
      </c>
      <c r="G857" t="s">
        <v>50</v>
      </c>
      <c r="H857" t="s">
        <v>24</v>
      </c>
      <c r="I857" t="s">
        <v>15</v>
      </c>
    </row>
    <row r="858" spans="2:9" hidden="1" x14ac:dyDescent="0.2">
      <c r="B858" t="str">
        <f t="shared" si="13"/>
        <v>201710apartmentmedianbachelor_surveyEast Hastings</v>
      </c>
      <c r="C858">
        <v>2017</v>
      </c>
      <c r="D858">
        <v>10</v>
      </c>
      <c r="E858" t="s">
        <v>65</v>
      </c>
      <c r="F858" t="s">
        <v>61</v>
      </c>
      <c r="G858" t="s">
        <v>50</v>
      </c>
      <c r="H858" t="s">
        <v>25</v>
      </c>
      <c r="I858" t="s">
        <v>15</v>
      </c>
    </row>
    <row r="859" spans="2:9" hidden="1" x14ac:dyDescent="0.2">
      <c r="B859" t="str">
        <f t="shared" si="13"/>
        <v>201710apartmentmedianbachelor_surveySoutheast Vancouver</v>
      </c>
      <c r="C859">
        <v>2017</v>
      </c>
      <c r="D859">
        <v>10</v>
      </c>
      <c r="E859" t="s">
        <v>65</v>
      </c>
      <c r="F859" t="s">
        <v>61</v>
      </c>
      <c r="G859" t="s">
        <v>50</v>
      </c>
      <c r="H859" t="s">
        <v>26</v>
      </c>
      <c r="I859" t="s">
        <v>15</v>
      </c>
    </row>
    <row r="860" spans="2:9" hidden="1" x14ac:dyDescent="0.2">
      <c r="B860" t="str">
        <f t="shared" si="13"/>
        <v>201710apartmentmedianbachelor_surveyUniversity Endowment Lands</v>
      </c>
      <c r="C860">
        <v>2017</v>
      </c>
      <c r="D860">
        <v>10</v>
      </c>
      <c r="E860" t="s">
        <v>65</v>
      </c>
      <c r="F860" t="s">
        <v>61</v>
      </c>
      <c r="G860" t="s">
        <v>50</v>
      </c>
      <c r="H860" t="s">
        <v>27</v>
      </c>
      <c r="I860" t="s">
        <v>13</v>
      </c>
    </row>
    <row r="861" spans="2:9" hidden="1" x14ac:dyDescent="0.2">
      <c r="B861" t="str">
        <f t="shared" si="13"/>
        <v>201710apartmentmedianbachelor_surveyCentral Park/Metrotown</v>
      </c>
      <c r="C861">
        <v>2017</v>
      </c>
      <c r="D861">
        <v>10</v>
      </c>
      <c r="E861" t="s">
        <v>65</v>
      </c>
      <c r="F861" t="s">
        <v>61</v>
      </c>
      <c r="G861" t="s">
        <v>50</v>
      </c>
      <c r="H861" t="s">
        <v>28</v>
      </c>
      <c r="I861" t="s">
        <v>15</v>
      </c>
    </row>
    <row r="862" spans="2:9" hidden="1" x14ac:dyDescent="0.2">
      <c r="B862" t="str">
        <f t="shared" si="13"/>
        <v>201710apartmentmedianbachelor_surveySoutheast Burnaby</v>
      </c>
      <c r="C862">
        <v>2017</v>
      </c>
      <c r="D862">
        <v>10</v>
      </c>
      <c r="E862" t="s">
        <v>65</v>
      </c>
      <c r="F862" t="s">
        <v>61</v>
      </c>
      <c r="G862" t="s">
        <v>50</v>
      </c>
      <c r="H862" t="s">
        <v>29</v>
      </c>
      <c r="I862" t="s">
        <v>13</v>
      </c>
    </row>
    <row r="863" spans="2:9" hidden="1" x14ac:dyDescent="0.2">
      <c r="B863" t="str">
        <f t="shared" si="13"/>
        <v>201710apartmentmedianbachelor_surveyNorth Burnaby</v>
      </c>
      <c r="C863">
        <v>2017</v>
      </c>
      <c r="D863">
        <v>10</v>
      </c>
      <c r="E863" t="s">
        <v>65</v>
      </c>
      <c r="F863" t="s">
        <v>61</v>
      </c>
      <c r="G863" t="s">
        <v>50</v>
      </c>
      <c r="H863" t="s">
        <v>31</v>
      </c>
      <c r="I863" t="s">
        <v>13</v>
      </c>
    </row>
    <row r="864" spans="2:9" hidden="1" x14ac:dyDescent="0.2">
      <c r="B864" t="str">
        <f t="shared" si="13"/>
        <v>201710apartmentmedianbachelor_surveyNew Westminster</v>
      </c>
      <c r="C864">
        <v>2017</v>
      </c>
      <c r="D864">
        <v>10</v>
      </c>
      <c r="E864" t="s">
        <v>65</v>
      </c>
      <c r="F864" t="s">
        <v>61</v>
      </c>
      <c r="G864" t="s">
        <v>50</v>
      </c>
      <c r="H864" t="s">
        <v>32</v>
      </c>
      <c r="I864" t="s">
        <v>13</v>
      </c>
    </row>
    <row r="865" spans="2:9" hidden="1" x14ac:dyDescent="0.2">
      <c r="B865" t="str">
        <f t="shared" si="13"/>
        <v>201710apartmentmedianbachelor_surveyNorth Vancouver CY</v>
      </c>
      <c r="C865">
        <v>2017</v>
      </c>
      <c r="D865">
        <v>10</v>
      </c>
      <c r="E865" t="s">
        <v>65</v>
      </c>
      <c r="F865" t="s">
        <v>61</v>
      </c>
      <c r="G865" t="s">
        <v>50</v>
      </c>
      <c r="H865" t="s">
        <v>33</v>
      </c>
      <c r="I865" t="s">
        <v>13</v>
      </c>
    </row>
    <row r="866" spans="2:9" hidden="1" x14ac:dyDescent="0.2">
      <c r="B866" t="str">
        <f t="shared" si="13"/>
        <v>201710apartmentmedianbachelor_surveyNorth Vancouver DM</v>
      </c>
      <c r="C866">
        <v>2017</v>
      </c>
      <c r="D866">
        <v>10</v>
      </c>
      <c r="E866" t="s">
        <v>65</v>
      </c>
      <c r="F866" t="s">
        <v>61</v>
      </c>
      <c r="G866" t="s">
        <v>50</v>
      </c>
      <c r="H866" t="s">
        <v>34</v>
      </c>
      <c r="I866" t="s">
        <v>13</v>
      </c>
    </row>
    <row r="867" spans="2:9" hidden="1" x14ac:dyDescent="0.2">
      <c r="B867" t="str">
        <f t="shared" si="13"/>
        <v>201710apartmentmedianbachelor_surveyWest Vancouver</v>
      </c>
      <c r="C867">
        <v>2017</v>
      </c>
      <c r="D867">
        <v>10</v>
      </c>
      <c r="E867" t="s">
        <v>65</v>
      </c>
      <c r="F867" t="s">
        <v>61</v>
      </c>
      <c r="G867" t="s">
        <v>50</v>
      </c>
      <c r="H867" t="s">
        <v>35</v>
      </c>
      <c r="I867" t="s">
        <v>13</v>
      </c>
    </row>
    <row r="868" spans="2:9" hidden="1" x14ac:dyDescent="0.2">
      <c r="B868" t="str">
        <f t="shared" si="13"/>
        <v>201710apartmentmedianbachelor_surveyRichmond</v>
      </c>
      <c r="C868">
        <v>2017</v>
      </c>
      <c r="D868">
        <v>10</v>
      </c>
      <c r="E868" t="s">
        <v>65</v>
      </c>
      <c r="F868" t="s">
        <v>61</v>
      </c>
      <c r="G868" t="s">
        <v>50</v>
      </c>
      <c r="H868" t="s">
        <v>36</v>
      </c>
      <c r="I868" t="s">
        <v>13</v>
      </c>
    </row>
    <row r="869" spans="2:9" hidden="1" x14ac:dyDescent="0.2">
      <c r="B869" t="str">
        <f t="shared" si="13"/>
        <v>201710apartmentmedianbachelor_surveyDelta</v>
      </c>
      <c r="C869">
        <v>2017</v>
      </c>
      <c r="D869">
        <v>10</v>
      </c>
      <c r="E869" t="s">
        <v>65</v>
      </c>
      <c r="F869" t="s">
        <v>61</v>
      </c>
      <c r="G869" t="s">
        <v>50</v>
      </c>
      <c r="H869" t="s">
        <v>37</v>
      </c>
      <c r="I869" t="s">
        <v>13</v>
      </c>
    </row>
    <row r="870" spans="2:9" hidden="1" x14ac:dyDescent="0.2">
      <c r="B870" t="str">
        <f t="shared" si="13"/>
        <v>201710apartmentmedianbachelor_surveySurrey</v>
      </c>
      <c r="C870">
        <v>2017</v>
      </c>
      <c r="D870">
        <v>10</v>
      </c>
      <c r="E870" t="s">
        <v>65</v>
      </c>
      <c r="F870" t="s">
        <v>61</v>
      </c>
      <c r="G870" t="s">
        <v>50</v>
      </c>
      <c r="H870" t="s">
        <v>38</v>
      </c>
      <c r="I870" t="s">
        <v>13</v>
      </c>
    </row>
    <row r="871" spans="2:9" hidden="1" x14ac:dyDescent="0.2">
      <c r="B871" t="str">
        <f t="shared" si="13"/>
        <v>201710apartmentmedianbachelor_surveyWhite Rock</v>
      </c>
      <c r="C871">
        <v>2017</v>
      </c>
      <c r="D871">
        <v>10</v>
      </c>
      <c r="E871" t="s">
        <v>65</v>
      </c>
      <c r="F871" t="s">
        <v>61</v>
      </c>
      <c r="G871" t="s">
        <v>50</v>
      </c>
      <c r="H871" t="s">
        <v>39</v>
      </c>
      <c r="I871" t="s">
        <v>13</v>
      </c>
    </row>
    <row r="872" spans="2:9" hidden="1" x14ac:dyDescent="0.2">
      <c r="B872" t="str">
        <f t="shared" si="13"/>
        <v>201710apartmentmedianbachelor_surveyLangley City and Langley DM</v>
      </c>
      <c r="C872">
        <v>2017</v>
      </c>
      <c r="D872">
        <v>10</v>
      </c>
      <c r="E872" t="s">
        <v>65</v>
      </c>
      <c r="F872" t="s">
        <v>61</v>
      </c>
      <c r="G872" t="s">
        <v>50</v>
      </c>
      <c r="H872" t="s">
        <v>40</v>
      </c>
      <c r="I872" t="s">
        <v>13</v>
      </c>
    </row>
    <row r="873" spans="2:9" hidden="1" x14ac:dyDescent="0.2">
      <c r="B873" t="str">
        <f t="shared" si="13"/>
        <v>201710apartmentmedianbachelor_surveyTri-Cities</v>
      </c>
      <c r="C873">
        <v>2017</v>
      </c>
      <c r="D873">
        <v>10</v>
      </c>
      <c r="E873" t="s">
        <v>65</v>
      </c>
      <c r="F873" t="s">
        <v>61</v>
      </c>
      <c r="G873" t="s">
        <v>50</v>
      </c>
      <c r="H873" t="s">
        <v>41</v>
      </c>
      <c r="I873" t="s">
        <v>13</v>
      </c>
    </row>
    <row r="874" spans="2:9" hidden="1" x14ac:dyDescent="0.2">
      <c r="B874" t="str">
        <f t="shared" si="13"/>
        <v>201710apartmentmedianbachelor_surveyMaple Ridge/Pitt Meadows</v>
      </c>
      <c r="C874">
        <v>2017</v>
      </c>
      <c r="D874">
        <v>10</v>
      </c>
      <c r="E874" t="s">
        <v>65</v>
      </c>
      <c r="F874" t="s">
        <v>61</v>
      </c>
      <c r="G874" t="s">
        <v>50</v>
      </c>
      <c r="H874" t="s">
        <v>42</v>
      </c>
      <c r="I874" t="s">
        <v>15</v>
      </c>
    </row>
    <row r="875" spans="2:9" hidden="1" x14ac:dyDescent="0.2">
      <c r="B875" t="str">
        <f t="shared" si="13"/>
        <v>201710apartmentmedianbachelor_surveyVancouver</v>
      </c>
      <c r="C875">
        <v>2017</v>
      </c>
      <c r="D875">
        <v>10</v>
      </c>
      <c r="E875" t="s">
        <v>65</v>
      </c>
      <c r="F875" t="s">
        <v>61</v>
      </c>
      <c r="G875" t="s">
        <v>50</v>
      </c>
      <c r="H875" t="s">
        <v>43</v>
      </c>
      <c r="I875" t="s">
        <v>13</v>
      </c>
    </row>
    <row r="876" spans="2:9" hidden="1" x14ac:dyDescent="0.2">
      <c r="B876" t="str">
        <f t="shared" si="13"/>
        <v>201610apartmentmedianbachelor_surveyWest End/Stanley Park</v>
      </c>
      <c r="C876">
        <v>2016</v>
      </c>
      <c r="D876">
        <v>10</v>
      </c>
      <c r="E876" t="s">
        <v>65</v>
      </c>
      <c r="F876" t="s">
        <v>61</v>
      </c>
      <c r="G876" t="s">
        <v>50</v>
      </c>
      <c r="H876" t="s">
        <v>12</v>
      </c>
      <c r="I876" t="s">
        <v>13</v>
      </c>
    </row>
    <row r="877" spans="2:9" hidden="1" x14ac:dyDescent="0.2">
      <c r="B877" t="str">
        <f t="shared" si="13"/>
        <v>201610apartmentmedianbachelor_surveyEnglish Bay</v>
      </c>
      <c r="C877">
        <v>2016</v>
      </c>
      <c r="D877">
        <v>10</v>
      </c>
      <c r="E877" t="s">
        <v>65</v>
      </c>
      <c r="F877" t="s">
        <v>61</v>
      </c>
      <c r="G877" t="s">
        <v>50</v>
      </c>
      <c r="H877" t="s">
        <v>16</v>
      </c>
      <c r="I877" t="s">
        <v>13</v>
      </c>
    </row>
    <row r="878" spans="2:9" hidden="1" x14ac:dyDescent="0.2">
      <c r="B878" t="str">
        <f t="shared" si="13"/>
        <v>201610apartmentmedianbachelor_surveyDowntown</v>
      </c>
      <c r="C878">
        <v>2016</v>
      </c>
      <c r="D878">
        <v>10</v>
      </c>
      <c r="E878" t="s">
        <v>65</v>
      </c>
      <c r="F878" t="s">
        <v>61</v>
      </c>
      <c r="G878" t="s">
        <v>50</v>
      </c>
      <c r="H878" t="s">
        <v>17</v>
      </c>
      <c r="I878" t="s">
        <v>13</v>
      </c>
    </row>
    <row r="879" spans="2:9" hidden="1" x14ac:dyDescent="0.2">
      <c r="B879" t="str">
        <f t="shared" si="13"/>
        <v>201610apartmentmedianbachelor_surveySouth Granville/Oak</v>
      </c>
      <c r="C879">
        <v>2016</v>
      </c>
      <c r="D879">
        <v>10</v>
      </c>
      <c r="E879" t="s">
        <v>65</v>
      </c>
      <c r="F879" t="s">
        <v>61</v>
      </c>
      <c r="G879" t="s">
        <v>50</v>
      </c>
      <c r="H879" t="s">
        <v>19</v>
      </c>
      <c r="I879" t="s">
        <v>13</v>
      </c>
    </row>
    <row r="880" spans="2:9" hidden="1" x14ac:dyDescent="0.2">
      <c r="B880" t="str">
        <f t="shared" si="13"/>
        <v>201610apartmentmedianbachelor_surveyKitsilano/Point Grey</v>
      </c>
      <c r="C880">
        <v>2016</v>
      </c>
      <c r="D880">
        <v>10</v>
      </c>
      <c r="E880" t="s">
        <v>65</v>
      </c>
      <c r="F880" t="s">
        <v>61</v>
      </c>
      <c r="G880" t="s">
        <v>50</v>
      </c>
      <c r="H880" t="s">
        <v>20</v>
      </c>
      <c r="I880" t="s">
        <v>13</v>
      </c>
    </row>
    <row r="881" spans="2:9" hidden="1" x14ac:dyDescent="0.2">
      <c r="B881" t="str">
        <f t="shared" si="13"/>
        <v>201610apartmentmedianbachelor_surveyWestside/Kerrisdale</v>
      </c>
      <c r="C881">
        <v>2016</v>
      </c>
      <c r="D881">
        <v>10</v>
      </c>
      <c r="E881" t="s">
        <v>65</v>
      </c>
      <c r="F881" t="s">
        <v>61</v>
      </c>
      <c r="G881" t="s">
        <v>50</v>
      </c>
      <c r="H881" t="s">
        <v>21</v>
      </c>
      <c r="I881" t="s">
        <v>13</v>
      </c>
    </row>
    <row r="882" spans="2:9" hidden="1" x14ac:dyDescent="0.2">
      <c r="B882" t="str">
        <f t="shared" si="13"/>
        <v>201610apartmentmedianbachelor_surveyMarpole</v>
      </c>
      <c r="C882">
        <v>2016</v>
      </c>
      <c r="D882">
        <v>10</v>
      </c>
      <c r="E882" t="s">
        <v>65</v>
      </c>
      <c r="F882" t="s">
        <v>61</v>
      </c>
      <c r="G882" t="s">
        <v>50</v>
      </c>
      <c r="H882" t="s">
        <v>23</v>
      </c>
      <c r="I882" t="s">
        <v>13</v>
      </c>
    </row>
    <row r="883" spans="2:9" hidden="1" x14ac:dyDescent="0.2">
      <c r="B883" t="str">
        <f t="shared" si="13"/>
        <v>201610apartmentmedianbachelor_surveyMount Pleasant/Renfrew Heights</v>
      </c>
      <c r="C883">
        <v>2016</v>
      </c>
      <c r="D883">
        <v>10</v>
      </c>
      <c r="E883" t="s">
        <v>65</v>
      </c>
      <c r="F883" t="s">
        <v>61</v>
      </c>
      <c r="G883" t="s">
        <v>50</v>
      </c>
      <c r="H883" t="s">
        <v>24</v>
      </c>
      <c r="I883" t="s">
        <v>13</v>
      </c>
    </row>
    <row r="884" spans="2:9" hidden="1" x14ac:dyDescent="0.2">
      <c r="B884" t="str">
        <f t="shared" si="13"/>
        <v>201610apartmentmedianbachelor_surveyEast Hastings</v>
      </c>
      <c r="C884">
        <v>2016</v>
      </c>
      <c r="D884">
        <v>10</v>
      </c>
      <c r="E884" t="s">
        <v>65</v>
      </c>
      <c r="F884" t="s">
        <v>61</v>
      </c>
      <c r="G884" t="s">
        <v>50</v>
      </c>
      <c r="H884" t="s">
        <v>25</v>
      </c>
      <c r="I884" t="s">
        <v>15</v>
      </c>
    </row>
    <row r="885" spans="2:9" hidden="1" x14ac:dyDescent="0.2">
      <c r="B885" t="str">
        <f t="shared" si="13"/>
        <v>201610apartmentmedianbachelor_surveySoutheast Vancouver</v>
      </c>
      <c r="C885">
        <v>2016</v>
      </c>
      <c r="D885">
        <v>10</v>
      </c>
      <c r="E885" t="s">
        <v>65</v>
      </c>
      <c r="F885" t="s">
        <v>61</v>
      </c>
      <c r="G885" t="s">
        <v>50</v>
      </c>
      <c r="H885" t="s">
        <v>26</v>
      </c>
      <c r="I885" t="s">
        <v>13</v>
      </c>
    </row>
    <row r="886" spans="2:9" hidden="1" x14ac:dyDescent="0.2">
      <c r="B886" t="str">
        <f t="shared" si="13"/>
        <v>201610apartmentmedianbachelor_surveyUniversity Endowment Lands</v>
      </c>
      <c r="C886">
        <v>2016</v>
      </c>
      <c r="D886">
        <v>10</v>
      </c>
      <c r="E886" t="s">
        <v>65</v>
      </c>
      <c r="F886" t="s">
        <v>61</v>
      </c>
      <c r="G886" t="s">
        <v>50</v>
      </c>
      <c r="H886" t="s">
        <v>27</v>
      </c>
      <c r="I886" t="s">
        <v>15</v>
      </c>
    </row>
    <row r="887" spans="2:9" hidden="1" x14ac:dyDescent="0.2">
      <c r="B887" t="str">
        <f t="shared" si="13"/>
        <v>201610apartmentmedianbachelor_surveyCentral Park/Metrotown</v>
      </c>
      <c r="C887">
        <v>2016</v>
      </c>
      <c r="D887">
        <v>10</v>
      </c>
      <c r="E887" t="s">
        <v>65</v>
      </c>
      <c r="F887" t="s">
        <v>61</v>
      </c>
      <c r="G887" t="s">
        <v>50</v>
      </c>
      <c r="H887" t="s">
        <v>28</v>
      </c>
      <c r="I887" t="s">
        <v>13</v>
      </c>
    </row>
    <row r="888" spans="2:9" hidden="1" x14ac:dyDescent="0.2">
      <c r="B888" t="str">
        <f t="shared" si="13"/>
        <v>201610apartmentmedianbachelor_surveySoutheast Burnaby</v>
      </c>
      <c r="C888">
        <v>2016</v>
      </c>
      <c r="D888">
        <v>10</v>
      </c>
      <c r="E888" t="s">
        <v>65</v>
      </c>
      <c r="F888" t="s">
        <v>61</v>
      </c>
      <c r="G888" t="s">
        <v>50</v>
      </c>
      <c r="H888" t="s">
        <v>29</v>
      </c>
      <c r="I888" t="s">
        <v>13</v>
      </c>
    </row>
    <row r="889" spans="2:9" hidden="1" x14ac:dyDescent="0.2">
      <c r="B889" t="str">
        <f t="shared" si="13"/>
        <v>201610apartmentmedianbachelor_surveyNorth Burnaby</v>
      </c>
      <c r="C889">
        <v>2016</v>
      </c>
      <c r="D889">
        <v>10</v>
      </c>
      <c r="E889" t="s">
        <v>65</v>
      </c>
      <c r="F889" t="s">
        <v>61</v>
      </c>
      <c r="G889" t="s">
        <v>50</v>
      </c>
      <c r="H889" t="s">
        <v>31</v>
      </c>
      <c r="I889" t="s">
        <v>13</v>
      </c>
    </row>
    <row r="890" spans="2:9" hidden="1" x14ac:dyDescent="0.2">
      <c r="B890" t="str">
        <f t="shared" si="13"/>
        <v>201610apartmentmedianbachelor_surveyNew Westminster</v>
      </c>
      <c r="C890">
        <v>2016</v>
      </c>
      <c r="D890">
        <v>10</v>
      </c>
      <c r="E890" t="s">
        <v>65</v>
      </c>
      <c r="F890" t="s">
        <v>61</v>
      </c>
      <c r="G890" t="s">
        <v>50</v>
      </c>
      <c r="H890" t="s">
        <v>32</v>
      </c>
      <c r="I890" t="s">
        <v>13</v>
      </c>
    </row>
    <row r="891" spans="2:9" hidden="1" x14ac:dyDescent="0.2">
      <c r="B891" t="str">
        <f t="shared" si="13"/>
        <v>201610apartmentmedianbachelor_surveyNorth Vancouver CY</v>
      </c>
      <c r="C891">
        <v>2016</v>
      </c>
      <c r="D891">
        <v>10</v>
      </c>
      <c r="E891" t="s">
        <v>65</v>
      </c>
      <c r="F891" t="s">
        <v>61</v>
      </c>
      <c r="G891" t="s">
        <v>50</v>
      </c>
      <c r="H891" t="s">
        <v>33</v>
      </c>
      <c r="I891" t="s">
        <v>13</v>
      </c>
    </row>
    <row r="892" spans="2:9" hidden="1" x14ac:dyDescent="0.2">
      <c r="B892" t="str">
        <f t="shared" si="13"/>
        <v>201610apartmentmedianbachelor_surveyNorth Vancouver DM</v>
      </c>
      <c r="C892">
        <v>2016</v>
      </c>
      <c r="D892">
        <v>10</v>
      </c>
      <c r="E892" t="s">
        <v>65</v>
      </c>
      <c r="F892" t="s">
        <v>61</v>
      </c>
      <c r="G892" t="s">
        <v>50</v>
      </c>
      <c r="H892" t="s">
        <v>34</v>
      </c>
      <c r="I892" t="s">
        <v>13</v>
      </c>
    </row>
    <row r="893" spans="2:9" hidden="1" x14ac:dyDescent="0.2">
      <c r="B893" t="str">
        <f t="shared" si="13"/>
        <v>201610apartmentmedianbachelor_surveyWest Vancouver</v>
      </c>
      <c r="C893">
        <v>2016</v>
      </c>
      <c r="D893">
        <v>10</v>
      </c>
      <c r="E893" t="s">
        <v>65</v>
      </c>
      <c r="F893" t="s">
        <v>61</v>
      </c>
      <c r="G893" t="s">
        <v>50</v>
      </c>
      <c r="H893" t="s">
        <v>35</v>
      </c>
      <c r="I893" t="s">
        <v>13</v>
      </c>
    </row>
    <row r="894" spans="2:9" hidden="1" x14ac:dyDescent="0.2">
      <c r="B894" t="str">
        <f t="shared" si="13"/>
        <v>201610apartmentmedianbachelor_surveyRichmond</v>
      </c>
      <c r="C894">
        <v>2016</v>
      </c>
      <c r="D894">
        <v>10</v>
      </c>
      <c r="E894" t="s">
        <v>65</v>
      </c>
      <c r="F894" t="s">
        <v>61</v>
      </c>
      <c r="G894" t="s">
        <v>50</v>
      </c>
      <c r="H894" t="s">
        <v>36</v>
      </c>
      <c r="I894" t="s">
        <v>13</v>
      </c>
    </row>
    <row r="895" spans="2:9" hidden="1" x14ac:dyDescent="0.2">
      <c r="B895" t="str">
        <f t="shared" si="13"/>
        <v>201610apartmentmedianbachelor_surveyDelta</v>
      </c>
      <c r="C895">
        <v>2016</v>
      </c>
      <c r="D895">
        <v>10</v>
      </c>
      <c r="E895" t="s">
        <v>65</v>
      </c>
      <c r="F895" t="s">
        <v>61</v>
      </c>
      <c r="G895" t="s">
        <v>50</v>
      </c>
      <c r="H895" t="s">
        <v>37</v>
      </c>
      <c r="I895" t="s">
        <v>13</v>
      </c>
    </row>
    <row r="896" spans="2:9" hidden="1" x14ac:dyDescent="0.2">
      <c r="B896" t="str">
        <f t="shared" si="13"/>
        <v>201610apartmentmedianbachelor_surveySurrey</v>
      </c>
      <c r="C896">
        <v>2016</v>
      </c>
      <c r="D896">
        <v>10</v>
      </c>
      <c r="E896" t="s">
        <v>65</v>
      </c>
      <c r="F896" t="s">
        <v>61</v>
      </c>
      <c r="G896" t="s">
        <v>50</v>
      </c>
      <c r="H896" t="s">
        <v>38</v>
      </c>
      <c r="I896" t="s">
        <v>13</v>
      </c>
    </row>
    <row r="897" spans="2:9" hidden="1" x14ac:dyDescent="0.2">
      <c r="B897" t="str">
        <f t="shared" si="13"/>
        <v>201610apartmentmedianbachelor_surveyWhite Rock</v>
      </c>
      <c r="C897">
        <v>2016</v>
      </c>
      <c r="D897">
        <v>10</v>
      </c>
      <c r="E897" t="s">
        <v>65</v>
      </c>
      <c r="F897" t="s">
        <v>61</v>
      </c>
      <c r="G897" t="s">
        <v>50</v>
      </c>
      <c r="H897" t="s">
        <v>39</v>
      </c>
      <c r="I897" t="s">
        <v>13</v>
      </c>
    </row>
    <row r="898" spans="2:9" hidden="1" x14ac:dyDescent="0.2">
      <c r="B898" t="str">
        <f t="shared" si="13"/>
        <v>201610apartmentmedianbachelor_surveyLangley City and Langley DM</v>
      </c>
      <c r="C898">
        <v>2016</v>
      </c>
      <c r="D898">
        <v>10</v>
      </c>
      <c r="E898" t="s">
        <v>65</v>
      </c>
      <c r="F898" t="s">
        <v>61</v>
      </c>
      <c r="G898" t="s">
        <v>50</v>
      </c>
      <c r="H898" t="s">
        <v>40</v>
      </c>
      <c r="I898" t="s">
        <v>13</v>
      </c>
    </row>
    <row r="899" spans="2:9" hidden="1" x14ac:dyDescent="0.2">
      <c r="B899" t="str">
        <f t="shared" si="13"/>
        <v>201610apartmentmedianbachelor_surveyTri-Cities</v>
      </c>
      <c r="C899">
        <v>2016</v>
      </c>
      <c r="D899">
        <v>10</v>
      </c>
      <c r="E899" t="s">
        <v>65</v>
      </c>
      <c r="F899" t="s">
        <v>61</v>
      </c>
      <c r="G899" t="s">
        <v>50</v>
      </c>
      <c r="H899" t="s">
        <v>41</v>
      </c>
      <c r="I899" t="s">
        <v>13</v>
      </c>
    </row>
    <row r="900" spans="2:9" hidden="1" x14ac:dyDescent="0.2">
      <c r="B900" t="str">
        <f t="shared" si="13"/>
        <v>201610apartmentmedianbachelor_surveyMaple Ridge/Pitt Meadows</v>
      </c>
      <c r="C900">
        <v>2016</v>
      </c>
      <c r="D900">
        <v>10</v>
      </c>
      <c r="E900" t="s">
        <v>65</v>
      </c>
      <c r="F900" t="s">
        <v>61</v>
      </c>
      <c r="G900" t="s">
        <v>50</v>
      </c>
      <c r="H900" t="s">
        <v>42</v>
      </c>
      <c r="I900" t="s">
        <v>13</v>
      </c>
    </row>
    <row r="901" spans="2:9" hidden="1" x14ac:dyDescent="0.2">
      <c r="B901" t="str">
        <f t="shared" si="13"/>
        <v>201610apartmentmedianbachelor_surveyVancouver</v>
      </c>
      <c r="C901">
        <v>2016</v>
      </c>
      <c r="D901">
        <v>10</v>
      </c>
      <c r="E901" t="s">
        <v>65</v>
      </c>
      <c r="F901" t="s">
        <v>61</v>
      </c>
      <c r="G901" t="s">
        <v>50</v>
      </c>
      <c r="H901" t="s">
        <v>43</v>
      </c>
      <c r="I901" t="s">
        <v>13</v>
      </c>
    </row>
    <row r="902" spans="2:9" hidden="1" x14ac:dyDescent="0.2">
      <c r="B902" t="str">
        <f t="shared" ref="B902:B965" si="14">C902&amp;D902&amp;E902&amp;F902&amp;G902&amp;H902</f>
        <v>201510apartmentmedianbachelor_surveyWest End/Stanley Park</v>
      </c>
      <c r="C902">
        <v>2015</v>
      </c>
      <c r="D902">
        <v>10</v>
      </c>
      <c r="E902" t="s">
        <v>65</v>
      </c>
      <c r="F902" t="s">
        <v>61</v>
      </c>
      <c r="G902" t="s">
        <v>50</v>
      </c>
      <c r="H902" t="s">
        <v>12</v>
      </c>
      <c r="I902" t="s">
        <v>13</v>
      </c>
    </row>
    <row r="903" spans="2:9" hidden="1" x14ac:dyDescent="0.2">
      <c r="B903" t="str">
        <f t="shared" si="14"/>
        <v>201510apartmentmedianbachelor_surveyEnglish Bay</v>
      </c>
      <c r="C903">
        <v>2015</v>
      </c>
      <c r="D903">
        <v>10</v>
      </c>
      <c r="E903" t="s">
        <v>65</v>
      </c>
      <c r="F903" t="s">
        <v>61</v>
      </c>
      <c r="G903" t="s">
        <v>50</v>
      </c>
      <c r="H903" t="s">
        <v>16</v>
      </c>
      <c r="I903" t="s">
        <v>13</v>
      </c>
    </row>
    <row r="904" spans="2:9" hidden="1" x14ac:dyDescent="0.2">
      <c r="B904" t="str">
        <f t="shared" si="14"/>
        <v>201510apartmentmedianbachelor_surveyDowntown</v>
      </c>
      <c r="C904">
        <v>2015</v>
      </c>
      <c r="D904">
        <v>10</v>
      </c>
      <c r="E904" t="s">
        <v>65</v>
      </c>
      <c r="F904" t="s">
        <v>61</v>
      </c>
      <c r="G904" t="s">
        <v>50</v>
      </c>
      <c r="H904" t="s">
        <v>17</v>
      </c>
      <c r="I904" t="s">
        <v>13</v>
      </c>
    </row>
    <row r="905" spans="2:9" hidden="1" x14ac:dyDescent="0.2">
      <c r="B905" t="str">
        <f t="shared" si="14"/>
        <v>201510apartmentmedianbachelor_surveySouth Granville/Oak</v>
      </c>
      <c r="C905">
        <v>2015</v>
      </c>
      <c r="D905">
        <v>10</v>
      </c>
      <c r="E905" t="s">
        <v>65</v>
      </c>
      <c r="F905" t="s">
        <v>61</v>
      </c>
      <c r="G905" t="s">
        <v>50</v>
      </c>
      <c r="H905" t="s">
        <v>19</v>
      </c>
      <c r="I905" t="s">
        <v>13</v>
      </c>
    </row>
    <row r="906" spans="2:9" hidden="1" x14ac:dyDescent="0.2">
      <c r="B906" t="str">
        <f t="shared" si="14"/>
        <v>201510apartmentmedianbachelor_surveyKitsilano/Point Grey</v>
      </c>
      <c r="C906">
        <v>2015</v>
      </c>
      <c r="D906">
        <v>10</v>
      </c>
      <c r="E906" t="s">
        <v>65</v>
      </c>
      <c r="F906" t="s">
        <v>61</v>
      </c>
      <c r="G906" t="s">
        <v>50</v>
      </c>
      <c r="H906" t="s">
        <v>20</v>
      </c>
      <c r="I906" t="s">
        <v>13</v>
      </c>
    </row>
    <row r="907" spans="2:9" hidden="1" x14ac:dyDescent="0.2">
      <c r="B907" t="str">
        <f t="shared" si="14"/>
        <v>201510apartmentmedianbachelor_surveyWestside/Kerrisdale</v>
      </c>
      <c r="C907">
        <v>2015</v>
      </c>
      <c r="D907">
        <v>10</v>
      </c>
      <c r="E907" t="s">
        <v>65</v>
      </c>
      <c r="F907" t="s">
        <v>61</v>
      </c>
      <c r="G907" t="s">
        <v>50</v>
      </c>
      <c r="H907" t="s">
        <v>21</v>
      </c>
      <c r="I907" t="s">
        <v>13</v>
      </c>
    </row>
    <row r="908" spans="2:9" hidden="1" x14ac:dyDescent="0.2">
      <c r="B908" t="str">
        <f t="shared" si="14"/>
        <v>201510apartmentmedianbachelor_surveyMarpole</v>
      </c>
      <c r="C908">
        <v>2015</v>
      </c>
      <c r="D908">
        <v>10</v>
      </c>
      <c r="E908" t="s">
        <v>65</v>
      </c>
      <c r="F908" t="s">
        <v>61</v>
      </c>
      <c r="G908" t="s">
        <v>50</v>
      </c>
      <c r="H908" t="s">
        <v>23</v>
      </c>
      <c r="I908" t="s">
        <v>13</v>
      </c>
    </row>
    <row r="909" spans="2:9" hidden="1" x14ac:dyDescent="0.2">
      <c r="B909" t="str">
        <f t="shared" si="14"/>
        <v>201510apartmentmedianbachelor_surveyMount Pleasant/Renfrew Heights</v>
      </c>
      <c r="C909">
        <v>2015</v>
      </c>
      <c r="D909">
        <v>10</v>
      </c>
      <c r="E909" t="s">
        <v>65</v>
      </c>
      <c r="F909" t="s">
        <v>61</v>
      </c>
      <c r="G909" t="s">
        <v>50</v>
      </c>
      <c r="H909" t="s">
        <v>24</v>
      </c>
      <c r="I909" t="s">
        <v>13</v>
      </c>
    </row>
    <row r="910" spans="2:9" hidden="1" x14ac:dyDescent="0.2">
      <c r="B910" t="str">
        <f t="shared" si="14"/>
        <v>201510apartmentmedianbachelor_surveyEast Hastings</v>
      </c>
      <c r="C910">
        <v>2015</v>
      </c>
      <c r="D910">
        <v>10</v>
      </c>
      <c r="E910" t="s">
        <v>65</v>
      </c>
      <c r="F910" t="s">
        <v>61</v>
      </c>
      <c r="G910" t="s">
        <v>50</v>
      </c>
      <c r="H910" t="s">
        <v>25</v>
      </c>
      <c r="I910" t="s">
        <v>15</v>
      </c>
    </row>
    <row r="911" spans="2:9" hidden="1" x14ac:dyDescent="0.2">
      <c r="B911" t="str">
        <f t="shared" si="14"/>
        <v>201510apartmentmedianbachelor_surveySoutheast Vancouver</v>
      </c>
      <c r="C911">
        <v>2015</v>
      </c>
      <c r="D911">
        <v>10</v>
      </c>
      <c r="E911" t="s">
        <v>65</v>
      </c>
      <c r="F911" t="s">
        <v>61</v>
      </c>
      <c r="G911" t="s">
        <v>50</v>
      </c>
      <c r="H911" t="s">
        <v>26</v>
      </c>
      <c r="I911" t="s">
        <v>13</v>
      </c>
    </row>
    <row r="912" spans="2:9" hidden="1" x14ac:dyDescent="0.2">
      <c r="B912" t="str">
        <f t="shared" si="14"/>
        <v>201510apartmentmedianbachelor_surveyUniversity Endowment Lands</v>
      </c>
      <c r="C912">
        <v>2015</v>
      </c>
      <c r="D912">
        <v>10</v>
      </c>
      <c r="E912" t="s">
        <v>65</v>
      </c>
      <c r="F912" t="s">
        <v>61</v>
      </c>
      <c r="G912" t="s">
        <v>50</v>
      </c>
      <c r="H912" t="s">
        <v>27</v>
      </c>
      <c r="I912" t="s">
        <v>13</v>
      </c>
    </row>
    <row r="913" spans="2:9" hidden="1" x14ac:dyDescent="0.2">
      <c r="B913" t="str">
        <f t="shared" si="14"/>
        <v>201510apartmentmedianbachelor_surveyCentral Park/Metrotown</v>
      </c>
      <c r="C913">
        <v>2015</v>
      </c>
      <c r="D913">
        <v>10</v>
      </c>
      <c r="E913" t="s">
        <v>65</v>
      </c>
      <c r="F913" t="s">
        <v>61</v>
      </c>
      <c r="G913" t="s">
        <v>50</v>
      </c>
      <c r="H913" t="s">
        <v>28</v>
      </c>
      <c r="I913" t="s">
        <v>13</v>
      </c>
    </row>
    <row r="914" spans="2:9" hidden="1" x14ac:dyDescent="0.2">
      <c r="B914" t="str">
        <f t="shared" si="14"/>
        <v>201510apartmentmedianbachelor_surveySoutheast Burnaby</v>
      </c>
      <c r="C914">
        <v>2015</v>
      </c>
      <c r="D914">
        <v>10</v>
      </c>
      <c r="E914" t="s">
        <v>65</v>
      </c>
      <c r="F914" t="s">
        <v>61</v>
      </c>
      <c r="G914" t="s">
        <v>50</v>
      </c>
      <c r="H914" t="s">
        <v>29</v>
      </c>
      <c r="I914" t="s">
        <v>13</v>
      </c>
    </row>
    <row r="915" spans="2:9" hidden="1" x14ac:dyDescent="0.2">
      <c r="B915" t="str">
        <f t="shared" si="14"/>
        <v>201510apartmentmedianbachelor_surveyNorth Burnaby</v>
      </c>
      <c r="C915">
        <v>2015</v>
      </c>
      <c r="D915">
        <v>10</v>
      </c>
      <c r="E915" t="s">
        <v>65</v>
      </c>
      <c r="F915" t="s">
        <v>61</v>
      </c>
      <c r="G915" t="s">
        <v>50</v>
      </c>
      <c r="H915" t="s">
        <v>31</v>
      </c>
      <c r="I915" t="s">
        <v>13</v>
      </c>
    </row>
    <row r="916" spans="2:9" hidden="1" x14ac:dyDescent="0.2">
      <c r="B916" t="str">
        <f t="shared" si="14"/>
        <v>201510apartmentmedianbachelor_surveyNew Westminster</v>
      </c>
      <c r="C916">
        <v>2015</v>
      </c>
      <c r="D916">
        <v>10</v>
      </c>
      <c r="E916" t="s">
        <v>65</v>
      </c>
      <c r="F916" t="s">
        <v>61</v>
      </c>
      <c r="G916" t="s">
        <v>50</v>
      </c>
      <c r="H916" t="s">
        <v>32</v>
      </c>
      <c r="I916" t="s">
        <v>13</v>
      </c>
    </row>
    <row r="917" spans="2:9" hidden="1" x14ac:dyDescent="0.2">
      <c r="B917" t="str">
        <f t="shared" si="14"/>
        <v>201510apartmentmedianbachelor_surveyNorth Vancouver City</v>
      </c>
      <c r="C917">
        <v>2015</v>
      </c>
      <c r="D917">
        <v>10</v>
      </c>
      <c r="E917" t="s">
        <v>65</v>
      </c>
      <c r="F917" t="s">
        <v>61</v>
      </c>
      <c r="G917" t="s">
        <v>50</v>
      </c>
      <c r="H917" t="s">
        <v>60</v>
      </c>
      <c r="I917" t="s">
        <v>13</v>
      </c>
    </row>
    <row r="918" spans="2:9" hidden="1" x14ac:dyDescent="0.2">
      <c r="B918" t="str">
        <f t="shared" si="14"/>
        <v>201510apartmentmedianbachelor_surveyNorth Vancouver DM</v>
      </c>
      <c r="C918">
        <v>2015</v>
      </c>
      <c r="D918">
        <v>10</v>
      </c>
      <c r="E918" t="s">
        <v>65</v>
      </c>
      <c r="F918" t="s">
        <v>61</v>
      </c>
      <c r="G918" t="s">
        <v>50</v>
      </c>
      <c r="H918" t="s">
        <v>34</v>
      </c>
      <c r="I918" t="s">
        <v>13</v>
      </c>
    </row>
    <row r="919" spans="2:9" hidden="1" x14ac:dyDescent="0.2">
      <c r="B919" t="str">
        <f t="shared" si="14"/>
        <v>201510apartmentmedianbachelor_surveyWest Vancouver</v>
      </c>
      <c r="C919">
        <v>2015</v>
      </c>
      <c r="D919">
        <v>10</v>
      </c>
      <c r="E919" t="s">
        <v>65</v>
      </c>
      <c r="F919" t="s">
        <v>61</v>
      </c>
      <c r="G919" t="s">
        <v>50</v>
      </c>
      <c r="H919" t="s">
        <v>35</v>
      </c>
      <c r="I919" t="s">
        <v>15</v>
      </c>
    </row>
    <row r="920" spans="2:9" hidden="1" x14ac:dyDescent="0.2">
      <c r="B920" t="str">
        <f t="shared" si="14"/>
        <v>201510apartmentmedianbachelor_surveyRichmond</v>
      </c>
      <c r="C920">
        <v>2015</v>
      </c>
      <c r="D920">
        <v>10</v>
      </c>
      <c r="E920" t="s">
        <v>65</v>
      </c>
      <c r="F920" t="s">
        <v>61</v>
      </c>
      <c r="G920" t="s">
        <v>50</v>
      </c>
      <c r="H920" t="s">
        <v>36</v>
      </c>
      <c r="I920" t="s">
        <v>13</v>
      </c>
    </row>
    <row r="921" spans="2:9" hidden="1" x14ac:dyDescent="0.2">
      <c r="B921" t="str">
        <f t="shared" si="14"/>
        <v>201510apartmentmedianbachelor_surveyDelta</v>
      </c>
      <c r="C921">
        <v>2015</v>
      </c>
      <c r="D921">
        <v>10</v>
      </c>
      <c r="E921" t="s">
        <v>65</v>
      </c>
      <c r="F921" t="s">
        <v>61</v>
      </c>
      <c r="G921" t="s">
        <v>50</v>
      </c>
      <c r="H921" t="s">
        <v>37</v>
      </c>
      <c r="I921" t="s">
        <v>13</v>
      </c>
    </row>
    <row r="922" spans="2:9" hidden="1" x14ac:dyDescent="0.2">
      <c r="B922" t="str">
        <f t="shared" si="14"/>
        <v>201510apartmentmedianbachelor_surveySurrey</v>
      </c>
      <c r="C922">
        <v>2015</v>
      </c>
      <c r="D922">
        <v>10</v>
      </c>
      <c r="E922" t="s">
        <v>65</v>
      </c>
      <c r="F922" t="s">
        <v>61</v>
      </c>
      <c r="G922" t="s">
        <v>50</v>
      </c>
      <c r="H922" t="s">
        <v>38</v>
      </c>
      <c r="I922" t="s">
        <v>13</v>
      </c>
    </row>
    <row r="923" spans="2:9" hidden="1" x14ac:dyDescent="0.2">
      <c r="B923" t="str">
        <f t="shared" si="14"/>
        <v>201510apartmentmedianbachelor_surveyWhite Rock</v>
      </c>
      <c r="C923">
        <v>2015</v>
      </c>
      <c r="D923">
        <v>10</v>
      </c>
      <c r="E923" t="s">
        <v>65</v>
      </c>
      <c r="F923" t="s">
        <v>61</v>
      </c>
      <c r="G923" t="s">
        <v>50</v>
      </c>
      <c r="H923" t="s">
        <v>39</v>
      </c>
      <c r="I923" t="s">
        <v>13</v>
      </c>
    </row>
    <row r="924" spans="2:9" hidden="1" x14ac:dyDescent="0.2">
      <c r="B924" t="str">
        <f t="shared" si="14"/>
        <v>201510apartmentmedianbachelor_surveyLangley City and Langley DM</v>
      </c>
      <c r="C924">
        <v>2015</v>
      </c>
      <c r="D924">
        <v>10</v>
      </c>
      <c r="E924" t="s">
        <v>65</v>
      </c>
      <c r="F924" t="s">
        <v>61</v>
      </c>
      <c r="G924" t="s">
        <v>50</v>
      </c>
      <c r="H924" t="s">
        <v>40</v>
      </c>
      <c r="I924" t="s">
        <v>13</v>
      </c>
    </row>
    <row r="925" spans="2:9" hidden="1" x14ac:dyDescent="0.2">
      <c r="B925" t="str">
        <f t="shared" si="14"/>
        <v>201510apartmentmedianbachelor_surveyTri-Cities</v>
      </c>
      <c r="C925">
        <v>2015</v>
      </c>
      <c r="D925">
        <v>10</v>
      </c>
      <c r="E925" t="s">
        <v>65</v>
      </c>
      <c r="F925" t="s">
        <v>61</v>
      </c>
      <c r="G925" t="s">
        <v>50</v>
      </c>
      <c r="H925" t="s">
        <v>41</v>
      </c>
      <c r="I925" t="s">
        <v>13</v>
      </c>
    </row>
    <row r="926" spans="2:9" hidden="1" x14ac:dyDescent="0.2">
      <c r="B926" t="str">
        <f t="shared" si="14"/>
        <v>201510apartmentmedianbachelor_surveyMaple Ridge/Pitt Meadows</v>
      </c>
      <c r="C926">
        <v>2015</v>
      </c>
      <c r="D926">
        <v>10</v>
      </c>
      <c r="E926" t="s">
        <v>65</v>
      </c>
      <c r="F926" t="s">
        <v>61</v>
      </c>
      <c r="G926" t="s">
        <v>50</v>
      </c>
      <c r="H926" t="s">
        <v>42</v>
      </c>
      <c r="I926" t="s">
        <v>13</v>
      </c>
    </row>
    <row r="927" spans="2:9" hidden="1" x14ac:dyDescent="0.2">
      <c r="B927" t="str">
        <f t="shared" si="14"/>
        <v>201510apartmentmedianbachelor_surveyVancouver</v>
      </c>
      <c r="C927">
        <v>2015</v>
      </c>
      <c r="D927">
        <v>10</v>
      </c>
      <c r="E927" t="s">
        <v>65</v>
      </c>
      <c r="F927" t="s">
        <v>61</v>
      </c>
      <c r="G927" t="s">
        <v>50</v>
      </c>
      <c r="H927" t="s">
        <v>43</v>
      </c>
      <c r="I927" t="s">
        <v>13</v>
      </c>
    </row>
    <row r="928" spans="2:9" hidden="1" x14ac:dyDescent="0.2">
      <c r="B928" t="str">
        <f t="shared" si="14"/>
        <v>201410apartmentmedianbachelor_surveyWest End/Stanley Park</v>
      </c>
      <c r="C928">
        <v>2014</v>
      </c>
      <c r="D928">
        <v>10</v>
      </c>
      <c r="E928" t="s">
        <v>65</v>
      </c>
      <c r="F928" t="s">
        <v>61</v>
      </c>
      <c r="G928" t="s">
        <v>50</v>
      </c>
      <c r="H928" t="s">
        <v>12</v>
      </c>
      <c r="I928" t="s">
        <v>13</v>
      </c>
    </row>
    <row r="929" spans="2:9" hidden="1" x14ac:dyDescent="0.2">
      <c r="B929" t="str">
        <f t="shared" si="14"/>
        <v>201410apartmentmedianbachelor_surveyEnglish Bay</v>
      </c>
      <c r="C929">
        <v>2014</v>
      </c>
      <c r="D929">
        <v>10</v>
      </c>
      <c r="E929" t="s">
        <v>65</v>
      </c>
      <c r="F929" t="s">
        <v>61</v>
      </c>
      <c r="G929" t="s">
        <v>50</v>
      </c>
      <c r="H929" t="s">
        <v>16</v>
      </c>
      <c r="I929" t="s">
        <v>13</v>
      </c>
    </row>
    <row r="930" spans="2:9" hidden="1" x14ac:dyDescent="0.2">
      <c r="B930" t="str">
        <f t="shared" si="14"/>
        <v>201410apartmentmedianbachelor_surveyDowntown</v>
      </c>
      <c r="C930">
        <v>2014</v>
      </c>
      <c r="D930">
        <v>10</v>
      </c>
      <c r="E930" t="s">
        <v>65</v>
      </c>
      <c r="F930" t="s">
        <v>61</v>
      </c>
      <c r="G930" t="s">
        <v>50</v>
      </c>
      <c r="H930" t="s">
        <v>17</v>
      </c>
      <c r="I930" t="s">
        <v>13</v>
      </c>
    </row>
    <row r="931" spans="2:9" hidden="1" x14ac:dyDescent="0.2">
      <c r="B931" t="str">
        <f t="shared" si="14"/>
        <v>201410apartmentmedianbachelor_surveySouth Granville/Oak</v>
      </c>
      <c r="C931">
        <v>2014</v>
      </c>
      <c r="D931">
        <v>10</v>
      </c>
      <c r="E931" t="s">
        <v>65</v>
      </c>
      <c r="F931" t="s">
        <v>61</v>
      </c>
      <c r="G931" t="s">
        <v>50</v>
      </c>
      <c r="H931" t="s">
        <v>19</v>
      </c>
      <c r="I931" t="s">
        <v>13</v>
      </c>
    </row>
    <row r="932" spans="2:9" hidden="1" x14ac:dyDescent="0.2">
      <c r="B932" t="str">
        <f t="shared" si="14"/>
        <v>201410apartmentmedianbachelor_surveyKitsilano/Point Grey</v>
      </c>
      <c r="C932">
        <v>2014</v>
      </c>
      <c r="D932">
        <v>10</v>
      </c>
      <c r="E932" t="s">
        <v>65</v>
      </c>
      <c r="F932" t="s">
        <v>61</v>
      </c>
      <c r="G932" t="s">
        <v>50</v>
      </c>
      <c r="H932" t="s">
        <v>20</v>
      </c>
      <c r="I932" t="s">
        <v>13</v>
      </c>
    </row>
    <row r="933" spans="2:9" hidden="1" x14ac:dyDescent="0.2">
      <c r="B933" t="str">
        <f t="shared" si="14"/>
        <v>201410apartmentmedianbachelor_surveyWestside/Kerrisdale</v>
      </c>
      <c r="C933">
        <v>2014</v>
      </c>
      <c r="D933">
        <v>10</v>
      </c>
      <c r="E933" t="s">
        <v>65</v>
      </c>
      <c r="F933" t="s">
        <v>61</v>
      </c>
      <c r="G933" t="s">
        <v>50</v>
      </c>
      <c r="H933" t="s">
        <v>21</v>
      </c>
      <c r="I933" t="s">
        <v>13</v>
      </c>
    </row>
    <row r="934" spans="2:9" hidden="1" x14ac:dyDescent="0.2">
      <c r="B934" t="str">
        <f t="shared" si="14"/>
        <v>201410apartmentmedianbachelor_surveyMarpole</v>
      </c>
      <c r="C934">
        <v>2014</v>
      </c>
      <c r="D934">
        <v>10</v>
      </c>
      <c r="E934" t="s">
        <v>65</v>
      </c>
      <c r="F934" t="s">
        <v>61</v>
      </c>
      <c r="G934" t="s">
        <v>50</v>
      </c>
      <c r="H934" t="s">
        <v>23</v>
      </c>
      <c r="I934" t="s">
        <v>13</v>
      </c>
    </row>
    <row r="935" spans="2:9" hidden="1" x14ac:dyDescent="0.2">
      <c r="B935" t="str">
        <f t="shared" si="14"/>
        <v>201410apartmentmedianbachelor_surveyMount Pleasant/Renfrew Heights</v>
      </c>
      <c r="C935">
        <v>2014</v>
      </c>
      <c r="D935">
        <v>10</v>
      </c>
      <c r="E935" t="s">
        <v>65</v>
      </c>
      <c r="F935" t="s">
        <v>61</v>
      </c>
      <c r="G935" t="s">
        <v>50</v>
      </c>
      <c r="H935" t="s">
        <v>24</v>
      </c>
      <c r="I935" t="s">
        <v>13</v>
      </c>
    </row>
    <row r="936" spans="2:9" hidden="1" x14ac:dyDescent="0.2">
      <c r="B936" t="str">
        <f t="shared" si="14"/>
        <v>201410apartmentmedianbachelor_surveyEast Hastings</v>
      </c>
      <c r="C936">
        <v>2014</v>
      </c>
      <c r="D936">
        <v>10</v>
      </c>
      <c r="E936" t="s">
        <v>65</v>
      </c>
      <c r="F936" t="s">
        <v>61</v>
      </c>
      <c r="G936" t="s">
        <v>50</v>
      </c>
      <c r="H936" t="s">
        <v>25</v>
      </c>
      <c r="I936" t="s">
        <v>13</v>
      </c>
    </row>
    <row r="937" spans="2:9" hidden="1" x14ac:dyDescent="0.2">
      <c r="B937" t="str">
        <f t="shared" si="14"/>
        <v>201410apartmentmedianbachelor_surveySoutheast Vancouver</v>
      </c>
      <c r="C937">
        <v>2014</v>
      </c>
      <c r="D937">
        <v>10</v>
      </c>
      <c r="E937" t="s">
        <v>65</v>
      </c>
      <c r="F937" t="s">
        <v>61</v>
      </c>
      <c r="G937" t="s">
        <v>50</v>
      </c>
      <c r="H937" t="s">
        <v>26</v>
      </c>
      <c r="I937" t="s">
        <v>13</v>
      </c>
    </row>
    <row r="938" spans="2:9" hidden="1" x14ac:dyDescent="0.2">
      <c r="B938" t="str">
        <f t="shared" si="14"/>
        <v>201410apartmentmedianbachelor_surveyUniversity Endowment Lands</v>
      </c>
      <c r="C938">
        <v>2014</v>
      </c>
      <c r="D938">
        <v>10</v>
      </c>
      <c r="E938" t="s">
        <v>65</v>
      </c>
      <c r="F938" t="s">
        <v>61</v>
      </c>
      <c r="G938" t="s">
        <v>50</v>
      </c>
      <c r="H938" t="s">
        <v>27</v>
      </c>
      <c r="I938" t="s">
        <v>13</v>
      </c>
    </row>
    <row r="939" spans="2:9" hidden="1" x14ac:dyDescent="0.2">
      <c r="B939" t="str">
        <f t="shared" si="14"/>
        <v>201410apartmentmedianbachelor_surveyCentral Park/Metrotown</v>
      </c>
      <c r="C939">
        <v>2014</v>
      </c>
      <c r="D939">
        <v>10</v>
      </c>
      <c r="E939" t="s">
        <v>65</v>
      </c>
      <c r="F939" t="s">
        <v>61</v>
      </c>
      <c r="G939" t="s">
        <v>50</v>
      </c>
      <c r="H939" t="s">
        <v>28</v>
      </c>
      <c r="I939" t="s">
        <v>13</v>
      </c>
    </row>
    <row r="940" spans="2:9" hidden="1" x14ac:dyDescent="0.2">
      <c r="B940" t="str">
        <f t="shared" si="14"/>
        <v>201410apartmentmedianbachelor_surveySoutheast Burnaby</v>
      </c>
      <c r="C940">
        <v>2014</v>
      </c>
      <c r="D940">
        <v>10</v>
      </c>
      <c r="E940" t="s">
        <v>65</v>
      </c>
      <c r="F940" t="s">
        <v>61</v>
      </c>
      <c r="G940" t="s">
        <v>50</v>
      </c>
      <c r="H940" t="s">
        <v>29</v>
      </c>
      <c r="I940" t="s">
        <v>13</v>
      </c>
    </row>
    <row r="941" spans="2:9" hidden="1" x14ac:dyDescent="0.2">
      <c r="B941" t="str">
        <f t="shared" si="14"/>
        <v>201410apartmentmedianbachelor_surveyNorth Burnaby</v>
      </c>
      <c r="C941">
        <v>2014</v>
      </c>
      <c r="D941">
        <v>10</v>
      </c>
      <c r="E941" t="s">
        <v>65</v>
      </c>
      <c r="F941" t="s">
        <v>61</v>
      </c>
      <c r="G941" t="s">
        <v>50</v>
      </c>
      <c r="H941" t="s">
        <v>31</v>
      </c>
      <c r="I941" t="s">
        <v>13</v>
      </c>
    </row>
    <row r="942" spans="2:9" hidden="1" x14ac:dyDescent="0.2">
      <c r="B942" t="str">
        <f t="shared" si="14"/>
        <v>201410apartmentmedianbachelor_surveyNew Westminster</v>
      </c>
      <c r="C942">
        <v>2014</v>
      </c>
      <c r="D942">
        <v>10</v>
      </c>
      <c r="E942" t="s">
        <v>65</v>
      </c>
      <c r="F942" t="s">
        <v>61</v>
      </c>
      <c r="G942" t="s">
        <v>50</v>
      </c>
      <c r="H942" t="s">
        <v>32</v>
      </c>
      <c r="I942" t="s">
        <v>13</v>
      </c>
    </row>
    <row r="943" spans="2:9" hidden="1" x14ac:dyDescent="0.2">
      <c r="B943" t="str">
        <f t="shared" si="14"/>
        <v>201410apartmentmedianbachelor_surveyNorth Vancouver City</v>
      </c>
      <c r="C943">
        <v>2014</v>
      </c>
      <c r="D943">
        <v>10</v>
      </c>
      <c r="E943" t="s">
        <v>65</v>
      </c>
      <c r="F943" t="s">
        <v>61</v>
      </c>
      <c r="G943" t="s">
        <v>50</v>
      </c>
      <c r="H943" t="s">
        <v>60</v>
      </c>
      <c r="I943" t="s">
        <v>13</v>
      </c>
    </row>
    <row r="944" spans="2:9" hidden="1" x14ac:dyDescent="0.2">
      <c r="B944" t="str">
        <f t="shared" si="14"/>
        <v>201410apartmentmedianbachelor_surveyNorth Vancouver DM</v>
      </c>
      <c r="C944">
        <v>2014</v>
      </c>
      <c r="D944">
        <v>10</v>
      </c>
      <c r="E944" t="s">
        <v>65</v>
      </c>
      <c r="F944" t="s">
        <v>61</v>
      </c>
      <c r="G944" t="s">
        <v>50</v>
      </c>
      <c r="H944" t="s">
        <v>34</v>
      </c>
      <c r="I944" t="s">
        <v>13</v>
      </c>
    </row>
    <row r="945" spans="2:9" hidden="1" x14ac:dyDescent="0.2">
      <c r="B945" t="str">
        <f t="shared" si="14"/>
        <v>201410apartmentmedianbachelor_surveyWest Vancouver</v>
      </c>
      <c r="C945">
        <v>2014</v>
      </c>
      <c r="D945">
        <v>10</v>
      </c>
      <c r="E945" t="s">
        <v>65</v>
      </c>
      <c r="F945" t="s">
        <v>61</v>
      </c>
      <c r="G945" t="s">
        <v>50</v>
      </c>
      <c r="H945" t="s">
        <v>35</v>
      </c>
      <c r="I945" t="s">
        <v>15</v>
      </c>
    </row>
    <row r="946" spans="2:9" hidden="1" x14ac:dyDescent="0.2">
      <c r="B946" t="str">
        <f t="shared" si="14"/>
        <v>201410apartmentmedianbachelor_surveyRichmond</v>
      </c>
      <c r="C946">
        <v>2014</v>
      </c>
      <c r="D946">
        <v>10</v>
      </c>
      <c r="E946" t="s">
        <v>65</v>
      </c>
      <c r="F946" t="s">
        <v>61</v>
      </c>
      <c r="G946" t="s">
        <v>50</v>
      </c>
      <c r="H946" t="s">
        <v>36</v>
      </c>
      <c r="I946" t="s">
        <v>13</v>
      </c>
    </row>
    <row r="947" spans="2:9" hidden="1" x14ac:dyDescent="0.2">
      <c r="B947" t="str">
        <f t="shared" si="14"/>
        <v>201410apartmentmedianbachelor_surveyDelta</v>
      </c>
      <c r="C947">
        <v>2014</v>
      </c>
      <c r="D947">
        <v>10</v>
      </c>
      <c r="E947" t="s">
        <v>65</v>
      </c>
      <c r="F947" t="s">
        <v>61</v>
      </c>
      <c r="G947" t="s">
        <v>50</v>
      </c>
      <c r="H947" t="s">
        <v>37</v>
      </c>
      <c r="I947" t="s">
        <v>13</v>
      </c>
    </row>
    <row r="948" spans="2:9" hidden="1" x14ac:dyDescent="0.2">
      <c r="B948" t="str">
        <f t="shared" si="14"/>
        <v>201410apartmentmedianbachelor_surveySurrey</v>
      </c>
      <c r="C948">
        <v>2014</v>
      </c>
      <c r="D948">
        <v>10</v>
      </c>
      <c r="E948" t="s">
        <v>65</v>
      </c>
      <c r="F948" t="s">
        <v>61</v>
      </c>
      <c r="G948" t="s">
        <v>50</v>
      </c>
      <c r="H948" t="s">
        <v>38</v>
      </c>
      <c r="I948" t="s">
        <v>13</v>
      </c>
    </row>
    <row r="949" spans="2:9" hidden="1" x14ac:dyDescent="0.2">
      <c r="B949" t="str">
        <f t="shared" si="14"/>
        <v>201410apartmentmedianbachelor_surveyWhite Rock</v>
      </c>
      <c r="C949">
        <v>2014</v>
      </c>
      <c r="D949">
        <v>10</v>
      </c>
      <c r="E949" t="s">
        <v>65</v>
      </c>
      <c r="F949" t="s">
        <v>61</v>
      </c>
      <c r="G949" t="s">
        <v>50</v>
      </c>
      <c r="H949" t="s">
        <v>39</v>
      </c>
      <c r="I949" t="s">
        <v>13</v>
      </c>
    </row>
    <row r="950" spans="2:9" hidden="1" x14ac:dyDescent="0.2">
      <c r="B950" t="str">
        <f t="shared" si="14"/>
        <v>201410apartmentmedianbachelor_surveyLangley City and Langley DM</v>
      </c>
      <c r="C950">
        <v>2014</v>
      </c>
      <c r="D950">
        <v>10</v>
      </c>
      <c r="E950" t="s">
        <v>65</v>
      </c>
      <c r="F950" t="s">
        <v>61</v>
      </c>
      <c r="G950" t="s">
        <v>50</v>
      </c>
      <c r="H950" t="s">
        <v>40</v>
      </c>
      <c r="I950" t="s">
        <v>13</v>
      </c>
    </row>
    <row r="951" spans="2:9" hidden="1" x14ac:dyDescent="0.2">
      <c r="B951" t="str">
        <f t="shared" si="14"/>
        <v>201410apartmentmedianbachelor_surveyTri-Cities</v>
      </c>
      <c r="C951">
        <v>2014</v>
      </c>
      <c r="D951">
        <v>10</v>
      </c>
      <c r="E951" t="s">
        <v>65</v>
      </c>
      <c r="F951" t="s">
        <v>61</v>
      </c>
      <c r="G951" t="s">
        <v>50</v>
      </c>
      <c r="H951" t="s">
        <v>41</v>
      </c>
      <c r="I951" t="s">
        <v>13</v>
      </c>
    </row>
    <row r="952" spans="2:9" hidden="1" x14ac:dyDescent="0.2">
      <c r="B952" t="str">
        <f t="shared" si="14"/>
        <v>201410apartmentmedianbachelor_surveyMaple Ridge/Pitt Meadows</v>
      </c>
      <c r="C952">
        <v>2014</v>
      </c>
      <c r="D952">
        <v>10</v>
      </c>
      <c r="E952" t="s">
        <v>65</v>
      </c>
      <c r="F952" t="s">
        <v>61</v>
      </c>
      <c r="G952" t="s">
        <v>50</v>
      </c>
      <c r="H952" t="s">
        <v>42</v>
      </c>
      <c r="I952" t="s">
        <v>13</v>
      </c>
    </row>
    <row r="953" spans="2:9" hidden="1" x14ac:dyDescent="0.2">
      <c r="B953" t="str">
        <f t="shared" si="14"/>
        <v>201410apartmentmedianbachelor_surveyVancouver</v>
      </c>
      <c r="C953">
        <v>2014</v>
      </c>
      <c r="D953">
        <v>10</v>
      </c>
      <c r="E953" t="s">
        <v>65</v>
      </c>
      <c r="F953" t="s">
        <v>61</v>
      </c>
      <c r="G953" t="s">
        <v>50</v>
      </c>
      <c r="H953" t="s">
        <v>43</v>
      </c>
      <c r="I953" t="s">
        <v>13</v>
      </c>
    </row>
    <row r="954" spans="2:9" hidden="1" x14ac:dyDescent="0.2">
      <c r="B954" t="str">
        <f t="shared" si="14"/>
        <v>201310apartmentmedianbachelor_surveyWest End/Stanley Park</v>
      </c>
      <c r="C954">
        <v>2013</v>
      </c>
      <c r="D954">
        <v>10</v>
      </c>
      <c r="E954" t="s">
        <v>65</v>
      </c>
      <c r="F954" t="s">
        <v>61</v>
      </c>
      <c r="G954" t="s">
        <v>50</v>
      </c>
      <c r="H954" t="s">
        <v>12</v>
      </c>
      <c r="I954" t="s">
        <v>13</v>
      </c>
    </row>
    <row r="955" spans="2:9" hidden="1" x14ac:dyDescent="0.2">
      <c r="B955" t="str">
        <f t="shared" si="14"/>
        <v>201310apartmentmedianbachelor_surveyEnglish Bay</v>
      </c>
      <c r="C955">
        <v>2013</v>
      </c>
      <c r="D955">
        <v>10</v>
      </c>
      <c r="E955" t="s">
        <v>65</v>
      </c>
      <c r="F955" t="s">
        <v>61</v>
      </c>
      <c r="G955" t="s">
        <v>50</v>
      </c>
      <c r="H955" t="s">
        <v>16</v>
      </c>
      <c r="I955" t="s">
        <v>13</v>
      </c>
    </row>
    <row r="956" spans="2:9" hidden="1" x14ac:dyDescent="0.2">
      <c r="B956" t="str">
        <f t="shared" si="14"/>
        <v>201310apartmentmedianbachelor_surveyDowntown</v>
      </c>
      <c r="C956">
        <v>2013</v>
      </c>
      <c r="D956">
        <v>10</v>
      </c>
      <c r="E956" t="s">
        <v>65</v>
      </c>
      <c r="F956" t="s">
        <v>61</v>
      </c>
      <c r="G956" t="s">
        <v>50</v>
      </c>
      <c r="H956" t="s">
        <v>17</v>
      </c>
      <c r="I956" t="s">
        <v>13</v>
      </c>
    </row>
    <row r="957" spans="2:9" hidden="1" x14ac:dyDescent="0.2">
      <c r="B957" t="str">
        <f t="shared" si="14"/>
        <v>201310apartmentmedianbachelor_surveySouth Granville/Oak</v>
      </c>
      <c r="C957">
        <v>2013</v>
      </c>
      <c r="D957">
        <v>10</v>
      </c>
      <c r="E957" t="s">
        <v>65</v>
      </c>
      <c r="F957" t="s">
        <v>61</v>
      </c>
      <c r="G957" t="s">
        <v>50</v>
      </c>
      <c r="H957" t="s">
        <v>19</v>
      </c>
      <c r="I957" t="s">
        <v>13</v>
      </c>
    </row>
    <row r="958" spans="2:9" hidden="1" x14ac:dyDescent="0.2">
      <c r="B958" t="str">
        <f t="shared" si="14"/>
        <v>201310apartmentmedianbachelor_surveyKitsilano/Point Grey</v>
      </c>
      <c r="C958">
        <v>2013</v>
      </c>
      <c r="D958">
        <v>10</v>
      </c>
      <c r="E958" t="s">
        <v>65</v>
      </c>
      <c r="F958" t="s">
        <v>61</v>
      </c>
      <c r="G958" t="s">
        <v>50</v>
      </c>
      <c r="H958" t="s">
        <v>20</v>
      </c>
      <c r="I958" t="s">
        <v>13</v>
      </c>
    </row>
    <row r="959" spans="2:9" hidden="1" x14ac:dyDescent="0.2">
      <c r="B959" t="str">
        <f t="shared" si="14"/>
        <v>201310apartmentmedianbachelor_surveyWestside/Kerrisdale</v>
      </c>
      <c r="C959">
        <v>2013</v>
      </c>
      <c r="D959">
        <v>10</v>
      </c>
      <c r="E959" t="s">
        <v>65</v>
      </c>
      <c r="F959" t="s">
        <v>61</v>
      </c>
      <c r="G959" t="s">
        <v>50</v>
      </c>
      <c r="H959" t="s">
        <v>21</v>
      </c>
      <c r="I959" t="s">
        <v>13</v>
      </c>
    </row>
    <row r="960" spans="2:9" hidden="1" x14ac:dyDescent="0.2">
      <c r="B960" t="str">
        <f t="shared" si="14"/>
        <v>201310apartmentmedianbachelor_surveyMarpole</v>
      </c>
      <c r="C960">
        <v>2013</v>
      </c>
      <c r="D960">
        <v>10</v>
      </c>
      <c r="E960" t="s">
        <v>65</v>
      </c>
      <c r="F960" t="s">
        <v>61</v>
      </c>
      <c r="G960" t="s">
        <v>50</v>
      </c>
      <c r="H960" t="s">
        <v>23</v>
      </c>
      <c r="I960" t="s">
        <v>13</v>
      </c>
    </row>
    <row r="961" spans="2:9" hidden="1" x14ac:dyDescent="0.2">
      <c r="B961" t="str">
        <f t="shared" si="14"/>
        <v>201310apartmentmedianbachelor_surveyMount Pleasant/Renfrew Heights</v>
      </c>
      <c r="C961">
        <v>2013</v>
      </c>
      <c r="D961">
        <v>10</v>
      </c>
      <c r="E961" t="s">
        <v>65</v>
      </c>
      <c r="F961" t="s">
        <v>61</v>
      </c>
      <c r="G961" t="s">
        <v>50</v>
      </c>
      <c r="H961" t="s">
        <v>24</v>
      </c>
      <c r="I961" t="s">
        <v>13</v>
      </c>
    </row>
    <row r="962" spans="2:9" hidden="1" x14ac:dyDescent="0.2">
      <c r="B962" t="str">
        <f t="shared" si="14"/>
        <v>201310apartmentmedianbachelor_surveyEast Hastings</v>
      </c>
      <c r="C962">
        <v>2013</v>
      </c>
      <c r="D962">
        <v>10</v>
      </c>
      <c r="E962" t="s">
        <v>65</v>
      </c>
      <c r="F962" t="s">
        <v>61</v>
      </c>
      <c r="G962" t="s">
        <v>50</v>
      </c>
      <c r="H962" t="s">
        <v>25</v>
      </c>
      <c r="I962" t="s">
        <v>13</v>
      </c>
    </row>
    <row r="963" spans="2:9" hidden="1" x14ac:dyDescent="0.2">
      <c r="B963" t="str">
        <f t="shared" si="14"/>
        <v>201310apartmentmedianbachelor_surveySoutheast Vancouver</v>
      </c>
      <c r="C963">
        <v>2013</v>
      </c>
      <c r="D963">
        <v>10</v>
      </c>
      <c r="E963" t="s">
        <v>65</v>
      </c>
      <c r="F963" t="s">
        <v>61</v>
      </c>
      <c r="G963" t="s">
        <v>50</v>
      </c>
      <c r="H963" t="s">
        <v>26</v>
      </c>
      <c r="I963" t="s">
        <v>13</v>
      </c>
    </row>
    <row r="964" spans="2:9" hidden="1" x14ac:dyDescent="0.2">
      <c r="B964" t="str">
        <f t="shared" si="14"/>
        <v>201310apartmentmedianbachelor_surveyUniversity Endowment Lands</v>
      </c>
      <c r="C964">
        <v>2013</v>
      </c>
      <c r="D964">
        <v>10</v>
      </c>
      <c r="E964" t="s">
        <v>65</v>
      </c>
      <c r="F964" t="s">
        <v>61</v>
      </c>
      <c r="G964" t="s">
        <v>50</v>
      </c>
      <c r="H964" t="s">
        <v>27</v>
      </c>
      <c r="I964" t="s">
        <v>13</v>
      </c>
    </row>
    <row r="965" spans="2:9" hidden="1" x14ac:dyDescent="0.2">
      <c r="B965" t="str">
        <f t="shared" si="14"/>
        <v>201310apartmentmedianbachelor_surveyCentral Park/Metrotown</v>
      </c>
      <c r="C965">
        <v>2013</v>
      </c>
      <c r="D965">
        <v>10</v>
      </c>
      <c r="E965" t="s">
        <v>65</v>
      </c>
      <c r="F965" t="s">
        <v>61</v>
      </c>
      <c r="G965" t="s">
        <v>50</v>
      </c>
      <c r="H965" t="s">
        <v>28</v>
      </c>
      <c r="I965" t="s">
        <v>13</v>
      </c>
    </row>
    <row r="966" spans="2:9" hidden="1" x14ac:dyDescent="0.2">
      <c r="B966" t="str">
        <f t="shared" ref="B966:B1029" si="15">C966&amp;D966&amp;E966&amp;F966&amp;G966&amp;H966</f>
        <v>201310apartmentmedianbachelor_surveySoutheast Burnaby</v>
      </c>
      <c r="C966">
        <v>2013</v>
      </c>
      <c r="D966">
        <v>10</v>
      </c>
      <c r="E966" t="s">
        <v>65</v>
      </c>
      <c r="F966" t="s">
        <v>61</v>
      </c>
      <c r="G966" t="s">
        <v>50</v>
      </c>
      <c r="H966" t="s">
        <v>29</v>
      </c>
      <c r="I966" t="s">
        <v>13</v>
      </c>
    </row>
    <row r="967" spans="2:9" hidden="1" x14ac:dyDescent="0.2">
      <c r="B967" t="str">
        <f t="shared" si="15"/>
        <v>201310apartmentmedianbachelor_surveyNorth Burnaby</v>
      </c>
      <c r="C967">
        <v>2013</v>
      </c>
      <c r="D967">
        <v>10</v>
      </c>
      <c r="E967" t="s">
        <v>65</v>
      </c>
      <c r="F967" t="s">
        <v>61</v>
      </c>
      <c r="G967" t="s">
        <v>50</v>
      </c>
      <c r="H967" t="s">
        <v>31</v>
      </c>
      <c r="I967" t="s">
        <v>13</v>
      </c>
    </row>
    <row r="968" spans="2:9" hidden="1" x14ac:dyDescent="0.2">
      <c r="B968" t="str">
        <f t="shared" si="15"/>
        <v>201310apartmentmedianbachelor_surveyNew Westminster</v>
      </c>
      <c r="C968">
        <v>2013</v>
      </c>
      <c r="D968">
        <v>10</v>
      </c>
      <c r="E968" t="s">
        <v>65</v>
      </c>
      <c r="F968" t="s">
        <v>61</v>
      </c>
      <c r="G968" t="s">
        <v>50</v>
      </c>
      <c r="H968" t="s">
        <v>32</v>
      </c>
      <c r="I968" t="s">
        <v>13</v>
      </c>
    </row>
    <row r="969" spans="2:9" hidden="1" x14ac:dyDescent="0.2">
      <c r="B969" t="str">
        <f t="shared" si="15"/>
        <v>201310apartmentmedianbachelor_surveyNorth Vancouver City</v>
      </c>
      <c r="C969">
        <v>2013</v>
      </c>
      <c r="D969">
        <v>10</v>
      </c>
      <c r="E969" t="s">
        <v>65</v>
      </c>
      <c r="F969" t="s">
        <v>61</v>
      </c>
      <c r="G969" t="s">
        <v>50</v>
      </c>
      <c r="H969" t="s">
        <v>60</v>
      </c>
      <c r="I969" t="s">
        <v>13</v>
      </c>
    </row>
    <row r="970" spans="2:9" hidden="1" x14ac:dyDescent="0.2">
      <c r="B970" t="str">
        <f t="shared" si="15"/>
        <v>201310apartmentmedianbachelor_surveyNorth Vancouver DM</v>
      </c>
      <c r="C970">
        <v>2013</v>
      </c>
      <c r="D970">
        <v>10</v>
      </c>
      <c r="E970" t="s">
        <v>65</v>
      </c>
      <c r="F970" t="s">
        <v>61</v>
      </c>
      <c r="G970" t="s">
        <v>50</v>
      </c>
      <c r="H970" t="s">
        <v>34</v>
      </c>
      <c r="I970" t="s">
        <v>13</v>
      </c>
    </row>
    <row r="971" spans="2:9" hidden="1" x14ac:dyDescent="0.2">
      <c r="B971" t="str">
        <f t="shared" si="15"/>
        <v>201310apartmentmedianbachelor_surveyWest Vancouver</v>
      </c>
      <c r="C971">
        <v>2013</v>
      </c>
      <c r="D971">
        <v>10</v>
      </c>
      <c r="E971" t="s">
        <v>65</v>
      </c>
      <c r="F971" t="s">
        <v>61</v>
      </c>
      <c r="G971" t="s">
        <v>50</v>
      </c>
      <c r="H971" t="s">
        <v>35</v>
      </c>
      <c r="I971" t="s">
        <v>13</v>
      </c>
    </row>
    <row r="972" spans="2:9" hidden="1" x14ac:dyDescent="0.2">
      <c r="B972" t="str">
        <f t="shared" si="15"/>
        <v>201310apartmentmedianbachelor_surveyRichmond</v>
      </c>
      <c r="C972">
        <v>2013</v>
      </c>
      <c r="D972">
        <v>10</v>
      </c>
      <c r="E972" t="s">
        <v>65</v>
      </c>
      <c r="F972" t="s">
        <v>61</v>
      </c>
      <c r="G972" t="s">
        <v>50</v>
      </c>
      <c r="H972" t="s">
        <v>36</v>
      </c>
      <c r="I972" t="s">
        <v>13</v>
      </c>
    </row>
    <row r="973" spans="2:9" hidden="1" x14ac:dyDescent="0.2">
      <c r="B973" t="str">
        <f t="shared" si="15"/>
        <v>201310apartmentmedianbachelor_surveyDelta</v>
      </c>
      <c r="C973">
        <v>2013</v>
      </c>
      <c r="D973">
        <v>10</v>
      </c>
      <c r="E973" t="s">
        <v>65</v>
      </c>
      <c r="F973" t="s">
        <v>61</v>
      </c>
      <c r="G973" t="s">
        <v>50</v>
      </c>
      <c r="H973" t="s">
        <v>37</v>
      </c>
      <c r="I973" t="s">
        <v>13</v>
      </c>
    </row>
    <row r="974" spans="2:9" hidden="1" x14ac:dyDescent="0.2">
      <c r="B974" t="str">
        <f t="shared" si="15"/>
        <v>201310apartmentmedianbachelor_surveySurrey</v>
      </c>
      <c r="C974">
        <v>2013</v>
      </c>
      <c r="D974">
        <v>10</v>
      </c>
      <c r="E974" t="s">
        <v>65</v>
      </c>
      <c r="F974" t="s">
        <v>61</v>
      </c>
      <c r="G974" t="s">
        <v>50</v>
      </c>
      <c r="H974" t="s">
        <v>38</v>
      </c>
      <c r="I974" t="s">
        <v>13</v>
      </c>
    </row>
    <row r="975" spans="2:9" hidden="1" x14ac:dyDescent="0.2">
      <c r="B975" t="str">
        <f t="shared" si="15"/>
        <v>201310apartmentmedianbachelor_surveyWhite Rock</v>
      </c>
      <c r="C975">
        <v>2013</v>
      </c>
      <c r="D975">
        <v>10</v>
      </c>
      <c r="E975" t="s">
        <v>65</v>
      </c>
      <c r="F975" t="s">
        <v>61</v>
      </c>
      <c r="G975" t="s">
        <v>50</v>
      </c>
      <c r="H975" t="s">
        <v>39</v>
      </c>
      <c r="I975" t="s">
        <v>13</v>
      </c>
    </row>
    <row r="976" spans="2:9" hidden="1" x14ac:dyDescent="0.2">
      <c r="B976" t="str">
        <f t="shared" si="15"/>
        <v>201310apartmentmedianbachelor_surveyLangley City and Langley DM</v>
      </c>
      <c r="C976">
        <v>2013</v>
      </c>
      <c r="D976">
        <v>10</v>
      </c>
      <c r="E976" t="s">
        <v>65</v>
      </c>
      <c r="F976" t="s">
        <v>61</v>
      </c>
      <c r="G976" t="s">
        <v>50</v>
      </c>
      <c r="H976" t="s">
        <v>40</v>
      </c>
      <c r="I976" t="s">
        <v>13</v>
      </c>
    </row>
    <row r="977" spans="2:9" hidden="1" x14ac:dyDescent="0.2">
      <c r="B977" t="str">
        <f t="shared" si="15"/>
        <v>201310apartmentmedianbachelor_surveyTri-Cities</v>
      </c>
      <c r="C977">
        <v>2013</v>
      </c>
      <c r="D977">
        <v>10</v>
      </c>
      <c r="E977" t="s">
        <v>65</v>
      </c>
      <c r="F977" t="s">
        <v>61</v>
      </c>
      <c r="G977" t="s">
        <v>50</v>
      </c>
      <c r="H977" t="s">
        <v>41</v>
      </c>
      <c r="I977" t="s">
        <v>13</v>
      </c>
    </row>
    <row r="978" spans="2:9" hidden="1" x14ac:dyDescent="0.2">
      <c r="B978" t="str">
        <f t="shared" si="15"/>
        <v>201310apartmentmedianbachelor_surveyMaple Ridge/Pitt Meadows</v>
      </c>
      <c r="C978">
        <v>2013</v>
      </c>
      <c r="D978">
        <v>10</v>
      </c>
      <c r="E978" t="s">
        <v>65</v>
      </c>
      <c r="F978" t="s">
        <v>61</v>
      </c>
      <c r="G978" t="s">
        <v>50</v>
      </c>
      <c r="H978" t="s">
        <v>42</v>
      </c>
      <c r="I978" t="s">
        <v>13</v>
      </c>
    </row>
    <row r="979" spans="2:9" hidden="1" x14ac:dyDescent="0.2">
      <c r="B979" t="str">
        <f t="shared" si="15"/>
        <v>201310apartmentmedianbachelor_surveyVancouver</v>
      </c>
      <c r="C979">
        <v>2013</v>
      </c>
      <c r="D979">
        <v>10</v>
      </c>
      <c r="E979" t="s">
        <v>65</v>
      </c>
      <c r="F979" t="s">
        <v>61</v>
      </c>
      <c r="G979" t="s">
        <v>50</v>
      </c>
      <c r="H979" t="s">
        <v>43</v>
      </c>
      <c r="I979" t="s">
        <v>13</v>
      </c>
    </row>
    <row r="980" spans="2:9" hidden="1" x14ac:dyDescent="0.2">
      <c r="B980" t="str">
        <f t="shared" si="15"/>
        <v>201210apartmentmedianbachelor_surveyWest End/Stanley Park</v>
      </c>
      <c r="C980">
        <v>2012</v>
      </c>
      <c r="D980">
        <v>10</v>
      </c>
      <c r="E980" t="s">
        <v>65</v>
      </c>
      <c r="F980" t="s">
        <v>61</v>
      </c>
      <c r="G980" t="s">
        <v>50</v>
      </c>
      <c r="H980" t="s">
        <v>12</v>
      </c>
      <c r="I980" t="s">
        <v>13</v>
      </c>
    </row>
    <row r="981" spans="2:9" hidden="1" x14ac:dyDescent="0.2">
      <c r="B981" t="str">
        <f t="shared" si="15"/>
        <v>201210apartmentmedianbachelor_surveyEnglish Bay</v>
      </c>
      <c r="C981">
        <v>2012</v>
      </c>
      <c r="D981">
        <v>10</v>
      </c>
      <c r="E981" t="s">
        <v>65</v>
      </c>
      <c r="F981" t="s">
        <v>61</v>
      </c>
      <c r="G981" t="s">
        <v>50</v>
      </c>
      <c r="H981" t="s">
        <v>16</v>
      </c>
      <c r="I981" t="s">
        <v>13</v>
      </c>
    </row>
    <row r="982" spans="2:9" hidden="1" x14ac:dyDescent="0.2">
      <c r="B982" t="str">
        <f t="shared" si="15"/>
        <v>201210apartmentmedianbachelor_surveyDowntown</v>
      </c>
      <c r="C982">
        <v>2012</v>
      </c>
      <c r="D982">
        <v>10</v>
      </c>
      <c r="E982" t="s">
        <v>65</v>
      </c>
      <c r="F982" t="s">
        <v>61</v>
      </c>
      <c r="G982" t="s">
        <v>50</v>
      </c>
      <c r="H982" t="s">
        <v>17</v>
      </c>
      <c r="I982" t="s">
        <v>13</v>
      </c>
    </row>
    <row r="983" spans="2:9" hidden="1" x14ac:dyDescent="0.2">
      <c r="B983" t="str">
        <f t="shared" si="15"/>
        <v>201210apartmentmedianbachelor_surveySouth Granville/Oak</v>
      </c>
      <c r="C983">
        <v>2012</v>
      </c>
      <c r="D983">
        <v>10</v>
      </c>
      <c r="E983" t="s">
        <v>65</v>
      </c>
      <c r="F983" t="s">
        <v>61</v>
      </c>
      <c r="G983" t="s">
        <v>50</v>
      </c>
      <c r="H983" t="s">
        <v>19</v>
      </c>
      <c r="I983" t="s">
        <v>13</v>
      </c>
    </row>
    <row r="984" spans="2:9" hidden="1" x14ac:dyDescent="0.2">
      <c r="B984" t="str">
        <f t="shared" si="15"/>
        <v>201210apartmentmedianbachelor_surveyKitsilano/Point Grey</v>
      </c>
      <c r="C984">
        <v>2012</v>
      </c>
      <c r="D984">
        <v>10</v>
      </c>
      <c r="E984" t="s">
        <v>65</v>
      </c>
      <c r="F984" t="s">
        <v>61</v>
      </c>
      <c r="G984" t="s">
        <v>50</v>
      </c>
      <c r="H984" t="s">
        <v>20</v>
      </c>
      <c r="I984" t="s">
        <v>13</v>
      </c>
    </row>
    <row r="985" spans="2:9" hidden="1" x14ac:dyDescent="0.2">
      <c r="B985" t="str">
        <f t="shared" si="15"/>
        <v>201210apartmentmedianbachelor_surveyWestside/Kerrisdale</v>
      </c>
      <c r="C985">
        <v>2012</v>
      </c>
      <c r="D985">
        <v>10</v>
      </c>
      <c r="E985" t="s">
        <v>65</v>
      </c>
      <c r="F985" t="s">
        <v>61</v>
      </c>
      <c r="G985" t="s">
        <v>50</v>
      </c>
      <c r="H985" t="s">
        <v>21</v>
      </c>
      <c r="I985" t="s">
        <v>13</v>
      </c>
    </row>
    <row r="986" spans="2:9" hidden="1" x14ac:dyDescent="0.2">
      <c r="B986" t="str">
        <f t="shared" si="15"/>
        <v>201210apartmentmedianbachelor_surveyMarpole</v>
      </c>
      <c r="C986">
        <v>2012</v>
      </c>
      <c r="D986">
        <v>10</v>
      </c>
      <c r="E986" t="s">
        <v>65</v>
      </c>
      <c r="F986" t="s">
        <v>61</v>
      </c>
      <c r="G986" t="s">
        <v>50</v>
      </c>
      <c r="H986" t="s">
        <v>23</v>
      </c>
      <c r="I986" t="s">
        <v>13</v>
      </c>
    </row>
    <row r="987" spans="2:9" hidden="1" x14ac:dyDescent="0.2">
      <c r="B987" t="str">
        <f t="shared" si="15"/>
        <v>201210apartmentmedianbachelor_surveyMount Pleasant/Renfrew Heights</v>
      </c>
      <c r="C987">
        <v>2012</v>
      </c>
      <c r="D987">
        <v>10</v>
      </c>
      <c r="E987" t="s">
        <v>65</v>
      </c>
      <c r="F987" t="s">
        <v>61</v>
      </c>
      <c r="G987" t="s">
        <v>50</v>
      </c>
      <c r="H987" t="s">
        <v>24</v>
      </c>
      <c r="I987" t="s">
        <v>13</v>
      </c>
    </row>
    <row r="988" spans="2:9" hidden="1" x14ac:dyDescent="0.2">
      <c r="B988" t="str">
        <f t="shared" si="15"/>
        <v>201210apartmentmedianbachelor_surveyEast Hastings</v>
      </c>
      <c r="C988">
        <v>2012</v>
      </c>
      <c r="D988">
        <v>10</v>
      </c>
      <c r="E988" t="s">
        <v>65</v>
      </c>
      <c r="F988" t="s">
        <v>61</v>
      </c>
      <c r="G988" t="s">
        <v>50</v>
      </c>
      <c r="H988" t="s">
        <v>25</v>
      </c>
      <c r="I988" t="s">
        <v>13</v>
      </c>
    </row>
    <row r="989" spans="2:9" hidden="1" x14ac:dyDescent="0.2">
      <c r="B989" t="str">
        <f t="shared" si="15"/>
        <v>201210apartmentmedianbachelor_surveySoutheast Vancouver</v>
      </c>
      <c r="C989">
        <v>2012</v>
      </c>
      <c r="D989">
        <v>10</v>
      </c>
      <c r="E989" t="s">
        <v>65</v>
      </c>
      <c r="F989" t="s">
        <v>61</v>
      </c>
      <c r="G989" t="s">
        <v>50</v>
      </c>
      <c r="H989" t="s">
        <v>26</v>
      </c>
      <c r="I989" t="s">
        <v>13</v>
      </c>
    </row>
    <row r="990" spans="2:9" hidden="1" x14ac:dyDescent="0.2">
      <c r="B990" t="str">
        <f t="shared" si="15"/>
        <v>201210apartmentmedianbachelor_surveyUniversity Endowment Lands</v>
      </c>
      <c r="C990">
        <v>2012</v>
      </c>
      <c r="D990">
        <v>10</v>
      </c>
      <c r="E990" t="s">
        <v>65</v>
      </c>
      <c r="F990" t="s">
        <v>61</v>
      </c>
      <c r="G990" t="s">
        <v>50</v>
      </c>
      <c r="H990" t="s">
        <v>27</v>
      </c>
    </row>
    <row r="991" spans="2:9" hidden="1" x14ac:dyDescent="0.2">
      <c r="B991" t="str">
        <f t="shared" si="15"/>
        <v>201210apartmentmedianbachelor_surveyCentral Park/Metrotown</v>
      </c>
      <c r="C991">
        <v>2012</v>
      </c>
      <c r="D991">
        <v>10</v>
      </c>
      <c r="E991" t="s">
        <v>65</v>
      </c>
      <c r="F991" t="s">
        <v>61</v>
      </c>
      <c r="G991" t="s">
        <v>50</v>
      </c>
      <c r="H991" t="s">
        <v>28</v>
      </c>
      <c r="I991" t="s">
        <v>13</v>
      </c>
    </row>
    <row r="992" spans="2:9" hidden="1" x14ac:dyDescent="0.2">
      <c r="B992" t="str">
        <f t="shared" si="15"/>
        <v>201210apartmentmedianbachelor_surveySoutheast Burnaby</v>
      </c>
      <c r="C992">
        <v>2012</v>
      </c>
      <c r="D992">
        <v>10</v>
      </c>
      <c r="E992" t="s">
        <v>65</v>
      </c>
      <c r="F992" t="s">
        <v>61</v>
      </c>
      <c r="G992" t="s">
        <v>50</v>
      </c>
      <c r="H992" t="s">
        <v>29</v>
      </c>
      <c r="I992" t="s">
        <v>13</v>
      </c>
    </row>
    <row r="993" spans="2:9" hidden="1" x14ac:dyDescent="0.2">
      <c r="B993" t="str">
        <f t="shared" si="15"/>
        <v>201210apartmentmedianbachelor_surveyNorth Burnaby</v>
      </c>
      <c r="C993">
        <v>2012</v>
      </c>
      <c r="D993">
        <v>10</v>
      </c>
      <c r="E993" t="s">
        <v>65</v>
      </c>
      <c r="F993" t="s">
        <v>61</v>
      </c>
      <c r="G993" t="s">
        <v>50</v>
      </c>
      <c r="H993" t="s">
        <v>31</v>
      </c>
      <c r="I993" t="s">
        <v>13</v>
      </c>
    </row>
    <row r="994" spans="2:9" hidden="1" x14ac:dyDescent="0.2">
      <c r="B994" t="str">
        <f t="shared" si="15"/>
        <v>201210apartmentmedianbachelor_surveyNew Westminster</v>
      </c>
      <c r="C994">
        <v>2012</v>
      </c>
      <c r="D994">
        <v>10</v>
      </c>
      <c r="E994" t="s">
        <v>65</v>
      </c>
      <c r="F994" t="s">
        <v>61</v>
      </c>
      <c r="G994" t="s">
        <v>50</v>
      </c>
      <c r="H994" t="s">
        <v>32</v>
      </c>
      <c r="I994" t="s">
        <v>13</v>
      </c>
    </row>
    <row r="995" spans="2:9" hidden="1" x14ac:dyDescent="0.2">
      <c r="B995" t="str">
        <f t="shared" si="15"/>
        <v>201210apartmentmedianbachelor_surveyNorth Vancouver City</v>
      </c>
      <c r="C995">
        <v>2012</v>
      </c>
      <c r="D995">
        <v>10</v>
      </c>
      <c r="E995" t="s">
        <v>65</v>
      </c>
      <c r="F995" t="s">
        <v>61</v>
      </c>
      <c r="G995" t="s">
        <v>50</v>
      </c>
      <c r="H995" t="s">
        <v>60</v>
      </c>
      <c r="I995" t="s">
        <v>13</v>
      </c>
    </row>
    <row r="996" spans="2:9" hidden="1" x14ac:dyDescent="0.2">
      <c r="B996" t="str">
        <f t="shared" si="15"/>
        <v>201210apartmentmedianbachelor_surveyNorth Vancouver DM</v>
      </c>
      <c r="C996">
        <v>2012</v>
      </c>
      <c r="D996">
        <v>10</v>
      </c>
      <c r="E996" t="s">
        <v>65</v>
      </c>
      <c r="F996" t="s">
        <v>61</v>
      </c>
      <c r="G996" t="s">
        <v>50</v>
      </c>
      <c r="H996" t="s">
        <v>34</v>
      </c>
      <c r="I996" t="s">
        <v>13</v>
      </c>
    </row>
    <row r="997" spans="2:9" hidden="1" x14ac:dyDescent="0.2">
      <c r="B997" t="str">
        <f t="shared" si="15"/>
        <v>201210apartmentmedianbachelor_surveyWest Vancouver</v>
      </c>
      <c r="C997">
        <v>2012</v>
      </c>
      <c r="D997">
        <v>10</v>
      </c>
      <c r="E997" t="s">
        <v>65</v>
      </c>
      <c r="F997" t="s">
        <v>61</v>
      </c>
      <c r="G997" t="s">
        <v>50</v>
      </c>
      <c r="H997" t="s">
        <v>35</v>
      </c>
      <c r="I997" t="s">
        <v>15</v>
      </c>
    </row>
    <row r="998" spans="2:9" hidden="1" x14ac:dyDescent="0.2">
      <c r="B998" t="str">
        <f t="shared" si="15"/>
        <v>201210apartmentmedianbachelor_surveyRichmond</v>
      </c>
      <c r="C998">
        <v>2012</v>
      </c>
      <c r="D998">
        <v>10</v>
      </c>
      <c r="E998" t="s">
        <v>65</v>
      </c>
      <c r="F998" t="s">
        <v>61</v>
      </c>
      <c r="G998" t="s">
        <v>50</v>
      </c>
      <c r="H998" t="s">
        <v>36</v>
      </c>
      <c r="I998" t="s">
        <v>13</v>
      </c>
    </row>
    <row r="999" spans="2:9" hidden="1" x14ac:dyDescent="0.2">
      <c r="B999" t="str">
        <f t="shared" si="15"/>
        <v>201210apartmentmedianbachelor_surveyDelta</v>
      </c>
      <c r="C999">
        <v>2012</v>
      </c>
      <c r="D999">
        <v>10</v>
      </c>
      <c r="E999" t="s">
        <v>65</v>
      </c>
      <c r="F999" t="s">
        <v>61</v>
      </c>
      <c r="G999" t="s">
        <v>50</v>
      </c>
      <c r="H999" t="s">
        <v>37</v>
      </c>
      <c r="I999" t="s">
        <v>13</v>
      </c>
    </row>
    <row r="1000" spans="2:9" hidden="1" x14ac:dyDescent="0.2">
      <c r="B1000" t="str">
        <f t="shared" si="15"/>
        <v>201210apartmentmedianbachelor_surveySurrey</v>
      </c>
      <c r="C1000">
        <v>2012</v>
      </c>
      <c r="D1000">
        <v>10</v>
      </c>
      <c r="E1000" t="s">
        <v>65</v>
      </c>
      <c r="F1000" t="s">
        <v>61</v>
      </c>
      <c r="G1000" t="s">
        <v>50</v>
      </c>
      <c r="H1000" t="s">
        <v>38</v>
      </c>
      <c r="I1000" t="s">
        <v>13</v>
      </c>
    </row>
    <row r="1001" spans="2:9" hidden="1" x14ac:dyDescent="0.2">
      <c r="B1001" t="str">
        <f t="shared" si="15"/>
        <v>201210apartmentmedianbachelor_surveyWhite Rock</v>
      </c>
      <c r="C1001">
        <v>2012</v>
      </c>
      <c r="D1001">
        <v>10</v>
      </c>
      <c r="E1001" t="s">
        <v>65</v>
      </c>
      <c r="F1001" t="s">
        <v>61</v>
      </c>
      <c r="G1001" t="s">
        <v>50</v>
      </c>
      <c r="H1001" t="s">
        <v>39</v>
      </c>
      <c r="I1001" t="s">
        <v>13</v>
      </c>
    </row>
    <row r="1002" spans="2:9" hidden="1" x14ac:dyDescent="0.2">
      <c r="B1002" t="str">
        <f t="shared" si="15"/>
        <v>201210apartmentmedianbachelor_surveyLangley City and Langley DM</v>
      </c>
      <c r="C1002">
        <v>2012</v>
      </c>
      <c r="D1002">
        <v>10</v>
      </c>
      <c r="E1002" t="s">
        <v>65</v>
      </c>
      <c r="F1002" t="s">
        <v>61</v>
      </c>
      <c r="G1002" t="s">
        <v>50</v>
      </c>
      <c r="H1002" t="s">
        <v>40</v>
      </c>
      <c r="I1002" t="s">
        <v>13</v>
      </c>
    </row>
    <row r="1003" spans="2:9" hidden="1" x14ac:dyDescent="0.2">
      <c r="B1003" t="str">
        <f t="shared" si="15"/>
        <v>201210apartmentmedianbachelor_surveyTri-Cities</v>
      </c>
      <c r="C1003">
        <v>2012</v>
      </c>
      <c r="D1003">
        <v>10</v>
      </c>
      <c r="E1003" t="s">
        <v>65</v>
      </c>
      <c r="F1003" t="s">
        <v>61</v>
      </c>
      <c r="G1003" t="s">
        <v>50</v>
      </c>
      <c r="H1003" t="s">
        <v>41</v>
      </c>
      <c r="I1003" t="s">
        <v>13</v>
      </c>
    </row>
    <row r="1004" spans="2:9" hidden="1" x14ac:dyDescent="0.2">
      <c r="B1004" t="str">
        <f t="shared" si="15"/>
        <v>201210apartmentmedianbachelor_surveyMaple Ridge/Pitt Meadows</v>
      </c>
      <c r="C1004">
        <v>2012</v>
      </c>
      <c r="D1004">
        <v>10</v>
      </c>
      <c r="E1004" t="s">
        <v>65</v>
      </c>
      <c r="F1004" t="s">
        <v>61</v>
      </c>
      <c r="G1004" t="s">
        <v>50</v>
      </c>
      <c r="H1004" t="s">
        <v>42</v>
      </c>
      <c r="I1004" t="s">
        <v>18</v>
      </c>
    </row>
    <row r="1005" spans="2:9" hidden="1" x14ac:dyDescent="0.2">
      <c r="B1005" t="str">
        <f t="shared" si="15"/>
        <v>201210apartmentmedianbachelor_surveyVancouver</v>
      </c>
      <c r="C1005">
        <v>2012</v>
      </c>
      <c r="D1005">
        <v>10</v>
      </c>
      <c r="E1005" t="s">
        <v>65</v>
      </c>
      <c r="F1005" t="s">
        <v>61</v>
      </c>
      <c r="G1005" t="s">
        <v>50</v>
      </c>
      <c r="H1005" t="s">
        <v>43</v>
      </c>
      <c r="I1005" t="s">
        <v>13</v>
      </c>
    </row>
    <row r="1006" spans="2:9" hidden="1" x14ac:dyDescent="0.2">
      <c r="B1006" t="str">
        <f t="shared" si="15"/>
        <v>201110apartmentmedianbachelor_surveyWest End/Stanley Park</v>
      </c>
      <c r="C1006">
        <v>2011</v>
      </c>
      <c r="D1006">
        <v>10</v>
      </c>
      <c r="E1006" t="s">
        <v>65</v>
      </c>
      <c r="F1006" t="s">
        <v>61</v>
      </c>
      <c r="G1006" t="s">
        <v>50</v>
      </c>
      <c r="H1006" t="s">
        <v>12</v>
      </c>
      <c r="I1006" t="s">
        <v>13</v>
      </c>
    </row>
    <row r="1007" spans="2:9" hidden="1" x14ac:dyDescent="0.2">
      <c r="B1007" t="str">
        <f t="shared" si="15"/>
        <v>201110apartmentmedianbachelor_surveyEnglish Bay</v>
      </c>
      <c r="C1007">
        <v>2011</v>
      </c>
      <c r="D1007">
        <v>10</v>
      </c>
      <c r="E1007" t="s">
        <v>65</v>
      </c>
      <c r="F1007" t="s">
        <v>61</v>
      </c>
      <c r="G1007" t="s">
        <v>50</v>
      </c>
      <c r="H1007" t="s">
        <v>16</v>
      </c>
      <c r="I1007" t="s">
        <v>13</v>
      </c>
    </row>
    <row r="1008" spans="2:9" hidden="1" x14ac:dyDescent="0.2">
      <c r="B1008" t="str">
        <f t="shared" si="15"/>
        <v>201110apartmentmedianbachelor_surveyDowntown</v>
      </c>
      <c r="C1008">
        <v>2011</v>
      </c>
      <c r="D1008">
        <v>10</v>
      </c>
      <c r="E1008" t="s">
        <v>65</v>
      </c>
      <c r="F1008" t="s">
        <v>61</v>
      </c>
      <c r="G1008" t="s">
        <v>50</v>
      </c>
      <c r="H1008" t="s">
        <v>17</v>
      </c>
      <c r="I1008" t="s">
        <v>13</v>
      </c>
    </row>
    <row r="1009" spans="2:9" hidden="1" x14ac:dyDescent="0.2">
      <c r="B1009" t="str">
        <f t="shared" si="15"/>
        <v>201110apartmentmedianbachelor_surveySouth Granville/Oak</v>
      </c>
      <c r="C1009">
        <v>2011</v>
      </c>
      <c r="D1009">
        <v>10</v>
      </c>
      <c r="E1009" t="s">
        <v>65</v>
      </c>
      <c r="F1009" t="s">
        <v>61</v>
      </c>
      <c r="G1009" t="s">
        <v>50</v>
      </c>
      <c r="H1009" t="s">
        <v>19</v>
      </c>
      <c r="I1009" t="s">
        <v>13</v>
      </c>
    </row>
    <row r="1010" spans="2:9" hidden="1" x14ac:dyDescent="0.2">
      <c r="B1010" t="str">
        <f t="shared" si="15"/>
        <v>201110apartmentmedianbachelor_surveyKitsilano/Point Grey</v>
      </c>
      <c r="C1010">
        <v>2011</v>
      </c>
      <c r="D1010">
        <v>10</v>
      </c>
      <c r="E1010" t="s">
        <v>65</v>
      </c>
      <c r="F1010" t="s">
        <v>61</v>
      </c>
      <c r="G1010" t="s">
        <v>50</v>
      </c>
      <c r="H1010" t="s">
        <v>20</v>
      </c>
      <c r="I1010" t="s">
        <v>13</v>
      </c>
    </row>
    <row r="1011" spans="2:9" hidden="1" x14ac:dyDescent="0.2">
      <c r="B1011" t="str">
        <f t="shared" si="15"/>
        <v>201110apartmentmedianbachelor_surveyWestside/Kerrisdale</v>
      </c>
      <c r="C1011">
        <v>2011</v>
      </c>
      <c r="D1011">
        <v>10</v>
      </c>
      <c r="E1011" t="s">
        <v>65</v>
      </c>
      <c r="F1011" t="s">
        <v>61</v>
      </c>
      <c r="G1011" t="s">
        <v>50</v>
      </c>
      <c r="H1011" t="s">
        <v>21</v>
      </c>
      <c r="I1011" t="s">
        <v>13</v>
      </c>
    </row>
    <row r="1012" spans="2:9" hidden="1" x14ac:dyDescent="0.2">
      <c r="B1012" t="str">
        <f t="shared" si="15"/>
        <v>201110apartmentmedianbachelor_surveyMarpole</v>
      </c>
      <c r="C1012">
        <v>2011</v>
      </c>
      <c r="D1012">
        <v>10</v>
      </c>
      <c r="E1012" t="s">
        <v>65</v>
      </c>
      <c r="F1012" t="s">
        <v>61</v>
      </c>
      <c r="G1012" t="s">
        <v>50</v>
      </c>
      <c r="H1012" t="s">
        <v>23</v>
      </c>
      <c r="I1012" t="s">
        <v>13</v>
      </c>
    </row>
    <row r="1013" spans="2:9" hidden="1" x14ac:dyDescent="0.2">
      <c r="B1013" t="str">
        <f t="shared" si="15"/>
        <v>201110apartmentmedianbachelor_surveyMount Pleasant/Renfrew Heights</v>
      </c>
      <c r="C1013">
        <v>2011</v>
      </c>
      <c r="D1013">
        <v>10</v>
      </c>
      <c r="E1013" t="s">
        <v>65</v>
      </c>
      <c r="F1013" t="s">
        <v>61</v>
      </c>
      <c r="G1013" t="s">
        <v>50</v>
      </c>
      <c r="H1013" t="s">
        <v>24</v>
      </c>
      <c r="I1013" t="s">
        <v>13</v>
      </c>
    </row>
    <row r="1014" spans="2:9" hidden="1" x14ac:dyDescent="0.2">
      <c r="B1014" t="str">
        <f t="shared" si="15"/>
        <v>201110apartmentmedianbachelor_surveyEast Hastings</v>
      </c>
      <c r="C1014">
        <v>2011</v>
      </c>
      <c r="D1014">
        <v>10</v>
      </c>
      <c r="E1014" t="s">
        <v>65</v>
      </c>
      <c r="F1014" t="s">
        <v>61</v>
      </c>
      <c r="G1014" t="s">
        <v>50</v>
      </c>
      <c r="H1014" t="s">
        <v>25</v>
      </c>
      <c r="I1014" t="s">
        <v>13</v>
      </c>
    </row>
    <row r="1015" spans="2:9" hidden="1" x14ac:dyDescent="0.2">
      <c r="B1015" t="str">
        <f t="shared" si="15"/>
        <v>201110apartmentmedianbachelor_surveySoutheast Vancouver</v>
      </c>
      <c r="C1015">
        <v>2011</v>
      </c>
      <c r="D1015">
        <v>10</v>
      </c>
      <c r="E1015" t="s">
        <v>65</v>
      </c>
      <c r="F1015" t="s">
        <v>61</v>
      </c>
      <c r="G1015" t="s">
        <v>50</v>
      </c>
      <c r="H1015" t="s">
        <v>26</v>
      </c>
      <c r="I1015" t="s">
        <v>13</v>
      </c>
    </row>
    <row r="1016" spans="2:9" hidden="1" x14ac:dyDescent="0.2">
      <c r="B1016" t="str">
        <f t="shared" si="15"/>
        <v>201110apartmentmedianbachelor_surveyUniversity Endowment Lands</v>
      </c>
      <c r="C1016">
        <v>2011</v>
      </c>
      <c r="D1016">
        <v>10</v>
      </c>
      <c r="E1016" t="s">
        <v>65</v>
      </c>
      <c r="F1016" t="s">
        <v>61</v>
      </c>
      <c r="G1016" t="s">
        <v>50</v>
      </c>
      <c r="H1016" t="s">
        <v>27</v>
      </c>
    </row>
    <row r="1017" spans="2:9" hidden="1" x14ac:dyDescent="0.2">
      <c r="B1017" t="str">
        <f t="shared" si="15"/>
        <v>201110apartmentmedianbachelor_surveyCentral Park/Metrotown</v>
      </c>
      <c r="C1017">
        <v>2011</v>
      </c>
      <c r="D1017">
        <v>10</v>
      </c>
      <c r="E1017" t="s">
        <v>65</v>
      </c>
      <c r="F1017" t="s">
        <v>61</v>
      </c>
      <c r="G1017" t="s">
        <v>50</v>
      </c>
      <c r="H1017" t="s">
        <v>28</v>
      </c>
      <c r="I1017" t="s">
        <v>13</v>
      </c>
    </row>
    <row r="1018" spans="2:9" hidden="1" x14ac:dyDescent="0.2">
      <c r="B1018" t="str">
        <f t="shared" si="15"/>
        <v>201110apartmentmedianbachelor_surveySoutheast Burnaby</v>
      </c>
      <c r="C1018">
        <v>2011</v>
      </c>
      <c r="D1018">
        <v>10</v>
      </c>
      <c r="E1018" t="s">
        <v>65</v>
      </c>
      <c r="F1018" t="s">
        <v>61</v>
      </c>
      <c r="G1018" t="s">
        <v>50</v>
      </c>
      <c r="H1018" t="s">
        <v>29</v>
      </c>
      <c r="I1018" t="s">
        <v>13</v>
      </c>
    </row>
    <row r="1019" spans="2:9" hidden="1" x14ac:dyDescent="0.2">
      <c r="B1019" t="str">
        <f t="shared" si="15"/>
        <v>201110apartmentmedianbachelor_surveyNorth Burnaby</v>
      </c>
      <c r="C1019">
        <v>2011</v>
      </c>
      <c r="D1019">
        <v>10</v>
      </c>
      <c r="E1019" t="s">
        <v>65</v>
      </c>
      <c r="F1019" t="s">
        <v>61</v>
      </c>
      <c r="G1019" t="s">
        <v>50</v>
      </c>
      <c r="H1019" t="s">
        <v>31</v>
      </c>
      <c r="I1019" t="s">
        <v>13</v>
      </c>
    </row>
    <row r="1020" spans="2:9" hidden="1" x14ac:dyDescent="0.2">
      <c r="B1020" t="str">
        <f t="shared" si="15"/>
        <v>201110apartmentmedianbachelor_surveyNew Westminster</v>
      </c>
      <c r="C1020">
        <v>2011</v>
      </c>
      <c r="D1020">
        <v>10</v>
      </c>
      <c r="E1020" t="s">
        <v>65</v>
      </c>
      <c r="F1020" t="s">
        <v>61</v>
      </c>
      <c r="G1020" t="s">
        <v>50</v>
      </c>
      <c r="H1020" t="s">
        <v>32</v>
      </c>
      <c r="I1020" t="s">
        <v>13</v>
      </c>
    </row>
    <row r="1021" spans="2:9" hidden="1" x14ac:dyDescent="0.2">
      <c r="B1021" t="str">
        <f t="shared" si="15"/>
        <v>201110apartmentmedianbachelor_surveyNorth Vancouver City</v>
      </c>
      <c r="C1021">
        <v>2011</v>
      </c>
      <c r="D1021">
        <v>10</v>
      </c>
      <c r="E1021" t="s">
        <v>65</v>
      </c>
      <c r="F1021" t="s">
        <v>61</v>
      </c>
      <c r="G1021" t="s">
        <v>50</v>
      </c>
      <c r="H1021" t="s">
        <v>60</v>
      </c>
      <c r="I1021" t="s">
        <v>13</v>
      </c>
    </row>
    <row r="1022" spans="2:9" hidden="1" x14ac:dyDescent="0.2">
      <c r="B1022" t="str">
        <f t="shared" si="15"/>
        <v>201110apartmentmedianbachelor_surveyNorth Vancouver DM</v>
      </c>
      <c r="C1022">
        <v>2011</v>
      </c>
      <c r="D1022">
        <v>10</v>
      </c>
      <c r="E1022" t="s">
        <v>65</v>
      </c>
      <c r="F1022" t="s">
        <v>61</v>
      </c>
      <c r="G1022" t="s">
        <v>50</v>
      </c>
      <c r="H1022" t="s">
        <v>34</v>
      </c>
      <c r="I1022" t="s">
        <v>13</v>
      </c>
    </row>
    <row r="1023" spans="2:9" hidden="1" x14ac:dyDescent="0.2">
      <c r="B1023" t="str">
        <f t="shared" si="15"/>
        <v>201110apartmentmedianbachelor_surveyWest Vancouver</v>
      </c>
      <c r="C1023">
        <v>2011</v>
      </c>
      <c r="D1023">
        <v>10</v>
      </c>
      <c r="E1023" t="s">
        <v>65</v>
      </c>
      <c r="F1023" t="s">
        <v>61</v>
      </c>
      <c r="G1023" t="s">
        <v>50</v>
      </c>
      <c r="H1023" t="s">
        <v>35</v>
      </c>
      <c r="I1023" t="s">
        <v>13</v>
      </c>
    </row>
    <row r="1024" spans="2:9" hidden="1" x14ac:dyDescent="0.2">
      <c r="B1024" t="str">
        <f t="shared" si="15"/>
        <v>201110apartmentmedianbachelor_surveyRichmond</v>
      </c>
      <c r="C1024">
        <v>2011</v>
      </c>
      <c r="D1024">
        <v>10</v>
      </c>
      <c r="E1024" t="s">
        <v>65</v>
      </c>
      <c r="F1024" t="s">
        <v>61</v>
      </c>
      <c r="G1024" t="s">
        <v>50</v>
      </c>
      <c r="H1024" t="s">
        <v>36</v>
      </c>
      <c r="I1024" t="s">
        <v>13</v>
      </c>
    </row>
    <row r="1025" spans="2:9" hidden="1" x14ac:dyDescent="0.2">
      <c r="B1025" t="str">
        <f t="shared" si="15"/>
        <v>201110apartmentmedianbachelor_surveyDelta</v>
      </c>
      <c r="C1025">
        <v>2011</v>
      </c>
      <c r="D1025">
        <v>10</v>
      </c>
      <c r="E1025" t="s">
        <v>65</v>
      </c>
      <c r="F1025" t="s">
        <v>61</v>
      </c>
      <c r="G1025" t="s">
        <v>50</v>
      </c>
      <c r="H1025" t="s">
        <v>37</v>
      </c>
      <c r="I1025" t="s">
        <v>13</v>
      </c>
    </row>
    <row r="1026" spans="2:9" hidden="1" x14ac:dyDescent="0.2">
      <c r="B1026" t="str">
        <f t="shared" si="15"/>
        <v>201110apartmentmedianbachelor_surveySurrey</v>
      </c>
      <c r="C1026">
        <v>2011</v>
      </c>
      <c r="D1026">
        <v>10</v>
      </c>
      <c r="E1026" t="s">
        <v>65</v>
      </c>
      <c r="F1026" t="s">
        <v>61</v>
      </c>
      <c r="G1026" t="s">
        <v>50</v>
      </c>
      <c r="H1026" t="s">
        <v>38</v>
      </c>
      <c r="I1026" t="s">
        <v>13</v>
      </c>
    </row>
    <row r="1027" spans="2:9" hidden="1" x14ac:dyDescent="0.2">
      <c r="B1027" t="str">
        <f t="shared" si="15"/>
        <v>201110apartmentmedianbachelor_surveyWhite Rock</v>
      </c>
      <c r="C1027">
        <v>2011</v>
      </c>
      <c r="D1027">
        <v>10</v>
      </c>
      <c r="E1027" t="s">
        <v>65</v>
      </c>
      <c r="F1027" t="s">
        <v>61</v>
      </c>
      <c r="G1027" t="s">
        <v>50</v>
      </c>
      <c r="H1027" t="s">
        <v>39</v>
      </c>
      <c r="I1027" t="s">
        <v>13</v>
      </c>
    </row>
    <row r="1028" spans="2:9" hidden="1" x14ac:dyDescent="0.2">
      <c r="B1028" t="str">
        <f t="shared" si="15"/>
        <v>201110apartmentmedianbachelor_surveyLangley City and Langley DM</v>
      </c>
      <c r="C1028">
        <v>2011</v>
      </c>
      <c r="D1028">
        <v>10</v>
      </c>
      <c r="E1028" t="s">
        <v>65</v>
      </c>
      <c r="F1028" t="s">
        <v>61</v>
      </c>
      <c r="G1028" t="s">
        <v>50</v>
      </c>
      <c r="H1028" t="s">
        <v>40</v>
      </c>
      <c r="I1028" t="s">
        <v>13</v>
      </c>
    </row>
    <row r="1029" spans="2:9" hidden="1" x14ac:dyDescent="0.2">
      <c r="B1029" t="str">
        <f t="shared" si="15"/>
        <v>201110apartmentmedianbachelor_surveyTri-Cities</v>
      </c>
      <c r="C1029">
        <v>2011</v>
      </c>
      <c r="D1029">
        <v>10</v>
      </c>
      <c r="E1029" t="s">
        <v>65</v>
      </c>
      <c r="F1029" t="s">
        <v>61</v>
      </c>
      <c r="G1029" t="s">
        <v>50</v>
      </c>
      <c r="H1029" t="s">
        <v>41</v>
      </c>
      <c r="I1029" t="s">
        <v>13</v>
      </c>
    </row>
    <row r="1030" spans="2:9" hidden="1" x14ac:dyDescent="0.2">
      <c r="B1030" t="str">
        <f t="shared" ref="B1030:B1093" si="16">C1030&amp;D1030&amp;E1030&amp;F1030&amp;G1030&amp;H1030</f>
        <v>201110apartmentmedianbachelor_surveyMaple Ridge/Pitt Meadows</v>
      </c>
      <c r="C1030">
        <v>2011</v>
      </c>
      <c r="D1030">
        <v>10</v>
      </c>
      <c r="E1030" t="s">
        <v>65</v>
      </c>
      <c r="F1030" t="s">
        <v>61</v>
      </c>
      <c r="G1030" t="s">
        <v>50</v>
      </c>
      <c r="H1030" t="s">
        <v>42</v>
      </c>
      <c r="I1030" t="s">
        <v>13</v>
      </c>
    </row>
    <row r="1031" spans="2:9" hidden="1" x14ac:dyDescent="0.2">
      <c r="B1031" t="str">
        <f t="shared" si="16"/>
        <v>201110apartmentmedianbachelor_surveyVancouver</v>
      </c>
      <c r="C1031">
        <v>2011</v>
      </c>
      <c r="D1031">
        <v>10</v>
      </c>
      <c r="E1031" t="s">
        <v>65</v>
      </c>
      <c r="F1031" t="s">
        <v>61</v>
      </c>
      <c r="G1031" t="s">
        <v>50</v>
      </c>
      <c r="H1031" t="s">
        <v>43</v>
      </c>
      <c r="I1031" t="s">
        <v>13</v>
      </c>
    </row>
    <row r="1032" spans="2:9" hidden="1" x14ac:dyDescent="0.2">
      <c r="B1032" t="str">
        <f t="shared" si="16"/>
        <v>201010apartmentmedianbachelor_surveyWest End/Stanley Park</v>
      </c>
      <c r="C1032">
        <v>2010</v>
      </c>
      <c r="D1032">
        <v>10</v>
      </c>
      <c r="E1032" t="s">
        <v>65</v>
      </c>
      <c r="F1032" t="s">
        <v>61</v>
      </c>
      <c r="G1032" t="s">
        <v>50</v>
      </c>
      <c r="H1032" t="s">
        <v>12</v>
      </c>
      <c r="I1032" t="s">
        <v>13</v>
      </c>
    </row>
    <row r="1033" spans="2:9" hidden="1" x14ac:dyDescent="0.2">
      <c r="B1033" t="str">
        <f t="shared" si="16"/>
        <v>201010apartmentmedianbachelor_surveyEnglish Bay</v>
      </c>
      <c r="C1033">
        <v>2010</v>
      </c>
      <c r="D1033">
        <v>10</v>
      </c>
      <c r="E1033" t="s">
        <v>65</v>
      </c>
      <c r="F1033" t="s">
        <v>61</v>
      </c>
      <c r="G1033" t="s">
        <v>50</v>
      </c>
      <c r="H1033" t="s">
        <v>16</v>
      </c>
      <c r="I1033" t="s">
        <v>13</v>
      </c>
    </row>
    <row r="1034" spans="2:9" hidden="1" x14ac:dyDescent="0.2">
      <c r="B1034" t="str">
        <f t="shared" si="16"/>
        <v>201010apartmentmedianbachelor_surveyDowntown</v>
      </c>
      <c r="C1034">
        <v>2010</v>
      </c>
      <c r="D1034">
        <v>10</v>
      </c>
      <c r="E1034" t="s">
        <v>65</v>
      </c>
      <c r="F1034" t="s">
        <v>61</v>
      </c>
      <c r="G1034" t="s">
        <v>50</v>
      </c>
      <c r="H1034" t="s">
        <v>17</v>
      </c>
      <c r="I1034" t="s">
        <v>13</v>
      </c>
    </row>
    <row r="1035" spans="2:9" hidden="1" x14ac:dyDescent="0.2">
      <c r="B1035" t="str">
        <f t="shared" si="16"/>
        <v>201010apartmentmedianbachelor_surveySouth Granville/Oak</v>
      </c>
      <c r="C1035">
        <v>2010</v>
      </c>
      <c r="D1035">
        <v>10</v>
      </c>
      <c r="E1035" t="s">
        <v>65</v>
      </c>
      <c r="F1035" t="s">
        <v>61</v>
      </c>
      <c r="G1035" t="s">
        <v>50</v>
      </c>
      <c r="H1035" t="s">
        <v>19</v>
      </c>
      <c r="I1035" t="s">
        <v>13</v>
      </c>
    </row>
    <row r="1036" spans="2:9" hidden="1" x14ac:dyDescent="0.2">
      <c r="B1036" t="str">
        <f t="shared" si="16"/>
        <v>201010apartmentmedianbachelor_surveyKitsilano/Point Grey</v>
      </c>
      <c r="C1036">
        <v>2010</v>
      </c>
      <c r="D1036">
        <v>10</v>
      </c>
      <c r="E1036" t="s">
        <v>65</v>
      </c>
      <c r="F1036" t="s">
        <v>61</v>
      </c>
      <c r="G1036" t="s">
        <v>50</v>
      </c>
      <c r="H1036" t="s">
        <v>20</v>
      </c>
      <c r="I1036" t="s">
        <v>13</v>
      </c>
    </row>
    <row r="1037" spans="2:9" hidden="1" x14ac:dyDescent="0.2">
      <c r="B1037" t="str">
        <f t="shared" si="16"/>
        <v>201010apartmentmedianbachelor_surveyWestside/Kerrisdale</v>
      </c>
      <c r="C1037">
        <v>2010</v>
      </c>
      <c r="D1037">
        <v>10</v>
      </c>
      <c r="E1037" t="s">
        <v>65</v>
      </c>
      <c r="F1037" t="s">
        <v>61</v>
      </c>
      <c r="G1037" t="s">
        <v>50</v>
      </c>
      <c r="H1037" t="s">
        <v>21</v>
      </c>
      <c r="I1037" t="s">
        <v>13</v>
      </c>
    </row>
    <row r="1038" spans="2:9" hidden="1" x14ac:dyDescent="0.2">
      <c r="B1038" t="str">
        <f t="shared" si="16"/>
        <v>201010apartmentmedianbachelor_surveyMarpole</v>
      </c>
      <c r="C1038">
        <v>2010</v>
      </c>
      <c r="D1038">
        <v>10</v>
      </c>
      <c r="E1038" t="s">
        <v>65</v>
      </c>
      <c r="F1038" t="s">
        <v>61</v>
      </c>
      <c r="G1038" t="s">
        <v>50</v>
      </c>
      <c r="H1038" t="s">
        <v>23</v>
      </c>
      <c r="I1038" t="s">
        <v>13</v>
      </c>
    </row>
    <row r="1039" spans="2:9" hidden="1" x14ac:dyDescent="0.2">
      <c r="B1039" t="str">
        <f t="shared" si="16"/>
        <v>201010apartmentmedianbachelor_surveyMount Pleasant/Renfrew Heights</v>
      </c>
      <c r="C1039">
        <v>2010</v>
      </c>
      <c r="D1039">
        <v>10</v>
      </c>
      <c r="E1039" t="s">
        <v>65</v>
      </c>
      <c r="F1039" t="s">
        <v>61</v>
      </c>
      <c r="G1039" t="s">
        <v>50</v>
      </c>
      <c r="H1039" t="s">
        <v>24</v>
      </c>
      <c r="I1039" t="s">
        <v>13</v>
      </c>
    </row>
    <row r="1040" spans="2:9" hidden="1" x14ac:dyDescent="0.2">
      <c r="B1040" t="str">
        <f t="shared" si="16"/>
        <v>201010apartmentmedianbachelor_surveyEast Hastings</v>
      </c>
      <c r="C1040">
        <v>2010</v>
      </c>
      <c r="D1040">
        <v>10</v>
      </c>
      <c r="E1040" t="s">
        <v>65</v>
      </c>
      <c r="F1040" t="s">
        <v>61</v>
      </c>
      <c r="G1040" t="s">
        <v>50</v>
      </c>
      <c r="H1040" t="s">
        <v>25</v>
      </c>
      <c r="I1040" t="s">
        <v>15</v>
      </c>
    </row>
    <row r="1041" spans="2:9" hidden="1" x14ac:dyDescent="0.2">
      <c r="B1041" t="str">
        <f t="shared" si="16"/>
        <v>201010apartmentmedianbachelor_surveySoutheast Vancouver</v>
      </c>
      <c r="C1041">
        <v>2010</v>
      </c>
      <c r="D1041">
        <v>10</v>
      </c>
      <c r="E1041" t="s">
        <v>65</v>
      </c>
      <c r="F1041" t="s">
        <v>61</v>
      </c>
      <c r="G1041" t="s">
        <v>50</v>
      </c>
      <c r="H1041" t="s">
        <v>26</v>
      </c>
      <c r="I1041" t="s">
        <v>13</v>
      </c>
    </row>
    <row r="1042" spans="2:9" hidden="1" x14ac:dyDescent="0.2">
      <c r="B1042" t="str">
        <f t="shared" si="16"/>
        <v>201010apartmentmedianbachelor_surveyUniversity Endowment Lands</v>
      </c>
      <c r="C1042">
        <v>2010</v>
      </c>
      <c r="D1042">
        <v>10</v>
      </c>
      <c r="E1042" t="s">
        <v>65</v>
      </c>
      <c r="F1042" t="s">
        <v>61</v>
      </c>
      <c r="G1042" t="s">
        <v>50</v>
      </c>
      <c r="H1042" t="s">
        <v>27</v>
      </c>
      <c r="I1042" t="s">
        <v>15</v>
      </c>
    </row>
    <row r="1043" spans="2:9" hidden="1" x14ac:dyDescent="0.2">
      <c r="B1043" t="str">
        <f t="shared" si="16"/>
        <v>201010apartmentmedianbachelor_surveyCentral Park/Metrotown</v>
      </c>
      <c r="C1043">
        <v>2010</v>
      </c>
      <c r="D1043">
        <v>10</v>
      </c>
      <c r="E1043" t="s">
        <v>65</v>
      </c>
      <c r="F1043" t="s">
        <v>61</v>
      </c>
      <c r="G1043" t="s">
        <v>50</v>
      </c>
      <c r="H1043" t="s">
        <v>28</v>
      </c>
      <c r="I1043" t="s">
        <v>13</v>
      </c>
    </row>
    <row r="1044" spans="2:9" hidden="1" x14ac:dyDescent="0.2">
      <c r="B1044" t="str">
        <f t="shared" si="16"/>
        <v>201010apartmentmedianbachelor_surveySoutheast Burnaby</v>
      </c>
      <c r="C1044">
        <v>2010</v>
      </c>
      <c r="D1044">
        <v>10</v>
      </c>
      <c r="E1044" t="s">
        <v>65</v>
      </c>
      <c r="F1044" t="s">
        <v>61</v>
      </c>
      <c r="G1044" t="s">
        <v>50</v>
      </c>
      <c r="H1044" t="s">
        <v>29</v>
      </c>
      <c r="I1044" t="s">
        <v>13</v>
      </c>
    </row>
    <row r="1045" spans="2:9" hidden="1" x14ac:dyDescent="0.2">
      <c r="B1045" t="str">
        <f t="shared" si="16"/>
        <v>201010apartmentmedianbachelor_surveyNorth Burnaby</v>
      </c>
      <c r="C1045">
        <v>2010</v>
      </c>
      <c r="D1045">
        <v>10</v>
      </c>
      <c r="E1045" t="s">
        <v>65</v>
      </c>
      <c r="F1045" t="s">
        <v>61</v>
      </c>
      <c r="G1045" t="s">
        <v>50</v>
      </c>
      <c r="H1045" t="s">
        <v>31</v>
      </c>
      <c r="I1045" t="s">
        <v>13</v>
      </c>
    </row>
    <row r="1046" spans="2:9" hidden="1" x14ac:dyDescent="0.2">
      <c r="B1046" t="str">
        <f t="shared" si="16"/>
        <v>201010apartmentmedianbachelor_surveyNew Westminster</v>
      </c>
      <c r="C1046">
        <v>2010</v>
      </c>
      <c r="D1046">
        <v>10</v>
      </c>
      <c r="E1046" t="s">
        <v>65</v>
      </c>
      <c r="F1046" t="s">
        <v>61</v>
      </c>
      <c r="G1046" t="s">
        <v>50</v>
      </c>
      <c r="H1046" t="s">
        <v>32</v>
      </c>
      <c r="I1046" t="s">
        <v>13</v>
      </c>
    </row>
    <row r="1047" spans="2:9" hidden="1" x14ac:dyDescent="0.2">
      <c r="B1047" t="str">
        <f t="shared" si="16"/>
        <v>201010apartmentmedianbachelor_surveyNorth Vancouver City</v>
      </c>
      <c r="C1047">
        <v>2010</v>
      </c>
      <c r="D1047">
        <v>10</v>
      </c>
      <c r="E1047" t="s">
        <v>65</v>
      </c>
      <c r="F1047" t="s">
        <v>61</v>
      </c>
      <c r="G1047" t="s">
        <v>50</v>
      </c>
      <c r="H1047" t="s">
        <v>60</v>
      </c>
      <c r="I1047" t="s">
        <v>13</v>
      </c>
    </row>
    <row r="1048" spans="2:9" hidden="1" x14ac:dyDescent="0.2">
      <c r="B1048" t="str">
        <f t="shared" si="16"/>
        <v>201010apartmentmedianbachelor_surveyNorth Vancouver DM</v>
      </c>
      <c r="C1048">
        <v>2010</v>
      </c>
      <c r="D1048">
        <v>10</v>
      </c>
      <c r="E1048" t="s">
        <v>65</v>
      </c>
      <c r="F1048" t="s">
        <v>61</v>
      </c>
      <c r="G1048" t="s">
        <v>50</v>
      </c>
      <c r="H1048" t="s">
        <v>34</v>
      </c>
      <c r="I1048" t="s">
        <v>13</v>
      </c>
    </row>
    <row r="1049" spans="2:9" hidden="1" x14ac:dyDescent="0.2">
      <c r="B1049" t="str">
        <f t="shared" si="16"/>
        <v>201010apartmentmedianbachelor_surveyWest Vancouver</v>
      </c>
      <c r="C1049">
        <v>2010</v>
      </c>
      <c r="D1049">
        <v>10</v>
      </c>
      <c r="E1049" t="s">
        <v>65</v>
      </c>
      <c r="F1049" t="s">
        <v>61</v>
      </c>
      <c r="G1049" t="s">
        <v>50</v>
      </c>
      <c r="H1049" t="s">
        <v>35</v>
      </c>
      <c r="I1049" t="s">
        <v>13</v>
      </c>
    </row>
    <row r="1050" spans="2:9" hidden="1" x14ac:dyDescent="0.2">
      <c r="B1050" t="str">
        <f t="shared" si="16"/>
        <v>201010apartmentmedianbachelor_surveyRichmond</v>
      </c>
      <c r="C1050">
        <v>2010</v>
      </c>
      <c r="D1050">
        <v>10</v>
      </c>
      <c r="E1050" t="s">
        <v>65</v>
      </c>
      <c r="F1050" t="s">
        <v>61</v>
      </c>
      <c r="G1050" t="s">
        <v>50</v>
      </c>
      <c r="H1050" t="s">
        <v>36</v>
      </c>
      <c r="I1050" t="s">
        <v>13</v>
      </c>
    </row>
    <row r="1051" spans="2:9" hidden="1" x14ac:dyDescent="0.2">
      <c r="B1051" t="str">
        <f t="shared" si="16"/>
        <v>201010apartmentmedianbachelor_surveyDelta</v>
      </c>
      <c r="C1051">
        <v>2010</v>
      </c>
      <c r="D1051">
        <v>10</v>
      </c>
      <c r="E1051" t="s">
        <v>65</v>
      </c>
      <c r="F1051" t="s">
        <v>61</v>
      </c>
      <c r="G1051" t="s">
        <v>50</v>
      </c>
      <c r="H1051" t="s">
        <v>37</v>
      </c>
      <c r="I1051" t="s">
        <v>13</v>
      </c>
    </row>
    <row r="1052" spans="2:9" hidden="1" x14ac:dyDescent="0.2">
      <c r="B1052" t="str">
        <f t="shared" si="16"/>
        <v>201010apartmentmedianbachelor_surveySurrey</v>
      </c>
      <c r="C1052">
        <v>2010</v>
      </c>
      <c r="D1052">
        <v>10</v>
      </c>
      <c r="E1052" t="s">
        <v>65</v>
      </c>
      <c r="F1052" t="s">
        <v>61</v>
      </c>
      <c r="G1052" t="s">
        <v>50</v>
      </c>
      <c r="H1052" t="s">
        <v>38</v>
      </c>
      <c r="I1052" t="s">
        <v>13</v>
      </c>
    </row>
    <row r="1053" spans="2:9" hidden="1" x14ac:dyDescent="0.2">
      <c r="B1053" t="str">
        <f t="shared" si="16"/>
        <v>201010apartmentmedianbachelor_surveyWhite Rock</v>
      </c>
      <c r="C1053">
        <v>2010</v>
      </c>
      <c r="D1053">
        <v>10</v>
      </c>
      <c r="E1053" t="s">
        <v>65</v>
      </c>
      <c r="F1053" t="s">
        <v>61</v>
      </c>
      <c r="G1053" t="s">
        <v>50</v>
      </c>
      <c r="H1053" t="s">
        <v>39</v>
      </c>
      <c r="I1053" t="s">
        <v>13</v>
      </c>
    </row>
    <row r="1054" spans="2:9" hidden="1" x14ac:dyDescent="0.2">
      <c r="B1054" t="str">
        <f t="shared" si="16"/>
        <v>201010apartmentmedianbachelor_surveyLangley City and Langley DM</v>
      </c>
      <c r="C1054">
        <v>2010</v>
      </c>
      <c r="D1054">
        <v>10</v>
      </c>
      <c r="E1054" t="s">
        <v>65</v>
      </c>
      <c r="F1054" t="s">
        <v>61</v>
      </c>
      <c r="G1054" t="s">
        <v>50</v>
      </c>
      <c r="H1054" t="s">
        <v>40</v>
      </c>
      <c r="I1054" t="s">
        <v>13</v>
      </c>
    </row>
    <row r="1055" spans="2:9" hidden="1" x14ac:dyDescent="0.2">
      <c r="B1055" t="str">
        <f t="shared" si="16"/>
        <v>201010apartmentmedianbachelor_surveyTri-Cities</v>
      </c>
      <c r="C1055">
        <v>2010</v>
      </c>
      <c r="D1055">
        <v>10</v>
      </c>
      <c r="E1055" t="s">
        <v>65</v>
      </c>
      <c r="F1055" t="s">
        <v>61</v>
      </c>
      <c r="G1055" t="s">
        <v>50</v>
      </c>
      <c r="H1055" t="s">
        <v>41</v>
      </c>
      <c r="I1055" t="s">
        <v>13</v>
      </c>
    </row>
    <row r="1056" spans="2:9" hidden="1" x14ac:dyDescent="0.2">
      <c r="B1056" t="str">
        <f t="shared" si="16"/>
        <v>201010apartmentmedianbachelor_surveyMaple Ridge/Pitt Meadows</v>
      </c>
      <c r="C1056">
        <v>2010</v>
      </c>
      <c r="D1056">
        <v>10</v>
      </c>
      <c r="E1056" t="s">
        <v>65</v>
      </c>
      <c r="F1056" t="s">
        <v>61</v>
      </c>
      <c r="G1056" t="s">
        <v>50</v>
      </c>
      <c r="H1056" t="s">
        <v>42</v>
      </c>
      <c r="I1056" t="s">
        <v>13</v>
      </c>
    </row>
    <row r="1057" spans="2:9" hidden="1" x14ac:dyDescent="0.2">
      <c r="B1057" t="str">
        <f t="shared" si="16"/>
        <v>201010apartmentmedianbachelor_surveyVancouver</v>
      </c>
      <c r="C1057">
        <v>2010</v>
      </c>
      <c r="D1057">
        <v>10</v>
      </c>
      <c r="E1057" t="s">
        <v>65</v>
      </c>
      <c r="F1057" t="s">
        <v>61</v>
      </c>
      <c r="G1057" t="s">
        <v>50</v>
      </c>
      <c r="H1057" t="s">
        <v>43</v>
      </c>
      <c r="I1057" t="s">
        <v>13</v>
      </c>
    </row>
    <row r="1058" spans="2:9" hidden="1" x14ac:dyDescent="0.2">
      <c r="B1058" t="str">
        <f t="shared" si="16"/>
        <v>200910apartmentmedianbachelor_surveyVancouver</v>
      </c>
      <c r="C1058">
        <v>2009</v>
      </c>
      <c r="D1058">
        <v>10</v>
      </c>
      <c r="E1058" t="s">
        <v>65</v>
      </c>
      <c r="F1058" t="s">
        <v>61</v>
      </c>
      <c r="G1058" t="s">
        <v>50</v>
      </c>
      <c r="H1058" t="s">
        <v>43</v>
      </c>
      <c r="I1058" t="s">
        <v>13</v>
      </c>
    </row>
    <row r="1059" spans="2:9" hidden="1" x14ac:dyDescent="0.2">
      <c r="B1059" t="str">
        <f t="shared" si="16"/>
        <v>200810apartmentmedianbachelor_surveyVancouver</v>
      </c>
      <c r="C1059">
        <v>2008</v>
      </c>
      <c r="D1059">
        <v>10</v>
      </c>
      <c r="E1059" t="s">
        <v>65</v>
      </c>
      <c r="F1059" t="s">
        <v>61</v>
      </c>
      <c r="G1059" t="s">
        <v>50</v>
      </c>
      <c r="H1059" t="s">
        <v>43</v>
      </c>
      <c r="I1059" t="s">
        <v>13</v>
      </c>
    </row>
    <row r="1060" spans="2:9" hidden="1" x14ac:dyDescent="0.2">
      <c r="B1060" t="str">
        <f t="shared" si="16"/>
        <v>200710apartmentmedianbachelor_surveyVancouver</v>
      </c>
      <c r="C1060">
        <v>2007</v>
      </c>
      <c r="D1060">
        <v>10</v>
      </c>
      <c r="E1060" t="s">
        <v>65</v>
      </c>
      <c r="F1060" t="s">
        <v>61</v>
      </c>
      <c r="G1060" t="s">
        <v>50</v>
      </c>
      <c r="H1060" t="s">
        <v>43</v>
      </c>
      <c r="I1060" t="s">
        <v>13</v>
      </c>
    </row>
    <row r="1061" spans="2:9" hidden="1" x14ac:dyDescent="0.2">
      <c r="B1061" t="str">
        <f t="shared" si="16"/>
        <v>200610apartmentmedianbachelor_surveyVancouver</v>
      </c>
      <c r="C1061">
        <v>2006</v>
      </c>
      <c r="D1061">
        <v>10</v>
      </c>
      <c r="E1061" t="s">
        <v>65</v>
      </c>
      <c r="F1061" t="s">
        <v>61</v>
      </c>
      <c r="G1061" t="s">
        <v>50</v>
      </c>
      <c r="H1061" t="s">
        <v>43</v>
      </c>
      <c r="I1061" t="s">
        <v>13</v>
      </c>
    </row>
    <row r="1062" spans="2:9" hidden="1" x14ac:dyDescent="0.2">
      <c r="B1062" t="str">
        <f t="shared" si="16"/>
        <v>201910apartmentaverage1_bed_rateWest End/Stanley Park</v>
      </c>
      <c r="C1062">
        <v>2019</v>
      </c>
      <c r="D1062">
        <v>10</v>
      </c>
      <c r="E1062" t="s">
        <v>65</v>
      </c>
      <c r="F1062" t="s">
        <v>59</v>
      </c>
      <c r="G1062" t="s">
        <v>51</v>
      </c>
      <c r="H1062" t="s">
        <v>12</v>
      </c>
      <c r="I1062">
        <v>1563</v>
      </c>
    </row>
    <row r="1063" spans="2:9" hidden="1" x14ac:dyDescent="0.2">
      <c r="B1063" t="str">
        <f t="shared" si="16"/>
        <v>201910apartmentaverage1_bed_rateEnglish Bay</v>
      </c>
      <c r="C1063">
        <v>2019</v>
      </c>
      <c r="D1063">
        <v>10</v>
      </c>
      <c r="E1063" t="s">
        <v>65</v>
      </c>
      <c r="F1063" t="s">
        <v>59</v>
      </c>
      <c r="G1063" t="s">
        <v>51</v>
      </c>
      <c r="H1063" t="s">
        <v>16</v>
      </c>
      <c r="I1063">
        <v>1666</v>
      </c>
    </row>
    <row r="1064" spans="2:9" hidden="1" x14ac:dyDescent="0.2">
      <c r="B1064" t="str">
        <f t="shared" si="16"/>
        <v>201910apartmentaverage1_bed_rateDowntown</v>
      </c>
      <c r="C1064">
        <v>2019</v>
      </c>
      <c r="D1064">
        <v>10</v>
      </c>
      <c r="E1064" t="s">
        <v>65</v>
      </c>
      <c r="F1064" t="s">
        <v>59</v>
      </c>
      <c r="G1064" t="s">
        <v>51</v>
      </c>
      <c r="H1064" t="s">
        <v>17</v>
      </c>
      <c r="I1064">
        <v>1680</v>
      </c>
    </row>
    <row r="1065" spans="2:9" hidden="1" x14ac:dyDescent="0.2">
      <c r="B1065" t="str">
        <f t="shared" si="16"/>
        <v>201910apartmentaverage1_bed_rateSouth Granville/Oak</v>
      </c>
      <c r="C1065">
        <v>2019</v>
      </c>
      <c r="D1065">
        <v>10</v>
      </c>
      <c r="E1065" t="s">
        <v>65</v>
      </c>
      <c r="F1065" t="s">
        <v>59</v>
      </c>
      <c r="G1065" t="s">
        <v>51</v>
      </c>
      <c r="H1065" t="s">
        <v>19</v>
      </c>
      <c r="I1065">
        <v>1492</v>
      </c>
    </row>
    <row r="1066" spans="2:9" hidden="1" x14ac:dyDescent="0.2">
      <c r="B1066" t="str">
        <f t="shared" si="16"/>
        <v>201910apartmentaverage1_bed_rateKitsilano/Point Grey</v>
      </c>
      <c r="C1066">
        <v>2019</v>
      </c>
      <c r="D1066">
        <v>10</v>
      </c>
      <c r="E1066" t="s">
        <v>65</v>
      </c>
      <c r="F1066" t="s">
        <v>59</v>
      </c>
      <c r="G1066" t="s">
        <v>51</v>
      </c>
      <c r="H1066" t="s">
        <v>20</v>
      </c>
      <c r="I1066">
        <v>1575</v>
      </c>
    </row>
    <row r="1067" spans="2:9" hidden="1" x14ac:dyDescent="0.2">
      <c r="B1067" t="str">
        <f t="shared" si="16"/>
        <v>201910apartmentaverage1_bed_rateWestside/Kerrisdale</v>
      </c>
      <c r="C1067">
        <v>2019</v>
      </c>
      <c r="D1067">
        <v>10</v>
      </c>
      <c r="E1067" t="s">
        <v>65</v>
      </c>
      <c r="F1067" t="s">
        <v>59</v>
      </c>
      <c r="G1067" t="s">
        <v>51</v>
      </c>
      <c r="H1067" t="s">
        <v>21</v>
      </c>
      <c r="I1067">
        <v>1486</v>
      </c>
    </row>
    <row r="1068" spans="2:9" hidden="1" x14ac:dyDescent="0.2">
      <c r="B1068" t="str">
        <f t="shared" si="16"/>
        <v>201910apartmentaverage1_bed_rateMarpole</v>
      </c>
      <c r="C1068">
        <v>2019</v>
      </c>
      <c r="D1068">
        <v>10</v>
      </c>
      <c r="E1068" t="s">
        <v>65</v>
      </c>
      <c r="F1068" t="s">
        <v>59</v>
      </c>
      <c r="G1068" t="s">
        <v>51</v>
      </c>
      <c r="H1068" t="s">
        <v>23</v>
      </c>
      <c r="I1068">
        <v>1155</v>
      </c>
    </row>
    <row r="1069" spans="2:9" hidden="1" x14ac:dyDescent="0.2">
      <c r="B1069" t="str">
        <f t="shared" si="16"/>
        <v>201910apartmentaverage1_bed_rateMount Pleasant/Renfrew Heights</v>
      </c>
      <c r="C1069">
        <v>2019</v>
      </c>
      <c r="D1069">
        <v>10</v>
      </c>
      <c r="E1069" t="s">
        <v>65</v>
      </c>
      <c r="F1069" t="s">
        <v>59</v>
      </c>
      <c r="G1069" t="s">
        <v>51</v>
      </c>
      <c r="H1069" t="s">
        <v>24</v>
      </c>
      <c r="I1069">
        <v>1300</v>
      </c>
    </row>
    <row r="1070" spans="2:9" hidden="1" x14ac:dyDescent="0.2">
      <c r="B1070" t="str">
        <f t="shared" si="16"/>
        <v>201910apartmentaverage1_bed_rateEast Hastings</v>
      </c>
      <c r="C1070">
        <v>2019</v>
      </c>
      <c r="D1070">
        <v>10</v>
      </c>
      <c r="E1070" t="s">
        <v>65</v>
      </c>
      <c r="F1070" t="s">
        <v>59</v>
      </c>
      <c r="G1070" t="s">
        <v>51</v>
      </c>
      <c r="H1070" t="s">
        <v>25</v>
      </c>
      <c r="I1070">
        <v>1244</v>
      </c>
    </row>
    <row r="1071" spans="2:9" hidden="1" x14ac:dyDescent="0.2">
      <c r="B1071" t="str">
        <f t="shared" si="16"/>
        <v>201910apartmentaverage1_bed_rateSoutheast Vancouver</v>
      </c>
      <c r="C1071">
        <v>2019</v>
      </c>
      <c r="D1071">
        <v>10</v>
      </c>
      <c r="E1071" t="s">
        <v>65</v>
      </c>
      <c r="F1071" t="s">
        <v>59</v>
      </c>
      <c r="G1071" t="s">
        <v>51</v>
      </c>
      <c r="H1071" t="s">
        <v>26</v>
      </c>
      <c r="I1071">
        <v>1312</v>
      </c>
    </row>
    <row r="1072" spans="2:9" hidden="1" x14ac:dyDescent="0.2">
      <c r="B1072" t="str">
        <f t="shared" si="16"/>
        <v>201910apartmentaverage1_bed_rateUniversity Endowment Lands</v>
      </c>
      <c r="C1072">
        <v>2019</v>
      </c>
      <c r="D1072">
        <v>10</v>
      </c>
      <c r="E1072" t="s">
        <v>65</v>
      </c>
      <c r="F1072" t="s">
        <v>59</v>
      </c>
      <c r="G1072" t="s">
        <v>51</v>
      </c>
      <c r="H1072" t="s">
        <v>27</v>
      </c>
      <c r="I1072">
        <v>1828</v>
      </c>
    </row>
    <row r="1073" spans="2:9" hidden="1" x14ac:dyDescent="0.2">
      <c r="B1073" t="str">
        <f t="shared" si="16"/>
        <v>201910apartmentaverage1_bed_rateCentral Park/Metrotown</v>
      </c>
      <c r="C1073">
        <v>2019</v>
      </c>
      <c r="D1073">
        <v>10</v>
      </c>
      <c r="E1073" t="s">
        <v>65</v>
      </c>
      <c r="F1073" t="s">
        <v>59</v>
      </c>
      <c r="G1073" t="s">
        <v>51</v>
      </c>
      <c r="H1073" t="s">
        <v>28</v>
      </c>
      <c r="I1073">
        <v>1249</v>
      </c>
    </row>
    <row r="1074" spans="2:9" hidden="1" x14ac:dyDescent="0.2">
      <c r="B1074" t="str">
        <f t="shared" si="16"/>
        <v>201910apartmentaverage1_bed_rateSoutheast Burnaby</v>
      </c>
      <c r="C1074">
        <v>2019</v>
      </c>
      <c r="D1074">
        <v>10</v>
      </c>
      <c r="E1074" t="s">
        <v>65</v>
      </c>
      <c r="F1074" t="s">
        <v>59</v>
      </c>
      <c r="G1074" t="s">
        <v>51</v>
      </c>
      <c r="H1074" t="s">
        <v>29</v>
      </c>
      <c r="I1074">
        <v>1077</v>
      </c>
    </row>
    <row r="1075" spans="2:9" hidden="1" x14ac:dyDescent="0.2">
      <c r="B1075" t="str">
        <f t="shared" si="16"/>
        <v>201910apartmentaverage1_bed_rateNorth Burnaby</v>
      </c>
      <c r="C1075">
        <v>2019</v>
      </c>
      <c r="D1075">
        <v>10</v>
      </c>
      <c r="E1075" t="s">
        <v>65</v>
      </c>
      <c r="F1075" t="s">
        <v>59</v>
      </c>
      <c r="G1075" t="s">
        <v>51</v>
      </c>
      <c r="H1075" t="s">
        <v>31</v>
      </c>
      <c r="I1075">
        <v>1251</v>
      </c>
    </row>
    <row r="1076" spans="2:9" hidden="1" x14ac:dyDescent="0.2">
      <c r="B1076" t="str">
        <f t="shared" si="16"/>
        <v>201910apartmentaverage1_bed_rateNew Westminster</v>
      </c>
      <c r="C1076">
        <v>2019</v>
      </c>
      <c r="D1076">
        <v>10</v>
      </c>
      <c r="E1076" t="s">
        <v>65</v>
      </c>
      <c r="F1076" t="s">
        <v>59</v>
      </c>
      <c r="G1076" t="s">
        <v>51</v>
      </c>
      <c r="H1076" t="s">
        <v>32</v>
      </c>
      <c r="I1076">
        <v>1195</v>
      </c>
    </row>
    <row r="1077" spans="2:9" hidden="1" x14ac:dyDescent="0.2">
      <c r="B1077" t="str">
        <f t="shared" si="16"/>
        <v>201910apartmentaverage1_bed_rateNorth Vancouver CY</v>
      </c>
      <c r="C1077">
        <v>2019</v>
      </c>
      <c r="D1077">
        <v>10</v>
      </c>
      <c r="E1077" t="s">
        <v>65</v>
      </c>
      <c r="F1077" t="s">
        <v>59</v>
      </c>
      <c r="G1077" t="s">
        <v>51</v>
      </c>
      <c r="H1077" t="s">
        <v>33</v>
      </c>
      <c r="I1077">
        <v>1382</v>
      </c>
    </row>
    <row r="1078" spans="2:9" hidden="1" x14ac:dyDescent="0.2">
      <c r="B1078" t="str">
        <f t="shared" si="16"/>
        <v>201910apartmentaverage1_bed_rateNorth Vancouver DM</v>
      </c>
      <c r="C1078">
        <v>2019</v>
      </c>
      <c r="D1078">
        <v>10</v>
      </c>
      <c r="E1078" t="s">
        <v>65</v>
      </c>
      <c r="F1078" t="s">
        <v>59</v>
      </c>
      <c r="G1078" t="s">
        <v>51</v>
      </c>
      <c r="H1078" t="s">
        <v>34</v>
      </c>
      <c r="I1078">
        <v>1556</v>
      </c>
    </row>
    <row r="1079" spans="2:9" hidden="1" x14ac:dyDescent="0.2">
      <c r="B1079" t="str">
        <f t="shared" si="16"/>
        <v>201910apartmentaverage1_bed_rateWest Vancouver</v>
      </c>
      <c r="C1079">
        <v>2019</v>
      </c>
      <c r="D1079">
        <v>10</v>
      </c>
      <c r="E1079" t="s">
        <v>65</v>
      </c>
      <c r="F1079" t="s">
        <v>59</v>
      </c>
      <c r="G1079" t="s">
        <v>51</v>
      </c>
      <c r="H1079" t="s">
        <v>35</v>
      </c>
      <c r="I1079">
        <v>1752</v>
      </c>
    </row>
    <row r="1080" spans="2:9" hidden="1" x14ac:dyDescent="0.2">
      <c r="B1080" t="str">
        <f t="shared" si="16"/>
        <v>201910apartmentaverage1_bed_rateRichmond</v>
      </c>
      <c r="C1080">
        <v>2019</v>
      </c>
      <c r="D1080">
        <v>10</v>
      </c>
      <c r="E1080" t="s">
        <v>65</v>
      </c>
      <c r="F1080" t="s">
        <v>59</v>
      </c>
      <c r="G1080" t="s">
        <v>51</v>
      </c>
      <c r="H1080" t="s">
        <v>36</v>
      </c>
      <c r="I1080">
        <v>1250</v>
      </c>
    </row>
    <row r="1081" spans="2:9" hidden="1" x14ac:dyDescent="0.2">
      <c r="B1081" t="str">
        <f t="shared" si="16"/>
        <v>201910apartmentaverage1_bed_rateDelta</v>
      </c>
      <c r="C1081">
        <v>2019</v>
      </c>
      <c r="D1081">
        <v>10</v>
      </c>
      <c r="E1081" t="s">
        <v>65</v>
      </c>
      <c r="F1081" t="s">
        <v>59</v>
      </c>
      <c r="G1081" t="s">
        <v>51</v>
      </c>
      <c r="H1081" t="s">
        <v>37</v>
      </c>
      <c r="I1081">
        <v>961</v>
      </c>
    </row>
    <row r="1082" spans="2:9" hidden="1" x14ac:dyDescent="0.2">
      <c r="B1082" t="str">
        <f t="shared" si="16"/>
        <v>201910apartmentaverage1_bed_rateSurrey</v>
      </c>
      <c r="C1082">
        <v>2019</v>
      </c>
      <c r="D1082">
        <v>10</v>
      </c>
      <c r="E1082" t="s">
        <v>65</v>
      </c>
      <c r="F1082" t="s">
        <v>59</v>
      </c>
      <c r="G1082" t="s">
        <v>51</v>
      </c>
      <c r="H1082" t="s">
        <v>38</v>
      </c>
      <c r="I1082">
        <v>1020</v>
      </c>
    </row>
    <row r="1083" spans="2:9" hidden="1" x14ac:dyDescent="0.2">
      <c r="B1083" t="str">
        <f t="shared" si="16"/>
        <v>201910apartmentaverage1_bed_rateWhite Rock</v>
      </c>
      <c r="C1083">
        <v>2019</v>
      </c>
      <c r="D1083">
        <v>10</v>
      </c>
      <c r="E1083" t="s">
        <v>65</v>
      </c>
      <c r="F1083" t="s">
        <v>59</v>
      </c>
      <c r="G1083" t="s">
        <v>51</v>
      </c>
      <c r="H1083" t="s">
        <v>39</v>
      </c>
      <c r="I1083">
        <v>1080</v>
      </c>
    </row>
    <row r="1084" spans="2:9" hidden="1" x14ac:dyDescent="0.2">
      <c r="B1084" t="str">
        <f t="shared" si="16"/>
        <v>201910apartmentaverage1_bed_rateLangley City and Langley DM</v>
      </c>
      <c r="C1084">
        <v>2019</v>
      </c>
      <c r="D1084">
        <v>10</v>
      </c>
      <c r="E1084" t="s">
        <v>65</v>
      </c>
      <c r="F1084" t="s">
        <v>59</v>
      </c>
      <c r="G1084" t="s">
        <v>51</v>
      </c>
      <c r="H1084" t="s">
        <v>40</v>
      </c>
      <c r="I1084">
        <v>1213</v>
      </c>
    </row>
    <row r="1085" spans="2:9" hidden="1" x14ac:dyDescent="0.2">
      <c r="B1085" t="str">
        <f t="shared" si="16"/>
        <v>201910apartmentaverage1_bed_rateTri-Cities</v>
      </c>
      <c r="C1085">
        <v>2019</v>
      </c>
      <c r="D1085">
        <v>10</v>
      </c>
      <c r="E1085" t="s">
        <v>65</v>
      </c>
      <c r="F1085" t="s">
        <v>59</v>
      </c>
      <c r="G1085" t="s">
        <v>51</v>
      </c>
      <c r="H1085" t="s">
        <v>41</v>
      </c>
      <c r="I1085">
        <v>1145</v>
      </c>
    </row>
    <row r="1086" spans="2:9" hidden="1" x14ac:dyDescent="0.2">
      <c r="B1086" t="str">
        <f t="shared" si="16"/>
        <v>201910apartmentaverage1_bed_rateMaple Ridge/Pitt Meadows</v>
      </c>
      <c r="C1086">
        <v>2019</v>
      </c>
      <c r="D1086">
        <v>10</v>
      </c>
      <c r="E1086" t="s">
        <v>65</v>
      </c>
      <c r="F1086" t="s">
        <v>59</v>
      </c>
      <c r="G1086" t="s">
        <v>51</v>
      </c>
      <c r="H1086" t="s">
        <v>42</v>
      </c>
      <c r="I1086">
        <v>958</v>
      </c>
    </row>
    <row r="1087" spans="2:9" hidden="1" x14ac:dyDescent="0.2">
      <c r="B1087" t="str">
        <f t="shared" si="16"/>
        <v>201910apartmentaverage1_bed_rateVancouver</v>
      </c>
      <c r="C1087">
        <v>2019</v>
      </c>
      <c r="D1087">
        <v>10</v>
      </c>
      <c r="E1087" t="s">
        <v>65</v>
      </c>
      <c r="F1087" t="s">
        <v>59</v>
      </c>
      <c r="G1087" t="s">
        <v>51</v>
      </c>
      <c r="H1087" t="s">
        <v>43</v>
      </c>
      <c r="I1087">
        <v>1382</v>
      </c>
    </row>
    <row r="1088" spans="2:9" hidden="1" x14ac:dyDescent="0.2">
      <c r="B1088" t="str">
        <f t="shared" si="16"/>
        <v>201810apartmentaverage1_bed_rateWest End/Stanley Park</v>
      </c>
      <c r="C1088">
        <v>2018</v>
      </c>
      <c r="D1088">
        <v>10</v>
      </c>
      <c r="E1088" t="s">
        <v>65</v>
      </c>
      <c r="F1088" t="s">
        <v>59</v>
      </c>
      <c r="G1088" t="s">
        <v>51</v>
      </c>
      <c r="H1088" t="s">
        <v>12</v>
      </c>
      <c r="I1088">
        <v>1469</v>
      </c>
    </row>
    <row r="1089" spans="2:9" hidden="1" x14ac:dyDescent="0.2">
      <c r="B1089" t="str">
        <f t="shared" si="16"/>
        <v>201810apartmentaverage1_bed_rateEnglish Bay</v>
      </c>
      <c r="C1089">
        <v>2018</v>
      </c>
      <c r="D1089">
        <v>10</v>
      </c>
      <c r="E1089" t="s">
        <v>65</v>
      </c>
      <c r="F1089" t="s">
        <v>59</v>
      </c>
      <c r="G1089" t="s">
        <v>51</v>
      </c>
      <c r="H1089" t="s">
        <v>16</v>
      </c>
      <c r="I1089">
        <v>1579</v>
      </c>
    </row>
    <row r="1090" spans="2:9" hidden="1" x14ac:dyDescent="0.2">
      <c r="B1090" t="str">
        <f t="shared" si="16"/>
        <v>201810apartmentaverage1_bed_rateDowntown</v>
      </c>
      <c r="C1090">
        <v>2018</v>
      </c>
      <c r="D1090">
        <v>10</v>
      </c>
      <c r="E1090" t="s">
        <v>65</v>
      </c>
      <c r="F1090" t="s">
        <v>59</v>
      </c>
      <c r="G1090" t="s">
        <v>51</v>
      </c>
      <c r="H1090" t="s">
        <v>17</v>
      </c>
      <c r="I1090">
        <v>1590</v>
      </c>
    </row>
    <row r="1091" spans="2:9" hidden="1" x14ac:dyDescent="0.2">
      <c r="B1091" t="str">
        <f t="shared" si="16"/>
        <v>201810apartmentaverage1_bed_rateSouth Granville/Oak</v>
      </c>
      <c r="C1091">
        <v>2018</v>
      </c>
      <c r="D1091">
        <v>10</v>
      </c>
      <c r="E1091" t="s">
        <v>65</v>
      </c>
      <c r="F1091" t="s">
        <v>59</v>
      </c>
      <c r="G1091" t="s">
        <v>51</v>
      </c>
      <c r="H1091" t="s">
        <v>19</v>
      </c>
      <c r="I1091">
        <v>1446</v>
      </c>
    </row>
    <row r="1092" spans="2:9" hidden="1" x14ac:dyDescent="0.2">
      <c r="B1092" t="str">
        <f t="shared" si="16"/>
        <v>201810apartmentaverage1_bed_rateKitsilano/Point Grey</v>
      </c>
      <c r="C1092">
        <v>2018</v>
      </c>
      <c r="D1092">
        <v>10</v>
      </c>
      <c r="E1092" t="s">
        <v>65</v>
      </c>
      <c r="F1092" t="s">
        <v>59</v>
      </c>
      <c r="G1092" t="s">
        <v>51</v>
      </c>
      <c r="H1092" t="s">
        <v>20</v>
      </c>
      <c r="I1092">
        <v>1442</v>
      </c>
    </row>
    <row r="1093" spans="2:9" hidden="1" x14ac:dyDescent="0.2">
      <c r="B1093" t="str">
        <f t="shared" si="16"/>
        <v>201810apartmentaverage1_bed_rateWestside/Kerrisdale</v>
      </c>
      <c r="C1093">
        <v>2018</v>
      </c>
      <c r="D1093">
        <v>10</v>
      </c>
      <c r="E1093" t="s">
        <v>65</v>
      </c>
      <c r="F1093" t="s">
        <v>59</v>
      </c>
      <c r="G1093" t="s">
        <v>51</v>
      </c>
      <c r="H1093" t="s">
        <v>21</v>
      </c>
      <c r="I1093">
        <v>1444</v>
      </c>
    </row>
    <row r="1094" spans="2:9" hidden="1" x14ac:dyDescent="0.2">
      <c r="B1094" t="str">
        <f t="shared" ref="B1094:B1157" si="17">C1094&amp;D1094&amp;E1094&amp;F1094&amp;G1094&amp;H1094</f>
        <v>201810apartmentaverage1_bed_rateMarpole</v>
      </c>
      <c r="C1094">
        <v>2018</v>
      </c>
      <c r="D1094">
        <v>10</v>
      </c>
      <c r="E1094" t="s">
        <v>65</v>
      </c>
      <c r="F1094" t="s">
        <v>59</v>
      </c>
      <c r="G1094" t="s">
        <v>51</v>
      </c>
      <c r="H1094" t="s">
        <v>23</v>
      </c>
      <c r="I1094">
        <v>1048</v>
      </c>
    </row>
    <row r="1095" spans="2:9" hidden="1" x14ac:dyDescent="0.2">
      <c r="B1095" t="str">
        <f t="shared" si="17"/>
        <v>201810apartmentaverage1_bed_rateMount Pleasant/Renfrew Heights</v>
      </c>
      <c r="C1095">
        <v>2018</v>
      </c>
      <c r="D1095">
        <v>10</v>
      </c>
      <c r="E1095" t="s">
        <v>65</v>
      </c>
      <c r="F1095" t="s">
        <v>59</v>
      </c>
      <c r="G1095" t="s">
        <v>51</v>
      </c>
      <c r="H1095" t="s">
        <v>24</v>
      </c>
      <c r="I1095">
        <v>1265</v>
      </c>
    </row>
    <row r="1096" spans="2:9" hidden="1" x14ac:dyDescent="0.2">
      <c r="B1096" t="str">
        <f t="shared" si="17"/>
        <v>201810apartmentaverage1_bed_rateEast Hastings</v>
      </c>
      <c r="C1096">
        <v>2018</v>
      </c>
      <c r="D1096">
        <v>10</v>
      </c>
      <c r="E1096" t="s">
        <v>65</v>
      </c>
      <c r="F1096" t="s">
        <v>59</v>
      </c>
      <c r="G1096" t="s">
        <v>51</v>
      </c>
      <c r="H1096" t="s">
        <v>25</v>
      </c>
      <c r="I1096">
        <v>1172</v>
      </c>
    </row>
    <row r="1097" spans="2:9" hidden="1" x14ac:dyDescent="0.2">
      <c r="B1097" t="str">
        <f t="shared" si="17"/>
        <v>201810apartmentaverage1_bed_rateSoutheast Vancouver</v>
      </c>
      <c r="C1097">
        <v>2018</v>
      </c>
      <c r="D1097">
        <v>10</v>
      </c>
      <c r="E1097" t="s">
        <v>65</v>
      </c>
      <c r="F1097" t="s">
        <v>59</v>
      </c>
      <c r="G1097" t="s">
        <v>51</v>
      </c>
      <c r="H1097" t="s">
        <v>26</v>
      </c>
      <c r="I1097">
        <v>1194</v>
      </c>
    </row>
    <row r="1098" spans="2:9" hidden="1" x14ac:dyDescent="0.2">
      <c r="B1098" t="str">
        <f t="shared" si="17"/>
        <v>201810apartmentaverage1_bed_rateUniversity Endowment Lands</v>
      </c>
      <c r="C1098">
        <v>2018</v>
      </c>
      <c r="D1098">
        <v>10</v>
      </c>
      <c r="E1098" t="s">
        <v>65</v>
      </c>
      <c r="F1098" t="s">
        <v>59</v>
      </c>
      <c r="G1098" t="s">
        <v>51</v>
      </c>
      <c r="H1098" t="s">
        <v>27</v>
      </c>
      <c r="I1098">
        <v>1749</v>
      </c>
    </row>
    <row r="1099" spans="2:9" hidden="1" x14ac:dyDescent="0.2">
      <c r="B1099" t="str">
        <f t="shared" si="17"/>
        <v>201810apartmentaverage1_bed_rateCentral Park/Metrotown</v>
      </c>
      <c r="C1099">
        <v>2018</v>
      </c>
      <c r="D1099">
        <v>10</v>
      </c>
      <c r="E1099" t="s">
        <v>65</v>
      </c>
      <c r="F1099" t="s">
        <v>59</v>
      </c>
      <c r="G1099" t="s">
        <v>51</v>
      </c>
      <c r="H1099" t="s">
        <v>28</v>
      </c>
      <c r="I1099">
        <v>1173</v>
      </c>
    </row>
    <row r="1100" spans="2:9" hidden="1" x14ac:dyDescent="0.2">
      <c r="B1100" t="str">
        <f t="shared" si="17"/>
        <v>201810apartmentaverage1_bed_rateSoutheast Burnaby</v>
      </c>
      <c r="C1100">
        <v>2018</v>
      </c>
      <c r="D1100">
        <v>10</v>
      </c>
      <c r="E1100" t="s">
        <v>65</v>
      </c>
      <c r="F1100" t="s">
        <v>59</v>
      </c>
      <c r="G1100" t="s">
        <v>51</v>
      </c>
      <c r="H1100" t="s">
        <v>29</v>
      </c>
      <c r="I1100">
        <v>1006</v>
      </c>
    </row>
    <row r="1101" spans="2:9" hidden="1" x14ac:dyDescent="0.2">
      <c r="B1101" t="str">
        <f t="shared" si="17"/>
        <v>201810apartmentaverage1_bed_rateNorth Burnaby</v>
      </c>
      <c r="C1101">
        <v>2018</v>
      </c>
      <c r="D1101">
        <v>10</v>
      </c>
      <c r="E1101" t="s">
        <v>65</v>
      </c>
      <c r="F1101" t="s">
        <v>59</v>
      </c>
      <c r="G1101" t="s">
        <v>51</v>
      </c>
      <c r="H1101" t="s">
        <v>31</v>
      </c>
      <c r="I1101">
        <v>1191</v>
      </c>
    </row>
    <row r="1102" spans="2:9" hidden="1" x14ac:dyDescent="0.2">
      <c r="B1102" t="str">
        <f t="shared" si="17"/>
        <v>201810apartmentaverage1_bed_rateNew Westminster</v>
      </c>
      <c r="C1102">
        <v>2018</v>
      </c>
      <c r="D1102">
        <v>10</v>
      </c>
      <c r="E1102" t="s">
        <v>65</v>
      </c>
      <c r="F1102" t="s">
        <v>59</v>
      </c>
      <c r="G1102" t="s">
        <v>51</v>
      </c>
      <c r="H1102" t="s">
        <v>32</v>
      </c>
      <c r="I1102">
        <v>1109</v>
      </c>
    </row>
    <row r="1103" spans="2:9" hidden="1" x14ac:dyDescent="0.2">
      <c r="B1103" t="str">
        <f t="shared" si="17"/>
        <v>201810apartmentaverage1_bed_rateNorth Vancouver CY</v>
      </c>
      <c r="C1103">
        <v>2018</v>
      </c>
      <c r="D1103">
        <v>10</v>
      </c>
      <c r="E1103" t="s">
        <v>65</v>
      </c>
      <c r="F1103" t="s">
        <v>59</v>
      </c>
      <c r="G1103" t="s">
        <v>51</v>
      </c>
      <c r="H1103" t="s">
        <v>33</v>
      </c>
      <c r="I1103">
        <v>1333</v>
      </c>
    </row>
    <row r="1104" spans="2:9" hidden="1" x14ac:dyDescent="0.2">
      <c r="B1104" t="str">
        <f t="shared" si="17"/>
        <v>201810apartmentaverage1_bed_rateNorth Vancouver DM</v>
      </c>
      <c r="C1104">
        <v>2018</v>
      </c>
      <c r="D1104">
        <v>10</v>
      </c>
      <c r="E1104" t="s">
        <v>65</v>
      </c>
      <c r="F1104" t="s">
        <v>59</v>
      </c>
      <c r="G1104" t="s">
        <v>51</v>
      </c>
      <c r="H1104" t="s">
        <v>34</v>
      </c>
      <c r="I1104">
        <v>1452</v>
      </c>
    </row>
    <row r="1105" spans="2:9" hidden="1" x14ac:dyDescent="0.2">
      <c r="B1105" t="str">
        <f t="shared" si="17"/>
        <v>201810apartmentaverage1_bed_rateWest Vancouver</v>
      </c>
      <c r="C1105">
        <v>2018</v>
      </c>
      <c r="D1105">
        <v>10</v>
      </c>
      <c r="E1105" t="s">
        <v>65</v>
      </c>
      <c r="F1105" t="s">
        <v>59</v>
      </c>
      <c r="G1105" t="s">
        <v>51</v>
      </c>
      <c r="H1105" t="s">
        <v>35</v>
      </c>
      <c r="I1105">
        <v>1620</v>
      </c>
    </row>
    <row r="1106" spans="2:9" hidden="1" x14ac:dyDescent="0.2">
      <c r="B1106" t="str">
        <f t="shared" si="17"/>
        <v>201810apartmentaverage1_bed_rateRichmond</v>
      </c>
      <c r="C1106">
        <v>2018</v>
      </c>
      <c r="D1106">
        <v>10</v>
      </c>
      <c r="E1106" t="s">
        <v>65</v>
      </c>
      <c r="F1106" t="s">
        <v>59</v>
      </c>
      <c r="G1106" t="s">
        <v>51</v>
      </c>
      <c r="H1106" t="s">
        <v>36</v>
      </c>
      <c r="I1106">
        <v>1213</v>
      </c>
    </row>
    <row r="1107" spans="2:9" hidden="1" x14ac:dyDescent="0.2">
      <c r="B1107" t="str">
        <f t="shared" si="17"/>
        <v>201810apartmentaverage1_bed_rateDelta</v>
      </c>
      <c r="C1107">
        <v>2018</v>
      </c>
      <c r="D1107">
        <v>10</v>
      </c>
      <c r="E1107" t="s">
        <v>65</v>
      </c>
      <c r="F1107" t="s">
        <v>59</v>
      </c>
      <c r="G1107" t="s">
        <v>51</v>
      </c>
      <c r="H1107" t="s">
        <v>37</v>
      </c>
      <c r="I1107">
        <v>931</v>
      </c>
    </row>
    <row r="1108" spans="2:9" hidden="1" x14ac:dyDescent="0.2">
      <c r="B1108" t="str">
        <f t="shared" si="17"/>
        <v>201810apartmentaverage1_bed_rateSurrey</v>
      </c>
      <c r="C1108">
        <v>2018</v>
      </c>
      <c r="D1108">
        <v>10</v>
      </c>
      <c r="E1108" t="s">
        <v>65</v>
      </c>
      <c r="F1108" t="s">
        <v>59</v>
      </c>
      <c r="G1108" t="s">
        <v>51</v>
      </c>
      <c r="H1108" t="s">
        <v>38</v>
      </c>
      <c r="I1108">
        <v>978</v>
      </c>
    </row>
    <row r="1109" spans="2:9" hidden="1" x14ac:dyDescent="0.2">
      <c r="B1109" t="str">
        <f t="shared" si="17"/>
        <v>201810apartmentaverage1_bed_rateWhite Rock</v>
      </c>
      <c r="C1109">
        <v>2018</v>
      </c>
      <c r="D1109">
        <v>10</v>
      </c>
      <c r="E1109" t="s">
        <v>65</v>
      </c>
      <c r="F1109" t="s">
        <v>59</v>
      </c>
      <c r="G1109" t="s">
        <v>51</v>
      </c>
      <c r="H1109" t="s">
        <v>39</v>
      </c>
      <c r="I1109">
        <v>1019</v>
      </c>
    </row>
    <row r="1110" spans="2:9" hidden="1" x14ac:dyDescent="0.2">
      <c r="B1110" t="str">
        <f t="shared" si="17"/>
        <v>201810apartmentaverage1_bed_rateLangley City and Langley DM</v>
      </c>
      <c r="C1110">
        <v>2018</v>
      </c>
      <c r="D1110">
        <v>10</v>
      </c>
      <c r="E1110" t="s">
        <v>65</v>
      </c>
      <c r="F1110" t="s">
        <v>59</v>
      </c>
      <c r="G1110" t="s">
        <v>51</v>
      </c>
      <c r="H1110" t="s">
        <v>40</v>
      </c>
      <c r="I1110">
        <v>1046</v>
      </c>
    </row>
    <row r="1111" spans="2:9" hidden="1" x14ac:dyDescent="0.2">
      <c r="B1111" t="str">
        <f t="shared" si="17"/>
        <v>201810apartmentaverage1_bed_rateTri-Cities</v>
      </c>
      <c r="C1111">
        <v>2018</v>
      </c>
      <c r="D1111">
        <v>10</v>
      </c>
      <c r="E1111" t="s">
        <v>65</v>
      </c>
      <c r="F1111" t="s">
        <v>59</v>
      </c>
      <c r="G1111" t="s">
        <v>51</v>
      </c>
      <c r="H1111" t="s">
        <v>41</v>
      </c>
      <c r="I1111">
        <v>1098</v>
      </c>
    </row>
    <row r="1112" spans="2:9" hidden="1" x14ac:dyDescent="0.2">
      <c r="B1112" t="str">
        <f t="shared" si="17"/>
        <v>201810apartmentaverage1_bed_rateMaple Ridge/Pitt Meadows</v>
      </c>
      <c r="C1112">
        <v>2018</v>
      </c>
      <c r="D1112">
        <v>10</v>
      </c>
      <c r="E1112" t="s">
        <v>65</v>
      </c>
      <c r="F1112" t="s">
        <v>59</v>
      </c>
      <c r="G1112" t="s">
        <v>51</v>
      </c>
      <c r="H1112" t="s">
        <v>42</v>
      </c>
      <c r="I1112">
        <v>928</v>
      </c>
    </row>
    <row r="1113" spans="2:9" hidden="1" x14ac:dyDescent="0.2">
      <c r="B1113" t="str">
        <f t="shared" si="17"/>
        <v>201810apartmentaverage1_bed_rateVancouver</v>
      </c>
      <c r="C1113">
        <v>2018</v>
      </c>
      <c r="D1113">
        <v>10</v>
      </c>
      <c r="E1113" t="s">
        <v>65</v>
      </c>
      <c r="F1113" t="s">
        <v>59</v>
      </c>
      <c r="G1113" t="s">
        <v>51</v>
      </c>
      <c r="H1113" t="s">
        <v>43</v>
      </c>
      <c r="I1113">
        <v>1307</v>
      </c>
    </row>
    <row r="1114" spans="2:9" hidden="1" x14ac:dyDescent="0.2">
      <c r="B1114" t="str">
        <f t="shared" si="17"/>
        <v>201710apartmentaverage1_bed_rateWest End/Stanley Park</v>
      </c>
      <c r="C1114">
        <v>2017</v>
      </c>
      <c r="D1114">
        <v>10</v>
      </c>
      <c r="E1114" t="s">
        <v>65</v>
      </c>
      <c r="F1114" t="s">
        <v>59</v>
      </c>
      <c r="G1114" t="s">
        <v>51</v>
      </c>
      <c r="H1114" t="s">
        <v>12</v>
      </c>
      <c r="I1114">
        <v>1386</v>
      </c>
    </row>
    <row r="1115" spans="2:9" hidden="1" x14ac:dyDescent="0.2">
      <c r="B1115" t="str">
        <f t="shared" si="17"/>
        <v>201710apartmentaverage1_bed_rateEnglish Bay</v>
      </c>
      <c r="C1115">
        <v>2017</v>
      </c>
      <c r="D1115">
        <v>10</v>
      </c>
      <c r="E1115" t="s">
        <v>65</v>
      </c>
      <c r="F1115" t="s">
        <v>59</v>
      </c>
      <c r="G1115" t="s">
        <v>51</v>
      </c>
      <c r="H1115" t="s">
        <v>16</v>
      </c>
      <c r="I1115">
        <v>1436</v>
      </c>
    </row>
    <row r="1116" spans="2:9" hidden="1" x14ac:dyDescent="0.2">
      <c r="B1116" t="str">
        <f t="shared" si="17"/>
        <v>201710apartmentaverage1_bed_rateDowntown</v>
      </c>
      <c r="C1116">
        <v>2017</v>
      </c>
      <c r="D1116">
        <v>10</v>
      </c>
      <c r="E1116" t="s">
        <v>65</v>
      </c>
      <c r="F1116" t="s">
        <v>59</v>
      </c>
      <c r="G1116" t="s">
        <v>51</v>
      </c>
      <c r="H1116" t="s">
        <v>17</v>
      </c>
      <c r="I1116">
        <v>1520</v>
      </c>
    </row>
    <row r="1117" spans="2:9" hidden="1" x14ac:dyDescent="0.2">
      <c r="B1117" t="str">
        <f t="shared" si="17"/>
        <v>201710apartmentaverage1_bed_rateSouth Granville/Oak</v>
      </c>
      <c r="C1117">
        <v>2017</v>
      </c>
      <c r="D1117">
        <v>10</v>
      </c>
      <c r="E1117" t="s">
        <v>65</v>
      </c>
      <c r="F1117" t="s">
        <v>59</v>
      </c>
      <c r="G1117" t="s">
        <v>51</v>
      </c>
      <c r="H1117" t="s">
        <v>19</v>
      </c>
      <c r="I1117">
        <v>1360</v>
      </c>
    </row>
    <row r="1118" spans="2:9" hidden="1" x14ac:dyDescent="0.2">
      <c r="B1118" t="str">
        <f t="shared" si="17"/>
        <v>201710apartmentaverage1_bed_rateKitsilano/Point Grey</v>
      </c>
      <c r="C1118">
        <v>2017</v>
      </c>
      <c r="D1118">
        <v>10</v>
      </c>
      <c r="E1118" t="s">
        <v>65</v>
      </c>
      <c r="F1118" t="s">
        <v>59</v>
      </c>
      <c r="G1118" t="s">
        <v>51</v>
      </c>
      <c r="H1118" t="s">
        <v>20</v>
      </c>
      <c r="I1118">
        <v>1367</v>
      </c>
    </row>
    <row r="1119" spans="2:9" hidden="1" x14ac:dyDescent="0.2">
      <c r="B1119" t="str">
        <f t="shared" si="17"/>
        <v>201710apartmentaverage1_bed_rateWestside/Kerrisdale</v>
      </c>
      <c r="C1119">
        <v>2017</v>
      </c>
      <c r="D1119">
        <v>10</v>
      </c>
      <c r="E1119" t="s">
        <v>65</v>
      </c>
      <c r="F1119" t="s">
        <v>59</v>
      </c>
      <c r="G1119" t="s">
        <v>51</v>
      </c>
      <c r="H1119" t="s">
        <v>21</v>
      </c>
      <c r="I1119">
        <v>1371</v>
      </c>
    </row>
    <row r="1120" spans="2:9" hidden="1" x14ac:dyDescent="0.2">
      <c r="B1120" t="str">
        <f t="shared" si="17"/>
        <v>201710apartmentaverage1_bed_rateMarpole</v>
      </c>
      <c r="C1120">
        <v>2017</v>
      </c>
      <c r="D1120">
        <v>10</v>
      </c>
      <c r="E1120" t="s">
        <v>65</v>
      </c>
      <c r="F1120" t="s">
        <v>59</v>
      </c>
      <c r="G1120" t="s">
        <v>51</v>
      </c>
      <c r="H1120" t="s">
        <v>23</v>
      </c>
      <c r="I1120">
        <v>978</v>
      </c>
    </row>
    <row r="1121" spans="2:9" hidden="1" x14ac:dyDescent="0.2">
      <c r="B1121" t="str">
        <f t="shared" si="17"/>
        <v>201710apartmentaverage1_bed_rateMount Pleasant/Renfrew Heights</v>
      </c>
      <c r="C1121">
        <v>2017</v>
      </c>
      <c r="D1121">
        <v>10</v>
      </c>
      <c r="E1121" t="s">
        <v>65</v>
      </c>
      <c r="F1121" t="s">
        <v>59</v>
      </c>
      <c r="G1121" t="s">
        <v>51</v>
      </c>
      <c r="H1121" t="s">
        <v>24</v>
      </c>
      <c r="I1121">
        <v>1198</v>
      </c>
    </row>
    <row r="1122" spans="2:9" hidden="1" x14ac:dyDescent="0.2">
      <c r="B1122" t="str">
        <f t="shared" si="17"/>
        <v>201710apartmentaverage1_bed_rateEast Hastings</v>
      </c>
      <c r="C1122">
        <v>2017</v>
      </c>
      <c r="D1122">
        <v>10</v>
      </c>
      <c r="E1122" t="s">
        <v>65</v>
      </c>
      <c r="F1122" t="s">
        <v>59</v>
      </c>
      <c r="G1122" t="s">
        <v>51</v>
      </c>
      <c r="H1122" t="s">
        <v>25</v>
      </c>
      <c r="I1122">
        <v>1093</v>
      </c>
    </row>
    <row r="1123" spans="2:9" hidden="1" x14ac:dyDescent="0.2">
      <c r="B1123" t="str">
        <f t="shared" si="17"/>
        <v>201710apartmentaverage1_bed_rateSoutheast Vancouver</v>
      </c>
      <c r="C1123">
        <v>2017</v>
      </c>
      <c r="D1123">
        <v>10</v>
      </c>
      <c r="E1123" t="s">
        <v>65</v>
      </c>
      <c r="F1123" t="s">
        <v>59</v>
      </c>
      <c r="G1123" t="s">
        <v>51</v>
      </c>
      <c r="H1123" t="s">
        <v>26</v>
      </c>
      <c r="I1123">
        <v>1118</v>
      </c>
    </row>
    <row r="1124" spans="2:9" hidden="1" x14ac:dyDescent="0.2">
      <c r="B1124" t="str">
        <f t="shared" si="17"/>
        <v>201710apartmentaverage1_bed_rateUniversity Endowment Lands</v>
      </c>
      <c r="C1124">
        <v>2017</v>
      </c>
      <c r="D1124">
        <v>10</v>
      </c>
      <c r="E1124" t="s">
        <v>65</v>
      </c>
      <c r="F1124" t="s">
        <v>59</v>
      </c>
      <c r="G1124" t="s">
        <v>51</v>
      </c>
      <c r="H1124" t="s">
        <v>27</v>
      </c>
      <c r="I1124">
        <v>1700</v>
      </c>
    </row>
    <row r="1125" spans="2:9" hidden="1" x14ac:dyDescent="0.2">
      <c r="B1125" t="str">
        <f t="shared" si="17"/>
        <v>201710apartmentaverage1_bed_rateCentral Park/Metrotown</v>
      </c>
      <c r="C1125">
        <v>2017</v>
      </c>
      <c r="D1125">
        <v>10</v>
      </c>
      <c r="E1125" t="s">
        <v>65</v>
      </c>
      <c r="F1125" t="s">
        <v>59</v>
      </c>
      <c r="G1125" t="s">
        <v>51</v>
      </c>
      <c r="H1125" t="s">
        <v>28</v>
      </c>
      <c r="I1125">
        <v>1112</v>
      </c>
    </row>
    <row r="1126" spans="2:9" hidden="1" x14ac:dyDescent="0.2">
      <c r="B1126" t="str">
        <f t="shared" si="17"/>
        <v>201710apartmentaverage1_bed_rateSoutheast Burnaby</v>
      </c>
      <c r="C1126">
        <v>2017</v>
      </c>
      <c r="D1126">
        <v>10</v>
      </c>
      <c r="E1126" t="s">
        <v>65</v>
      </c>
      <c r="F1126" t="s">
        <v>59</v>
      </c>
      <c r="G1126" t="s">
        <v>51</v>
      </c>
      <c r="H1126" t="s">
        <v>29</v>
      </c>
      <c r="I1126">
        <v>945</v>
      </c>
    </row>
    <row r="1127" spans="2:9" hidden="1" x14ac:dyDescent="0.2">
      <c r="B1127" t="str">
        <f t="shared" si="17"/>
        <v>201710apartmentaverage1_bed_rateNorth Burnaby</v>
      </c>
      <c r="C1127">
        <v>2017</v>
      </c>
      <c r="D1127">
        <v>10</v>
      </c>
      <c r="E1127" t="s">
        <v>65</v>
      </c>
      <c r="F1127" t="s">
        <v>59</v>
      </c>
      <c r="G1127" t="s">
        <v>51</v>
      </c>
      <c r="H1127" t="s">
        <v>31</v>
      </c>
      <c r="I1127">
        <v>1171</v>
      </c>
    </row>
    <row r="1128" spans="2:9" hidden="1" x14ac:dyDescent="0.2">
      <c r="B1128" t="str">
        <f t="shared" si="17"/>
        <v>201710apartmentaverage1_bed_rateNew Westminster</v>
      </c>
      <c r="C1128">
        <v>2017</v>
      </c>
      <c r="D1128">
        <v>10</v>
      </c>
      <c r="E1128" t="s">
        <v>65</v>
      </c>
      <c r="F1128" t="s">
        <v>59</v>
      </c>
      <c r="G1128" t="s">
        <v>51</v>
      </c>
      <c r="H1128" t="s">
        <v>32</v>
      </c>
      <c r="I1128">
        <v>988</v>
      </c>
    </row>
    <row r="1129" spans="2:9" hidden="1" x14ac:dyDescent="0.2">
      <c r="B1129" t="str">
        <f t="shared" si="17"/>
        <v>201710apartmentaverage1_bed_rateNorth Vancouver CY</v>
      </c>
      <c r="C1129">
        <v>2017</v>
      </c>
      <c r="D1129">
        <v>10</v>
      </c>
      <c r="E1129" t="s">
        <v>65</v>
      </c>
      <c r="F1129" t="s">
        <v>59</v>
      </c>
      <c r="G1129" t="s">
        <v>51</v>
      </c>
      <c r="H1129" t="s">
        <v>33</v>
      </c>
      <c r="I1129">
        <v>1220</v>
      </c>
    </row>
    <row r="1130" spans="2:9" hidden="1" x14ac:dyDescent="0.2">
      <c r="B1130" t="str">
        <f t="shared" si="17"/>
        <v>201710apartmentaverage1_bed_rateNorth Vancouver DM</v>
      </c>
      <c r="C1130">
        <v>2017</v>
      </c>
      <c r="D1130">
        <v>10</v>
      </c>
      <c r="E1130" t="s">
        <v>65</v>
      </c>
      <c r="F1130" t="s">
        <v>59</v>
      </c>
      <c r="G1130" t="s">
        <v>51</v>
      </c>
      <c r="H1130" t="s">
        <v>34</v>
      </c>
      <c r="I1130">
        <v>1312</v>
      </c>
    </row>
    <row r="1131" spans="2:9" hidden="1" x14ac:dyDescent="0.2">
      <c r="B1131" t="str">
        <f t="shared" si="17"/>
        <v>201710apartmentaverage1_bed_rateWest Vancouver</v>
      </c>
      <c r="C1131">
        <v>2017</v>
      </c>
      <c r="D1131">
        <v>10</v>
      </c>
      <c r="E1131" t="s">
        <v>65</v>
      </c>
      <c r="F1131" t="s">
        <v>59</v>
      </c>
      <c r="G1131" t="s">
        <v>51</v>
      </c>
      <c r="H1131" t="s">
        <v>35</v>
      </c>
      <c r="I1131">
        <v>1551</v>
      </c>
    </row>
    <row r="1132" spans="2:9" hidden="1" x14ac:dyDescent="0.2">
      <c r="B1132" t="str">
        <f t="shared" si="17"/>
        <v>201710apartmentaverage1_bed_rateRichmond</v>
      </c>
      <c r="C1132">
        <v>2017</v>
      </c>
      <c r="D1132">
        <v>10</v>
      </c>
      <c r="E1132" t="s">
        <v>65</v>
      </c>
      <c r="F1132" t="s">
        <v>59</v>
      </c>
      <c r="G1132" t="s">
        <v>51</v>
      </c>
      <c r="H1132" t="s">
        <v>36</v>
      </c>
      <c r="I1132">
        <v>1185</v>
      </c>
    </row>
    <row r="1133" spans="2:9" hidden="1" x14ac:dyDescent="0.2">
      <c r="B1133" t="str">
        <f t="shared" si="17"/>
        <v>201710apartmentaverage1_bed_rateDelta</v>
      </c>
      <c r="C1133">
        <v>2017</v>
      </c>
      <c r="D1133">
        <v>10</v>
      </c>
      <c r="E1133" t="s">
        <v>65</v>
      </c>
      <c r="F1133" t="s">
        <v>59</v>
      </c>
      <c r="G1133" t="s">
        <v>51</v>
      </c>
      <c r="H1133" t="s">
        <v>37</v>
      </c>
      <c r="I1133">
        <v>872</v>
      </c>
    </row>
    <row r="1134" spans="2:9" hidden="1" x14ac:dyDescent="0.2">
      <c r="B1134" t="str">
        <f t="shared" si="17"/>
        <v>201710apartmentaverage1_bed_rateSurrey</v>
      </c>
      <c r="C1134">
        <v>2017</v>
      </c>
      <c r="D1134">
        <v>10</v>
      </c>
      <c r="E1134" t="s">
        <v>65</v>
      </c>
      <c r="F1134" t="s">
        <v>59</v>
      </c>
      <c r="G1134" t="s">
        <v>51</v>
      </c>
      <c r="H1134" t="s">
        <v>38</v>
      </c>
      <c r="I1134">
        <v>908</v>
      </c>
    </row>
    <row r="1135" spans="2:9" hidden="1" x14ac:dyDescent="0.2">
      <c r="B1135" t="str">
        <f t="shared" si="17"/>
        <v>201710apartmentaverage1_bed_rateWhite Rock</v>
      </c>
      <c r="C1135">
        <v>2017</v>
      </c>
      <c r="D1135">
        <v>10</v>
      </c>
      <c r="E1135" t="s">
        <v>65</v>
      </c>
      <c r="F1135" t="s">
        <v>59</v>
      </c>
      <c r="G1135" t="s">
        <v>51</v>
      </c>
      <c r="H1135" t="s">
        <v>39</v>
      </c>
      <c r="I1135">
        <v>944</v>
      </c>
    </row>
    <row r="1136" spans="2:9" hidden="1" x14ac:dyDescent="0.2">
      <c r="B1136" t="str">
        <f t="shared" si="17"/>
        <v>201710apartmentaverage1_bed_rateLangley City and Langley DM</v>
      </c>
      <c r="C1136">
        <v>2017</v>
      </c>
      <c r="D1136">
        <v>10</v>
      </c>
      <c r="E1136" t="s">
        <v>65</v>
      </c>
      <c r="F1136" t="s">
        <v>59</v>
      </c>
      <c r="G1136" t="s">
        <v>51</v>
      </c>
      <c r="H1136" t="s">
        <v>40</v>
      </c>
      <c r="I1136">
        <v>975</v>
      </c>
    </row>
    <row r="1137" spans="2:9" hidden="1" x14ac:dyDescent="0.2">
      <c r="B1137" t="str">
        <f t="shared" si="17"/>
        <v>201710apartmentaverage1_bed_rateTri-Cities</v>
      </c>
      <c r="C1137">
        <v>2017</v>
      </c>
      <c r="D1137">
        <v>10</v>
      </c>
      <c r="E1137" t="s">
        <v>65</v>
      </c>
      <c r="F1137" t="s">
        <v>59</v>
      </c>
      <c r="G1137" t="s">
        <v>51</v>
      </c>
      <c r="H1137" t="s">
        <v>41</v>
      </c>
      <c r="I1137">
        <v>1005</v>
      </c>
    </row>
    <row r="1138" spans="2:9" hidden="1" x14ac:dyDescent="0.2">
      <c r="B1138" t="str">
        <f t="shared" si="17"/>
        <v>201710apartmentaverage1_bed_rateMaple Ridge/Pitt Meadows</v>
      </c>
      <c r="C1138">
        <v>2017</v>
      </c>
      <c r="D1138">
        <v>10</v>
      </c>
      <c r="E1138" t="s">
        <v>65</v>
      </c>
      <c r="F1138" t="s">
        <v>59</v>
      </c>
      <c r="G1138" t="s">
        <v>51</v>
      </c>
      <c r="H1138" t="s">
        <v>42</v>
      </c>
      <c r="I1138">
        <v>802</v>
      </c>
    </row>
    <row r="1139" spans="2:9" hidden="1" x14ac:dyDescent="0.2">
      <c r="B1139" t="str">
        <f t="shared" si="17"/>
        <v>201710apartmentaverage1_bed_rateVancouver</v>
      </c>
      <c r="C1139">
        <v>2017</v>
      </c>
      <c r="D1139">
        <v>10</v>
      </c>
      <c r="E1139" t="s">
        <v>65</v>
      </c>
      <c r="F1139" t="s">
        <v>59</v>
      </c>
      <c r="G1139" t="s">
        <v>51</v>
      </c>
      <c r="H1139" t="s">
        <v>43</v>
      </c>
      <c r="I1139">
        <v>1223</v>
      </c>
    </row>
    <row r="1140" spans="2:9" hidden="1" x14ac:dyDescent="0.2">
      <c r="B1140" t="str">
        <f t="shared" si="17"/>
        <v>201610apartmentaverage1_bed_rateWest End/Stanley Park</v>
      </c>
      <c r="C1140">
        <v>2016</v>
      </c>
      <c r="D1140">
        <v>10</v>
      </c>
      <c r="E1140" t="s">
        <v>65</v>
      </c>
      <c r="F1140" t="s">
        <v>59</v>
      </c>
      <c r="G1140" t="s">
        <v>51</v>
      </c>
      <c r="H1140" t="s">
        <v>12</v>
      </c>
      <c r="I1140">
        <v>1366</v>
      </c>
    </row>
    <row r="1141" spans="2:9" hidden="1" x14ac:dyDescent="0.2">
      <c r="B1141" t="str">
        <f t="shared" si="17"/>
        <v>201610apartmentaverage1_bed_rateEnglish Bay</v>
      </c>
      <c r="C1141">
        <v>2016</v>
      </c>
      <c r="D1141">
        <v>10</v>
      </c>
      <c r="E1141" t="s">
        <v>65</v>
      </c>
      <c r="F1141" t="s">
        <v>59</v>
      </c>
      <c r="G1141" t="s">
        <v>51</v>
      </c>
      <c r="H1141" t="s">
        <v>16</v>
      </c>
      <c r="I1141">
        <v>1441</v>
      </c>
    </row>
    <row r="1142" spans="2:9" hidden="1" x14ac:dyDescent="0.2">
      <c r="B1142" t="str">
        <f t="shared" si="17"/>
        <v>201610apartmentaverage1_bed_rateDowntown</v>
      </c>
      <c r="C1142">
        <v>2016</v>
      </c>
      <c r="D1142">
        <v>10</v>
      </c>
      <c r="E1142" t="s">
        <v>65</v>
      </c>
      <c r="F1142" t="s">
        <v>59</v>
      </c>
      <c r="G1142" t="s">
        <v>51</v>
      </c>
      <c r="H1142" t="s">
        <v>17</v>
      </c>
      <c r="I1142">
        <v>1434</v>
      </c>
    </row>
    <row r="1143" spans="2:9" hidden="1" x14ac:dyDescent="0.2">
      <c r="B1143" t="str">
        <f t="shared" si="17"/>
        <v>201610apartmentaverage1_bed_rateSouth Granville/Oak</v>
      </c>
      <c r="C1143">
        <v>2016</v>
      </c>
      <c r="D1143">
        <v>10</v>
      </c>
      <c r="E1143" t="s">
        <v>65</v>
      </c>
      <c r="F1143" t="s">
        <v>59</v>
      </c>
      <c r="G1143" t="s">
        <v>51</v>
      </c>
      <c r="H1143" t="s">
        <v>19</v>
      </c>
      <c r="I1143">
        <v>1295</v>
      </c>
    </row>
    <row r="1144" spans="2:9" hidden="1" x14ac:dyDescent="0.2">
      <c r="B1144" t="str">
        <f t="shared" si="17"/>
        <v>201610apartmentaverage1_bed_rateKitsilano/Point Grey</v>
      </c>
      <c r="C1144">
        <v>2016</v>
      </c>
      <c r="D1144">
        <v>10</v>
      </c>
      <c r="E1144" t="s">
        <v>65</v>
      </c>
      <c r="F1144" t="s">
        <v>59</v>
      </c>
      <c r="G1144" t="s">
        <v>51</v>
      </c>
      <c r="H1144" t="s">
        <v>20</v>
      </c>
      <c r="I1144">
        <v>1314</v>
      </c>
    </row>
    <row r="1145" spans="2:9" hidden="1" x14ac:dyDescent="0.2">
      <c r="B1145" t="str">
        <f t="shared" si="17"/>
        <v>201610apartmentaverage1_bed_rateWestside/Kerrisdale</v>
      </c>
      <c r="C1145">
        <v>2016</v>
      </c>
      <c r="D1145">
        <v>10</v>
      </c>
      <c r="E1145" t="s">
        <v>65</v>
      </c>
      <c r="F1145" t="s">
        <v>59</v>
      </c>
      <c r="G1145" t="s">
        <v>51</v>
      </c>
      <c r="H1145" t="s">
        <v>21</v>
      </c>
      <c r="I1145">
        <v>1264</v>
      </c>
    </row>
    <row r="1146" spans="2:9" hidden="1" x14ac:dyDescent="0.2">
      <c r="B1146" t="str">
        <f t="shared" si="17"/>
        <v>201610apartmentaverage1_bed_rateMarpole</v>
      </c>
      <c r="C1146">
        <v>2016</v>
      </c>
      <c r="D1146">
        <v>10</v>
      </c>
      <c r="E1146" t="s">
        <v>65</v>
      </c>
      <c r="F1146" t="s">
        <v>59</v>
      </c>
      <c r="G1146" t="s">
        <v>51</v>
      </c>
      <c r="H1146" t="s">
        <v>23</v>
      </c>
      <c r="I1146">
        <v>955</v>
      </c>
    </row>
    <row r="1147" spans="2:9" hidden="1" x14ac:dyDescent="0.2">
      <c r="B1147" t="str">
        <f t="shared" si="17"/>
        <v>201610apartmentaverage1_bed_rateMount Pleasant/Renfrew Heights</v>
      </c>
      <c r="C1147">
        <v>2016</v>
      </c>
      <c r="D1147">
        <v>10</v>
      </c>
      <c r="E1147" t="s">
        <v>65</v>
      </c>
      <c r="F1147" t="s">
        <v>59</v>
      </c>
      <c r="G1147" t="s">
        <v>51</v>
      </c>
      <c r="H1147" t="s">
        <v>24</v>
      </c>
      <c r="I1147">
        <v>1103</v>
      </c>
    </row>
    <row r="1148" spans="2:9" hidden="1" x14ac:dyDescent="0.2">
      <c r="B1148" t="str">
        <f t="shared" si="17"/>
        <v>201610apartmentaverage1_bed_rateEast Hastings</v>
      </c>
      <c r="C1148">
        <v>2016</v>
      </c>
      <c r="D1148">
        <v>10</v>
      </c>
      <c r="E1148" t="s">
        <v>65</v>
      </c>
      <c r="F1148" t="s">
        <v>59</v>
      </c>
      <c r="G1148" t="s">
        <v>51</v>
      </c>
      <c r="H1148" t="s">
        <v>25</v>
      </c>
      <c r="I1148">
        <v>1000</v>
      </c>
    </row>
    <row r="1149" spans="2:9" hidden="1" x14ac:dyDescent="0.2">
      <c r="B1149" t="str">
        <f t="shared" si="17"/>
        <v>201610apartmentaverage1_bed_rateSoutheast Vancouver</v>
      </c>
      <c r="C1149">
        <v>2016</v>
      </c>
      <c r="D1149">
        <v>10</v>
      </c>
      <c r="E1149" t="s">
        <v>65</v>
      </c>
      <c r="F1149" t="s">
        <v>59</v>
      </c>
      <c r="G1149" t="s">
        <v>51</v>
      </c>
      <c r="H1149" t="s">
        <v>26</v>
      </c>
      <c r="I1149">
        <v>1159</v>
      </c>
    </row>
    <row r="1150" spans="2:9" hidden="1" x14ac:dyDescent="0.2">
      <c r="B1150" t="str">
        <f t="shared" si="17"/>
        <v>201610apartmentaverage1_bed_rateUniversity Endowment Lands</v>
      </c>
      <c r="C1150">
        <v>2016</v>
      </c>
      <c r="D1150">
        <v>10</v>
      </c>
      <c r="E1150" t="s">
        <v>65</v>
      </c>
      <c r="F1150" t="s">
        <v>59</v>
      </c>
      <c r="G1150" t="s">
        <v>51</v>
      </c>
      <c r="H1150" t="s">
        <v>27</v>
      </c>
      <c r="I1150">
        <v>1569</v>
      </c>
    </row>
    <row r="1151" spans="2:9" hidden="1" x14ac:dyDescent="0.2">
      <c r="B1151" t="str">
        <f t="shared" si="17"/>
        <v>201610apartmentaverage1_bed_rateCentral Park/Metrotown</v>
      </c>
      <c r="C1151">
        <v>2016</v>
      </c>
      <c r="D1151">
        <v>10</v>
      </c>
      <c r="E1151" t="s">
        <v>65</v>
      </c>
      <c r="F1151" t="s">
        <v>59</v>
      </c>
      <c r="G1151" t="s">
        <v>51</v>
      </c>
      <c r="H1151" t="s">
        <v>28</v>
      </c>
      <c r="I1151">
        <v>1034</v>
      </c>
    </row>
    <row r="1152" spans="2:9" hidden="1" x14ac:dyDescent="0.2">
      <c r="B1152" t="str">
        <f t="shared" si="17"/>
        <v>201610apartmentaverage1_bed_rateSoutheast Burnaby</v>
      </c>
      <c r="C1152">
        <v>2016</v>
      </c>
      <c r="D1152">
        <v>10</v>
      </c>
      <c r="E1152" t="s">
        <v>65</v>
      </c>
      <c r="F1152" t="s">
        <v>59</v>
      </c>
      <c r="G1152" t="s">
        <v>51</v>
      </c>
      <c r="H1152" t="s">
        <v>29</v>
      </c>
      <c r="I1152">
        <v>901</v>
      </c>
    </row>
    <row r="1153" spans="2:9" hidden="1" x14ac:dyDescent="0.2">
      <c r="B1153" t="str">
        <f t="shared" si="17"/>
        <v>201610apartmentaverage1_bed_rateNorth Burnaby</v>
      </c>
      <c r="C1153">
        <v>2016</v>
      </c>
      <c r="D1153">
        <v>10</v>
      </c>
      <c r="E1153" t="s">
        <v>65</v>
      </c>
      <c r="F1153" t="s">
        <v>59</v>
      </c>
      <c r="G1153" t="s">
        <v>51</v>
      </c>
      <c r="H1153" t="s">
        <v>31</v>
      </c>
      <c r="I1153">
        <v>1062</v>
      </c>
    </row>
    <row r="1154" spans="2:9" hidden="1" x14ac:dyDescent="0.2">
      <c r="B1154" t="str">
        <f t="shared" si="17"/>
        <v>201610apartmentaverage1_bed_rateNew Westminster</v>
      </c>
      <c r="C1154">
        <v>2016</v>
      </c>
      <c r="D1154">
        <v>10</v>
      </c>
      <c r="E1154" t="s">
        <v>65</v>
      </c>
      <c r="F1154" t="s">
        <v>59</v>
      </c>
      <c r="G1154" t="s">
        <v>51</v>
      </c>
      <c r="H1154" t="s">
        <v>32</v>
      </c>
      <c r="I1154">
        <v>914</v>
      </c>
    </row>
    <row r="1155" spans="2:9" hidden="1" x14ac:dyDescent="0.2">
      <c r="B1155" t="str">
        <f t="shared" si="17"/>
        <v>201610apartmentaverage1_bed_rateNorth Vancouver CY</v>
      </c>
      <c r="C1155">
        <v>2016</v>
      </c>
      <c r="D1155">
        <v>10</v>
      </c>
      <c r="E1155" t="s">
        <v>65</v>
      </c>
      <c r="F1155" t="s">
        <v>59</v>
      </c>
      <c r="G1155" t="s">
        <v>51</v>
      </c>
      <c r="H1155" t="s">
        <v>33</v>
      </c>
      <c r="I1155">
        <v>1176</v>
      </c>
    </row>
    <row r="1156" spans="2:9" hidden="1" x14ac:dyDescent="0.2">
      <c r="B1156" t="str">
        <f t="shared" si="17"/>
        <v>201610apartmentaverage1_bed_rateNorth Vancouver DM</v>
      </c>
      <c r="C1156">
        <v>2016</v>
      </c>
      <c r="D1156">
        <v>10</v>
      </c>
      <c r="E1156" t="s">
        <v>65</v>
      </c>
      <c r="F1156" t="s">
        <v>59</v>
      </c>
      <c r="G1156" t="s">
        <v>51</v>
      </c>
      <c r="H1156" t="s">
        <v>34</v>
      </c>
      <c r="I1156">
        <v>1223</v>
      </c>
    </row>
    <row r="1157" spans="2:9" hidden="1" x14ac:dyDescent="0.2">
      <c r="B1157" t="str">
        <f t="shared" si="17"/>
        <v>201610apartmentaverage1_bed_rateWest Vancouver</v>
      </c>
      <c r="C1157">
        <v>2016</v>
      </c>
      <c r="D1157">
        <v>10</v>
      </c>
      <c r="E1157" t="s">
        <v>65</v>
      </c>
      <c r="F1157" t="s">
        <v>59</v>
      </c>
      <c r="G1157" t="s">
        <v>51</v>
      </c>
      <c r="H1157" t="s">
        <v>35</v>
      </c>
      <c r="I1157">
        <v>1484</v>
      </c>
    </row>
    <row r="1158" spans="2:9" hidden="1" x14ac:dyDescent="0.2">
      <c r="B1158" t="str">
        <f t="shared" ref="B1158:B1221" si="18">C1158&amp;D1158&amp;E1158&amp;F1158&amp;G1158&amp;H1158</f>
        <v>201610apartmentaverage1_bed_rateRichmond</v>
      </c>
      <c r="C1158">
        <v>2016</v>
      </c>
      <c r="D1158">
        <v>10</v>
      </c>
      <c r="E1158" t="s">
        <v>65</v>
      </c>
      <c r="F1158" t="s">
        <v>59</v>
      </c>
      <c r="G1158" t="s">
        <v>51</v>
      </c>
      <c r="H1158" t="s">
        <v>36</v>
      </c>
      <c r="I1158">
        <v>1083</v>
      </c>
    </row>
    <row r="1159" spans="2:9" hidden="1" x14ac:dyDescent="0.2">
      <c r="B1159" t="str">
        <f t="shared" si="18"/>
        <v>201610apartmentaverage1_bed_rateDelta</v>
      </c>
      <c r="C1159">
        <v>2016</v>
      </c>
      <c r="D1159">
        <v>10</v>
      </c>
      <c r="E1159" t="s">
        <v>65</v>
      </c>
      <c r="F1159" t="s">
        <v>59</v>
      </c>
      <c r="G1159" t="s">
        <v>51</v>
      </c>
      <c r="H1159" t="s">
        <v>37</v>
      </c>
      <c r="I1159">
        <v>849</v>
      </c>
    </row>
    <row r="1160" spans="2:9" hidden="1" x14ac:dyDescent="0.2">
      <c r="B1160" t="str">
        <f t="shared" si="18"/>
        <v>201610apartmentaverage1_bed_rateSurrey</v>
      </c>
      <c r="C1160">
        <v>2016</v>
      </c>
      <c r="D1160">
        <v>10</v>
      </c>
      <c r="E1160" t="s">
        <v>65</v>
      </c>
      <c r="F1160" t="s">
        <v>59</v>
      </c>
      <c r="G1160" t="s">
        <v>51</v>
      </c>
      <c r="H1160" t="s">
        <v>38</v>
      </c>
      <c r="I1160">
        <v>855</v>
      </c>
    </row>
    <row r="1161" spans="2:9" hidden="1" x14ac:dyDescent="0.2">
      <c r="B1161" t="str">
        <f t="shared" si="18"/>
        <v>201610apartmentaverage1_bed_rateWhite Rock</v>
      </c>
      <c r="C1161">
        <v>2016</v>
      </c>
      <c r="D1161">
        <v>10</v>
      </c>
      <c r="E1161" t="s">
        <v>65</v>
      </c>
      <c r="F1161" t="s">
        <v>59</v>
      </c>
      <c r="G1161" t="s">
        <v>51</v>
      </c>
      <c r="H1161" t="s">
        <v>39</v>
      </c>
      <c r="I1161">
        <v>893</v>
      </c>
    </row>
    <row r="1162" spans="2:9" hidden="1" x14ac:dyDescent="0.2">
      <c r="B1162" t="str">
        <f t="shared" si="18"/>
        <v>201610apartmentaverage1_bed_rateLangley City and Langley DM</v>
      </c>
      <c r="C1162">
        <v>2016</v>
      </c>
      <c r="D1162">
        <v>10</v>
      </c>
      <c r="E1162" t="s">
        <v>65</v>
      </c>
      <c r="F1162" t="s">
        <v>59</v>
      </c>
      <c r="G1162" t="s">
        <v>51</v>
      </c>
      <c r="H1162" t="s">
        <v>40</v>
      </c>
      <c r="I1162">
        <v>889</v>
      </c>
    </row>
    <row r="1163" spans="2:9" hidden="1" x14ac:dyDescent="0.2">
      <c r="B1163" t="str">
        <f t="shared" si="18"/>
        <v>201610apartmentaverage1_bed_rateTri-Cities</v>
      </c>
      <c r="C1163">
        <v>2016</v>
      </c>
      <c r="D1163">
        <v>10</v>
      </c>
      <c r="E1163" t="s">
        <v>65</v>
      </c>
      <c r="F1163" t="s">
        <v>59</v>
      </c>
      <c r="G1163" t="s">
        <v>51</v>
      </c>
      <c r="H1163" t="s">
        <v>41</v>
      </c>
      <c r="I1163">
        <v>897</v>
      </c>
    </row>
    <row r="1164" spans="2:9" hidden="1" x14ac:dyDescent="0.2">
      <c r="B1164" t="str">
        <f t="shared" si="18"/>
        <v>201610apartmentaverage1_bed_rateMaple Ridge/Pitt Meadows</v>
      </c>
      <c r="C1164">
        <v>2016</v>
      </c>
      <c r="D1164">
        <v>10</v>
      </c>
      <c r="E1164" t="s">
        <v>65</v>
      </c>
      <c r="F1164" t="s">
        <v>59</v>
      </c>
      <c r="G1164" t="s">
        <v>51</v>
      </c>
      <c r="H1164" t="s">
        <v>42</v>
      </c>
      <c r="I1164">
        <v>762</v>
      </c>
    </row>
    <row r="1165" spans="2:9" hidden="1" x14ac:dyDescent="0.2">
      <c r="B1165" t="str">
        <f t="shared" si="18"/>
        <v>201610apartmentaverage1_bed_rateVancouver</v>
      </c>
      <c r="C1165">
        <v>2016</v>
      </c>
      <c r="D1165">
        <v>10</v>
      </c>
      <c r="E1165" t="s">
        <v>65</v>
      </c>
      <c r="F1165" t="s">
        <v>59</v>
      </c>
      <c r="G1165" t="s">
        <v>51</v>
      </c>
      <c r="H1165" t="s">
        <v>43</v>
      </c>
      <c r="I1165">
        <v>1159</v>
      </c>
    </row>
    <row r="1166" spans="2:9" hidden="1" x14ac:dyDescent="0.2">
      <c r="B1166" t="str">
        <f t="shared" si="18"/>
        <v>201510apartmentaverage1_bed_rateWest End/Stanley Park</v>
      </c>
      <c r="C1166">
        <v>2015</v>
      </c>
      <c r="D1166">
        <v>10</v>
      </c>
      <c r="E1166" t="s">
        <v>65</v>
      </c>
      <c r="F1166" t="s">
        <v>59</v>
      </c>
      <c r="G1166" t="s">
        <v>51</v>
      </c>
      <c r="H1166" t="s">
        <v>12</v>
      </c>
      <c r="I1166">
        <v>1274</v>
      </c>
    </row>
    <row r="1167" spans="2:9" hidden="1" x14ac:dyDescent="0.2">
      <c r="B1167" t="str">
        <f t="shared" si="18"/>
        <v>201510apartmentaverage1_bed_rateEnglish Bay</v>
      </c>
      <c r="C1167">
        <v>2015</v>
      </c>
      <c r="D1167">
        <v>10</v>
      </c>
      <c r="E1167" t="s">
        <v>65</v>
      </c>
      <c r="F1167" t="s">
        <v>59</v>
      </c>
      <c r="G1167" t="s">
        <v>51</v>
      </c>
      <c r="H1167" t="s">
        <v>16</v>
      </c>
      <c r="I1167">
        <v>1308</v>
      </c>
    </row>
    <row r="1168" spans="2:9" hidden="1" x14ac:dyDescent="0.2">
      <c r="B1168" t="str">
        <f t="shared" si="18"/>
        <v>201510apartmentaverage1_bed_rateDowntown</v>
      </c>
      <c r="C1168">
        <v>2015</v>
      </c>
      <c r="D1168">
        <v>10</v>
      </c>
      <c r="E1168" t="s">
        <v>65</v>
      </c>
      <c r="F1168" t="s">
        <v>59</v>
      </c>
      <c r="G1168" t="s">
        <v>51</v>
      </c>
      <c r="H1168" t="s">
        <v>17</v>
      </c>
      <c r="I1168">
        <v>1331</v>
      </c>
    </row>
    <row r="1169" spans="2:9" hidden="1" x14ac:dyDescent="0.2">
      <c r="B1169" t="str">
        <f t="shared" si="18"/>
        <v>201510apartmentaverage1_bed_rateSouth Granville/Oak</v>
      </c>
      <c r="C1169">
        <v>2015</v>
      </c>
      <c r="D1169">
        <v>10</v>
      </c>
      <c r="E1169" t="s">
        <v>65</v>
      </c>
      <c r="F1169" t="s">
        <v>59</v>
      </c>
      <c r="G1169" t="s">
        <v>51</v>
      </c>
      <c r="H1169" t="s">
        <v>19</v>
      </c>
      <c r="I1169">
        <v>1200</v>
      </c>
    </row>
    <row r="1170" spans="2:9" hidden="1" x14ac:dyDescent="0.2">
      <c r="B1170" t="str">
        <f t="shared" si="18"/>
        <v>201510apartmentaverage1_bed_rateKitsilano/Point Grey</v>
      </c>
      <c r="C1170">
        <v>2015</v>
      </c>
      <c r="D1170">
        <v>10</v>
      </c>
      <c r="E1170" t="s">
        <v>65</v>
      </c>
      <c r="F1170" t="s">
        <v>59</v>
      </c>
      <c r="G1170" t="s">
        <v>51</v>
      </c>
      <c r="H1170" t="s">
        <v>20</v>
      </c>
      <c r="I1170">
        <v>1194</v>
      </c>
    </row>
    <row r="1171" spans="2:9" hidden="1" x14ac:dyDescent="0.2">
      <c r="B1171" t="str">
        <f t="shared" si="18"/>
        <v>201510apartmentaverage1_bed_rateWestside/Kerrisdale</v>
      </c>
      <c r="C1171">
        <v>2015</v>
      </c>
      <c r="D1171">
        <v>10</v>
      </c>
      <c r="E1171" t="s">
        <v>65</v>
      </c>
      <c r="F1171" t="s">
        <v>59</v>
      </c>
      <c r="G1171" t="s">
        <v>51</v>
      </c>
      <c r="H1171" t="s">
        <v>21</v>
      </c>
      <c r="I1171">
        <v>1170</v>
      </c>
    </row>
    <row r="1172" spans="2:9" hidden="1" x14ac:dyDescent="0.2">
      <c r="B1172" t="str">
        <f t="shared" si="18"/>
        <v>201510apartmentaverage1_bed_rateMarpole</v>
      </c>
      <c r="C1172">
        <v>2015</v>
      </c>
      <c r="D1172">
        <v>10</v>
      </c>
      <c r="E1172" t="s">
        <v>65</v>
      </c>
      <c r="F1172" t="s">
        <v>59</v>
      </c>
      <c r="G1172" t="s">
        <v>51</v>
      </c>
      <c r="H1172" t="s">
        <v>23</v>
      </c>
      <c r="I1172">
        <v>889</v>
      </c>
    </row>
    <row r="1173" spans="2:9" hidden="1" x14ac:dyDescent="0.2">
      <c r="B1173" t="str">
        <f t="shared" si="18"/>
        <v>201510apartmentaverage1_bed_rateMount Pleasant/Renfrew Heights</v>
      </c>
      <c r="C1173">
        <v>2015</v>
      </c>
      <c r="D1173">
        <v>10</v>
      </c>
      <c r="E1173" t="s">
        <v>65</v>
      </c>
      <c r="F1173" t="s">
        <v>59</v>
      </c>
      <c r="G1173" t="s">
        <v>51</v>
      </c>
      <c r="H1173" t="s">
        <v>24</v>
      </c>
      <c r="I1173">
        <v>1037</v>
      </c>
    </row>
    <row r="1174" spans="2:9" hidden="1" x14ac:dyDescent="0.2">
      <c r="B1174" t="str">
        <f t="shared" si="18"/>
        <v>201510apartmentaverage1_bed_rateEast Hastings</v>
      </c>
      <c r="C1174">
        <v>2015</v>
      </c>
      <c r="D1174">
        <v>10</v>
      </c>
      <c r="E1174" t="s">
        <v>65</v>
      </c>
      <c r="F1174" t="s">
        <v>59</v>
      </c>
      <c r="G1174" t="s">
        <v>51</v>
      </c>
      <c r="H1174" t="s">
        <v>25</v>
      </c>
      <c r="I1174">
        <v>971</v>
      </c>
    </row>
    <row r="1175" spans="2:9" hidden="1" x14ac:dyDescent="0.2">
      <c r="B1175" t="str">
        <f t="shared" si="18"/>
        <v>201510apartmentaverage1_bed_rateSoutheast Vancouver</v>
      </c>
      <c r="C1175">
        <v>2015</v>
      </c>
      <c r="D1175">
        <v>10</v>
      </c>
      <c r="E1175" t="s">
        <v>65</v>
      </c>
      <c r="F1175" t="s">
        <v>59</v>
      </c>
      <c r="G1175" t="s">
        <v>51</v>
      </c>
      <c r="H1175" t="s">
        <v>26</v>
      </c>
      <c r="I1175">
        <v>1009</v>
      </c>
    </row>
    <row r="1176" spans="2:9" hidden="1" x14ac:dyDescent="0.2">
      <c r="B1176" t="str">
        <f t="shared" si="18"/>
        <v>201510apartmentaverage1_bed_rateUniversity Endowment Lands</v>
      </c>
      <c r="C1176">
        <v>2015</v>
      </c>
      <c r="D1176">
        <v>10</v>
      </c>
      <c r="E1176" t="s">
        <v>65</v>
      </c>
      <c r="F1176" t="s">
        <v>59</v>
      </c>
      <c r="G1176" t="s">
        <v>51</v>
      </c>
      <c r="H1176" t="s">
        <v>27</v>
      </c>
      <c r="I1176">
        <v>1513</v>
      </c>
    </row>
    <row r="1177" spans="2:9" hidden="1" x14ac:dyDescent="0.2">
      <c r="B1177" t="str">
        <f t="shared" si="18"/>
        <v>201510apartmentaverage1_bed_rateCentral Park/Metrotown</v>
      </c>
      <c r="C1177">
        <v>2015</v>
      </c>
      <c r="D1177">
        <v>10</v>
      </c>
      <c r="E1177" t="s">
        <v>65</v>
      </c>
      <c r="F1177" t="s">
        <v>59</v>
      </c>
      <c r="G1177" t="s">
        <v>51</v>
      </c>
      <c r="H1177" t="s">
        <v>28</v>
      </c>
      <c r="I1177">
        <v>963</v>
      </c>
    </row>
    <row r="1178" spans="2:9" hidden="1" x14ac:dyDescent="0.2">
      <c r="B1178" t="str">
        <f t="shared" si="18"/>
        <v>201510apartmentaverage1_bed_rateSoutheast Burnaby</v>
      </c>
      <c r="C1178">
        <v>2015</v>
      </c>
      <c r="D1178">
        <v>10</v>
      </c>
      <c r="E1178" t="s">
        <v>65</v>
      </c>
      <c r="F1178" t="s">
        <v>59</v>
      </c>
      <c r="G1178" t="s">
        <v>51</v>
      </c>
      <c r="H1178" t="s">
        <v>29</v>
      </c>
      <c r="I1178">
        <v>844</v>
      </c>
    </row>
    <row r="1179" spans="2:9" hidden="1" x14ac:dyDescent="0.2">
      <c r="B1179" t="str">
        <f t="shared" si="18"/>
        <v>201510apartmentaverage1_bed_rateNorth Burnaby</v>
      </c>
      <c r="C1179">
        <v>2015</v>
      </c>
      <c r="D1179">
        <v>10</v>
      </c>
      <c r="E1179" t="s">
        <v>65</v>
      </c>
      <c r="F1179" t="s">
        <v>59</v>
      </c>
      <c r="G1179" t="s">
        <v>51</v>
      </c>
      <c r="H1179" t="s">
        <v>31</v>
      </c>
      <c r="I1179">
        <v>1013</v>
      </c>
    </row>
    <row r="1180" spans="2:9" hidden="1" x14ac:dyDescent="0.2">
      <c r="B1180" t="str">
        <f t="shared" si="18"/>
        <v>201510apartmentaverage1_bed_rateNew Westminster</v>
      </c>
      <c r="C1180">
        <v>2015</v>
      </c>
      <c r="D1180">
        <v>10</v>
      </c>
      <c r="E1180" t="s">
        <v>65</v>
      </c>
      <c r="F1180" t="s">
        <v>59</v>
      </c>
      <c r="G1180" t="s">
        <v>51</v>
      </c>
      <c r="H1180" t="s">
        <v>32</v>
      </c>
      <c r="I1180">
        <v>858</v>
      </c>
    </row>
    <row r="1181" spans="2:9" hidden="1" x14ac:dyDescent="0.2">
      <c r="B1181" t="str">
        <f t="shared" si="18"/>
        <v>201510apartmentaverage1_bed_rateNorth Vancouver City</v>
      </c>
      <c r="C1181">
        <v>2015</v>
      </c>
      <c r="D1181">
        <v>10</v>
      </c>
      <c r="E1181" t="s">
        <v>65</v>
      </c>
      <c r="F1181" t="s">
        <v>59</v>
      </c>
      <c r="G1181" t="s">
        <v>51</v>
      </c>
      <c r="H1181" t="s">
        <v>60</v>
      </c>
      <c r="I1181">
        <v>1084</v>
      </c>
    </row>
    <row r="1182" spans="2:9" hidden="1" x14ac:dyDescent="0.2">
      <c r="B1182" t="str">
        <f t="shared" si="18"/>
        <v>201510apartmentaverage1_bed_rateNorth Vancouver DM</v>
      </c>
      <c r="C1182">
        <v>2015</v>
      </c>
      <c r="D1182">
        <v>10</v>
      </c>
      <c r="E1182" t="s">
        <v>65</v>
      </c>
      <c r="F1182" t="s">
        <v>59</v>
      </c>
      <c r="G1182" t="s">
        <v>51</v>
      </c>
      <c r="H1182" t="s">
        <v>34</v>
      </c>
      <c r="I1182">
        <v>1145</v>
      </c>
    </row>
    <row r="1183" spans="2:9" hidden="1" x14ac:dyDescent="0.2">
      <c r="B1183" t="str">
        <f t="shared" si="18"/>
        <v>201510apartmentaverage1_bed_rateWest Vancouver</v>
      </c>
      <c r="C1183">
        <v>2015</v>
      </c>
      <c r="D1183">
        <v>10</v>
      </c>
      <c r="E1183" t="s">
        <v>65</v>
      </c>
      <c r="F1183" t="s">
        <v>59</v>
      </c>
      <c r="G1183" t="s">
        <v>51</v>
      </c>
      <c r="H1183" t="s">
        <v>35</v>
      </c>
      <c r="I1183">
        <v>1401</v>
      </c>
    </row>
    <row r="1184" spans="2:9" hidden="1" x14ac:dyDescent="0.2">
      <c r="B1184" t="str">
        <f t="shared" si="18"/>
        <v>201510apartmentaverage1_bed_rateRichmond</v>
      </c>
      <c r="C1184">
        <v>2015</v>
      </c>
      <c r="D1184">
        <v>10</v>
      </c>
      <c r="E1184" t="s">
        <v>65</v>
      </c>
      <c r="F1184" t="s">
        <v>59</v>
      </c>
      <c r="G1184" t="s">
        <v>51</v>
      </c>
      <c r="H1184" t="s">
        <v>36</v>
      </c>
      <c r="I1184">
        <v>1025</v>
      </c>
    </row>
    <row r="1185" spans="2:9" hidden="1" x14ac:dyDescent="0.2">
      <c r="B1185" t="str">
        <f t="shared" si="18"/>
        <v>201510apartmentaverage1_bed_rateDelta</v>
      </c>
      <c r="C1185">
        <v>2015</v>
      </c>
      <c r="D1185">
        <v>10</v>
      </c>
      <c r="E1185" t="s">
        <v>65</v>
      </c>
      <c r="F1185" t="s">
        <v>59</v>
      </c>
      <c r="G1185" t="s">
        <v>51</v>
      </c>
      <c r="H1185" t="s">
        <v>37</v>
      </c>
      <c r="I1185">
        <v>811</v>
      </c>
    </row>
    <row r="1186" spans="2:9" hidden="1" x14ac:dyDescent="0.2">
      <c r="B1186" t="str">
        <f t="shared" si="18"/>
        <v>201510apartmentaverage1_bed_rateSurrey</v>
      </c>
      <c r="C1186">
        <v>2015</v>
      </c>
      <c r="D1186">
        <v>10</v>
      </c>
      <c r="E1186" t="s">
        <v>65</v>
      </c>
      <c r="F1186" t="s">
        <v>59</v>
      </c>
      <c r="G1186" t="s">
        <v>51</v>
      </c>
      <c r="H1186" t="s">
        <v>38</v>
      </c>
      <c r="I1186">
        <v>773</v>
      </c>
    </row>
    <row r="1187" spans="2:9" hidden="1" x14ac:dyDescent="0.2">
      <c r="B1187" t="str">
        <f t="shared" si="18"/>
        <v>201510apartmentaverage1_bed_rateWhite Rock</v>
      </c>
      <c r="C1187">
        <v>2015</v>
      </c>
      <c r="D1187">
        <v>10</v>
      </c>
      <c r="E1187" t="s">
        <v>65</v>
      </c>
      <c r="F1187" t="s">
        <v>59</v>
      </c>
      <c r="G1187" t="s">
        <v>51</v>
      </c>
      <c r="H1187" t="s">
        <v>39</v>
      </c>
      <c r="I1187">
        <v>865</v>
      </c>
    </row>
    <row r="1188" spans="2:9" hidden="1" x14ac:dyDescent="0.2">
      <c r="B1188" t="str">
        <f t="shared" si="18"/>
        <v>201510apartmentaverage1_bed_rateLangley City and Langley DM</v>
      </c>
      <c r="C1188">
        <v>2015</v>
      </c>
      <c r="D1188">
        <v>10</v>
      </c>
      <c r="E1188" t="s">
        <v>65</v>
      </c>
      <c r="F1188" t="s">
        <v>59</v>
      </c>
      <c r="G1188" t="s">
        <v>51</v>
      </c>
      <c r="H1188" t="s">
        <v>40</v>
      </c>
      <c r="I1188">
        <v>806</v>
      </c>
    </row>
    <row r="1189" spans="2:9" hidden="1" x14ac:dyDescent="0.2">
      <c r="B1189" t="str">
        <f t="shared" si="18"/>
        <v>201510apartmentaverage1_bed_rateTri-Cities</v>
      </c>
      <c r="C1189">
        <v>2015</v>
      </c>
      <c r="D1189">
        <v>10</v>
      </c>
      <c r="E1189" t="s">
        <v>65</v>
      </c>
      <c r="F1189" t="s">
        <v>59</v>
      </c>
      <c r="G1189" t="s">
        <v>51</v>
      </c>
      <c r="H1189" t="s">
        <v>41</v>
      </c>
      <c r="I1189">
        <v>862</v>
      </c>
    </row>
    <row r="1190" spans="2:9" hidden="1" x14ac:dyDescent="0.2">
      <c r="B1190" t="str">
        <f t="shared" si="18"/>
        <v>201510apartmentaverage1_bed_rateMaple Ridge/Pitt Meadows</v>
      </c>
      <c r="C1190">
        <v>2015</v>
      </c>
      <c r="D1190">
        <v>10</v>
      </c>
      <c r="E1190" t="s">
        <v>65</v>
      </c>
      <c r="F1190" t="s">
        <v>59</v>
      </c>
      <c r="G1190" t="s">
        <v>51</v>
      </c>
      <c r="H1190" t="s">
        <v>42</v>
      </c>
      <c r="I1190">
        <v>740</v>
      </c>
    </row>
    <row r="1191" spans="2:9" hidden="1" x14ac:dyDescent="0.2">
      <c r="B1191" t="str">
        <f t="shared" si="18"/>
        <v>201510apartmentaverage1_bed_rateVancouver</v>
      </c>
      <c r="C1191">
        <v>2015</v>
      </c>
      <c r="D1191">
        <v>10</v>
      </c>
      <c r="E1191" t="s">
        <v>65</v>
      </c>
      <c r="F1191" t="s">
        <v>59</v>
      </c>
      <c r="G1191" t="s">
        <v>51</v>
      </c>
      <c r="H1191" t="s">
        <v>43</v>
      </c>
      <c r="I1191">
        <v>1079</v>
      </c>
    </row>
    <row r="1192" spans="2:9" hidden="1" x14ac:dyDescent="0.2">
      <c r="B1192" t="str">
        <f t="shared" si="18"/>
        <v>201410apartmentaverage1_bed_rateWest End/Stanley Park</v>
      </c>
      <c r="C1192">
        <v>2014</v>
      </c>
      <c r="D1192">
        <v>10</v>
      </c>
      <c r="E1192" t="s">
        <v>65</v>
      </c>
      <c r="F1192" t="s">
        <v>59</v>
      </c>
      <c r="G1192" t="s">
        <v>51</v>
      </c>
      <c r="H1192" t="s">
        <v>12</v>
      </c>
      <c r="I1192">
        <v>1201</v>
      </c>
    </row>
    <row r="1193" spans="2:9" hidden="1" x14ac:dyDescent="0.2">
      <c r="B1193" t="str">
        <f t="shared" si="18"/>
        <v>201410apartmentaverage1_bed_rateEnglish Bay</v>
      </c>
      <c r="C1193">
        <v>2014</v>
      </c>
      <c r="D1193">
        <v>10</v>
      </c>
      <c r="E1193" t="s">
        <v>65</v>
      </c>
      <c r="F1193" t="s">
        <v>59</v>
      </c>
      <c r="G1193" t="s">
        <v>51</v>
      </c>
      <c r="H1193" t="s">
        <v>16</v>
      </c>
      <c r="I1193">
        <v>1222</v>
      </c>
    </row>
    <row r="1194" spans="2:9" hidden="1" x14ac:dyDescent="0.2">
      <c r="B1194" t="str">
        <f t="shared" si="18"/>
        <v>201410apartmentaverage1_bed_rateDowntown</v>
      </c>
      <c r="C1194">
        <v>2014</v>
      </c>
      <c r="D1194">
        <v>10</v>
      </c>
      <c r="E1194" t="s">
        <v>65</v>
      </c>
      <c r="F1194" t="s">
        <v>59</v>
      </c>
      <c r="G1194" t="s">
        <v>51</v>
      </c>
      <c r="H1194" t="s">
        <v>17</v>
      </c>
      <c r="I1194">
        <v>1268</v>
      </c>
    </row>
    <row r="1195" spans="2:9" hidden="1" x14ac:dyDescent="0.2">
      <c r="B1195" t="str">
        <f t="shared" si="18"/>
        <v>201410apartmentaverage1_bed_rateSouth Granville/Oak</v>
      </c>
      <c r="C1195">
        <v>2014</v>
      </c>
      <c r="D1195">
        <v>10</v>
      </c>
      <c r="E1195" t="s">
        <v>65</v>
      </c>
      <c r="F1195" t="s">
        <v>59</v>
      </c>
      <c r="G1195" t="s">
        <v>51</v>
      </c>
      <c r="H1195" t="s">
        <v>19</v>
      </c>
      <c r="I1195">
        <v>1156</v>
      </c>
    </row>
    <row r="1196" spans="2:9" hidden="1" x14ac:dyDescent="0.2">
      <c r="B1196" t="str">
        <f t="shared" si="18"/>
        <v>201410apartmentaverage1_bed_rateKitsilano/Point Grey</v>
      </c>
      <c r="C1196">
        <v>2014</v>
      </c>
      <c r="D1196">
        <v>10</v>
      </c>
      <c r="E1196" t="s">
        <v>65</v>
      </c>
      <c r="F1196" t="s">
        <v>59</v>
      </c>
      <c r="G1196" t="s">
        <v>51</v>
      </c>
      <c r="H1196" t="s">
        <v>20</v>
      </c>
      <c r="I1196">
        <v>1182</v>
      </c>
    </row>
    <row r="1197" spans="2:9" hidden="1" x14ac:dyDescent="0.2">
      <c r="B1197" t="str">
        <f t="shared" si="18"/>
        <v>201410apartmentaverage1_bed_rateWestside/Kerrisdale</v>
      </c>
      <c r="C1197">
        <v>2014</v>
      </c>
      <c r="D1197">
        <v>10</v>
      </c>
      <c r="E1197" t="s">
        <v>65</v>
      </c>
      <c r="F1197" t="s">
        <v>59</v>
      </c>
      <c r="G1197" t="s">
        <v>51</v>
      </c>
      <c r="H1197" t="s">
        <v>21</v>
      </c>
      <c r="I1197">
        <v>1137</v>
      </c>
    </row>
    <row r="1198" spans="2:9" hidden="1" x14ac:dyDescent="0.2">
      <c r="B1198" t="str">
        <f t="shared" si="18"/>
        <v>201410apartmentaverage1_bed_rateMarpole</v>
      </c>
      <c r="C1198">
        <v>2014</v>
      </c>
      <c r="D1198">
        <v>10</v>
      </c>
      <c r="E1198" t="s">
        <v>65</v>
      </c>
      <c r="F1198" t="s">
        <v>59</v>
      </c>
      <c r="G1198" t="s">
        <v>51</v>
      </c>
      <c r="H1198" t="s">
        <v>23</v>
      </c>
      <c r="I1198">
        <v>867</v>
      </c>
    </row>
    <row r="1199" spans="2:9" hidden="1" x14ac:dyDescent="0.2">
      <c r="B1199" t="str">
        <f t="shared" si="18"/>
        <v>201410apartmentaverage1_bed_rateMount Pleasant/Renfrew Heights</v>
      </c>
      <c r="C1199">
        <v>2014</v>
      </c>
      <c r="D1199">
        <v>10</v>
      </c>
      <c r="E1199" t="s">
        <v>65</v>
      </c>
      <c r="F1199" t="s">
        <v>59</v>
      </c>
      <c r="G1199" t="s">
        <v>51</v>
      </c>
      <c r="H1199" t="s">
        <v>24</v>
      </c>
      <c r="I1199">
        <v>987</v>
      </c>
    </row>
    <row r="1200" spans="2:9" hidden="1" x14ac:dyDescent="0.2">
      <c r="B1200" t="str">
        <f t="shared" si="18"/>
        <v>201410apartmentaverage1_bed_rateEast Hastings</v>
      </c>
      <c r="C1200">
        <v>2014</v>
      </c>
      <c r="D1200">
        <v>10</v>
      </c>
      <c r="E1200" t="s">
        <v>65</v>
      </c>
      <c r="F1200" t="s">
        <v>59</v>
      </c>
      <c r="G1200" t="s">
        <v>51</v>
      </c>
      <c r="H1200" t="s">
        <v>25</v>
      </c>
      <c r="I1200">
        <v>923</v>
      </c>
    </row>
    <row r="1201" spans="2:9" hidden="1" x14ac:dyDescent="0.2">
      <c r="B1201" t="str">
        <f t="shared" si="18"/>
        <v>201410apartmentaverage1_bed_rateSoutheast Vancouver</v>
      </c>
      <c r="C1201">
        <v>2014</v>
      </c>
      <c r="D1201">
        <v>10</v>
      </c>
      <c r="E1201" t="s">
        <v>65</v>
      </c>
      <c r="F1201" t="s">
        <v>59</v>
      </c>
      <c r="G1201" t="s">
        <v>51</v>
      </c>
      <c r="H1201" t="s">
        <v>26</v>
      </c>
      <c r="I1201">
        <v>988</v>
      </c>
    </row>
    <row r="1202" spans="2:9" hidden="1" x14ac:dyDescent="0.2">
      <c r="B1202" t="str">
        <f t="shared" si="18"/>
        <v>201410apartmentaverage1_bed_rateUniversity Endowment Lands</v>
      </c>
      <c r="C1202">
        <v>2014</v>
      </c>
      <c r="D1202">
        <v>10</v>
      </c>
      <c r="E1202" t="s">
        <v>65</v>
      </c>
      <c r="F1202" t="s">
        <v>59</v>
      </c>
      <c r="G1202" t="s">
        <v>51</v>
      </c>
      <c r="H1202" t="s">
        <v>27</v>
      </c>
      <c r="I1202">
        <v>1452</v>
      </c>
    </row>
    <row r="1203" spans="2:9" hidden="1" x14ac:dyDescent="0.2">
      <c r="B1203" t="str">
        <f t="shared" si="18"/>
        <v>201410apartmentaverage1_bed_rateCentral Park/Metrotown</v>
      </c>
      <c r="C1203">
        <v>2014</v>
      </c>
      <c r="D1203">
        <v>10</v>
      </c>
      <c r="E1203" t="s">
        <v>65</v>
      </c>
      <c r="F1203" t="s">
        <v>59</v>
      </c>
      <c r="G1203" t="s">
        <v>51</v>
      </c>
      <c r="H1203" t="s">
        <v>28</v>
      </c>
      <c r="I1203">
        <v>937</v>
      </c>
    </row>
    <row r="1204" spans="2:9" hidden="1" x14ac:dyDescent="0.2">
      <c r="B1204" t="str">
        <f t="shared" si="18"/>
        <v>201410apartmentaverage1_bed_rateSoutheast Burnaby</v>
      </c>
      <c r="C1204">
        <v>2014</v>
      </c>
      <c r="D1204">
        <v>10</v>
      </c>
      <c r="E1204" t="s">
        <v>65</v>
      </c>
      <c r="F1204" t="s">
        <v>59</v>
      </c>
      <c r="G1204" t="s">
        <v>51</v>
      </c>
      <c r="H1204" t="s">
        <v>29</v>
      </c>
      <c r="I1204">
        <v>834</v>
      </c>
    </row>
    <row r="1205" spans="2:9" hidden="1" x14ac:dyDescent="0.2">
      <c r="B1205" t="str">
        <f t="shared" si="18"/>
        <v>201410apartmentaverage1_bed_rateNorth Burnaby</v>
      </c>
      <c r="C1205">
        <v>2014</v>
      </c>
      <c r="D1205">
        <v>10</v>
      </c>
      <c r="E1205" t="s">
        <v>65</v>
      </c>
      <c r="F1205" t="s">
        <v>59</v>
      </c>
      <c r="G1205" t="s">
        <v>51</v>
      </c>
      <c r="H1205" t="s">
        <v>31</v>
      </c>
      <c r="I1205">
        <v>988</v>
      </c>
    </row>
    <row r="1206" spans="2:9" hidden="1" x14ac:dyDescent="0.2">
      <c r="B1206" t="str">
        <f t="shared" si="18"/>
        <v>201410apartmentaverage1_bed_rateNew Westminster</v>
      </c>
      <c r="C1206">
        <v>2014</v>
      </c>
      <c r="D1206">
        <v>10</v>
      </c>
      <c r="E1206" t="s">
        <v>65</v>
      </c>
      <c r="F1206" t="s">
        <v>59</v>
      </c>
      <c r="G1206" t="s">
        <v>51</v>
      </c>
      <c r="H1206" t="s">
        <v>32</v>
      </c>
      <c r="I1206">
        <v>836</v>
      </c>
    </row>
    <row r="1207" spans="2:9" hidden="1" x14ac:dyDescent="0.2">
      <c r="B1207" t="str">
        <f t="shared" si="18"/>
        <v>201410apartmentaverage1_bed_rateNorth Vancouver City</v>
      </c>
      <c r="C1207">
        <v>2014</v>
      </c>
      <c r="D1207">
        <v>10</v>
      </c>
      <c r="E1207" t="s">
        <v>65</v>
      </c>
      <c r="F1207" t="s">
        <v>59</v>
      </c>
      <c r="G1207" t="s">
        <v>51</v>
      </c>
      <c r="H1207" t="s">
        <v>60</v>
      </c>
      <c r="I1207">
        <v>1024</v>
      </c>
    </row>
    <row r="1208" spans="2:9" hidden="1" x14ac:dyDescent="0.2">
      <c r="B1208" t="str">
        <f t="shared" si="18"/>
        <v>201410apartmentaverage1_bed_rateNorth Vancouver DM</v>
      </c>
      <c r="C1208">
        <v>2014</v>
      </c>
      <c r="D1208">
        <v>10</v>
      </c>
      <c r="E1208" t="s">
        <v>65</v>
      </c>
      <c r="F1208" t="s">
        <v>59</v>
      </c>
      <c r="G1208" t="s">
        <v>51</v>
      </c>
      <c r="H1208" t="s">
        <v>34</v>
      </c>
      <c r="I1208">
        <v>1076</v>
      </c>
    </row>
    <row r="1209" spans="2:9" hidden="1" x14ac:dyDescent="0.2">
      <c r="B1209" t="str">
        <f t="shared" si="18"/>
        <v>201410apartmentaverage1_bed_rateWest Vancouver</v>
      </c>
      <c r="C1209">
        <v>2014</v>
      </c>
      <c r="D1209">
        <v>10</v>
      </c>
      <c r="E1209" t="s">
        <v>65</v>
      </c>
      <c r="F1209" t="s">
        <v>59</v>
      </c>
      <c r="G1209" t="s">
        <v>51</v>
      </c>
      <c r="H1209" t="s">
        <v>35</v>
      </c>
      <c r="I1209">
        <v>1371</v>
      </c>
    </row>
    <row r="1210" spans="2:9" hidden="1" x14ac:dyDescent="0.2">
      <c r="B1210" t="str">
        <f t="shared" si="18"/>
        <v>201410apartmentaverage1_bed_rateRichmond</v>
      </c>
      <c r="C1210">
        <v>2014</v>
      </c>
      <c r="D1210">
        <v>10</v>
      </c>
      <c r="E1210" t="s">
        <v>65</v>
      </c>
      <c r="F1210" t="s">
        <v>59</v>
      </c>
      <c r="G1210" t="s">
        <v>51</v>
      </c>
      <c r="H1210" t="s">
        <v>36</v>
      </c>
      <c r="I1210">
        <v>994</v>
      </c>
    </row>
    <row r="1211" spans="2:9" hidden="1" x14ac:dyDescent="0.2">
      <c r="B1211" t="str">
        <f t="shared" si="18"/>
        <v>201410apartmentaverage1_bed_rateDelta</v>
      </c>
      <c r="C1211">
        <v>2014</v>
      </c>
      <c r="D1211">
        <v>10</v>
      </c>
      <c r="E1211" t="s">
        <v>65</v>
      </c>
      <c r="F1211" t="s">
        <v>59</v>
      </c>
      <c r="G1211" t="s">
        <v>51</v>
      </c>
      <c r="H1211" t="s">
        <v>37</v>
      </c>
      <c r="I1211">
        <v>811</v>
      </c>
    </row>
    <row r="1212" spans="2:9" hidden="1" x14ac:dyDescent="0.2">
      <c r="B1212" t="str">
        <f t="shared" si="18"/>
        <v>201410apartmentaverage1_bed_rateSurrey</v>
      </c>
      <c r="C1212">
        <v>2014</v>
      </c>
      <c r="D1212">
        <v>10</v>
      </c>
      <c r="E1212" t="s">
        <v>65</v>
      </c>
      <c r="F1212" t="s">
        <v>59</v>
      </c>
      <c r="G1212" t="s">
        <v>51</v>
      </c>
      <c r="H1212" t="s">
        <v>38</v>
      </c>
      <c r="I1212">
        <v>760</v>
      </c>
    </row>
    <row r="1213" spans="2:9" hidden="1" x14ac:dyDescent="0.2">
      <c r="B1213" t="str">
        <f t="shared" si="18"/>
        <v>201410apartmentaverage1_bed_rateWhite Rock</v>
      </c>
      <c r="C1213">
        <v>2014</v>
      </c>
      <c r="D1213">
        <v>10</v>
      </c>
      <c r="E1213" t="s">
        <v>65</v>
      </c>
      <c r="F1213" t="s">
        <v>59</v>
      </c>
      <c r="G1213" t="s">
        <v>51</v>
      </c>
      <c r="H1213" t="s">
        <v>39</v>
      </c>
      <c r="I1213">
        <v>839</v>
      </c>
    </row>
    <row r="1214" spans="2:9" hidden="1" x14ac:dyDescent="0.2">
      <c r="B1214" t="str">
        <f t="shared" si="18"/>
        <v>201410apartmentaverage1_bed_rateLangley City and Langley DM</v>
      </c>
      <c r="C1214">
        <v>2014</v>
      </c>
      <c r="D1214">
        <v>10</v>
      </c>
      <c r="E1214" t="s">
        <v>65</v>
      </c>
      <c r="F1214" t="s">
        <v>59</v>
      </c>
      <c r="G1214" t="s">
        <v>51</v>
      </c>
      <c r="H1214" t="s">
        <v>40</v>
      </c>
      <c r="I1214">
        <v>771</v>
      </c>
    </row>
    <row r="1215" spans="2:9" hidden="1" x14ac:dyDescent="0.2">
      <c r="B1215" t="str">
        <f t="shared" si="18"/>
        <v>201410apartmentaverage1_bed_rateTri-Cities</v>
      </c>
      <c r="C1215">
        <v>2014</v>
      </c>
      <c r="D1215">
        <v>10</v>
      </c>
      <c r="E1215" t="s">
        <v>65</v>
      </c>
      <c r="F1215" t="s">
        <v>59</v>
      </c>
      <c r="G1215" t="s">
        <v>51</v>
      </c>
      <c r="H1215" t="s">
        <v>41</v>
      </c>
      <c r="I1215">
        <v>823</v>
      </c>
    </row>
    <row r="1216" spans="2:9" hidden="1" x14ac:dyDescent="0.2">
      <c r="B1216" t="str">
        <f t="shared" si="18"/>
        <v>201410apartmentaverage1_bed_rateMaple Ridge/Pitt Meadows</v>
      </c>
      <c r="C1216">
        <v>2014</v>
      </c>
      <c r="D1216">
        <v>10</v>
      </c>
      <c r="E1216" t="s">
        <v>65</v>
      </c>
      <c r="F1216" t="s">
        <v>59</v>
      </c>
      <c r="G1216" t="s">
        <v>51</v>
      </c>
      <c r="H1216" t="s">
        <v>42</v>
      </c>
      <c r="I1216">
        <v>708</v>
      </c>
    </row>
    <row r="1217" spans="2:9" hidden="1" x14ac:dyDescent="0.2">
      <c r="B1217" t="str">
        <f t="shared" si="18"/>
        <v>201410apartmentaverage1_bed_rateVancouver</v>
      </c>
      <c r="C1217">
        <v>2014</v>
      </c>
      <c r="D1217">
        <v>10</v>
      </c>
      <c r="E1217" t="s">
        <v>65</v>
      </c>
      <c r="F1217" t="s">
        <v>59</v>
      </c>
      <c r="G1217" t="s">
        <v>51</v>
      </c>
      <c r="H1217" t="s">
        <v>43</v>
      </c>
      <c r="I1217">
        <v>1038</v>
      </c>
    </row>
    <row r="1218" spans="2:9" hidden="1" x14ac:dyDescent="0.2">
      <c r="B1218" t="str">
        <f t="shared" si="18"/>
        <v>201310apartmentaverage1_bed_rateWest End/Stanley Park</v>
      </c>
      <c r="C1218">
        <v>2013</v>
      </c>
      <c r="D1218">
        <v>10</v>
      </c>
      <c r="E1218" t="s">
        <v>65</v>
      </c>
      <c r="F1218" t="s">
        <v>59</v>
      </c>
      <c r="G1218" t="s">
        <v>51</v>
      </c>
      <c r="H1218" t="s">
        <v>12</v>
      </c>
      <c r="I1218">
        <v>1188</v>
      </c>
    </row>
    <row r="1219" spans="2:9" hidden="1" x14ac:dyDescent="0.2">
      <c r="B1219" t="str">
        <f t="shared" si="18"/>
        <v>201310apartmentaverage1_bed_rateEnglish Bay</v>
      </c>
      <c r="C1219">
        <v>2013</v>
      </c>
      <c r="D1219">
        <v>10</v>
      </c>
      <c r="E1219" t="s">
        <v>65</v>
      </c>
      <c r="F1219" t="s">
        <v>59</v>
      </c>
      <c r="G1219" t="s">
        <v>51</v>
      </c>
      <c r="H1219" t="s">
        <v>16</v>
      </c>
      <c r="I1219">
        <v>1172</v>
      </c>
    </row>
    <row r="1220" spans="2:9" hidden="1" x14ac:dyDescent="0.2">
      <c r="B1220" t="str">
        <f t="shared" si="18"/>
        <v>201310apartmentaverage1_bed_rateDowntown</v>
      </c>
      <c r="C1220">
        <v>2013</v>
      </c>
      <c r="D1220">
        <v>10</v>
      </c>
      <c r="E1220" t="s">
        <v>65</v>
      </c>
      <c r="F1220" t="s">
        <v>59</v>
      </c>
      <c r="G1220" t="s">
        <v>51</v>
      </c>
      <c r="H1220" t="s">
        <v>17</v>
      </c>
      <c r="I1220">
        <v>1222</v>
      </c>
    </row>
    <row r="1221" spans="2:9" hidden="1" x14ac:dyDescent="0.2">
      <c r="B1221" t="str">
        <f t="shared" si="18"/>
        <v>201310apartmentaverage1_bed_rateSouth Granville/Oak</v>
      </c>
      <c r="C1221">
        <v>2013</v>
      </c>
      <c r="D1221">
        <v>10</v>
      </c>
      <c r="E1221" t="s">
        <v>65</v>
      </c>
      <c r="F1221" t="s">
        <v>59</v>
      </c>
      <c r="G1221" t="s">
        <v>51</v>
      </c>
      <c r="H1221" t="s">
        <v>19</v>
      </c>
      <c r="I1221">
        <v>1140</v>
      </c>
    </row>
    <row r="1222" spans="2:9" hidden="1" x14ac:dyDescent="0.2">
      <c r="B1222" t="str">
        <f t="shared" ref="B1222:B1285" si="19">C1222&amp;D1222&amp;E1222&amp;F1222&amp;G1222&amp;H1222</f>
        <v>201310apartmentaverage1_bed_rateKitsilano/Point Grey</v>
      </c>
      <c r="C1222">
        <v>2013</v>
      </c>
      <c r="D1222">
        <v>10</v>
      </c>
      <c r="E1222" t="s">
        <v>65</v>
      </c>
      <c r="F1222" t="s">
        <v>59</v>
      </c>
      <c r="G1222" t="s">
        <v>51</v>
      </c>
      <c r="H1222" t="s">
        <v>20</v>
      </c>
      <c r="I1222">
        <v>1140</v>
      </c>
    </row>
    <row r="1223" spans="2:9" hidden="1" x14ac:dyDescent="0.2">
      <c r="B1223" t="str">
        <f t="shared" si="19"/>
        <v>201310apartmentaverage1_bed_rateWestside/Kerrisdale</v>
      </c>
      <c r="C1223">
        <v>2013</v>
      </c>
      <c r="D1223">
        <v>10</v>
      </c>
      <c r="E1223" t="s">
        <v>65</v>
      </c>
      <c r="F1223" t="s">
        <v>59</v>
      </c>
      <c r="G1223" t="s">
        <v>51</v>
      </c>
      <c r="H1223" t="s">
        <v>21</v>
      </c>
      <c r="I1223">
        <v>1124</v>
      </c>
    </row>
    <row r="1224" spans="2:9" hidden="1" x14ac:dyDescent="0.2">
      <c r="B1224" t="str">
        <f t="shared" si="19"/>
        <v>201310apartmentaverage1_bed_rateMarpole</v>
      </c>
      <c r="C1224">
        <v>2013</v>
      </c>
      <c r="D1224">
        <v>10</v>
      </c>
      <c r="E1224" t="s">
        <v>65</v>
      </c>
      <c r="F1224" t="s">
        <v>59</v>
      </c>
      <c r="G1224" t="s">
        <v>51</v>
      </c>
      <c r="H1224" t="s">
        <v>23</v>
      </c>
      <c r="I1224">
        <v>850</v>
      </c>
    </row>
    <row r="1225" spans="2:9" hidden="1" x14ac:dyDescent="0.2">
      <c r="B1225" t="str">
        <f t="shared" si="19"/>
        <v>201310apartmentaverage1_bed_rateMount Pleasant/Renfrew Heights</v>
      </c>
      <c r="C1225">
        <v>2013</v>
      </c>
      <c r="D1225">
        <v>10</v>
      </c>
      <c r="E1225" t="s">
        <v>65</v>
      </c>
      <c r="F1225" t="s">
        <v>59</v>
      </c>
      <c r="G1225" t="s">
        <v>51</v>
      </c>
      <c r="H1225" t="s">
        <v>24</v>
      </c>
      <c r="I1225">
        <v>948</v>
      </c>
    </row>
    <row r="1226" spans="2:9" hidden="1" x14ac:dyDescent="0.2">
      <c r="B1226" t="str">
        <f t="shared" si="19"/>
        <v>201310apartmentaverage1_bed_rateEast Hastings</v>
      </c>
      <c r="C1226">
        <v>2013</v>
      </c>
      <c r="D1226">
        <v>10</v>
      </c>
      <c r="E1226" t="s">
        <v>65</v>
      </c>
      <c r="F1226" t="s">
        <v>59</v>
      </c>
      <c r="G1226" t="s">
        <v>51</v>
      </c>
      <c r="H1226" t="s">
        <v>25</v>
      </c>
      <c r="I1226">
        <v>893</v>
      </c>
    </row>
    <row r="1227" spans="2:9" hidden="1" x14ac:dyDescent="0.2">
      <c r="B1227" t="str">
        <f t="shared" si="19"/>
        <v>201310apartmentaverage1_bed_rateSoutheast Vancouver</v>
      </c>
      <c r="C1227">
        <v>2013</v>
      </c>
      <c r="D1227">
        <v>10</v>
      </c>
      <c r="E1227" t="s">
        <v>65</v>
      </c>
      <c r="F1227" t="s">
        <v>59</v>
      </c>
      <c r="G1227" t="s">
        <v>51</v>
      </c>
      <c r="H1227" t="s">
        <v>26</v>
      </c>
      <c r="I1227">
        <v>955</v>
      </c>
    </row>
    <row r="1228" spans="2:9" hidden="1" x14ac:dyDescent="0.2">
      <c r="B1228" t="str">
        <f t="shared" si="19"/>
        <v>201310apartmentaverage1_bed_rateUniversity Endowment Lands</v>
      </c>
      <c r="C1228">
        <v>2013</v>
      </c>
      <c r="D1228">
        <v>10</v>
      </c>
      <c r="E1228" t="s">
        <v>65</v>
      </c>
      <c r="F1228" t="s">
        <v>59</v>
      </c>
      <c r="G1228" t="s">
        <v>51</v>
      </c>
      <c r="H1228" t="s">
        <v>27</v>
      </c>
      <c r="I1228">
        <v>1347</v>
      </c>
    </row>
    <row r="1229" spans="2:9" hidden="1" x14ac:dyDescent="0.2">
      <c r="B1229" t="str">
        <f t="shared" si="19"/>
        <v>201310apartmentaverage1_bed_rateCentral Park/Metrotown</v>
      </c>
      <c r="C1229">
        <v>2013</v>
      </c>
      <c r="D1229">
        <v>10</v>
      </c>
      <c r="E1229" t="s">
        <v>65</v>
      </c>
      <c r="F1229" t="s">
        <v>59</v>
      </c>
      <c r="G1229" t="s">
        <v>51</v>
      </c>
      <c r="H1229" t="s">
        <v>28</v>
      </c>
      <c r="I1229">
        <v>915</v>
      </c>
    </row>
    <row r="1230" spans="2:9" hidden="1" x14ac:dyDescent="0.2">
      <c r="B1230" t="str">
        <f t="shared" si="19"/>
        <v>201310apartmentaverage1_bed_rateSoutheast Burnaby</v>
      </c>
      <c r="C1230">
        <v>2013</v>
      </c>
      <c r="D1230">
        <v>10</v>
      </c>
      <c r="E1230" t="s">
        <v>65</v>
      </c>
      <c r="F1230" t="s">
        <v>59</v>
      </c>
      <c r="G1230" t="s">
        <v>51</v>
      </c>
      <c r="H1230" t="s">
        <v>29</v>
      </c>
      <c r="I1230">
        <v>811</v>
      </c>
    </row>
    <row r="1231" spans="2:9" hidden="1" x14ac:dyDescent="0.2">
      <c r="B1231" t="str">
        <f t="shared" si="19"/>
        <v>201310apartmentaverage1_bed_rateNorth Burnaby</v>
      </c>
      <c r="C1231">
        <v>2013</v>
      </c>
      <c r="D1231">
        <v>10</v>
      </c>
      <c r="E1231" t="s">
        <v>65</v>
      </c>
      <c r="F1231" t="s">
        <v>59</v>
      </c>
      <c r="G1231" t="s">
        <v>51</v>
      </c>
      <c r="H1231" t="s">
        <v>31</v>
      </c>
      <c r="I1231">
        <v>924</v>
      </c>
    </row>
    <row r="1232" spans="2:9" hidden="1" x14ac:dyDescent="0.2">
      <c r="B1232" t="str">
        <f t="shared" si="19"/>
        <v>201310apartmentaverage1_bed_rateNew Westminster</v>
      </c>
      <c r="C1232">
        <v>2013</v>
      </c>
      <c r="D1232">
        <v>10</v>
      </c>
      <c r="E1232" t="s">
        <v>65</v>
      </c>
      <c r="F1232" t="s">
        <v>59</v>
      </c>
      <c r="G1232" t="s">
        <v>51</v>
      </c>
      <c r="H1232" t="s">
        <v>32</v>
      </c>
      <c r="I1232">
        <v>818</v>
      </c>
    </row>
    <row r="1233" spans="2:9" hidden="1" x14ac:dyDescent="0.2">
      <c r="B1233" t="str">
        <f t="shared" si="19"/>
        <v>201310apartmentaverage1_bed_rateNorth Vancouver City</v>
      </c>
      <c r="C1233">
        <v>2013</v>
      </c>
      <c r="D1233">
        <v>10</v>
      </c>
      <c r="E1233" t="s">
        <v>65</v>
      </c>
      <c r="F1233" t="s">
        <v>59</v>
      </c>
      <c r="G1233" t="s">
        <v>51</v>
      </c>
      <c r="H1233" t="s">
        <v>60</v>
      </c>
      <c r="I1233">
        <v>1005</v>
      </c>
    </row>
    <row r="1234" spans="2:9" hidden="1" x14ac:dyDescent="0.2">
      <c r="B1234" t="str">
        <f t="shared" si="19"/>
        <v>201310apartmentaverage1_bed_rateNorth Vancouver DM</v>
      </c>
      <c r="C1234">
        <v>2013</v>
      </c>
      <c r="D1234">
        <v>10</v>
      </c>
      <c r="E1234" t="s">
        <v>65</v>
      </c>
      <c r="F1234" t="s">
        <v>59</v>
      </c>
      <c r="G1234" t="s">
        <v>51</v>
      </c>
      <c r="H1234" t="s">
        <v>34</v>
      </c>
      <c r="I1234">
        <v>1068</v>
      </c>
    </row>
    <row r="1235" spans="2:9" hidden="1" x14ac:dyDescent="0.2">
      <c r="B1235" t="str">
        <f t="shared" si="19"/>
        <v>201310apartmentaverage1_bed_rateWest Vancouver</v>
      </c>
      <c r="C1235">
        <v>2013</v>
      </c>
      <c r="D1235">
        <v>10</v>
      </c>
      <c r="E1235" t="s">
        <v>65</v>
      </c>
      <c r="F1235" t="s">
        <v>59</v>
      </c>
      <c r="G1235" t="s">
        <v>51</v>
      </c>
      <c r="H1235" t="s">
        <v>35</v>
      </c>
      <c r="I1235">
        <v>1281</v>
      </c>
    </row>
    <row r="1236" spans="2:9" hidden="1" x14ac:dyDescent="0.2">
      <c r="B1236" t="str">
        <f t="shared" si="19"/>
        <v>201310apartmentaverage1_bed_rateRichmond</v>
      </c>
      <c r="C1236">
        <v>2013</v>
      </c>
      <c r="D1236">
        <v>10</v>
      </c>
      <c r="E1236" t="s">
        <v>65</v>
      </c>
      <c r="F1236" t="s">
        <v>59</v>
      </c>
      <c r="G1236" t="s">
        <v>51</v>
      </c>
      <c r="H1236" t="s">
        <v>36</v>
      </c>
      <c r="I1236">
        <v>953</v>
      </c>
    </row>
    <row r="1237" spans="2:9" hidden="1" x14ac:dyDescent="0.2">
      <c r="B1237" t="str">
        <f t="shared" si="19"/>
        <v>201310apartmentaverage1_bed_rateDelta</v>
      </c>
      <c r="C1237">
        <v>2013</v>
      </c>
      <c r="D1237">
        <v>10</v>
      </c>
      <c r="E1237" t="s">
        <v>65</v>
      </c>
      <c r="F1237" t="s">
        <v>59</v>
      </c>
      <c r="G1237" t="s">
        <v>51</v>
      </c>
      <c r="H1237" t="s">
        <v>37</v>
      </c>
      <c r="I1237">
        <v>797</v>
      </c>
    </row>
    <row r="1238" spans="2:9" hidden="1" x14ac:dyDescent="0.2">
      <c r="B1238" t="str">
        <f t="shared" si="19"/>
        <v>201310apartmentaverage1_bed_rateSurrey</v>
      </c>
      <c r="C1238">
        <v>2013</v>
      </c>
      <c r="D1238">
        <v>10</v>
      </c>
      <c r="E1238" t="s">
        <v>65</v>
      </c>
      <c r="F1238" t="s">
        <v>59</v>
      </c>
      <c r="G1238" t="s">
        <v>51</v>
      </c>
      <c r="H1238" t="s">
        <v>38</v>
      </c>
      <c r="I1238">
        <v>751</v>
      </c>
    </row>
    <row r="1239" spans="2:9" hidden="1" x14ac:dyDescent="0.2">
      <c r="B1239" t="str">
        <f t="shared" si="19"/>
        <v>201310apartmentaverage1_bed_rateWhite Rock</v>
      </c>
      <c r="C1239">
        <v>2013</v>
      </c>
      <c r="D1239">
        <v>10</v>
      </c>
      <c r="E1239" t="s">
        <v>65</v>
      </c>
      <c r="F1239" t="s">
        <v>59</v>
      </c>
      <c r="G1239" t="s">
        <v>51</v>
      </c>
      <c r="H1239" t="s">
        <v>39</v>
      </c>
      <c r="I1239">
        <v>837</v>
      </c>
    </row>
    <row r="1240" spans="2:9" hidden="1" x14ac:dyDescent="0.2">
      <c r="B1240" t="str">
        <f t="shared" si="19"/>
        <v>201310apartmentaverage1_bed_rateLangley City and Langley DM</v>
      </c>
      <c r="C1240">
        <v>2013</v>
      </c>
      <c r="D1240">
        <v>10</v>
      </c>
      <c r="E1240" t="s">
        <v>65</v>
      </c>
      <c r="F1240" t="s">
        <v>59</v>
      </c>
      <c r="G1240" t="s">
        <v>51</v>
      </c>
      <c r="H1240" t="s">
        <v>40</v>
      </c>
      <c r="I1240">
        <v>792</v>
      </c>
    </row>
    <row r="1241" spans="2:9" hidden="1" x14ac:dyDescent="0.2">
      <c r="B1241" t="str">
        <f t="shared" si="19"/>
        <v>201310apartmentaverage1_bed_rateTri-Cities</v>
      </c>
      <c r="C1241">
        <v>2013</v>
      </c>
      <c r="D1241">
        <v>10</v>
      </c>
      <c r="E1241" t="s">
        <v>65</v>
      </c>
      <c r="F1241" t="s">
        <v>59</v>
      </c>
      <c r="G1241" t="s">
        <v>51</v>
      </c>
      <c r="H1241" t="s">
        <v>41</v>
      </c>
      <c r="I1241">
        <v>807</v>
      </c>
    </row>
    <row r="1242" spans="2:9" hidden="1" x14ac:dyDescent="0.2">
      <c r="B1242" t="str">
        <f t="shared" si="19"/>
        <v>201310apartmentaverage1_bed_rateMaple Ridge/Pitt Meadows</v>
      </c>
      <c r="C1242">
        <v>2013</v>
      </c>
      <c r="D1242">
        <v>10</v>
      </c>
      <c r="E1242" t="s">
        <v>65</v>
      </c>
      <c r="F1242" t="s">
        <v>59</v>
      </c>
      <c r="G1242" t="s">
        <v>51</v>
      </c>
      <c r="H1242" t="s">
        <v>42</v>
      </c>
      <c r="I1242">
        <v>708</v>
      </c>
    </row>
    <row r="1243" spans="2:9" hidden="1" x14ac:dyDescent="0.2">
      <c r="B1243" t="str">
        <f t="shared" si="19"/>
        <v>201310apartmentaverage1_bed_rateVancouver</v>
      </c>
      <c r="C1243">
        <v>2013</v>
      </c>
      <c r="D1243">
        <v>10</v>
      </c>
      <c r="E1243" t="s">
        <v>65</v>
      </c>
      <c r="F1243" t="s">
        <v>59</v>
      </c>
      <c r="G1243" t="s">
        <v>51</v>
      </c>
      <c r="H1243" t="s">
        <v>43</v>
      </c>
      <c r="I1243">
        <v>1005</v>
      </c>
    </row>
    <row r="1244" spans="2:9" hidden="1" x14ac:dyDescent="0.2">
      <c r="B1244" t="str">
        <f t="shared" si="19"/>
        <v>201210apartmentaverage1_bed_rateWest End/Stanley Park</v>
      </c>
      <c r="C1244">
        <v>2012</v>
      </c>
      <c r="D1244">
        <v>10</v>
      </c>
      <c r="E1244" t="s">
        <v>65</v>
      </c>
      <c r="F1244" t="s">
        <v>59</v>
      </c>
      <c r="G1244" t="s">
        <v>51</v>
      </c>
      <c r="H1244" t="s">
        <v>12</v>
      </c>
      <c r="I1244">
        <v>1145</v>
      </c>
    </row>
    <row r="1245" spans="2:9" hidden="1" x14ac:dyDescent="0.2">
      <c r="B1245" t="str">
        <f t="shared" si="19"/>
        <v>201210apartmentaverage1_bed_rateEnglish Bay</v>
      </c>
      <c r="C1245">
        <v>2012</v>
      </c>
      <c r="D1245">
        <v>10</v>
      </c>
      <c r="E1245" t="s">
        <v>65</v>
      </c>
      <c r="F1245" t="s">
        <v>59</v>
      </c>
      <c r="G1245" t="s">
        <v>51</v>
      </c>
      <c r="H1245" t="s">
        <v>16</v>
      </c>
      <c r="I1245">
        <v>1142</v>
      </c>
    </row>
    <row r="1246" spans="2:9" hidden="1" x14ac:dyDescent="0.2">
      <c r="B1246" t="str">
        <f t="shared" si="19"/>
        <v>201210apartmentaverage1_bed_rateDowntown</v>
      </c>
      <c r="C1246">
        <v>2012</v>
      </c>
      <c r="D1246">
        <v>10</v>
      </c>
      <c r="E1246" t="s">
        <v>65</v>
      </c>
      <c r="F1246" t="s">
        <v>59</v>
      </c>
      <c r="G1246" t="s">
        <v>51</v>
      </c>
      <c r="H1246" t="s">
        <v>17</v>
      </c>
      <c r="I1246">
        <v>1219</v>
      </c>
    </row>
    <row r="1247" spans="2:9" hidden="1" x14ac:dyDescent="0.2">
      <c r="B1247" t="str">
        <f t="shared" si="19"/>
        <v>201210apartmentaverage1_bed_rateSouth Granville/Oak</v>
      </c>
      <c r="C1247">
        <v>2012</v>
      </c>
      <c r="D1247">
        <v>10</v>
      </c>
      <c r="E1247" t="s">
        <v>65</v>
      </c>
      <c r="F1247" t="s">
        <v>59</v>
      </c>
      <c r="G1247" t="s">
        <v>51</v>
      </c>
      <c r="H1247" t="s">
        <v>19</v>
      </c>
      <c r="I1247">
        <v>1104</v>
      </c>
    </row>
    <row r="1248" spans="2:9" hidden="1" x14ac:dyDescent="0.2">
      <c r="B1248" t="str">
        <f t="shared" si="19"/>
        <v>201210apartmentaverage1_bed_rateKitsilano/Point Grey</v>
      </c>
      <c r="C1248">
        <v>2012</v>
      </c>
      <c r="D1248">
        <v>10</v>
      </c>
      <c r="E1248" t="s">
        <v>65</v>
      </c>
      <c r="F1248" t="s">
        <v>59</v>
      </c>
      <c r="G1248" t="s">
        <v>51</v>
      </c>
      <c r="H1248" t="s">
        <v>20</v>
      </c>
      <c r="I1248">
        <v>1102</v>
      </c>
    </row>
    <row r="1249" spans="2:9" hidden="1" x14ac:dyDescent="0.2">
      <c r="B1249" t="str">
        <f t="shared" si="19"/>
        <v>201210apartmentaverage1_bed_rateWestside/Kerrisdale</v>
      </c>
      <c r="C1249">
        <v>2012</v>
      </c>
      <c r="D1249">
        <v>10</v>
      </c>
      <c r="E1249" t="s">
        <v>65</v>
      </c>
      <c r="F1249" t="s">
        <v>59</v>
      </c>
      <c r="G1249" t="s">
        <v>51</v>
      </c>
      <c r="H1249" t="s">
        <v>21</v>
      </c>
      <c r="I1249">
        <v>1116</v>
      </c>
    </row>
    <row r="1250" spans="2:9" hidden="1" x14ac:dyDescent="0.2">
      <c r="B1250" t="str">
        <f t="shared" si="19"/>
        <v>201210apartmentaverage1_bed_rateMarpole</v>
      </c>
      <c r="C1250">
        <v>2012</v>
      </c>
      <c r="D1250">
        <v>10</v>
      </c>
      <c r="E1250" t="s">
        <v>65</v>
      </c>
      <c r="F1250" t="s">
        <v>59</v>
      </c>
      <c r="G1250" t="s">
        <v>51</v>
      </c>
      <c r="H1250" t="s">
        <v>23</v>
      </c>
      <c r="I1250">
        <v>840</v>
      </c>
    </row>
    <row r="1251" spans="2:9" hidden="1" x14ac:dyDescent="0.2">
      <c r="B1251" t="str">
        <f t="shared" si="19"/>
        <v>201210apartmentaverage1_bed_rateMount Pleasant/Renfrew Heights</v>
      </c>
      <c r="C1251">
        <v>2012</v>
      </c>
      <c r="D1251">
        <v>10</v>
      </c>
      <c r="E1251" t="s">
        <v>65</v>
      </c>
      <c r="F1251" t="s">
        <v>59</v>
      </c>
      <c r="G1251" t="s">
        <v>51</v>
      </c>
      <c r="H1251" t="s">
        <v>24</v>
      </c>
      <c r="I1251">
        <v>915</v>
      </c>
    </row>
    <row r="1252" spans="2:9" hidden="1" x14ac:dyDescent="0.2">
      <c r="B1252" t="str">
        <f t="shared" si="19"/>
        <v>201210apartmentaverage1_bed_rateEast Hastings</v>
      </c>
      <c r="C1252">
        <v>2012</v>
      </c>
      <c r="D1252">
        <v>10</v>
      </c>
      <c r="E1252" t="s">
        <v>65</v>
      </c>
      <c r="F1252" t="s">
        <v>59</v>
      </c>
      <c r="G1252" t="s">
        <v>51</v>
      </c>
      <c r="H1252" t="s">
        <v>25</v>
      </c>
      <c r="I1252">
        <v>887</v>
      </c>
    </row>
    <row r="1253" spans="2:9" hidden="1" x14ac:dyDescent="0.2">
      <c r="B1253" t="str">
        <f t="shared" si="19"/>
        <v>201210apartmentaverage1_bed_rateSoutheast Vancouver</v>
      </c>
      <c r="C1253">
        <v>2012</v>
      </c>
      <c r="D1253">
        <v>10</v>
      </c>
      <c r="E1253" t="s">
        <v>65</v>
      </c>
      <c r="F1253" t="s">
        <v>59</v>
      </c>
      <c r="G1253" t="s">
        <v>51</v>
      </c>
      <c r="H1253" t="s">
        <v>26</v>
      </c>
      <c r="I1253">
        <v>930</v>
      </c>
    </row>
    <row r="1254" spans="2:9" hidden="1" x14ac:dyDescent="0.2">
      <c r="B1254" t="str">
        <f t="shared" si="19"/>
        <v>201210apartmentaverage1_bed_rateUniversity Endowment Lands</v>
      </c>
      <c r="C1254">
        <v>2012</v>
      </c>
      <c r="D1254">
        <v>10</v>
      </c>
      <c r="E1254" t="s">
        <v>65</v>
      </c>
      <c r="F1254" t="s">
        <v>59</v>
      </c>
      <c r="G1254" t="s">
        <v>51</v>
      </c>
      <c r="H1254" t="s">
        <v>27</v>
      </c>
      <c r="I1254">
        <v>1316</v>
      </c>
    </row>
    <row r="1255" spans="2:9" hidden="1" x14ac:dyDescent="0.2">
      <c r="B1255" t="str">
        <f t="shared" si="19"/>
        <v>201210apartmentaverage1_bed_rateCentral Park/Metrotown</v>
      </c>
      <c r="C1255">
        <v>2012</v>
      </c>
      <c r="D1255">
        <v>10</v>
      </c>
      <c r="E1255" t="s">
        <v>65</v>
      </c>
      <c r="F1255" t="s">
        <v>59</v>
      </c>
      <c r="G1255" t="s">
        <v>51</v>
      </c>
      <c r="H1255" t="s">
        <v>28</v>
      </c>
      <c r="I1255">
        <v>904</v>
      </c>
    </row>
    <row r="1256" spans="2:9" hidden="1" x14ac:dyDescent="0.2">
      <c r="B1256" t="str">
        <f t="shared" si="19"/>
        <v>201210apartmentaverage1_bed_rateSoutheast Burnaby</v>
      </c>
      <c r="C1256">
        <v>2012</v>
      </c>
      <c r="D1256">
        <v>10</v>
      </c>
      <c r="E1256" t="s">
        <v>65</v>
      </c>
      <c r="F1256" t="s">
        <v>59</v>
      </c>
      <c r="G1256" t="s">
        <v>51</v>
      </c>
      <c r="H1256" t="s">
        <v>29</v>
      </c>
      <c r="I1256">
        <v>791</v>
      </c>
    </row>
    <row r="1257" spans="2:9" hidden="1" x14ac:dyDescent="0.2">
      <c r="B1257" t="str">
        <f t="shared" si="19"/>
        <v>201210apartmentaverage1_bed_rateNorth Burnaby</v>
      </c>
      <c r="C1257">
        <v>2012</v>
      </c>
      <c r="D1257">
        <v>10</v>
      </c>
      <c r="E1257" t="s">
        <v>65</v>
      </c>
      <c r="F1257" t="s">
        <v>59</v>
      </c>
      <c r="G1257" t="s">
        <v>51</v>
      </c>
      <c r="H1257" t="s">
        <v>31</v>
      </c>
      <c r="I1257">
        <v>913</v>
      </c>
    </row>
    <row r="1258" spans="2:9" hidden="1" x14ac:dyDescent="0.2">
      <c r="B1258" t="str">
        <f t="shared" si="19"/>
        <v>201210apartmentaverage1_bed_rateNew Westminster</v>
      </c>
      <c r="C1258">
        <v>2012</v>
      </c>
      <c r="D1258">
        <v>10</v>
      </c>
      <c r="E1258" t="s">
        <v>65</v>
      </c>
      <c r="F1258" t="s">
        <v>59</v>
      </c>
      <c r="G1258" t="s">
        <v>51</v>
      </c>
      <c r="H1258" t="s">
        <v>32</v>
      </c>
      <c r="I1258">
        <v>801</v>
      </c>
    </row>
    <row r="1259" spans="2:9" hidden="1" x14ac:dyDescent="0.2">
      <c r="B1259" t="str">
        <f t="shared" si="19"/>
        <v>201210apartmentaverage1_bed_rateNorth Vancouver City</v>
      </c>
      <c r="C1259">
        <v>2012</v>
      </c>
      <c r="D1259">
        <v>10</v>
      </c>
      <c r="E1259" t="s">
        <v>65</v>
      </c>
      <c r="F1259" t="s">
        <v>59</v>
      </c>
      <c r="G1259" t="s">
        <v>51</v>
      </c>
      <c r="H1259" t="s">
        <v>60</v>
      </c>
      <c r="I1259">
        <v>957</v>
      </c>
    </row>
    <row r="1260" spans="2:9" hidden="1" x14ac:dyDescent="0.2">
      <c r="B1260" t="str">
        <f t="shared" si="19"/>
        <v>201210apartmentaverage1_bed_rateNorth Vancouver DM</v>
      </c>
      <c r="C1260">
        <v>2012</v>
      </c>
      <c r="D1260">
        <v>10</v>
      </c>
      <c r="E1260" t="s">
        <v>65</v>
      </c>
      <c r="F1260" t="s">
        <v>59</v>
      </c>
      <c r="G1260" t="s">
        <v>51</v>
      </c>
      <c r="H1260" t="s">
        <v>34</v>
      </c>
      <c r="I1260">
        <v>1021</v>
      </c>
    </row>
    <row r="1261" spans="2:9" hidden="1" x14ac:dyDescent="0.2">
      <c r="B1261" t="str">
        <f t="shared" si="19"/>
        <v>201210apartmentaverage1_bed_rateWest Vancouver</v>
      </c>
      <c r="C1261">
        <v>2012</v>
      </c>
      <c r="D1261">
        <v>10</v>
      </c>
      <c r="E1261" t="s">
        <v>65</v>
      </c>
      <c r="F1261" t="s">
        <v>59</v>
      </c>
      <c r="G1261" t="s">
        <v>51</v>
      </c>
      <c r="H1261" t="s">
        <v>35</v>
      </c>
      <c r="I1261">
        <v>1248</v>
      </c>
    </row>
    <row r="1262" spans="2:9" hidden="1" x14ac:dyDescent="0.2">
      <c r="B1262" t="str">
        <f t="shared" si="19"/>
        <v>201210apartmentaverage1_bed_rateRichmond</v>
      </c>
      <c r="C1262">
        <v>2012</v>
      </c>
      <c r="D1262">
        <v>10</v>
      </c>
      <c r="E1262" t="s">
        <v>65</v>
      </c>
      <c r="F1262" t="s">
        <v>59</v>
      </c>
      <c r="G1262" t="s">
        <v>51</v>
      </c>
      <c r="H1262" t="s">
        <v>36</v>
      </c>
      <c r="I1262">
        <v>947</v>
      </c>
    </row>
    <row r="1263" spans="2:9" hidden="1" x14ac:dyDescent="0.2">
      <c r="B1263" t="str">
        <f t="shared" si="19"/>
        <v>201210apartmentaverage1_bed_rateDelta</v>
      </c>
      <c r="C1263">
        <v>2012</v>
      </c>
      <c r="D1263">
        <v>10</v>
      </c>
      <c r="E1263" t="s">
        <v>65</v>
      </c>
      <c r="F1263" t="s">
        <v>59</v>
      </c>
      <c r="G1263" t="s">
        <v>51</v>
      </c>
      <c r="H1263" t="s">
        <v>37</v>
      </c>
      <c r="I1263">
        <v>776</v>
      </c>
    </row>
    <row r="1264" spans="2:9" hidden="1" x14ac:dyDescent="0.2">
      <c r="B1264" t="str">
        <f t="shared" si="19"/>
        <v>201210apartmentaverage1_bed_rateSurrey</v>
      </c>
      <c r="C1264">
        <v>2012</v>
      </c>
      <c r="D1264">
        <v>10</v>
      </c>
      <c r="E1264" t="s">
        <v>65</v>
      </c>
      <c r="F1264" t="s">
        <v>59</v>
      </c>
      <c r="G1264" t="s">
        <v>51</v>
      </c>
      <c r="H1264" t="s">
        <v>38</v>
      </c>
      <c r="I1264">
        <v>723</v>
      </c>
    </row>
    <row r="1265" spans="2:9" hidden="1" x14ac:dyDescent="0.2">
      <c r="B1265" t="str">
        <f t="shared" si="19"/>
        <v>201210apartmentaverage1_bed_rateWhite Rock</v>
      </c>
      <c r="C1265">
        <v>2012</v>
      </c>
      <c r="D1265">
        <v>10</v>
      </c>
      <c r="E1265" t="s">
        <v>65</v>
      </c>
      <c r="F1265" t="s">
        <v>59</v>
      </c>
      <c r="G1265" t="s">
        <v>51</v>
      </c>
      <c r="H1265" t="s">
        <v>39</v>
      </c>
      <c r="I1265">
        <v>840</v>
      </c>
    </row>
    <row r="1266" spans="2:9" hidden="1" x14ac:dyDescent="0.2">
      <c r="B1266" t="str">
        <f t="shared" si="19"/>
        <v>201210apartmentaverage1_bed_rateLangley City and Langley DM</v>
      </c>
      <c r="C1266">
        <v>2012</v>
      </c>
      <c r="D1266">
        <v>10</v>
      </c>
      <c r="E1266" t="s">
        <v>65</v>
      </c>
      <c r="F1266" t="s">
        <v>59</v>
      </c>
      <c r="G1266" t="s">
        <v>51</v>
      </c>
      <c r="H1266" t="s">
        <v>40</v>
      </c>
      <c r="I1266">
        <v>758</v>
      </c>
    </row>
    <row r="1267" spans="2:9" hidden="1" x14ac:dyDescent="0.2">
      <c r="B1267" t="str">
        <f t="shared" si="19"/>
        <v>201210apartmentaverage1_bed_rateTri-Cities</v>
      </c>
      <c r="C1267">
        <v>2012</v>
      </c>
      <c r="D1267">
        <v>10</v>
      </c>
      <c r="E1267" t="s">
        <v>65</v>
      </c>
      <c r="F1267" t="s">
        <v>59</v>
      </c>
      <c r="G1267" t="s">
        <v>51</v>
      </c>
      <c r="H1267" t="s">
        <v>41</v>
      </c>
      <c r="I1267">
        <v>794</v>
      </c>
    </row>
    <row r="1268" spans="2:9" hidden="1" x14ac:dyDescent="0.2">
      <c r="B1268" t="str">
        <f t="shared" si="19"/>
        <v>201210apartmentaverage1_bed_rateMaple Ridge/Pitt Meadows</v>
      </c>
      <c r="C1268">
        <v>2012</v>
      </c>
      <c r="D1268">
        <v>10</v>
      </c>
      <c r="E1268" t="s">
        <v>65</v>
      </c>
      <c r="F1268" t="s">
        <v>59</v>
      </c>
      <c r="G1268" t="s">
        <v>51</v>
      </c>
      <c r="H1268" t="s">
        <v>42</v>
      </c>
      <c r="I1268">
        <v>709</v>
      </c>
    </row>
    <row r="1269" spans="2:9" hidden="1" x14ac:dyDescent="0.2">
      <c r="B1269" t="str">
        <f t="shared" si="19"/>
        <v>201210apartmentaverage1_bed_rateVancouver</v>
      </c>
      <c r="C1269">
        <v>2012</v>
      </c>
      <c r="D1269">
        <v>10</v>
      </c>
      <c r="E1269" t="s">
        <v>65</v>
      </c>
      <c r="F1269" t="s">
        <v>59</v>
      </c>
      <c r="G1269" t="s">
        <v>51</v>
      </c>
      <c r="H1269" t="s">
        <v>43</v>
      </c>
      <c r="I1269">
        <v>982</v>
      </c>
    </row>
    <row r="1270" spans="2:9" hidden="1" x14ac:dyDescent="0.2">
      <c r="B1270" t="str">
        <f t="shared" si="19"/>
        <v>201110apartmentaverage1_bed_rateWest End/Stanley Park</v>
      </c>
      <c r="C1270">
        <v>2011</v>
      </c>
      <c r="D1270">
        <v>10</v>
      </c>
      <c r="E1270" t="s">
        <v>65</v>
      </c>
      <c r="F1270" t="s">
        <v>59</v>
      </c>
      <c r="G1270" t="s">
        <v>51</v>
      </c>
      <c r="H1270" t="s">
        <v>12</v>
      </c>
      <c r="I1270">
        <v>1112</v>
      </c>
    </row>
    <row r="1271" spans="2:9" hidden="1" x14ac:dyDescent="0.2">
      <c r="B1271" t="str">
        <f t="shared" si="19"/>
        <v>201110apartmentaverage1_bed_rateEnglish Bay</v>
      </c>
      <c r="C1271">
        <v>2011</v>
      </c>
      <c r="D1271">
        <v>10</v>
      </c>
      <c r="E1271" t="s">
        <v>65</v>
      </c>
      <c r="F1271" t="s">
        <v>59</v>
      </c>
      <c r="G1271" t="s">
        <v>51</v>
      </c>
      <c r="H1271" t="s">
        <v>16</v>
      </c>
      <c r="I1271">
        <v>1112</v>
      </c>
    </row>
    <row r="1272" spans="2:9" hidden="1" x14ac:dyDescent="0.2">
      <c r="B1272" t="str">
        <f t="shared" si="19"/>
        <v>201110apartmentaverage1_bed_rateDowntown</v>
      </c>
      <c r="C1272">
        <v>2011</v>
      </c>
      <c r="D1272">
        <v>10</v>
      </c>
      <c r="E1272" t="s">
        <v>65</v>
      </c>
      <c r="F1272" t="s">
        <v>59</v>
      </c>
      <c r="G1272" t="s">
        <v>51</v>
      </c>
      <c r="H1272" t="s">
        <v>17</v>
      </c>
      <c r="I1272">
        <v>1194</v>
      </c>
    </row>
    <row r="1273" spans="2:9" hidden="1" x14ac:dyDescent="0.2">
      <c r="B1273" t="str">
        <f t="shared" si="19"/>
        <v>201110apartmentaverage1_bed_rateSouth Granville/Oak</v>
      </c>
      <c r="C1273">
        <v>2011</v>
      </c>
      <c r="D1273">
        <v>10</v>
      </c>
      <c r="E1273" t="s">
        <v>65</v>
      </c>
      <c r="F1273" t="s">
        <v>59</v>
      </c>
      <c r="G1273" t="s">
        <v>51</v>
      </c>
      <c r="H1273" t="s">
        <v>19</v>
      </c>
      <c r="I1273">
        <v>1084</v>
      </c>
    </row>
    <row r="1274" spans="2:9" hidden="1" x14ac:dyDescent="0.2">
      <c r="B1274" t="str">
        <f t="shared" si="19"/>
        <v>201110apartmentaverage1_bed_rateKitsilano/Point Grey</v>
      </c>
      <c r="C1274">
        <v>2011</v>
      </c>
      <c r="D1274">
        <v>10</v>
      </c>
      <c r="E1274" t="s">
        <v>65</v>
      </c>
      <c r="F1274" t="s">
        <v>59</v>
      </c>
      <c r="G1274" t="s">
        <v>51</v>
      </c>
      <c r="H1274" t="s">
        <v>20</v>
      </c>
      <c r="I1274">
        <v>1074</v>
      </c>
    </row>
    <row r="1275" spans="2:9" hidden="1" x14ac:dyDescent="0.2">
      <c r="B1275" t="str">
        <f t="shared" si="19"/>
        <v>201110apartmentaverage1_bed_rateWestside/Kerrisdale</v>
      </c>
      <c r="C1275">
        <v>2011</v>
      </c>
      <c r="D1275">
        <v>10</v>
      </c>
      <c r="E1275" t="s">
        <v>65</v>
      </c>
      <c r="F1275" t="s">
        <v>59</v>
      </c>
      <c r="G1275" t="s">
        <v>51</v>
      </c>
      <c r="H1275" t="s">
        <v>21</v>
      </c>
      <c r="I1275">
        <v>1115</v>
      </c>
    </row>
    <row r="1276" spans="2:9" hidden="1" x14ac:dyDescent="0.2">
      <c r="B1276" t="str">
        <f t="shared" si="19"/>
        <v>201110apartmentaverage1_bed_rateMarpole</v>
      </c>
      <c r="C1276">
        <v>2011</v>
      </c>
      <c r="D1276">
        <v>10</v>
      </c>
      <c r="E1276" t="s">
        <v>65</v>
      </c>
      <c r="F1276" t="s">
        <v>59</v>
      </c>
      <c r="G1276" t="s">
        <v>51</v>
      </c>
      <c r="H1276" t="s">
        <v>23</v>
      </c>
      <c r="I1276">
        <v>812</v>
      </c>
    </row>
    <row r="1277" spans="2:9" hidden="1" x14ac:dyDescent="0.2">
      <c r="B1277" t="str">
        <f t="shared" si="19"/>
        <v>201110apartmentaverage1_bed_rateMount Pleasant/Renfrew Heights</v>
      </c>
      <c r="C1277">
        <v>2011</v>
      </c>
      <c r="D1277">
        <v>10</v>
      </c>
      <c r="E1277" t="s">
        <v>65</v>
      </c>
      <c r="F1277" t="s">
        <v>59</v>
      </c>
      <c r="G1277" t="s">
        <v>51</v>
      </c>
      <c r="H1277" t="s">
        <v>24</v>
      </c>
      <c r="I1277">
        <v>915</v>
      </c>
    </row>
    <row r="1278" spans="2:9" hidden="1" x14ac:dyDescent="0.2">
      <c r="B1278" t="str">
        <f t="shared" si="19"/>
        <v>201110apartmentaverage1_bed_rateEast Hastings</v>
      </c>
      <c r="C1278">
        <v>2011</v>
      </c>
      <c r="D1278">
        <v>10</v>
      </c>
      <c r="E1278" t="s">
        <v>65</v>
      </c>
      <c r="F1278" t="s">
        <v>59</v>
      </c>
      <c r="G1278" t="s">
        <v>51</v>
      </c>
      <c r="H1278" t="s">
        <v>25</v>
      </c>
      <c r="I1278">
        <v>845</v>
      </c>
    </row>
    <row r="1279" spans="2:9" hidden="1" x14ac:dyDescent="0.2">
      <c r="B1279" t="str">
        <f t="shared" si="19"/>
        <v>201110apartmentaverage1_bed_rateSoutheast Vancouver</v>
      </c>
      <c r="C1279">
        <v>2011</v>
      </c>
      <c r="D1279">
        <v>10</v>
      </c>
      <c r="E1279" t="s">
        <v>65</v>
      </c>
      <c r="F1279" t="s">
        <v>59</v>
      </c>
      <c r="G1279" t="s">
        <v>51</v>
      </c>
      <c r="H1279" t="s">
        <v>26</v>
      </c>
      <c r="I1279">
        <v>922</v>
      </c>
    </row>
    <row r="1280" spans="2:9" hidden="1" x14ac:dyDescent="0.2">
      <c r="B1280" t="str">
        <f t="shared" si="19"/>
        <v>201110apartmentaverage1_bed_rateUniversity Endowment Lands</v>
      </c>
      <c r="C1280">
        <v>2011</v>
      </c>
      <c r="D1280">
        <v>10</v>
      </c>
      <c r="E1280" t="s">
        <v>65</v>
      </c>
      <c r="F1280" t="s">
        <v>59</v>
      </c>
      <c r="G1280" t="s">
        <v>51</v>
      </c>
      <c r="H1280" t="s">
        <v>27</v>
      </c>
      <c r="I1280">
        <v>1345</v>
      </c>
    </row>
    <row r="1281" spans="2:9" hidden="1" x14ac:dyDescent="0.2">
      <c r="B1281" t="str">
        <f t="shared" si="19"/>
        <v>201110apartmentaverage1_bed_rateCentral Park/Metrotown</v>
      </c>
      <c r="C1281">
        <v>2011</v>
      </c>
      <c r="D1281">
        <v>10</v>
      </c>
      <c r="E1281" t="s">
        <v>65</v>
      </c>
      <c r="F1281" t="s">
        <v>59</v>
      </c>
      <c r="G1281" t="s">
        <v>51</v>
      </c>
      <c r="H1281" t="s">
        <v>28</v>
      </c>
      <c r="I1281">
        <v>889</v>
      </c>
    </row>
    <row r="1282" spans="2:9" hidden="1" x14ac:dyDescent="0.2">
      <c r="B1282" t="str">
        <f t="shared" si="19"/>
        <v>201110apartmentaverage1_bed_rateSoutheast Burnaby</v>
      </c>
      <c r="C1282">
        <v>2011</v>
      </c>
      <c r="D1282">
        <v>10</v>
      </c>
      <c r="E1282" t="s">
        <v>65</v>
      </c>
      <c r="F1282" t="s">
        <v>59</v>
      </c>
      <c r="G1282" t="s">
        <v>51</v>
      </c>
      <c r="H1282" t="s">
        <v>29</v>
      </c>
      <c r="I1282">
        <v>776</v>
      </c>
    </row>
    <row r="1283" spans="2:9" hidden="1" x14ac:dyDescent="0.2">
      <c r="B1283" t="str">
        <f t="shared" si="19"/>
        <v>201110apartmentaverage1_bed_rateNorth Burnaby</v>
      </c>
      <c r="C1283">
        <v>2011</v>
      </c>
      <c r="D1283">
        <v>10</v>
      </c>
      <c r="E1283" t="s">
        <v>65</v>
      </c>
      <c r="F1283" t="s">
        <v>59</v>
      </c>
      <c r="G1283" t="s">
        <v>51</v>
      </c>
      <c r="H1283" t="s">
        <v>31</v>
      </c>
      <c r="I1283">
        <v>890</v>
      </c>
    </row>
    <row r="1284" spans="2:9" hidden="1" x14ac:dyDescent="0.2">
      <c r="B1284" t="str">
        <f t="shared" si="19"/>
        <v>201110apartmentaverage1_bed_rateNew Westminster</v>
      </c>
      <c r="C1284">
        <v>2011</v>
      </c>
      <c r="D1284">
        <v>10</v>
      </c>
      <c r="E1284" t="s">
        <v>65</v>
      </c>
      <c r="F1284" t="s">
        <v>59</v>
      </c>
      <c r="G1284" t="s">
        <v>51</v>
      </c>
      <c r="H1284" t="s">
        <v>32</v>
      </c>
      <c r="I1284">
        <v>794</v>
      </c>
    </row>
    <row r="1285" spans="2:9" hidden="1" x14ac:dyDescent="0.2">
      <c r="B1285" t="str">
        <f t="shared" si="19"/>
        <v>201110apartmentaverage1_bed_rateNorth Vancouver City</v>
      </c>
      <c r="C1285">
        <v>2011</v>
      </c>
      <c r="D1285">
        <v>10</v>
      </c>
      <c r="E1285" t="s">
        <v>65</v>
      </c>
      <c r="F1285" t="s">
        <v>59</v>
      </c>
      <c r="G1285" t="s">
        <v>51</v>
      </c>
      <c r="H1285" t="s">
        <v>60</v>
      </c>
      <c r="I1285">
        <v>943</v>
      </c>
    </row>
    <row r="1286" spans="2:9" hidden="1" x14ac:dyDescent="0.2">
      <c r="B1286" t="str">
        <f t="shared" ref="B1286:B1349" si="20">C1286&amp;D1286&amp;E1286&amp;F1286&amp;G1286&amp;H1286</f>
        <v>201110apartmentaverage1_bed_rateNorth Vancouver DM</v>
      </c>
      <c r="C1286">
        <v>2011</v>
      </c>
      <c r="D1286">
        <v>10</v>
      </c>
      <c r="E1286" t="s">
        <v>65</v>
      </c>
      <c r="F1286" t="s">
        <v>59</v>
      </c>
      <c r="G1286" t="s">
        <v>51</v>
      </c>
      <c r="H1286" t="s">
        <v>34</v>
      </c>
      <c r="I1286">
        <v>986</v>
      </c>
    </row>
    <row r="1287" spans="2:9" hidden="1" x14ac:dyDescent="0.2">
      <c r="B1287" t="str">
        <f t="shared" si="20"/>
        <v>201110apartmentaverage1_bed_rateWest Vancouver</v>
      </c>
      <c r="C1287">
        <v>2011</v>
      </c>
      <c r="D1287">
        <v>10</v>
      </c>
      <c r="E1287" t="s">
        <v>65</v>
      </c>
      <c r="F1287" t="s">
        <v>59</v>
      </c>
      <c r="G1287" t="s">
        <v>51</v>
      </c>
      <c r="H1287" t="s">
        <v>35</v>
      </c>
      <c r="I1287">
        <v>1208</v>
      </c>
    </row>
    <row r="1288" spans="2:9" hidden="1" x14ac:dyDescent="0.2">
      <c r="B1288" t="str">
        <f t="shared" si="20"/>
        <v>201110apartmentaverage1_bed_rateRichmond</v>
      </c>
      <c r="C1288">
        <v>2011</v>
      </c>
      <c r="D1288">
        <v>10</v>
      </c>
      <c r="E1288" t="s">
        <v>65</v>
      </c>
      <c r="F1288" t="s">
        <v>59</v>
      </c>
      <c r="G1288" t="s">
        <v>51</v>
      </c>
      <c r="H1288" t="s">
        <v>36</v>
      </c>
      <c r="I1288">
        <v>905</v>
      </c>
    </row>
    <row r="1289" spans="2:9" hidden="1" x14ac:dyDescent="0.2">
      <c r="B1289" t="str">
        <f t="shared" si="20"/>
        <v>201110apartmentaverage1_bed_rateDelta</v>
      </c>
      <c r="C1289">
        <v>2011</v>
      </c>
      <c r="D1289">
        <v>10</v>
      </c>
      <c r="E1289" t="s">
        <v>65</v>
      </c>
      <c r="F1289" t="s">
        <v>59</v>
      </c>
      <c r="G1289" t="s">
        <v>51</v>
      </c>
      <c r="H1289" t="s">
        <v>37</v>
      </c>
      <c r="I1289">
        <v>759</v>
      </c>
    </row>
    <row r="1290" spans="2:9" hidden="1" x14ac:dyDescent="0.2">
      <c r="B1290" t="str">
        <f t="shared" si="20"/>
        <v>201110apartmentaverage1_bed_rateSurrey</v>
      </c>
      <c r="C1290">
        <v>2011</v>
      </c>
      <c r="D1290">
        <v>10</v>
      </c>
      <c r="E1290" t="s">
        <v>65</v>
      </c>
      <c r="F1290" t="s">
        <v>59</v>
      </c>
      <c r="G1290" t="s">
        <v>51</v>
      </c>
      <c r="H1290" t="s">
        <v>38</v>
      </c>
      <c r="I1290">
        <v>718</v>
      </c>
    </row>
    <row r="1291" spans="2:9" hidden="1" x14ac:dyDescent="0.2">
      <c r="B1291" t="str">
        <f t="shared" si="20"/>
        <v>201110apartmentaverage1_bed_rateWhite Rock</v>
      </c>
      <c r="C1291">
        <v>2011</v>
      </c>
      <c r="D1291">
        <v>10</v>
      </c>
      <c r="E1291" t="s">
        <v>65</v>
      </c>
      <c r="F1291" t="s">
        <v>59</v>
      </c>
      <c r="G1291" t="s">
        <v>51</v>
      </c>
      <c r="H1291" t="s">
        <v>39</v>
      </c>
      <c r="I1291">
        <v>816</v>
      </c>
    </row>
    <row r="1292" spans="2:9" hidden="1" x14ac:dyDescent="0.2">
      <c r="B1292" t="str">
        <f t="shared" si="20"/>
        <v>201110apartmentaverage1_bed_rateLangley City and Langley DM</v>
      </c>
      <c r="C1292">
        <v>2011</v>
      </c>
      <c r="D1292">
        <v>10</v>
      </c>
      <c r="E1292" t="s">
        <v>65</v>
      </c>
      <c r="F1292" t="s">
        <v>59</v>
      </c>
      <c r="G1292" t="s">
        <v>51</v>
      </c>
      <c r="H1292" t="s">
        <v>40</v>
      </c>
      <c r="I1292">
        <v>764</v>
      </c>
    </row>
    <row r="1293" spans="2:9" hidden="1" x14ac:dyDescent="0.2">
      <c r="B1293" t="str">
        <f t="shared" si="20"/>
        <v>201110apartmentaverage1_bed_rateTri-Cities</v>
      </c>
      <c r="C1293">
        <v>2011</v>
      </c>
      <c r="D1293">
        <v>10</v>
      </c>
      <c r="E1293" t="s">
        <v>65</v>
      </c>
      <c r="F1293" t="s">
        <v>59</v>
      </c>
      <c r="G1293" t="s">
        <v>51</v>
      </c>
      <c r="H1293" t="s">
        <v>41</v>
      </c>
      <c r="I1293">
        <v>785</v>
      </c>
    </row>
    <row r="1294" spans="2:9" hidden="1" x14ac:dyDescent="0.2">
      <c r="B1294" t="str">
        <f t="shared" si="20"/>
        <v>201110apartmentaverage1_bed_rateMaple Ridge/Pitt Meadows</v>
      </c>
      <c r="C1294">
        <v>2011</v>
      </c>
      <c r="D1294">
        <v>10</v>
      </c>
      <c r="E1294" t="s">
        <v>65</v>
      </c>
      <c r="F1294" t="s">
        <v>59</v>
      </c>
      <c r="G1294" t="s">
        <v>51</v>
      </c>
      <c r="H1294" t="s">
        <v>42</v>
      </c>
      <c r="I1294">
        <v>697</v>
      </c>
    </row>
    <row r="1295" spans="2:9" hidden="1" x14ac:dyDescent="0.2">
      <c r="B1295" t="str">
        <f t="shared" si="20"/>
        <v>201110apartmentaverage1_bed_rateVancouver</v>
      </c>
      <c r="C1295">
        <v>2011</v>
      </c>
      <c r="D1295">
        <v>10</v>
      </c>
      <c r="E1295" t="s">
        <v>65</v>
      </c>
      <c r="F1295" t="s">
        <v>59</v>
      </c>
      <c r="G1295" t="s">
        <v>51</v>
      </c>
      <c r="H1295" t="s">
        <v>43</v>
      </c>
      <c r="I1295">
        <v>964</v>
      </c>
    </row>
    <row r="1296" spans="2:9" hidden="1" x14ac:dyDescent="0.2">
      <c r="B1296" t="str">
        <f t="shared" si="20"/>
        <v>201010apartmentaverage1_bed_rateWest End/Stanley Park</v>
      </c>
      <c r="C1296">
        <v>2010</v>
      </c>
      <c r="D1296">
        <v>10</v>
      </c>
      <c r="E1296" t="s">
        <v>65</v>
      </c>
      <c r="F1296" t="s">
        <v>59</v>
      </c>
      <c r="G1296" t="s">
        <v>51</v>
      </c>
      <c r="H1296" t="s">
        <v>12</v>
      </c>
      <c r="I1296">
        <v>1101</v>
      </c>
    </row>
    <row r="1297" spans="2:9" hidden="1" x14ac:dyDescent="0.2">
      <c r="B1297" t="str">
        <f t="shared" si="20"/>
        <v>201010apartmentaverage1_bed_rateEnglish Bay</v>
      </c>
      <c r="C1297">
        <v>2010</v>
      </c>
      <c r="D1297">
        <v>10</v>
      </c>
      <c r="E1297" t="s">
        <v>65</v>
      </c>
      <c r="F1297" t="s">
        <v>59</v>
      </c>
      <c r="G1297" t="s">
        <v>51</v>
      </c>
      <c r="H1297" t="s">
        <v>16</v>
      </c>
      <c r="I1297">
        <v>1080</v>
      </c>
    </row>
    <row r="1298" spans="2:9" hidden="1" x14ac:dyDescent="0.2">
      <c r="B1298" t="str">
        <f t="shared" si="20"/>
        <v>201010apartmentaverage1_bed_rateDowntown</v>
      </c>
      <c r="C1298">
        <v>2010</v>
      </c>
      <c r="D1298">
        <v>10</v>
      </c>
      <c r="E1298" t="s">
        <v>65</v>
      </c>
      <c r="F1298" t="s">
        <v>59</v>
      </c>
      <c r="G1298" t="s">
        <v>51</v>
      </c>
      <c r="H1298" t="s">
        <v>17</v>
      </c>
      <c r="I1298">
        <v>1137</v>
      </c>
    </row>
    <row r="1299" spans="2:9" hidden="1" x14ac:dyDescent="0.2">
      <c r="B1299" t="str">
        <f t="shared" si="20"/>
        <v>201010apartmentaverage1_bed_rateSouth Granville/Oak</v>
      </c>
      <c r="C1299">
        <v>2010</v>
      </c>
      <c r="D1299">
        <v>10</v>
      </c>
      <c r="E1299" t="s">
        <v>65</v>
      </c>
      <c r="F1299" t="s">
        <v>59</v>
      </c>
      <c r="G1299" t="s">
        <v>51</v>
      </c>
      <c r="H1299" t="s">
        <v>19</v>
      </c>
      <c r="I1299">
        <v>1041</v>
      </c>
    </row>
    <row r="1300" spans="2:9" hidden="1" x14ac:dyDescent="0.2">
      <c r="B1300" t="str">
        <f t="shared" si="20"/>
        <v>201010apartmentaverage1_bed_rateKitsilano/Point Grey</v>
      </c>
      <c r="C1300">
        <v>2010</v>
      </c>
      <c r="D1300">
        <v>10</v>
      </c>
      <c r="E1300" t="s">
        <v>65</v>
      </c>
      <c r="F1300" t="s">
        <v>59</v>
      </c>
      <c r="G1300" t="s">
        <v>51</v>
      </c>
      <c r="H1300" t="s">
        <v>20</v>
      </c>
      <c r="I1300">
        <v>1048</v>
      </c>
    </row>
    <row r="1301" spans="2:9" hidden="1" x14ac:dyDescent="0.2">
      <c r="B1301" t="str">
        <f t="shared" si="20"/>
        <v>201010apartmentaverage1_bed_rateWestside/Kerrisdale</v>
      </c>
      <c r="C1301">
        <v>2010</v>
      </c>
      <c r="D1301">
        <v>10</v>
      </c>
      <c r="E1301" t="s">
        <v>65</v>
      </c>
      <c r="F1301" t="s">
        <v>59</v>
      </c>
      <c r="G1301" t="s">
        <v>51</v>
      </c>
      <c r="H1301" t="s">
        <v>21</v>
      </c>
      <c r="I1301">
        <v>1106</v>
      </c>
    </row>
    <row r="1302" spans="2:9" hidden="1" x14ac:dyDescent="0.2">
      <c r="B1302" t="str">
        <f t="shared" si="20"/>
        <v>201010apartmentaverage1_bed_rateMarpole</v>
      </c>
      <c r="C1302">
        <v>2010</v>
      </c>
      <c r="D1302">
        <v>10</v>
      </c>
      <c r="E1302" t="s">
        <v>65</v>
      </c>
      <c r="F1302" t="s">
        <v>59</v>
      </c>
      <c r="G1302" t="s">
        <v>51</v>
      </c>
      <c r="H1302" t="s">
        <v>23</v>
      </c>
      <c r="I1302">
        <v>805</v>
      </c>
    </row>
    <row r="1303" spans="2:9" hidden="1" x14ac:dyDescent="0.2">
      <c r="B1303" t="str">
        <f t="shared" si="20"/>
        <v>201010apartmentaverage1_bed_rateMount Pleasant/Renfrew Heights</v>
      </c>
      <c r="C1303">
        <v>2010</v>
      </c>
      <c r="D1303">
        <v>10</v>
      </c>
      <c r="E1303" t="s">
        <v>65</v>
      </c>
      <c r="F1303" t="s">
        <v>59</v>
      </c>
      <c r="G1303" t="s">
        <v>51</v>
      </c>
      <c r="H1303" t="s">
        <v>24</v>
      </c>
      <c r="I1303">
        <v>874</v>
      </c>
    </row>
    <row r="1304" spans="2:9" hidden="1" x14ac:dyDescent="0.2">
      <c r="B1304" t="str">
        <f t="shared" si="20"/>
        <v>201010apartmentaverage1_bed_rateEast Hastings</v>
      </c>
      <c r="C1304">
        <v>2010</v>
      </c>
      <c r="D1304">
        <v>10</v>
      </c>
      <c r="E1304" t="s">
        <v>65</v>
      </c>
      <c r="F1304" t="s">
        <v>59</v>
      </c>
      <c r="G1304" t="s">
        <v>51</v>
      </c>
      <c r="H1304" t="s">
        <v>25</v>
      </c>
      <c r="I1304">
        <v>824</v>
      </c>
    </row>
    <row r="1305" spans="2:9" hidden="1" x14ac:dyDescent="0.2">
      <c r="B1305" t="str">
        <f t="shared" si="20"/>
        <v>201010apartmentaverage1_bed_rateSoutheast Vancouver</v>
      </c>
      <c r="C1305">
        <v>2010</v>
      </c>
      <c r="D1305">
        <v>10</v>
      </c>
      <c r="E1305" t="s">
        <v>65</v>
      </c>
      <c r="F1305" t="s">
        <v>59</v>
      </c>
      <c r="G1305" t="s">
        <v>51</v>
      </c>
      <c r="H1305" t="s">
        <v>26</v>
      </c>
      <c r="I1305">
        <v>891</v>
      </c>
    </row>
    <row r="1306" spans="2:9" hidden="1" x14ac:dyDescent="0.2">
      <c r="B1306" t="str">
        <f t="shared" si="20"/>
        <v>201010apartmentaverage1_bed_rateUniversity Endowment Lands</v>
      </c>
      <c r="C1306">
        <v>2010</v>
      </c>
      <c r="D1306">
        <v>10</v>
      </c>
      <c r="E1306" t="s">
        <v>65</v>
      </c>
      <c r="F1306" t="s">
        <v>59</v>
      </c>
      <c r="G1306" t="s">
        <v>51</v>
      </c>
      <c r="H1306" t="s">
        <v>27</v>
      </c>
      <c r="I1306">
        <v>1274</v>
      </c>
    </row>
    <row r="1307" spans="2:9" hidden="1" x14ac:dyDescent="0.2">
      <c r="B1307" t="str">
        <f t="shared" si="20"/>
        <v>201010apartmentaverage1_bed_rateCentral Park/Metrotown</v>
      </c>
      <c r="C1307">
        <v>2010</v>
      </c>
      <c r="D1307">
        <v>10</v>
      </c>
      <c r="E1307" t="s">
        <v>65</v>
      </c>
      <c r="F1307" t="s">
        <v>59</v>
      </c>
      <c r="G1307" t="s">
        <v>51</v>
      </c>
      <c r="H1307" t="s">
        <v>28</v>
      </c>
      <c r="I1307">
        <v>879</v>
      </c>
    </row>
    <row r="1308" spans="2:9" hidden="1" x14ac:dyDescent="0.2">
      <c r="B1308" t="str">
        <f t="shared" si="20"/>
        <v>201010apartmentaverage1_bed_rateSoutheast Burnaby</v>
      </c>
      <c r="C1308">
        <v>2010</v>
      </c>
      <c r="D1308">
        <v>10</v>
      </c>
      <c r="E1308" t="s">
        <v>65</v>
      </c>
      <c r="F1308" t="s">
        <v>59</v>
      </c>
      <c r="G1308" t="s">
        <v>51</v>
      </c>
      <c r="H1308" t="s">
        <v>29</v>
      </c>
      <c r="I1308">
        <v>760</v>
      </c>
    </row>
    <row r="1309" spans="2:9" hidden="1" x14ac:dyDescent="0.2">
      <c r="B1309" t="str">
        <f t="shared" si="20"/>
        <v>201010apartmentaverage1_bed_rateNorth Burnaby</v>
      </c>
      <c r="C1309">
        <v>2010</v>
      </c>
      <c r="D1309">
        <v>10</v>
      </c>
      <c r="E1309" t="s">
        <v>65</v>
      </c>
      <c r="F1309" t="s">
        <v>59</v>
      </c>
      <c r="G1309" t="s">
        <v>51</v>
      </c>
      <c r="H1309" t="s">
        <v>31</v>
      </c>
      <c r="I1309">
        <v>870</v>
      </c>
    </row>
    <row r="1310" spans="2:9" hidden="1" x14ac:dyDescent="0.2">
      <c r="B1310" t="str">
        <f t="shared" si="20"/>
        <v>201010apartmentaverage1_bed_rateNew Westminster</v>
      </c>
      <c r="C1310">
        <v>2010</v>
      </c>
      <c r="D1310">
        <v>10</v>
      </c>
      <c r="E1310" t="s">
        <v>65</v>
      </c>
      <c r="F1310" t="s">
        <v>59</v>
      </c>
      <c r="G1310" t="s">
        <v>51</v>
      </c>
      <c r="H1310" t="s">
        <v>32</v>
      </c>
      <c r="I1310">
        <v>777</v>
      </c>
    </row>
    <row r="1311" spans="2:9" hidden="1" x14ac:dyDescent="0.2">
      <c r="B1311" t="str">
        <f t="shared" si="20"/>
        <v>201010apartmentaverage1_bed_rateNorth Vancouver City</v>
      </c>
      <c r="C1311">
        <v>2010</v>
      </c>
      <c r="D1311">
        <v>10</v>
      </c>
      <c r="E1311" t="s">
        <v>65</v>
      </c>
      <c r="F1311" t="s">
        <v>59</v>
      </c>
      <c r="G1311" t="s">
        <v>51</v>
      </c>
      <c r="H1311" t="s">
        <v>60</v>
      </c>
      <c r="I1311">
        <v>923</v>
      </c>
    </row>
    <row r="1312" spans="2:9" hidden="1" x14ac:dyDescent="0.2">
      <c r="B1312" t="str">
        <f t="shared" si="20"/>
        <v>201010apartmentaverage1_bed_rateNorth Vancouver DM</v>
      </c>
      <c r="C1312">
        <v>2010</v>
      </c>
      <c r="D1312">
        <v>10</v>
      </c>
      <c r="E1312" t="s">
        <v>65</v>
      </c>
      <c r="F1312" t="s">
        <v>59</v>
      </c>
      <c r="G1312" t="s">
        <v>51</v>
      </c>
      <c r="H1312" t="s">
        <v>34</v>
      </c>
      <c r="I1312">
        <v>965</v>
      </c>
    </row>
    <row r="1313" spans="2:9" hidden="1" x14ac:dyDescent="0.2">
      <c r="B1313" t="str">
        <f t="shared" si="20"/>
        <v>201010apartmentaverage1_bed_rateWest Vancouver</v>
      </c>
      <c r="C1313">
        <v>2010</v>
      </c>
      <c r="D1313">
        <v>10</v>
      </c>
      <c r="E1313" t="s">
        <v>65</v>
      </c>
      <c r="F1313" t="s">
        <v>59</v>
      </c>
      <c r="G1313" t="s">
        <v>51</v>
      </c>
      <c r="H1313" t="s">
        <v>35</v>
      </c>
      <c r="I1313">
        <v>1203</v>
      </c>
    </row>
    <row r="1314" spans="2:9" hidden="1" x14ac:dyDescent="0.2">
      <c r="B1314" t="str">
        <f t="shared" si="20"/>
        <v>201010apartmentaverage1_bed_rateRichmond</v>
      </c>
      <c r="C1314">
        <v>2010</v>
      </c>
      <c r="D1314">
        <v>10</v>
      </c>
      <c r="E1314" t="s">
        <v>65</v>
      </c>
      <c r="F1314" t="s">
        <v>59</v>
      </c>
      <c r="G1314" t="s">
        <v>51</v>
      </c>
      <c r="H1314" t="s">
        <v>36</v>
      </c>
      <c r="I1314">
        <v>902</v>
      </c>
    </row>
    <row r="1315" spans="2:9" hidden="1" x14ac:dyDescent="0.2">
      <c r="B1315" t="str">
        <f t="shared" si="20"/>
        <v>201010apartmentaverage1_bed_rateDelta</v>
      </c>
      <c r="C1315">
        <v>2010</v>
      </c>
      <c r="D1315">
        <v>10</v>
      </c>
      <c r="E1315" t="s">
        <v>65</v>
      </c>
      <c r="F1315" t="s">
        <v>59</v>
      </c>
      <c r="G1315" t="s">
        <v>51</v>
      </c>
      <c r="H1315" t="s">
        <v>37</v>
      </c>
      <c r="I1315">
        <v>745</v>
      </c>
    </row>
    <row r="1316" spans="2:9" hidden="1" x14ac:dyDescent="0.2">
      <c r="B1316" t="str">
        <f t="shared" si="20"/>
        <v>201010apartmentaverage1_bed_rateSurrey</v>
      </c>
      <c r="C1316">
        <v>2010</v>
      </c>
      <c r="D1316">
        <v>10</v>
      </c>
      <c r="E1316" t="s">
        <v>65</v>
      </c>
      <c r="F1316" t="s">
        <v>59</v>
      </c>
      <c r="G1316" t="s">
        <v>51</v>
      </c>
      <c r="H1316" t="s">
        <v>38</v>
      </c>
      <c r="I1316">
        <v>725</v>
      </c>
    </row>
    <row r="1317" spans="2:9" hidden="1" x14ac:dyDescent="0.2">
      <c r="B1317" t="str">
        <f t="shared" si="20"/>
        <v>201010apartmentaverage1_bed_rateWhite Rock</v>
      </c>
      <c r="C1317">
        <v>2010</v>
      </c>
      <c r="D1317">
        <v>10</v>
      </c>
      <c r="E1317" t="s">
        <v>65</v>
      </c>
      <c r="F1317" t="s">
        <v>59</v>
      </c>
      <c r="G1317" t="s">
        <v>51</v>
      </c>
      <c r="H1317" t="s">
        <v>39</v>
      </c>
      <c r="I1317">
        <v>811</v>
      </c>
    </row>
    <row r="1318" spans="2:9" hidden="1" x14ac:dyDescent="0.2">
      <c r="B1318" t="str">
        <f t="shared" si="20"/>
        <v>201010apartmentaverage1_bed_rateLangley City and Langley DM</v>
      </c>
      <c r="C1318">
        <v>2010</v>
      </c>
      <c r="D1318">
        <v>10</v>
      </c>
      <c r="E1318" t="s">
        <v>65</v>
      </c>
      <c r="F1318" t="s">
        <v>59</v>
      </c>
      <c r="G1318" t="s">
        <v>51</v>
      </c>
      <c r="H1318" t="s">
        <v>40</v>
      </c>
      <c r="I1318">
        <v>747</v>
      </c>
    </row>
    <row r="1319" spans="2:9" hidden="1" x14ac:dyDescent="0.2">
      <c r="B1319" t="str">
        <f t="shared" si="20"/>
        <v>201010apartmentaverage1_bed_rateTri-Cities</v>
      </c>
      <c r="C1319">
        <v>2010</v>
      </c>
      <c r="D1319">
        <v>10</v>
      </c>
      <c r="E1319" t="s">
        <v>65</v>
      </c>
      <c r="F1319" t="s">
        <v>59</v>
      </c>
      <c r="G1319" t="s">
        <v>51</v>
      </c>
      <c r="H1319" t="s">
        <v>41</v>
      </c>
      <c r="I1319">
        <v>773</v>
      </c>
    </row>
    <row r="1320" spans="2:9" hidden="1" x14ac:dyDescent="0.2">
      <c r="B1320" t="str">
        <f t="shared" si="20"/>
        <v>201010apartmentaverage1_bed_rateMaple Ridge/Pitt Meadows</v>
      </c>
      <c r="C1320">
        <v>2010</v>
      </c>
      <c r="D1320">
        <v>10</v>
      </c>
      <c r="E1320" t="s">
        <v>65</v>
      </c>
      <c r="F1320" t="s">
        <v>59</v>
      </c>
      <c r="G1320" t="s">
        <v>51</v>
      </c>
      <c r="H1320" t="s">
        <v>42</v>
      </c>
      <c r="I1320">
        <v>673</v>
      </c>
    </row>
    <row r="1321" spans="2:9" hidden="1" x14ac:dyDescent="0.2">
      <c r="B1321" t="str">
        <f t="shared" si="20"/>
        <v>201010apartmentaverage1_bed_rateVancouver</v>
      </c>
      <c r="C1321">
        <v>2010</v>
      </c>
      <c r="D1321">
        <v>10</v>
      </c>
      <c r="E1321" t="s">
        <v>65</v>
      </c>
      <c r="F1321" t="s">
        <v>59</v>
      </c>
      <c r="G1321" t="s">
        <v>51</v>
      </c>
      <c r="H1321" t="s">
        <v>43</v>
      </c>
      <c r="I1321">
        <v>940</v>
      </c>
    </row>
    <row r="1322" spans="2:9" hidden="1" x14ac:dyDescent="0.2">
      <c r="B1322" t="str">
        <f t="shared" si="20"/>
        <v>200910apartmentaverage1_bed_rateVancouver</v>
      </c>
      <c r="C1322">
        <v>2009</v>
      </c>
      <c r="D1322">
        <v>10</v>
      </c>
      <c r="E1322" t="s">
        <v>65</v>
      </c>
      <c r="F1322" t="s">
        <v>59</v>
      </c>
      <c r="G1322" t="s">
        <v>51</v>
      </c>
      <c r="H1322" t="s">
        <v>43</v>
      </c>
      <c r="I1322">
        <v>919</v>
      </c>
    </row>
    <row r="1323" spans="2:9" hidden="1" x14ac:dyDescent="0.2">
      <c r="B1323" t="str">
        <f t="shared" si="20"/>
        <v>200810apartmentaverage1_bed_rateVancouver</v>
      </c>
      <c r="C1323">
        <v>2008</v>
      </c>
      <c r="D1323">
        <v>10</v>
      </c>
      <c r="E1323" t="s">
        <v>65</v>
      </c>
      <c r="F1323" t="s">
        <v>59</v>
      </c>
      <c r="G1323" t="s">
        <v>51</v>
      </c>
      <c r="H1323" t="s">
        <v>43</v>
      </c>
      <c r="I1323">
        <v>880</v>
      </c>
    </row>
    <row r="1324" spans="2:9" hidden="1" x14ac:dyDescent="0.2">
      <c r="B1324" t="str">
        <f t="shared" si="20"/>
        <v>200710apartmentaverage1_bed_rateVancouver</v>
      </c>
      <c r="C1324">
        <v>2007</v>
      </c>
      <c r="D1324">
        <v>10</v>
      </c>
      <c r="E1324" t="s">
        <v>65</v>
      </c>
      <c r="F1324" t="s">
        <v>59</v>
      </c>
      <c r="G1324" t="s">
        <v>51</v>
      </c>
      <c r="H1324" t="s">
        <v>43</v>
      </c>
      <c r="I1324">
        <v>846</v>
      </c>
    </row>
    <row r="1325" spans="2:9" hidden="1" x14ac:dyDescent="0.2">
      <c r="B1325" t="str">
        <f t="shared" si="20"/>
        <v>200610apartmentaverage1_bed_rateVancouver</v>
      </c>
      <c r="C1325">
        <v>2006</v>
      </c>
      <c r="D1325">
        <v>10</v>
      </c>
      <c r="E1325" t="s">
        <v>65</v>
      </c>
      <c r="F1325" t="s">
        <v>59</v>
      </c>
      <c r="G1325" t="s">
        <v>51</v>
      </c>
      <c r="H1325" t="s">
        <v>43</v>
      </c>
      <c r="I1325">
        <v>816</v>
      </c>
    </row>
    <row r="1326" spans="2:9" hidden="1" x14ac:dyDescent="0.2">
      <c r="B1326" t="str">
        <f t="shared" si="20"/>
        <v>201910apartmentmedian1_bed_rateWest End/Stanley Park</v>
      </c>
      <c r="C1326">
        <v>2019</v>
      </c>
      <c r="D1326">
        <v>10</v>
      </c>
      <c r="E1326" t="s">
        <v>65</v>
      </c>
      <c r="F1326" t="s">
        <v>61</v>
      </c>
      <c r="G1326" t="s">
        <v>51</v>
      </c>
      <c r="H1326" t="s">
        <v>12</v>
      </c>
      <c r="I1326">
        <v>1600</v>
      </c>
    </row>
    <row r="1327" spans="2:9" hidden="1" x14ac:dyDescent="0.2">
      <c r="B1327" t="str">
        <f t="shared" si="20"/>
        <v>201910apartmentmedian1_bed_rateEnglish Bay</v>
      </c>
      <c r="C1327">
        <v>2019</v>
      </c>
      <c r="D1327">
        <v>10</v>
      </c>
      <c r="E1327" t="s">
        <v>65</v>
      </c>
      <c r="F1327" t="s">
        <v>61</v>
      </c>
      <c r="G1327" t="s">
        <v>51</v>
      </c>
      <c r="H1327" t="s">
        <v>16</v>
      </c>
      <c r="I1327">
        <v>1750</v>
      </c>
    </row>
    <row r="1328" spans="2:9" hidden="1" x14ac:dyDescent="0.2">
      <c r="B1328" t="str">
        <f t="shared" si="20"/>
        <v>201910apartmentmedian1_bed_rateDowntown</v>
      </c>
      <c r="C1328">
        <v>2019</v>
      </c>
      <c r="D1328">
        <v>10</v>
      </c>
      <c r="E1328" t="s">
        <v>65</v>
      </c>
      <c r="F1328" t="s">
        <v>61</v>
      </c>
      <c r="G1328" t="s">
        <v>51</v>
      </c>
      <c r="H1328" t="s">
        <v>17</v>
      </c>
      <c r="I1328">
        <v>1693</v>
      </c>
    </row>
    <row r="1329" spans="2:9" hidden="1" x14ac:dyDescent="0.2">
      <c r="B1329" t="str">
        <f t="shared" si="20"/>
        <v>201910apartmentmedian1_bed_rateSouth Granville/Oak</v>
      </c>
      <c r="C1329">
        <v>2019</v>
      </c>
      <c r="D1329">
        <v>10</v>
      </c>
      <c r="E1329" t="s">
        <v>65</v>
      </c>
      <c r="F1329" t="s">
        <v>61</v>
      </c>
      <c r="G1329" t="s">
        <v>51</v>
      </c>
      <c r="H1329" t="s">
        <v>19</v>
      </c>
      <c r="I1329">
        <v>1475</v>
      </c>
    </row>
    <row r="1330" spans="2:9" hidden="1" x14ac:dyDescent="0.2">
      <c r="B1330" t="str">
        <f t="shared" si="20"/>
        <v>201910apartmentmedian1_bed_rateKitsilano/Point Grey</v>
      </c>
      <c r="C1330">
        <v>2019</v>
      </c>
      <c r="D1330">
        <v>10</v>
      </c>
      <c r="E1330" t="s">
        <v>65</v>
      </c>
      <c r="F1330" t="s">
        <v>61</v>
      </c>
      <c r="G1330" t="s">
        <v>51</v>
      </c>
      <c r="H1330" t="s">
        <v>20</v>
      </c>
      <c r="I1330">
        <v>1578</v>
      </c>
    </row>
    <row r="1331" spans="2:9" hidden="1" x14ac:dyDescent="0.2">
      <c r="B1331" t="str">
        <f t="shared" si="20"/>
        <v>201910apartmentmedian1_bed_rateWestside/Kerrisdale</v>
      </c>
      <c r="C1331">
        <v>2019</v>
      </c>
      <c r="D1331">
        <v>10</v>
      </c>
      <c r="E1331" t="s">
        <v>65</v>
      </c>
      <c r="F1331" t="s">
        <v>61</v>
      </c>
      <c r="G1331" t="s">
        <v>51</v>
      </c>
      <c r="H1331" t="s">
        <v>21</v>
      </c>
      <c r="I1331">
        <v>1454</v>
      </c>
    </row>
    <row r="1332" spans="2:9" hidden="1" x14ac:dyDescent="0.2">
      <c r="B1332" t="str">
        <f t="shared" si="20"/>
        <v>201910apartmentmedian1_bed_rateMarpole</v>
      </c>
      <c r="C1332">
        <v>2019</v>
      </c>
      <c r="D1332">
        <v>10</v>
      </c>
      <c r="E1332" t="s">
        <v>65</v>
      </c>
      <c r="F1332" t="s">
        <v>61</v>
      </c>
      <c r="G1332" t="s">
        <v>51</v>
      </c>
      <c r="H1332" t="s">
        <v>23</v>
      </c>
      <c r="I1332">
        <v>1150</v>
      </c>
    </row>
    <row r="1333" spans="2:9" hidden="1" x14ac:dyDescent="0.2">
      <c r="B1333" t="str">
        <f t="shared" si="20"/>
        <v>201910apartmentmedian1_bed_rateMount Pleasant/Renfrew Heights</v>
      </c>
      <c r="C1333">
        <v>2019</v>
      </c>
      <c r="D1333">
        <v>10</v>
      </c>
      <c r="E1333" t="s">
        <v>65</v>
      </c>
      <c r="F1333" t="s">
        <v>61</v>
      </c>
      <c r="G1333" t="s">
        <v>51</v>
      </c>
      <c r="H1333" t="s">
        <v>24</v>
      </c>
      <c r="I1333">
        <v>1275</v>
      </c>
    </row>
    <row r="1334" spans="2:9" hidden="1" x14ac:dyDescent="0.2">
      <c r="B1334" t="str">
        <f t="shared" si="20"/>
        <v>201910apartmentmedian1_bed_rateEast Hastings</v>
      </c>
      <c r="C1334">
        <v>2019</v>
      </c>
      <c r="D1334">
        <v>10</v>
      </c>
      <c r="E1334" t="s">
        <v>65</v>
      </c>
      <c r="F1334" t="s">
        <v>61</v>
      </c>
      <c r="G1334" t="s">
        <v>51</v>
      </c>
      <c r="H1334" t="s">
        <v>25</v>
      </c>
      <c r="I1334">
        <v>1200</v>
      </c>
    </row>
    <row r="1335" spans="2:9" hidden="1" x14ac:dyDescent="0.2">
      <c r="B1335" t="str">
        <f t="shared" si="20"/>
        <v>201910apartmentmedian1_bed_rateSoutheast Vancouver</v>
      </c>
      <c r="C1335">
        <v>2019</v>
      </c>
      <c r="D1335">
        <v>10</v>
      </c>
      <c r="E1335" t="s">
        <v>65</v>
      </c>
      <c r="F1335" t="s">
        <v>61</v>
      </c>
      <c r="G1335" t="s">
        <v>51</v>
      </c>
      <c r="H1335" t="s">
        <v>26</v>
      </c>
      <c r="I1335">
        <v>1236</v>
      </c>
    </row>
    <row r="1336" spans="2:9" hidden="1" x14ac:dyDescent="0.2">
      <c r="B1336" t="str">
        <f t="shared" si="20"/>
        <v>201910apartmentmedian1_bed_rateUniversity Endowment Lands</v>
      </c>
      <c r="C1336">
        <v>2019</v>
      </c>
      <c r="D1336">
        <v>10</v>
      </c>
      <c r="E1336" t="s">
        <v>65</v>
      </c>
      <c r="F1336" t="s">
        <v>61</v>
      </c>
      <c r="G1336" t="s">
        <v>51</v>
      </c>
      <c r="H1336" t="s">
        <v>27</v>
      </c>
      <c r="I1336">
        <v>1858</v>
      </c>
    </row>
    <row r="1337" spans="2:9" hidden="1" x14ac:dyDescent="0.2">
      <c r="B1337" t="str">
        <f t="shared" si="20"/>
        <v>201910apartmentmedian1_bed_rateCentral Park/Metrotown</v>
      </c>
      <c r="C1337">
        <v>2019</v>
      </c>
      <c r="D1337">
        <v>10</v>
      </c>
      <c r="E1337" t="s">
        <v>65</v>
      </c>
      <c r="F1337" t="s">
        <v>61</v>
      </c>
      <c r="G1337" t="s">
        <v>51</v>
      </c>
      <c r="H1337" t="s">
        <v>28</v>
      </c>
      <c r="I1337">
        <v>1200</v>
      </c>
    </row>
    <row r="1338" spans="2:9" hidden="1" x14ac:dyDescent="0.2">
      <c r="B1338" t="str">
        <f t="shared" si="20"/>
        <v>201910apartmentmedian1_bed_rateSoutheast Burnaby</v>
      </c>
      <c r="C1338">
        <v>2019</v>
      </c>
      <c r="D1338">
        <v>10</v>
      </c>
      <c r="E1338" t="s">
        <v>65</v>
      </c>
      <c r="F1338" t="s">
        <v>61</v>
      </c>
      <c r="G1338" t="s">
        <v>51</v>
      </c>
      <c r="H1338" t="s">
        <v>29</v>
      </c>
      <c r="I1338">
        <v>1050</v>
      </c>
    </row>
    <row r="1339" spans="2:9" hidden="1" x14ac:dyDescent="0.2">
      <c r="B1339" t="str">
        <f t="shared" si="20"/>
        <v>201910apartmentmedian1_bed_rateNorth Burnaby</v>
      </c>
      <c r="C1339">
        <v>2019</v>
      </c>
      <c r="D1339">
        <v>10</v>
      </c>
      <c r="E1339" t="s">
        <v>65</v>
      </c>
      <c r="F1339" t="s">
        <v>61</v>
      </c>
      <c r="G1339" t="s">
        <v>51</v>
      </c>
      <c r="H1339" t="s">
        <v>31</v>
      </c>
      <c r="I1339">
        <v>1225</v>
      </c>
    </row>
    <row r="1340" spans="2:9" hidden="1" x14ac:dyDescent="0.2">
      <c r="B1340" t="str">
        <f t="shared" si="20"/>
        <v>201910apartmentmedian1_bed_rateNew Westminster</v>
      </c>
      <c r="C1340">
        <v>2019</v>
      </c>
      <c r="D1340">
        <v>10</v>
      </c>
      <c r="E1340" t="s">
        <v>65</v>
      </c>
      <c r="F1340" t="s">
        <v>61</v>
      </c>
      <c r="G1340" t="s">
        <v>51</v>
      </c>
      <c r="H1340" t="s">
        <v>32</v>
      </c>
      <c r="I1340">
        <v>1135</v>
      </c>
    </row>
    <row r="1341" spans="2:9" hidden="1" x14ac:dyDescent="0.2">
      <c r="B1341" t="str">
        <f t="shared" si="20"/>
        <v>201910apartmentmedian1_bed_rateNorth Vancouver CY</v>
      </c>
      <c r="C1341">
        <v>2019</v>
      </c>
      <c r="D1341">
        <v>10</v>
      </c>
      <c r="E1341" t="s">
        <v>65</v>
      </c>
      <c r="F1341" t="s">
        <v>61</v>
      </c>
      <c r="G1341" t="s">
        <v>51</v>
      </c>
      <c r="H1341" t="s">
        <v>33</v>
      </c>
      <c r="I1341">
        <v>1350</v>
      </c>
    </row>
    <row r="1342" spans="2:9" hidden="1" x14ac:dyDescent="0.2">
      <c r="B1342" t="str">
        <f t="shared" si="20"/>
        <v>201910apartmentmedian1_bed_rateNorth Vancouver DM</v>
      </c>
      <c r="C1342">
        <v>2019</v>
      </c>
      <c r="D1342">
        <v>10</v>
      </c>
      <c r="E1342" t="s">
        <v>65</v>
      </c>
      <c r="F1342" t="s">
        <v>61</v>
      </c>
      <c r="G1342" t="s">
        <v>51</v>
      </c>
      <c r="H1342" t="s">
        <v>34</v>
      </c>
      <c r="I1342">
        <v>1525</v>
      </c>
    </row>
    <row r="1343" spans="2:9" hidden="1" x14ac:dyDescent="0.2">
      <c r="B1343" t="str">
        <f t="shared" si="20"/>
        <v>201910apartmentmedian1_bed_rateWest Vancouver</v>
      </c>
      <c r="C1343">
        <v>2019</v>
      </c>
      <c r="D1343">
        <v>10</v>
      </c>
      <c r="E1343" t="s">
        <v>65</v>
      </c>
      <c r="F1343" t="s">
        <v>61</v>
      </c>
      <c r="G1343" t="s">
        <v>51</v>
      </c>
      <c r="H1343" t="s">
        <v>35</v>
      </c>
      <c r="I1343">
        <v>1785</v>
      </c>
    </row>
    <row r="1344" spans="2:9" hidden="1" x14ac:dyDescent="0.2">
      <c r="B1344" t="str">
        <f t="shared" si="20"/>
        <v>201910apartmentmedian1_bed_rateRichmond</v>
      </c>
      <c r="C1344">
        <v>2019</v>
      </c>
      <c r="D1344">
        <v>10</v>
      </c>
      <c r="E1344" t="s">
        <v>65</v>
      </c>
      <c r="F1344" t="s">
        <v>61</v>
      </c>
      <c r="G1344" t="s">
        <v>51</v>
      </c>
      <c r="H1344" t="s">
        <v>36</v>
      </c>
      <c r="I1344">
        <v>1200</v>
      </c>
    </row>
    <row r="1345" spans="2:9" hidden="1" x14ac:dyDescent="0.2">
      <c r="B1345" t="str">
        <f t="shared" si="20"/>
        <v>201910apartmentmedian1_bed_rateDelta</v>
      </c>
      <c r="C1345">
        <v>2019</v>
      </c>
      <c r="D1345">
        <v>10</v>
      </c>
      <c r="E1345" t="s">
        <v>65</v>
      </c>
      <c r="F1345" t="s">
        <v>61</v>
      </c>
      <c r="G1345" t="s">
        <v>51</v>
      </c>
      <c r="H1345" t="s">
        <v>37</v>
      </c>
      <c r="I1345">
        <v>960</v>
      </c>
    </row>
    <row r="1346" spans="2:9" hidden="1" x14ac:dyDescent="0.2">
      <c r="B1346" t="str">
        <f t="shared" si="20"/>
        <v>201910apartmentmedian1_bed_rateSurrey</v>
      </c>
      <c r="C1346">
        <v>2019</v>
      </c>
      <c r="D1346">
        <v>10</v>
      </c>
      <c r="E1346" t="s">
        <v>65</v>
      </c>
      <c r="F1346" t="s">
        <v>61</v>
      </c>
      <c r="G1346" t="s">
        <v>51</v>
      </c>
      <c r="H1346" t="s">
        <v>38</v>
      </c>
      <c r="I1346">
        <v>1025</v>
      </c>
    </row>
    <row r="1347" spans="2:9" hidden="1" x14ac:dyDescent="0.2">
      <c r="B1347" t="str">
        <f t="shared" si="20"/>
        <v>201910apartmentmedian1_bed_rateWhite Rock</v>
      </c>
      <c r="C1347">
        <v>2019</v>
      </c>
      <c r="D1347">
        <v>10</v>
      </c>
      <c r="E1347" t="s">
        <v>65</v>
      </c>
      <c r="F1347" t="s">
        <v>61</v>
      </c>
      <c r="G1347" t="s">
        <v>51</v>
      </c>
      <c r="H1347" t="s">
        <v>39</v>
      </c>
      <c r="I1347">
        <v>1042</v>
      </c>
    </row>
    <row r="1348" spans="2:9" hidden="1" x14ac:dyDescent="0.2">
      <c r="B1348" t="str">
        <f t="shared" si="20"/>
        <v>201910apartmentmedian1_bed_rateLangley City and Langley DM</v>
      </c>
      <c r="C1348">
        <v>2019</v>
      </c>
      <c r="D1348">
        <v>10</v>
      </c>
      <c r="E1348" t="s">
        <v>65</v>
      </c>
      <c r="F1348" t="s">
        <v>61</v>
      </c>
      <c r="G1348" t="s">
        <v>51</v>
      </c>
      <c r="H1348" t="s">
        <v>40</v>
      </c>
      <c r="I1348">
        <v>1250</v>
      </c>
    </row>
    <row r="1349" spans="2:9" hidden="1" x14ac:dyDescent="0.2">
      <c r="B1349" t="str">
        <f t="shared" si="20"/>
        <v>201910apartmentmedian1_bed_rateTri-Cities</v>
      </c>
      <c r="C1349">
        <v>2019</v>
      </c>
      <c r="D1349">
        <v>10</v>
      </c>
      <c r="E1349" t="s">
        <v>65</v>
      </c>
      <c r="F1349" t="s">
        <v>61</v>
      </c>
      <c r="G1349" t="s">
        <v>51</v>
      </c>
      <c r="H1349" t="s">
        <v>41</v>
      </c>
      <c r="I1349">
        <v>1107</v>
      </c>
    </row>
    <row r="1350" spans="2:9" hidden="1" x14ac:dyDescent="0.2">
      <c r="B1350" t="str">
        <f t="shared" ref="B1350:B1413" si="21">C1350&amp;D1350&amp;E1350&amp;F1350&amp;G1350&amp;H1350</f>
        <v>201910apartmentmedian1_bed_rateMaple Ridge/Pitt Meadows</v>
      </c>
      <c r="C1350">
        <v>2019</v>
      </c>
      <c r="D1350">
        <v>10</v>
      </c>
      <c r="E1350" t="s">
        <v>65</v>
      </c>
      <c r="F1350" t="s">
        <v>61</v>
      </c>
      <c r="G1350" t="s">
        <v>51</v>
      </c>
      <c r="H1350" t="s">
        <v>42</v>
      </c>
      <c r="I1350">
        <v>991</v>
      </c>
    </row>
    <row r="1351" spans="2:9" hidden="1" x14ac:dyDescent="0.2">
      <c r="B1351" t="str">
        <f t="shared" si="21"/>
        <v>201910apartmentmedian1_bed_rateVancouver</v>
      </c>
      <c r="C1351">
        <v>2019</v>
      </c>
      <c r="D1351">
        <v>10</v>
      </c>
      <c r="E1351" t="s">
        <v>65</v>
      </c>
      <c r="F1351" t="s">
        <v>61</v>
      </c>
      <c r="G1351" t="s">
        <v>51</v>
      </c>
      <c r="H1351" t="s">
        <v>43</v>
      </c>
      <c r="I1351">
        <v>1350</v>
      </c>
    </row>
    <row r="1352" spans="2:9" hidden="1" x14ac:dyDescent="0.2">
      <c r="B1352" t="str">
        <f t="shared" si="21"/>
        <v>201810apartmentmedian1_bed_rateWest End/Stanley Park</v>
      </c>
      <c r="C1352">
        <v>2018</v>
      </c>
      <c r="D1352">
        <v>10</v>
      </c>
      <c r="E1352" t="s">
        <v>65</v>
      </c>
      <c r="F1352" t="s">
        <v>61</v>
      </c>
      <c r="G1352" t="s">
        <v>51</v>
      </c>
      <c r="H1352" t="s">
        <v>12</v>
      </c>
      <c r="I1352">
        <v>1500</v>
      </c>
    </row>
    <row r="1353" spans="2:9" hidden="1" x14ac:dyDescent="0.2">
      <c r="B1353" t="str">
        <f t="shared" si="21"/>
        <v>201810apartmentmedian1_bed_rateEnglish Bay</v>
      </c>
      <c r="C1353">
        <v>2018</v>
      </c>
      <c r="D1353">
        <v>10</v>
      </c>
      <c r="E1353" t="s">
        <v>65</v>
      </c>
      <c r="F1353" t="s">
        <v>61</v>
      </c>
      <c r="G1353" t="s">
        <v>51</v>
      </c>
      <c r="H1353" t="s">
        <v>16</v>
      </c>
      <c r="I1353">
        <v>1600</v>
      </c>
    </row>
    <row r="1354" spans="2:9" hidden="1" x14ac:dyDescent="0.2">
      <c r="B1354" t="str">
        <f t="shared" si="21"/>
        <v>201810apartmentmedian1_bed_rateDowntown</v>
      </c>
      <c r="C1354">
        <v>2018</v>
      </c>
      <c r="D1354">
        <v>10</v>
      </c>
      <c r="E1354" t="s">
        <v>65</v>
      </c>
      <c r="F1354" t="s">
        <v>61</v>
      </c>
      <c r="G1354" t="s">
        <v>51</v>
      </c>
      <c r="H1354" t="s">
        <v>17</v>
      </c>
      <c r="I1354">
        <v>1600</v>
      </c>
    </row>
    <row r="1355" spans="2:9" hidden="1" x14ac:dyDescent="0.2">
      <c r="B1355" t="str">
        <f t="shared" si="21"/>
        <v>201810apartmentmedian1_bed_rateSouth Granville/Oak</v>
      </c>
      <c r="C1355">
        <v>2018</v>
      </c>
      <c r="D1355">
        <v>10</v>
      </c>
      <c r="E1355" t="s">
        <v>65</v>
      </c>
      <c r="F1355" t="s">
        <v>61</v>
      </c>
      <c r="G1355" t="s">
        <v>51</v>
      </c>
      <c r="H1355" t="s">
        <v>19</v>
      </c>
      <c r="I1355">
        <v>1400</v>
      </c>
    </row>
    <row r="1356" spans="2:9" hidden="1" x14ac:dyDescent="0.2">
      <c r="B1356" t="str">
        <f t="shared" si="21"/>
        <v>201810apartmentmedian1_bed_rateKitsilano/Point Grey</v>
      </c>
      <c r="C1356">
        <v>2018</v>
      </c>
      <c r="D1356">
        <v>10</v>
      </c>
      <c r="E1356" t="s">
        <v>65</v>
      </c>
      <c r="F1356" t="s">
        <v>61</v>
      </c>
      <c r="G1356" t="s">
        <v>51</v>
      </c>
      <c r="H1356" t="s">
        <v>20</v>
      </c>
      <c r="I1356">
        <v>1450</v>
      </c>
    </row>
    <row r="1357" spans="2:9" hidden="1" x14ac:dyDescent="0.2">
      <c r="B1357" t="str">
        <f t="shared" si="21"/>
        <v>201810apartmentmedian1_bed_rateWestside/Kerrisdale</v>
      </c>
      <c r="C1357">
        <v>2018</v>
      </c>
      <c r="D1357">
        <v>10</v>
      </c>
      <c r="E1357" t="s">
        <v>65</v>
      </c>
      <c r="F1357" t="s">
        <v>61</v>
      </c>
      <c r="G1357" t="s">
        <v>51</v>
      </c>
      <c r="H1357" t="s">
        <v>21</v>
      </c>
      <c r="I1357">
        <v>1475</v>
      </c>
    </row>
    <row r="1358" spans="2:9" hidden="1" x14ac:dyDescent="0.2">
      <c r="B1358" t="str">
        <f t="shared" si="21"/>
        <v>201810apartmentmedian1_bed_rateMarpole</v>
      </c>
      <c r="C1358">
        <v>2018</v>
      </c>
      <c r="D1358">
        <v>10</v>
      </c>
      <c r="E1358" t="s">
        <v>65</v>
      </c>
      <c r="F1358" t="s">
        <v>61</v>
      </c>
      <c r="G1358" t="s">
        <v>51</v>
      </c>
      <c r="H1358" t="s">
        <v>23</v>
      </c>
      <c r="I1358">
        <v>1000</v>
      </c>
    </row>
    <row r="1359" spans="2:9" hidden="1" x14ac:dyDescent="0.2">
      <c r="B1359" t="str">
        <f t="shared" si="21"/>
        <v>201810apartmentmedian1_bed_rateMount Pleasant/Renfrew Heights</v>
      </c>
      <c r="C1359">
        <v>2018</v>
      </c>
      <c r="D1359">
        <v>10</v>
      </c>
      <c r="E1359" t="s">
        <v>65</v>
      </c>
      <c r="F1359" t="s">
        <v>61</v>
      </c>
      <c r="G1359" t="s">
        <v>51</v>
      </c>
      <c r="H1359" t="s">
        <v>24</v>
      </c>
      <c r="I1359">
        <v>1200</v>
      </c>
    </row>
    <row r="1360" spans="2:9" hidden="1" x14ac:dyDescent="0.2">
      <c r="B1360" t="str">
        <f t="shared" si="21"/>
        <v>201810apartmentmedian1_bed_rateEast Hastings</v>
      </c>
      <c r="C1360">
        <v>2018</v>
      </c>
      <c r="D1360">
        <v>10</v>
      </c>
      <c r="E1360" t="s">
        <v>65</v>
      </c>
      <c r="F1360" t="s">
        <v>61</v>
      </c>
      <c r="G1360" t="s">
        <v>51</v>
      </c>
      <c r="H1360" t="s">
        <v>25</v>
      </c>
      <c r="I1360">
        <v>1144</v>
      </c>
    </row>
    <row r="1361" spans="2:9" hidden="1" x14ac:dyDescent="0.2">
      <c r="B1361" t="str">
        <f t="shared" si="21"/>
        <v>201810apartmentmedian1_bed_rateSoutheast Vancouver</v>
      </c>
      <c r="C1361">
        <v>2018</v>
      </c>
      <c r="D1361">
        <v>10</v>
      </c>
      <c r="E1361" t="s">
        <v>65</v>
      </c>
      <c r="F1361" t="s">
        <v>61</v>
      </c>
      <c r="G1361" t="s">
        <v>51</v>
      </c>
      <c r="H1361" t="s">
        <v>26</v>
      </c>
      <c r="I1361">
        <v>1166</v>
      </c>
    </row>
    <row r="1362" spans="2:9" hidden="1" x14ac:dyDescent="0.2">
      <c r="B1362" t="str">
        <f t="shared" si="21"/>
        <v>201810apartmentmedian1_bed_rateUniversity Endowment Lands</v>
      </c>
      <c r="C1362">
        <v>2018</v>
      </c>
      <c r="D1362">
        <v>10</v>
      </c>
      <c r="E1362" t="s">
        <v>65</v>
      </c>
      <c r="F1362" t="s">
        <v>61</v>
      </c>
      <c r="G1362" t="s">
        <v>51</v>
      </c>
      <c r="H1362" t="s">
        <v>27</v>
      </c>
      <c r="I1362">
        <v>1741</v>
      </c>
    </row>
    <row r="1363" spans="2:9" hidden="1" x14ac:dyDescent="0.2">
      <c r="B1363" t="str">
        <f t="shared" si="21"/>
        <v>201810apartmentmedian1_bed_rateCentral Park/Metrotown</v>
      </c>
      <c r="C1363">
        <v>2018</v>
      </c>
      <c r="D1363">
        <v>10</v>
      </c>
      <c r="E1363" t="s">
        <v>65</v>
      </c>
      <c r="F1363" t="s">
        <v>61</v>
      </c>
      <c r="G1363" t="s">
        <v>51</v>
      </c>
      <c r="H1363" t="s">
        <v>28</v>
      </c>
      <c r="I1363">
        <v>1100</v>
      </c>
    </row>
    <row r="1364" spans="2:9" hidden="1" x14ac:dyDescent="0.2">
      <c r="B1364" t="str">
        <f t="shared" si="21"/>
        <v>201810apartmentmedian1_bed_rateSoutheast Burnaby</v>
      </c>
      <c r="C1364">
        <v>2018</v>
      </c>
      <c r="D1364">
        <v>10</v>
      </c>
      <c r="E1364" t="s">
        <v>65</v>
      </c>
      <c r="F1364" t="s">
        <v>61</v>
      </c>
      <c r="G1364" t="s">
        <v>51</v>
      </c>
      <c r="H1364" t="s">
        <v>29</v>
      </c>
      <c r="I1364">
        <v>975</v>
      </c>
    </row>
    <row r="1365" spans="2:9" hidden="1" x14ac:dyDescent="0.2">
      <c r="B1365" t="str">
        <f t="shared" si="21"/>
        <v>201810apartmentmedian1_bed_rateNorth Burnaby</v>
      </c>
      <c r="C1365">
        <v>2018</v>
      </c>
      <c r="D1365">
        <v>10</v>
      </c>
      <c r="E1365" t="s">
        <v>65</v>
      </c>
      <c r="F1365" t="s">
        <v>61</v>
      </c>
      <c r="G1365" t="s">
        <v>51</v>
      </c>
      <c r="H1365" t="s">
        <v>31</v>
      </c>
      <c r="I1365">
        <v>1150</v>
      </c>
    </row>
    <row r="1366" spans="2:9" hidden="1" x14ac:dyDescent="0.2">
      <c r="B1366" t="str">
        <f t="shared" si="21"/>
        <v>201810apartmentmedian1_bed_rateNew Westminster</v>
      </c>
      <c r="C1366">
        <v>2018</v>
      </c>
      <c r="D1366">
        <v>10</v>
      </c>
      <c r="E1366" t="s">
        <v>65</v>
      </c>
      <c r="F1366" t="s">
        <v>61</v>
      </c>
      <c r="G1366" t="s">
        <v>51</v>
      </c>
      <c r="H1366" t="s">
        <v>32</v>
      </c>
      <c r="I1366">
        <v>1057</v>
      </c>
    </row>
    <row r="1367" spans="2:9" hidden="1" x14ac:dyDescent="0.2">
      <c r="B1367" t="str">
        <f t="shared" si="21"/>
        <v>201810apartmentmedian1_bed_rateNorth Vancouver CY</v>
      </c>
      <c r="C1367">
        <v>2018</v>
      </c>
      <c r="D1367">
        <v>10</v>
      </c>
      <c r="E1367" t="s">
        <v>65</v>
      </c>
      <c r="F1367" t="s">
        <v>61</v>
      </c>
      <c r="G1367" t="s">
        <v>51</v>
      </c>
      <c r="H1367" t="s">
        <v>33</v>
      </c>
      <c r="I1367">
        <v>1298</v>
      </c>
    </row>
    <row r="1368" spans="2:9" hidden="1" x14ac:dyDescent="0.2">
      <c r="B1368" t="str">
        <f t="shared" si="21"/>
        <v>201810apartmentmedian1_bed_rateNorth Vancouver DM</v>
      </c>
      <c r="C1368">
        <v>2018</v>
      </c>
      <c r="D1368">
        <v>10</v>
      </c>
      <c r="E1368" t="s">
        <v>65</v>
      </c>
      <c r="F1368" t="s">
        <v>61</v>
      </c>
      <c r="G1368" t="s">
        <v>51</v>
      </c>
      <c r="H1368" t="s">
        <v>34</v>
      </c>
      <c r="I1368">
        <v>1460</v>
      </c>
    </row>
    <row r="1369" spans="2:9" hidden="1" x14ac:dyDescent="0.2">
      <c r="B1369" t="str">
        <f t="shared" si="21"/>
        <v>201810apartmentmedian1_bed_rateWest Vancouver</v>
      </c>
      <c r="C1369">
        <v>2018</v>
      </c>
      <c r="D1369">
        <v>10</v>
      </c>
      <c r="E1369" t="s">
        <v>65</v>
      </c>
      <c r="F1369" t="s">
        <v>61</v>
      </c>
      <c r="G1369" t="s">
        <v>51</v>
      </c>
      <c r="H1369" t="s">
        <v>35</v>
      </c>
      <c r="I1369">
        <v>1610</v>
      </c>
    </row>
    <row r="1370" spans="2:9" hidden="1" x14ac:dyDescent="0.2">
      <c r="B1370" t="str">
        <f t="shared" si="21"/>
        <v>201810apartmentmedian1_bed_rateRichmond</v>
      </c>
      <c r="C1370">
        <v>2018</v>
      </c>
      <c r="D1370">
        <v>10</v>
      </c>
      <c r="E1370" t="s">
        <v>65</v>
      </c>
      <c r="F1370" t="s">
        <v>61</v>
      </c>
      <c r="G1370" t="s">
        <v>51</v>
      </c>
      <c r="H1370" t="s">
        <v>36</v>
      </c>
      <c r="I1370">
        <v>1150</v>
      </c>
    </row>
    <row r="1371" spans="2:9" hidden="1" x14ac:dyDescent="0.2">
      <c r="B1371" t="str">
        <f t="shared" si="21"/>
        <v>201810apartmentmedian1_bed_rateDelta</v>
      </c>
      <c r="C1371">
        <v>2018</v>
      </c>
      <c r="D1371">
        <v>10</v>
      </c>
      <c r="E1371" t="s">
        <v>65</v>
      </c>
      <c r="F1371" t="s">
        <v>61</v>
      </c>
      <c r="G1371" t="s">
        <v>51</v>
      </c>
      <c r="H1371" t="s">
        <v>37</v>
      </c>
      <c r="I1371">
        <v>918</v>
      </c>
    </row>
    <row r="1372" spans="2:9" hidden="1" x14ac:dyDescent="0.2">
      <c r="B1372" t="str">
        <f t="shared" si="21"/>
        <v>201810apartmentmedian1_bed_rateSurrey</v>
      </c>
      <c r="C1372">
        <v>2018</v>
      </c>
      <c r="D1372">
        <v>10</v>
      </c>
      <c r="E1372" t="s">
        <v>65</v>
      </c>
      <c r="F1372" t="s">
        <v>61</v>
      </c>
      <c r="G1372" t="s">
        <v>51</v>
      </c>
      <c r="H1372" t="s">
        <v>38</v>
      </c>
      <c r="I1372">
        <v>960</v>
      </c>
    </row>
    <row r="1373" spans="2:9" hidden="1" x14ac:dyDescent="0.2">
      <c r="B1373" t="str">
        <f t="shared" si="21"/>
        <v>201810apartmentmedian1_bed_rateWhite Rock</v>
      </c>
      <c r="C1373">
        <v>2018</v>
      </c>
      <c r="D1373">
        <v>10</v>
      </c>
      <c r="E1373" t="s">
        <v>65</v>
      </c>
      <c r="F1373" t="s">
        <v>61</v>
      </c>
      <c r="G1373" t="s">
        <v>51</v>
      </c>
      <c r="H1373" t="s">
        <v>39</v>
      </c>
      <c r="I1373">
        <v>960</v>
      </c>
    </row>
    <row r="1374" spans="2:9" hidden="1" x14ac:dyDescent="0.2">
      <c r="B1374" t="str">
        <f t="shared" si="21"/>
        <v>201810apartmentmedian1_bed_rateLangley City and Langley DM</v>
      </c>
      <c r="C1374">
        <v>2018</v>
      </c>
      <c r="D1374">
        <v>10</v>
      </c>
      <c r="E1374" t="s">
        <v>65</v>
      </c>
      <c r="F1374" t="s">
        <v>61</v>
      </c>
      <c r="G1374" t="s">
        <v>51</v>
      </c>
      <c r="H1374" t="s">
        <v>40</v>
      </c>
      <c r="I1374">
        <v>988</v>
      </c>
    </row>
    <row r="1375" spans="2:9" hidden="1" x14ac:dyDescent="0.2">
      <c r="B1375" t="str">
        <f t="shared" si="21"/>
        <v>201810apartmentmedian1_bed_rateTri-Cities</v>
      </c>
      <c r="C1375">
        <v>2018</v>
      </c>
      <c r="D1375">
        <v>10</v>
      </c>
      <c r="E1375" t="s">
        <v>65</v>
      </c>
      <c r="F1375" t="s">
        <v>61</v>
      </c>
      <c r="G1375" t="s">
        <v>51</v>
      </c>
      <c r="H1375" t="s">
        <v>41</v>
      </c>
      <c r="I1375">
        <v>1063</v>
      </c>
    </row>
    <row r="1376" spans="2:9" hidden="1" x14ac:dyDescent="0.2">
      <c r="B1376" t="str">
        <f t="shared" si="21"/>
        <v>201810apartmentmedian1_bed_rateMaple Ridge/Pitt Meadows</v>
      </c>
      <c r="C1376">
        <v>2018</v>
      </c>
      <c r="D1376">
        <v>10</v>
      </c>
      <c r="E1376" t="s">
        <v>65</v>
      </c>
      <c r="F1376" t="s">
        <v>61</v>
      </c>
      <c r="G1376" t="s">
        <v>51</v>
      </c>
      <c r="H1376" t="s">
        <v>42</v>
      </c>
      <c r="I1376">
        <v>909</v>
      </c>
    </row>
    <row r="1377" spans="2:9" hidden="1" x14ac:dyDescent="0.2">
      <c r="B1377" t="str">
        <f t="shared" si="21"/>
        <v>201810apartmentmedian1_bed_rateVancouver</v>
      </c>
      <c r="C1377">
        <v>2018</v>
      </c>
      <c r="D1377">
        <v>10</v>
      </c>
      <c r="E1377" t="s">
        <v>65</v>
      </c>
      <c r="F1377" t="s">
        <v>61</v>
      </c>
      <c r="G1377" t="s">
        <v>51</v>
      </c>
      <c r="H1377" t="s">
        <v>43</v>
      </c>
      <c r="I1377">
        <v>1250</v>
      </c>
    </row>
    <row r="1378" spans="2:9" hidden="1" x14ac:dyDescent="0.2">
      <c r="B1378" t="str">
        <f t="shared" si="21"/>
        <v>201710apartmentmedian1_bed_rateWest End/Stanley Park</v>
      </c>
      <c r="C1378">
        <v>2017</v>
      </c>
      <c r="D1378">
        <v>10</v>
      </c>
      <c r="E1378" t="s">
        <v>65</v>
      </c>
      <c r="F1378" t="s">
        <v>61</v>
      </c>
      <c r="G1378" t="s">
        <v>51</v>
      </c>
      <c r="H1378" t="s">
        <v>12</v>
      </c>
      <c r="I1378">
        <v>1388</v>
      </c>
    </row>
    <row r="1379" spans="2:9" hidden="1" x14ac:dyDescent="0.2">
      <c r="B1379" t="str">
        <f t="shared" si="21"/>
        <v>201710apartmentmedian1_bed_rateEnglish Bay</v>
      </c>
      <c r="C1379">
        <v>2017</v>
      </c>
      <c r="D1379">
        <v>10</v>
      </c>
      <c r="E1379" t="s">
        <v>65</v>
      </c>
      <c r="F1379" t="s">
        <v>61</v>
      </c>
      <c r="G1379" t="s">
        <v>51</v>
      </c>
      <c r="H1379" t="s">
        <v>16</v>
      </c>
      <c r="I1379">
        <v>1450</v>
      </c>
    </row>
    <row r="1380" spans="2:9" hidden="1" x14ac:dyDescent="0.2">
      <c r="B1380" t="str">
        <f t="shared" si="21"/>
        <v>201710apartmentmedian1_bed_rateDowntown</v>
      </c>
      <c r="C1380">
        <v>2017</v>
      </c>
      <c r="D1380">
        <v>10</v>
      </c>
      <c r="E1380" t="s">
        <v>65</v>
      </c>
      <c r="F1380" t="s">
        <v>61</v>
      </c>
      <c r="G1380" t="s">
        <v>51</v>
      </c>
      <c r="H1380" t="s">
        <v>17</v>
      </c>
      <c r="I1380">
        <v>1521</v>
      </c>
    </row>
    <row r="1381" spans="2:9" hidden="1" x14ac:dyDescent="0.2">
      <c r="B1381" t="str">
        <f t="shared" si="21"/>
        <v>201710apartmentmedian1_bed_rateSouth Granville/Oak</v>
      </c>
      <c r="C1381">
        <v>2017</v>
      </c>
      <c r="D1381">
        <v>10</v>
      </c>
      <c r="E1381" t="s">
        <v>65</v>
      </c>
      <c r="F1381" t="s">
        <v>61</v>
      </c>
      <c r="G1381" t="s">
        <v>51</v>
      </c>
      <c r="H1381" t="s">
        <v>19</v>
      </c>
      <c r="I1381">
        <v>1315</v>
      </c>
    </row>
    <row r="1382" spans="2:9" hidden="1" x14ac:dyDescent="0.2">
      <c r="B1382" t="str">
        <f t="shared" si="21"/>
        <v>201710apartmentmedian1_bed_rateKitsilano/Point Grey</v>
      </c>
      <c r="C1382">
        <v>2017</v>
      </c>
      <c r="D1382">
        <v>10</v>
      </c>
      <c r="E1382" t="s">
        <v>65</v>
      </c>
      <c r="F1382" t="s">
        <v>61</v>
      </c>
      <c r="G1382" t="s">
        <v>51</v>
      </c>
      <c r="H1382" t="s">
        <v>20</v>
      </c>
      <c r="I1382">
        <v>1375</v>
      </c>
    </row>
    <row r="1383" spans="2:9" hidden="1" x14ac:dyDescent="0.2">
      <c r="B1383" t="str">
        <f t="shared" si="21"/>
        <v>201710apartmentmedian1_bed_rateWestside/Kerrisdale</v>
      </c>
      <c r="C1383">
        <v>2017</v>
      </c>
      <c r="D1383">
        <v>10</v>
      </c>
      <c r="E1383" t="s">
        <v>65</v>
      </c>
      <c r="F1383" t="s">
        <v>61</v>
      </c>
      <c r="G1383" t="s">
        <v>51</v>
      </c>
      <c r="H1383" t="s">
        <v>21</v>
      </c>
      <c r="I1383">
        <v>1300</v>
      </c>
    </row>
    <row r="1384" spans="2:9" hidden="1" x14ac:dyDescent="0.2">
      <c r="B1384" t="str">
        <f t="shared" si="21"/>
        <v>201710apartmentmedian1_bed_rateMarpole</v>
      </c>
      <c r="C1384">
        <v>2017</v>
      </c>
      <c r="D1384">
        <v>10</v>
      </c>
      <c r="E1384" t="s">
        <v>65</v>
      </c>
      <c r="F1384" t="s">
        <v>61</v>
      </c>
      <c r="G1384" t="s">
        <v>51</v>
      </c>
      <c r="H1384" t="s">
        <v>23</v>
      </c>
      <c r="I1384">
        <v>938</v>
      </c>
    </row>
    <row r="1385" spans="2:9" hidden="1" x14ac:dyDescent="0.2">
      <c r="B1385" t="str">
        <f t="shared" si="21"/>
        <v>201710apartmentmedian1_bed_rateMount Pleasant/Renfrew Heights</v>
      </c>
      <c r="C1385">
        <v>2017</v>
      </c>
      <c r="D1385">
        <v>10</v>
      </c>
      <c r="E1385" t="s">
        <v>65</v>
      </c>
      <c r="F1385" t="s">
        <v>61</v>
      </c>
      <c r="G1385" t="s">
        <v>51</v>
      </c>
      <c r="H1385" t="s">
        <v>24</v>
      </c>
      <c r="I1385">
        <v>1125</v>
      </c>
    </row>
    <row r="1386" spans="2:9" hidden="1" x14ac:dyDescent="0.2">
      <c r="B1386" t="str">
        <f t="shared" si="21"/>
        <v>201710apartmentmedian1_bed_rateEast Hastings</v>
      </c>
      <c r="C1386">
        <v>2017</v>
      </c>
      <c r="D1386">
        <v>10</v>
      </c>
      <c r="E1386" t="s">
        <v>65</v>
      </c>
      <c r="F1386" t="s">
        <v>61</v>
      </c>
      <c r="G1386" t="s">
        <v>51</v>
      </c>
      <c r="H1386" t="s">
        <v>25</v>
      </c>
      <c r="I1386">
        <v>1025</v>
      </c>
    </row>
    <row r="1387" spans="2:9" hidden="1" x14ac:dyDescent="0.2">
      <c r="B1387" t="str">
        <f t="shared" si="21"/>
        <v>201710apartmentmedian1_bed_rateSoutheast Vancouver</v>
      </c>
      <c r="C1387">
        <v>2017</v>
      </c>
      <c r="D1387">
        <v>10</v>
      </c>
      <c r="E1387" t="s">
        <v>65</v>
      </c>
      <c r="F1387" t="s">
        <v>61</v>
      </c>
      <c r="G1387" t="s">
        <v>51</v>
      </c>
      <c r="H1387" t="s">
        <v>26</v>
      </c>
      <c r="I1387">
        <v>1100</v>
      </c>
    </row>
    <row r="1388" spans="2:9" hidden="1" x14ac:dyDescent="0.2">
      <c r="B1388" t="str">
        <f t="shared" si="21"/>
        <v>201710apartmentmedian1_bed_rateUniversity Endowment Lands</v>
      </c>
      <c r="C1388">
        <v>2017</v>
      </c>
      <c r="D1388">
        <v>10</v>
      </c>
      <c r="E1388" t="s">
        <v>65</v>
      </c>
      <c r="F1388" t="s">
        <v>61</v>
      </c>
      <c r="G1388" t="s">
        <v>51</v>
      </c>
      <c r="H1388" t="s">
        <v>27</v>
      </c>
      <c r="I1388">
        <v>1660</v>
      </c>
    </row>
    <row r="1389" spans="2:9" hidden="1" x14ac:dyDescent="0.2">
      <c r="B1389" t="str">
        <f t="shared" si="21"/>
        <v>201710apartmentmedian1_bed_rateCentral Park/Metrotown</v>
      </c>
      <c r="C1389">
        <v>2017</v>
      </c>
      <c r="D1389">
        <v>10</v>
      </c>
      <c r="E1389" t="s">
        <v>65</v>
      </c>
      <c r="F1389" t="s">
        <v>61</v>
      </c>
      <c r="G1389" t="s">
        <v>51</v>
      </c>
      <c r="H1389" t="s">
        <v>28</v>
      </c>
      <c r="I1389">
        <v>1038</v>
      </c>
    </row>
    <row r="1390" spans="2:9" hidden="1" x14ac:dyDescent="0.2">
      <c r="B1390" t="str">
        <f t="shared" si="21"/>
        <v>201710apartmentmedian1_bed_rateSoutheast Burnaby</v>
      </c>
      <c r="C1390">
        <v>2017</v>
      </c>
      <c r="D1390">
        <v>10</v>
      </c>
      <c r="E1390" t="s">
        <v>65</v>
      </c>
      <c r="F1390" t="s">
        <v>61</v>
      </c>
      <c r="G1390" t="s">
        <v>51</v>
      </c>
      <c r="H1390" t="s">
        <v>29</v>
      </c>
      <c r="I1390">
        <v>931</v>
      </c>
    </row>
    <row r="1391" spans="2:9" hidden="1" x14ac:dyDescent="0.2">
      <c r="B1391" t="str">
        <f t="shared" si="21"/>
        <v>201710apartmentmedian1_bed_rateNorth Burnaby</v>
      </c>
      <c r="C1391">
        <v>2017</v>
      </c>
      <c r="D1391">
        <v>10</v>
      </c>
      <c r="E1391" t="s">
        <v>65</v>
      </c>
      <c r="F1391" t="s">
        <v>61</v>
      </c>
      <c r="G1391" t="s">
        <v>51</v>
      </c>
      <c r="H1391" t="s">
        <v>31</v>
      </c>
      <c r="I1391">
        <v>1125</v>
      </c>
    </row>
    <row r="1392" spans="2:9" hidden="1" x14ac:dyDescent="0.2">
      <c r="B1392" t="str">
        <f t="shared" si="21"/>
        <v>201710apartmentmedian1_bed_rateNew Westminster</v>
      </c>
      <c r="C1392">
        <v>2017</v>
      </c>
      <c r="D1392">
        <v>10</v>
      </c>
      <c r="E1392" t="s">
        <v>65</v>
      </c>
      <c r="F1392" t="s">
        <v>61</v>
      </c>
      <c r="G1392" t="s">
        <v>51</v>
      </c>
      <c r="H1392" t="s">
        <v>32</v>
      </c>
      <c r="I1392">
        <v>950</v>
      </c>
    </row>
    <row r="1393" spans="2:9" hidden="1" x14ac:dyDescent="0.2">
      <c r="B1393" t="str">
        <f t="shared" si="21"/>
        <v>201710apartmentmedian1_bed_rateNorth Vancouver CY</v>
      </c>
      <c r="C1393">
        <v>2017</v>
      </c>
      <c r="D1393">
        <v>10</v>
      </c>
      <c r="E1393" t="s">
        <v>65</v>
      </c>
      <c r="F1393" t="s">
        <v>61</v>
      </c>
      <c r="G1393" t="s">
        <v>51</v>
      </c>
      <c r="H1393" t="s">
        <v>33</v>
      </c>
      <c r="I1393">
        <v>1175</v>
      </c>
    </row>
    <row r="1394" spans="2:9" hidden="1" x14ac:dyDescent="0.2">
      <c r="B1394" t="str">
        <f t="shared" si="21"/>
        <v>201710apartmentmedian1_bed_rateNorth Vancouver DM</v>
      </c>
      <c r="C1394">
        <v>2017</v>
      </c>
      <c r="D1394">
        <v>10</v>
      </c>
      <c r="E1394" t="s">
        <v>65</v>
      </c>
      <c r="F1394" t="s">
        <v>61</v>
      </c>
      <c r="G1394" t="s">
        <v>51</v>
      </c>
      <c r="H1394" t="s">
        <v>34</v>
      </c>
      <c r="I1394">
        <v>1296</v>
      </c>
    </row>
    <row r="1395" spans="2:9" hidden="1" x14ac:dyDescent="0.2">
      <c r="B1395" t="str">
        <f t="shared" si="21"/>
        <v>201710apartmentmedian1_bed_rateWest Vancouver</v>
      </c>
      <c r="C1395">
        <v>2017</v>
      </c>
      <c r="D1395">
        <v>10</v>
      </c>
      <c r="E1395" t="s">
        <v>65</v>
      </c>
      <c r="F1395" t="s">
        <v>61</v>
      </c>
      <c r="G1395" t="s">
        <v>51</v>
      </c>
      <c r="H1395" t="s">
        <v>35</v>
      </c>
      <c r="I1395">
        <v>1600</v>
      </c>
    </row>
    <row r="1396" spans="2:9" hidden="1" x14ac:dyDescent="0.2">
      <c r="B1396" t="str">
        <f t="shared" si="21"/>
        <v>201710apartmentmedian1_bed_rateRichmond</v>
      </c>
      <c r="C1396">
        <v>2017</v>
      </c>
      <c r="D1396">
        <v>10</v>
      </c>
      <c r="E1396" t="s">
        <v>65</v>
      </c>
      <c r="F1396" t="s">
        <v>61</v>
      </c>
      <c r="G1396" t="s">
        <v>51</v>
      </c>
      <c r="H1396" t="s">
        <v>36</v>
      </c>
      <c r="I1396">
        <v>1095</v>
      </c>
    </row>
    <row r="1397" spans="2:9" hidden="1" x14ac:dyDescent="0.2">
      <c r="B1397" t="str">
        <f t="shared" si="21"/>
        <v>201710apartmentmedian1_bed_rateDelta</v>
      </c>
      <c r="C1397">
        <v>2017</v>
      </c>
      <c r="D1397">
        <v>10</v>
      </c>
      <c r="E1397" t="s">
        <v>65</v>
      </c>
      <c r="F1397" t="s">
        <v>61</v>
      </c>
      <c r="G1397" t="s">
        <v>51</v>
      </c>
      <c r="H1397" t="s">
        <v>37</v>
      </c>
      <c r="I1397">
        <v>875</v>
      </c>
    </row>
    <row r="1398" spans="2:9" hidden="1" x14ac:dyDescent="0.2">
      <c r="B1398" t="str">
        <f t="shared" si="21"/>
        <v>201710apartmentmedian1_bed_rateSurrey</v>
      </c>
      <c r="C1398">
        <v>2017</v>
      </c>
      <c r="D1398">
        <v>10</v>
      </c>
      <c r="E1398" t="s">
        <v>65</v>
      </c>
      <c r="F1398" t="s">
        <v>61</v>
      </c>
      <c r="G1398" t="s">
        <v>51</v>
      </c>
      <c r="H1398" t="s">
        <v>38</v>
      </c>
      <c r="I1398">
        <v>885</v>
      </c>
    </row>
    <row r="1399" spans="2:9" hidden="1" x14ac:dyDescent="0.2">
      <c r="B1399" t="str">
        <f t="shared" si="21"/>
        <v>201710apartmentmedian1_bed_rateWhite Rock</v>
      </c>
      <c r="C1399">
        <v>2017</v>
      </c>
      <c r="D1399">
        <v>10</v>
      </c>
      <c r="E1399" t="s">
        <v>65</v>
      </c>
      <c r="F1399" t="s">
        <v>61</v>
      </c>
      <c r="G1399" t="s">
        <v>51</v>
      </c>
      <c r="H1399" t="s">
        <v>39</v>
      </c>
      <c r="I1399">
        <v>940</v>
      </c>
    </row>
    <row r="1400" spans="2:9" hidden="1" x14ac:dyDescent="0.2">
      <c r="B1400" t="str">
        <f t="shared" si="21"/>
        <v>201710apartmentmedian1_bed_rateLangley City and Langley DM</v>
      </c>
      <c r="C1400">
        <v>2017</v>
      </c>
      <c r="D1400">
        <v>10</v>
      </c>
      <c r="E1400" t="s">
        <v>65</v>
      </c>
      <c r="F1400" t="s">
        <v>61</v>
      </c>
      <c r="G1400" t="s">
        <v>51</v>
      </c>
      <c r="H1400" t="s">
        <v>40</v>
      </c>
      <c r="I1400">
        <v>983</v>
      </c>
    </row>
    <row r="1401" spans="2:9" hidden="1" x14ac:dyDescent="0.2">
      <c r="B1401" t="str">
        <f t="shared" si="21"/>
        <v>201710apartmentmedian1_bed_rateTri-Cities</v>
      </c>
      <c r="C1401">
        <v>2017</v>
      </c>
      <c r="D1401">
        <v>10</v>
      </c>
      <c r="E1401" t="s">
        <v>65</v>
      </c>
      <c r="F1401" t="s">
        <v>61</v>
      </c>
      <c r="G1401" t="s">
        <v>51</v>
      </c>
      <c r="H1401" t="s">
        <v>41</v>
      </c>
      <c r="I1401">
        <v>994</v>
      </c>
    </row>
    <row r="1402" spans="2:9" hidden="1" x14ac:dyDescent="0.2">
      <c r="B1402" t="str">
        <f t="shared" si="21"/>
        <v>201710apartmentmedian1_bed_rateMaple Ridge/Pitt Meadows</v>
      </c>
      <c r="C1402">
        <v>2017</v>
      </c>
      <c r="D1402">
        <v>10</v>
      </c>
      <c r="E1402" t="s">
        <v>65</v>
      </c>
      <c r="F1402" t="s">
        <v>61</v>
      </c>
      <c r="G1402" t="s">
        <v>51</v>
      </c>
      <c r="H1402" t="s">
        <v>42</v>
      </c>
      <c r="I1402">
        <v>803</v>
      </c>
    </row>
    <row r="1403" spans="2:9" hidden="1" x14ac:dyDescent="0.2">
      <c r="B1403" t="str">
        <f t="shared" si="21"/>
        <v>201710apartmentmedian1_bed_rateVancouver</v>
      </c>
      <c r="C1403">
        <v>2017</v>
      </c>
      <c r="D1403">
        <v>10</v>
      </c>
      <c r="E1403" t="s">
        <v>65</v>
      </c>
      <c r="F1403" t="s">
        <v>61</v>
      </c>
      <c r="G1403" t="s">
        <v>51</v>
      </c>
      <c r="H1403" t="s">
        <v>43</v>
      </c>
      <c r="I1403">
        <v>1165</v>
      </c>
    </row>
    <row r="1404" spans="2:9" hidden="1" x14ac:dyDescent="0.2">
      <c r="B1404" t="str">
        <f t="shared" si="21"/>
        <v>201610apartmentmedian1_bed_rateWest End/Stanley Park</v>
      </c>
      <c r="C1404">
        <v>2016</v>
      </c>
      <c r="D1404">
        <v>10</v>
      </c>
      <c r="E1404" t="s">
        <v>65</v>
      </c>
      <c r="F1404" t="s">
        <v>61</v>
      </c>
      <c r="G1404" t="s">
        <v>51</v>
      </c>
      <c r="H1404" t="s">
        <v>12</v>
      </c>
      <c r="I1404">
        <v>1375</v>
      </c>
    </row>
    <row r="1405" spans="2:9" hidden="1" x14ac:dyDescent="0.2">
      <c r="B1405" t="str">
        <f t="shared" si="21"/>
        <v>201610apartmentmedian1_bed_rateEnglish Bay</v>
      </c>
      <c r="C1405">
        <v>2016</v>
      </c>
      <c r="D1405">
        <v>10</v>
      </c>
      <c r="E1405" t="s">
        <v>65</v>
      </c>
      <c r="F1405" t="s">
        <v>61</v>
      </c>
      <c r="G1405" t="s">
        <v>51</v>
      </c>
      <c r="H1405" t="s">
        <v>16</v>
      </c>
      <c r="I1405">
        <v>1446</v>
      </c>
    </row>
    <row r="1406" spans="2:9" hidden="1" x14ac:dyDescent="0.2">
      <c r="B1406" t="str">
        <f t="shared" si="21"/>
        <v>201610apartmentmedian1_bed_rateDowntown</v>
      </c>
      <c r="C1406">
        <v>2016</v>
      </c>
      <c r="D1406">
        <v>10</v>
      </c>
      <c r="E1406" t="s">
        <v>65</v>
      </c>
      <c r="F1406" t="s">
        <v>61</v>
      </c>
      <c r="G1406" t="s">
        <v>51</v>
      </c>
      <c r="H1406" t="s">
        <v>17</v>
      </c>
      <c r="I1406">
        <v>1400</v>
      </c>
    </row>
    <row r="1407" spans="2:9" hidden="1" x14ac:dyDescent="0.2">
      <c r="B1407" t="str">
        <f t="shared" si="21"/>
        <v>201610apartmentmedian1_bed_rateSouth Granville/Oak</v>
      </c>
      <c r="C1407">
        <v>2016</v>
      </c>
      <c r="D1407">
        <v>10</v>
      </c>
      <c r="E1407" t="s">
        <v>65</v>
      </c>
      <c r="F1407" t="s">
        <v>61</v>
      </c>
      <c r="G1407" t="s">
        <v>51</v>
      </c>
      <c r="H1407" t="s">
        <v>19</v>
      </c>
      <c r="I1407">
        <v>1245</v>
      </c>
    </row>
    <row r="1408" spans="2:9" hidden="1" x14ac:dyDescent="0.2">
      <c r="B1408" t="str">
        <f t="shared" si="21"/>
        <v>201610apartmentmedian1_bed_rateKitsilano/Point Grey</v>
      </c>
      <c r="C1408">
        <v>2016</v>
      </c>
      <c r="D1408">
        <v>10</v>
      </c>
      <c r="E1408" t="s">
        <v>65</v>
      </c>
      <c r="F1408" t="s">
        <v>61</v>
      </c>
      <c r="G1408" t="s">
        <v>51</v>
      </c>
      <c r="H1408" t="s">
        <v>20</v>
      </c>
      <c r="I1408">
        <v>1295</v>
      </c>
    </row>
    <row r="1409" spans="2:9" hidden="1" x14ac:dyDescent="0.2">
      <c r="B1409" t="str">
        <f t="shared" si="21"/>
        <v>201610apartmentmedian1_bed_rateWestside/Kerrisdale</v>
      </c>
      <c r="C1409">
        <v>2016</v>
      </c>
      <c r="D1409">
        <v>10</v>
      </c>
      <c r="E1409" t="s">
        <v>65</v>
      </c>
      <c r="F1409" t="s">
        <v>61</v>
      </c>
      <c r="G1409" t="s">
        <v>51</v>
      </c>
      <c r="H1409" t="s">
        <v>21</v>
      </c>
      <c r="I1409">
        <v>1163</v>
      </c>
    </row>
    <row r="1410" spans="2:9" hidden="1" x14ac:dyDescent="0.2">
      <c r="B1410" t="str">
        <f t="shared" si="21"/>
        <v>201610apartmentmedian1_bed_rateMarpole</v>
      </c>
      <c r="C1410">
        <v>2016</v>
      </c>
      <c r="D1410">
        <v>10</v>
      </c>
      <c r="E1410" t="s">
        <v>65</v>
      </c>
      <c r="F1410" t="s">
        <v>61</v>
      </c>
      <c r="G1410" t="s">
        <v>51</v>
      </c>
      <c r="H1410" t="s">
        <v>23</v>
      </c>
      <c r="I1410">
        <v>910</v>
      </c>
    </row>
    <row r="1411" spans="2:9" hidden="1" x14ac:dyDescent="0.2">
      <c r="B1411" t="str">
        <f t="shared" si="21"/>
        <v>201610apartmentmedian1_bed_rateMount Pleasant/Renfrew Heights</v>
      </c>
      <c r="C1411">
        <v>2016</v>
      </c>
      <c r="D1411">
        <v>10</v>
      </c>
      <c r="E1411" t="s">
        <v>65</v>
      </c>
      <c r="F1411" t="s">
        <v>61</v>
      </c>
      <c r="G1411" t="s">
        <v>51</v>
      </c>
      <c r="H1411" t="s">
        <v>24</v>
      </c>
      <c r="I1411">
        <v>1038</v>
      </c>
    </row>
    <row r="1412" spans="2:9" hidden="1" x14ac:dyDescent="0.2">
      <c r="B1412" t="str">
        <f t="shared" si="21"/>
        <v>201610apartmentmedian1_bed_rateEast Hastings</v>
      </c>
      <c r="C1412">
        <v>2016</v>
      </c>
      <c r="D1412">
        <v>10</v>
      </c>
      <c r="E1412" t="s">
        <v>65</v>
      </c>
      <c r="F1412" t="s">
        <v>61</v>
      </c>
      <c r="G1412" t="s">
        <v>51</v>
      </c>
      <c r="H1412" t="s">
        <v>25</v>
      </c>
      <c r="I1412">
        <v>970</v>
      </c>
    </row>
    <row r="1413" spans="2:9" hidden="1" x14ac:dyDescent="0.2">
      <c r="B1413" t="str">
        <f t="shared" si="21"/>
        <v>201610apartmentmedian1_bed_rateSoutheast Vancouver</v>
      </c>
      <c r="C1413">
        <v>2016</v>
      </c>
      <c r="D1413">
        <v>10</v>
      </c>
      <c r="E1413" t="s">
        <v>65</v>
      </c>
      <c r="F1413" t="s">
        <v>61</v>
      </c>
      <c r="G1413" t="s">
        <v>51</v>
      </c>
      <c r="H1413" t="s">
        <v>26</v>
      </c>
      <c r="I1413">
        <v>1100</v>
      </c>
    </row>
    <row r="1414" spans="2:9" hidden="1" x14ac:dyDescent="0.2">
      <c r="B1414" t="str">
        <f t="shared" ref="B1414:B1477" si="22">C1414&amp;D1414&amp;E1414&amp;F1414&amp;G1414&amp;H1414</f>
        <v>201610apartmentmedian1_bed_rateUniversity Endowment Lands</v>
      </c>
      <c r="C1414">
        <v>2016</v>
      </c>
      <c r="D1414">
        <v>10</v>
      </c>
      <c r="E1414" t="s">
        <v>65</v>
      </c>
      <c r="F1414" t="s">
        <v>61</v>
      </c>
      <c r="G1414" t="s">
        <v>51</v>
      </c>
      <c r="H1414" t="s">
        <v>27</v>
      </c>
      <c r="I1414">
        <v>1600</v>
      </c>
    </row>
    <row r="1415" spans="2:9" hidden="1" x14ac:dyDescent="0.2">
      <c r="B1415" t="str">
        <f t="shared" si="22"/>
        <v>201610apartmentmedian1_bed_rateCentral Park/Metrotown</v>
      </c>
      <c r="C1415">
        <v>2016</v>
      </c>
      <c r="D1415">
        <v>10</v>
      </c>
      <c r="E1415" t="s">
        <v>65</v>
      </c>
      <c r="F1415" t="s">
        <v>61</v>
      </c>
      <c r="G1415" t="s">
        <v>51</v>
      </c>
      <c r="H1415" t="s">
        <v>28</v>
      </c>
      <c r="I1415">
        <v>950</v>
      </c>
    </row>
    <row r="1416" spans="2:9" hidden="1" x14ac:dyDescent="0.2">
      <c r="B1416" t="str">
        <f t="shared" si="22"/>
        <v>201610apartmentmedian1_bed_rateSoutheast Burnaby</v>
      </c>
      <c r="C1416">
        <v>2016</v>
      </c>
      <c r="D1416">
        <v>10</v>
      </c>
      <c r="E1416" t="s">
        <v>65</v>
      </c>
      <c r="F1416" t="s">
        <v>61</v>
      </c>
      <c r="G1416" t="s">
        <v>51</v>
      </c>
      <c r="H1416" t="s">
        <v>29</v>
      </c>
      <c r="I1416">
        <v>890</v>
      </c>
    </row>
    <row r="1417" spans="2:9" hidden="1" x14ac:dyDescent="0.2">
      <c r="B1417" t="str">
        <f t="shared" si="22"/>
        <v>201610apartmentmedian1_bed_rateNorth Burnaby</v>
      </c>
      <c r="C1417">
        <v>2016</v>
      </c>
      <c r="D1417">
        <v>10</v>
      </c>
      <c r="E1417" t="s">
        <v>65</v>
      </c>
      <c r="F1417" t="s">
        <v>61</v>
      </c>
      <c r="G1417" t="s">
        <v>51</v>
      </c>
      <c r="H1417" t="s">
        <v>31</v>
      </c>
      <c r="I1417">
        <v>1010</v>
      </c>
    </row>
    <row r="1418" spans="2:9" hidden="1" x14ac:dyDescent="0.2">
      <c r="B1418" t="str">
        <f t="shared" si="22"/>
        <v>201610apartmentmedian1_bed_rateNew Westminster</v>
      </c>
      <c r="C1418">
        <v>2016</v>
      </c>
      <c r="D1418">
        <v>10</v>
      </c>
      <c r="E1418" t="s">
        <v>65</v>
      </c>
      <c r="F1418" t="s">
        <v>61</v>
      </c>
      <c r="G1418" t="s">
        <v>51</v>
      </c>
      <c r="H1418" t="s">
        <v>32</v>
      </c>
      <c r="I1418">
        <v>900</v>
      </c>
    </row>
    <row r="1419" spans="2:9" hidden="1" x14ac:dyDescent="0.2">
      <c r="B1419" t="str">
        <f t="shared" si="22"/>
        <v>201610apartmentmedian1_bed_rateNorth Vancouver CY</v>
      </c>
      <c r="C1419">
        <v>2016</v>
      </c>
      <c r="D1419">
        <v>10</v>
      </c>
      <c r="E1419" t="s">
        <v>65</v>
      </c>
      <c r="F1419" t="s">
        <v>61</v>
      </c>
      <c r="G1419" t="s">
        <v>51</v>
      </c>
      <c r="H1419" t="s">
        <v>33</v>
      </c>
      <c r="I1419">
        <v>1115</v>
      </c>
    </row>
    <row r="1420" spans="2:9" hidden="1" x14ac:dyDescent="0.2">
      <c r="B1420" t="str">
        <f t="shared" si="22"/>
        <v>201610apartmentmedian1_bed_rateNorth Vancouver DM</v>
      </c>
      <c r="C1420">
        <v>2016</v>
      </c>
      <c r="D1420">
        <v>10</v>
      </c>
      <c r="E1420" t="s">
        <v>65</v>
      </c>
      <c r="F1420" t="s">
        <v>61</v>
      </c>
      <c r="G1420" t="s">
        <v>51</v>
      </c>
      <c r="H1420" t="s">
        <v>34</v>
      </c>
      <c r="I1420">
        <v>1220</v>
      </c>
    </row>
    <row r="1421" spans="2:9" hidden="1" x14ac:dyDescent="0.2">
      <c r="B1421" t="str">
        <f t="shared" si="22"/>
        <v>201610apartmentmedian1_bed_rateWest Vancouver</v>
      </c>
      <c r="C1421">
        <v>2016</v>
      </c>
      <c r="D1421">
        <v>10</v>
      </c>
      <c r="E1421" t="s">
        <v>65</v>
      </c>
      <c r="F1421" t="s">
        <v>61</v>
      </c>
      <c r="G1421" t="s">
        <v>51</v>
      </c>
      <c r="H1421" t="s">
        <v>35</v>
      </c>
      <c r="I1421">
        <v>1500</v>
      </c>
    </row>
    <row r="1422" spans="2:9" hidden="1" x14ac:dyDescent="0.2">
      <c r="B1422" t="str">
        <f t="shared" si="22"/>
        <v>201610apartmentmedian1_bed_rateRichmond</v>
      </c>
      <c r="C1422">
        <v>2016</v>
      </c>
      <c r="D1422">
        <v>10</v>
      </c>
      <c r="E1422" t="s">
        <v>65</v>
      </c>
      <c r="F1422" t="s">
        <v>61</v>
      </c>
      <c r="G1422" t="s">
        <v>51</v>
      </c>
      <c r="H1422" t="s">
        <v>36</v>
      </c>
      <c r="I1422">
        <v>1050</v>
      </c>
    </row>
    <row r="1423" spans="2:9" hidden="1" x14ac:dyDescent="0.2">
      <c r="B1423" t="str">
        <f t="shared" si="22"/>
        <v>201610apartmentmedian1_bed_rateDelta</v>
      </c>
      <c r="C1423">
        <v>2016</v>
      </c>
      <c r="D1423">
        <v>10</v>
      </c>
      <c r="E1423" t="s">
        <v>65</v>
      </c>
      <c r="F1423" t="s">
        <v>61</v>
      </c>
      <c r="G1423" t="s">
        <v>51</v>
      </c>
      <c r="H1423" t="s">
        <v>37</v>
      </c>
      <c r="I1423">
        <v>865</v>
      </c>
    </row>
    <row r="1424" spans="2:9" hidden="1" x14ac:dyDescent="0.2">
      <c r="B1424" t="str">
        <f t="shared" si="22"/>
        <v>201610apartmentmedian1_bed_rateSurrey</v>
      </c>
      <c r="C1424">
        <v>2016</v>
      </c>
      <c r="D1424">
        <v>10</v>
      </c>
      <c r="E1424" t="s">
        <v>65</v>
      </c>
      <c r="F1424" t="s">
        <v>61</v>
      </c>
      <c r="G1424" t="s">
        <v>51</v>
      </c>
      <c r="H1424" t="s">
        <v>38</v>
      </c>
      <c r="I1424">
        <v>850</v>
      </c>
    </row>
    <row r="1425" spans="2:9" hidden="1" x14ac:dyDescent="0.2">
      <c r="B1425" t="str">
        <f t="shared" si="22"/>
        <v>201610apartmentmedian1_bed_rateWhite Rock</v>
      </c>
      <c r="C1425">
        <v>2016</v>
      </c>
      <c r="D1425">
        <v>10</v>
      </c>
      <c r="E1425" t="s">
        <v>65</v>
      </c>
      <c r="F1425" t="s">
        <v>61</v>
      </c>
      <c r="G1425" t="s">
        <v>51</v>
      </c>
      <c r="H1425" t="s">
        <v>39</v>
      </c>
      <c r="I1425">
        <v>875</v>
      </c>
    </row>
    <row r="1426" spans="2:9" hidden="1" x14ac:dyDescent="0.2">
      <c r="B1426" t="str">
        <f t="shared" si="22"/>
        <v>201610apartmentmedian1_bed_rateLangley City and Langley DM</v>
      </c>
      <c r="C1426">
        <v>2016</v>
      </c>
      <c r="D1426">
        <v>10</v>
      </c>
      <c r="E1426" t="s">
        <v>65</v>
      </c>
      <c r="F1426" t="s">
        <v>61</v>
      </c>
      <c r="G1426" t="s">
        <v>51</v>
      </c>
      <c r="H1426" t="s">
        <v>40</v>
      </c>
      <c r="I1426">
        <v>900</v>
      </c>
    </row>
    <row r="1427" spans="2:9" hidden="1" x14ac:dyDescent="0.2">
      <c r="B1427" t="str">
        <f t="shared" si="22"/>
        <v>201610apartmentmedian1_bed_rateTri-Cities</v>
      </c>
      <c r="C1427">
        <v>2016</v>
      </c>
      <c r="D1427">
        <v>10</v>
      </c>
      <c r="E1427" t="s">
        <v>65</v>
      </c>
      <c r="F1427" t="s">
        <v>61</v>
      </c>
      <c r="G1427" t="s">
        <v>51</v>
      </c>
      <c r="H1427" t="s">
        <v>41</v>
      </c>
      <c r="I1427">
        <v>900</v>
      </c>
    </row>
    <row r="1428" spans="2:9" hidden="1" x14ac:dyDescent="0.2">
      <c r="B1428" t="str">
        <f t="shared" si="22"/>
        <v>201610apartmentmedian1_bed_rateMaple Ridge/Pitt Meadows</v>
      </c>
      <c r="C1428">
        <v>2016</v>
      </c>
      <c r="D1428">
        <v>10</v>
      </c>
      <c r="E1428" t="s">
        <v>65</v>
      </c>
      <c r="F1428" t="s">
        <v>61</v>
      </c>
      <c r="G1428" t="s">
        <v>51</v>
      </c>
      <c r="H1428" t="s">
        <v>42</v>
      </c>
      <c r="I1428">
        <v>733</v>
      </c>
    </row>
    <row r="1429" spans="2:9" hidden="1" x14ac:dyDescent="0.2">
      <c r="B1429" t="str">
        <f t="shared" si="22"/>
        <v>201610apartmentmedian1_bed_rateVancouver</v>
      </c>
      <c r="C1429">
        <v>2016</v>
      </c>
      <c r="D1429">
        <v>10</v>
      </c>
      <c r="E1429" t="s">
        <v>65</v>
      </c>
      <c r="F1429" t="s">
        <v>61</v>
      </c>
      <c r="G1429" t="s">
        <v>51</v>
      </c>
      <c r="H1429" t="s">
        <v>43</v>
      </c>
      <c r="I1429">
        <v>1086</v>
      </c>
    </row>
    <row r="1430" spans="2:9" hidden="1" x14ac:dyDescent="0.2">
      <c r="B1430" t="str">
        <f t="shared" si="22"/>
        <v>201510apartmentmedian1_bed_rateWest End/Stanley Park</v>
      </c>
      <c r="C1430">
        <v>2015</v>
      </c>
      <c r="D1430">
        <v>10</v>
      </c>
      <c r="E1430" t="s">
        <v>65</v>
      </c>
      <c r="F1430" t="s">
        <v>61</v>
      </c>
      <c r="G1430" t="s">
        <v>51</v>
      </c>
      <c r="H1430" t="s">
        <v>12</v>
      </c>
      <c r="I1430">
        <v>1250</v>
      </c>
    </row>
    <row r="1431" spans="2:9" hidden="1" x14ac:dyDescent="0.2">
      <c r="B1431" t="str">
        <f t="shared" si="22"/>
        <v>201510apartmentmedian1_bed_rateEnglish Bay</v>
      </c>
      <c r="C1431">
        <v>2015</v>
      </c>
      <c r="D1431">
        <v>10</v>
      </c>
      <c r="E1431" t="s">
        <v>65</v>
      </c>
      <c r="F1431" t="s">
        <v>61</v>
      </c>
      <c r="G1431" t="s">
        <v>51</v>
      </c>
      <c r="H1431" t="s">
        <v>16</v>
      </c>
      <c r="I1431">
        <v>1300</v>
      </c>
    </row>
    <row r="1432" spans="2:9" hidden="1" x14ac:dyDescent="0.2">
      <c r="B1432" t="str">
        <f t="shared" si="22"/>
        <v>201510apartmentmedian1_bed_rateDowntown</v>
      </c>
      <c r="C1432">
        <v>2015</v>
      </c>
      <c r="D1432">
        <v>10</v>
      </c>
      <c r="E1432" t="s">
        <v>65</v>
      </c>
      <c r="F1432" t="s">
        <v>61</v>
      </c>
      <c r="G1432" t="s">
        <v>51</v>
      </c>
      <c r="H1432" t="s">
        <v>17</v>
      </c>
      <c r="I1432">
        <v>1300</v>
      </c>
    </row>
    <row r="1433" spans="2:9" hidden="1" x14ac:dyDescent="0.2">
      <c r="B1433" t="str">
        <f t="shared" si="22"/>
        <v>201510apartmentmedian1_bed_rateSouth Granville/Oak</v>
      </c>
      <c r="C1433">
        <v>2015</v>
      </c>
      <c r="D1433">
        <v>10</v>
      </c>
      <c r="E1433" t="s">
        <v>65</v>
      </c>
      <c r="F1433" t="s">
        <v>61</v>
      </c>
      <c r="G1433" t="s">
        <v>51</v>
      </c>
      <c r="H1433" t="s">
        <v>19</v>
      </c>
      <c r="I1433">
        <v>1150</v>
      </c>
    </row>
    <row r="1434" spans="2:9" hidden="1" x14ac:dyDescent="0.2">
      <c r="B1434" t="str">
        <f t="shared" si="22"/>
        <v>201510apartmentmedian1_bed_rateKitsilano/Point Grey</v>
      </c>
      <c r="C1434">
        <v>2015</v>
      </c>
      <c r="D1434">
        <v>10</v>
      </c>
      <c r="E1434" t="s">
        <v>65</v>
      </c>
      <c r="F1434" t="s">
        <v>61</v>
      </c>
      <c r="G1434" t="s">
        <v>51</v>
      </c>
      <c r="H1434" t="s">
        <v>20</v>
      </c>
      <c r="I1434">
        <v>1175</v>
      </c>
    </row>
    <row r="1435" spans="2:9" hidden="1" x14ac:dyDescent="0.2">
      <c r="B1435" t="str">
        <f t="shared" si="22"/>
        <v>201510apartmentmedian1_bed_rateWestside/Kerrisdale</v>
      </c>
      <c r="C1435">
        <v>2015</v>
      </c>
      <c r="D1435">
        <v>10</v>
      </c>
      <c r="E1435" t="s">
        <v>65</v>
      </c>
      <c r="F1435" t="s">
        <v>61</v>
      </c>
      <c r="G1435" t="s">
        <v>51</v>
      </c>
      <c r="H1435" t="s">
        <v>21</v>
      </c>
      <c r="I1435">
        <v>1113</v>
      </c>
    </row>
    <row r="1436" spans="2:9" hidden="1" x14ac:dyDescent="0.2">
      <c r="B1436" t="str">
        <f t="shared" si="22"/>
        <v>201510apartmentmedian1_bed_rateMarpole</v>
      </c>
      <c r="C1436">
        <v>2015</v>
      </c>
      <c r="D1436">
        <v>10</v>
      </c>
      <c r="E1436" t="s">
        <v>65</v>
      </c>
      <c r="F1436" t="s">
        <v>61</v>
      </c>
      <c r="G1436" t="s">
        <v>51</v>
      </c>
      <c r="H1436" t="s">
        <v>23</v>
      </c>
      <c r="I1436">
        <v>880</v>
      </c>
    </row>
    <row r="1437" spans="2:9" hidden="1" x14ac:dyDescent="0.2">
      <c r="B1437" t="str">
        <f t="shared" si="22"/>
        <v>201510apartmentmedian1_bed_rateMount Pleasant/Renfrew Heights</v>
      </c>
      <c r="C1437">
        <v>2015</v>
      </c>
      <c r="D1437">
        <v>10</v>
      </c>
      <c r="E1437" t="s">
        <v>65</v>
      </c>
      <c r="F1437" t="s">
        <v>61</v>
      </c>
      <c r="G1437" t="s">
        <v>51</v>
      </c>
      <c r="H1437" t="s">
        <v>24</v>
      </c>
      <c r="I1437">
        <v>998</v>
      </c>
    </row>
    <row r="1438" spans="2:9" hidden="1" x14ac:dyDescent="0.2">
      <c r="B1438" t="str">
        <f t="shared" si="22"/>
        <v>201510apartmentmedian1_bed_rateEast Hastings</v>
      </c>
      <c r="C1438">
        <v>2015</v>
      </c>
      <c r="D1438">
        <v>10</v>
      </c>
      <c r="E1438" t="s">
        <v>65</v>
      </c>
      <c r="F1438" t="s">
        <v>61</v>
      </c>
      <c r="G1438" t="s">
        <v>51</v>
      </c>
      <c r="H1438" t="s">
        <v>25</v>
      </c>
      <c r="I1438">
        <v>925</v>
      </c>
    </row>
    <row r="1439" spans="2:9" hidden="1" x14ac:dyDescent="0.2">
      <c r="B1439" t="str">
        <f t="shared" si="22"/>
        <v>201510apartmentmedian1_bed_rateSoutheast Vancouver</v>
      </c>
      <c r="C1439">
        <v>2015</v>
      </c>
      <c r="D1439">
        <v>10</v>
      </c>
      <c r="E1439" t="s">
        <v>65</v>
      </c>
      <c r="F1439" t="s">
        <v>61</v>
      </c>
      <c r="G1439" t="s">
        <v>51</v>
      </c>
      <c r="H1439" t="s">
        <v>26</v>
      </c>
      <c r="I1439">
        <v>1026</v>
      </c>
    </row>
    <row r="1440" spans="2:9" hidden="1" x14ac:dyDescent="0.2">
      <c r="B1440" t="str">
        <f t="shared" si="22"/>
        <v>201510apartmentmedian1_bed_rateUniversity Endowment Lands</v>
      </c>
      <c r="C1440">
        <v>2015</v>
      </c>
      <c r="D1440">
        <v>10</v>
      </c>
      <c r="E1440" t="s">
        <v>65</v>
      </c>
      <c r="F1440" t="s">
        <v>61</v>
      </c>
      <c r="G1440" t="s">
        <v>51</v>
      </c>
      <c r="H1440" t="s">
        <v>27</v>
      </c>
      <c r="I1440">
        <v>1520</v>
      </c>
    </row>
    <row r="1441" spans="2:9" hidden="1" x14ac:dyDescent="0.2">
      <c r="B1441" t="str">
        <f t="shared" si="22"/>
        <v>201510apartmentmedian1_bed_rateCentral Park/Metrotown</v>
      </c>
      <c r="C1441">
        <v>2015</v>
      </c>
      <c r="D1441">
        <v>10</v>
      </c>
      <c r="E1441" t="s">
        <v>65</v>
      </c>
      <c r="F1441" t="s">
        <v>61</v>
      </c>
      <c r="G1441" t="s">
        <v>51</v>
      </c>
      <c r="H1441" t="s">
        <v>28</v>
      </c>
      <c r="I1441">
        <v>890</v>
      </c>
    </row>
    <row r="1442" spans="2:9" hidden="1" x14ac:dyDescent="0.2">
      <c r="B1442" t="str">
        <f t="shared" si="22"/>
        <v>201510apartmentmedian1_bed_rateSoutheast Burnaby</v>
      </c>
      <c r="C1442">
        <v>2015</v>
      </c>
      <c r="D1442">
        <v>10</v>
      </c>
      <c r="E1442" t="s">
        <v>65</v>
      </c>
      <c r="F1442" t="s">
        <v>61</v>
      </c>
      <c r="G1442" t="s">
        <v>51</v>
      </c>
      <c r="H1442" t="s">
        <v>29</v>
      </c>
      <c r="I1442">
        <v>850</v>
      </c>
    </row>
    <row r="1443" spans="2:9" hidden="1" x14ac:dyDescent="0.2">
      <c r="B1443" t="str">
        <f t="shared" si="22"/>
        <v>201510apartmentmedian1_bed_rateNorth Burnaby</v>
      </c>
      <c r="C1443">
        <v>2015</v>
      </c>
      <c r="D1443">
        <v>10</v>
      </c>
      <c r="E1443" t="s">
        <v>65</v>
      </c>
      <c r="F1443" t="s">
        <v>61</v>
      </c>
      <c r="G1443" t="s">
        <v>51</v>
      </c>
      <c r="H1443" t="s">
        <v>31</v>
      </c>
      <c r="I1443">
        <v>950</v>
      </c>
    </row>
    <row r="1444" spans="2:9" hidden="1" x14ac:dyDescent="0.2">
      <c r="B1444" t="str">
        <f t="shared" si="22"/>
        <v>201510apartmentmedian1_bed_rateNew Westminster</v>
      </c>
      <c r="C1444">
        <v>2015</v>
      </c>
      <c r="D1444">
        <v>10</v>
      </c>
      <c r="E1444" t="s">
        <v>65</v>
      </c>
      <c r="F1444" t="s">
        <v>61</v>
      </c>
      <c r="G1444" t="s">
        <v>51</v>
      </c>
      <c r="H1444" t="s">
        <v>32</v>
      </c>
      <c r="I1444">
        <v>850</v>
      </c>
    </row>
    <row r="1445" spans="2:9" hidden="1" x14ac:dyDescent="0.2">
      <c r="B1445" t="str">
        <f t="shared" si="22"/>
        <v>201510apartmentmedian1_bed_rateNorth Vancouver City</v>
      </c>
      <c r="C1445">
        <v>2015</v>
      </c>
      <c r="D1445">
        <v>10</v>
      </c>
      <c r="E1445" t="s">
        <v>65</v>
      </c>
      <c r="F1445" t="s">
        <v>61</v>
      </c>
      <c r="G1445" t="s">
        <v>51</v>
      </c>
      <c r="H1445" t="s">
        <v>60</v>
      </c>
      <c r="I1445">
        <v>1020</v>
      </c>
    </row>
    <row r="1446" spans="2:9" hidden="1" x14ac:dyDescent="0.2">
      <c r="B1446" t="str">
        <f t="shared" si="22"/>
        <v>201510apartmentmedian1_bed_rateNorth Vancouver DM</v>
      </c>
      <c r="C1446">
        <v>2015</v>
      </c>
      <c r="D1446">
        <v>10</v>
      </c>
      <c r="E1446" t="s">
        <v>65</v>
      </c>
      <c r="F1446" t="s">
        <v>61</v>
      </c>
      <c r="G1446" t="s">
        <v>51</v>
      </c>
      <c r="H1446" t="s">
        <v>34</v>
      </c>
      <c r="I1446">
        <v>1173</v>
      </c>
    </row>
    <row r="1447" spans="2:9" hidden="1" x14ac:dyDescent="0.2">
      <c r="B1447" t="str">
        <f t="shared" si="22"/>
        <v>201510apartmentmedian1_bed_rateWest Vancouver</v>
      </c>
      <c r="C1447">
        <v>2015</v>
      </c>
      <c r="D1447">
        <v>10</v>
      </c>
      <c r="E1447" t="s">
        <v>65</v>
      </c>
      <c r="F1447" t="s">
        <v>61</v>
      </c>
      <c r="G1447" t="s">
        <v>51</v>
      </c>
      <c r="H1447" t="s">
        <v>35</v>
      </c>
      <c r="I1447">
        <v>1400</v>
      </c>
    </row>
    <row r="1448" spans="2:9" hidden="1" x14ac:dyDescent="0.2">
      <c r="B1448" t="str">
        <f t="shared" si="22"/>
        <v>201510apartmentmedian1_bed_rateRichmond</v>
      </c>
      <c r="C1448">
        <v>2015</v>
      </c>
      <c r="D1448">
        <v>10</v>
      </c>
      <c r="E1448" t="s">
        <v>65</v>
      </c>
      <c r="F1448" t="s">
        <v>61</v>
      </c>
      <c r="G1448" t="s">
        <v>51</v>
      </c>
      <c r="H1448" t="s">
        <v>36</v>
      </c>
      <c r="I1448">
        <v>980</v>
      </c>
    </row>
    <row r="1449" spans="2:9" hidden="1" x14ac:dyDescent="0.2">
      <c r="B1449" t="str">
        <f t="shared" si="22"/>
        <v>201510apartmentmedian1_bed_rateDelta</v>
      </c>
      <c r="C1449">
        <v>2015</v>
      </c>
      <c r="D1449">
        <v>10</v>
      </c>
      <c r="E1449" t="s">
        <v>65</v>
      </c>
      <c r="F1449" t="s">
        <v>61</v>
      </c>
      <c r="G1449" t="s">
        <v>51</v>
      </c>
      <c r="H1449" t="s">
        <v>37</v>
      </c>
      <c r="I1449">
        <v>825</v>
      </c>
    </row>
    <row r="1450" spans="2:9" hidden="1" x14ac:dyDescent="0.2">
      <c r="B1450" t="str">
        <f t="shared" si="22"/>
        <v>201510apartmentmedian1_bed_rateSurrey</v>
      </c>
      <c r="C1450">
        <v>2015</v>
      </c>
      <c r="D1450">
        <v>10</v>
      </c>
      <c r="E1450" t="s">
        <v>65</v>
      </c>
      <c r="F1450" t="s">
        <v>61</v>
      </c>
      <c r="G1450" t="s">
        <v>51</v>
      </c>
      <c r="H1450" t="s">
        <v>38</v>
      </c>
      <c r="I1450">
        <v>765</v>
      </c>
    </row>
    <row r="1451" spans="2:9" hidden="1" x14ac:dyDescent="0.2">
      <c r="B1451" t="str">
        <f t="shared" si="22"/>
        <v>201510apartmentmedian1_bed_rateWhite Rock</v>
      </c>
      <c r="C1451">
        <v>2015</v>
      </c>
      <c r="D1451">
        <v>10</v>
      </c>
      <c r="E1451" t="s">
        <v>65</v>
      </c>
      <c r="F1451" t="s">
        <v>61</v>
      </c>
      <c r="G1451" t="s">
        <v>51</v>
      </c>
      <c r="H1451" t="s">
        <v>39</v>
      </c>
      <c r="I1451">
        <v>845</v>
      </c>
    </row>
    <row r="1452" spans="2:9" hidden="1" x14ac:dyDescent="0.2">
      <c r="B1452" t="str">
        <f t="shared" si="22"/>
        <v>201510apartmentmedian1_bed_rateLangley City and Langley DM</v>
      </c>
      <c r="C1452">
        <v>2015</v>
      </c>
      <c r="D1452">
        <v>10</v>
      </c>
      <c r="E1452" t="s">
        <v>65</v>
      </c>
      <c r="F1452" t="s">
        <v>61</v>
      </c>
      <c r="G1452" t="s">
        <v>51</v>
      </c>
      <c r="H1452" t="s">
        <v>40</v>
      </c>
      <c r="I1452">
        <v>795</v>
      </c>
    </row>
    <row r="1453" spans="2:9" hidden="1" x14ac:dyDescent="0.2">
      <c r="B1453" t="str">
        <f t="shared" si="22"/>
        <v>201510apartmentmedian1_bed_rateTri-Cities</v>
      </c>
      <c r="C1453">
        <v>2015</v>
      </c>
      <c r="D1453">
        <v>10</v>
      </c>
      <c r="E1453" t="s">
        <v>65</v>
      </c>
      <c r="F1453" t="s">
        <v>61</v>
      </c>
      <c r="G1453" t="s">
        <v>51</v>
      </c>
      <c r="H1453" t="s">
        <v>41</v>
      </c>
      <c r="I1453">
        <v>840</v>
      </c>
    </row>
    <row r="1454" spans="2:9" hidden="1" x14ac:dyDescent="0.2">
      <c r="B1454" t="str">
        <f t="shared" si="22"/>
        <v>201510apartmentmedian1_bed_rateMaple Ridge/Pitt Meadows</v>
      </c>
      <c r="C1454">
        <v>2015</v>
      </c>
      <c r="D1454">
        <v>10</v>
      </c>
      <c r="E1454" t="s">
        <v>65</v>
      </c>
      <c r="F1454" t="s">
        <v>61</v>
      </c>
      <c r="G1454" t="s">
        <v>51</v>
      </c>
      <c r="H1454" t="s">
        <v>42</v>
      </c>
      <c r="I1454">
        <v>750</v>
      </c>
    </row>
    <row r="1455" spans="2:9" hidden="1" x14ac:dyDescent="0.2">
      <c r="B1455" t="str">
        <f t="shared" si="22"/>
        <v>201510apartmentmedian1_bed_rateVancouver</v>
      </c>
      <c r="C1455">
        <v>2015</v>
      </c>
      <c r="D1455">
        <v>10</v>
      </c>
      <c r="E1455" t="s">
        <v>65</v>
      </c>
      <c r="F1455" t="s">
        <v>61</v>
      </c>
      <c r="G1455" t="s">
        <v>51</v>
      </c>
      <c r="H1455" t="s">
        <v>43</v>
      </c>
      <c r="I1455">
        <v>1010</v>
      </c>
    </row>
    <row r="1456" spans="2:9" hidden="1" x14ac:dyDescent="0.2">
      <c r="B1456" t="str">
        <f t="shared" si="22"/>
        <v>201410apartmentmedian1_bed_rateWest End/Stanley Park</v>
      </c>
      <c r="C1456">
        <v>2014</v>
      </c>
      <c r="D1456">
        <v>10</v>
      </c>
      <c r="E1456" t="s">
        <v>65</v>
      </c>
      <c r="F1456" t="s">
        <v>61</v>
      </c>
      <c r="G1456" t="s">
        <v>51</v>
      </c>
      <c r="H1456" t="s">
        <v>12</v>
      </c>
      <c r="I1456">
        <v>1195</v>
      </c>
    </row>
    <row r="1457" spans="2:9" hidden="1" x14ac:dyDescent="0.2">
      <c r="B1457" t="str">
        <f t="shared" si="22"/>
        <v>201410apartmentmedian1_bed_rateEnglish Bay</v>
      </c>
      <c r="C1457">
        <v>2014</v>
      </c>
      <c r="D1457">
        <v>10</v>
      </c>
      <c r="E1457" t="s">
        <v>65</v>
      </c>
      <c r="F1457" t="s">
        <v>61</v>
      </c>
      <c r="G1457" t="s">
        <v>51</v>
      </c>
      <c r="H1457" t="s">
        <v>16</v>
      </c>
      <c r="I1457">
        <v>1200</v>
      </c>
    </row>
    <row r="1458" spans="2:9" hidden="1" x14ac:dyDescent="0.2">
      <c r="B1458" t="str">
        <f t="shared" si="22"/>
        <v>201410apartmentmedian1_bed_rateDowntown</v>
      </c>
      <c r="C1458">
        <v>2014</v>
      </c>
      <c r="D1458">
        <v>10</v>
      </c>
      <c r="E1458" t="s">
        <v>65</v>
      </c>
      <c r="F1458" t="s">
        <v>61</v>
      </c>
      <c r="G1458" t="s">
        <v>51</v>
      </c>
      <c r="H1458" t="s">
        <v>17</v>
      </c>
      <c r="I1458">
        <v>1250</v>
      </c>
    </row>
    <row r="1459" spans="2:9" hidden="1" x14ac:dyDescent="0.2">
      <c r="B1459" t="str">
        <f t="shared" si="22"/>
        <v>201410apartmentmedian1_bed_rateSouth Granville/Oak</v>
      </c>
      <c r="C1459">
        <v>2014</v>
      </c>
      <c r="D1459">
        <v>10</v>
      </c>
      <c r="E1459" t="s">
        <v>65</v>
      </c>
      <c r="F1459" t="s">
        <v>61</v>
      </c>
      <c r="G1459" t="s">
        <v>51</v>
      </c>
      <c r="H1459" t="s">
        <v>19</v>
      </c>
      <c r="I1459">
        <v>1113</v>
      </c>
    </row>
    <row r="1460" spans="2:9" hidden="1" x14ac:dyDescent="0.2">
      <c r="B1460" t="str">
        <f t="shared" si="22"/>
        <v>201410apartmentmedian1_bed_rateKitsilano/Point Grey</v>
      </c>
      <c r="C1460">
        <v>2014</v>
      </c>
      <c r="D1460">
        <v>10</v>
      </c>
      <c r="E1460" t="s">
        <v>65</v>
      </c>
      <c r="F1460" t="s">
        <v>61</v>
      </c>
      <c r="G1460" t="s">
        <v>51</v>
      </c>
      <c r="H1460" t="s">
        <v>20</v>
      </c>
      <c r="I1460">
        <v>1165</v>
      </c>
    </row>
    <row r="1461" spans="2:9" hidden="1" x14ac:dyDescent="0.2">
      <c r="B1461" t="str">
        <f t="shared" si="22"/>
        <v>201410apartmentmedian1_bed_rateWestside/Kerrisdale</v>
      </c>
      <c r="C1461">
        <v>2014</v>
      </c>
      <c r="D1461">
        <v>10</v>
      </c>
      <c r="E1461" t="s">
        <v>65</v>
      </c>
      <c r="F1461" t="s">
        <v>61</v>
      </c>
      <c r="G1461" t="s">
        <v>51</v>
      </c>
      <c r="H1461" t="s">
        <v>21</v>
      </c>
      <c r="I1461">
        <v>1085</v>
      </c>
    </row>
    <row r="1462" spans="2:9" hidden="1" x14ac:dyDescent="0.2">
      <c r="B1462" t="str">
        <f t="shared" si="22"/>
        <v>201410apartmentmedian1_bed_rateMarpole</v>
      </c>
      <c r="C1462">
        <v>2014</v>
      </c>
      <c r="D1462">
        <v>10</v>
      </c>
      <c r="E1462" t="s">
        <v>65</v>
      </c>
      <c r="F1462" t="s">
        <v>61</v>
      </c>
      <c r="G1462" t="s">
        <v>51</v>
      </c>
      <c r="H1462" t="s">
        <v>23</v>
      </c>
      <c r="I1462">
        <v>860</v>
      </c>
    </row>
    <row r="1463" spans="2:9" hidden="1" x14ac:dyDescent="0.2">
      <c r="B1463" t="str">
        <f t="shared" si="22"/>
        <v>201410apartmentmedian1_bed_rateMount Pleasant/Renfrew Heights</v>
      </c>
      <c r="C1463">
        <v>2014</v>
      </c>
      <c r="D1463">
        <v>10</v>
      </c>
      <c r="E1463" t="s">
        <v>65</v>
      </c>
      <c r="F1463" t="s">
        <v>61</v>
      </c>
      <c r="G1463" t="s">
        <v>51</v>
      </c>
      <c r="H1463" t="s">
        <v>24</v>
      </c>
      <c r="I1463">
        <v>950</v>
      </c>
    </row>
    <row r="1464" spans="2:9" hidden="1" x14ac:dyDescent="0.2">
      <c r="B1464" t="str">
        <f t="shared" si="22"/>
        <v>201410apartmentmedian1_bed_rateEast Hastings</v>
      </c>
      <c r="C1464">
        <v>2014</v>
      </c>
      <c r="D1464">
        <v>10</v>
      </c>
      <c r="E1464" t="s">
        <v>65</v>
      </c>
      <c r="F1464" t="s">
        <v>61</v>
      </c>
      <c r="G1464" t="s">
        <v>51</v>
      </c>
      <c r="H1464" t="s">
        <v>25</v>
      </c>
      <c r="I1464">
        <v>900</v>
      </c>
    </row>
    <row r="1465" spans="2:9" hidden="1" x14ac:dyDescent="0.2">
      <c r="B1465" t="str">
        <f t="shared" si="22"/>
        <v>201410apartmentmedian1_bed_rateSoutheast Vancouver</v>
      </c>
      <c r="C1465">
        <v>2014</v>
      </c>
      <c r="D1465">
        <v>10</v>
      </c>
      <c r="E1465" t="s">
        <v>65</v>
      </c>
      <c r="F1465" t="s">
        <v>61</v>
      </c>
      <c r="G1465" t="s">
        <v>51</v>
      </c>
      <c r="H1465" t="s">
        <v>26</v>
      </c>
      <c r="I1465">
        <v>1000</v>
      </c>
    </row>
    <row r="1466" spans="2:9" hidden="1" x14ac:dyDescent="0.2">
      <c r="B1466" t="str">
        <f t="shared" si="22"/>
        <v>201410apartmentmedian1_bed_rateUniversity Endowment Lands</v>
      </c>
      <c r="C1466">
        <v>2014</v>
      </c>
      <c r="D1466">
        <v>10</v>
      </c>
      <c r="E1466" t="s">
        <v>65</v>
      </c>
      <c r="F1466" t="s">
        <v>61</v>
      </c>
      <c r="G1466" t="s">
        <v>51</v>
      </c>
      <c r="H1466" t="s">
        <v>27</v>
      </c>
      <c r="I1466">
        <v>1470</v>
      </c>
    </row>
    <row r="1467" spans="2:9" hidden="1" x14ac:dyDescent="0.2">
      <c r="B1467" t="str">
        <f t="shared" si="22"/>
        <v>201410apartmentmedian1_bed_rateCentral Park/Metrotown</v>
      </c>
      <c r="C1467">
        <v>2014</v>
      </c>
      <c r="D1467">
        <v>10</v>
      </c>
      <c r="E1467" t="s">
        <v>65</v>
      </c>
      <c r="F1467" t="s">
        <v>61</v>
      </c>
      <c r="G1467" t="s">
        <v>51</v>
      </c>
      <c r="H1467" t="s">
        <v>28</v>
      </c>
      <c r="I1467">
        <v>875</v>
      </c>
    </row>
    <row r="1468" spans="2:9" hidden="1" x14ac:dyDescent="0.2">
      <c r="B1468" t="str">
        <f t="shared" si="22"/>
        <v>201410apartmentmedian1_bed_rateSoutheast Burnaby</v>
      </c>
      <c r="C1468">
        <v>2014</v>
      </c>
      <c r="D1468">
        <v>10</v>
      </c>
      <c r="E1468" t="s">
        <v>65</v>
      </c>
      <c r="F1468" t="s">
        <v>61</v>
      </c>
      <c r="G1468" t="s">
        <v>51</v>
      </c>
      <c r="H1468" t="s">
        <v>29</v>
      </c>
      <c r="I1468">
        <v>830</v>
      </c>
    </row>
    <row r="1469" spans="2:9" hidden="1" x14ac:dyDescent="0.2">
      <c r="B1469" t="str">
        <f t="shared" si="22"/>
        <v>201410apartmentmedian1_bed_rateNorth Burnaby</v>
      </c>
      <c r="C1469">
        <v>2014</v>
      </c>
      <c r="D1469">
        <v>10</v>
      </c>
      <c r="E1469" t="s">
        <v>65</v>
      </c>
      <c r="F1469" t="s">
        <v>61</v>
      </c>
      <c r="G1469" t="s">
        <v>51</v>
      </c>
      <c r="H1469" t="s">
        <v>31</v>
      </c>
      <c r="I1469">
        <v>925</v>
      </c>
    </row>
    <row r="1470" spans="2:9" hidden="1" x14ac:dyDescent="0.2">
      <c r="B1470" t="str">
        <f t="shared" si="22"/>
        <v>201410apartmentmedian1_bed_rateNew Westminster</v>
      </c>
      <c r="C1470">
        <v>2014</v>
      </c>
      <c r="D1470">
        <v>10</v>
      </c>
      <c r="E1470" t="s">
        <v>65</v>
      </c>
      <c r="F1470" t="s">
        <v>61</v>
      </c>
      <c r="G1470" t="s">
        <v>51</v>
      </c>
      <c r="H1470" t="s">
        <v>32</v>
      </c>
      <c r="I1470">
        <v>830</v>
      </c>
    </row>
    <row r="1471" spans="2:9" hidden="1" x14ac:dyDescent="0.2">
      <c r="B1471" t="str">
        <f t="shared" si="22"/>
        <v>201410apartmentmedian1_bed_rateNorth Vancouver City</v>
      </c>
      <c r="C1471">
        <v>2014</v>
      </c>
      <c r="D1471">
        <v>10</v>
      </c>
      <c r="E1471" t="s">
        <v>65</v>
      </c>
      <c r="F1471" t="s">
        <v>61</v>
      </c>
      <c r="G1471" t="s">
        <v>51</v>
      </c>
      <c r="H1471" t="s">
        <v>60</v>
      </c>
      <c r="I1471">
        <v>981</v>
      </c>
    </row>
    <row r="1472" spans="2:9" hidden="1" x14ac:dyDescent="0.2">
      <c r="B1472" t="str">
        <f t="shared" si="22"/>
        <v>201410apartmentmedian1_bed_rateNorth Vancouver DM</v>
      </c>
      <c r="C1472">
        <v>2014</v>
      </c>
      <c r="D1472">
        <v>10</v>
      </c>
      <c r="E1472" t="s">
        <v>65</v>
      </c>
      <c r="F1472" t="s">
        <v>61</v>
      </c>
      <c r="G1472" t="s">
        <v>51</v>
      </c>
      <c r="H1472" t="s">
        <v>34</v>
      </c>
      <c r="I1472">
        <v>1130</v>
      </c>
    </row>
    <row r="1473" spans="2:9" hidden="1" x14ac:dyDescent="0.2">
      <c r="B1473" t="str">
        <f t="shared" si="22"/>
        <v>201410apartmentmedian1_bed_rateWest Vancouver</v>
      </c>
      <c r="C1473">
        <v>2014</v>
      </c>
      <c r="D1473">
        <v>10</v>
      </c>
      <c r="E1473" t="s">
        <v>65</v>
      </c>
      <c r="F1473" t="s">
        <v>61</v>
      </c>
      <c r="G1473" t="s">
        <v>51</v>
      </c>
      <c r="H1473" t="s">
        <v>35</v>
      </c>
      <c r="I1473">
        <v>1330</v>
      </c>
    </row>
    <row r="1474" spans="2:9" hidden="1" x14ac:dyDescent="0.2">
      <c r="B1474" t="str">
        <f t="shared" si="22"/>
        <v>201410apartmentmedian1_bed_rateRichmond</v>
      </c>
      <c r="C1474">
        <v>2014</v>
      </c>
      <c r="D1474">
        <v>10</v>
      </c>
      <c r="E1474" t="s">
        <v>65</v>
      </c>
      <c r="F1474" t="s">
        <v>61</v>
      </c>
      <c r="G1474" t="s">
        <v>51</v>
      </c>
      <c r="H1474" t="s">
        <v>36</v>
      </c>
      <c r="I1474">
        <v>935</v>
      </c>
    </row>
    <row r="1475" spans="2:9" hidden="1" x14ac:dyDescent="0.2">
      <c r="B1475" t="str">
        <f t="shared" si="22"/>
        <v>201410apartmentmedian1_bed_rateDelta</v>
      </c>
      <c r="C1475">
        <v>2014</v>
      </c>
      <c r="D1475">
        <v>10</v>
      </c>
      <c r="E1475" t="s">
        <v>65</v>
      </c>
      <c r="F1475" t="s">
        <v>61</v>
      </c>
      <c r="G1475" t="s">
        <v>51</v>
      </c>
      <c r="H1475" t="s">
        <v>37</v>
      </c>
      <c r="I1475">
        <v>820</v>
      </c>
    </row>
    <row r="1476" spans="2:9" hidden="1" x14ac:dyDescent="0.2">
      <c r="B1476" t="str">
        <f t="shared" si="22"/>
        <v>201410apartmentmedian1_bed_rateSurrey</v>
      </c>
      <c r="C1476">
        <v>2014</v>
      </c>
      <c r="D1476">
        <v>10</v>
      </c>
      <c r="E1476" t="s">
        <v>65</v>
      </c>
      <c r="F1476" t="s">
        <v>61</v>
      </c>
      <c r="G1476" t="s">
        <v>51</v>
      </c>
      <c r="H1476" t="s">
        <v>38</v>
      </c>
      <c r="I1476">
        <v>750</v>
      </c>
    </row>
    <row r="1477" spans="2:9" hidden="1" x14ac:dyDescent="0.2">
      <c r="B1477" t="str">
        <f t="shared" si="22"/>
        <v>201410apartmentmedian1_bed_rateWhite Rock</v>
      </c>
      <c r="C1477">
        <v>2014</v>
      </c>
      <c r="D1477">
        <v>10</v>
      </c>
      <c r="E1477" t="s">
        <v>65</v>
      </c>
      <c r="F1477" t="s">
        <v>61</v>
      </c>
      <c r="G1477" t="s">
        <v>51</v>
      </c>
      <c r="H1477" t="s">
        <v>39</v>
      </c>
      <c r="I1477">
        <v>825</v>
      </c>
    </row>
    <row r="1478" spans="2:9" hidden="1" x14ac:dyDescent="0.2">
      <c r="B1478" t="str">
        <f t="shared" ref="B1478:B1541" si="23">C1478&amp;D1478&amp;E1478&amp;F1478&amp;G1478&amp;H1478</f>
        <v>201410apartmentmedian1_bed_rateLangley City and Langley DM</v>
      </c>
      <c r="C1478">
        <v>2014</v>
      </c>
      <c r="D1478">
        <v>10</v>
      </c>
      <c r="E1478" t="s">
        <v>65</v>
      </c>
      <c r="F1478" t="s">
        <v>61</v>
      </c>
      <c r="G1478" t="s">
        <v>51</v>
      </c>
      <c r="H1478" t="s">
        <v>40</v>
      </c>
      <c r="I1478">
        <v>750</v>
      </c>
    </row>
    <row r="1479" spans="2:9" hidden="1" x14ac:dyDescent="0.2">
      <c r="B1479" t="str">
        <f t="shared" si="23"/>
        <v>201410apartmentmedian1_bed_rateTri-Cities</v>
      </c>
      <c r="C1479">
        <v>2014</v>
      </c>
      <c r="D1479">
        <v>10</v>
      </c>
      <c r="E1479" t="s">
        <v>65</v>
      </c>
      <c r="F1479" t="s">
        <v>61</v>
      </c>
      <c r="G1479" t="s">
        <v>51</v>
      </c>
      <c r="H1479" t="s">
        <v>41</v>
      </c>
      <c r="I1479">
        <v>805</v>
      </c>
    </row>
    <row r="1480" spans="2:9" hidden="1" x14ac:dyDescent="0.2">
      <c r="B1480" t="str">
        <f t="shared" si="23"/>
        <v>201410apartmentmedian1_bed_rateMaple Ridge/Pitt Meadows</v>
      </c>
      <c r="C1480">
        <v>2014</v>
      </c>
      <c r="D1480">
        <v>10</v>
      </c>
      <c r="E1480" t="s">
        <v>65</v>
      </c>
      <c r="F1480" t="s">
        <v>61</v>
      </c>
      <c r="G1480" t="s">
        <v>51</v>
      </c>
      <c r="H1480" t="s">
        <v>42</v>
      </c>
      <c r="I1480">
        <v>725</v>
      </c>
    </row>
    <row r="1481" spans="2:9" hidden="1" x14ac:dyDescent="0.2">
      <c r="B1481" t="str">
        <f t="shared" si="23"/>
        <v>201410apartmentmedian1_bed_rateVancouver</v>
      </c>
      <c r="C1481">
        <v>2014</v>
      </c>
      <c r="D1481">
        <v>10</v>
      </c>
      <c r="E1481" t="s">
        <v>65</v>
      </c>
      <c r="F1481" t="s">
        <v>61</v>
      </c>
      <c r="G1481" t="s">
        <v>51</v>
      </c>
      <c r="H1481" t="s">
        <v>43</v>
      </c>
      <c r="I1481">
        <v>995</v>
      </c>
    </row>
    <row r="1482" spans="2:9" hidden="1" x14ac:dyDescent="0.2">
      <c r="B1482" t="str">
        <f t="shared" si="23"/>
        <v>201310apartmentmedian1_bed_rateWest End/Stanley Park</v>
      </c>
      <c r="C1482">
        <v>2013</v>
      </c>
      <c r="D1482">
        <v>10</v>
      </c>
      <c r="E1482" t="s">
        <v>65</v>
      </c>
      <c r="F1482" t="s">
        <v>61</v>
      </c>
      <c r="G1482" t="s">
        <v>51</v>
      </c>
      <c r="H1482" t="s">
        <v>12</v>
      </c>
      <c r="I1482">
        <v>1150</v>
      </c>
    </row>
    <row r="1483" spans="2:9" hidden="1" x14ac:dyDescent="0.2">
      <c r="B1483" t="str">
        <f t="shared" si="23"/>
        <v>201310apartmentmedian1_bed_rateEnglish Bay</v>
      </c>
      <c r="C1483">
        <v>2013</v>
      </c>
      <c r="D1483">
        <v>10</v>
      </c>
      <c r="E1483" t="s">
        <v>65</v>
      </c>
      <c r="F1483" t="s">
        <v>61</v>
      </c>
      <c r="G1483" t="s">
        <v>51</v>
      </c>
      <c r="H1483" t="s">
        <v>16</v>
      </c>
      <c r="I1483">
        <v>1150</v>
      </c>
    </row>
    <row r="1484" spans="2:9" hidden="1" x14ac:dyDescent="0.2">
      <c r="B1484" t="str">
        <f t="shared" si="23"/>
        <v>201310apartmentmedian1_bed_rateDowntown</v>
      </c>
      <c r="C1484">
        <v>2013</v>
      </c>
      <c r="D1484">
        <v>10</v>
      </c>
      <c r="E1484" t="s">
        <v>65</v>
      </c>
      <c r="F1484" t="s">
        <v>61</v>
      </c>
      <c r="G1484" t="s">
        <v>51</v>
      </c>
      <c r="H1484" t="s">
        <v>17</v>
      </c>
      <c r="I1484">
        <v>1200</v>
      </c>
    </row>
    <row r="1485" spans="2:9" hidden="1" x14ac:dyDescent="0.2">
      <c r="B1485" t="str">
        <f t="shared" si="23"/>
        <v>201310apartmentmedian1_bed_rateSouth Granville/Oak</v>
      </c>
      <c r="C1485">
        <v>2013</v>
      </c>
      <c r="D1485">
        <v>10</v>
      </c>
      <c r="E1485" t="s">
        <v>65</v>
      </c>
      <c r="F1485" t="s">
        <v>61</v>
      </c>
      <c r="G1485" t="s">
        <v>51</v>
      </c>
      <c r="H1485" t="s">
        <v>19</v>
      </c>
      <c r="I1485">
        <v>1100</v>
      </c>
    </row>
    <row r="1486" spans="2:9" hidden="1" x14ac:dyDescent="0.2">
      <c r="B1486" t="str">
        <f t="shared" si="23"/>
        <v>201310apartmentmedian1_bed_rateKitsilano/Point Grey</v>
      </c>
      <c r="C1486">
        <v>2013</v>
      </c>
      <c r="D1486">
        <v>10</v>
      </c>
      <c r="E1486" t="s">
        <v>65</v>
      </c>
      <c r="F1486" t="s">
        <v>61</v>
      </c>
      <c r="G1486" t="s">
        <v>51</v>
      </c>
      <c r="H1486" t="s">
        <v>20</v>
      </c>
      <c r="I1486">
        <v>1115</v>
      </c>
    </row>
    <row r="1487" spans="2:9" hidden="1" x14ac:dyDescent="0.2">
      <c r="B1487" t="str">
        <f t="shared" si="23"/>
        <v>201310apartmentmedian1_bed_rateWestside/Kerrisdale</v>
      </c>
      <c r="C1487">
        <v>2013</v>
      </c>
      <c r="D1487">
        <v>10</v>
      </c>
      <c r="E1487" t="s">
        <v>65</v>
      </c>
      <c r="F1487" t="s">
        <v>61</v>
      </c>
      <c r="G1487" t="s">
        <v>51</v>
      </c>
      <c r="H1487" t="s">
        <v>21</v>
      </c>
      <c r="I1487">
        <v>1075</v>
      </c>
    </row>
    <row r="1488" spans="2:9" hidden="1" x14ac:dyDescent="0.2">
      <c r="B1488" t="str">
        <f t="shared" si="23"/>
        <v>201310apartmentmedian1_bed_rateMarpole</v>
      </c>
      <c r="C1488">
        <v>2013</v>
      </c>
      <c r="D1488">
        <v>10</v>
      </c>
      <c r="E1488" t="s">
        <v>65</v>
      </c>
      <c r="F1488" t="s">
        <v>61</v>
      </c>
      <c r="G1488" t="s">
        <v>51</v>
      </c>
      <c r="H1488" t="s">
        <v>23</v>
      </c>
      <c r="I1488">
        <v>850</v>
      </c>
    </row>
    <row r="1489" spans="2:9" hidden="1" x14ac:dyDescent="0.2">
      <c r="B1489" t="str">
        <f t="shared" si="23"/>
        <v>201310apartmentmedian1_bed_rateMount Pleasant/Renfrew Heights</v>
      </c>
      <c r="C1489">
        <v>2013</v>
      </c>
      <c r="D1489">
        <v>10</v>
      </c>
      <c r="E1489" t="s">
        <v>65</v>
      </c>
      <c r="F1489" t="s">
        <v>61</v>
      </c>
      <c r="G1489" t="s">
        <v>51</v>
      </c>
      <c r="H1489" t="s">
        <v>24</v>
      </c>
      <c r="I1489">
        <v>900</v>
      </c>
    </row>
    <row r="1490" spans="2:9" hidden="1" x14ac:dyDescent="0.2">
      <c r="B1490" t="str">
        <f t="shared" si="23"/>
        <v>201310apartmentmedian1_bed_rateEast Hastings</v>
      </c>
      <c r="C1490">
        <v>2013</v>
      </c>
      <c r="D1490">
        <v>10</v>
      </c>
      <c r="E1490" t="s">
        <v>65</v>
      </c>
      <c r="F1490" t="s">
        <v>61</v>
      </c>
      <c r="G1490" t="s">
        <v>51</v>
      </c>
      <c r="H1490" t="s">
        <v>25</v>
      </c>
      <c r="I1490">
        <v>863</v>
      </c>
    </row>
    <row r="1491" spans="2:9" hidden="1" x14ac:dyDescent="0.2">
      <c r="B1491" t="str">
        <f t="shared" si="23"/>
        <v>201310apartmentmedian1_bed_rateSoutheast Vancouver</v>
      </c>
      <c r="C1491">
        <v>2013</v>
      </c>
      <c r="D1491">
        <v>10</v>
      </c>
      <c r="E1491" t="s">
        <v>65</v>
      </c>
      <c r="F1491" t="s">
        <v>61</v>
      </c>
      <c r="G1491" t="s">
        <v>51</v>
      </c>
      <c r="H1491" t="s">
        <v>26</v>
      </c>
      <c r="I1491">
        <v>955</v>
      </c>
    </row>
    <row r="1492" spans="2:9" hidden="1" x14ac:dyDescent="0.2">
      <c r="B1492" t="str">
        <f t="shared" si="23"/>
        <v>201310apartmentmedian1_bed_rateUniversity Endowment Lands</v>
      </c>
      <c r="C1492">
        <v>2013</v>
      </c>
      <c r="D1492">
        <v>10</v>
      </c>
      <c r="E1492" t="s">
        <v>65</v>
      </c>
      <c r="F1492" t="s">
        <v>61</v>
      </c>
      <c r="G1492" t="s">
        <v>51</v>
      </c>
      <c r="H1492" t="s">
        <v>27</v>
      </c>
      <c r="I1492">
        <v>1313</v>
      </c>
    </row>
    <row r="1493" spans="2:9" hidden="1" x14ac:dyDescent="0.2">
      <c r="B1493" t="str">
        <f t="shared" si="23"/>
        <v>201310apartmentmedian1_bed_rateCentral Park/Metrotown</v>
      </c>
      <c r="C1493">
        <v>2013</v>
      </c>
      <c r="D1493">
        <v>10</v>
      </c>
      <c r="E1493" t="s">
        <v>65</v>
      </c>
      <c r="F1493" t="s">
        <v>61</v>
      </c>
      <c r="G1493" t="s">
        <v>51</v>
      </c>
      <c r="H1493" t="s">
        <v>28</v>
      </c>
      <c r="I1493">
        <v>866</v>
      </c>
    </row>
    <row r="1494" spans="2:9" hidden="1" x14ac:dyDescent="0.2">
      <c r="B1494" t="str">
        <f t="shared" si="23"/>
        <v>201310apartmentmedian1_bed_rateSoutheast Burnaby</v>
      </c>
      <c r="C1494">
        <v>2013</v>
      </c>
      <c r="D1494">
        <v>10</v>
      </c>
      <c r="E1494" t="s">
        <v>65</v>
      </c>
      <c r="F1494" t="s">
        <v>61</v>
      </c>
      <c r="G1494" t="s">
        <v>51</v>
      </c>
      <c r="H1494" t="s">
        <v>29</v>
      </c>
      <c r="I1494">
        <v>800</v>
      </c>
    </row>
    <row r="1495" spans="2:9" hidden="1" x14ac:dyDescent="0.2">
      <c r="B1495" t="str">
        <f t="shared" si="23"/>
        <v>201310apartmentmedian1_bed_rateNorth Burnaby</v>
      </c>
      <c r="C1495">
        <v>2013</v>
      </c>
      <c r="D1495">
        <v>10</v>
      </c>
      <c r="E1495" t="s">
        <v>65</v>
      </c>
      <c r="F1495" t="s">
        <v>61</v>
      </c>
      <c r="G1495" t="s">
        <v>51</v>
      </c>
      <c r="H1495" t="s">
        <v>31</v>
      </c>
      <c r="I1495">
        <v>900</v>
      </c>
    </row>
    <row r="1496" spans="2:9" hidden="1" x14ac:dyDescent="0.2">
      <c r="B1496" t="str">
        <f t="shared" si="23"/>
        <v>201310apartmentmedian1_bed_rateNew Westminster</v>
      </c>
      <c r="C1496">
        <v>2013</v>
      </c>
      <c r="D1496">
        <v>10</v>
      </c>
      <c r="E1496" t="s">
        <v>65</v>
      </c>
      <c r="F1496" t="s">
        <v>61</v>
      </c>
      <c r="G1496" t="s">
        <v>51</v>
      </c>
      <c r="H1496" t="s">
        <v>32</v>
      </c>
      <c r="I1496">
        <v>815</v>
      </c>
    </row>
    <row r="1497" spans="2:9" hidden="1" x14ac:dyDescent="0.2">
      <c r="B1497" t="str">
        <f t="shared" si="23"/>
        <v>201310apartmentmedian1_bed_rateNorth Vancouver City</v>
      </c>
      <c r="C1497">
        <v>2013</v>
      </c>
      <c r="D1497">
        <v>10</v>
      </c>
      <c r="E1497" t="s">
        <v>65</v>
      </c>
      <c r="F1497" t="s">
        <v>61</v>
      </c>
      <c r="G1497" t="s">
        <v>51</v>
      </c>
      <c r="H1497" t="s">
        <v>60</v>
      </c>
      <c r="I1497">
        <v>970</v>
      </c>
    </row>
    <row r="1498" spans="2:9" hidden="1" x14ac:dyDescent="0.2">
      <c r="B1498" t="str">
        <f t="shared" si="23"/>
        <v>201310apartmentmedian1_bed_rateNorth Vancouver DM</v>
      </c>
      <c r="C1498">
        <v>2013</v>
      </c>
      <c r="D1498">
        <v>10</v>
      </c>
      <c r="E1498" t="s">
        <v>65</v>
      </c>
      <c r="F1498" t="s">
        <v>61</v>
      </c>
      <c r="G1498" t="s">
        <v>51</v>
      </c>
      <c r="H1498" t="s">
        <v>34</v>
      </c>
      <c r="I1498">
        <v>1108</v>
      </c>
    </row>
    <row r="1499" spans="2:9" hidden="1" x14ac:dyDescent="0.2">
      <c r="B1499" t="str">
        <f t="shared" si="23"/>
        <v>201310apartmentmedian1_bed_rateWest Vancouver</v>
      </c>
      <c r="C1499">
        <v>2013</v>
      </c>
      <c r="D1499">
        <v>10</v>
      </c>
      <c r="E1499" t="s">
        <v>65</v>
      </c>
      <c r="F1499" t="s">
        <v>61</v>
      </c>
      <c r="G1499" t="s">
        <v>51</v>
      </c>
      <c r="H1499" t="s">
        <v>35</v>
      </c>
      <c r="I1499">
        <v>1300</v>
      </c>
    </row>
    <row r="1500" spans="2:9" hidden="1" x14ac:dyDescent="0.2">
      <c r="B1500" t="str">
        <f t="shared" si="23"/>
        <v>201310apartmentmedian1_bed_rateRichmond</v>
      </c>
      <c r="C1500">
        <v>2013</v>
      </c>
      <c r="D1500">
        <v>10</v>
      </c>
      <c r="E1500" t="s">
        <v>65</v>
      </c>
      <c r="F1500" t="s">
        <v>61</v>
      </c>
      <c r="G1500" t="s">
        <v>51</v>
      </c>
      <c r="H1500" t="s">
        <v>36</v>
      </c>
      <c r="I1500">
        <v>925</v>
      </c>
    </row>
    <row r="1501" spans="2:9" hidden="1" x14ac:dyDescent="0.2">
      <c r="B1501" t="str">
        <f t="shared" si="23"/>
        <v>201310apartmentmedian1_bed_rateDelta</v>
      </c>
      <c r="C1501">
        <v>2013</v>
      </c>
      <c r="D1501">
        <v>10</v>
      </c>
      <c r="E1501" t="s">
        <v>65</v>
      </c>
      <c r="F1501" t="s">
        <v>61</v>
      </c>
      <c r="G1501" t="s">
        <v>51</v>
      </c>
      <c r="H1501" t="s">
        <v>37</v>
      </c>
      <c r="I1501">
        <v>800</v>
      </c>
    </row>
    <row r="1502" spans="2:9" hidden="1" x14ac:dyDescent="0.2">
      <c r="B1502" t="str">
        <f t="shared" si="23"/>
        <v>201310apartmentmedian1_bed_rateSurrey</v>
      </c>
      <c r="C1502">
        <v>2013</v>
      </c>
      <c r="D1502">
        <v>10</v>
      </c>
      <c r="E1502" t="s">
        <v>65</v>
      </c>
      <c r="F1502" t="s">
        <v>61</v>
      </c>
      <c r="G1502" t="s">
        <v>51</v>
      </c>
      <c r="H1502" t="s">
        <v>38</v>
      </c>
      <c r="I1502">
        <v>750</v>
      </c>
    </row>
    <row r="1503" spans="2:9" hidden="1" x14ac:dyDescent="0.2">
      <c r="B1503" t="str">
        <f t="shared" si="23"/>
        <v>201310apartmentmedian1_bed_rateWhite Rock</v>
      </c>
      <c r="C1503">
        <v>2013</v>
      </c>
      <c r="D1503">
        <v>10</v>
      </c>
      <c r="E1503" t="s">
        <v>65</v>
      </c>
      <c r="F1503" t="s">
        <v>61</v>
      </c>
      <c r="G1503" t="s">
        <v>51</v>
      </c>
      <c r="H1503" t="s">
        <v>39</v>
      </c>
      <c r="I1503">
        <v>850</v>
      </c>
    </row>
    <row r="1504" spans="2:9" hidden="1" x14ac:dyDescent="0.2">
      <c r="B1504" t="str">
        <f t="shared" si="23"/>
        <v>201310apartmentmedian1_bed_rateLangley City and Langley DM</v>
      </c>
      <c r="C1504">
        <v>2013</v>
      </c>
      <c r="D1504">
        <v>10</v>
      </c>
      <c r="E1504" t="s">
        <v>65</v>
      </c>
      <c r="F1504" t="s">
        <v>61</v>
      </c>
      <c r="G1504" t="s">
        <v>51</v>
      </c>
      <c r="H1504" t="s">
        <v>40</v>
      </c>
      <c r="I1504">
        <v>740</v>
      </c>
    </row>
    <row r="1505" spans="2:9" hidden="1" x14ac:dyDescent="0.2">
      <c r="B1505" t="str">
        <f t="shared" si="23"/>
        <v>201310apartmentmedian1_bed_rateTri-Cities</v>
      </c>
      <c r="C1505">
        <v>2013</v>
      </c>
      <c r="D1505">
        <v>10</v>
      </c>
      <c r="E1505" t="s">
        <v>65</v>
      </c>
      <c r="F1505" t="s">
        <v>61</v>
      </c>
      <c r="G1505" t="s">
        <v>51</v>
      </c>
      <c r="H1505" t="s">
        <v>41</v>
      </c>
      <c r="I1505">
        <v>800</v>
      </c>
    </row>
    <row r="1506" spans="2:9" hidden="1" x14ac:dyDescent="0.2">
      <c r="B1506" t="str">
        <f t="shared" si="23"/>
        <v>201310apartmentmedian1_bed_rateMaple Ridge/Pitt Meadows</v>
      </c>
      <c r="C1506">
        <v>2013</v>
      </c>
      <c r="D1506">
        <v>10</v>
      </c>
      <c r="E1506" t="s">
        <v>65</v>
      </c>
      <c r="F1506" t="s">
        <v>61</v>
      </c>
      <c r="G1506" t="s">
        <v>51</v>
      </c>
      <c r="H1506" t="s">
        <v>42</v>
      </c>
      <c r="I1506">
        <v>725</v>
      </c>
    </row>
    <row r="1507" spans="2:9" hidden="1" x14ac:dyDescent="0.2">
      <c r="B1507" t="str">
        <f t="shared" si="23"/>
        <v>201310apartmentmedian1_bed_rateVancouver</v>
      </c>
      <c r="C1507">
        <v>2013</v>
      </c>
      <c r="D1507">
        <v>10</v>
      </c>
      <c r="E1507" t="s">
        <v>65</v>
      </c>
      <c r="F1507" t="s">
        <v>61</v>
      </c>
      <c r="G1507" t="s">
        <v>51</v>
      </c>
      <c r="H1507" t="s">
        <v>43</v>
      </c>
      <c r="I1507">
        <v>950</v>
      </c>
    </row>
    <row r="1508" spans="2:9" hidden="1" x14ac:dyDescent="0.2">
      <c r="B1508" t="str">
        <f t="shared" si="23"/>
        <v>201210apartmentmedian1_bed_rateWest End/Stanley Park</v>
      </c>
      <c r="C1508">
        <v>2012</v>
      </c>
      <c r="D1508">
        <v>10</v>
      </c>
      <c r="E1508" t="s">
        <v>65</v>
      </c>
      <c r="F1508" t="s">
        <v>61</v>
      </c>
      <c r="G1508" t="s">
        <v>51</v>
      </c>
      <c r="H1508" t="s">
        <v>12</v>
      </c>
      <c r="I1508">
        <v>1100</v>
      </c>
    </row>
    <row r="1509" spans="2:9" hidden="1" x14ac:dyDescent="0.2">
      <c r="B1509" t="str">
        <f t="shared" si="23"/>
        <v>201210apartmentmedian1_bed_rateEnglish Bay</v>
      </c>
      <c r="C1509">
        <v>2012</v>
      </c>
      <c r="D1509">
        <v>10</v>
      </c>
      <c r="E1509" t="s">
        <v>65</v>
      </c>
      <c r="F1509" t="s">
        <v>61</v>
      </c>
      <c r="G1509" t="s">
        <v>51</v>
      </c>
      <c r="H1509" t="s">
        <v>16</v>
      </c>
      <c r="I1509">
        <v>1100</v>
      </c>
    </row>
    <row r="1510" spans="2:9" hidden="1" x14ac:dyDescent="0.2">
      <c r="B1510" t="str">
        <f t="shared" si="23"/>
        <v>201210apartmentmedian1_bed_rateDowntown</v>
      </c>
      <c r="C1510">
        <v>2012</v>
      </c>
      <c r="D1510">
        <v>10</v>
      </c>
      <c r="E1510" t="s">
        <v>65</v>
      </c>
      <c r="F1510" t="s">
        <v>61</v>
      </c>
      <c r="G1510" t="s">
        <v>51</v>
      </c>
      <c r="H1510" t="s">
        <v>17</v>
      </c>
      <c r="I1510">
        <v>1175</v>
      </c>
    </row>
    <row r="1511" spans="2:9" hidden="1" x14ac:dyDescent="0.2">
      <c r="B1511" t="str">
        <f t="shared" si="23"/>
        <v>201210apartmentmedian1_bed_rateSouth Granville/Oak</v>
      </c>
      <c r="C1511">
        <v>2012</v>
      </c>
      <c r="D1511">
        <v>10</v>
      </c>
      <c r="E1511" t="s">
        <v>65</v>
      </c>
      <c r="F1511" t="s">
        <v>61</v>
      </c>
      <c r="G1511" t="s">
        <v>51</v>
      </c>
      <c r="H1511" t="s">
        <v>19</v>
      </c>
      <c r="I1511">
        <v>1060</v>
      </c>
    </row>
    <row r="1512" spans="2:9" hidden="1" x14ac:dyDescent="0.2">
      <c r="B1512" t="str">
        <f t="shared" si="23"/>
        <v>201210apartmentmedian1_bed_rateKitsilano/Point Grey</v>
      </c>
      <c r="C1512">
        <v>2012</v>
      </c>
      <c r="D1512">
        <v>10</v>
      </c>
      <c r="E1512" t="s">
        <v>65</v>
      </c>
      <c r="F1512" t="s">
        <v>61</v>
      </c>
      <c r="G1512" t="s">
        <v>51</v>
      </c>
      <c r="H1512" t="s">
        <v>20</v>
      </c>
      <c r="I1512">
        <v>1100</v>
      </c>
    </row>
    <row r="1513" spans="2:9" hidden="1" x14ac:dyDescent="0.2">
      <c r="B1513" t="str">
        <f t="shared" si="23"/>
        <v>201210apartmentmedian1_bed_rateWestside/Kerrisdale</v>
      </c>
      <c r="C1513">
        <v>2012</v>
      </c>
      <c r="D1513">
        <v>10</v>
      </c>
      <c r="E1513" t="s">
        <v>65</v>
      </c>
      <c r="F1513" t="s">
        <v>61</v>
      </c>
      <c r="G1513" t="s">
        <v>51</v>
      </c>
      <c r="H1513" t="s">
        <v>21</v>
      </c>
      <c r="I1513">
        <v>1090</v>
      </c>
    </row>
    <row r="1514" spans="2:9" hidden="1" x14ac:dyDescent="0.2">
      <c r="B1514" t="str">
        <f t="shared" si="23"/>
        <v>201210apartmentmedian1_bed_rateMarpole</v>
      </c>
      <c r="C1514">
        <v>2012</v>
      </c>
      <c r="D1514">
        <v>10</v>
      </c>
      <c r="E1514" t="s">
        <v>65</v>
      </c>
      <c r="F1514" t="s">
        <v>61</v>
      </c>
      <c r="G1514" t="s">
        <v>51</v>
      </c>
      <c r="H1514" t="s">
        <v>23</v>
      </c>
      <c r="I1514">
        <v>845</v>
      </c>
    </row>
    <row r="1515" spans="2:9" hidden="1" x14ac:dyDescent="0.2">
      <c r="B1515" t="str">
        <f t="shared" si="23"/>
        <v>201210apartmentmedian1_bed_rateMount Pleasant/Renfrew Heights</v>
      </c>
      <c r="C1515">
        <v>2012</v>
      </c>
      <c r="D1515">
        <v>10</v>
      </c>
      <c r="E1515" t="s">
        <v>65</v>
      </c>
      <c r="F1515" t="s">
        <v>61</v>
      </c>
      <c r="G1515" t="s">
        <v>51</v>
      </c>
      <c r="H1515" t="s">
        <v>24</v>
      </c>
      <c r="I1515">
        <v>870</v>
      </c>
    </row>
    <row r="1516" spans="2:9" hidden="1" x14ac:dyDescent="0.2">
      <c r="B1516" t="str">
        <f t="shared" si="23"/>
        <v>201210apartmentmedian1_bed_rateEast Hastings</v>
      </c>
      <c r="C1516">
        <v>2012</v>
      </c>
      <c r="D1516">
        <v>10</v>
      </c>
      <c r="E1516" t="s">
        <v>65</v>
      </c>
      <c r="F1516" t="s">
        <v>61</v>
      </c>
      <c r="G1516" t="s">
        <v>51</v>
      </c>
      <c r="H1516" t="s">
        <v>25</v>
      </c>
      <c r="I1516">
        <v>875</v>
      </c>
    </row>
    <row r="1517" spans="2:9" hidden="1" x14ac:dyDescent="0.2">
      <c r="B1517" t="str">
        <f t="shared" si="23"/>
        <v>201210apartmentmedian1_bed_rateSoutheast Vancouver</v>
      </c>
      <c r="C1517">
        <v>2012</v>
      </c>
      <c r="D1517">
        <v>10</v>
      </c>
      <c r="E1517" t="s">
        <v>65</v>
      </c>
      <c r="F1517" t="s">
        <v>61</v>
      </c>
      <c r="G1517" t="s">
        <v>51</v>
      </c>
      <c r="H1517" t="s">
        <v>26</v>
      </c>
      <c r="I1517">
        <v>950</v>
      </c>
    </row>
    <row r="1518" spans="2:9" hidden="1" x14ac:dyDescent="0.2">
      <c r="B1518" t="str">
        <f t="shared" si="23"/>
        <v>201210apartmentmedian1_bed_rateUniversity Endowment Lands</v>
      </c>
      <c r="C1518">
        <v>2012</v>
      </c>
      <c r="D1518">
        <v>10</v>
      </c>
      <c r="E1518" t="s">
        <v>65</v>
      </c>
      <c r="F1518" t="s">
        <v>61</v>
      </c>
      <c r="G1518" t="s">
        <v>51</v>
      </c>
      <c r="H1518" t="s">
        <v>27</v>
      </c>
      <c r="I1518">
        <v>1250</v>
      </c>
    </row>
    <row r="1519" spans="2:9" hidden="1" x14ac:dyDescent="0.2">
      <c r="B1519" t="str">
        <f t="shared" si="23"/>
        <v>201210apartmentmedian1_bed_rateCentral Park/Metrotown</v>
      </c>
      <c r="C1519">
        <v>2012</v>
      </c>
      <c r="D1519">
        <v>10</v>
      </c>
      <c r="E1519" t="s">
        <v>65</v>
      </c>
      <c r="F1519" t="s">
        <v>61</v>
      </c>
      <c r="G1519" t="s">
        <v>51</v>
      </c>
      <c r="H1519" t="s">
        <v>28</v>
      </c>
      <c r="I1519">
        <v>860</v>
      </c>
    </row>
    <row r="1520" spans="2:9" hidden="1" x14ac:dyDescent="0.2">
      <c r="B1520" t="str">
        <f t="shared" si="23"/>
        <v>201210apartmentmedian1_bed_rateSoutheast Burnaby</v>
      </c>
      <c r="C1520">
        <v>2012</v>
      </c>
      <c r="D1520">
        <v>10</v>
      </c>
      <c r="E1520" t="s">
        <v>65</v>
      </c>
      <c r="F1520" t="s">
        <v>61</v>
      </c>
      <c r="G1520" t="s">
        <v>51</v>
      </c>
      <c r="H1520" t="s">
        <v>29</v>
      </c>
      <c r="I1520">
        <v>790</v>
      </c>
    </row>
    <row r="1521" spans="2:9" hidden="1" x14ac:dyDescent="0.2">
      <c r="B1521" t="str">
        <f t="shared" si="23"/>
        <v>201210apartmentmedian1_bed_rateNorth Burnaby</v>
      </c>
      <c r="C1521">
        <v>2012</v>
      </c>
      <c r="D1521">
        <v>10</v>
      </c>
      <c r="E1521" t="s">
        <v>65</v>
      </c>
      <c r="F1521" t="s">
        <v>61</v>
      </c>
      <c r="G1521" t="s">
        <v>51</v>
      </c>
      <c r="H1521" t="s">
        <v>31</v>
      </c>
      <c r="I1521">
        <v>895</v>
      </c>
    </row>
    <row r="1522" spans="2:9" hidden="1" x14ac:dyDescent="0.2">
      <c r="B1522" t="str">
        <f t="shared" si="23"/>
        <v>201210apartmentmedian1_bed_rateNew Westminster</v>
      </c>
      <c r="C1522">
        <v>2012</v>
      </c>
      <c r="D1522">
        <v>10</v>
      </c>
      <c r="E1522" t="s">
        <v>65</v>
      </c>
      <c r="F1522" t="s">
        <v>61</v>
      </c>
      <c r="G1522" t="s">
        <v>51</v>
      </c>
      <c r="H1522" t="s">
        <v>32</v>
      </c>
      <c r="I1522">
        <v>800</v>
      </c>
    </row>
    <row r="1523" spans="2:9" hidden="1" x14ac:dyDescent="0.2">
      <c r="B1523" t="str">
        <f t="shared" si="23"/>
        <v>201210apartmentmedian1_bed_rateNorth Vancouver City</v>
      </c>
      <c r="C1523">
        <v>2012</v>
      </c>
      <c r="D1523">
        <v>10</v>
      </c>
      <c r="E1523" t="s">
        <v>65</v>
      </c>
      <c r="F1523" t="s">
        <v>61</v>
      </c>
      <c r="G1523" t="s">
        <v>51</v>
      </c>
      <c r="H1523" t="s">
        <v>60</v>
      </c>
      <c r="I1523">
        <v>950</v>
      </c>
    </row>
    <row r="1524" spans="2:9" hidden="1" x14ac:dyDescent="0.2">
      <c r="B1524" t="str">
        <f t="shared" si="23"/>
        <v>201210apartmentmedian1_bed_rateNorth Vancouver DM</v>
      </c>
      <c r="C1524">
        <v>2012</v>
      </c>
      <c r="D1524">
        <v>10</v>
      </c>
      <c r="E1524" t="s">
        <v>65</v>
      </c>
      <c r="F1524" t="s">
        <v>61</v>
      </c>
      <c r="G1524" t="s">
        <v>51</v>
      </c>
      <c r="H1524" t="s">
        <v>34</v>
      </c>
      <c r="I1524">
        <v>1066</v>
      </c>
    </row>
    <row r="1525" spans="2:9" hidden="1" x14ac:dyDescent="0.2">
      <c r="B1525" t="str">
        <f t="shared" si="23"/>
        <v>201210apartmentmedian1_bed_rateWest Vancouver</v>
      </c>
      <c r="C1525">
        <v>2012</v>
      </c>
      <c r="D1525">
        <v>10</v>
      </c>
      <c r="E1525" t="s">
        <v>65</v>
      </c>
      <c r="F1525" t="s">
        <v>61</v>
      </c>
      <c r="G1525" t="s">
        <v>51</v>
      </c>
      <c r="H1525" t="s">
        <v>35</v>
      </c>
      <c r="I1525">
        <v>1200</v>
      </c>
    </row>
    <row r="1526" spans="2:9" hidden="1" x14ac:dyDescent="0.2">
      <c r="B1526" t="str">
        <f t="shared" si="23"/>
        <v>201210apartmentmedian1_bed_rateRichmond</v>
      </c>
      <c r="C1526">
        <v>2012</v>
      </c>
      <c r="D1526">
        <v>10</v>
      </c>
      <c r="E1526" t="s">
        <v>65</v>
      </c>
      <c r="F1526" t="s">
        <v>61</v>
      </c>
      <c r="G1526" t="s">
        <v>51</v>
      </c>
      <c r="H1526" t="s">
        <v>36</v>
      </c>
      <c r="I1526">
        <v>925</v>
      </c>
    </row>
    <row r="1527" spans="2:9" hidden="1" x14ac:dyDescent="0.2">
      <c r="B1527" t="str">
        <f t="shared" si="23"/>
        <v>201210apartmentmedian1_bed_rateDelta</v>
      </c>
      <c r="C1527">
        <v>2012</v>
      </c>
      <c r="D1527">
        <v>10</v>
      </c>
      <c r="E1527" t="s">
        <v>65</v>
      </c>
      <c r="F1527" t="s">
        <v>61</v>
      </c>
      <c r="G1527" t="s">
        <v>51</v>
      </c>
      <c r="H1527" t="s">
        <v>37</v>
      </c>
      <c r="I1527">
        <v>780</v>
      </c>
    </row>
    <row r="1528" spans="2:9" hidden="1" x14ac:dyDescent="0.2">
      <c r="B1528" t="str">
        <f t="shared" si="23"/>
        <v>201210apartmentmedian1_bed_rateSurrey</v>
      </c>
      <c r="C1528">
        <v>2012</v>
      </c>
      <c r="D1528">
        <v>10</v>
      </c>
      <c r="E1528" t="s">
        <v>65</v>
      </c>
      <c r="F1528" t="s">
        <v>61</v>
      </c>
      <c r="G1528" t="s">
        <v>51</v>
      </c>
      <c r="H1528" t="s">
        <v>38</v>
      </c>
      <c r="I1528">
        <v>720</v>
      </c>
    </row>
    <row r="1529" spans="2:9" hidden="1" x14ac:dyDescent="0.2">
      <c r="B1529" t="str">
        <f t="shared" si="23"/>
        <v>201210apartmentmedian1_bed_rateWhite Rock</v>
      </c>
      <c r="C1529">
        <v>2012</v>
      </c>
      <c r="D1529">
        <v>10</v>
      </c>
      <c r="E1529" t="s">
        <v>65</v>
      </c>
      <c r="F1529" t="s">
        <v>61</v>
      </c>
      <c r="G1529" t="s">
        <v>51</v>
      </c>
      <c r="H1529" t="s">
        <v>39</v>
      </c>
      <c r="I1529">
        <v>840</v>
      </c>
    </row>
    <row r="1530" spans="2:9" hidden="1" x14ac:dyDescent="0.2">
      <c r="B1530" t="str">
        <f t="shared" si="23"/>
        <v>201210apartmentmedian1_bed_rateLangley City and Langley DM</v>
      </c>
      <c r="C1530">
        <v>2012</v>
      </c>
      <c r="D1530">
        <v>10</v>
      </c>
      <c r="E1530" t="s">
        <v>65</v>
      </c>
      <c r="F1530" t="s">
        <v>61</v>
      </c>
      <c r="G1530" t="s">
        <v>51</v>
      </c>
      <c r="H1530" t="s">
        <v>40</v>
      </c>
      <c r="I1530">
        <v>750</v>
      </c>
    </row>
    <row r="1531" spans="2:9" hidden="1" x14ac:dyDescent="0.2">
      <c r="B1531" t="str">
        <f t="shared" si="23"/>
        <v>201210apartmentmedian1_bed_rateTri-Cities</v>
      </c>
      <c r="C1531">
        <v>2012</v>
      </c>
      <c r="D1531">
        <v>10</v>
      </c>
      <c r="E1531" t="s">
        <v>65</v>
      </c>
      <c r="F1531" t="s">
        <v>61</v>
      </c>
      <c r="G1531" t="s">
        <v>51</v>
      </c>
      <c r="H1531" t="s">
        <v>41</v>
      </c>
      <c r="I1531">
        <v>780</v>
      </c>
    </row>
    <row r="1532" spans="2:9" hidden="1" x14ac:dyDescent="0.2">
      <c r="B1532" t="str">
        <f t="shared" si="23"/>
        <v>201210apartmentmedian1_bed_rateMaple Ridge/Pitt Meadows</v>
      </c>
      <c r="C1532">
        <v>2012</v>
      </c>
      <c r="D1532">
        <v>10</v>
      </c>
      <c r="E1532" t="s">
        <v>65</v>
      </c>
      <c r="F1532" t="s">
        <v>61</v>
      </c>
      <c r="G1532" t="s">
        <v>51</v>
      </c>
      <c r="H1532" t="s">
        <v>42</v>
      </c>
      <c r="I1532">
        <v>725</v>
      </c>
    </row>
    <row r="1533" spans="2:9" hidden="1" x14ac:dyDescent="0.2">
      <c r="B1533" t="str">
        <f t="shared" si="23"/>
        <v>201210apartmentmedian1_bed_rateVancouver</v>
      </c>
      <c r="C1533">
        <v>2012</v>
      </c>
      <c r="D1533">
        <v>10</v>
      </c>
      <c r="E1533" t="s">
        <v>65</v>
      </c>
      <c r="F1533" t="s">
        <v>61</v>
      </c>
      <c r="G1533" t="s">
        <v>51</v>
      </c>
      <c r="H1533" t="s">
        <v>43</v>
      </c>
      <c r="I1533">
        <v>935</v>
      </c>
    </row>
    <row r="1534" spans="2:9" hidden="1" x14ac:dyDescent="0.2">
      <c r="B1534" t="str">
        <f t="shared" si="23"/>
        <v>201110apartmentmedian1_bed_rateWest End/Stanley Park</v>
      </c>
      <c r="C1534">
        <v>2011</v>
      </c>
      <c r="D1534">
        <v>10</v>
      </c>
      <c r="E1534" t="s">
        <v>65</v>
      </c>
      <c r="F1534" t="s">
        <v>61</v>
      </c>
      <c r="G1534" t="s">
        <v>51</v>
      </c>
      <c r="H1534" t="s">
        <v>12</v>
      </c>
      <c r="I1534">
        <v>1075</v>
      </c>
    </row>
    <row r="1535" spans="2:9" hidden="1" x14ac:dyDescent="0.2">
      <c r="B1535" t="str">
        <f t="shared" si="23"/>
        <v>201110apartmentmedian1_bed_rateEnglish Bay</v>
      </c>
      <c r="C1535">
        <v>2011</v>
      </c>
      <c r="D1535">
        <v>10</v>
      </c>
      <c r="E1535" t="s">
        <v>65</v>
      </c>
      <c r="F1535" t="s">
        <v>61</v>
      </c>
      <c r="G1535" t="s">
        <v>51</v>
      </c>
      <c r="H1535" t="s">
        <v>16</v>
      </c>
      <c r="I1535">
        <v>1100</v>
      </c>
    </row>
    <row r="1536" spans="2:9" hidden="1" x14ac:dyDescent="0.2">
      <c r="B1536" t="str">
        <f t="shared" si="23"/>
        <v>201110apartmentmedian1_bed_rateDowntown</v>
      </c>
      <c r="C1536">
        <v>2011</v>
      </c>
      <c r="D1536">
        <v>10</v>
      </c>
      <c r="E1536" t="s">
        <v>65</v>
      </c>
      <c r="F1536" t="s">
        <v>61</v>
      </c>
      <c r="G1536" t="s">
        <v>51</v>
      </c>
      <c r="H1536" t="s">
        <v>17</v>
      </c>
      <c r="I1536">
        <v>1150</v>
      </c>
    </row>
    <row r="1537" spans="2:9" hidden="1" x14ac:dyDescent="0.2">
      <c r="B1537" t="str">
        <f t="shared" si="23"/>
        <v>201110apartmentmedian1_bed_rateSouth Granville/Oak</v>
      </c>
      <c r="C1537">
        <v>2011</v>
      </c>
      <c r="D1537">
        <v>10</v>
      </c>
      <c r="E1537" t="s">
        <v>65</v>
      </c>
      <c r="F1537" t="s">
        <v>61</v>
      </c>
      <c r="G1537" t="s">
        <v>51</v>
      </c>
      <c r="H1537" t="s">
        <v>19</v>
      </c>
      <c r="I1537">
        <v>1020</v>
      </c>
    </row>
    <row r="1538" spans="2:9" hidden="1" x14ac:dyDescent="0.2">
      <c r="B1538" t="str">
        <f t="shared" si="23"/>
        <v>201110apartmentmedian1_bed_rateKitsilano/Point Grey</v>
      </c>
      <c r="C1538">
        <v>2011</v>
      </c>
      <c r="D1538">
        <v>10</v>
      </c>
      <c r="E1538" t="s">
        <v>65</v>
      </c>
      <c r="F1538" t="s">
        <v>61</v>
      </c>
      <c r="G1538" t="s">
        <v>51</v>
      </c>
      <c r="H1538" t="s">
        <v>20</v>
      </c>
      <c r="I1538">
        <v>1070</v>
      </c>
    </row>
    <row r="1539" spans="2:9" hidden="1" x14ac:dyDescent="0.2">
      <c r="B1539" t="str">
        <f t="shared" si="23"/>
        <v>201110apartmentmedian1_bed_rateWestside/Kerrisdale</v>
      </c>
      <c r="C1539">
        <v>2011</v>
      </c>
      <c r="D1539">
        <v>10</v>
      </c>
      <c r="E1539" t="s">
        <v>65</v>
      </c>
      <c r="F1539" t="s">
        <v>61</v>
      </c>
      <c r="G1539" t="s">
        <v>51</v>
      </c>
      <c r="H1539" t="s">
        <v>21</v>
      </c>
      <c r="I1539">
        <v>1050</v>
      </c>
    </row>
    <row r="1540" spans="2:9" hidden="1" x14ac:dyDescent="0.2">
      <c r="B1540" t="str">
        <f t="shared" si="23"/>
        <v>201110apartmentmedian1_bed_rateMarpole</v>
      </c>
      <c r="C1540">
        <v>2011</v>
      </c>
      <c r="D1540">
        <v>10</v>
      </c>
      <c r="E1540" t="s">
        <v>65</v>
      </c>
      <c r="F1540" t="s">
        <v>61</v>
      </c>
      <c r="G1540" t="s">
        <v>51</v>
      </c>
      <c r="H1540" t="s">
        <v>23</v>
      </c>
      <c r="I1540">
        <v>815</v>
      </c>
    </row>
    <row r="1541" spans="2:9" hidden="1" x14ac:dyDescent="0.2">
      <c r="B1541" t="str">
        <f t="shared" si="23"/>
        <v>201110apartmentmedian1_bed_rateMount Pleasant/Renfrew Heights</v>
      </c>
      <c r="C1541">
        <v>2011</v>
      </c>
      <c r="D1541">
        <v>10</v>
      </c>
      <c r="E1541" t="s">
        <v>65</v>
      </c>
      <c r="F1541" t="s">
        <v>61</v>
      </c>
      <c r="G1541" t="s">
        <v>51</v>
      </c>
      <c r="H1541" t="s">
        <v>24</v>
      </c>
      <c r="I1541">
        <v>895</v>
      </c>
    </row>
    <row r="1542" spans="2:9" hidden="1" x14ac:dyDescent="0.2">
      <c r="B1542" t="str">
        <f t="shared" ref="B1542:B1605" si="24">C1542&amp;D1542&amp;E1542&amp;F1542&amp;G1542&amp;H1542</f>
        <v>201110apartmentmedian1_bed_rateEast Hastings</v>
      </c>
      <c r="C1542">
        <v>2011</v>
      </c>
      <c r="D1542">
        <v>10</v>
      </c>
      <c r="E1542" t="s">
        <v>65</v>
      </c>
      <c r="F1542" t="s">
        <v>61</v>
      </c>
      <c r="G1542" t="s">
        <v>51</v>
      </c>
      <c r="H1542" t="s">
        <v>25</v>
      </c>
      <c r="I1542">
        <v>850</v>
      </c>
    </row>
    <row r="1543" spans="2:9" hidden="1" x14ac:dyDescent="0.2">
      <c r="B1543" t="str">
        <f t="shared" si="24"/>
        <v>201110apartmentmedian1_bed_rateSoutheast Vancouver</v>
      </c>
      <c r="C1543">
        <v>2011</v>
      </c>
      <c r="D1543">
        <v>10</v>
      </c>
      <c r="E1543" t="s">
        <v>65</v>
      </c>
      <c r="F1543" t="s">
        <v>61</v>
      </c>
      <c r="G1543" t="s">
        <v>51</v>
      </c>
      <c r="H1543" t="s">
        <v>26</v>
      </c>
      <c r="I1543">
        <v>950</v>
      </c>
    </row>
    <row r="1544" spans="2:9" hidden="1" x14ac:dyDescent="0.2">
      <c r="B1544" t="str">
        <f t="shared" si="24"/>
        <v>201110apartmentmedian1_bed_rateUniversity Endowment Lands</v>
      </c>
      <c r="C1544">
        <v>2011</v>
      </c>
      <c r="D1544">
        <v>10</v>
      </c>
      <c r="E1544" t="s">
        <v>65</v>
      </c>
      <c r="F1544" t="s">
        <v>61</v>
      </c>
      <c r="G1544" t="s">
        <v>51</v>
      </c>
      <c r="H1544" t="s">
        <v>27</v>
      </c>
      <c r="I1544">
        <v>1300</v>
      </c>
    </row>
    <row r="1545" spans="2:9" hidden="1" x14ac:dyDescent="0.2">
      <c r="B1545" t="str">
        <f t="shared" si="24"/>
        <v>201110apartmentmedian1_bed_rateCentral Park/Metrotown</v>
      </c>
      <c r="C1545">
        <v>2011</v>
      </c>
      <c r="D1545">
        <v>10</v>
      </c>
      <c r="E1545" t="s">
        <v>65</v>
      </c>
      <c r="F1545" t="s">
        <v>61</v>
      </c>
      <c r="G1545" t="s">
        <v>51</v>
      </c>
      <c r="H1545" t="s">
        <v>28</v>
      </c>
      <c r="I1545">
        <v>850</v>
      </c>
    </row>
    <row r="1546" spans="2:9" hidden="1" x14ac:dyDescent="0.2">
      <c r="B1546" t="str">
        <f t="shared" si="24"/>
        <v>201110apartmentmedian1_bed_rateSoutheast Burnaby</v>
      </c>
      <c r="C1546">
        <v>2011</v>
      </c>
      <c r="D1546">
        <v>10</v>
      </c>
      <c r="E1546" t="s">
        <v>65</v>
      </c>
      <c r="F1546" t="s">
        <v>61</v>
      </c>
      <c r="G1546" t="s">
        <v>51</v>
      </c>
      <c r="H1546" t="s">
        <v>29</v>
      </c>
      <c r="I1546">
        <v>770</v>
      </c>
    </row>
    <row r="1547" spans="2:9" hidden="1" x14ac:dyDescent="0.2">
      <c r="B1547" t="str">
        <f t="shared" si="24"/>
        <v>201110apartmentmedian1_bed_rateNorth Burnaby</v>
      </c>
      <c r="C1547">
        <v>2011</v>
      </c>
      <c r="D1547">
        <v>10</v>
      </c>
      <c r="E1547" t="s">
        <v>65</v>
      </c>
      <c r="F1547" t="s">
        <v>61</v>
      </c>
      <c r="G1547" t="s">
        <v>51</v>
      </c>
      <c r="H1547" t="s">
        <v>31</v>
      </c>
      <c r="I1547">
        <v>870</v>
      </c>
    </row>
    <row r="1548" spans="2:9" hidden="1" x14ac:dyDescent="0.2">
      <c r="B1548" t="str">
        <f t="shared" si="24"/>
        <v>201110apartmentmedian1_bed_rateNew Westminster</v>
      </c>
      <c r="C1548">
        <v>2011</v>
      </c>
      <c r="D1548">
        <v>10</v>
      </c>
      <c r="E1548" t="s">
        <v>65</v>
      </c>
      <c r="F1548" t="s">
        <v>61</v>
      </c>
      <c r="G1548" t="s">
        <v>51</v>
      </c>
      <c r="H1548" t="s">
        <v>32</v>
      </c>
      <c r="I1548">
        <v>792</v>
      </c>
    </row>
    <row r="1549" spans="2:9" hidden="1" x14ac:dyDescent="0.2">
      <c r="B1549" t="str">
        <f t="shared" si="24"/>
        <v>201110apartmentmedian1_bed_rateNorth Vancouver City</v>
      </c>
      <c r="C1549">
        <v>2011</v>
      </c>
      <c r="D1549">
        <v>10</v>
      </c>
      <c r="E1549" t="s">
        <v>65</v>
      </c>
      <c r="F1549" t="s">
        <v>61</v>
      </c>
      <c r="G1549" t="s">
        <v>51</v>
      </c>
      <c r="H1549" t="s">
        <v>60</v>
      </c>
      <c r="I1549">
        <v>925</v>
      </c>
    </row>
    <row r="1550" spans="2:9" hidden="1" x14ac:dyDescent="0.2">
      <c r="B1550" t="str">
        <f t="shared" si="24"/>
        <v>201110apartmentmedian1_bed_rateNorth Vancouver DM</v>
      </c>
      <c r="C1550">
        <v>2011</v>
      </c>
      <c r="D1550">
        <v>10</v>
      </c>
      <c r="E1550" t="s">
        <v>65</v>
      </c>
      <c r="F1550" t="s">
        <v>61</v>
      </c>
      <c r="G1550" t="s">
        <v>51</v>
      </c>
      <c r="H1550" t="s">
        <v>34</v>
      </c>
      <c r="I1550">
        <v>1020</v>
      </c>
    </row>
    <row r="1551" spans="2:9" hidden="1" x14ac:dyDescent="0.2">
      <c r="B1551" t="str">
        <f t="shared" si="24"/>
        <v>201110apartmentmedian1_bed_rateWest Vancouver</v>
      </c>
      <c r="C1551">
        <v>2011</v>
      </c>
      <c r="D1551">
        <v>10</v>
      </c>
      <c r="E1551" t="s">
        <v>65</v>
      </c>
      <c r="F1551" t="s">
        <v>61</v>
      </c>
      <c r="G1551" t="s">
        <v>51</v>
      </c>
      <c r="H1551" t="s">
        <v>35</v>
      </c>
      <c r="I1551">
        <v>1250</v>
      </c>
    </row>
    <row r="1552" spans="2:9" hidden="1" x14ac:dyDescent="0.2">
      <c r="B1552" t="str">
        <f t="shared" si="24"/>
        <v>201110apartmentmedian1_bed_rateRichmond</v>
      </c>
      <c r="C1552">
        <v>2011</v>
      </c>
      <c r="D1552">
        <v>10</v>
      </c>
      <c r="E1552" t="s">
        <v>65</v>
      </c>
      <c r="F1552" t="s">
        <v>61</v>
      </c>
      <c r="G1552" t="s">
        <v>51</v>
      </c>
      <c r="H1552" t="s">
        <v>36</v>
      </c>
      <c r="I1552">
        <v>900</v>
      </c>
    </row>
    <row r="1553" spans="2:9" hidden="1" x14ac:dyDescent="0.2">
      <c r="B1553" t="str">
        <f t="shared" si="24"/>
        <v>201110apartmentmedian1_bed_rateDelta</v>
      </c>
      <c r="C1553">
        <v>2011</v>
      </c>
      <c r="D1553">
        <v>10</v>
      </c>
      <c r="E1553" t="s">
        <v>65</v>
      </c>
      <c r="F1553" t="s">
        <v>61</v>
      </c>
      <c r="G1553" t="s">
        <v>51</v>
      </c>
      <c r="H1553" t="s">
        <v>37</v>
      </c>
      <c r="I1553">
        <v>761</v>
      </c>
    </row>
    <row r="1554" spans="2:9" hidden="1" x14ac:dyDescent="0.2">
      <c r="B1554" t="str">
        <f t="shared" si="24"/>
        <v>201110apartmentmedian1_bed_rateSurrey</v>
      </c>
      <c r="C1554">
        <v>2011</v>
      </c>
      <c r="D1554">
        <v>10</v>
      </c>
      <c r="E1554" t="s">
        <v>65</v>
      </c>
      <c r="F1554" t="s">
        <v>61</v>
      </c>
      <c r="G1554" t="s">
        <v>51</v>
      </c>
      <c r="H1554" t="s">
        <v>38</v>
      </c>
      <c r="I1554">
        <v>725</v>
      </c>
    </row>
    <row r="1555" spans="2:9" hidden="1" x14ac:dyDescent="0.2">
      <c r="B1555" t="str">
        <f t="shared" si="24"/>
        <v>201110apartmentmedian1_bed_rateWhite Rock</v>
      </c>
      <c r="C1555">
        <v>2011</v>
      </c>
      <c r="D1555">
        <v>10</v>
      </c>
      <c r="E1555" t="s">
        <v>65</v>
      </c>
      <c r="F1555" t="s">
        <v>61</v>
      </c>
      <c r="G1555" t="s">
        <v>51</v>
      </c>
      <c r="H1555" t="s">
        <v>39</v>
      </c>
      <c r="I1555">
        <v>825</v>
      </c>
    </row>
    <row r="1556" spans="2:9" hidden="1" x14ac:dyDescent="0.2">
      <c r="B1556" t="str">
        <f t="shared" si="24"/>
        <v>201110apartmentmedian1_bed_rateLangley City and Langley DM</v>
      </c>
      <c r="C1556">
        <v>2011</v>
      </c>
      <c r="D1556">
        <v>10</v>
      </c>
      <c r="E1556" t="s">
        <v>65</v>
      </c>
      <c r="F1556" t="s">
        <v>61</v>
      </c>
      <c r="G1556" t="s">
        <v>51</v>
      </c>
      <c r="H1556" t="s">
        <v>40</v>
      </c>
      <c r="I1556">
        <v>730</v>
      </c>
    </row>
    <row r="1557" spans="2:9" hidden="1" x14ac:dyDescent="0.2">
      <c r="B1557" t="str">
        <f t="shared" si="24"/>
        <v>201110apartmentmedian1_bed_rateTri-Cities</v>
      </c>
      <c r="C1557">
        <v>2011</v>
      </c>
      <c r="D1557">
        <v>10</v>
      </c>
      <c r="E1557" t="s">
        <v>65</v>
      </c>
      <c r="F1557" t="s">
        <v>61</v>
      </c>
      <c r="G1557" t="s">
        <v>51</v>
      </c>
      <c r="H1557" t="s">
        <v>41</v>
      </c>
      <c r="I1557">
        <v>775</v>
      </c>
    </row>
    <row r="1558" spans="2:9" hidden="1" x14ac:dyDescent="0.2">
      <c r="B1558" t="str">
        <f t="shared" si="24"/>
        <v>201110apartmentmedian1_bed_rateMaple Ridge/Pitt Meadows</v>
      </c>
      <c r="C1558">
        <v>2011</v>
      </c>
      <c r="D1558">
        <v>10</v>
      </c>
      <c r="E1558" t="s">
        <v>65</v>
      </c>
      <c r="F1558" t="s">
        <v>61</v>
      </c>
      <c r="G1558" t="s">
        <v>51</v>
      </c>
      <c r="H1558" t="s">
        <v>42</v>
      </c>
      <c r="I1558">
        <v>715</v>
      </c>
    </row>
    <row r="1559" spans="2:9" hidden="1" x14ac:dyDescent="0.2">
      <c r="B1559" t="str">
        <f t="shared" si="24"/>
        <v>201110apartmentmedian1_bed_rateVancouver</v>
      </c>
      <c r="C1559">
        <v>2011</v>
      </c>
      <c r="D1559">
        <v>10</v>
      </c>
      <c r="E1559" t="s">
        <v>65</v>
      </c>
      <c r="F1559" t="s">
        <v>61</v>
      </c>
      <c r="G1559" t="s">
        <v>51</v>
      </c>
      <c r="H1559" t="s">
        <v>43</v>
      </c>
      <c r="I1559">
        <v>905</v>
      </c>
    </row>
    <row r="1560" spans="2:9" hidden="1" x14ac:dyDescent="0.2">
      <c r="B1560" t="str">
        <f t="shared" si="24"/>
        <v>201010apartmentmedian1_bed_rateWest End/Stanley Park</v>
      </c>
      <c r="C1560">
        <v>2010</v>
      </c>
      <c r="D1560">
        <v>10</v>
      </c>
      <c r="E1560" t="s">
        <v>65</v>
      </c>
      <c r="F1560" t="s">
        <v>61</v>
      </c>
      <c r="G1560" t="s">
        <v>51</v>
      </c>
      <c r="H1560" t="s">
        <v>12</v>
      </c>
      <c r="I1560">
        <v>1050</v>
      </c>
    </row>
    <row r="1561" spans="2:9" hidden="1" x14ac:dyDescent="0.2">
      <c r="B1561" t="str">
        <f t="shared" si="24"/>
        <v>201010apartmentmedian1_bed_rateEnglish Bay</v>
      </c>
      <c r="C1561">
        <v>2010</v>
      </c>
      <c r="D1561">
        <v>10</v>
      </c>
      <c r="E1561" t="s">
        <v>65</v>
      </c>
      <c r="F1561" t="s">
        <v>61</v>
      </c>
      <c r="G1561" t="s">
        <v>51</v>
      </c>
      <c r="H1561" t="s">
        <v>16</v>
      </c>
      <c r="I1561">
        <v>1050</v>
      </c>
    </row>
    <row r="1562" spans="2:9" hidden="1" x14ac:dyDescent="0.2">
      <c r="B1562" t="str">
        <f t="shared" si="24"/>
        <v>201010apartmentmedian1_bed_rateDowntown</v>
      </c>
      <c r="C1562">
        <v>2010</v>
      </c>
      <c r="D1562">
        <v>10</v>
      </c>
      <c r="E1562" t="s">
        <v>65</v>
      </c>
      <c r="F1562" t="s">
        <v>61</v>
      </c>
      <c r="G1562" t="s">
        <v>51</v>
      </c>
      <c r="H1562" t="s">
        <v>17</v>
      </c>
      <c r="I1562">
        <v>1100</v>
      </c>
    </row>
    <row r="1563" spans="2:9" hidden="1" x14ac:dyDescent="0.2">
      <c r="B1563" t="str">
        <f t="shared" si="24"/>
        <v>201010apartmentmedian1_bed_rateSouth Granville/Oak</v>
      </c>
      <c r="C1563">
        <v>2010</v>
      </c>
      <c r="D1563">
        <v>10</v>
      </c>
      <c r="E1563" t="s">
        <v>65</v>
      </c>
      <c r="F1563" t="s">
        <v>61</v>
      </c>
      <c r="G1563" t="s">
        <v>51</v>
      </c>
      <c r="H1563" t="s">
        <v>19</v>
      </c>
      <c r="I1563">
        <v>1000</v>
      </c>
    </row>
    <row r="1564" spans="2:9" hidden="1" x14ac:dyDescent="0.2">
      <c r="B1564" t="str">
        <f t="shared" si="24"/>
        <v>201010apartmentmedian1_bed_rateKitsilano/Point Grey</v>
      </c>
      <c r="C1564">
        <v>2010</v>
      </c>
      <c r="D1564">
        <v>10</v>
      </c>
      <c r="E1564" t="s">
        <v>65</v>
      </c>
      <c r="F1564" t="s">
        <v>61</v>
      </c>
      <c r="G1564" t="s">
        <v>51</v>
      </c>
      <c r="H1564" t="s">
        <v>20</v>
      </c>
      <c r="I1564">
        <v>1025</v>
      </c>
    </row>
    <row r="1565" spans="2:9" hidden="1" x14ac:dyDescent="0.2">
      <c r="B1565" t="str">
        <f t="shared" si="24"/>
        <v>201010apartmentmedian1_bed_rateWestside/Kerrisdale</v>
      </c>
      <c r="C1565">
        <v>2010</v>
      </c>
      <c r="D1565">
        <v>10</v>
      </c>
      <c r="E1565" t="s">
        <v>65</v>
      </c>
      <c r="F1565" t="s">
        <v>61</v>
      </c>
      <c r="G1565" t="s">
        <v>51</v>
      </c>
      <c r="H1565" t="s">
        <v>21</v>
      </c>
      <c r="I1565">
        <v>1050</v>
      </c>
    </row>
    <row r="1566" spans="2:9" hidden="1" x14ac:dyDescent="0.2">
      <c r="B1566" t="str">
        <f t="shared" si="24"/>
        <v>201010apartmentmedian1_bed_rateMarpole</v>
      </c>
      <c r="C1566">
        <v>2010</v>
      </c>
      <c r="D1566">
        <v>10</v>
      </c>
      <c r="E1566" t="s">
        <v>65</v>
      </c>
      <c r="F1566" t="s">
        <v>61</v>
      </c>
      <c r="G1566" t="s">
        <v>51</v>
      </c>
      <c r="H1566" t="s">
        <v>23</v>
      </c>
      <c r="I1566">
        <v>800</v>
      </c>
    </row>
    <row r="1567" spans="2:9" hidden="1" x14ac:dyDescent="0.2">
      <c r="B1567" t="str">
        <f t="shared" si="24"/>
        <v>201010apartmentmedian1_bed_rateMount Pleasant/Renfrew Heights</v>
      </c>
      <c r="C1567">
        <v>2010</v>
      </c>
      <c r="D1567">
        <v>10</v>
      </c>
      <c r="E1567" t="s">
        <v>65</v>
      </c>
      <c r="F1567" t="s">
        <v>61</v>
      </c>
      <c r="G1567" t="s">
        <v>51</v>
      </c>
      <c r="H1567" t="s">
        <v>24</v>
      </c>
      <c r="I1567">
        <v>850</v>
      </c>
    </row>
    <row r="1568" spans="2:9" hidden="1" x14ac:dyDescent="0.2">
      <c r="B1568" t="str">
        <f t="shared" si="24"/>
        <v>201010apartmentmedian1_bed_rateEast Hastings</v>
      </c>
      <c r="C1568">
        <v>2010</v>
      </c>
      <c r="D1568">
        <v>10</v>
      </c>
      <c r="E1568" t="s">
        <v>65</v>
      </c>
      <c r="F1568" t="s">
        <v>61</v>
      </c>
      <c r="G1568" t="s">
        <v>51</v>
      </c>
      <c r="H1568" t="s">
        <v>25</v>
      </c>
      <c r="I1568">
        <v>800</v>
      </c>
    </row>
    <row r="1569" spans="2:9" hidden="1" x14ac:dyDescent="0.2">
      <c r="B1569" t="str">
        <f t="shared" si="24"/>
        <v>201010apartmentmedian1_bed_rateSoutheast Vancouver</v>
      </c>
      <c r="C1569">
        <v>2010</v>
      </c>
      <c r="D1569">
        <v>10</v>
      </c>
      <c r="E1569" t="s">
        <v>65</v>
      </c>
      <c r="F1569" t="s">
        <v>61</v>
      </c>
      <c r="G1569" t="s">
        <v>51</v>
      </c>
      <c r="H1569" t="s">
        <v>26</v>
      </c>
      <c r="I1569">
        <v>910</v>
      </c>
    </row>
    <row r="1570" spans="2:9" hidden="1" x14ac:dyDescent="0.2">
      <c r="B1570" t="str">
        <f t="shared" si="24"/>
        <v>201010apartmentmedian1_bed_rateUniversity Endowment Lands</v>
      </c>
      <c r="C1570">
        <v>2010</v>
      </c>
      <c r="D1570">
        <v>10</v>
      </c>
      <c r="E1570" t="s">
        <v>65</v>
      </c>
      <c r="F1570" t="s">
        <v>61</v>
      </c>
      <c r="G1570" t="s">
        <v>51</v>
      </c>
      <c r="H1570" t="s">
        <v>27</v>
      </c>
      <c r="I1570">
        <v>1200</v>
      </c>
    </row>
    <row r="1571" spans="2:9" hidden="1" x14ac:dyDescent="0.2">
      <c r="B1571" t="str">
        <f t="shared" si="24"/>
        <v>201010apartmentmedian1_bed_rateCentral Park/Metrotown</v>
      </c>
      <c r="C1571">
        <v>2010</v>
      </c>
      <c r="D1571">
        <v>10</v>
      </c>
      <c r="E1571" t="s">
        <v>65</v>
      </c>
      <c r="F1571" t="s">
        <v>61</v>
      </c>
      <c r="G1571" t="s">
        <v>51</v>
      </c>
      <c r="H1571" t="s">
        <v>28</v>
      </c>
      <c r="I1571">
        <v>850</v>
      </c>
    </row>
    <row r="1572" spans="2:9" hidden="1" x14ac:dyDescent="0.2">
      <c r="B1572" t="str">
        <f t="shared" si="24"/>
        <v>201010apartmentmedian1_bed_rateSoutheast Burnaby</v>
      </c>
      <c r="C1572">
        <v>2010</v>
      </c>
      <c r="D1572">
        <v>10</v>
      </c>
      <c r="E1572" t="s">
        <v>65</v>
      </c>
      <c r="F1572" t="s">
        <v>61</v>
      </c>
      <c r="G1572" t="s">
        <v>51</v>
      </c>
      <c r="H1572" t="s">
        <v>29</v>
      </c>
      <c r="I1572">
        <v>770</v>
      </c>
    </row>
    <row r="1573" spans="2:9" hidden="1" x14ac:dyDescent="0.2">
      <c r="B1573" t="str">
        <f t="shared" si="24"/>
        <v>201010apartmentmedian1_bed_rateNorth Burnaby</v>
      </c>
      <c r="C1573">
        <v>2010</v>
      </c>
      <c r="D1573">
        <v>10</v>
      </c>
      <c r="E1573" t="s">
        <v>65</v>
      </c>
      <c r="F1573" t="s">
        <v>61</v>
      </c>
      <c r="G1573" t="s">
        <v>51</v>
      </c>
      <c r="H1573" t="s">
        <v>31</v>
      </c>
      <c r="I1573">
        <v>850</v>
      </c>
    </row>
    <row r="1574" spans="2:9" hidden="1" x14ac:dyDescent="0.2">
      <c r="B1574" t="str">
        <f t="shared" si="24"/>
        <v>201010apartmentmedian1_bed_rateNew Westminster</v>
      </c>
      <c r="C1574">
        <v>2010</v>
      </c>
      <c r="D1574">
        <v>10</v>
      </c>
      <c r="E1574" t="s">
        <v>65</v>
      </c>
      <c r="F1574" t="s">
        <v>61</v>
      </c>
      <c r="G1574" t="s">
        <v>51</v>
      </c>
      <c r="H1574" t="s">
        <v>32</v>
      </c>
      <c r="I1574">
        <v>775</v>
      </c>
    </row>
    <row r="1575" spans="2:9" hidden="1" x14ac:dyDescent="0.2">
      <c r="B1575" t="str">
        <f t="shared" si="24"/>
        <v>201010apartmentmedian1_bed_rateNorth Vancouver City</v>
      </c>
      <c r="C1575">
        <v>2010</v>
      </c>
      <c r="D1575">
        <v>10</v>
      </c>
      <c r="E1575" t="s">
        <v>65</v>
      </c>
      <c r="F1575" t="s">
        <v>61</v>
      </c>
      <c r="G1575" t="s">
        <v>51</v>
      </c>
      <c r="H1575" t="s">
        <v>60</v>
      </c>
      <c r="I1575">
        <v>900</v>
      </c>
    </row>
    <row r="1576" spans="2:9" hidden="1" x14ac:dyDescent="0.2">
      <c r="B1576" t="str">
        <f t="shared" si="24"/>
        <v>201010apartmentmedian1_bed_rateNorth Vancouver DM</v>
      </c>
      <c r="C1576">
        <v>2010</v>
      </c>
      <c r="D1576">
        <v>10</v>
      </c>
      <c r="E1576" t="s">
        <v>65</v>
      </c>
      <c r="F1576" t="s">
        <v>61</v>
      </c>
      <c r="G1576" t="s">
        <v>51</v>
      </c>
      <c r="H1576" t="s">
        <v>34</v>
      </c>
      <c r="I1576">
        <v>975</v>
      </c>
    </row>
    <row r="1577" spans="2:9" hidden="1" x14ac:dyDescent="0.2">
      <c r="B1577" t="str">
        <f t="shared" si="24"/>
        <v>201010apartmentmedian1_bed_rateWest Vancouver</v>
      </c>
      <c r="C1577">
        <v>2010</v>
      </c>
      <c r="D1577">
        <v>10</v>
      </c>
      <c r="E1577" t="s">
        <v>65</v>
      </c>
      <c r="F1577" t="s">
        <v>61</v>
      </c>
      <c r="G1577" t="s">
        <v>51</v>
      </c>
      <c r="H1577" t="s">
        <v>35</v>
      </c>
      <c r="I1577">
        <v>1150</v>
      </c>
    </row>
    <row r="1578" spans="2:9" hidden="1" x14ac:dyDescent="0.2">
      <c r="B1578" t="str">
        <f t="shared" si="24"/>
        <v>201010apartmentmedian1_bed_rateRichmond</v>
      </c>
      <c r="C1578">
        <v>2010</v>
      </c>
      <c r="D1578">
        <v>10</v>
      </c>
      <c r="E1578" t="s">
        <v>65</v>
      </c>
      <c r="F1578" t="s">
        <v>61</v>
      </c>
      <c r="G1578" t="s">
        <v>51</v>
      </c>
      <c r="H1578" t="s">
        <v>36</v>
      </c>
      <c r="I1578">
        <v>905</v>
      </c>
    </row>
    <row r="1579" spans="2:9" hidden="1" x14ac:dyDescent="0.2">
      <c r="B1579" t="str">
        <f t="shared" si="24"/>
        <v>201010apartmentmedian1_bed_rateDelta</v>
      </c>
      <c r="C1579">
        <v>2010</v>
      </c>
      <c r="D1579">
        <v>10</v>
      </c>
      <c r="E1579" t="s">
        <v>65</v>
      </c>
      <c r="F1579" t="s">
        <v>61</v>
      </c>
      <c r="G1579" t="s">
        <v>51</v>
      </c>
      <c r="H1579" t="s">
        <v>37</v>
      </c>
      <c r="I1579">
        <v>745</v>
      </c>
    </row>
    <row r="1580" spans="2:9" hidden="1" x14ac:dyDescent="0.2">
      <c r="B1580" t="str">
        <f t="shared" si="24"/>
        <v>201010apartmentmedian1_bed_rateSurrey</v>
      </c>
      <c r="C1580">
        <v>2010</v>
      </c>
      <c r="D1580">
        <v>10</v>
      </c>
      <c r="E1580" t="s">
        <v>65</v>
      </c>
      <c r="F1580" t="s">
        <v>61</v>
      </c>
      <c r="G1580" t="s">
        <v>51</v>
      </c>
      <c r="H1580" t="s">
        <v>38</v>
      </c>
      <c r="I1580">
        <v>729</v>
      </c>
    </row>
    <row r="1581" spans="2:9" hidden="1" x14ac:dyDescent="0.2">
      <c r="B1581" t="str">
        <f t="shared" si="24"/>
        <v>201010apartmentmedian1_bed_rateWhite Rock</v>
      </c>
      <c r="C1581">
        <v>2010</v>
      </c>
      <c r="D1581">
        <v>10</v>
      </c>
      <c r="E1581" t="s">
        <v>65</v>
      </c>
      <c r="F1581" t="s">
        <v>61</v>
      </c>
      <c r="G1581" t="s">
        <v>51</v>
      </c>
      <c r="H1581" t="s">
        <v>39</v>
      </c>
      <c r="I1581">
        <v>815</v>
      </c>
    </row>
    <row r="1582" spans="2:9" hidden="1" x14ac:dyDescent="0.2">
      <c r="B1582" t="str">
        <f t="shared" si="24"/>
        <v>201010apartmentmedian1_bed_rateLangley City and Langley DM</v>
      </c>
      <c r="C1582">
        <v>2010</v>
      </c>
      <c r="D1582">
        <v>10</v>
      </c>
      <c r="E1582" t="s">
        <v>65</v>
      </c>
      <c r="F1582" t="s">
        <v>61</v>
      </c>
      <c r="G1582" t="s">
        <v>51</v>
      </c>
      <c r="H1582" t="s">
        <v>40</v>
      </c>
      <c r="I1582">
        <v>725</v>
      </c>
    </row>
    <row r="1583" spans="2:9" hidden="1" x14ac:dyDescent="0.2">
      <c r="B1583" t="str">
        <f t="shared" si="24"/>
        <v>201010apartmentmedian1_bed_rateTri-Cities</v>
      </c>
      <c r="C1583">
        <v>2010</v>
      </c>
      <c r="D1583">
        <v>10</v>
      </c>
      <c r="E1583" t="s">
        <v>65</v>
      </c>
      <c r="F1583" t="s">
        <v>61</v>
      </c>
      <c r="G1583" t="s">
        <v>51</v>
      </c>
      <c r="H1583" t="s">
        <v>41</v>
      </c>
      <c r="I1583">
        <v>760</v>
      </c>
    </row>
    <row r="1584" spans="2:9" hidden="1" x14ac:dyDescent="0.2">
      <c r="B1584" t="str">
        <f t="shared" si="24"/>
        <v>201010apartmentmedian1_bed_rateMaple Ridge/Pitt Meadows</v>
      </c>
      <c r="C1584">
        <v>2010</v>
      </c>
      <c r="D1584">
        <v>10</v>
      </c>
      <c r="E1584" t="s">
        <v>65</v>
      </c>
      <c r="F1584" t="s">
        <v>61</v>
      </c>
      <c r="G1584" t="s">
        <v>51</v>
      </c>
      <c r="H1584" t="s">
        <v>42</v>
      </c>
      <c r="I1584">
        <v>675</v>
      </c>
    </row>
    <row r="1585" spans="2:9" hidden="1" x14ac:dyDescent="0.2">
      <c r="B1585" t="str">
        <f t="shared" si="24"/>
        <v>201010apartmentmedian1_bed_rateVancouver</v>
      </c>
      <c r="C1585">
        <v>2010</v>
      </c>
      <c r="D1585">
        <v>10</v>
      </c>
      <c r="E1585" t="s">
        <v>65</v>
      </c>
      <c r="F1585" t="s">
        <v>61</v>
      </c>
      <c r="G1585" t="s">
        <v>51</v>
      </c>
      <c r="H1585" t="s">
        <v>43</v>
      </c>
      <c r="I1585">
        <v>900</v>
      </c>
    </row>
    <row r="1586" spans="2:9" hidden="1" x14ac:dyDescent="0.2">
      <c r="B1586" t="str">
        <f t="shared" si="24"/>
        <v>200910apartmentmedian1_bed_rateVancouver</v>
      </c>
      <c r="C1586">
        <v>2009</v>
      </c>
      <c r="D1586">
        <v>10</v>
      </c>
      <c r="E1586" t="s">
        <v>65</v>
      </c>
      <c r="F1586" t="s">
        <v>61</v>
      </c>
      <c r="G1586" t="s">
        <v>51</v>
      </c>
      <c r="H1586" t="s">
        <v>43</v>
      </c>
      <c r="I1586">
        <v>875</v>
      </c>
    </row>
    <row r="1587" spans="2:9" hidden="1" x14ac:dyDescent="0.2">
      <c r="B1587" t="str">
        <f t="shared" si="24"/>
        <v>200810apartmentmedian1_bed_rateVancouver</v>
      </c>
      <c r="C1587">
        <v>2008</v>
      </c>
      <c r="D1587">
        <v>10</v>
      </c>
      <c r="E1587" t="s">
        <v>65</v>
      </c>
      <c r="F1587" t="s">
        <v>61</v>
      </c>
      <c r="G1587" t="s">
        <v>51</v>
      </c>
      <c r="H1587" t="s">
        <v>43</v>
      </c>
      <c r="I1587">
        <v>850</v>
      </c>
    </row>
    <row r="1588" spans="2:9" hidden="1" x14ac:dyDescent="0.2">
      <c r="B1588" t="str">
        <f t="shared" si="24"/>
        <v>200710apartmentmedian1_bed_rateVancouver</v>
      </c>
      <c r="C1588">
        <v>2007</v>
      </c>
      <c r="D1588">
        <v>10</v>
      </c>
      <c r="E1588" t="s">
        <v>65</v>
      </c>
      <c r="F1588" t="s">
        <v>61</v>
      </c>
      <c r="G1588" t="s">
        <v>51</v>
      </c>
      <c r="H1588" t="s">
        <v>43</v>
      </c>
      <c r="I1588">
        <v>800</v>
      </c>
    </row>
    <row r="1589" spans="2:9" hidden="1" x14ac:dyDescent="0.2">
      <c r="B1589" t="str">
        <f t="shared" si="24"/>
        <v>200610apartmentmedian1_bed_rateVancouver</v>
      </c>
      <c r="C1589">
        <v>2006</v>
      </c>
      <c r="D1589">
        <v>10</v>
      </c>
      <c r="E1589" t="s">
        <v>65</v>
      </c>
      <c r="F1589" t="s">
        <v>61</v>
      </c>
      <c r="G1589" t="s">
        <v>51</v>
      </c>
      <c r="H1589" t="s">
        <v>43</v>
      </c>
      <c r="I1589">
        <v>780</v>
      </c>
    </row>
    <row r="1590" spans="2:9" hidden="1" x14ac:dyDescent="0.2">
      <c r="B1590" t="str">
        <f t="shared" si="24"/>
        <v>201910apartmentaverage1_bed_surveyWest End/Stanley Park</v>
      </c>
      <c r="C1590">
        <v>2019</v>
      </c>
      <c r="D1590">
        <v>10</v>
      </c>
      <c r="E1590" t="s">
        <v>65</v>
      </c>
      <c r="F1590" t="s">
        <v>59</v>
      </c>
      <c r="G1590" t="s">
        <v>52</v>
      </c>
      <c r="H1590" t="s">
        <v>12</v>
      </c>
      <c r="I1590" t="s">
        <v>13</v>
      </c>
    </row>
    <row r="1591" spans="2:9" hidden="1" x14ac:dyDescent="0.2">
      <c r="B1591" t="str">
        <f t="shared" si="24"/>
        <v>201910apartmentaverage1_bed_surveyEnglish Bay</v>
      </c>
      <c r="C1591">
        <v>2019</v>
      </c>
      <c r="D1591">
        <v>10</v>
      </c>
      <c r="E1591" t="s">
        <v>65</v>
      </c>
      <c r="F1591" t="s">
        <v>59</v>
      </c>
      <c r="G1591" t="s">
        <v>52</v>
      </c>
      <c r="H1591" t="s">
        <v>16</v>
      </c>
      <c r="I1591" t="s">
        <v>13</v>
      </c>
    </row>
    <row r="1592" spans="2:9" hidden="1" x14ac:dyDescent="0.2">
      <c r="B1592" t="str">
        <f t="shared" si="24"/>
        <v>201910apartmentaverage1_bed_surveyDowntown</v>
      </c>
      <c r="C1592">
        <v>2019</v>
      </c>
      <c r="D1592">
        <v>10</v>
      </c>
      <c r="E1592" t="s">
        <v>65</v>
      </c>
      <c r="F1592" t="s">
        <v>59</v>
      </c>
      <c r="G1592" t="s">
        <v>52</v>
      </c>
      <c r="H1592" t="s">
        <v>17</v>
      </c>
      <c r="I1592" t="s">
        <v>13</v>
      </c>
    </row>
    <row r="1593" spans="2:9" hidden="1" x14ac:dyDescent="0.2">
      <c r="B1593" t="str">
        <f t="shared" si="24"/>
        <v>201910apartmentaverage1_bed_surveySouth Granville/Oak</v>
      </c>
      <c r="C1593">
        <v>2019</v>
      </c>
      <c r="D1593">
        <v>10</v>
      </c>
      <c r="E1593" t="s">
        <v>65</v>
      </c>
      <c r="F1593" t="s">
        <v>59</v>
      </c>
      <c r="G1593" t="s">
        <v>52</v>
      </c>
      <c r="H1593" t="s">
        <v>19</v>
      </c>
      <c r="I1593" t="s">
        <v>13</v>
      </c>
    </row>
    <row r="1594" spans="2:9" hidden="1" x14ac:dyDescent="0.2">
      <c r="B1594" t="str">
        <f t="shared" si="24"/>
        <v>201910apartmentaverage1_bed_surveyKitsilano/Point Grey</v>
      </c>
      <c r="C1594">
        <v>2019</v>
      </c>
      <c r="D1594">
        <v>10</v>
      </c>
      <c r="E1594" t="s">
        <v>65</v>
      </c>
      <c r="F1594" t="s">
        <v>59</v>
      </c>
      <c r="G1594" t="s">
        <v>52</v>
      </c>
      <c r="H1594" t="s">
        <v>20</v>
      </c>
      <c r="I1594" t="s">
        <v>13</v>
      </c>
    </row>
    <row r="1595" spans="2:9" hidden="1" x14ac:dyDescent="0.2">
      <c r="B1595" t="str">
        <f t="shared" si="24"/>
        <v>201910apartmentaverage1_bed_surveyWestside/Kerrisdale</v>
      </c>
      <c r="C1595">
        <v>2019</v>
      </c>
      <c r="D1595">
        <v>10</v>
      </c>
      <c r="E1595" t="s">
        <v>65</v>
      </c>
      <c r="F1595" t="s">
        <v>59</v>
      </c>
      <c r="G1595" t="s">
        <v>52</v>
      </c>
      <c r="H1595" t="s">
        <v>21</v>
      </c>
      <c r="I1595" t="s">
        <v>13</v>
      </c>
    </row>
    <row r="1596" spans="2:9" hidden="1" x14ac:dyDescent="0.2">
      <c r="B1596" t="str">
        <f t="shared" si="24"/>
        <v>201910apartmentaverage1_bed_surveyMarpole</v>
      </c>
      <c r="C1596">
        <v>2019</v>
      </c>
      <c r="D1596">
        <v>10</v>
      </c>
      <c r="E1596" t="s">
        <v>65</v>
      </c>
      <c r="F1596" t="s">
        <v>59</v>
      </c>
      <c r="G1596" t="s">
        <v>52</v>
      </c>
      <c r="H1596" t="s">
        <v>23</v>
      </c>
      <c r="I1596" t="s">
        <v>13</v>
      </c>
    </row>
    <row r="1597" spans="2:9" hidden="1" x14ac:dyDescent="0.2">
      <c r="B1597" t="str">
        <f t="shared" si="24"/>
        <v>201910apartmentaverage1_bed_surveyMount Pleasant/Renfrew Heights</v>
      </c>
      <c r="C1597">
        <v>2019</v>
      </c>
      <c r="D1597">
        <v>10</v>
      </c>
      <c r="E1597" t="s">
        <v>65</v>
      </c>
      <c r="F1597" t="s">
        <v>59</v>
      </c>
      <c r="G1597" t="s">
        <v>52</v>
      </c>
      <c r="H1597" t="s">
        <v>24</v>
      </c>
      <c r="I1597" t="s">
        <v>13</v>
      </c>
    </row>
    <row r="1598" spans="2:9" hidden="1" x14ac:dyDescent="0.2">
      <c r="B1598" t="str">
        <f t="shared" si="24"/>
        <v>201910apartmentaverage1_bed_surveyEast Hastings</v>
      </c>
      <c r="C1598">
        <v>2019</v>
      </c>
      <c r="D1598">
        <v>10</v>
      </c>
      <c r="E1598" t="s">
        <v>65</v>
      </c>
      <c r="F1598" t="s">
        <v>59</v>
      </c>
      <c r="G1598" t="s">
        <v>52</v>
      </c>
      <c r="H1598" t="s">
        <v>25</v>
      </c>
      <c r="I1598" t="s">
        <v>13</v>
      </c>
    </row>
    <row r="1599" spans="2:9" hidden="1" x14ac:dyDescent="0.2">
      <c r="B1599" t="str">
        <f t="shared" si="24"/>
        <v>201910apartmentaverage1_bed_surveySoutheast Vancouver</v>
      </c>
      <c r="C1599">
        <v>2019</v>
      </c>
      <c r="D1599">
        <v>10</v>
      </c>
      <c r="E1599" t="s">
        <v>65</v>
      </c>
      <c r="F1599" t="s">
        <v>59</v>
      </c>
      <c r="G1599" t="s">
        <v>52</v>
      </c>
      <c r="H1599" t="s">
        <v>26</v>
      </c>
      <c r="I1599" t="s">
        <v>13</v>
      </c>
    </row>
    <row r="1600" spans="2:9" hidden="1" x14ac:dyDescent="0.2">
      <c r="B1600" t="str">
        <f t="shared" si="24"/>
        <v>201910apartmentaverage1_bed_surveyUniversity Endowment Lands</v>
      </c>
      <c r="C1600">
        <v>2019</v>
      </c>
      <c r="D1600">
        <v>10</v>
      </c>
      <c r="E1600" t="s">
        <v>65</v>
      </c>
      <c r="F1600" t="s">
        <v>59</v>
      </c>
      <c r="G1600" t="s">
        <v>52</v>
      </c>
      <c r="H1600" t="s">
        <v>27</v>
      </c>
      <c r="I1600" t="s">
        <v>13</v>
      </c>
    </row>
    <row r="1601" spans="2:9" hidden="1" x14ac:dyDescent="0.2">
      <c r="B1601" t="str">
        <f t="shared" si="24"/>
        <v>201910apartmentaverage1_bed_surveyCentral Park/Metrotown</v>
      </c>
      <c r="C1601">
        <v>2019</v>
      </c>
      <c r="D1601">
        <v>10</v>
      </c>
      <c r="E1601" t="s">
        <v>65</v>
      </c>
      <c r="F1601" t="s">
        <v>59</v>
      </c>
      <c r="G1601" t="s">
        <v>52</v>
      </c>
      <c r="H1601" t="s">
        <v>28</v>
      </c>
      <c r="I1601" t="s">
        <v>13</v>
      </c>
    </row>
    <row r="1602" spans="2:9" hidden="1" x14ac:dyDescent="0.2">
      <c r="B1602" t="str">
        <f t="shared" si="24"/>
        <v>201910apartmentaverage1_bed_surveySoutheast Burnaby</v>
      </c>
      <c r="C1602">
        <v>2019</v>
      </c>
      <c r="D1602">
        <v>10</v>
      </c>
      <c r="E1602" t="s">
        <v>65</v>
      </c>
      <c r="F1602" t="s">
        <v>59</v>
      </c>
      <c r="G1602" t="s">
        <v>52</v>
      </c>
      <c r="H1602" t="s">
        <v>29</v>
      </c>
      <c r="I1602" t="s">
        <v>13</v>
      </c>
    </row>
    <row r="1603" spans="2:9" hidden="1" x14ac:dyDescent="0.2">
      <c r="B1603" t="str">
        <f t="shared" si="24"/>
        <v>201910apartmentaverage1_bed_surveyNorth Burnaby</v>
      </c>
      <c r="C1603">
        <v>2019</v>
      </c>
      <c r="D1603">
        <v>10</v>
      </c>
      <c r="E1603" t="s">
        <v>65</v>
      </c>
      <c r="F1603" t="s">
        <v>59</v>
      </c>
      <c r="G1603" t="s">
        <v>52</v>
      </c>
      <c r="H1603" t="s">
        <v>31</v>
      </c>
      <c r="I1603" t="s">
        <v>13</v>
      </c>
    </row>
    <row r="1604" spans="2:9" hidden="1" x14ac:dyDescent="0.2">
      <c r="B1604" t="str">
        <f t="shared" si="24"/>
        <v>201910apartmentaverage1_bed_surveyNew Westminster</v>
      </c>
      <c r="C1604">
        <v>2019</v>
      </c>
      <c r="D1604">
        <v>10</v>
      </c>
      <c r="E1604" t="s">
        <v>65</v>
      </c>
      <c r="F1604" t="s">
        <v>59</v>
      </c>
      <c r="G1604" t="s">
        <v>52</v>
      </c>
      <c r="H1604" t="s">
        <v>32</v>
      </c>
      <c r="I1604" t="s">
        <v>13</v>
      </c>
    </row>
    <row r="1605" spans="2:9" hidden="1" x14ac:dyDescent="0.2">
      <c r="B1605" t="str">
        <f t="shared" si="24"/>
        <v>201910apartmentaverage1_bed_surveyNorth Vancouver CY</v>
      </c>
      <c r="C1605">
        <v>2019</v>
      </c>
      <c r="D1605">
        <v>10</v>
      </c>
      <c r="E1605" t="s">
        <v>65</v>
      </c>
      <c r="F1605" t="s">
        <v>59</v>
      </c>
      <c r="G1605" t="s">
        <v>52</v>
      </c>
      <c r="H1605" t="s">
        <v>33</v>
      </c>
      <c r="I1605" t="s">
        <v>13</v>
      </c>
    </row>
    <row r="1606" spans="2:9" hidden="1" x14ac:dyDescent="0.2">
      <c r="B1606" t="str">
        <f t="shared" ref="B1606:B1669" si="25">C1606&amp;D1606&amp;E1606&amp;F1606&amp;G1606&amp;H1606</f>
        <v>201910apartmentaverage1_bed_surveyNorth Vancouver DM</v>
      </c>
      <c r="C1606">
        <v>2019</v>
      </c>
      <c r="D1606">
        <v>10</v>
      </c>
      <c r="E1606" t="s">
        <v>65</v>
      </c>
      <c r="F1606" t="s">
        <v>59</v>
      </c>
      <c r="G1606" t="s">
        <v>52</v>
      </c>
      <c r="H1606" t="s">
        <v>34</v>
      </c>
      <c r="I1606" t="s">
        <v>13</v>
      </c>
    </row>
    <row r="1607" spans="2:9" hidden="1" x14ac:dyDescent="0.2">
      <c r="B1607" t="str">
        <f t="shared" si="25"/>
        <v>201910apartmentaverage1_bed_surveyWest Vancouver</v>
      </c>
      <c r="C1607">
        <v>2019</v>
      </c>
      <c r="D1607">
        <v>10</v>
      </c>
      <c r="E1607" t="s">
        <v>65</v>
      </c>
      <c r="F1607" t="s">
        <v>59</v>
      </c>
      <c r="G1607" t="s">
        <v>52</v>
      </c>
      <c r="H1607" t="s">
        <v>35</v>
      </c>
      <c r="I1607" t="s">
        <v>13</v>
      </c>
    </row>
    <row r="1608" spans="2:9" hidden="1" x14ac:dyDescent="0.2">
      <c r="B1608" t="str">
        <f t="shared" si="25"/>
        <v>201910apartmentaverage1_bed_surveyRichmond</v>
      </c>
      <c r="C1608">
        <v>2019</v>
      </c>
      <c r="D1608">
        <v>10</v>
      </c>
      <c r="E1608" t="s">
        <v>65</v>
      </c>
      <c r="F1608" t="s">
        <v>59</v>
      </c>
      <c r="G1608" t="s">
        <v>52</v>
      </c>
      <c r="H1608" t="s">
        <v>36</v>
      </c>
      <c r="I1608" t="s">
        <v>13</v>
      </c>
    </row>
    <row r="1609" spans="2:9" hidden="1" x14ac:dyDescent="0.2">
      <c r="B1609" t="str">
        <f t="shared" si="25"/>
        <v>201910apartmentaverage1_bed_surveyDelta</v>
      </c>
      <c r="C1609">
        <v>2019</v>
      </c>
      <c r="D1609">
        <v>10</v>
      </c>
      <c r="E1609" t="s">
        <v>65</v>
      </c>
      <c r="F1609" t="s">
        <v>59</v>
      </c>
      <c r="G1609" t="s">
        <v>52</v>
      </c>
      <c r="H1609" t="s">
        <v>37</v>
      </c>
      <c r="I1609" t="s">
        <v>13</v>
      </c>
    </row>
    <row r="1610" spans="2:9" hidden="1" x14ac:dyDescent="0.2">
      <c r="B1610" t="str">
        <f t="shared" si="25"/>
        <v>201910apartmentaverage1_bed_surveySurrey</v>
      </c>
      <c r="C1610">
        <v>2019</v>
      </c>
      <c r="D1610">
        <v>10</v>
      </c>
      <c r="E1610" t="s">
        <v>65</v>
      </c>
      <c r="F1610" t="s">
        <v>59</v>
      </c>
      <c r="G1610" t="s">
        <v>52</v>
      </c>
      <c r="H1610" t="s">
        <v>38</v>
      </c>
      <c r="I1610" t="s">
        <v>13</v>
      </c>
    </row>
    <row r="1611" spans="2:9" hidden="1" x14ac:dyDescent="0.2">
      <c r="B1611" t="str">
        <f t="shared" si="25"/>
        <v>201910apartmentaverage1_bed_surveyWhite Rock</v>
      </c>
      <c r="C1611">
        <v>2019</v>
      </c>
      <c r="D1611">
        <v>10</v>
      </c>
      <c r="E1611" t="s">
        <v>65</v>
      </c>
      <c r="F1611" t="s">
        <v>59</v>
      </c>
      <c r="G1611" t="s">
        <v>52</v>
      </c>
      <c r="H1611" t="s">
        <v>39</v>
      </c>
      <c r="I1611" t="s">
        <v>13</v>
      </c>
    </row>
    <row r="1612" spans="2:9" hidden="1" x14ac:dyDescent="0.2">
      <c r="B1612" t="str">
        <f t="shared" si="25"/>
        <v>201910apartmentaverage1_bed_surveyLangley City and Langley DM</v>
      </c>
      <c r="C1612">
        <v>2019</v>
      </c>
      <c r="D1612">
        <v>10</v>
      </c>
      <c r="E1612" t="s">
        <v>65</v>
      </c>
      <c r="F1612" t="s">
        <v>59</v>
      </c>
      <c r="G1612" t="s">
        <v>52</v>
      </c>
      <c r="H1612" t="s">
        <v>40</v>
      </c>
      <c r="I1612" t="s">
        <v>13</v>
      </c>
    </row>
    <row r="1613" spans="2:9" hidden="1" x14ac:dyDescent="0.2">
      <c r="B1613" t="str">
        <f t="shared" si="25"/>
        <v>201910apartmentaverage1_bed_surveyTri-Cities</v>
      </c>
      <c r="C1613">
        <v>2019</v>
      </c>
      <c r="D1613">
        <v>10</v>
      </c>
      <c r="E1613" t="s">
        <v>65</v>
      </c>
      <c r="F1613" t="s">
        <v>59</v>
      </c>
      <c r="G1613" t="s">
        <v>52</v>
      </c>
      <c r="H1613" t="s">
        <v>41</v>
      </c>
      <c r="I1613" t="s">
        <v>13</v>
      </c>
    </row>
    <row r="1614" spans="2:9" hidden="1" x14ac:dyDescent="0.2">
      <c r="B1614" t="str">
        <f t="shared" si="25"/>
        <v>201910apartmentaverage1_bed_surveyMaple Ridge/Pitt Meadows</v>
      </c>
      <c r="C1614">
        <v>2019</v>
      </c>
      <c r="D1614">
        <v>10</v>
      </c>
      <c r="E1614" t="s">
        <v>65</v>
      </c>
      <c r="F1614" t="s">
        <v>59</v>
      </c>
      <c r="G1614" t="s">
        <v>52</v>
      </c>
      <c r="H1614" t="s">
        <v>42</v>
      </c>
      <c r="I1614" t="s">
        <v>13</v>
      </c>
    </row>
    <row r="1615" spans="2:9" hidden="1" x14ac:dyDescent="0.2">
      <c r="B1615" t="str">
        <f t="shared" si="25"/>
        <v>201910apartmentaverage1_bed_surveyVancouver</v>
      </c>
      <c r="C1615">
        <v>2019</v>
      </c>
      <c r="D1615">
        <v>10</v>
      </c>
      <c r="E1615" t="s">
        <v>65</v>
      </c>
      <c r="F1615" t="s">
        <v>59</v>
      </c>
      <c r="G1615" t="s">
        <v>52</v>
      </c>
      <c r="H1615" t="s">
        <v>43</v>
      </c>
      <c r="I1615" t="s">
        <v>13</v>
      </c>
    </row>
    <row r="1616" spans="2:9" hidden="1" x14ac:dyDescent="0.2">
      <c r="B1616" t="str">
        <f t="shared" si="25"/>
        <v>201810apartmentaverage1_bed_surveyWest End/Stanley Park</v>
      </c>
      <c r="C1616">
        <v>2018</v>
      </c>
      <c r="D1616">
        <v>10</v>
      </c>
      <c r="E1616" t="s">
        <v>65</v>
      </c>
      <c r="F1616" t="s">
        <v>59</v>
      </c>
      <c r="G1616" t="s">
        <v>52</v>
      </c>
      <c r="H1616" t="s">
        <v>12</v>
      </c>
      <c r="I1616" t="s">
        <v>13</v>
      </c>
    </row>
    <row r="1617" spans="2:9" hidden="1" x14ac:dyDescent="0.2">
      <c r="B1617" t="str">
        <f t="shared" si="25"/>
        <v>201810apartmentaverage1_bed_surveyEnglish Bay</v>
      </c>
      <c r="C1617">
        <v>2018</v>
      </c>
      <c r="D1617">
        <v>10</v>
      </c>
      <c r="E1617" t="s">
        <v>65</v>
      </c>
      <c r="F1617" t="s">
        <v>59</v>
      </c>
      <c r="G1617" t="s">
        <v>52</v>
      </c>
      <c r="H1617" t="s">
        <v>16</v>
      </c>
      <c r="I1617" t="s">
        <v>13</v>
      </c>
    </row>
    <row r="1618" spans="2:9" hidden="1" x14ac:dyDescent="0.2">
      <c r="B1618" t="str">
        <f t="shared" si="25"/>
        <v>201810apartmentaverage1_bed_surveyDowntown</v>
      </c>
      <c r="C1618">
        <v>2018</v>
      </c>
      <c r="D1618">
        <v>10</v>
      </c>
      <c r="E1618" t="s">
        <v>65</v>
      </c>
      <c r="F1618" t="s">
        <v>59</v>
      </c>
      <c r="G1618" t="s">
        <v>52</v>
      </c>
      <c r="H1618" t="s">
        <v>17</v>
      </c>
      <c r="I1618" t="s">
        <v>13</v>
      </c>
    </row>
    <row r="1619" spans="2:9" hidden="1" x14ac:dyDescent="0.2">
      <c r="B1619" t="str">
        <f t="shared" si="25"/>
        <v>201810apartmentaverage1_bed_surveySouth Granville/Oak</v>
      </c>
      <c r="C1619">
        <v>2018</v>
      </c>
      <c r="D1619">
        <v>10</v>
      </c>
      <c r="E1619" t="s">
        <v>65</v>
      </c>
      <c r="F1619" t="s">
        <v>59</v>
      </c>
      <c r="G1619" t="s">
        <v>52</v>
      </c>
      <c r="H1619" t="s">
        <v>19</v>
      </c>
      <c r="I1619" t="s">
        <v>13</v>
      </c>
    </row>
    <row r="1620" spans="2:9" hidden="1" x14ac:dyDescent="0.2">
      <c r="B1620" t="str">
        <f t="shared" si="25"/>
        <v>201810apartmentaverage1_bed_surveyKitsilano/Point Grey</v>
      </c>
      <c r="C1620">
        <v>2018</v>
      </c>
      <c r="D1620">
        <v>10</v>
      </c>
      <c r="E1620" t="s">
        <v>65</v>
      </c>
      <c r="F1620" t="s">
        <v>59</v>
      </c>
      <c r="G1620" t="s">
        <v>52</v>
      </c>
      <c r="H1620" t="s">
        <v>20</v>
      </c>
      <c r="I1620" t="s">
        <v>13</v>
      </c>
    </row>
    <row r="1621" spans="2:9" hidden="1" x14ac:dyDescent="0.2">
      <c r="B1621" t="str">
        <f t="shared" si="25"/>
        <v>201810apartmentaverage1_bed_surveyWestside/Kerrisdale</v>
      </c>
      <c r="C1621">
        <v>2018</v>
      </c>
      <c r="D1621">
        <v>10</v>
      </c>
      <c r="E1621" t="s">
        <v>65</v>
      </c>
      <c r="F1621" t="s">
        <v>59</v>
      </c>
      <c r="G1621" t="s">
        <v>52</v>
      </c>
      <c r="H1621" t="s">
        <v>21</v>
      </c>
      <c r="I1621" t="s">
        <v>13</v>
      </c>
    </row>
    <row r="1622" spans="2:9" hidden="1" x14ac:dyDescent="0.2">
      <c r="B1622" t="str">
        <f t="shared" si="25"/>
        <v>201810apartmentaverage1_bed_surveyMarpole</v>
      </c>
      <c r="C1622">
        <v>2018</v>
      </c>
      <c r="D1622">
        <v>10</v>
      </c>
      <c r="E1622" t="s">
        <v>65</v>
      </c>
      <c r="F1622" t="s">
        <v>59</v>
      </c>
      <c r="G1622" t="s">
        <v>52</v>
      </c>
      <c r="H1622" t="s">
        <v>23</v>
      </c>
      <c r="I1622" t="s">
        <v>13</v>
      </c>
    </row>
    <row r="1623" spans="2:9" hidden="1" x14ac:dyDescent="0.2">
      <c r="B1623" t="str">
        <f t="shared" si="25"/>
        <v>201810apartmentaverage1_bed_surveyMount Pleasant/Renfrew Heights</v>
      </c>
      <c r="C1623">
        <v>2018</v>
      </c>
      <c r="D1623">
        <v>10</v>
      </c>
      <c r="E1623" t="s">
        <v>65</v>
      </c>
      <c r="F1623" t="s">
        <v>59</v>
      </c>
      <c r="G1623" t="s">
        <v>52</v>
      </c>
      <c r="H1623" t="s">
        <v>24</v>
      </c>
      <c r="I1623" t="s">
        <v>13</v>
      </c>
    </row>
    <row r="1624" spans="2:9" hidden="1" x14ac:dyDescent="0.2">
      <c r="B1624" t="str">
        <f t="shared" si="25"/>
        <v>201810apartmentaverage1_bed_surveyEast Hastings</v>
      </c>
      <c r="C1624">
        <v>2018</v>
      </c>
      <c r="D1624">
        <v>10</v>
      </c>
      <c r="E1624" t="s">
        <v>65</v>
      </c>
      <c r="F1624" t="s">
        <v>59</v>
      </c>
      <c r="G1624" t="s">
        <v>52</v>
      </c>
      <c r="H1624" t="s">
        <v>25</v>
      </c>
      <c r="I1624" t="s">
        <v>13</v>
      </c>
    </row>
    <row r="1625" spans="2:9" hidden="1" x14ac:dyDescent="0.2">
      <c r="B1625" t="str">
        <f t="shared" si="25"/>
        <v>201810apartmentaverage1_bed_surveySoutheast Vancouver</v>
      </c>
      <c r="C1625">
        <v>2018</v>
      </c>
      <c r="D1625">
        <v>10</v>
      </c>
      <c r="E1625" t="s">
        <v>65</v>
      </c>
      <c r="F1625" t="s">
        <v>59</v>
      </c>
      <c r="G1625" t="s">
        <v>52</v>
      </c>
      <c r="H1625" t="s">
        <v>26</v>
      </c>
      <c r="I1625" t="s">
        <v>13</v>
      </c>
    </row>
    <row r="1626" spans="2:9" hidden="1" x14ac:dyDescent="0.2">
      <c r="B1626" t="str">
        <f t="shared" si="25"/>
        <v>201810apartmentaverage1_bed_surveyUniversity Endowment Lands</v>
      </c>
      <c r="C1626">
        <v>2018</v>
      </c>
      <c r="D1626">
        <v>10</v>
      </c>
      <c r="E1626" t="s">
        <v>65</v>
      </c>
      <c r="F1626" t="s">
        <v>59</v>
      </c>
      <c r="G1626" t="s">
        <v>52</v>
      </c>
      <c r="H1626" t="s">
        <v>27</v>
      </c>
      <c r="I1626" t="s">
        <v>13</v>
      </c>
    </row>
    <row r="1627" spans="2:9" hidden="1" x14ac:dyDescent="0.2">
      <c r="B1627" t="str">
        <f t="shared" si="25"/>
        <v>201810apartmentaverage1_bed_surveyCentral Park/Metrotown</v>
      </c>
      <c r="C1627">
        <v>2018</v>
      </c>
      <c r="D1627">
        <v>10</v>
      </c>
      <c r="E1627" t="s">
        <v>65</v>
      </c>
      <c r="F1627" t="s">
        <v>59</v>
      </c>
      <c r="G1627" t="s">
        <v>52</v>
      </c>
      <c r="H1627" t="s">
        <v>28</v>
      </c>
      <c r="I1627" t="s">
        <v>13</v>
      </c>
    </row>
    <row r="1628" spans="2:9" hidden="1" x14ac:dyDescent="0.2">
      <c r="B1628" t="str">
        <f t="shared" si="25"/>
        <v>201810apartmentaverage1_bed_surveySoutheast Burnaby</v>
      </c>
      <c r="C1628">
        <v>2018</v>
      </c>
      <c r="D1628">
        <v>10</v>
      </c>
      <c r="E1628" t="s">
        <v>65</v>
      </c>
      <c r="F1628" t="s">
        <v>59</v>
      </c>
      <c r="G1628" t="s">
        <v>52</v>
      </c>
      <c r="H1628" t="s">
        <v>29</v>
      </c>
      <c r="I1628" t="s">
        <v>13</v>
      </c>
    </row>
    <row r="1629" spans="2:9" hidden="1" x14ac:dyDescent="0.2">
      <c r="B1629" t="str">
        <f t="shared" si="25"/>
        <v>201810apartmentaverage1_bed_surveyNorth Burnaby</v>
      </c>
      <c r="C1629">
        <v>2018</v>
      </c>
      <c r="D1629">
        <v>10</v>
      </c>
      <c r="E1629" t="s">
        <v>65</v>
      </c>
      <c r="F1629" t="s">
        <v>59</v>
      </c>
      <c r="G1629" t="s">
        <v>52</v>
      </c>
      <c r="H1629" t="s">
        <v>31</v>
      </c>
      <c r="I1629" t="s">
        <v>13</v>
      </c>
    </row>
    <row r="1630" spans="2:9" hidden="1" x14ac:dyDescent="0.2">
      <c r="B1630" t="str">
        <f t="shared" si="25"/>
        <v>201810apartmentaverage1_bed_surveyNew Westminster</v>
      </c>
      <c r="C1630">
        <v>2018</v>
      </c>
      <c r="D1630">
        <v>10</v>
      </c>
      <c r="E1630" t="s">
        <v>65</v>
      </c>
      <c r="F1630" t="s">
        <v>59</v>
      </c>
      <c r="G1630" t="s">
        <v>52</v>
      </c>
      <c r="H1630" t="s">
        <v>32</v>
      </c>
      <c r="I1630" t="s">
        <v>13</v>
      </c>
    </row>
    <row r="1631" spans="2:9" hidden="1" x14ac:dyDescent="0.2">
      <c r="B1631" t="str">
        <f t="shared" si="25"/>
        <v>201810apartmentaverage1_bed_surveyNorth Vancouver CY</v>
      </c>
      <c r="C1631">
        <v>2018</v>
      </c>
      <c r="D1631">
        <v>10</v>
      </c>
      <c r="E1631" t="s">
        <v>65</v>
      </c>
      <c r="F1631" t="s">
        <v>59</v>
      </c>
      <c r="G1631" t="s">
        <v>52</v>
      </c>
      <c r="H1631" t="s">
        <v>33</v>
      </c>
      <c r="I1631" t="s">
        <v>13</v>
      </c>
    </row>
    <row r="1632" spans="2:9" hidden="1" x14ac:dyDescent="0.2">
      <c r="B1632" t="str">
        <f t="shared" si="25"/>
        <v>201810apartmentaverage1_bed_surveyNorth Vancouver DM</v>
      </c>
      <c r="C1632">
        <v>2018</v>
      </c>
      <c r="D1632">
        <v>10</v>
      </c>
      <c r="E1632" t="s">
        <v>65</v>
      </c>
      <c r="F1632" t="s">
        <v>59</v>
      </c>
      <c r="G1632" t="s">
        <v>52</v>
      </c>
      <c r="H1632" t="s">
        <v>34</v>
      </c>
      <c r="I1632" t="s">
        <v>13</v>
      </c>
    </row>
    <row r="1633" spans="2:9" hidden="1" x14ac:dyDescent="0.2">
      <c r="B1633" t="str">
        <f t="shared" si="25"/>
        <v>201810apartmentaverage1_bed_surveyWest Vancouver</v>
      </c>
      <c r="C1633">
        <v>2018</v>
      </c>
      <c r="D1633">
        <v>10</v>
      </c>
      <c r="E1633" t="s">
        <v>65</v>
      </c>
      <c r="F1633" t="s">
        <v>59</v>
      </c>
      <c r="G1633" t="s">
        <v>52</v>
      </c>
      <c r="H1633" t="s">
        <v>35</v>
      </c>
      <c r="I1633" t="s">
        <v>13</v>
      </c>
    </row>
    <row r="1634" spans="2:9" hidden="1" x14ac:dyDescent="0.2">
      <c r="B1634" t="str">
        <f t="shared" si="25"/>
        <v>201810apartmentaverage1_bed_surveyRichmond</v>
      </c>
      <c r="C1634">
        <v>2018</v>
      </c>
      <c r="D1634">
        <v>10</v>
      </c>
      <c r="E1634" t="s">
        <v>65</v>
      </c>
      <c r="F1634" t="s">
        <v>59</v>
      </c>
      <c r="G1634" t="s">
        <v>52</v>
      </c>
      <c r="H1634" t="s">
        <v>36</v>
      </c>
      <c r="I1634" t="s">
        <v>13</v>
      </c>
    </row>
    <row r="1635" spans="2:9" hidden="1" x14ac:dyDescent="0.2">
      <c r="B1635" t="str">
        <f t="shared" si="25"/>
        <v>201810apartmentaverage1_bed_surveyDelta</v>
      </c>
      <c r="C1635">
        <v>2018</v>
      </c>
      <c r="D1635">
        <v>10</v>
      </c>
      <c r="E1635" t="s">
        <v>65</v>
      </c>
      <c r="F1635" t="s">
        <v>59</v>
      </c>
      <c r="G1635" t="s">
        <v>52</v>
      </c>
      <c r="H1635" t="s">
        <v>37</v>
      </c>
      <c r="I1635" t="s">
        <v>13</v>
      </c>
    </row>
    <row r="1636" spans="2:9" hidden="1" x14ac:dyDescent="0.2">
      <c r="B1636" t="str">
        <f t="shared" si="25"/>
        <v>201810apartmentaverage1_bed_surveySurrey</v>
      </c>
      <c r="C1636">
        <v>2018</v>
      </c>
      <c r="D1636">
        <v>10</v>
      </c>
      <c r="E1636" t="s">
        <v>65</v>
      </c>
      <c r="F1636" t="s">
        <v>59</v>
      </c>
      <c r="G1636" t="s">
        <v>52</v>
      </c>
      <c r="H1636" t="s">
        <v>38</v>
      </c>
      <c r="I1636" t="s">
        <v>13</v>
      </c>
    </row>
    <row r="1637" spans="2:9" hidden="1" x14ac:dyDescent="0.2">
      <c r="B1637" t="str">
        <f t="shared" si="25"/>
        <v>201810apartmentaverage1_bed_surveyWhite Rock</v>
      </c>
      <c r="C1637">
        <v>2018</v>
      </c>
      <c r="D1637">
        <v>10</v>
      </c>
      <c r="E1637" t="s">
        <v>65</v>
      </c>
      <c r="F1637" t="s">
        <v>59</v>
      </c>
      <c r="G1637" t="s">
        <v>52</v>
      </c>
      <c r="H1637" t="s">
        <v>39</v>
      </c>
      <c r="I1637" t="s">
        <v>13</v>
      </c>
    </row>
    <row r="1638" spans="2:9" hidden="1" x14ac:dyDescent="0.2">
      <c r="B1638" t="str">
        <f t="shared" si="25"/>
        <v>201810apartmentaverage1_bed_surveyLangley City and Langley DM</v>
      </c>
      <c r="C1638">
        <v>2018</v>
      </c>
      <c r="D1638">
        <v>10</v>
      </c>
      <c r="E1638" t="s">
        <v>65</v>
      </c>
      <c r="F1638" t="s">
        <v>59</v>
      </c>
      <c r="G1638" t="s">
        <v>52</v>
      </c>
      <c r="H1638" t="s">
        <v>40</v>
      </c>
      <c r="I1638" t="s">
        <v>13</v>
      </c>
    </row>
    <row r="1639" spans="2:9" hidden="1" x14ac:dyDescent="0.2">
      <c r="B1639" t="str">
        <f t="shared" si="25"/>
        <v>201810apartmentaverage1_bed_surveyTri-Cities</v>
      </c>
      <c r="C1639">
        <v>2018</v>
      </c>
      <c r="D1639">
        <v>10</v>
      </c>
      <c r="E1639" t="s">
        <v>65</v>
      </c>
      <c r="F1639" t="s">
        <v>59</v>
      </c>
      <c r="G1639" t="s">
        <v>52</v>
      </c>
      <c r="H1639" t="s">
        <v>41</v>
      </c>
      <c r="I1639" t="s">
        <v>13</v>
      </c>
    </row>
    <row r="1640" spans="2:9" hidden="1" x14ac:dyDescent="0.2">
      <c r="B1640" t="str">
        <f t="shared" si="25"/>
        <v>201810apartmentaverage1_bed_surveyMaple Ridge/Pitt Meadows</v>
      </c>
      <c r="C1640">
        <v>2018</v>
      </c>
      <c r="D1640">
        <v>10</v>
      </c>
      <c r="E1640" t="s">
        <v>65</v>
      </c>
      <c r="F1640" t="s">
        <v>59</v>
      </c>
      <c r="G1640" t="s">
        <v>52</v>
      </c>
      <c r="H1640" t="s">
        <v>42</v>
      </c>
      <c r="I1640" t="s">
        <v>13</v>
      </c>
    </row>
    <row r="1641" spans="2:9" hidden="1" x14ac:dyDescent="0.2">
      <c r="B1641" t="str">
        <f t="shared" si="25"/>
        <v>201810apartmentaverage1_bed_surveyVancouver</v>
      </c>
      <c r="C1641">
        <v>2018</v>
      </c>
      <c r="D1641">
        <v>10</v>
      </c>
      <c r="E1641" t="s">
        <v>65</v>
      </c>
      <c r="F1641" t="s">
        <v>59</v>
      </c>
      <c r="G1641" t="s">
        <v>52</v>
      </c>
      <c r="H1641" t="s">
        <v>43</v>
      </c>
      <c r="I1641" t="s">
        <v>13</v>
      </c>
    </row>
    <row r="1642" spans="2:9" hidden="1" x14ac:dyDescent="0.2">
      <c r="B1642" t="str">
        <f t="shared" si="25"/>
        <v>201710apartmentaverage1_bed_surveyWest End/Stanley Park</v>
      </c>
      <c r="C1642">
        <v>2017</v>
      </c>
      <c r="D1642">
        <v>10</v>
      </c>
      <c r="E1642" t="s">
        <v>65</v>
      </c>
      <c r="F1642" t="s">
        <v>59</v>
      </c>
      <c r="G1642" t="s">
        <v>52</v>
      </c>
      <c r="H1642" t="s">
        <v>12</v>
      </c>
      <c r="I1642" t="s">
        <v>13</v>
      </c>
    </row>
    <row r="1643" spans="2:9" hidden="1" x14ac:dyDescent="0.2">
      <c r="B1643" t="str">
        <f t="shared" si="25"/>
        <v>201710apartmentaverage1_bed_surveyEnglish Bay</v>
      </c>
      <c r="C1643">
        <v>2017</v>
      </c>
      <c r="D1643">
        <v>10</v>
      </c>
      <c r="E1643" t="s">
        <v>65</v>
      </c>
      <c r="F1643" t="s">
        <v>59</v>
      </c>
      <c r="G1643" t="s">
        <v>52</v>
      </c>
      <c r="H1643" t="s">
        <v>16</v>
      </c>
      <c r="I1643" t="s">
        <v>13</v>
      </c>
    </row>
    <row r="1644" spans="2:9" hidden="1" x14ac:dyDescent="0.2">
      <c r="B1644" t="str">
        <f t="shared" si="25"/>
        <v>201710apartmentaverage1_bed_surveyDowntown</v>
      </c>
      <c r="C1644">
        <v>2017</v>
      </c>
      <c r="D1644">
        <v>10</v>
      </c>
      <c r="E1644" t="s">
        <v>65</v>
      </c>
      <c r="F1644" t="s">
        <v>59</v>
      </c>
      <c r="G1644" t="s">
        <v>52</v>
      </c>
      <c r="H1644" t="s">
        <v>17</v>
      </c>
      <c r="I1644" t="s">
        <v>13</v>
      </c>
    </row>
    <row r="1645" spans="2:9" hidden="1" x14ac:dyDescent="0.2">
      <c r="B1645" t="str">
        <f t="shared" si="25"/>
        <v>201710apartmentaverage1_bed_surveySouth Granville/Oak</v>
      </c>
      <c r="C1645">
        <v>2017</v>
      </c>
      <c r="D1645">
        <v>10</v>
      </c>
      <c r="E1645" t="s">
        <v>65</v>
      </c>
      <c r="F1645" t="s">
        <v>59</v>
      </c>
      <c r="G1645" t="s">
        <v>52</v>
      </c>
      <c r="H1645" t="s">
        <v>19</v>
      </c>
      <c r="I1645" t="s">
        <v>13</v>
      </c>
    </row>
    <row r="1646" spans="2:9" hidden="1" x14ac:dyDescent="0.2">
      <c r="B1646" t="str">
        <f t="shared" si="25"/>
        <v>201710apartmentaverage1_bed_surveyKitsilano/Point Grey</v>
      </c>
      <c r="C1646">
        <v>2017</v>
      </c>
      <c r="D1646">
        <v>10</v>
      </c>
      <c r="E1646" t="s">
        <v>65</v>
      </c>
      <c r="F1646" t="s">
        <v>59</v>
      </c>
      <c r="G1646" t="s">
        <v>52</v>
      </c>
      <c r="H1646" t="s">
        <v>20</v>
      </c>
      <c r="I1646" t="s">
        <v>13</v>
      </c>
    </row>
    <row r="1647" spans="2:9" hidden="1" x14ac:dyDescent="0.2">
      <c r="B1647" t="str">
        <f t="shared" si="25"/>
        <v>201710apartmentaverage1_bed_surveyWestside/Kerrisdale</v>
      </c>
      <c r="C1647">
        <v>2017</v>
      </c>
      <c r="D1647">
        <v>10</v>
      </c>
      <c r="E1647" t="s">
        <v>65</v>
      </c>
      <c r="F1647" t="s">
        <v>59</v>
      </c>
      <c r="G1647" t="s">
        <v>52</v>
      </c>
      <c r="H1647" t="s">
        <v>21</v>
      </c>
      <c r="I1647" t="s">
        <v>13</v>
      </c>
    </row>
    <row r="1648" spans="2:9" hidden="1" x14ac:dyDescent="0.2">
      <c r="B1648" t="str">
        <f t="shared" si="25"/>
        <v>201710apartmentaverage1_bed_surveyMarpole</v>
      </c>
      <c r="C1648">
        <v>2017</v>
      </c>
      <c r="D1648">
        <v>10</v>
      </c>
      <c r="E1648" t="s">
        <v>65</v>
      </c>
      <c r="F1648" t="s">
        <v>59</v>
      </c>
      <c r="G1648" t="s">
        <v>52</v>
      </c>
      <c r="H1648" t="s">
        <v>23</v>
      </c>
      <c r="I1648" t="s">
        <v>13</v>
      </c>
    </row>
    <row r="1649" spans="2:9" hidden="1" x14ac:dyDescent="0.2">
      <c r="B1649" t="str">
        <f t="shared" si="25"/>
        <v>201710apartmentaverage1_bed_surveyMount Pleasant/Renfrew Heights</v>
      </c>
      <c r="C1649">
        <v>2017</v>
      </c>
      <c r="D1649">
        <v>10</v>
      </c>
      <c r="E1649" t="s">
        <v>65</v>
      </c>
      <c r="F1649" t="s">
        <v>59</v>
      </c>
      <c r="G1649" t="s">
        <v>52</v>
      </c>
      <c r="H1649" t="s">
        <v>24</v>
      </c>
      <c r="I1649" t="s">
        <v>13</v>
      </c>
    </row>
    <row r="1650" spans="2:9" hidden="1" x14ac:dyDescent="0.2">
      <c r="B1650" t="str">
        <f t="shared" si="25"/>
        <v>201710apartmentaverage1_bed_surveyEast Hastings</v>
      </c>
      <c r="C1650">
        <v>2017</v>
      </c>
      <c r="D1650">
        <v>10</v>
      </c>
      <c r="E1650" t="s">
        <v>65</v>
      </c>
      <c r="F1650" t="s">
        <v>59</v>
      </c>
      <c r="G1650" t="s">
        <v>52</v>
      </c>
      <c r="H1650" t="s">
        <v>25</v>
      </c>
      <c r="I1650" t="s">
        <v>13</v>
      </c>
    </row>
    <row r="1651" spans="2:9" hidden="1" x14ac:dyDescent="0.2">
      <c r="B1651" t="str">
        <f t="shared" si="25"/>
        <v>201710apartmentaverage1_bed_surveySoutheast Vancouver</v>
      </c>
      <c r="C1651">
        <v>2017</v>
      </c>
      <c r="D1651">
        <v>10</v>
      </c>
      <c r="E1651" t="s">
        <v>65</v>
      </c>
      <c r="F1651" t="s">
        <v>59</v>
      </c>
      <c r="G1651" t="s">
        <v>52</v>
      </c>
      <c r="H1651" t="s">
        <v>26</v>
      </c>
      <c r="I1651" t="s">
        <v>13</v>
      </c>
    </row>
    <row r="1652" spans="2:9" hidden="1" x14ac:dyDescent="0.2">
      <c r="B1652" t="str">
        <f t="shared" si="25"/>
        <v>201710apartmentaverage1_bed_surveyUniversity Endowment Lands</v>
      </c>
      <c r="C1652">
        <v>2017</v>
      </c>
      <c r="D1652">
        <v>10</v>
      </c>
      <c r="E1652" t="s">
        <v>65</v>
      </c>
      <c r="F1652" t="s">
        <v>59</v>
      </c>
      <c r="G1652" t="s">
        <v>52</v>
      </c>
      <c r="H1652" t="s">
        <v>27</v>
      </c>
      <c r="I1652" t="s">
        <v>13</v>
      </c>
    </row>
    <row r="1653" spans="2:9" hidden="1" x14ac:dyDescent="0.2">
      <c r="B1653" t="str">
        <f t="shared" si="25"/>
        <v>201710apartmentaverage1_bed_surveyCentral Park/Metrotown</v>
      </c>
      <c r="C1653">
        <v>2017</v>
      </c>
      <c r="D1653">
        <v>10</v>
      </c>
      <c r="E1653" t="s">
        <v>65</v>
      </c>
      <c r="F1653" t="s">
        <v>59</v>
      </c>
      <c r="G1653" t="s">
        <v>52</v>
      </c>
      <c r="H1653" t="s">
        <v>28</v>
      </c>
      <c r="I1653" t="s">
        <v>13</v>
      </c>
    </row>
    <row r="1654" spans="2:9" hidden="1" x14ac:dyDescent="0.2">
      <c r="B1654" t="str">
        <f t="shared" si="25"/>
        <v>201710apartmentaverage1_bed_surveySoutheast Burnaby</v>
      </c>
      <c r="C1654">
        <v>2017</v>
      </c>
      <c r="D1654">
        <v>10</v>
      </c>
      <c r="E1654" t="s">
        <v>65</v>
      </c>
      <c r="F1654" t="s">
        <v>59</v>
      </c>
      <c r="G1654" t="s">
        <v>52</v>
      </c>
      <c r="H1654" t="s">
        <v>29</v>
      </c>
      <c r="I1654" t="s">
        <v>13</v>
      </c>
    </row>
    <row r="1655" spans="2:9" hidden="1" x14ac:dyDescent="0.2">
      <c r="B1655" t="str">
        <f t="shared" si="25"/>
        <v>201710apartmentaverage1_bed_surveyNorth Burnaby</v>
      </c>
      <c r="C1655">
        <v>2017</v>
      </c>
      <c r="D1655">
        <v>10</v>
      </c>
      <c r="E1655" t="s">
        <v>65</v>
      </c>
      <c r="F1655" t="s">
        <v>59</v>
      </c>
      <c r="G1655" t="s">
        <v>52</v>
      </c>
      <c r="H1655" t="s">
        <v>31</v>
      </c>
      <c r="I1655" t="s">
        <v>13</v>
      </c>
    </row>
    <row r="1656" spans="2:9" hidden="1" x14ac:dyDescent="0.2">
      <c r="B1656" t="str">
        <f t="shared" si="25"/>
        <v>201710apartmentaverage1_bed_surveyNew Westminster</v>
      </c>
      <c r="C1656">
        <v>2017</v>
      </c>
      <c r="D1656">
        <v>10</v>
      </c>
      <c r="E1656" t="s">
        <v>65</v>
      </c>
      <c r="F1656" t="s">
        <v>59</v>
      </c>
      <c r="G1656" t="s">
        <v>52</v>
      </c>
      <c r="H1656" t="s">
        <v>32</v>
      </c>
      <c r="I1656" t="s">
        <v>13</v>
      </c>
    </row>
    <row r="1657" spans="2:9" hidden="1" x14ac:dyDescent="0.2">
      <c r="B1657" t="str">
        <f t="shared" si="25"/>
        <v>201710apartmentaverage1_bed_surveyNorth Vancouver CY</v>
      </c>
      <c r="C1657">
        <v>2017</v>
      </c>
      <c r="D1657">
        <v>10</v>
      </c>
      <c r="E1657" t="s">
        <v>65</v>
      </c>
      <c r="F1657" t="s">
        <v>59</v>
      </c>
      <c r="G1657" t="s">
        <v>52</v>
      </c>
      <c r="H1657" t="s">
        <v>33</v>
      </c>
      <c r="I1657" t="s">
        <v>13</v>
      </c>
    </row>
    <row r="1658" spans="2:9" hidden="1" x14ac:dyDescent="0.2">
      <c r="B1658" t="str">
        <f t="shared" si="25"/>
        <v>201710apartmentaverage1_bed_surveyNorth Vancouver DM</v>
      </c>
      <c r="C1658">
        <v>2017</v>
      </c>
      <c r="D1658">
        <v>10</v>
      </c>
      <c r="E1658" t="s">
        <v>65</v>
      </c>
      <c r="F1658" t="s">
        <v>59</v>
      </c>
      <c r="G1658" t="s">
        <v>52</v>
      </c>
      <c r="H1658" t="s">
        <v>34</v>
      </c>
      <c r="I1658" t="s">
        <v>13</v>
      </c>
    </row>
    <row r="1659" spans="2:9" hidden="1" x14ac:dyDescent="0.2">
      <c r="B1659" t="str">
        <f t="shared" si="25"/>
        <v>201710apartmentaverage1_bed_surveyWest Vancouver</v>
      </c>
      <c r="C1659">
        <v>2017</v>
      </c>
      <c r="D1659">
        <v>10</v>
      </c>
      <c r="E1659" t="s">
        <v>65</v>
      </c>
      <c r="F1659" t="s">
        <v>59</v>
      </c>
      <c r="G1659" t="s">
        <v>52</v>
      </c>
      <c r="H1659" t="s">
        <v>35</v>
      </c>
      <c r="I1659" t="s">
        <v>13</v>
      </c>
    </row>
    <row r="1660" spans="2:9" hidden="1" x14ac:dyDescent="0.2">
      <c r="B1660" t="str">
        <f t="shared" si="25"/>
        <v>201710apartmentaverage1_bed_surveyRichmond</v>
      </c>
      <c r="C1660">
        <v>2017</v>
      </c>
      <c r="D1660">
        <v>10</v>
      </c>
      <c r="E1660" t="s">
        <v>65</v>
      </c>
      <c r="F1660" t="s">
        <v>59</v>
      </c>
      <c r="G1660" t="s">
        <v>52</v>
      </c>
      <c r="H1660" t="s">
        <v>36</v>
      </c>
      <c r="I1660" t="s">
        <v>13</v>
      </c>
    </row>
    <row r="1661" spans="2:9" hidden="1" x14ac:dyDescent="0.2">
      <c r="B1661" t="str">
        <f t="shared" si="25"/>
        <v>201710apartmentaverage1_bed_surveyDelta</v>
      </c>
      <c r="C1661">
        <v>2017</v>
      </c>
      <c r="D1661">
        <v>10</v>
      </c>
      <c r="E1661" t="s">
        <v>65</v>
      </c>
      <c r="F1661" t="s">
        <v>59</v>
      </c>
      <c r="G1661" t="s">
        <v>52</v>
      </c>
      <c r="H1661" t="s">
        <v>37</v>
      </c>
      <c r="I1661" t="s">
        <v>13</v>
      </c>
    </row>
    <row r="1662" spans="2:9" hidden="1" x14ac:dyDescent="0.2">
      <c r="B1662" t="str">
        <f t="shared" si="25"/>
        <v>201710apartmentaverage1_bed_surveySurrey</v>
      </c>
      <c r="C1662">
        <v>2017</v>
      </c>
      <c r="D1662">
        <v>10</v>
      </c>
      <c r="E1662" t="s">
        <v>65</v>
      </c>
      <c r="F1662" t="s">
        <v>59</v>
      </c>
      <c r="G1662" t="s">
        <v>52</v>
      </c>
      <c r="H1662" t="s">
        <v>38</v>
      </c>
      <c r="I1662" t="s">
        <v>13</v>
      </c>
    </row>
    <row r="1663" spans="2:9" hidden="1" x14ac:dyDescent="0.2">
      <c r="B1663" t="str">
        <f t="shared" si="25"/>
        <v>201710apartmentaverage1_bed_surveyWhite Rock</v>
      </c>
      <c r="C1663">
        <v>2017</v>
      </c>
      <c r="D1663">
        <v>10</v>
      </c>
      <c r="E1663" t="s">
        <v>65</v>
      </c>
      <c r="F1663" t="s">
        <v>59</v>
      </c>
      <c r="G1663" t="s">
        <v>52</v>
      </c>
      <c r="H1663" t="s">
        <v>39</v>
      </c>
      <c r="I1663" t="s">
        <v>13</v>
      </c>
    </row>
    <row r="1664" spans="2:9" hidden="1" x14ac:dyDescent="0.2">
      <c r="B1664" t="str">
        <f t="shared" si="25"/>
        <v>201710apartmentaverage1_bed_surveyLangley City and Langley DM</v>
      </c>
      <c r="C1664">
        <v>2017</v>
      </c>
      <c r="D1664">
        <v>10</v>
      </c>
      <c r="E1664" t="s">
        <v>65</v>
      </c>
      <c r="F1664" t="s">
        <v>59</v>
      </c>
      <c r="G1664" t="s">
        <v>52</v>
      </c>
      <c r="H1664" t="s">
        <v>40</v>
      </c>
      <c r="I1664" t="s">
        <v>13</v>
      </c>
    </row>
    <row r="1665" spans="2:9" hidden="1" x14ac:dyDescent="0.2">
      <c r="B1665" t="str">
        <f t="shared" si="25"/>
        <v>201710apartmentaverage1_bed_surveyTri-Cities</v>
      </c>
      <c r="C1665">
        <v>2017</v>
      </c>
      <c r="D1665">
        <v>10</v>
      </c>
      <c r="E1665" t="s">
        <v>65</v>
      </c>
      <c r="F1665" t="s">
        <v>59</v>
      </c>
      <c r="G1665" t="s">
        <v>52</v>
      </c>
      <c r="H1665" t="s">
        <v>41</v>
      </c>
      <c r="I1665" t="s">
        <v>13</v>
      </c>
    </row>
    <row r="1666" spans="2:9" hidden="1" x14ac:dyDescent="0.2">
      <c r="B1666" t="str">
        <f t="shared" si="25"/>
        <v>201710apartmentaverage1_bed_surveyMaple Ridge/Pitt Meadows</v>
      </c>
      <c r="C1666">
        <v>2017</v>
      </c>
      <c r="D1666">
        <v>10</v>
      </c>
      <c r="E1666" t="s">
        <v>65</v>
      </c>
      <c r="F1666" t="s">
        <v>59</v>
      </c>
      <c r="G1666" t="s">
        <v>52</v>
      </c>
      <c r="H1666" t="s">
        <v>42</v>
      </c>
      <c r="I1666" t="s">
        <v>13</v>
      </c>
    </row>
    <row r="1667" spans="2:9" hidden="1" x14ac:dyDescent="0.2">
      <c r="B1667" t="str">
        <f t="shared" si="25"/>
        <v>201710apartmentaverage1_bed_surveyVancouver</v>
      </c>
      <c r="C1667">
        <v>2017</v>
      </c>
      <c r="D1667">
        <v>10</v>
      </c>
      <c r="E1667" t="s">
        <v>65</v>
      </c>
      <c r="F1667" t="s">
        <v>59</v>
      </c>
      <c r="G1667" t="s">
        <v>52</v>
      </c>
      <c r="H1667" t="s">
        <v>43</v>
      </c>
      <c r="I1667" t="s">
        <v>13</v>
      </c>
    </row>
    <row r="1668" spans="2:9" hidden="1" x14ac:dyDescent="0.2">
      <c r="B1668" t="str">
        <f t="shared" si="25"/>
        <v>201610apartmentaverage1_bed_surveyWest End/Stanley Park</v>
      </c>
      <c r="C1668">
        <v>2016</v>
      </c>
      <c r="D1668">
        <v>10</v>
      </c>
      <c r="E1668" t="s">
        <v>65</v>
      </c>
      <c r="F1668" t="s">
        <v>59</v>
      </c>
      <c r="G1668" t="s">
        <v>52</v>
      </c>
      <c r="H1668" t="s">
        <v>12</v>
      </c>
      <c r="I1668" t="s">
        <v>13</v>
      </c>
    </row>
    <row r="1669" spans="2:9" hidden="1" x14ac:dyDescent="0.2">
      <c r="B1669" t="str">
        <f t="shared" si="25"/>
        <v>201610apartmentaverage1_bed_surveyEnglish Bay</v>
      </c>
      <c r="C1669">
        <v>2016</v>
      </c>
      <c r="D1669">
        <v>10</v>
      </c>
      <c r="E1669" t="s">
        <v>65</v>
      </c>
      <c r="F1669" t="s">
        <v>59</v>
      </c>
      <c r="G1669" t="s">
        <v>52</v>
      </c>
      <c r="H1669" t="s">
        <v>16</v>
      </c>
      <c r="I1669" t="s">
        <v>13</v>
      </c>
    </row>
    <row r="1670" spans="2:9" hidden="1" x14ac:dyDescent="0.2">
      <c r="B1670" t="str">
        <f t="shared" ref="B1670:B1733" si="26">C1670&amp;D1670&amp;E1670&amp;F1670&amp;G1670&amp;H1670</f>
        <v>201610apartmentaverage1_bed_surveyDowntown</v>
      </c>
      <c r="C1670">
        <v>2016</v>
      </c>
      <c r="D1670">
        <v>10</v>
      </c>
      <c r="E1670" t="s">
        <v>65</v>
      </c>
      <c r="F1670" t="s">
        <v>59</v>
      </c>
      <c r="G1670" t="s">
        <v>52</v>
      </c>
      <c r="H1670" t="s">
        <v>17</v>
      </c>
      <c r="I1670" t="s">
        <v>13</v>
      </c>
    </row>
    <row r="1671" spans="2:9" hidden="1" x14ac:dyDescent="0.2">
      <c r="B1671" t="str">
        <f t="shared" si="26"/>
        <v>201610apartmentaverage1_bed_surveySouth Granville/Oak</v>
      </c>
      <c r="C1671">
        <v>2016</v>
      </c>
      <c r="D1671">
        <v>10</v>
      </c>
      <c r="E1671" t="s">
        <v>65</v>
      </c>
      <c r="F1671" t="s">
        <v>59</v>
      </c>
      <c r="G1671" t="s">
        <v>52</v>
      </c>
      <c r="H1671" t="s">
        <v>19</v>
      </c>
      <c r="I1671" t="s">
        <v>13</v>
      </c>
    </row>
    <row r="1672" spans="2:9" hidden="1" x14ac:dyDescent="0.2">
      <c r="B1672" t="str">
        <f t="shared" si="26"/>
        <v>201610apartmentaverage1_bed_surveyKitsilano/Point Grey</v>
      </c>
      <c r="C1672">
        <v>2016</v>
      </c>
      <c r="D1672">
        <v>10</v>
      </c>
      <c r="E1672" t="s">
        <v>65</v>
      </c>
      <c r="F1672" t="s">
        <v>59</v>
      </c>
      <c r="G1672" t="s">
        <v>52</v>
      </c>
      <c r="H1672" t="s">
        <v>20</v>
      </c>
      <c r="I1672" t="s">
        <v>13</v>
      </c>
    </row>
    <row r="1673" spans="2:9" hidden="1" x14ac:dyDescent="0.2">
      <c r="B1673" t="str">
        <f t="shared" si="26"/>
        <v>201610apartmentaverage1_bed_surveyWestside/Kerrisdale</v>
      </c>
      <c r="C1673">
        <v>2016</v>
      </c>
      <c r="D1673">
        <v>10</v>
      </c>
      <c r="E1673" t="s">
        <v>65</v>
      </c>
      <c r="F1673" t="s">
        <v>59</v>
      </c>
      <c r="G1673" t="s">
        <v>52</v>
      </c>
      <c r="H1673" t="s">
        <v>21</v>
      </c>
      <c r="I1673" t="s">
        <v>13</v>
      </c>
    </row>
    <row r="1674" spans="2:9" hidden="1" x14ac:dyDescent="0.2">
      <c r="B1674" t="str">
        <f t="shared" si="26"/>
        <v>201610apartmentaverage1_bed_surveyMarpole</v>
      </c>
      <c r="C1674">
        <v>2016</v>
      </c>
      <c r="D1674">
        <v>10</v>
      </c>
      <c r="E1674" t="s">
        <v>65</v>
      </c>
      <c r="F1674" t="s">
        <v>59</v>
      </c>
      <c r="G1674" t="s">
        <v>52</v>
      </c>
      <c r="H1674" t="s">
        <v>23</v>
      </c>
      <c r="I1674" t="s">
        <v>13</v>
      </c>
    </row>
    <row r="1675" spans="2:9" hidden="1" x14ac:dyDescent="0.2">
      <c r="B1675" t="str">
        <f t="shared" si="26"/>
        <v>201610apartmentaverage1_bed_surveyMount Pleasant/Renfrew Heights</v>
      </c>
      <c r="C1675">
        <v>2016</v>
      </c>
      <c r="D1675">
        <v>10</v>
      </c>
      <c r="E1675" t="s">
        <v>65</v>
      </c>
      <c r="F1675" t="s">
        <v>59</v>
      </c>
      <c r="G1675" t="s">
        <v>52</v>
      </c>
      <c r="H1675" t="s">
        <v>24</v>
      </c>
      <c r="I1675" t="s">
        <v>13</v>
      </c>
    </row>
    <row r="1676" spans="2:9" hidden="1" x14ac:dyDescent="0.2">
      <c r="B1676" t="str">
        <f t="shared" si="26"/>
        <v>201610apartmentaverage1_bed_surveyEast Hastings</v>
      </c>
      <c r="C1676">
        <v>2016</v>
      </c>
      <c r="D1676">
        <v>10</v>
      </c>
      <c r="E1676" t="s">
        <v>65</v>
      </c>
      <c r="F1676" t="s">
        <v>59</v>
      </c>
      <c r="G1676" t="s">
        <v>52</v>
      </c>
      <c r="H1676" t="s">
        <v>25</v>
      </c>
      <c r="I1676" t="s">
        <v>13</v>
      </c>
    </row>
    <row r="1677" spans="2:9" hidden="1" x14ac:dyDescent="0.2">
      <c r="B1677" t="str">
        <f t="shared" si="26"/>
        <v>201610apartmentaverage1_bed_surveySoutheast Vancouver</v>
      </c>
      <c r="C1677">
        <v>2016</v>
      </c>
      <c r="D1677">
        <v>10</v>
      </c>
      <c r="E1677" t="s">
        <v>65</v>
      </c>
      <c r="F1677" t="s">
        <v>59</v>
      </c>
      <c r="G1677" t="s">
        <v>52</v>
      </c>
      <c r="H1677" t="s">
        <v>26</v>
      </c>
      <c r="I1677" t="s">
        <v>15</v>
      </c>
    </row>
    <row r="1678" spans="2:9" hidden="1" x14ac:dyDescent="0.2">
      <c r="B1678" t="str">
        <f t="shared" si="26"/>
        <v>201610apartmentaverage1_bed_surveyUniversity Endowment Lands</v>
      </c>
      <c r="C1678">
        <v>2016</v>
      </c>
      <c r="D1678">
        <v>10</v>
      </c>
      <c r="E1678" t="s">
        <v>65</v>
      </c>
      <c r="F1678" t="s">
        <v>59</v>
      </c>
      <c r="G1678" t="s">
        <v>52</v>
      </c>
      <c r="H1678" t="s">
        <v>27</v>
      </c>
      <c r="I1678" t="s">
        <v>13</v>
      </c>
    </row>
    <row r="1679" spans="2:9" hidden="1" x14ac:dyDescent="0.2">
      <c r="B1679" t="str">
        <f t="shared" si="26"/>
        <v>201610apartmentaverage1_bed_surveyCentral Park/Metrotown</v>
      </c>
      <c r="C1679">
        <v>2016</v>
      </c>
      <c r="D1679">
        <v>10</v>
      </c>
      <c r="E1679" t="s">
        <v>65</v>
      </c>
      <c r="F1679" t="s">
        <v>59</v>
      </c>
      <c r="G1679" t="s">
        <v>52</v>
      </c>
      <c r="H1679" t="s">
        <v>28</v>
      </c>
      <c r="I1679" t="s">
        <v>13</v>
      </c>
    </row>
    <row r="1680" spans="2:9" hidden="1" x14ac:dyDescent="0.2">
      <c r="B1680" t="str">
        <f t="shared" si="26"/>
        <v>201610apartmentaverage1_bed_surveySoutheast Burnaby</v>
      </c>
      <c r="C1680">
        <v>2016</v>
      </c>
      <c r="D1680">
        <v>10</v>
      </c>
      <c r="E1680" t="s">
        <v>65</v>
      </c>
      <c r="F1680" t="s">
        <v>59</v>
      </c>
      <c r="G1680" t="s">
        <v>52</v>
      </c>
      <c r="H1680" t="s">
        <v>29</v>
      </c>
      <c r="I1680" t="s">
        <v>13</v>
      </c>
    </row>
    <row r="1681" spans="2:9" hidden="1" x14ac:dyDescent="0.2">
      <c r="B1681" t="str">
        <f t="shared" si="26"/>
        <v>201610apartmentaverage1_bed_surveyNorth Burnaby</v>
      </c>
      <c r="C1681">
        <v>2016</v>
      </c>
      <c r="D1681">
        <v>10</v>
      </c>
      <c r="E1681" t="s">
        <v>65</v>
      </c>
      <c r="F1681" t="s">
        <v>59</v>
      </c>
      <c r="G1681" t="s">
        <v>52</v>
      </c>
      <c r="H1681" t="s">
        <v>31</v>
      </c>
      <c r="I1681" t="s">
        <v>13</v>
      </c>
    </row>
    <row r="1682" spans="2:9" hidden="1" x14ac:dyDescent="0.2">
      <c r="B1682" t="str">
        <f t="shared" si="26"/>
        <v>201610apartmentaverage1_bed_surveyNew Westminster</v>
      </c>
      <c r="C1682">
        <v>2016</v>
      </c>
      <c r="D1682">
        <v>10</v>
      </c>
      <c r="E1682" t="s">
        <v>65</v>
      </c>
      <c r="F1682" t="s">
        <v>59</v>
      </c>
      <c r="G1682" t="s">
        <v>52</v>
      </c>
      <c r="H1682" t="s">
        <v>32</v>
      </c>
      <c r="I1682" t="s">
        <v>13</v>
      </c>
    </row>
    <row r="1683" spans="2:9" hidden="1" x14ac:dyDescent="0.2">
      <c r="B1683" t="str">
        <f t="shared" si="26"/>
        <v>201610apartmentaverage1_bed_surveyNorth Vancouver CY</v>
      </c>
      <c r="C1683">
        <v>2016</v>
      </c>
      <c r="D1683">
        <v>10</v>
      </c>
      <c r="E1683" t="s">
        <v>65</v>
      </c>
      <c r="F1683" t="s">
        <v>59</v>
      </c>
      <c r="G1683" t="s">
        <v>52</v>
      </c>
      <c r="H1683" t="s">
        <v>33</v>
      </c>
      <c r="I1683" t="s">
        <v>13</v>
      </c>
    </row>
    <row r="1684" spans="2:9" hidden="1" x14ac:dyDescent="0.2">
      <c r="B1684" t="str">
        <f t="shared" si="26"/>
        <v>201610apartmentaverage1_bed_surveyNorth Vancouver DM</v>
      </c>
      <c r="C1684">
        <v>2016</v>
      </c>
      <c r="D1684">
        <v>10</v>
      </c>
      <c r="E1684" t="s">
        <v>65</v>
      </c>
      <c r="F1684" t="s">
        <v>59</v>
      </c>
      <c r="G1684" t="s">
        <v>52</v>
      </c>
      <c r="H1684" t="s">
        <v>34</v>
      </c>
      <c r="I1684" t="s">
        <v>13</v>
      </c>
    </row>
    <row r="1685" spans="2:9" hidden="1" x14ac:dyDescent="0.2">
      <c r="B1685" t="str">
        <f t="shared" si="26"/>
        <v>201610apartmentaverage1_bed_surveyWest Vancouver</v>
      </c>
      <c r="C1685">
        <v>2016</v>
      </c>
      <c r="D1685">
        <v>10</v>
      </c>
      <c r="E1685" t="s">
        <v>65</v>
      </c>
      <c r="F1685" t="s">
        <v>59</v>
      </c>
      <c r="G1685" t="s">
        <v>52</v>
      </c>
      <c r="H1685" t="s">
        <v>35</v>
      </c>
      <c r="I1685" t="s">
        <v>13</v>
      </c>
    </row>
    <row r="1686" spans="2:9" hidden="1" x14ac:dyDescent="0.2">
      <c r="B1686" t="str">
        <f t="shared" si="26"/>
        <v>201610apartmentaverage1_bed_surveyRichmond</v>
      </c>
      <c r="C1686">
        <v>2016</v>
      </c>
      <c r="D1686">
        <v>10</v>
      </c>
      <c r="E1686" t="s">
        <v>65</v>
      </c>
      <c r="F1686" t="s">
        <v>59</v>
      </c>
      <c r="G1686" t="s">
        <v>52</v>
      </c>
      <c r="H1686" t="s">
        <v>36</v>
      </c>
      <c r="I1686" t="s">
        <v>13</v>
      </c>
    </row>
    <row r="1687" spans="2:9" hidden="1" x14ac:dyDescent="0.2">
      <c r="B1687" t="str">
        <f t="shared" si="26"/>
        <v>201610apartmentaverage1_bed_surveyDelta</v>
      </c>
      <c r="C1687">
        <v>2016</v>
      </c>
      <c r="D1687">
        <v>10</v>
      </c>
      <c r="E1687" t="s">
        <v>65</v>
      </c>
      <c r="F1687" t="s">
        <v>59</v>
      </c>
      <c r="G1687" t="s">
        <v>52</v>
      </c>
      <c r="H1687" t="s">
        <v>37</v>
      </c>
      <c r="I1687" t="s">
        <v>13</v>
      </c>
    </row>
    <row r="1688" spans="2:9" hidden="1" x14ac:dyDescent="0.2">
      <c r="B1688" t="str">
        <f t="shared" si="26"/>
        <v>201610apartmentaverage1_bed_surveySurrey</v>
      </c>
      <c r="C1688">
        <v>2016</v>
      </c>
      <c r="D1688">
        <v>10</v>
      </c>
      <c r="E1688" t="s">
        <v>65</v>
      </c>
      <c r="F1688" t="s">
        <v>59</v>
      </c>
      <c r="G1688" t="s">
        <v>52</v>
      </c>
      <c r="H1688" t="s">
        <v>38</v>
      </c>
      <c r="I1688" t="s">
        <v>13</v>
      </c>
    </row>
    <row r="1689" spans="2:9" hidden="1" x14ac:dyDescent="0.2">
      <c r="B1689" t="str">
        <f t="shared" si="26"/>
        <v>201610apartmentaverage1_bed_surveyWhite Rock</v>
      </c>
      <c r="C1689">
        <v>2016</v>
      </c>
      <c r="D1689">
        <v>10</v>
      </c>
      <c r="E1689" t="s">
        <v>65</v>
      </c>
      <c r="F1689" t="s">
        <v>59</v>
      </c>
      <c r="G1689" t="s">
        <v>52</v>
      </c>
      <c r="H1689" t="s">
        <v>39</v>
      </c>
      <c r="I1689" t="s">
        <v>13</v>
      </c>
    </row>
    <row r="1690" spans="2:9" hidden="1" x14ac:dyDescent="0.2">
      <c r="B1690" t="str">
        <f t="shared" si="26"/>
        <v>201610apartmentaverage1_bed_surveyLangley City and Langley DM</v>
      </c>
      <c r="C1690">
        <v>2016</v>
      </c>
      <c r="D1690">
        <v>10</v>
      </c>
      <c r="E1690" t="s">
        <v>65</v>
      </c>
      <c r="F1690" t="s">
        <v>59</v>
      </c>
      <c r="G1690" t="s">
        <v>52</v>
      </c>
      <c r="H1690" t="s">
        <v>40</v>
      </c>
      <c r="I1690" t="s">
        <v>13</v>
      </c>
    </row>
    <row r="1691" spans="2:9" hidden="1" x14ac:dyDescent="0.2">
      <c r="B1691" t="str">
        <f t="shared" si="26"/>
        <v>201610apartmentaverage1_bed_surveyTri-Cities</v>
      </c>
      <c r="C1691">
        <v>2016</v>
      </c>
      <c r="D1691">
        <v>10</v>
      </c>
      <c r="E1691" t="s">
        <v>65</v>
      </c>
      <c r="F1691" t="s">
        <v>59</v>
      </c>
      <c r="G1691" t="s">
        <v>52</v>
      </c>
      <c r="H1691" t="s">
        <v>41</v>
      </c>
      <c r="I1691" t="s">
        <v>13</v>
      </c>
    </row>
    <row r="1692" spans="2:9" hidden="1" x14ac:dyDescent="0.2">
      <c r="B1692" t="str">
        <f t="shared" si="26"/>
        <v>201610apartmentaverage1_bed_surveyMaple Ridge/Pitt Meadows</v>
      </c>
      <c r="C1692">
        <v>2016</v>
      </c>
      <c r="D1692">
        <v>10</v>
      </c>
      <c r="E1692" t="s">
        <v>65</v>
      </c>
      <c r="F1692" t="s">
        <v>59</v>
      </c>
      <c r="G1692" t="s">
        <v>52</v>
      </c>
      <c r="H1692" t="s">
        <v>42</v>
      </c>
      <c r="I1692" t="s">
        <v>13</v>
      </c>
    </row>
    <row r="1693" spans="2:9" hidden="1" x14ac:dyDescent="0.2">
      <c r="B1693" t="str">
        <f t="shared" si="26"/>
        <v>201610apartmentaverage1_bed_surveyVancouver</v>
      </c>
      <c r="C1693">
        <v>2016</v>
      </c>
      <c r="D1693">
        <v>10</v>
      </c>
      <c r="E1693" t="s">
        <v>65</v>
      </c>
      <c r="F1693" t="s">
        <v>59</v>
      </c>
      <c r="G1693" t="s">
        <v>52</v>
      </c>
      <c r="H1693" t="s">
        <v>43</v>
      </c>
      <c r="I1693" t="s">
        <v>13</v>
      </c>
    </row>
    <row r="1694" spans="2:9" hidden="1" x14ac:dyDescent="0.2">
      <c r="B1694" t="str">
        <f t="shared" si="26"/>
        <v>201510apartmentaverage1_bed_surveyWest End/Stanley Park</v>
      </c>
      <c r="C1694">
        <v>2015</v>
      </c>
      <c r="D1694">
        <v>10</v>
      </c>
      <c r="E1694" t="s">
        <v>65</v>
      </c>
      <c r="F1694" t="s">
        <v>59</v>
      </c>
      <c r="G1694" t="s">
        <v>52</v>
      </c>
      <c r="H1694" t="s">
        <v>12</v>
      </c>
      <c r="I1694" t="s">
        <v>13</v>
      </c>
    </row>
    <row r="1695" spans="2:9" hidden="1" x14ac:dyDescent="0.2">
      <c r="B1695" t="str">
        <f t="shared" si="26"/>
        <v>201510apartmentaverage1_bed_surveyEnglish Bay</v>
      </c>
      <c r="C1695">
        <v>2015</v>
      </c>
      <c r="D1695">
        <v>10</v>
      </c>
      <c r="E1695" t="s">
        <v>65</v>
      </c>
      <c r="F1695" t="s">
        <v>59</v>
      </c>
      <c r="G1695" t="s">
        <v>52</v>
      </c>
      <c r="H1695" t="s">
        <v>16</v>
      </c>
      <c r="I1695" t="s">
        <v>13</v>
      </c>
    </row>
    <row r="1696" spans="2:9" hidden="1" x14ac:dyDescent="0.2">
      <c r="B1696" t="str">
        <f t="shared" si="26"/>
        <v>201510apartmentaverage1_bed_surveyDowntown</v>
      </c>
      <c r="C1696">
        <v>2015</v>
      </c>
      <c r="D1696">
        <v>10</v>
      </c>
      <c r="E1696" t="s">
        <v>65</v>
      </c>
      <c r="F1696" t="s">
        <v>59</v>
      </c>
      <c r="G1696" t="s">
        <v>52</v>
      </c>
      <c r="H1696" t="s">
        <v>17</v>
      </c>
      <c r="I1696" t="s">
        <v>13</v>
      </c>
    </row>
    <row r="1697" spans="2:9" hidden="1" x14ac:dyDescent="0.2">
      <c r="B1697" t="str">
        <f t="shared" si="26"/>
        <v>201510apartmentaverage1_bed_surveySouth Granville/Oak</v>
      </c>
      <c r="C1697">
        <v>2015</v>
      </c>
      <c r="D1697">
        <v>10</v>
      </c>
      <c r="E1697" t="s">
        <v>65</v>
      </c>
      <c r="F1697" t="s">
        <v>59</v>
      </c>
      <c r="G1697" t="s">
        <v>52</v>
      </c>
      <c r="H1697" t="s">
        <v>19</v>
      </c>
      <c r="I1697" t="s">
        <v>13</v>
      </c>
    </row>
    <row r="1698" spans="2:9" hidden="1" x14ac:dyDescent="0.2">
      <c r="B1698" t="str">
        <f t="shared" si="26"/>
        <v>201510apartmentaverage1_bed_surveyKitsilano/Point Grey</v>
      </c>
      <c r="C1698">
        <v>2015</v>
      </c>
      <c r="D1698">
        <v>10</v>
      </c>
      <c r="E1698" t="s">
        <v>65</v>
      </c>
      <c r="F1698" t="s">
        <v>59</v>
      </c>
      <c r="G1698" t="s">
        <v>52</v>
      </c>
      <c r="H1698" t="s">
        <v>20</v>
      </c>
      <c r="I1698" t="s">
        <v>13</v>
      </c>
    </row>
    <row r="1699" spans="2:9" hidden="1" x14ac:dyDescent="0.2">
      <c r="B1699" t="str">
        <f t="shared" si="26"/>
        <v>201510apartmentaverage1_bed_surveyWestside/Kerrisdale</v>
      </c>
      <c r="C1699">
        <v>2015</v>
      </c>
      <c r="D1699">
        <v>10</v>
      </c>
      <c r="E1699" t="s">
        <v>65</v>
      </c>
      <c r="F1699" t="s">
        <v>59</v>
      </c>
      <c r="G1699" t="s">
        <v>52</v>
      </c>
      <c r="H1699" t="s">
        <v>21</v>
      </c>
      <c r="I1699" t="s">
        <v>13</v>
      </c>
    </row>
    <row r="1700" spans="2:9" hidden="1" x14ac:dyDescent="0.2">
      <c r="B1700" t="str">
        <f t="shared" si="26"/>
        <v>201510apartmentaverage1_bed_surveyMarpole</v>
      </c>
      <c r="C1700">
        <v>2015</v>
      </c>
      <c r="D1700">
        <v>10</v>
      </c>
      <c r="E1700" t="s">
        <v>65</v>
      </c>
      <c r="F1700" t="s">
        <v>59</v>
      </c>
      <c r="G1700" t="s">
        <v>52</v>
      </c>
      <c r="H1700" t="s">
        <v>23</v>
      </c>
      <c r="I1700" t="s">
        <v>13</v>
      </c>
    </row>
    <row r="1701" spans="2:9" hidden="1" x14ac:dyDescent="0.2">
      <c r="B1701" t="str">
        <f t="shared" si="26"/>
        <v>201510apartmentaverage1_bed_surveyMount Pleasant/Renfrew Heights</v>
      </c>
      <c r="C1701">
        <v>2015</v>
      </c>
      <c r="D1701">
        <v>10</v>
      </c>
      <c r="E1701" t="s">
        <v>65</v>
      </c>
      <c r="F1701" t="s">
        <v>59</v>
      </c>
      <c r="G1701" t="s">
        <v>52</v>
      </c>
      <c r="H1701" t="s">
        <v>24</v>
      </c>
      <c r="I1701" t="s">
        <v>13</v>
      </c>
    </row>
    <row r="1702" spans="2:9" hidden="1" x14ac:dyDescent="0.2">
      <c r="B1702" t="str">
        <f t="shared" si="26"/>
        <v>201510apartmentaverage1_bed_surveyEast Hastings</v>
      </c>
      <c r="C1702">
        <v>2015</v>
      </c>
      <c r="D1702">
        <v>10</v>
      </c>
      <c r="E1702" t="s">
        <v>65</v>
      </c>
      <c r="F1702" t="s">
        <v>59</v>
      </c>
      <c r="G1702" t="s">
        <v>52</v>
      </c>
      <c r="H1702" t="s">
        <v>25</v>
      </c>
      <c r="I1702" t="s">
        <v>13</v>
      </c>
    </row>
    <row r="1703" spans="2:9" hidden="1" x14ac:dyDescent="0.2">
      <c r="B1703" t="str">
        <f t="shared" si="26"/>
        <v>201510apartmentaverage1_bed_surveySoutheast Vancouver</v>
      </c>
      <c r="C1703">
        <v>2015</v>
      </c>
      <c r="D1703">
        <v>10</v>
      </c>
      <c r="E1703" t="s">
        <v>65</v>
      </c>
      <c r="F1703" t="s">
        <v>59</v>
      </c>
      <c r="G1703" t="s">
        <v>52</v>
      </c>
      <c r="H1703" t="s">
        <v>26</v>
      </c>
      <c r="I1703" t="s">
        <v>13</v>
      </c>
    </row>
    <row r="1704" spans="2:9" hidden="1" x14ac:dyDescent="0.2">
      <c r="B1704" t="str">
        <f t="shared" si="26"/>
        <v>201510apartmentaverage1_bed_surveyUniversity Endowment Lands</v>
      </c>
      <c r="C1704">
        <v>2015</v>
      </c>
      <c r="D1704">
        <v>10</v>
      </c>
      <c r="E1704" t="s">
        <v>65</v>
      </c>
      <c r="F1704" t="s">
        <v>59</v>
      </c>
      <c r="G1704" t="s">
        <v>52</v>
      </c>
      <c r="H1704" t="s">
        <v>27</v>
      </c>
      <c r="I1704" t="s">
        <v>13</v>
      </c>
    </row>
    <row r="1705" spans="2:9" hidden="1" x14ac:dyDescent="0.2">
      <c r="B1705" t="str">
        <f t="shared" si="26"/>
        <v>201510apartmentaverage1_bed_surveyCentral Park/Metrotown</v>
      </c>
      <c r="C1705">
        <v>2015</v>
      </c>
      <c r="D1705">
        <v>10</v>
      </c>
      <c r="E1705" t="s">
        <v>65</v>
      </c>
      <c r="F1705" t="s">
        <v>59</v>
      </c>
      <c r="G1705" t="s">
        <v>52</v>
      </c>
      <c r="H1705" t="s">
        <v>28</v>
      </c>
      <c r="I1705" t="s">
        <v>13</v>
      </c>
    </row>
    <row r="1706" spans="2:9" hidden="1" x14ac:dyDescent="0.2">
      <c r="B1706" t="str">
        <f t="shared" si="26"/>
        <v>201510apartmentaverage1_bed_surveySoutheast Burnaby</v>
      </c>
      <c r="C1706">
        <v>2015</v>
      </c>
      <c r="D1706">
        <v>10</v>
      </c>
      <c r="E1706" t="s">
        <v>65</v>
      </c>
      <c r="F1706" t="s">
        <v>59</v>
      </c>
      <c r="G1706" t="s">
        <v>52</v>
      </c>
      <c r="H1706" t="s">
        <v>29</v>
      </c>
      <c r="I1706" t="s">
        <v>13</v>
      </c>
    </row>
    <row r="1707" spans="2:9" hidden="1" x14ac:dyDescent="0.2">
      <c r="B1707" t="str">
        <f t="shared" si="26"/>
        <v>201510apartmentaverage1_bed_surveyNorth Burnaby</v>
      </c>
      <c r="C1707">
        <v>2015</v>
      </c>
      <c r="D1707">
        <v>10</v>
      </c>
      <c r="E1707" t="s">
        <v>65</v>
      </c>
      <c r="F1707" t="s">
        <v>59</v>
      </c>
      <c r="G1707" t="s">
        <v>52</v>
      </c>
      <c r="H1707" t="s">
        <v>31</v>
      </c>
      <c r="I1707" t="s">
        <v>13</v>
      </c>
    </row>
    <row r="1708" spans="2:9" hidden="1" x14ac:dyDescent="0.2">
      <c r="B1708" t="str">
        <f t="shared" si="26"/>
        <v>201510apartmentaverage1_bed_surveyNew Westminster</v>
      </c>
      <c r="C1708">
        <v>2015</v>
      </c>
      <c r="D1708">
        <v>10</v>
      </c>
      <c r="E1708" t="s">
        <v>65</v>
      </c>
      <c r="F1708" t="s">
        <v>59</v>
      </c>
      <c r="G1708" t="s">
        <v>52</v>
      </c>
      <c r="H1708" t="s">
        <v>32</v>
      </c>
      <c r="I1708" t="s">
        <v>13</v>
      </c>
    </row>
    <row r="1709" spans="2:9" hidden="1" x14ac:dyDescent="0.2">
      <c r="B1709" t="str">
        <f t="shared" si="26"/>
        <v>201510apartmentaverage1_bed_surveyNorth Vancouver City</v>
      </c>
      <c r="C1709">
        <v>2015</v>
      </c>
      <c r="D1709">
        <v>10</v>
      </c>
      <c r="E1709" t="s">
        <v>65</v>
      </c>
      <c r="F1709" t="s">
        <v>59</v>
      </c>
      <c r="G1709" t="s">
        <v>52</v>
      </c>
      <c r="H1709" t="s">
        <v>60</v>
      </c>
      <c r="I1709" t="s">
        <v>13</v>
      </c>
    </row>
    <row r="1710" spans="2:9" hidden="1" x14ac:dyDescent="0.2">
      <c r="B1710" t="str">
        <f t="shared" si="26"/>
        <v>201510apartmentaverage1_bed_surveyNorth Vancouver DM</v>
      </c>
      <c r="C1710">
        <v>2015</v>
      </c>
      <c r="D1710">
        <v>10</v>
      </c>
      <c r="E1710" t="s">
        <v>65</v>
      </c>
      <c r="F1710" t="s">
        <v>59</v>
      </c>
      <c r="G1710" t="s">
        <v>52</v>
      </c>
      <c r="H1710" t="s">
        <v>34</v>
      </c>
      <c r="I1710" t="s">
        <v>13</v>
      </c>
    </row>
    <row r="1711" spans="2:9" hidden="1" x14ac:dyDescent="0.2">
      <c r="B1711" t="str">
        <f t="shared" si="26"/>
        <v>201510apartmentaverage1_bed_surveyWest Vancouver</v>
      </c>
      <c r="C1711">
        <v>2015</v>
      </c>
      <c r="D1711">
        <v>10</v>
      </c>
      <c r="E1711" t="s">
        <v>65</v>
      </c>
      <c r="F1711" t="s">
        <v>59</v>
      </c>
      <c r="G1711" t="s">
        <v>52</v>
      </c>
      <c r="H1711" t="s">
        <v>35</v>
      </c>
      <c r="I1711" t="s">
        <v>13</v>
      </c>
    </row>
    <row r="1712" spans="2:9" hidden="1" x14ac:dyDescent="0.2">
      <c r="B1712" t="str">
        <f t="shared" si="26"/>
        <v>201510apartmentaverage1_bed_surveyRichmond</v>
      </c>
      <c r="C1712">
        <v>2015</v>
      </c>
      <c r="D1712">
        <v>10</v>
      </c>
      <c r="E1712" t="s">
        <v>65</v>
      </c>
      <c r="F1712" t="s">
        <v>59</v>
      </c>
      <c r="G1712" t="s">
        <v>52</v>
      </c>
      <c r="H1712" t="s">
        <v>36</v>
      </c>
      <c r="I1712" t="s">
        <v>13</v>
      </c>
    </row>
    <row r="1713" spans="2:9" hidden="1" x14ac:dyDescent="0.2">
      <c r="B1713" t="str">
        <f t="shared" si="26"/>
        <v>201510apartmentaverage1_bed_surveyDelta</v>
      </c>
      <c r="C1713">
        <v>2015</v>
      </c>
      <c r="D1713">
        <v>10</v>
      </c>
      <c r="E1713" t="s">
        <v>65</v>
      </c>
      <c r="F1713" t="s">
        <v>59</v>
      </c>
      <c r="G1713" t="s">
        <v>52</v>
      </c>
      <c r="H1713" t="s">
        <v>37</v>
      </c>
      <c r="I1713" t="s">
        <v>13</v>
      </c>
    </row>
    <row r="1714" spans="2:9" hidden="1" x14ac:dyDescent="0.2">
      <c r="B1714" t="str">
        <f t="shared" si="26"/>
        <v>201510apartmentaverage1_bed_surveySurrey</v>
      </c>
      <c r="C1714">
        <v>2015</v>
      </c>
      <c r="D1714">
        <v>10</v>
      </c>
      <c r="E1714" t="s">
        <v>65</v>
      </c>
      <c r="F1714" t="s">
        <v>59</v>
      </c>
      <c r="G1714" t="s">
        <v>52</v>
      </c>
      <c r="H1714" t="s">
        <v>38</v>
      </c>
      <c r="I1714" t="s">
        <v>13</v>
      </c>
    </row>
    <row r="1715" spans="2:9" hidden="1" x14ac:dyDescent="0.2">
      <c r="B1715" t="str">
        <f t="shared" si="26"/>
        <v>201510apartmentaverage1_bed_surveyWhite Rock</v>
      </c>
      <c r="C1715">
        <v>2015</v>
      </c>
      <c r="D1715">
        <v>10</v>
      </c>
      <c r="E1715" t="s">
        <v>65</v>
      </c>
      <c r="F1715" t="s">
        <v>59</v>
      </c>
      <c r="G1715" t="s">
        <v>52</v>
      </c>
      <c r="H1715" t="s">
        <v>39</v>
      </c>
      <c r="I1715" t="s">
        <v>13</v>
      </c>
    </row>
    <row r="1716" spans="2:9" hidden="1" x14ac:dyDescent="0.2">
      <c r="B1716" t="str">
        <f t="shared" si="26"/>
        <v>201510apartmentaverage1_bed_surveyLangley City and Langley DM</v>
      </c>
      <c r="C1716">
        <v>2015</v>
      </c>
      <c r="D1716">
        <v>10</v>
      </c>
      <c r="E1716" t="s">
        <v>65</v>
      </c>
      <c r="F1716" t="s">
        <v>59</v>
      </c>
      <c r="G1716" t="s">
        <v>52</v>
      </c>
      <c r="H1716" t="s">
        <v>40</v>
      </c>
      <c r="I1716" t="s">
        <v>13</v>
      </c>
    </row>
    <row r="1717" spans="2:9" hidden="1" x14ac:dyDescent="0.2">
      <c r="B1717" t="str">
        <f t="shared" si="26"/>
        <v>201510apartmentaverage1_bed_surveyTri-Cities</v>
      </c>
      <c r="C1717">
        <v>2015</v>
      </c>
      <c r="D1717">
        <v>10</v>
      </c>
      <c r="E1717" t="s">
        <v>65</v>
      </c>
      <c r="F1717" t="s">
        <v>59</v>
      </c>
      <c r="G1717" t="s">
        <v>52</v>
      </c>
      <c r="H1717" t="s">
        <v>41</v>
      </c>
      <c r="I1717" t="s">
        <v>13</v>
      </c>
    </row>
    <row r="1718" spans="2:9" hidden="1" x14ac:dyDescent="0.2">
      <c r="B1718" t="str">
        <f t="shared" si="26"/>
        <v>201510apartmentaverage1_bed_surveyMaple Ridge/Pitt Meadows</v>
      </c>
      <c r="C1718">
        <v>2015</v>
      </c>
      <c r="D1718">
        <v>10</v>
      </c>
      <c r="E1718" t="s">
        <v>65</v>
      </c>
      <c r="F1718" t="s">
        <v>59</v>
      </c>
      <c r="G1718" t="s">
        <v>52</v>
      </c>
      <c r="H1718" t="s">
        <v>42</v>
      </c>
      <c r="I1718" t="s">
        <v>13</v>
      </c>
    </row>
    <row r="1719" spans="2:9" hidden="1" x14ac:dyDescent="0.2">
      <c r="B1719" t="str">
        <f t="shared" si="26"/>
        <v>201510apartmentaverage1_bed_surveyVancouver</v>
      </c>
      <c r="C1719">
        <v>2015</v>
      </c>
      <c r="D1719">
        <v>10</v>
      </c>
      <c r="E1719" t="s">
        <v>65</v>
      </c>
      <c r="F1719" t="s">
        <v>59</v>
      </c>
      <c r="G1719" t="s">
        <v>52</v>
      </c>
      <c r="H1719" t="s">
        <v>43</v>
      </c>
      <c r="I1719" t="s">
        <v>13</v>
      </c>
    </row>
    <row r="1720" spans="2:9" hidden="1" x14ac:dyDescent="0.2">
      <c r="B1720" t="str">
        <f t="shared" si="26"/>
        <v>201410apartmentaverage1_bed_surveyWest End/Stanley Park</v>
      </c>
      <c r="C1720">
        <v>2014</v>
      </c>
      <c r="D1720">
        <v>10</v>
      </c>
      <c r="E1720" t="s">
        <v>65</v>
      </c>
      <c r="F1720" t="s">
        <v>59</v>
      </c>
      <c r="G1720" t="s">
        <v>52</v>
      </c>
      <c r="H1720" t="s">
        <v>12</v>
      </c>
      <c r="I1720" t="s">
        <v>13</v>
      </c>
    </row>
    <row r="1721" spans="2:9" hidden="1" x14ac:dyDescent="0.2">
      <c r="B1721" t="str">
        <f t="shared" si="26"/>
        <v>201410apartmentaverage1_bed_surveyEnglish Bay</v>
      </c>
      <c r="C1721">
        <v>2014</v>
      </c>
      <c r="D1721">
        <v>10</v>
      </c>
      <c r="E1721" t="s">
        <v>65</v>
      </c>
      <c r="F1721" t="s">
        <v>59</v>
      </c>
      <c r="G1721" t="s">
        <v>52</v>
      </c>
      <c r="H1721" t="s">
        <v>16</v>
      </c>
      <c r="I1721" t="s">
        <v>13</v>
      </c>
    </row>
    <row r="1722" spans="2:9" hidden="1" x14ac:dyDescent="0.2">
      <c r="B1722" t="str">
        <f t="shared" si="26"/>
        <v>201410apartmentaverage1_bed_surveyDowntown</v>
      </c>
      <c r="C1722">
        <v>2014</v>
      </c>
      <c r="D1722">
        <v>10</v>
      </c>
      <c r="E1722" t="s">
        <v>65</v>
      </c>
      <c r="F1722" t="s">
        <v>59</v>
      </c>
      <c r="G1722" t="s">
        <v>52</v>
      </c>
      <c r="H1722" t="s">
        <v>17</v>
      </c>
      <c r="I1722" t="s">
        <v>13</v>
      </c>
    </row>
    <row r="1723" spans="2:9" hidden="1" x14ac:dyDescent="0.2">
      <c r="B1723" t="str">
        <f t="shared" si="26"/>
        <v>201410apartmentaverage1_bed_surveySouth Granville/Oak</v>
      </c>
      <c r="C1723">
        <v>2014</v>
      </c>
      <c r="D1723">
        <v>10</v>
      </c>
      <c r="E1723" t="s">
        <v>65</v>
      </c>
      <c r="F1723" t="s">
        <v>59</v>
      </c>
      <c r="G1723" t="s">
        <v>52</v>
      </c>
      <c r="H1723" t="s">
        <v>19</v>
      </c>
      <c r="I1723" t="s">
        <v>13</v>
      </c>
    </row>
    <row r="1724" spans="2:9" hidden="1" x14ac:dyDescent="0.2">
      <c r="B1724" t="str">
        <f t="shared" si="26"/>
        <v>201410apartmentaverage1_bed_surveyKitsilano/Point Grey</v>
      </c>
      <c r="C1724">
        <v>2014</v>
      </c>
      <c r="D1724">
        <v>10</v>
      </c>
      <c r="E1724" t="s">
        <v>65</v>
      </c>
      <c r="F1724" t="s">
        <v>59</v>
      </c>
      <c r="G1724" t="s">
        <v>52</v>
      </c>
      <c r="H1724" t="s">
        <v>20</v>
      </c>
      <c r="I1724" t="s">
        <v>13</v>
      </c>
    </row>
    <row r="1725" spans="2:9" hidden="1" x14ac:dyDescent="0.2">
      <c r="B1725" t="str">
        <f t="shared" si="26"/>
        <v>201410apartmentaverage1_bed_surveyWestside/Kerrisdale</v>
      </c>
      <c r="C1725">
        <v>2014</v>
      </c>
      <c r="D1725">
        <v>10</v>
      </c>
      <c r="E1725" t="s">
        <v>65</v>
      </c>
      <c r="F1725" t="s">
        <v>59</v>
      </c>
      <c r="G1725" t="s">
        <v>52</v>
      </c>
      <c r="H1725" t="s">
        <v>21</v>
      </c>
      <c r="I1725" t="s">
        <v>13</v>
      </c>
    </row>
    <row r="1726" spans="2:9" hidden="1" x14ac:dyDescent="0.2">
      <c r="B1726" t="str">
        <f t="shared" si="26"/>
        <v>201410apartmentaverage1_bed_surveyMarpole</v>
      </c>
      <c r="C1726">
        <v>2014</v>
      </c>
      <c r="D1726">
        <v>10</v>
      </c>
      <c r="E1726" t="s">
        <v>65</v>
      </c>
      <c r="F1726" t="s">
        <v>59</v>
      </c>
      <c r="G1726" t="s">
        <v>52</v>
      </c>
      <c r="H1726" t="s">
        <v>23</v>
      </c>
      <c r="I1726" t="s">
        <v>13</v>
      </c>
    </row>
    <row r="1727" spans="2:9" hidden="1" x14ac:dyDescent="0.2">
      <c r="B1727" t="str">
        <f t="shared" si="26"/>
        <v>201410apartmentaverage1_bed_surveyMount Pleasant/Renfrew Heights</v>
      </c>
      <c r="C1727">
        <v>2014</v>
      </c>
      <c r="D1727">
        <v>10</v>
      </c>
      <c r="E1727" t="s">
        <v>65</v>
      </c>
      <c r="F1727" t="s">
        <v>59</v>
      </c>
      <c r="G1727" t="s">
        <v>52</v>
      </c>
      <c r="H1727" t="s">
        <v>24</v>
      </c>
      <c r="I1727" t="s">
        <v>13</v>
      </c>
    </row>
    <row r="1728" spans="2:9" hidden="1" x14ac:dyDescent="0.2">
      <c r="B1728" t="str">
        <f t="shared" si="26"/>
        <v>201410apartmentaverage1_bed_surveyEast Hastings</v>
      </c>
      <c r="C1728">
        <v>2014</v>
      </c>
      <c r="D1728">
        <v>10</v>
      </c>
      <c r="E1728" t="s">
        <v>65</v>
      </c>
      <c r="F1728" t="s">
        <v>59</v>
      </c>
      <c r="G1728" t="s">
        <v>52</v>
      </c>
      <c r="H1728" t="s">
        <v>25</v>
      </c>
      <c r="I1728" t="s">
        <v>13</v>
      </c>
    </row>
    <row r="1729" spans="2:9" hidden="1" x14ac:dyDescent="0.2">
      <c r="B1729" t="str">
        <f t="shared" si="26"/>
        <v>201410apartmentaverage1_bed_surveySoutheast Vancouver</v>
      </c>
      <c r="C1729">
        <v>2014</v>
      </c>
      <c r="D1729">
        <v>10</v>
      </c>
      <c r="E1729" t="s">
        <v>65</v>
      </c>
      <c r="F1729" t="s">
        <v>59</v>
      </c>
      <c r="G1729" t="s">
        <v>52</v>
      </c>
      <c r="H1729" t="s">
        <v>26</v>
      </c>
      <c r="I1729" t="s">
        <v>13</v>
      </c>
    </row>
    <row r="1730" spans="2:9" hidden="1" x14ac:dyDescent="0.2">
      <c r="B1730" t="str">
        <f t="shared" si="26"/>
        <v>201410apartmentaverage1_bed_surveyUniversity Endowment Lands</v>
      </c>
      <c r="C1730">
        <v>2014</v>
      </c>
      <c r="D1730">
        <v>10</v>
      </c>
      <c r="E1730" t="s">
        <v>65</v>
      </c>
      <c r="F1730" t="s">
        <v>59</v>
      </c>
      <c r="G1730" t="s">
        <v>52</v>
      </c>
      <c r="H1730" t="s">
        <v>27</v>
      </c>
      <c r="I1730" t="s">
        <v>13</v>
      </c>
    </row>
    <row r="1731" spans="2:9" hidden="1" x14ac:dyDescent="0.2">
      <c r="B1731" t="str">
        <f t="shared" si="26"/>
        <v>201410apartmentaverage1_bed_surveyCentral Park/Metrotown</v>
      </c>
      <c r="C1731">
        <v>2014</v>
      </c>
      <c r="D1731">
        <v>10</v>
      </c>
      <c r="E1731" t="s">
        <v>65</v>
      </c>
      <c r="F1731" t="s">
        <v>59</v>
      </c>
      <c r="G1731" t="s">
        <v>52</v>
      </c>
      <c r="H1731" t="s">
        <v>28</v>
      </c>
      <c r="I1731" t="s">
        <v>13</v>
      </c>
    </row>
    <row r="1732" spans="2:9" hidden="1" x14ac:dyDescent="0.2">
      <c r="B1732" t="str">
        <f t="shared" si="26"/>
        <v>201410apartmentaverage1_bed_surveySoutheast Burnaby</v>
      </c>
      <c r="C1732">
        <v>2014</v>
      </c>
      <c r="D1732">
        <v>10</v>
      </c>
      <c r="E1732" t="s">
        <v>65</v>
      </c>
      <c r="F1732" t="s">
        <v>59</v>
      </c>
      <c r="G1732" t="s">
        <v>52</v>
      </c>
      <c r="H1732" t="s">
        <v>29</v>
      </c>
      <c r="I1732" t="s">
        <v>13</v>
      </c>
    </row>
    <row r="1733" spans="2:9" hidden="1" x14ac:dyDescent="0.2">
      <c r="B1733" t="str">
        <f t="shared" si="26"/>
        <v>201410apartmentaverage1_bed_surveyNorth Burnaby</v>
      </c>
      <c r="C1733">
        <v>2014</v>
      </c>
      <c r="D1733">
        <v>10</v>
      </c>
      <c r="E1733" t="s">
        <v>65</v>
      </c>
      <c r="F1733" t="s">
        <v>59</v>
      </c>
      <c r="G1733" t="s">
        <v>52</v>
      </c>
      <c r="H1733" t="s">
        <v>31</v>
      </c>
      <c r="I1733" t="s">
        <v>13</v>
      </c>
    </row>
    <row r="1734" spans="2:9" hidden="1" x14ac:dyDescent="0.2">
      <c r="B1734" t="str">
        <f t="shared" ref="B1734:B1797" si="27">C1734&amp;D1734&amp;E1734&amp;F1734&amp;G1734&amp;H1734</f>
        <v>201410apartmentaverage1_bed_surveyNew Westminster</v>
      </c>
      <c r="C1734">
        <v>2014</v>
      </c>
      <c r="D1734">
        <v>10</v>
      </c>
      <c r="E1734" t="s">
        <v>65</v>
      </c>
      <c r="F1734" t="s">
        <v>59</v>
      </c>
      <c r="G1734" t="s">
        <v>52</v>
      </c>
      <c r="H1734" t="s">
        <v>32</v>
      </c>
      <c r="I1734" t="s">
        <v>13</v>
      </c>
    </row>
    <row r="1735" spans="2:9" hidden="1" x14ac:dyDescent="0.2">
      <c r="B1735" t="str">
        <f t="shared" si="27"/>
        <v>201410apartmentaverage1_bed_surveyNorth Vancouver City</v>
      </c>
      <c r="C1735">
        <v>2014</v>
      </c>
      <c r="D1735">
        <v>10</v>
      </c>
      <c r="E1735" t="s">
        <v>65</v>
      </c>
      <c r="F1735" t="s">
        <v>59</v>
      </c>
      <c r="G1735" t="s">
        <v>52</v>
      </c>
      <c r="H1735" t="s">
        <v>60</v>
      </c>
      <c r="I1735" t="s">
        <v>13</v>
      </c>
    </row>
    <row r="1736" spans="2:9" hidden="1" x14ac:dyDescent="0.2">
      <c r="B1736" t="str">
        <f t="shared" si="27"/>
        <v>201410apartmentaverage1_bed_surveyNorth Vancouver DM</v>
      </c>
      <c r="C1736">
        <v>2014</v>
      </c>
      <c r="D1736">
        <v>10</v>
      </c>
      <c r="E1736" t="s">
        <v>65</v>
      </c>
      <c r="F1736" t="s">
        <v>59</v>
      </c>
      <c r="G1736" t="s">
        <v>52</v>
      </c>
      <c r="H1736" t="s">
        <v>34</v>
      </c>
      <c r="I1736" t="s">
        <v>13</v>
      </c>
    </row>
    <row r="1737" spans="2:9" hidden="1" x14ac:dyDescent="0.2">
      <c r="B1737" t="str">
        <f t="shared" si="27"/>
        <v>201410apartmentaverage1_bed_surveyWest Vancouver</v>
      </c>
      <c r="C1737">
        <v>2014</v>
      </c>
      <c r="D1737">
        <v>10</v>
      </c>
      <c r="E1737" t="s">
        <v>65</v>
      </c>
      <c r="F1737" t="s">
        <v>59</v>
      </c>
      <c r="G1737" t="s">
        <v>52</v>
      </c>
      <c r="H1737" t="s">
        <v>35</v>
      </c>
      <c r="I1737" t="s">
        <v>13</v>
      </c>
    </row>
    <row r="1738" spans="2:9" hidden="1" x14ac:dyDescent="0.2">
      <c r="B1738" t="str">
        <f t="shared" si="27"/>
        <v>201410apartmentaverage1_bed_surveyRichmond</v>
      </c>
      <c r="C1738">
        <v>2014</v>
      </c>
      <c r="D1738">
        <v>10</v>
      </c>
      <c r="E1738" t="s">
        <v>65</v>
      </c>
      <c r="F1738" t="s">
        <v>59</v>
      </c>
      <c r="G1738" t="s">
        <v>52</v>
      </c>
      <c r="H1738" t="s">
        <v>36</v>
      </c>
      <c r="I1738" t="s">
        <v>13</v>
      </c>
    </row>
    <row r="1739" spans="2:9" hidden="1" x14ac:dyDescent="0.2">
      <c r="B1739" t="str">
        <f t="shared" si="27"/>
        <v>201410apartmentaverage1_bed_surveyDelta</v>
      </c>
      <c r="C1739">
        <v>2014</v>
      </c>
      <c r="D1739">
        <v>10</v>
      </c>
      <c r="E1739" t="s">
        <v>65</v>
      </c>
      <c r="F1739" t="s">
        <v>59</v>
      </c>
      <c r="G1739" t="s">
        <v>52</v>
      </c>
      <c r="H1739" t="s">
        <v>37</v>
      </c>
      <c r="I1739" t="s">
        <v>13</v>
      </c>
    </row>
    <row r="1740" spans="2:9" hidden="1" x14ac:dyDescent="0.2">
      <c r="B1740" t="str">
        <f t="shared" si="27"/>
        <v>201410apartmentaverage1_bed_surveySurrey</v>
      </c>
      <c r="C1740">
        <v>2014</v>
      </c>
      <c r="D1740">
        <v>10</v>
      </c>
      <c r="E1740" t="s">
        <v>65</v>
      </c>
      <c r="F1740" t="s">
        <v>59</v>
      </c>
      <c r="G1740" t="s">
        <v>52</v>
      </c>
      <c r="H1740" t="s">
        <v>38</v>
      </c>
      <c r="I1740" t="s">
        <v>13</v>
      </c>
    </row>
    <row r="1741" spans="2:9" hidden="1" x14ac:dyDescent="0.2">
      <c r="B1741" t="str">
        <f t="shared" si="27"/>
        <v>201410apartmentaverage1_bed_surveyWhite Rock</v>
      </c>
      <c r="C1741">
        <v>2014</v>
      </c>
      <c r="D1741">
        <v>10</v>
      </c>
      <c r="E1741" t="s">
        <v>65</v>
      </c>
      <c r="F1741" t="s">
        <v>59</v>
      </c>
      <c r="G1741" t="s">
        <v>52</v>
      </c>
      <c r="H1741" t="s">
        <v>39</v>
      </c>
      <c r="I1741" t="s">
        <v>13</v>
      </c>
    </row>
    <row r="1742" spans="2:9" hidden="1" x14ac:dyDescent="0.2">
      <c r="B1742" t="str">
        <f t="shared" si="27"/>
        <v>201410apartmentaverage1_bed_surveyLangley City and Langley DM</v>
      </c>
      <c r="C1742">
        <v>2014</v>
      </c>
      <c r="D1742">
        <v>10</v>
      </c>
      <c r="E1742" t="s">
        <v>65</v>
      </c>
      <c r="F1742" t="s">
        <v>59</v>
      </c>
      <c r="G1742" t="s">
        <v>52</v>
      </c>
      <c r="H1742" t="s">
        <v>40</v>
      </c>
      <c r="I1742" t="s">
        <v>13</v>
      </c>
    </row>
    <row r="1743" spans="2:9" hidden="1" x14ac:dyDescent="0.2">
      <c r="B1743" t="str">
        <f t="shared" si="27"/>
        <v>201410apartmentaverage1_bed_surveyTri-Cities</v>
      </c>
      <c r="C1743">
        <v>2014</v>
      </c>
      <c r="D1743">
        <v>10</v>
      </c>
      <c r="E1743" t="s">
        <v>65</v>
      </c>
      <c r="F1743" t="s">
        <v>59</v>
      </c>
      <c r="G1743" t="s">
        <v>52</v>
      </c>
      <c r="H1743" t="s">
        <v>41</v>
      </c>
      <c r="I1743" t="s">
        <v>13</v>
      </c>
    </row>
    <row r="1744" spans="2:9" hidden="1" x14ac:dyDescent="0.2">
      <c r="B1744" t="str">
        <f t="shared" si="27"/>
        <v>201410apartmentaverage1_bed_surveyMaple Ridge/Pitt Meadows</v>
      </c>
      <c r="C1744">
        <v>2014</v>
      </c>
      <c r="D1744">
        <v>10</v>
      </c>
      <c r="E1744" t="s">
        <v>65</v>
      </c>
      <c r="F1744" t="s">
        <v>59</v>
      </c>
      <c r="G1744" t="s">
        <v>52</v>
      </c>
      <c r="H1744" t="s">
        <v>42</v>
      </c>
      <c r="I1744" t="s">
        <v>13</v>
      </c>
    </row>
    <row r="1745" spans="2:9" hidden="1" x14ac:dyDescent="0.2">
      <c r="B1745" t="str">
        <f t="shared" si="27"/>
        <v>201410apartmentaverage1_bed_surveyVancouver</v>
      </c>
      <c r="C1745">
        <v>2014</v>
      </c>
      <c r="D1745">
        <v>10</v>
      </c>
      <c r="E1745" t="s">
        <v>65</v>
      </c>
      <c r="F1745" t="s">
        <v>59</v>
      </c>
      <c r="G1745" t="s">
        <v>52</v>
      </c>
      <c r="H1745" t="s">
        <v>43</v>
      </c>
      <c r="I1745" t="s">
        <v>13</v>
      </c>
    </row>
    <row r="1746" spans="2:9" hidden="1" x14ac:dyDescent="0.2">
      <c r="B1746" t="str">
        <f t="shared" si="27"/>
        <v>201310apartmentaverage1_bed_surveyWest End/Stanley Park</v>
      </c>
      <c r="C1746">
        <v>2013</v>
      </c>
      <c r="D1746">
        <v>10</v>
      </c>
      <c r="E1746" t="s">
        <v>65</v>
      </c>
      <c r="F1746" t="s">
        <v>59</v>
      </c>
      <c r="G1746" t="s">
        <v>52</v>
      </c>
      <c r="H1746" t="s">
        <v>12</v>
      </c>
      <c r="I1746" t="s">
        <v>13</v>
      </c>
    </row>
    <row r="1747" spans="2:9" hidden="1" x14ac:dyDescent="0.2">
      <c r="B1747" t="str">
        <f t="shared" si="27"/>
        <v>201310apartmentaverage1_bed_surveyEnglish Bay</v>
      </c>
      <c r="C1747">
        <v>2013</v>
      </c>
      <c r="D1747">
        <v>10</v>
      </c>
      <c r="E1747" t="s">
        <v>65</v>
      </c>
      <c r="F1747" t="s">
        <v>59</v>
      </c>
      <c r="G1747" t="s">
        <v>52</v>
      </c>
      <c r="H1747" t="s">
        <v>16</v>
      </c>
      <c r="I1747" t="s">
        <v>13</v>
      </c>
    </row>
    <row r="1748" spans="2:9" hidden="1" x14ac:dyDescent="0.2">
      <c r="B1748" t="str">
        <f t="shared" si="27"/>
        <v>201310apartmentaverage1_bed_surveyDowntown</v>
      </c>
      <c r="C1748">
        <v>2013</v>
      </c>
      <c r="D1748">
        <v>10</v>
      </c>
      <c r="E1748" t="s">
        <v>65</v>
      </c>
      <c r="F1748" t="s">
        <v>59</v>
      </c>
      <c r="G1748" t="s">
        <v>52</v>
      </c>
      <c r="H1748" t="s">
        <v>17</v>
      </c>
      <c r="I1748" t="s">
        <v>13</v>
      </c>
    </row>
    <row r="1749" spans="2:9" hidden="1" x14ac:dyDescent="0.2">
      <c r="B1749" t="str">
        <f t="shared" si="27"/>
        <v>201310apartmentaverage1_bed_surveySouth Granville/Oak</v>
      </c>
      <c r="C1749">
        <v>2013</v>
      </c>
      <c r="D1749">
        <v>10</v>
      </c>
      <c r="E1749" t="s">
        <v>65</v>
      </c>
      <c r="F1749" t="s">
        <v>59</v>
      </c>
      <c r="G1749" t="s">
        <v>52</v>
      </c>
      <c r="H1749" t="s">
        <v>19</v>
      </c>
      <c r="I1749" t="s">
        <v>13</v>
      </c>
    </row>
    <row r="1750" spans="2:9" hidden="1" x14ac:dyDescent="0.2">
      <c r="B1750" t="str">
        <f t="shared" si="27"/>
        <v>201310apartmentaverage1_bed_surveyKitsilano/Point Grey</v>
      </c>
      <c r="C1750">
        <v>2013</v>
      </c>
      <c r="D1750">
        <v>10</v>
      </c>
      <c r="E1750" t="s">
        <v>65</v>
      </c>
      <c r="F1750" t="s">
        <v>59</v>
      </c>
      <c r="G1750" t="s">
        <v>52</v>
      </c>
      <c r="H1750" t="s">
        <v>20</v>
      </c>
      <c r="I1750" t="s">
        <v>13</v>
      </c>
    </row>
    <row r="1751" spans="2:9" hidden="1" x14ac:dyDescent="0.2">
      <c r="B1751" t="str">
        <f t="shared" si="27"/>
        <v>201310apartmentaverage1_bed_surveyWestside/Kerrisdale</v>
      </c>
      <c r="C1751">
        <v>2013</v>
      </c>
      <c r="D1751">
        <v>10</v>
      </c>
      <c r="E1751" t="s">
        <v>65</v>
      </c>
      <c r="F1751" t="s">
        <v>59</v>
      </c>
      <c r="G1751" t="s">
        <v>52</v>
      </c>
      <c r="H1751" t="s">
        <v>21</v>
      </c>
      <c r="I1751" t="s">
        <v>13</v>
      </c>
    </row>
    <row r="1752" spans="2:9" hidden="1" x14ac:dyDescent="0.2">
      <c r="B1752" t="str">
        <f t="shared" si="27"/>
        <v>201310apartmentaverage1_bed_surveyMarpole</v>
      </c>
      <c r="C1752">
        <v>2013</v>
      </c>
      <c r="D1752">
        <v>10</v>
      </c>
      <c r="E1752" t="s">
        <v>65</v>
      </c>
      <c r="F1752" t="s">
        <v>59</v>
      </c>
      <c r="G1752" t="s">
        <v>52</v>
      </c>
      <c r="H1752" t="s">
        <v>23</v>
      </c>
      <c r="I1752" t="s">
        <v>13</v>
      </c>
    </row>
    <row r="1753" spans="2:9" hidden="1" x14ac:dyDescent="0.2">
      <c r="B1753" t="str">
        <f t="shared" si="27"/>
        <v>201310apartmentaverage1_bed_surveyMount Pleasant/Renfrew Heights</v>
      </c>
      <c r="C1753">
        <v>2013</v>
      </c>
      <c r="D1753">
        <v>10</v>
      </c>
      <c r="E1753" t="s">
        <v>65</v>
      </c>
      <c r="F1753" t="s">
        <v>59</v>
      </c>
      <c r="G1753" t="s">
        <v>52</v>
      </c>
      <c r="H1753" t="s">
        <v>24</v>
      </c>
      <c r="I1753" t="s">
        <v>13</v>
      </c>
    </row>
    <row r="1754" spans="2:9" hidden="1" x14ac:dyDescent="0.2">
      <c r="B1754" t="str">
        <f t="shared" si="27"/>
        <v>201310apartmentaverage1_bed_surveyEast Hastings</v>
      </c>
      <c r="C1754">
        <v>2013</v>
      </c>
      <c r="D1754">
        <v>10</v>
      </c>
      <c r="E1754" t="s">
        <v>65</v>
      </c>
      <c r="F1754" t="s">
        <v>59</v>
      </c>
      <c r="G1754" t="s">
        <v>52</v>
      </c>
      <c r="H1754" t="s">
        <v>25</v>
      </c>
      <c r="I1754" t="s">
        <v>13</v>
      </c>
    </row>
    <row r="1755" spans="2:9" hidden="1" x14ac:dyDescent="0.2">
      <c r="B1755" t="str">
        <f t="shared" si="27"/>
        <v>201310apartmentaverage1_bed_surveySoutheast Vancouver</v>
      </c>
      <c r="C1755">
        <v>2013</v>
      </c>
      <c r="D1755">
        <v>10</v>
      </c>
      <c r="E1755" t="s">
        <v>65</v>
      </c>
      <c r="F1755" t="s">
        <v>59</v>
      </c>
      <c r="G1755" t="s">
        <v>52</v>
      </c>
      <c r="H1755" t="s">
        <v>26</v>
      </c>
      <c r="I1755" t="s">
        <v>13</v>
      </c>
    </row>
    <row r="1756" spans="2:9" hidden="1" x14ac:dyDescent="0.2">
      <c r="B1756" t="str">
        <f t="shared" si="27"/>
        <v>201310apartmentaverage1_bed_surveyUniversity Endowment Lands</v>
      </c>
      <c r="C1756">
        <v>2013</v>
      </c>
      <c r="D1756">
        <v>10</v>
      </c>
      <c r="E1756" t="s">
        <v>65</v>
      </c>
      <c r="F1756" t="s">
        <v>59</v>
      </c>
      <c r="G1756" t="s">
        <v>52</v>
      </c>
      <c r="H1756" t="s">
        <v>27</v>
      </c>
      <c r="I1756" t="s">
        <v>13</v>
      </c>
    </row>
    <row r="1757" spans="2:9" hidden="1" x14ac:dyDescent="0.2">
      <c r="B1757" t="str">
        <f t="shared" si="27"/>
        <v>201310apartmentaverage1_bed_surveyCentral Park/Metrotown</v>
      </c>
      <c r="C1757">
        <v>2013</v>
      </c>
      <c r="D1757">
        <v>10</v>
      </c>
      <c r="E1757" t="s">
        <v>65</v>
      </c>
      <c r="F1757" t="s">
        <v>59</v>
      </c>
      <c r="G1757" t="s">
        <v>52</v>
      </c>
      <c r="H1757" t="s">
        <v>28</v>
      </c>
      <c r="I1757" t="s">
        <v>13</v>
      </c>
    </row>
    <row r="1758" spans="2:9" hidden="1" x14ac:dyDescent="0.2">
      <c r="B1758" t="str">
        <f t="shared" si="27"/>
        <v>201310apartmentaverage1_bed_surveySoutheast Burnaby</v>
      </c>
      <c r="C1758">
        <v>2013</v>
      </c>
      <c r="D1758">
        <v>10</v>
      </c>
      <c r="E1758" t="s">
        <v>65</v>
      </c>
      <c r="F1758" t="s">
        <v>59</v>
      </c>
      <c r="G1758" t="s">
        <v>52</v>
      </c>
      <c r="H1758" t="s">
        <v>29</v>
      </c>
      <c r="I1758" t="s">
        <v>13</v>
      </c>
    </row>
    <row r="1759" spans="2:9" hidden="1" x14ac:dyDescent="0.2">
      <c r="B1759" t="str">
        <f t="shared" si="27"/>
        <v>201310apartmentaverage1_bed_surveyNorth Burnaby</v>
      </c>
      <c r="C1759">
        <v>2013</v>
      </c>
      <c r="D1759">
        <v>10</v>
      </c>
      <c r="E1759" t="s">
        <v>65</v>
      </c>
      <c r="F1759" t="s">
        <v>59</v>
      </c>
      <c r="G1759" t="s">
        <v>52</v>
      </c>
      <c r="H1759" t="s">
        <v>31</v>
      </c>
      <c r="I1759" t="s">
        <v>13</v>
      </c>
    </row>
    <row r="1760" spans="2:9" hidden="1" x14ac:dyDescent="0.2">
      <c r="B1760" t="str">
        <f t="shared" si="27"/>
        <v>201310apartmentaverage1_bed_surveyNew Westminster</v>
      </c>
      <c r="C1760">
        <v>2013</v>
      </c>
      <c r="D1760">
        <v>10</v>
      </c>
      <c r="E1760" t="s">
        <v>65</v>
      </c>
      <c r="F1760" t="s">
        <v>59</v>
      </c>
      <c r="G1760" t="s">
        <v>52</v>
      </c>
      <c r="H1760" t="s">
        <v>32</v>
      </c>
      <c r="I1760" t="s">
        <v>13</v>
      </c>
    </row>
    <row r="1761" spans="2:9" hidden="1" x14ac:dyDescent="0.2">
      <c r="B1761" t="str">
        <f t="shared" si="27"/>
        <v>201310apartmentaverage1_bed_surveyNorth Vancouver City</v>
      </c>
      <c r="C1761">
        <v>2013</v>
      </c>
      <c r="D1761">
        <v>10</v>
      </c>
      <c r="E1761" t="s">
        <v>65</v>
      </c>
      <c r="F1761" t="s">
        <v>59</v>
      </c>
      <c r="G1761" t="s">
        <v>52</v>
      </c>
      <c r="H1761" t="s">
        <v>60</v>
      </c>
      <c r="I1761" t="s">
        <v>13</v>
      </c>
    </row>
    <row r="1762" spans="2:9" hidden="1" x14ac:dyDescent="0.2">
      <c r="B1762" t="str">
        <f t="shared" si="27"/>
        <v>201310apartmentaverage1_bed_surveyNorth Vancouver DM</v>
      </c>
      <c r="C1762">
        <v>2013</v>
      </c>
      <c r="D1762">
        <v>10</v>
      </c>
      <c r="E1762" t="s">
        <v>65</v>
      </c>
      <c r="F1762" t="s">
        <v>59</v>
      </c>
      <c r="G1762" t="s">
        <v>52</v>
      </c>
      <c r="H1762" t="s">
        <v>34</v>
      </c>
      <c r="I1762" t="s">
        <v>13</v>
      </c>
    </row>
    <row r="1763" spans="2:9" hidden="1" x14ac:dyDescent="0.2">
      <c r="B1763" t="str">
        <f t="shared" si="27"/>
        <v>201310apartmentaverage1_bed_surveyWest Vancouver</v>
      </c>
      <c r="C1763">
        <v>2013</v>
      </c>
      <c r="D1763">
        <v>10</v>
      </c>
      <c r="E1763" t="s">
        <v>65</v>
      </c>
      <c r="F1763" t="s">
        <v>59</v>
      </c>
      <c r="G1763" t="s">
        <v>52</v>
      </c>
      <c r="H1763" t="s">
        <v>35</v>
      </c>
      <c r="I1763" t="s">
        <v>13</v>
      </c>
    </row>
    <row r="1764" spans="2:9" hidden="1" x14ac:dyDescent="0.2">
      <c r="B1764" t="str">
        <f t="shared" si="27"/>
        <v>201310apartmentaverage1_bed_surveyRichmond</v>
      </c>
      <c r="C1764">
        <v>2013</v>
      </c>
      <c r="D1764">
        <v>10</v>
      </c>
      <c r="E1764" t="s">
        <v>65</v>
      </c>
      <c r="F1764" t="s">
        <v>59</v>
      </c>
      <c r="G1764" t="s">
        <v>52</v>
      </c>
      <c r="H1764" t="s">
        <v>36</v>
      </c>
      <c r="I1764" t="s">
        <v>13</v>
      </c>
    </row>
    <row r="1765" spans="2:9" hidden="1" x14ac:dyDescent="0.2">
      <c r="B1765" t="str">
        <f t="shared" si="27"/>
        <v>201310apartmentaverage1_bed_surveyDelta</v>
      </c>
      <c r="C1765">
        <v>2013</v>
      </c>
      <c r="D1765">
        <v>10</v>
      </c>
      <c r="E1765" t="s">
        <v>65</v>
      </c>
      <c r="F1765" t="s">
        <v>59</v>
      </c>
      <c r="G1765" t="s">
        <v>52</v>
      </c>
      <c r="H1765" t="s">
        <v>37</v>
      </c>
      <c r="I1765" t="s">
        <v>13</v>
      </c>
    </row>
    <row r="1766" spans="2:9" hidden="1" x14ac:dyDescent="0.2">
      <c r="B1766" t="str">
        <f t="shared" si="27"/>
        <v>201310apartmentaverage1_bed_surveySurrey</v>
      </c>
      <c r="C1766">
        <v>2013</v>
      </c>
      <c r="D1766">
        <v>10</v>
      </c>
      <c r="E1766" t="s">
        <v>65</v>
      </c>
      <c r="F1766" t="s">
        <v>59</v>
      </c>
      <c r="G1766" t="s">
        <v>52</v>
      </c>
      <c r="H1766" t="s">
        <v>38</v>
      </c>
      <c r="I1766" t="s">
        <v>13</v>
      </c>
    </row>
    <row r="1767" spans="2:9" hidden="1" x14ac:dyDescent="0.2">
      <c r="B1767" t="str">
        <f t="shared" si="27"/>
        <v>201310apartmentaverage1_bed_surveyWhite Rock</v>
      </c>
      <c r="C1767">
        <v>2013</v>
      </c>
      <c r="D1767">
        <v>10</v>
      </c>
      <c r="E1767" t="s">
        <v>65</v>
      </c>
      <c r="F1767" t="s">
        <v>59</v>
      </c>
      <c r="G1767" t="s">
        <v>52</v>
      </c>
      <c r="H1767" t="s">
        <v>39</v>
      </c>
      <c r="I1767" t="s">
        <v>13</v>
      </c>
    </row>
    <row r="1768" spans="2:9" hidden="1" x14ac:dyDescent="0.2">
      <c r="B1768" t="str">
        <f t="shared" si="27"/>
        <v>201310apartmentaverage1_bed_surveyLangley City and Langley DM</v>
      </c>
      <c r="C1768">
        <v>2013</v>
      </c>
      <c r="D1768">
        <v>10</v>
      </c>
      <c r="E1768" t="s">
        <v>65</v>
      </c>
      <c r="F1768" t="s">
        <v>59</v>
      </c>
      <c r="G1768" t="s">
        <v>52</v>
      </c>
      <c r="H1768" t="s">
        <v>40</v>
      </c>
      <c r="I1768" t="s">
        <v>13</v>
      </c>
    </row>
    <row r="1769" spans="2:9" hidden="1" x14ac:dyDescent="0.2">
      <c r="B1769" t="str">
        <f t="shared" si="27"/>
        <v>201310apartmentaverage1_bed_surveyTri-Cities</v>
      </c>
      <c r="C1769">
        <v>2013</v>
      </c>
      <c r="D1769">
        <v>10</v>
      </c>
      <c r="E1769" t="s">
        <v>65</v>
      </c>
      <c r="F1769" t="s">
        <v>59</v>
      </c>
      <c r="G1769" t="s">
        <v>52</v>
      </c>
      <c r="H1769" t="s">
        <v>41</v>
      </c>
      <c r="I1769" t="s">
        <v>13</v>
      </c>
    </row>
    <row r="1770" spans="2:9" hidden="1" x14ac:dyDescent="0.2">
      <c r="B1770" t="str">
        <f t="shared" si="27"/>
        <v>201310apartmentaverage1_bed_surveyMaple Ridge/Pitt Meadows</v>
      </c>
      <c r="C1770">
        <v>2013</v>
      </c>
      <c r="D1770">
        <v>10</v>
      </c>
      <c r="E1770" t="s">
        <v>65</v>
      </c>
      <c r="F1770" t="s">
        <v>59</v>
      </c>
      <c r="G1770" t="s">
        <v>52</v>
      </c>
      <c r="H1770" t="s">
        <v>42</v>
      </c>
      <c r="I1770" t="s">
        <v>13</v>
      </c>
    </row>
    <row r="1771" spans="2:9" hidden="1" x14ac:dyDescent="0.2">
      <c r="B1771" t="str">
        <f t="shared" si="27"/>
        <v>201310apartmentaverage1_bed_surveyVancouver</v>
      </c>
      <c r="C1771">
        <v>2013</v>
      </c>
      <c r="D1771">
        <v>10</v>
      </c>
      <c r="E1771" t="s">
        <v>65</v>
      </c>
      <c r="F1771" t="s">
        <v>59</v>
      </c>
      <c r="G1771" t="s">
        <v>52</v>
      </c>
      <c r="H1771" t="s">
        <v>43</v>
      </c>
      <c r="I1771" t="s">
        <v>13</v>
      </c>
    </row>
    <row r="1772" spans="2:9" hidden="1" x14ac:dyDescent="0.2">
      <c r="B1772" t="str">
        <f t="shared" si="27"/>
        <v>201210apartmentaverage1_bed_surveyWest End/Stanley Park</v>
      </c>
      <c r="C1772">
        <v>2012</v>
      </c>
      <c r="D1772">
        <v>10</v>
      </c>
      <c r="E1772" t="s">
        <v>65</v>
      </c>
      <c r="F1772" t="s">
        <v>59</v>
      </c>
      <c r="G1772" t="s">
        <v>52</v>
      </c>
      <c r="H1772" t="s">
        <v>12</v>
      </c>
      <c r="I1772" t="s">
        <v>13</v>
      </c>
    </row>
    <row r="1773" spans="2:9" hidden="1" x14ac:dyDescent="0.2">
      <c r="B1773" t="str">
        <f t="shared" si="27"/>
        <v>201210apartmentaverage1_bed_surveyEnglish Bay</v>
      </c>
      <c r="C1773">
        <v>2012</v>
      </c>
      <c r="D1773">
        <v>10</v>
      </c>
      <c r="E1773" t="s">
        <v>65</v>
      </c>
      <c r="F1773" t="s">
        <v>59</v>
      </c>
      <c r="G1773" t="s">
        <v>52</v>
      </c>
      <c r="H1773" t="s">
        <v>16</v>
      </c>
      <c r="I1773" t="s">
        <v>13</v>
      </c>
    </row>
    <row r="1774" spans="2:9" hidden="1" x14ac:dyDescent="0.2">
      <c r="B1774" t="str">
        <f t="shared" si="27"/>
        <v>201210apartmentaverage1_bed_surveyDowntown</v>
      </c>
      <c r="C1774">
        <v>2012</v>
      </c>
      <c r="D1774">
        <v>10</v>
      </c>
      <c r="E1774" t="s">
        <v>65</v>
      </c>
      <c r="F1774" t="s">
        <v>59</v>
      </c>
      <c r="G1774" t="s">
        <v>52</v>
      </c>
      <c r="H1774" t="s">
        <v>17</v>
      </c>
      <c r="I1774" t="s">
        <v>13</v>
      </c>
    </row>
    <row r="1775" spans="2:9" hidden="1" x14ac:dyDescent="0.2">
      <c r="B1775" t="str">
        <f t="shared" si="27"/>
        <v>201210apartmentaverage1_bed_surveySouth Granville/Oak</v>
      </c>
      <c r="C1775">
        <v>2012</v>
      </c>
      <c r="D1775">
        <v>10</v>
      </c>
      <c r="E1775" t="s">
        <v>65</v>
      </c>
      <c r="F1775" t="s">
        <v>59</v>
      </c>
      <c r="G1775" t="s">
        <v>52</v>
      </c>
      <c r="H1775" t="s">
        <v>19</v>
      </c>
      <c r="I1775" t="s">
        <v>13</v>
      </c>
    </row>
    <row r="1776" spans="2:9" hidden="1" x14ac:dyDescent="0.2">
      <c r="B1776" t="str">
        <f t="shared" si="27"/>
        <v>201210apartmentaverage1_bed_surveyKitsilano/Point Grey</v>
      </c>
      <c r="C1776">
        <v>2012</v>
      </c>
      <c r="D1776">
        <v>10</v>
      </c>
      <c r="E1776" t="s">
        <v>65</v>
      </c>
      <c r="F1776" t="s">
        <v>59</v>
      </c>
      <c r="G1776" t="s">
        <v>52</v>
      </c>
      <c r="H1776" t="s">
        <v>20</v>
      </c>
      <c r="I1776" t="s">
        <v>13</v>
      </c>
    </row>
    <row r="1777" spans="2:9" hidden="1" x14ac:dyDescent="0.2">
      <c r="B1777" t="str">
        <f t="shared" si="27"/>
        <v>201210apartmentaverage1_bed_surveyWestside/Kerrisdale</v>
      </c>
      <c r="C1777">
        <v>2012</v>
      </c>
      <c r="D1777">
        <v>10</v>
      </c>
      <c r="E1777" t="s">
        <v>65</v>
      </c>
      <c r="F1777" t="s">
        <v>59</v>
      </c>
      <c r="G1777" t="s">
        <v>52</v>
      </c>
      <c r="H1777" t="s">
        <v>21</v>
      </c>
      <c r="I1777" t="s">
        <v>13</v>
      </c>
    </row>
    <row r="1778" spans="2:9" hidden="1" x14ac:dyDescent="0.2">
      <c r="B1778" t="str">
        <f t="shared" si="27"/>
        <v>201210apartmentaverage1_bed_surveyMarpole</v>
      </c>
      <c r="C1778">
        <v>2012</v>
      </c>
      <c r="D1778">
        <v>10</v>
      </c>
      <c r="E1778" t="s">
        <v>65</v>
      </c>
      <c r="F1778" t="s">
        <v>59</v>
      </c>
      <c r="G1778" t="s">
        <v>52</v>
      </c>
      <c r="H1778" t="s">
        <v>23</v>
      </c>
      <c r="I1778" t="s">
        <v>13</v>
      </c>
    </row>
    <row r="1779" spans="2:9" hidden="1" x14ac:dyDescent="0.2">
      <c r="B1779" t="str">
        <f t="shared" si="27"/>
        <v>201210apartmentaverage1_bed_surveyMount Pleasant/Renfrew Heights</v>
      </c>
      <c r="C1779">
        <v>2012</v>
      </c>
      <c r="D1779">
        <v>10</v>
      </c>
      <c r="E1779" t="s">
        <v>65</v>
      </c>
      <c r="F1779" t="s">
        <v>59</v>
      </c>
      <c r="G1779" t="s">
        <v>52</v>
      </c>
      <c r="H1779" t="s">
        <v>24</v>
      </c>
      <c r="I1779" t="s">
        <v>13</v>
      </c>
    </row>
    <row r="1780" spans="2:9" hidden="1" x14ac:dyDescent="0.2">
      <c r="B1780" t="str">
        <f t="shared" si="27"/>
        <v>201210apartmentaverage1_bed_surveyEast Hastings</v>
      </c>
      <c r="C1780">
        <v>2012</v>
      </c>
      <c r="D1780">
        <v>10</v>
      </c>
      <c r="E1780" t="s">
        <v>65</v>
      </c>
      <c r="F1780" t="s">
        <v>59</v>
      </c>
      <c r="G1780" t="s">
        <v>52</v>
      </c>
      <c r="H1780" t="s">
        <v>25</v>
      </c>
      <c r="I1780" t="s">
        <v>13</v>
      </c>
    </row>
    <row r="1781" spans="2:9" hidden="1" x14ac:dyDescent="0.2">
      <c r="B1781" t="str">
        <f t="shared" si="27"/>
        <v>201210apartmentaverage1_bed_surveySoutheast Vancouver</v>
      </c>
      <c r="C1781">
        <v>2012</v>
      </c>
      <c r="D1781">
        <v>10</v>
      </c>
      <c r="E1781" t="s">
        <v>65</v>
      </c>
      <c r="F1781" t="s">
        <v>59</v>
      </c>
      <c r="G1781" t="s">
        <v>52</v>
      </c>
      <c r="H1781" t="s">
        <v>26</v>
      </c>
      <c r="I1781" t="s">
        <v>13</v>
      </c>
    </row>
    <row r="1782" spans="2:9" hidden="1" x14ac:dyDescent="0.2">
      <c r="B1782" t="str">
        <f t="shared" si="27"/>
        <v>201210apartmentaverage1_bed_surveyUniversity Endowment Lands</v>
      </c>
      <c r="C1782">
        <v>2012</v>
      </c>
      <c r="D1782">
        <v>10</v>
      </c>
      <c r="E1782" t="s">
        <v>65</v>
      </c>
      <c r="F1782" t="s">
        <v>59</v>
      </c>
      <c r="G1782" t="s">
        <v>52</v>
      </c>
      <c r="H1782" t="s">
        <v>27</v>
      </c>
      <c r="I1782" t="s">
        <v>13</v>
      </c>
    </row>
    <row r="1783" spans="2:9" hidden="1" x14ac:dyDescent="0.2">
      <c r="B1783" t="str">
        <f t="shared" si="27"/>
        <v>201210apartmentaverage1_bed_surveyCentral Park/Metrotown</v>
      </c>
      <c r="C1783">
        <v>2012</v>
      </c>
      <c r="D1783">
        <v>10</v>
      </c>
      <c r="E1783" t="s">
        <v>65</v>
      </c>
      <c r="F1783" t="s">
        <v>59</v>
      </c>
      <c r="G1783" t="s">
        <v>52</v>
      </c>
      <c r="H1783" t="s">
        <v>28</v>
      </c>
      <c r="I1783" t="s">
        <v>13</v>
      </c>
    </row>
    <row r="1784" spans="2:9" hidden="1" x14ac:dyDescent="0.2">
      <c r="B1784" t="str">
        <f t="shared" si="27"/>
        <v>201210apartmentaverage1_bed_surveySoutheast Burnaby</v>
      </c>
      <c r="C1784">
        <v>2012</v>
      </c>
      <c r="D1784">
        <v>10</v>
      </c>
      <c r="E1784" t="s">
        <v>65</v>
      </c>
      <c r="F1784" t="s">
        <v>59</v>
      </c>
      <c r="G1784" t="s">
        <v>52</v>
      </c>
      <c r="H1784" t="s">
        <v>29</v>
      </c>
      <c r="I1784" t="s">
        <v>13</v>
      </c>
    </row>
    <row r="1785" spans="2:9" hidden="1" x14ac:dyDescent="0.2">
      <c r="B1785" t="str">
        <f t="shared" si="27"/>
        <v>201210apartmentaverage1_bed_surveyNorth Burnaby</v>
      </c>
      <c r="C1785">
        <v>2012</v>
      </c>
      <c r="D1785">
        <v>10</v>
      </c>
      <c r="E1785" t="s">
        <v>65</v>
      </c>
      <c r="F1785" t="s">
        <v>59</v>
      </c>
      <c r="G1785" t="s">
        <v>52</v>
      </c>
      <c r="H1785" t="s">
        <v>31</v>
      </c>
      <c r="I1785" t="s">
        <v>13</v>
      </c>
    </row>
    <row r="1786" spans="2:9" hidden="1" x14ac:dyDescent="0.2">
      <c r="B1786" t="str">
        <f t="shared" si="27"/>
        <v>201210apartmentaverage1_bed_surveyNew Westminster</v>
      </c>
      <c r="C1786">
        <v>2012</v>
      </c>
      <c r="D1786">
        <v>10</v>
      </c>
      <c r="E1786" t="s">
        <v>65</v>
      </c>
      <c r="F1786" t="s">
        <v>59</v>
      </c>
      <c r="G1786" t="s">
        <v>52</v>
      </c>
      <c r="H1786" t="s">
        <v>32</v>
      </c>
      <c r="I1786" t="s">
        <v>13</v>
      </c>
    </row>
    <row r="1787" spans="2:9" hidden="1" x14ac:dyDescent="0.2">
      <c r="B1787" t="str">
        <f t="shared" si="27"/>
        <v>201210apartmentaverage1_bed_surveyNorth Vancouver City</v>
      </c>
      <c r="C1787">
        <v>2012</v>
      </c>
      <c r="D1787">
        <v>10</v>
      </c>
      <c r="E1787" t="s">
        <v>65</v>
      </c>
      <c r="F1787" t="s">
        <v>59</v>
      </c>
      <c r="G1787" t="s">
        <v>52</v>
      </c>
      <c r="H1787" t="s">
        <v>60</v>
      </c>
      <c r="I1787" t="s">
        <v>13</v>
      </c>
    </row>
    <row r="1788" spans="2:9" hidden="1" x14ac:dyDescent="0.2">
      <c r="B1788" t="str">
        <f t="shared" si="27"/>
        <v>201210apartmentaverage1_bed_surveyNorth Vancouver DM</v>
      </c>
      <c r="C1788">
        <v>2012</v>
      </c>
      <c r="D1788">
        <v>10</v>
      </c>
      <c r="E1788" t="s">
        <v>65</v>
      </c>
      <c r="F1788" t="s">
        <v>59</v>
      </c>
      <c r="G1788" t="s">
        <v>52</v>
      </c>
      <c r="H1788" t="s">
        <v>34</v>
      </c>
      <c r="I1788" t="s">
        <v>13</v>
      </c>
    </row>
    <row r="1789" spans="2:9" hidden="1" x14ac:dyDescent="0.2">
      <c r="B1789" t="str">
        <f t="shared" si="27"/>
        <v>201210apartmentaverage1_bed_surveyWest Vancouver</v>
      </c>
      <c r="C1789">
        <v>2012</v>
      </c>
      <c r="D1789">
        <v>10</v>
      </c>
      <c r="E1789" t="s">
        <v>65</v>
      </c>
      <c r="F1789" t="s">
        <v>59</v>
      </c>
      <c r="G1789" t="s">
        <v>52</v>
      </c>
      <c r="H1789" t="s">
        <v>35</v>
      </c>
      <c r="I1789" t="s">
        <v>13</v>
      </c>
    </row>
    <row r="1790" spans="2:9" hidden="1" x14ac:dyDescent="0.2">
      <c r="B1790" t="str">
        <f t="shared" si="27"/>
        <v>201210apartmentaverage1_bed_surveyRichmond</v>
      </c>
      <c r="C1790">
        <v>2012</v>
      </c>
      <c r="D1790">
        <v>10</v>
      </c>
      <c r="E1790" t="s">
        <v>65</v>
      </c>
      <c r="F1790" t="s">
        <v>59</v>
      </c>
      <c r="G1790" t="s">
        <v>52</v>
      </c>
      <c r="H1790" t="s">
        <v>36</v>
      </c>
      <c r="I1790" t="s">
        <v>13</v>
      </c>
    </row>
    <row r="1791" spans="2:9" hidden="1" x14ac:dyDescent="0.2">
      <c r="B1791" t="str">
        <f t="shared" si="27"/>
        <v>201210apartmentaverage1_bed_surveyDelta</v>
      </c>
      <c r="C1791">
        <v>2012</v>
      </c>
      <c r="D1791">
        <v>10</v>
      </c>
      <c r="E1791" t="s">
        <v>65</v>
      </c>
      <c r="F1791" t="s">
        <v>59</v>
      </c>
      <c r="G1791" t="s">
        <v>52</v>
      </c>
      <c r="H1791" t="s">
        <v>37</v>
      </c>
      <c r="I1791" t="s">
        <v>13</v>
      </c>
    </row>
    <row r="1792" spans="2:9" hidden="1" x14ac:dyDescent="0.2">
      <c r="B1792" t="str">
        <f t="shared" si="27"/>
        <v>201210apartmentaverage1_bed_surveySurrey</v>
      </c>
      <c r="C1792">
        <v>2012</v>
      </c>
      <c r="D1792">
        <v>10</v>
      </c>
      <c r="E1792" t="s">
        <v>65</v>
      </c>
      <c r="F1792" t="s">
        <v>59</v>
      </c>
      <c r="G1792" t="s">
        <v>52</v>
      </c>
      <c r="H1792" t="s">
        <v>38</v>
      </c>
      <c r="I1792" t="s">
        <v>13</v>
      </c>
    </row>
    <row r="1793" spans="2:9" hidden="1" x14ac:dyDescent="0.2">
      <c r="B1793" t="str">
        <f t="shared" si="27"/>
        <v>201210apartmentaverage1_bed_surveyWhite Rock</v>
      </c>
      <c r="C1793">
        <v>2012</v>
      </c>
      <c r="D1793">
        <v>10</v>
      </c>
      <c r="E1793" t="s">
        <v>65</v>
      </c>
      <c r="F1793" t="s">
        <v>59</v>
      </c>
      <c r="G1793" t="s">
        <v>52</v>
      </c>
      <c r="H1793" t="s">
        <v>39</v>
      </c>
      <c r="I1793" t="s">
        <v>13</v>
      </c>
    </row>
    <row r="1794" spans="2:9" hidden="1" x14ac:dyDescent="0.2">
      <c r="B1794" t="str">
        <f t="shared" si="27"/>
        <v>201210apartmentaverage1_bed_surveyLangley City and Langley DM</v>
      </c>
      <c r="C1794">
        <v>2012</v>
      </c>
      <c r="D1794">
        <v>10</v>
      </c>
      <c r="E1794" t="s">
        <v>65</v>
      </c>
      <c r="F1794" t="s">
        <v>59</v>
      </c>
      <c r="G1794" t="s">
        <v>52</v>
      </c>
      <c r="H1794" t="s">
        <v>40</v>
      </c>
      <c r="I1794" t="s">
        <v>13</v>
      </c>
    </row>
    <row r="1795" spans="2:9" hidden="1" x14ac:dyDescent="0.2">
      <c r="B1795" t="str">
        <f t="shared" si="27"/>
        <v>201210apartmentaverage1_bed_surveyTri-Cities</v>
      </c>
      <c r="C1795">
        <v>2012</v>
      </c>
      <c r="D1795">
        <v>10</v>
      </c>
      <c r="E1795" t="s">
        <v>65</v>
      </c>
      <c r="F1795" t="s">
        <v>59</v>
      </c>
      <c r="G1795" t="s">
        <v>52</v>
      </c>
      <c r="H1795" t="s">
        <v>41</v>
      </c>
      <c r="I1795" t="s">
        <v>13</v>
      </c>
    </row>
    <row r="1796" spans="2:9" hidden="1" x14ac:dyDescent="0.2">
      <c r="B1796" t="str">
        <f t="shared" si="27"/>
        <v>201210apartmentaverage1_bed_surveyMaple Ridge/Pitt Meadows</v>
      </c>
      <c r="C1796">
        <v>2012</v>
      </c>
      <c r="D1796">
        <v>10</v>
      </c>
      <c r="E1796" t="s">
        <v>65</v>
      </c>
      <c r="F1796" t="s">
        <v>59</v>
      </c>
      <c r="G1796" t="s">
        <v>52</v>
      </c>
      <c r="H1796" t="s">
        <v>42</v>
      </c>
      <c r="I1796" t="s">
        <v>13</v>
      </c>
    </row>
    <row r="1797" spans="2:9" hidden="1" x14ac:dyDescent="0.2">
      <c r="B1797" t="str">
        <f t="shared" si="27"/>
        <v>201210apartmentaverage1_bed_surveyVancouver</v>
      </c>
      <c r="C1797">
        <v>2012</v>
      </c>
      <c r="D1797">
        <v>10</v>
      </c>
      <c r="E1797" t="s">
        <v>65</v>
      </c>
      <c r="F1797" t="s">
        <v>59</v>
      </c>
      <c r="G1797" t="s">
        <v>52</v>
      </c>
      <c r="H1797" t="s">
        <v>43</v>
      </c>
      <c r="I1797" t="s">
        <v>13</v>
      </c>
    </row>
    <row r="1798" spans="2:9" hidden="1" x14ac:dyDescent="0.2">
      <c r="B1798" t="str">
        <f t="shared" ref="B1798:B1861" si="28">C1798&amp;D1798&amp;E1798&amp;F1798&amp;G1798&amp;H1798</f>
        <v>201110apartmentaverage1_bed_surveyWest End/Stanley Park</v>
      </c>
      <c r="C1798">
        <v>2011</v>
      </c>
      <c r="D1798">
        <v>10</v>
      </c>
      <c r="E1798" t="s">
        <v>65</v>
      </c>
      <c r="F1798" t="s">
        <v>59</v>
      </c>
      <c r="G1798" t="s">
        <v>52</v>
      </c>
      <c r="H1798" t="s">
        <v>12</v>
      </c>
      <c r="I1798" t="s">
        <v>13</v>
      </c>
    </row>
    <row r="1799" spans="2:9" hidden="1" x14ac:dyDescent="0.2">
      <c r="B1799" t="str">
        <f t="shared" si="28"/>
        <v>201110apartmentaverage1_bed_surveyEnglish Bay</v>
      </c>
      <c r="C1799">
        <v>2011</v>
      </c>
      <c r="D1799">
        <v>10</v>
      </c>
      <c r="E1799" t="s">
        <v>65</v>
      </c>
      <c r="F1799" t="s">
        <v>59</v>
      </c>
      <c r="G1799" t="s">
        <v>52</v>
      </c>
      <c r="H1799" t="s">
        <v>16</v>
      </c>
      <c r="I1799" t="s">
        <v>13</v>
      </c>
    </row>
    <row r="1800" spans="2:9" hidden="1" x14ac:dyDescent="0.2">
      <c r="B1800" t="str">
        <f t="shared" si="28"/>
        <v>201110apartmentaverage1_bed_surveyDowntown</v>
      </c>
      <c r="C1800">
        <v>2011</v>
      </c>
      <c r="D1800">
        <v>10</v>
      </c>
      <c r="E1800" t="s">
        <v>65</v>
      </c>
      <c r="F1800" t="s">
        <v>59</v>
      </c>
      <c r="G1800" t="s">
        <v>52</v>
      </c>
      <c r="H1800" t="s">
        <v>17</v>
      </c>
      <c r="I1800" t="s">
        <v>13</v>
      </c>
    </row>
    <row r="1801" spans="2:9" hidden="1" x14ac:dyDescent="0.2">
      <c r="B1801" t="str">
        <f t="shared" si="28"/>
        <v>201110apartmentaverage1_bed_surveySouth Granville/Oak</v>
      </c>
      <c r="C1801">
        <v>2011</v>
      </c>
      <c r="D1801">
        <v>10</v>
      </c>
      <c r="E1801" t="s">
        <v>65</v>
      </c>
      <c r="F1801" t="s">
        <v>59</v>
      </c>
      <c r="G1801" t="s">
        <v>52</v>
      </c>
      <c r="H1801" t="s">
        <v>19</v>
      </c>
      <c r="I1801" t="s">
        <v>13</v>
      </c>
    </row>
    <row r="1802" spans="2:9" hidden="1" x14ac:dyDescent="0.2">
      <c r="B1802" t="str">
        <f t="shared" si="28"/>
        <v>201110apartmentaverage1_bed_surveyKitsilano/Point Grey</v>
      </c>
      <c r="C1802">
        <v>2011</v>
      </c>
      <c r="D1802">
        <v>10</v>
      </c>
      <c r="E1802" t="s">
        <v>65</v>
      </c>
      <c r="F1802" t="s">
        <v>59</v>
      </c>
      <c r="G1802" t="s">
        <v>52</v>
      </c>
      <c r="H1802" t="s">
        <v>20</v>
      </c>
      <c r="I1802" t="s">
        <v>13</v>
      </c>
    </row>
    <row r="1803" spans="2:9" hidden="1" x14ac:dyDescent="0.2">
      <c r="B1803" t="str">
        <f t="shared" si="28"/>
        <v>201110apartmentaverage1_bed_surveyWestside/Kerrisdale</v>
      </c>
      <c r="C1803">
        <v>2011</v>
      </c>
      <c r="D1803">
        <v>10</v>
      </c>
      <c r="E1803" t="s">
        <v>65</v>
      </c>
      <c r="F1803" t="s">
        <v>59</v>
      </c>
      <c r="G1803" t="s">
        <v>52</v>
      </c>
      <c r="H1803" t="s">
        <v>21</v>
      </c>
      <c r="I1803" t="s">
        <v>13</v>
      </c>
    </row>
    <row r="1804" spans="2:9" hidden="1" x14ac:dyDescent="0.2">
      <c r="B1804" t="str">
        <f t="shared" si="28"/>
        <v>201110apartmentaverage1_bed_surveyMarpole</v>
      </c>
      <c r="C1804">
        <v>2011</v>
      </c>
      <c r="D1804">
        <v>10</v>
      </c>
      <c r="E1804" t="s">
        <v>65</v>
      </c>
      <c r="F1804" t="s">
        <v>59</v>
      </c>
      <c r="G1804" t="s">
        <v>52</v>
      </c>
      <c r="H1804" t="s">
        <v>23</v>
      </c>
      <c r="I1804" t="s">
        <v>13</v>
      </c>
    </row>
    <row r="1805" spans="2:9" hidden="1" x14ac:dyDescent="0.2">
      <c r="B1805" t="str">
        <f t="shared" si="28"/>
        <v>201110apartmentaverage1_bed_surveyMount Pleasant/Renfrew Heights</v>
      </c>
      <c r="C1805">
        <v>2011</v>
      </c>
      <c r="D1805">
        <v>10</v>
      </c>
      <c r="E1805" t="s">
        <v>65</v>
      </c>
      <c r="F1805" t="s">
        <v>59</v>
      </c>
      <c r="G1805" t="s">
        <v>52</v>
      </c>
      <c r="H1805" t="s">
        <v>24</v>
      </c>
      <c r="I1805" t="s">
        <v>13</v>
      </c>
    </row>
    <row r="1806" spans="2:9" hidden="1" x14ac:dyDescent="0.2">
      <c r="B1806" t="str">
        <f t="shared" si="28"/>
        <v>201110apartmentaverage1_bed_surveyEast Hastings</v>
      </c>
      <c r="C1806">
        <v>2011</v>
      </c>
      <c r="D1806">
        <v>10</v>
      </c>
      <c r="E1806" t="s">
        <v>65</v>
      </c>
      <c r="F1806" t="s">
        <v>59</v>
      </c>
      <c r="G1806" t="s">
        <v>52</v>
      </c>
      <c r="H1806" t="s">
        <v>25</v>
      </c>
      <c r="I1806" t="s">
        <v>13</v>
      </c>
    </row>
    <row r="1807" spans="2:9" hidden="1" x14ac:dyDescent="0.2">
      <c r="B1807" t="str">
        <f t="shared" si="28"/>
        <v>201110apartmentaverage1_bed_surveySoutheast Vancouver</v>
      </c>
      <c r="C1807">
        <v>2011</v>
      </c>
      <c r="D1807">
        <v>10</v>
      </c>
      <c r="E1807" t="s">
        <v>65</v>
      </c>
      <c r="F1807" t="s">
        <v>59</v>
      </c>
      <c r="G1807" t="s">
        <v>52</v>
      </c>
      <c r="H1807" t="s">
        <v>26</v>
      </c>
      <c r="I1807" t="s">
        <v>13</v>
      </c>
    </row>
    <row r="1808" spans="2:9" hidden="1" x14ac:dyDescent="0.2">
      <c r="B1808" t="str">
        <f t="shared" si="28"/>
        <v>201110apartmentaverage1_bed_surveyUniversity Endowment Lands</v>
      </c>
      <c r="C1808">
        <v>2011</v>
      </c>
      <c r="D1808">
        <v>10</v>
      </c>
      <c r="E1808" t="s">
        <v>65</v>
      </c>
      <c r="F1808" t="s">
        <v>59</v>
      </c>
      <c r="G1808" t="s">
        <v>52</v>
      </c>
      <c r="H1808" t="s">
        <v>27</v>
      </c>
      <c r="I1808" t="s">
        <v>13</v>
      </c>
    </row>
    <row r="1809" spans="2:9" hidden="1" x14ac:dyDescent="0.2">
      <c r="B1809" t="str">
        <f t="shared" si="28"/>
        <v>201110apartmentaverage1_bed_surveyCentral Park/Metrotown</v>
      </c>
      <c r="C1809">
        <v>2011</v>
      </c>
      <c r="D1809">
        <v>10</v>
      </c>
      <c r="E1809" t="s">
        <v>65</v>
      </c>
      <c r="F1809" t="s">
        <v>59</v>
      </c>
      <c r="G1809" t="s">
        <v>52</v>
      </c>
      <c r="H1809" t="s">
        <v>28</v>
      </c>
      <c r="I1809" t="s">
        <v>13</v>
      </c>
    </row>
    <row r="1810" spans="2:9" hidden="1" x14ac:dyDescent="0.2">
      <c r="B1810" t="str">
        <f t="shared" si="28"/>
        <v>201110apartmentaverage1_bed_surveySoutheast Burnaby</v>
      </c>
      <c r="C1810">
        <v>2011</v>
      </c>
      <c r="D1810">
        <v>10</v>
      </c>
      <c r="E1810" t="s">
        <v>65</v>
      </c>
      <c r="F1810" t="s">
        <v>59</v>
      </c>
      <c r="G1810" t="s">
        <v>52</v>
      </c>
      <c r="H1810" t="s">
        <v>29</v>
      </c>
      <c r="I1810" t="s">
        <v>13</v>
      </c>
    </row>
    <row r="1811" spans="2:9" hidden="1" x14ac:dyDescent="0.2">
      <c r="B1811" t="str">
        <f t="shared" si="28"/>
        <v>201110apartmentaverage1_bed_surveyNorth Burnaby</v>
      </c>
      <c r="C1811">
        <v>2011</v>
      </c>
      <c r="D1811">
        <v>10</v>
      </c>
      <c r="E1811" t="s">
        <v>65</v>
      </c>
      <c r="F1811" t="s">
        <v>59</v>
      </c>
      <c r="G1811" t="s">
        <v>52</v>
      </c>
      <c r="H1811" t="s">
        <v>31</v>
      </c>
      <c r="I1811" t="s">
        <v>13</v>
      </c>
    </row>
    <row r="1812" spans="2:9" hidden="1" x14ac:dyDescent="0.2">
      <c r="B1812" t="str">
        <f t="shared" si="28"/>
        <v>201110apartmentaverage1_bed_surveyNew Westminster</v>
      </c>
      <c r="C1812">
        <v>2011</v>
      </c>
      <c r="D1812">
        <v>10</v>
      </c>
      <c r="E1812" t="s">
        <v>65</v>
      </c>
      <c r="F1812" t="s">
        <v>59</v>
      </c>
      <c r="G1812" t="s">
        <v>52</v>
      </c>
      <c r="H1812" t="s">
        <v>32</v>
      </c>
      <c r="I1812" t="s">
        <v>13</v>
      </c>
    </row>
    <row r="1813" spans="2:9" hidden="1" x14ac:dyDescent="0.2">
      <c r="B1813" t="str">
        <f t="shared" si="28"/>
        <v>201110apartmentaverage1_bed_surveyNorth Vancouver City</v>
      </c>
      <c r="C1813">
        <v>2011</v>
      </c>
      <c r="D1813">
        <v>10</v>
      </c>
      <c r="E1813" t="s">
        <v>65</v>
      </c>
      <c r="F1813" t="s">
        <v>59</v>
      </c>
      <c r="G1813" t="s">
        <v>52</v>
      </c>
      <c r="H1813" t="s">
        <v>60</v>
      </c>
      <c r="I1813" t="s">
        <v>13</v>
      </c>
    </row>
    <row r="1814" spans="2:9" hidden="1" x14ac:dyDescent="0.2">
      <c r="B1814" t="str">
        <f t="shared" si="28"/>
        <v>201110apartmentaverage1_bed_surveyNorth Vancouver DM</v>
      </c>
      <c r="C1814">
        <v>2011</v>
      </c>
      <c r="D1814">
        <v>10</v>
      </c>
      <c r="E1814" t="s">
        <v>65</v>
      </c>
      <c r="F1814" t="s">
        <v>59</v>
      </c>
      <c r="G1814" t="s">
        <v>52</v>
      </c>
      <c r="H1814" t="s">
        <v>34</v>
      </c>
      <c r="I1814" t="s">
        <v>13</v>
      </c>
    </row>
    <row r="1815" spans="2:9" hidden="1" x14ac:dyDescent="0.2">
      <c r="B1815" t="str">
        <f t="shared" si="28"/>
        <v>201110apartmentaverage1_bed_surveyWest Vancouver</v>
      </c>
      <c r="C1815">
        <v>2011</v>
      </c>
      <c r="D1815">
        <v>10</v>
      </c>
      <c r="E1815" t="s">
        <v>65</v>
      </c>
      <c r="F1815" t="s">
        <v>59</v>
      </c>
      <c r="G1815" t="s">
        <v>52</v>
      </c>
      <c r="H1815" t="s">
        <v>35</v>
      </c>
      <c r="I1815" t="s">
        <v>13</v>
      </c>
    </row>
    <row r="1816" spans="2:9" hidden="1" x14ac:dyDescent="0.2">
      <c r="B1816" t="str">
        <f t="shared" si="28"/>
        <v>201110apartmentaverage1_bed_surveyRichmond</v>
      </c>
      <c r="C1816">
        <v>2011</v>
      </c>
      <c r="D1816">
        <v>10</v>
      </c>
      <c r="E1816" t="s">
        <v>65</v>
      </c>
      <c r="F1816" t="s">
        <v>59</v>
      </c>
      <c r="G1816" t="s">
        <v>52</v>
      </c>
      <c r="H1816" t="s">
        <v>36</v>
      </c>
      <c r="I1816" t="s">
        <v>13</v>
      </c>
    </row>
    <row r="1817" spans="2:9" hidden="1" x14ac:dyDescent="0.2">
      <c r="B1817" t="str">
        <f t="shared" si="28"/>
        <v>201110apartmentaverage1_bed_surveyDelta</v>
      </c>
      <c r="C1817">
        <v>2011</v>
      </c>
      <c r="D1817">
        <v>10</v>
      </c>
      <c r="E1817" t="s">
        <v>65</v>
      </c>
      <c r="F1817" t="s">
        <v>59</v>
      </c>
      <c r="G1817" t="s">
        <v>52</v>
      </c>
      <c r="H1817" t="s">
        <v>37</v>
      </c>
      <c r="I1817" t="s">
        <v>13</v>
      </c>
    </row>
    <row r="1818" spans="2:9" hidden="1" x14ac:dyDescent="0.2">
      <c r="B1818" t="str">
        <f t="shared" si="28"/>
        <v>201110apartmentaverage1_bed_surveySurrey</v>
      </c>
      <c r="C1818">
        <v>2011</v>
      </c>
      <c r="D1818">
        <v>10</v>
      </c>
      <c r="E1818" t="s">
        <v>65</v>
      </c>
      <c r="F1818" t="s">
        <v>59</v>
      </c>
      <c r="G1818" t="s">
        <v>52</v>
      </c>
      <c r="H1818" t="s">
        <v>38</v>
      </c>
      <c r="I1818" t="s">
        <v>13</v>
      </c>
    </row>
    <row r="1819" spans="2:9" hidden="1" x14ac:dyDescent="0.2">
      <c r="B1819" t="str">
        <f t="shared" si="28"/>
        <v>201110apartmentaverage1_bed_surveyWhite Rock</v>
      </c>
      <c r="C1819">
        <v>2011</v>
      </c>
      <c r="D1819">
        <v>10</v>
      </c>
      <c r="E1819" t="s">
        <v>65</v>
      </c>
      <c r="F1819" t="s">
        <v>59</v>
      </c>
      <c r="G1819" t="s">
        <v>52</v>
      </c>
      <c r="H1819" t="s">
        <v>39</v>
      </c>
      <c r="I1819" t="s">
        <v>13</v>
      </c>
    </row>
    <row r="1820" spans="2:9" hidden="1" x14ac:dyDescent="0.2">
      <c r="B1820" t="str">
        <f t="shared" si="28"/>
        <v>201110apartmentaverage1_bed_surveyLangley City and Langley DM</v>
      </c>
      <c r="C1820">
        <v>2011</v>
      </c>
      <c r="D1820">
        <v>10</v>
      </c>
      <c r="E1820" t="s">
        <v>65</v>
      </c>
      <c r="F1820" t="s">
        <v>59</v>
      </c>
      <c r="G1820" t="s">
        <v>52</v>
      </c>
      <c r="H1820" t="s">
        <v>40</v>
      </c>
      <c r="I1820" t="s">
        <v>13</v>
      </c>
    </row>
    <row r="1821" spans="2:9" hidden="1" x14ac:dyDescent="0.2">
      <c r="B1821" t="str">
        <f t="shared" si="28"/>
        <v>201110apartmentaverage1_bed_surveyTri-Cities</v>
      </c>
      <c r="C1821">
        <v>2011</v>
      </c>
      <c r="D1821">
        <v>10</v>
      </c>
      <c r="E1821" t="s">
        <v>65</v>
      </c>
      <c r="F1821" t="s">
        <v>59</v>
      </c>
      <c r="G1821" t="s">
        <v>52</v>
      </c>
      <c r="H1821" t="s">
        <v>41</v>
      </c>
      <c r="I1821" t="s">
        <v>13</v>
      </c>
    </row>
    <row r="1822" spans="2:9" hidden="1" x14ac:dyDescent="0.2">
      <c r="B1822" t="str">
        <f t="shared" si="28"/>
        <v>201110apartmentaverage1_bed_surveyMaple Ridge/Pitt Meadows</v>
      </c>
      <c r="C1822">
        <v>2011</v>
      </c>
      <c r="D1822">
        <v>10</v>
      </c>
      <c r="E1822" t="s">
        <v>65</v>
      </c>
      <c r="F1822" t="s">
        <v>59</v>
      </c>
      <c r="G1822" t="s">
        <v>52</v>
      </c>
      <c r="H1822" t="s">
        <v>42</v>
      </c>
      <c r="I1822" t="s">
        <v>13</v>
      </c>
    </row>
    <row r="1823" spans="2:9" hidden="1" x14ac:dyDescent="0.2">
      <c r="B1823" t="str">
        <f t="shared" si="28"/>
        <v>201110apartmentaverage1_bed_surveyVancouver</v>
      </c>
      <c r="C1823">
        <v>2011</v>
      </c>
      <c r="D1823">
        <v>10</v>
      </c>
      <c r="E1823" t="s">
        <v>65</v>
      </c>
      <c r="F1823" t="s">
        <v>59</v>
      </c>
      <c r="G1823" t="s">
        <v>52</v>
      </c>
      <c r="H1823" t="s">
        <v>43</v>
      </c>
      <c r="I1823" t="s">
        <v>13</v>
      </c>
    </row>
    <row r="1824" spans="2:9" hidden="1" x14ac:dyDescent="0.2">
      <c r="B1824" t="str">
        <f t="shared" si="28"/>
        <v>201010apartmentaverage1_bed_surveyWest End/Stanley Park</v>
      </c>
      <c r="C1824">
        <v>2010</v>
      </c>
      <c r="D1824">
        <v>10</v>
      </c>
      <c r="E1824" t="s">
        <v>65</v>
      </c>
      <c r="F1824" t="s">
        <v>59</v>
      </c>
      <c r="G1824" t="s">
        <v>52</v>
      </c>
      <c r="H1824" t="s">
        <v>12</v>
      </c>
      <c r="I1824" t="s">
        <v>13</v>
      </c>
    </row>
    <row r="1825" spans="2:9" hidden="1" x14ac:dyDescent="0.2">
      <c r="B1825" t="str">
        <f t="shared" si="28"/>
        <v>201010apartmentaverage1_bed_surveyEnglish Bay</v>
      </c>
      <c r="C1825">
        <v>2010</v>
      </c>
      <c r="D1825">
        <v>10</v>
      </c>
      <c r="E1825" t="s">
        <v>65</v>
      </c>
      <c r="F1825" t="s">
        <v>59</v>
      </c>
      <c r="G1825" t="s">
        <v>52</v>
      </c>
      <c r="H1825" t="s">
        <v>16</v>
      </c>
      <c r="I1825" t="s">
        <v>13</v>
      </c>
    </row>
    <row r="1826" spans="2:9" hidden="1" x14ac:dyDescent="0.2">
      <c r="B1826" t="str">
        <f t="shared" si="28"/>
        <v>201010apartmentaverage1_bed_surveyDowntown</v>
      </c>
      <c r="C1826">
        <v>2010</v>
      </c>
      <c r="D1826">
        <v>10</v>
      </c>
      <c r="E1826" t="s">
        <v>65</v>
      </c>
      <c r="F1826" t="s">
        <v>59</v>
      </c>
      <c r="G1826" t="s">
        <v>52</v>
      </c>
      <c r="H1826" t="s">
        <v>17</v>
      </c>
      <c r="I1826" t="s">
        <v>13</v>
      </c>
    </row>
    <row r="1827" spans="2:9" hidden="1" x14ac:dyDescent="0.2">
      <c r="B1827" t="str">
        <f t="shared" si="28"/>
        <v>201010apartmentaverage1_bed_surveySouth Granville/Oak</v>
      </c>
      <c r="C1827">
        <v>2010</v>
      </c>
      <c r="D1827">
        <v>10</v>
      </c>
      <c r="E1827" t="s">
        <v>65</v>
      </c>
      <c r="F1827" t="s">
        <v>59</v>
      </c>
      <c r="G1827" t="s">
        <v>52</v>
      </c>
      <c r="H1827" t="s">
        <v>19</v>
      </c>
      <c r="I1827" t="s">
        <v>13</v>
      </c>
    </row>
    <row r="1828" spans="2:9" hidden="1" x14ac:dyDescent="0.2">
      <c r="B1828" t="str">
        <f t="shared" si="28"/>
        <v>201010apartmentaverage1_bed_surveyKitsilano/Point Grey</v>
      </c>
      <c r="C1828">
        <v>2010</v>
      </c>
      <c r="D1828">
        <v>10</v>
      </c>
      <c r="E1828" t="s">
        <v>65</v>
      </c>
      <c r="F1828" t="s">
        <v>59</v>
      </c>
      <c r="G1828" t="s">
        <v>52</v>
      </c>
      <c r="H1828" t="s">
        <v>20</v>
      </c>
      <c r="I1828" t="s">
        <v>13</v>
      </c>
    </row>
    <row r="1829" spans="2:9" hidden="1" x14ac:dyDescent="0.2">
      <c r="B1829" t="str">
        <f t="shared" si="28"/>
        <v>201010apartmentaverage1_bed_surveyWestside/Kerrisdale</v>
      </c>
      <c r="C1829">
        <v>2010</v>
      </c>
      <c r="D1829">
        <v>10</v>
      </c>
      <c r="E1829" t="s">
        <v>65</v>
      </c>
      <c r="F1829" t="s">
        <v>59</v>
      </c>
      <c r="G1829" t="s">
        <v>52</v>
      </c>
      <c r="H1829" t="s">
        <v>21</v>
      </c>
      <c r="I1829" t="s">
        <v>13</v>
      </c>
    </row>
    <row r="1830" spans="2:9" hidden="1" x14ac:dyDescent="0.2">
      <c r="B1830" t="str">
        <f t="shared" si="28"/>
        <v>201010apartmentaverage1_bed_surveyMarpole</v>
      </c>
      <c r="C1830">
        <v>2010</v>
      </c>
      <c r="D1830">
        <v>10</v>
      </c>
      <c r="E1830" t="s">
        <v>65</v>
      </c>
      <c r="F1830" t="s">
        <v>59</v>
      </c>
      <c r="G1830" t="s">
        <v>52</v>
      </c>
      <c r="H1830" t="s">
        <v>23</v>
      </c>
      <c r="I1830" t="s">
        <v>13</v>
      </c>
    </row>
    <row r="1831" spans="2:9" hidden="1" x14ac:dyDescent="0.2">
      <c r="B1831" t="str">
        <f t="shared" si="28"/>
        <v>201010apartmentaverage1_bed_surveyMount Pleasant/Renfrew Heights</v>
      </c>
      <c r="C1831">
        <v>2010</v>
      </c>
      <c r="D1831">
        <v>10</v>
      </c>
      <c r="E1831" t="s">
        <v>65</v>
      </c>
      <c r="F1831" t="s">
        <v>59</v>
      </c>
      <c r="G1831" t="s">
        <v>52</v>
      </c>
      <c r="H1831" t="s">
        <v>24</v>
      </c>
      <c r="I1831" t="s">
        <v>13</v>
      </c>
    </row>
    <row r="1832" spans="2:9" hidden="1" x14ac:dyDescent="0.2">
      <c r="B1832" t="str">
        <f t="shared" si="28"/>
        <v>201010apartmentaverage1_bed_surveyEast Hastings</v>
      </c>
      <c r="C1832">
        <v>2010</v>
      </c>
      <c r="D1832">
        <v>10</v>
      </c>
      <c r="E1832" t="s">
        <v>65</v>
      </c>
      <c r="F1832" t="s">
        <v>59</v>
      </c>
      <c r="G1832" t="s">
        <v>52</v>
      </c>
      <c r="H1832" t="s">
        <v>25</v>
      </c>
      <c r="I1832" t="s">
        <v>13</v>
      </c>
    </row>
    <row r="1833" spans="2:9" hidden="1" x14ac:dyDescent="0.2">
      <c r="B1833" t="str">
        <f t="shared" si="28"/>
        <v>201010apartmentaverage1_bed_surveySoutheast Vancouver</v>
      </c>
      <c r="C1833">
        <v>2010</v>
      </c>
      <c r="D1833">
        <v>10</v>
      </c>
      <c r="E1833" t="s">
        <v>65</v>
      </c>
      <c r="F1833" t="s">
        <v>59</v>
      </c>
      <c r="G1833" t="s">
        <v>52</v>
      </c>
      <c r="H1833" t="s">
        <v>26</v>
      </c>
      <c r="I1833" t="s">
        <v>13</v>
      </c>
    </row>
    <row r="1834" spans="2:9" hidden="1" x14ac:dyDescent="0.2">
      <c r="B1834" t="str">
        <f t="shared" si="28"/>
        <v>201010apartmentaverage1_bed_surveyUniversity Endowment Lands</v>
      </c>
      <c r="C1834">
        <v>2010</v>
      </c>
      <c r="D1834">
        <v>10</v>
      </c>
      <c r="E1834" t="s">
        <v>65</v>
      </c>
      <c r="F1834" t="s">
        <v>59</v>
      </c>
      <c r="G1834" t="s">
        <v>52</v>
      </c>
      <c r="H1834" t="s">
        <v>27</v>
      </c>
      <c r="I1834" t="s">
        <v>13</v>
      </c>
    </row>
    <row r="1835" spans="2:9" hidden="1" x14ac:dyDescent="0.2">
      <c r="B1835" t="str">
        <f t="shared" si="28"/>
        <v>201010apartmentaverage1_bed_surveyCentral Park/Metrotown</v>
      </c>
      <c r="C1835">
        <v>2010</v>
      </c>
      <c r="D1835">
        <v>10</v>
      </c>
      <c r="E1835" t="s">
        <v>65</v>
      </c>
      <c r="F1835" t="s">
        <v>59</v>
      </c>
      <c r="G1835" t="s">
        <v>52</v>
      </c>
      <c r="H1835" t="s">
        <v>28</v>
      </c>
      <c r="I1835" t="s">
        <v>13</v>
      </c>
    </row>
    <row r="1836" spans="2:9" hidden="1" x14ac:dyDescent="0.2">
      <c r="B1836" t="str">
        <f t="shared" si="28"/>
        <v>201010apartmentaverage1_bed_surveySoutheast Burnaby</v>
      </c>
      <c r="C1836">
        <v>2010</v>
      </c>
      <c r="D1836">
        <v>10</v>
      </c>
      <c r="E1836" t="s">
        <v>65</v>
      </c>
      <c r="F1836" t="s">
        <v>59</v>
      </c>
      <c r="G1836" t="s">
        <v>52</v>
      </c>
      <c r="H1836" t="s">
        <v>29</v>
      </c>
      <c r="I1836" t="s">
        <v>13</v>
      </c>
    </row>
    <row r="1837" spans="2:9" hidden="1" x14ac:dyDescent="0.2">
      <c r="B1837" t="str">
        <f t="shared" si="28"/>
        <v>201010apartmentaverage1_bed_surveyNorth Burnaby</v>
      </c>
      <c r="C1837">
        <v>2010</v>
      </c>
      <c r="D1837">
        <v>10</v>
      </c>
      <c r="E1837" t="s">
        <v>65</v>
      </c>
      <c r="F1837" t="s">
        <v>59</v>
      </c>
      <c r="G1837" t="s">
        <v>52</v>
      </c>
      <c r="H1837" t="s">
        <v>31</v>
      </c>
      <c r="I1837" t="s">
        <v>13</v>
      </c>
    </row>
    <row r="1838" spans="2:9" hidden="1" x14ac:dyDescent="0.2">
      <c r="B1838" t="str">
        <f t="shared" si="28"/>
        <v>201010apartmentaverage1_bed_surveyNew Westminster</v>
      </c>
      <c r="C1838">
        <v>2010</v>
      </c>
      <c r="D1838">
        <v>10</v>
      </c>
      <c r="E1838" t="s">
        <v>65</v>
      </c>
      <c r="F1838" t="s">
        <v>59</v>
      </c>
      <c r="G1838" t="s">
        <v>52</v>
      </c>
      <c r="H1838" t="s">
        <v>32</v>
      </c>
      <c r="I1838" t="s">
        <v>13</v>
      </c>
    </row>
    <row r="1839" spans="2:9" hidden="1" x14ac:dyDescent="0.2">
      <c r="B1839" t="str">
        <f t="shared" si="28"/>
        <v>201010apartmentaverage1_bed_surveyNorth Vancouver City</v>
      </c>
      <c r="C1839">
        <v>2010</v>
      </c>
      <c r="D1839">
        <v>10</v>
      </c>
      <c r="E1839" t="s">
        <v>65</v>
      </c>
      <c r="F1839" t="s">
        <v>59</v>
      </c>
      <c r="G1839" t="s">
        <v>52</v>
      </c>
      <c r="H1839" t="s">
        <v>60</v>
      </c>
      <c r="I1839" t="s">
        <v>13</v>
      </c>
    </row>
    <row r="1840" spans="2:9" hidden="1" x14ac:dyDescent="0.2">
      <c r="B1840" t="str">
        <f t="shared" si="28"/>
        <v>201010apartmentaverage1_bed_surveyNorth Vancouver DM</v>
      </c>
      <c r="C1840">
        <v>2010</v>
      </c>
      <c r="D1840">
        <v>10</v>
      </c>
      <c r="E1840" t="s">
        <v>65</v>
      </c>
      <c r="F1840" t="s">
        <v>59</v>
      </c>
      <c r="G1840" t="s">
        <v>52</v>
      </c>
      <c r="H1840" t="s">
        <v>34</v>
      </c>
      <c r="I1840" t="s">
        <v>13</v>
      </c>
    </row>
    <row r="1841" spans="2:9" hidden="1" x14ac:dyDescent="0.2">
      <c r="B1841" t="str">
        <f t="shared" si="28"/>
        <v>201010apartmentaverage1_bed_surveyWest Vancouver</v>
      </c>
      <c r="C1841">
        <v>2010</v>
      </c>
      <c r="D1841">
        <v>10</v>
      </c>
      <c r="E1841" t="s">
        <v>65</v>
      </c>
      <c r="F1841" t="s">
        <v>59</v>
      </c>
      <c r="G1841" t="s">
        <v>52</v>
      </c>
      <c r="H1841" t="s">
        <v>35</v>
      </c>
      <c r="I1841" t="s">
        <v>13</v>
      </c>
    </row>
    <row r="1842" spans="2:9" hidden="1" x14ac:dyDescent="0.2">
      <c r="B1842" t="str">
        <f t="shared" si="28"/>
        <v>201010apartmentaverage1_bed_surveyRichmond</v>
      </c>
      <c r="C1842">
        <v>2010</v>
      </c>
      <c r="D1842">
        <v>10</v>
      </c>
      <c r="E1842" t="s">
        <v>65</v>
      </c>
      <c r="F1842" t="s">
        <v>59</v>
      </c>
      <c r="G1842" t="s">
        <v>52</v>
      </c>
      <c r="H1842" t="s">
        <v>36</v>
      </c>
      <c r="I1842" t="s">
        <v>13</v>
      </c>
    </row>
    <row r="1843" spans="2:9" hidden="1" x14ac:dyDescent="0.2">
      <c r="B1843" t="str">
        <f t="shared" si="28"/>
        <v>201010apartmentaverage1_bed_surveyDelta</v>
      </c>
      <c r="C1843">
        <v>2010</v>
      </c>
      <c r="D1843">
        <v>10</v>
      </c>
      <c r="E1843" t="s">
        <v>65</v>
      </c>
      <c r="F1843" t="s">
        <v>59</v>
      </c>
      <c r="G1843" t="s">
        <v>52</v>
      </c>
      <c r="H1843" t="s">
        <v>37</v>
      </c>
      <c r="I1843" t="s">
        <v>13</v>
      </c>
    </row>
    <row r="1844" spans="2:9" hidden="1" x14ac:dyDescent="0.2">
      <c r="B1844" t="str">
        <f t="shared" si="28"/>
        <v>201010apartmentaverage1_bed_surveySurrey</v>
      </c>
      <c r="C1844">
        <v>2010</v>
      </c>
      <c r="D1844">
        <v>10</v>
      </c>
      <c r="E1844" t="s">
        <v>65</v>
      </c>
      <c r="F1844" t="s">
        <v>59</v>
      </c>
      <c r="G1844" t="s">
        <v>52</v>
      </c>
      <c r="H1844" t="s">
        <v>38</v>
      </c>
      <c r="I1844" t="s">
        <v>13</v>
      </c>
    </row>
    <row r="1845" spans="2:9" hidden="1" x14ac:dyDescent="0.2">
      <c r="B1845" t="str">
        <f t="shared" si="28"/>
        <v>201010apartmentaverage1_bed_surveyWhite Rock</v>
      </c>
      <c r="C1845">
        <v>2010</v>
      </c>
      <c r="D1845">
        <v>10</v>
      </c>
      <c r="E1845" t="s">
        <v>65</v>
      </c>
      <c r="F1845" t="s">
        <v>59</v>
      </c>
      <c r="G1845" t="s">
        <v>52</v>
      </c>
      <c r="H1845" t="s">
        <v>39</v>
      </c>
      <c r="I1845" t="s">
        <v>13</v>
      </c>
    </row>
    <row r="1846" spans="2:9" hidden="1" x14ac:dyDescent="0.2">
      <c r="B1846" t="str">
        <f t="shared" si="28"/>
        <v>201010apartmentaverage1_bed_surveyLangley City and Langley DM</v>
      </c>
      <c r="C1846">
        <v>2010</v>
      </c>
      <c r="D1846">
        <v>10</v>
      </c>
      <c r="E1846" t="s">
        <v>65</v>
      </c>
      <c r="F1846" t="s">
        <v>59</v>
      </c>
      <c r="G1846" t="s">
        <v>52</v>
      </c>
      <c r="H1846" t="s">
        <v>40</v>
      </c>
      <c r="I1846" t="s">
        <v>13</v>
      </c>
    </row>
    <row r="1847" spans="2:9" hidden="1" x14ac:dyDescent="0.2">
      <c r="B1847" t="str">
        <f t="shared" si="28"/>
        <v>201010apartmentaverage1_bed_surveyTri-Cities</v>
      </c>
      <c r="C1847">
        <v>2010</v>
      </c>
      <c r="D1847">
        <v>10</v>
      </c>
      <c r="E1847" t="s">
        <v>65</v>
      </c>
      <c r="F1847" t="s">
        <v>59</v>
      </c>
      <c r="G1847" t="s">
        <v>52</v>
      </c>
      <c r="H1847" t="s">
        <v>41</v>
      </c>
      <c r="I1847" t="s">
        <v>13</v>
      </c>
    </row>
    <row r="1848" spans="2:9" hidden="1" x14ac:dyDescent="0.2">
      <c r="B1848" t="str">
        <f t="shared" si="28"/>
        <v>201010apartmentaverage1_bed_surveyMaple Ridge/Pitt Meadows</v>
      </c>
      <c r="C1848">
        <v>2010</v>
      </c>
      <c r="D1848">
        <v>10</v>
      </c>
      <c r="E1848" t="s">
        <v>65</v>
      </c>
      <c r="F1848" t="s">
        <v>59</v>
      </c>
      <c r="G1848" t="s">
        <v>52</v>
      </c>
      <c r="H1848" t="s">
        <v>42</v>
      </c>
      <c r="I1848" t="s">
        <v>13</v>
      </c>
    </row>
    <row r="1849" spans="2:9" hidden="1" x14ac:dyDescent="0.2">
      <c r="B1849" t="str">
        <f t="shared" si="28"/>
        <v>201010apartmentaverage1_bed_surveyVancouver</v>
      </c>
      <c r="C1849">
        <v>2010</v>
      </c>
      <c r="D1849">
        <v>10</v>
      </c>
      <c r="E1849" t="s">
        <v>65</v>
      </c>
      <c r="F1849" t="s">
        <v>59</v>
      </c>
      <c r="G1849" t="s">
        <v>52</v>
      </c>
      <c r="H1849" t="s">
        <v>43</v>
      </c>
      <c r="I1849" t="s">
        <v>13</v>
      </c>
    </row>
    <row r="1850" spans="2:9" hidden="1" x14ac:dyDescent="0.2">
      <c r="B1850" t="str">
        <f t="shared" si="28"/>
        <v>200910apartmentaverage1_bed_surveyVancouver</v>
      </c>
      <c r="C1850">
        <v>2009</v>
      </c>
      <c r="D1850">
        <v>10</v>
      </c>
      <c r="E1850" t="s">
        <v>65</v>
      </c>
      <c r="F1850" t="s">
        <v>59</v>
      </c>
      <c r="G1850" t="s">
        <v>52</v>
      </c>
      <c r="H1850" t="s">
        <v>43</v>
      </c>
      <c r="I1850" t="s">
        <v>13</v>
      </c>
    </row>
    <row r="1851" spans="2:9" hidden="1" x14ac:dyDescent="0.2">
      <c r="B1851" t="str">
        <f t="shared" si="28"/>
        <v>200810apartmentaverage1_bed_surveyVancouver</v>
      </c>
      <c r="C1851">
        <v>2008</v>
      </c>
      <c r="D1851">
        <v>10</v>
      </c>
      <c r="E1851" t="s">
        <v>65</v>
      </c>
      <c r="F1851" t="s">
        <v>59</v>
      </c>
      <c r="G1851" t="s">
        <v>52</v>
      </c>
      <c r="H1851" t="s">
        <v>43</v>
      </c>
      <c r="I1851" t="s">
        <v>13</v>
      </c>
    </row>
    <row r="1852" spans="2:9" hidden="1" x14ac:dyDescent="0.2">
      <c r="B1852" t="str">
        <f t="shared" si="28"/>
        <v>200710apartmentaverage1_bed_surveyVancouver</v>
      </c>
      <c r="C1852">
        <v>2007</v>
      </c>
      <c r="D1852">
        <v>10</v>
      </c>
      <c r="E1852" t="s">
        <v>65</v>
      </c>
      <c r="F1852" t="s">
        <v>59</v>
      </c>
      <c r="G1852" t="s">
        <v>52</v>
      </c>
      <c r="H1852" t="s">
        <v>43</v>
      </c>
      <c r="I1852" t="s">
        <v>13</v>
      </c>
    </row>
    <row r="1853" spans="2:9" hidden="1" x14ac:dyDescent="0.2">
      <c r="B1853" t="str">
        <f t="shared" si="28"/>
        <v>200610apartmentaverage1_bed_surveyVancouver</v>
      </c>
      <c r="C1853">
        <v>2006</v>
      </c>
      <c r="D1853">
        <v>10</v>
      </c>
      <c r="E1853" t="s">
        <v>65</v>
      </c>
      <c r="F1853" t="s">
        <v>59</v>
      </c>
      <c r="G1853" t="s">
        <v>52</v>
      </c>
      <c r="H1853" t="s">
        <v>43</v>
      </c>
      <c r="I1853" t="s">
        <v>13</v>
      </c>
    </row>
    <row r="1854" spans="2:9" hidden="1" x14ac:dyDescent="0.2">
      <c r="B1854" t="str">
        <f t="shared" si="28"/>
        <v>201910apartmentmedian1_bed_surveyWest End/Stanley Park</v>
      </c>
      <c r="C1854">
        <v>2019</v>
      </c>
      <c r="D1854">
        <v>10</v>
      </c>
      <c r="E1854" t="s">
        <v>65</v>
      </c>
      <c r="F1854" t="s">
        <v>61</v>
      </c>
      <c r="G1854" t="s">
        <v>52</v>
      </c>
      <c r="H1854" t="s">
        <v>12</v>
      </c>
      <c r="I1854" t="s">
        <v>13</v>
      </c>
    </row>
    <row r="1855" spans="2:9" hidden="1" x14ac:dyDescent="0.2">
      <c r="B1855" t="str">
        <f t="shared" si="28"/>
        <v>201910apartmentmedian1_bed_surveyEnglish Bay</v>
      </c>
      <c r="C1855">
        <v>2019</v>
      </c>
      <c r="D1855">
        <v>10</v>
      </c>
      <c r="E1855" t="s">
        <v>65</v>
      </c>
      <c r="F1855" t="s">
        <v>61</v>
      </c>
      <c r="G1855" t="s">
        <v>52</v>
      </c>
      <c r="H1855" t="s">
        <v>16</v>
      </c>
      <c r="I1855" t="s">
        <v>13</v>
      </c>
    </row>
    <row r="1856" spans="2:9" hidden="1" x14ac:dyDescent="0.2">
      <c r="B1856" t="str">
        <f t="shared" si="28"/>
        <v>201910apartmentmedian1_bed_surveyDowntown</v>
      </c>
      <c r="C1856">
        <v>2019</v>
      </c>
      <c r="D1856">
        <v>10</v>
      </c>
      <c r="E1856" t="s">
        <v>65</v>
      </c>
      <c r="F1856" t="s">
        <v>61</v>
      </c>
      <c r="G1856" t="s">
        <v>52</v>
      </c>
      <c r="H1856" t="s">
        <v>17</v>
      </c>
      <c r="I1856" t="s">
        <v>13</v>
      </c>
    </row>
    <row r="1857" spans="2:9" hidden="1" x14ac:dyDescent="0.2">
      <c r="B1857" t="str">
        <f t="shared" si="28"/>
        <v>201910apartmentmedian1_bed_surveySouth Granville/Oak</v>
      </c>
      <c r="C1857">
        <v>2019</v>
      </c>
      <c r="D1857">
        <v>10</v>
      </c>
      <c r="E1857" t="s">
        <v>65</v>
      </c>
      <c r="F1857" t="s">
        <v>61</v>
      </c>
      <c r="G1857" t="s">
        <v>52</v>
      </c>
      <c r="H1857" t="s">
        <v>19</v>
      </c>
      <c r="I1857" t="s">
        <v>13</v>
      </c>
    </row>
    <row r="1858" spans="2:9" hidden="1" x14ac:dyDescent="0.2">
      <c r="B1858" t="str">
        <f t="shared" si="28"/>
        <v>201910apartmentmedian1_bed_surveyKitsilano/Point Grey</v>
      </c>
      <c r="C1858">
        <v>2019</v>
      </c>
      <c r="D1858">
        <v>10</v>
      </c>
      <c r="E1858" t="s">
        <v>65</v>
      </c>
      <c r="F1858" t="s">
        <v>61</v>
      </c>
      <c r="G1858" t="s">
        <v>52</v>
      </c>
      <c r="H1858" t="s">
        <v>20</v>
      </c>
      <c r="I1858" t="s">
        <v>13</v>
      </c>
    </row>
    <row r="1859" spans="2:9" hidden="1" x14ac:dyDescent="0.2">
      <c r="B1859" t="str">
        <f t="shared" si="28"/>
        <v>201910apartmentmedian1_bed_surveyWestside/Kerrisdale</v>
      </c>
      <c r="C1859">
        <v>2019</v>
      </c>
      <c r="D1859">
        <v>10</v>
      </c>
      <c r="E1859" t="s">
        <v>65</v>
      </c>
      <c r="F1859" t="s">
        <v>61</v>
      </c>
      <c r="G1859" t="s">
        <v>52</v>
      </c>
      <c r="H1859" t="s">
        <v>21</v>
      </c>
      <c r="I1859" t="s">
        <v>13</v>
      </c>
    </row>
    <row r="1860" spans="2:9" hidden="1" x14ac:dyDescent="0.2">
      <c r="B1860" t="str">
        <f t="shared" si="28"/>
        <v>201910apartmentmedian1_bed_surveyMarpole</v>
      </c>
      <c r="C1860">
        <v>2019</v>
      </c>
      <c r="D1860">
        <v>10</v>
      </c>
      <c r="E1860" t="s">
        <v>65</v>
      </c>
      <c r="F1860" t="s">
        <v>61</v>
      </c>
      <c r="G1860" t="s">
        <v>52</v>
      </c>
      <c r="H1860" t="s">
        <v>23</v>
      </c>
      <c r="I1860" t="s">
        <v>13</v>
      </c>
    </row>
    <row r="1861" spans="2:9" hidden="1" x14ac:dyDescent="0.2">
      <c r="B1861" t="str">
        <f t="shared" si="28"/>
        <v>201910apartmentmedian1_bed_surveyMount Pleasant/Renfrew Heights</v>
      </c>
      <c r="C1861">
        <v>2019</v>
      </c>
      <c r="D1861">
        <v>10</v>
      </c>
      <c r="E1861" t="s">
        <v>65</v>
      </c>
      <c r="F1861" t="s">
        <v>61</v>
      </c>
      <c r="G1861" t="s">
        <v>52</v>
      </c>
      <c r="H1861" t="s">
        <v>24</v>
      </c>
      <c r="I1861" t="s">
        <v>13</v>
      </c>
    </row>
    <row r="1862" spans="2:9" hidden="1" x14ac:dyDescent="0.2">
      <c r="B1862" t="str">
        <f t="shared" ref="B1862:B1925" si="29">C1862&amp;D1862&amp;E1862&amp;F1862&amp;G1862&amp;H1862</f>
        <v>201910apartmentmedian1_bed_surveyEast Hastings</v>
      </c>
      <c r="C1862">
        <v>2019</v>
      </c>
      <c r="D1862">
        <v>10</v>
      </c>
      <c r="E1862" t="s">
        <v>65</v>
      </c>
      <c r="F1862" t="s">
        <v>61</v>
      </c>
      <c r="G1862" t="s">
        <v>52</v>
      </c>
      <c r="H1862" t="s">
        <v>25</v>
      </c>
      <c r="I1862" t="s">
        <v>13</v>
      </c>
    </row>
    <row r="1863" spans="2:9" hidden="1" x14ac:dyDescent="0.2">
      <c r="B1863" t="str">
        <f t="shared" si="29"/>
        <v>201910apartmentmedian1_bed_surveySoutheast Vancouver</v>
      </c>
      <c r="C1863">
        <v>2019</v>
      </c>
      <c r="D1863">
        <v>10</v>
      </c>
      <c r="E1863" t="s">
        <v>65</v>
      </c>
      <c r="F1863" t="s">
        <v>61</v>
      </c>
      <c r="G1863" t="s">
        <v>52</v>
      </c>
      <c r="H1863" t="s">
        <v>26</v>
      </c>
      <c r="I1863" t="s">
        <v>13</v>
      </c>
    </row>
    <row r="1864" spans="2:9" hidden="1" x14ac:dyDescent="0.2">
      <c r="B1864" t="str">
        <f t="shared" si="29"/>
        <v>201910apartmentmedian1_bed_surveyUniversity Endowment Lands</v>
      </c>
      <c r="C1864">
        <v>2019</v>
      </c>
      <c r="D1864">
        <v>10</v>
      </c>
      <c r="E1864" t="s">
        <v>65</v>
      </c>
      <c r="F1864" t="s">
        <v>61</v>
      </c>
      <c r="G1864" t="s">
        <v>52</v>
      </c>
      <c r="H1864" t="s">
        <v>27</v>
      </c>
      <c r="I1864" t="s">
        <v>13</v>
      </c>
    </row>
    <row r="1865" spans="2:9" hidden="1" x14ac:dyDescent="0.2">
      <c r="B1865" t="str">
        <f t="shared" si="29"/>
        <v>201910apartmentmedian1_bed_surveyCentral Park/Metrotown</v>
      </c>
      <c r="C1865">
        <v>2019</v>
      </c>
      <c r="D1865">
        <v>10</v>
      </c>
      <c r="E1865" t="s">
        <v>65</v>
      </c>
      <c r="F1865" t="s">
        <v>61</v>
      </c>
      <c r="G1865" t="s">
        <v>52</v>
      </c>
      <c r="H1865" t="s">
        <v>28</v>
      </c>
      <c r="I1865" t="s">
        <v>13</v>
      </c>
    </row>
    <row r="1866" spans="2:9" hidden="1" x14ac:dyDescent="0.2">
      <c r="B1866" t="str">
        <f t="shared" si="29"/>
        <v>201910apartmentmedian1_bed_surveySoutheast Burnaby</v>
      </c>
      <c r="C1866">
        <v>2019</v>
      </c>
      <c r="D1866">
        <v>10</v>
      </c>
      <c r="E1866" t="s">
        <v>65</v>
      </c>
      <c r="F1866" t="s">
        <v>61</v>
      </c>
      <c r="G1866" t="s">
        <v>52</v>
      </c>
      <c r="H1866" t="s">
        <v>29</v>
      </c>
      <c r="I1866" t="s">
        <v>13</v>
      </c>
    </row>
    <row r="1867" spans="2:9" hidden="1" x14ac:dyDescent="0.2">
      <c r="B1867" t="str">
        <f t="shared" si="29"/>
        <v>201910apartmentmedian1_bed_surveyNorth Burnaby</v>
      </c>
      <c r="C1867">
        <v>2019</v>
      </c>
      <c r="D1867">
        <v>10</v>
      </c>
      <c r="E1867" t="s">
        <v>65</v>
      </c>
      <c r="F1867" t="s">
        <v>61</v>
      </c>
      <c r="G1867" t="s">
        <v>52</v>
      </c>
      <c r="H1867" t="s">
        <v>31</v>
      </c>
      <c r="I1867" t="s">
        <v>13</v>
      </c>
    </row>
    <row r="1868" spans="2:9" hidden="1" x14ac:dyDescent="0.2">
      <c r="B1868" t="str">
        <f t="shared" si="29"/>
        <v>201910apartmentmedian1_bed_surveyNew Westminster</v>
      </c>
      <c r="C1868">
        <v>2019</v>
      </c>
      <c r="D1868">
        <v>10</v>
      </c>
      <c r="E1868" t="s">
        <v>65</v>
      </c>
      <c r="F1868" t="s">
        <v>61</v>
      </c>
      <c r="G1868" t="s">
        <v>52</v>
      </c>
      <c r="H1868" t="s">
        <v>32</v>
      </c>
      <c r="I1868" t="s">
        <v>13</v>
      </c>
    </row>
    <row r="1869" spans="2:9" hidden="1" x14ac:dyDescent="0.2">
      <c r="B1869" t="str">
        <f t="shared" si="29"/>
        <v>201910apartmentmedian1_bed_surveyNorth Vancouver CY</v>
      </c>
      <c r="C1869">
        <v>2019</v>
      </c>
      <c r="D1869">
        <v>10</v>
      </c>
      <c r="E1869" t="s">
        <v>65</v>
      </c>
      <c r="F1869" t="s">
        <v>61</v>
      </c>
      <c r="G1869" t="s">
        <v>52</v>
      </c>
      <c r="H1869" t="s">
        <v>33</v>
      </c>
      <c r="I1869" t="s">
        <v>13</v>
      </c>
    </row>
    <row r="1870" spans="2:9" hidden="1" x14ac:dyDescent="0.2">
      <c r="B1870" t="str">
        <f t="shared" si="29"/>
        <v>201910apartmentmedian1_bed_surveyNorth Vancouver DM</v>
      </c>
      <c r="C1870">
        <v>2019</v>
      </c>
      <c r="D1870">
        <v>10</v>
      </c>
      <c r="E1870" t="s">
        <v>65</v>
      </c>
      <c r="F1870" t="s">
        <v>61</v>
      </c>
      <c r="G1870" t="s">
        <v>52</v>
      </c>
      <c r="H1870" t="s">
        <v>34</v>
      </c>
      <c r="I1870" t="s">
        <v>13</v>
      </c>
    </row>
    <row r="1871" spans="2:9" hidden="1" x14ac:dyDescent="0.2">
      <c r="B1871" t="str">
        <f t="shared" si="29"/>
        <v>201910apartmentmedian1_bed_surveyWest Vancouver</v>
      </c>
      <c r="C1871">
        <v>2019</v>
      </c>
      <c r="D1871">
        <v>10</v>
      </c>
      <c r="E1871" t="s">
        <v>65</v>
      </c>
      <c r="F1871" t="s">
        <v>61</v>
      </c>
      <c r="G1871" t="s">
        <v>52</v>
      </c>
      <c r="H1871" t="s">
        <v>35</v>
      </c>
      <c r="I1871" t="s">
        <v>13</v>
      </c>
    </row>
    <row r="1872" spans="2:9" hidden="1" x14ac:dyDescent="0.2">
      <c r="B1872" t="str">
        <f t="shared" si="29"/>
        <v>201910apartmentmedian1_bed_surveyRichmond</v>
      </c>
      <c r="C1872">
        <v>2019</v>
      </c>
      <c r="D1872">
        <v>10</v>
      </c>
      <c r="E1872" t="s">
        <v>65</v>
      </c>
      <c r="F1872" t="s">
        <v>61</v>
      </c>
      <c r="G1872" t="s">
        <v>52</v>
      </c>
      <c r="H1872" t="s">
        <v>36</v>
      </c>
      <c r="I1872" t="s">
        <v>13</v>
      </c>
    </row>
    <row r="1873" spans="2:9" hidden="1" x14ac:dyDescent="0.2">
      <c r="B1873" t="str">
        <f t="shared" si="29"/>
        <v>201910apartmentmedian1_bed_surveyDelta</v>
      </c>
      <c r="C1873">
        <v>2019</v>
      </c>
      <c r="D1873">
        <v>10</v>
      </c>
      <c r="E1873" t="s">
        <v>65</v>
      </c>
      <c r="F1873" t="s">
        <v>61</v>
      </c>
      <c r="G1873" t="s">
        <v>52</v>
      </c>
      <c r="H1873" t="s">
        <v>37</v>
      </c>
      <c r="I1873" t="s">
        <v>13</v>
      </c>
    </row>
    <row r="1874" spans="2:9" hidden="1" x14ac:dyDescent="0.2">
      <c r="B1874" t="str">
        <f t="shared" si="29"/>
        <v>201910apartmentmedian1_bed_surveySurrey</v>
      </c>
      <c r="C1874">
        <v>2019</v>
      </c>
      <c r="D1874">
        <v>10</v>
      </c>
      <c r="E1874" t="s">
        <v>65</v>
      </c>
      <c r="F1874" t="s">
        <v>61</v>
      </c>
      <c r="G1874" t="s">
        <v>52</v>
      </c>
      <c r="H1874" t="s">
        <v>38</v>
      </c>
      <c r="I1874" t="s">
        <v>13</v>
      </c>
    </row>
    <row r="1875" spans="2:9" hidden="1" x14ac:dyDescent="0.2">
      <c r="B1875" t="str">
        <f t="shared" si="29"/>
        <v>201910apartmentmedian1_bed_surveyWhite Rock</v>
      </c>
      <c r="C1875">
        <v>2019</v>
      </c>
      <c r="D1875">
        <v>10</v>
      </c>
      <c r="E1875" t="s">
        <v>65</v>
      </c>
      <c r="F1875" t="s">
        <v>61</v>
      </c>
      <c r="G1875" t="s">
        <v>52</v>
      </c>
      <c r="H1875" t="s">
        <v>39</v>
      </c>
      <c r="I1875" t="s">
        <v>13</v>
      </c>
    </row>
    <row r="1876" spans="2:9" hidden="1" x14ac:dyDescent="0.2">
      <c r="B1876" t="str">
        <f t="shared" si="29"/>
        <v>201910apartmentmedian1_bed_surveyLangley City and Langley DM</v>
      </c>
      <c r="C1876">
        <v>2019</v>
      </c>
      <c r="D1876">
        <v>10</v>
      </c>
      <c r="E1876" t="s">
        <v>65</v>
      </c>
      <c r="F1876" t="s">
        <v>61</v>
      </c>
      <c r="G1876" t="s">
        <v>52</v>
      </c>
      <c r="H1876" t="s">
        <v>40</v>
      </c>
      <c r="I1876" t="s">
        <v>13</v>
      </c>
    </row>
    <row r="1877" spans="2:9" hidden="1" x14ac:dyDescent="0.2">
      <c r="B1877" t="str">
        <f t="shared" si="29"/>
        <v>201910apartmentmedian1_bed_surveyTri-Cities</v>
      </c>
      <c r="C1877">
        <v>2019</v>
      </c>
      <c r="D1877">
        <v>10</v>
      </c>
      <c r="E1877" t="s">
        <v>65</v>
      </c>
      <c r="F1877" t="s">
        <v>61</v>
      </c>
      <c r="G1877" t="s">
        <v>52</v>
      </c>
      <c r="H1877" t="s">
        <v>41</v>
      </c>
      <c r="I1877" t="s">
        <v>13</v>
      </c>
    </row>
    <row r="1878" spans="2:9" hidden="1" x14ac:dyDescent="0.2">
      <c r="B1878" t="str">
        <f t="shared" si="29"/>
        <v>201910apartmentmedian1_bed_surveyMaple Ridge/Pitt Meadows</v>
      </c>
      <c r="C1878">
        <v>2019</v>
      </c>
      <c r="D1878">
        <v>10</v>
      </c>
      <c r="E1878" t="s">
        <v>65</v>
      </c>
      <c r="F1878" t="s">
        <v>61</v>
      </c>
      <c r="G1878" t="s">
        <v>52</v>
      </c>
      <c r="H1878" t="s">
        <v>42</v>
      </c>
      <c r="I1878" t="s">
        <v>15</v>
      </c>
    </row>
    <row r="1879" spans="2:9" hidden="1" x14ac:dyDescent="0.2">
      <c r="B1879" t="str">
        <f t="shared" si="29"/>
        <v>201910apartmentmedian1_bed_surveyVancouver</v>
      </c>
      <c r="C1879">
        <v>2019</v>
      </c>
      <c r="D1879">
        <v>10</v>
      </c>
      <c r="E1879" t="s">
        <v>65</v>
      </c>
      <c r="F1879" t="s">
        <v>61</v>
      </c>
      <c r="G1879" t="s">
        <v>52</v>
      </c>
      <c r="H1879" t="s">
        <v>43</v>
      </c>
      <c r="I1879" t="s">
        <v>13</v>
      </c>
    </row>
    <row r="1880" spans="2:9" hidden="1" x14ac:dyDescent="0.2">
      <c r="B1880" t="str">
        <f t="shared" si="29"/>
        <v>201810apartmentmedian1_bed_surveyWest End/Stanley Park</v>
      </c>
      <c r="C1880">
        <v>2018</v>
      </c>
      <c r="D1880">
        <v>10</v>
      </c>
      <c r="E1880" t="s">
        <v>65</v>
      </c>
      <c r="F1880" t="s">
        <v>61</v>
      </c>
      <c r="G1880" t="s">
        <v>52</v>
      </c>
      <c r="H1880" t="s">
        <v>12</v>
      </c>
      <c r="I1880" t="s">
        <v>13</v>
      </c>
    </row>
    <row r="1881" spans="2:9" hidden="1" x14ac:dyDescent="0.2">
      <c r="B1881" t="str">
        <f t="shared" si="29"/>
        <v>201810apartmentmedian1_bed_surveyEnglish Bay</v>
      </c>
      <c r="C1881">
        <v>2018</v>
      </c>
      <c r="D1881">
        <v>10</v>
      </c>
      <c r="E1881" t="s">
        <v>65</v>
      </c>
      <c r="F1881" t="s">
        <v>61</v>
      </c>
      <c r="G1881" t="s">
        <v>52</v>
      </c>
      <c r="H1881" t="s">
        <v>16</v>
      </c>
      <c r="I1881" t="s">
        <v>13</v>
      </c>
    </row>
    <row r="1882" spans="2:9" hidden="1" x14ac:dyDescent="0.2">
      <c r="B1882" t="str">
        <f t="shared" si="29"/>
        <v>201810apartmentmedian1_bed_surveyDowntown</v>
      </c>
      <c r="C1882">
        <v>2018</v>
      </c>
      <c r="D1882">
        <v>10</v>
      </c>
      <c r="E1882" t="s">
        <v>65</v>
      </c>
      <c r="F1882" t="s">
        <v>61</v>
      </c>
      <c r="G1882" t="s">
        <v>52</v>
      </c>
      <c r="H1882" t="s">
        <v>17</v>
      </c>
      <c r="I1882" t="s">
        <v>13</v>
      </c>
    </row>
    <row r="1883" spans="2:9" hidden="1" x14ac:dyDescent="0.2">
      <c r="B1883" t="str">
        <f t="shared" si="29"/>
        <v>201810apartmentmedian1_bed_surveySouth Granville/Oak</v>
      </c>
      <c r="C1883">
        <v>2018</v>
      </c>
      <c r="D1883">
        <v>10</v>
      </c>
      <c r="E1883" t="s">
        <v>65</v>
      </c>
      <c r="F1883" t="s">
        <v>61</v>
      </c>
      <c r="G1883" t="s">
        <v>52</v>
      </c>
      <c r="H1883" t="s">
        <v>19</v>
      </c>
      <c r="I1883" t="s">
        <v>13</v>
      </c>
    </row>
    <row r="1884" spans="2:9" hidden="1" x14ac:dyDescent="0.2">
      <c r="B1884" t="str">
        <f t="shared" si="29"/>
        <v>201810apartmentmedian1_bed_surveyKitsilano/Point Grey</v>
      </c>
      <c r="C1884">
        <v>2018</v>
      </c>
      <c r="D1884">
        <v>10</v>
      </c>
      <c r="E1884" t="s">
        <v>65</v>
      </c>
      <c r="F1884" t="s">
        <v>61</v>
      </c>
      <c r="G1884" t="s">
        <v>52</v>
      </c>
      <c r="H1884" t="s">
        <v>20</v>
      </c>
      <c r="I1884" t="s">
        <v>13</v>
      </c>
    </row>
    <row r="1885" spans="2:9" hidden="1" x14ac:dyDescent="0.2">
      <c r="B1885" t="str">
        <f t="shared" si="29"/>
        <v>201810apartmentmedian1_bed_surveyWestside/Kerrisdale</v>
      </c>
      <c r="C1885">
        <v>2018</v>
      </c>
      <c r="D1885">
        <v>10</v>
      </c>
      <c r="E1885" t="s">
        <v>65</v>
      </c>
      <c r="F1885" t="s">
        <v>61</v>
      </c>
      <c r="G1885" t="s">
        <v>52</v>
      </c>
      <c r="H1885" t="s">
        <v>21</v>
      </c>
      <c r="I1885" t="s">
        <v>13</v>
      </c>
    </row>
    <row r="1886" spans="2:9" hidden="1" x14ac:dyDescent="0.2">
      <c r="B1886" t="str">
        <f t="shared" si="29"/>
        <v>201810apartmentmedian1_bed_surveyMarpole</v>
      </c>
      <c r="C1886">
        <v>2018</v>
      </c>
      <c r="D1886">
        <v>10</v>
      </c>
      <c r="E1886" t="s">
        <v>65</v>
      </c>
      <c r="F1886" t="s">
        <v>61</v>
      </c>
      <c r="G1886" t="s">
        <v>52</v>
      </c>
      <c r="H1886" t="s">
        <v>23</v>
      </c>
      <c r="I1886" t="s">
        <v>13</v>
      </c>
    </row>
    <row r="1887" spans="2:9" hidden="1" x14ac:dyDescent="0.2">
      <c r="B1887" t="str">
        <f t="shared" si="29"/>
        <v>201810apartmentmedian1_bed_surveyMount Pleasant/Renfrew Heights</v>
      </c>
      <c r="C1887">
        <v>2018</v>
      </c>
      <c r="D1887">
        <v>10</v>
      </c>
      <c r="E1887" t="s">
        <v>65</v>
      </c>
      <c r="F1887" t="s">
        <v>61</v>
      </c>
      <c r="G1887" t="s">
        <v>52</v>
      </c>
      <c r="H1887" t="s">
        <v>24</v>
      </c>
      <c r="I1887" t="s">
        <v>13</v>
      </c>
    </row>
    <row r="1888" spans="2:9" hidden="1" x14ac:dyDescent="0.2">
      <c r="B1888" t="str">
        <f t="shared" si="29"/>
        <v>201810apartmentmedian1_bed_surveyEast Hastings</v>
      </c>
      <c r="C1888">
        <v>2018</v>
      </c>
      <c r="D1888">
        <v>10</v>
      </c>
      <c r="E1888" t="s">
        <v>65</v>
      </c>
      <c r="F1888" t="s">
        <v>61</v>
      </c>
      <c r="G1888" t="s">
        <v>52</v>
      </c>
      <c r="H1888" t="s">
        <v>25</v>
      </c>
      <c r="I1888" t="s">
        <v>13</v>
      </c>
    </row>
    <row r="1889" spans="2:9" hidden="1" x14ac:dyDescent="0.2">
      <c r="B1889" t="str">
        <f t="shared" si="29"/>
        <v>201810apartmentmedian1_bed_surveySoutheast Vancouver</v>
      </c>
      <c r="C1889">
        <v>2018</v>
      </c>
      <c r="D1889">
        <v>10</v>
      </c>
      <c r="E1889" t="s">
        <v>65</v>
      </c>
      <c r="F1889" t="s">
        <v>61</v>
      </c>
      <c r="G1889" t="s">
        <v>52</v>
      </c>
      <c r="H1889" t="s">
        <v>26</v>
      </c>
      <c r="I1889" t="s">
        <v>13</v>
      </c>
    </row>
    <row r="1890" spans="2:9" hidden="1" x14ac:dyDescent="0.2">
      <c r="B1890" t="str">
        <f t="shared" si="29"/>
        <v>201810apartmentmedian1_bed_surveyUniversity Endowment Lands</v>
      </c>
      <c r="C1890">
        <v>2018</v>
      </c>
      <c r="D1890">
        <v>10</v>
      </c>
      <c r="E1890" t="s">
        <v>65</v>
      </c>
      <c r="F1890" t="s">
        <v>61</v>
      </c>
      <c r="G1890" t="s">
        <v>52</v>
      </c>
      <c r="H1890" t="s">
        <v>27</v>
      </c>
      <c r="I1890" t="s">
        <v>13</v>
      </c>
    </row>
    <row r="1891" spans="2:9" hidden="1" x14ac:dyDescent="0.2">
      <c r="B1891" t="str">
        <f t="shared" si="29"/>
        <v>201810apartmentmedian1_bed_surveyCentral Park/Metrotown</v>
      </c>
      <c r="C1891">
        <v>2018</v>
      </c>
      <c r="D1891">
        <v>10</v>
      </c>
      <c r="E1891" t="s">
        <v>65</v>
      </c>
      <c r="F1891" t="s">
        <v>61</v>
      </c>
      <c r="G1891" t="s">
        <v>52</v>
      </c>
      <c r="H1891" t="s">
        <v>28</v>
      </c>
      <c r="I1891" t="s">
        <v>13</v>
      </c>
    </row>
    <row r="1892" spans="2:9" hidden="1" x14ac:dyDescent="0.2">
      <c r="B1892" t="str">
        <f t="shared" si="29"/>
        <v>201810apartmentmedian1_bed_surveySoutheast Burnaby</v>
      </c>
      <c r="C1892">
        <v>2018</v>
      </c>
      <c r="D1892">
        <v>10</v>
      </c>
      <c r="E1892" t="s">
        <v>65</v>
      </c>
      <c r="F1892" t="s">
        <v>61</v>
      </c>
      <c r="G1892" t="s">
        <v>52</v>
      </c>
      <c r="H1892" t="s">
        <v>29</v>
      </c>
      <c r="I1892" t="s">
        <v>13</v>
      </c>
    </row>
    <row r="1893" spans="2:9" hidden="1" x14ac:dyDescent="0.2">
      <c r="B1893" t="str">
        <f t="shared" si="29"/>
        <v>201810apartmentmedian1_bed_surveyNorth Burnaby</v>
      </c>
      <c r="C1893">
        <v>2018</v>
      </c>
      <c r="D1893">
        <v>10</v>
      </c>
      <c r="E1893" t="s">
        <v>65</v>
      </c>
      <c r="F1893" t="s">
        <v>61</v>
      </c>
      <c r="G1893" t="s">
        <v>52</v>
      </c>
      <c r="H1893" t="s">
        <v>31</v>
      </c>
      <c r="I1893" t="s">
        <v>13</v>
      </c>
    </row>
    <row r="1894" spans="2:9" hidden="1" x14ac:dyDescent="0.2">
      <c r="B1894" t="str">
        <f t="shared" si="29"/>
        <v>201810apartmentmedian1_bed_surveyNew Westminster</v>
      </c>
      <c r="C1894">
        <v>2018</v>
      </c>
      <c r="D1894">
        <v>10</v>
      </c>
      <c r="E1894" t="s">
        <v>65</v>
      </c>
      <c r="F1894" t="s">
        <v>61</v>
      </c>
      <c r="G1894" t="s">
        <v>52</v>
      </c>
      <c r="H1894" t="s">
        <v>32</v>
      </c>
      <c r="I1894" t="s">
        <v>13</v>
      </c>
    </row>
    <row r="1895" spans="2:9" hidden="1" x14ac:dyDescent="0.2">
      <c r="B1895" t="str">
        <f t="shared" si="29"/>
        <v>201810apartmentmedian1_bed_surveyNorth Vancouver CY</v>
      </c>
      <c r="C1895">
        <v>2018</v>
      </c>
      <c r="D1895">
        <v>10</v>
      </c>
      <c r="E1895" t="s">
        <v>65</v>
      </c>
      <c r="F1895" t="s">
        <v>61</v>
      </c>
      <c r="G1895" t="s">
        <v>52</v>
      </c>
      <c r="H1895" t="s">
        <v>33</v>
      </c>
      <c r="I1895" t="s">
        <v>13</v>
      </c>
    </row>
    <row r="1896" spans="2:9" hidden="1" x14ac:dyDescent="0.2">
      <c r="B1896" t="str">
        <f t="shared" si="29"/>
        <v>201810apartmentmedian1_bed_surveyNorth Vancouver DM</v>
      </c>
      <c r="C1896">
        <v>2018</v>
      </c>
      <c r="D1896">
        <v>10</v>
      </c>
      <c r="E1896" t="s">
        <v>65</v>
      </c>
      <c r="F1896" t="s">
        <v>61</v>
      </c>
      <c r="G1896" t="s">
        <v>52</v>
      </c>
      <c r="H1896" t="s">
        <v>34</v>
      </c>
      <c r="I1896" t="s">
        <v>13</v>
      </c>
    </row>
    <row r="1897" spans="2:9" hidden="1" x14ac:dyDescent="0.2">
      <c r="B1897" t="str">
        <f t="shared" si="29"/>
        <v>201810apartmentmedian1_bed_surveyWest Vancouver</v>
      </c>
      <c r="C1897">
        <v>2018</v>
      </c>
      <c r="D1897">
        <v>10</v>
      </c>
      <c r="E1897" t="s">
        <v>65</v>
      </c>
      <c r="F1897" t="s">
        <v>61</v>
      </c>
      <c r="G1897" t="s">
        <v>52</v>
      </c>
      <c r="H1897" t="s">
        <v>35</v>
      </c>
      <c r="I1897" t="s">
        <v>13</v>
      </c>
    </row>
    <row r="1898" spans="2:9" hidden="1" x14ac:dyDescent="0.2">
      <c r="B1898" t="str">
        <f t="shared" si="29"/>
        <v>201810apartmentmedian1_bed_surveyRichmond</v>
      </c>
      <c r="C1898">
        <v>2018</v>
      </c>
      <c r="D1898">
        <v>10</v>
      </c>
      <c r="E1898" t="s">
        <v>65</v>
      </c>
      <c r="F1898" t="s">
        <v>61</v>
      </c>
      <c r="G1898" t="s">
        <v>52</v>
      </c>
      <c r="H1898" t="s">
        <v>36</v>
      </c>
      <c r="I1898" t="s">
        <v>13</v>
      </c>
    </row>
    <row r="1899" spans="2:9" hidden="1" x14ac:dyDescent="0.2">
      <c r="B1899" t="str">
        <f t="shared" si="29"/>
        <v>201810apartmentmedian1_bed_surveyDelta</v>
      </c>
      <c r="C1899">
        <v>2018</v>
      </c>
      <c r="D1899">
        <v>10</v>
      </c>
      <c r="E1899" t="s">
        <v>65</v>
      </c>
      <c r="F1899" t="s">
        <v>61</v>
      </c>
      <c r="G1899" t="s">
        <v>52</v>
      </c>
      <c r="H1899" t="s">
        <v>37</v>
      </c>
      <c r="I1899" t="s">
        <v>13</v>
      </c>
    </row>
    <row r="1900" spans="2:9" hidden="1" x14ac:dyDescent="0.2">
      <c r="B1900" t="str">
        <f t="shared" si="29"/>
        <v>201810apartmentmedian1_bed_surveySurrey</v>
      </c>
      <c r="C1900">
        <v>2018</v>
      </c>
      <c r="D1900">
        <v>10</v>
      </c>
      <c r="E1900" t="s">
        <v>65</v>
      </c>
      <c r="F1900" t="s">
        <v>61</v>
      </c>
      <c r="G1900" t="s">
        <v>52</v>
      </c>
      <c r="H1900" t="s">
        <v>38</v>
      </c>
      <c r="I1900" t="s">
        <v>13</v>
      </c>
    </row>
    <row r="1901" spans="2:9" hidden="1" x14ac:dyDescent="0.2">
      <c r="B1901" t="str">
        <f t="shared" si="29"/>
        <v>201810apartmentmedian1_bed_surveyWhite Rock</v>
      </c>
      <c r="C1901">
        <v>2018</v>
      </c>
      <c r="D1901">
        <v>10</v>
      </c>
      <c r="E1901" t="s">
        <v>65</v>
      </c>
      <c r="F1901" t="s">
        <v>61</v>
      </c>
      <c r="G1901" t="s">
        <v>52</v>
      </c>
      <c r="H1901" t="s">
        <v>39</v>
      </c>
      <c r="I1901" t="s">
        <v>13</v>
      </c>
    </row>
    <row r="1902" spans="2:9" hidden="1" x14ac:dyDescent="0.2">
      <c r="B1902" t="str">
        <f t="shared" si="29"/>
        <v>201810apartmentmedian1_bed_surveyLangley City and Langley DM</v>
      </c>
      <c r="C1902">
        <v>2018</v>
      </c>
      <c r="D1902">
        <v>10</v>
      </c>
      <c r="E1902" t="s">
        <v>65</v>
      </c>
      <c r="F1902" t="s">
        <v>61</v>
      </c>
      <c r="G1902" t="s">
        <v>52</v>
      </c>
      <c r="H1902" t="s">
        <v>40</v>
      </c>
      <c r="I1902" t="s">
        <v>13</v>
      </c>
    </row>
    <row r="1903" spans="2:9" hidden="1" x14ac:dyDescent="0.2">
      <c r="B1903" t="str">
        <f t="shared" si="29"/>
        <v>201810apartmentmedian1_bed_surveyTri-Cities</v>
      </c>
      <c r="C1903">
        <v>2018</v>
      </c>
      <c r="D1903">
        <v>10</v>
      </c>
      <c r="E1903" t="s">
        <v>65</v>
      </c>
      <c r="F1903" t="s">
        <v>61</v>
      </c>
      <c r="G1903" t="s">
        <v>52</v>
      </c>
      <c r="H1903" t="s">
        <v>41</v>
      </c>
      <c r="I1903" t="s">
        <v>13</v>
      </c>
    </row>
    <row r="1904" spans="2:9" hidden="1" x14ac:dyDescent="0.2">
      <c r="B1904" t="str">
        <f t="shared" si="29"/>
        <v>201810apartmentmedian1_bed_surveyMaple Ridge/Pitt Meadows</v>
      </c>
      <c r="C1904">
        <v>2018</v>
      </c>
      <c r="D1904">
        <v>10</v>
      </c>
      <c r="E1904" t="s">
        <v>65</v>
      </c>
      <c r="F1904" t="s">
        <v>61</v>
      </c>
      <c r="G1904" t="s">
        <v>52</v>
      </c>
      <c r="H1904" t="s">
        <v>42</v>
      </c>
      <c r="I1904" t="s">
        <v>15</v>
      </c>
    </row>
    <row r="1905" spans="2:9" hidden="1" x14ac:dyDescent="0.2">
      <c r="B1905" t="str">
        <f t="shared" si="29"/>
        <v>201810apartmentmedian1_bed_surveyVancouver</v>
      </c>
      <c r="C1905">
        <v>2018</v>
      </c>
      <c r="D1905">
        <v>10</v>
      </c>
      <c r="E1905" t="s">
        <v>65</v>
      </c>
      <c r="F1905" t="s">
        <v>61</v>
      </c>
      <c r="G1905" t="s">
        <v>52</v>
      </c>
      <c r="H1905" t="s">
        <v>43</v>
      </c>
      <c r="I1905" t="s">
        <v>13</v>
      </c>
    </row>
    <row r="1906" spans="2:9" hidden="1" x14ac:dyDescent="0.2">
      <c r="B1906" t="str">
        <f t="shared" si="29"/>
        <v>201710apartmentmedian1_bed_surveyWest End/Stanley Park</v>
      </c>
      <c r="C1906">
        <v>2017</v>
      </c>
      <c r="D1906">
        <v>10</v>
      </c>
      <c r="E1906" t="s">
        <v>65</v>
      </c>
      <c r="F1906" t="s">
        <v>61</v>
      </c>
      <c r="G1906" t="s">
        <v>52</v>
      </c>
      <c r="H1906" t="s">
        <v>12</v>
      </c>
      <c r="I1906" t="s">
        <v>13</v>
      </c>
    </row>
    <row r="1907" spans="2:9" hidden="1" x14ac:dyDescent="0.2">
      <c r="B1907" t="str">
        <f t="shared" si="29"/>
        <v>201710apartmentmedian1_bed_surveyEnglish Bay</v>
      </c>
      <c r="C1907">
        <v>2017</v>
      </c>
      <c r="D1907">
        <v>10</v>
      </c>
      <c r="E1907" t="s">
        <v>65</v>
      </c>
      <c r="F1907" t="s">
        <v>61</v>
      </c>
      <c r="G1907" t="s">
        <v>52</v>
      </c>
      <c r="H1907" t="s">
        <v>16</v>
      </c>
      <c r="I1907" t="s">
        <v>13</v>
      </c>
    </row>
    <row r="1908" spans="2:9" hidden="1" x14ac:dyDescent="0.2">
      <c r="B1908" t="str">
        <f t="shared" si="29"/>
        <v>201710apartmentmedian1_bed_surveyDowntown</v>
      </c>
      <c r="C1908">
        <v>2017</v>
      </c>
      <c r="D1908">
        <v>10</v>
      </c>
      <c r="E1908" t="s">
        <v>65</v>
      </c>
      <c r="F1908" t="s">
        <v>61</v>
      </c>
      <c r="G1908" t="s">
        <v>52</v>
      </c>
      <c r="H1908" t="s">
        <v>17</v>
      </c>
      <c r="I1908" t="s">
        <v>13</v>
      </c>
    </row>
    <row r="1909" spans="2:9" hidden="1" x14ac:dyDescent="0.2">
      <c r="B1909" t="str">
        <f t="shared" si="29"/>
        <v>201710apartmentmedian1_bed_surveySouth Granville/Oak</v>
      </c>
      <c r="C1909">
        <v>2017</v>
      </c>
      <c r="D1909">
        <v>10</v>
      </c>
      <c r="E1909" t="s">
        <v>65</v>
      </c>
      <c r="F1909" t="s">
        <v>61</v>
      </c>
      <c r="G1909" t="s">
        <v>52</v>
      </c>
      <c r="H1909" t="s">
        <v>19</v>
      </c>
      <c r="I1909" t="s">
        <v>13</v>
      </c>
    </row>
    <row r="1910" spans="2:9" hidden="1" x14ac:dyDescent="0.2">
      <c r="B1910" t="str">
        <f t="shared" si="29"/>
        <v>201710apartmentmedian1_bed_surveyKitsilano/Point Grey</v>
      </c>
      <c r="C1910">
        <v>2017</v>
      </c>
      <c r="D1910">
        <v>10</v>
      </c>
      <c r="E1910" t="s">
        <v>65</v>
      </c>
      <c r="F1910" t="s">
        <v>61</v>
      </c>
      <c r="G1910" t="s">
        <v>52</v>
      </c>
      <c r="H1910" t="s">
        <v>20</v>
      </c>
      <c r="I1910" t="s">
        <v>13</v>
      </c>
    </row>
    <row r="1911" spans="2:9" hidden="1" x14ac:dyDescent="0.2">
      <c r="B1911" t="str">
        <f t="shared" si="29"/>
        <v>201710apartmentmedian1_bed_surveyWestside/Kerrisdale</v>
      </c>
      <c r="C1911">
        <v>2017</v>
      </c>
      <c r="D1911">
        <v>10</v>
      </c>
      <c r="E1911" t="s">
        <v>65</v>
      </c>
      <c r="F1911" t="s">
        <v>61</v>
      </c>
      <c r="G1911" t="s">
        <v>52</v>
      </c>
      <c r="H1911" t="s">
        <v>21</v>
      </c>
      <c r="I1911" t="s">
        <v>13</v>
      </c>
    </row>
    <row r="1912" spans="2:9" hidden="1" x14ac:dyDescent="0.2">
      <c r="B1912" t="str">
        <f t="shared" si="29"/>
        <v>201710apartmentmedian1_bed_surveyMarpole</v>
      </c>
      <c r="C1912">
        <v>2017</v>
      </c>
      <c r="D1912">
        <v>10</v>
      </c>
      <c r="E1912" t="s">
        <v>65</v>
      </c>
      <c r="F1912" t="s">
        <v>61</v>
      </c>
      <c r="G1912" t="s">
        <v>52</v>
      </c>
      <c r="H1912" t="s">
        <v>23</v>
      </c>
      <c r="I1912" t="s">
        <v>13</v>
      </c>
    </row>
    <row r="1913" spans="2:9" hidden="1" x14ac:dyDescent="0.2">
      <c r="B1913" t="str">
        <f t="shared" si="29"/>
        <v>201710apartmentmedian1_bed_surveyMount Pleasant/Renfrew Heights</v>
      </c>
      <c r="C1913">
        <v>2017</v>
      </c>
      <c r="D1913">
        <v>10</v>
      </c>
      <c r="E1913" t="s">
        <v>65</v>
      </c>
      <c r="F1913" t="s">
        <v>61</v>
      </c>
      <c r="G1913" t="s">
        <v>52</v>
      </c>
      <c r="H1913" t="s">
        <v>24</v>
      </c>
      <c r="I1913" t="s">
        <v>13</v>
      </c>
    </row>
    <row r="1914" spans="2:9" hidden="1" x14ac:dyDescent="0.2">
      <c r="B1914" t="str">
        <f t="shared" si="29"/>
        <v>201710apartmentmedian1_bed_surveyEast Hastings</v>
      </c>
      <c r="C1914">
        <v>2017</v>
      </c>
      <c r="D1914">
        <v>10</v>
      </c>
      <c r="E1914" t="s">
        <v>65</v>
      </c>
      <c r="F1914" t="s">
        <v>61</v>
      </c>
      <c r="G1914" t="s">
        <v>52</v>
      </c>
      <c r="H1914" t="s">
        <v>25</v>
      </c>
      <c r="I1914" t="s">
        <v>13</v>
      </c>
    </row>
    <row r="1915" spans="2:9" hidden="1" x14ac:dyDescent="0.2">
      <c r="B1915" t="str">
        <f t="shared" si="29"/>
        <v>201710apartmentmedian1_bed_surveySoutheast Vancouver</v>
      </c>
      <c r="C1915">
        <v>2017</v>
      </c>
      <c r="D1915">
        <v>10</v>
      </c>
      <c r="E1915" t="s">
        <v>65</v>
      </c>
      <c r="F1915" t="s">
        <v>61</v>
      </c>
      <c r="G1915" t="s">
        <v>52</v>
      </c>
      <c r="H1915" t="s">
        <v>26</v>
      </c>
      <c r="I1915" t="s">
        <v>13</v>
      </c>
    </row>
    <row r="1916" spans="2:9" hidden="1" x14ac:dyDescent="0.2">
      <c r="B1916" t="str">
        <f t="shared" si="29"/>
        <v>201710apartmentmedian1_bed_surveyUniversity Endowment Lands</v>
      </c>
      <c r="C1916">
        <v>2017</v>
      </c>
      <c r="D1916">
        <v>10</v>
      </c>
      <c r="E1916" t="s">
        <v>65</v>
      </c>
      <c r="F1916" t="s">
        <v>61</v>
      </c>
      <c r="G1916" t="s">
        <v>52</v>
      </c>
      <c r="H1916" t="s">
        <v>27</v>
      </c>
      <c r="I1916" t="s">
        <v>13</v>
      </c>
    </row>
    <row r="1917" spans="2:9" hidden="1" x14ac:dyDescent="0.2">
      <c r="B1917" t="str">
        <f t="shared" si="29"/>
        <v>201710apartmentmedian1_bed_surveyCentral Park/Metrotown</v>
      </c>
      <c r="C1917">
        <v>2017</v>
      </c>
      <c r="D1917">
        <v>10</v>
      </c>
      <c r="E1917" t="s">
        <v>65</v>
      </c>
      <c r="F1917" t="s">
        <v>61</v>
      </c>
      <c r="G1917" t="s">
        <v>52</v>
      </c>
      <c r="H1917" t="s">
        <v>28</v>
      </c>
      <c r="I1917" t="s">
        <v>13</v>
      </c>
    </row>
    <row r="1918" spans="2:9" hidden="1" x14ac:dyDescent="0.2">
      <c r="B1918" t="str">
        <f t="shared" si="29"/>
        <v>201710apartmentmedian1_bed_surveySoutheast Burnaby</v>
      </c>
      <c r="C1918">
        <v>2017</v>
      </c>
      <c r="D1918">
        <v>10</v>
      </c>
      <c r="E1918" t="s">
        <v>65</v>
      </c>
      <c r="F1918" t="s">
        <v>61</v>
      </c>
      <c r="G1918" t="s">
        <v>52</v>
      </c>
      <c r="H1918" t="s">
        <v>29</v>
      </c>
      <c r="I1918" t="s">
        <v>13</v>
      </c>
    </row>
    <row r="1919" spans="2:9" hidden="1" x14ac:dyDescent="0.2">
      <c r="B1919" t="str">
        <f t="shared" si="29"/>
        <v>201710apartmentmedian1_bed_surveyNorth Burnaby</v>
      </c>
      <c r="C1919">
        <v>2017</v>
      </c>
      <c r="D1919">
        <v>10</v>
      </c>
      <c r="E1919" t="s">
        <v>65</v>
      </c>
      <c r="F1919" t="s">
        <v>61</v>
      </c>
      <c r="G1919" t="s">
        <v>52</v>
      </c>
      <c r="H1919" t="s">
        <v>31</v>
      </c>
      <c r="I1919" t="s">
        <v>13</v>
      </c>
    </row>
    <row r="1920" spans="2:9" hidden="1" x14ac:dyDescent="0.2">
      <c r="B1920" t="str">
        <f t="shared" si="29"/>
        <v>201710apartmentmedian1_bed_surveyNew Westminster</v>
      </c>
      <c r="C1920">
        <v>2017</v>
      </c>
      <c r="D1920">
        <v>10</v>
      </c>
      <c r="E1920" t="s">
        <v>65</v>
      </c>
      <c r="F1920" t="s">
        <v>61</v>
      </c>
      <c r="G1920" t="s">
        <v>52</v>
      </c>
      <c r="H1920" t="s">
        <v>32</v>
      </c>
      <c r="I1920" t="s">
        <v>13</v>
      </c>
    </row>
    <row r="1921" spans="2:9" hidden="1" x14ac:dyDescent="0.2">
      <c r="B1921" t="str">
        <f t="shared" si="29"/>
        <v>201710apartmentmedian1_bed_surveyNorth Vancouver CY</v>
      </c>
      <c r="C1921">
        <v>2017</v>
      </c>
      <c r="D1921">
        <v>10</v>
      </c>
      <c r="E1921" t="s">
        <v>65</v>
      </c>
      <c r="F1921" t="s">
        <v>61</v>
      </c>
      <c r="G1921" t="s">
        <v>52</v>
      </c>
      <c r="H1921" t="s">
        <v>33</v>
      </c>
      <c r="I1921" t="s">
        <v>13</v>
      </c>
    </row>
    <row r="1922" spans="2:9" hidden="1" x14ac:dyDescent="0.2">
      <c r="B1922" t="str">
        <f t="shared" si="29"/>
        <v>201710apartmentmedian1_bed_surveyNorth Vancouver DM</v>
      </c>
      <c r="C1922">
        <v>2017</v>
      </c>
      <c r="D1922">
        <v>10</v>
      </c>
      <c r="E1922" t="s">
        <v>65</v>
      </c>
      <c r="F1922" t="s">
        <v>61</v>
      </c>
      <c r="G1922" t="s">
        <v>52</v>
      </c>
      <c r="H1922" t="s">
        <v>34</v>
      </c>
      <c r="I1922" t="s">
        <v>13</v>
      </c>
    </row>
    <row r="1923" spans="2:9" hidden="1" x14ac:dyDescent="0.2">
      <c r="B1923" t="str">
        <f t="shared" si="29"/>
        <v>201710apartmentmedian1_bed_surveyWest Vancouver</v>
      </c>
      <c r="C1923">
        <v>2017</v>
      </c>
      <c r="D1923">
        <v>10</v>
      </c>
      <c r="E1923" t="s">
        <v>65</v>
      </c>
      <c r="F1923" t="s">
        <v>61</v>
      </c>
      <c r="G1923" t="s">
        <v>52</v>
      </c>
      <c r="H1923" t="s">
        <v>35</v>
      </c>
      <c r="I1923" t="s">
        <v>13</v>
      </c>
    </row>
    <row r="1924" spans="2:9" hidden="1" x14ac:dyDescent="0.2">
      <c r="B1924" t="str">
        <f t="shared" si="29"/>
        <v>201710apartmentmedian1_bed_surveyRichmond</v>
      </c>
      <c r="C1924">
        <v>2017</v>
      </c>
      <c r="D1924">
        <v>10</v>
      </c>
      <c r="E1924" t="s">
        <v>65</v>
      </c>
      <c r="F1924" t="s">
        <v>61</v>
      </c>
      <c r="G1924" t="s">
        <v>52</v>
      </c>
      <c r="H1924" t="s">
        <v>36</v>
      </c>
      <c r="I1924" t="s">
        <v>13</v>
      </c>
    </row>
    <row r="1925" spans="2:9" hidden="1" x14ac:dyDescent="0.2">
      <c r="B1925" t="str">
        <f t="shared" si="29"/>
        <v>201710apartmentmedian1_bed_surveyDelta</v>
      </c>
      <c r="C1925">
        <v>2017</v>
      </c>
      <c r="D1925">
        <v>10</v>
      </c>
      <c r="E1925" t="s">
        <v>65</v>
      </c>
      <c r="F1925" t="s">
        <v>61</v>
      </c>
      <c r="G1925" t="s">
        <v>52</v>
      </c>
      <c r="H1925" t="s">
        <v>37</v>
      </c>
      <c r="I1925" t="s">
        <v>13</v>
      </c>
    </row>
    <row r="1926" spans="2:9" hidden="1" x14ac:dyDescent="0.2">
      <c r="B1926" t="str">
        <f t="shared" ref="B1926:B1989" si="30">C1926&amp;D1926&amp;E1926&amp;F1926&amp;G1926&amp;H1926</f>
        <v>201710apartmentmedian1_bed_surveySurrey</v>
      </c>
      <c r="C1926">
        <v>2017</v>
      </c>
      <c r="D1926">
        <v>10</v>
      </c>
      <c r="E1926" t="s">
        <v>65</v>
      </c>
      <c r="F1926" t="s">
        <v>61</v>
      </c>
      <c r="G1926" t="s">
        <v>52</v>
      </c>
      <c r="H1926" t="s">
        <v>38</v>
      </c>
      <c r="I1926" t="s">
        <v>13</v>
      </c>
    </row>
    <row r="1927" spans="2:9" hidden="1" x14ac:dyDescent="0.2">
      <c r="B1927" t="str">
        <f t="shared" si="30"/>
        <v>201710apartmentmedian1_bed_surveyWhite Rock</v>
      </c>
      <c r="C1927">
        <v>2017</v>
      </c>
      <c r="D1927">
        <v>10</v>
      </c>
      <c r="E1927" t="s">
        <v>65</v>
      </c>
      <c r="F1927" t="s">
        <v>61</v>
      </c>
      <c r="G1927" t="s">
        <v>52</v>
      </c>
      <c r="H1927" t="s">
        <v>39</v>
      </c>
      <c r="I1927" t="s">
        <v>13</v>
      </c>
    </row>
    <row r="1928" spans="2:9" hidden="1" x14ac:dyDescent="0.2">
      <c r="B1928" t="str">
        <f t="shared" si="30"/>
        <v>201710apartmentmedian1_bed_surveyLangley City and Langley DM</v>
      </c>
      <c r="C1928">
        <v>2017</v>
      </c>
      <c r="D1928">
        <v>10</v>
      </c>
      <c r="E1928" t="s">
        <v>65</v>
      </c>
      <c r="F1928" t="s">
        <v>61</v>
      </c>
      <c r="G1928" t="s">
        <v>52</v>
      </c>
      <c r="H1928" t="s">
        <v>40</v>
      </c>
      <c r="I1928" t="s">
        <v>13</v>
      </c>
    </row>
    <row r="1929" spans="2:9" hidden="1" x14ac:dyDescent="0.2">
      <c r="B1929" t="str">
        <f t="shared" si="30"/>
        <v>201710apartmentmedian1_bed_surveyTri-Cities</v>
      </c>
      <c r="C1929">
        <v>2017</v>
      </c>
      <c r="D1929">
        <v>10</v>
      </c>
      <c r="E1929" t="s">
        <v>65</v>
      </c>
      <c r="F1929" t="s">
        <v>61</v>
      </c>
      <c r="G1929" t="s">
        <v>52</v>
      </c>
      <c r="H1929" t="s">
        <v>41</v>
      </c>
      <c r="I1929" t="s">
        <v>13</v>
      </c>
    </row>
    <row r="1930" spans="2:9" hidden="1" x14ac:dyDescent="0.2">
      <c r="B1930" t="str">
        <f t="shared" si="30"/>
        <v>201710apartmentmedian1_bed_surveyMaple Ridge/Pitt Meadows</v>
      </c>
      <c r="C1930">
        <v>2017</v>
      </c>
      <c r="D1930">
        <v>10</v>
      </c>
      <c r="E1930" t="s">
        <v>65</v>
      </c>
      <c r="F1930" t="s">
        <v>61</v>
      </c>
      <c r="G1930" t="s">
        <v>52</v>
      </c>
      <c r="H1930" t="s">
        <v>42</v>
      </c>
      <c r="I1930" t="s">
        <v>13</v>
      </c>
    </row>
    <row r="1931" spans="2:9" hidden="1" x14ac:dyDescent="0.2">
      <c r="B1931" t="str">
        <f t="shared" si="30"/>
        <v>201710apartmentmedian1_bed_surveyVancouver</v>
      </c>
      <c r="C1931">
        <v>2017</v>
      </c>
      <c r="D1931">
        <v>10</v>
      </c>
      <c r="E1931" t="s">
        <v>65</v>
      </c>
      <c r="F1931" t="s">
        <v>61</v>
      </c>
      <c r="G1931" t="s">
        <v>52</v>
      </c>
      <c r="H1931" t="s">
        <v>43</v>
      </c>
      <c r="I1931" t="s">
        <v>13</v>
      </c>
    </row>
    <row r="1932" spans="2:9" hidden="1" x14ac:dyDescent="0.2">
      <c r="B1932" t="str">
        <f t="shared" si="30"/>
        <v>201610apartmentmedian1_bed_surveyWest End/Stanley Park</v>
      </c>
      <c r="C1932">
        <v>2016</v>
      </c>
      <c r="D1932">
        <v>10</v>
      </c>
      <c r="E1932" t="s">
        <v>65</v>
      </c>
      <c r="F1932" t="s">
        <v>61</v>
      </c>
      <c r="G1932" t="s">
        <v>52</v>
      </c>
      <c r="H1932" t="s">
        <v>12</v>
      </c>
      <c r="I1932" t="s">
        <v>13</v>
      </c>
    </row>
    <row r="1933" spans="2:9" hidden="1" x14ac:dyDescent="0.2">
      <c r="B1933" t="str">
        <f t="shared" si="30"/>
        <v>201610apartmentmedian1_bed_surveyEnglish Bay</v>
      </c>
      <c r="C1933">
        <v>2016</v>
      </c>
      <c r="D1933">
        <v>10</v>
      </c>
      <c r="E1933" t="s">
        <v>65</v>
      </c>
      <c r="F1933" t="s">
        <v>61</v>
      </c>
      <c r="G1933" t="s">
        <v>52</v>
      </c>
      <c r="H1933" t="s">
        <v>16</v>
      </c>
      <c r="I1933" t="s">
        <v>13</v>
      </c>
    </row>
    <row r="1934" spans="2:9" hidden="1" x14ac:dyDescent="0.2">
      <c r="B1934" t="str">
        <f t="shared" si="30"/>
        <v>201610apartmentmedian1_bed_surveyDowntown</v>
      </c>
      <c r="C1934">
        <v>2016</v>
      </c>
      <c r="D1934">
        <v>10</v>
      </c>
      <c r="E1934" t="s">
        <v>65</v>
      </c>
      <c r="F1934" t="s">
        <v>61</v>
      </c>
      <c r="G1934" t="s">
        <v>52</v>
      </c>
      <c r="H1934" t="s">
        <v>17</v>
      </c>
      <c r="I1934" t="s">
        <v>13</v>
      </c>
    </row>
    <row r="1935" spans="2:9" hidden="1" x14ac:dyDescent="0.2">
      <c r="B1935" t="str">
        <f t="shared" si="30"/>
        <v>201610apartmentmedian1_bed_surveySouth Granville/Oak</v>
      </c>
      <c r="C1935">
        <v>2016</v>
      </c>
      <c r="D1935">
        <v>10</v>
      </c>
      <c r="E1935" t="s">
        <v>65</v>
      </c>
      <c r="F1935" t="s">
        <v>61</v>
      </c>
      <c r="G1935" t="s">
        <v>52</v>
      </c>
      <c r="H1935" t="s">
        <v>19</v>
      </c>
      <c r="I1935" t="s">
        <v>13</v>
      </c>
    </row>
    <row r="1936" spans="2:9" hidden="1" x14ac:dyDescent="0.2">
      <c r="B1936" t="str">
        <f t="shared" si="30"/>
        <v>201610apartmentmedian1_bed_surveyKitsilano/Point Grey</v>
      </c>
      <c r="C1936">
        <v>2016</v>
      </c>
      <c r="D1936">
        <v>10</v>
      </c>
      <c r="E1936" t="s">
        <v>65</v>
      </c>
      <c r="F1936" t="s">
        <v>61</v>
      </c>
      <c r="G1936" t="s">
        <v>52</v>
      </c>
      <c r="H1936" t="s">
        <v>20</v>
      </c>
      <c r="I1936" t="s">
        <v>13</v>
      </c>
    </row>
    <row r="1937" spans="2:9" hidden="1" x14ac:dyDescent="0.2">
      <c r="B1937" t="str">
        <f t="shared" si="30"/>
        <v>201610apartmentmedian1_bed_surveyWestside/Kerrisdale</v>
      </c>
      <c r="C1937">
        <v>2016</v>
      </c>
      <c r="D1937">
        <v>10</v>
      </c>
      <c r="E1937" t="s">
        <v>65</v>
      </c>
      <c r="F1937" t="s">
        <v>61</v>
      </c>
      <c r="G1937" t="s">
        <v>52</v>
      </c>
      <c r="H1937" t="s">
        <v>21</v>
      </c>
      <c r="I1937" t="s">
        <v>13</v>
      </c>
    </row>
    <row r="1938" spans="2:9" hidden="1" x14ac:dyDescent="0.2">
      <c r="B1938" t="str">
        <f t="shared" si="30"/>
        <v>201610apartmentmedian1_bed_surveyMarpole</v>
      </c>
      <c r="C1938">
        <v>2016</v>
      </c>
      <c r="D1938">
        <v>10</v>
      </c>
      <c r="E1938" t="s">
        <v>65</v>
      </c>
      <c r="F1938" t="s">
        <v>61</v>
      </c>
      <c r="G1938" t="s">
        <v>52</v>
      </c>
      <c r="H1938" t="s">
        <v>23</v>
      </c>
      <c r="I1938" t="s">
        <v>13</v>
      </c>
    </row>
    <row r="1939" spans="2:9" hidden="1" x14ac:dyDescent="0.2">
      <c r="B1939" t="str">
        <f t="shared" si="30"/>
        <v>201610apartmentmedian1_bed_surveyMount Pleasant/Renfrew Heights</v>
      </c>
      <c r="C1939">
        <v>2016</v>
      </c>
      <c r="D1939">
        <v>10</v>
      </c>
      <c r="E1939" t="s">
        <v>65</v>
      </c>
      <c r="F1939" t="s">
        <v>61</v>
      </c>
      <c r="G1939" t="s">
        <v>52</v>
      </c>
      <c r="H1939" t="s">
        <v>24</v>
      </c>
      <c r="I1939" t="s">
        <v>13</v>
      </c>
    </row>
    <row r="1940" spans="2:9" hidden="1" x14ac:dyDescent="0.2">
      <c r="B1940" t="str">
        <f t="shared" si="30"/>
        <v>201610apartmentmedian1_bed_surveyEast Hastings</v>
      </c>
      <c r="C1940">
        <v>2016</v>
      </c>
      <c r="D1940">
        <v>10</v>
      </c>
      <c r="E1940" t="s">
        <v>65</v>
      </c>
      <c r="F1940" t="s">
        <v>61</v>
      </c>
      <c r="G1940" t="s">
        <v>52</v>
      </c>
      <c r="H1940" t="s">
        <v>25</v>
      </c>
      <c r="I1940" t="s">
        <v>13</v>
      </c>
    </row>
    <row r="1941" spans="2:9" hidden="1" x14ac:dyDescent="0.2">
      <c r="B1941" t="str">
        <f t="shared" si="30"/>
        <v>201610apartmentmedian1_bed_surveySoutheast Vancouver</v>
      </c>
      <c r="C1941">
        <v>2016</v>
      </c>
      <c r="D1941">
        <v>10</v>
      </c>
      <c r="E1941" t="s">
        <v>65</v>
      </c>
      <c r="F1941" t="s">
        <v>61</v>
      </c>
      <c r="G1941" t="s">
        <v>52</v>
      </c>
      <c r="H1941" t="s">
        <v>26</v>
      </c>
      <c r="I1941" t="s">
        <v>13</v>
      </c>
    </row>
    <row r="1942" spans="2:9" hidden="1" x14ac:dyDescent="0.2">
      <c r="B1942" t="str">
        <f t="shared" si="30"/>
        <v>201610apartmentmedian1_bed_surveyUniversity Endowment Lands</v>
      </c>
      <c r="C1942">
        <v>2016</v>
      </c>
      <c r="D1942">
        <v>10</v>
      </c>
      <c r="E1942" t="s">
        <v>65</v>
      </c>
      <c r="F1942" t="s">
        <v>61</v>
      </c>
      <c r="G1942" t="s">
        <v>52</v>
      </c>
      <c r="H1942" t="s">
        <v>27</v>
      </c>
      <c r="I1942" t="s">
        <v>13</v>
      </c>
    </row>
    <row r="1943" spans="2:9" hidden="1" x14ac:dyDescent="0.2">
      <c r="B1943" t="str">
        <f t="shared" si="30"/>
        <v>201610apartmentmedian1_bed_surveyCentral Park/Metrotown</v>
      </c>
      <c r="C1943">
        <v>2016</v>
      </c>
      <c r="D1943">
        <v>10</v>
      </c>
      <c r="E1943" t="s">
        <v>65</v>
      </c>
      <c r="F1943" t="s">
        <v>61</v>
      </c>
      <c r="G1943" t="s">
        <v>52</v>
      </c>
      <c r="H1943" t="s">
        <v>28</v>
      </c>
      <c r="I1943" t="s">
        <v>13</v>
      </c>
    </row>
    <row r="1944" spans="2:9" hidden="1" x14ac:dyDescent="0.2">
      <c r="B1944" t="str">
        <f t="shared" si="30"/>
        <v>201610apartmentmedian1_bed_surveySoutheast Burnaby</v>
      </c>
      <c r="C1944">
        <v>2016</v>
      </c>
      <c r="D1944">
        <v>10</v>
      </c>
      <c r="E1944" t="s">
        <v>65</v>
      </c>
      <c r="F1944" t="s">
        <v>61</v>
      </c>
      <c r="G1944" t="s">
        <v>52</v>
      </c>
      <c r="H1944" t="s">
        <v>29</v>
      </c>
      <c r="I1944" t="s">
        <v>13</v>
      </c>
    </row>
    <row r="1945" spans="2:9" hidden="1" x14ac:dyDescent="0.2">
      <c r="B1945" t="str">
        <f t="shared" si="30"/>
        <v>201610apartmentmedian1_bed_surveyNorth Burnaby</v>
      </c>
      <c r="C1945">
        <v>2016</v>
      </c>
      <c r="D1945">
        <v>10</v>
      </c>
      <c r="E1945" t="s">
        <v>65</v>
      </c>
      <c r="F1945" t="s">
        <v>61</v>
      </c>
      <c r="G1945" t="s">
        <v>52</v>
      </c>
      <c r="H1945" t="s">
        <v>31</v>
      </c>
      <c r="I1945" t="s">
        <v>13</v>
      </c>
    </row>
    <row r="1946" spans="2:9" hidden="1" x14ac:dyDescent="0.2">
      <c r="B1946" t="str">
        <f t="shared" si="30"/>
        <v>201610apartmentmedian1_bed_surveyNew Westminster</v>
      </c>
      <c r="C1946">
        <v>2016</v>
      </c>
      <c r="D1946">
        <v>10</v>
      </c>
      <c r="E1946" t="s">
        <v>65</v>
      </c>
      <c r="F1946" t="s">
        <v>61</v>
      </c>
      <c r="G1946" t="s">
        <v>52</v>
      </c>
      <c r="H1946" t="s">
        <v>32</v>
      </c>
      <c r="I1946" t="s">
        <v>13</v>
      </c>
    </row>
    <row r="1947" spans="2:9" hidden="1" x14ac:dyDescent="0.2">
      <c r="B1947" t="str">
        <f t="shared" si="30"/>
        <v>201610apartmentmedian1_bed_surveyNorth Vancouver CY</v>
      </c>
      <c r="C1947">
        <v>2016</v>
      </c>
      <c r="D1947">
        <v>10</v>
      </c>
      <c r="E1947" t="s">
        <v>65</v>
      </c>
      <c r="F1947" t="s">
        <v>61</v>
      </c>
      <c r="G1947" t="s">
        <v>52</v>
      </c>
      <c r="H1947" t="s">
        <v>33</v>
      </c>
      <c r="I1947" t="s">
        <v>13</v>
      </c>
    </row>
    <row r="1948" spans="2:9" hidden="1" x14ac:dyDescent="0.2">
      <c r="B1948" t="str">
        <f t="shared" si="30"/>
        <v>201610apartmentmedian1_bed_surveyNorth Vancouver DM</v>
      </c>
      <c r="C1948">
        <v>2016</v>
      </c>
      <c r="D1948">
        <v>10</v>
      </c>
      <c r="E1948" t="s">
        <v>65</v>
      </c>
      <c r="F1948" t="s">
        <v>61</v>
      </c>
      <c r="G1948" t="s">
        <v>52</v>
      </c>
      <c r="H1948" t="s">
        <v>34</v>
      </c>
      <c r="I1948" t="s">
        <v>13</v>
      </c>
    </row>
    <row r="1949" spans="2:9" hidden="1" x14ac:dyDescent="0.2">
      <c r="B1949" t="str">
        <f t="shared" si="30"/>
        <v>201610apartmentmedian1_bed_surveyWest Vancouver</v>
      </c>
      <c r="C1949">
        <v>2016</v>
      </c>
      <c r="D1949">
        <v>10</v>
      </c>
      <c r="E1949" t="s">
        <v>65</v>
      </c>
      <c r="F1949" t="s">
        <v>61</v>
      </c>
      <c r="G1949" t="s">
        <v>52</v>
      </c>
      <c r="H1949" t="s">
        <v>35</v>
      </c>
      <c r="I1949" t="s">
        <v>13</v>
      </c>
    </row>
    <row r="1950" spans="2:9" hidden="1" x14ac:dyDescent="0.2">
      <c r="B1950" t="str">
        <f t="shared" si="30"/>
        <v>201610apartmentmedian1_bed_surveyRichmond</v>
      </c>
      <c r="C1950">
        <v>2016</v>
      </c>
      <c r="D1950">
        <v>10</v>
      </c>
      <c r="E1950" t="s">
        <v>65</v>
      </c>
      <c r="F1950" t="s">
        <v>61</v>
      </c>
      <c r="G1950" t="s">
        <v>52</v>
      </c>
      <c r="H1950" t="s">
        <v>36</v>
      </c>
      <c r="I1950" t="s">
        <v>13</v>
      </c>
    </row>
    <row r="1951" spans="2:9" hidden="1" x14ac:dyDescent="0.2">
      <c r="B1951" t="str">
        <f t="shared" si="30"/>
        <v>201610apartmentmedian1_bed_surveyDelta</v>
      </c>
      <c r="C1951">
        <v>2016</v>
      </c>
      <c r="D1951">
        <v>10</v>
      </c>
      <c r="E1951" t="s">
        <v>65</v>
      </c>
      <c r="F1951" t="s">
        <v>61</v>
      </c>
      <c r="G1951" t="s">
        <v>52</v>
      </c>
      <c r="H1951" t="s">
        <v>37</v>
      </c>
      <c r="I1951" t="s">
        <v>13</v>
      </c>
    </row>
    <row r="1952" spans="2:9" hidden="1" x14ac:dyDescent="0.2">
      <c r="B1952" t="str">
        <f t="shared" si="30"/>
        <v>201610apartmentmedian1_bed_surveySurrey</v>
      </c>
      <c r="C1952">
        <v>2016</v>
      </c>
      <c r="D1952">
        <v>10</v>
      </c>
      <c r="E1952" t="s">
        <v>65</v>
      </c>
      <c r="F1952" t="s">
        <v>61</v>
      </c>
      <c r="G1952" t="s">
        <v>52</v>
      </c>
      <c r="H1952" t="s">
        <v>38</v>
      </c>
      <c r="I1952" t="s">
        <v>13</v>
      </c>
    </row>
    <row r="1953" spans="2:9" hidden="1" x14ac:dyDescent="0.2">
      <c r="B1953" t="str">
        <f t="shared" si="30"/>
        <v>201610apartmentmedian1_bed_surveyWhite Rock</v>
      </c>
      <c r="C1953">
        <v>2016</v>
      </c>
      <c r="D1953">
        <v>10</v>
      </c>
      <c r="E1953" t="s">
        <v>65</v>
      </c>
      <c r="F1953" t="s">
        <v>61</v>
      </c>
      <c r="G1953" t="s">
        <v>52</v>
      </c>
      <c r="H1953" t="s">
        <v>39</v>
      </c>
      <c r="I1953" t="s">
        <v>13</v>
      </c>
    </row>
    <row r="1954" spans="2:9" hidden="1" x14ac:dyDescent="0.2">
      <c r="B1954" t="str">
        <f t="shared" si="30"/>
        <v>201610apartmentmedian1_bed_surveyLangley City and Langley DM</v>
      </c>
      <c r="C1954">
        <v>2016</v>
      </c>
      <c r="D1954">
        <v>10</v>
      </c>
      <c r="E1954" t="s">
        <v>65</v>
      </c>
      <c r="F1954" t="s">
        <v>61</v>
      </c>
      <c r="G1954" t="s">
        <v>52</v>
      </c>
      <c r="H1954" t="s">
        <v>40</v>
      </c>
      <c r="I1954" t="s">
        <v>13</v>
      </c>
    </row>
    <row r="1955" spans="2:9" hidden="1" x14ac:dyDescent="0.2">
      <c r="B1955" t="str">
        <f t="shared" si="30"/>
        <v>201610apartmentmedian1_bed_surveyTri-Cities</v>
      </c>
      <c r="C1955">
        <v>2016</v>
      </c>
      <c r="D1955">
        <v>10</v>
      </c>
      <c r="E1955" t="s">
        <v>65</v>
      </c>
      <c r="F1955" t="s">
        <v>61</v>
      </c>
      <c r="G1955" t="s">
        <v>52</v>
      </c>
      <c r="H1955" t="s">
        <v>41</v>
      </c>
      <c r="I1955" t="s">
        <v>13</v>
      </c>
    </row>
    <row r="1956" spans="2:9" hidden="1" x14ac:dyDescent="0.2">
      <c r="B1956" t="str">
        <f t="shared" si="30"/>
        <v>201610apartmentmedian1_bed_surveyMaple Ridge/Pitt Meadows</v>
      </c>
      <c r="C1956">
        <v>2016</v>
      </c>
      <c r="D1956">
        <v>10</v>
      </c>
      <c r="E1956" t="s">
        <v>65</v>
      </c>
      <c r="F1956" t="s">
        <v>61</v>
      </c>
      <c r="G1956" t="s">
        <v>52</v>
      </c>
      <c r="H1956" t="s">
        <v>42</v>
      </c>
      <c r="I1956" t="s">
        <v>13</v>
      </c>
    </row>
    <row r="1957" spans="2:9" hidden="1" x14ac:dyDescent="0.2">
      <c r="B1957" t="str">
        <f t="shared" si="30"/>
        <v>201610apartmentmedian1_bed_surveyVancouver</v>
      </c>
      <c r="C1957">
        <v>2016</v>
      </c>
      <c r="D1957">
        <v>10</v>
      </c>
      <c r="E1957" t="s">
        <v>65</v>
      </c>
      <c r="F1957" t="s">
        <v>61</v>
      </c>
      <c r="G1957" t="s">
        <v>52</v>
      </c>
      <c r="H1957" t="s">
        <v>43</v>
      </c>
      <c r="I1957" t="s">
        <v>13</v>
      </c>
    </row>
    <row r="1958" spans="2:9" hidden="1" x14ac:dyDescent="0.2">
      <c r="B1958" t="str">
        <f t="shared" si="30"/>
        <v>201510apartmentmedian1_bed_surveyWest End/Stanley Park</v>
      </c>
      <c r="C1958">
        <v>2015</v>
      </c>
      <c r="D1958">
        <v>10</v>
      </c>
      <c r="E1958" t="s">
        <v>65</v>
      </c>
      <c r="F1958" t="s">
        <v>61</v>
      </c>
      <c r="G1958" t="s">
        <v>52</v>
      </c>
      <c r="H1958" t="s">
        <v>12</v>
      </c>
      <c r="I1958" t="s">
        <v>13</v>
      </c>
    </row>
    <row r="1959" spans="2:9" hidden="1" x14ac:dyDescent="0.2">
      <c r="B1959" t="str">
        <f t="shared" si="30"/>
        <v>201510apartmentmedian1_bed_surveyEnglish Bay</v>
      </c>
      <c r="C1959">
        <v>2015</v>
      </c>
      <c r="D1959">
        <v>10</v>
      </c>
      <c r="E1959" t="s">
        <v>65</v>
      </c>
      <c r="F1959" t="s">
        <v>61</v>
      </c>
      <c r="G1959" t="s">
        <v>52</v>
      </c>
      <c r="H1959" t="s">
        <v>16</v>
      </c>
      <c r="I1959" t="s">
        <v>13</v>
      </c>
    </row>
    <row r="1960" spans="2:9" hidden="1" x14ac:dyDescent="0.2">
      <c r="B1960" t="str">
        <f t="shared" si="30"/>
        <v>201510apartmentmedian1_bed_surveyDowntown</v>
      </c>
      <c r="C1960">
        <v>2015</v>
      </c>
      <c r="D1960">
        <v>10</v>
      </c>
      <c r="E1960" t="s">
        <v>65</v>
      </c>
      <c r="F1960" t="s">
        <v>61</v>
      </c>
      <c r="G1960" t="s">
        <v>52</v>
      </c>
      <c r="H1960" t="s">
        <v>17</v>
      </c>
      <c r="I1960" t="s">
        <v>13</v>
      </c>
    </row>
    <row r="1961" spans="2:9" hidden="1" x14ac:dyDescent="0.2">
      <c r="B1961" t="str">
        <f t="shared" si="30"/>
        <v>201510apartmentmedian1_bed_surveySouth Granville/Oak</v>
      </c>
      <c r="C1961">
        <v>2015</v>
      </c>
      <c r="D1961">
        <v>10</v>
      </c>
      <c r="E1961" t="s">
        <v>65</v>
      </c>
      <c r="F1961" t="s">
        <v>61</v>
      </c>
      <c r="G1961" t="s">
        <v>52</v>
      </c>
      <c r="H1961" t="s">
        <v>19</v>
      </c>
      <c r="I1961" t="s">
        <v>13</v>
      </c>
    </row>
    <row r="1962" spans="2:9" hidden="1" x14ac:dyDescent="0.2">
      <c r="B1962" t="str">
        <f t="shared" si="30"/>
        <v>201510apartmentmedian1_bed_surveyKitsilano/Point Grey</v>
      </c>
      <c r="C1962">
        <v>2015</v>
      </c>
      <c r="D1962">
        <v>10</v>
      </c>
      <c r="E1962" t="s">
        <v>65</v>
      </c>
      <c r="F1962" t="s">
        <v>61</v>
      </c>
      <c r="G1962" t="s">
        <v>52</v>
      </c>
      <c r="H1962" t="s">
        <v>20</v>
      </c>
      <c r="I1962" t="s">
        <v>13</v>
      </c>
    </row>
    <row r="1963" spans="2:9" hidden="1" x14ac:dyDescent="0.2">
      <c r="B1963" t="str">
        <f t="shared" si="30"/>
        <v>201510apartmentmedian1_bed_surveyWestside/Kerrisdale</v>
      </c>
      <c r="C1963">
        <v>2015</v>
      </c>
      <c r="D1963">
        <v>10</v>
      </c>
      <c r="E1963" t="s">
        <v>65</v>
      </c>
      <c r="F1963" t="s">
        <v>61</v>
      </c>
      <c r="G1963" t="s">
        <v>52</v>
      </c>
      <c r="H1963" t="s">
        <v>21</v>
      </c>
      <c r="I1963" t="s">
        <v>13</v>
      </c>
    </row>
    <row r="1964" spans="2:9" hidden="1" x14ac:dyDescent="0.2">
      <c r="B1964" t="str">
        <f t="shared" si="30"/>
        <v>201510apartmentmedian1_bed_surveyMarpole</v>
      </c>
      <c r="C1964">
        <v>2015</v>
      </c>
      <c r="D1964">
        <v>10</v>
      </c>
      <c r="E1964" t="s">
        <v>65</v>
      </c>
      <c r="F1964" t="s">
        <v>61</v>
      </c>
      <c r="G1964" t="s">
        <v>52</v>
      </c>
      <c r="H1964" t="s">
        <v>23</v>
      </c>
      <c r="I1964" t="s">
        <v>13</v>
      </c>
    </row>
    <row r="1965" spans="2:9" hidden="1" x14ac:dyDescent="0.2">
      <c r="B1965" t="str">
        <f t="shared" si="30"/>
        <v>201510apartmentmedian1_bed_surveyMount Pleasant/Renfrew Heights</v>
      </c>
      <c r="C1965">
        <v>2015</v>
      </c>
      <c r="D1965">
        <v>10</v>
      </c>
      <c r="E1965" t="s">
        <v>65</v>
      </c>
      <c r="F1965" t="s">
        <v>61</v>
      </c>
      <c r="G1965" t="s">
        <v>52</v>
      </c>
      <c r="H1965" t="s">
        <v>24</v>
      </c>
      <c r="I1965" t="s">
        <v>13</v>
      </c>
    </row>
    <row r="1966" spans="2:9" hidden="1" x14ac:dyDescent="0.2">
      <c r="B1966" t="str">
        <f t="shared" si="30"/>
        <v>201510apartmentmedian1_bed_surveyEast Hastings</v>
      </c>
      <c r="C1966">
        <v>2015</v>
      </c>
      <c r="D1966">
        <v>10</v>
      </c>
      <c r="E1966" t="s">
        <v>65</v>
      </c>
      <c r="F1966" t="s">
        <v>61</v>
      </c>
      <c r="G1966" t="s">
        <v>52</v>
      </c>
      <c r="H1966" t="s">
        <v>25</v>
      </c>
      <c r="I1966" t="s">
        <v>13</v>
      </c>
    </row>
    <row r="1967" spans="2:9" hidden="1" x14ac:dyDescent="0.2">
      <c r="B1967" t="str">
        <f t="shared" si="30"/>
        <v>201510apartmentmedian1_bed_surveySoutheast Vancouver</v>
      </c>
      <c r="C1967">
        <v>2015</v>
      </c>
      <c r="D1967">
        <v>10</v>
      </c>
      <c r="E1967" t="s">
        <v>65</v>
      </c>
      <c r="F1967" t="s">
        <v>61</v>
      </c>
      <c r="G1967" t="s">
        <v>52</v>
      </c>
      <c r="H1967" t="s">
        <v>26</v>
      </c>
      <c r="I1967" t="s">
        <v>13</v>
      </c>
    </row>
    <row r="1968" spans="2:9" hidden="1" x14ac:dyDescent="0.2">
      <c r="B1968" t="str">
        <f t="shared" si="30"/>
        <v>201510apartmentmedian1_bed_surveyUniversity Endowment Lands</v>
      </c>
      <c r="C1968">
        <v>2015</v>
      </c>
      <c r="D1968">
        <v>10</v>
      </c>
      <c r="E1968" t="s">
        <v>65</v>
      </c>
      <c r="F1968" t="s">
        <v>61</v>
      </c>
      <c r="G1968" t="s">
        <v>52</v>
      </c>
      <c r="H1968" t="s">
        <v>27</v>
      </c>
      <c r="I1968" t="s">
        <v>13</v>
      </c>
    </row>
    <row r="1969" spans="2:9" hidden="1" x14ac:dyDescent="0.2">
      <c r="B1969" t="str">
        <f t="shared" si="30"/>
        <v>201510apartmentmedian1_bed_surveyCentral Park/Metrotown</v>
      </c>
      <c r="C1969">
        <v>2015</v>
      </c>
      <c r="D1969">
        <v>10</v>
      </c>
      <c r="E1969" t="s">
        <v>65</v>
      </c>
      <c r="F1969" t="s">
        <v>61</v>
      </c>
      <c r="G1969" t="s">
        <v>52</v>
      </c>
      <c r="H1969" t="s">
        <v>28</v>
      </c>
      <c r="I1969" t="s">
        <v>13</v>
      </c>
    </row>
    <row r="1970" spans="2:9" hidden="1" x14ac:dyDescent="0.2">
      <c r="B1970" t="str">
        <f t="shared" si="30"/>
        <v>201510apartmentmedian1_bed_surveySoutheast Burnaby</v>
      </c>
      <c r="C1970">
        <v>2015</v>
      </c>
      <c r="D1970">
        <v>10</v>
      </c>
      <c r="E1970" t="s">
        <v>65</v>
      </c>
      <c r="F1970" t="s">
        <v>61</v>
      </c>
      <c r="G1970" t="s">
        <v>52</v>
      </c>
      <c r="H1970" t="s">
        <v>29</v>
      </c>
      <c r="I1970" t="s">
        <v>13</v>
      </c>
    </row>
    <row r="1971" spans="2:9" hidden="1" x14ac:dyDescent="0.2">
      <c r="B1971" t="str">
        <f t="shared" si="30"/>
        <v>201510apartmentmedian1_bed_surveyNorth Burnaby</v>
      </c>
      <c r="C1971">
        <v>2015</v>
      </c>
      <c r="D1971">
        <v>10</v>
      </c>
      <c r="E1971" t="s">
        <v>65</v>
      </c>
      <c r="F1971" t="s">
        <v>61</v>
      </c>
      <c r="G1971" t="s">
        <v>52</v>
      </c>
      <c r="H1971" t="s">
        <v>31</v>
      </c>
      <c r="I1971" t="s">
        <v>13</v>
      </c>
    </row>
    <row r="1972" spans="2:9" hidden="1" x14ac:dyDescent="0.2">
      <c r="B1972" t="str">
        <f t="shared" si="30"/>
        <v>201510apartmentmedian1_bed_surveyNew Westminster</v>
      </c>
      <c r="C1972">
        <v>2015</v>
      </c>
      <c r="D1972">
        <v>10</v>
      </c>
      <c r="E1972" t="s">
        <v>65</v>
      </c>
      <c r="F1972" t="s">
        <v>61</v>
      </c>
      <c r="G1972" t="s">
        <v>52</v>
      </c>
      <c r="H1972" t="s">
        <v>32</v>
      </c>
      <c r="I1972" t="s">
        <v>13</v>
      </c>
    </row>
    <row r="1973" spans="2:9" hidden="1" x14ac:dyDescent="0.2">
      <c r="B1973" t="str">
        <f t="shared" si="30"/>
        <v>201510apartmentmedian1_bed_surveyNorth Vancouver City</v>
      </c>
      <c r="C1973">
        <v>2015</v>
      </c>
      <c r="D1973">
        <v>10</v>
      </c>
      <c r="E1973" t="s">
        <v>65</v>
      </c>
      <c r="F1973" t="s">
        <v>61</v>
      </c>
      <c r="G1973" t="s">
        <v>52</v>
      </c>
      <c r="H1973" t="s">
        <v>60</v>
      </c>
      <c r="I1973" t="s">
        <v>13</v>
      </c>
    </row>
    <row r="1974" spans="2:9" hidden="1" x14ac:dyDescent="0.2">
      <c r="B1974" t="str">
        <f t="shared" si="30"/>
        <v>201510apartmentmedian1_bed_surveyNorth Vancouver DM</v>
      </c>
      <c r="C1974">
        <v>2015</v>
      </c>
      <c r="D1974">
        <v>10</v>
      </c>
      <c r="E1974" t="s">
        <v>65</v>
      </c>
      <c r="F1974" t="s">
        <v>61</v>
      </c>
      <c r="G1974" t="s">
        <v>52</v>
      </c>
      <c r="H1974" t="s">
        <v>34</v>
      </c>
      <c r="I1974" t="s">
        <v>13</v>
      </c>
    </row>
    <row r="1975" spans="2:9" hidden="1" x14ac:dyDescent="0.2">
      <c r="B1975" t="str">
        <f t="shared" si="30"/>
        <v>201510apartmentmedian1_bed_surveyWest Vancouver</v>
      </c>
      <c r="C1975">
        <v>2015</v>
      </c>
      <c r="D1975">
        <v>10</v>
      </c>
      <c r="E1975" t="s">
        <v>65</v>
      </c>
      <c r="F1975" t="s">
        <v>61</v>
      </c>
      <c r="G1975" t="s">
        <v>52</v>
      </c>
      <c r="H1975" t="s">
        <v>35</v>
      </c>
      <c r="I1975" t="s">
        <v>13</v>
      </c>
    </row>
    <row r="1976" spans="2:9" hidden="1" x14ac:dyDescent="0.2">
      <c r="B1976" t="str">
        <f t="shared" si="30"/>
        <v>201510apartmentmedian1_bed_surveyRichmond</v>
      </c>
      <c r="C1976">
        <v>2015</v>
      </c>
      <c r="D1976">
        <v>10</v>
      </c>
      <c r="E1976" t="s">
        <v>65</v>
      </c>
      <c r="F1976" t="s">
        <v>61</v>
      </c>
      <c r="G1976" t="s">
        <v>52</v>
      </c>
      <c r="H1976" t="s">
        <v>36</v>
      </c>
      <c r="I1976" t="s">
        <v>13</v>
      </c>
    </row>
    <row r="1977" spans="2:9" hidden="1" x14ac:dyDescent="0.2">
      <c r="B1977" t="str">
        <f t="shared" si="30"/>
        <v>201510apartmentmedian1_bed_surveyDelta</v>
      </c>
      <c r="C1977">
        <v>2015</v>
      </c>
      <c r="D1977">
        <v>10</v>
      </c>
      <c r="E1977" t="s">
        <v>65</v>
      </c>
      <c r="F1977" t="s">
        <v>61</v>
      </c>
      <c r="G1977" t="s">
        <v>52</v>
      </c>
      <c r="H1977" t="s">
        <v>37</v>
      </c>
      <c r="I1977" t="s">
        <v>13</v>
      </c>
    </row>
    <row r="1978" spans="2:9" hidden="1" x14ac:dyDescent="0.2">
      <c r="B1978" t="str">
        <f t="shared" si="30"/>
        <v>201510apartmentmedian1_bed_surveySurrey</v>
      </c>
      <c r="C1978">
        <v>2015</v>
      </c>
      <c r="D1978">
        <v>10</v>
      </c>
      <c r="E1978" t="s">
        <v>65</v>
      </c>
      <c r="F1978" t="s">
        <v>61</v>
      </c>
      <c r="G1978" t="s">
        <v>52</v>
      </c>
      <c r="H1978" t="s">
        <v>38</v>
      </c>
      <c r="I1978" t="s">
        <v>13</v>
      </c>
    </row>
    <row r="1979" spans="2:9" hidden="1" x14ac:dyDescent="0.2">
      <c r="B1979" t="str">
        <f t="shared" si="30"/>
        <v>201510apartmentmedian1_bed_surveyWhite Rock</v>
      </c>
      <c r="C1979">
        <v>2015</v>
      </c>
      <c r="D1979">
        <v>10</v>
      </c>
      <c r="E1979" t="s">
        <v>65</v>
      </c>
      <c r="F1979" t="s">
        <v>61</v>
      </c>
      <c r="G1979" t="s">
        <v>52</v>
      </c>
      <c r="H1979" t="s">
        <v>39</v>
      </c>
      <c r="I1979" t="s">
        <v>13</v>
      </c>
    </row>
    <row r="1980" spans="2:9" hidden="1" x14ac:dyDescent="0.2">
      <c r="B1980" t="str">
        <f t="shared" si="30"/>
        <v>201510apartmentmedian1_bed_surveyLangley City and Langley DM</v>
      </c>
      <c r="C1980">
        <v>2015</v>
      </c>
      <c r="D1980">
        <v>10</v>
      </c>
      <c r="E1980" t="s">
        <v>65</v>
      </c>
      <c r="F1980" t="s">
        <v>61</v>
      </c>
      <c r="G1980" t="s">
        <v>52</v>
      </c>
      <c r="H1980" t="s">
        <v>40</v>
      </c>
      <c r="I1980" t="s">
        <v>13</v>
      </c>
    </row>
    <row r="1981" spans="2:9" hidden="1" x14ac:dyDescent="0.2">
      <c r="B1981" t="str">
        <f t="shared" si="30"/>
        <v>201510apartmentmedian1_bed_surveyTri-Cities</v>
      </c>
      <c r="C1981">
        <v>2015</v>
      </c>
      <c r="D1981">
        <v>10</v>
      </c>
      <c r="E1981" t="s">
        <v>65</v>
      </c>
      <c r="F1981" t="s">
        <v>61</v>
      </c>
      <c r="G1981" t="s">
        <v>52</v>
      </c>
      <c r="H1981" t="s">
        <v>41</v>
      </c>
      <c r="I1981" t="s">
        <v>13</v>
      </c>
    </row>
    <row r="1982" spans="2:9" hidden="1" x14ac:dyDescent="0.2">
      <c r="B1982" t="str">
        <f t="shared" si="30"/>
        <v>201510apartmentmedian1_bed_surveyMaple Ridge/Pitt Meadows</v>
      </c>
      <c r="C1982">
        <v>2015</v>
      </c>
      <c r="D1982">
        <v>10</v>
      </c>
      <c r="E1982" t="s">
        <v>65</v>
      </c>
      <c r="F1982" t="s">
        <v>61</v>
      </c>
      <c r="G1982" t="s">
        <v>52</v>
      </c>
      <c r="H1982" t="s">
        <v>42</v>
      </c>
      <c r="I1982" t="s">
        <v>13</v>
      </c>
    </row>
    <row r="1983" spans="2:9" hidden="1" x14ac:dyDescent="0.2">
      <c r="B1983" t="str">
        <f t="shared" si="30"/>
        <v>201510apartmentmedian1_bed_surveyVancouver</v>
      </c>
      <c r="C1983">
        <v>2015</v>
      </c>
      <c r="D1983">
        <v>10</v>
      </c>
      <c r="E1983" t="s">
        <v>65</v>
      </c>
      <c r="F1983" t="s">
        <v>61</v>
      </c>
      <c r="G1983" t="s">
        <v>52</v>
      </c>
      <c r="H1983" t="s">
        <v>43</v>
      </c>
      <c r="I1983" t="s">
        <v>13</v>
      </c>
    </row>
    <row r="1984" spans="2:9" hidden="1" x14ac:dyDescent="0.2">
      <c r="B1984" t="str">
        <f t="shared" si="30"/>
        <v>201410apartmentmedian1_bed_surveyWest End/Stanley Park</v>
      </c>
      <c r="C1984">
        <v>2014</v>
      </c>
      <c r="D1984">
        <v>10</v>
      </c>
      <c r="E1984" t="s">
        <v>65</v>
      </c>
      <c r="F1984" t="s">
        <v>61</v>
      </c>
      <c r="G1984" t="s">
        <v>52</v>
      </c>
      <c r="H1984" t="s">
        <v>12</v>
      </c>
      <c r="I1984" t="s">
        <v>13</v>
      </c>
    </row>
    <row r="1985" spans="2:9" hidden="1" x14ac:dyDescent="0.2">
      <c r="B1985" t="str">
        <f t="shared" si="30"/>
        <v>201410apartmentmedian1_bed_surveyEnglish Bay</v>
      </c>
      <c r="C1985">
        <v>2014</v>
      </c>
      <c r="D1985">
        <v>10</v>
      </c>
      <c r="E1985" t="s">
        <v>65</v>
      </c>
      <c r="F1985" t="s">
        <v>61</v>
      </c>
      <c r="G1985" t="s">
        <v>52</v>
      </c>
      <c r="H1985" t="s">
        <v>16</v>
      </c>
      <c r="I1985" t="s">
        <v>13</v>
      </c>
    </row>
    <row r="1986" spans="2:9" hidden="1" x14ac:dyDescent="0.2">
      <c r="B1986" t="str">
        <f t="shared" si="30"/>
        <v>201410apartmentmedian1_bed_surveyDowntown</v>
      </c>
      <c r="C1986">
        <v>2014</v>
      </c>
      <c r="D1986">
        <v>10</v>
      </c>
      <c r="E1986" t="s">
        <v>65</v>
      </c>
      <c r="F1986" t="s">
        <v>61</v>
      </c>
      <c r="G1986" t="s">
        <v>52</v>
      </c>
      <c r="H1986" t="s">
        <v>17</v>
      </c>
      <c r="I1986" t="s">
        <v>13</v>
      </c>
    </row>
    <row r="1987" spans="2:9" hidden="1" x14ac:dyDescent="0.2">
      <c r="B1987" t="str">
        <f t="shared" si="30"/>
        <v>201410apartmentmedian1_bed_surveySouth Granville/Oak</v>
      </c>
      <c r="C1987">
        <v>2014</v>
      </c>
      <c r="D1987">
        <v>10</v>
      </c>
      <c r="E1987" t="s">
        <v>65</v>
      </c>
      <c r="F1987" t="s">
        <v>61</v>
      </c>
      <c r="G1987" t="s">
        <v>52</v>
      </c>
      <c r="H1987" t="s">
        <v>19</v>
      </c>
      <c r="I1987" t="s">
        <v>13</v>
      </c>
    </row>
    <row r="1988" spans="2:9" hidden="1" x14ac:dyDescent="0.2">
      <c r="B1988" t="str">
        <f t="shared" si="30"/>
        <v>201410apartmentmedian1_bed_surveyKitsilano/Point Grey</v>
      </c>
      <c r="C1988">
        <v>2014</v>
      </c>
      <c r="D1988">
        <v>10</v>
      </c>
      <c r="E1988" t="s">
        <v>65</v>
      </c>
      <c r="F1988" t="s">
        <v>61</v>
      </c>
      <c r="G1988" t="s">
        <v>52</v>
      </c>
      <c r="H1988" t="s">
        <v>20</v>
      </c>
      <c r="I1988" t="s">
        <v>13</v>
      </c>
    </row>
    <row r="1989" spans="2:9" hidden="1" x14ac:dyDescent="0.2">
      <c r="B1989" t="str">
        <f t="shared" si="30"/>
        <v>201410apartmentmedian1_bed_surveyWestside/Kerrisdale</v>
      </c>
      <c r="C1989">
        <v>2014</v>
      </c>
      <c r="D1989">
        <v>10</v>
      </c>
      <c r="E1989" t="s">
        <v>65</v>
      </c>
      <c r="F1989" t="s">
        <v>61</v>
      </c>
      <c r="G1989" t="s">
        <v>52</v>
      </c>
      <c r="H1989" t="s">
        <v>21</v>
      </c>
      <c r="I1989" t="s">
        <v>13</v>
      </c>
    </row>
    <row r="1990" spans="2:9" hidden="1" x14ac:dyDescent="0.2">
      <c r="B1990" t="str">
        <f t="shared" ref="B1990:B2053" si="31">C1990&amp;D1990&amp;E1990&amp;F1990&amp;G1990&amp;H1990</f>
        <v>201410apartmentmedian1_bed_surveyMarpole</v>
      </c>
      <c r="C1990">
        <v>2014</v>
      </c>
      <c r="D1990">
        <v>10</v>
      </c>
      <c r="E1990" t="s">
        <v>65</v>
      </c>
      <c r="F1990" t="s">
        <v>61</v>
      </c>
      <c r="G1990" t="s">
        <v>52</v>
      </c>
      <c r="H1990" t="s">
        <v>23</v>
      </c>
      <c r="I1990" t="s">
        <v>13</v>
      </c>
    </row>
    <row r="1991" spans="2:9" hidden="1" x14ac:dyDescent="0.2">
      <c r="B1991" t="str">
        <f t="shared" si="31"/>
        <v>201410apartmentmedian1_bed_surveyMount Pleasant/Renfrew Heights</v>
      </c>
      <c r="C1991">
        <v>2014</v>
      </c>
      <c r="D1991">
        <v>10</v>
      </c>
      <c r="E1991" t="s">
        <v>65</v>
      </c>
      <c r="F1991" t="s">
        <v>61</v>
      </c>
      <c r="G1991" t="s">
        <v>52</v>
      </c>
      <c r="H1991" t="s">
        <v>24</v>
      </c>
      <c r="I1991" t="s">
        <v>13</v>
      </c>
    </row>
    <row r="1992" spans="2:9" hidden="1" x14ac:dyDescent="0.2">
      <c r="B1992" t="str">
        <f t="shared" si="31"/>
        <v>201410apartmentmedian1_bed_surveyEast Hastings</v>
      </c>
      <c r="C1992">
        <v>2014</v>
      </c>
      <c r="D1992">
        <v>10</v>
      </c>
      <c r="E1992" t="s">
        <v>65</v>
      </c>
      <c r="F1992" t="s">
        <v>61</v>
      </c>
      <c r="G1992" t="s">
        <v>52</v>
      </c>
      <c r="H1992" t="s">
        <v>25</v>
      </c>
      <c r="I1992" t="s">
        <v>13</v>
      </c>
    </row>
    <row r="1993" spans="2:9" hidden="1" x14ac:dyDescent="0.2">
      <c r="B1993" t="str">
        <f t="shared" si="31"/>
        <v>201410apartmentmedian1_bed_surveySoutheast Vancouver</v>
      </c>
      <c r="C1993">
        <v>2014</v>
      </c>
      <c r="D1993">
        <v>10</v>
      </c>
      <c r="E1993" t="s">
        <v>65</v>
      </c>
      <c r="F1993" t="s">
        <v>61</v>
      </c>
      <c r="G1993" t="s">
        <v>52</v>
      </c>
      <c r="H1993" t="s">
        <v>26</v>
      </c>
      <c r="I1993" t="s">
        <v>13</v>
      </c>
    </row>
    <row r="1994" spans="2:9" hidden="1" x14ac:dyDescent="0.2">
      <c r="B1994" t="str">
        <f t="shared" si="31"/>
        <v>201410apartmentmedian1_bed_surveyUniversity Endowment Lands</v>
      </c>
      <c r="C1994">
        <v>2014</v>
      </c>
      <c r="D1994">
        <v>10</v>
      </c>
      <c r="E1994" t="s">
        <v>65</v>
      </c>
      <c r="F1994" t="s">
        <v>61</v>
      </c>
      <c r="G1994" t="s">
        <v>52</v>
      </c>
      <c r="H1994" t="s">
        <v>27</v>
      </c>
      <c r="I1994" t="s">
        <v>13</v>
      </c>
    </row>
    <row r="1995" spans="2:9" hidden="1" x14ac:dyDescent="0.2">
      <c r="B1995" t="str">
        <f t="shared" si="31"/>
        <v>201410apartmentmedian1_bed_surveyCentral Park/Metrotown</v>
      </c>
      <c r="C1995">
        <v>2014</v>
      </c>
      <c r="D1995">
        <v>10</v>
      </c>
      <c r="E1995" t="s">
        <v>65</v>
      </c>
      <c r="F1995" t="s">
        <v>61</v>
      </c>
      <c r="G1995" t="s">
        <v>52</v>
      </c>
      <c r="H1995" t="s">
        <v>28</v>
      </c>
      <c r="I1995" t="s">
        <v>13</v>
      </c>
    </row>
    <row r="1996" spans="2:9" hidden="1" x14ac:dyDescent="0.2">
      <c r="B1996" t="str">
        <f t="shared" si="31"/>
        <v>201410apartmentmedian1_bed_surveySoutheast Burnaby</v>
      </c>
      <c r="C1996">
        <v>2014</v>
      </c>
      <c r="D1996">
        <v>10</v>
      </c>
      <c r="E1996" t="s">
        <v>65</v>
      </c>
      <c r="F1996" t="s">
        <v>61</v>
      </c>
      <c r="G1996" t="s">
        <v>52</v>
      </c>
      <c r="H1996" t="s">
        <v>29</v>
      </c>
      <c r="I1996" t="s">
        <v>13</v>
      </c>
    </row>
    <row r="1997" spans="2:9" hidden="1" x14ac:dyDescent="0.2">
      <c r="B1997" t="str">
        <f t="shared" si="31"/>
        <v>201410apartmentmedian1_bed_surveyNorth Burnaby</v>
      </c>
      <c r="C1997">
        <v>2014</v>
      </c>
      <c r="D1997">
        <v>10</v>
      </c>
      <c r="E1997" t="s">
        <v>65</v>
      </c>
      <c r="F1997" t="s">
        <v>61</v>
      </c>
      <c r="G1997" t="s">
        <v>52</v>
      </c>
      <c r="H1997" t="s">
        <v>31</v>
      </c>
      <c r="I1997" t="s">
        <v>13</v>
      </c>
    </row>
    <row r="1998" spans="2:9" hidden="1" x14ac:dyDescent="0.2">
      <c r="B1998" t="str">
        <f t="shared" si="31"/>
        <v>201410apartmentmedian1_bed_surveyNew Westminster</v>
      </c>
      <c r="C1998">
        <v>2014</v>
      </c>
      <c r="D1998">
        <v>10</v>
      </c>
      <c r="E1998" t="s">
        <v>65</v>
      </c>
      <c r="F1998" t="s">
        <v>61</v>
      </c>
      <c r="G1998" t="s">
        <v>52</v>
      </c>
      <c r="H1998" t="s">
        <v>32</v>
      </c>
      <c r="I1998" t="s">
        <v>13</v>
      </c>
    </row>
    <row r="1999" spans="2:9" hidden="1" x14ac:dyDescent="0.2">
      <c r="B1999" t="str">
        <f t="shared" si="31"/>
        <v>201410apartmentmedian1_bed_surveyNorth Vancouver City</v>
      </c>
      <c r="C1999">
        <v>2014</v>
      </c>
      <c r="D1999">
        <v>10</v>
      </c>
      <c r="E1999" t="s">
        <v>65</v>
      </c>
      <c r="F1999" t="s">
        <v>61</v>
      </c>
      <c r="G1999" t="s">
        <v>52</v>
      </c>
      <c r="H1999" t="s">
        <v>60</v>
      </c>
      <c r="I1999" t="s">
        <v>13</v>
      </c>
    </row>
    <row r="2000" spans="2:9" hidden="1" x14ac:dyDescent="0.2">
      <c r="B2000" t="str">
        <f t="shared" si="31"/>
        <v>201410apartmentmedian1_bed_surveyNorth Vancouver DM</v>
      </c>
      <c r="C2000">
        <v>2014</v>
      </c>
      <c r="D2000">
        <v>10</v>
      </c>
      <c r="E2000" t="s">
        <v>65</v>
      </c>
      <c r="F2000" t="s">
        <v>61</v>
      </c>
      <c r="G2000" t="s">
        <v>52</v>
      </c>
      <c r="H2000" t="s">
        <v>34</v>
      </c>
      <c r="I2000" t="s">
        <v>13</v>
      </c>
    </row>
    <row r="2001" spans="2:9" hidden="1" x14ac:dyDescent="0.2">
      <c r="B2001" t="str">
        <f t="shared" si="31"/>
        <v>201410apartmentmedian1_bed_surveyWest Vancouver</v>
      </c>
      <c r="C2001">
        <v>2014</v>
      </c>
      <c r="D2001">
        <v>10</v>
      </c>
      <c r="E2001" t="s">
        <v>65</v>
      </c>
      <c r="F2001" t="s">
        <v>61</v>
      </c>
      <c r="G2001" t="s">
        <v>52</v>
      </c>
      <c r="H2001" t="s">
        <v>35</v>
      </c>
      <c r="I2001" t="s">
        <v>13</v>
      </c>
    </row>
    <row r="2002" spans="2:9" hidden="1" x14ac:dyDescent="0.2">
      <c r="B2002" t="str">
        <f t="shared" si="31"/>
        <v>201410apartmentmedian1_bed_surveyRichmond</v>
      </c>
      <c r="C2002">
        <v>2014</v>
      </c>
      <c r="D2002">
        <v>10</v>
      </c>
      <c r="E2002" t="s">
        <v>65</v>
      </c>
      <c r="F2002" t="s">
        <v>61</v>
      </c>
      <c r="G2002" t="s">
        <v>52</v>
      </c>
      <c r="H2002" t="s">
        <v>36</v>
      </c>
      <c r="I2002" t="s">
        <v>13</v>
      </c>
    </row>
    <row r="2003" spans="2:9" hidden="1" x14ac:dyDescent="0.2">
      <c r="B2003" t="str">
        <f t="shared" si="31"/>
        <v>201410apartmentmedian1_bed_surveyDelta</v>
      </c>
      <c r="C2003">
        <v>2014</v>
      </c>
      <c r="D2003">
        <v>10</v>
      </c>
      <c r="E2003" t="s">
        <v>65</v>
      </c>
      <c r="F2003" t="s">
        <v>61</v>
      </c>
      <c r="G2003" t="s">
        <v>52</v>
      </c>
      <c r="H2003" t="s">
        <v>37</v>
      </c>
      <c r="I2003" t="s">
        <v>13</v>
      </c>
    </row>
    <row r="2004" spans="2:9" hidden="1" x14ac:dyDescent="0.2">
      <c r="B2004" t="str">
        <f t="shared" si="31"/>
        <v>201410apartmentmedian1_bed_surveySurrey</v>
      </c>
      <c r="C2004">
        <v>2014</v>
      </c>
      <c r="D2004">
        <v>10</v>
      </c>
      <c r="E2004" t="s">
        <v>65</v>
      </c>
      <c r="F2004" t="s">
        <v>61</v>
      </c>
      <c r="G2004" t="s">
        <v>52</v>
      </c>
      <c r="H2004" t="s">
        <v>38</v>
      </c>
      <c r="I2004" t="s">
        <v>13</v>
      </c>
    </row>
    <row r="2005" spans="2:9" hidden="1" x14ac:dyDescent="0.2">
      <c r="B2005" t="str">
        <f t="shared" si="31"/>
        <v>201410apartmentmedian1_bed_surveyWhite Rock</v>
      </c>
      <c r="C2005">
        <v>2014</v>
      </c>
      <c r="D2005">
        <v>10</v>
      </c>
      <c r="E2005" t="s">
        <v>65</v>
      </c>
      <c r="F2005" t="s">
        <v>61</v>
      </c>
      <c r="G2005" t="s">
        <v>52</v>
      </c>
      <c r="H2005" t="s">
        <v>39</v>
      </c>
      <c r="I2005" t="s">
        <v>13</v>
      </c>
    </row>
    <row r="2006" spans="2:9" hidden="1" x14ac:dyDescent="0.2">
      <c r="B2006" t="str">
        <f t="shared" si="31"/>
        <v>201410apartmentmedian1_bed_surveyLangley City and Langley DM</v>
      </c>
      <c r="C2006">
        <v>2014</v>
      </c>
      <c r="D2006">
        <v>10</v>
      </c>
      <c r="E2006" t="s">
        <v>65</v>
      </c>
      <c r="F2006" t="s">
        <v>61</v>
      </c>
      <c r="G2006" t="s">
        <v>52</v>
      </c>
      <c r="H2006" t="s">
        <v>40</v>
      </c>
      <c r="I2006" t="s">
        <v>13</v>
      </c>
    </row>
    <row r="2007" spans="2:9" hidden="1" x14ac:dyDescent="0.2">
      <c r="B2007" t="str">
        <f t="shared" si="31"/>
        <v>201410apartmentmedian1_bed_surveyTri-Cities</v>
      </c>
      <c r="C2007">
        <v>2014</v>
      </c>
      <c r="D2007">
        <v>10</v>
      </c>
      <c r="E2007" t="s">
        <v>65</v>
      </c>
      <c r="F2007" t="s">
        <v>61</v>
      </c>
      <c r="G2007" t="s">
        <v>52</v>
      </c>
      <c r="H2007" t="s">
        <v>41</v>
      </c>
      <c r="I2007" t="s">
        <v>13</v>
      </c>
    </row>
    <row r="2008" spans="2:9" hidden="1" x14ac:dyDescent="0.2">
      <c r="B2008" t="str">
        <f t="shared" si="31"/>
        <v>201410apartmentmedian1_bed_surveyMaple Ridge/Pitt Meadows</v>
      </c>
      <c r="C2008">
        <v>2014</v>
      </c>
      <c r="D2008">
        <v>10</v>
      </c>
      <c r="E2008" t="s">
        <v>65</v>
      </c>
      <c r="F2008" t="s">
        <v>61</v>
      </c>
      <c r="G2008" t="s">
        <v>52</v>
      </c>
      <c r="H2008" t="s">
        <v>42</v>
      </c>
      <c r="I2008" t="s">
        <v>13</v>
      </c>
    </row>
    <row r="2009" spans="2:9" hidden="1" x14ac:dyDescent="0.2">
      <c r="B2009" t="str">
        <f t="shared" si="31"/>
        <v>201410apartmentmedian1_bed_surveyVancouver</v>
      </c>
      <c r="C2009">
        <v>2014</v>
      </c>
      <c r="D2009">
        <v>10</v>
      </c>
      <c r="E2009" t="s">
        <v>65</v>
      </c>
      <c r="F2009" t="s">
        <v>61</v>
      </c>
      <c r="G2009" t="s">
        <v>52</v>
      </c>
      <c r="H2009" t="s">
        <v>43</v>
      </c>
      <c r="I2009" t="s">
        <v>13</v>
      </c>
    </row>
    <row r="2010" spans="2:9" hidden="1" x14ac:dyDescent="0.2">
      <c r="B2010" t="str">
        <f t="shared" si="31"/>
        <v>201310apartmentmedian1_bed_surveyWest End/Stanley Park</v>
      </c>
      <c r="C2010">
        <v>2013</v>
      </c>
      <c r="D2010">
        <v>10</v>
      </c>
      <c r="E2010" t="s">
        <v>65</v>
      </c>
      <c r="F2010" t="s">
        <v>61</v>
      </c>
      <c r="G2010" t="s">
        <v>52</v>
      </c>
      <c r="H2010" t="s">
        <v>12</v>
      </c>
      <c r="I2010" t="s">
        <v>13</v>
      </c>
    </row>
    <row r="2011" spans="2:9" hidden="1" x14ac:dyDescent="0.2">
      <c r="B2011" t="str">
        <f t="shared" si="31"/>
        <v>201310apartmentmedian1_bed_surveyEnglish Bay</v>
      </c>
      <c r="C2011">
        <v>2013</v>
      </c>
      <c r="D2011">
        <v>10</v>
      </c>
      <c r="E2011" t="s">
        <v>65</v>
      </c>
      <c r="F2011" t="s">
        <v>61</v>
      </c>
      <c r="G2011" t="s">
        <v>52</v>
      </c>
      <c r="H2011" t="s">
        <v>16</v>
      </c>
      <c r="I2011" t="s">
        <v>13</v>
      </c>
    </row>
    <row r="2012" spans="2:9" hidden="1" x14ac:dyDescent="0.2">
      <c r="B2012" t="str">
        <f t="shared" si="31"/>
        <v>201310apartmentmedian1_bed_surveyDowntown</v>
      </c>
      <c r="C2012">
        <v>2013</v>
      </c>
      <c r="D2012">
        <v>10</v>
      </c>
      <c r="E2012" t="s">
        <v>65</v>
      </c>
      <c r="F2012" t="s">
        <v>61</v>
      </c>
      <c r="G2012" t="s">
        <v>52</v>
      </c>
      <c r="H2012" t="s">
        <v>17</v>
      </c>
      <c r="I2012" t="s">
        <v>13</v>
      </c>
    </row>
    <row r="2013" spans="2:9" hidden="1" x14ac:dyDescent="0.2">
      <c r="B2013" t="str">
        <f t="shared" si="31"/>
        <v>201310apartmentmedian1_bed_surveySouth Granville/Oak</v>
      </c>
      <c r="C2013">
        <v>2013</v>
      </c>
      <c r="D2013">
        <v>10</v>
      </c>
      <c r="E2013" t="s">
        <v>65</v>
      </c>
      <c r="F2013" t="s">
        <v>61</v>
      </c>
      <c r="G2013" t="s">
        <v>52</v>
      </c>
      <c r="H2013" t="s">
        <v>19</v>
      </c>
      <c r="I2013" t="s">
        <v>13</v>
      </c>
    </row>
    <row r="2014" spans="2:9" hidden="1" x14ac:dyDescent="0.2">
      <c r="B2014" t="str">
        <f t="shared" si="31"/>
        <v>201310apartmentmedian1_bed_surveyKitsilano/Point Grey</v>
      </c>
      <c r="C2014">
        <v>2013</v>
      </c>
      <c r="D2014">
        <v>10</v>
      </c>
      <c r="E2014" t="s">
        <v>65</v>
      </c>
      <c r="F2014" t="s">
        <v>61</v>
      </c>
      <c r="G2014" t="s">
        <v>52</v>
      </c>
      <c r="H2014" t="s">
        <v>20</v>
      </c>
      <c r="I2014" t="s">
        <v>13</v>
      </c>
    </row>
    <row r="2015" spans="2:9" hidden="1" x14ac:dyDescent="0.2">
      <c r="B2015" t="str">
        <f t="shared" si="31"/>
        <v>201310apartmentmedian1_bed_surveyWestside/Kerrisdale</v>
      </c>
      <c r="C2015">
        <v>2013</v>
      </c>
      <c r="D2015">
        <v>10</v>
      </c>
      <c r="E2015" t="s">
        <v>65</v>
      </c>
      <c r="F2015" t="s">
        <v>61</v>
      </c>
      <c r="G2015" t="s">
        <v>52</v>
      </c>
      <c r="H2015" t="s">
        <v>21</v>
      </c>
      <c r="I2015" t="s">
        <v>13</v>
      </c>
    </row>
    <row r="2016" spans="2:9" hidden="1" x14ac:dyDescent="0.2">
      <c r="B2016" t="str">
        <f t="shared" si="31"/>
        <v>201310apartmentmedian1_bed_surveyMarpole</v>
      </c>
      <c r="C2016">
        <v>2013</v>
      </c>
      <c r="D2016">
        <v>10</v>
      </c>
      <c r="E2016" t="s">
        <v>65</v>
      </c>
      <c r="F2016" t="s">
        <v>61</v>
      </c>
      <c r="G2016" t="s">
        <v>52</v>
      </c>
      <c r="H2016" t="s">
        <v>23</v>
      </c>
      <c r="I2016" t="s">
        <v>13</v>
      </c>
    </row>
    <row r="2017" spans="2:9" hidden="1" x14ac:dyDescent="0.2">
      <c r="B2017" t="str">
        <f t="shared" si="31"/>
        <v>201310apartmentmedian1_bed_surveyMount Pleasant/Renfrew Heights</v>
      </c>
      <c r="C2017">
        <v>2013</v>
      </c>
      <c r="D2017">
        <v>10</v>
      </c>
      <c r="E2017" t="s">
        <v>65</v>
      </c>
      <c r="F2017" t="s">
        <v>61</v>
      </c>
      <c r="G2017" t="s">
        <v>52</v>
      </c>
      <c r="H2017" t="s">
        <v>24</v>
      </c>
      <c r="I2017" t="s">
        <v>13</v>
      </c>
    </row>
    <row r="2018" spans="2:9" hidden="1" x14ac:dyDescent="0.2">
      <c r="B2018" t="str">
        <f t="shared" si="31"/>
        <v>201310apartmentmedian1_bed_surveyEast Hastings</v>
      </c>
      <c r="C2018">
        <v>2013</v>
      </c>
      <c r="D2018">
        <v>10</v>
      </c>
      <c r="E2018" t="s">
        <v>65</v>
      </c>
      <c r="F2018" t="s">
        <v>61</v>
      </c>
      <c r="G2018" t="s">
        <v>52</v>
      </c>
      <c r="H2018" t="s">
        <v>25</v>
      </c>
      <c r="I2018" t="s">
        <v>13</v>
      </c>
    </row>
    <row r="2019" spans="2:9" hidden="1" x14ac:dyDescent="0.2">
      <c r="B2019" t="str">
        <f t="shared" si="31"/>
        <v>201310apartmentmedian1_bed_surveySoutheast Vancouver</v>
      </c>
      <c r="C2019">
        <v>2013</v>
      </c>
      <c r="D2019">
        <v>10</v>
      </c>
      <c r="E2019" t="s">
        <v>65</v>
      </c>
      <c r="F2019" t="s">
        <v>61</v>
      </c>
      <c r="G2019" t="s">
        <v>52</v>
      </c>
      <c r="H2019" t="s">
        <v>26</v>
      </c>
      <c r="I2019" t="s">
        <v>13</v>
      </c>
    </row>
    <row r="2020" spans="2:9" hidden="1" x14ac:dyDescent="0.2">
      <c r="B2020" t="str">
        <f t="shared" si="31"/>
        <v>201310apartmentmedian1_bed_surveyUniversity Endowment Lands</v>
      </c>
      <c r="C2020">
        <v>2013</v>
      </c>
      <c r="D2020">
        <v>10</v>
      </c>
      <c r="E2020" t="s">
        <v>65</v>
      </c>
      <c r="F2020" t="s">
        <v>61</v>
      </c>
      <c r="G2020" t="s">
        <v>52</v>
      </c>
      <c r="H2020" t="s">
        <v>27</v>
      </c>
      <c r="I2020" t="s">
        <v>13</v>
      </c>
    </row>
    <row r="2021" spans="2:9" hidden="1" x14ac:dyDescent="0.2">
      <c r="B2021" t="str">
        <f t="shared" si="31"/>
        <v>201310apartmentmedian1_bed_surveyCentral Park/Metrotown</v>
      </c>
      <c r="C2021">
        <v>2013</v>
      </c>
      <c r="D2021">
        <v>10</v>
      </c>
      <c r="E2021" t="s">
        <v>65</v>
      </c>
      <c r="F2021" t="s">
        <v>61</v>
      </c>
      <c r="G2021" t="s">
        <v>52</v>
      </c>
      <c r="H2021" t="s">
        <v>28</v>
      </c>
      <c r="I2021" t="s">
        <v>13</v>
      </c>
    </row>
    <row r="2022" spans="2:9" hidden="1" x14ac:dyDescent="0.2">
      <c r="B2022" t="str">
        <f t="shared" si="31"/>
        <v>201310apartmentmedian1_bed_surveySoutheast Burnaby</v>
      </c>
      <c r="C2022">
        <v>2013</v>
      </c>
      <c r="D2022">
        <v>10</v>
      </c>
      <c r="E2022" t="s">
        <v>65</v>
      </c>
      <c r="F2022" t="s">
        <v>61</v>
      </c>
      <c r="G2022" t="s">
        <v>52</v>
      </c>
      <c r="H2022" t="s">
        <v>29</v>
      </c>
      <c r="I2022" t="s">
        <v>13</v>
      </c>
    </row>
    <row r="2023" spans="2:9" hidden="1" x14ac:dyDescent="0.2">
      <c r="B2023" t="str">
        <f t="shared" si="31"/>
        <v>201310apartmentmedian1_bed_surveyNorth Burnaby</v>
      </c>
      <c r="C2023">
        <v>2013</v>
      </c>
      <c r="D2023">
        <v>10</v>
      </c>
      <c r="E2023" t="s">
        <v>65</v>
      </c>
      <c r="F2023" t="s">
        <v>61</v>
      </c>
      <c r="G2023" t="s">
        <v>52</v>
      </c>
      <c r="H2023" t="s">
        <v>31</v>
      </c>
      <c r="I2023" t="s">
        <v>13</v>
      </c>
    </row>
    <row r="2024" spans="2:9" hidden="1" x14ac:dyDescent="0.2">
      <c r="B2024" t="str">
        <f t="shared" si="31"/>
        <v>201310apartmentmedian1_bed_surveyNew Westminster</v>
      </c>
      <c r="C2024">
        <v>2013</v>
      </c>
      <c r="D2024">
        <v>10</v>
      </c>
      <c r="E2024" t="s">
        <v>65</v>
      </c>
      <c r="F2024" t="s">
        <v>61</v>
      </c>
      <c r="G2024" t="s">
        <v>52</v>
      </c>
      <c r="H2024" t="s">
        <v>32</v>
      </c>
      <c r="I2024" t="s">
        <v>13</v>
      </c>
    </row>
    <row r="2025" spans="2:9" hidden="1" x14ac:dyDescent="0.2">
      <c r="B2025" t="str">
        <f t="shared" si="31"/>
        <v>201310apartmentmedian1_bed_surveyNorth Vancouver City</v>
      </c>
      <c r="C2025">
        <v>2013</v>
      </c>
      <c r="D2025">
        <v>10</v>
      </c>
      <c r="E2025" t="s">
        <v>65</v>
      </c>
      <c r="F2025" t="s">
        <v>61</v>
      </c>
      <c r="G2025" t="s">
        <v>52</v>
      </c>
      <c r="H2025" t="s">
        <v>60</v>
      </c>
      <c r="I2025" t="s">
        <v>13</v>
      </c>
    </row>
    <row r="2026" spans="2:9" hidden="1" x14ac:dyDescent="0.2">
      <c r="B2026" t="str">
        <f t="shared" si="31"/>
        <v>201310apartmentmedian1_bed_surveyNorth Vancouver DM</v>
      </c>
      <c r="C2026">
        <v>2013</v>
      </c>
      <c r="D2026">
        <v>10</v>
      </c>
      <c r="E2026" t="s">
        <v>65</v>
      </c>
      <c r="F2026" t="s">
        <v>61</v>
      </c>
      <c r="G2026" t="s">
        <v>52</v>
      </c>
      <c r="H2026" t="s">
        <v>34</v>
      </c>
      <c r="I2026" t="s">
        <v>13</v>
      </c>
    </row>
    <row r="2027" spans="2:9" hidden="1" x14ac:dyDescent="0.2">
      <c r="B2027" t="str">
        <f t="shared" si="31"/>
        <v>201310apartmentmedian1_bed_surveyWest Vancouver</v>
      </c>
      <c r="C2027">
        <v>2013</v>
      </c>
      <c r="D2027">
        <v>10</v>
      </c>
      <c r="E2027" t="s">
        <v>65</v>
      </c>
      <c r="F2027" t="s">
        <v>61</v>
      </c>
      <c r="G2027" t="s">
        <v>52</v>
      </c>
      <c r="H2027" t="s">
        <v>35</v>
      </c>
      <c r="I2027" t="s">
        <v>13</v>
      </c>
    </row>
    <row r="2028" spans="2:9" hidden="1" x14ac:dyDescent="0.2">
      <c r="B2028" t="str">
        <f t="shared" si="31"/>
        <v>201310apartmentmedian1_bed_surveyRichmond</v>
      </c>
      <c r="C2028">
        <v>2013</v>
      </c>
      <c r="D2028">
        <v>10</v>
      </c>
      <c r="E2028" t="s">
        <v>65</v>
      </c>
      <c r="F2028" t="s">
        <v>61</v>
      </c>
      <c r="G2028" t="s">
        <v>52</v>
      </c>
      <c r="H2028" t="s">
        <v>36</v>
      </c>
      <c r="I2028" t="s">
        <v>13</v>
      </c>
    </row>
    <row r="2029" spans="2:9" hidden="1" x14ac:dyDescent="0.2">
      <c r="B2029" t="str">
        <f t="shared" si="31"/>
        <v>201310apartmentmedian1_bed_surveyDelta</v>
      </c>
      <c r="C2029">
        <v>2013</v>
      </c>
      <c r="D2029">
        <v>10</v>
      </c>
      <c r="E2029" t="s">
        <v>65</v>
      </c>
      <c r="F2029" t="s">
        <v>61</v>
      </c>
      <c r="G2029" t="s">
        <v>52</v>
      </c>
      <c r="H2029" t="s">
        <v>37</v>
      </c>
      <c r="I2029" t="s">
        <v>13</v>
      </c>
    </row>
    <row r="2030" spans="2:9" hidden="1" x14ac:dyDescent="0.2">
      <c r="B2030" t="str">
        <f t="shared" si="31"/>
        <v>201310apartmentmedian1_bed_surveySurrey</v>
      </c>
      <c r="C2030">
        <v>2013</v>
      </c>
      <c r="D2030">
        <v>10</v>
      </c>
      <c r="E2030" t="s">
        <v>65</v>
      </c>
      <c r="F2030" t="s">
        <v>61</v>
      </c>
      <c r="G2030" t="s">
        <v>52</v>
      </c>
      <c r="H2030" t="s">
        <v>38</v>
      </c>
      <c r="I2030" t="s">
        <v>13</v>
      </c>
    </row>
    <row r="2031" spans="2:9" hidden="1" x14ac:dyDescent="0.2">
      <c r="B2031" t="str">
        <f t="shared" si="31"/>
        <v>201310apartmentmedian1_bed_surveyWhite Rock</v>
      </c>
      <c r="C2031">
        <v>2013</v>
      </c>
      <c r="D2031">
        <v>10</v>
      </c>
      <c r="E2031" t="s">
        <v>65</v>
      </c>
      <c r="F2031" t="s">
        <v>61</v>
      </c>
      <c r="G2031" t="s">
        <v>52</v>
      </c>
      <c r="H2031" t="s">
        <v>39</v>
      </c>
      <c r="I2031" t="s">
        <v>13</v>
      </c>
    </row>
    <row r="2032" spans="2:9" hidden="1" x14ac:dyDescent="0.2">
      <c r="B2032" t="str">
        <f t="shared" si="31"/>
        <v>201310apartmentmedian1_bed_surveyLangley City and Langley DM</v>
      </c>
      <c r="C2032">
        <v>2013</v>
      </c>
      <c r="D2032">
        <v>10</v>
      </c>
      <c r="E2032" t="s">
        <v>65</v>
      </c>
      <c r="F2032" t="s">
        <v>61</v>
      </c>
      <c r="G2032" t="s">
        <v>52</v>
      </c>
      <c r="H2032" t="s">
        <v>40</v>
      </c>
      <c r="I2032" t="s">
        <v>13</v>
      </c>
    </row>
    <row r="2033" spans="2:9" hidden="1" x14ac:dyDescent="0.2">
      <c r="B2033" t="str">
        <f t="shared" si="31"/>
        <v>201310apartmentmedian1_bed_surveyTri-Cities</v>
      </c>
      <c r="C2033">
        <v>2013</v>
      </c>
      <c r="D2033">
        <v>10</v>
      </c>
      <c r="E2033" t="s">
        <v>65</v>
      </c>
      <c r="F2033" t="s">
        <v>61</v>
      </c>
      <c r="G2033" t="s">
        <v>52</v>
      </c>
      <c r="H2033" t="s">
        <v>41</v>
      </c>
      <c r="I2033" t="s">
        <v>13</v>
      </c>
    </row>
    <row r="2034" spans="2:9" hidden="1" x14ac:dyDescent="0.2">
      <c r="B2034" t="str">
        <f t="shared" si="31"/>
        <v>201310apartmentmedian1_bed_surveyMaple Ridge/Pitt Meadows</v>
      </c>
      <c r="C2034">
        <v>2013</v>
      </c>
      <c r="D2034">
        <v>10</v>
      </c>
      <c r="E2034" t="s">
        <v>65</v>
      </c>
      <c r="F2034" t="s">
        <v>61</v>
      </c>
      <c r="G2034" t="s">
        <v>52</v>
      </c>
      <c r="H2034" t="s">
        <v>42</v>
      </c>
      <c r="I2034" t="s">
        <v>13</v>
      </c>
    </row>
    <row r="2035" spans="2:9" hidden="1" x14ac:dyDescent="0.2">
      <c r="B2035" t="str">
        <f t="shared" si="31"/>
        <v>201310apartmentmedian1_bed_surveyVancouver</v>
      </c>
      <c r="C2035">
        <v>2013</v>
      </c>
      <c r="D2035">
        <v>10</v>
      </c>
      <c r="E2035" t="s">
        <v>65</v>
      </c>
      <c r="F2035" t="s">
        <v>61</v>
      </c>
      <c r="G2035" t="s">
        <v>52</v>
      </c>
      <c r="H2035" t="s">
        <v>43</v>
      </c>
      <c r="I2035" t="s">
        <v>13</v>
      </c>
    </row>
    <row r="2036" spans="2:9" hidden="1" x14ac:dyDescent="0.2">
      <c r="B2036" t="str">
        <f t="shared" si="31"/>
        <v>201210apartmentmedian1_bed_surveyWest End/Stanley Park</v>
      </c>
      <c r="C2036">
        <v>2012</v>
      </c>
      <c r="D2036">
        <v>10</v>
      </c>
      <c r="E2036" t="s">
        <v>65</v>
      </c>
      <c r="F2036" t="s">
        <v>61</v>
      </c>
      <c r="G2036" t="s">
        <v>52</v>
      </c>
      <c r="H2036" t="s">
        <v>12</v>
      </c>
      <c r="I2036" t="s">
        <v>13</v>
      </c>
    </row>
    <row r="2037" spans="2:9" hidden="1" x14ac:dyDescent="0.2">
      <c r="B2037" t="str">
        <f t="shared" si="31"/>
        <v>201210apartmentmedian1_bed_surveyEnglish Bay</v>
      </c>
      <c r="C2037">
        <v>2012</v>
      </c>
      <c r="D2037">
        <v>10</v>
      </c>
      <c r="E2037" t="s">
        <v>65</v>
      </c>
      <c r="F2037" t="s">
        <v>61</v>
      </c>
      <c r="G2037" t="s">
        <v>52</v>
      </c>
      <c r="H2037" t="s">
        <v>16</v>
      </c>
      <c r="I2037" t="s">
        <v>13</v>
      </c>
    </row>
    <row r="2038" spans="2:9" hidden="1" x14ac:dyDescent="0.2">
      <c r="B2038" t="str">
        <f t="shared" si="31"/>
        <v>201210apartmentmedian1_bed_surveyDowntown</v>
      </c>
      <c r="C2038">
        <v>2012</v>
      </c>
      <c r="D2038">
        <v>10</v>
      </c>
      <c r="E2038" t="s">
        <v>65</v>
      </c>
      <c r="F2038" t="s">
        <v>61</v>
      </c>
      <c r="G2038" t="s">
        <v>52</v>
      </c>
      <c r="H2038" t="s">
        <v>17</v>
      </c>
      <c r="I2038" t="s">
        <v>13</v>
      </c>
    </row>
    <row r="2039" spans="2:9" hidden="1" x14ac:dyDescent="0.2">
      <c r="B2039" t="str">
        <f t="shared" si="31"/>
        <v>201210apartmentmedian1_bed_surveySouth Granville/Oak</v>
      </c>
      <c r="C2039">
        <v>2012</v>
      </c>
      <c r="D2039">
        <v>10</v>
      </c>
      <c r="E2039" t="s">
        <v>65</v>
      </c>
      <c r="F2039" t="s">
        <v>61</v>
      </c>
      <c r="G2039" t="s">
        <v>52</v>
      </c>
      <c r="H2039" t="s">
        <v>19</v>
      </c>
      <c r="I2039" t="s">
        <v>13</v>
      </c>
    </row>
    <row r="2040" spans="2:9" hidden="1" x14ac:dyDescent="0.2">
      <c r="B2040" t="str">
        <f t="shared" si="31"/>
        <v>201210apartmentmedian1_bed_surveyKitsilano/Point Grey</v>
      </c>
      <c r="C2040">
        <v>2012</v>
      </c>
      <c r="D2040">
        <v>10</v>
      </c>
      <c r="E2040" t="s">
        <v>65</v>
      </c>
      <c r="F2040" t="s">
        <v>61</v>
      </c>
      <c r="G2040" t="s">
        <v>52</v>
      </c>
      <c r="H2040" t="s">
        <v>20</v>
      </c>
      <c r="I2040" t="s">
        <v>13</v>
      </c>
    </row>
    <row r="2041" spans="2:9" hidden="1" x14ac:dyDescent="0.2">
      <c r="B2041" t="str">
        <f t="shared" si="31"/>
        <v>201210apartmentmedian1_bed_surveyWestside/Kerrisdale</v>
      </c>
      <c r="C2041">
        <v>2012</v>
      </c>
      <c r="D2041">
        <v>10</v>
      </c>
      <c r="E2041" t="s">
        <v>65</v>
      </c>
      <c r="F2041" t="s">
        <v>61</v>
      </c>
      <c r="G2041" t="s">
        <v>52</v>
      </c>
      <c r="H2041" t="s">
        <v>21</v>
      </c>
      <c r="I2041" t="s">
        <v>13</v>
      </c>
    </row>
    <row r="2042" spans="2:9" hidden="1" x14ac:dyDescent="0.2">
      <c r="B2042" t="str">
        <f t="shared" si="31"/>
        <v>201210apartmentmedian1_bed_surveyMarpole</v>
      </c>
      <c r="C2042">
        <v>2012</v>
      </c>
      <c r="D2042">
        <v>10</v>
      </c>
      <c r="E2042" t="s">
        <v>65</v>
      </c>
      <c r="F2042" t="s">
        <v>61</v>
      </c>
      <c r="G2042" t="s">
        <v>52</v>
      </c>
      <c r="H2042" t="s">
        <v>23</v>
      </c>
      <c r="I2042" t="s">
        <v>13</v>
      </c>
    </row>
    <row r="2043" spans="2:9" hidden="1" x14ac:dyDescent="0.2">
      <c r="B2043" t="str">
        <f t="shared" si="31"/>
        <v>201210apartmentmedian1_bed_surveyMount Pleasant/Renfrew Heights</v>
      </c>
      <c r="C2043">
        <v>2012</v>
      </c>
      <c r="D2043">
        <v>10</v>
      </c>
      <c r="E2043" t="s">
        <v>65</v>
      </c>
      <c r="F2043" t="s">
        <v>61</v>
      </c>
      <c r="G2043" t="s">
        <v>52</v>
      </c>
      <c r="H2043" t="s">
        <v>24</v>
      </c>
      <c r="I2043" t="s">
        <v>13</v>
      </c>
    </row>
    <row r="2044" spans="2:9" hidden="1" x14ac:dyDescent="0.2">
      <c r="B2044" t="str">
        <f t="shared" si="31"/>
        <v>201210apartmentmedian1_bed_surveyEast Hastings</v>
      </c>
      <c r="C2044">
        <v>2012</v>
      </c>
      <c r="D2044">
        <v>10</v>
      </c>
      <c r="E2044" t="s">
        <v>65</v>
      </c>
      <c r="F2044" t="s">
        <v>61</v>
      </c>
      <c r="G2044" t="s">
        <v>52</v>
      </c>
      <c r="H2044" t="s">
        <v>25</v>
      </c>
      <c r="I2044" t="s">
        <v>13</v>
      </c>
    </row>
    <row r="2045" spans="2:9" hidden="1" x14ac:dyDescent="0.2">
      <c r="B2045" t="str">
        <f t="shared" si="31"/>
        <v>201210apartmentmedian1_bed_surveySoutheast Vancouver</v>
      </c>
      <c r="C2045">
        <v>2012</v>
      </c>
      <c r="D2045">
        <v>10</v>
      </c>
      <c r="E2045" t="s">
        <v>65</v>
      </c>
      <c r="F2045" t="s">
        <v>61</v>
      </c>
      <c r="G2045" t="s">
        <v>52</v>
      </c>
      <c r="H2045" t="s">
        <v>26</v>
      </c>
      <c r="I2045" t="s">
        <v>13</v>
      </c>
    </row>
    <row r="2046" spans="2:9" hidden="1" x14ac:dyDescent="0.2">
      <c r="B2046" t="str">
        <f t="shared" si="31"/>
        <v>201210apartmentmedian1_bed_surveyUniversity Endowment Lands</v>
      </c>
      <c r="C2046">
        <v>2012</v>
      </c>
      <c r="D2046">
        <v>10</v>
      </c>
      <c r="E2046" t="s">
        <v>65</v>
      </c>
      <c r="F2046" t="s">
        <v>61</v>
      </c>
      <c r="G2046" t="s">
        <v>52</v>
      </c>
      <c r="H2046" t="s">
        <v>27</v>
      </c>
      <c r="I2046" t="s">
        <v>13</v>
      </c>
    </row>
    <row r="2047" spans="2:9" hidden="1" x14ac:dyDescent="0.2">
      <c r="B2047" t="str">
        <f t="shared" si="31"/>
        <v>201210apartmentmedian1_bed_surveyCentral Park/Metrotown</v>
      </c>
      <c r="C2047">
        <v>2012</v>
      </c>
      <c r="D2047">
        <v>10</v>
      </c>
      <c r="E2047" t="s">
        <v>65</v>
      </c>
      <c r="F2047" t="s">
        <v>61</v>
      </c>
      <c r="G2047" t="s">
        <v>52</v>
      </c>
      <c r="H2047" t="s">
        <v>28</v>
      </c>
      <c r="I2047" t="s">
        <v>13</v>
      </c>
    </row>
    <row r="2048" spans="2:9" hidden="1" x14ac:dyDescent="0.2">
      <c r="B2048" t="str">
        <f t="shared" si="31"/>
        <v>201210apartmentmedian1_bed_surveySoutheast Burnaby</v>
      </c>
      <c r="C2048">
        <v>2012</v>
      </c>
      <c r="D2048">
        <v>10</v>
      </c>
      <c r="E2048" t="s">
        <v>65</v>
      </c>
      <c r="F2048" t="s">
        <v>61</v>
      </c>
      <c r="G2048" t="s">
        <v>52</v>
      </c>
      <c r="H2048" t="s">
        <v>29</v>
      </c>
      <c r="I2048" t="s">
        <v>13</v>
      </c>
    </row>
    <row r="2049" spans="2:9" hidden="1" x14ac:dyDescent="0.2">
      <c r="B2049" t="str">
        <f t="shared" si="31"/>
        <v>201210apartmentmedian1_bed_surveyNorth Burnaby</v>
      </c>
      <c r="C2049">
        <v>2012</v>
      </c>
      <c r="D2049">
        <v>10</v>
      </c>
      <c r="E2049" t="s">
        <v>65</v>
      </c>
      <c r="F2049" t="s">
        <v>61</v>
      </c>
      <c r="G2049" t="s">
        <v>52</v>
      </c>
      <c r="H2049" t="s">
        <v>31</v>
      </c>
      <c r="I2049" t="s">
        <v>13</v>
      </c>
    </row>
    <row r="2050" spans="2:9" hidden="1" x14ac:dyDescent="0.2">
      <c r="B2050" t="str">
        <f t="shared" si="31"/>
        <v>201210apartmentmedian1_bed_surveyNew Westminster</v>
      </c>
      <c r="C2050">
        <v>2012</v>
      </c>
      <c r="D2050">
        <v>10</v>
      </c>
      <c r="E2050" t="s">
        <v>65</v>
      </c>
      <c r="F2050" t="s">
        <v>61</v>
      </c>
      <c r="G2050" t="s">
        <v>52</v>
      </c>
      <c r="H2050" t="s">
        <v>32</v>
      </c>
      <c r="I2050" t="s">
        <v>13</v>
      </c>
    </row>
    <row r="2051" spans="2:9" hidden="1" x14ac:dyDescent="0.2">
      <c r="B2051" t="str">
        <f t="shared" si="31"/>
        <v>201210apartmentmedian1_bed_surveyNorth Vancouver City</v>
      </c>
      <c r="C2051">
        <v>2012</v>
      </c>
      <c r="D2051">
        <v>10</v>
      </c>
      <c r="E2051" t="s">
        <v>65</v>
      </c>
      <c r="F2051" t="s">
        <v>61</v>
      </c>
      <c r="G2051" t="s">
        <v>52</v>
      </c>
      <c r="H2051" t="s">
        <v>60</v>
      </c>
      <c r="I2051" t="s">
        <v>13</v>
      </c>
    </row>
    <row r="2052" spans="2:9" hidden="1" x14ac:dyDescent="0.2">
      <c r="B2052" t="str">
        <f t="shared" si="31"/>
        <v>201210apartmentmedian1_bed_surveyNorth Vancouver DM</v>
      </c>
      <c r="C2052">
        <v>2012</v>
      </c>
      <c r="D2052">
        <v>10</v>
      </c>
      <c r="E2052" t="s">
        <v>65</v>
      </c>
      <c r="F2052" t="s">
        <v>61</v>
      </c>
      <c r="G2052" t="s">
        <v>52</v>
      </c>
      <c r="H2052" t="s">
        <v>34</v>
      </c>
      <c r="I2052" t="s">
        <v>13</v>
      </c>
    </row>
    <row r="2053" spans="2:9" hidden="1" x14ac:dyDescent="0.2">
      <c r="B2053" t="str">
        <f t="shared" si="31"/>
        <v>201210apartmentmedian1_bed_surveyWest Vancouver</v>
      </c>
      <c r="C2053">
        <v>2012</v>
      </c>
      <c r="D2053">
        <v>10</v>
      </c>
      <c r="E2053" t="s">
        <v>65</v>
      </c>
      <c r="F2053" t="s">
        <v>61</v>
      </c>
      <c r="G2053" t="s">
        <v>52</v>
      </c>
      <c r="H2053" t="s">
        <v>35</v>
      </c>
      <c r="I2053" t="s">
        <v>13</v>
      </c>
    </row>
    <row r="2054" spans="2:9" hidden="1" x14ac:dyDescent="0.2">
      <c r="B2054" t="str">
        <f t="shared" ref="B2054:B2117" si="32">C2054&amp;D2054&amp;E2054&amp;F2054&amp;G2054&amp;H2054</f>
        <v>201210apartmentmedian1_bed_surveyRichmond</v>
      </c>
      <c r="C2054">
        <v>2012</v>
      </c>
      <c r="D2054">
        <v>10</v>
      </c>
      <c r="E2054" t="s">
        <v>65</v>
      </c>
      <c r="F2054" t="s">
        <v>61</v>
      </c>
      <c r="G2054" t="s">
        <v>52</v>
      </c>
      <c r="H2054" t="s">
        <v>36</v>
      </c>
      <c r="I2054" t="s">
        <v>13</v>
      </c>
    </row>
    <row r="2055" spans="2:9" hidden="1" x14ac:dyDescent="0.2">
      <c r="B2055" t="str">
        <f t="shared" si="32"/>
        <v>201210apartmentmedian1_bed_surveyDelta</v>
      </c>
      <c r="C2055">
        <v>2012</v>
      </c>
      <c r="D2055">
        <v>10</v>
      </c>
      <c r="E2055" t="s">
        <v>65</v>
      </c>
      <c r="F2055" t="s">
        <v>61</v>
      </c>
      <c r="G2055" t="s">
        <v>52</v>
      </c>
      <c r="H2055" t="s">
        <v>37</v>
      </c>
      <c r="I2055" t="s">
        <v>13</v>
      </c>
    </row>
    <row r="2056" spans="2:9" hidden="1" x14ac:dyDescent="0.2">
      <c r="B2056" t="str">
        <f t="shared" si="32"/>
        <v>201210apartmentmedian1_bed_surveySurrey</v>
      </c>
      <c r="C2056">
        <v>2012</v>
      </c>
      <c r="D2056">
        <v>10</v>
      </c>
      <c r="E2056" t="s">
        <v>65</v>
      </c>
      <c r="F2056" t="s">
        <v>61</v>
      </c>
      <c r="G2056" t="s">
        <v>52</v>
      </c>
      <c r="H2056" t="s">
        <v>38</v>
      </c>
      <c r="I2056" t="s">
        <v>13</v>
      </c>
    </row>
    <row r="2057" spans="2:9" hidden="1" x14ac:dyDescent="0.2">
      <c r="B2057" t="str">
        <f t="shared" si="32"/>
        <v>201210apartmentmedian1_bed_surveyWhite Rock</v>
      </c>
      <c r="C2057">
        <v>2012</v>
      </c>
      <c r="D2057">
        <v>10</v>
      </c>
      <c r="E2057" t="s">
        <v>65</v>
      </c>
      <c r="F2057" t="s">
        <v>61</v>
      </c>
      <c r="G2057" t="s">
        <v>52</v>
      </c>
      <c r="H2057" t="s">
        <v>39</v>
      </c>
      <c r="I2057" t="s">
        <v>13</v>
      </c>
    </row>
    <row r="2058" spans="2:9" hidden="1" x14ac:dyDescent="0.2">
      <c r="B2058" t="str">
        <f t="shared" si="32"/>
        <v>201210apartmentmedian1_bed_surveyLangley City and Langley DM</v>
      </c>
      <c r="C2058">
        <v>2012</v>
      </c>
      <c r="D2058">
        <v>10</v>
      </c>
      <c r="E2058" t="s">
        <v>65</v>
      </c>
      <c r="F2058" t="s">
        <v>61</v>
      </c>
      <c r="G2058" t="s">
        <v>52</v>
      </c>
      <c r="H2058" t="s">
        <v>40</v>
      </c>
      <c r="I2058" t="s">
        <v>13</v>
      </c>
    </row>
    <row r="2059" spans="2:9" hidden="1" x14ac:dyDescent="0.2">
      <c r="B2059" t="str">
        <f t="shared" si="32"/>
        <v>201210apartmentmedian1_bed_surveyTri-Cities</v>
      </c>
      <c r="C2059">
        <v>2012</v>
      </c>
      <c r="D2059">
        <v>10</v>
      </c>
      <c r="E2059" t="s">
        <v>65</v>
      </c>
      <c r="F2059" t="s">
        <v>61</v>
      </c>
      <c r="G2059" t="s">
        <v>52</v>
      </c>
      <c r="H2059" t="s">
        <v>41</v>
      </c>
      <c r="I2059" t="s">
        <v>13</v>
      </c>
    </row>
    <row r="2060" spans="2:9" hidden="1" x14ac:dyDescent="0.2">
      <c r="B2060" t="str">
        <f t="shared" si="32"/>
        <v>201210apartmentmedian1_bed_surveyMaple Ridge/Pitt Meadows</v>
      </c>
      <c r="C2060">
        <v>2012</v>
      </c>
      <c r="D2060">
        <v>10</v>
      </c>
      <c r="E2060" t="s">
        <v>65</v>
      </c>
      <c r="F2060" t="s">
        <v>61</v>
      </c>
      <c r="G2060" t="s">
        <v>52</v>
      </c>
      <c r="H2060" t="s">
        <v>42</v>
      </c>
      <c r="I2060" t="s">
        <v>13</v>
      </c>
    </row>
    <row r="2061" spans="2:9" hidden="1" x14ac:dyDescent="0.2">
      <c r="B2061" t="str">
        <f t="shared" si="32"/>
        <v>201210apartmentmedian1_bed_surveyVancouver</v>
      </c>
      <c r="C2061">
        <v>2012</v>
      </c>
      <c r="D2061">
        <v>10</v>
      </c>
      <c r="E2061" t="s">
        <v>65</v>
      </c>
      <c r="F2061" t="s">
        <v>61</v>
      </c>
      <c r="G2061" t="s">
        <v>52</v>
      </c>
      <c r="H2061" t="s">
        <v>43</v>
      </c>
      <c r="I2061" t="s">
        <v>13</v>
      </c>
    </row>
    <row r="2062" spans="2:9" hidden="1" x14ac:dyDescent="0.2">
      <c r="B2062" t="str">
        <f t="shared" si="32"/>
        <v>201110apartmentmedian1_bed_surveyWest End/Stanley Park</v>
      </c>
      <c r="C2062">
        <v>2011</v>
      </c>
      <c r="D2062">
        <v>10</v>
      </c>
      <c r="E2062" t="s">
        <v>65</v>
      </c>
      <c r="F2062" t="s">
        <v>61</v>
      </c>
      <c r="G2062" t="s">
        <v>52</v>
      </c>
      <c r="H2062" t="s">
        <v>12</v>
      </c>
      <c r="I2062" t="s">
        <v>13</v>
      </c>
    </row>
    <row r="2063" spans="2:9" hidden="1" x14ac:dyDescent="0.2">
      <c r="B2063" t="str">
        <f t="shared" si="32"/>
        <v>201110apartmentmedian1_bed_surveyEnglish Bay</v>
      </c>
      <c r="C2063">
        <v>2011</v>
      </c>
      <c r="D2063">
        <v>10</v>
      </c>
      <c r="E2063" t="s">
        <v>65</v>
      </c>
      <c r="F2063" t="s">
        <v>61</v>
      </c>
      <c r="G2063" t="s">
        <v>52</v>
      </c>
      <c r="H2063" t="s">
        <v>16</v>
      </c>
      <c r="I2063" t="s">
        <v>13</v>
      </c>
    </row>
    <row r="2064" spans="2:9" hidden="1" x14ac:dyDescent="0.2">
      <c r="B2064" t="str">
        <f t="shared" si="32"/>
        <v>201110apartmentmedian1_bed_surveyDowntown</v>
      </c>
      <c r="C2064">
        <v>2011</v>
      </c>
      <c r="D2064">
        <v>10</v>
      </c>
      <c r="E2064" t="s">
        <v>65</v>
      </c>
      <c r="F2064" t="s">
        <v>61</v>
      </c>
      <c r="G2064" t="s">
        <v>52</v>
      </c>
      <c r="H2064" t="s">
        <v>17</v>
      </c>
      <c r="I2064" t="s">
        <v>13</v>
      </c>
    </row>
    <row r="2065" spans="2:9" hidden="1" x14ac:dyDescent="0.2">
      <c r="B2065" t="str">
        <f t="shared" si="32"/>
        <v>201110apartmentmedian1_bed_surveySouth Granville/Oak</v>
      </c>
      <c r="C2065">
        <v>2011</v>
      </c>
      <c r="D2065">
        <v>10</v>
      </c>
      <c r="E2065" t="s">
        <v>65</v>
      </c>
      <c r="F2065" t="s">
        <v>61</v>
      </c>
      <c r="G2065" t="s">
        <v>52</v>
      </c>
      <c r="H2065" t="s">
        <v>19</v>
      </c>
      <c r="I2065" t="s">
        <v>13</v>
      </c>
    </row>
    <row r="2066" spans="2:9" hidden="1" x14ac:dyDescent="0.2">
      <c r="B2066" t="str">
        <f t="shared" si="32"/>
        <v>201110apartmentmedian1_bed_surveyKitsilano/Point Grey</v>
      </c>
      <c r="C2066">
        <v>2011</v>
      </c>
      <c r="D2066">
        <v>10</v>
      </c>
      <c r="E2066" t="s">
        <v>65</v>
      </c>
      <c r="F2066" t="s">
        <v>61</v>
      </c>
      <c r="G2066" t="s">
        <v>52</v>
      </c>
      <c r="H2066" t="s">
        <v>20</v>
      </c>
      <c r="I2066" t="s">
        <v>13</v>
      </c>
    </row>
    <row r="2067" spans="2:9" hidden="1" x14ac:dyDescent="0.2">
      <c r="B2067" t="str">
        <f t="shared" si="32"/>
        <v>201110apartmentmedian1_bed_surveyWestside/Kerrisdale</v>
      </c>
      <c r="C2067">
        <v>2011</v>
      </c>
      <c r="D2067">
        <v>10</v>
      </c>
      <c r="E2067" t="s">
        <v>65</v>
      </c>
      <c r="F2067" t="s">
        <v>61</v>
      </c>
      <c r="G2067" t="s">
        <v>52</v>
      </c>
      <c r="H2067" t="s">
        <v>21</v>
      </c>
      <c r="I2067" t="s">
        <v>13</v>
      </c>
    </row>
    <row r="2068" spans="2:9" hidden="1" x14ac:dyDescent="0.2">
      <c r="B2068" t="str">
        <f t="shared" si="32"/>
        <v>201110apartmentmedian1_bed_surveyMarpole</v>
      </c>
      <c r="C2068">
        <v>2011</v>
      </c>
      <c r="D2068">
        <v>10</v>
      </c>
      <c r="E2068" t="s">
        <v>65</v>
      </c>
      <c r="F2068" t="s">
        <v>61</v>
      </c>
      <c r="G2068" t="s">
        <v>52</v>
      </c>
      <c r="H2068" t="s">
        <v>23</v>
      </c>
      <c r="I2068" t="s">
        <v>13</v>
      </c>
    </row>
    <row r="2069" spans="2:9" hidden="1" x14ac:dyDescent="0.2">
      <c r="B2069" t="str">
        <f t="shared" si="32"/>
        <v>201110apartmentmedian1_bed_surveyMount Pleasant/Renfrew Heights</v>
      </c>
      <c r="C2069">
        <v>2011</v>
      </c>
      <c r="D2069">
        <v>10</v>
      </c>
      <c r="E2069" t="s">
        <v>65</v>
      </c>
      <c r="F2069" t="s">
        <v>61</v>
      </c>
      <c r="G2069" t="s">
        <v>52</v>
      </c>
      <c r="H2069" t="s">
        <v>24</v>
      </c>
      <c r="I2069" t="s">
        <v>13</v>
      </c>
    </row>
    <row r="2070" spans="2:9" hidden="1" x14ac:dyDescent="0.2">
      <c r="B2070" t="str">
        <f t="shared" si="32"/>
        <v>201110apartmentmedian1_bed_surveyEast Hastings</v>
      </c>
      <c r="C2070">
        <v>2011</v>
      </c>
      <c r="D2070">
        <v>10</v>
      </c>
      <c r="E2070" t="s">
        <v>65</v>
      </c>
      <c r="F2070" t="s">
        <v>61</v>
      </c>
      <c r="G2070" t="s">
        <v>52</v>
      </c>
      <c r="H2070" t="s">
        <v>25</v>
      </c>
      <c r="I2070" t="s">
        <v>13</v>
      </c>
    </row>
    <row r="2071" spans="2:9" hidden="1" x14ac:dyDescent="0.2">
      <c r="B2071" t="str">
        <f t="shared" si="32"/>
        <v>201110apartmentmedian1_bed_surveySoutheast Vancouver</v>
      </c>
      <c r="C2071">
        <v>2011</v>
      </c>
      <c r="D2071">
        <v>10</v>
      </c>
      <c r="E2071" t="s">
        <v>65</v>
      </c>
      <c r="F2071" t="s">
        <v>61</v>
      </c>
      <c r="G2071" t="s">
        <v>52</v>
      </c>
      <c r="H2071" t="s">
        <v>26</v>
      </c>
      <c r="I2071" t="s">
        <v>13</v>
      </c>
    </row>
    <row r="2072" spans="2:9" hidden="1" x14ac:dyDescent="0.2">
      <c r="B2072" t="str">
        <f t="shared" si="32"/>
        <v>201110apartmentmedian1_bed_surveyUniversity Endowment Lands</v>
      </c>
      <c r="C2072">
        <v>2011</v>
      </c>
      <c r="D2072">
        <v>10</v>
      </c>
      <c r="E2072" t="s">
        <v>65</v>
      </c>
      <c r="F2072" t="s">
        <v>61</v>
      </c>
      <c r="G2072" t="s">
        <v>52</v>
      </c>
      <c r="H2072" t="s">
        <v>27</v>
      </c>
      <c r="I2072" t="s">
        <v>15</v>
      </c>
    </row>
    <row r="2073" spans="2:9" hidden="1" x14ac:dyDescent="0.2">
      <c r="B2073" t="str">
        <f t="shared" si="32"/>
        <v>201110apartmentmedian1_bed_surveyCentral Park/Metrotown</v>
      </c>
      <c r="C2073">
        <v>2011</v>
      </c>
      <c r="D2073">
        <v>10</v>
      </c>
      <c r="E2073" t="s">
        <v>65</v>
      </c>
      <c r="F2073" t="s">
        <v>61</v>
      </c>
      <c r="G2073" t="s">
        <v>52</v>
      </c>
      <c r="H2073" t="s">
        <v>28</v>
      </c>
      <c r="I2073" t="s">
        <v>13</v>
      </c>
    </row>
    <row r="2074" spans="2:9" hidden="1" x14ac:dyDescent="0.2">
      <c r="B2074" t="str">
        <f t="shared" si="32"/>
        <v>201110apartmentmedian1_bed_surveySoutheast Burnaby</v>
      </c>
      <c r="C2074">
        <v>2011</v>
      </c>
      <c r="D2074">
        <v>10</v>
      </c>
      <c r="E2074" t="s">
        <v>65</v>
      </c>
      <c r="F2074" t="s">
        <v>61</v>
      </c>
      <c r="G2074" t="s">
        <v>52</v>
      </c>
      <c r="H2074" t="s">
        <v>29</v>
      </c>
      <c r="I2074" t="s">
        <v>13</v>
      </c>
    </row>
    <row r="2075" spans="2:9" hidden="1" x14ac:dyDescent="0.2">
      <c r="B2075" t="str">
        <f t="shared" si="32"/>
        <v>201110apartmentmedian1_bed_surveyNorth Burnaby</v>
      </c>
      <c r="C2075">
        <v>2011</v>
      </c>
      <c r="D2075">
        <v>10</v>
      </c>
      <c r="E2075" t="s">
        <v>65</v>
      </c>
      <c r="F2075" t="s">
        <v>61</v>
      </c>
      <c r="G2075" t="s">
        <v>52</v>
      </c>
      <c r="H2075" t="s">
        <v>31</v>
      </c>
      <c r="I2075" t="s">
        <v>13</v>
      </c>
    </row>
    <row r="2076" spans="2:9" hidden="1" x14ac:dyDescent="0.2">
      <c r="B2076" t="str">
        <f t="shared" si="32"/>
        <v>201110apartmentmedian1_bed_surveyNew Westminster</v>
      </c>
      <c r="C2076">
        <v>2011</v>
      </c>
      <c r="D2076">
        <v>10</v>
      </c>
      <c r="E2076" t="s">
        <v>65</v>
      </c>
      <c r="F2076" t="s">
        <v>61</v>
      </c>
      <c r="G2076" t="s">
        <v>52</v>
      </c>
      <c r="H2076" t="s">
        <v>32</v>
      </c>
      <c r="I2076" t="s">
        <v>13</v>
      </c>
    </row>
    <row r="2077" spans="2:9" hidden="1" x14ac:dyDescent="0.2">
      <c r="B2077" t="str">
        <f t="shared" si="32"/>
        <v>201110apartmentmedian1_bed_surveyNorth Vancouver City</v>
      </c>
      <c r="C2077">
        <v>2011</v>
      </c>
      <c r="D2077">
        <v>10</v>
      </c>
      <c r="E2077" t="s">
        <v>65</v>
      </c>
      <c r="F2077" t="s">
        <v>61</v>
      </c>
      <c r="G2077" t="s">
        <v>52</v>
      </c>
      <c r="H2077" t="s">
        <v>60</v>
      </c>
      <c r="I2077" t="s">
        <v>13</v>
      </c>
    </row>
    <row r="2078" spans="2:9" hidden="1" x14ac:dyDescent="0.2">
      <c r="B2078" t="str">
        <f t="shared" si="32"/>
        <v>201110apartmentmedian1_bed_surveyNorth Vancouver DM</v>
      </c>
      <c r="C2078">
        <v>2011</v>
      </c>
      <c r="D2078">
        <v>10</v>
      </c>
      <c r="E2078" t="s">
        <v>65</v>
      </c>
      <c r="F2078" t="s">
        <v>61</v>
      </c>
      <c r="G2078" t="s">
        <v>52</v>
      </c>
      <c r="H2078" t="s">
        <v>34</v>
      </c>
      <c r="I2078" t="s">
        <v>13</v>
      </c>
    </row>
    <row r="2079" spans="2:9" hidden="1" x14ac:dyDescent="0.2">
      <c r="B2079" t="str">
        <f t="shared" si="32"/>
        <v>201110apartmentmedian1_bed_surveyWest Vancouver</v>
      </c>
      <c r="C2079">
        <v>2011</v>
      </c>
      <c r="D2079">
        <v>10</v>
      </c>
      <c r="E2079" t="s">
        <v>65</v>
      </c>
      <c r="F2079" t="s">
        <v>61</v>
      </c>
      <c r="G2079" t="s">
        <v>52</v>
      </c>
      <c r="H2079" t="s">
        <v>35</v>
      </c>
      <c r="I2079" t="s">
        <v>13</v>
      </c>
    </row>
    <row r="2080" spans="2:9" hidden="1" x14ac:dyDescent="0.2">
      <c r="B2080" t="str">
        <f t="shared" si="32"/>
        <v>201110apartmentmedian1_bed_surveyRichmond</v>
      </c>
      <c r="C2080">
        <v>2011</v>
      </c>
      <c r="D2080">
        <v>10</v>
      </c>
      <c r="E2080" t="s">
        <v>65</v>
      </c>
      <c r="F2080" t="s">
        <v>61</v>
      </c>
      <c r="G2080" t="s">
        <v>52</v>
      </c>
      <c r="H2080" t="s">
        <v>36</v>
      </c>
      <c r="I2080" t="s">
        <v>13</v>
      </c>
    </row>
    <row r="2081" spans="2:9" hidden="1" x14ac:dyDescent="0.2">
      <c r="B2081" t="str">
        <f t="shared" si="32"/>
        <v>201110apartmentmedian1_bed_surveyDelta</v>
      </c>
      <c r="C2081">
        <v>2011</v>
      </c>
      <c r="D2081">
        <v>10</v>
      </c>
      <c r="E2081" t="s">
        <v>65</v>
      </c>
      <c r="F2081" t="s">
        <v>61</v>
      </c>
      <c r="G2081" t="s">
        <v>52</v>
      </c>
      <c r="H2081" t="s">
        <v>37</v>
      </c>
      <c r="I2081" t="s">
        <v>13</v>
      </c>
    </row>
    <row r="2082" spans="2:9" hidden="1" x14ac:dyDescent="0.2">
      <c r="B2082" t="str">
        <f t="shared" si="32"/>
        <v>201110apartmentmedian1_bed_surveySurrey</v>
      </c>
      <c r="C2082">
        <v>2011</v>
      </c>
      <c r="D2082">
        <v>10</v>
      </c>
      <c r="E2082" t="s">
        <v>65</v>
      </c>
      <c r="F2082" t="s">
        <v>61</v>
      </c>
      <c r="G2082" t="s">
        <v>52</v>
      </c>
      <c r="H2082" t="s">
        <v>38</v>
      </c>
      <c r="I2082" t="s">
        <v>13</v>
      </c>
    </row>
    <row r="2083" spans="2:9" hidden="1" x14ac:dyDescent="0.2">
      <c r="B2083" t="str">
        <f t="shared" si="32"/>
        <v>201110apartmentmedian1_bed_surveyWhite Rock</v>
      </c>
      <c r="C2083">
        <v>2011</v>
      </c>
      <c r="D2083">
        <v>10</v>
      </c>
      <c r="E2083" t="s">
        <v>65</v>
      </c>
      <c r="F2083" t="s">
        <v>61</v>
      </c>
      <c r="G2083" t="s">
        <v>52</v>
      </c>
      <c r="H2083" t="s">
        <v>39</v>
      </c>
      <c r="I2083" t="s">
        <v>13</v>
      </c>
    </row>
    <row r="2084" spans="2:9" hidden="1" x14ac:dyDescent="0.2">
      <c r="B2084" t="str">
        <f t="shared" si="32"/>
        <v>201110apartmentmedian1_bed_surveyLangley City and Langley DM</v>
      </c>
      <c r="C2084">
        <v>2011</v>
      </c>
      <c r="D2084">
        <v>10</v>
      </c>
      <c r="E2084" t="s">
        <v>65</v>
      </c>
      <c r="F2084" t="s">
        <v>61</v>
      </c>
      <c r="G2084" t="s">
        <v>52</v>
      </c>
      <c r="H2084" t="s">
        <v>40</v>
      </c>
      <c r="I2084" t="s">
        <v>13</v>
      </c>
    </row>
    <row r="2085" spans="2:9" hidden="1" x14ac:dyDescent="0.2">
      <c r="B2085" t="str">
        <f t="shared" si="32"/>
        <v>201110apartmentmedian1_bed_surveyTri-Cities</v>
      </c>
      <c r="C2085">
        <v>2011</v>
      </c>
      <c r="D2085">
        <v>10</v>
      </c>
      <c r="E2085" t="s">
        <v>65</v>
      </c>
      <c r="F2085" t="s">
        <v>61</v>
      </c>
      <c r="G2085" t="s">
        <v>52</v>
      </c>
      <c r="H2085" t="s">
        <v>41</v>
      </c>
      <c r="I2085" t="s">
        <v>13</v>
      </c>
    </row>
    <row r="2086" spans="2:9" hidden="1" x14ac:dyDescent="0.2">
      <c r="B2086" t="str">
        <f t="shared" si="32"/>
        <v>201110apartmentmedian1_bed_surveyMaple Ridge/Pitt Meadows</v>
      </c>
      <c r="C2086">
        <v>2011</v>
      </c>
      <c r="D2086">
        <v>10</v>
      </c>
      <c r="E2086" t="s">
        <v>65</v>
      </c>
      <c r="F2086" t="s">
        <v>61</v>
      </c>
      <c r="G2086" t="s">
        <v>52</v>
      </c>
      <c r="H2086" t="s">
        <v>42</v>
      </c>
      <c r="I2086" t="s">
        <v>13</v>
      </c>
    </row>
    <row r="2087" spans="2:9" hidden="1" x14ac:dyDescent="0.2">
      <c r="B2087" t="str">
        <f t="shared" si="32"/>
        <v>201110apartmentmedian1_bed_surveyVancouver</v>
      </c>
      <c r="C2087">
        <v>2011</v>
      </c>
      <c r="D2087">
        <v>10</v>
      </c>
      <c r="E2087" t="s">
        <v>65</v>
      </c>
      <c r="F2087" t="s">
        <v>61</v>
      </c>
      <c r="G2087" t="s">
        <v>52</v>
      </c>
      <c r="H2087" t="s">
        <v>43</v>
      </c>
      <c r="I2087" t="s">
        <v>13</v>
      </c>
    </row>
    <row r="2088" spans="2:9" hidden="1" x14ac:dyDescent="0.2">
      <c r="B2088" t="str">
        <f t="shared" si="32"/>
        <v>201010apartmentmedian1_bed_surveyWest End/Stanley Park</v>
      </c>
      <c r="C2088">
        <v>2010</v>
      </c>
      <c r="D2088">
        <v>10</v>
      </c>
      <c r="E2088" t="s">
        <v>65</v>
      </c>
      <c r="F2088" t="s">
        <v>61</v>
      </c>
      <c r="G2088" t="s">
        <v>52</v>
      </c>
      <c r="H2088" t="s">
        <v>12</v>
      </c>
      <c r="I2088" t="s">
        <v>13</v>
      </c>
    </row>
    <row r="2089" spans="2:9" hidden="1" x14ac:dyDescent="0.2">
      <c r="B2089" t="str">
        <f t="shared" si="32"/>
        <v>201010apartmentmedian1_bed_surveyEnglish Bay</v>
      </c>
      <c r="C2089">
        <v>2010</v>
      </c>
      <c r="D2089">
        <v>10</v>
      </c>
      <c r="E2089" t="s">
        <v>65</v>
      </c>
      <c r="F2089" t="s">
        <v>61</v>
      </c>
      <c r="G2089" t="s">
        <v>52</v>
      </c>
      <c r="H2089" t="s">
        <v>16</v>
      </c>
      <c r="I2089" t="s">
        <v>13</v>
      </c>
    </row>
    <row r="2090" spans="2:9" hidden="1" x14ac:dyDescent="0.2">
      <c r="B2090" t="str">
        <f t="shared" si="32"/>
        <v>201010apartmentmedian1_bed_surveyDowntown</v>
      </c>
      <c r="C2090">
        <v>2010</v>
      </c>
      <c r="D2090">
        <v>10</v>
      </c>
      <c r="E2090" t="s">
        <v>65</v>
      </c>
      <c r="F2090" t="s">
        <v>61</v>
      </c>
      <c r="G2090" t="s">
        <v>52</v>
      </c>
      <c r="H2090" t="s">
        <v>17</v>
      </c>
      <c r="I2090" t="s">
        <v>13</v>
      </c>
    </row>
    <row r="2091" spans="2:9" hidden="1" x14ac:dyDescent="0.2">
      <c r="B2091" t="str">
        <f t="shared" si="32"/>
        <v>201010apartmentmedian1_bed_surveySouth Granville/Oak</v>
      </c>
      <c r="C2091">
        <v>2010</v>
      </c>
      <c r="D2091">
        <v>10</v>
      </c>
      <c r="E2091" t="s">
        <v>65</v>
      </c>
      <c r="F2091" t="s">
        <v>61</v>
      </c>
      <c r="G2091" t="s">
        <v>52</v>
      </c>
      <c r="H2091" t="s">
        <v>19</v>
      </c>
      <c r="I2091" t="s">
        <v>13</v>
      </c>
    </row>
    <row r="2092" spans="2:9" hidden="1" x14ac:dyDescent="0.2">
      <c r="B2092" t="str">
        <f t="shared" si="32"/>
        <v>201010apartmentmedian1_bed_surveyKitsilano/Point Grey</v>
      </c>
      <c r="C2092">
        <v>2010</v>
      </c>
      <c r="D2092">
        <v>10</v>
      </c>
      <c r="E2092" t="s">
        <v>65</v>
      </c>
      <c r="F2092" t="s">
        <v>61</v>
      </c>
      <c r="G2092" t="s">
        <v>52</v>
      </c>
      <c r="H2092" t="s">
        <v>20</v>
      </c>
      <c r="I2092" t="s">
        <v>13</v>
      </c>
    </row>
    <row r="2093" spans="2:9" hidden="1" x14ac:dyDescent="0.2">
      <c r="B2093" t="str">
        <f t="shared" si="32"/>
        <v>201010apartmentmedian1_bed_surveyWestside/Kerrisdale</v>
      </c>
      <c r="C2093">
        <v>2010</v>
      </c>
      <c r="D2093">
        <v>10</v>
      </c>
      <c r="E2093" t="s">
        <v>65</v>
      </c>
      <c r="F2093" t="s">
        <v>61</v>
      </c>
      <c r="G2093" t="s">
        <v>52</v>
      </c>
      <c r="H2093" t="s">
        <v>21</v>
      </c>
      <c r="I2093" t="s">
        <v>13</v>
      </c>
    </row>
    <row r="2094" spans="2:9" hidden="1" x14ac:dyDescent="0.2">
      <c r="B2094" t="str">
        <f t="shared" si="32"/>
        <v>201010apartmentmedian1_bed_surveyMarpole</v>
      </c>
      <c r="C2094">
        <v>2010</v>
      </c>
      <c r="D2094">
        <v>10</v>
      </c>
      <c r="E2094" t="s">
        <v>65</v>
      </c>
      <c r="F2094" t="s">
        <v>61</v>
      </c>
      <c r="G2094" t="s">
        <v>52</v>
      </c>
      <c r="H2094" t="s">
        <v>23</v>
      </c>
      <c r="I2094" t="s">
        <v>13</v>
      </c>
    </row>
    <row r="2095" spans="2:9" hidden="1" x14ac:dyDescent="0.2">
      <c r="B2095" t="str">
        <f t="shared" si="32"/>
        <v>201010apartmentmedian1_bed_surveyMount Pleasant/Renfrew Heights</v>
      </c>
      <c r="C2095">
        <v>2010</v>
      </c>
      <c r="D2095">
        <v>10</v>
      </c>
      <c r="E2095" t="s">
        <v>65</v>
      </c>
      <c r="F2095" t="s">
        <v>61</v>
      </c>
      <c r="G2095" t="s">
        <v>52</v>
      </c>
      <c r="H2095" t="s">
        <v>24</v>
      </c>
      <c r="I2095" t="s">
        <v>13</v>
      </c>
    </row>
    <row r="2096" spans="2:9" hidden="1" x14ac:dyDescent="0.2">
      <c r="B2096" t="str">
        <f t="shared" si="32"/>
        <v>201010apartmentmedian1_bed_surveyEast Hastings</v>
      </c>
      <c r="C2096">
        <v>2010</v>
      </c>
      <c r="D2096">
        <v>10</v>
      </c>
      <c r="E2096" t="s">
        <v>65</v>
      </c>
      <c r="F2096" t="s">
        <v>61</v>
      </c>
      <c r="G2096" t="s">
        <v>52</v>
      </c>
      <c r="H2096" t="s">
        <v>25</v>
      </c>
      <c r="I2096" t="s">
        <v>13</v>
      </c>
    </row>
    <row r="2097" spans="2:9" hidden="1" x14ac:dyDescent="0.2">
      <c r="B2097" t="str">
        <f t="shared" si="32"/>
        <v>201010apartmentmedian1_bed_surveySoutheast Vancouver</v>
      </c>
      <c r="C2097">
        <v>2010</v>
      </c>
      <c r="D2097">
        <v>10</v>
      </c>
      <c r="E2097" t="s">
        <v>65</v>
      </c>
      <c r="F2097" t="s">
        <v>61</v>
      </c>
      <c r="G2097" t="s">
        <v>52</v>
      </c>
      <c r="H2097" t="s">
        <v>26</v>
      </c>
      <c r="I2097" t="s">
        <v>13</v>
      </c>
    </row>
    <row r="2098" spans="2:9" hidden="1" x14ac:dyDescent="0.2">
      <c r="B2098" t="str">
        <f t="shared" si="32"/>
        <v>201010apartmentmedian1_bed_surveyUniversity Endowment Lands</v>
      </c>
      <c r="C2098">
        <v>2010</v>
      </c>
      <c r="D2098">
        <v>10</v>
      </c>
      <c r="E2098" t="s">
        <v>65</v>
      </c>
      <c r="F2098" t="s">
        <v>61</v>
      </c>
      <c r="G2098" t="s">
        <v>52</v>
      </c>
      <c r="H2098" t="s">
        <v>27</v>
      </c>
      <c r="I2098" t="s">
        <v>13</v>
      </c>
    </row>
    <row r="2099" spans="2:9" hidden="1" x14ac:dyDescent="0.2">
      <c r="B2099" t="str">
        <f t="shared" si="32"/>
        <v>201010apartmentmedian1_bed_surveyCentral Park/Metrotown</v>
      </c>
      <c r="C2099">
        <v>2010</v>
      </c>
      <c r="D2099">
        <v>10</v>
      </c>
      <c r="E2099" t="s">
        <v>65</v>
      </c>
      <c r="F2099" t="s">
        <v>61</v>
      </c>
      <c r="G2099" t="s">
        <v>52</v>
      </c>
      <c r="H2099" t="s">
        <v>28</v>
      </c>
      <c r="I2099" t="s">
        <v>13</v>
      </c>
    </row>
    <row r="2100" spans="2:9" hidden="1" x14ac:dyDescent="0.2">
      <c r="B2100" t="str">
        <f t="shared" si="32"/>
        <v>201010apartmentmedian1_bed_surveySoutheast Burnaby</v>
      </c>
      <c r="C2100">
        <v>2010</v>
      </c>
      <c r="D2100">
        <v>10</v>
      </c>
      <c r="E2100" t="s">
        <v>65</v>
      </c>
      <c r="F2100" t="s">
        <v>61</v>
      </c>
      <c r="G2100" t="s">
        <v>52</v>
      </c>
      <c r="H2100" t="s">
        <v>29</v>
      </c>
      <c r="I2100" t="s">
        <v>13</v>
      </c>
    </row>
    <row r="2101" spans="2:9" hidden="1" x14ac:dyDescent="0.2">
      <c r="B2101" t="str">
        <f t="shared" si="32"/>
        <v>201010apartmentmedian1_bed_surveyNorth Burnaby</v>
      </c>
      <c r="C2101">
        <v>2010</v>
      </c>
      <c r="D2101">
        <v>10</v>
      </c>
      <c r="E2101" t="s">
        <v>65</v>
      </c>
      <c r="F2101" t="s">
        <v>61</v>
      </c>
      <c r="G2101" t="s">
        <v>52</v>
      </c>
      <c r="H2101" t="s">
        <v>31</v>
      </c>
      <c r="I2101" t="s">
        <v>13</v>
      </c>
    </row>
    <row r="2102" spans="2:9" hidden="1" x14ac:dyDescent="0.2">
      <c r="B2102" t="str">
        <f t="shared" si="32"/>
        <v>201010apartmentmedian1_bed_surveyNew Westminster</v>
      </c>
      <c r="C2102">
        <v>2010</v>
      </c>
      <c r="D2102">
        <v>10</v>
      </c>
      <c r="E2102" t="s">
        <v>65</v>
      </c>
      <c r="F2102" t="s">
        <v>61</v>
      </c>
      <c r="G2102" t="s">
        <v>52</v>
      </c>
      <c r="H2102" t="s">
        <v>32</v>
      </c>
      <c r="I2102" t="s">
        <v>13</v>
      </c>
    </row>
    <row r="2103" spans="2:9" hidden="1" x14ac:dyDescent="0.2">
      <c r="B2103" t="str">
        <f t="shared" si="32"/>
        <v>201010apartmentmedian1_bed_surveyNorth Vancouver City</v>
      </c>
      <c r="C2103">
        <v>2010</v>
      </c>
      <c r="D2103">
        <v>10</v>
      </c>
      <c r="E2103" t="s">
        <v>65</v>
      </c>
      <c r="F2103" t="s">
        <v>61</v>
      </c>
      <c r="G2103" t="s">
        <v>52</v>
      </c>
      <c r="H2103" t="s">
        <v>60</v>
      </c>
      <c r="I2103" t="s">
        <v>13</v>
      </c>
    </row>
    <row r="2104" spans="2:9" hidden="1" x14ac:dyDescent="0.2">
      <c r="B2104" t="str">
        <f t="shared" si="32"/>
        <v>201010apartmentmedian1_bed_surveyNorth Vancouver DM</v>
      </c>
      <c r="C2104">
        <v>2010</v>
      </c>
      <c r="D2104">
        <v>10</v>
      </c>
      <c r="E2104" t="s">
        <v>65</v>
      </c>
      <c r="F2104" t="s">
        <v>61</v>
      </c>
      <c r="G2104" t="s">
        <v>52</v>
      </c>
      <c r="H2104" t="s">
        <v>34</v>
      </c>
      <c r="I2104" t="s">
        <v>13</v>
      </c>
    </row>
    <row r="2105" spans="2:9" hidden="1" x14ac:dyDescent="0.2">
      <c r="B2105" t="str">
        <f t="shared" si="32"/>
        <v>201010apartmentmedian1_bed_surveyWest Vancouver</v>
      </c>
      <c r="C2105">
        <v>2010</v>
      </c>
      <c r="D2105">
        <v>10</v>
      </c>
      <c r="E2105" t="s">
        <v>65</v>
      </c>
      <c r="F2105" t="s">
        <v>61</v>
      </c>
      <c r="G2105" t="s">
        <v>52</v>
      </c>
      <c r="H2105" t="s">
        <v>35</v>
      </c>
      <c r="I2105" t="s">
        <v>13</v>
      </c>
    </row>
    <row r="2106" spans="2:9" hidden="1" x14ac:dyDescent="0.2">
      <c r="B2106" t="str">
        <f t="shared" si="32"/>
        <v>201010apartmentmedian1_bed_surveyRichmond</v>
      </c>
      <c r="C2106">
        <v>2010</v>
      </c>
      <c r="D2106">
        <v>10</v>
      </c>
      <c r="E2106" t="s">
        <v>65</v>
      </c>
      <c r="F2106" t="s">
        <v>61</v>
      </c>
      <c r="G2106" t="s">
        <v>52</v>
      </c>
      <c r="H2106" t="s">
        <v>36</v>
      </c>
      <c r="I2106" t="s">
        <v>13</v>
      </c>
    </row>
    <row r="2107" spans="2:9" hidden="1" x14ac:dyDescent="0.2">
      <c r="B2107" t="str">
        <f t="shared" si="32"/>
        <v>201010apartmentmedian1_bed_surveyDelta</v>
      </c>
      <c r="C2107">
        <v>2010</v>
      </c>
      <c r="D2107">
        <v>10</v>
      </c>
      <c r="E2107" t="s">
        <v>65</v>
      </c>
      <c r="F2107" t="s">
        <v>61</v>
      </c>
      <c r="G2107" t="s">
        <v>52</v>
      </c>
      <c r="H2107" t="s">
        <v>37</v>
      </c>
      <c r="I2107" t="s">
        <v>13</v>
      </c>
    </row>
    <row r="2108" spans="2:9" hidden="1" x14ac:dyDescent="0.2">
      <c r="B2108" t="str">
        <f t="shared" si="32"/>
        <v>201010apartmentmedian1_bed_surveySurrey</v>
      </c>
      <c r="C2108">
        <v>2010</v>
      </c>
      <c r="D2108">
        <v>10</v>
      </c>
      <c r="E2108" t="s">
        <v>65</v>
      </c>
      <c r="F2108" t="s">
        <v>61</v>
      </c>
      <c r="G2108" t="s">
        <v>52</v>
      </c>
      <c r="H2108" t="s">
        <v>38</v>
      </c>
      <c r="I2108" t="s">
        <v>13</v>
      </c>
    </row>
    <row r="2109" spans="2:9" hidden="1" x14ac:dyDescent="0.2">
      <c r="B2109" t="str">
        <f t="shared" si="32"/>
        <v>201010apartmentmedian1_bed_surveyWhite Rock</v>
      </c>
      <c r="C2109">
        <v>2010</v>
      </c>
      <c r="D2109">
        <v>10</v>
      </c>
      <c r="E2109" t="s">
        <v>65</v>
      </c>
      <c r="F2109" t="s">
        <v>61</v>
      </c>
      <c r="G2109" t="s">
        <v>52</v>
      </c>
      <c r="H2109" t="s">
        <v>39</v>
      </c>
      <c r="I2109" t="s">
        <v>13</v>
      </c>
    </row>
    <row r="2110" spans="2:9" hidden="1" x14ac:dyDescent="0.2">
      <c r="B2110" t="str">
        <f t="shared" si="32"/>
        <v>201010apartmentmedian1_bed_surveyLangley City and Langley DM</v>
      </c>
      <c r="C2110">
        <v>2010</v>
      </c>
      <c r="D2110">
        <v>10</v>
      </c>
      <c r="E2110" t="s">
        <v>65</v>
      </c>
      <c r="F2110" t="s">
        <v>61</v>
      </c>
      <c r="G2110" t="s">
        <v>52</v>
      </c>
      <c r="H2110" t="s">
        <v>40</v>
      </c>
      <c r="I2110" t="s">
        <v>13</v>
      </c>
    </row>
    <row r="2111" spans="2:9" hidden="1" x14ac:dyDescent="0.2">
      <c r="B2111" t="str">
        <f t="shared" si="32"/>
        <v>201010apartmentmedian1_bed_surveyTri-Cities</v>
      </c>
      <c r="C2111">
        <v>2010</v>
      </c>
      <c r="D2111">
        <v>10</v>
      </c>
      <c r="E2111" t="s">
        <v>65</v>
      </c>
      <c r="F2111" t="s">
        <v>61</v>
      </c>
      <c r="G2111" t="s">
        <v>52</v>
      </c>
      <c r="H2111" t="s">
        <v>41</v>
      </c>
      <c r="I2111" t="s">
        <v>13</v>
      </c>
    </row>
    <row r="2112" spans="2:9" hidden="1" x14ac:dyDescent="0.2">
      <c r="B2112" t="str">
        <f t="shared" si="32"/>
        <v>201010apartmentmedian1_bed_surveyMaple Ridge/Pitt Meadows</v>
      </c>
      <c r="C2112">
        <v>2010</v>
      </c>
      <c r="D2112">
        <v>10</v>
      </c>
      <c r="E2112" t="s">
        <v>65</v>
      </c>
      <c r="F2112" t="s">
        <v>61</v>
      </c>
      <c r="G2112" t="s">
        <v>52</v>
      </c>
      <c r="H2112" t="s">
        <v>42</v>
      </c>
      <c r="I2112" t="s">
        <v>13</v>
      </c>
    </row>
    <row r="2113" spans="2:9" hidden="1" x14ac:dyDescent="0.2">
      <c r="B2113" t="str">
        <f t="shared" si="32"/>
        <v>201010apartmentmedian1_bed_surveyVancouver</v>
      </c>
      <c r="C2113">
        <v>2010</v>
      </c>
      <c r="D2113">
        <v>10</v>
      </c>
      <c r="E2113" t="s">
        <v>65</v>
      </c>
      <c r="F2113" t="s">
        <v>61</v>
      </c>
      <c r="G2113" t="s">
        <v>52</v>
      </c>
      <c r="H2113" t="s">
        <v>43</v>
      </c>
      <c r="I2113" t="s">
        <v>13</v>
      </c>
    </row>
    <row r="2114" spans="2:9" hidden="1" x14ac:dyDescent="0.2">
      <c r="B2114" t="str">
        <f t="shared" si="32"/>
        <v>200910apartmentmedian1_bed_surveyVancouver</v>
      </c>
      <c r="C2114">
        <v>2009</v>
      </c>
      <c r="D2114">
        <v>10</v>
      </c>
      <c r="E2114" t="s">
        <v>65</v>
      </c>
      <c r="F2114" t="s">
        <v>61</v>
      </c>
      <c r="G2114" t="s">
        <v>52</v>
      </c>
      <c r="H2114" t="s">
        <v>43</v>
      </c>
      <c r="I2114" t="s">
        <v>13</v>
      </c>
    </row>
    <row r="2115" spans="2:9" hidden="1" x14ac:dyDescent="0.2">
      <c r="B2115" t="str">
        <f t="shared" si="32"/>
        <v>200810apartmentmedian1_bed_surveyVancouver</v>
      </c>
      <c r="C2115">
        <v>2008</v>
      </c>
      <c r="D2115">
        <v>10</v>
      </c>
      <c r="E2115" t="s">
        <v>65</v>
      </c>
      <c r="F2115" t="s">
        <v>61</v>
      </c>
      <c r="G2115" t="s">
        <v>52</v>
      </c>
      <c r="H2115" t="s">
        <v>43</v>
      </c>
      <c r="I2115" t="s">
        <v>13</v>
      </c>
    </row>
    <row r="2116" spans="2:9" hidden="1" x14ac:dyDescent="0.2">
      <c r="B2116" t="str">
        <f t="shared" si="32"/>
        <v>200710apartmentmedian1_bed_surveyVancouver</v>
      </c>
      <c r="C2116">
        <v>2007</v>
      </c>
      <c r="D2116">
        <v>10</v>
      </c>
      <c r="E2116" t="s">
        <v>65</v>
      </c>
      <c r="F2116" t="s">
        <v>61</v>
      </c>
      <c r="G2116" t="s">
        <v>52</v>
      </c>
      <c r="H2116" t="s">
        <v>43</v>
      </c>
      <c r="I2116" t="s">
        <v>13</v>
      </c>
    </row>
    <row r="2117" spans="2:9" hidden="1" x14ac:dyDescent="0.2">
      <c r="B2117" t="str">
        <f t="shared" si="32"/>
        <v>200610apartmentmedian1_bed_surveyVancouver</v>
      </c>
      <c r="C2117">
        <v>2006</v>
      </c>
      <c r="D2117">
        <v>10</v>
      </c>
      <c r="E2117" t="s">
        <v>65</v>
      </c>
      <c r="F2117" t="s">
        <v>61</v>
      </c>
      <c r="G2117" t="s">
        <v>52</v>
      </c>
      <c r="H2117" t="s">
        <v>43</v>
      </c>
      <c r="I2117" t="s">
        <v>13</v>
      </c>
    </row>
    <row r="2118" spans="2:9" hidden="1" x14ac:dyDescent="0.2">
      <c r="B2118" t="str">
        <f t="shared" ref="B2118:B2181" si="33">C2118&amp;D2118&amp;E2118&amp;F2118&amp;G2118&amp;H2118</f>
        <v>201910apartmentaverage2_bed_rateWest End/Stanley Park</v>
      </c>
      <c r="C2118">
        <v>2019</v>
      </c>
      <c r="D2118">
        <v>10</v>
      </c>
      <c r="E2118" t="s">
        <v>65</v>
      </c>
      <c r="F2118" t="s">
        <v>59</v>
      </c>
      <c r="G2118" t="s">
        <v>53</v>
      </c>
      <c r="H2118" t="s">
        <v>12</v>
      </c>
      <c r="I2118">
        <v>2285</v>
      </c>
    </row>
    <row r="2119" spans="2:9" hidden="1" x14ac:dyDescent="0.2">
      <c r="B2119" t="str">
        <f t="shared" si="33"/>
        <v>201910apartmentaverage2_bed_rateEnglish Bay</v>
      </c>
      <c r="C2119">
        <v>2019</v>
      </c>
      <c r="D2119">
        <v>10</v>
      </c>
      <c r="E2119" t="s">
        <v>65</v>
      </c>
      <c r="F2119" t="s">
        <v>59</v>
      </c>
      <c r="G2119" t="s">
        <v>53</v>
      </c>
      <c r="H2119" t="s">
        <v>16</v>
      </c>
      <c r="I2119">
        <v>2339</v>
      </c>
    </row>
    <row r="2120" spans="2:9" hidden="1" x14ac:dyDescent="0.2">
      <c r="B2120" t="str">
        <f t="shared" si="33"/>
        <v>201910apartmentaverage2_bed_rateDowntown</v>
      </c>
      <c r="C2120">
        <v>2019</v>
      </c>
      <c r="D2120">
        <v>10</v>
      </c>
      <c r="E2120" t="s">
        <v>65</v>
      </c>
      <c r="F2120" t="s">
        <v>59</v>
      </c>
      <c r="G2120" t="s">
        <v>53</v>
      </c>
      <c r="H2120" t="s">
        <v>17</v>
      </c>
      <c r="I2120">
        <v>2545</v>
      </c>
    </row>
    <row r="2121" spans="2:9" hidden="1" x14ac:dyDescent="0.2">
      <c r="B2121" t="str">
        <f t="shared" si="33"/>
        <v>201910apartmentaverage2_bed_rateSouth Granville/Oak</v>
      </c>
      <c r="C2121">
        <v>2019</v>
      </c>
      <c r="D2121">
        <v>10</v>
      </c>
      <c r="E2121" t="s">
        <v>65</v>
      </c>
      <c r="F2121" t="s">
        <v>59</v>
      </c>
      <c r="G2121" t="s">
        <v>53</v>
      </c>
      <c r="H2121" t="s">
        <v>19</v>
      </c>
      <c r="I2121">
        <v>2016</v>
      </c>
    </row>
    <row r="2122" spans="2:9" hidden="1" x14ac:dyDescent="0.2">
      <c r="B2122" t="str">
        <f t="shared" si="33"/>
        <v>201910apartmentaverage2_bed_rateKitsilano/Point Grey</v>
      </c>
      <c r="C2122">
        <v>2019</v>
      </c>
      <c r="D2122">
        <v>10</v>
      </c>
      <c r="E2122" t="s">
        <v>65</v>
      </c>
      <c r="F2122" t="s">
        <v>59</v>
      </c>
      <c r="G2122" t="s">
        <v>53</v>
      </c>
      <c r="H2122" t="s">
        <v>20</v>
      </c>
      <c r="I2122">
        <v>2141</v>
      </c>
    </row>
    <row r="2123" spans="2:9" hidden="1" x14ac:dyDescent="0.2">
      <c r="B2123" t="str">
        <f t="shared" si="33"/>
        <v>201910apartmentaverage2_bed_rateWestside/Kerrisdale</v>
      </c>
      <c r="C2123">
        <v>2019</v>
      </c>
      <c r="D2123">
        <v>10</v>
      </c>
      <c r="E2123" t="s">
        <v>65</v>
      </c>
      <c r="F2123" t="s">
        <v>59</v>
      </c>
      <c r="G2123" t="s">
        <v>53</v>
      </c>
      <c r="H2123" t="s">
        <v>21</v>
      </c>
      <c r="I2123">
        <v>2307</v>
      </c>
    </row>
    <row r="2124" spans="2:9" hidden="1" x14ac:dyDescent="0.2">
      <c r="B2124" t="str">
        <f t="shared" si="33"/>
        <v>201910apartmentaverage2_bed_rateMarpole</v>
      </c>
      <c r="C2124">
        <v>2019</v>
      </c>
      <c r="D2124">
        <v>10</v>
      </c>
      <c r="E2124" t="s">
        <v>65</v>
      </c>
      <c r="F2124" t="s">
        <v>59</v>
      </c>
      <c r="G2124" t="s">
        <v>53</v>
      </c>
      <c r="H2124" t="s">
        <v>23</v>
      </c>
      <c r="I2124">
        <v>1538</v>
      </c>
    </row>
    <row r="2125" spans="2:9" hidden="1" x14ac:dyDescent="0.2">
      <c r="B2125" t="str">
        <f t="shared" si="33"/>
        <v>201910apartmentaverage2_bed_rateMount Pleasant/Renfrew Heights</v>
      </c>
      <c r="C2125">
        <v>2019</v>
      </c>
      <c r="D2125">
        <v>10</v>
      </c>
      <c r="E2125" t="s">
        <v>65</v>
      </c>
      <c r="F2125" t="s">
        <v>59</v>
      </c>
      <c r="G2125" t="s">
        <v>53</v>
      </c>
      <c r="H2125" t="s">
        <v>24</v>
      </c>
      <c r="I2125">
        <v>1786</v>
      </c>
    </row>
    <row r="2126" spans="2:9" hidden="1" x14ac:dyDescent="0.2">
      <c r="B2126" t="str">
        <f t="shared" si="33"/>
        <v>201910apartmentaverage2_bed_rateEast Hastings</v>
      </c>
      <c r="C2126">
        <v>2019</v>
      </c>
      <c r="D2126">
        <v>10</v>
      </c>
      <c r="E2126" t="s">
        <v>65</v>
      </c>
      <c r="F2126" t="s">
        <v>59</v>
      </c>
      <c r="G2126" t="s">
        <v>53</v>
      </c>
      <c r="H2126" t="s">
        <v>25</v>
      </c>
      <c r="I2126">
        <v>1655</v>
      </c>
    </row>
    <row r="2127" spans="2:9" hidden="1" x14ac:dyDescent="0.2">
      <c r="B2127" t="str">
        <f t="shared" si="33"/>
        <v>201910apartmentaverage2_bed_rateSoutheast Vancouver</v>
      </c>
      <c r="C2127">
        <v>2019</v>
      </c>
      <c r="D2127">
        <v>10</v>
      </c>
      <c r="E2127" t="s">
        <v>65</v>
      </c>
      <c r="F2127" t="s">
        <v>59</v>
      </c>
      <c r="G2127" t="s">
        <v>53</v>
      </c>
      <c r="H2127" t="s">
        <v>26</v>
      </c>
      <c r="I2127">
        <v>1867</v>
      </c>
    </row>
    <row r="2128" spans="2:9" hidden="1" x14ac:dyDescent="0.2">
      <c r="B2128" t="str">
        <f t="shared" si="33"/>
        <v>201910apartmentaverage2_bed_rateUniversity Endowment Lands</v>
      </c>
      <c r="C2128">
        <v>2019</v>
      </c>
      <c r="D2128">
        <v>10</v>
      </c>
      <c r="E2128" t="s">
        <v>65</v>
      </c>
      <c r="F2128" t="s">
        <v>59</v>
      </c>
      <c r="G2128" t="s">
        <v>53</v>
      </c>
      <c r="H2128" t="s">
        <v>27</v>
      </c>
      <c r="I2128">
        <v>2351</v>
      </c>
    </row>
    <row r="2129" spans="2:9" hidden="1" x14ac:dyDescent="0.2">
      <c r="B2129" t="str">
        <f t="shared" si="33"/>
        <v>201910apartmentaverage2_bed_rateCentral Park/Metrotown</v>
      </c>
      <c r="C2129">
        <v>2019</v>
      </c>
      <c r="D2129">
        <v>10</v>
      </c>
      <c r="E2129" t="s">
        <v>65</v>
      </c>
      <c r="F2129" t="s">
        <v>59</v>
      </c>
      <c r="G2129" t="s">
        <v>53</v>
      </c>
      <c r="H2129" t="s">
        <v>28</v>
      </c>
      <c r="I2129">
        <v>1589</v>
      </c>
    </row>
    <row r="2130" spans="2:9" hidden="1" x14ac:dyDescent="0.2">
      <c r="B2130" t="str">
        <f t="shared" si="33"/>
        <v>201910apartmentaverage2_bed_rateSoutheast Burnaby</v>
      </c>
      <c r="C2130">
        <v>2019</v>
      </c>
      <c r="D2130">
        <v>10</v>
      </c>
      <c r="E2130" t="s">
        <v>65</v>
      </c>
      <c r="F2130" t="s">
        <v>59</v>
      </c>
      <c r="G2130" t="s">
        <v>53</v>
      </c>
      <c r="H2130" t="s">
        <v>29</v>
      </c>
      <c r="I2130">
        <v>1355</v>
      </c>
    </row>
    <row r="2131" spans="2:9" hidden="1" x14ac:dyDescent="0.2">
      <c r="B2131" t="str">
        <f t="shared" si="33"/>
        <v>201910apartmentaverage2_bed_rateNorth Burnaby</v>
      </c>
      <c r="C2131">
        <v>2019</v>
      </c>
      <c r="D2131">
        <v>10</v>
      </c>
      <c r="E2131" t="s">
        <v>65</v>
      </c>
      <c r="F2131" t="s">
        <v>59</v>
      </c>
      <c r="G2131" t="s">
        <v>53</v>
      </c>
      <c r="H2131" t="s">
        <v>31</v>
      </c>
      <c r="I2131">
        <v>1609</v>
      </c>
    </row>
    <row r="2132" spans="2:9" hidden="1" x14ac:dyDescent="0.2">
      <c r="B2132" t="str">
        <f t="shared" si="33"/>
        <v>201910apartmentaverage2_bed_rateNew Westminster</v>
      </c>
      <c r="C2132">
        <v>2019</v>
      </c>
      <c r="D2132">
        <v>10</v>
      </c>
      <c r="E2132" t="s">
        <v>65</v>
      </c>
      <c r="F2132" t="s">
        <v>59</v>
      </c>
      <c r="G2132" t="s">
        <v>53</v>
      </c>
      <c r="H2132" t="s">
        <v>32</v>
      </c>
      <c r="I2132">
        <v>1593</v>
      </c>
    </row>
    <row r="2133" spans="2:9" hidden="1" x14ac:dyDescent="0.2">
      <c r="B2133" t="str">
        <f t="shared" si="33"/>
        <v>201910apartmentaverage2_bed_rateNorth Vancouver CY</v>
      </c>
      <c r="C2133">
        <v>2019</v>
      </c>
      <c r="D2133">
        <v>10</v>
      </c>
      <c r="E2133" t="s">
        <v>65</v>
      </c>
      <c r="F2133" t="s">
        <v>59</v>
      </c>
      <c r="G2133" t="s">
        <v>53</v>
      </c>
      <c r="H2133" t="s">
        <v>33</v>
      </c>
      <c r="I2133">
        <v>1698</v>
      </c>
    </row>
    <row r="2134" spans="2:9" hidden="1" x14ac:dyDescent="0.2">
      <c r="B2134" t="str">
        <f t="shared" si="33"/>
        <v>201910apartmentaverage2_bed_rateNorth Vancouver DM</v>
      </c>
      <c r="C2134">
        <v>2019</v>
      </c>
      <c r="D2134">
        <v>10</v>
      </c>
      <c r="E2134" t="s">
        <v>65</v>
      </c>
      <c r="F2134" t="s">
        <v>59</v>
      </c>
      <c r="G2134" t="s">
        <v>53</v>
      </c>
      <c r="H2134" t="s">
        <v>34</v>
      </c>
      <c r="I2134">
        <v>1974</v>
      </c>
    </row>
    <row r="2135" spans="2:9" hidden="1" x14ac:dyDescent="0.2">
      <c r="B2135" t="str">
        <f t="shared" si="33"/>
        <v>201910apartmentaverage2_bed_rateWest Vancouver</v>
      </c>
      <c r="C2135">
        <v>2019</v>
      </c>
      <c r="D2135">
        <v>10</v>
      </c>
      <c r="E2135" t="s">
        <v>65</v>
      </c>
      <c r="F2135" t="s">
        <v>59</v>
      </c>
      <c r="G2135" t="s">
        <v>53</v>
      </c>
      <c r="H2135" t="s">
        <v>35</v>
      </c>
      <c r="I2135">
        <v>2586</v>
      </c>
    </row>
    <row r="2136" spans="2:9" hidden="1" x14ac:dyDescent="0.2">
      <c r="B2136" t="str">
        <f t="shared" si="33"/>
        <v>201910apartmentaverage2_bed_rateRichmond</v>
      </c>
      <c r="C2136">
        <v>2019</v>
      </c>
      <c r="D2136">
        <v>10</v>
      </c>
      <c r="E2136" t="s">
        <v>65</v>
      </c>
      <c r="F2136" t="s">
        <v>59</v>
      </c>
      <c r="G2136" t="s">
        <v>53</v>
      </c>
      <c r="H2136" t="s">
        <v>36</v>
      </c>
      <c r="I2136">
        <v>1507</v>
      </c>
    </row>
    <row r="2137" spans="2:9" hidden="1" x14ac:dyDescent="0.2">
      <c r="B2137" t="str">
        <f t="shared" si="33"/>
        <v>201910apartmentaverage2_bed_rateDelta</v>
      </c>
      <c r="C2137">
        <v>2019</v>
      </c>
      <c r="D2137">
        <v>10</v>
      </c>
      <c r="E2137" t="s">
        <v>65</v>
      </c>
      <c r="F2137" t="s">
        <v>59</v>
      </c>
      <c r="G2137" t="s">
        <v>53</v>
      </c>
      <c r="H2137" t="s">
        <v>37</v>
      </c>
      <c r="I2137">
        <v>1256</v>
      </c>
    </row>
    <row r="2138" spans="2:9" hidden="1" x14ac:dyDescent="0.2">
      <c r="B2138" t="str">
        <f t="shared" si="33"/>
        <v>201910apartmentaverage2_bed_rateSurrey</v>
      </c>
      <c r="C2138">
        <v>2019</v>
      </c>
      <c r="D2138">
        <v>10</v>
      </c>
      <c r="E2138" t="s">
        <v>65</v>
      </c>
      <c r="F2138" t="s">
        <v>59</v>
      </c>
      <c r="G2138" t="s">
        <v>53</v>
      </c>
      <c r="H2138" t="s">
        <v>38</v>
      </c>
      <c r="I2138">
        <v>1214</v>
      </c>
    </row>
    <row r="2139" spans="2:9" hidden="1" x14ac:dyDescent="0.2">
      <c r="B2139" t="str">
        <f t="shared" si="33"/>
        <v>201910apartmentaverage2_bed_rateWhite Rock</v>
      </c>
      <c r="C2139">
        <v>2019</v>
      </c>
      <c r="D2139">
        <v>10</v>
      </c>
      <c r="E2139" t="s">
        <v>65</v>
      </c>
      <c r="F2139" t="s">
        <v>59</v>
      </c>
      <c r="G2139" t="s">
        <v>53</v>
      </c>
      <c r="H2139" t="s">
        <v>39</v>
      </c>
      <c r="I2139">
        <v>1390</v>
      </c>
    </row>
    <row r="2140" spans="2:9" hidden="1" x14ac:dyDescent="0.2">
      <c r="B2140" t="str">
        <f t="shared" si="33"/>
        <v>201910apartmentaverage2_bed_rateLangley City and Langley DM</v>
      </c>
      <c r="C2140">
        <v>2019</v>
      </c>
      <c r="D2140">
        <v>10</v>
      </c>
      <c r="E2140" t="s">
        <v>65</v>
      </c>
      <c r="F2140" t="s">
        <v>59</v>
      </c>
      <c r="G2140" t="s">
        <v>53</v>
      </c>
      <c r="H2140" t="s">
        <v>40</v>
      </c>
      <c r="I2140">
        <v>1564</v>
      </c>
    </row>
    <row r="2141" spans="2:9" hidden="1" x14ac:dyDescent="0.2">
      <c r="B2141" t="str">
        <f t="shared" si="33"/>
        <v>201910apartmentaverage2_bed_rateTri-Cities</v>
      </c>
      <c r="C2141">
        <v>2019</v>
      </c>
      <c r="D2141">
        <v>10</v>
      </c>
      <c r="E2141" t="s">
        <v>65</v>
      </c>
      <c r="F2141" t="s">
        <v>59</v>
      </c>
      <c r="G2141" t="s">
        <v>53</v>
      </c>
      <c r="H2141" t="s">
        <v>41</v>
      </c>
      <c r="I2141">
        <v>1524</v>
      </c>
    </row>
    <row r="2142" spans="2:9" hidden="1" x14ac:dyDescent="0.2">
      <c r="B2142" t="str">
        <f t="shared" si="33"/>
        <v>201910apartmentaverage2_bed_rateMaple Ridge/Pitt Meadows</v>
      </c>
      <c r="C2142">
        <v>2019</v>
      </c>
      <c r="D2142">
        <v>10</v>
      </c>
      <c r="E2142" t="s">
        <v>65</v>
      </c>
      <c r="F2142" t="s">
        <v>59</v>
      </c>
      <c r="G2142" t="s">
        <v>53</v>
      </c>
      <c r="H2142" t="s">
        <v>42</v>
      </c>
      <c r="I2142">
        <v>1232</v>
      </c>
    </row>
    <row r="2143" spans="2:9" hidden="1" x14ac:dyDescent="0.2">
      <c r="B2143" t="str">
        <f t="shared" si="33"/>
        <v>201910apartmentaverage2_bed_rateVancouver</v>
      </c>
      <c r="C2143">
        <v>2019</v>
      </c>
      <c r="D2143">
        <v>10</v>
      </c>
      <c r="E2143" t="s">
        <v>65</v>
      </c>
      <c r="F2143" t="s">
        <v>59</v>
      </c>
      <c r="G2143" t="s">
        <v>53</v>
      </c>
      <c r="H2143" t="s">
        <v>43</v>
      </c>
      <c r="I2143">
        <v>1748</v>
      </c>
    </row>
    <row r="2144" spans="2:9" hidden="1" x14ac:dyDescent="0.2">
      <c r="B2144" t="str">
        <f t="shared" si="33"/>
        <v>201810apartmentaverage2_bed_rateWest End/Stanley Park</v>
      </c>
      <c r="C2144">
        <v>2018</v>
      </c>
      <c r="D2144">
        <v>10</v>
      </c>
      <c r="E2144" t="s">
        <v>65</v>
      </c>
      <c r="F2144" t="s">
        <v>59</v>
      </c>
      <c r="G2144" t="s">
        <v>53</v>
      </c>
      <c r="H2144" t="s">
        <v>12</v>
      </c>
      <c r="I2144">
        <v>2214</v>
      </c>
    </row>
    <row r="2145" spans="2:9" hidden="1" x14ac:dyDescent="0.2">
      <c r="B2145" t="str">
        <f t="shared" si="33"/>
        <v>201810apartmentaverage2_bed_rateEnglish Bay</v>
      </c>
      <c r="C2145">
        <v>2018</v>
      </c>
      <c r="D2145">
        <v>10</v>
      </c>
      <c r="E2145" t="s">
        <v>65</v>
      </c>
      <c r="F2145" t="s">
        <v>59</v>
      </c>
      <c r="G2145" t="s">
        <v>53</v>
      </c>
      <c r="H2145" t="s">
        <v>16</v>
      </c>
      <c r="I2145">
        <v>2254</v>
      </c>
    </row>
    <row r="2146" spans="2:9" hidden="1" x14ac:dyDescent="0.2">
      <c r="B2146" t="str">
        <f t="shared" si="33"/>
        <v>201810apartmentaverage2_bed_rateDowntown</v>
      </c>
      <c r="C2146">
        <v>2018</v>
      </c>
      <c r="D2146">
        <v>10</v>
      </c>
      <c r="E2146" t="s">
        <v>65</v>
      </c>
      <c r="F2146" t="s">
        <v>59</v>
      </c>
      <c r="G2146" t="s">
        <v>53</v>
      </c>
      <c r="H2146" t="s">
        <v>17</v>
      </c>
      <c r="I2146">
        <v>2405</v>
      </c>
    </row>
    <row r="2147" spans="2:9" hidden="1" x14ac:dyDescent="0.2">
      <c r="B2147" t="str">
        <f t="shared" si="33"/>
        <v>201810apartmentaverage2_bed_rateSouth Granville/Oak</v>
      </c>
      <c r="C2147">
        <v>2018</v>
      </c>
      <c r="D2147">
        <v>10</v>
      </c>
      <c r="E2147" t="s">
        <v>65</v>
      </c>
      <c r="F2147" t="s">
        <v>59</v>
      </c>
      <c r="G2147" t="s">
        <v>53</v>
      </c>
      <c r="H2147" t="s">
        <v>19</v>
      </c>
      <c r="I2147">
        <v>1965</v>
      </c>
    </row>
    <row r="2148" spans="2:9" hidden="1" x14ac:dyDescent="0.2">
      <c r="B2148" t="str">
        <f t="shared" si="33"/>
        <v>201810apartmentaverage2_bed_rateKitsilano/Point Grey</v>
      </c>
      <c r="C2148">
        <v>2018</v>
      </c>
      <c r="D2148">
        <v>10</v>
      </c>
      <c r="E2148" t="s">
        <v>65</v>
      </c>
      <c r="F2148" t="s">
        <v>59</v>
      </c>
      <c r="G2148" t="s">
        <v>53</v>
      </c>
      <c r="H2148" t="s">
        <v>20</v>
      </c>
      <c r="I2148">
        <v>2023</v>
      </c>
    </row>
    <row r="2149" spans="2:9" hidden="1" x14ac:dyDescent="0.2">
      <c r="B2149" t="str">
        <f t="shared" si="33"/>
        <v>201810apartmentaverage2_bed_rateWestside/Kerrisdale</v>
      </c>
      <c r="C2149">
        <v>2018</v>
      </c>
      <c r="D2149">
        <v>10</v>
      </c>
      <c r="E2149" t="s">
        <v>65</v>
      </c>
      <c r="F2149" t="s">
        <v>59</v>
      </c>
      <c r="G2149" t="s">
        <v>53</v>
      </c>
      <c r="H2149" t="s">
        <v>21</v>
      </c>
      <c r="I2149">
        <v>2155</v>
      </c>
    </row>
    <row r="2150" spans="2:9" hidden="1" x14ac:dyDescent="0.2">
      <c r="B2150" t="str">
        <f t="shared" si="33"/>
        <v>201810apartmentaverage2_bed_rateMarpole</v>
      </c>
      <c r="C2150">
        <v>2018</v>
      </c>
      <c r="D2150">
        <v>10</v>
      </c>
      <c r="E2150" t="s">
        <v>65</v>
      </c>
      <c r="F2150" t="s">
        <v>59</v>
      </c>
      <c r="G2150" t="s">
        <v>53</v>
      </c>
      <c r="H2150" t="s">
        <v>23</v>
      </c>
      <c r="I2150">
        <v>1325</v>
      </c>
    </row>
    <row r="2151" spans="2:9" hidden="1" x14ac:dyDescent="0.2">
      <c r="B2151" t="str">
        <f t="shared" si="33"/>
        <v>201810apartmentaverage2_bed_rateMount Pleasant/Renfrew Heights</v>
      </c>
      <c r="C2151">
        <v>2018</v>
      </c>
      <c r="D2151">
        <v>10</v>
      </c>
      <c r="E2151" t="s">
        <v>65</v>
      </c>
      <c r="F2151" t="s">
        <v>59</v>
      </c>
      <c r="G2151" t="s">
        <v>53</v>
      </c>
      <c r="H2151" t="s">
        <v>24</v>
      </c>
      <c r="I2151">
        <v>1722</v>
      </c>
    </row>
    <row r="2152" spans="2:9" hidden="1" x14ac:dyDescent="0.2">
      <c r="B2152" t="str">
        <f t="shared" si="33"/>
        <v>201810apartmentaverage2_bed_rateEast Hastings</v>
      </c>
      <c r="C2152">
        <v>2018</v>
      </c>
      <c r="D2152">
        <v>10</v>
      </c>
      <c r="E2152" t="s">
        <v>65</v>
      </c>
      <c r="F2152" t="s">
        <v>59</v>
      </c>
      <c r="G2152" t="s">
        <v>53</v>
      </c>
      <c r="H2152" t="s">
        <v>25</v>
      </c>
      <c r="I2152">
        <v>1619</v>
      </c>
    </row>
    <row r="2153" spans="2:9" hidden="1" x14ac:dyDescent="0.2">
      <c r="B2153" t="str">
        <f t="shared" si="33"/>
        <v>201810apartmentaverage2_bed_rateSoutheast Vancouver</v>
      </c>
      <c r="C2153">
        <v>2018</v>
      </c>
      <c r="D2153">
        <v>10</v>
      </c>
      <c r="E2153" t="s">
        <v>65</v>
      </c>
      <c r="F2153" t="s">
        <v>59</v>
      </c>
      <c r="G2153" t="s">
        <v>53</v>
      </c>
      <c r="H2153" t="s">
        <v>26</v>
      </c>
      <c r="I2153">
        <v>1636</v>
      </c>
    </row>
    <row r="2154" spans="2:9" hidden="1" x14ac:dyDescent="0.2">
      <c r="B2154" t="str">
        <f t="shared" si="33"/>
        <v>201810apartmentaverage2_bed_rateUniversity Endowment Lands</v>
      </c>
      <c r="C2154">
        <v>2018</v>
      </c>
      <c r="D2154">
        <v>10</v>
      </c>
      <c r="E2154" t="s">
        <v>65</v>
      </c>
      <c r="F2154" t="s">
        <v>59</v>
      </c>
      <c r="G2154" t="s">
        <v>53</v>
      </c>
      <c r="H2154" t="s">
        <v>27</v>
      </c>
      <c r="I2154">
        <v>2259</v>
      </c>
    </row>
    <row r="2155" spans="2:9" hidden="1" x14ac:dyDescent="0.2">
      <c r="B2155" t="str">
        <f t="shared" si="33"/>
        <v>201810apartmentaverage2_bed_rateCentral Park/Metrotown</v>
      </c>
      <c r="C2155">
        <v>2018</v>
      </c>
      <c r="D2155">
        <v>10</v>
      </c>
      <c r="E2155" t="s">
        <v>65</v>
      </c>
      <c r="F2155" t="s">
        <v>59</v>
      </c>
      <c r="G2155" t="s">
        <v>53</v>
      </c>
      <c r="H2155" t="s">
        <v>28</v>
      </c>
      <c r="I2155">
        <v>1490</v>
      </c>
    </row>
    <row r="2156" spans="2:9" hidden="1" x14ac:dyDescent="0.2">
      <c r="B2156" t="str">
        <f t="shared" si="33"/>
        <v>201810apartmentaverage2_bed_rateSoutheast Burnaby</v>
      </c>
      <c r="C2156">
        <v>2018</v>
      </c>
      <c r="D2156">
        <v>10</v>
      </c>
      <c r="E2156" t="s">
        <v>65</v>
      </c>
      <c r="F2156" t="s">
        <v>59</v>
      </c>
      <c r="G2156" t="s">
        <v>53</v>
      </c>
      <c r="H2156" t="s">
        <v>29</v>
      </c>
      <c r="I2156">
        <v>1291</v>
      </c>
    </row>
    <row r="2157" spans="2:9" hidden="1" x14ac:dyDescent="0.2">
      <c r="B2157" t="str">
        <f t="shared" si="33"/>
        <v>201810apartmentaverage2_bed_rateNorth Burnaby</v>
      </c>
      <c r="C2157">
        <v>2018</v>
      </c>
      <c r="D2157">
        <v>10</v>
      </c>
      <c r="E2157" t="s">
        <v>65</v>
      </c>
      <c r="F2157" t="s">
        <v>59</v>
      </c>
      <c r="G2157" t="s">
        <v>53</v>
      </c>
      <c r="H2157" t="s">
        <v>31</v>
      </c>
      <c r="I2157">
        <v>1541</v>
      </c>
    </row>
    <row r="2158" spans="2:9" hidden="1" x14ac:dyDescent="0.2">
      <c r="B2158" t="str">
        <f t="shared" si="33"/>
        <v>201810apartmentaverage2_bed_rateNew Westminster</v>
      </c>
      <c r="C2158">
        <v>2018</v>
      </c>
      <c r="D2158">
        <v>10</v>
      </c>
      <c r="E2158" t="s">
        <v>65</v>
      </c>
      <c r="F2158" t="s">
        <v>59</v>
      </c>
      <c r="G2158" t="s">
        <v>53</v>
      </c>
      <c r="H2158" t="s">
        <v>32</v>
      </c>
      <c r="I2158">
        <v>1476</v>
      </c>
    </row>
    <row r="2159" spans="2:9" hidden="1" x14ac:dyDescent="0.2">
      <c r="B2159" t="str">
        <f t="shared" si="33"/>
        <v>201810apartmentaverage2_bed_rateNorth Vancouver CY</v>
      </c>
      <c r="C2159">
        <v>2018</v>
      </c>
      <c r="D2159">
        <v>10</v>
      </c>
      <c r="E2159" t="s">
        <v>65</v>
      </c>
      <c r="F2159" t="s">
        <v>59</v>
      </c>
      <c r="G2159" t="s">
        <v>53</v>
      </c>
      <c r="H2159" t="s">
        <v>33</v>
      </c>
      <c r="I2159">
        <v>1648</v>
      </c>
    </row>
    <row r="2160" spans="2:9" hidden="1" x14ac:dyDescent="0.2">
      <c r="B2160" t="str">
        <f t="shared" si="33"/>
        <v>201810apartmentaverage2_bed_rateNorth Vancouver DM</v>
      </c>
      <c r="C2160">
        <v>2018</v>
      </c>
      <c r="D2160">
        <v>10</v>
      </c>
      <c r="E2160" t="s">
        <v>65</v>
      </c>
      <c r="F2160" t="s">
        <v>59</v>
      </c>
      <c r="G2160" t="s">
        <v>53</v>
      </c>
      <c r="H2160" t="s">
        <v>34</v>
      </c>
      <c r="I2160">
        <v>1833</v>
      </c>
    </row>
    <row r="2161" spans="2:9" hidden="1" x14ac:dyDescent="0.2">
      <c r="B2161" t="str">
        <f t="shared" si="33"/>
        <v>201810apartmentaverage2_bed_rateWest Vancouver</v>
      </c>
      <c r="C2161">
        <v>2018</v>
      </c>
      <c r="D2161">
        <v>10</v>
      </c>
      <c r="E2161" t="s">
        <v>65</v>
      </c>
      <c r="F2161" t="s">
        <v>59</v>
      </c>
      <c r="G2161" t="s">
        <v>53</v>
      </c>
      <c r="H2161" t="s">
        <v>35</v>
      </c>
      <c r="I2161">
        <v>2408</v>
      </c>
    </row>
    <row r="2162" spans="2:9" hidden="1" x14ac:dyDescent="0.2">
      <c r="B2162" t="str">
        <f t="shared" si="33"/>
        <v>201810apartmentaverage2_bed_rateRichmond</v>
      </c>
      <c r="C2162">
        <v>2018</v>
      </c>
      <c r="D2162">
        <v>10</v>
      </c>
      <c r="E2162" t="s">
        <v>65</v>
      </c>
      <c r="F2162" t="s">
        <v>59</v>
      </c>
      <c r="G2162" t="s">
        <v>53</v>
      </c>
      <c r="H2162" t="s">
        <v>36</v>
      </c>
      <c r="I2162">
        <v>1466</v>
      </c>
    </row>
    <row r="2163" spans="2:9" hidden="1" x14ac:dyDescent="0.2">
      <c r="B2163" t="str">
        <f t="shared" si="33"/>
        <v>201810apartmentaverage2_bed_rateDelta</v>
      </c>
      <c r="C2163">
        <v>2018</v>
      </c>
      <c r="D2163">
        <v>10</v>
      </c>
      <c r="E2163" t="s">
        <v>65</v>
      </c>
      <c r="F2163" t="s">
        <v>59</v>
      </c>
      <c r="G2163" t="s">
        <v>53</v>
      </c>
      <c r="H2163" t="s">
        <v>37</v>
      </c>
      <c r="I2163">
        <v>1185</v>
      </c>
    </row>
    <row r="2164" spans="2:9" hidden="1" x14ac:dyDescent="0.2">
      <c r="B2164" t="str">
        <f t="shared" si="33"/>
        <v>201810apartmentaverage2_bed_rateSurrey</v>
      </c>
      <c r="C2164">
        <v>2018</v>
      </c>
      <c r="D2164">
        <v>10</v>
      </c>
      <c r="E2164" t="s">
        <v>65</v>
      </c>
      <c r="F2164" t="s">
        <v>59</v>
      </c>
      <c r="G2164" t="s">
        <v>53</v>
      </c>
      <c r="H2164" t="s">
        <v>38</v>
      </c>
      <c r="I2164">
        <v>1151</v>
      </c>
    </row>
    <row r="2165" spans="2:9" hidden="1" x14ac:dyDescent="0.2">
      <c r="B2165" t="str">
        <f t="shared" si="33"/>
        <v>201810apartmentaverage2_bed_rateWhite Rock</v>
      </c>
      <c r="C2165">
        <v>2018</v>
      </c>
      <c r="D2165">
        <v>10</v>
      </c>
      <c r="E2165" t="s">
        <v>65</v>
      </c>
      <c r="F2165" t="s">
        <v>59</v>
      </c>
      <c r="G2165" t="s">
        <v>53</v>
      </c>
      <c r="H2165" t="s">
        <v>39</v>
      </c>
      <c r="I2165">
        <v>1280</v>
      </c>
    </row>
    <row r="2166" spans="2:9" hidden="1" x14ac:dyDescent="0.2">
      <c r="B2166" t="str">
        <f t="shared" si="33"/>
        <v>201810apartmentaverage2_bed_rateLangley City and Langley DM</v>
      </c>
      <c r="C2166">
        <v>2018</v>
      </c>
      <c r="D2166">
        <v>10</v>
      </c>
      <c r="E2166" t="s">
        <v>65</v>
      </c>
      <c r="F2166" t="s">
        <v>59</v>
      </c>
      <c r="G2166" t="s">
        <v>53</v>
      </c>
      <c r="H2166" t="s">
        <v>40</v>
      </c>
      <c r="I2166">
        <v>1385</v>
      </c>
    </row>
    <row r="2167" spans="2:9" hidden="1" x14ac:dyDescent="0.2">
      <c r="B2167" t="str">
        <f t="shared" si="33"/>
        <v>201810apartmentaverage2_bed_rateTri-Cities</v>
      </c>
      <c r="C2167">
        <v>2018</v>
      </c>
      <c r="D2167">
        <v>10</v>
      </c>
      <c r="E2167" t="s">
        <v>65</v>
      </c>
      <c r="F2167" t="s">
        <v>59</v>
      </c>
      <c r="G2167" t="s">
        <v>53</v>
      </c>
      <c r="H2167" t="s">
        <v>41</v>
      </c>
      <c r="I2167">
        <v>1328</v>
      </c>
    </row>
    <row r="2168" spans="2:9" hidden="1" x14ac:dyDescent="0.2">
      <c r="B2168" t="str">
        <f t="shared" si="33"/>
        <v>201810apartmentaverage2_bed_rateMaple Ridge/Pitt Meadows</v>
      </c>
      <c r="C2168">
        <v>2018</v>
      </c>
      <c r="D2168">
        <v>10</v>
      </c>
      <c r="E2168" t="s">
        <v>65</v>
      </c>
      <c r="F2168" t="s">
        <v>59</v>
      </c>
      <c r="G2168" t="s">
        <v>53</v>
      </c>
      <c r="H2168" t="s">
        <v>42</v>
      </c>
      <c r="I2168">
        <v>1156</v>
      </c>
    </row>
    <row r="2169" spans="2:9" hidden="1" x14ac:dyDescent="0.2">
      <c r="B2169" t="str">
        <f t="shared" si="33"/>
        <v>201810apartmentaverage2_bed_rateVancouver</v>
      </c>
      <c r="C2169">
        <v>2018</v>
      </c>
      <c r="D2169">
        <v>10</v>
      </c>
      <c r="E2169" t="s">
        <v>65</v>
      </c>
      <c r="F2169" t="s">
        <v>59</v>
      </c>
      <c r="G2169" t="s">
        <v>53</v>
      </c>
      <c r="H2169" t="s">
        <v>43</v>
      </c>
      <c r="I2169">
        <v>1649</v>
      </c>
    </row>
    <row r="2170" spans="2:9" hidden="1" x14ac:dyDescent="0.2">
      <c r="B2170" t="str">
        <f t="shared" si="33"/>
        <v>201710apartmentaverage2_bed_rateWest End/Stanley Park</v>
      </c>
      <c r="C2170">
        <v>2017</v>
      </c>
      <c r="D2170">
        <v>10</v>
      </c>
      <c r="E2170" t="s">
        <v>65</v>
      </c>
      <c r="F2170" t="s">
        <v>59</v>
      </c>
      <c r="G2170" t="s">
        <v>53</v>
      </c>
      <c r="H2170" t="s">
        <v>12</v>
      </c>
      <c r="I2170">
        <v>2076</v>
      </c>
    </row>
    <row r="2171" spans="2:9" hidden="1" x14ac:dyDescent="0.2">
      <c r="B2171" t="str">
        <f t="shared" si="33"/>
        <v>201710apartmentaverage2_bed_rateEnglish Bay</v>
      </c>
      <c r="C2171">
        <v>2017</v>
      </c>
      <c r="D2171">
        <v>10</v>
      </c>
      <c r="E2171" t="s">
        <v>65</v>
      </c>
      <c r="F2171" t="s">
        <v>59</v>
      </c>
      <c r="G2171" t="s">
        <v>53</v>
      </c>
      <c r="H2171" t="s">
        <v>16</v>
      </c>
      <c r="I2171">
        <v>2097</v>
      </c>
    </row>
    <row r="2172" spans="2:9" hidden="1" x14ac:dyDescent="0.2">
      <c r="B2172" t="str">
        <f t="shared" si="33"/>
        <v>201710apartmentaverage2_bed_rateDowntown</v>
      </c>
      <c r="C2172">
        <v>2017</v>
      </c>
      <c r="D2172">
        <v>10</v>
      </c>
      <c r="E2172" t="s">
        <v>65</v>
      </c>
      <c r="F2172" t="s">
        <v>59</v>
      </c>
      <c r="G2172" t="s">
        <v>53</v>
      </c>
      <c r="H2172" t="s">
        <v>17</v>
      </c>
      <c r="I2172">
        <v>2282</v>
      </c>
    </row>
    <row r="2173" spans="2:9" hidden="1" x14ac:dyDescent="0.2">
      <c r="B2173" t="str">
        <f t="shared" si="33"/>
        <v>201710apartmentaverage2_bed_rateSouth Granville/Oak</v>
      </c>
      <c r="C2173">
        <v>2017</v>
      </c>
      <c r="D2173">
        <v>10</v>
      </c>
      <c r="E2173" t="s">
        <v>65</v>
      </c>
      <c r="F2173" t="s">
        <v>59</v>
      </c>
      <c r="G2173" t="s">
        <v>53</v>
      </c>
      <c r="H2173" t="s">
        <v>19</v>
      </c>
      <c r="I2173">
        <v>1893</v>
      </c>
    </row>
    <row r="2174" spans="2:9" hidden="1" x14ac:dyDescent="0.2">
      <c r="B2174" t="str">
        <f t="shared" si="33"/>
        <v>201710apartmentaverage2_bed_rateKitsilano/Point Grey</v>
      </c>
      <c r="C2174">
        <v>2017</v>
      </c>
      <c r="D2174">
        <v>10</v>
      </c>
      <c r="E2174" t="s">
        <v>65</v>
      </c>
      <c r="F2174" t="s">
        <v>59</v>
      </c>
      <c r="G2174" t="s">
        <v>53</v>
      </c>
      <c r="H2174" t="s">
        <v>20</v>
      </c>
      <c r="I2174">
        <v>1912</v>
      </c>
    </row>
    <row r="2175" spans="2:9" hidden="1" x14ac:dyDescent="0.2">
      <c r="B2175" t="str">
        <f t="shared" si="33"/>
        <v>201710apartmentaverage2_bed_rateWestside/Kerrisdale</v>
      </c>
      <c r="C2175">
        <v>2017</v>
      </c>
      <c r="D2175">
        <v>10</v>
      </c>
      <c r="E2175" t="s">
        <v>65</v>
      </c>
      <c r="F2175" t="s">
        <v>59</v>
      </c>
      <c r="G2175" t="s">
        <v>53</v>
      </c>
      <c r="H2175" t="s">
        <v>21</v>
      </c>
      <c r="I2175">
        <v>2194</v>
      </c>
    </row>
    <row r="2176" spans="2:9" hidden="1" x14ac:dyDescent="0.2">
      <c r="B2176" t="str">
        <f t="shared" si="33"/>
        <v>201710apartmentaverage2_bed_rateMarpole</v>
      </c>
      <c r="C2176">
        <v>2017</v>
      </c>
      <c r="D2176">
        <v>10</v>
      </c>
      <c r="E2176" t="s">
        <v>65</v>
      </c>
      <c r="F2176" t="s">
        <v>59</v>
      </c>
      <c r="G2176" t="s">
        <v>53</v>
      </c>
      <c r="H2176" t="s">
        <v>23</v>
      </c>
      <c r="I2176">
        <v>1248</v>
      </c>
    </row>
    <row r="2177" spans="2:9" hidden="1" x14ac:dyDescent="0.2">
      <c r="B2177" t="str">
        <f t="shared" si="33"/>
        <v>201710apartmentaverage2_bed_rateMount Pleasant/Renfrew Heights</v>
      </c>
      <c r="C2177">
        <v>2017</v>
      </c>
      <c r="D2177">
        <v>10</v>
      </c>
      <c r="E2177" t="s">
        <v>65</v>
      </c>
      <c r="F2177" t="s">
        <v>59</v>
      </c>
      <c r="G2177" t="s">
        <v>53</v>
      </c>
      <c r="H2177" t="s">
        <v>24</v>
      </c>
      <c r="I2177">
        <v>1587</v>
      </c>
    </row>
    <row r="2178" spans="2:9" hidden="1" x14ac:dyDescent="0.2">
      <c r="B2178" t="str">
        <f t="shared" si="33"/>
        <v>201710apartmentaverage2_bed_rateEast Hastings</v>
      </c>
      <c r="C2178">
        <v>2017</v>
      </c>
      <c r="D2178">
        <v>10</v>
      </c>
      <c r="E2178" t="s">
        <v>65</v>
      </c>
      <c r="F2178" t="s">
        <v>59</v>
      </c>
      <c r="G2178" t="s">
        <v>53</v>
      </c>
      <c r="H2178" t="s">
        <v>25</v>
      </c>
      <c r="I2178">
        <v>1538</v>
      </c>
    </row>
    <row r="2179" spans="2:9" hidden="1" x14ac:dyDescent="0.2">
      <c r="B2179" t="str">
        <f t="shared" si="33"/>
        <v>201710apartmentaverage2_bed_rateSoutheast Vancouver</v>
      </c>
      <c r="C2179">
        <v>2017</v>
      </c>
      <c r="D2179">
        <v>10</v>
      </c>
      <c r="E2179" t="s">
        <v>65</v>
      </c>
      <c r="F2179" t="s">
        <v>59</v>
      </c>
      <c r="G2179" t="s">
        <v>53</v>
      </c>
      <c r="H2179" t="s">
        <v>26</v>
      </c>
      <c r="I2179">
        <v>1458</v>
      </c>
    </row>
    <row r="2180" spans="2:9" hidden="1" x14ac:dyDescent="0.2">
      <c r="B2180" t="str">
        <f t="shared" si="33"/>
        <v>201710apartmentaverage2_bed_rateUniversity Endowment Lands</v>
      </c>
      <c r="C2180">
        <v>2017</v>
      </c>
      <c r="D2180">
        <v>10</v>
      </c>
      <c r="E2180" t="s">
        <v>65</v>
      </c>
      <c r="F2180" t="s">
        <v>59</v>
      </c>
      <c r="G2180" t="s">
        <v>53</v>
      </c>
      <c r="H2180" t="s">
        <v>27</v>
      </c>
      <c r="I2180">
        <v>2188</v>
      </c>
    </row>
    <row r="2181" spans="2:9" hidden="1" x14ac:dyDescent="0.2">
      <c r="B2181" t="str">
        <f t="shared" si="33"/>
        <v>201710apartmentaverage2_bed_rateCentral Park/Metrotown</v>
      </c>
      <c r="C2181">
        <v>2017</v>
      </c>
      <c r="D2181">
        <v>10</v>
      </c>
      <c r="E2181" t="s">
        <v>65</v>
      </c>
      <c r="F2181" t="s">
        <v>59</v>
      </c>
      <c r="G2181" t="s">
        <v>53</v>
      </c>
      <c r="H2181" t="s">
        <v>28</v>
      </c>
      <c r="I2181">
        <v>1404</v>
      </c>
    </row>
    <row r="2182" spans="2:9" hidden="1" x14ac:dyDescent="0.2">
      <c r="B2182" t="str">
        <f t="shared" ref="B2182:B2245" si="34">C2182&amp;D2182&amp;E2182&amp;F2182&amp;G2182&amp;H2182</f>
        <v>201710apartmentaverage2_bed_rateSoutheast Burnaby</v>
      </c>
      <c r="C2182">
        <v>2017</v>
      </c>
      <c r="D2182">
        <v>10</v>
      </c>
      <c r="E2182" t="s">
        <v>65</v>
      </c>
      <c r="F2182" t="s">
        <v>59</v>
      </c>
      <c r="G2182" t="s">
        <v>53</v>
      </c>
      <c r="H2182" t="s">
        <v>29</v>
      </c>
      <c r="I2182">
        <v>1155</v>
      </c>
    </row>
    <row r="2183" spans="2:9" hidden="1" x14ac:dyDescent="0.2">
      <c r="B2183" t="str">
        <f t="shared" si="34"/>
        <v>201710apartmentaverage2_bed_rateNorth Burnaby</v>
      </c>
      <c r="C2183">
        <v>2017</v>
      </c>
      <c r="D2183">
        <v>10</v>
      </c>
      <c r="E2183" t="s">
        <v>65</v>
      </c>
      <c r="F2183" t="s">
        <v>59</v>
      </c>
      <c r="G2183" t="s">
        <v>53</v>
      </c>
      <c r="H2183" t="s">
        <v>31</v>
      </c>
      <c r="I2183">
        <v>1481</v>
      </c>
    </row>
    <row r="2184" spans="2:9" hidden="1" x14ac:dyDescent="0.2">
      <c r="B2184" t="str">
        <f t="shared" si="34"/>
        <v>201710apartmentaverage2_bed_rateNew Westminster</v>
      </c>
      <c r="C2184">
        <v>2017</v>
      </c>
      <c r="D2184">
        <v>10</v>
      </c>
      <c r="E2184" t="s">
        <v>65</v>
      </c>
      <c r="F2184" t="s">
        <v>59</v>
      </c>
      <c r="G2184" t="s">
        <v>53</v>
      </c>
      <c r="H2184" t="s">
        <v>32</v>
      </c>
      <c r="I2184">
        <v>1335</v>
      </c>
    </row>
    <row r="2185" spans="2:9" hidden="1" x14ac:dyDescent="0.2">
      <c r="B2185" t="str">
        <f t="shared" si="34"/>
        <v>201710apartmentaverage2_bed_rateNorth Vancouver CY</v>
      </c>
      <c r="C2185">
        <v>2017</v>
      </c>
      <c r="D2185">
        <v>10</v>
      </c>
      <c r="E2185" t="s">
        <v>65</v>
      </c>
      <c r="F2185" t="s">
        <v>59</v>
      </c>
      <c r="G2185" t="s">
        <v>53</v>
      </c>
      <c r="H2185" t="s">
        <v>33</v>
      </c>
      <c r="I2185">
        <v>1584</v>
      </c>
    </row>
    <row r="2186" spans="2:9" hidden="1" x14ac:dyDescent="0.2">
      <c r="B2186" t="str">
        <f t="shared" si="34"/>
        <v>201710apartmentaverage2_bed_rateNorth Vancouver DM</v>
      </c>
      <c r="C2186">
        <v>2017</v>
      </c>
      <c r="D2186">
        <v>10</v>
      </c>
      <c r="E2186" t="s">
        <v>65</v>
      </c>
      <c r="F2186" t="s">
        <v>59</v>
      </c>
      <c r="G2186" t="s">
        <v>53</v>
      </c>
      <c r="H2186" t="s">
        <v>34</v>
      </c>
      <c r="I2186">
        <v>1757</v>
      </c>
    </row>
    <row r="2187" spans="2:9" hidden="1" x14ac:dyDescent="0.2">
      <c r="B2187" t="str">
        <f t="shared" si="34"/>
        <v>201710apartmentaverage2_bed_rateWest Vancouver</v>
      </c>
      <c r="C2187">
        <v>2017</v>
      </c>
      <c r="D2187">
        <v>10</v>
      </c>
      <c r="E2187" t="s">
        <v>65</v>
      </c>
      <c r="F2187" t="s">
        <v>59</v>
      </c>
      <c r="G2187" t="s">
        <v>53</v>
      </c>
      <c r="H2187" t="s">
        <v>35</v>
      </c>
      <c r="I2187">
        <v>2434</v>
      </c>
    </row>
    <row r="2188" spans="2:9" hidden="1" x14ac:dyDescent="0.2">
      <c r="B2188" t="str">
        <f t="shared" si="34"/>
        <v>201710apartmentaverage2_bed_rateRichmond</v>
      </c>
      <c r="C2188">
        <v>2017</v>
      </c>
      <c r="D2188">
        <v>10</v>
      </c>
      <c r="E2188" t="s">
        <v>65</v>
      </c>
      <c r="F2188" t="s">
        <v>59</v>
      </c>
      <c r="G2188" t="s">
        <v>53</v>
      </c>
      <c r="H2188" t="s">
        <v>36</v>
      </c>
      <c r="I2188">
        <v>1375</v>
      </c>
    </row>
    <row r="2189" spans="2:9" hidden="1" x14ac:dyDescent="0.2">
      <c r="B2189" t="str">
        <f t="shared" si="34"/>
        <v>201710apartmentaverage2_bed_rateDelta</v>
      </c>
      <c r="C2189">
        <v>2017</v>
      </c>
      <c r="D2189">
        <v>10</v>
      </c>
      <c r="E2189" t="s">
        <v>65</v>
      </c>
      <c r="F2189" t="s">
        <v>59</v>
      </c>
      <c r="G2189" t="s">
        <v>53</v>
      </c>
      <c r="H2189" t="s">
        <v>37</v>
      </c>
      <c r="I2189">
        <v>1162</v>
      </c>
    </row>
    <row r="2190" spans="2:9" hidden="1" x14ac:dyDescent="0.2">
      <c r="B2190" t="str">
        <f t="shared" si="34"/>
        <v>201710apartmentaverage2_bed_rateSurrey</v>
      </c>
      <c r="C2190">
        <v>2017</v>
      </c>
      <c r="D2190">
        <v>10</v>
      </c>
      <c r="E2190" t="s">
        <v>65</v>
      </c>
      <c r="F2190" t="s">
        <v>59</v>
      </c>
      <c r="G2190" t="s">
        <v>53</v>
      </c>
      <c r="H2190" t="s">
        <v>38</v>
      </c>
      <c r="I2190">
        <v>1077</v>
      </c>
    </row>
    <row r="2191" spans="2:9" hidden="1" x14ac:dyDescent="0.2">
      <c r="B2191" t="str">
        <f t="shared" si="34"/>
        <v>201710apartmentaverage2_bed_rateWhite Rock</v>
      </c>
      <c r="C2191">
        <v>2017</v>
      </c>
      <c r="D2191">
        <v>10</v>
      </c>
      <c r="E2191" t="s">
        <v>65</v>
      </c>
      <c r="F2191" t="s">
        <v>59</v>
      </c>
      <c r="G2191" t="s">
        <v>53</v>
      </c>
      <c r="H2191" t="s">
        <v>39</v>
      </c>
      <c r="I2191">
        <v>1241</v>
      </c>
    </row>
    <row r="2192" spans="2:9" hidden="1" x14ac:dyDescent="0.2">
      <c r="B2192" t="str">
        <f t="shared" si="34"/>
        <v>201710apartmentaverage2_bed_rateLangley City and Langley DM</v>
      </c>
      <c r="C2192">
        <v>2017</v>
      </c>
      <c r="D2192">
        <v>10</v>
      </c>
      <c r="E2192" t="s">
        <v>65</v>
      </c>
      <c r="F2192" t="s">
        <v>59</v>
      </c>
      <c r="G2192" t="s">
        <v>53</v>
      </c>
      <c r="H2192" t="s">
        <v>40</v>
      </c>
      <c r="I2192">
        <v>1340</v>
      </c>
    </row>
    <row r="2193" spans="2:9" hidden="1" x14ac:dyDescent="0.2">
      <c r="B2193" t="str">
        <f t="shared" si="34"/>
        <v>201710apartmentaverage2_bed_rateTri-Cities</v>
      </c>
      <c r="C2193">
        <v>2017</v>
      </c>
      <c r="D2193">
        <v>10</v>
      </c>
      <c r="E2193" t="s">
        <v>65</v>
      </c>
      <c r="F2193" t="s">
        <v>59</v>
      </c>
      <c r="G2193" t="s">
        <v>53</v>
      </c>
      <c r="H2193" t="s">
        <v>41</v>
      </c>
      <c r="I2193">
        <v>1221</v>
      </c>
    </row>
    <row r="2194" spans="2:9" hidden="1" x14ac:dyDescent="0.2">
      <c r="B2194" t="str">
        <f t="shared" si="34"/>
        <v>201710apartmentaverage2_bed_rateMaple Ridge/Pitt Meadows</v>
      </c>
      <c r="C2194">
        <v>2017</v>
      </c>
      <c r="D2194">
        <v>10</v>
      </c>
      <c r="E2194" t="s">
        <v>65</v>
      </c>
      <c r="F2194" t="s">
        <v>59</v>
      </c>
      <c r="G2194" t="s">
        <v>53</v>
      </c>
      <c r="H2194" t="s">
        <v>42</v>
      </c>
      <c r="I2194">
        <v>1016</v>
      </c>
    </row>
    <row r="2195" spans="2:9" hidden="1" x14ac:dyDescent="0.2">
      <c r="B2195" t="str">
        <f t="shared" si="34"/>
        <v>201710apartmentaverage2_bed_rateVancouver</v>
      </c>
      <c r="C2195">
        <v>2017</v>
      </c>
      <c r="D2195">
        <v>10</v>
      </c>
      <c r="E2195" t="s">
        <v>65</v>
      </c>
      <c r="F2195" t="s">
        <v>59</v>
      </c>
      <c r="G2195" t="s">
        <v>53</v>
      </c>
      <c r="H2195" t="s">
        <v>43</v>
      </c>
      <c r="I2195">
        <v>1552</v>
      </c>
    </row>
    <row r="2196" spans="2:9" hidden="1" x14ac:dyDescent="0.2">
      <c r="B2196" t="str">
        <f t="shared" si="34"/>
        <v>201610apartmentaverage2_bed_rateWest End/Stanley Park</v>
      </c>
      <c r="C2196">
        <v>2016</v>
      </c>
      <c r="D2196">
        <v>10</v>
      </c>
      <c r="E2196" t="s">
        <v>65</v>
      </c>
      <c r="F2196" t="s">
        <v>59</v>
      </c>
      <c r="G2196" t="s">
        <v>53</v>
      </c>
      <c r="H2196" t="s">
        <v>12</v>
      </c>
      <c r="I2196">
        <v>2109</v>
      </c>
    </row>
    <row r="2197" spans="2:9" hidden="1" x14ac:dyDescent="0.2">
      <c r="B2197" t="str">
        <f t="shared" si="34"/>
        <v>201610apartmentaverage2_bed_rateEnglish Bay</v>
      </c>
      <c r="C2197">
        <v>2016</v>
      </c>
      <c r="D2197">
        <v>10</v>
      </c>
      <c r="E2197" t="s">
        <v>65</v>
      </c>
      <c r="F2197" t="s">
        <v>59</v>
      </c>
      <c r="G2197" t="s">
        <v>53</v>
      </c>
      <c r="H2197" t="s">
        <v>16</v>
      </c>
      <c r="I2197">
        <v>2110</v>
      </c>
    </row>
    <row r="2198" spans="2:9" hidden="1" x14ac:dyDescent="0.2">
      <c r="B2198" t="str">
        <f t="shared" si="34"/>
        <v>201610apartmentaverage2_bed_rateDowntown</v>
      </c>
      <c r="C2198">
        <v>2016</v>
      </c>
      <c r="D2198">
        <v>10</v>
      </c>
      <c r="E2198" t="s">
        <v>65</v>
      </c>
      <c r="F2198" t="s">
        <v>59</v>
      </c>
      <c r="G2198" t="s">
        <v>53</v>
      </c>
      <c r="H2198" t="s">
        <v>17</v>
      </c>
      <c r="I2198">
        <v>2222</v>
      </c>
    </row>
    <row r="2199" spans="2:9" hidden="1" x14ac:dyDescent="0.2">
      <c r="B2199" t="str">
        <f t="shared" si="34"/>
        <v>201610apartmentaverage2_bed_rateSouth Granville/Oak</v>
      </c>
      <c r="C2199">
        <v>2016</v>
      </c>
      <c r="D2199">
        <v>10</v>
      </c>
      <c r="E2199" t="s">
        <v>65</v>
      </c>
      <c r="F2199" t="s">
        <v>59</v>
      </c>
      <c r="G2199" t="s">
        <v>53</v>
      </c>
      <c r="H2199" t="s">
        <v>19</v>
      </c>
      <c r="I2199">
        <v>1779</v>
      </c>
    </row>
    <row r="2200" spans="2:9" hidden="1" x14ac:dyDescent="0.2">
      <c r="B2200" t="str">
        <f t="shared" si="34"/>
        <v>201610apartmentaverage2_bed_rateKitsilano/Point Grey</v>
      </c>
      <c r="C2200">
        <v>2016</v>
      </c>
      <c r="D2200">
        <v>10</v>
      </c>
      <c r="E2200" t="s">
        <v>65</v>
      </c>
      <c r="F2200" t="s">
        <v>59</v>
      </c>
      <c r="G2200" t="s">
        <v>53</v>
      </c>
      <c r="H2200" t="s">
        <v>20</v>
      </c>
      <c r="I2200">
        <v>1818</v>
      </c>
    </row>
    <row r="2201" spans="2:9" hidden="1" x14ac:dyDescent="0.2">
      <c r="B2201" t="str">
        <f t="shared" si="34"/>
        <v>201610apartmentaverage2_bed_rateWestside/Kerrisdale</v>
      </c>
      <c r="C2201">
        <v>2016</v>
      </c>
      <c r="D2201">
        <v>10</v>
      </c>
      <c r="E2201" t="s">
        <v>65</v>
      </c>
      <c r="F2201" t="s">
        <v>59</v>
      </c>
      <c r="G2201" t="s">
        <v>53</v>
      </c>
      <c r="H2201" t="s">
        <v>21</v>
      </c>
      <c r="I2201">
        <v>1885</v>
      </c>
    </row>
    <row r="2202" spans="2:9" hidden="1" x14ac:dyDescent="0.2">
      <c r="B2202" t="str">
        <f t="shared" si="34"/>
        <v>201610apartmentaverage2_bed_rateMarpole</v>
      </c>
      <c r="C2202">
        <v>2016</v>
      </c>
      <c r="D2202">
        <v>10</v>
      </c>
      <c r="E2202" t="s">
        <v>65</v>
      </c>
      <c r="F2202" t="s">
        <v>59</v>
      </c>
      <c r="G2202" t="s">
        <v>53</v>
      </c>
      <c r="H2202" t="s">
        <v>23</v>
      </c>
      <c r="I2202">
        <v>1200</v>
      </c>
    </row>
    <row r="2203" spans="2:9" hidden="1" x14ac:dyDescent="0.2">
      <c r="B2203" t="str">
        <f t="shared" si="34"/>
        <v>201610apartmentaverage2_bed_rateMount Pleasant/Renfrew Heights</v>
      </c>
      <c r="C2203">
        <v>2016</v>
      </c>
      <c r="D2203">
        <v>10</v>
      </c>
      <c r="E2203" t="s">
        <v>65</v>
      </c>
      <c r="F2203" t="s">
        <v>59</v>
      </c>
      <c r="G2203" t="s">
        <v>53</v>
      </c>
      <c r="H2203" t="s">
        <v>24</v>
      </c>
      <c r="I2203">
        <v>1459</v>
      </c>
    </row>
    <row r="2204" spans="2:9" hidden="1" x14ac:dyDescent="0.2">
      <c r="B2204" t="str">
        <f t="shared" si="34"/>
        <v>201610apartmentaverage2_bed_rateEast Hastings</v>
      </c>
      <c r="C2204">
        <v>2016</v>
      </c>
      <c r="D2204">
        <v>10</v>
      </c>
      <c r="E2204" t="s">
        <v>65</v>
      </c>
      <c r="F2204" t="s">
        <v>59</v>
      </c>
      <c r="G2204" t="s">
        <v>53</v>
      </c>
      <c r="H2204" t="s">
        <v>25</v>
      </c>
      <c r="I2204">
        <v>1305</v>
      </c>
    </row>
    <row r="2205" spans="2:9" hidden="1" x14ac:dyDescent="0.2">
      <c r="B2205" t="str">
        <f t="shared" si="34"/>
        <v>201610apartmentaverage2_bed_rateSoutheast Vancouver</v>
      </c>
      <c r="C2205">
        <v>2016</v>
      </c>
      <c r="D2205">
        <v>10</v>
      </c>
      <c r="E2205" t="s">
        <v>65</v>
      </c>
      <c r="F2205" t="s">
        <v>59</v>
      </c>
      <c r="G2205" t="s">
        <v>53</v>
      </c>
      <c r="H2205" t="s">
        <v>26</v>
      </c>
      <c r="I2205">
        <v>1425</v>
      </c>
    </row>
    <row r="2206" spans="2:9" hidden="1" x14ac:dyDescent="0.2">
      <c r="B2206" t="str">
        <f t="shared" si="34"/>
        <v>201610apartmentaverage2_bed_rateUniversity Endowment Lands</v>
      </c>
      <c r="C2206">
        <v>2016</v>
      </c>
      <c r="D2206">
        <v>10</v>
      </c>
      <c r="E2206" t="s">
        <v>65</v>
      </c>
      <c r="F2206" t="s">
        <v>59</v>
      </c>
      <c r="G2206" t="s">
        <v>53</v>
      </c>
      <c r="H2206" t="s">
        <v>27</v>
      </c>
      <c r="I2206">
        <v>2058</v>
      </c>
    </row>
    <row r="2207" spans="2:9" hidden="1" x14ac:dyDescent="0.2">
      <c r="B2207" t="str">
        <f t="shared" si="34"/>
        <v>201610apartmentaverage2_bed_rateCentral Park/Metrotown</v>
      </c>
      <c r="C2207">
        <v>2016</v>
      </c>
      <c r="D2207">
        <v>10</v>
      </c>
      <c r="E2207" t="s">
        <v>65</v>
      </c>
      <c r="F2207" t="s">
        <v>59</v>
      </c>
      <c r="G2207" t="s">
        <v>53</v>
      </c>
      <c r="H2207" t="s">
        <v>28</v>
      </c>
      <c r="I2207">
        <v>1372</v>
      </c>
    </row>
    <row r="2208" spans="2:9" hidden="1" x14ac:dyDescent="0.2">
      <c r="B2208" t="str">
        <f t="shared" si="34"/>
        <v>201610apartmentaverage2_bed_rateSoutheast Burnaby</v>
      </c>
      <c r="C2208">
        <v>2016</v>
      </c>
      <c r="D2208">
        <v>10</v>
      </c>
      <c r="E2208" t="s">
        <v>65</v>
      </c>
      <c r="F2208" t="s">
        <v>59</v>
      </c>
      <c r="G2208" t="s">
        <v>53</v>
      </c>
      <c r="H2208" t="s">
        <v>29</v>
      </c>
      <c r="I2208">
        <v>1101</v>
      </c>
    </row>
    <row r="2209" spans="2:9" hidden="1" x14ac:dyDescent="0.2">
      <c r="B2209" t="str">
        <f t="shared" si="34"/>
        <v>201610apartmentaverage2_bed_rateNorth Burnaby</v>
      </c>
      <c r="C2209">
        <v>2016</v>
      </c>
      <c r="D2209">
        <v>10</v>
      </c>
      <c r="E2209" t="s">
        <v>65</v>
      </c>
      <c r="F2209" t="s">
        <v>59</v>
      </c>
      <c r="G2209" t="s">
        <v>53</v>
      </c>
      <c r="H2209" t="s">
        <v>31</v>
      </c>
      <c r="I2209">
        <v>1359</v>
      </c>
    </row>
    <row r="2210" spans="2:9" hidden="1" x14ac:dyDescent="0.2">
      <c r="B2210" t="str">
        <f t="shared" si="34"/>
        <v>201610apartmentaverage2_bed_rateNew Westminster</v>
      </c>
      <c r="C2210">
        <v>2016</v>
      </c>
      <c r="D2210">
        <v>10</v>
      </c>
      <c r="E2210" t="s">
        <v>65</v>
      </c>
      <c r="F2210" t="s">
        <v>59</v>
      </c>
      <c r="G2210" t="s">
        <v>53</v>
      </c>
      <c r="H2210" t="s">
        <v>32</v>
      </c>
      <c r="I2210">
        <v>1217</v>
      </c>
    </row>
    <row r="2211" spans="2:9" hidden="1" x14ac:dyDescent="0.2">
      <c r="B2211" t="str">
        <f t="shared" si="34"/>
        <v>201610apartmentaverage2_bed_rateNorth Vancouver CY</v>
      </c>
      <c r="C2211">
        <v>2016</v>
      </c>
      <c r="D2211">
        <v>10</v>
      </c>
      <c r="E2211" t="s">
        <v>65</v>
      </c>
      <c r="F2211" t="s">
        <v>59</v>
      </c>
      <c r="G2211" t="s">
        <v>53</v>
      </c>
      <c r="H2211" t="s">
        <v>33</v>
      </c>
      <c r="I2211">
        <v>1432</v>
      </c>
    </row>
    <row r="2212" spans="2:9" hidden="1" x14ac:dyDescent="0.2">
      <c r="B2212" t="str">
        <f t="shared" si="34"/>
        <v>201610apartmentaverage2_bed_rateNorth Vancouver DM</v>
      </c>
      <c r="C2212">
        <v>2016</v>
      </c>
      <c r="D2212">
        <v>10</v>
      </c>
      <c r="E2212" t="s">
        <v>65</v>
      </c>
      <c r="F2212" t="s">
        <v>59</v>
      </c>
      <c r="G2212" t="s">
        <v>53</v>
      </c>
      <c r="H2212" t="s">
        <v>34</v>
      </c>
      <c r="I2212">
        <v>1449</v>
      </c>
    </row>
    <row r="2213" spans="2:9" hidden="1" x14ac:dyDescent="0.2">
      <c r="B2213" t="str">
        <f t="shared" si="34"/>
        <v>201610apartmentaverage2_bed_rateWest Vancouver</v>
      </c>
      <c r="C2213">
        <v>2016</v>
      </c>
      <c r="D2213">
        <v>10</v>
      </c>
      <c r="E2213" t="s">
        <v>65</v>
      </c>
      <c r="F2213" t="s">
        <v>59</v>
      </c>
      <c r="G2213" t="s">
        <v>53</v>
      </c>
      <c r="H2213" t="s">
        <v>35</v>
      </c>
      <c r="I2213">
        <v>2229</v>
      </c>
    </row>
    <row r="2214" spans="2:9" hidden="1" x14ac:dyDescent="0.2">
      <c r="B2214" t="str">
        <f t="shared" si="34"/>
        <v>201610apartmentaverage2_bed_rateRichmond</v>
      </c>
      <c r="C2214">
        <v>2016</v>
      </c>
      <c r="D2214">
        <v>10</v>
      </c>
      <c r="E2214" t="s">
        <v>65</v>
      </c>
      <c r="F2214" t="s">
        <v>59</v>
      </c>
      <c r="G2214" t="s">
        <v>53</v>
      </c>
      <c r="H2214" t="s">
        <v>36</v>
      </c>
      <c r="I2214">
        <v>1353</v>
      </c>
    </row>
    <row r="2215" spans="2:9" hidden="1" x14ac:dyDescent="0.2">
      <c r="B2215" t="str">
        <f t="shared" si="34"/>
        <v>201610apartmentaverage2_bed_rateDelta</v>
      </c>
      <c r="C2215">
        <v>2016</v>
      </c>
      <c r="D2215">
        <v>10</v>
      </c>
      <c r="E2215" t="s">
        <v>65</v>
      </c>
      <c r="F2215" t="s">
        <v>59</v>
      </c>
      <c r="G2215" t="s">
        <v>53</v>
      </c>
      <c r="H2215" t="s">
        <v>37</v>
      </c>
      <c r="I2215">
        <v>1113</v>
      </c>
    </row>
    <row r="2216" spans="2:9" hidden="1" x14ac:dyDescent="0.2">
      <c r="B2216" t="str">
        <f t="shared" si="34"/>
        <v>201610apartmentaverage2_bed_rateSurrey</v>
      </c>
      <c r="C2216">
        <v>2016</v>
      </c>
      <c r="D2216">
        <v>10</v>
      </c>
      <c r="E2216" t="s">
        <v>65</v>
      </c>
      <c r="F2216" t="s">
        <v>59</v>
      </c>
      <c r="G2216" t="s">
        <v>53</v>
      </c>
      <c r="H2216" t="s">
        <v>38</v>
      </c>
      <c r="I2216">
        <v>1006</v>
      </c>
    </row>
    <row r="2217" spans="2:9" hidden="1" x14ac:dyDescent="0.2">
      <c r="B2217" t="str">
        <f t="shared" si="34"/>
        <v>201610apartmentaverage2_bed_rateWhite Rock</v>
      </c>
      <c r="C2217">
        <v>2016</v>
      </c>
      <c r="D2217">
        <v>10</v>
      </c>
      <c r="E2217" t="s">
        <v>65</v>
      </c>
      <c r="F2217" t="s">
        <v>59</v>
      </c>
      <c r="G2217" t="s">
        <v>53</v>
      </c>
      <c r="H2217" t="s">
        <v>39</v>
      </c>
      <c r="I2217">
        <v>1093</v>
      </c>
    </row>
    <row r="2218" spans="2:9" hidden="1" x14ac:dyDescent="0.2">
      <c r="B2218" t="str">
        <f t="shared" si="34"/>
        <v>201610apartmentaverage2_bed_rateLangley City and Langley DM</v>
      </c>
      <c r="C2218">
        <v>2016</v>
      </c>
      <c r="D2218">
        <v>10</v>
      </c>
      <c r="E2218" t="s">
        <v>65</v>
      </c>
      <c r="F2218" t="s">
        <v>59</v>
      </c>
      <c r="G2218" t="s">
        <v>53</v>
      </c>
      <c r="H2218" t="s">
        <v>40</v>
      </c>
      <c r="I2218">
        <v>1150</v>
      </c>
    </row>
    <row r="2219" spans="2:9" hidden="1" x14ac:dyDescent="0.2">
      <c r="B2219" t="str">
        <f t="shared" si="34"/>
        <v>201610apartmentaverage2_bed_rateTri-Cities</v>
      </c>
      <c r="C2219">
        <v>2016</v>
      </c>
      <c r="D2219">
        <v>10</v>
      </c>
      <c r="E2219" t="s">
        <v>65</v>
      </c>
      <c r="F2219" t="s">
        <v>59</v>
      </c>
      <c r="G2219" t="s">
        <v>53</v>
      </c>
      <c r="H2219" t="s">
        <v>41</v>
      </c>
      <c r="I2219">
        <v>1112</v>
      </c>
    </row>
    <row r="2220" spans="2:9" hidden="1" x14ac:dyDescent="0.2">
      <c r="B2220" t="str">
        <f t="shared" si="34"/>
        <v>201610apartmentaverage2_bed_rateMaple Ridge/Pitt Meadows</v>
      </c>
      <c r="C2220">
        <v>2016</v>
      </c>
      <c r="D2220">
        <v>10</v>
      </c>
      <c r="E2220" t="s">
        <v>65</v>
      </c>
      <c r="F2220" t="s">
        <v>59</v>
      </c>
      <c r="G2220" t="s">
        <v>53</v>
      </c>
      <c r="H2220" t="s">
        <v>42</v>
      </c>
      <c r="I2220">
        <v>953</v>
      </c>
    </row>
    <row r="2221" spans="2:9" hidden="1" x14ac:dyDescent="0.2">
      <c r="B2221" t="str">
        <f t="shared" si="34"/>
        <v>201610apartmentaverage2_bed_rateVancouver</v>
      </c>
      <c r="C2221">
        <v>2016</v>
      </c>
      <c r="D2221">
        <v>10</v>
      </c>
      <c r="E2221" t="s">
        <v>65</v>
      </c>
      <c r="F2221" t="s">
        <v>59</v>
      </c>
      <c r="G2221" t="s">
        <v>53</v>
      </c>
      <c r="H2221" t="s">
        <v>43</v>
      </c>
      <c r="I2221">
        <v>1450</v>
      </c>
    </row>
    <row r="2222" spans="2:9" hidden="1" x14ac:dyDescent="0.2">
      <c r="B2222" t="str">
        <f t="shared" si="34"/>
        <v>201510apartmentaverage2_bed_rateWest End/Stanley Park</v>
      </c>
      <c r="C2222">
        <v>2015</v>
      </c>
      <c r="D2222">
        <v>10</v>
      </c>
      <c r="E2222" t="s">
        <v>65</v>
      </c>
      <c r="F2222" t="s">
        <v>59</v>
      </c>
      <c r="G2222" t="s">
        <v>53</v>
      </c>
      <c r="H2222" t="s">
        <v>12</v>
      </c>
      <c r="I2222">
        <v>1975</v>
      </c>
    </row>
    <row r="2223" spans="2:9" hidden="1" x14ac:dyDescent="0.2">
      <c r="B2223" t="str">
        <f t="shared" si="34"/>
        <v>201510apartmentaverage2_bed_rateEnglish Bay</v>
      </c>
      <c r="C2223">
        <v>2015</v>
      </c>
      <c r="D2223">
        <v>10</v>
      </c>
      <c r="E2223" t="s">
        <v>65</v>
      </c>
      <c r="F2223" t="s">
        <v>59</v>
      </c>
      <c r="G2223" t="s">
        <v>53</v>
      </c>
      <c r="H2223" t="s">
        <v>16</v>
      </c>
      <c r="I2223">
        <v>1908</v>
      </c>
    </row>
    <row r="2224" spans="2:9" hidden="1" x14ac:dyDescent="0.2">
      <c r="B2224" t="str">
        <f t="shared" si="34"/>
        <v>201510apartmentaverage2_bed_rateDowntown</v>
      </c>
      <c r="C2224">
        <v>2015</v>
      </c>
      <c r="D2224">
        <v>10</v>
      </c>
      <c r="E2224" t="s">
        <v>65</v>
      </c>
      <c r="F2224" t="s">
        <v>59</v>
      </c>
      <c r="G2224" t="s">
        <v>53</v>
      </c>
      <c r="H2224" t="s">
        <v>17</v>
      </c>
      <c r="I2224">
        <v>1968</v>
      </c>
    </row>
    <row r="2225" spans="2:9" hidden="1" x14ac:dyDescent="0.2">
      <c r="B2225" t="str">
        <f t="shared" si="34"/>
        <v>201510apartmentaverage2_bed_rateSouth Granville/Oak</v>
      </c>
      <c r="C2225">
        <v>2015</v>
      </c>
      <c r="D2225">
        <v>10</v>
      </c>
      <c r="E2225" t="s">
        <v>65</v>
      </c>
      <c r="F2225" t="s">
        <v>59</v>
      </c>
      <c r="G2225" t="s">
        <v>53</v>
      </c>
      <c r="H2225" t="s">
        <v>19</v>
      </c>
      <c r="I2225">
        <v>1698</v>
      </c>
    </row>
    <row r="2226" spans="2:9" hidden="1" x14ac:dyDescent="0.2">
      <c r="B2226" t="str">
        <f t="shared" si="34"/>
        <v>201510apartmentaverage2_bed_rateKitsilano/Point Grey</v>
      </c>
      <c r="C2226">
        <v>2015</v>
      </c>
      <c r="D2226">
        <v>10</v>
      </c>
      <c r="E2226" t="s">
        <v>65</v>
      </c>
      <c r="F2226" t="s">
        <v>59</v>
      </c>
      <c r="G2226" t="s">
        <v>53</v>
      </c>
      <c r="H2226" t="s">
        <v>20</v>
      </c>
      <c r="I2226">
        <v>1732</v>
      </c>
    </row>
    <row r="2227" spans="2:9" hidden="1" x14ac:dyDescent="0.2">
      <c r="B2227" t="str">
        <f t="shared" si="34"/>
        <v>201510apartmentaverage2_bed_rateWestside/Kerrisdale</v>
      </c>
      <c r="C2227">
        <v>2015</v>
      </c>
      <c r="D2227">
        <v>10</v>
      </c>
      <c r="E2227" t="s">
        <v>65</v>
      </c>
      <c r="F2227" t="s">
        <v>59</v>
      </c>
      <c r="G2227" t="s">
        <v>53</v>
      </c>
      <c r="H2227" t="s">
        <v>21</v>
      </c>
      <c r="I2227">
        <v>1824</v>
      </c>
    </row>
    <row r="2228" spans="2:9" hidden="1" x14ac:dyDescent="0.2">
      <c r="B2228" t="str">
        <f t="shared" si="34"/>
        <v>201510apartmentaverage2_bed_rateMarpole</v>
      </c>
      <c r="C2228">
        <v>2015</v>
      </c>
      <c r="D2228">
        <v>10</v>
      </c>
      <c r="E2228" t="s">
        <v>65</v>
      </c>
      <c r="F2228" t="s">
        <v>59</v>
      </c>
      <c r="G2228" t="s">
        <v>53</v>
      </c>
      <c r="H2228" t="s">
        <v>23</v>
      </c>
      <c r="I2228">
        <v>1157</v>
      </c>
    </row>
    <row r="2229" spans="2:9" hidden="1" x14ac:dyDescent="0.2">
      <c r="B2229" t="str">
        <f t="shared" si="34"/>
        <v>201510apartmentaverage2_bed_rateMount Pleasant/Renfrew Heights</v>
      </c>
      <c r="C2229">
        <v>2015</v>
      </c>
      <c r="D2229">
        <v>10</v>
      </c>
      <c r="E2229" t="s">
        <v>65</v>
      </c>
      <c r="F2229" t="s">
        <v>59</v>
      </c>
      <c r="G2229" t="s">
        <v>53</v>
      </c>
      <c r="H2229" t="s">
        <v>24</v>
      </c>
      <c r="I2229">
        <v>1367</v>
      </c>
    </row>
    <row r="2230" spans="2:9" hidden="1" x14ac:dyDescent="0.2">
      <c r="B2230" t="str">
        <f t="shared" si="34"/>
        <v>201510apartmentaverage2_bed_rateEast Hastings</v>
      </c>
      <c r="C2230">
        <v>2015</v>
      </c>
      <c r="D2230">
        <v>10</v>
      </c>
      <c r="E2230" t="s">
        <v>65</v>
      </c>
      <c r="F2230" t="s">
        <v>59</v>
      </c>
      <c r="G2230" t="s">
        <v>53</v>
      </c>
      <c r="H2230" t="s">
        <v>25</v>
      </c>
      <c r="I2230">
        <v>1268</v>
      </c>
    </row>
    <row r="2231" spans="2:9" hidden="1" x14ac:dyDescent="0.2">
      <c r="B2231" t="str">
        <f t="shared" si="34"/>
        <v>201510apartmentaverage2_bed_rateSoutheast Vancouver</v>
      </c>
      <c r="C2231">
        <v>2015</v>
      </c>
      <c r="D2231">
        <v>10</v>
      </c>
      <c r="E2231" t="s">
        <v>65</v>
      </c>
      <c r="F2231" t="s">
        <v>59</v>
      </c>
      <c r="G2231" t="s">
        <v>53</v>
      </c>
      <c r="H2231" t="s">
        <v>26</v>
      </c>
      <c r="I2231">
        <v>1327</v>
      </c>
    </row>
    <row r="2232" spans="2:9" hidden="1" x14ac:dyDescent="0.2">
      <c r="B2232" t="str">
        <f t="shared" si="34"/>
        <v>201510apartmentaverage2_bed_rateUniversity Endowment Lands</v>
      </c>
      <c r="C2232">
        <v>2015</v>
      </c>
      <c r="D2232">
        <v>10</v>
      </c>
      <c r="E2232" t="s">
        <v>65</v>
      </c>
      <c r="F2232" t="s">
        <v>59</v>
      </c>
      <c r="G2232" t="s">
        <v>53</v>
      </c>
      <c r="H2232" t="s">
        <v>27</v>
      </c>
      <c r="I2232">
        <v>1986</v>
      </c>
    </row>
    <row r="2233" spans="2:9" hidden="1" x14ac:dyDescent="0.2">
      <c r="B2233" t="str">
        <f t="shared" si="34"/>
        <v>201510apartmentaverage2_bed_rateCentral Park/Metrotown</v>
      </c>
      <c r="C2233">
        <v>2015</v>
      </c>
      <c r="D2233">
        <v>10</v>
      </c>
      <c r="E2233" t="s">
        <v>65</v>
      </c>
      <c r="F2233" t="s">
        <v>59</v>
      </c>
      <c r="G2233" t="s">
        <v>53</v>
      </c>
      <c r="H2233" t="s">
        <v>28</v>
      </c>
      <c r="I2233">
        <v>1272</v>
      </c>
    </row>
    <row r="2234" spans="2:9" hidden="1" x14ac:dyDescent="0.2">
      <c r="B2234" t="str">
        <f t="shared" si="34"/>
        <v>201510apartmentaverage2_bed_rateSoutheast Burnaby</v>
      </c>
      <c r="C2234">
        <v>2015</v>
      </c>
      <c r="D2234">
        <v>10</v>
      </c>
      <c r="E2234" t="s">
        <v>65</v>
      </c>
      <c r="F2234" t="s">
        <v>59</v>
      </c>
      <c r="G2234" t="s">
        <v>53</v>
      </c>
      <c r="H2234" t="s">
        <v>29</v>
      </c>
      <c r="I2234">
        <v>1037</v>
      </c>
    </row>
    <row r="2235" spans="2:9" hidden="1" x14ac:dyDescent="0.2">
      <c r="B2235" t="str">
        <f t="shared" si="34"/>
        <v>201510apartmentaverage2_bed_rateNorth Burnaby</v>
      </c>
      <c r="C2235">
        <v>2015</v>
      </c>
      <c r="D2235">
        <v>10</v>
      </c>
      <c r="E2235" t="s">
        <v>65</v>
      </c>
      <c r="F2235" t="s">
        <v>59</v>
      </c>
      <c r="G2235" t="s">
        <v>53</v>
      </c>
      <c r="H2235" t="s">
        <v>31</v>
      </c>
      <c r="I2235">
        <v>1258</v>
      </c>
    </row>
    <row r="2236" spans="2:9" hidden="1" x14ac:dyDescent="0.2">
      <c r="B2236" t="str">
        <f t="shared" si="34"/>
        <v>201510apartmentaverage2_bed_rateNew Westminster</v>
      </c>
      <c r="C2236">
        <v>2015</v>
      </c>
      <c r="D2236">
        <v>10</v>
      </c>
      <c r="E2236" t="s">
        <v>65</v>
      </c>
      <c r="F2236" t="s">
        <v>59</v>
      </c>
      <c r="G2236" t="s">
        <v>53</v>
      </c>
      <c r="H2236" t="s">
        <v>32</v>
      </c>
      <c r="I2236">
        <v>1159</v>
      </c>
    </row>
    <row r="2237" spans="2:9" hidden="1" x14ac:dyDescent="0.2">
      <c r="B2237" t="str">
        <f t="shared" si="34"/>
        <v>201510apartmentaverage2_bed_rateNorth Vancouver City</v>
      </c>
      <c r="C2237">
        <v>2015</v>
      </c>
      <c r="D2237">
        <v>10</v>
      </c>
      <c r="E2237" t="s">
        <v>65</v>
      </c>
      <c r="F2237" t="s">
        <v>59</v>
      </c>
      <c r="G2237" t="s">
        <v>53</v>
      </c>
      <c r="H2237" t="s">
        <v>60</v>
      </c>
      <c r="I2237">
        <v>1367</v>
      </c>
    </row>
    <row r="2238" spans="2:9" hidden="1" x14ac:dyDescent="0.2">
      <c r="B2238" t="str">
        <f t="shared" si="34"/>
        <v>201510apartmentaverage2_bed_rateNorth Vancouver DM</v>
      </c>
      <c r="C2238">
        <v>2015</v>
      </c>
      <c r="D2238">
        <v>10</v>
      </c>
      <c r="E2238" t="s">
        <v>65</v>
      </c>
      <c r="F2238" t="s">
        <v>59</v>
      </c>
      <c r="G2238" t="s">
        <v>53</v>
      </c>
      <c r="H2238" t="s">
        <v>34</v>
      </c>
      <c r="I2238">
        <v>1451</v>
      </c>
    </row>
    <row r="2239" spans="2:9" hidden="1" x14ac:dyDescent="0.2">
      <c r="B2239" t="str">
        <f t="shared" si="34"/>
        <v>201510apartmentaverage2_bed_rateWest Vancouver</v>
      </c>
      <c r="C2239">
        <v>2015</v>
      </c>
      <c r="D2239">
        <v>10</v>
      </c>
      <c r="E2239" t="s">
        <v>65</v>
      </c>
      <c r="F2239" t="s">
        <v>59</v>
      </c>
      <c r="G2239" t="s">
        <v>53</v>
      </c>
      <c r="H2239" t="s">
        <v>35</v>
      </c>
      <c r="I2239">
        <v>2171</v>
      </c>
    </row>
    <row r="2240" spans="2:9" hidden="1" x14ac:dyDescent="0.2">
      <c r="B2240" t="str">
        <f t="shared" si="34"/>
        <v>201510apartmentaverage2_bed_rateRichmond</v>
      </c>
      <c r="C2240">
        <v>2015</v>
      </c>
      <c r="D2240">
        <v>10</v>
      </c>
      <c r="E2240" t="s">
        <v>65</v>
      </c>
      <c r="F2240" t="s">
        <v>59</v>
      </c>
      <c r="G2240" t="s">
        <v>53</v>
      </c>
      <c r="H2240" t="s">
        <v>36</v>
      </c>
      <c r="I2240">
        <v>1296</v>
      </c>
    </row>
    <row r="2241" spans="2:9" hidden="1" x14ac:dyDescent="0.2">
      <c r="B2241" t="str">
        <f t="shared" si="34"/>
        <v>201510apartmentaverage2_bed_rateDelta</v>
      </c>
      <c r="C2241">
        <v>2015</v>
      </c>
      <c r="D2241">
        <v>10</v>
      </c>
      <c r="E2241" t="s">
        <v>65</v>
      </c>
      <c r="F2241" t="s">
        <v>59</v>
      </c>
      <c r="G2241" t="s">
        <v>53</v>
      </c>
      <c r="H2241" t="s">
        <v>37</v>
      </c>
      <c r="I2241">
        <v>1051</v>
      </c>
    </row>
    <row r="2242" spans="2:9" hidden="1" x14ac:dyDescent="0.2">
      <c r="B2242" t="str">
        <f t="shared" si="34"/>
        <v>201510apartmentaverage2_bed_rateSurrey</v>
      </c>
      <c r="C2242">
        <v>2015</v>
      </c>
      <c r="D2242">
        <v>10</v>
      </c>
      <c r="E2242" t="s">
        <v>65</v>
      </c>
      <c r="F2242" t="s">
        <v>59</v>
      </c>
      <c r="G2242" t="s">
        <v>53</v>
      </c>
      <c r="H2242" t="s">
        <v>38</v>
      </c>
      <c r="I2242">
        <v>954</v>
      </c>
    </row>
    <row r="2243" spans="2:9" hidden="1" x14ac:dyDescent="0.2">
      <c r="B2243" t="str">
        <f t="shared" si="34"/>
        <v>201510apartmentaverage2_bed_rateWhite Rock</v>
      </c>
      <c r="C2243">
        <v>2015</v>
      </c>
      <c r="D2243">
        <v>10</v>
      </c>
      <c r="E2243" t="s">
        <v>65</v>
      </c>
      <c r="F2243" t="s">
        <v>59</v>
      </c>
      <c r="G2243" t="s">
        <v>53</v>
      </c>
      <c r="H2243" t="s">
        <v>39</v>
      </c>
      <c r="I2243">
        <v>1087</v>
      </c>
    </row>
    <row r="2244" spans="2:9" hidden="1" x14ac:dyDescent="0.2">
      <c r="B2244" t="str">
        <f t="shared" si="34"/>
        <v>201510apartmentaverage2_bed_rateLangley City and Langley DM</v>
      </c>
      <c r="C2244">
        <v>2015</v>
      </c>
      <c r="D2244">
        <v>10</v>
      </c>
      <c r="E2244" t="s">
        <v>65</v>
      </c>
      <c r="F2244" t="s">
        <v>59</v>
      </c>
      <c r="G2244" t="s">
        <v>53</v>
      </c>
      <c r="H2244" t="s">
        <v>40</v>
      </c>
      <c r="I2244">
        <v>997</v>
      </c>
    </row>
    <row r="2245" spans="2:9" hidden="1" x14ac:dyDescent="0.2">
      <c r="B2245" t="str">
        <f t="shared" si="34"/>
        <v>201510apartmentaverage2_bed_rateTri-Cities</v>
      </c>
      <c r="C2245">
        <v>2015</v>
      </c>
      <c r="D2245">
        <v>10</v>
      </c>
      <c r="E2245" t="s">
        <v>65</v>
      </c>
      <c r="F2245" t="s">
        <v>59</v>
      </c>
      <c r="G2245" t="s">
        <v>53</v>
      </c>
      <c r="H2245" t="s">
        <v>41</v>
      </c>
      <c r="I2245">
        <v>1086</v>
      </c>
    </row>
    <row r="2246" spans="2:9" hidden="1" x14ac:dyDescent="0.2">
      <c r="B2246" t="str">
        <f t="shared" ref="B2246:B2309" si="35">C2246&amp;D2246&amp;E2246&amp;F2246&amp;G2246&amp;H2246</f>
        <v>201510apartmentaverage2_bed_rateMaple Ridge/Pitt Meadows</v>
      </c>
      <c r="C2246">
        <v>2015</v>
      </c>
      <c r="D2246">
        <v>10</v>
      </c>
      <c r="E2246" t="s">
        <v>65</v>
      </c>
      <c r="F2246" t="s">
        <v>59</v>
      </c>
      <c r="G2246" t="s">
        <v>53</v>
      </c>
      <c r="H2246" t="s">
        <v>42</v>
      </c>
      <c r="I2246">
        <v>940</v>
      </c>
    </row>
    <row r="2247" spans="2:9" hidden="1" x14ac:dyDescent="0.2">
      <c r="B2247" t="str">
        <f t="shared" si="35"/>
        <v>201510apartmentaverage2_bed_rateVancouver</v>
      </c>
      <c r="C2247">
        <v>2015</v>
      </c>
      <c r="D2247">
        <v>10</v>
      </c>
      <c r="E2247" t="s">
        <v>65</v>
      </c>
      <c r="F2247" t="s">
        <v>59</v>
      </c>
      <c r="G2247" t="s">
        <v>53</v>
      </c>
      <c r="H2247" t="s">
        <v>43</v>
      </c>
      <c r="I2247">
        <v>1368</v>
      </c>
    </row>
    <row r="2248" spans="2:9" hidden="1" x14ac:dyDescent="0.2">
      <c r="B2248" t="str">
        <f t="shared" si="35"/>
        <v>201410apartmentaverage2_bed_rateWest End/Stanley Park</v>
      </c>
      <c r="C2248">
        <v>2014</v>
      </c>
      <c r="D2248">
        <v>10</v>
      </c>
      <c r="E2248" t="s">
        <v>65</v>
      </c>
      <c r="F2248" t="s">
        <v>59</v>
      </c>
      <c r="G2248" t="s">
        <v>53</v>
      </c>
      <c r="H2248" t="s">
        <v>12</v>
      </c>
      <c r="I2248">
        <v>1956</v>
      </c>
    </row>
    <row r="2249" spans="2:9" hidden="1" x14ac:dyDescent="0.2">
      <c r="B2249" t="str">
        <f t="shared" si="35"/>
        <v>201410apartmentaverage2_bed_rateEnglish Bay</v>
      </c>
      <c r="C2249">
        <v>2014</v>
      </c>
      <c r="D2249">
        <v>10</v>
      </c>
      <c r="E2249" t="s">
        <v>65</v>
      </c>
      <c r="F2249" t="s">
        <v>59</v>
      </c>
      <c r="G2249" t="s">
        <v>53</v>
      </c>
      <c r="H2249" t="s">
        <v>16</v>
      </c>
      <c r="I2249">
        <v>1812</v>
      </c>
    </row>
    <row r="2250" spans="2:9" hidden="1" x14ac:dyDescent="0.2">
      <c r="B2250" t="str">
        <f t="shared" si="35"/>
        <v>201410apartmentaverage2_bed_rateDowntown</v>
      </c>
      <c r="C2250">
        <v>2014</v>
      </c>
      <c r="D2250">
        <v>10</v>
      </c>
      <c r="E2250" t="s">
        <v>65</v>
      </c>
      <c r="F2250" t="s">
        <v>59</v>
      </c>
      <c r="G2250" t="s">
        <v>53</v>
      </c>
      <c r="H2250" t="s">
        <v>17</v>
      </c>
      <c r="I2250">
        <v>1829</v>
      </c>
    </row>
    <row r="2251" spans="2:9" hidden="1" x14ac:dyDescent="0.2">
      <c r="B2251" t="str">
        <f t="shared" si="35"/>
        <v>201410apartmentaverage2_bed_rateSouth Granville/Oak</v>
      </c>
      <c r="C2251">
        <v>2014</v>
      </c>
      <c r="D2251">
        <v>10</v>
      </c>
      <c r="E2251" t="s">
        <v>65</v>
      </c>
      <c r="F2251" t="s">
        <v>59</v>
      </c>
      <c r="G2251" t="s">
        <v>53</v>
      </c>
      <c r="H2251" t="s">
        <v>19</v>
      </c>
      <c r="I2251">
        <v>1642</v>
      </c>
    </row>
    <row r="2252" spans="2:9" hidden="1" x14ac:dyDescent="0.2">
      <c r="B2252" t="str">
        <f t="shared" si="35"/>
        <v>201410apartmentaverage2_bed_rateKitsilano/Point Grey</v>
      </c>
      <c r="C2252">
        <v>2014</v>
      </c>
      <c r="D2252">
        <v>10</v>
      </c>
      <c r="E2252" t="s">
        <v>65</v>
      </c>
      <c r="F2252" t="s">
        <v>59</v>
      </c>
      <c r="G2252" t="s">
        <v>53</v>
      </c>
      <c r="H2252" t="s">
        <v>20</v>
      </c>
      <c r="I2252">
        <v>1680</v>
      </c>
    </row>
    <row r="2253" spans="2:9" hidden="1" x14ac:dyDescent="0.2">
      <c r="B2253" t="str">
        <f t="shared" si="35"/>
        <v>201410apartmentaverage2_bed_rateWestside/Kerrisdale</v>
      </c>
      <c r="C2253">
        <v>2014</v>
      </c>
      <c r="D2253">
        <v>10</v>
      </c>
      <c r="E2253" t="s">
        <v>65</v>
      </c>
      <c r="F2253" t="s">
        <v>59</v>
      </c>
      <c r="G2253" t="s">
        <v>53</v>
      </c>
      <c r="H2253" t="s">
        <v>21</v>
      </c>
      <c r="I2253">
        <v>1631</v>
      </c>
    </row>
    <row r="2254" spans="2:9" hidden="1" x14ac:dyDescent="0.2">
      <c r="B2254" t="str">
        <f t="shared" si="35"/>
        <v>201410apartmentaverage2_bed_rateMarpole</v>
      </c>
      <c r="C2254">
        <v>2014</v>
      </c>
      <c r="D2254">
        <v>10</v>
      </c>
      <c r="E2254" t="s">
        <v>65</v>
      </c>
      <c r="F2254" t="s">
        <v>59</v>
      </c>
      <c r="G2254" t="s">
        <v>53</v>
      </c>
      <c r="H2254" t="s">
        <v>23</v>
      </c>
      <c r="I2254">
        <v>1150</v>
      </c>
    </row>
    <row r="2255" spans="2:9" hidden="1" x14ac:dyDescent="0.2">
      <c r="B2255" t="str">
        <f t="shared" si="35"/>
        <v>201410apartmentaverage2_bed_rateMount Pleasant/Renfrew Heights</v>
      </c>
      <c r="C2255">
        <v>2014</v>
      </c>
      <c r="D2255">
        <v>10</v>
      </c>
      <c r="E2255" t="s">
        <v>65</v>
      </c>
      <c r="F2255" t="s">
        <v>59</v>
      </c>
      <c r="G2255" t="s">
        <v>53</v>
      </c>
      <c r="H2255" t="s">
        <v>24</v>
      </c>
      <c r="I2255">
        <v>1329</v>
      </c>
    </row>
    <row r="2256" spans="2:9" hidden="1" x14ac:dyDescent="0.2">
      <c r="B2256" t="str">
        <f t="shared" si="35"/>
        <v>201410apartmentaverage2_bed_rateEast Hastings</v>
      </c>
      <c r="C2256">
        <v>2014</v>
      </c>
      <c r="D2256">
        <v>10</v>
      </c>
      <c r="E2256" t="s">
        <v>65</v>
      </c>
      <c r="F2256" t="s">
        <v>59</v>
      </c>
      <c r="G2256" t="s">
        <v>53</v>
      </c>
      <c r="H2256" t="s">
        <v>25</v>
      </c>
      <c r="I2256">
        <v>1215</v>
      </c>
    </row>
    <row r="2257" spans="2:9" hidden="1" x14ac:dyDescent="0.2">
      <c r="B2257" t="str">
        <f t="shared" si="35"/>
        <v>201410apartmentaverage2_bed_rateSoutheast Vancouver</v>
      </c>
      <c r="C2257">
        <v>2014</v>
      </c>
      <c r="D2257">
        <v>10</v>
      </c>
      <c r="E2257" t="s">
        <v>65</v>
      </c>
      <c r="F2257" t="s">
        <v>59</v>
      </c>
      <c r="G2257" t="s">
        <v>53</v>
      </c>
      <c r="H2257" t="s">
        <v>26</v>
      </c>
      <c r="I2257">
        <v>1318</v>
      </c>
    </row>
    <row r="2258" spans="2:9" hidden="1" x14ac:dyDescent="0.2">
      <c r="B2258" t="str">
        <f t="shared" si="35"/>
        <v>201410apartmentaverage2_bed_rateUniversity Endowment Lands</v>
      </c>
      <c r="C2258">
        <v>2014</v>
      </c>
      <c r="D2258">
        <v>10</v>
      </c>
      <c r="E2258" t="s">
        <v>65</v>
      </c>
      <c r="F2258" t="s">
        <v>59</v>
      </c>
      <c r="G2258" t="s">
        <v>53</v>
      </c>
      <c r="H2258" t="s">
        <v>27</v>
      </c>
      <c r="I2258">
        <v>1917</v>
      </c>
    </row>
    <row r="2259" spans="2:9" hidden="1" x14ac:dyDescent="0.2">
      <c r="B2259" t="str">
        <f t="shared" si="35"/>
        <v>201410apartmentaverage2_bed_rateCentral Park/Metrotown</v>
      </c>
      <c r="C2259">
        <v>2014</v>
      </c>
      <c r="D2259">
        <v>10</v>
      </c>
      <c r="E2259" t="s">
        <v>65</v>
      </c>
      <c r="F2259" t="s">
        <v>59</v>
      </c>
      <c r="G2259" t="s">
        <v>53</v>
      </c>
      <c r="H2259" t="s">
        <v>28</v>
      </c>
      <c r="I2259">
        <v>1221</v>
      </c>
    </row>
    <row r="2260" spans="2:9" hidden="1" x14ac:dyDescent="0.2">
      <c r="B2260" t="str">
        <f t="shared" si="35"/>
        <v>201410apartmentaverage2_bed_rateSoutheast Burnaby</v>
      </c>
      <c r="C2260">
        <v>2014</v>
      </c>
      <c r="D2260">
        <v>10</v>
      </c>
      <c r="E2260" t="s">
        <v>65</v>
      </c>
      <c r="F2260" t="s">
        <v>59</v>
      </c>
      <c r="G2260" t="s">
        <v>53</v>
      </c>
      <c r="H2260" t="s">
        <v>29</v>
      </c>
      <c r="I2260">
        <v>1018</v>
      </c>
    </row>
    <row r="2261" spans="2:9" hidden="1" x14ac:dyDescent="0.2">
      <c r="B2261" t="str">
        <f t="shared" si="35"/>
        <v>201410apartmentaverage2_bed_rateNorth Burnaby</v>
      </c>
      <c r="C2261">
        <v>2014</v>
      </c>
      <c r="D2261">
        <v>10</v>
      </c>
      <c r="E2261" t="s">
        <v>65</v>
      </c>
      <c r="F2261" t="s">
        <v>59</v>
      </c>
      <c r="G2261" t="s">
        <v>53</v>
      </c>
      <c r="H2261" t="s">
        <v>31</v>
      </c>
      <c r="I2261">
        <v>1234</v>
      </c>
    </row>
    <row r="2262" spans="2:9" hidden="1" x14ac:dyDescent="0.2">
      <c r="B2262" t="str">
        <f t="shared" si="35"/>
        <v>201410apartmentaverage2_bed_rateNew Westminster</v>
      </c>
      <c r="C2262">
        <v>2014</v>
      </c>
      <c r="D2262">
        <v>10</v>
      </c>
      <c r="E2262" t="s">
        <v>65</v>
      </c>
      <c r="F2262" t="s">
        <v>59</v>
      </c>
      <c r="G2262" t="s">
        <v>53</v>
      </c>
      <c r="H2262" t="s">
        <v>32</v>
      </c>
      <c r="I2262">
        <v>1157</v>
      </c>
    </row>
    <row r="2263" spans="2:9" hidden="1" x14ac:dyDescent="0.2">
      <c r="B2263" t="str">
        <f t="shared" si="35"/>
        <v>201410apartmentaverage2_bed_rateNorth Vancouver City</v>
      </c>
      <c r="C2263">
        <v>2014</v>
      </c>
      <c r="D2263">
        <v>10</v>
      </c>
      <c r="E2263" t="s">
        <v>65</v>
      </c>
      <c r="F2263" t="s">
        <v>59</v>
      </c>
      <c r="G2263" t="s">
        <v>53</v>
      </c>
      <c r="H2263" t="s">
        <v>60</v>
      </c>
      <c r="I2263">
        <v>1279</v>
      </c>
    </row>
    <row r="2264" spans="2:9" hidden="1" x14ac:dyDescent="0.2">
      <c r="B2264" t="str">
        <f t="shared" si="35"/>
        <v>201410apartmentaverage2_bed_rateNorth Vancouver DM</v>
      </c>
      <c r="C2264">
        <v>2014</v>
      </c>
      <c r="D2264">
        <v>10</v>
      </c>
      <c r="E2264" t="s">
        <v>65</v>
      </c>
      <c r="F2264" t="s">
        <v>59</v>
      </c>
      <c r="G2264" t="s">
        <v>53</v>
      </c>
      <c r="H2264" t="s">
        <v>34</v>
      </c>
      <c r="I2264">
        <v>1432</v>
      </c>
    </row>
    <row r="2265" spans="2:9" hidden="1" x14ac:dyDescent="0.2">
      <c r="B2265" t="str">
        <f t="shared" si="35"/>
        <v>201410apartmentaverage2_bed_rateWest Vancouver</v>
      </c>
      <c r="C2265">
        <v>2014</v>
      </c>
      <c r="D2265">
        <v>10</v>
      </c>
      <c r="E2265" t="s">
        <v>65</v>
      </c>
      <c r="F2265" t="s">
        <v>59</v>
      </c>
      <c r="G2265" t="s">
        <v>53</v>
      </c>
      <c r="H2265" t="s">
        <v>35</v>
      </c>
      <c r="I2265">
        <v>2031</v>
      </c>
    </row>
    <row r="2266" spans="2:9" hidden="1" x14ac:dyDescent="0.2">
      <c r="B2266" t="str">
        <f t="shared" si="35"/>
        <v>201410apartmentaverage2_bed_rateRichmond</v>
      </c>
      <c r="C2266">
        <v>2014</v>
      </c>
      <c r="D2266">
        <v>10</v>
      </c>
      <c r="E2266" t="s">
        <v>65</v>
      </c>
      <c r="F2266" t="s">
        <v>59</v>
      </c>
      <c r="G2266" t="s">
        <v>53</v>
      </c>
      <c r="H2266" t="s">
        <v>36</v>
      </c>
      <c r="I2266">
        <v>1198</v>
      </c>
    </row>
    <row r="2267" spans="2:9" hidden="1" x14ac:dyDescent="0.2">
      <c r="B2267" t="str">
        <f t="shared" si="35"/>
        <v>201410apartmentaverage2_bed_rateDelta</v>
      </c>
      <c r="C2267">
        <v>2014</v>
      </c>
      <c r="D2267">
        <v>10</v>
      </c>
      <c r="E2267" t="s">
        <v>65</v>
      </c>
      <c r="F2267" t="s">
        <v>59</v>
      </c>
      <c r="G2267" t="s">
        <v>53</v>
      </c>
      <c r="H2267" t="s">
        <v>37</v>
      </c>
      <c r="I2267">
        <v>1030</v>
      </c>
    </row>
    <row r="2268" spans="2:9" hidden="1" x14ac:dyDescent="0.2">
      <c r="B2268" t="str">
        <f t="shared" si="35"/>
        <v>201410apartmentaverage2_bed_rateSurrey</v>
      </c>
      <c r="C2268">
        <v>2014</v>
      </c>
      <c r="D2268">
        <v>10</v>
      </c>
      <c r="E2268" t="s">
        <v>65</v>
      </c>
      <c r="F2268" t="s">
        <v>59</v>
      </c>
      <c r="G2268" t="s">
        <v>53</v>
      </c>
      <c r="H2268" t="s">
        <v>38</v>
      </c>
      <c r="I2268">
        <v>926</v>
      </c>
    </row>
    <row r="2269" spans="2:9" hidden="1" x14ac:dyDescent="0.2">
      <c r="B2269" t="str">
        <f t="shared" si="35"/>
        <v>201410apartmentaverage2_bed_rateWhite Rock</v>
      </c>
      <c r="C2269">
        <v>2014</v>
      </c>
      <c r="D2269">
        <v>10</v>
      </c>
      <c r="E2269" t="s">
        <v>65</v>
      </c>
      <c r="F2269" t="s">
        <v>59</v>
      </c>
      <c r="G2269" t="s">
        <v>53</v>
      </c>
      <c r="H2269" t="s">
        <v>39</v>
      </c>
      <c r="I2269">
        <v>1054</v>
      </c>
    </row>
    <row r="2270" spans="2:9" hidden="1" x14ac:dyDescent="0.2">
      <c r="B2270" t="str">
        <f t="shared" si="35"/>
        <v>201410apartmentaverage2_bed_rateLangley City and Langley DM</v>
      </c>
      <c r="C2270">
        <v>2014</v>
      </c>
      <c r="D2270">
        <v>10</v>
      </c>
      <c r="E2270" t="s">
        <v>65</v>
      </c>
      <c r="F2270" t="s">
        <v>59</v>
      </c>
      <c r="G2270" t="s">
        <v>53</v>
      </c>
      <c r="H2270" t="s">
        <v>40</v>
      </c>
      <c r="I2270">
        <v>942</v>
      </c>
    </row>
    <row r="2271" spans="2:9" hidden="1" x14ac:dyDescent="0.2">
      <c r="B2271" t="str">
        <f t="shared" si="35"/>
        <v>201410apartmentaverage2_bed_rateTri-Cities</v>
      </c>
      <c r="C2271">
        <v>2014</v>
      </c>
      <c r="D2271">
        <v>10</v>
      </c>
      <c r="E2271" t="s">
        <v>65</v>
      </c>
      <c r="F2271" t="s">
        <v>59</v>
      </c>
      <c r="G2271" t="s">
        <v>53</v>
      </c>
      <c r="H2271" t="s">
        <v>41</v>
      </c>
      <c r="I2271">
        <v>1027</v>
      </c>
    </row>
    <row r="2272" spans="2:9" hidden="1" x14ac:dyDescent="0.2">
      <c r="B2272" t="str">
        <f t="shared" si="35"/>
        <v>201410apartmentaverage2_bed_rateMaple Ridge/Pitt Meadows</v>
      </c>
      <c r="C2272">
        <v>2014</v>
      </c>
      <c r="D2272">
        <v>10</v>
      </c>
      <c r="E2272" t="s">
        <v>65</v>
      </c>
      <c r="F2272" t="s">
        <v>59</v>
      </c>
      <c r="G2272" t="s">
        <v>53</v>
      </c>
      <c r="H2272" t="s">
        <v>42</v>
      </c>
      <c r="I2272">
        <v>886</v>
      </c>
    </row>
    <row r="2273" spans="2:9" hidden="1" x14ac:dyDescent="0.2">
      <c r="B2273" t="str">
        <f t="shared" si="35"/>
        <v>201410apartmentaverage2_bed_rateVancouver</v>
      </c>
      <c r="C2273">
        <v>2014</v>
      </c>
      <c r="D2273">
        <v>10</v>
      </c>
      <c r="E2273" t="s">
        <v>65</v>
      </c>
      <c r="F2273" t="s">
        <v>59</v>
      </c>
      <c r="G2273" t="s">
        <v>53</v>
      </c>
      <c r="H2273" t="s">
        <v>43</v>
      </c>
      <c r="I2273">
        <v>1311</v>
      </c>
    </row>
    <row r="2274" spans="2:9" hidden="1" x14ac:dyDescent="0.2">
      <c r="B2274" t="str">
        <f t="shared" si="35"/>
        <v>201310apartmentaverage2_bed_rateWest End/Stanley Park</v>
      </c>
      <c r="C2274">
        <v>2013</v>
      </c>
      <c r="D2274">
        <v>10</v>
      </c>
      <c r="E2274" t="s">
        <v>65</v>
      </c>
      <c r="F2274" t="s">
        <v>59</v>
      </c>
      <c r="G2274" t="s">
        <v>53</v>
      </c>
      <c r="H2274" t="s">
        <v>12</v>
      </c>
      <c r="I2274">
        <v>1863</v>
      </c>
    </row>
    <row r="2275" spans="2:9" hidden="1" x14ac:dyDescent="0.2">
      <c r="B2275" t="str">
        <f t="shared" si="35"/>
        <v>201310apartmentaverage2_bed_rateEnglish Bay</v>
      </c>
      <c r="C2275">
        <v>2013</v>
      </c>
      <c r="D2275">
        <v>10</v>
      </c>
      <c r="E2275" t="s">
        <v>65</v>
      </c>
      <c r="F2275" t="s">
        <v>59</v>
      </c>
      <c r="G2275" t="s">
        <v>53</v>
      </c>
      <c r="H2275" t="s">
        <v>16</v>
      </c>
      <c r="I2275">
        <v>1715</v>
      </c>
    </row>
    <row r="2276" spans="2:9" hidden="1" x14ac:dyDescent="0.2">
      <c r="B2276" t="str">
        <f t="shared" si="35"/>
        <v>201310apartmentaverage2_bed_rateDowntown</v>
      </c>
      <c r="C2276">
        <v>2013</v>
      </c>
      <c r="D2276">
        <v>10</v>
      </c>
      <c r="E2276" t="s">
        <v>65</v>
      </c>
      <c r="F2276" t="s">
        <v>59</v>
      </c>
      <c r="G2276" t="s">
        <v>53</v>
      </c>
      <c r="H2276" t="s">
        <v>17</v>
      </c>
      <c r="I2276">
        <v>1811</v>
      </c>
    </row>
    <row r="2277" spans="2:9" hidden="1" x14ac:dyDescent="0.2">
      <c r="B2277" t="str">
        <f t="shared" si="35"/>
        <v>201310apartmentaverage2_bed_rateSouth Granville/Oak</v>
      </c>
      <c r="C2277">
        <v>2013</v>
      </c>
      <c r="D2277">
        <v>10</v>
      </c>
      <c r="E2277" t="s">
        <v>65</v>
      </c>
      <c r="F2277" t="s">
        <v>59</v>
      </c>
      <c r="G2277" t="s">
        <v>53</v>
      </c>
      <c r="H2277" t="s">
        <v>19</v>
      </c>
      <c r="I2277">
        <v>1610</v>
      </c>
    </row>
    <row r="2278" spans="2:9" hidden="1" x14ac:dyDescent="0.2">
      <c r="B2278" t="str">
        <f t="shared" si="35"/>
        <v>201310apartmentaverage2_bed_rateKitsilano/Point Grey</v>
      </c>
      <c r="C2278">
        <v>2013</v>
      </c>
      <c r="D2278">
        <v>10</v>
      </c>
      <c r="E2278" t="s">
        <v>65</v>
      </c>
      <c r="F2278" t="s">
        <v>59</v>
      </c>
      <c r="G2278" t="s">
        <v>53</v>
      </c>
      <c r="H2278" t="s">
        <v>20</v>
      </c>
      <c r="I2278">
        <v>1620</v>
      </c>
    </row>
    <row r="2279" spans="2:9" hidden="1" x14ac:dyDescent="0.2">
      <c r="B2279" t="str">
        <f t="shared" si="35"/>
        <v>201310apartmentaverage2_bed_rateWestside/Kerrisdale</v>
      </c>
      <c r="C2279">
        <v>2013</v>
      </c>
      <c r="D2279">
        <v>10</v>
      </c>
      <c r="E2279" t="s">
        <v>65</v>
      </c>
      <c r="F2279" t="s">
        <v>59</v>
      </c>
      <c r="G2279" t="s">
        <v>53</v>
      </c>
      <c r="H2279" t="s">
        <v>21</v>
      </c>
      <c r="I2279">
        <v>1731</v>
      </c>
    </row>
    <row r="2280" spans="2:9" hidden="1" x14ac:dyDescent="0.2">
      <c r="B2280" t="str">
        <f t="shared" si="35"/>
        <v>201310apartmentaverage2_bed_rateMarpole</v>
      </c>
      <c r="C2280">
        <v>2013</v>
      </c>
      <c r="D2280">
        <v>10</v>
      </c>
      <c r="E2280" t="s">
        <v>65</v>
      </c>
      <c r="F2280" t="s">
        <v>59</v>
      </c>
      <c r="G2280" t="s">
        <v>53</v>
      </c>
      <c r="H2280" t="s">
        <v>23</v>
      </c>
      <c r="I2280">
        <v>1122</v>
      </c>
    </row>
    <row r="2281" spans="2:9" hidden="1" x14ac:dyDescent="0.2">
      <c r="B2281" t="str">
        <f t="shared" si="35"/>
        <v>201310apartmentaverage2_bed_rateMount Pleasant/Renfrew Heights</v>
      </c>
      <c r="C2281">
        <v>2013</v>
      </c>
      <c r="D2281">
        <v>10</v>
      </c>
      <c r="E2281" t="s">
        <v>65</v>
      </c>
      <c r="F2281" t="s">
        <v>59</v>
      </c>
      <c r="G2281" t="s">
        <v>53</v>
      </c>
      <c r="H2281" t="s">
        <v>24</v>
      </c>
      <c r="I2281">
        <v>1275</v>
      </c>
    </row>
    <row r="2282" spans="2:9" hidden="1" x14ac:dyDescent="0.2">
      <c r="B2282" t="str">
        <f t="shared" si="35"/>
        <v>201310apartmentaverage2_bed_rateEast Hastings</v>
      </c>
      <c r="C2282">
        <v>2013</v>
      </c>
      <c r="D2282">
        <v>10</v>
      </c>
      <c r="E2282" t="s">
        <v>65</v>
      </c>
      <c r="F2282" t="s">
        <v>59</v>
      </c>
      <c r="G2282" t="s">
        <v>53</v>
      </c>
      <c r="H2282" t="s">
        <v>25</v>
      </c>
      <c r="I2282">
        <v>1179</v>
      </c>
    </row>
    <row r="2283" spans="2:9" hidden="1" x14ac:dyDescent="0.2">
      <c r="B2283" t="str">
        <f t="shared" si="35"/>
        <v>201310apartmentaverage2_bed_rateSoutheast Vancouver</v>
      </c>
      <c r="C2283">
        <v>2013</v>
      </c>
      <c r="D2283">
        <v>10</v>
      </c>
      <c r="E2283" t="s">
        <v>65</v>
      </c>
      <c r="F2283" t="s">
        <v>59</v>
      </c>
      <c r="G2283" t="s">
        <v>53</v>
      </c>
      <c r="H2283" t="s">
        <v>26</v>
      </c>
      <c r="I2283">
        <v>1282</v>
      </c>
    </row>
    <row r="2284" spans="2:9" hidden="1" x14ac:dyDescent="0.2">
      <c r="B2284" t="str">
        <f t="shared" si="35"/>
        <v>201310apartmentaverage2_bed_rateUniversity Endowment Lands</v>
      </c>
      <c r="C2284">
        <v>2013</v>
      </c>
      <c r="D2284">
        <v>10</v>
      </c>
      <c r="E2284" t="s">
        <v>65</v>
      </c>
      <c r="F2284" t="s">
        <v>59</v>
      </c>
      <c r="G2284" t="s">
        <v>53</v>
      </c>
      <c r="H2284" t="s">
        <v>27</v>
      </c>
      <c r="I2284">
        <v>1891</v>
      </c>
    </row>
    <row r="2285" spans="2:9" hidden="1" x14ac:dyDescent="0.2">
      <c r="B2285" t="str">
        <f t="shared" si="35"/>
        <v>201310apartmentaverage2_bed_rateCentral Park/Metrotown</v>
      </c>
      <c r="C2285">
        <v>2013</v>
      </c>
      <c r="D2285">
        <v>10</v>
      </c>
      <c r="E2285" t="s">
        <v>65</v>
      </c>
      <c r="F2285" t="s">
        <v>59</v>
      </c>
      <c r="G2285" t="s">
        <v>53</v>
      </c>
      <c r="H2285" t="s">
        <v>28</v>
      </c>
      <c r="I2285">
        <v>1180</v>
      </c>
    </row>
    <row r="2286" spans="2:9" hidden="1" x14ac:dyDescent="0.2">
      <c r="B2286" t="str">
        <f t="shared" si="35"/>
        <v>201310apartmentaverage2_bed_rateSoutheast Burnaby</v>
      </c>
      <c r="C2286">
        <v>2013</v>
      </c>
      <c r="D2286">
        <v>10</v>
      </c>
      <c r="E2286" t="s">
        <v>65</v>
      </c>
      <c r="F2286" t="s">
        <v>59</v>
      </c>
      <c r="G2286" t="s">
        <v>53</v>
      </c>
      <c r="H2286" t="s">
        <v>29</v>
      </c>
      <c r="I2286">
        <v>1003</v>
      </c>
    </row>
    <row r="2287" spans="2:9" hidden="1" x14ac:dyDescent="0.2">
      <c r="B2287" t="str">
        <f t="shared" si="35"/>
        <v>201310apartmentaverage2_bed_rateNorth Burnaby</v>
      </c>
      <c r="C2287">
        <v>2013</v>
      </c>
      <c r="D2287">
        <v>10</v>
      </c>
      <c r="E2287" t="s">
        <v>65</v>
      </c>
      <c r="F2287" t="s">
        <v>59</v>
      </c>
      <c r="G2287" t="s">
        <v>53</v>
      </c>
      <c r="H2287" t="s">
        <v>31</v>
      </c>
      <c r="I2287">
        <v>1193</v>
      </c>
    </row>
    <row r="2288" spans="2:9" hidden="1" x14ac:dyDescent="0.2">
      <c r="B2288" t="str">
        <f t="shared" si="35"/>
        <v>201310apartmentaverage2_bed_rateNew Westminster</v>
      </c>
      <c r="C2288">
        <v>2013</v>
      </c>
      <c r="D2288">
        <v>10</v>
      </c>
      <c r="E2288" t="s">
        <v>65</v>
      </c>
      <c r="F2288" t="s">
        <v>59</v>
      </c>
      <c r="G2288" t="s">
        <v>53</v>
      </c>
      <c r="H2288" t="s">
        <v>32</v>
      </c>
      <c r="I2288">
        <v>1090</v>
      </c>
    </row>
    <row r="2289" spans="2:9" hidden="1" x14ac:dyDescent="0.2">
      <c r="B2289" t="str">
        <f t="shared" si="35"/>
        <v>201310apartmentaverage2_bed_rateNorth Vancouver City</v>
      </c>
      <c r="C2289">
        <v>2013</v>
      </c>
      <c r="D2289">
        <v>10</v>
      </c>
      <c r="E2289" t="s">
        <v>65</v>
      </c>
      <c r="F2289" t="s">
        <v>59</v>
      </c>
      <c r="G2289" t="s">
        <v>53</v>
      </c>
      <c r="H2289" t="s">
        <v>60</v>
      </c>
      <c r="I2289">
        <v>1247</v>
      </c>
    </row>
    <row r="2290" spans="2:9" hidden="1" x14ac:dyDescent="0.2">
      <c r="B2290" t="str">
        <f t="shared" si="35"/>
        <v>201310apartmentaverage2_bed_rateNorth Vancouver DM</v>
      </c>
      <c r="C2290">
        <v>2013</v>
      </c>
      <c r="D2290">
        <v>10</v>
      </c>
      <c r="E2290" t="s">
        <v>65</v>
      </c>
      <c r="F2290" t="s">
        <v>59</v>
      </c>
      <c r="G2290" t="s">
        <v>53</v>
      </c>
      <c r="H2290" t="s">
        <v>34</v>
      </c>
      <c r="I2290">
        <v>1385</v>
      </c>
    </row>
    <row r="2291" spans="2:9" hidden="1" x14ac:dyDescent="0.2">
      <c r="B2291" t="str">
        <f t="shared" si="35"/>
        <v>201310apartmentaverage2_bed_rateWest Vancouver</v>
      </c>
      <c r="C2291">
        <v>2013</v>
      </c>
      <c r="D2291">
        <v>10</v>
      </c>
      <c r="E2291" t="s">
        <v>65</v>
      </c>
      <c r="F2291" t="s">
        <v>59</v>
      </c>
      <c r="G2291" t="s">
        <v>53</v>
      </c>
      <c r="H2291" t="s">
        <v>35</v>
      </c>
      <c r="I2291">
        <v>1996</v>
      </c>
    </row>
    <row r="2292" spans="2:9" hidden="1" x14ac:dyDescent="0.2">
      <c r="B2292" t="str">
        <f t="shared" si="35"/>
        <v>201310apartmentaverage2_bed_rateRichmond</v>
      </c>
      <c r="C2292">
        <v>2013</v>
      </c>
      <c r="D2292">
        <v>10</v>
      </c>
      <c r="E2292" t="s">
        <v>65</v>
      </c>
      <c r="F2292" t="s">
        <v>59</v>
      </c>
      <c r="G2292" t="s">
        <v>53</v>
      </c>
      <c r="H2292" t="s">
        <v>36</v>
      </c>
      <c r="I2292">
        <v>1177</v>
      </c>
    </row>
    <row r="2293" spans="2:9" hidden="1" x14ac:dyDescent="0.2">
      <c r="B2293" t="str">
        <f t="shared" si="35"/>
        <v>201310apartmentaverage2_bed_rateDelta</v>
      </c>
      <c r="C2293">
        <v>2013</v>
      </c>
      <c r="D2293">
        <v>10</v>
      </c>
      <c r="E2293" t="s">
        <v>65</v>
      </c>
      <c r="F2293" t="s">
        <v>59</v>
      </c>
      <c r="G2293" t="s">
        <v>53</v>
      </c>
      <c r="H2293" t="s">
        <v>37</v>
      </c>
      <c r="I2293">
        <v>1009</v>
      </c>
    </row>
    <row r="2294" spans="2:9" hidden="1" x14ac:dyDescent="0.2">
      <c r="B2294" t="str">
        <f t="shared" si="35"/>
        <v>201310apartmentaverage2_bed_rateSurrey</v>
      </c>
      <c r="C2294">
        <v>2013</v>
      </c>
      <c r="D2294">
        <v>10</v>
      </c>
      <c r="E2294" t="s">
        <v>65</v>
      </c>
      <c r="F2294" t="s">
        <v>59</v>
      </c>
      <c r="G2294" t="s">
        <v>53</v>
      </c>
      <c r="H2294" t="s">
        <v>38</v>
      </c>
      <c r="I2294">
        <v>921</v>
      </c>
    </row>
    <row r="2295" spans="2:9" hidden="1" x14ac:dyDescent="0.2">
      <c r="B2295" t="str">
        <f t="shared" si="35"/>
        <v>201310apartmentaverage2_bed_rateWhite Rock</v>
      </c>
      <c r="C2295">
        <v>2013</v>
      </c>
      <c r="D2295">
        <v>10</v>
      </c>
      <c r="E2295" t="s">
        <v>65</v>
      </c>
      <c r="F2295" t="s">
        <v>59</v>
      </c>
      <c r="G2295" t="s">
        <v>53</v>
      </c>
      <c r="H2295" t="s">
        <v>39</v>
      </c>
      <c r="I2295">
        <v>1035</v>
      </c>
    </row>
    <row r="2296" spans="2:9" hidden="1" x14ac:dyDescent="0.2">
      <c r="B2296" t="str">
        <f t="shared" si="35"/>
        <v>201310apartmentaverage2_bed_rateLangley City and Langley DM</v>
      </c>
      <c r="C2296">
        <v>2013</v>
      </c>
      <c r="D2296">
        <v>10</v>
      </c>
      <c r="E2296" t="s">
        <v>65</v>
      </c>
      <c r="F2296" t="s">
        <v>59</v>
      </c>
      <c r="G2296" t="s">
        <v>53</v>
      </c>
      <c r="H2296" t="s">
        <v>40</v>
      </c>
      <c r="I2296">
        <v>972</v>
      </c>
    </row>
    <row r="2297" spans="2:9" hidden="1" x14ac:dyDescent="0.2">
      <c r="B2297" t="str">
        <f t="shared" si="35"/>
        <v>201310apartmentaverage2_bed_rateTri-Cities</v>
      </c>
      <c r="C2297">
        <v>2013</v>
      </c>
      <c r="D2297">
        <v>10</v>
      </c>
      <c r="E2297" t="s">
        <v>65</v>
      </c>
      <c r="F2297" t="s">
        <v>59</v>
      </c>
      <c r="G2297" t="s">
        <v>53</v>
      </c>
      <c r="H2297" t="s">
        <v>41</v>
      </c>
      <c r="I2297">
        <v>993</v>
      </c>
    </row>
    <row r="2298" spans="2:9" hidden="1" x14ac:dyDescent="0.2">
      <c r="B2298" t="str">
        <f t="shared" si="35"/>
        <v>201310apartmentaverage2_bed_rateMaple Ridge/Pitt Meadows</v>
      </c>
      <c r="C2298">
        <v>2013</v>
      </c>
      <c r="D2298">
        <v>10</v>
      </c>
      <c r="E2298" t="s">
        <v>65</v>
      </c>
      <c r="F2298" t="s">
        <v>59</v>
      </c>
      <c r="G2298" t="s">
        <v>53</v>
      </c>
      <c r="H2298" t="s">
        <v>42</v>
      </c>
      <c r="I2298">
        <v>887</v>
      </c>
    </row>
    <row r="2299" spans="2:9" hidden="1" x14ac:dyDescent="0.2">
      <c r="B2299" t="str">
        <f t="shared" si="35"/>
        <v>201310apartmentaverage2_bed_rateVancouver</v>
      </c>
      <c r="C2299">
        <v>2013</v>
      </c>
      <c r="D2299">
        <v>10</v>
      </c>
      <c r="E2299" t="s">
        <v>65</v>
      </c>
      <c r="F2299" t="s">
        <v>59</v>
      </c>
      <c r="G2299" t="s">
        <v>53</v>
      </c>
      <c r="H2299" t="s">
        <v>43</v>
      </c>
      <c r="I2299">
        <v>1281</v>
      </c>
    </row>
    <row r="2300" spans="2:9" hidden="1" x14ac:dyDescent="0.2">
      <c r="B2300" t="str">
        <f t="shared" si="35"/>
        <v>201210apartmentaverage2_bed_rateWest End/Stanley Park</v>
      </c>
      <c r="C2300">
        <v>2012</v>
      </c>
      <c r="D2300">
        <v>10</v>
      </c>
      <c r="E2300" t="s">
        <v>65</v>
      </c>
      <c r="F2300" t="s">
        <v>59</v>
      </c>
      <c r="G2300" t="s">
        <v>53</v>
      </c>
      <c r="H2300" t="s">
        <v>12</v>
      </c>
      <c r="I2300">
        <v>1803</v>
      </c>
    </row>
    <row r="2301" spans="2:9" hidden="1" x14ac:dyDescent="0.2">
      <c r="B2301" t="str">
        <f t="shared" si="35"/>
        <v>201210apartmentaverage2_bed_rateEnglish Bay</v>
      </c>
      <c r="C2301">
        <v>2012</v>
      </c>
      <c r="D2301">
        <v>10</v>
      </c>
      <c r="E2301" t="s">
        <v>65</v>
      </c>
      <c r="F2301" t="s">
        <v>59</v>
      </c>
      <c r="G2301" t="s">
        <v>53</v>
      </c>
      <c r="H2301" t="s">
        <v>16</v>
      </c>
      <c r="I2301">
        <v>1705</v>
      </c>
    </row>
    <row r="2302" spans="2:9" hidden="1" x14ac:dyDescent="0.2">
      <c r="B2302" t="str">
        <f t="shared" si="35"/>
        <v>201210apartmentaverage2_bed_rateDowntown</v>
      </c>
      <c r="C2302">
        <v>2012</v>
      </c>
      <c r="D2302">
        <v>10</v>
      </c>
      <c r="E2302" t="s">
        <v>65</v>
      </c>
      <c r="F2302" t="s">
        <v>59</v>
      </c>
      <c r="G2302" t="s">
        <v>53</v>
      </c>
      <c r="H2302" t="s">
        <v>17</v>
      </c>
      <c r="I2302">
        <v>1897</v>
      </c>
    </row>
    <row r="2303" spans="2:9" hidden="1" x14ac:dyDescent="0.2">
      <c r="B2303" t="str">
        <f t="shared" si="35"/>
        <v>201210apartmentaverage2_bed_rateSouth Granville/Oak</v>
      </c>
      <c r="C2303">
        <v>2012</v>
      </c>
      <c r="D2303">
        <v>10</v>
      </c>
      <c r="E2303" t="s">
        <v>65</v>
      </c>
      <c r="F2303" t="s">
        <v>59</v>
      </c>
      <c r="G2303" t="s">
        <v>53</v>
      </c>
      <c r="H2303" t="s">
        <v>19</v>
      </c>
      <c r="I2303">
        <v>1563</v>
      </c>
    </row>
    <row r="2304" spans="2:9" hidden="1" x14ac:dyDescent="0.2">
      <c r="B2304" t="str">
        <f t="shared" si="35"/>
        <v>201210apartmentaverage2_bed_rateKitsilano/Point Grey</v>
      </c>
      <c r="C2304">
        <v>2012</v>
      </c>
      <c r="D2304">
        <v>10</v>
      </c>
      <c r="E2304" t="s">
        <v>65</v>
      </c>
      <c r="F2304" t="s">
        <v>59</v>
      </c>
      <c r="G2304" t="s">
        <v>53</v>
      </c>
      <c r="H2304" t="s">
        <v>20</v>
      </c>
      <c r="I2304">
        <v>1571</v>
      </c>
    </row>
    <row r="2305" spans="2:9" hidden="1" x14ac:dyDescent="0.2">
      <c r="B2305" t="str">
        <f t="shared" si="35"/>
        <v>201210apartmentaverage2_bed_rateWestside/Kerrisdale</v>
      </c>
      <c r="C2305">
        <v>2012</v>
      </c>
      <c r="D2305">
        <v>10</v>
      </c>
      <c r="E2305" t="s">
        <v>65</v>
      </c>
      <c r="F2305" t="s">
        <v>59</v>
      </c>
      <c r="G2305" t="s">
        <v>53</v>
      </c>
      <c r="H2305" t="s">
        <v>21</v>
      </c>
      <c r="I2305">
        <v>1723</v>
      </c>
    </row>
    <row r="2306" spans="2:9" hidden="1" x14ac:dyDescent="0.2">
      <c r="B2306" t="str">
        <f t="shared" si="35"/>
        <v>201210apartmentaverage2_bed_rateMarpole</v>
      </c>
      <c r="C2306">
        <v>2012</v>
      </c>
      <c r="D2306">
        <v>10</v>
      </c>
      <c r="E2306" t="s">
        <v>65</v>
      </c>
      <c r="F2306" t="s">
        <v>59</v>
      </c>
      <c r="G2306" t="s">
        <v>53</v>
      </c>
      <c r="H2306" t="s">
        <v>23</v>
      </c>
      <c r="I2306">
        <v>1115</v>
      </c>
    </row>
    <row r="2307" spans="2:9" hidden="1" x14ac:dyDescent="0.2">
      <c r="B2307" t="str">
        <f t="shared" si="35"/>
        <v>201210apartmentaverage2_bed_rateMount Pleasant/Renfrew Heights</v>
      </c>
      <c r="C2307">
        <v>2012</v>
      </c>
      <c r="D2307">
        <v>10</v>
      </c>
      <c r="E2307" t="s">
        <v>65</v>
      </c>
      <c r="F2307" t="s">
        <v>59</v>
      </c>
      <c r="G2307" t="s">
        <v>53</v>
      </c>
      <c r="H2307" t="s">
        <v>24</v>
      </c>
      <c r="I2307">
        <v>1213</v>
      </c>
    </row>
    <row r="2308" spans="2:9" hidden="1" x14ac:dyDescent="0.2">
      <c r="B2308" t="str">
        <f t="shared" si="35"/>
        <v>201210apartmentaverage2_bed_rateEast Hastings</v>
      </c>
      <c r="C2308">
        <v>2012</v>
      </c>
      <c r="D2308">
        <v>10</v>
      </c>
      <c r="E2308" t="s">
        <v>65</v>
      </c>
      <c r="F2308" t="s">
        <v>59</v>
      </c>
      <c r="G2308" t="s">
        <v>53</v>
      </c>
      <c r="H2308" t="s">
        <v>25</v>
      </c>
      <c r="I2308">
        <v>1142</v>
      </c>
    </row>
    <row r="2309" spans="2:9" hidden="1" x14ac:dyDescent="0.2">
      <c r="B2309" t="str">
        <f t="shared" si="35"/>
        <v>201210apartmentaverage2_bed_rateSoutheast Vancouver</v>
      </c>
      <c r="C2309">
        <v>2012</v>
      </c>
      <c r="D2309">
        <v>10</v>
      </c>
      <c r="E2309" t="s">
        <v>65</v>
      </c>
      <c r="F2309" t="s">
        <v>59</v>
      </c>
      <c r="G2309" t="s">
        <v>53</v>
      </c>
      <c r="H2309" t="s">
        <v>26</v>
      </c>
      <c r="I2309">
        <v>1260</v>
      </c>
    </row>
    <row r="2310" spans="2:9" hidden="1" x14ac:dyDescent="0.2">
      <c r="B2310" t="str">
        <f t="shared" ref="B2310:B2373" si="36">C2310&amp;D2310&amp;E2310&amp;F2310&amp;G2310&amp;H2310</f>
        <v>201210apartmentaverage2_bed_rateUniversity Endowment Lands</v>
      </c>
      <c r="C2310">
        <v>2012</v>
      </c>
      <c r="D2310">
        <v>10</v>
      </c>
      <c r="E2310" t="s">
        <v>65</v>
      </c>
      <c r="F2310" t="s">
        <v>59</v>
      </c>
      <c r="G2310" t="s">
        <v>53</v>
      </c>
      <c r="H2310" t="s">
        <v>27</v>
      </c>
      <c r="I2310">
        <v>1826</v>
      </c>
    </row>
    <row r="2311" spans="2:9" hidden="1" x14ac:dyDescent="0.2">
      <c r="B2311" t="str">
        <f t="shared" si="36"/>
        <v>201210apartmentaverage2_bed_rateCentral Park/Metrotown</v>
      </c>
      <c r="C2311">
        <v>2012</v>
      </c>
      <c r="D2311">
        <v>10</v>
      </c>
      <c r="E2311" t="s">
        <v>65</v>
      </c>
      <c r="F2311" t="s">
        <v>59</v>
      </c>
      <c r="G2311" t="s">
        <v>53</v>
      </c>
      <c r="H2311" t="s">
        <v>28</v>
      </c>
      <c r="I2311">
        <v>1151</v>
      </c>
    </row>
    <row r="2312" spans="2:9" hidden="1" x14ac:dyDescent="0.2">
      <c r="B2312" t="str">
        <f t="shared" si="36"/>
        <v>201210apartmentaverage2_bed_rateSoutheast Burnaby</v>
      </c>
      <c r="C2312">
        <v>2012</v>
      </c>
      <c r="D2312">
        <v>10</v>
      </c>
      <c r="E2312" t="s">
        <v>65</v>
      </c>
      <c r="F2312" t="s">
        <v>59</v>
      </c>
      <c r="G2312" t="s">
        <v>53</v>
      </c>
      <c r="H2312" t="s">
        <v>29</v>
      </c>
      <c r="I2312">
        <v>967</v>
      </c>
    </row>
    <row r="2313" spans="2:9" hidden="1" x14ac:dyDescent="0.2">
      <c r="B2313" t="str">
        <f t="shared" si="36"/>
        <v>201210apartmentaverage2_bed_rateNorth Burnaby</v>
      </c>
      <c r="C2313">
        <v>2012</v>
      </c>
      <c r="D2313">
        <v>10</v>
      </c>
      <c r="E2313" t="s">
        <v>65</v>
      </c>
      <c r="F2313" t="s">
        <v>59</v>
      </c>
      <c r="G2313" t="s">
        <v>53</v>
      </c>
      <c r="H2313" t="s">
        <v>31</v>
      </c>
      <c r="I2313">
        <v>1164</v>
      </c>
    </row>
    <row r="2314" spans="2:9" hidden="1" x14ac:dyDescent="0.2">
      <c r="B2314" t="str">
        <f t="shared" si="36"/>
        <v>201210apartmentaverage2_bed_rateNew Westminster</v>
      </c>
      <c r="C2314">
        <v>2012</v>
      </c>
      <c r="D2314">
        <v>10</v>
      </c>
      <c r="E2314" t="s">
        <v>65</v>
      </c>
      <c r="F2314" t="s">
        <v>59</v>
      </c>
      <c r="G2314" t="s">
        <v>53</v>
      </c>
      <c r="H2314" t="s">
        <v>32</v>
      </c>
      <c r="I2314">
        <v>1074</v>
      </c>
    </row>
    <row r="2315" spans="2:9" hidden="1" x14ac:dyDescent="0.2">
      <c r="B2315" t="str">
        <f t="shared" si="36"/>
        <v>201210apartmentaverage2_bed_rateNorth Vancouver City</v>
      </c>
      <c r="C2315">
        <v>2012</v>
      </c>
      <c r="D2315">
        <v>10</v>
      </c>
      <c r="E2315" t="s">
        <v>65</v>
      </c>
      <c r="F2315" t="s">
        <v>59</v>
      </c>
      <c r="G2315" t="s">
        <v>53</v>
      </c>
      <c r="H2315" t="s">
        <v>60</v>
      </c>
      <c r="I2315">
        <v>1216</v>
      </c>
    </row>
    <row r="2316" spans="2:9" hidden="1" x14ac:dyDescent="0.2">
      <c r="B2316" t="str">
        <f t="shared" si="36"/>
        <v>201210apartmentaverage2_bed_rateNorth Vancouver DM</v>
      </c>
      <c r="C2316">
        <v>2012</v>
      </c>
      <c r="D2316">
        <v>10</v>
      </c>
      <c r="E2316" t="s">
        <v>65</v>
      </c>
      <c r="F2316" t="s">
        <v>59</v>
      </c>
      <c r="G2316" t="s">
        <v>53</v>
      </c>
      <c r="H2316" t="s">
        <v>34</v>
      </c>
      <c r="I2316">
        <v>1282</v>
      </c>
    </row>
    <row r="2317" spans="2:9" hidden="1" x14ac:dyDescent="0.2">
      <c r="B2317" t="str">
        <f t="shared" si="36"/>
        <v>201210apartmentaverage2_bed_rateWest Vancouver</v>
      </c>
      <c r="C2317">
        <v>2012</v>
      </c>
      <c r="D2317">
        <v>10</v>
      </c>
      <c r="E2317" t="s">
        <v>65</v>
      </c>
      <c r="F2317" t="s">
        <v>59</v>
      </c>
      <c r="G2317" t="s">
        <v>53</v>
      </c>
      <c r="H2317" t="s">
        <v>35</v>
      </c>
      <c r="I2317">
        <v>2048</v>
      </c>
    </row>
    <row r="2318" spans="2:9" hidden="1" x14ac:dyDescent="0.2">
      <c r="B2318" t="str">
        <f t="shared" si="36"/>
        <v>201210apartmentaverage2_bed_rateRichmond</v>
      </c>
      <c r="C2318">
        <v>2012</v>
      </c>
      <c r="D2318">
        <v>10</v>
      </c>
      <c r="E2318" t="s">
        <v>65</v>
      </c>
      <c r="F2318" t="s">
        <v>59</v>
      </c>
      <c r="G2318" t="s">
        <v>53</v>
      </c>
      <c r="H2318" t="s">
        <v>36</v>
      </c>
      <c r="I2318">
        <v>1133</v>
      </c>
    </row>
    <row r="2319" spans="2:9" hidden="1" x14ac:dyDescent="0.2">
      <c r="B2319" t="str">
        <f t="shared" si="36"/>
        <v>201210apartmentaverage2_bed_rateDelta</v>
      </c>
      <c r="C2319">
        <v>2012</v>
      </c>
      <c r="D2319">
        <v>10</v>
      </c>
      <c r="E2319" t="s">
        <v>65</v>
      </c>
      <c r="F2319" t="s">
        <v>59</v>
      </c>
      <c r="G2319" t="s">
        <v>53</v>
      </c>
      <c r="H2319" t="s">
        <v>37</v>
      </c>
      <c r="I2319">
        <v>995</v>
      </c>
    </row>
    <row r="2320" spans="2:9" hidden="1" x14ac:dyDescent="0.2">
      <c r="B2320" t="str">
        <f t="shared" si="36"/>
        <v>201210apartmentaverage2_bed_rateSurrey</v>
      </c>
      <c r="C2320">
        <v>2012</v>
      </c>
      <c r="D2320">
        <v>10</v>
      </c>
      <c r="E2320" t="s">
        <v>65</v>
      </c>
      <c r="F2320" t="s">
        <v>59</v>
      </c>
      <c r="G2320" t="s">
        <v>53</v>
      </c>
      <c r="H2320" t="s">
        <v>38</v>
      </c>
      <c r="I2320">
        <v>886</v>
      </c>
    </row>
    <row r="2321" spans="2:9" hidden="1" x14ac:dyDescent="0.2">
      <c r="B2321" t="str">
        <f t="shared" si="36"/>
        <v>201210apartmentaverage2_bed_rateWhite Rock</v>
      </c>
      <c r="C2321">
        <v>2012</v>
      </c>
      <c r="D2321">
        <v>10</v>
      </c>
      <c r="E2321" t="s">
        <v>65</v>
      </c>
      <c r="F2321" t="s">
        <v>59</v>
      </c>
      <c r="G2321" t="s">
        <v>53</v>
      </c>
      <c r="H2321" t="s">
        <v>39</v>
      </c>
      <c r="I2321">
        <v>1030</v>
      </c>
    </row>
    <row r="2322" spans="2:9" hidden="1" x14ac:dyDescent="0.2">
      <c r="B2322" t="str">
        <f t="shared" si="36"/>
        <v>201210apartmentaverage2_bed_rateLangley City and Langley DM</v>
      </c>
      <c r="C2322">
        <v>2012</v>
      </c>
      <c r="D2322">
        <v>10</v>
      </c>
      <c r="E2322" t="s">
        <v>65</v>
      </c>
      <c r="F2322" t="s">
        <v>59</v>
      </c>
      <c r="G2322" t="s">
        <v>53</v>
      </c>
      <c r="H2322" t="s">
        <v>40</v>
      </c>
      <c r="I2322">
        <v>919</v>
      </c>
    </row>
    <row r="2323" spans="2:9" hidden="1" x14ac:dyDescent="0.2">
      <c r="B2323" t="str">
        <f t="shared" si="36"/>
        <v>201210apartmentaverage2_bed_rateTri-Cities</v>
      </c>
      <c r="C2323">
        <v>2012</v>
      </c>
      <c r="D2323">
        <v>10</v>
      </c>
      <c r="E2323" t="s">
        <v>65</v>
      </c>
      <c r="F2323" t="s">
        <v>59</v>
      </c>
      <c r="G2323" t="s">
        <v>53</v>
      </c>
      <c r="H2323" t="s">
        <v>41</v>
      </c>
      <c r="I2323">
        <v>989</v>
      </c>
    </row>
    <row r="2324" spans="2:9" hidden="1" x14ac:dyDescent="0.2">
      <c r="B2324" t="str">
        <f t="shared" si="36"/>
        <v>201210apartmentaverage2_bed_rateMaple Ridge/Pitt Meadows</v>
      </c>
      <c r="C2324">
        <v>2012</v>
      </c>
      <c r="D2324">
        <v>10</v>
      </c>
      <c r="E2324" t="s">
        <v>65</v>
      </c>
      <c r="F2324" t="s">
        <v>59</v>
      </c>
      <c r="G2324" t="s">
        <v>53</v>
      </c>
      <c r="H2324" t="s">
        <v>42</v>
      </c>
      <c r="I2324">
        <v>922</v>
      </c>
    </row>
    <row r="2325" spans="2:9" hidden="1" x14ac:dyDescent="0.2">
      <c r="B2325" t="str">
        <f t="shared" si="36"/>
        <v>201210apartmentaverage2_bed_rateVancouver</v>
      </c>
      <c r="C2325">
        <v>2012</v>
      </c>
      <c r="D2325">
        <v>10</v>
      </c>
      <c r="E2325" t="s">
        <v>65</v>
      </c>
      <c r="F2325" t="s">
        <v>59</v>
      </c>
      <c r="G2325" t="s">
        <v>53</v>
      </c>
      <c r="H2325" t="s">
        <v>43</v>
      </c>
      <c r="I2325">
        <v>1261</v>
      </c>
    </row>
    <row r="2326" spans="2:9" hidden="1" x14ac:dyDescent="0.2">
      <c r="B2326" t="str">
        <f t="shared" si="36"/>
        <v>201110apartmentaverage2_bed_rateWest End/Stanley Park</v>
      </c>
      <c r="C2326">
        <v>2011</v>
      </c>
      <c r="D2326">
        <v>10</v>
      </c>
      <c r="E2326" t="s">
        <v>65</v>
      </c>
      <c r="F2326" t="s">
        <v>59</v>
      </c>
      <c r="G2326" t="s">
        <v>53</v>
      </c>
      <c r="H2326" t="s">
        <v>12</v>
      </c>
      <c r="I2326">
        <v>1712</v>
      </c>
    </row>
    <row r="2327" spans="2:9" hidden="1" x14ac:dyDescent="0.2">
      <c r="B2327" t="str">
        <f t="shared" si="36"/>
        <v>201110apartmentaverage2_bed_rateEnglish Bay</v>
      </c>
      <c r="C2327">
        <v>2011</v>
      </c>
      <c r="D2327">
        <v>10</v>
      </c>
      <c r="E2327" t="s">
        <v>65</v>
      </c>
      <c r="F2327" t="s">
        <v>59</v>
      </c>
      <c r="G2327" t="s">
        <v>53</v>
      </c>
      <c r="H2327" t="s">
        <v>16</v>
      </c>
      <c r="I2327">
        <v>1649</v>
      </c>
    </row>
    <row r="2328" spans="2:9" hidden="1" x14ac:dyDescent="0.2">
      <c r="B2328" t="str">
        <f t="shared" si="36"/>
        <v>201110apartmentaverage2_bed_rateDowntown</v>
      </c>
      <c r="C2328">
        <v>2011</v>
      </c>
      <c r="D2328">
        <v>10</v>
      </c>
      <c r="E2328" t="s">
        <v>65</v>
      </c>
      <c r="F2328" t="s">
        <v>59</v>
      </c>
      <c r="G2328" t="s">
        <v>53</v>
      </c>
      <c r="H2328" t="s">
        <v>17</v>
      </c>
      <c r="I2328">
        <v>1866</v>
      </c>
    </row>
    <row r="2329" spans="2:9" hidden="1" x14ac:dyDescent="0.2">
      <c r="B2329" t="str">
        <f t="shared" si="36"/>
        <v>201110apartmentaverage2_bed_rateSouth Granville/Oak</v>
      </c>
      <c r="C2329">
        <v>2011</v>
      </c>
      <c r="D2329">
        <v>10</v>
      </c>
      <c r="E2329" t="s">
        <v>65</v>
      </c>
      <c r="F2329" t="s">
        <v>59</v>
      </c>
      <c r="G2329" t="s">
        <v>53</v>
      </c>
      <c r="H2329" t="s">
        <v>19</v>
      </c>
      <c r="I2329">
        <v>1527</v>
      </c>
    </row>
    <row r="2330" spans="2:9" hidden="1" x14ac:dyDescent="0.2">
      <c r="B2330" t="str">
        <f t="shared" si="36"/>
        <v>201110apartmentaverage2_bed_rateKitsilano/Point Grey</v>
      </c>
      <c r="C2330">
        <v>2011</v>
      </c>
      <c r="D2330">
        <v>10</v>
      </c>
      <c r="E2330" t="s">
        <v>65</v>
      </c>
      <c r="F2330" t="s">
        <v>59</v>
      </c>
      <c r="G2330" t="s">
        <v>53</v>
      </c>
      <c r="H2330" t="s">
        <v>20</v>
      </c>
      <c r="I2330">
        <v>1577</v>
      </c>
    </row>
    <row r="2331" spans="2:9" hidden="1" x14ac:dyDescent="0.2">
      <c r="B2331" t="str">
        <f t="shared" si="36"/>
        <v>201110apartmentaverage2_bed_rateWestside/Kerrisdale</v>
      </c>
      <c r="C2331">
        <v>2011</v>
      </c>
      <c r="D2331">
        <v>10</v>
      </c>
      <c r="E2331" t="s">
        <v>65</v>
      </c>
      <c r="F2331" t="s">
        <v>59</v>
      </c>
      <c r="G2331" t="s">
        <v>53</v>
      </c>
      <c r="H2331" t="s">
        <v>21</v>
      </c>
      <c r="I2331">
        <v>1705</v>
      </c>
    </row>
    <row r="2332" spans="2:9" hidden="1" x14ac:dyDescent="0.2">
      <c r="B2332" t="str">
        <f t="shared" si="36"/>
        <v>201110apartmentaverage2_bed_rateMarpole</v>
      </c>
      <c r="C2332">
        <v>2011</v>
      </c>
      <c r="D2332">
        <v>10</v>
      </c>
      <c r="E2332" t="s">
        <v>65</v>
      </c>
      <c r="F2332" t="s">
        <v>59</v>
      </c>
      <c r="G2332" t="s">
        <v>53</v>
      </c>
      <c r="H2332" t="s">
        <v>23</v>
      </c>
      <c r="I2332">
        <v>1069</v>
      </c>
    </row>
    <row r="2333" spans="2:9" hidden="1" x14ac:dyDescent="0.2">
      <c r="B2333" t="str">
        <f t="shared" si="36"/>
        <v>201110apartmentaverage2_bed_rateMount Pleasant/Renfrew Heights</v>
      </c>
      <c r="C2333">
        <v>2011</v>
      </c>
      <c r="D2333">
        <v>10</v>
      </c>
      <c r="E2333" t="s">
        <v>65</v>
      </c>
      <c r="F2333" t="s">
        <v>59</v>
      </c>
      <c r="G2333" t="s">
        <v>53</v>
      </c>
      <c r="H2333" t="s">
        <v>24</v>
      </c>
      <c r="I2333">
        <v>1174</v>
      </c>
    </row>
    <row r="2334" spans="2:9" hidden="1" x14ac:dyDescent="0.2">
      <c r="B2334" t="str">
        <f t="shared" si="36"/>
        <v>201110apartmentaverage2_bed_rateEast Hastings</v>
      </c>
      <c r="C2334">
        <v>2011</v>
      </c>
      <c r="D2334">
        <v>10</v>
      </c>
      <c r="E2334" t="s">
        <v>65</v>
      </c>
      <c r="F2334" t="s">
        <v>59</v>
      </c>
      <c r="G2334" t="s">
        <v>53</v>
      </c>
      <c r="H2334" t="s">
        <v>25</v>
      </c>
      <c r="I2334">
        <v>1086</v>
      </c>
    </row>
    <row r="2335" spans="2:9" hidden="1" x14ac:dyDescent="0.2">
      <c r="B2335" t="str">
        <f t="shared" si="36"/>
        <v>201110apartmentaverage2_bed_rateSoutheast Vancouver</v>
      </c>
      <c r="C2335">
        <v>2011</v>
      </c>
      <c r="D2335">
        <v>10</v>
      </c>
      <c r="E2335" t="s">
        <v>65</v>
      </c>
      <c r="F2335" t="s">
        <v>59</v>
      </c>
      <c r="G2335" t="s">
        <v>53</v>
      </c>
      <c r="H2335" t="s">
        <v>26</v>
      </c>
      <c r="I2335">
        <v>1239</v>
      </c>
    </row>
    <row r="2336" spans="2:9" hidden="1" x14ac:dyDescent="0.2">
      <c r="B2336" t="str">
        <f t="shared" si="36"/>
        <v>201110apartmentaverage2_bed_rateUniversity Endowment Lands</v>
      </c>
      <c r="C2336">
        <v>2011</v>
      </c>
      <c r="D2336">
        <v>10</v>
      </c>
      <c r="E2336" t="s">
        <v>65</v>
      </c>
      <c r="F2336" t="s">
        <v>59</v>
      </c>
      <c r="G2336" t="s">
        <v>53</v>
      </c>
      <c r="H2336" t="s">
        <v>27</v>
      </c>
      <c r="I2336">
        <v>1873</v>
      </c>
    </row>
    <row r="2337" spans="2:9" hidden="1" x14ac:dyDescent="0.2">
      <c r="B2337" t="str">
        <f t="shared" si="36"/>
        <v>201110apartmentaverage2_bed_rateCentral Park/Metrotown</v>
      </c>
      <c r="C2337">
        <v>2011</v>
      </c>
      <c r="D2337">
        <v>10</v>
      </c>
      <c r="E2337" t="s">
        <v>65</v>
      </c>
      <c r="F2337" t="s">
        <v>59</v>
      </c>
      <c r="G2337" t="s">
        <v>53</v>
      </c>
      <c r="H2337" t="s">
        <v>28</v>
      </c>
      <c r="I2337">
        <v>1136</v>
      </c>
    </row>
    <row r="2338" spans="2:9" hidden="1" x14ac:dyDescent="0.2">
      <c r="B2338" t="str">
        <f t="shared" si="36"/>
        <v>201110apartmentaverage2_bed_rateSoutheast Burnaby</v>
      </c>
      <c r="C2338">
        <v>2011</v>
      </c>
      <c r="D2338">
        <v>10</v>
      </c>
      <c r="E2338" t="s">
        <v>65</v>
      </c>
      <c r="F2338" t="s">
        <v>59</v>
      </c>
      <c r="G2338" t="s">
        <v>53</v>
      </c>
      <c r="H2338" t="s">
        <v>29</v>
      </c>
      <c r="I2338">
        <v>940</v>
      </c>
    </row>
    <row r="2339" spans="2:9" hidden="1" x14ac:dyDescent="0.2">
      <c r="B2339" t="str">
        <f t="shared" si="36"/>
        <v>201110apartmentaverage2_bed_rateNorth Burnaby</v>
      </c>
      <c r="C2339">
        <v>2011</v>
      </c>
      <c r="D2339">
        <v>10</v>
      </c>
      <c r="E2339" t="s">
        <v>65</v>
      </c>
      <c r="F2339" t="s">
        <v>59</v>
      </c>
      <c r="G2339" t="s">
        <v>53</v>
      </c>
      <c r="H2339" t="s">
        <v>31</v>
      </c>
      <c r="I2339">
        <v>1150</v>
      </c>
    </row>
    <row r="2340" spans="2:9" hidden="1" x14ac:dyDescent="0.2">
      <c r="B2340" t="str">
        <f t="shared" si="36"/>
        <v>201110apartmentaverage2_bed_rateNew Westminster</v>
      </c>
      <c r="C2340">
        <v>2011</v>
      </c>
      <c r="D2340">
        <v>10</v>
      </c>
      <c r="E2340" t="s">
        <v>65</v>
      </c>
      <c r="F2340" t="s">
        <v>59</v>
      </c>
      <c r="G2340" t="s">
        <v>53</v>
      </c>
      <c r="H2340" t="s">
        <v>32</v>
      </c>
      <c r="I2340">
        <v>1026</v>
      </c>
    </row>
    <row r="2341" spans="2:9" hidden="1" x14ac:dyDescent="0.2">
      <c r="B2341" t="str">
        <f t="shared" si="36"/>
        <v>201110apartmentaverage2_bed_rateNorth Vancouver City</v>
      </c>
      <c r="C2341">
        <v>2011</v>
      </c>
      <c r="D2341">
        <v>10</v>
      </c>
      <c r="E2341" t="s">
        <v>65</v>
      </c>
      <c r="F2341" t="s">
        <v>59</v>
      </c>
      <c r="G2341" t="s">
        <v>53</v>
      </c>
      <c r="H2341" t="s">
        <v>60</v>
      </c>
      <c r="I2341">
        <v>1173</v>
      </c>
    </row>
    <row r="2342" spans="2:9" hidden="1" x14ac:dyDescent="0.2">
      <c r="B2342" t="str">
        <f t="shared" si="36"/>
        <v>201110apartmentaverage2_bed_rateNorth Vancouver DM</v>
      </c>
      <c r="C2342">
        <v>2011</v>
      </c>
      <c r="D2342">
        <v>10</v>
      </c>
      <c r="E2342" t="s">
        <v>65</v>
      </c>
      <c r="F2342" t="s">
        <v>59</v>
      </c>
      <c r="G2342" t="s">
        <v>53</v>
      </c>
      <c r="H2342" t="s">
        <v>34</v>
      </c>
      <c r="I2342">
        <v>1257</v>
      </c>
    </row>
    <row r="2343" spans="2:9" hidden="1" x14ac:dyDescent="0.2">
      <c r="B2343" t="str">
        <f t="shared" si="36"/>
        <v>201110apartmentaverage2_bed_rateWest Vancouver</v>
      </c>
      <c r="C2343">
        <v>2011</v>
      </c>
      <c r="D2343">
        <v>10</v>
      </c>
      <c r="E2343" t="s">
        <v>65</v>
      </c>
      <c r="F2343" t="s">
        <v>59</v>
      </c>
      <c r="G2343" t="s">
        <v>53</v>
      </c>
      <c r="H2343" t="s">
        <v>35</v>
      </c>
      <c r="I2343">
        <v>1970</v>
      </c>
    </row>
    <row r="2344" spans="2:9" hidden="1" x14ac:dyDescent="0.2">
      <c r="B2344" t="str">
        <f t="shared" si="36"/>
        <v>201110apartmentaverage2_bed_rateRichmond</v>
      </c>
      <c r="C2344">
        <v>2011</v>
      </c>
      <c r="D2344">
        <v>10</v>
      </c>
      <c r="E2344" t="s">
        <v>65</v>
      </c>
      <c r="F2344" t="s">
        <v>59</v>
      </c>
      <c r="G2344" t="s">
        <v>53</v>
      </c>
      <c r="H2344" t="s">
        <v>36</v>
      </c>
      <c r="I2344">
        <v>1115</v>
      </c>
    </row>
    <row r="2345" spans="2:9" hidden="1" x14ac:dyDescent="0.2">
      <c r="B2345" t="str">
        <f t="shared" si="36"/>
        <v>201110apartmentaverage2_bed_rateDelta</v>
      </c>
      <c r="C2345">
        <v>2011</v>
      </c>
      <c r="D2345">
        <v>10</v>
      </c>
      <c r="E2345" t="s">
        <v>65</v>
      </c>
      <c r="F2345" t="s">
        <v>59</v>
      </c>
      <c r="G2345" t="s">
        <v>53</v>
      </c>
      <c r="H2345" t="s">
        <v>37</v>
      </c>
      <c r="I2345">
        <v>956</v>
      </c>
    </row>
    <row r="2346" spans="2:9" hidden="1" x14ac:dyDescent="0.2">
      <c r="B2346" t="str">
        <f t="shared" si="36"/>
        <v>201110apartmentaverage2_bed_rateSurrey</v>
      </c>
      <c r="C2346">
        <v>2011</v>
      </c>
      <c r="D2346">
        <v>10</v>
      </c>
      <c r="E2346" t="s">
        <v>65</v>
      </c>
      <c r="F2346" t="s">
        <v>59</v>
      </c>
      <c r="G2346" t="s">
        <v>53</v>
      </c>
      <c r="H2346" t="s">
        <v>38</v>
      </c>
      <c r="I2346">
        <v>897</v>
      </c>
    </row>
    <row r="2347" spans="2:9" hidden="1" x14ac:dyDescent="0.2">
      <c r="B2347" t="str">
        <f t="shared" si="36"/>
        <v>201110apartmentaverage2_bed_rateWhite Rock</v>
      </c>
      <c r="C2347">
        <v>2011</v>
      </c>
      <c r="D2347">
        <v>10</v>
      </c>
      <c r="E2347" t="s">
        <v>65</v>
      </c>
      <c r="F2347" t="s">
        <v>59</v>
      </c>
      <c r="G2347" t="s">
        <v>53</v>
      </c>
      <c r="H2347" t="s">
        <v>39</v>
      </c>
      <c r="I2347">
        <v>1013</v>
      </c>
    </row>
    <row r="2348" spans="2:9" hidden="1" x14ac:dyDescent="0.2">
      <c r="B2348" t="str">
        <f t="shared" si="36"/>
        <v>201110apartmentaverage2_bed_rateLangley City and Langley DM</v>
      </c>
      <c r="C2348">
        <v>2011</v>
      </c>
      <c r="D2348">
        <v>10</v>
      </c>
      <c r="E2348" t="s">
        <v>65</v>
      </c>
      <c r="F2348" t="s">
        <v>59</v>
      </c>
      <c r="G2348" t="s">
        <v>53</v>
      </c>
      <c r="H2348" t="s">
        <v>40</v>
      </c>
      <c r="I2348">
        <v>910</v>
      </c>
    </row>
    <row r="2349" spans="2:9" hidden="1" x14ac:dyDescent="0.2">
      <c r="B2349" t="str">
        <f t="shared" si="36"/>
        <v>201110apartmentaverage2_bed_rateTri-Cities</v>
      </c>
      <c r="C2349">
        <v>2011</v>
      </c>
      <c r="D2349">
        <v>10</v>
      </c>
      <c r="E2349" t="s">
        <v>65</v>
      </c>
      <c r="F2349" t="s">
        <v>59</v>
      </c>
      <c r="G2349" t="s">
        <v>53</v>
      </c>
      <c r="H2349" t="s">
        <v>41</v>
      </c>
      <c r="I2349">
        <v>978</v>
      </c>
    </row>
    <row r="2350" spans="2:9" hidden="1" x14ac:dyDescent="0.2">
      <c r="B2350" t="str">
        <f t="shared" si="36"/>
        <v>201110apartmentaverage2_bed_rateMaple Ridge/Pitt Meadows</v>
      </c>
      <c r="C2350">
        <v>2011</v>
      </c>
      <c r="D2350">
        <v>10</v>
      </c>
      <c r="E2350" t="s">
        <v>65</v>
      </c>
      <c r="F2350" t="s">
        <v>59</v>
      </c>
      <c r="G2350" t="s">
        <v>53</v>
      </c>
      <c r="H2350" t="s">
        <v>42</v>
      </c>
      <c r="I2350">
        <v>890</v>
      </c>
    </row>
    <row r="2351" spans="2:9" hidden="1" x14ac:dyDescent="0.2">
      <c r="B2351" t="str">
        <f t="shared" si="36"/>
        <v>201110apartmentaverage2_bed_rateVancouver</v>
      </c>
      <c r="C2351">
        <v>2011</v>
      </c>
      <c r="D2351">
        <v>10</v>
      </c>
      <c r="E2351" t="s">
        <v>65</v>
      </c>
      <c r="F2351" t="s">
        <v>59</v>
      </c>
      <c r="G2351" t="s">
        <v>53</v>
      </c>
      <c r="H2351" t="s">
        <v>43</v>
      </c>
      <c r="I2351">
        <v>1237</v>
      </c>
    </row>
    <row r="2352" spans="2:9" hidden="1" x14ac:dyDescent="0.2">
      <c r="B2352" t="str">
        <f t="shared" si="36"/>
        <v>201010apartmentaverage2_bed_rateWest End/Stanley Park</v>
      </c>
      <c r="C2352">
        <v>2010</v>
      </c>
      <c r="D2352">
        <v>10</v>
      </c>
      <c r="E2352" t="s">
        <v>65</v>
      </c>
      <c r="F2352" t="s">
        <v>59</v>
      </c>
      <c r="G2352" t="s">
        <v>53</v>
      </c>
      <c r="H2352" t="s">
        <v>12</v>
      </c>
      <c r="I2352">
        <v>1720</v>
      </c>
    </row>
    <row r="2353" spans="2:9" hidden="1" x14ac:dyDescent="0.2">
      <c r="B2353" t="str">
        <f t="shared" si="36"/>
        <v>201010apartmentaverage2_bed_rateEnglish Bay</v>
      </c>
      <c r="C2353">
        <v>2010</v>
      </c>
      <c r="D2353">
        <v>10</v>
      </c>
      <c r="E2353" t="s">
        <v>65</v>
      </c>
      <c r="F2353" t="s">
        <v>59</v>
      </c>
      <c r="G2353" t="s">
        <v>53</v>
      </c>
      <c r="H2353" t="s">
        <v>16</v>
      </c>
      <c r="I2353">
        <v>1587</v>
      </c>
    </row>
    <row r="2354" spans="2:9" hidden="1" x14ac:dyDescent="0.2">
      <c r="B2354" t="str">
        <f t="shared" si="36"/>
        <v>201010apartmentaverage2_bed_rateDowntown</v>
      </c>
      <c r="C2354">
        <v>2010</v>
      </c>
      <c r="D2354">
        <v>10</v>
      </c>
      <c r="E2354" t="s">
        <v>65</v>
      </c>
      <c r="F2354" t="s">
        <v>59</v>
      </c>
      <c r="G2354" t="s">
        <v>53</v>
      </c>
      <c r="H2354" t="s">
        <v>17</v>
      </c>
      <c r="I2354">
        <v>1724</v>
      </c>
    </row>
    <row r="2355" spans="2:9" hidden="1" x14ac:dyDescent="0.2">
      <c r="B2355" t="str">
        <f t="shared" si="36"/>
        <v>201010apartmentaverage2_bed_rateSouth Granville/Oak</v>
      </c>
      <c r="C2355">
        <v>2010</v>
      </c>
      <c r="D2355">
        <v>10</v>
      </c>
      <c r="E2355" t="s">
        <v>65</v>
      </c>
      <c r="F2355" t="s">
        <v>59</v>
      </c>
      <c r="G2355" t="s">
        <v>53</v>
      </c>
      <c r="H2355" t="s">
        <v>19</v>
      </c>
      <c r="I2355">
        <v>1455</v>
      </c>
    </row>
    <row r="2356" spans="2:9" hidden="1" x14ac:dyDescent="0.2">
      <c r="B2356" t="str">
        <f t="shared" si="36"/>
        <v>201010apartmentaverage2_bed_rateKitsilano/Point Grey</v>
      </c>
      <c r="C2356">
        <v>2010</v>
      </c>
      <c r="D2356">
        <v>10</v>
      </c>
      <c r="E2356" t="s">
        <v>65</v>
      </c>
      <c r="F2356" t="s">
        <v>59</v>
      </c>
      <c r="G2356" t="s">
        <v>53</v>
      </c>
      <c r="H2356" t="s">
        <v>20</v>
      </c>
      <c r="I2356">
        <v>1463</v>
      </c>
    </row>
    <row r="2357" spans="2:9" hidden="1" x14ac:dyDescent="0.2">
      <c r="B2357" t="str">
        <f t="shared" si="36"/>
        <v>201010apartmentaverage2_bed_rateWestside/Kerrisdale</v>
      </c>
      <c r="C2357">
        <v>2010</v>
      </c>
      <c r="D2357">
        <v>10</v>
      </c>
      <c r="E2357" t="s">
        <v>65</v>
      </c>
      <c r="F2357" t="s">
        <v>59</v>
      </c>
      <c r="G2357" t="s">
        <v>53</v>
      </c>
      <c r="H2357" t="s">
        <v>21</v>
      </c>
      <c r="I2357">
        <v>1690</v>
      </c>
    </row>
    <row r="2358" spans="2:9" hidden="1" x14ac:dyDescent="0.2">
      <c r="B2358" t="str">
        <f t="shared" si="36"/>
        <v>201010apartmentaverage2_bed_rateMarpole</v>
      </c>
      <c r="C2358">
        <v>2010</v>
      </c>
      <c r="D2358">
        <v>10</v>
      </c>
      <c r="E2358" t="s">
        <v>65</v>
      </c>
      <c r="F2358" t="s">
        <v>59</v>
      </c>
      <c r="G2358" t="s">
        <v>53</v>
      </c>
      <c r="H2358" t="s">
        <v>23</v>
      </c>
      <c r="I2358">
        <v>1041</v>
      </c>
    </row>
    <row r="2359" spans="2:9" hidden="1" x14ac:dyDescent="0.2">
      <c r="B2359" t="str">
        <f t="shared" si="36"/>
        <v>201010apartmentaverage2_bed_rateMount Pleasant/Renfrew Heights</v>
      </c>
      <c r="C2359">
        <v>2010</v>
      </c>
      <c r="D2359">
        <v>10</v>
      </c>
      <c r="E2359" t="s">
        <v>65</v>
      </c>
      <c r="F2359" t="s">
        <v>59</v>
      </c>
      <c r="G2359" t="s">
        <v>53</v>
      </c>
      <c r="H2359" t="s">
        <v>24</v>
      </c>
      <c r="I2359">
        <v>1134</v>
      </c>
    </row>
    <row r="2360" spans="2:9" hidden="1" x14ac:dyDescent="0.2">
      <c r="B2360" t="str">
        <f t="shared" si="36"/>
        <v>201010apartmentaverage2_bed_rateEast Hastings</v>
      </c>
      <c r="C2360">
        <v>2010</v>
      </c>
      <c r="D2360">
        <v>10</v>
      </c>
      <c r="E2360" t="s">
        <v>65</v>
      </c>
      <c r="F2360" t="s">
        <v>59</v>
      </c>
      <c r="G2360" t="s">
        <v>53</v>
      </c>
      <c r="H2360" t="s">
        <v>25</v>
      </c>
      <c r="I2360">
        <v>1139</v>
      </c>
    </row>
    <row r="2361" spans="2:9" hidden="1" x14ac:dyDescent="0.2">
      <c r="B2361" t="str">
        <f t="shared" si="36"/>
        <v>201010apartmentaverage2_bed_rateSoutheast Vancouver</v>
      </c>
      <c r="C2361">
        <v>2010</v>
      </c>
      <c r="D2361">
        <v>10</v>
      </c>
      <c r="E2361" t="s">
        <v>65</v>
      </c>
      <c r="F2361" t="s">
        <v>59</v>
      </c>
      <c r="G2361" t="s">
        <v>53</v>
      </c>
      <c r="H2361" t="s">
        <v>26</v>
      </c>
      <c r="I2361">
        <v>1205</v>
      </c>
    </row>
    <row r="2362" spans="2:9" hidden="1" x14ac:dyDescent="0.2">
      <c r="B2362" t="str">
        <f t="shared" si="36"/>
        <v>201010apartmentaverage2_bed_rateUniversity Endowment Lands</v>
      </c>
      <c r="C2362">
        <v>2010</v>
      </c>
      <c r="D2362">
        <v>10</v>
      </c>
      <c r="E2362" t="s">
        <v>65</v>
      </c>
      <c r="F2362" t="s">
        <v>59</v>
      </c>
      <c r="G2362" t="s">
        <v>53</v>
      </c>
      <c r="H2362" t="s">
        <v>27</v>
      </c>
      <c r="I2362">
        <v>1761</v>
      </c>
    </row>
    <row r="2363" spans="2:9" hidden="1" x14ac:dyDescent="0.2">
      <c r="B2363" t="str">
        <f t="shared" si="36"/>
        <v>201010apartmentaverage2_bed_rateCentral Park/Metrotown</v>
      </c>
      <c r="C2363">
        <v>2010</v>
      </c>
      <c r="D2363">
        <v>10</v>
      </c>
      <c r="E2363" t="s">
        <v>65</v>
      </c>
      <c r="F2363" t="s">
        <v>59</v>
      </c>
      <c r="G2363" t="s">
        <v>53</v>
      </c>
      <c r="H2363" t="s">
        <v>28</v>
      </c>
      <c r="I2363">
        <v>1121</v>
      </c>
    </row>
    <row r="2364" spans="2:9" hidden="1" x14ac:dyDescent="0.2">
      <c r="B2364" t="str">
        <f t="shared" si="36"/>
        <v>201010apartmentaverage2_bed_rateSoutheast Burnaby</v>
      </c>
      <c r="C2364">
        <v>2010</v>
      </c>
      <c r="D2364">
        <v>10</v>
      </c>
      <c r="E2364" t="s">
        <v>65</v>
      </c>
      <c r="F2364" t="s">
        <v>59</v>
      </c>
      <c r="G2364" t="s">
        <v>53</v>
      </c>
      <c r="H2364" t="s">
        <v>29</v>
      </c>
      <c r="I2364">
        <v>933</v>
      </c>
    </row>
    <row r="2365" spans="2:9" hidden="1" x14ac:dyDescent="0.2">
      <c r="B2365" t="str">
        <f t="shared" si="36"/>
        <v>201010apartmentaverage2_bed_rateNorth Burnaby</v>
      </c>
      <c r="C2365">
        <v>2010</v>
      </c>
      <c r="D2365">
        <v>10</v>
      </c>
      <c r="E2365" t="s">
        <v>65</v>
      </c>
      <c r="F2365" t="s">
        <v>59</v>
      </c>
      <c r="G2365" t="s">
        <v>53</v>
      </c>
      <c r="H2365" t="s">
        <v>31</v>
      </c>
      <c r="I2365">
        <v>1129</v>
      </c>
    </row>
    <row r="2366" spans="2:9" hidden="1" x14ac:dyDescent="0.2">
      <c r="B2366" t="str">
        <f t="shared" si="36"/>
        <v>201010apartmentaverage2_bed_rateNew Westminster</v>
      </c>
      <c r="C2366">
        <v>2010</v>
      </c>
      <c r="D2366">
        <v>10</v>
      </c>
      <c r="E2366" t="s">
        <v>65</v>
      </c>
      <c r="F2366" t="s">
        <v>59</v>
      </c>
      <c r="G2366" t="s">
        <v>53</v>
      </c>
      <c r="H2366" t="s">
        <v>32</v>
      </c>
      <c r="I2366">
        <v>993</v>
      </c>
    </row>
    <row r="2367" spans="2:9" hidden="1" x14ac:dyDescent="0.2">
      <c r="B2367" t="str">
        <f t="shared" si="36"/>
        <v>201010apartmentaverage2_bed_rateNorth Vancouver City</v>
      </c>
      <c r="C2367">
        <v>2010</v>
      </c>
      <c r="D2367">
        <v>10</v>
      </c>
      <c r="E2367" t="s">
        <v>65</v>
      </c>
      <c r="F2367" t="s">
        <v>59</v>
      </c>
      <c r="G2367" t="s">
        <v>53</v>
      </c>
      <c r="H2367" t="s">
        <v>60</v>
      </c>
      <c r="I2367">
        <v>1140</v>
      </c>
    </row>
    <row r="2368" spans="2:9" hidden="1" x14ac:dyDescent="0.2">
      <c r="B2368" t="str">
        <f t="shared" si="36"/>
        <v>201010apartmentaverage2_bed_rateNorth Vancouver DM</v>
      </c>
      <c r="C2368">
        <v>2010</v>
      </c>
      <c r="D2368">
        <v>10</v>
      </c>
      <c r="E2368" t="s">
        <v>65</v>
      </c>
      <c r="F2368" t="s">
        <v>59</v>
      </c>
      <c r="G2368" t="s">
        <v>53</v>
      </c>
      <c r="H2368" t="s">
        <v>34</v>
      </c>
      <c r="I2368">
        <v>1204</v>
      </c>
    </row>
    <row r="2369" spans="2:9" hidden="1" x14ac:dyDescent="0.2">
      <c r="B2369" t="str">
        <f t="shared" si="36"/>
        <v>201010apartmentaverage2_bed_rateWest Vancouver</v>
      </c>
      <c r="C2369">
        <v>2010</v>
      </c>
      <c r="D2369">
        <v>10</v>
      </c>
      <c r="E2369" t="s">
        <v>65</v>
      </c>
      <c r="F2369" t="s">
        <v>59</v>
      </c>
      <c r="G2369" t="s">
        <v>53</v>
      </c>
      <c r="H2369" t="s">
        <v>35</v>
      </c>
      <c r="I2369">
        <v>1901</v>
      </c>
    </row>
    <row r="2370" spans="2:9" hidden="1" x14ac:dyDescent="0.2">
      <c r="B2370" t="str">
        <f t="shared" si="36"/>
        <v>201010apartmentaverage2_bed_rateRichmond</v>
      </c>
      <c r="C2370">
        <v>2010</v>
      </c>
      <c r="D2370">
        <v>10</v>
      </c>
      <c r="E2370" t="s">
        <v>65</v>
      </c>
      <c r="F2370" t="s">
        <v>59</v>
      </c>
      <c r="G2370" t="s">
        <v>53</v>
      </c>
      <c r="H2370" t="s">
        <v>36</v>
      </c>
      <c r="I2370">
        <v>1096</v>
      </c>
    </row>
    <row r="2371" spans="2:9" hidden="1" x14ac:dyDescent="0.2">
      <c r="B2371" t="str">
        <f t="shared" si="36"/>
        <v>201010apartmentaverage2_bed_rateDelta</v>
      </c>
      <c r="C2371">
        <v>2010</v>
      </c>
      <c r="D2371">
        <v>10</v>
      </c>
      <c r="E2371" t="s">
        <v>65</v>
      </c>
      <c r="F2371" t="s">
        <v>59</v>
      </c>
      <c r="G2371" t="s">
        <v>53</v>
      </c>
      <c r="H2371" t="s">
        <v>37</v>
      </c>
      <c r="I2371">
        <v>949</v>
      </c>
    </row>
    <row r="2372" spans="2:9" hidden="1" x14ac:dyDescent="0.2">
      <c r="B2372" t="str">
        <f t="shared" si="36"/>
        <v>201010apartmentaverage2_bed_rateSurrey</v>
      </c>
      <c r="C2372">
        <v>2010</v>
      </c>
      <c r="D2372">
        <v>10</v>
      </c>
      <c r="E2372" t="s">
        <v>65</v>
      </c>
      <c r="F2372" t="s">
        <v>59</v>
      </c>
      <c r="G2372" t="s">
        <v>53</v>
      </c>
      <c r="H2372" t="s">
        <v>38</v>
      </c>
      <c r="I2372">
        <v>880</v>
      </c>
    </row>
    <row r="2373" spans="2:9" hidden="1" x14ac:dyDescent="0.2">
      <c r="B2373" t="str">
        <f t="shared" si="36"/>
        <v>201010apartmentaverage2_bed_rateWhite Rock</v>
      </c>
      <c r="C2373">
        <v>2010</v>
      </c>
      <c r="D2373">
        <v>10</v>
      </c>
      <c r="E2373" t="s">
        <v>65</v>
      </c>
      <c r="F2373" t="s">
        <v>59</v>
      </c>
      <c r="G2373" t="s">
        <v>53</v>
      </c>
      <c r="H2373" t="s">
        <v>39</v>
      </c>
      <c r="I2373">
        <v>1016</v>
      </c>
    </row>
    <row r="2374" spans="2:9" hidden="1" x14ac:dyDescent="0.2">
      <c r="B2374" t="str">
        <f t="shared" ref="B2374:B2437" si="37">C2374&amp;D2374&amp;E2374&amp;F2374&amp;G2374&amp;H2374</f>
        <v>201010apartmentaverage2_bed_rateLangley City and Langley DM</v>
      </c>
      <c r="C2374">
        <v>2010</v>
      </c>
      <c r="D2374">
        <v>10</v>
      </c>
      <c r="E2374" t="s">
        <v>65</v>
      </c>
      <c r="F2374" t="s">
        <v>59</v>
      </c>
      <c r="G2374" t="s">
        <v>53</v>
      </c>
      <c r="H2374" t="s">
        <v>40</v>
      </c>
      <c r="I2374">
        <v>882</v>
      </c>
    </row>
    <row r="2375" spans="2:9" hidden="1" x14ac:dyDescent="0.2">
      <c r="B2375" t="str">
        <f t="shared" si="37"/>
        <v>201010apartmentaverage2_bed_rateTri-Cities</v>
      </c>
      <c r="C2375">
        <v>2010</v>
      </c>
      <c r="D2375">
        <v>10</v>
      </c>
      <c r="E2375" t="s">
        <v>65</v>
      </c>
      <c r="F2375" t="s">
        <v>59</v>
      </c>
      <c r="G2375" t="s">
        <v>53</v>
      </c>
      <c r="H2375" t="s">
        <v>41</v>
      </c>
      <c r="I2375">
        <v>968</v>
      </c>
    </row>
    <row r="2376" spans="2:9" hidden="1" x14ac:dyDescent="0.2">
      <c r="B2376" t="str">
        <f t="shared" si="37"/>
        <v>201010apartmentaverage2_bed_rateMaple Ridge/Pitt Meadows</v>
      </c>
      <c r="C2376">
        <v>2010</v>
      </c>
      <c r="D2376">
        <v>10</v>
      </c>
      <c r="E2376" t="s">
        <v>65</v>
      </c>
      <c r="F2376" t="s">
        <v>59</v>
      </c>
      <c r="G2376" t="s">
        <v>53</v>
      </c>
      <c r="H2376" t="s">
        <v>42</v>
      </c>
      <c r="I2376">
        <v>854</v>
      </c>
    </row>
    <row r="2377" spans="2:9" hidden="1" x14ac:dyDescent="0.2">
      <c r="B2377" t="str">
        <f t="shared" si="37"/>
        <v>201010apartmentaverage2_bed_rateVancouver</v>
      </c>
      <c r="C2377">
        <v>2010</v>
      </c>
      <c r="D2377">
        <v>10</v>
      </c>
      <c r="E2377" t="s">
        <v>65</v>
      </c>
      <c r="F2377" t="s">
        <v>59</v>
      </c>
      <c r="G2377" t="s">
        <v>53</v>
      </c>
      <c r="H2377" t="s">
        <v>43</v>
      </c>
      <c r="I2377">
        <v>1195</v>
      </c>
    </row>
    <row r="2378" spans="2:9" hidden="1" x14ac:dyDescent="0.2">
      <c r="B2378" t="str">
        <f t="shared" si="37"/>
        <v>200910apartmentaverage2_bed_rateVancouver</v>
      </c>
      <c r="C2378">
        <v>2009</v>
      </c>
      <c r="D2378">
        <v>10</v>
      </c>
      <c r="E2378" t="s">
        <v>65</v>
      </c>
      <c r="F2378" t="s">
        <v>59</v>
      </c>
      <c r="G2378" t="s">
        <v>53</v>
      </c>
      <c r="H2378" t="s">
        <v>43</v>
      </c>
      <c r="I2378">
        <v>1169</v>
      </c>
    </row>
    <row r="2379" spans="2:9" hidden="1" x14ac:dyDescent="0.2">
      <c r="B2379" t="str">
        <f t="shared" si="37"/>
        <v>200810apartmentaverage2_bed_rateVancouver</v>
      </c>
      <c r="C2379">
        <v>2008</v>
      </c>
      <c r="D2379">
        <v>10</v>
      </c>
      <c r="E2379" t="s">
        <v>65</v>
      </c>
      <c r="F2379" t="s">
        <v>59</v>
      </c>
      <c r="G2379" t="s">
        <v>53</v>
      </c>
      <c r="H2379" t="s">
        <v>43</v>
      </c>
      <c r="I2379">
        <v>1124</v>
      </c>
    </row>
    <row r="2380" spans="2:9" hidden="1" x14ac:dyDescent="0.2">
      <c r="B2380" t="str">
        <f t="shared" si="37"/>
        <v>200710apartmentaverage2_bed_rateVancouver</v>
      </c>
      <c r="C2380">
        <v>2007</v>
      </c>
      <c r="D2380">
        <v>10</v>
      </c>
      <c r="E2380" t="s">
        <v>65</v>
      </c>
      <c r="F2380" t="s">
        <v>59</v>
      </c>
      <c r="G2380" t="s">
        <v>53</v>
      </c>
      <c r="H2380" t="s">
        <v>43</v>
      </c>
      <c r="I2380">
        <v>1084</v>
      </c>
    </row>
    <row r="2381" spans="2:9" hidden="1" x14ac:dyDescent="0.2">
      <c r="B2381" t="str">
        <f t="shared" si="37"/>
        <v>200610apartmentaverage2_bed_rateVancouver</v>
      </c>
      <c r="C2381">
        <v>2006</v>
      </c>
      <c r="D2381">
        <v>10</v>
      </c>
      <c r="E2381" t="s">
        <v>65</v>
      </c>
      <c r="F2381" t="s">
        <v>59</v>
      </c>
      <c r="G2381" t="s">
        <v>53</v>
      </c>
      <c r="H2381" t="s">
        <v>43</v>
      </c>
      <c r="I2381">
        <v>1045</v>
      </c>
    </row>
    <row r="2382" spans="2:9" hidden="1" x14ac:dyDescent="0.2">
      <c r="B2382" t="str">
        <f t="shared" si="37"/>
        <v>201910apartmentmedian2_bed_rateWest End/Stanley Park</v>
      </c>
      <c r="C2382">
        <v>2019</v>
      </c>
      <c r="D2382">
        <v>10</v>
      </c>
      <c r="E2382" t="s">
        <v>65</v>
      </c>
      <c r="F2382" t="s">
        <v>61</v>
      </c>
      <c r="G2382" t="s">
        <v>53</v>
      </c>
      <c r="H2382" t="s">
        <v>12</v>
      </c>
      <c r="I2382">
        <v>2130</v>
      </c>
    </row>
    <row r="2383" spans="2:9" hidden="1" x14ac:dyDescent="0.2">
      <c r="B2383" t="str">
        <f t="shared" si="37"/>
        <v>201910apartmentmedian2_bed_rateEnglish Bay</v>
      </c>
      <c r="C2383">
        <v>2019</v>
      </c>
      <c r="D2383">
        <v>10</v>
      </c>
      <c r="E2383" t="s">
        <v>65</v>
      </c>
      <c r="F2383" t="s">
        <v>61</v>
      </c>
      <c r="G2383" t="s">
        <v>53</v>
      </c>
      <c r="H2383" t="s">
        <v>16</v>
      </c>
      <c r="I2383">
        <v>2275</v>
      </c>
    </row>
    <row r="2384" spans="2:9" hidden="1" x14ac:dyDescent="0.2">
      <c r="B2384" t="str">
        <f t="shared" si="37"/>
        <v>201910apartmentmedian2_bed_rateDowntown</v>
      </c>
      <c r="C2384">
        <v>2019</v>
      </c>
      <c r="D2384">
        <v>10</v>
      </c>
      <c r="E2384" t="s">
        <v>65</v>
      </c>
      <c r="F2384" t="s">
        <v>61</v>
      </c>
      <c r="G2384" t="s">
        <v>53</v>
      </c>
      <c r="H2384" t="s">
        <v>17</v>
      </c>
      <c r="I2384">
        <v>2600</v>
      </c>
    </row>
    <row r="2385" spans="2:9" hidden="1" x14ac:dyDescent="0.2">
      <c r="B2385" t="str">
        <f t="shared" si="37"/>
        <v>201910apartmentmedian2_bed_rateSouth Granville/Oak</v>
      </c>
      <c r="C2385">
        <v>2019</v>
      </c>
      <c r="D2385">
        <v>10</v>
      </c>
      <c r="E2385" t="s">
        <v>65</v>
      </c>
      <c r="F2385" t="s">
        <v>61</v>
      </c>
      <c r="G2385" t="s">
        <v>53</v>
      </c>
      <c r="H2385" t="s">
        <v>19</v>
      </c>
      <c r="I2385">
        <v>1950</v>
      </c>
    </row>
    <row r="2386" spans="2:9" hidden="1" x14ac:dyDescent="0.2">
      <c r="B2386" t="str">
        <f t="shared" si="37"/>
        <v>201910apartmentmedian2_bed_rateKitsilano/Point Grey</v>
      </c>
      <c r="C2386">
        <v>2019</v>
      </c>
      <c r="D2386">
        <v>10</v>
      </c>
      <c r="E2386" t="s">
        <v>65</v>
      </c>
      <c r="F2386" t="s">
        <v>61</v>
      </c>
      <c r="G2386" t="s">
        <v>53</v>
      </c>
      <c r="H2386" t="s">
        <v>20</v>
      </c>
      <c r="I2386">
        <v>2150</v>
      </c>
    </row>
    <row r="2387" spans="2:9" hidden="1" x14ac:dyDescent="0.2">
      <c r="B2387" t="str">
        <f t="shared" si="37"/>
        <v>201910apartmentmedian2_bed_rateWestside/Kerrisdale</v>
      </c>
      <c r="C2387">
        <v>2019</v>
      </c>
      <c r="D2387">
        <v>10</v>
      </c>
      <c r="E2387" t="s">
        <v>65</v>
      </c>
      <c r="F2387" t="s">
        <v>61</v>
      </c>
      <c r="G2387" t="s">
        <v>53</v>
      </c>
      <c r="H2387" t="s">
        <v>21</v>
      </c>
      <c r="I2387">
        <v>2210</v>
      </c>
    </row>
    <row r="2388" spans="2:9" hidden="1" x14ac:dyDescent="0.2">
      <c r="B2388" t="str">
        <f t="shared" si="37"/>
        <v>201910apartmentmedian2_bed_rateMarpole</v>
      </c>
      <c r="C2388">
        <v>2019</v>
      </c>
      <c r="D2388">
        <v>10</v>
      </c>
      <c r="E2388" t="s">
        <v>65</v>
      </c>
      <c r="F2388" t="s">
        <v>61</v>
      </c>
      <c r="G2388" t="s">
        <v>53</v>
      </c>
      <c r="H2388" t="s">
        <v>23</v>
      </c>
      <c r="I2388">
        <v>1450</v>
      </c>
    </row>
    <row r="2389" spans="2:9" hidden="1" x14ac:dyDescent="0.2">
      <c r="B2389" t="str">
        <f t="shared" si="37"/>
        <v>201910apartmentmedian2_bed_rateMount Pleasant/Renfrew Heights</v>
      </c>
      <c r="C2389">
        <v>2019</v>
      </c>
      <c r="D2389">
        <v>10</v>
      </c>
      <c r="E2389" t="s">
        <v>65</v>
      </c>
      <c r="F2389" t="s">
        <v>61</v>
      </c>
      <c r="G2389" t="s">
        <v>53</v>
      </c>
      <c r="H2389" t="s">
        <v>24</v>
      </c>
      <c r="I2389">
        <v>1700</v>
      </c>
    </row>
    <row r="2390" spans="2:9" hidden="1" x14ac:dyDescent="0.2">
      <c r="B2390" t="str">
        <f t="shared" si="37"/>
        <v>201910apartmentmedian2_bed_rateEast Hastings</v>
      </c>
      <c r="C2390">
        <v>2019</v>
      </c>
      <c r="D2390">
        <v>10</v>
      </c>
      <c r="E2390" t="s">
        <v>65</v>
      </c>
      <c r="F2390" t="s">
        <v>61</v>
      </c>
      <c r="G2390" t="s">
        <v>53</v>
      </c>
      <c r="H2390" t="s">
        <v>25</v>
      </c>
      <c r="I2390">
        <v>1500</v>
      </c>
    </row>
    <row r="2391" spans="2:9" hidden="1" x14ac:dyDescent="0.2">
      <c r="B2391" t="str">
        <f t="shared" si="37"/>
        <v>201910apartmentmedian2_bed_rateSoutheast Vancouver</v>
      </c>
      <c r="C2391">
        <v>2019</v>
      </c>
      <c r="D2391">
        <v>10</v>
      </c>
      <c r="E2391" t="s">
        <v>65</v>
      </c>
      <c r="F2391" t="s">
        <v>61</v>
      </c>
      <c r="G2391" t="s">
        <v>53</v>
      </c>
      <c r="H2391" t="s">
        <v>26</v>
      </c>
      <c r="I2391">
        <v>1788</v>
      </c>
    </row>
    <row r="2392" spans="2:9" hidden="1" x14ac:dyDescent="0.2">
      <c r="B2392" t="str">
        <f t="shared" si="37"/>
        <v>201910apartmentmedian2_bed_rateUniversity Endowment Lands</v>
      </c>
      <c r="C2392">
        <v>2019</v>
      </c>
      <c r="D2392">
        <v>10</v>
      </c>
      <c r="E2392" t="s">
        <v>65</v>
      </c>
      <c r="F2392" t="s">
        <v>61</v>
      </c>
      <c r="G2392" t="s">
        <v>53</v>
      </c>
      <c r="H2392" t="s">
        <v>27</v>
      </c>
      <c r="I2392">
        <v>2450</v>
      </c>
    </row>
    <row r="2393" spans="2:9" hidden="1" x14ac:dyDescent="0.2">
      <c r="B2393" t="str">
        <f t="shared" si="37"/>
        <v>201910apartmentmedian2_bed_rateCentral Park/Metrotown</v>
      </c>
      <c r="C2393">
        <v>2019</v>
      </c>
      <c r="D2393">
        <v>10</v>
      </c>
      <c r="E2393" t="s">
        <v>65</v>
      </c>
      <c r="F2393" t="s">
        <v>61</v>
      </c>
      <c r="G2393" t="s">
        <v>53</v>
      </c>
      <c r="H2393" t="s">
        <v>28</v>
      </c>
      <c r="I2393">
        <v>1550</v>
      </c>
    </row>
    <row r="2394" spans="2:9" hidden="1" x14ac:dyDescent="0.2">
      <c r="B2394" t="str">
        <f t="shared" si="37"/>
        <v>201910apartmentmedian2_bed_rateSoutheast Burnaby</v>
      </c>
      <c r="C2394">
        <v>2019</v>
      </c>
      <c r="D2394">
        <v>10</v>
      </c>
      <c r="E2394" t="s">
        <v>65</v>
      </c>
      <c r="F2394" t="s">
        <v>61</v>
      </c>
      <c r="G2394" t="s">
        <v>53</v>
      </c>
      <c r="H2394" t="s">
        <v>29</v>
      </c>
      <c r="I2394">
        <v>1300</v>
      </c>
    </row>
    <row r="2395" spans="2:9" hidden="1" x14ac:dyDescent="0.2">
      <c r="B2395" t="str">
        <f t="shared" si="37"/>
        <v>201910apartmentmedian2_bed_rateNorth Burnaby</v>
      </c>
      <c r="C2395">
        <v>2019</v>
      </c>
      <c r="D2395">
        <v>10</v>
      </c>
      <c r="E2395" t="s">
        <v>65</v>
      </c>
      <c r="F2395" t="s">
        <v>61</v>
      </c>
      <c r="G2395" t="s">
        <v>53</v>
      </c>
      <c r="H2395" t="s">
        <v>31</v>
      </c>
      <c r="I2395">
        <v>1600</v>
      </c>
    </row>
    <row r="2396" spans="2:9" hidden="1" x14ac:dyDescent="0.2">
      <c r="B2396" t="str">
        <f t="shared" si="37"/>
        <v>201910apartmentmedian2_bed_rateNew Westminster</v>
      </c>
      <c r="C2396">
        <v>2019</v>
      </c>
      <c r="D2396">
        <v>10</v>
      </c>
      <c r="E2396" t="s">
        <v>65</v>
      </c>
      <c r="F2396" t="s">
        <v>61</v>
      </c>
      <c r="G2396" t="s">
        <v>53</v>
      </c>
      <c r="H2396" t="s">
        <v>32</v>
      </c>
      <c r="I2396">
        <v>1550</v>
      </c>
    </row>
    <row r="2397" spans="2:9" hidden="1" x14ac:dyDescent="0.2">
      <c r="B2397" t="str">
        <f t="shared" si="37"/>
        <v>201910apartmentmedian2_bed_rateNorth Vancouver CY</v>
      </c>
      <c r="C2397">
        <v>2019</v>
      </c>
      <c r="D2397">
        <v>10</v>
      </c>
      <c r="E2397" t="s">
        <v>65</v>
      </c>
      <c r="F2397" t="s">
        <v>61</v>
      </c>
      <c r="G2397" t="s">
        <v>53</v>
      </c>
      <c r="H2397" t="s">
        <v>33</v>
      </c>
      <c r="I2397">
        <v>1600</v>
      </c>
    </row>
    <row r="2398" spans="2:9" hidden="1" x14ac:dyDescent="0.2">
      <c r="B2398" t="str">
        <f t="shared" si="37"/>
        <v>201910apartmentmedian2_bed_rateNorth Vancouver DM</v>
      </c>
      <c r="C2398">
        <v>2019</v>
      </c>
      <c r="D2398">
        <v>10</v>
      </c>
      <c r="E2398" t="s">
        <v>65</v>
      </c>
      <c r="F2398" t="s">
        <v>61</v>
      </c>
      <c r="G2398" t="s">
        <v>53</v>
      </c>
      <c r="H2398" t="s">
        <v>34</v>
      </c>
      <c r="I2398">
        <v>1902</v>
      </c>
    </row>
    <row r="2399" spans="2:9" hidden="1" x14ac:dyDescent="0.2">
      <c r="B2399" t="str">
        <f t="shared" si="37"/>
        <v>201910apartmentmedian2_bed_rateWest Vancouver</v>
      </c>
      <c r="C2399">
        <v>2019</v>
      </c>
      <c r="D2399">
        <v>10</v>
      </c>
      <c r="E2399" t="s">
        <v>65</v>
      </c>
      <c r="F2399" t="s">
        <v>61</v>
      </c>
      <c r="G2399" t="s">
        <v>53</v>
      </c>
      <c r="H2399" t="s">
        <v>35</v>
      </c>
      <c r="I2399">
        <v>2500</v>
      </c>
    </row>
    <row r="2400" spans="2:9" hidden="1" x14ac:dyDescent="0.2">
      <c r="B2400" t="str">
        <f t="shared" si="37"/>
        <v>201910apartmentmedian2_bed_rateRichmond</v>
      </c>
      <c r="C2400">
        <v>2019</v>
      </c>
      <c r="D2400">
        <v>10</v>
      </c>
      <c r="E2400" t="s">
        <v>65</v>
      </c>
      <c r="F2400" t="s">
        <v>61</v>
      </c>
      <c r="G2400" t="s">
        <v>53</v>
      </c>
      <c r="H2400" t="s">
        <v>36</v>
      </c>
      <c r="I2400">
        <v>1475</v>
      </c>
    </row>
    <row r="2401" spans="2:9" hidden="1" x14ac:dyDescent="0.2">
      <c r="B2401" t="str">
        <f t="shared" si="37"/>
        <v>201910apartmentmedian2_bed_rateDelta</v>
      </c>
      <c r="C2401">
        <v>2019</v>
      </c>
      <c r="D2401">
        <v>10</v>
      </c>
      <c r="E2401" t="s">
        <v>65</v>
      </c>
      <c r="F2401" t="s">
        <v>61</v>
      </c>
      <c r="G2401" t="s">
        <v>53</v>
      </c>
      <c r="H2401" t="s">
        <v>37</v>
      </c>
      <c r="I2401">
        <v>1250</v>
      </c>
    </row>
    <row r="2402" spans="2:9" hidden="1" x14ac:dyDescent="0.2">
      <c r="B2402" t="str">
        <f t="shared" si="37"/>
        <v>201910apartmentmedian2_bed_rateSurrey</v>
      </c>
      <c r="C2402">
        <v>2019</v>
      </c>
      <c r="D2402">
        <v>10</v>
      </c>
      <c r="E2402" t="s">
        <v>65</v>
      </c>
      <c r="F2402" t="s">
        <v>61</v>
      </c>
      <c r="G2402" t="s">
        <v>53</v>
      </c>
      <c r="H2402" t="s">
        <v>38</v>
      </c>
      <c r="I2402">
        <v>1171</v>
      </c>
    </row>
    <row r="2403" spans="2:9" hidden="1" x14ac:dyDescent="0.2">
      <c r="B2403" t="str">
        <f t="shared" si="37"/>
        <v>201910apartmentmedian2_bed_rateWhite Rock</v>
      </c>
      <c r="C2403">
        <v>2019</v>
      </c>
      <c r="D2403">
        <v>10</v>
      </c>
      <c r="E2403" t="s">
        <v>65</v>
      </c>
      <c r="F2403" t="s">
        <v>61</v>
      </c>
      <c r="G2403" t="s">
        <v>53</v>
      </c>
      <c r="H2403" t="s">
        <v>39</v>
      </c>
      <c r="I2403">
        <v>1340</v>
      </c>
    </row>
    <row r="2404" spans="2:9" hidden="1" x14ac:dyDescent="0.2">
      <c r="B2404" t="str">
        <f t="shared" si="37"/>
        <v>201910apartmentmedian2_bed_rateLangley City and Langley DM</v>
      </c>
      <c r="C2404">
        <v>2019</v>
      </c>
      <c r="D2404">
        <v>10</v>
      </c>
      <c r="E2404" t="s">
        <v>65</v>
      </c>
      <c r="F2404" t="s">
        <v>61</v>
      </c>
      <c r="G2404" t="s">
        <v>53</v>
      </c>
      <c r="H2404" t="s">
        <v>40</v>
      </c>
      <c r="I2404">
        <v>1592</v>
      </c>
    </row>
    <row r="2405" spans="2:9" hidden="1" x14ac:dyDescent="0.2">
      <c r="B2405" t="str">
        <f t="shared" si="37"/>
        <v>201910apartmentmedian2_bed_rateTri-Cities</v>
      </c>
      <c r="C2405">
        <v>2019</v>
      </c>
      <c r="D2405">
        <v>10</v>
      </c>
      <c r="E2405" t="s">
        <v>65</v>
      </c>
      <c r="F2405" t="s">
        <v>61</v>
      </c>
      <c r="G2405" t="s">
        <v>53</v>
      </c>
      <c r="H2405" t="s">
        <v>41</v>
      </c>
      <c r="I2405">
        <v>1410</v>
      </c>
    </row>
    <row r="2406" spans="2:9" hidden="1" x14ac:dyDescent="0.2">
      <c r="B2406" t="str">
        <f t="shared" si="37"/>
        <v>201910apartmentmedian2_bed_rateMaple Ridge/Pitt Meadows</v>
      </c>
      <c r="C2406">
        <v>2019</v>
      </c>
      <c r="D2406">
        <v>10</v>
      </c>
      <c r="E2406" t="s">
        <v>65</v>
      </c>
      <c r="F2406" t="s">
        <v>61</v>
      </c>
      <c r="G2406" t="s">
        <v>53</v>
      </c>
      <c r="H2406" t="s">
        <v>42</v>
      </c>
      <c r="I2406">
        <v>1250</v>
      </c>
    </row>
    <row r="2407" spans="2:9" hidden="1" x14ac:dyDescent="0.2">
      <c r="B2407" t="str">
        <f t="shared" si="37"/>
        <v>201910apartmentmedian2_bed_rateVancouver</v>
      </c>
      <c r="C2407">
        <v>2019</v>
      </c>
      <c r="D2407">
        <v>10</v>
      </c>
      <c r="E2407" t="s">
        <v>65</v>
      </c>
      <c r="F2407" t="s">
        <v>61</v>
      </c>
      <c r="G2407" t="s">
        <v>53</v>
      </c>
      <c r="H2407" t="s">
        <v>43</v>
      </c>
      <c r="I2407">
        <v>1600</v>
      </c>
    </row>
    <row r="2408" spans="2:9" hidden="1" x14ac:dyDescent="0.2">
      <c r="B2408" t="str">
        <f t="shared" si="37"/>
        <v>201810apartmentmedian2_bed_rateWest End/Stanley Park</v>
      </c>
      <c r="C2408">
        <v>2018</v>
      </c>
      <c r="D2408">
        <v>10</v>
      </c>
      <c r="E2408" t="s">
        <v>65</v>
      </c>
      <c r="F2408" t="s">
        <v>61</v>
      </c>
      <c r="G2408" t="s">
        <v>53</v>
      </c>
      <c r="H2408" t="s">
        <v>12</v>
      </c>
      <c r="I2408">
        <v>2065</v>
      </c>
    </row>
    <row r="2409" spans="2:9" hidden="1" x14ac:dyDescent="0.2">
      <c r="B2409" t="str">
        <f t="shared" si="37"/>
        <v>201810apartmentmedian2_bed_rateEnglish Bay</v>
      </c>
      <c r="C2409">
        <v>2018</v>
      </c>
      <c r="D2409">
        <v>10</v>
      </c>
      <c r="E2409" t="s">
        <v>65</v>
      </c>
      <c r="F2409" t="s">
        <v>61</v>
      </c>
      <c r="G2409" t="s">
        <v>53</v>
      </c>
      <c r="H2409" t="s">
        <v>16</v>
      </c>
      <c r="I2409">
        <v>2125</v>
      </c>
    </row>
    <row r="2410" spans="2:9" hidden="1" x14ac:dyDescent="0.2">
      <c r="B2410" t="str">
        <f t="shared" si="37"/>
        <v>201810apartmentmedian2_bed_rateDowntown</v>
      </c>
      <c r="C2410">
        <v>2018</v>
      </c>
      <c r="D2410">
        <v>10</v>
      </c>
      <c r="E2410" t="s">
        <v>65</v>
      </c>
      <c r="F2410" t="s">
        <v>61</v>
      </c>
      <c r="G2410" t="s">
        <v>53</v>
      </c>
      <c r="H2410" t="s">
        <v>17</v>
      </c>
      <c r="I2410">
        <v>2400</v>
      </c>
    </row>
    <row r="2411" spans="2:9" hidden="1" x14ac:dyDescent="0.2">
      <c r="B2411" t="str">
        <f t="shared" si="37"/>
        <v>201810apartmentmedian2_bed_rateSouth Granville/Oak</v>
      </c>
      <c r="C2411">
        <v>2018</v>
      </c>
      <c r="D2411">
        <v>10</v>
      </c>
      <c r="E2411" t="s">
        <v>65</v>
      </c>
      <c r="F2411" t="s">
        <v>61</v>
      </c>
      <c r="G2411" t="s">
        <v>53</v>
      </c>
      <c r="H2411" t="s">
        <v>19</v>
      </c>
      <c r="I2411">
        <v>1859</v>
      </c>
    </row>
    <row r="2412" spans="2:9" hidden="1" x14ac:dyDescent="0.2">
      <c r="B2412" t="str">
        <f t="shared" si="37"/>
        <v>201810apartmentmedian2_bed_rateKitsilano/Point Grey</v>
      </c>
      <c r="C2412">
        <v>2018</v>
      </c>
      <c r="D2412">
        <v>10</v>
      </c>
      <c r="E2412" t="s">
        <v>65</v>
      </c>
      <c r="F2412" t="s">
        <v>61</v>
      </c>
      <c r="G2412" t="s">
        <v>53</v>
      </c>
      <c r="H2412" t="s">
        <v>20</v>
      </c>
      <c r="I2412">
        <v>2000</v>
      </c>
    </row>
    <row r="2413" spans="2:9" hidden="1" x14ac:dyDescent="0.2">
      <c r="B2413" t="str">
        <f t="shared" si="37"/>
        <v>201810apartmentmedian2_bed_rateWestside/Kerrisdale</v>
      </c>
      <c r="C2413">
        <v>2018</v>
      </c>
      <c r="D2413">
        <v>10</v>
      </c>
      <c r="E2413" t="s">
        <v>65</v>
      </c>
      <c r="F2413" t="s">
        <v>61</v>
      </c>
      <c r="G2413" t="s">
        <v>53</v>
      </c>
      <c r="H2413" t="s">
        <v>21</v>
      </c>
      <c r="I2413">
        <v>2013</v>
      </c>
    </row>
    <row r="2414" spans="2:9" hidden="1" x14ac:dyDescent="0.2">
      <c r="B2414" t="str">
        <f t="shared" si="37"/>
        <v>201810apartmentmedian2_bed_rateMarpole</v>
      </c>
      <c r="C2414">
        <v>2018</v>
      </c>
      <c r="D2414">
        <v>10</v>
      </c>
      <c r="E2414" t="s">
        <v>65</v>
      </c>
      <c r="F2414" t="s">
        <v>61</v>
      </c>
      <c r="G2414" t="s">
        <v>53</v>
      </c>
      <c r="H2414" t="s">
        <v>23</v>
      </c>
      <c r="I2414">
        <v>1300</v>
      </c>
    </row>
    <row r="2415" spans="2:9" hidden="1" x14ac:dyDescent="0.2">
      <c r="B2415" t="str">
        <f t="shared" si="37"/>
        <v>201810apartmentmedian2_bed_rateMount Pleasant/Renfrew Heights</v>
      </c>
      <c r="C2415">
        <v>2018</v>
      </c>
      <c r="D2415">
        <v>10</v>
      </c>
      <c r="E2415" t="s">
        <v>65</v>
      </c>
      <c r="F2415" t="s">
        <v>61</v>
      </c>
      <c r="G2415" t="s">
        <v>53</v>
      </c>
      <c r="H2415" t="s">
        <v>24</v>
      </c>
      <c r="I2415">
        <v>1600</v>
      </c>
    </row>
    <row r="2416" spans="2:9" hidden="1" x14ac:dyDescent="0.2">
      <c r="B2416" t="str">
        <f t="shared" si="37"/>
        <v>201810apartmentmedian2_bed_rateEast Hastings</v>
      </c>
      <c r="C2416">
        <v>2018</v>
      </c>
      <c r="D2416">
        <v>10</v>
      </c>
      <c r="E2416" t="s">
        <v>65</v>
      </c>
      <c r="F2416" t="s">
        <v>61</v>
      </c>
      <c r="G2416" t="s">
        <v>53</v>
      </c>
      <c r="H2416" t="s">
        <v>25</v>
      </c>
      <c r="I2416">
        <v>1450</v>
      </c>
    </row>
    <row r="2417" spans="2:9" hidden="1" x14ac:dyDescent="0.2">
      <c r="B2417" t="str">
        <f t="shared" si="37"/>
        <v>201810apartmentmedian2_bed_rateSoutheast Vancouver</v>
      </c>
      <c r="C2417">
        <v>2018</v>
      </c>
      <c r="D2417">
        <v>10</v>
      </c>
      <c r="E2417" t="s">
        <v>65</v>
      </c>
      <c r="F2417" t="s">
        <v>61</v>
      </c>
      <c r="G2417" t="s">
        <v>53</v>
      </c>
      <c r="H2417" t="s">
        <v>26</v>
      </c>
      <c r="I2417">
        <v>1592</v>
      </c>
    </row>
    <row r="2418" spans="2:9" hidden="1" x14ac:dyDescent="0.2">
      <c r="B2418" t="str">
        <f t="shared" si="37"/>
        <v>201810apartmentmedian2_bed_rateUniversity Endowment Lands</v>
      </c>
      <c r="C2418">
        <v>2018</v>
      </c>
      <c r="D2418">
        <v>10</v>
      </c>
      <c r="E2418" t="s">
        <v>65</v>
      </c>
      <c r="F2418" t="s">
        <v>61</v>
      </c>
      <c r="G2418" t="s">
        <v>53</v>
      </c>
      <c r="H2418" t="s">
        <v>27</v>
      </c>
      <c r="I2418">
        <v>2350</v>
      </c>
    </row>
    <row r="2419" spans="2:9" hidden="1" x14ac:dyDescent="0.2">
      <c r="B2419" t="str">
        <f t="shared" si="37"/>
        <v>201810apartmentmedian2_bed_rateCentral Park/Metrotown</v>
      </c>
      <c r="C2419">
        <v>2018</v>
      </c>
      <c r="D2419">
        <v>10</v>
      </c>
      <c r="E2419" t="s">
        <v>65</v>
      </c>
      <c r="F2419" t="s">
        <v>61</v>
      </c>
      <c r="G2419" t="s">
        <v>53</v>
      </c>
      <c r="H2419" t="s">
        <v>28</v>
      </c>
      <c r="I2419">
        <v>1400</v>
      </c>
    </row>
    <row r="2420" spans="2:9" hidden="1" x14ac:dyDescent="0.2">
      <c r="B2420" t="str">
        <f t="shared" si="37"/>
        <v>201810apartmentmedian2_bed_rateSoutheast Burnaby</v>
      </c>
      <c r="C2420">
        <v>2018</v>
      </c>
      <c r="D2420">
        <v>10</v>
      </c>
      <c r="E2420" t="s">
        <v>65</v>
      </c>
      <c r="F2420" t="s">
        <v>61</v>
      </c>
      <c r="G2420" t="s">
        <v>53</v>
      </c>
      <c r="H2420" t="s">
        <v>29</v>
      </c>
      <c r="I2420">
        <v>1250</v>
      </c>
    </row>
    <row r="2421" spans="2:9" hidden="1" x14ac:dyDescent="0.2">
      <c r="B2421" t="str">
        <f t="shared" si="37"/>
        <v>201810apartmentmedian2_bed_rateNorth Burnaby</v>
      </c>
      <c r="C2421">
        <v>2018</v>
      </c>
      <c r="D2421">
        <v>10</v>
      </c>
      <c r="E2421" t="s">
        <v>65</v>
      </c>
      <c r="F2421" t="s">
        <v>61</v>
      </c>
      <c r="G2421" t="s">
        <v>53</v>
      </c>
      <c r="H2421" t="s">
        <v>31</v>
      </c>
      <c r="I2421">
        <v>1550</v>
      </c>
    </row>
    <row r="2422" spans="2:9" hidden="1" x14ac:dyDescent="0.2">
      <c r="B2422" t="str">
        <f t="shared" si="37"/>
        <v>201810apartmentmedian2_bed_rateNew Westminster</v>
      </c>
      <c r="C2422">
        <v>2018</v>
      </c>
      <c r="D2422">
        <v>10</v>
      </c>
      <c r="E2422" t="s">
        <v>65</v>
      </c>
      <c r="F2422" t="s">
        <v>61</v>
      </c>
      <c r="G2422" t="s">
        <v>53</v>
      </c>
      <c r="H2422" t="s">
        <v>32</v>
      </c>
      <c r="I2422">
        <v>1413</v>
      </c>
    </row>
    <row r="2423" spans="2:9" hidden="1" x14ac:dyDescent="0.2">
      <c r="B2423" t="str">
        <f t="shared" si="37"/>
        <v>201810apartmentmedian2_bed_rateNorth Vancouver CY</v>
      </c>
      <c r="C2423">
        <v>2018</v>
      </c>
      <c r="D2423">
        <v>10</v>
      </c>
      <c r="E2423" t="s">
        <v>65</v>
      </c>
      <c r="F2423" t="s">
        <v>61</v>
      </c>
      <c r="G2423" t="s">
        <v>53</v>
      </c>
      <c r="H2423" t="s">
        <v>33</v>
      </c>
      <c r="I2423">
        <v>1575</v>
      </c>
    </row>
    <row r="2424" spans="2:9" hidden="1" x14ac:dyDescent="0.2">
      <c r="B2424" t="str">
        <f t="shared" si="37"/>
        <v>201810apartmentmedian2_bed_rateNorth Vancouver DM</v>
      </c>
      <c r="C2424">
        <v>2018</v>
      </c>
      <c r="D2424">
        <v>10</v>
      </c>
      <c r="E2424" t="s">
        <v>65</v>
      </c>
      <c r="F2424" t="s">
        <v>61</v>
      </c>
      <c r="G2424" t="s">
        <v>53</v>
      </c>
      <c r="H2424" t="s">
        <v>34</v>
      </c>
      <c r="I2424">
        <v>1750</v>
      </c>
    </row>
    <row r="2425" spans="2:9" hidden="1" x14ac:dyDescent="0.2">
      <c r="B2425" t="str">
        <f t="shared" si="37"/>
        <v>201810apartmentmedian2_bed_rateWest Vancouver</v>
      </c>
      <c r="C2425">
        <v>2018</v>
      </c>
      <c r="D2425">
        <v>10</v>
      </c>
      <c r="E2425" t="s">
        <v>65</v>
      </c>
      <c r="F2425" t="s">
        <v>61</v>
      </c>
      <c r="G2425" t="s">
        <v>53</v>
      </c>
      <c r="H2425" t="s">
        <v>35</v>
      </c>
      <c r="I2425">
        <v>2350</v>
      </c>
    </row>
    <row r="2426" spans="2:9" hidden="1" x14ac:dyDescent="0.2">
      <c r="B2426" t="str">
        <f t="shared" si="37"/>
        <v>201810apartmentmedian2_bed_rateRichmond</v>
      </c>
      <c r="C2426">
        <v>2018</v>
      </c>
      <c r="D2426">
        <v>10</v>
      </c>
      <c r="E2426" t="s">
        <v>65</v>
      </c>
      <c r="F2426" t="s">
        <v>61</v>
      </c>
      <c r="G2426" t="s">
        <v>53</v>
      </c>
      <c r="H2426" t="s">
        <v>36</v>
      </c>
      <c r="I2426">
        <v>1409</v>
      </c>
    </row>
    <row r="2427" spans="2:9" hidden="1" x14ac:dyDescent="0.2">
      <c r="B2427" t="str">
        <f t="shared" si="37"/>
        <v>201810apartmentmedian2_bed_rateDelta</v>
      </c>
      <c r="C2427">
        <v>2018</v>
      </c>
      <c r="D2427">
        <v>10</v>
      </c>
      <c r="E2427" t="s">
        <v>65</v>
      </c>
      <c r="F2427" t="s">
        <v>61</v>
      </c>
      <c r="G2427" t="s">
        <v>53</v>
      </c>
      <c r="H2427" t="s">
        <v>37</v>
      </c>
      <c r="I2427">
        <v>1210</v>
      </c>
    </row>
    <row r="2428" spans="2:9" hidden="1" x14ac:dyDescent="0.2">
      <c r="B2428" t="str">
        <f t="shared" si="37"/>
        <v>201810apartmentmedian2_bed_rateSurrey</v>
      </c>
      <c r="C2428">
        <v>2018</v>
      </c>
      <c r="D2428">
        <v>10</v>
      </c>
      <c r="E2428" t="s">
        <v>65</v>
      </c>
      <c r="F2428" t="s">
        <v>61</v>
      </c>
      <c r="G2428" t="s">
        <v>53</v>
      </c>
      <c r="H2428" t="s">
        <v>38</v>
      </c>
      <c r="I2428">
        <v>1090</v>
      </c>
    </row>
    <row r="2429" spans="2:9" hidden="1" x14ac:dyDescent="0.2">
      <c r="B2429" t="str">
        <f t="shared" si="37"/>
        <v>201810apartmentmedian2_bed_rateWhite Rock</v>
      </c>
      <c r="C2429">
        <v>2018</v>
      </c>
      <c r="D2429">
        <v>10</v>
      </c>
      <c r="E2429" t="s">
        <v>65</v>
      </c>
      <c r="F2429" t="s">
        <v>61</v>
      </c>
      <c r="G2429" t="s">
        <v>53</v>
      </c>
      <c r="H2429" t="s">
        <v>39</v>
      </c>
      <c r="I2429">
        <v>1209</v>
      </c>
    </row>
    <row r="2430" spans="2:9" hidden="1" x14ac:dyDescent="0.2">
      <c r="B2430" t="str">
        <f t="shared" si="37"/>
        <v>201810apartmentmedian2_bed_rateLangley City and Langley DM</v>
      </c>
      <c r="C2430">
        <v>2018</v>
      </c>
      <c r="D2430">
        <v>10</v>
      </c>
      <c r="E2430" t="s">
        <v>65</v>
      </c>
      <c r="F2430" t="s">
        <v>61</v>
      </c>
      <c r="G2430" t="s">
        <v>53</v>
      </c>
      <c r="H2430" t="s">
        <v>40</v>
      </c>
      <c r="I2430">
        <v>1374</v>
      </c>
    </row>
    <row r="2431" spans="2:9" hidden="1" x14ac:dyDescent="0.2">
      <c r="B2431" t="str">
        <f t="shared" si="37"/>
        <v>201810apartmentmedian2_bed_rateTri-Cities</v>
      </c>
      <c r="C2431">
        <v>2018</v>
      </c>
      <c r="D2431">
        <v>10</v>
      </c>
      <c r="E2431" t="s">
        <v>65</v>
      </c>
      <c r="F2431" t="s">
        <v>61</v>
      </c>
      <c r="G2431" t="s">
        <v>53</v>
      </c>
      <c r="H2431" t="s">
        <v>41</v>
      </c>
      <c r="I2431">
        <v>1285</v>
      </c>
    </row>
    <row r="2432" spans="2:9" hidden="1" x14ac:dyDescent="0.2">
      <c r="B2432" t="str">
        <f t="shared" si="37"/>
        <v>201810apartmentmedian2_bed_rateMaple Ridge/Pitt Meadows</v>
      </c>
      <c r="C2432">
        <v>2018</v>
      </c>
      <c r="D2432">
        <v>10</v>
      </c>
      <c r="E2432" t="s">
        <v>65</v>
      </c>
      <c r="F2432" t="s">
        <v>61</v>
      </c>
      <c r="G2432" t="s">
        <v>53</v>
      </c>
      <c r="H2432" t="s">
        <v>42</v>
      </c>
      <c r="I2432">
        <v>1190</v>
      </c>
    </row>
    <row r="2433" spans="2:9" hidden="1" x14ac:dyDescent="0.2">
      <c r="B2433" t="str">
        <f t="shared" si="37"/>
        <v>201810apartmentmedian2_bed_rateVancouver</v>
      </c>
      <c r="C2433">
        <v>2018</v>
      </c>
      <c r="D2433">
        <v>10</v>
      </c>
      <c r="E2433" t="s">
        <v>65</v>
      </c>
      <c r="F2433" t="s">
        <v>61</v>
      </c>
      <c r="G2433" t="s">
        <v>53</v>
      </c>
      <c r="H2433" t="s">
        <v>43</v>
      </c>
      <c r="I2433">
        <v>1505</v>
      </c>
    </row>
    <row r="2434" spans="2:9" hidden="1" x14ac:dyDescent="0.2">
      <c r="B2434" t="str">
        <f t="shared" si="37"/>
        <v>201710apartmentmedian2_bed_rateWest End/Stanley Park</v>
      </c>
      <c r="C2434">
        <v>2017</v>
      </c>
      <c r="D2434">
        <v>10</v>
      </c>
      <c r="E2434" t="s">
        <v>65</v>
      </c>
      <c r="F2434" t="s">
        <v>61</v>
      </c>
      <c r="G2434" t="s">
        <v>53</v>
      </c>
      <c r="H2434" t="s">
        <v>12</v>
      </c>
      <c r="I2434">
        <v>1987</v>
      </c>
    </row>
    <row r="2435" spans="2:9" hidden="1" x14ac:dyDescent="0.2">
      <c r="B2435" t="str">
        <f t="shared" si="37"/>
        <v>201710apartmentmedian2_bed_rateEnglish Bay</v>
      </c>
      <c r="C2435">
        <v>2017</v>
      </c>
      <c r="D2435">
        <v>10</v>
      </c>
      <c r="E2435" t="s">
        <v>65</v>
      </c>
      <c r="F2435" t="s">
        <v>61</v>
      </c>
      <c r="G2435" t="s">
        <v>53</v>
      </c>
      <c r="H2435" t="s">
        <v>16</v>
      </c>
      <c r="I2435">
        <v>2095</v>
      </c>
    </row>
    <row r="2436" spans="2:9" hidden="1" x14ac:dyDescent="0.2">
      <c r="B2436" t="str">
        <f t="shared" si="37"/>
        <v>201710apartmentmedian2_bed_rateDowntown</v>
      </c>
      <c r="C2436">
        <v>2017</v>
      </c>
      <c r="D2436">
        <v>10</v>
      </c>
      <c r="E2436" t="s">
        <v>65</v>
      </c>
      <c r="F2436" t="s">
        <v>61</v>
      </c>
      <c r="G2436" t="s">
        <v>53</v>
      </c>
      <c r="H2436" t="s">
        <v>17</v>
      </c>
      <c r="I2436">
        <v>2281</v>
      </c>
    </row>
    <row r="2437" spans="2:9" hidden="1" x14ac:dyDescent="0.2">
      <c r="B2437" t="str">
        <f t="shared" si="37"/>
        <v>201710apartmentmedian2_bed_rateSouth Granville/Oak</v>
      </c>
      <c r="C2437">
        <v>2017</v>
      </c>
      <c r="D2437">
        <v>10</v>
      </c>
      <c r="E2437" t="s">
        <v>65</v>
      </c>
      <c r="F2437" t="s">
        <v>61</v>
      </c>
      <c r="G2437" t="s">
        <v>53</v>
      </c>
      <c r="H2437" t="s">
        <v>19</v>
      </c>
      <c r="I2437">
        <v>1825</v>
      </c>
    </row>
    <row r="2438" spans="2:9" hidden="1" x14ac:dyDescent="0.2">
      <c r="B2438" t="str">
        <f t="shared" ref="B2438:B2501" si="38">C2438&amp;D2438&amp;E2438&amp;F2438&amp;G2438&amp;H2438</f>
        <v>201710apartmentmedian2_bed_rateKitsilano/Point Grey</v>
      </c>
      <c r="C2438">
        <v>2017</v>
      </c>
      <c r="D2438">
        <v>10</v>
      </c>
      <c r="E2438" t="s">
        <v>65</v>
      </c>
      <c r="F2438" t="s">
        <v>61</v>
      </c>
      <c r="G2438" t="s">
        <v>53</v>
      </c>
      <c r="H2438" t="s">
        <v>20</v>
      </c>
      <c r="I2438">
        <v>1900</v>
      </c>
    </row>
    <row r="2439" spans="2:9" hidden="1" x14ac:dyDescent="0.2">
      <c r="B2439" t="str">
        <f t="shared" si="38"/>
        <v>201710apartmentmedian2_bed_rateWestside/Kerrisdale</v>
      </c>
      <c r="C2439">
        <v>2017</v>
      </c>
      <c r="D2439">
        <v>10</v>
      </c>
      <c r="E2439" t="s">
        <v>65</v>
      </c>
      <c r="F2439" t="s">
        <v>61</v>
      </c>
      <c r="G2439" t="s">
        <v>53</v>
      </c>
      <c r="H2439" t="s">
        <v>21</v>
      </c>
      <c r="I2439">
        <v>2075</v>
      </c>
    </row>
    <row r="2440" spans="2:9" hidden="1" x14ac:dyDescent="0.2">
      <c r="B2440" t="str">
        <f t="shared" si="38"/>
        <v>201710apartmentmedian2_bed_rateMarpole</v>
      </c>
      <c r="C2440">
        <v>2017</v>
      </c>
      <c r="D2440">
        <v>10</v>
      </c>
      <c r="E2440" t="s">
        <v>65</v>
      </c>
      <c r="F2440" t="s">
        <v>61</v>
      </c>
      <c r="G2440" t="s">
        <v>53</v>
      </c>
      <c r="H2440" t="s">
        <v>23</v>
      </c>
      <c r="I2440">
        <v>1225</v>
      </c>
    </row>
    <row r="2441" spans="2:9" hidden="1" x14ac:dyDescent="0.2">
      <c r="B2441" t="str">
        <f t="shared" si="38"/>
        <v>201710apartmentmedian2_bed_rateMount Pleasant/Renfrew Heights</v>
      </c>
      <c r="C2441">
        <v>2017</v>
      </c>
      <c r="D2441">
        <v>10</v>
      </c>
      <c r="E2441" t="s">
        <v>65</v>
      </c>
      <c r="F2441" t="s">
        <v>61</v>
      </c>
      <c r="G2441" t="s">
        <v>53</v>
      </c>
      <c r="H2441" t="s">
        <v>24</v>
      </c>
      <c r="I2441">
        <v>1510</v>
      </c>
    </row>
    <row r="2442" spans="2:9" hidden="1" x14ac:dyDescent="0.2">
      <c r="B2442" t="str">
        <f t="shared" si="38"/>
        <v>201710apartmentmedian2_bed_rateEast Hastings</v>
      </c>
      <c r="C2442">
        <v>2017</v>
      </c>
      <c r="D2442">
        <v>10</v>
      </c>
      <c r="E2442" t="s">
        <v>65</v>
      </c>
      <c r="F2442" t="s">
        <v>61</v>
      </c>
      <c r="G2442" t="s">
        <v>53</v>
      </c>
      <c r="H2442" t="s">
        <v>25</v>
      </c>
      <c r="I2442">
        <v>1370</v>
      </c>
    </row>
    <row r="2443" spans="2:9" hidden="1" x14ac:dyDescent="0.2">
      <c r="B2443" t="str">
        <f t="shared" si="38"/>
        <v>201710apartmentmedian2_bed_rateSoutheast Vancouver</v>
      </c>
      <c r="C2443">
        <v>2017</v>
      </c>
      <c r="D2443">
        <v>10</v>
      </c>
      <c r="E2443" t="s">
        <v>65</v>
      </c>
      <c r="F2443" t="s">
        <v>61</v>
      </c>
      <c r="G2443" t="s">
        <v>53</v>
      </c>
      <c r="H2443" t="s">
        <v>26</v>
      </c>
      <c r="I2443">
        <v>1460</v>
      </c>
    </row>
    <row r="2444" spans="2:9" hidden="1" x14ac:dyDescent="0.2">
      <c r="B2444" t="str">
        <f t="shared" si="38"/>
        <v>201710apartmentmedian2_bed_rateUniversity Endowment Lands</v>
      </c>
      <c r="C2444">
        <v>2017</v>
      </c>
      <c r="D2444">
        <v>10</v>
      </c>
      <c r="E2444" t="s">
        <v>65</v>
      </c>
      <c r="F2444" t="s">
        <v>61</v>
      </c>
      <c r="G2444" t="s">
        <v>53</v>
      </c>
      <c r="H2444" t="s">
        <v>27</v>
      </c>
      <c r="I2444">
        <v>2330</v>
      </c>
    </row>
    <row r="2445" spans="2:9" hidden="1" x14ac:dyDescent="0.2">
      <c r="B2445" t="str">
        <f t="shared" si="38"/>
        <v>201710apartmentmedian2_bed_rateCentral Park/Metrotown</v>
      </c>
      <c r="C2445">
        <v>2017</v>
      </c>
      <c r="D2445">
        <v>10</v>
      </c>
      <c r="E2445" t="s">
        <v>65</v>
      </c>
      <c r="F2445" t="s">
        <v>61</v>
      </c>
      <c r="G2445" t="s">
        <v>53</v>
      </c>
      <c r="H2445" t="s">
        <v>28</v>
      </c>
      <c r="I2445">
        <v>1350</v>
      </c>
    </row>
    <row r="2446" spans="2:9" hidden="1" x14ac:dyDescent="0.2">
      <c r="B2446" t="str">
        <f t="shared" si="38"/>
        <v>201710apartmentmedian2_bed_rateSoutheast Burnaby</v>
      </c>
      <c r="C2446">
        <v>2017</v>
      </c>
      <c r="D2446">
        <v>10</v>
      </c>
      <c r="E2446" t="s">
        <v>65</v>
      </c>
      <c r="F2446" t="s">
        <v>61</v>
      </c>
      <c r="G2446" t="s">
        <v>53</v>
      </c>
      <c r="H2446" t="s">
        <v>29</v>
      </c>
      <c r="I2446">
        <v>1169</v>
      </c>
    </row>
    <row r="2447" spans="2:9" hidden="1" x14ac:dyDescent="0.2">
      <c r="B2447" t="str">
        <f t="shared" si="38"/>
        <v>201710apartmentmedian2_bed_rateNorth Burnaby</v>
      </c>
      <c r="C2447">
        <v>2017</v>
      </c>
      <c r="D2447">
        <v>10</v>
      </c>
      <c r="E2447" t="s">
        <v>65</v>
      </c>
      <c r="F2447" t="s">
        <v>61</v>
      </c>
      <c r="G2447" t="s">
        <v>53</v>
      </c>
      <c r="H2447" t="s">
        <v>31</v>
      </c>
      <c r="I2447">
        <v>1457</v>
      </c>
    </row>
    <row r="2448" spans="2:9" hidden="1" x14ac:dyDescent="0.2">
      <c r="B2448" t="str">
        <f t="shared" si="38"/>
        <v>201710apartmentmedian2_bed_rateNew Westminster</v>
      </c>
      <c r="C2448">
        <v>2017</v>
      </c>
      <c r="D2448">
        <v>10</v>
      </c>
      <c r="E2448" t="s">
        <v>65</v>
      </c>
      <c r="F2448" t="s">
        <v>61</v>
      </c>
      <c r="G2448" t="s">
        <v>53</v>
      </c>
      <c r="H2448" t="s">
        <v>32</v>
      </c>
      <c r="I2448">
        <v>1295</v>
      </c>
    </row>
    <row r="2449" spans="2:9" hidden="1" x14ac:dyDescent="0.2">
      <c r="B2449" t="str">
        <f t="shared" si="38"/>
        <v>201710apartmentmedian2_bed_rateNorth Vancouver CY</v>
      </c>
      <c r="C2449">
        <v>2017</v>
      </c>
      <c r="D2449">
        <v>10</v>
      </c>
      <c r="E2449" t="s">
        <v>65</v>
      </c>
      <c r="F2449" t="s">
        <v>61</v>
      </c>
      <c r="G2449" t="s">
        <v>53</v>
      </c>
      <c r="H2449" t="s">
        <v>33</v>
      </c>
      <c r="I2449">
        <v>1475</v>
      </c>
    </row>
    <row r="2450" spans="2:9" hidden="1" x14ac:dyDescent="0.2">
      <c r="B2450" t="str">
        <f t="shared" si="38"/>
        <v>201710apartmentmedian2_bed_rateNorth Vancouver DM</v>
      </c>
      <c r="C2450">
        <v>2017</v>
      </c>
      <c r="D2450">
        <v>10</v>
      </c>
      <c r="E2450" t="s">
        <v>65</v>
      </c>
      <c r="F2450" t="s">
        <v>61</v>
      </c>
      <c r="G2450" t="s">
        <v>53</v>
      </c>
      <c r="H2450" t="s">
        <v>34</v>
      </c>
      <c r="I2450">
        <v>1731</v>
      </c>
    </row>
    <row r="2451" spans="2:9" hidden="1" x14ac:dyDescent="0.2">
      <c r="B2451" t="str">
        <f t="shared" si="38"/>
        <v>201710apartmentmedian2_bed_rateWest Vancouver</v>
      </c>
      <c r="C2451">
        <v>2017</v>
      </c>
      <c r="D2451">
        <v>10</v>
      </c>
      <c r="E2451" t="s">
        <v>65</v>
      </c>
      <c r="F2451" t="s">
        <v>61</v>
      </c>
      <c r="G2451" t="s">
        <v>53</v>
      </c>
      <c r="H2451" t="s">
        <v>35</v>
      </c>
      <c r="I2451">
        <v>2500</v>
      </c>
    </row>
    <row r="2452" spans="2:9" hidden="1" x14ac:dyDescent="0.2">
      <c r="B2452" t="str">
        <f t="shared" si="38"/>
        <v>201710apartmentmedian2_bed_rateRichmond</v>
      </c>
      <c r="C2452">
        <v>2017</v>
      </c>
      <c r="D2452">
        <v>10</v>
      </c>
      <c r="E2452" t="s">
        <v>65</v>
      </c>
      <c r="F2452" t="s">
        <v>61</v>
      </c>
      <c r="G2452" t="s">
        <v>53</v>
      </c>
      <c r="H2452" t="s">
        <v>36</v>
      </c>
      <c r="I2452">
        <v>1291</v>
      </c>
    </row>
    <row r="2453" spans="2:9" hidden="1" x14ac:dyDescent="0.2">
      <c r="B2453" t="str">
        <f t="shared" si="38"/>
        <v>201710apartmentmedian2_bed_rateDelta</v>
      </c>
      <c r="C2453">
        <v>2017</v>
      </c>
      <c r="D2453">
        <v>10</v>
      </c>
      <c r="E2453" t="s">
        <v>65</v>
      </c>
      <c r="F2453" t="s">
        <v>61</v>
      </c>
      <c r="G2453" t="s">
        <v>53</v>
      </c>
      <c r="H2453" t="s">
        <v>37</v>
      </c>
      <c r="I2453">
        <v>1165</v>
      </c>
    </row>
    <row r="2454" spans="2:9" hidden="1" x14ac:dyDescent="0.2">
      <c r="B2454" t="str">
        <f t="shared" si="38"/>
        <v>201710apartmentmedian2_bed_rateSurrey</v>
      </c>
      <c r="C2454">
        <v>2017</v>
      </c>
      <c r="D2454">
        <v>10</v>
      </c>
      <c r="E2454" t="s">
        <v>65</v>
      </c>
      <c r="F2454" t="s">
        <v>61</v>
      </c>
      <c r="G2454" t="s">
        <v>53</v>
      </c>
      <c r="H2454" t="s">
        <v>38</v>
      </c>
      <c r="I2454">
        <v>1050</v>
      </c>
    </row>
    <row r="2455" spans="2:9" hidden="1" x14ac:dyDescent="0.2">
      <c r="B2455" t="str">
        <f t="shared" si="38"/>
        <v>201710apartmentmedian2_bed_rateWhite Rock</v>
      </c>
      <c r="C2455">
        <v>2017</v>
      </c>
      <c r="D2455">
        <v>10</v>
      </c>
      <c r="E2455" t="s">
        <v>65</v>
      </c>
      <c r="F2455" t="s">
        <v>61</v>
      </c>
      <c r="G2455" t="s">
        <v>53</v>
      </c>
      <c r="H2455" t="s">
        <v>39</v>
      </c>
      <c r="I2455">
        <v>1181</v>
      </c>
    </row>
    <row r="2456" spans="2:9" hidden="1" x14ac:dyDescent="0.2">
      <c r="B2456" t="str">
        <f t="shared" si="38"/>
        <v>201710apartmentmedian2_bed_rateLangley City and Langley DM</v>
      </c>
      <c r="C2456">
        <v>2017</v>
      </c>
      <c r="D2456">
        <v>10</v>
      </c>
      <c r="E2456" t="s">
        <v>65</v>
      </c>
      <c r="F2456" t="s">
        <v>61</v>
      </c>
      <c r="G2456" t="s">
        <v>53</v>
      </c>
      <c r="H2456" t="s">
        <v>40</v>
      </c>
      <c r="I2456">
        <v>1250</v>
      </c>
    </row>
    <row r="2457" spans="2:9" hidden="1" x14ac:dyDescent="0.2">
      <c r="B2457" t="str">
        <f t="shared" si="38"/>
        <v>201710apartmentmedian2_bed_rateTri-Cities</v>
      </c>
      <c r="C2457">
        <v>2017</v>
      </c>
      <c r="D2457">
        <v>10</v>
      </c>
      <c r="E2457" t="s">
        <v>65</v>
      </c>
      <c r="F2457" t="s">
        <v>61</v>
      </c>
      <c r="G2457" t="s">
        <v>53</v>
      </c>
      <c r="H2457" t="s">
        <v>41</v>
      </c>
      <c r="I2457">
        <v>1225</v>
      </c>
    </row>
    <row r="2458" spans="2:9" hidden="1" x14ac:dyDescent="0.2">
      <c r="B2458" t="str">
        <f t="shared" si="38"/>
        <v>201710apartmentmedian2_bed_rateMaple Ridge/Pitt Meadows</v>
      </c>
      <c r="C2458">
        <v>2017</v>
      </c>
      <c r="D2458">
        <v>10</v>
      </c>
      <c r="E2458" t="s">
        <v>65</v>
      </c>
      <c r="F2458" t="s">
        <v>61</v>
      </c>
      <c r="G2458" t="s">
        <v>53</v>
      </c>
      <c r="H2458" t="s">
        <v>42</v>
      </c>
      <c r="I2458">
        <v>975</v>
      </c>
    </row>
    <row r="2459" spans="2:9" hidden="1" x14ac:dyDescent="0.2">
      <c r="B2459" t="str">
        <f t="shared" si="38"/>
        <v>201710apartmentmedian2_bed_rateVancouver</v>
      </c>
      <c r="C2459">
        <v>2017</v>
      </c>
      <c r="D2459">
        <v>10</v>
      </c>
      <c r="E2459" t="s">
        <v>65</v>
      </c>
      <c r="F2459" t="s">
        <v>61</v>
      </c>
      <c r="G2459" t="s">
        <v>53</v>
      </c>
      <c r="H2459" t="s">
        <v>43</v>
      </c>
      <c r="I2459">
        <v>1400</v>
      </c>
    </row>
    <row r="2460" spans="2:9" hidden="1" x14ac:dyDescent="0.2">
      <c r="B2460" t="str">
        <f t="shared" si="38"/>
        <v>201610apartmentmedian2_bed_rateWest End/Stanley Park</v>
      </c>
      <c r="C2460">
        <v>2016</v>
      </c>
      <c r="D2460">
        <v>10</v>
      </c>
      <c r="E2460" t="s">
        <v>65</v>
      </c>
      <c r="F2460" t="s">
        <v>61</v>
      </c>
      <c r="G2460" t="s">
        <v>53</v>
      </c>
      <c r="H2460" t="s">
        <v>12</v>
      </c>
      <c r="I2460">
        <v>1955</v>
      </c>
    </row>
    <row r="2461" spans="2:9" hidden="1" x14ac:dyDescent="0.2">
      <c r="B2461" t="str">
        <f t="shared" si="38"/>
        <v>201610apartmentmedian2_bed_rateEnglish Bay</v>
      </c>
      <c r="C2461">
        <v>2016</v>
      </c>
      <c r="D2461">
        <v>10</v>
      </c>
      <c r="E2461" t="s">
        <v>65</v>
      </c>
      <c r="F2461" t="s">
        <v>61</v>
      </c>
      <c r="G2461" t="s">
        <v>53</v>
      </c>
      <c r="H2461" t="s">
        <v>16</v>
      </c>
      <c r="I2461">
        <v>2000</v>
      </c>
    </row>
    <row r="2462" spans="2:9" hidden="1" x14ac:dyDescent="0.2">
      <c r="B2462" t="str">
        <f t="shared" si="38"/>
        <v>201610apartmentmedian2_bed_rateDowntown</v>
      </c>
      <c r="C2462">
        <v>2016</v>
      </c>
      <c r="D2462">
        <v>10</v>
      </c>
      <c r="E2462" t="s">
        <v>65</v>
      </c>
      <c r="F2462" t="s">
        <v>61</v>
      </c>
      <c r="G2462" t="s">
        <v>53</v>
      </c>
      <c r="H2462" t="s">
        <v>17</v>
      </c>
      <c r="I2462">
        <v>2195</v>
      </c>
    </row>
    <row r="2463" spans="2:9" hidden="1" x14ac:dyDescent="0.2">
      <c r="B2463" t="str">
        <f t="shared" si="38"/>
        <v>201610apartmentmedian2_bed_rateSouth Granville/Oak</v>
      </c>
      <c r="C2463">
        <v>2016</v>
      </c>
      <c r="D2463">
        <v>10</v>
      </c>
      <c r="E2463" t="s">
        <v>65</v>
      </c>
      <c r="F2463" t="s">
        <v>61</v>
      </c>
      <c r="G2463" t="s">
        <v>53</v>
      </c>
      <c r="H2463" t="s">
        <v>19</v>
      </c>
      <c r="I2463">
        <v>1700</v>
      </c>
    </row>
    <row r="2464" spans="2:9" hidden="1" x14ac:dyDescent="0.2">
      <c r="B2464" t="str">
        <f t="shared" si="38"/>
        <v>201610apartmentmedian2_bed_rateKitsilano/Point Grey</v>
      </c>
      <c r="C2464">
        <v>2016</v>
      </c>
      <c r="D2464">
        <v>10</v>
      </c>
      <c r="E2464" t="s">
        <v>65</v>
      </c>
      <c r="F2464" t="s">
        <v>61</v>
      </c>
      <c r="G2464" t="s">
        <v>53</v>
      </c>
      <c r="H2464" t="s">
        <v>20</v>
      </c>
      <c r="I2464">
        <v>1750</v>
      </c>
    </row>
    <row r="2465" spans="2:9" hidden="1" x14ac:dyDescent="0.2">
      <c r="B2465" t="str">
        <f t="shared" si="38"/>
        <v>201610apartmentmedian2_bed_rateWestside/Kerrisdale</v>
      </c>
      <c r="C2465">
        <v>2016</v>
      </c>
      <c r="D2465">
        <v>10</v>
      </c>
      <c r="E2465" t="s">
        <v>65</v>
      </c>
      <c r="F2465" t="s">
        <v>61</v>
      </c>
      <c r="G2465" t="s">
        <v>53</v>
      </c>
      <c r="H2465" t="s">
        <v>21</v>
      </c>
      <c r="I2465">
        <v>1850</v>
      </c>
    </row>
    <row r="2466" spans="2:9" hidden="1" x14ac:dyDescent="0.2">
      <c r="B2466" t="str">
        <f t="shared" si="38"/>
        <v>201610apartmentmedian2_bed_rateMarpole</v>
      </c>
      <c r="C2466">
        <v>2016</v>
      </c>
      <c r="D2466">
        <v>10</v>
      </c>
      <c r="E2466" t="s">
        <v>65</v>
      </c>
      <c r="F2466" t="s">
        <v>61</v>
      </c>
      <c r="G2466" t="s">
        <v>53</v>
      </c>
      <c r="H2466" t="s">
        <v>23</v>
      </c>
      <c r="I2466">
        <v>1200</v>
      </c>
    </row>
    <row r="2467" spans="2:9" hidden="1" x14ac:dyDescent="0.2">
      <c r="B2467" t="str">
        <f t="shared" si="38"/>
        <v>201610apartmentmedian2_bed_rateMount Pleasant/Renfrew Heights</v>
      </c>
      <c r="C2467">
        <v>2016</v>
      </c>
      <c r="D2467">
        <v>10</v>
      </c>
      <c r="E2467" t="s">
        <v>65</v>
      </c>
      <c r="F2467" t="s">
        <v>61</v>
      </c>
      <c r="G2467" t="s">
        <v>53</v>
      </c>
      <c r="H2467" t="s">
        <v>24</v>
      </c>
      <c r="I2467">
        <v>1400</v>
      </c>
    </row>
    <row r="2468" spans="2:9" hidden="1" x14ac:dyDescent="0.2">
      <c r="B2468" t="str">
        <f t="shared" si="38"/>
        <v>201610apartmentmedian2_bed_rateEast Hastings</v>
      </c>
      <c r="C2468">
        <v>2016</v>
      </c>
      <c r="D2468">
        <v>10</v>
      </c>
      <c r="E2468" t="s">
        <v>65</v>
      </c>
      <c r="F2468" t="s">
        <v>61</v>
      </c>
      <c r="G2468" t="s">
        <v>53</v>
      </c>
      <c r="H2468" t="s">
        <v>25</v>
      </c>
      <c r="I2468">
        <v>1270</v>
      </c>
    </row>
    <row r="2469" spans="2:9" hidden="1" x14ac:dyDescent="0.2">
      <c r="B2469" t="str">
        <f t="shared" si="38"/>
        <v>201610apartmentmedian2_bed_rateSoutheast Vancouver</v>
      </c>
      <c r="C2469">
        <v>2016</v>
      </c>
      <c r="D2469">
        <v>10</v>
      </c>
      <c r="E2469" t="s">
        <v>65</v>
      </c>
      <c r="F2469" t="s">
        <v>61</v>
      </c>
      <c r="G2469" t="s">
        <v>53</v>
      </c>
      <c r="H2469" t="s">
        <v>26</v>
      </c>
      <c r="I2469">
        <v>1440</v>
      </c>
    </row>
    <row r="2470" spans="2:9" hidden="1" x14ac:dyDescent="0.2">
      <c r="B2470" t="str">
        <f t="shared" si="38"/>
        <v>201610apartmentmedian2_bed_rateUniversity Endowment Lands</v>
      </c>
      <c r="C2470">
        <v>2016</v>
      </c>
      <c r="D2470">
        <v>10</v>
      </c>
      <c r="E2470" t="s">
        <v>65</v>
      </c>
      <c r="F2470" t="s">
        <v>61</v>
      </c>
      <c r="G2470" t="s">
        <v>53</v>
      </c>
      <c r="H2470" t="s">
        <v>27</v>
      </c>
      <c r="I2470">
        <v>2178</v>
      </c>
    </row>
    <row r="2471" spans="2:9" hidden="1" x14ac:dyDescent="0.2">
      <c r="B2471" t="str">
        <f t="shared" si="38"/>
        <v>201610apartmentmedian2_bed_rateCentral Park/Metrotown</v>
      </c>
      <c r="C2471">
        <v>2016</v>
      </c>
      <c r="D2471">
        <v>10</v>
      </c>
      <c r="E2471" t="s">
        <v>65</v>
      </c>
      <c r="F2471" t="s">
        <v>61</v>
      </c>
      <c r="G2471" t="s">
        <v>53</v>
      </c>
      <c r="H2471" t="s">
        <v>28</v>
      </c>
      <c r="I2471">
        <v>1300</v>
      </c>
    </row>
    <row r="2472" spans="2:9" hidden="1" x14ac:dyDescent="0.2">
      <c r="B2472" t="str">
        <f t="shared" si="38"/>
        <v>201610apartmentmedian2_bed_rateSoutheast Burnaby</v>
      </c>
      <c r="C2472">
        <v>2016</v>
      </c>
      <c r="D2472">
        <v>10</v>
      </c>
      <c r="E2472" t="s">
        <v>65</v>
      </c>
      <c r="F2472" t="s">
        <v>61</v>
      </c>
      <c r="G2472" t="s">
        <v>53</v>
      </c>
      <c r="H2472" t="s">
        <v>29</v>
      </c>
      <c r="I2472">
        <v>1100</v>
      </c>
    </row>
    <row r="2473" spans="2:9" hidden="1" x14ac:dyDescent="0.2">
      <c r="B2473" t="str">
        <f t="shared" si="38"/>
        <v>201610apartmentmedian2_bed_rateNorth Burnaby</v>
      </c>
      <c r="C2473">
        <v>2016</v>
      </c>
      <c r="D2473">
        <v>10</v>
      </c>
      <c r="E2473" t="s">
        <v>65</v>
      </c>
      <c r="F2473" t="s">
        <v>61</v>
      </c>
      <c r="G2473" t="s">
        <v>53</v>
      </c>
      <c r="H2473" t="s">
        <v>31</v>
      </c>
      <c r="I2473">
        <v>1313</v>
      </c>
    </row>
    <row r="2474" spans="2:9" hidden="1" x14ac:dyDescent="0.2">
      <c r="B2474" t="str">
        <f t="shared" si="38"/>
        <v>201610apartmentmedian2_bed_rateNew Westminster</v>
      </c>
      <c r="C2474">
        <v>2016</v>
      </c>
      <c r="D2474">
        <v>10</v>
      </c>
      <c r="E2474" t="s">
        <v>65</v>
      </c>
      <c r="F2474" t="s">
        <v>61</v>
      </c>
      <c r="G2474" t="s">
        <v>53</v>
      </c>
      <c r="H2474" t="s">
        <v>32</v>
      </c>
      <c r="I2474">
        <v>1200</v>
      </c>
    </row>
    <row r="2475" spans="2:9" hidden="1" x14ac:dyDescent="0.2">
      <c r="B2475" t="str">
        <f t="shared" si="38"/>
        <v>201610apartmentmedian2_bed_rateNorth Vancouver CY</v>
      </c>
      <c r="C2475">
        <v>2016</v>
      </c>
      <c r="D2475">
        <v>10</v>
      </c>
      <c r="E2475" t="s">
        <v>65</v>
      </c>
      <c r="F2475" t="s">
        <v>61</v>
      </c>
      <c r="G2475" t="s">
        <v>53</v>
      </c>
      <c r="H2475" t="s">
        <v>33</v>
      </c>
      <c r="I2475">
        <v>1377</v>
      </c>
    </row>
    <row r="2476" spans="2:9" hidden="1" x14ac:dyDescent="0.2">
      <c r="B2476" t="str">
        <f t="shared" si="38"/>
        <v>201610apartmentmedian2_bed_rateNorth Vancouver DM</v>
      </c>
      <c r="C2476">
        <v>2016</v>
      </c>
      <c r="D2476">
        <v>10</v>
      </c>
      <c r="E2476" t="s">
        <v>65</v>
      </c>
      <c r="F2476" t="s">
        <v>61</v>
      </c>
      <c r="G2476" t="s">
        <v>53</v>
      </c>
      <c r="H2476" t="s">
        <v>34</v>
      </c>
      <c r="I2476">
        <v>1375</v>
      </c>
    </row>
    <row r="2477" spans="2:9" hidden="1" x14ac:dyDescent="0.2">
      <c r="B2477" t="str">
        <f t="shared" si="38"/>
        <v>201610apartmentmedian2_bed_rateWest Vancouver</v>
      </c>
      <c r="C2477">
        <v>2016</v>
      </c>
      <c r="D2477">
        <v>10</v>
      </c>
      <c r="E2477" t="s">
        <v>65</v>
      </c>
      <c r="F2477" t="s">
        <v>61</v>
      </c>
      <c r="G2477" t="s">
        <v>53</v>
      </c>
      <c r="H2477" t="s">
        <v>35</v>
      </c>
      <c r="I2477">
        <v>2200</v>
      </c>
    </row>
    <row r="2478" spans="2:9" hidden="1" x14ac:dyDescent="0.2">
      <c r="B2478" t="str">
        <f t="shared" si="38"/>
        <v>201610apartmentmedian2_bed_rateRichmond</v>
      </c>
      <c r="C2478">
        <v>2016</v>
      </c>
      <c r="D2478">
        <v>10</v>
      </c>
      <c r="E2478" t="s">
        <v>65</v>
      </c>
      <c r="F2478" t="s">
        <v>61</v>
      </c>
      <c r="G2478" t="s">
        <v>53</v>
      </c>
      <c r="H2478" t="s">
        <v>36</v>
      </c>
      <c r="I2478">
        <v>1278</v>
      </c>
    </row>
    <row r="2479" spans="2:9" hidden="1" x14ac:dyDescent="0.2">
      <c r="B2479" t="str">
        <f t="shared" si="38"/>
        <v>201610apartmentmedian2_bed_rateDelta</v>
      </c>
      <c r="C2479">
        <v>2016</v>
      </c>
      <c r="D2479">
        <v>10</v>
      </c>
      <c r="E2479" t="s">
        <v>65</v>
      </c>
      <c r="F2479" t="s">
        <v>61</v>
      </c>
      <c r="G2479" t="s">
        <v>53</v>
      </c>
      <c r="H2479" t="s">
        <v>37</v>
      </c>
      <c r="I2479">
        <v>1135</v>
      </c>
    </row>
    <row r="2480" spans="2:9" hidden="1" x14ac:dyDescent="0.2">
      <c r="B2480" t="str">
        <f t="shared" si="38"/>
        <v>201610apartmentmedian2_bed_rateSurrey</v>
      </c>
      <c r="C2480">
        <v>2016</v>
      </c>
      <c r="D2480">
        <v>10</v>
      </c>
      <c r="E2480" t="s">
        <v>65</v>
      </c>
      <c r="F2480" t="s">
        <v>61</v>
      </c>
      <c r="G2480" t="s">
        <v>53</v>
      </c>
      <c r="H2480" t="s">
        <v>38</v>
      </c>
      <c r="I2480">
        <v>975</v>
      </c>
    </row>
    <row r="2481" spans="2:9" hidden="1" x14ac:dyDescent="0.2">
      <c r="B2481" t="str">
        <f t="shared" si="38"/>
        <v>201610apartmentmedian2_bed_rateWhite Rock</v>
      </c>
      <c r="C2481">
        <v>2016</v>
      </c>
      <c r="D2481">
        <v>10</v>
      </c>
      <c r="E2481" t="s">
        <v>65</v>
      </c>
      <c r="F2481" t="s">
        <v>61</v>
      </c>
      <c r="G2481" t="s">
        <v>53</v>
      </c>
      <c r="H2481" t="s">
        <v>39</v>
      </c>
      <c r="I2481">
        <v>1050</v>
      </c>
    </row>
    <row r="2482" spans="2:9" hidden="1" x14ac:dyDescent="0.2">
      <c r="B2482" t="str">
        <f t="shared" si="38"/>
        <v>201610apartmentmedian2_bed_rateLangley City and Langley DM</v>
      </c>
      <c r="C2482">
        <v>2016</v>
      </c>
      <c r="D2482">
        <v>10</v>
      </c>
      <c r="E2482" t="s">
        <v>65</v>
      </c>
      <c r="F2482" t="s">
        <v>61</v>
      </c>
      <c r="G2482" t="s">
        <v>53</v>
      </c>
      <c r="H2482" t="s">
        <v>40</v>
      </c>
      <c r="I2482">
        <v>1125</v>
      </c>
    </row>
    <row r="2483" spans="2:9" hidden="1" x14ac:dyDescent="0.2">
      <c r="B2483" t="str">
        <f t="shared" si="38"/>
        <v>201610apartmentmedian2_bed_rateTri-Cities</v>
      </c>
      <c r="C2483">
        <v>2016</v>
      </c>
      <c r="D2483">
        <v>10</v>
      </c>
      <c r="E2483" t="s">
        <v>65</v>
      </c>
      <c r="F2483" t="s">
        <v>61</v>
      </c>
      <c r="G2483" t="s">
        <v>53</v>
      </c>
      <c r="H2483" t="s">
        <v>41</v>
      </c>
      <c r="I2483">
        <v>1110</v>
      </c>
    </row>
    <row r="2484" spans="2:9" hidden="1" x14ac:dyDescent="0.2">
      <c r="B2484" t="str">
        <f t="shared" si="38"/>
        <v>201610apartmentmedian2_bed_rateMaple Ridge/Pitt Meadows</v>
      </c>
      <c r="C2484">
        <v>2016</v>
      </c>
      <c r="D2484">
        <v>10</v>
      </c>
      <c r="E2484" t="s">
        <v>65</v>
      </c>
      <c r="F2484" t="s">
        <v>61</v>
      </c>
      <c r="G2484" t="s">
        <v>53</v>
      </c>
      <c r="H2484" t="s">
        <v>42</v>
      </c>
      <c r="I2484">
        <v>938</v>
      </c>
    </row>
    <row r="2485" spans="2:9" hidden="1" x14ac:dyDescent="0.2">
      <c r="B2485" t="str">
        <f t="shared" si="38"/>
        <v>201610apartmentmedian2_bed_rateVancouver</v>
      </c>
      <c r="C2485">
        <v>2016</v>
      </c>
      <c r="D2485">
        <v>10</v>
      </c>
      <c r="E2485" t="s">
        <v>65</v>
      </c>
      <c r="F2485" t="s">
        <v>61</v>
      </c>
      <c r="G2485" t="s">
        <v>53</v>
      </c>
      <c r="H2485" t="s">
        <v>43</v>
      </c>
      <c r="I2485">
        <v>1300</v>
      </c>
    </row>
    <row r="2486" spans="2:9" hidden="1" x14ac:dyDescent="0.2">
      <c r="B2486" t="str">
        <f t="shared" si="38"/>
        <v>201510apartmentmedian2_bed_rateWest End/Stanley Park</v>
      </c>
      <c r="C2486">
        <v>2015</v>
      </c>
      <c r="D2486">
        <v>10</v>
      </c>
      <c r="E2486" t="s">
        <v>65</v>
      </c>
      <c r="F2486" t="s">
        <v>61</v>
      </c>
      <c r="G2486" t="s">
        <v>53</v>
      </c>
      <c r="H2486" t="s">
        <v>12</v>
      </c>
      <c r="I2486">
        <v>1855</v>
      </c>
    </row>
    <row r="2487" spans="2:9" hidden="1" x14ac:dyDescent="0.2">
      <c r="B2487" t="str">
        <f t="shared" si="38"/>
        <v>201510apartmentmedian2_bed_rateEnglish Bay</v>
      </c>
      <c r="C2487">
        <v>2015</v>
      </c>
      <c r="D2487">
        <v>10</v>
      </c>
      <c r="E2487" t="s">
        <v>65</v>
      </c>
      <c r="F2487" t="s">
        <v>61</v>
      </c>
      <c r="G2487" t="s">
        <v>53</v>
      </c>
      <c r="H2487" t="s">
        <v>16</v>
      </c>
      <c r="I2487">
        <v>1800</v>
      </c>
    </row>
    <row r="2488" spans="2:9" hidden="1" x14ac:dyDescent="0.2">
      <c r="B2488" t="str">
        <f t="shared" si="38"/>
        <v>201510apartmentmedian2_bed_rateDowntown</v>
      </c>
      <c r="C2488">
        <v>2015</v>
      </c>
      <c r="D2488">
        <v>10</v>
      </c>
      <c r="E2488" t="s">
        <v>65</v>
      </c>
      <c r="F2488" t="s">
        <v>61</v>
      </c>
      <c r="G2488" t="s">
        <v>53</v>
      </c>
      <c r="H2488" t="s">
        <v>17</v>
      </c>
      <c r="I2488">
        <v>1825</v>
      </c>
    </row>
    <row r="2489" spans="2:9" hidden="1" x14ac:dyDescent="0.2">
      <c r="B2489" t="str">
        <f t="shared" si="38"/>
        <v>201510apartmentmedian2_bed_rateSouth Granville/Oak</v>
      </c>
      <c r="C2489">
        <v>2015</v>
      </c>
      <c r="D2489">
        <v>10</v>
      </c>
      <c r="E2489" t="s">
        <v>65</v>
      </c>
      <c r="F2489" t="s">
        <v>61</v>
      </c>
      <c r="G2489" t="s">
        <v>53</v>
      </c>
      <c r="H2489" t="s">
        <v>19</v>
      </c>
      <c r="I2489">
        <v>1620</v>
      </c>
    </row>
    <row r="2490" spans="2:9" hidden="1" x14ac:dyDescent="0.2">
      <c r="B2490" t="str">
        <f t="shared" si="38"/>
        <v>201510apartmentmedian2_bed_rateKitsilano/Point Grey</v>
      </c>
      <c r="C2490">
        <v>2015</v>
      </c>
      <c r="D2490">
        <v>10</v>
      </c>
      <c r="E2490" t="s">
        <v>65</v>
      </c>
      <c r="F2490" t="s">
        <v>61</v>
      </c>
      <c r="G2490" t="s">
        <v>53</v>
      </c>
      <c r="H2490" t="s">
        <v>20</v>
      </c>
      <c r="I2490">
        <v>1750</v>
      </c>
    </row>
    <row r="2491" spans="2:9" hidden="1" x14ac:dyDescent="0.2">
      <c r="B2491" t="str">
        <f t="shared" si="38"/>
        <v>201510apartmentmedian2_bed_rateWestside/Kerrisdale</v>
      </c>
      <c r="C2491">
        <v>2015</v>
      </c>
      <c r="D2491">
        <v>10</v>
      </c>
      <c r="E2491" t="s">
        <v>65</v>
      </c>
      <c r="F2491" t="s">
        <v>61</v>
      </c>
      <c r="G2491" t="s">
        <v>53</v>
      </c>
      <c r="H2491" t="s">
        <v>21</v>
      </c>
      <c r="I2491">
        <v>1715</v>
      </c>
    </row>
    <row r="2492" spans="2:9" hidden="1" x14ac:dyDescent="0.2">
      <c r="B2492" t="str">
        <f t="shared" si="38"/>
        <v>201510apartmentmedian2_bed_rateMarpole</v>
      </c>
      <c r="C2492">
        <v>2015</v>
      </c>
      <c r="D2492">
        <v>10</v>
      </c>
      <c r="E2492" t="s">
        <v>65</v>
      </c>
      <c r="F2492" t="s">
        <v>61</v>
      </c>
      <c r="G2492" t="s">
        <v>53</v>
      </c>
      <c r="H2492" t="s">
        <v>23</v>
      </c>
      <c r="I2492">
        <v>1175</v>
      </c>
    </row>
    <row r="2493" spans="2:9" hidden="1" x14ac:dyDescent="0.2">
      <c r="B2493" t="str">
        <f t="shared" si="38"/>
        <v>201510apartmentmedian2_bed_rateMount Pleasant/Renfrew Heights</v>
      </c>
      <c r="C2493">
        <v>2015</v>
      </c>
      <c r="D2493">
        <v>10</v>
      </c>
      <c r="E2493" t="s">
        <v>65</v>
      </c>
      <c r="F2493" t="s">
        <v>61</v>
      </c>
      <c r="G2493" t="s">
        <v>53</v>
      </c>
      <c r="H2493" t="s">
        <v>24</v>
      </c>
      <c r="I2493">
        <v>1340</v>
      </c>
    </row>
    <row r="2494" spans="2:9" hidden="1" x14ac:dyDescent="0.2">
      <c r="B2494" t="str">
        <f t="shared" si="38"/>
        <v>201510apartmentmedian2_bed_rateEast Hastings</v>
      </c>
      <c r="C2494">
        <v>2015</v>
      </c>
      <c r="D2494">
        <v>10</v>
      </c>
      <c r="E2494" t="s">
        <v>65</v>
      </c>
      <c r="F2494" t="s">
        <v>61</v>
      </c>
      <c r="G2494" t="s">
        <v>53</v>
      </c>
      <c r="H2494" t="s">
        <v>25</v>
      </c>
      <c r="I2494">
        <v>1220</v>
      </c>
    </row>
    <row r="2495" spans="2:9" hidden="1" x14ac:dyDescent="0.2">
      <c r="B2495" t="str">
        <f t="shared" si="38"/>
        <v>201510apartmentmedian2_bed_rateSoutheast Vancouver</v>
      </c>
      <c r="C2495">
        <v>2015</v>
      </c>
      <c r="D2495">
        <v>10</v>
      </c>
      <c r="E2495" t="s">
        <v>65</v>
      </c>
      <c r="F2495" t="s">
        <v>61</v>
      </c>
      <c r="G2495" t="s">
        <v>53</v>
      </c>
      <c r="H2495" t="s">
        <v>26</v>
      </c>
      <c r="I2495">
        <v>1375</v>
      </c>
    </row>
    <row r="2496" spans="2:9" hidden="1" x14ac:dyDescent="0.2">
      <c r="B2496" t="str">
        <f t="shared" si="38"/>
        <v>201510apartmentmedian2_bed_rateUniversity Endowment Lands</v>
      </c>
      <c r="C2496">
        <v>2015</v>
      </c>
      <c r="D2496">
        <v>10</v>
      </c>
      <c r="E2496" t="s">
        <v>65</v>
      </c>
      <c r="F2496" t="s">
        <v>61</v>
      </c>
      <c r="G2496" t="s">
        <v>53</v>
      </c>
      <c r="H2496" t="s">
        <v>27</v>
      </c>
      <c r="I2496">
        <v>2150</v>
      </c>
    </row>
    <row r="2497" spans="2:9" hidden="1" x14ac:dyDescent="0.2">
      <c r="B2497" t="str">
        <f t="shared" si="38"/>
        <v>201510apartmentmedian2_bed_rateCentral Park/Metrotown</v>
      </c>
      <c r="C2497">
        <v>2015</v>
      </c>
      <c r="D2497">
        <v>10</v>
      </c>
      <c r="E2497" t="s">
        <v>65</v>
      </c>
      <c r="F2497" t="s">
        <v>61</v>
      </c>
      <c r="G2497" t="s">
        <v>53</v>
      </c>
      <c r="H2497" t="s">
        <v>28</v>
      </c>
      <c r="I2497">
        <v>1200</v>
      </c>
    </row>
    <row r="2498" spans="2:9" hidden="1" x14ac:dyDescent="0.2">
      <c r="B2498" t="str">
        <f t="shared" si="38"/>
        <v>201510apartmentmedian2_bed_rateSoutheast Burnaby</v>
      </c>
      <c r="C2498">
        <v>2015</v>
      </c>
      <c r="D2498">
        <v>10</v>
      </c>
      <c r="E2498" t="s">
        <v>65</v>
      </c>
      <c r="F2498" t="s">
        <v>61</v>
      </c>
      <c r="G2498" t="s">
        <v>53</v>
      </c>
      <c r="H2498" t="s">
        <v>29</v>
      </c>
      <c r="I2498">
        <v>1020</v>
      </c>
    </row>
    <row r="2499" spans="2:9" hidden="1" x14ac:dyDescent="0.2">
      <c r="B2499" t="str">
        <f t="shared" si="38"/>
        <v>201510apartmentmedian2_bed_rateNorth Burnaby</v>
      </c>
      <c r="C2499">
        <v>2015</v>
      </c>
      <c r="D2499">
        <v>10</v>
      </c>
      <c r="E2499" t="s">
        <v>65</v>
      </c>
      <c r="F2499" t="s">
        <v>61</v>
      </c>
      <c r="G2499" t="s">
        <v>53</v>
      </c>
      <c r="H2499" t="s">
        <v>31</v>
      </c>
      <c r="I2499">
        <v>1250</v>
      </c>
    </row>
    <row r="2500" spans="2:9" hidden="1" x14ac:dyDescent="0.2">
      <c r="B2500" t="str">
        <f t="shared" si="38"/>
        <v>201510apartmentmedian2_bed_rateNew Westminster</v>
      </c>
      <c r="C2500">
        <v>2015</v>
      </c>
      <c r="D2500">
        <v>10</v>
      </c>
      <c r="E2500" t="s">
        <v>65</v>
      </c>
      <c r="F2500" t="s">
        <v>61</v>
      </c>
      <c r="G2500" t="s">
        <v>53</v>
      </c>
      <c r="H2500" t="s">
        <v>32</v>
      </c>
      <c r="I2500">
        <v>1130</v>
      </c>
    </row>
    <row r="2501" spans="2:9" hidden="1" x14ac:dyDescent="0.2">
      <c r="B2501" t="str">
        <f t="shared" si="38"/>
        <v>201510apartmentmedian2_bed_rateNorth Vancouver City</v>
      </c>
      <c r="C2501">
        <v>2015</v>
      </c>
      <c r="D2501">
        <v>10</v>
      </c>
      <c r="E2501" t="s">
        <v>65</v>
      </c>
      <c r="F2501" t="s">
        <v>61</v>
      </c>
      <c r="G2501" t="s">
        <v>53</v>
      </c>
      <c r="H2501" t="s">
        <v>60</v>
      </c>
      <c r="I2501">
        <v>1300</v>
      </c>
    </row>
    <row r="2502" spans="2:9" hidden="1" x14ac:dyDescent="0.2">
      <c r="B2502" t="str">
        <f t="shared" ref="B2502:B2565" si="39">C2502&amp;D2502&amp;E2502&amp;F2502&amp;G2502&amp;H2502</f>
        <v>201510apartmentmedian2_bed_rateNorth Vancouver DM</v>
      </c>
      <c r="C2502">
        <v>2015</v>
      </c>
      <c r="D2502">
        <v>10</v>
      </c>
      <c r="E2502" t="s">
        <v>65</v>
      </c>
      <c r="F2502" t="s">
        <v>61</v>
      </c>
      <c r="G2502" t="s">
        <v>53</v>
      </c>
      <c r="H2502" t="s">
        <v>34</v>
      </c>
      <c r="I2502">
        <v>1348</v>
      </c>
    </row>
    <row r="2503" spans="2:9" hidden="1" x14ac:dyDescent="0.2">
      <c r="B2503" t="str">
        <f t="shared" si="39"/>
        <v>201510apartmentmedian2_bed_rateWest Vancouver</v>
      </c>
      <c r="C2503">
        <v>2015</v>
      </c>
      <c r="D2503">
        <v>10</v>
      </c>
      <c r="E2503" t="s">
        <v>65</v>
      </c>
      <c r="F2503" t="s">
        <v>61</v>
      </c>
      <c r="G2503" t="s">
        <v>53</v>
      </c>
      <c r="H2503" t="s">
        <v>35</v>
      </c>
      <c r="I2503">
        <v>2200</v>
      </c>
    </row>
    <row r="2504" spans="2:9" hidden="1" x14ac:dyDescent="0.2">
      <c r="B2504" t="str">
        <f t="shared" si="39"/>
        <v>201510apartmentmedian2_bed_rateRichmond</v>
      </c>
      <c r="C2504">
        <v>2015</v>
      </c>
      <c r="D2504">
        <v>10</v>
      </c>
      <c r="E2504" t="s">
        <v>65</v>
      </c>
      <c r="F2504" t="s">
        <v>61</v>
      </c>
      <c r="G2504" t="s">
        <v>53</v>
      </c>
      <c r="H2504" t="s">
        <v>36</v>
      </c>
      <c r="I2504">
        <v>1230</v>
      </c>
    </row>
    <row r="2505" spans="2:9" hidden="1" x14ac:dyDescent="0.2">
      <c r="B2505" t="str">
        <f t="shared" si="39"/>
        <v>201510apartmentmedian2_bed_rateDelta</v>
      </c>
      <c r="C2505">
        <v>2015</v>
      </c>
      <c r="D2505">
        <v>10</v>
      </c>
      <c r="E2505" t="s">
        <v>65</v>
      </c>
      <c r="F2505" t="s">
        <v>61</v>
      </c>
      <c r="G2505" t="s">
        <v>53</v>
      </c>
      <c r="H2505" t="s">
        <v>37</v>
      </c>
      <c r="I2505">
        <v>1078</v>
      </c>
    </row>
    <row r="2506" spans="2:9" hidden="1" x14ac:dyDescent="0.2">
      <c r="B2506" t="str">
        <f t="shared" si="39"/>
        <v>201510apartmentmedian2_bed_rateSurrey</v>
      </c>
      <c r="C2506">
        <v>2015</v>
      </c>
      <c r="D2506">
        <v>10</v>
      </c>
      <c r="E2506" t="s">
        <v>65</v>
      </c>
      <c r="F2506" t="s">
        <v>61</v>
      </c>
      <c r="G2506" t="s">
        <v>53</v>
      </c>
      <c r="H2506" t="s">
        <v>38</v>
      </c>
      <c r="I2506">
        <v>915</v>
      </c>
    </row>
    <row r="2507" spans="2:9" hidden="1" x14ac:dyDescent="0.2">
      <c r="B2507" t="str">
        <f t="shared" si="39"/>
        <v>201510apartmentmedian2_bed_rateWhite Rock</v>
      </c>
      <c r="C2507">
        <v>2015</v>
      </c>
      <c r="D2507">
        <v>10</v>
      </c>
      <c r="E2507" t="s">
        <v>65</v>
      </c>
      <c r="F2507" t="s">
        <v>61</v>
      </c>
      <c r="G2507" t="s">
        <v>53</v>
      </c>
      <c r="H2507" t="s">
        <v>39</v>
      </c>
      <c r="I2507">
        <v>1045</v>
      </c>
    </row>
    <row r="2508" spans="2:9" hidden="1" x14ac:dyDescent="0.2">
      <c r="B2508" t="str">
        <f t="shared" si="39"/>
        <v>201510apartmentmedian2_bed_rateLangley City and Langley DM</v>
      </c>
      <c r="C2508">
        <v>2015</v>
      </c>
      <c r="D2508">
        <v>10</v>
      </c>
      <c r="E2508" t="s">
        <v>65</v>
      </c>
      <c r="F2508" t="s">
        <v>61</v>
      </c>
      <c r="G2508" t="s">
        <v>53</v>
      </c>
      <c r="H2508" t="s">
        <v>40</v>
      </c>
      <c r="I2508">
        <v>920</v>
      </c>
    </row>
    <row r="2509" spans="2:9" hidden="1" x14ac:dyDescent="0.2">
      <c r="B2509" t="str">
        <f t="shared" si="39"/>
        <v>201510apartmentmedian2_bed_rateTri-Cities</v>
      </c>
      <c r="C2509">
        <v>2015</v>
      </c>
      <c r="D2509">
        <v>10</v>
      </c>
      <c r="E2509" t="s">
        <v>65</v>
      </c>
      <c r="F2509" t="s">
        <v>61</v>
      </c>
      <c r="G2509" t="s">
        <v>53</v>
      </c>
      <c r="H2509" t="s">
        <v>41</v>
      </c>
      <c r="I2509">
        <v>1063</v>
      </c>
    </row>
    <row r="2510" spans="2:9" hidden="1" x14ac:dyDescent="0.2">
      <c r="B2510" t="str">
        <f t="shared" si="39"/>
        <v>201510apartmentmedian2_bed_rateMaple Ridge/Pitt Meadows</v>
      </c>
      <c r="C2510">
        <v>2015</v>
      </c>
      <c r="D2510">
        <v>10</v>
      </c>
      <c r="E2510" t="s">
        <v>65</v>
      </c>
      <c r="F2510" t="s">
        <v>61</v>
      </c>
      <c r="G2510" t="s">
        <v>53</v>
      </c>
      <c r="H2510" t="s">
        <v>42</v>
      </c>
      <c r="I2510">
        <v>948</v>
      </c>
    </row>
    <row r="2511" spans="2:9" hidden="1" x14ac:dyDescent="0.2">
      <c r="B2511" t="str">
        <f t="shared" si="39"/>
        <v>201510apartmentmedian2_bed_rateVancouver</v>
      </c>
      <c r="C2511">
        <v>2015</v>
      </c>
      <c r="D2511">
        <v>10</v>
      </c>
      <c r="E2511" t="s">
        <v>65</v>
      </c>
      <c r="F2511" t="s">
        <v>61</v>
      </c>
      <c r="G2511" t="s">
        <v>53</v>
      </c>
      <c r="H2511" t="s">
        <v>43</v>
      </c>
      <c r="I2511">
        <v>1238</v>
      </c>
    </row>
    <row r="2512" spans="2:9" hidden="1" x14ac:dyDescent="0.2">
      <c r="B2512" t="str">
        <f t="shared" si="39"/>
        <v>201410apartmentmedian2_bed_rateWest End/Stanley Park</v>
      </c>
      <c r="C2512">
        <v>2014</v>
      </c>
      <c r="D2512">
        <v>10</v>
      </c>
      <c r="E2512" t="s">
        <v>65</v>
      </c>
      <c r="F2512" t="s">
        <v>61</v>
      </c>
      <c r="G2512" t="s">
        <v>53</v>
      </c>
      <c r="H2512" t="s">
        <v>12</v>
      </c>
      <c r="I2512">
        <v>1836</v>
      </c>
    </row>
    <row r="2513" spans="2:9" hidden="1" x14ac:dyDescent="0.2">
      <c r="B2513" t="str">
        <f t="shared" si="39"/>
        <v>201410apartmentmedian2_bed_rateEnglish Bay</v>
      </c>
      <c r="C2513">
        <v>2014</v>
      </c>
      <c r="D2513">
        <v>10</v>
      </c>
      <c r="E2513" t="s">
        <v>65</v>
      </c>
      <c r="F2513" t="s">
        <v>61</v>
      </c>
      <c r="G2513" t="s">
        <v>53</v>
      </c>
      <c r="H2513" t="s">
        <v>16</v>
      </c>
      <c r="I2513">
        <v>1700</v>
      </c>
    </row>
    <row r="2514" spans="2:9" hidden="1" x14ac:dyDescent="0.2">
      <c r="B2514" t="str">
        <f t="shared" si="39"/>
        <v>201410apartmentmedian2_bed_rateDowntown</v>
      </c>
      <c r="C2514">
        <v>2014</v>
      </c>
      <c r="D2514">
        <v>10</v>
      </c>
      <c r="E2514" t="s">
        <v>65</v>
      </c>
      <c r="F2514" t="s">
        <v>61</v>
      </c>
      <c r="G2514" t="s">
        <v>53</v>
      </c>
      <c r="H2514" t="s">
        <v>17</v>
      </c>
      <c r="I2514">
        <v>1750</v>
      </c>
    </row>
    <row r="2515" spans="2:9" hidden="1" x14ac:dyDescent="0.2">
      <c r="B2515" t="str">
        <f t="shared" si="39"/>
        <v>201410apartmentmedian2_bed_rateSouth Granville/Oak</v>
      </c>
      <c r="C2515">
        <v>2014</v>
      </c>
      <c r="D2515">
        <v>10</v>
      </c>
      <c r="E2515" t="s">
        <v>65</v>
      </c>
      <c r="F2515" t="s">
        <v>61</v>
      </c>
      <c r="G2515" t="s">
        <v>53</v>
      </c>
      <c r="H2515" t="s">
        <v>19</v>
      </c>
      <c r="I2515">
        <v>1599</v>
      </c>
    </row>
    <row r="2516" spans="2:9" hidden="1" x14ac:dyDescent="0.2">
      <c r="B2516" t="str">
        <f t="shared" si="39"/>
        <v>201410apartmentmedian2_bed_rateKitsilano/Point Grey</v>
      </c>
      <c r="C2516">
        <v>2014</v>
      </c>
      <c r="D2516">
        <v>10</v>
      </c>
      <c r="E2516" t="s">
        <v>65</v>
      </c>
      <c r="F2516" t="s">
        <v>61</v>
      </c>
      <c r="G2516" t="s">
        <v>53</v>
      </c>
      <c r="H2516" t="s">
        <v>20</v>
      </c>
      <c r="I2516">
        <v>1650</v>
      </c>
    </row>
    <row r="2517" spans="2:9" hidden="1" x14ac:dyDescent="0.2">
      <c r="B2517" t="str">
        <f t="shared" si="39"/>
        <v>201410apartmentmedian2_bed_rateWestside/Kerrisdale</v>
      </c>
      <c r="C2517">
        <v>2014</v>
      </c>
      <c r="D2517">
        <v>10</v>
      </c>
      <c r="E2517" t="s">
        <v>65</v>
      </c>
      <c r="F2517" t="s">
        <v>61</v>
      </c>
      <c r="G2517" t="s">
        <v>53</v>
      </c>
      <c r="H2517" t="s">
        <v>21</v>
      </c>
      <c r="I2517">
        <v>1600</v>
      </c>
    </row>
    <row r="2518" spans="2:9" hidden="1" x14ac:dyDescent="0.2">
      <c r="B2518" t="str">
        <f t="shared" si="39"/>
        <v>201410apartmentmedian2_bed_rateMarpole</v>
      </c>
      <c r="C2518">
        <v>2014</v>
      </c>
      <c r="D2518">
        <v>10</v>
      </c>
      <c r="E2518" t="s">
        <v>65</v>
      </c>
      <c r="F2518" t="s">
        <v>61</v>
      </c>
      <c r="G2518" t="s">
        <v>53</v>
      </c>
      <c r="H2518" t="s">
        <v>23</v>
      </c>
      <c r="I2518">
        <v>1150</v>
      </c>
    </row>
    <row r="2519" spans="2:9" hidden="1" x14ac:dyDescent="0.2">
      <c r="B2519" t="str">
        <f t="shared" si="39"/>
        <v>201410apartmentmedian2_bed_rateMount Pleasant/Renfrew Heights</v>
      </c>
      <c r="C2519">
        <v>2014</v>
      </c>
      <c r="D2519">
        <v>10</v>
      </c>
      <c r="E2519" t="s">
        <v>65</v>
      </c>
      <c r="F2519" t="s">
        <v>61</v>
      </c>
      <c r="G2519" t="s">
        <v>53</v>
      </c>
      <c r="H2519" t="s">
        <v>24</v>
      </c>
      <c r="I2519">
        <v>1310</v>
      </c>
    </row>
    <row r="2520" spans="2:9" hidden="1" x14ac:dyDescent="0.2">
      <c r="B2520" t="str">
        <f t="shared" si="39"/>
        <v>201410apartmentmedian2_bed_rateEast Hastings</v>
      </c>
      <c r="C2520">
        <v>2014</v>
      </c>
      <c r="D2520">
        <v>10</v>
      </c>
      <c r="E2520" t="s">
        <v>65</v>
      </c>
      <c r="F2520" t="s">
        <v>61</v>
      </c>
      <c r="G2520" t="s">
        <v>53</v>
      </c>
      <c r="H2520" t="s">
        <v>25</v>
      </c>
      <c r="I2520">
        <v>1200</v>
      </c>
    </row>
    <row r="2521" spans="2:9" hidden="1" x14ac:dyDescent="0.2">
      <c r="B2521" t="str">
        <f t="shared" si="39"/>
        <v>201410apartmentmedian2_bed_rateSoutheast Vancouver</v>
      </c>
      <c r="C2521">
        <v>2014</v>
      </c>
      <c r="D2521">
        <v>10</v>
      </c>
      <c r="E2521" t="s">
        <v>65</v>
      </c>
      <c r="F2521" t="s">
        <v>61</v>
      </c>
      <c r="G2521" t="s">
        <v>53</v>
      </c>
      <c r="H2521" t="s">
        <v>26</v>
      </c>
      <c r="I2521">
        <v>1359</v>
      </c>
    </row>
    <row r="2522" spans="2:9" hidden="1" x14ac:dyDescent="0.2">
      <c r="B2522" t="str">
        <f t="shared" si="39"/>
        <v>201410apartmentmedian2_bed_rateUniversity Endowment Lands</v>
      </c>
      <c r="C2522">
        <v>2014</v>
      </c>
      <c r="D2522">
        <v>10</v>
      </c>
      <c r="E2522" t="s">
        <v>65</v>
      </c>
      <c r="F2522" t="s">
        <v>61</v>
      </c>
      <c r="G2522" t="s">
        <v>53</v>
      </c>
      <c r="H2522" t="s">
        <v>27</v>
      </c>
      <c r="I2522">
        <v>2050</v>
      </c>
    </row>
    <row r="2523" spans="2:9" hidden="1" x14ac:dyDescent="0.2">
      <c r="B2523" t="str">
        <f t="shared" si="39"/>
        <v>201410apartmentmedian2_bed_rateCentral Park/Metrotown</v>
      </c>
      <c r="C2523">
        <v>2014</v>
      </c>
      <c r="D2523">
        <v>10</v>
      </c>
      <c r="E2523" t="s">
        <v>65</v>
      </c>
      <c r="F2523" t="s">
        <v>61</v>
      </c>
      <c r="G2523" t="s">
        <v>53</v>
      </c>
      <c r="H2523" t="s">
        <v>28</v>
      </c>
      <c r="I2523">
        <v>1150</v>
      </c>
    </row>
    <row r="2524" spans="2:9" hidden="1" x14ac:dyDescent="0.2">
      <c r="B2524" t="str">
        <f t="shared" si="39"/>
        <v>201410apartmentmedian2_bed_rateSoutheast Burnaby</v>
      </c>
      <c r="C2524">
        <v>2014</v>
      </c>
      <c r="D2524">
        <v>10</v>
      </c>
      <c r="E2524" t="s">
        <v>65</v>
      </c>
      <c r="F2524" t="s">
        <v>61</v>
      </c>
      <c r="G2524" t="s">
        <v>53</v>
      </c>
      <c r="H2524" t="s">
        <v>29</v>
      </c>
      <c r="I2524">
        <v>1000</v>
      </c>
    </row>
    <row r="2525" spans="2:9" hidden="1" x14ac:dyDescent="0.2">
      <c r="B2525" t="str">
        <f t="shared" si="39"/>
        <v>201410apartmentmedian2_bed_rateNorth Burnaby</v>
      </c>
      <c r="C2525">
        <v>2014</v>
      </c>
      <c r="D2525">
        <v>10</v>
      </c>
      <c r="E2525" t="s">
        <v>65</v>
      </c>
      <c r="F2525" t="s">
        <v>61</v>
      </c>
      <c r="G2525" t="s">
        <v>53</v>
      </c>
      <c r="H2525" t="s">
        <v>31</v>
      </c>
      <c r="I2525">
        <v>1205</v>
      </c>
    </row>
    <row r="2526" spans="2:9" hidden="1" x14ac:dyDescent="0.2">
      <c r="B2526" t="str">
        <f t="shared" si="39"/>
        <v>201410apartmentmedian2_bed_rateNew Westminster</v>
      </c>
      <c r="C2526">
        <v>2014</v>
      </c>
      <c r="D2526">
        <v>10</v>
      </c>
      <c r="E2526" t="s">
        <v>65</v>
      </c>
      <c r="F2526" t="s">
        <v>61</v>
      </c>
      <c r="G2526" t="s">
        <v>53</v>
      </c>
      <c r="H2526" t="s">
        <v>32</v>
      </c>
      <c r="I2526">
        <v>1120</v>
      </c>
    </row>
    <row r="2527" spans="2:9" hidden="1" x14ac:dyDescent="0.2">
      <c r="B2527" t="str">
        <f t="shared" si="39"/>
        <v>201410apartmentmedian2_bed_rateNorth Vancouver City</v>
      </c>
      <c r="C2527">
        <v>2014</v>
      </c>
      <c r="D2527">
        <v>10</v>
      </c>
      <c r="E2527" t="s">
        <v>65</v>
      </c>
      <c r="F2527" t="s">
        <v>61</v>
      </c>
      <c r="G2527" t="s">
        <v>53</v>
      </c>
      <c r="H2527" t="s">
        <v>60</v>
      </c>
      <c r="I2527">
        <v>1250</v>
      </c>
    </row>
    <row r="2528" spans="2:9" hidden="1" x14ac:dyDescent="0.2">
      <c r="B2528" t="str">
        <f t="shared" si="39"/>
        <v>201410apartmentmedian2_bed_rateNorth Vancouver DM</v>
      </c>
      <c r="C2528">
        <v>2014</v>
      </c>
      <c r="D2528">
        <v>10</v>
      </c>
      <c r="E2528" t="s">
        <v>65</v>
      </c>
      <c r="F2528" t="s">
        <v>61</v>
      </c>
      <c r="G2528" t="s">
        <v>53</v>
      </c>
      <c r="H2528" t="s">
        <v>34</v>
      </c>
      <c r="I2528">
        <v>1350</v>
      </c>
    </row>
    <row r="2529" spans="2:9" hidden="1" x14ac:dyDescent="0.2">
      <c r="B2529" t="str">
        <f t="shared" si="39"/>
        <v>201410apartmentmedian2_bed_rateWest Vancouver</v>
      </c>
      <c r="C2529">
        <v>2014</v>
      </c>
      <c r="D2529">
        <v>10</v>
      </c>
      <c r="E2529" t="s">
        <v>65</v>
      </c>
      <c r="F2529" t="s">
        <v>61</v>
      </c>
      <c r="G2529" t="s">
        <v>53</v>
      </c>
      <c r="H2529" t="s">
        <v>35</v>
      </c>
      <c r="I2529">
        <v>2050</v>
      </c>
    </row>
    <row r="2530" spans="2:9" hidden="1" x14ac:dyDescent="0.2">
      <c r="B2530" t="str">
        <f t="shared" si="39"/>
        <v>201410apartmentmedian2_bed_rateRichmond</v>
      </c>
      <c r="C2530">
        <v>2014</v>
      </c>
      <c r="D2530">
        <v>10</v>
      </c>
      <c r="E2530" t="s">
        <v>65</v>
      </c>
      <c r="F2530" t="s">
        <v>61</v>
      </c>
      <c r="G2530" t="s">
        <v>53</v>
      </c>
      <c r="H2530" t="s">
        <v>36</v>
      </c>
      <c r="I2530">
        <v>1150</v>
      </c>
    </row>
    <row r="2531" spans="2:9" hidden="1" x14ac:dyDescent="0.2">
      <c r="B2531" t="str">
        <f t="shared" si="39"/>
        <v>201410apartmentmedian2_bed_rateDelta</v>
      </c>
      <c r="C2531">
        <v>2014</v>
      </c>
      <c r="D2531">
        <v>10</v>
      </c>
      <c r="E2531" t="s">
        <v>65</v>
      </c>
      <c r="F2531" t="s">
        <v>61</v>
      </c>
      <c r="G2531" t="s">
        <v>53</v>
      </c>
      <c r="H2531" t="s">
        <v>37</v>
      </c>
      <c r="I2531">
        <v>1050</v>
      </c>
    </row>
    <row r="2532" spans="2:9" hidden="1" x14ac:dyDescent="0.2">
      <c r="B2532" t="str">
        <f t="shared" si="39"/>
        <v>201410apartmentmedian2_bed_rateSurrey</v>
      </c>
      <c r="C2532">
        <v>2014</v>
      </c>
      <c r="D2532">
        <v>10</v>
      </c>
      <c r="E2532" t="s">
        <v>65</v>
      </c>
      <c r="F2532" t="s">
        <v>61</v>
      </c>
      <c r="G2532" t="s">
        <v>53</v>
      </c>
      <c r="H2532" t="s">
        <v>38</v>
      </c>
      <c r="I2532">
        <v>900</v>
      </c>
    </row>
    <row r="2533" spans="2:9" hidden="1" x14ac:dyDescent="0.2">
      <c r="B2533" t="str">
        <f t="shared" si="39"/>
        <v>201410apartmentmedian2_bed_rateWhite Rock</v>
      </c>
      <c r="C2533">
        <v>2014</v>
      </c>
      <c r="D2533">
        <v>10</v>
      </c>
      <c r="E2533" t="s">
        <v>65</v>
      </c>
      <c r="F2533" t="s">
        <v>61</v>
      </c>
      <c r="G2533" t="s">
        <v>53</v>
      </c>
      <c r="H2533" t="s">
        <v>39</v>
      </c>
      <c r="I2533">
        <v>1019</v>
      </c>
    </row>
    <row r="2534" spans="2:9" hidden="1" x14ac:dyDescent="0.2">
      <c r="B2534" t="str">
        <f t="shared" si="39"/>
        <v>201410apartmentmedian2_bed_rateLangley City and Langley DM</v>
      </c>
      <c r="C2534">
        <v>2014</v>
      </c>
      <c r="D2534">
        <v>10</v>
      </c>
      <c r="E2534" t="s">
        <v>65</v>
      </c>
      <c r="F2534" t="s">
        <v>61</v>
      </c>
      <c r="G2534" t="s">
        <v>53</v>
      </c>
      <c r="H2534" t="s">
        <v>40</v>
      </c>
      <c r="I2534">
        <v>900</v>
      </c>
    </row>
    <row r="2535" spans="2:9" hidden="1" x14ac:dyDescent="0.2">
      <c r="B2535" t="str">
        <f t="shared" si="39"/>
        <v>201410apartmentmedian2_bed_rateTri-Cities</v>
      </c>
      <c r="C2535">
        <v>2014</v>
      </c>
      <c r="D2535">
        <v>10</v>
      </c>
      <c r="E2535" t="s">
        <v>65</v>
      </c>
      <c r="F2535" t="s">
        <v>61</v>
      </c>
      <c r="G2535" t="s">
        <v>53</v>
      </c>
      <c r="H2535" t="s">
        <v>41</v>
      </c>
      <c r="I2535">
        <v>1000</v>
      </c>
    </row>
    <row r="2536" spans="2:9" hidden="1" x14ac:dyDescent="0.2">
      <c r="B2536" t="str">
        <f t="shared" si="39"/>
        <v>201410apartmentmedian2_bed_rateMaple Ridge/Pitt Meadows</v>
      </c>
      <c r="C2536">
        <v>2014</v>
      </c>
      <c r="D2536">
        <v>10</v>
      </c>
      <c r="E2536" t="s">
        <v>65</v>
      </c>
      <c r="F2536" t="s">
        <v>61</v>
      </c>
      <c r="G2536" t="s">
        <v>53</v>
      </c>
      <c r="H2536" t="s">
        <v>42</v>
      </c>
      <c r="I2536">
        <v>890</v>
      </c>
    </row>
    <row r="2537" spans="2:9" hidden="1" x14ac:dyDescent="0.2">
      <c r="B2537" t="str">
        <f t="shared" si="39"/>
        <v>201410apartmentmedian2_bed_rateVancouver</v>
      </c>
      <c r="C2537">
        <v>2014</v>
      </c>
      <c r="D2537">
        <v>10</v>
      </c>
      <c r="E2537" t="s">
        <v>65</v>
      </c>
      <c r="F2537" t="s">
        <v>61</v>
      </c>
      <c r="G2537" t="s">
        <v>53</v>
      </c>
      <c r="H2537" t="s">
        <v>43</v>
      </c>
      <c r="I2537">
        <v>1200</v>
      </c>
    </row>
    <row r="2538" spans="2:9" hidden="1" x14ac:dyDescent="0.2">
      <c r="B2538" t="str">
        <f t="shared" si="39"/>
        <v>201310apartmentmedian2_bed_rateWest End/Stanley Park</v>
      </c>
      <c r="C2538">
        <v>2013</v>
      </c>
      <c r="D2538">
        <v>10</v>
      </c>
      <c r="E2538" t="s">
        <v>65</v>
      </c>
      <c r="F2538" t="s">
        <v>61</v>
      </c>
      <c r="G2538" t="s">
        <v>53</v>
      </c>
      <c r="H2538" t="s">
        <v>12</v>
      </c>
      <c r="I2538">
        <v>1775</v>
      </c>
    </row>
    <row r="2539" spans="2:9" hidden="1" x14ac:dyDescent="0.2">
      <c r="B2539" t="str">
        <f t="shared" si="39"/>
        <v>201310apartmentmedian2_bed_rateEnglish Bay</v>
      </c>
      <c r="C2539">
        <v>2013</v>
      </c>
      <c r="D2539">
        <v>10</v>
      </c>
      <c r="E2539" t="s">
        <v>65</v>
      </c>
      <c r="F2539" t="s">
        <v>61</v>
      </c>
      <c r="G2539" t="s">
        <v>53</v>
      </c>
      <c r="H2539" t="s">
        <v>16</v>
      </c>
      <c r="I2539">
        <v>1658</v>
      </c>
    </row>
    <row r="2540" spans="2:9" hidden="1" x14ac:dyDescent="0.2">
      <c r="B2540" t="str">
        <f t="shared" si="39"/>
        <v>201310apartmentmedian2_bed_rateDowntown</v>
      </c>
      <c r="C2540">
        <v>2013</v>
      </c>
      <c r="D2540">
        <v>10</v>
      </c>
      <c r="E2540" t="s">
        <v>65</v>
      </c>
      <c r="F2540" t="s">
        <v>61</v>
      </c>
      <c r="G2540" t="s">
        <v>53</v>
      </c>
      <c r="H2540" t="s">
        <v>17</v>
      </c>
      <c r="I2540">
        <v>1650</v>
      </c>
    </row>
    <row r="2541" spans="2:9" hidden="1" x14ac:dyDescent="0.2">
      <c r="B2541" t="str">
        <f t="shared" si="39"/>
        <v>201310apartmentmedian2_bed_rateSouth Granville/Oak</v>
      </c>
      <c r="C2541">
        <v>2013</v>
      </c>
      <c r="D2541">
        <v>10</v>
      </c>
      <c r="E2541" t="s">
        <v>65</v>
      </c>
      <c r="F2541" t="s">
        <v>61</v>
      </c>
      <c r="G2541" t="s">
        <v>53</v>
      </c>
      <c r="H2541" t="s">
        <v>19</v>
      </c>
      <c r="I2541">
        <v>1575</v>
      </c>
    </row>
    <row r="2542" spans="2:9" hidden="1" x14ac:dyDescent="0.2">
      <c r="B2542" t="str">
        <f t="shared" si="39"/>
        <v>201310apartmentmedian2_bed_rateKitsilano/Point Grey</v>
      </c>
      <c r="C2542">
        <v>2013</v>
      </c>
      <c r="D2542">
        <v>10</v>
      </c>
      <c r="E2542" t="s">
        <v>65</v>
      </c>
      <c r="F2542" t="s">
        <v>61</v>
      </c>
      <c r="G2542" t="s">
        <v>53</v>
      </c>
      <c r="H2542" t="s">
        <v>20</v>
      </c>
      <c r="I2542">
        <v>1600</v>
      </c>
    </row>
    <row r="2543" spans="2:9" hidden="1" x14ac:dyDescent="0.2">
      <c r="B2543" t="str">
        <f t="shared" si="39"/>
        <v>201310apartmentmedian2_bed_rateWestside/Kerrisdale</v>
      </c>
      <c r="C2543">
        <v>2013</v>
      </c>
      <c r="D2543">
        <v>10</v>
      </c>
      <c r="E2543" t="s">
        <v>65</v>
      </c>
      <c r="F2543" t="s">
        <v>61</v>
      </c>
      <c r="G2543" t="s">
        <v>53</v>
      </c>
      <c r="H2543" t="s">
        <v>21</v>
      </c>
      <c r="I2543">
        <v>1673</v>
      </c>
    </row>
    <row r="2544" spans="2:9" hidden="1" x14ac:dyDescent="0.2">
      <c r="B2544" t="str">
        <f t="shared" si="39"/>
        <v>201310apartmentmedian2_bed_rateMarpole</v>
      </c>
      <c r="C2544">
        <v>2013</v>
      </c>
      <c r="D2544">
        <v>10</v>
      </c>
      <c r="E2544" t="s">
        <v>65</v>
      </c>
      <c r="F2544" t="s">
        <v>61</v>
      </c>
      <c r="G2544" t="s">
        <v>53</v>
      </c>
      <c r="H2544" t="s">
        <v>23</v>
      </c>
      <c r="I2544">
        <v>1116</v>
      </c>
    </row>
    <row r="2545" spans="2:9" hidden="1" x14ac:dyDescent="0.2">
      <c r="B2545" t="str">
        <f t="shared" si="39"/>
        <v>201310apartmentmedian2_bed_rateMount Pleasant/Renfrew Heights</v>
      </c>
      <c r="C2545">
        <v>2013</v>
      </c>
      <c r="D2545">
        <v>10</v>
      </c>
      <c r="E2545" t="s">
        <v>65</v>
      </c>
      <c r="F2545" t="s">
        <v>61</v>
      </c>
      <c r="G2545" t="s">
        <v>53</v>
      </c>
      <c r="H2545" t="s">
        <v>24</v>
      </c>
      <c r="I2545">
        <v>1275</v>
      </c>
    </row>
    <row r="2546" spans="2:9" hidden="1" x14ac:dyDescent="0.2">
      <c r="B2546" t="str">
        <f t="shared" si="39"/>
        <v>201310apartmentmedian2_bed_rateEast Hastings</v>
      </c>
      <c r="C2546">
        <v>2013</v>
      </c>
      <c r="D2546">
        <v>10</v>
      </c>
      <c r="E2546" t="s">
        <v>65</v>
      </c>
      <c r="F2546" t="s">
        <v>61</v>
      </c>
      <c r="G2546" t="s">
        <v>53</v>
      </c>
      <c r="H2546" t="s">
        <v>25</v>
      </c>
      <c r="I2546">
        <v>1150</v>
      </c>
    </row>
    <row r="2547" spans="2:9" hidden="1" x14ac:dyDescent="0.2">
      <c r="B2547" t="str">
        <f t="shared" si="39"/>
        <v>201310apartmentmedian2_bed_rateSoutheast Vancouver</v>
      </c>
      <c r="C2547">
        <v>2013</v>
      </c>
      <c r="D2547">
        <v>10</v>
      </c>
      <c r="E2547" t="s">
        <v>65</v>
      </c>
      <c r="F2547" t="s">
        <v>61</v>
      </c>
      <c r="G2547" t="s">
        <v>53</v>
      </c>
      <c r="H2547" t="s">
        <v>26</v>
      </c>
      <c r="I2547">
        <v>1325</v>
      </c>
    </row>
    <row r="2548" spans="2:9" hidden="1" x14ac:dyDescent="0.2">
      <c r="B2548" t="str">
        <f t="shared" si="39"/>
        <v>201310apartmentmedian2_bed_rateUniversity Endowment Lands</v>
      </c>
      <c r="C2548">
        <v>2013</v>
      </c>
      <c r="D2548">
        <v>10</v>
      </c>
      <c r="E2548" t="s">
        <v>65</v>
      </c>
      <c r="F2548" t="s">
        <v>61</v>
      </c>
      <c r="G2548" t="s">
        <v>53</v>
      </c>
      <c r="H2548" t="s">
        <v>27</v>
      </c>
      <c r="I2548">
        <v>2000</v>
      </c>
    </row>
    <row r="2549" spans="2:9" hidden="1" x14ac:dyDescent="0.2">
      <c r="B2549" t="str">
        <f t="shared" si="39"/>
        <v>201310apartmentmedian2_bed_rateCentral Park/Metrotown</v>
      </c>
      <c r="C2549">
        <v>2013</v>
      </c>
      <c r="D2549">
        <v>10</v>
      </c>
      <c r="E2549" t="s">
        <v>65</v>
      </c>
      <c r="F2549" t="s">
        <v>61</v>
      </c>
      <c r="G2549" t="s">
        <v>53</v>
      </c>
      <c r="H2549" t="s">
        <v>28</v>
      </c>
      <c r="I2549">
        <v>1125</v>
      </c>
    </row>
    <row r="2550" spans="2:9" hidden="1" x14ac:dyDescent="0.2">
      <c r="B2550" t="str">
        <f t="shared" si="39"/>
        <v>201310apartmentmedian2_bed_rateSoutheast Burnaby</v>
      </c>
      <c r="C2550">
        <v>2013</v>
      </c>
      <c r="D2550">
        <v>10</v>
      </c>
      <c r="E2550" t="s">
        <v>65</v>
      </c>
      <c r="F2550" t="s">
        <v>61</v>
      </c>
      <c r="G2550" t="s">
        <v>53</v>
      </c>
      <c r="H2550" t="s">
        <v>29</v>
      </c>
      <c r="I2550">
        <v>975</v>
      </c>
    </row>
    <row r="2551" spans="2:9" hidden="1" x14ac:dyDescent="0.2">
      <c r="B2551" t="str">
        <f t="shared" si="39"/>
        <v>201310apartmentmedian2_bed_rateNorth Burnaby</v>
      </c>
      <c r="C2551">
        <v>2013</v>
      </c>
      <c r="D2551">
        <v>10</v>
      </c>
      <c r="E2551" t="s">
        <v>65</v>
      </c>
      <c r="F2551" t="s">
        <v>61</v>
      </c>
      <c r="G2551" t="s">
        <v>53</v>
      </c>
      <c r="H2551" t="s">
        <v>31</v>
      </c>
      <c r="I2551">
        <v>1150</v>
      </c>
    </row>
    <row r="2552" spans="2:9" hidden="1" x14ac:dyDescent="0.2">
      <c r="B2552" t="str">
        <f t="shared" si="39"/>
        <v>201310apartmentmedian2_bed_rateNew Westminster</v>
      </c>
      <c r="C2552">
        <v>2013</v>
      </c>
      <c r="D2552">
        <v>10</v>
      </c>
      <c r="E2552" t="s">
        <v>65</v>
      </c>
      <c r="F2552" t="s">
        <v>61</v>
      </c>
      <c r="G2552" t="s">
        <v>53</v>
      </c>
      <c r="H2552" t="s">
        <v>32</v>
      </c>
      <c r="I2552">
        <v>1065</v>
      </c>
    </row>
    <row r="2553" spans="2:9" hidden="1" x14ac:dyDescent="0.2">
      <c r="B2553" t="str">
        <f t="shared" si="39"/>
        <v>201310apartmentmedian2_bed_rateNorth Vancouver City</v>
      </c>
      <c r="C2553">
        <v>2013</v>
      </c>
      <c r="D2553">
        <v>10</v>
      </c>
      <c r="E2553" t="s">
        <v>65</v>
      </c>
      <c r="F2553" t="s">
        <v>61</v>
      </c>
      <c r="G2553" t="s">
        <v>53</v>
      </c>
      <c r="H2553" t="s">
        <v>60</v>
      </c>
      <c r="I2553">
        <v>1200</v>
      </c>
    </row>
    <row r="2554" spans="2:9" hidden="1" x14ac:dyDescent="0.2">
      <c r="B2554" t="str">
        <f t="shared" si="39"/>
        <v>201310apartmentmedian2_bed_rateNorth Vancouver DM</v>
      </c>
      <c r="C2554">
        <v>2013</v>
      </c>
      <c r="D2554">
        <v>10</v>
      </c>
      <c r="E2554" t="s">
        <v>65</v>
      </c>
      <c r="F2554" t="s">
        <v>61</v>
      </c>
      <c r="G2554" t="s">
        <v>53</v>
      </c>
      <c r="H2554" t="s">
        <v>34</v>
      </c>
      <c r="I2554">
        <v>1300</v>
      </c>
    </row>
    <row r="2555" spans="2:9" hidden="1" x14ac:dyDescent="0.2">
      <c r="B2555" t="str">
        <f t="shared" si="39"/>
        <v>201310apartmentmedian2_bed_rateWest Vancouver</v>
      </c>
      <c r="C2555">
        <v>2013</v>
      </c>
      <c r="D2555">
        <v>10</v>
      </c>
      <c r="E2555" t="s">
        <v>65</v>
      </c>
      <c r="F2555" t="s">
        <v>61</v>
      </c>
      <c r="G2555" t="s">
        <v>53</v>
      </c>
      <c r="H2555" t="s">
        <v>35</v>
      </c>
      <c r="I2555">
        <v>2013</v>
      </c>
    </row>
    <row r="2556" spans="2:9" hidden="1" x14ac:dyDescent="0.2">
      <c r="B2556" t="str">
        <f t="shared" si="39"/>
        <v>201310apartmentmedian2_bed_rateRichmond</v>
      </c>
      <c r="C2556">
        <v>2013</v>
      </c>
      <c r="D2556">
        <v>10</v>
      </c>
      <c r="E2556" t="s">
        <v>65</v>
      </c>
      <c r="F2556" t="s">
        <v>61</v>
      </c>
      <c r="G2556" t="s">
        <v>53</v>
      </c>
      <c r="H2556" t="s">
        <v>36</v>
      </c>
      <c r="I2556">
        <v>1150</v>
      </c>
    </row>
    <row r="2557" spans="2:9" hidden="1" x14ac:dyDescent="0.2">
      <c r="B2557" t="str">
        <f t="shared" si="39"/>
        <v>201310apartmentmedian2_bed_rateDelta</v>
      </c>
      <c r="C2557">
        <v>2013</v>
      </c>
      <c r="D2557">
        <v>10</v>
      </c>
      <c r="E2557" t="s">
        <v>65</v>
      </c>
      <c r="F2557" t="s">
        <v>61</v>
      </c>
      <c r="G2557" t="s">
        <v>53</v>
      </c>
      <c r="H2557" t="s">
        <v>37</v>
      </c>
      <c r="I2557">
        <v>1040</v>
      </c>
    </row>
    <row r="2558" spans="2:9" hidden="1" x14ac:dyDescent="0.2">
      <c r="B2558" t="str">
        <f t="shared" si="39"/>
        <v>201310apartmentmedian2_bed_rateSurrey</v>
      </c>
      <c r="C2558">
        <v>2013</v>
      </c>
      <c r="D2558">
        <v>10</v>
      </c>
      <c r="E2558" t="s">
        <v>65</v>
      </c>
      <c r="F2558" t="s">
        <v>61</v>
      </c>
      <c r="G2558" t="s">
        <v>53</v>
      </c>
      <c r="H2558" t="s">
        <v>38</v>
      </c>
      <c r="I2558">
        <v>900</v>
      </c>
    </row>
    <row r="2559" spans="2:9" hidden="1" x14ac:dyDescent="0.2">
      <c r="B2559" t="str">
        <f t="shared" si="39"/>
        <v>201310apartmentmedian2_bed_rateWhite Rock</v>
      </c>
      <c r="C2559">
        <v>2013</v>
      </c>
      <c r="D2559">
        <v>10</v>
      </c>
      <c r="E2559" t="s">
        <v>65</v>
      </c>
      <c r="F2559" t="s">
        <v>61</v>
      </c>
      <c r="G2559" t="s">
        <v>53</v>
      </c>
      <c r="H2559" t="s">
        <v>39</v>
      </c>
      <c r="I2559">
        <v>1020</v>
      </c>
    </row>
    <row r="2560" spans="2:9" hidden="1" x14ac:dyDescent="0.2">
      <c r="B2560" t="str">
        <f t="shared" si="39"/>
        <v>201310apartmentmedian2_bed_rateLangley City and Langley DM</v>
      </c>
      <c r="C2560">
        <v>2013</v>
      </c>
      <c r="D2560">
        <v>10</v>
      </c>
      <c r="E2560" t="s">
        <v>65</v>
      </c>
      <c r="F2560" t="s">
        <v>61</v>
      </c>
      <c r="G2560" t="s">
        <v>53</v>
      </c>
      <c r="H2560" t="s">
        <v>40</v>
      </c>
      <c r="I2560">
        <v>885</v>
      </c>
    </row>
    <row r="2561" spans="2:9" hidden="1" x14ac:dyDescent="0.2">
      <c r="B2561" t="str">
        <f t="shared" si="39"/>
        <v>201310apartmentmedian2_bed_rateTri-Cities</v>
      </c>
      <c r="C2561">
        <v>2013</v>
      </c>
      <c r="D2561">
        <v>10</v>
      </c>
      <c r="E2561" t="s">
        <v>65</v>
      </c>
      <c r="F2561" t="s">
        <v>61</v>
      </c>
      <c r="G2561" t="s">
        <v>53</v>
      </c>
      <c r="H2561" t="s">
        <v>41</v>
      </c>
      <c r="I2561">
        <v>970</v>
      </c>
    </row>
    <row r="2562" spans="2:9" hidden="1" x14ac:dyDescent="0.2">
      <c r="B2562" t="str">
        <f t="shared" si="39"/>
        <v>201310apartmentmedian2_bed_rateMaple Ridge/Pitt Meadows</v>
      </c>
      <c r="C2562">
        <v>2013</v>
      </c>
      <c r="D2562">
        <v>10</v>
      </c>
      <c r="E2562" t="s">
        <v>65</v>
      </c>
      <c r="F2562" t="s">
        <v>61</v>
      </c>
      <c r="G2562" t="s">
        <v>53</v>
      </c>
      <c r="H2562" t="s">
        <v>42</v>
      </c>
      <c r="I2562">
        <v>880</v>
      </c>
    </row>
    <row r="2563" spans="2:9" hidden="1" x14ac:dyDescent="0.2">
      <c r="B2563" t="str">
        <f t="shared" si="39"/>
        <v>201310apartmentmedian2_bed_rateVancouver</v>
      </c>
      <c r="C2563">
        <v>2013</v>
      </c>
      <c r="D2563">
        <v>10</v>
      </c>
      <c r="E2563" t="s">
        <v>65</v>
      </c>
      <c r="F2563" t="s">
        <v>61</v>
      </c>
      <c r="G2563" t="s">
        <v>53</v>
      </c>
      <c r="H2563" t="s">
        <v>43</v>
      </c>
      <c r="I2563">
        <v>1170</v>
      </c>
    </row>
    <row r="2564" spans="2:9" hidden="1" x14ac:dyDescent="0.2">
      <c r="B2564" t="str">
        <f t="shared" si="39"/>
        <v>201210apartmentmedian2_bed_rateWest End/Stanley Park</v>
      </c>
      <c r="C2564">
        <v>2012</v>
      </c>
      <c r="D2564">
        <v>10</v>
      </c>
      <c r="E2564" t="s">
        <v>65</v>
      </c>
      <c r="F2564" t="s">
        <v>61</v>
      </c>
      <c r="G2564" t="s">
        <v>53</v>
      </c>
      <c r="H2564" t="s">
        <v>12</v>
      </c>
      <c r="I2564">
        <v>1750</v>
      </c>
    </row>
    <row r="2565" spans="2:9" hidden="1" x14ac:dyDescent="0.2">
      <c r="B2565" t="str">
        <f t="shared" si="39"/>
        <v>201210apartmentmedian2_bed_rateEnglish Bay</v>
      </c>
      <c r="C2565">
        <v>2012</v>
      </c>
      <c r="D2565">
        <v>10</v>
      </c>
      <c r="E2565" t="s">
        <v>65</v>
      </c>
      <c r="F2565" t="s">
        <v>61</v>
      </c>
      <c r="G2565" t="s">
        <v>53</v>
      </c>
      <c r="H2565" t="s">
        <v>16</v>
      </c>
      <c r="I2565">
        <v>1650</v>
      </c>
    </row>
    <row r="2566" spans="2:9" hidden="1" x14ac:dyDescent="0.2">
      <c r="B2566" t="str">
        <f t="shared" ref="B2566:B2629" si="40">C2566&amp;D2566&amp;E2566&amp;F2566&amp;G2566&amp;H2566</f>
        <v>201210apartmentmedian2_bed_rateDowntown</v>
      </c>
      <c r="C2566">
        <v>2012</v>
      </c>
      <c r="D2566">
        <v>10</v>
      </c>
      <c r="E2566" t="s">
        <v>65</v>
      </c>
      <c r="F2566" t="s">
        <v>61</v>
      </c>
      <c r="G2566" t="s">
        <v>53</v>
      </c>
      <c r="H2566" t="s">
        <v>17</v>
      </c>
      <c r="I2566">
        <v>1680</v>
      </c>
    </row>
    <row r="2567" spans="2:9" hidden="1" x14ac:dyDescent="0.2">
      <c r="B2567" t="str">
        <f t="shared" si="40"/>
        <v>201210apartmentmedian2_bed_rateSouth Granville/Oak</v>
      </c>
      <c r="C2567">
        <v>2012</v>
      </c>
      <c r="D2567">
        <v>10</v>
      </c>
      <c r="E2567" t="s">
        <v>65</v>
      </c>
      <c r="F2567" t="s">
        <v>61</v>
      </c>
      <c r="G2567" t="s">
        <v>53</v>
      </c>
      <c r="H2567" t="s">
        <v>19</v>
      </c>
      <c r="I2567">
        <v>1500</v>
      </c>
    </row>
    <row r="2568" spans="2:9" hidden="1" x14ac:dyDescent="0.2">
      <c r="B2568" t="str">
        <f t="shared" si="40"/>
        <v>201210apartmentmedian2_bed_rateKitsilano/Point Grey</v>
      </c>
      <c r="C2568">
        <v>2012</v>
      </c>
      <c r="D2568">
        <v>10</v>
      </c>
      <c r="E2568" t="s">
        <v>65</v>
      </c>
      <c r="F2568" t="s">
        <v>61</v>
      </c>
      <c r="G2568" t="s">
        <v>53</v>
      </c>
      <c r="H2568" t="s">
        <v>20</v>
      </c>
      <c r="I2568">
        <v>1590</v>
      </c>
    </row>
    <row r="2569" spans="2:9" hidden="1" x14ac:dyDescent="0.2">
      <c r="B2569" t="str">
        <f t="shared" si="40"/>
        <v>201210apartmentmedian2_bed_rateWestside/Kerrisdale</v>
      </c>
      <c r="C2569">
        <v>2012</v>
      </c>
      <c r="D2569">
        <v>10</v>
      </c>
      <c r="E2569" t="s">
        <v>65</v>
      </c>
      <c r="F2569" t="s">
        <v>61</v>
      </c>
      <c r="G2569" t="s">
        <v>53</v>
      </c>
      <c r="H2569" t="s">
        <v>21</v>
      </c>
      <c r="I2569">
        <v>1685</v>
      </c>
    </row>
    <row r="2570" spans="2:9" hidden="1" x14ac:dyDescent="0.2">
      <c r="B2570" t="str">
        <f t="shared" si="40"/>
        <v>201210apartmentmedian2_bed_rateMarpole</v>
      </c>
      <c r="C2570">
        <v>2012</v>
      </c>
      <c r="D2570">
        <v>10</v>
      </c>
      <c r="E2570" t="s">
        <v>65</v>
      </c>
      <c r="F2570" t="s">
        <v>61</v>
      </c>
      <c r="G2570" t="s">
        <v>53</v>
      </c>
      <c r="H2570" t="s">
        <v>23</v>
      </c>
      <c r="I2570">
        <v>1100</v>
      </c>
    </row>
    <row r="2571" spans="2:9" hidden="1" x14ac:dyDescent="0.2">
      <c r="B2571" t="str">
        <f t="shared" si="40"/>
        <v>201210apartmentmedian2_bed_rateMount Pleasant/Renfrew Heights</v>
      </c>
      <c r="C2571">
        <v>2012</v>
      </c>
      <c r="D2571">
        <v>10</v>
      </c>
      <c r="E2571" t="s">
        <v>65</v>
      </c>
      <c r="F2571" t="s">
        <v>61</v>
      </c>
      <c r="G2571" t="s">
        <v>53</v>
      </c>
      <c r="H2571" t="s">
        <v>24</v>
      </c>
      <c r="I2571">
        <v>1200</v>
      </c>
    </row>
    <row r="2572" spans="2:9" hidden="1" x14ac:dyDescent="0.2">
      <c r="B2572" t="str">
        <f t="shared" si="40"/>
        <v>201210apartmentmedian2_bed_rateEast Hastings</v>
      </c>
      <c r="C2572">
        <v>2012</v>
      </c>
      <c r="D2572">
        <v>10</v>
      </c>
      <c r="E2572" t="s">
        <v>65</v>
      </c>
      <c r="F2572" t="s">
        <v>61</v>
      </c>
      <c r="G2572" t="s">
        <v>53</v>
      </c>
      <c r="H2572" t="s">
        <v>25</v>
      </c>
      <c r="I2572">
        <v>1150</v>
      </c>
    </row>
    <row r="2573" spans="2:9" hidden="1" x14ac:dyDescent="0.2">
      <c r="B2573" t="str">
        <f t="shared" si="40"/>
        <v>201210apartmentmedian2_bed_rateSoutheast Vancouver</v>
      </c>
      <c r="C2573">
        <v>2012</v>
      </c>
      <c r="D2573">
        <v>10</v>
      </c>
      <c r="E2573" t="s">
        <v>65</v>
      </c>
      <c r="F2573" t="s">
        <v>61</v>
      </c>
      <c r="G2573" t="s">
        <v>53</v>
      </c>
      <c r="H2573" t="s">
        <v>26</v>
      </c>
      <c r="I2573">
        <v>1300</v>
      </c>
    </row>
    <row r="2574" spans="2:9" hidden="1" x14ac:dyDescent="0.2">
      <c r="B2574" t="str">
        <f t="shared" si="40"/>
        <v>201210apartmentmedian2_bed_rateUniversity Endowment Lands</v>
      </c>
      <c r="C2574">
        <v>2012</v>
      </c>
      <c r="D2574">
        <v>10</v>
      </c>
      <c r="E2574" t="s">
        <v>65</v>
      </c>
      <c r="F2574" t="s">
        <v>61</v>
      </c>
      <c r="G2574" t="s">
        <v>53</v>
      </c>
      <c r="H2574" t="s">
        <v>27</v>
      </c>
      <c r="I2574">
        <v>1900</v>
      </c>
    </row>
    <row r="2575" spans="2:9" hidden="1" x14ac:dyDescent="0.2">
      <c r="B2575" t="str">
        <f t="shared" si="40"/>
        <v>201210apartmentmedian2_bed_rateCentral Park/Metrotown</v>
      </c>
      <c r="C2575">
        <v>2012</v>
      </c>
      <c r="D2575">
        <v>10</v>
      </c>
      <c r="E2575" t="s">
        <v>65</v>
      </c>
      <c r="F2575" t="s">
        <v>61</v>
      </c>
      <c r="G2575" t="s">
        <v>53</v>
      </c>
      <c r="H2575" t="s">
        <v>28</v>
      </c>
      <c r="I2575">
        <v>1100</v>
      </c>
    </row>
    <row r="2576" spans="2:9" hidden="1" x14ac:dyDescent="0.2">
      <c r="B2576" t="str">
        <f t="shared" si="40"/>
        <v>201210apartmentmedian2_bed_rateSoutheast Burnaby</v>
      </c>
      <c r="C2576">
        <v>2012</v>
      </c>
      <c r="D2576">
        <v>10</v>
      </c>
      <c r="E2576" t="s">
        <v>65</v>
      </c>
      <c r="F2576" t="s">
        <v>61</v>
      </c>
      <c r="G2576" t="s">
        <v>53</v>
      </c>
      <c r="H2576" t="s">
        <v>29</v>
      </c>
      <c r="I2576">
        <v>950</v>
      </c>
    </row>
    <row r="2577" spans="2:9" hidden="1" x14ac:dyDescent="0.2">
      <c r="B2577" t="str">
        <f t="shared" si="40"/>
        <v>201210apartmentmedian2_bed_rateNorth Burnaby</v>
      </c>
      <c r="C2577">
        <v>2012</v>
      </c>
      <c r="D2577">
        <v>10</v>
      </c>
      <c r="E2577" t="s">
        <v>65</v>
      </c>
      <c r="F2577" t="s">
        <v>61</v>
      </c>
      <c r="G2577" t="s">
        <v>53</v>
      </c>
      <c r="H2577" t="s">
        <v>31</v>
      </c>
      <c r="I2577">
        <v>1150</v>
      </c>
    </row>
    <row r="2578" spans="2:9" hidden="1" x14ac:dyDescent="0.2">
      <c r="B2578" t="str">
        <f t="shared" si="40"/>
        <v>201210apartmentmedian2_bed_rateNew Westminster</v>
      </c>
      <c r="C2578">
        <v>2012</v>
      </c>
      <c r="D2578">
        <v>10</v>
      </c>
      <c r="E2578" t="s">
        <v>65</v>
      </c>
      <c r="F2578" t="s">
        <v>61</v>
      </c>
      <c r="G2578" t="s">
        <v>53</v>
      </c>
      <c r="H2578" t="s">
        <v>32</v>
      </c>
      <c r="I2578">
        <v>1050</v>
      </c>
    </row>
    <row r="2579" spans="2:9" hidden="1" x14ac:dyDescent="0.2">
      <c r="B2579" t="str">
        <f t="shared" si="40"/>
        <v>201210apartmentmedian2_bed_rateNorth Vancouver City</v>
      </c>
      <c r="C2579">
        <v>2012</v>
      </c>
      <c r="D2579">
        <v>10</v>
      </c>
      <c r="E2579" t="s">
        <v>65</v>
      </c>
      <c r="F2579" t="s">
        <v>61</v>
      </c>
      <c r="G2579" t="s">
        <v>53</v>
      </c>
      <c r="H2579" t="s">
        <v>60</v>
      </c>
      <c r="I2579">
        <v>1200</v>
      </c>
    </row>
    <row r="2580" spans="2:9" hidden="1" x14ac:dyDescent="0.2">
      <c r="B2580" t="str">
        <f t="shared" si="40"/>
        <v>201210apartmentmedian2_bed_rateNorth Vancouver DM</v>
      </c>
      <c r="C2580">
        <v>2012</v>
      </c>
      <c r="D2580">
        <v>10</v>
      </c>
      <c r="E2580" t="s">
        <v>65</v>
      </c>
      <c r="F2580" t="s">
        <v>61</v>
      </c>
      <c r="G2580" t="s">
        <v>53</v>
      </c>
      <c r="H2580" t="s">
        <v>34</v>
      </c>
      <c r="I2580">
        <v>1200</v>
      </c>
    </row>
    <row r="2581" spans="2:9" hidden="1" x14ac:dyDescent="0.2">
      <c r="B2581" t="str">
        <f t="shared" si="40"/>
        <v>201210apartmentmedian2_bed_rateWest Vancouver</v>
      </c>
      <c r="C2581">
        <v>2012</v>
      </c>
      <c r="D2581">
        <v>10</v>
      </c>
      <c r="E2581" t="s">
        <v>65</v>
      </c>
      <c r="F2581" t="s">
        <v>61</v>
      </c>
      <c r="G2581" t="s">
        <v>53</v>
      </c>
      <c r="H2581" t="s">
        <v>35</v>
      </c>
      <c r="I2581">
        <v>2250</v>
      </c>
    </row>
    <row r="2582" spans="2:9" hidden="1" x14ac:dyDescent="0.2">
      <c r="B2582" t="str">
        <f t="shared" si="40"/>
        <v>201210apartmentmedian2_bed_rateRichmond</v>
      </c>
      <c r="C2582">
        <v>2012</v>
      </c>
      <c r="D2582">
        <v>10</v>
      </c>
      <c r="E2582" t="s">
        <v>65</v>
      </c>
      <c r="F2582" t="s">
        <v>61</v>
      </c>
      <c r="G2582" t="s">
        <v>53</v>
      </c>
      <c r="H2582" t="s">
        <v>36</v>
      </c>
      <c r="I2582">
        <v>1148</v>
      </c>
    </row>
    <row r="2583" spans="2:9" hidden="1" x14ac:dyDescent="0.2">
      <c r="B2583" t="str">
        <f t="shared" si="40"/>
        <v>201210apartmentmedian2_bed_rateDelta</v>
      </c>
      <c r="C2583">
        <v>2012</v>
      </c>
      <c r="D2583">
        <v>10</v>
      </c>
      <c r="E2583" t="s">
        <v>65</v>
      </c>
      <c r="F2583" t="s">
        <v>61</v>
      </c>
      <c r="G2583" t="s">
        <v>53</v>
      </c>
      <c r="H2583" t="s">
        <v>37</v>
      </c>
      <c r="I2583">
        <v>1003</v>
      </c>
    </row>
    <row r="2584" spans="2:9" hidden="1" x14ac:dyDescent="0.2">
      <c r="B2584" t="str">
        <f t="shared" si="40"/>
        <v>201210apartmentmedian2_bed_rateSurrey</v>
      </c>
      <c r="C2584">
        <v>2012</v>
      </c>
      <c r="D2584">
        <v>10</v>
      </c>
      <c r="E2584" t="s">
        <v>65</v>
      </c>
      <c r="F2584" t="s">
        <v>61</v>
      </c>
      <c r="G2584" t="s">
        <v>53</v>
      </c>
      <c r="H2584" t="s">
        <v>38</v>
      </c>
      <c r="I2584">
        <v>860</v>
      </c>
    </row>
    <row r="2585" spans="2:9" hidden="1" x14ac:dyDescent="0.2">
      <c r="B2585" t="str">
        <f t="shared" si="40"/>
        <v>201210apartmentmedian2_bed_rateWhite Rock</v>
      </c>
      <c r="C2585">
        <v>2012</v>
      </c>
      <c r="D2585">
        <v>10</v>
      </c>
      <c r="E2585" t="s">
        <v>65</v>
      </c>
      <c r="F2585" t="s">
        <v>61</v>
      </c>
      <c r="G2585" t="s">
        <v>53</v>
      </c>
      <c r="H2585" t="s">
        <v>39</v>
      </c>
      <c r="I2585">
        <v>1000</v>
      </c>
    </row>
    <row r="2586" spans="2:9" hidden="1" x14ac:dyDescent="0.2">
      <c r="B2586" t="str">
        <f t="shared" si="40"/>
        <v>201210apartmentmedian2_bed_rateLangley City and Langley DM</v>
      </c>
      <c r="C2586">
        <v>2012</v>
      </c>
      <c r="D2586">
        <v>10</v>
      </c>
      <c r="E2586" t="s">
        <v>65</v>
      </c>
      <c r="F2586" t="s">
        <v>61</v>
      </c>
      <c r="G2586" t="s">
        <v>53</v>
      </c>
      <c r="H2586" t="s">
        <v>40</v>
      </c>
      <c r="I2586">
        <v>860</v>
      </c>
    </row>
    <row r="2587" spans="2:9" hidden="1" x14ac:dyDescent="0.2">
      <c r="B2587" t="str">
        <f t="shared" si="40"/>
        <v>201210apartmentmedian2_bed_rateTri-Cities</v>
      </c>
      <c r="C2587">
        <v>2012</v>
      </c>
      <c r="D2587">
        <v>10</v>
      </c>
      <c r="E2587" t="s">
        <v>65</v>
      </c>
      <c r="F2587" t="s">
        <v>61</v>
      </c>
      <c r="G2587" t="s">
        <v>53</v>
      </c>
      <c r="H2587" t="s">
        <v>41</v>
      </c>
      <c r="I2587">
        <v>975</v>
      </c>
    </row>
    <row r="2588" spans="2:9" hidden="1" x14ac:dyDescent="0.2">
      <c r="B2588" t="str">
        <f t="shared" si="40"/>
        <v>201210apartmentmedian2_bed_rateMaple Ridge/Pitt Meadows</v>
      </c>
      <c r="C2588">
        <v>2012</v>
      </c>
      <c r="D2588">
        <v>10</v>
      </c>
      <c r="E2588" t="s">
        <v>65</v>
      </c>
      <c r="F2588" t="s">
        <v>61</v>
      </c>
      <c r="G2588" t="s">
        <v>53</v>
      </c>
      <c r="H2588" t="s">
        <v>42</v>
      </c>
      <c r="I2588">
        <v>890</v>
      </c>
    </row>
    <row r="2589" spans="2:9" hidden="1" x14ac:dyDescent="0.2">
      <c r="B2589" t="str">
        <f t="shared" si="40"/>
        <v>201210apartmentmedian2_bed_rateVancouver</v>
      </c>
      <c r="C2589">
        <v>2012</v>
      </c>
      <c r="D2589">
        <v>10</v>
      </c>
      <c r="E2589" t="s">
        <v>65</v>
      </c>
      <c r="F2589" t="s">
        <v>61</v>
      </c>
      <c r="G2589" t="s">
        <v>53</v>
      </c>
      <c r="H2589" t="s">
        <v>43</v>
      </c>
      <c r="I2589">
        <v>1150</v>
      </c>
    </row>
    <row r="2590" spans="2:9" hidden="1" x14ac:dyDescent="0.2">
      <c r="B2590" t="str">
        <f t="shared" si="40"/>
        <v>201110apartmentmedian2_bed_rateWest End/Stanley Park</v>
      </c>
      <c r="C2590">
        <v>2011</v>
      </c>
      <c r="D2590">
        <v>10</v>
      </c>
      <c r="E2590" t="s">
        <v>65</v>
      </c>
      <c r="F2590" t="s">
        <v>61</v>
      </c>
      <c r="G2590" t="s">
        <v>53</v>
      </c>
      <c r="H2590" t="s">
        <v>12</v>
      </c>
      <c r="I2590">
        <v>1600</v>
      </c>
    </row>
    <row r="2591" spans="2:9" hidden="1" x14ac:dyDescent="0.2">
      <c r="B2591" t="str">
        <f t="shared" si="40"/>
        <v>201110apartmentmedian2_bed_rateEnglish Bay</v>
      </c>
      <c r="C2591">
        <v>2011</v>
      </c>
      <c r="D2591">
        <v>10</v>
      </c>
      <c r="E2591" t="s">
        <v>65</v>
      </c>
      <c r="F2591" t="s">
        <v>61</v>
      </c>
      <c r="G2591" t="s">
        <v>53</v>
      </c>
      <c r="H2591" t="s">
        <v>16</v>
      </c>
      <c r="I2591">
        <v>1600</v>
      </c>
    </row>
    <row r="2592" spans="2:9" hidden="1" x14ac:dyDescent="0.2">
      <c r="B2592" t="str">
        <f t="shared" si="40"/>
        <v>201110apartmentmedian2_bed_rateDowntown</v>
      </c>
      <c r="C2592">
        <v>2011</v>
      </c>
      <c r="D2592">
        <v>10</v>
      </c>
      <c r="E2592" t="s">
        <v>65</v>
      </c>
      <c r="F2592" t="s">
        <v>61</v>
      </c>
      <c r="G2592" t="s">
        <v>53</v>
      </c>
      <c r="H2592" t="s">
        <v>17</v>
      </c>
      <c r="I2592">
        <v>1625</v>
      </c>
    </row>
    <row r="2593" spans="2:9" hidden="1" x14ac:dyDescent="0.2">
      <c r="B2593" t="str">
        <f t="shared" si="40"/>
        <v>201110apartmentmedian2_bed_rateSouth Granville/Oak</v>
      </c>
      <c r="C2593">
        <v>2011</v>
      </c>
      <c r="D2593">
        <v>10</v>
      </c>
      <c r="E2593" t="s">
        <v>65</v>
      </c>
      <c r="F2593" t="s">
        <v>61</v>
      </c>
      <c r="G2593" t="s">
        <v>53</v>
      </c>
      <c r="H2593" t="s">
        <v>19</v>
      </c>
      <c r="I2593">
        <v>1490</v>
      </c>
    </row>
    <row r="2594" spans="2:9" hidden="1" x14ac:dyDescent="0.2">
      <c r="B2594" t="str">
        <f t="shared" si="40"/>
        <v>201110apartmentmedian2_bed_rateKitsilano/Point Grey</v>
      </c>
      <c r="C2594">
        <v>2011</v>
      </c>
      <c r="D2594">
        <v>10</v>
      </c>
      <c r="E2594" t="s">
        <v>65</v>
      </c>
      <c r="F2594" t="s">
        <v>61</v>
      </c>
      <c r="G2594" t="s">
        <v>53</v>
      </c>
      <c r="H2594" t="s">
        <v>20</v>
      </c>
      <c r="I2594">
        <v>1550</v>
      </c>
    </row>
    <row r="2595" spans="2:9" hidden="1" x14ac:dyDescent="0.2">
      <c r="B2595" t="str">
        <f t="shared" si="40"/>
        <v>201110apartmentmedian2_bed_rateWestside/Kerrisdale</v>
      </c>
      <c r="C2595">
        <v>2011</v>
      </c>
      <c r="D2595">
        <v>10</v>
      </c>
      <c r="E2595" t="s">
        <v>65</v>
      </c>
      <c r="F2595" t="s">
        <v>61</v>
      </c>
      <c r="G2595" t="s">
        <v>53</v>
      </c>
      <c r="H2595" t="s">
        <v>21</v>
      </c>
      <c r="I2595">
        <v>1713</v>
      </c>
    </row>
    <row r="2596" spans="2:9" hidden="1" x14ac:dyDescent="0.2">
      <c r="B2596" t="str">
        <f t="shared" si="40"/>
        <v>201110apartmentmedian2_bed_rateMarpole</v>
      </c>
      <c r="C2596">
        <v>2011</v>
      </c>
      <c r="D2596">
        <v>10</v>
      </c>
      <c r="E2596" t="s">
        <v>65</v>
      </c>
      <c r="F2596" t="s">
        <v>61</v>
      </c>
      <c r="G2596" t="s">
        <v>53</v>
      </c>
      <c r="H2596" t="s">
        <v>23</v>
      </c>
      <c r="I2596">
        <v>1068</v>
      </c>
    </row>
    <row r="2597" spans="2:9" hidden="1" x14ac:dyDescent="0.2">
      <c r="B2597" t="str">
        <f t="shared" si="40"/>
        <v>201110apartmentmedian2_bed_rateMount Pleasant/Renfrew Heights</v>
      </c>
      <c r="C2597">
        <v>2011</v>
      </c>
      <c r="D2597">
        <v>10</v>
      </c>
      <c r="E2597" t="s">
        <v>65</v>
      </c>
      <c r="F2597" t="s">
        <v>61</v>
      </c>
      <c r="G2597" t="s">
        <v>53</v>
      </c>
      <c r="H2597" t="s">
        <v>24</v>
      </c>
      <c r="I2597">
        <v>1200</v>
      </c>
    </row>
    <row r="2598" spans="2:9" hidden="1" x14ac:dyDescent="0.2">
      <c r="B2598" t="str">
        <f t="shared" si="40"/>
        <v>201110apartmentmedian2_bed_rateEast Hastings</v>
      </c>
      <c r="C2598">
        <v>2011</v>
      </c>
      <c r="D2598">
        <v>10</v>
      </c>
      <c r="E2598" t="s">
        <v>65</v>
      </c>
      <c r="F2598" t="s">
        <v>61</v>
      </c>
      <c r="G2598" t="s">
        <v>53</v>
      </c>
      <c r="H2598" t="s">
        <v>25</v>
      </c>
      <c r="I2598">
        <v>1010</v>
      </c>
    </row>
    <row r="2599" spans="2:9" hidden="1" x14ac:dyDescent="0.2">
      <c r="B2599" t="str">
        <f t="shared" si="40"/>
        <v>201110apartmentmedian2_bed_rateSoutheast Vancouver</v>
      </c>
      <c r="C2599">
        <v>2011</v>
      </c>
      <c r="D2599">
        <v>10</v>
      </c>
      <c r="E2599" t="s">
        <v>65</v>
      </c>
      <c r="F2599" t="s">
        <v>61</v>
      </c>
      <c r="G2599" t="s">
        <v>53</v>
      </c>
      <c r="H2599" t="s">
        <v>26</v>
      </c>
      <c r="I2599">
        <v>1285</v>
      </c>
    </row>
    <row r="2600" spans="2:9" hidden="1" x14ac:dyDescent="0.2">
      <c r="B2600" t="str">
        <f t="shared" si="40"/>
        <v>201110apartmentmedian2_bed_rateUniversity Endowment Lands</v>
      </c>
      <c r="C2600">
        <v>2011</v>
      </c>
      <c r="D2600">
        <v>10</v>
      </c>
      <c r="E2600" t="s">
        <v>65</v>
      </c>
      <c r="F2600" t="s">
        <v>61</v>
      </c>
      <c r="G2600" t="s">
        <v>53</v>
      </c>
      <c r="H2600" t="s">
        <v>27</v>
      </c>
      <c r="I2600">
        <v>2000</v>
      </c>
    </row>
    <row r="2601" spans="2:9" hidden="1" x14ac:dyDescent="0.2">
      <c r="B2601" t="str">
        <f t="shared" si="40"/>
        <v>201110apartmentmedian2_bed_rateCentral Park/Metrotown</v>
      </c>
      <c r="C2601">
        <v>2011</v>
      </c>
      <c r="D2601">
        <v>10</v>
      </c>
      <c r="E2601" t="s">
        <v>65</v>
      </c>
      <c r="F2601" t="s">
        <v>61</v>
      </c>
      <c r="G2601" t="s">
        <v>53</v>
      </c>
      <c r="H2601" t="s">
        <v>28</v>
      </c>
      <c r="I2601">
        <v>1085</v>
      </c>
    </row>
    <row r="2602" spans="2:9" hidden="1" x14ac:dyDescent="0.2">
      <c r="B2602" t="str">
        <f t="shared" si="40"/>
        <v>201110apartmentmedian2_bed_rateSoutheast Burnaby</v>
      </c>
      <c r="C2602">
        <v>2011</v>
      </c>
      <c r="D2602">
        <v>10</v>
      </c>
      <c r="E2602" t="s">
        <v>65</v>
      </c>
      <c r="F2602" t="s">
        <v>61</v>
      </c>
      <c r="G2602" t="s">
        <v>53</v>
      </c>
      <c r="H2602" t="s">
        <v>29</v>
      </c>
      <c r="I2602">
        <v>920</v>
      </c>
    </row>
    <row r="2603" spans="2:9" hidden="1" x14ac:dyDescent="0.2">
      <c r="B2603" t="str">
        <f t="shared" si="40"/>
        <v>201110apartmentmedian2_bed_rateNorth Burnaby</v>
      </c>
      <c r="C2603">
        <v>2011</v>
      </c>
      <c r="D2603">
        <v>10</v>
      </c>
      <c r="E2603" t="s">
        <v>65</v>
      </c>
      <c r="F2603" t="s">
        <v>61</v>
      </c>
      <c r="G2603" t="s">
        <v>53</v>
      </c>
      <c r="H2603" t="s">
        <v>31</v>
      </c>
      <c r="I2603">
        <v>1200</v>
      </c>
    </row>
    <row r="2604" spans="2:9" hidden="1" x14ac:dyDescent="0.2">
      <c r="B2604" t="str">
        <f t="shared" si="40"/>
        <v>201110apartmentmedian2_bed_rateNew Westminster</v>
      </c>
      <c r="C2604">
        <v>2011</v>
      </c>
      <c r="D2604">
        <v>10</v>
      </c>
      <c r="E2604" t="s">
        <v>65</v>
      </c>
      <c r="F2604" t="s">
        <v>61</v>
      </c>
      <c r="G2604" t="s">
        <v>53</v>
      </c>
      <c r="H2604" t="s">
        <v>32</v>
      </c>
      <c r="I2604">
        <v>1015</v>
      </c>
    </row>
    <row r="2605" spans="2:9" hidden="1" x14ac:dyDescent="0.2">
      <c r="B2605" t="str">
        <f t="shared" si="40"/>
        <v>201110apartmentmedian2_bed_rateNorth Vancouver City</v>
      </c>
      <c r="C2605">
        <v>2011</v>
      </c>
      <c r="D2605">
        <v>10</v>
      </c>
      <c r="E2605" t="s">
        <v>65</v>
      </c>
      <c r="F2605" t="s">
        <v>61</v>
      </c>
      <c r="G2605" t="s">
        <v>53</v>
      </c>
      <c r="H2605" t="s">
        <v>60</v>
      </c>
      <c r="I2605">
        <v>1150</v>
      </c>
    </row>
    <row r="2606" spans="2:9" hidden="1" x14ac:dyDescent="0.2">
      <c r="B2606" t="str">
        <f t="shared" si="40"/>
        <v>201110apartmentmedian2_bed_rateNorth Vancouver DM</v>
      </c>
      <c r="C2606">
        <v>2011</v>
      </c>
      <c r="D2606">
        <v>10</v>
      </c>
      <c r="E2606" t="s">
        <v>65</v>
      </c>
      <c r="F2606" t="s">
        <v>61</v>
      </c>
      <c r="G2606" t="s">
        <v>53</v>
      </c>
      <c r="H2606" t="s">
        <v>34</v>
      </c>
      <c r="I2606">
        <v>1200</v>
      </c>
    </row>
    <row r="2607" spans="2:9" hidden="1" x14ac:dyDescent="0.2">
      <c r="B2607" t="str">
        <f t="shared" si="40"/>
        <v>201110apartmentmedian2_bed_rateWest Vancouver</v>
      </c>
      <c r="C2607">
        <v>2011</v>
      </c>
      <c r="D2607">
        <v>10</v>
      </c>
      <c r="E2607" t="s">
        <v>65</v>
      </c>
      <c r="F2607" t="s">
        <v>61</v>
      </c>
      <c r="G2607" t="s">
        <v>53</v>
      </c>
      <c r="H2607" t="s">
        <v>35</v>
      </c>
      <c r="I2607">
        <v>2050</v>
      </c>
    </row>
    <row r="2608" spans="2:9" hidden="1" x14ac:dyDescent="0.2">
      <c r="B2608" t="str">
        <f t="shared" si="40"/>
        <v>201110apartmentmedian2_bed_rateRichmond</v>
      </c>
      <c r="C2608">
        <v>2011</v>
      </c>
      <c r="D2608">
        <v>10</v>
      </c>
      <c r="E2608" t="s">
        <v>65</v>
      </c>
      <c r="F2608" t="s">
        <v>61</v>
      </c>
      <c r="G2608" t="s">
        <v>53</v>
      </c>
      <c r="H2608" t="s">
        <v>36</v>
      </c>
      <c r="I2608">
        <v>1100</v>
      </c>
    </row>
    <row r="2609" spans="2:9" hidden="1" x14ac:dyDescent="0.2">
      <c r="B2609" t="str">
        <f t="shared" si="40"/>
        <v>201110apartmentmedian2_bed_rateDelta</v>
      </c>
      <c r="C2609">
        <v>2011</v>
      </c>
      <c r="D2609">
        <v>10</v>
      </c>
      <c r="E2609" t="s">
        <v>65</v>
      </c>
      <c r="F2609" t="s">
        <v>61</v>
      </c>
      <c r="G2609" t="s">
        <v>53</v>
      </c>
      <c r="H2609" t="s">
        <v>37</v>
      </c>
      <c r="I2609">
        <v>965</v>
      </c>
    </row>
    <row r="2610" spans="2:9" hidden="1" x14ac:dyDescent="0.2">
      <c r="B2610" t="str">
        <f t="shared" si="40"/>
        <v>201110apartmentmedian2_bed_rateSurrey</v>
      </c>
      <c r="C2610">
        <v>2011</v>
      </c>
      <c r="D2610">
        <v>10</v>
      </c>
      <c r="E2610" t="s">
        <v>65</v>
      </c>
      <c r="F2610" t="s">
        <v>61</v>
      </c>
      <c r="G2610" t="s">
        <v>53</v>
      </c>
      <c r="H2610" t="s">
        <v>38</v>
      </c>
      <c r="I2610">
        <v>875</v>
      </c>
    </row>
    <row r="2611" spans="2:9" hidden="1" x14ac:dyDescent="0.2">
      <c r="B2611" t="str">
        <f t="shared" si="40"/>
        <v>201110apartmentmedian2_bed_rateWhite Rock</v>
      </c>
      <c r="C2611">
        <v>2011</v>
      </c>
      <c r="D2611">
        <v>10</v>
      </c>
      <c r="E2611" t="s">
        <v>65</v>
      </c>
      <c r="F2611" t="s">
        <v>61</v>
      </c>
      <c r="G2611" t="s">
        <v>53</v>
      </c>
      <c r="H2611" t="s">
        <v>39</v>
      </c>
      <c r="I2611">
        <v>995</v>
      </c>
    </row>
    <row r="2612" spans="2:9" hidden="1" x14ac:dyDescent="0.2">
      <c r="B2612" t="str">
        <f t="shared" si="40"/>
        <v>201110apartmentmedian2_bed_rateLangley City and Langley DM</v>
      </c>
      <c r="C2612">
        <v>2011</v>
      </c>
      <c r="D2612">
        <v>10</v>
      </c>
      <c r="E2612" t="s">
        <v>65</v>
      </c>
      <c r="F2612" t="s">
        <v>61</v>
      </c>
      <c r="G2612" t="s">
        <v>53</v>
      </c>
      <c r="H2612" t="s">
        <v>40</v>
      </c>
      <c r="I2612">
        <v>860</v>
      </c>
    </row>
    <row r="2613" spans="2:9" hidden="1" x14ac:dyDescent="0.2">
      <c r="B2613" t="str">
        <f t="shared" si="40"/>
        <v>201110apartmentmedian2_bed_rateTri-Cities</v>
      </c>
      <c r="C2613">
        <v>2011</v>
      </c>
      <c r="D2613">
        <v>10</v>
      </c>
      <c r="E2613" t="s">
        <v>65</v>
      </c>
      <c r="F2613" t="s">
        <v>61</v>
      </c>
      <c r="G2613" t="s">
        <v>53</v>
      </c>
      <c r="H2613" t="s">
        <v>41</v>
      </c>
      <c r="I2613">
        <v>950</v>
      </c>
    </row>
    <row r="2614" spans="2:9" hidden="1" x14ac:dyDescent="0.2">
      <c r="B2614" t="str">
        <f t="shared" si="40"/>
        <v>201110apartmentmedian2_bed_rateMaple Ridge/Pitt Meadows</v>
      </c>
      <c r="C2614">
        <v>2011</v>
      </c>
      <c r="D2614">
        <v>10</v>
      </c>
      <c r="E2614" t="s">
        <v>65</v>
      </c>
      <c r="F2614" t="s">
        <v>61</v>
      </c>
      <c r="G2614" t="s">
        <v>53</v>
      </c>
      <c r="H2614" t="s">
        <v>42</v>
      </c>
      <c r="I2614">
        <v>900</v>
      </c>
    </row>
    <row r="2615" spans="2:9" hidden="1" x14ac:dyDescent="0.2">
      <c r="B2615" t="str">
        <f t="shared" si="40"/>
        <v>201110apartmentmedian2_bed_rateVancouver</v>
      </c>
      <c r="C2615">
        <v>2011</v>
      </c>
      <c r="D2615">
        <v>10</v>
      </c>
      <c r="E2615" t="s">
        <v>65</v>
      </c>
      <c r="F2615" t="s">
        <v>61</v>
      </c>
      <c r="G2615" t="s">
        <v>53</v>
      </c>
      <c r="H2615" t="s">
        <v>43</v>
      </c>
      <c r="I2615">
        <v>1100</v>
      </c>
    </row>
    <row r="2616" spans="2:9" hidden="1" x14ac:dyDescent="0.2">
      <c r="B2616" t="str">
        <f t="shared" si="40"/>
        <v>201010apartmentmedian2_bed_rateWest End/Stanley Park</v>
      </c>
      <c r="C2616">
        <v>2010</v>
      </c>
      <c r="D2616">
        <v>10</v>
      </c>
      <c r="E2616" t="s">
        <v>65</v>
      </c>
      <c r="F2616" t="s">
        <v>61</v>
      </c>
      <c r="G2616" t="s">
        <v>53</v>
      </c>
      <c r="H2616" t="s">
        <v>12</v>
      </c>
      <c r="I2616">
        <v>1675</v>
      </c>
    </row>
    <row r="2617" spans="2:9" hidden="1" x14ac:dyDescent="0.2">
      <c r="B2617" t="str">
        <f t="shared" si="40"/>
        <v>201010apartmentmedian2_bed_rateEnglish Bay</v>
      </c>
      <c r="C2617">
        <v>2010</v>
      </c>
      <c r="D2617">
        <v>10</v>
      </c>
      <c r="E2617" t="s">
        <v>65</v>
      </c>
      <c r="F2617" t="s">
        <v>61</v>
      </c>
      <c r="G2617" t="s">
        <v>53</v>
      </c>
      <c r="H2617" t="s">
        <v>16</v>
      </c>
      <c r="I2617">
        <v>1600</v>
      </c>
    </row>
    <row r="2618" spans="2:9" hidden="1" x14ac:dyDescent="0.2">
      <c r="B2618" t="str">
        <f t="shared" si="40"/>
        <v>201010apartmentmedian2_bed_rateDowntown</v>
      </c>
      <c r="C2618">
        <v>2010</v>
      </c>
      <c r="D2618">
        <v>10</v>
      </c>
      <c r="E2618" t="s">
        <v>65</v>
      </c>
      <c r="F2618" t="s">
        <v>61</v>
      </c>
      <c r="G2618" t="s">
        <v>53</v>
      </c>
      <c r="H2618" t="s">
        <v>17</v>
      </c>
      <c r="I2618">
        <v>1600</v>
      </c>
    </row>
    <row r="2619" spans="2:9" hidden="1" x14ac:dyDescent="0.2">
      <c r="B2619" t="str">
        <f t="shared" si="40"/>
        <v>201010apartmentmedian2_bed_rateSouth Granville/Oak</v>
      </c>
      <c r="C2619">
        <v>2010</v>
      </c>
      <c r="D2619">
        <v>10</v>
      </c>
      <c r="E2619" t="s">
        <v>65</v>
      </c>
      <c r="F2619" t="s">
        <v>61</v>
      </c>
      <c r="G2619" t="s">
        <v>53</v>
      </c>
      <c r="H2619" t="s">
        <v>19</v>
      </c>
      <c r="I2619">
        <v>1400</v>
      </c>
    </row>
    <row r="2620" spans="2:9" hidden="1" x14ac:dyDescent="0.2">
      <c r="B2620" t="str">
        <f t="shared" si="40"/>
        <v>201010apartmentmedian2_bed_rateKitsilano/Point Grey</v>
      </c>
      <c r="C2620">
        <v>2010</v>
      </c>
      <c r="D2620">
        <v>10</v>
      </c>
      <c r="E2620" t="s">
        <v>65</v>
      </c>
      <c r="F2620" t="s">
        <v>61</v>
      </c>
      <c r="G2620" t="s">
        <v>53</v>
      </c>
      <c r="H2620" t="s">
        <v>20</v>
      </c>
      <c r="I2620">
        <v>1450</v>
      </c>
    </row>
    <row r="2621" spans="2:9" hidden="1" x14ac:dyDescent="0.2">
      <c r="B2621" t="str">
        <f t="shared" si="40"/>
        <v>201010apartmentmedian2_bed_rateWestside/Kerrisdale</v>
      </c>
      <c r="C2621">
        <v>2010</v>
      </c>
      <c r="D2621">
        <v>10</v>
      </c>
      <c r="E2621" t="s">
        <v>65</v>
      </c>
      <c r="F2621" t="s">
        <v>61</v>
      </c>
      <c r="G2621" t="s">
        <v>53</v>
      </c>
      <c r="H2621" t="s">
        <v>21</v>
      </c>
      <c r="I2621">
        <v>1700</v>
      </c>
    </row>
    <row r="2622" spans="2:9" hidden="1" x14ac:dyDescent="0.2">
      <c r="B2622" t="str">
        <f t="shared" si="40"/>
        <v>201010apartmentmedian2_bed_rateMarpole</v>
      </c>
      <c r="C2622">
        <v>2010</v>
      </c>
      <c r="D2622">
        <v>10</v>
      </c>
      <c r="E2622" t="s">
        <v>65</v>
      </c>
      <c r="F2622" t="s">
        <v>61</v>
      </c>
      <c r="G2622" t="s">
        <v>53</v>
      </c>
      <c r="H2622" t="s">
        <v>23</v>
      </c>
      <c r="I2622">
        <v>1020</v>
      </c>
    </row>
    <row r="2623" spans="2:9" hidden="1" x14ac:dyDescent="0.2">
      <c r="B2623" t="str">
        <f t="shared" si="40"/>
        <v>201010apartmentmedian2_bed_rateMount Pleasant/Renfrew Heights</v>
      </c>
      <c r="C2623">
        <v>2010</v>
      </c>
      <c r="D2623">
        <v>10</v>
      </c>
      <c r="E2623" t="s">
        <v>65</v>
      </c>
      <c r="F2623" t="s">
        <v>61</v>
      </c>
      <c r="G2623" t="s">
        <v>53</v>
      </c>
      <c r="H2623" t="s">
        <v>24</v>
      </c>
      <c r="I2623">
        <v>1050</v>
      </c>
    </row>
    <row r="2624" spans="2:9" hidden="1" x14ac:dyDescent="0.2">
      <c r="B2624" t="str">
        <f t="shared" si="40"/>
        <v>201010apartmentmedian2_bed_rateEast Hastings</v>
      </c>
      <c r="C2624">
        <v>2010</v>
      </c>
      <c r="D2624">
        <v>10</v>
      </c>
      <c r="E2624" t="s">
        <v>65</v>
      </c>
      <c r="F2624" t="s">
        <v>61</v>
      </c>
      <c r="G2624" t="s">
        <v>53</v>
      </c>
      <c r="H2624" t="s">
        <v>25</v>
      </c>
      <c r="I2624">
        <v>1100</v>
      </c>
    </row>
    <row r="2625" spans="2:9" hidden="1" x14ac:dyDescent="0.2">
      <c r="B2625" t="str">
        <f t="shared" si="40"/>
        <v>201010apartmentmedian2_bed_rateSoutheast Vancouver</v>
      </c>
      <c r="C2625">
        <v>2010</v>
      </c>
      <c r="D2625">
        <v>10</v>
      </c>
      <c r="E2625" t="s">
        <v>65</v>
      </c>
      <c r="F2625" t="s">
        <v>61</v>
      </c>
      <c r="G2625" t="s">
        <v>53</v>
      </c>
      <c r="H2625" t="s">
        <v>26</v>
      </c>
      <c r="I2625">
        <v>1235</v>
      </c>
    </row>
    <row r="2626" spans="2:9" hidden="1" x14ac:dyDescent="0.2">
      <c r="B2626" t="str">
        <f t="shared" si="40"/>
        <v>201010apartmentmedian2_bed_rateUniversity Endowment Lands</v>
      </c>
      <c r="C2626">
        <v>2010</v>
      </c>
      <c r="D2626">
        <v>10</v>
      </c>
      <c r="E2626" t="s">
        <v>65</v>
      </c>
      <c r="F2626" t="s">
        <v>61</v>
      </c>
      <c r="G2626" t="s">
        <v>53</v>
      </c>
      <c r="H2626" t="s">
        <v>27</v>
      </c>
      <c r="I2626">
        <v>1725</v>
      </c>
    </row>
    <row r="2627" spans="2:9" hidden="1" x14ac:dyDescent="0.2">
      <c r="B2627" t="str">
        <f t="shared" si="40"/>
        <v>201010apartmentmedian2_bed_rateCentral Park/Metrotown</v>
      </c>
      <c r="C2627">
        <v>2010</v>
      </c>
      <c r="D2627">
        <v>10</v>
      </c>
      <c r="E2627" t="s">
        <v>65</v>
      </c>
      <c r="F2627" t="s">
        <v>61</v>
      </c>
      <c r="G2627" t="s">
        <v>53</v>
      </c>
      <c r="H2627" t="s">
        <v>28</v>
      </c>
      <c r="I2627">
        <v>1080</v>
      </c>
    </row>
    <row r="2628" spans="2:9" hidden="1" x14ac:dyDescent="0.2">
      <c r="B2628" t="str">
        <f t="shared" si="40"/>
        <v>201010apartmentmedian2_bed_rateSoutheast Burnaby</v>
      </c>
      <c r="C2628">
        <v>2010</v>
      </c>
      <c r="D2628">
        <v>10</v>
      </c>
      <c r="E2628" t="s">
        <v>65</v>
      </c>
      <c r="F2628" t="s">
        <v>61</v>
      </c>
      <c r="G2628" t="s">
        <v>53</v>
      </c>
      <c r="H2628" t="s">
        <v>29</v>
      </c>
      <c r="I2628">
        <v>920</v>
      </c>
    </row>
    <row r="2629" spans="2:9" hidden="1" x14ac:dyDescent="0.2">
      <c r="B2629" t="str">
        <f t="shared" si="40"/>
        <v>201010apartmentmedian2_bed_rateNorth Burnaby</v>
      </c>
      <c r="C2629">
        <v>2010</v>
      </c>
      <c r="D2629">
        <v>10</v>
      </c>
      <c r="E2629" t="s">
        <v>65</v>
      </c>
      <c r="F2629" t="s">
        <v>61</v>
      </c>
      <c r="G2629" t="s">
        <v>53</v>
      </c>
      <c r="H2629" t="s">
        <v>31</v>
      </c>
      <c r="I2629">
        <v>1130</v>
      </c>
    </row>
    <row r="2630" spans="2:9" hidden="1" x14ac:dyDescent="0.2">
      <c r="B2630" t="str">
        <f t="shared" ref="B2630:B2693" si="41">C2630&amp;D2630&amp;E2630&amp;F2630&amp;G2630&amp;H2630</f>
        <v>201010apartmentmedian2_bed_rateNew Westminster</v>
      </c>
      <c r="C2630">
        <v>2010</v>
      </c>
      <c r="D2630">
        <v>10</v>
      </c>
      <c r="E2630" t="s">
        <v>65</v>
      </c>
      <c r="F2630" t="s">
        <v>61</v>
      </c>
      <c r="G2630" t="s">
        <v>53</v>
      </c>
      <c r="H2630" t="s">
        <v>32</v>
      </c>
      <c r="I2630">
        <v>998</v>
      </c>
    </row>
    <row r="2631" spans="2:9" hidden="1" x14ac:dyDescent="0.2">
      <c r="B2631" t="str">
        <f t="shared" si="41"/>
        <v>201010apartmentmedian2_bed_rateNorth Vancouver City</v>
      </c>
      <c r="C2631">
        <v>2010</v>
      </c>
      <c r="D2631">
        <v>10</v>
      </c>
      <c r="E2631" t="s">
        <v>65</v>
      </c>
      <c r="F2631" t="s">
        <v>61</v>
      </c>
      <c r="G2631" t="s">
        <v>53</v>
      </c>
      <c r="H2631" t="s">
        <v>60</v>
      </c>
      <c r="I2631">
        <v>1100</v>
      </c>
    </row>
    <row r="2632" spans="2:9" hidden="1" x14ac:dyDescent="0.2">
      <c r="B2632" t="str">
        <f t="shared" si="41"/>
        <v>201010apartmentmedian2_bed_rateNorth Vancouver DM</v>
      </c>
      <c r="C2632">
        <v>2010</v>
      </c>
      <c r="D2632">
        <v>10</v>
      </c>
      <c r="E2632" t="s">
        <v>65</v>
      </c>
      <c r="F2632" t="s">
        <v>61</v>
      </c>
      <c r="G2632" t="s">
        <v>53</v>
      </c>
      <c r="H2632" t="s">
        <v>34</v>
      </c>
      <c r="I2632">
        <v>1175</v>
      </c>
    </row>
    <row r="2633" spans="2:9" hidden="1" x14ac:dyDescent="0.2">
      <c r="B2633" t="str">
        <f t="shared" si="41"/>
        <v>201010apartmentmedian2_bed_rateWest Vancouver</v>
      </c>
      <c r="C2633">
        <v>2010</v>
      </c>
      <c r="D2633">
        <v>10</v>
      </c>
      <c r="E2633" t="s">
        <v>65</v>
      </c>
      <c r="F2633" t="s">
        <v>61</v>
      </c>
      <c r="G2633" t="s">
        <v>53</v>
      </c>
      <c r="H2633" t="s">
        <v>35</v>
      </c>
      <c r="I2633">
        <v>1850</v>
      </c>
    </row>
    <row r="2634" spans="2:9" hidden="1" x14ac:dyDescent="0.2">
      <c r="B2634" t="str">
        <f t="shared" si="41"/>
        <v>201010apartmentmedian2_bed_rateRichmond</v>
      </c>
      <c r="C2634">
        <v>2010</v>
      </c>
      <c r="D2634">
        <v>10</v>
      </c>
      <c r="E2634" t="s">
        <v>65</v>
      </c>
      <c r="F2634" t="s">
        <v>61</v>
      </c>
      <c r="G2634" t="s">
        <v>53</v>
      </c>
      <c r="H2634" t="s">
        <v>36</v>
      </c>
      <c r="I2634">
        <v>1111</v>
      </c>
    </row>
    <row r="2635" spans="2:9" hidden="1" x14ac:dyDescent="0.2">
      <c r="B2635" t="str">
        <f t="shared" si="41"/>
        <v>201010apartmentmedian2_bed_rateDelta</v>
      </c>
      <c r="C2635">
        <v>2010</v>
      </c>
      <c r="D2635">
        <v>10</v>
      </c>
      <c r="E2635" t="s">
        <v>65</v>
      </c>
      <c r="F2635" t="s">
        <v>61</v>
      </c>
      <c r="G2635" t="s">
        <v>53</v>
      </c>
      <c r="H2635" t="s">
        <v>37</v>
      </c>
      <c r="I2635">
        <v>964</v>
      </c>
    </row>
    <row r="2636" spans="2:9" hidden="1" x14ac:dyDescent="0.2">
      <c r="B2636" t="str">
        <f t="shared" si="41"/>
        <v>201010apartmentmedian2_bed_rateSurrey</v>
      </c>
      <c r="C2636">
        <v>2010</v>
      </c>
      <c r="D2636">
        <v>10</v>
      </c>
      <c r="E2636" t="s">
        <v>65</v>
      </c>
      <c r="F2636" t="s">
        <v>61</v>
      </c>
      <c r="G2636" t="s">
        <v>53</v>
      </c>
      <c r="H2636" t="s">
        <v>38</v>
      </c>
      <c r="I2636">
        <v>860</v>
      </c>
    </row>
    <row r="2637" spans="2:9" hidden="1" x14ac:dyDescent="0.2">
      <c r="B2637" t="str">
        <f t="shared" si="41"/>
        <v>201010apartmentmedian2_bed_rateWhite Rock</v>
      </c>
      <c r="C2637">
        <v>2010</v>
      </c>
      <c r="D2637">
        <v>10</v>
      </c>
      <c r="E2637" t="s">
        <v>65</v>
      </c>
      <c r="F2637" t="s">
        <v>61</v>
      </c>
      <c r="G2637" t="s">
        <v>53</v>
      </c>
      <c r="H2637" t="s">
        <v>39</v>
      </c>
      <c r="I2637">
        <v>995</v>
      </c>
    </row>
    <row r="2638" spans="2:9" hidden="1" x14ac:dyDescent="0.2">
      <c r="B2638" t="str">
        <f t="shared" si="41"/>
        <v>201010apartmentmedian2_bed_rateLangley City and Langley DM</v>
      </c>
      <c r="C2638">
        <v>2010</v>
      </c>
      <c r="D2638">
        <v>10</v>
      </c>
      <c r="E2638" t="s">
        <v>65</v>
      </c>
      <c r="F2638" t="s">
        <v>61</v>
      </c>
      <c r="G2638" t="s">
        <v>53</v>
      </c>
      <c r="H2638" t="s">
        <v>40</v>
      </c>
      <c r="I2638">
        <v>840</v>
      </c>
    </row>
    <row r="2639" spans="2:9" hidden="1" x14ac:dyDescent="0.2">
      <c r="B2639" t="str">
        <f t="shared" si="41"/>
        <v>201010apartmentmedian2_bed_rateTri-Cities</v>
      </c>
      <c r="C2639">
        <v>2010</v>
      </c>
      <c r="D2639">
        <v>10</v>
      </c>
      <c r="E2639" t="s">
        <v>65</v>
      </c>
      <c r="F2639" t="s">
        <v>61</v>
      </c>
      <c r="G2639" t="s">
        <v>53</v>
      </c>
      <c r="H2639" t="s">
        <v>41</v>
      </c>
      <c r="I2639">
        <v>950</v>
      </c>
    </row>
    <row r="2640" spans="2:9" hidden="1" x14ac:dyDescent="0.2">
      <c r="B2640" t="str">
        <f t="shared" si="41"/>
        <v>201010apartmentmedian2_bed_rateMaple Ridge/Pitt Meadows</v>
      </c>
      <c r="C2640">
        <v>2010</v>
      </c>
      <c r="D2640">
        <v>10</v>
      </c>
      <c r="E2640" t="s">
        <v>65</v>
      </c>
      <c r="F2640" t="s">
        <v>61</v>
      </c>
      <c r="G2640" t="s">
        <v>53</v>
      </c>
      <c r="H2640" t="s">
        <v>42</v>
      </c>
      <c r="I2640">
        <v>850</v>
      </c>
    </row>
    <row r="2641" spans="2:9" hidden="1" x14ac:dyDescent="0.2">
      <c r="B2641" t="str">
        <f t="shared" si="41"/>
        <v>201010apartmentmedian2_bed_rateVancouver</v>
      </c>
      <c r="C2641">
        <v>2010</v>
      </c>
      <c r="D2641">
        <v>10</v>
      </c>
      <c r="E2641" t="s">
        <v>65</v>
      </c>
      <c r="F2641" t="s">
        <v>61</v>
      </c>
      <c r="G2641" t="s">
        <v>53</v>
      </c>
      <c r="H2641" t="s">
        <v>43</v>
      </c>
      <c r="I2641">
        <v>1085</v>
      </c>
    </row>
    <row r="2642" spans="2:9" hidden="1" x14ac:dyDescent="0.2">
      <c r="B2642" t="str">
        <f t="shared" si="41"/>
        <v>200910apartmentmedian2_bed_rateVancouver</v>
      </c>
      <c r="C2642">
        <v>2009</v>
      </c>
      <c r="D2642">
        <v>10</v>
      </c>
      <c r="E2642" t="s">
        <v>65</v>
      </c>
      <c r="F2642" t="s">
        <v>61</v>
      </c>
      <c r="G2642" t="s">
        <v>53</v>
      </c>
      <c r="H2642" t="s">
        <v>43</v>
      </c>
      <c r="I2642">
        <v>1050</v>
      </c>
    </row>
    <row r="2643" spans="2:9" hidden="1" x14ac:dyDescent="0.2">
      <c r="B2643" t="str">
        <f t="shared" si="41"/>
        <v>200810apartmentmedian2_bed_rateVancouver</v>
      </c>
      <c r="C2643">
        <v>2008</v>
      </c>
      <c r="D2643">
        <v>10</v>
      </c>
      <c r="E2643" t="s">
        <v>65</v>
      </c>
      <c r="F2643" t="s">
        <v>61</v>
      </c>
      <c r="G2643" t="s">
        <v>53</v>
      </c>
      <c r="H2643" t="s">
        <v>43</v>
      </c>
      <c r="I2643">
        <v>1000</v>
      </c>
    </row>
    <row r="2644" spans="2:9" hidden="1" x14ac:dyDescent="0.2">
      <c r="B2644" t="str">
        <f t="shared" si="41"/>
        <v>200710apartmentmedian2_bed_rateVancouver</v>
      </c>
      <c r="C2644">
        <v>2007</v>
      </c>
      <c r="D2644">
        <v>10</v>
      </c>
      <c r="E2644" t="s">
        <v>65</v>
      </c>
      <c r="F2644" t="s">
        <v>61</v>
      </c>
      <c r="G2644" t="s">
        <v>53</v>
      </c>
      <c r="H2644" t="s">
        <v>43</v>
      </c>
      <c r="I2644">
        <v>970</v>
      </c>
    </row>
    <row r="2645" spans="2:9" hidden="1" x14ac:dyDescent="0.2">
      <c r="B2645" t="str">
        <f t="shared" si="41"/>
        <v>200610apartmentmedian2_bed_rateVancouver</v>
      </c>
      <c r="C2645">
        <v>2006</v>
      </c>
      <c r="D2645">
        <v>10</v>
      </c>
      <c r="E2645" t="s">
        <v>65</v>
      </c>
      <c r="F2645" t="s">
        <v>61</v>
      </c>
      <c r="G2645" t="s">
        <v>53</v>
      </c>
      <c r="H2645" t="s">
        <v>43</v>
      </c>
      <c r="I2645">
        <v>940</v>
      </c>
    </row>
    <row r="2646" spans="2:9" hidden="1" x14ac:dyDescent="0.2">
      <c r="B2646" t="str">
        <f t="shared" si="41"/>
        <v>201910apartmentaverage2_bed_surveyWest End/Stanley Park</v>
      </c>
      <c r="C2646">
        <v>2019</v>
      </c>
      <c r="D2646">
        <v>10</v>
      </c>
      <c r="E2646" t="s">
        <v>65</v>
      </c>
      <c r="F2646" t="s">
        <v>59</v>
      </c>
      <c r="G2646" t="s">
        <v>54</v>
      </c>
      <c r="H2646" t="s">
        <v>12</v>
      </c>
      <c r="I2646" t="s">
        <v>13</v>
      </c>
    </row>
    <row r="2647" spans="2:9" hidden="1" x14ac:dyDescent="0.2">
      <c r="B2647" t="str">
        <f t="shared" si="41"/>
        <v>201910apartmentaverage2_bed_surveyEnglish Bay</v>
      </c>
      <c r="C2647">
        <v>2019</v>
      </c>
      <c r="D2647">
        <v>10</v>
      </c>
      <c r="E2647" t="s">
        <v>65</v>
      </c>
      <c r="F2647" t="s">
        <v>59</v>
      </c>
      <c r="G2647" t="s">
        <v>54</v>
      </c>
      <c r="H2647" t="s">
        <v>16</v>
      </c>
      <c r="I2647" t="s">
        <v>13</v>
      </c>
    </row>
    <row r="2648" spans="2:9" hidden="1" x14ac:dyDescent="0.2">
      <c r="B2648" t="str">
        <f t="shared" si="41"/>
        <v>201910apartmentaverage2_bed_surveyDowntown</v>
      </c>
      <c r="C2648">
        <v>2019</v>
      </c>
      <c r="D2648">
        <v>10</v>
      </c>
      <c r="E2648" t="s">
        <v>65</v>
      </c>
      <c r="F2648" t="s">
        <v>59</v>
      </c>
      <c r="G2648" t="s">
        <v>54</v>
      </c>
      <c r="H2648" t="s">
        <v>17</v>
      </c>
      <c r="I2648" t="s">
        <v>13</v>
      </c>
    </row>
    <row r="2649" spans="2:9" hidden="1" x14ac:dyDescent="0.2">
      <c r="B2649" t="str">
        <f t="shared" si="41"/>
        <v>201910apartmentaverage2_bed_surveySouth Granville/Oak</v>
      </c>
      <c r="C2649">
        <v>2019</v>
      </c>
      <c r="D2649">
        <v>10</v>
      </c>
      <c r="E2649" t="s">
        <v>65</v>
      </c>
      <c r="F2649" t="s">
        <v>59</v>
      </c>
      <c r="G2649" t="s">
        <v>54</v>
      </c>
      <c r="H2649" t="s">
        <v>19</v>
      </c>
      <c r="I2649" t="s">
        <v>13</v>
      </c>
    </row>
    <row r="2650" spans="2:9" hidden="1" x14ac:dyDescent="0.2">
      <c r="B2650" t="str">
        <f t="shared" si="41"/>
        <v>201910apartmentaverage2_bed_surveyKitsilano/Point Grey</v>
      </c>
      <c r="C2650">
        <v>2019</v>
      </c>
      <c r="D2650">
        <v>10</v>
      </c>
      <c r="E2650" t="s">
        <v>65</v>
      </c>
      <c r="F2650" t="s">
        <v>59</v>
      </c>
      <c r="G2650" t="s">
        <v>54</v>
      </c>
      <c r="H2650" t="s">
        <v>20</v>
      </c>
      <c r="I2650" t="s">
        <v>13</v>
      </c>
    </row>
    <row r="2651" spans="2:9" hidden="1" x14ac:dyDescent="0.2">
      <c r="B2651" t="str">
        <f t="shared" si="41"/>
        <v>201910apartmentaverage2_bed_surveyWestside/Kerrisdale</v>
      </c>
      <c r="C2651">
        <v>2019</v>
      </c>
      <c r="D2651">
        <v>10</v>
      </c>
      <c r="E2651" t="s">
        <v>65</v>
      </c>
      <c r="F2651" t="s">
        <v>59</v>
      </c>
      <c r="G2651" t="s">
        <v>54</v>
      </c>
      <c r="H2651" t="s">
        <v>21</v>
      </c>
      <c r="I2651" t="s">
        <v>13</v>
      </c>
    </row>
    <row r="2652" spans="2:9" hidden="1" x14ac:dyDescent="0.2">
      <c r="B2652" t="str">
        <f t="shared" si="41"/>
        <v>201910apartmentaverage2_bed_surveyMarpole</v>
      </c>
      <c r="C2652">
        <v>2019</v>
      </c>
      <c r="D2652">
        <v>10</v>
      </c>
      <c r="E2652" t="s">
        <v>65</v>
      </c>
      <c r="F2652" t="s">
        <v>59</v>
      </c>
      <c r="G2652" t="s">
        <v>54</v>
      </c>
      <c r="H2652" t="s">
        <v>23</v>
      </c>
      <c r="I2652" t="s">
        <v>13</v>
      </c>
    </row>
    <row r="2653" spans="2:9" hidden="1" x14ac:dyDescent="0.2">
      <c r="B2653" t="str">
        <f t="shared" si="41"/>
        <v>201910apartmentaverage2_bed_surveyMount Pleasant/Renfrew Heights</v>
      </c>
      <c r="C2653">
        <v>2019</v>
      </c>
      <c r="D2653">
        <v>10</v>
      </c>
      <c r="E2653" t="s">
        <v>65</v>
      </c>
      <c r="F2653" t="s">
        <v>59</v>
      </c>
      <c r="G2653" t="s">
        <v>54</v>
      </c>
      <c r="H2653" t="s">
        <v>24</v>
      </c>
      <c r="I2653" t="s">
        <v>13</v>
      </c>
    </row>
    <row r="2654" spans="2:9" hidden="1" x14ac:dyDescent="0.2">
      <c r="B2654" t="str">
        <f t="shared" si="41"/>
        <v>201910apartmentaverage2_bed_surveyEast Hastings</v>
      </c>
      <c r="C2654">
        <v>2019</v>
      </c>
      <c r="D2654">
        <v>10</v>
      </c>
      <c r="E2654" t="s">
        <v>65</v>
      </c>
      <c r="F2654" t="s">
        <v>59</v>
      </c>
      <c r="G2654" t="s">
        <v>54</v>
      </c>
      <c r="H2654" t="s">
        <v>25</v>
      </c>
      <c r="I2654" t="s">
        <v>15</v>
      </c>
    </row>
    <row r="2655" spans="2:9" hidden="1" x14ac:dyDescent="0.2">
      <c r="B2655" t="str">
        <f t="shared" si="41"/>
        <v>201910apartmentaverage2_bed_surveySoutheast Vancouver</v>
      </c>
      <c r="C2655">
        <v>2019</v>
      </c>
      <c r="D2655">
        <v>10</v>
      </c>
      <c r="E2655" t="s">
        <v>65</v>
      </c>
      <c r="F2655" t="s">
        <v>59</v>
      </c>
      <c r="G2655" t="s">
        <v>54</v>
      </c>
      <c r="H2655" t="s">
        <v>26</v>
      </c>
      <c r="I2655" t="s">
        <v>13</v>
      </c>
    </row>
    <row r="2656" spans="2:9" hidden="1" x14ac:dyDescent="0.2">
      <c r="B2656" t="str">
        <f t="shared" si="41"/>
        <v>201910apartmentaverage2_bed_surveyUniversity Endowment Lands</v>
      </c>
      <c r="C2656">
        <v>2019</v>
      </c>
      <c r="D2656">
        <v>10</v>
      </c>
      <c r="E2656" t="s">
        <v>65</v>
      </c>
      <c r="F2656" t="s">
        <v>59</v>
      </c>
      <c r="G2656" t="s">
        <v>54</v>
      </c>
      <c r="H2656" t="s">
        <v>27</v>
      </c>
      <c r="I2656" t="s">
        <v>13</v>
      </c>
    </row>
    <row r="2657" spans="2:9" hidden="1" x14ac:dyDescent="0.2">
      <c r="B2657" t="str">
        <f t="shared" si="41"/>
        <v>201910apartmentaverage2_bed_surveyCentral Park/Metrotown</v>
      </c>
      <c r="C2657">
        <v>2019</v>
      </c>
      <c r="D2657">
        <v>10</v>
      </c>
      <c r="E2657" t="s">
        <v>65</v>
      </c>
      <c r="F2657" t="s">
        <v>59</v>
      </c>
      <c r="G2657" t="s">
        <v>54</v>
      </c>
      <c r="H2657" t="s">
        <v>28</v>
      </c>
      <c r="I2657" t="s">
        <v>13</v>
      </c>
    </row>
    <row r="2658" spans="2:9" hidden="1" x14ac:dyDescent="0.2">
      <c r="B2658" t="str">
        <f t="shared" si="41"/>
        <v>201910apartmentaverage2_bed_surveySoutheast Burnaby</v>
      </c>
      <c r="C2658">
        <v>2019</v>
      </c>
      <c r="D2658">
        <v>10</v>
      </c>
      <c r="E2658" t="s">
        <v>65</v>
      </c>
      <c r="F2658" t="s">
        <v>59</v>
      </c>
      <c r="G2658" t="s">
        <v>54</v>
      </c>
      <c r="H2658" t="s">
        <v>29</v>
      </c>
      <c r="I2658" t="s">
        <v>13</v>
      </c>
    </row>
    <row r="2659" spans="2:9" hidden="1" x14ac:dyDescent="0.2">
      <c r="B2659" t="str">
        <f t="shared" si="41"/>
        <v>201910apartmentaverage2_bed_surveyNorth Burnaby</v>
      </c>
      <c r="C2659">
        <v>2019</v>
      </c>
      <c r="D2659">
        <v>10</v>
      </c>
      <c r="E2659" t="s">
        <v>65</v>
      </c>
      <c r="F2659" t="s">
        <v>59</v>
      </c>
      <c r="G2659" t="s">
        <v>54</v>
      </c>
      <c r="H2659" t="s">
        <v>31</v>
      </c>
      <c r="I2659" t="s">
        <v>13</v>
      </c>
    </row>
    <row r="2660" spans="2:9" hidden="1" x14ac:dyDescent="0.2">
      <c r="B2660" t="str">
        <f t="shared" si="41"/>
        <v>201910apartmentaverage2_bed_surveyNew Westminster</v>
      </c>
      <c r="C2660">
        <v>2019</v>
      </c>
      <c r="D2660">
        <v>10</v>
      </c>
      <c r="E2660" t="s">
        <v>65</v>
      </c>
      <c r="F2660" t="s">
        <v>59</v>
      </c>
      <c r="G2660" t="s">
        <v>54</v>
      </c>
      <c r="H2660" t="s">
        <v>32</v>
      </c>
      <c r="I2660" t="s">
        <v>13</v>
      </c>
    </row>
    <row r="2661" spans="2:9" hidden="1" x14ac:dyDescent="0.2">
      <c r="B2661" t="str">
        <f t="shared" si="41"/>
        <v>201910apartmentaverage2_bed_surveyNorth Vancouver CY</v>
      </c>
      <c r="C2661">
        <v>2019</v>
      </c>
      <c r="D2661">
        <v>10</v>
      </c>
      <c r="E2661" t="s">
        <v>65</v>
      </c>
      <c r="F2661" t="s">
        <v>59</v>
      </c>
      <c r="G2661" t="s">
        <v>54</v>
      </c>
      <c r="H2661" t="s">
        <v>33</v>
      </c>
      <c r="I2661" t="s">
        <v>13</v>
      </c>
    </row>
    <row r="2662" spans="2:9" hidden="1" x14ac:dyDescent="0.2">
      <c r="B2662" t="str">
        <f t="shared" si="41"/>
        <v>201910apartmentaverage2_bed_surveyNorth Vancouver DM</v>
      </c>
      <c r="C2662">
        <v>2019</v>
      </c>
      <c r="D2662">
        <v>10</v>
      </c>
      <c r="E2662" t="s">
        <v>65</v>
      </c>
      <c r="F2662" t="s">
        <v>59</v>
      </c>
      <c r="G2662" t="s">
        <v>54</v>
      </c>
      <c r="H2662" t="s">
        <v>34</v>
      </c>
      <c r="I2662" t="s">
        <v>13</v>
      </c>
    </row>
    <row r="2663" spans="2:9" hidden="1" x14ac:dyDescent="0.2">
      <c r="B2663" t="str">
        <f t="shared" si="41"/>
        <v>201910apartmentaverage2_bed_surveyWest Vancouver</v>
      </c>
      <c r="C2663">
        <v>2019</v>
      </c>
      <c r="D2663">
        <v>10</v>
      </c>
      <c r="E2663" t="s">
        <v>65</v>
      </c>
      <c r="F2663" t="s">
        <v>59</v>
      </c>
      <c r="G2663" t="s">
        <v>54</v>
      </c>
      <c r="H2663" t="s">
        <v>35</v>
      </c>
      <c r="I2663" t="s">
        <v>13</v>
      </c>
    </row>
    <row r="2664" spans="2:9" hidden="1" x14ac:dyDescent="0.2">
      <c r="B2664" t="str">
        <f t="shared" si="41"/>
        <v>201910apartmentaverage2_bed_surveyRichmond</v>
      </c>
      <c r="C2664">
        <v>2019</v>
      </c>
      <c r="D2664">
        <v>10</v>
      </c>
      <c r="E2664" t="s">
        <v>65</v>
      </c>
      <c r="F2664" t="s">
        <v>59</v>
      </c>
      <c r="G2664" t="s">
        <v>54</v>
      </c>
      <c r="H2664" t="s">
        <v>36</v>
      </c>
      <c r="I2664" t="s">
        <v>13</v>
      </c>
    </row>
    <row r="2665" spans="2:9" hidden="1" x14ac:dyDescent="0.2">
      <c r="B2665" t="str">
        <f t="shared" si="41"/>
        <v>201910apartmentaverage2_bed_surveyDelta</v>
      </c>
      <c r="C2665">
        <v>2019</v>
      </c>
      <c r="D2665">
        <v>10</v>
      </c>
      <c r="E2665" t="s">
        <v>65</v>
      </c>
      <c r="F2665" t="s">
        <v>59</v>
      </c>
      <c r="G2665" t="s">
        <v>54</v>
      </c>
      <c r="H2665" t="s">
        <v>37</v>
      </c>
      <c r="I2665" t="s">
        <v>13</v>
      </c>
    </row>
    <row r="2666" spans="2:9" hidden="1" x14ac:dyDescent="0.2">
      <c r="B2666" t="str">
        <f t="shared" si="41"/>
        <v>201910apartmentaverage2_bed_surveySurrey</v>
      </c>
      <c r="C2666">
        <v>2019</v>
      </c>
      <c r="D2666">
        <v>10</v>
      </c>
      <c r="E2666" t="s">
        <v>65</v>
      </c>
      <c r="F2666" t="s">
        <v>59</v>
      </c>
      <c r="G2666" t="s">
        <v>54</v>
      </c>
      <c r="H2666" t="s">
        <v>38</v>
      </c>
      <c r="I2666" t="s">
        <v>13</v>
      </c>
    </row>
    <row r="2667" spans="2:9" hidden="1" x14ac:dyDescent="0.2">
      <c r="B2667" t="str">
        <f t="shared" si="41"/>
        <v>201910apartmentaverage2_bed_surveyWhite Rock</v>
      </c>
      <c r="C2667">
        <v>2019</v>
      </c>
      <c r="D2667">
        <v>10</v>
      </c>
      <c r="E2667" t="s">
        <v>65</v>
      </c>
      <c r="F2667" t="s">
        <v>59</v>
      </c>
      <c r="G2667" t="s">
        <v>54</v>
      </c>
      <c r="H2667" t="s">
        <v>39</v>
      </c>
      <c r="I2667" t="s">
        <v>13</v>
      </c>
    </row>
    <row r="2668" spans="2:9" hidden="1" x14ac:dyDescent="0.2">
      <c r="B2668" t="str">
        <f t="shared" si="41"/>
        <v>201910apartmentaverage2_bed_surveyLangley City and Langley DM</v>
      </c>
      <c r="C2668">
        <v>2019</v>
      </c>
      <c r="D2668">
        <v>10</v>
      </c>
      <c r="E2668" t="s">
        <v>65</v>
      </c>
      <c r="F2668" t="s">
        <v>59</v>
      </c>
      <c r="G2668" t="s">
        <v>54</v>
      </c>
      <c r="H2668" t="s">
        <v>40</v>
      </c>
      <c r="I2668" t="s">
        <v>13</v>
      </c>
    </row>
    <row r="2669" spans="2:9" hidden="1" x14ac:dyDescent="0.2">
      <c r="B2669" t="str">
        <f t="shared" si="41"/>
        <v>201910apartmentaverage2_bed_surveyTri-Cities</v>
      </c>
      <c r="C2669">
        <v>2019</v>
      </c>
      <c r="D2669">
        <v>10</v>
      </c>
      <c r="E2669" t="s">
        <v>65</v>
      </c>
      <c r="F2669" t="s">
        <v>59</v>
      </c>
      <c r="G2669" t="s">
        <v>54</v>
      </c>
      <c r="H2669" t="s">
        <v>41</v>
      </c>
      <c r="I2669" t="s">
        <v>15</v>
      </c>
    </row>
    <row r="2670" spans="2:9" hidden="1" x14ac:dyDescent="0.2">
      <c r="B2670" t="str">
        <f t="shared" si="41"/>
        <v>201910apartmentaverage2_bed_surveyMaple Ridge/Pitt Meadows</v>
      </c>
      <c r="C2670">
        <v>2019</v>
      </c>
      <c r="D2670">
        <v>10</v>
      </c>
      <c r="E2670" t="s">
        <v>65</v>
      </c>
      <c r="F2670" t="s">
        <v>59</v>
      </c>
      <c r="G2670" t="s">
        <v>54</v>
      </c>
      <c r="H2670" t="s">
        <v>42</v>
      </c>
      <c r="I2670" t="s">
        <v>13</v>
      </c>
    </row>
    <row r="2671" spans="2:9" hidden="1" x14ac:dyDescent="0.2">
      <c r="B2671" t="str">
        <f t="shared" si="41"/>
        <v>201910apartmentaverage2_bed_surveyVancouver</v>
      </c>
      <c r="C2671">
        <v>2019</v>
      </c>
      <c r="D2671">
        <v>10</v>
      </c>
      <c r="E2671" t="s">
        <v>65</v>
      </c>
      <c r="F2671" t="s">
        <v>59</v>
      </c>
      <c r="G2671" t="s">
        <v>54</v>
      </c>
      <c r="H2671" t="s">
        <v>43</v>
      </c>
      <c r="I2671" t="s">
        <v>13</v>
      </c>
    </row>
    <row r="2672" spans="2:9" hidden="1" x14ac:dyDescent="0.2">
      <c r="B2672" t="str">
        <f t="shared" si="41"/>
        <v>201810apartmentaverage2_bed_surveyWest End/Stanley Park</v>
      </c>
      <c r="C2672">
        <v>2018</v>
      </c>
      <c r="D2672">
        <v>10</v>
      </c>
      <c r="E2672" t="s">
        <v>65</v>
      </c>
      <c r="F2672" t="s">
        <v>59</v>
      </c>
      <c r="G2672" t="s">
        <v>54</v>
      </c>
      <c r="H2672" t="s">
        <v>12</v>
      </c>
      <c r="I2672" t="s">
        <v>13</v>
      </c>
    </row>
    <row r="2673" spans="2:9" hidden="1" x14ac:dyDescent="0.2">
      <c r="B2673" t="str">
        <f t="shared" si="41"/>
        <v>201810apartmentaverage2_bed_surveyEnglish Bay</v>
      </c>
      <c r="C2673">
        <v>2018</v>
      </c>
      <c r="D2673">
        <v>10</v>
      </c>
      <c r="E2673" t="s">
        <v>65</v>
      </c>
      <c r="F2673" t="s">
        <v>59</v>
      </c>
      <c r="G2673" t="s">
        <v>54</v>
      </c>
      <c r="H2673" t="s">
        <v>16</v>
      </c>
      <c r="I2673" t="s">
        <v>13</v>
      </c>
    </row>
    <row r="2674" spans="2:9" hidden="1" x14ac:dyDescent="0.2">
      <c r="B2674" t="str">
        <f t="shared" si="41"/>
        <v>201810apartmentaverage2_bed_surveyDowntown</v>
      </c>
      <c r="C2674">
        <v>2018</v>
      </c>
      <c r="D2674">
        <v>10</v>
      </c>
      <c r="E2674" t="s">
        <v>65</v>
      </c>
      <c r="F2674" t="s">
        <v>59</v>
      </c>
      <c r="G2674" t="s">
        <v>54</v>
      </c>
      <c r="H2674" t="s">
        <v>17</v>
      </c>
      <c r="I2674" t="s">
        <v>13</v>
      </c>
    </row>
    <row r="2675" spans="2:9" hidden="1" x14ac:dyDescent="0.2">
      <c r="B2675" t="str">
        <f t="shared" si="41"/>
        <v>201810apartmentaverage2_bed_surveySouth Granville/Oak</v>
      </c>
      <c r="C2675">
        <v>2018</v>
      </c>
      <c r="D2675">
        <v>10</v>
      </c>
      <c r="E2675" t="s">
        <v>65</v>
      </c>
      <c r="F2675" t="s">
        <v>59</v>
      </c>
      <c r="G2675" t="s">
        <v>54</v>
      </c>
      <c r="H2675" t="s">
        <v>19</v>
      </c>
      <c r="I2675" t="s">
        <v>13</v>
      </c>
    </row>
    <row r="2676" spans="2:9" hidden="1" x14ac:dyDescent="0.2">
      <c r="B2676" t="str">
        <f t="shared" si="41"/>
        <v>201810apartmentaverage2_bed_surveyKitsilano/Point Grey</v>
      </c>
      <c r="C2676">
        <v>2018</v>
      </c>
      <c r="D2676">
        <v>10</v>
      </c>
      <c r="E2676" t="s">
        <v>65</v>
      </c>
      <c r="F2676" t="s">
        <v>59</v>
      </c>
      <c r="G2676" t="s">
        <v>54</v>
      </c>
      <c r="H2676" t="s">
        <v>20</v>
      </c>
      <c r="I2676" t="s">
        <v>13</v>
      </c>
    </row>
    <row r="2677" spans="2:9" hidden="1" x14ac:dyDescent="0.2">
      <c r="B2677" t="str">
        <f t="shared" si="41"/>
        <v>201810apartmentaverage2_bed_surveyWestside/Kerrisdale</v>
      </c>
      <c r="C2677">
        <v>2018</v>
      </c>
      <c r="D2677">
        <v>10</v>
      </c>
      <c r="E2677" t="s">
        <v>65</v>
      </c>
      <c r="F2677" t="s">
        <v>59</v>
      </c>
      <c r="G2677" t="s">
        <v>54</v>
      </c>
      <c r="H2677" t="s">
        <v>21</v>
      </c>
      <c r="I2677" t="s">
        <v>13</v>
      </c>
    </row>
    <row r="2678" spans="2:9" hidden="1" x14ac:dyDescent="0.2">
      <c r="B2678" t="str">
        <f t="shared" si="41"/>
        <v>201810apartmentaverage2_bed_surveyMarpole</v>
      </c>
      <c r="C2678">
        <v>2018</v>
      </c>
      <c r="D2678">
        <v>10</v>
      </c>
      <c r="E2678" t="s">
        <v>65</v>
      </c>
      <c r="F2678" t="s">
        <v>59</v>
      </c>
      <c r="G2678" t="s">
        <v>54</v>
      </c>
      <c r="H2678" t="s">
        <v>23</v>
      </c>
      <c r="I2678" t="s">
        <v>13</v>
      </c>
    </row>
    <row r="2679" spans="2:9" hidden="1" x14ac:dyDescent="0.2">
      <c r="B2679" t="str">
        <f t="shared" si="41"/>
        <v>201810apartmentaverage2_bed_surveyMount Pleasant/Renfrew Heights</v>
      </c>
      <c r="C2679">
        <v>2018</v>
      </c>
      <c r="D2679">
        <v>10</v>
      </c>
      <c r="E2679" t="s">
        <v>65</v>
      </c>
      <c r="F2679" t="s">
        <v>59</v>
      </c>
      <c r="G2679" t="s">
        <v>54</v>
      </c>
      <c r="H2679" t="s">
        <v>24</v>
      </c>
      <c r="I2679" t="s">
        <v>13</v>
      </c>
    </row>
    <row r="2680" spans="2:9" hidden="1" x14ac:dyDescent="0.2">
      <c r="B2680" t="str">
        <f t="shared" si="41"/>
        <v>201810apartmentaverage2_bed_surveyEast Hastings</v>
      </c>
      <c r="C2680">
        <v>2018</v>
      </c>
      <c r="D2680">
        <v>10</v>
      </c>
      <c r="E2680" t="s">
        <v>65</v>
      </c>
      <c r="F2680" t="s">
        <v>59</v>
      </c>
      <c r="G2680" t="s">
        <v>54</v>
      </c>
      <c r="H2680" t="s">
        <v>25</v>
      </c>
      <c r="I2680" t="s">
        <v>15</v>
      </c>
    </row>
    <row r="2681" spans="2:9" hidden="1" x14ac:dyDescent="0.2">
      <c r="B2681" t="str">
        <f t="shared" si="41"/>
        <v>201810apartmentaverage2_bed_surveySoutheast Vancouver</v>
      </c>
      <c r="C2681">
        <v>2018</v>
      </c>
      <c r="D2681">
        <v>10</v>
      </c>
      <c r="E2681" t="s">
        <v>65</v>
      </c>
      <c r="F2681" t="s">
        <v>59</v>
      </c>
      <c r="G2681" t="s">
        <v>54</v>
      </c>
      <c r="H2681" t="s">
        <v>26</v>
      </c>
      <c r="I2681" t="s">
        <v>13</v>
      </c>
    </row>
    <row r="2682" spans="2:9" hidden="1" x14ac:dyDescent="0.2">
      <c r="B2682" t="str">
        <f t="shared" si="41"/>
        <v>201810apartmentaverage2_bed_surveyUniversity Endowment Lands</v>
      </c>
      <c r="C2682">
        <v>2018</v>
      </c>
      <c r="D2682">
        <v>10</v>
      </c>
      <c r="E2682" t="s">
        <v>65</v>
      </c>
      <c r="F2682" t="s">
        <v>59</v>
      </c>
      <c r="G2682" t="s">
        <v>54</v>
      </c>
      <c r="H2682" t="s">
        <v>27</v>
      </c>
      <c r="I2682" t="s">
        <v>13</v>
      </c>
    </row>
    <row r="2683" spans="2:9" hidden="1" x14ac:dyDescent="0.2">
      <c r="B2683" t="str">
        <f t="shared" si="41"/>
        <v>201810apartmentaverage2_bed_surveyCentral Park/Metrotown</v>
      </c>
      <c r="C2683">
        <v>2018</v>
      </c>
      <c r="D2683">
        <v>10</v>
      </c>
      <c r="E2683" t="s">
        <v>65</v>
      </c>
      <c r="F2683" t="s">
        <v>59</v>
      </c>
      <c r="G2683" t="s">
        <v>54</v>
      </c>
      <c r="H2683" t="s">
        <v>28</v>
      </c>
      <c r="I2683" t="s">
        <v>13</v>
      </c>
    </row>
    <row r="2684" spans="2:9" hidden="1" x14ac:dyDescent="0.2">
      <c r="B2684" t="str">
        <f t="shared" si="41"/>
        <v>201810apartmentaverage2_bed_surveySoutheast Burnaby</v>
      </c>
      <c r="C2684">
        <v>2018</v>
      </c>
      <c r="D2684">
        <v>10</v>
      </c>
      <c r="E2684" t="s">
        <v>65</v>
      </c>
      <c r="F2684" t="s">
        <v>59</v>
      </c>
      <c r="G2684" t="s">
        <v>54</v>
      </c>
      <c r="H2684" t="s">
        <v>29</v>
      </c>
      <c r="I2684" t="s">
        <v>13</v>
      </c>
    </row>
    <row r="2685" spans="2:9" hidden="1" x14ac:dyDescent="0.2">
      <c r="B2685" t="str">
        <f t="shared" si="41"/>
        <v>201810apartmentaverage2_bed_surveyNorth Burnaby</v>
      </c>
      <c r="C2685">
        <v>2018</v>
      </c>
      <c r="D2685">
        <v>10</v>
      </c>
      <c r="E2685" t="s">
        <v>65</v>
      </c>
      <c r="F2685" t="s">
        <v>59</v>
      </c>
      <c r="G2685" t="s">
        <v>54</v>
      </c>
      <c r="H2685" t="s">
        <v>31</v>
      </c>
      <c r="I2685" t="s">
        <v>13</v>
      </c>
    </row>
    <row r="2686" spans="2:9" hidden="1" x14ac:dyDescent="0.2">
      <c r="B2686" t="str">
        <f t="shared" si="41"/>
        <v>201810apartmentaverage2_bed_surveyNew Westminster</v>
      </c>
      <c r="C2686">
        <v>2018</v>
      </c>
      <c r="D2686">
        <v>10</v>
      </c>
      <c r="E2686" t="s">
        <v>65</v>
      </c>
      <c r="F2686" t="s">
        <v>59</v>
      </c>
      <c r="G2686" t="s">
        <v>54</v>
      </c>
      <c r="H2686" t="s">
        <v>32</v>
      </c>
      <c r="I2686" t="s">
        <v>13</v>
      </c>
    </row>
    <row r="2687" spans="2:9" hidden="1" x14ac:dyDescent="0.2">
      <c r="B2687" t="str">
        <f t="shared" si="41"/>
        <v>201810apartmentaverage2_bed_surveyNorth Vancouver CY</v>
      </c>
      <c r="C2687">
        <v>2018</v>
      </c>
      <c r="D2687">
        <v>10</v>
      </c>
      <c r="E2687" t="s">
        <v>65</v>
      </c>
      <c r="F2687" t="s">
        <v>59</v>
      </c>
      <c r="G2687" t="s">
        <v>54</v>
      </c>
      <c r="H2687" t="s">
        <v>33</v>
      </c>
      <c r="I2687" t="s">
        <v>13</v>
      </c>
    </row>
    <row r="2688" spans="2:9" hidden="1" x14ac:dyDescent="0.2">
      <c r="B2688" t="str">
        <f t="shared" si="41"/>
        <v>201810apartmentaverage2_bed_surveyNorth Vancouver DM</v>
      </c>
      <c r="C2688">
        <v>2018</v>
      </c>
      <c r="D2688">
        <v>10</v>
      </c>
      <c r="E2688" t="s">
        <v>65</v>
      </c>
      <c r="F2688" t="s">
        <v>59</v>
      </c>
      <c r="G2688" t="s">
        <v>54</v>
      </c>
      <c r="H2688" t="s">
        <v>34</v>
      </c>
      <c r="I2688" t="s">
        <v>13</v>
      </c>
    </row>
    <row r="2689" spans="2:9" hidden="1" x14ac:dyDescent="0.2">
      <c r="B2689" t="str">
        <f t="shared" si="41"/>
        <v>201810apartmentaverage2_bed_surveyWest Vancouver</v>
      </c>
      <c r="C2689">
        <v>2018</v>
      </c>
      <c r="D2689">
        <v>10</v>
      </c>
      <c r="E2689" t="s">
        <v>65</v>
      </c>
      <c r="F2689" t="s">
        <v>59</v>
      </c>
      <c r="G2689" t="s">
        <v>54</v>
      </c>
      <c r="H2689" t="s">
        <v>35</v>
      </c>
      <c r="I2689" t="s">
        <v>13</v>
      </c>
    </row>
    <row r="2690" spans="2:9" hidden="1" x14ac:dyDescent="0.2">
      <c r="B2690" t="str">
        <f t="shared" si="41"/>
        <v>201810apartmentaverage2_bed_surveyRichmond</v>
      </c>
      <c r="C2690">
        <v>2018</v>
      </c>
      <c r="D2690">
        <v>10</v>
      </c>
      <c r="E2690" t="s">
        <v>65</v>
      </c>
      <c r="F2690" t="s">
        <v>59</v>
      </c>
      <c r="G2690" t="s">
        <v>54</v>
      </c>
      <c r="H2690" t="s">
        <v>36</v>
      </c>
      <c r="I2690" t="s">
        <v>13</v>
      </c>
    </row>
    <row r="2691" spans="2:9" hidden="1" x14ac:dyDescent="0.2">
      <c r="B2691" t="str">
        <f t="shared" si="41"/>
        <v>201810apartmentaverage2_bed_surveyDelta</v>
      </c>
      <c r="C2691">
        <v>2018</v>
      </c>
      <c r="D2691">
        <v>10</v>
      </c>
      <c r="E2691" t="s">
        <v>65</v>
      </c>
      <c r="F2691" t="s">
        <v>59</v>
      </c>
      <c r="G2691" t="s">
        <v>54</v>
      </c>
      <c r="H2691" t="s">
        <v>37</v>
      </c>
      <c r="I2691" t="s">
        <v>13</v>
      </c>
    </row>
    <row r="2692" spans="2:9" hidden="1" x14ac:dyDescent="0.2">
      <c r="B2692" t="str">
        <f t="shared" si="41"/>
        <v>201810apartmentaverage2_bed_surveySurrey</v>
      </c>
      <c r="C2692">
        <v>2018</v>
      </c>
      <c r="D2692">
        <v>10</v>
      </c>
      <c r="E2692" t="s">
        <v>65</v>
      </c>
      <c r="F2692" t="s">
        <v>59</v>
      </c>
      <c r="G2692" t="s">
        <v>54</v>
      </c>
      <c r="H2692" t="s">
        <v>38</v>
      </c>
      <c r="I2692" t="s">
        <v>13</v>
      </c>
    </row>
    <row r="2693" spans="2:9" hidden="1" x14ac:dyDescent="0.2">
      <c r="B2693" t="str">
        <f t="shared" si="41"/>
        <v>201810apartmentaverage2_bed_surveyWhite Rock</v>
      </c>
      <c r="C2693">
        <v>2018</v>
      </c>
      <c r="D2693">
        <v>10</v>
      </c>
      <c r="E2693" t="s">
        <v>65</v>
      </c>
      <c r="F2693" t="s">
        <v>59</v>
      </c>
      <c r="G2693" t="s">
        <v>54</v>
      </c>
      <c r="H2693" t="s">
        <v>39</v>
      </c>
      <c r="I2693" t="s">
        <v>13</v>
      </c>
    </row>
    <row r="2694" spans="2:9" hidden="1" x14ac:dyDescent="0.2">
      <c r="B2694" t="str">
        <f t="shared" ref="B2694:B2757" si="42">C2694&amp;D2694&amp;E2694&amp;F2694&amp;G2694&amp;H2694</f>
        <v>201810apartmentaverage2_bed_surveyLangley City and Langley DM</v>
      </c>
      <c r="C2694">
        <v>2018</v>
      </c>
      <c r="D2694">
        <v>10</v>
      </c>
      <c r="E2694" t="s">
        <v>65</v>
      </c>
      <c r="F2694" t="s">
        <v>59</v>
      </c>
      <c r="G2694" t="s">
        <v>54</v>
      </c>
      <c r="H2694" t="s">
        <v>40</v>
      </c>
      <c r="I2694" t="s">
        <v>13</v>
      </c>
    </row>
    <row r="2695" spans="2:9" hidden="1" x14ac:dyDescent="0.2">
      <c r="B2695" t="str">
        <f t="shared" si="42"/>
        <v>201810apartmentaverage2_bed_surveyTri-Cities</v>
      </c>
      <c r="C2695">
        <v>2018</v>
      </c>
      <c r="D2695">
        <v>10</v>
      </c>
      <c r="E2695" t="s">
        <v>65</v>
      </c>
      <c r="F2695" t="s">
        <v>59</v>
      </c>
      <c r="G2695" t="s">
        <v>54</v>
      </c>
      <c r="H2695" t="s">
        <v>41</v>
      </c>
      <c r="I2695" t="s">
        <v>13</v>
      </c>
    </row>
    <row r="2696" spans="2:9" hidden="1" x14ac:dyDescent="0.2">
      <c r="B2696" t="str">
        <f t="shared" si="42"/>
        <v>201810apartmentaverage2_bed_surveyMaple Ridge/Pitt Meadows</v>
      </c>
      <c r="C2696">
        <v>2018</v>
      </c>
      <c r="D2696">
        <v>10</v>
      </c>
      <c r="E2696" t="s">
        <v>65</v>
      </c>
      <c r="F2696" t="s">
        <v>59</v>
      </c>
      <c r="G2696" t="s">
        <v>54</v>
      </c>
      <c r="H2696" t="s">
        <v>42</v>
      </c>
      <c r="I2696" t="s">
        <v>13</v>
      </c>
    </row>
    <row r="2697" spans="2:9" hidden="1" x14ac:dyDescent="0.2">
      <c r="B2697" t="str">
        <f t="shared" si="42"/>
        <v>201810apartmentaverage2_bed_surveyVancouver</v>
      </c>
      <c r="C2697">
        <v>2018</v>
      </c>
      <c r="D2697">
        <v>10</v>
      </c>
      <c r="E2697" t="s">
        <v>65</v>
      </c>
      <c r="F2697" t="s">
        <v>59</v>
      </c>
      <c r="G2697" t="s">
        <v>54</v>
      </c>
      <c r="H2697" t="s">
        <v>43</v>
      </c>
      <c r="I2697" t="s">
        <v>13</v>
      </c>
    </row>
    <row r="2698" spans="2:9" hidden="1" x14ac:dyDescent="0.2">
      <c r="B2698" t="str">
        <f t="shared" si="42"/>
        <v>201710apartmentaverage2_bed_surveyWest End/Stanley Park</v>
      </c>
      <c r="C2698">
        <v>2017</v>
      </c>
      <c r="D2698">
        <v>10</v>
      </c>
      <c r="E2698" t="s">
        <v>65</v>
      </c>
      <c r="F2698" t="s">
        <v>59</v>
      </c>
      <c r="G2698" t="s">
        <v>54</v>
      </c>
      <c r="H2698" t="s">
        <v>12</v>
      </c>
      <c r="I2698" t="s">
        <v>13</v>
      </c>
    </row>
    <row r="2699" spans="2:9" hidden="1" x14ac:dyDescent="0.2">
      <c r="B2699" t="str">
        <f t="shared" si="42"/>
        <v>201710apartmentaverage2_bed_surveyEnglish Bay</v>
      </c>
      <c r="C2699">
        <v>2017</v>
      </c>
      <c r="D2699">
        <v>10</v>
      </c>
      <c r="E2699" t="s">
        <v>65</v>
      </c>
      <c r="F2699" t="s">
        <v>59</v>
      </c>
      <c r="G2699" t="s">
        <v>54</v>
      </c>
      <c r="H2699" t="s">
        <v>16</v>
      </c>
      <c r="I2699" t="s">
        <v>13</v>
      </c>
    </row>
    <row r="2700" spans="2:9" hidden="1" x14ac:dyDescent="0.2">
      <c r="B2700" t="str">
        <f t="shared" si="42"/>
        <v>201710apartmentaverage2_bed_surveyDowntown</v>
      </c>
      <c r="C2700">
        <v>2017</v>
      </c>
      <c r="D2700">
        <v>10</v>
      </c>
      <c r="E2700" t="s">
        <v>65</v>
      </c>
      <c r="F2700" t="s">
        <v>59</v>
      </c>
      <c r="G2700" t="s">
        <v>54</v>
      </c>
      <c r="H2700" t="s">
        <v>17</v>
      </c>
      <c r="I2700" t="s">
        <v>13</v>
      </c>
    </row>
    <row r="2701" spans="2:9" hidden="1" x14ac:dyDescent="0.2">
      <c r="B2701" t="str">
        <f t="shared" si="42"/>
        <v>201710apartmentaverage2_bed_surveySouth Granville/Oak</v>
      </c>
      <c r="C2701">
        <v>2017</v>
      </c>
      <c r="D2701">
        <v>10</v>
      </c>
      <c r="E2701" t="s">
        <v>65</v>
      </c>
      <c r="F2701" t="s">
        <v>59</v>
      </c>
      <c r="G2701" t="s">
        <v>54</v>
      </c>
      <c r="H2701" t="s">
        <v>19</v>
      </c>
      <c r="I2701" t="s">
        <v>13</v>
      </c>
    </row>
    <row r="2702" spans="2:9" hidden="1" x14ac:dyDescent="0.2">
      <c r="B2702" t="str">
        <f t="shared" si="42"/>
        <v>201710apartmentaverage2_bed_surveyKitsilano/Point Grey</v>
      </c>
      <c r="C2702">
        <v>2017</v>
      </c>
      <c r="D2702">
        <v>10</v>
      </c>
      <c r="E2702" t="s">
        <v>65</v>
      </c>
      <c r="F2702" t="s">
        <v>59</v>
      </c>
      <c r="G2702" t="s">
        <v>54</v>
      </c>
      <c r="H2702" t="s">
        <v>20</v>
      </c>
      <c r="I2702" t="s">
        <v>13</v>
      </c>
    </row>
    <row r="2703" spans="2:9" hidden="1" x14ac:dyDescent="0.2">
      <c r="B2703" t="str">
        <f t="shared" si="42"/>
        <v>201710apartmentaverage2_bed_surveyWestside/Kerrisdale</v>
      </c>
      <c r="C2703">
        <v>2017</v>
      </c>
      <c r="D2703">
        <v>10</v>
      </c>
      <c r="E2703" t="s">
        <v>65</v>
      </c>
      <c r="F2703" t="s">
        <v>59</v>
      </c>
      <c r="G2703" t="s">
        <v>54</v>
      </c>
      <c r="H2703" t="s">
        <v>21</v>
      </c>
      <c r="I2703" t="s">
        <v>15</v>
      </c>
    </row>
    <row r="2704" spans="2:9" hidden="1" x14ac:dyDescent="0.2">
      <c r="B2704" t="str">
        <f t="shared" si="42"/>
        <v>201710apartmentaverage2_bed_surveyMarpole</v>
      </c>
      <c r="C2704">
        <v>2017</v>
      </c>
      <c r="D2704">
        <v>10</v>
      </c>
      <c r="E2704" t="s">
        <v>65</v>
      </c>
      <c r="F2704" t="s">
        <v>59</v>
      </c>
      <c r="G2704" t="s">
        <v>54</v>
      </c>
      <c r="H2704" t="s">
        <v>23</v>
      </c>
      <c r="I2704" t="s">
        <v>13</v>
      </c>
    </row>
    <row r="2705" spans="2:9" hidden="1" x14ac:dyDescent="0.2">
      <c r="B2705" t="str">
        <f t="shared" si="42"/>
        <v>201710apartmentaverage2_bed_surveyMount Pleasant/Renfrew Heights</v>
      </c>
      <c r="C2705">
        <v>2017</v>
      </c>
      <c r="D2705">
        <v>10</v>
      </c>
      <c r="E2705" t="s">
        <v>65</v>
      </c>
      <c r="F2705" t="s">
        <v>59</v>
      </c>
      <c r="G2705" t="s">
        <v>54</v>
      </c>
      <c r="H2705" t="s">
        <v>24</v>
      </c>
      <c r="I2705" t="s">
        <v>13</v>
      </c>
    </row>
    <row r="2706" spans="2:9" hidden="1" x14ac:dyDescent="0.2">
      <c r="B2706" t="str">
        <f t="shared" si="42"/>
        <v>201710apartmentaverage2_bed_surveyEast Hastings</v>
      </c>
      <c r="C2706">
        <v>2017</v>
      </c>
      <c r="D2706">
        <v>10</v>
      </c>
      <c r="E2706" t="s">
        <v>65</v>
      </c>
      <c r="F2706" t="s">
        <v>59</v>
      </c>
      <c r="G2706" t="s">
        <v>54</v>
      </c>
      <c r="H2706" t="s">
        <v>25</v>
      </c>
      <c r="I2706" t="s">
        <v>15</v>
      </c>
    </row>
    <row r="2707" spans="2:9" hidden="1" x14ac:dyDescent="0.2">
      <c r="B2707" t="str">
        <f t="shared" si="42"/>
        <v>201710apartmentaverage2_bed_surveySoutheast Vancouver</v>
      </c>
      <c r="C2707">
        <v>2017</v>
      </c>
      <c r="D2707">
        <v>10</v>
      </c>
      <c r="E2707" t="s">
        <v>65</v>
      </c>
      <c r="F2707" t="s">
        <v>59</v>
      </c>
      <c r="G2707" t="s">
        <v>54</v>
      </c>
      <c r="H2707" t="s">
        <v>26</v>
      </c>
      <c r="I2707" t="s">
        <v>13</v>
      </c>
    </row>
    <row r="2708" spans="2:9" hidden="1" x14ac:dyDescent="0.2">
      <c r="B2708" t="str">
        <f t="shared" si="42"/>
        <v>201710apartmentaverage2_bed_surveyUniversity Endowment Lands</v>
      </c>
      <c r="C2708">
        <v>2017</v>
      </c>
      <c r="D2708">
        <v>10</v>
      </c>
      <c r="E2708" t="s">
        <v>65</v>
      </c>
      <c r="F2708" t="s">
        <v>59</v>
      </c>
      <c r="G2708" t="s">
        <v>54</v>
      </c>
      <c r="H2708" t="s">
        <v>27</v>
      </c>
      <c r="I2708" t="s">
        <v>13</v>
      </c>
    </row>
    <row r="2709" spans="2:9" hidden="1" x14ac:dyDescent="0.2">
      <c r="B2709" t="str">
        <f t="shared" si="42"/>
        <v>201710apartmentaverage2_bed_surveyCentral Park/Metrotown</v>
      </c>
      <c r="C2709">
        <v>2017</v>
      </c>
      <c r="D2709">
        <v>10</v>
      </c>
      <c r="E2709" t="s">
        <v>65</v>
      </c>
      <c r="F2709" t="s">
        <v>59</v>
      </c>
      <c r="G2709" t="s">
        <v>54</v>
      </c>
      <c r="H2709" t="s">
        <v>28</v>
      </c>
      <c r="I2709" t="s">
        <v>13</v>
      </c>
    </row>
    <row r="2710" spans="2:9" hidden="1" x14ac:dyDescent="0.2">
      <c r="B2710" t="str">
        <f t="shared" si="42"/>
        <v>201710apartmentaverage2_bed_surveySoutheast Burnaby</v>
      </c>
      <c r="C2710">
        <v>2017</v>
      </c>
      <c r="D2710">
        <v>10</v>
      </c>
      <c r="E2710" t="s">
        <v>65</v>
      </c>
      <c r="F2710" t="s">
        <v>59</v>
      </c>
      <c r="G2710" t="s">
        <v>54</v>
      </c>
      <c r="H2710" t="s">
        <v>29</v>
      </c>
      <c r="I2710" t="s">
        <v>13</v>
      </c>
    </row>
    <row r="2711" spans="2:9" hidden="1" x14ac:dyDescent="0.2">
      <c r="B2711" t="str">
        <f t="shared" si="42"/>
        <v>201710apartmentaverage2_bed_surveyNorth Burnaby</v>
      </c>
      <c r="C2711">
        <v>2017</v>
      </c>
      <c r="D2711">
        <v>10</v>
      </c>
      <c r="E2711" t="s">
        <v>65</v>
      </c>
      <c r="F2711" t="s">
        <v>59</v>
      </c>
      <c r="G2711" t="s">
        <v>54</v>
      </c>
      <c r="H2711" t="s">
        <v>31</v>
      </c>
      <c r="I2711" t="s">
        <v>13</v>
      </c>
    </row>
    <row r="2712" spans="2:9" hidden="1" x14ac:dyDescent="0.2">
      <c r="B2712" t="str">
        <f t="shared" si="42"/>
        <v>201710apartmentaverage2_bed_surveyNew Westminster</v>
      </c>
      <c r="C2712">
        <v>2017</v>
      </c>
      <c r="D2712">
        <v>10</v>
      </c>
      <c r="E2712" t="s">
        <v>65</v>
      </c>
      <c r="F2712" t="s">
        <v>59</v>
      </c>
      <c r="G2712" t="s">
        <v>54</v>
      </c>
      <c r="H2712" t="s">
        <v>32</v>
      </c>
      <c r="I2712" t="s">
        <v>13</v>
      </c>
    </row>
    <row r="2713" spans="2:9" hidden="1" x14ac:dyDescent="0.2">
      <c r="B2713" t="str">
        <f t="shared" si="42"/>
        <v>201710apartmentaverage2_bed_surveyNorth Vancouver CY</v>
      </c>
      <c r="C2713">
        <v>2017</v>
      </c>
      <c r="D2713">
        <v>10</v>
      </c>
      <c r="E2713" t="s">
        <v>65</v>
      </c>
      <c r="F2713" t="s">
        <v>59</v>
      </c>
      <c r="G2713" t="s">
        <v>54</v>
      </c>
      <c r="H2713" t="s">
        <v>33</v>
      </c>
      <c r="I2713" t="s">
        <v>13</v>
      </c>
    </row>
    <row r="2714" spans="2:9" hidden="1" x14ac:dyDescent="0.2">
      <c r="B2714" t="str">
        <f t="shared" si="42"/>
        <v>201710apartmentaverage2_bed_surveyNorth Vancouver DM</v>
      </c>
      <c r="C2714">
        <v>2017</v>
      </c>
      <c r="D2714">
        <v>10</v>
      </c>
      <c r="E2714" t="s">
        <v>65</v>
      </c>
      <c r="F2714" t="s">
        <v>59</v>
      </c>
      <c r="G2714" t="s">
        <v>54</v>
      </c>
      <c r="H2714" t="s">
        <v>34</v>
      </c>
      <c r="I2714" t="s">
        <v>13</v>
      </c>
    </row>
    <row r="2715" spans="2:9" hidden="1" x14ac:dyDescent="0.2">
      <c r="B2715" t="str">
        <f t="shared" si="42"/>
        <v>201710apartmentaverage2_bed_surveyWest Vancouver</v>
      </c>
      <c r="C2715">
        <v>2017</v>
      </c>
      <c r="D2715">
        <v>10</v>
      </c>
      <c r="E2715" t="s">
        <v>65</v>
      </c>
      <c r="F2715" t="s">
        <v>59</v>
      </c>
      <c r="G2715" t="s">
        <v>54</v>
      </c>
      <c r="H2715" t="s">
        <v>35</v>
      </c>
      <c r="I2715" t="s">
        <v>13</v>
      </c>
    </row>
    <row r="2716" spans="2:9" hidden="1" x14ac:dyDescent="0.2">
      <c r="B2716" t="str">
        <f t="shared" si="42"/>
        <v>201710apartmentaverage2_bed_surveyRichmond</v>
      </c>
      <c r="C2716">
        <v>2017</v>
      </c>
      <c r="D2716">
        <v>10</v>
      </c>
      <c r="E2716" t="s">
        <v>65</v>
      </c>
      <c r="F2716" t="s">
        <v>59</v>
      </c>
      <c r="G2716" t="s">
        <v>54</v>
      </c>
      <c r="H2716" t="s">
        <v>36</v>
      </c>
      <c r="I2716" t="s">
        <v>13</v>
      </c>
    </row>
    <row r="2717" spans="2:9" hidden="1" x14ac:dyDescent="0.2">
      <c r="B2717" t="str">
        <f t="shared" si="42"/>
        <v>201710apartmentaverage2_bed_surveyDelta</v>
      </c>
      <c r="C2717">
        <v>2017</v>
      </c>
      <c r="D2717">
        <v>10</v>
      </c>
      <c r="E2717" t="s">
        <v>65</v>
      </c>
      <c r="F2717" t="s">
        <v>59</v>
      </c>
      <c r="G2717" t="s">
        <v>54</v>
      </c>
      <c r="H2717" t="s">
        <v>37</v>
      </c>
      <c r="I2717" t="s">
        <v>13</v>
      </c>
    </row>
    <row r="2718" spans="2:9" hidden="1" x14ac:dyDescent="0.2">
      <c r="B2718" t="str">
        <f t="shared" si="42"/>
        <v>201710apartmentaverage2_bed_surveySurrey</v>
      </c>
      <c r="C2718">
        <v>2017</v>
      </c>
      <c r="D2718">
        <v>10</v>
      </c>
      <c r="E2718" t="s">
        <v>65</v>
      </c>
      <c r="F2718" t="s">
        <v>59</v>
      </c>
      <c r="G2718" t="s">
        <v>54</v>
      </c>
      <c r="H2718" t="s">
        <v>38</v>
      </c>
      <c r="I2718" t="s">
        <v>13</v>
      </c>
    </row>
    <row r="2719" spans="2:9" hidden="1" x14ac:dyDescent="0.2">
      <c r="B2719" t="str">
        <f t="shared" si="42"/>
        <v>201710apartmentaverage2_bed_surveyWhite Rock</v>
      </c>
      <c r="C2719">
        <v>2017</v>
      </c>
      <c r="D2719">
        <v>10</v>
      </c>
      <c r="E2719" t="s">
        <v>65</v>
      </c>
      <c r="F2719" t="s">
        <v>59</v>
      </c>
      <c r="G2719" t="s">
        <v>54</v>
      </c>
      <c r="H2719" t="s">
        <v>39</v>
      </c>
      <c r="I2719" t="s">
        <v>13</v>
      </c>
    </row>
    <row r="2720" spans="2:9" hidden="1" x14ac:dyDescent="0.2">
      <c r="B2720" t="str">
        <f t="shared" si="42"/>
        <v>201710apartmentaverage2_bed_surveyLangley City and Langley DM</v>
      </c>
      <c r="C2720">
        <v>2017</v>
      </c>
      <c r="D2720">
        <v>10</v>
      </c>
      <c r="E2720" t="s">
        <v>65</v>
      </c>
      <c r="F2720" t="s">
        <v>59</v>
      </c>
      <c r="G2720" t="s">
        <v>54</v>
      </c>
      <c r="H2720" t="s">
        <v>40</v>
      </c>
      <c r="I2720" t="s">
        <v>13</v>
      </c>
    </row>
    <row r="2721" spans="2:9" hidden="1" x14ac:dyDescent="0.2">
      <c r="B2721" t="str">
        <f t="shared" si="42"/>
        <v>201710apartmentaverage2_bed_surveyTri-Cities</v>
      </c>
      <c r="C2721">
        <v>2017</v>
      </c>
      <c r="D2721">
        <v>10</v>
      </c>
      <c r="E2721" t="s">
        <v>65</v>
      </c>
      <c r="F2721" t="s">
        <v>59</v>
      </c>
      <c r="G2721" t="s">
        <v>54</v>
      </c>
      <c r="H2721" t="s">
        <v>41</v>
      </c>
      <c r="I2721" t="s">
        <v>13</v>
      </c>
    </row>
    <row r="2722" spans="2:9" hidden="1" x14ac:dyDescent="0.2">
      <c r="B2722" t="str">
        <f t="shared" si="42"/>
        <v>201710apartmentaverage2_bed_surveyMaple Ridge/Pitt Meadows</v>
      </c>
      <c r="C2722">
        <v>2017</v>
      </c>
      <c r="D2722">
        <v>10</v>
      </c>
      <c r="E2722" t="s">
        <v>65</v>
      </c>
      <c r="F2722" t="s">
        <v>59</v>
      </c>
      <c r="G2722" t="s">
        <v>54</v>
      </c>
      <c r="H2722" t="s">
        <v>42</v>
      </c>
      <c r="I2722" t="s">
        <v>13</v>
      </c>
    </row>
    <row r="2723" spans="2:9" hidden="1" x14ac:dyDescent="0.2">
      <c r="B2723" t="str">
        <f t="shared" si="42"/>
        <v>201710apartmentaverage2_bed_surveyVancouver</v>
      </c>
      <c r="C2723">
        <v>2017</v>
      </c>
      <c r="D2723">
        <v>10</v>
      </c>
      <c r="E2723" t="s">
        <v>65</v>
      </c>
      <c r="F2723" t="s">
        <v>59</v>
      </c>
      <c r="G2723" t="s">
        <v>54</v>
      </c>
      <c r="H2723" t="s">
        <v>43</v>
      </c>
      <c r="I2723" t="s">
        <v>13</v>
      </c>
    </row>
    <row r="2724" spans="2:9" hidden="1" x14ac:dyDescent="0.2">
      <c r="B2724" t="str">
        <f t="shared" si="42"/>
        <v>201610apartmentaverage2_bed_surveyWest End/Stanley Park</v>
      </c>
      <c r="C2724">
        <v>2016</v>
      </c>
      <c r="D2724">
        <v>10</v>
      </c>
      <c r="E2724" t="s">
        <v>65</v>
      </c>
      <c r="F2724" t="s">
        <v>59</v>
      </c>
      <c r="G2724" t="s">
        <v>54</v>
      </c>
      <c r="H2724" t="s">
        <v>12</v>
      </c>
      <c r="I2724" t="s">
        <v>13</v>
      </c>
    </row>
    <row r="2725" spans="2:9" hidden="1" x14ac:dyDescent="0.2">
      <c r="B2725" t="str">
        <f t="shared" si="42"/>
        <v>201610apartmentaverage2_bed_surveyEnglish Bay</v>
      </c>
      <c r="C2725">
        <v>2016</v>
      </c>
      <c r="D2725">
        <v>10</v>
      </c>
      <c r="E2725" t="s">
        <v>65</v>
      </c>
      <c r="F2725" t="s">
        <v>59</v>
      </c>
      <c r="G2725" t="s">
        <v>54</v>
      </c>
      <c r="H2725" t="s">
        <v>16</v>
      </c>
      <c r="I2725" t="s">
        <v>13</v>
      </c>
    </row>
    <row r="2726" spans="2:9" hidden="1" x14ac:dyDescent="0.2">
      <c r="B2726" t="str">
        <f t="shared" si="42"/>
        <v>201610apartmentaverage2_bed_surveyDowntown</v>
      </c>
      <c r="C2726">
        <v>2016</v>
      </c>
      <c r="D2726">
        <v>10</v>
      </c>
      <c r="E2726" t="s">
        <v>65</v>
      </c>
      <c r="F2726" t="s">
        <v>59</v>
      </c>
      <c r="G2726" t="s">
        <v>54</v>
      </c>
      <c r="H2726" t="s">
        <v>17</v>
      </c>
      <c r="I2726" t="s">
        <v>13</v>
      </c>
    </row>
    <row r="2727" spans="2:9" hidden="1" x14ac:dyDescent="0.2">
      <c r="B2727" t="str">
        <f t="shared" si="42"/>
        <v>201610apartmentaverage2_bed_surveySouth Granville/Oak</v>
      </c>
      <c r="C2727">
        <v>2016</v>
      </c>
      <c r="D2727">
        <v>10</v>
      </c>
      <c r="E2727" t="s">
        <v>65</v>
      </c>
      <c r="F2727" t="s">
        <v>59</v>
      </c>
      <c r="G2727" t="s">
        <v>54</v>
      </c>
      <c r="H2727" t="s">
        <v>19</v>
      </c>
      <c r="I2727" t="s">
        <v>13</v>
      </c>
    </row>
    <row r="2728" spans="2:9" hidden="1" x14ac:dyDescent="0.2">
      <c r="B2728" t="str">
        <f t="shared" si="42"/>
        <v>201610apartmentaverage2_bed_surveyKitsilano/Point Grey</v>
      </c>
      <c r="C2728">
        <v>2016</v>
      </c>
      <c r="D2728">
        <v>10</v>
      </c>
      <c r="E2728" t="s">
        <v>65</v>
      </c>
      <c r="F2728" t="s">
        <v>59</v>
      </c>
      <c r="G2728" t="s">
        <v>54</v>
      </c>
      <c r="H2728" t="s">
        <v>20</v>
      </c>
      <c r="I2728" t="s">
        <v>13</v>
      </c>
    </row>
    <row r="2729" spans="2:9" hidden="1" x14ac:dyDescent="0.2">
      <c r="B2729" t="str">
        <f t="shared" si="42"/>
        <v>201610apartmentaverage2_bed_surveyWestside/Kerrisdale</v>
      </c>
      <c r="C2729">
        <v>2016</v>
      </c>
      <c r="D2729">
        <v>10</v>
      </c>
      <c r="E2729" t="s">
        <v>65</v>
      </c>
      <c r="F2729" t="s">
        <v>59</v>
      </c>
      <c r="G2729" t="s">
        <v>54</v>
      </c>
      <c r="H2729" t="s">
        <v>21</v>
      </c>
      <c r="I2729" t="s">
        <v>13</v>
      </c>
    </row>
    <row r="2730" spans="2:9" hidden="1" x14ac:dyDescent="0.2">
      <c r="B2730" t="str">
        <f t="shared" si="42"/>
        <v>201610apartmentaverage2_bed_surveyMarpole</v>
      </c>
      <c r="C2730">
        <v>2016</v>
      </c>
      <c r="D2730">
        <v>10</v>
      </c>
      <c r="E2730" t="s">
        <v>65</v>
      </c>
      <c r="F2730" t="s">
        <v>59</v>
      </c>
      <c r="G2730" t="s">
        <v>54</v>
      </c>
      <c r="H2730" t="s">
        <v>23</v>
      </c>
      <c r="I2730" t="s">
        <v>13</v>
      </c>
    </row>
    <row r="2731" spans="2:9" hidden="1" x14ac:dyDescent="0.2">
      <c r="B2731" t="str">
        <f t="shared" si="42"/>
        <v>201610apartmentaverage2_bed_surveyMount Pleasant/Renfrew Heights</v>
      </c>
      <c r="C2731">
        <v>2016</v>
      </c>
      <c r="D2731">
        <v>10</v>
      </c>
      <c r="E2731" t="s">
        <v>65</v>
      </c>
      <c r="F2731" t="s">
        <v>59</v>
      </c>
      <c r="G2731" t="s">
        <v>54</v>
      </c>
      <c r="H2731" t="s">
        <v>24</v>
      </c>
      <c r="I2731" t="s">
        <v>13</v>
      </c>
    </row>
    <row r="2732" spans="2:9" hidden="1" x14ac:dyDescent="0.2">
      <c r="B2732" t="str">
        <f t="shared" si="42"/>
        <v>201610apartmentaverage2_bed_surveyEast Hastings</v>
      </c>
      <c r="C2732">
        <v>2016</v>
      </c>
      <c r="D2732">
        <v>10</v>
      </c>
      <c r="E2732" t="s">
        <v>65</v>
      </c>
      <c r="F2732" t="s">
        <v>59</v>
      </c>
      <c r="G2732" t="s">
        <v>54</v>
      </c>
      <c r="H2732" t="s">
        <v>25</v>
      </c>
      <c r="I2732" t="s">
        <v>15</v>
      </c>
    </row>
    <row r="2733" spans="2:9" hidden="1" x14ac:dyDescent="0.2">
      <c r="B2733" t="str">
        <f t="shared" si="42"/>
        <v>201610apartmentaverage2_bed_surveySoutheast Vancouver</v>
      </c>
      <c r="C2733">
        <v>2016</v>
      </c>
      <c r="D2733">
        <v>10</v>
      </c>
      <c r="E2733" t="s">
        <v>65</v>
      </c>
      <c r="F2733" t="s">
        <v>59</v>
      </c>
      <c r="G2733" t="s">
        <v>54</v>
      </c>
      <c r="H2733" t="s">
        <v>26</v>
      </c>
      <c r="I2733" t="s">
        <v>13</v>
      </c>
    </row>
    <row r="2734" spans="2:9" hidden="1" x14ac:dyDescent="0.2">
      <c r="B2734" t="str">
        <f t="shared" si="42"/>
        <v>201610apartmentaverage2_bed_surveyUniversity Endowment Lands</v>
      </c>
      <c r="C2734">
        <v>2016</v>
      </c>
      <c r="D2734">
        <v>10</v>
      </c>
      <c r="E2734" t="s">
        <v>65</v>
      </c>
      <c r="F2734" t="s">
        <v>59</v>
      </c>
      <c r="G2734" t="s">
        <v>54</v>
      </c>
      <c r="H2734" t="s">
        <v>27</v>
      </c>
      <c r="I2734" t="s">
        <v>13</v>
      </c>
    </row>
    <row r="2735" spans="2:9" hidden="1" x14ac:dyDescent="0.2">
      <c r="B2735" t="str">
        <f t="shared" si="42"/>
        <v>201610apartmentaverage2_bed_surveyCentral Park/Metrotown</v>
      </c>
      <c r="C2735">
        <v>2016</v>
      </c>
      <c r="D2735">
        <v>10</v>
      </c>
      <c r="E2735" t="s">
        <v>65</v>
      </c>
      <c r="F2735" t="s">
        <v>59</v>
      </c>
      <c r="G2735" t="s">
        <v>54</v>
      </c>
      <c r="H2735" t="s">
        <v>28</v>
      </c>
      <c r="I2735" t="s">
        <v>13</v>
      </c>
    </row>
    <row r="2736" spans="2:9" hidden="1" x14ac:dyDescent="0.2">
      <c r="B2736" t="str">
        <f t="shared" si="42"/>
        <v>201610apartmentaverage2_bed_surveySoutheast Burnaby</v>
      </c>
      <c r="C2736">
        <v>2016</v>
      </c>
      <c r="D2736">
        <v>10</v>
      </c>
      <c r="E2736" t="s">
        <v>65</v>
      </c>
      <c r="F2736" t="s">
        <v>59</v>
      </c>
      <c r="G2736" t="s">
        <v>54</v>
      </c>
      <c r="H2736" t="s">
        <v>29</v>
      </c>
      <c r="I2736" t="s">
        <v>13</v>
      </c>
    </row>
    <row r="2737" spans="2:9" hidden="1" x14ac:dyDescent="0.2">
      <c r="B2737" t="str">
        <f t="shared" si="42"/>
        <v>201610apartmentaverage2_bed_surveyNorth Burnaby</v>
      </c>
      <c r="C2737">
        <v>2016</v>
      </c>
      <c r="D2737">
        <v>10</v>
      </c>
      <c r="E2737" t="s">
        <v>65</v>
      </c>
      <c r="F2737" t="s">
        <v>59</v>
      </c>
      <c r="G2737" t="s">
        <v>54</v>
      </c>
      <c r="H2737" t="s">
        <v>31</v>
      </c>
      <c r="I2737" t="s">
        <v>13</v>
      </c>
    </row>
    <row r="2738" spans="2:9" hidden="1" x14ac:dyDescent="0.2">
      <c r="B2738" t="str">
        <f t="shared" si="42"/>
        <v>201610apartmentaverage2_bed_surveyNew Westminster</v>
      </c>
      <c r="C2738">
        <v>2016</v>
      </c>
      <c r="D2738">
        <v>10</v>
      </c>
      <c r="E2738" t="s">
        <v>65</v>
      </c>
      <c r="F2738" t="s">
        <v>59</v>
      </c>
      <c r="G2738" t="s">
        <v>54</v>
      </c>
      <c r="H2738" t="s">
        <v>32</v>
      </c>
      <c r="I2738" t="s">
        <v>13</v>
      </c>
    </row>
    <row r="2739" spans="2:9" hidden="1" x14ac:dyDescent="0.2">
      <c r="B2739" t="str">
        <f t="shared" si="42"/>
        <v>201610apartmentaverage2_bed_surveyNorth Vancouver CY</v>
      </c>
      <c r="C2739">
        <v>2016</v>
      </c>
      <c r="D2739">
        <v>10</v>
      </c>
      <c r="E2739" t="s">
        <v>65</v>
      </c>
      <c r="F2739" t="s">
        <v>59</v>
      </c>
      <c r="G2739" t="s">
        <v>54</v>
      </c>
      <c r="H2739" t="s">
        <v>33</v>
      </c>
      <c r="I2739" t="s">
        <v>13</v>
      </c>
    </row>
    <row r="2740" spans="2:9" hidden="1" x14ac:dyDescent="0.2">
      <c r="B2740" t="str">
        <f t="shared" si="42"/>
        <v>201610apartmentaverage2_bed_surveyNorth Vancouver DM</v>
      </c>
      <c r="C2740">
        <v>2016</v>
      </c>
      <c r="D2740">
        <v>10</v>
      </c>
      <c r="E2740" t="s">
        <v>65</v>
      </c>
      <c r="F2740" t="s">
        <v>59</v>
      </c>
      <c r="G2740" t="s">
        <v>54</v>
      </c>
      <c r="H2740" t="s">
        <v>34</v>
      </c>
      <c r="I2740" t="s">
        <v>13</v>
      </c>
    </row>
    <row r="2741" spans="2:9" hidden="1" x14ac:dyDescent="0.2">
      <c r="B2741" t="str">
        <f t="shared" si="42"/>
        <v>201610apartmentaverage2_bed_surveyWest Vancouver</v>
      </c>
      <c r="C2741">
        <v>2016</v>
      </c>
      <c r="D2741">
        <v>10</v>
      </c>
      <c r="E2741" t="s">
        <v>65</v>
      </c>
      <c r="F2741" t="s">
        <v>59</v>
      </c>
      <c r="G2741" t="s">
        <v>54</v>
      </c>
      <c r="H2741" t="s">
        <v>35</v>
      </c>
      <c r="I2741" t="s">
        <v>13</v>
      </c>
    </row>
    <row r="2742" spans="2:9" hidden="1" x14ac:dyDescent="0.2">
      <c r="B2742" t="str">
        <f t="shared" si="42"/>
        <v>201610apartmentaverage2_bed_surveyRichmond</v>
      </c>
      <c r="C2742">
        <v>2016</v>
      </c>
      <c r="D2742">
        <v>10</v>
      </c>
      <c r="E2742" t="s">
        <v>65</v>
      </c>
      <c r="F2742" t="s">
        <v>59</v>
      </c>
      <c r="G2742" t="s">
        <v>54</v>
      </c>
      <c r="H2742" t="s">
        <v>36</v>
      </c>
      <c r="I2742" t="s">
        <v>13</v>
      </c>
    </row>
    <row r="2743" spans="2:9" hidden="1" x14ac:dyDescent="0.2">
      <c r="B2743" t="str">
        <f t="shared" si="42"/>
        <v>201610apartmentaverage2_bed_surveyDelta</v>
      </c>
      <c r="C2743">
        <v>2016</v>
      </c>
      <c r="D2743">
        <v>10</v>
      </c>
      <c r="E2743" t="s">
        <v>65</v>
      </c>
      <c r="F2743" t="s">
        <v>59</v>
      </c>
      <c r="G2743" t="s">
        <v>54</v>
      </c>
      <c r="H2743" t="s">
        <v>37</v>
      </c>
      <c r="I2743" t="s">
        <v>13</v>
      </c>
    </row>
    <row r="2744" spans="2:9" hidden="1" x14ac:dyDescent="0.2">
      <c r="B2744" t="str">
        <f t="shared" si="42"/>
        <v>201610apartmentaverage2_bed_surveySurrey</v>
      </c>
      <c r="C2744">
        <v>2016</v>
      </c>
      <c r="D2744">
        <v>10</v>
      </c>
      <c r="E2744" t="s">
        <v>65</v>
      </c>
      <c r="F2744" t="s">
        <v>59</v>
      </c>
      <c r="G2744" t="s">
        <v>54</v>
      </c>
      <c r="H2744" t="s">
        <v>38</v>
      </c>
      <c r="I2744" t="s">
        <v>13</v>
      </c>
    </row>
    <row r="2745" spans="2:9" hidden="1" x14ac:dyDescent="0.2">
      <c r="B2745" t="str">
        <f t="shared" si="42"/>
        <v>201610apartmentaverage2_bed_surveyWhite Rock</v>
      </c>
      <c r="C2745">
        <v>2016</v>
      </c>
      <c r="D2745">
        <v>10</v>
      </c>
      <c r="E2745" t="s">
        <v>65</v>
      </c>
      <c r="F2745" t="s">
        <v>59</v>
      </c>
      <c r="G2745" t="s">
        <v>54</v>
      </c>
      <c r="H2745" t="s">
        <v>39</v>
      </c>
      <c r="I2745" t="s">
        <v>13</v>
      </c>
    </row>
    <row r="2746" spans="2:9" hidden="1" x14ac:dyDescent="0.2">
      <c r="B2746" t="str">
        <f t="shared" si="42"/>
        <v>201610apartmentaverage2_bed_surveyLangley City and Langley DM</v>
      </c>
      <c r="C2746">
        <v>2016</v>
      </c>
      <c r="D2746">
        <v>10</v>
      </c>
      <c r="E2746" t="s">
        <v>65</v>
      </c>
      <c r="F2746" t="s">
        <v>59</v>
      </c>
      <c r="G2746" t="s">
        <v>54</v>
      </c>
      <c r="H2746" t="s">
        <v>40</v>
      </c>
      <c r="I2746" t="s">
        <v>13</v>
      </c>
    </row>
    <row r="2747" spans="2:9" hidden="1" x14ac:dyDescent="0.2">
      <c r="B2747" t="str">
        <f t="shared" si="42"/>
        <v>201610apartmentaverage2_bed_surveyTri-Cities</v>
      </c>
      <c r="C2747">
        <v>2016</v>
      </c>
      <c r="D2747">
        <v>10</v>
      </c>
      <c r="E2747" t="s">
        <v>65</v>
      </c>
      <c r="F2747" t="s">
        <v>59</v>
      </c>
      <c r="G2747" t="s">
        <v>54</v>
      </c>
      <c r="H2747" t="s">
        <v>41</v>
      </c>
      <c r="I2747" t="s">
        <v>13</v>
      </c>
    </row>
    <row r="2748" spans="2:9" hidden="1" x14ac:dyDescent="0.2">
      <c r="B2748" t="str">
        <f t="shared" si="42"/>
        <v>201610apartmentaverage2_bed_surveyMaple Ridge/Pitt Meadows</v>
      </c>
      <c r="C2748">
        <v>2016</v>
      </c>
      <c r="D2748">
        <v>10</v>
      </c>
      <c r="E2748" t="s">
        <v>65</v>
      </c>
      <c r="F2748" t="s">
        <v>59</v>
      </c>
      <c r="G2748" t="s">
        <v>54</v>
      </c>
      <c r="H2748" t="s">
        <v>42</v>
      </c>
      <c r="I2748" t="s">
        <v>13</v>
      </c>
    </row>
    <row r="2749" spans="2:9" hidden="1" x14ac:dyDescent="0.2">
      <c r="B2749" t="str">
        <f t="shared" si="42"/>
        <v>201610apartmentaverage2_bed_surveyVancouver</v>
      </c>
      <c r="C2749">
        <v>2016</v>
      </c>
      <c r="D2749">
        <v>10</v>
      </c>
      <c r="E2749" t="s">
        <v>65</v>
      </c>
      <c r="F2749" t="s">
        <v>59</v>
      </c>
      <c r="G2749" t="s">
        <v>54</v>
      </c>
      <c r="H2749" t="s">
        <v>43</v>
      </c>
      <c r="I2749" t="s">
        <v>13</v>
      </c>
    </row>
    <row r="2750" spans="2:9" hidden="1" x14ac:dyDescent="0.2">
      <c r="B2750" t="str">
        <f t="shared" si="42"/>
        <v>201510apartmentaverage2_bed_surveyWest End/Stanley Park</v>
      </c>
      <c r="C2750">
        <v>2015</v>
      </c>
      <c r="D2750">
        <v>10</v>
      </c>
      <c r="E2750" t="s">
        <v>65</v>
      </c>
      <c r="F2750" t="s">
        <v>59</v>
      </c>
      <c r="G2750" t="s">
        <v>54</v>
      </c>
      <c r="H2750" t="s">
        <v>12</v>
      </c>
      <c r="I2750" t="s">
        <v>13</v>
      </c>
    </row>
    <row r="2751" spans="2:9" hidden="1" x14ac:dyDescent="0.2">
      <c r="B2751" t="str">
        <f t="shared" si="42"/>
        <v>201510apartmentaverage2_bed_surveyEnglish Bay</v>
      </c>
      <c r="C2751">
        <v>2015</v>
      </c>
      <c r="D2751">
        <v>10</v>
      </c>
      <c r="E2751" t="s">
        <v>65</v>
      </c>
      <c r="F2751" t="s">
        <v>59</v>
      </c>
      <c r="G2751" t="s">
        <v>54</v>
      </c>
      <c r="H2751" t="s">
        <v>16</v>
      </c>
      <c r="I2751" t="s">
        <v>13</v>
      </c>
    </row>
    <row r="2752" spans="2:9" hidden="1" x14ac:dyDescent="0.2">
      <c r="B2752" t="str">
        <f t="shared" si="42"/>
        <v>201510apartmentaverage2_bed_surveyDowntown</v>
      </c>
      <c r="C2752">
        <v>2015</v>
      </c>
      <c r="D2752">
        <v>10</v>
      </c>
      <c r="E2752" t="s">
        <v>65</v>
      </c>
      <c r="F2752" t="s">
        <v>59</v>
      </c>
      <c r="G2752" t="s">
        <v>54</v>
      </c>
      <c r="H2752" t="s">
        <v>17</v>
      </c>
      <c r="I2752" t="s">
        <v>13</v>
      </c>
    </row>
    <row r="2753" spans="2:9" hidden="1" x14ac:dyDescent="0.2">
      <c r="B2753" t="str">
        <f t="shared" si="42"/>
        <v>201510apartmentaverage2_bed_surveySouth Granville/Oak</v>
      </c>
      <c r="C2753">
        <v>2015</v>
      </c>
      <c r="D2753">
        <v>10</v>
      </c>
      <c r="E2753" t="s">
        <v>65</v>
      </c>
      <c r="F2753" t="s">
        <v>59</v>
      </c>
      <c r="G2753" t="s">
        <v>54</v>
      </c>
      <c r="H2753" t="s">
        <v>19</v>
      </c>
      <c r="I2753" t="s">
        <v>13</v>
      </c>
    </row>
    <row r="2754" spans="2:9" hidden="1" x14ac:dyDescent="0.2">
      <c r="B2754" t="str">
        <f t="shared" si="42"/>
        <v>201510apartmentaverage2_bed_surveyKitsilano/Point Grey</v>
      </c>
      <c r="C2754">
        <v>2015</v>
      </c>
      <c r="D2754">
        <v>10</v>
      </c>
      <c r="E2754" t="s">
        <v>65</v>
      </c>
      <c r="F2754" t="s">
        <v>59</v>
      </c>
      <c r="G2754" t="s">
        <v>54</v>
      </c>
      <c r="H2754" t="s">
        <v>20</v>
      </c>
      <c r="I2754" t="s">
        <v>13</v>
      </c>
    </row>
    <row r="2755" spans="2:9" hidden="1" x14ac:dyDescent="0.2">
      <c r="B2755" t="str">
        <f t="shared" si="42"/>
        <v>201510apartmentaverage2_bed_surveyWestside/Kerrisdale</v>
      </c>
      <c r="C2755">
        <v>2015</v>
      </c>
      <c r="D2755">
        <v>10</v>
      </c>
      <c r="E2755" t="s">
        <v>65</v>
      </c>
      <c r="F2755" t="s">
        <v>59</v>
      </c>
      <c r="G2755" t="s">
        <v>54</v>
      </c>
      <c r="H2755" t="s">
        <v>21</v>
      </c>
      <c r="I2755" t="s">
        <v>13</v>
      </c>
    </row>
    <row r="2756" spans="2:9" hidden="1" x14ac:dyDescent="0.2">
      <c r="B2756" t="str">
        <f t="shared" si="42"/>
        <v>201510apartmentaverage2_bed_surveyMarpole</v>
      </c>
      <c r="C2756">
        <v>2015</v>
      </c>
      <c r="D2756">
        <v>10</v>
      </c>
      <c r="E2756" t="s">
        <v>65</v>
      </c>
      <c r="F2756" t="s">
        <v>59</v>
      </c>
      <c r="G2756" t="s">
        <v>54</v>
      </c>
      <c r="H2756" t="s">
        <v>23</v>
      </c>
      <c r="I2756" t="s">
        <v>13</v>
      </c>
    </row>
    <row r="2757" spans="2:9" hidden="1" x14ac:dyDescent="0.2">
      <c r="B2757" t="str">
        <f t="shared" si="42"/>
        <v>201510apartmentaverage2_bed_surveyMount Pleasant/Renfrew Heights</v>
      </c>
      <c r="C2757">
        <v>2015</v>
      </c>
      <c r="D2757">
        <v>10</v>
      </c>
      <c r="E2757" t="s">
        <v>65</v>
      </c>
      <c r="F2757" t="s">
        <v>59</v>
      </c>
      <c r="G2757" t="s">
        <v>54</v>
      </c>
      <c r="H2757" t="s">
        <v>24</v>
      </c>
      <c r="I2757" t="s">
        <v>13</v>
      </c>
    </row>
    <row r="2758" spans="2:9" hidden="1" x14ac:dyDescent="0.2">
      <c r="B2758" t="str">
        <f t="shared" ref="B2758:B2821" si="43">C2758&amp;D2758&amp;E2758&amp;F2758&amp;G2758&amp;H2758</f>
        <v>201510apartmentaverage2_bed_surveyEast Hastings</v>
      </c>
      <c r="C2758">
        <v>2015</v>
      </c>
      <c r="D2758">
        <v>10</v>
      </c>
      <c r="E2758" t="s">
        <v>65</v>
      </c>
      <c r="F2758" t="s">
        <v>59</v>
      </c>
      <c r="G2758" t="s">
        <v>54</v>
      </c>
      <c r="H2758" t="s">
        <v>25</v>
      </c>
      <c r="I2758" t="s">
        <v>13</v>
      </c>
    </row>
    <row r="2759" spans="2:9" hidden="1" x14ac:dyDescent="0.2">
      <c r="B2759" t="str">
        <f t="shared" si="43"/>
        <v>201510apartmentaverage2_bed_surveySoutheast Vancouver</v>
      </c>
      <c r="C2759">
        <v>2015</v>
      </c>
      <c r="D2759">
        <v>10</v>
      </c>
      <c r="E2759" t="s">
        <v>65</v>
      </c>
      <c r="F2759" t="s">
        <v>59</v>
      </c>
      <c r="G2759" t="s">
        <v>54</v>
      </c>
      <c r="H2759" t="s">
        <v>26</v>
      </c>
      <c r="I2759" t="s">
        <v>13</v>
      </c>
    </row>
    <row r="2760" spans="2:9" hidden="1" x14ac:dyDescent="0.2">
      <c r="B2760" t="str">
        <f t="shared" si="43"/>
        <v>201510apartmentaverage2_bed_surveyUniversity Endowment Lands</v>
      </c>
      <c r="C2760">
        <v>2015</v>
      </c>
      <c r="D2760">
        <v>10</v>
      </c>
      <c r="E2760" t="s">
        <v>65</v>
      </c>
      <c r="F2760" t="s">
        <v>59</v>
      </c>
      <c r="G2760" t="s">
        <v>54</v>
      </c>
      <c r="H2760" t="s">
        <v>27</v>
      </c>
      <c r="I2760" t="s">
        <v>13</v>
      </c>
    </row>
    <row r="2761" spans="2:9" hidden="1" x14ac:dyDescent="0.2">
      <c r="B2761" t="str">
        <f t="shared" si="43"/>
        <v>201510apartmentaverage2_bed_surveyCentral Park/Metrotown</v>
      </c>
      <c r="C2761">
        <v>2015</v>
      </c>
      <c r="D2761">
        <v>10</v>
      </c>
      <c r="E2761" t="s">
        <v>65</v>
      </c>
      <c r="F2761" t="s">
        <v>59</v>
      </c>
      <c r="G2761" t="s">
        <v>54</v>
      </c>
      <c r="H2761" t="s">
        <v>28</v>
      </c>
      <c r="I2761" t="s">
        <v>13</v>
      </c>
    </row>
    <row r="2762" spans="2:9" hidden="1" x14ac:dyDescent="0.2">
      <c r="B2762" t="str">
        <f t="shared" si="43"/>
        <v>201510apartmentaverage2_bed_surveySoutheast Burnaby</v>
      </c>
      <c r="C2762">
        <v>2015</v>
      </c>
      <c r="D2762">
        <v>10</v>
      </c>
      <c r="E2762" t="s">
        <v>65</v>
      </c>
      <c r="F2762" t="s">
        <v>59</v>
      </c>
      <c r="G2762" t="s">
        <v>54</v>
      </c>
      <c r="H2762" t="s">
        <v>29</v>
      </c>
      <c r="I2762" t="s">
        <v>13</v>
      </c>
    </row>
    <row r="2763" spans="2:9" hidden="1" x14ac:dyDescent="0.2">
      <c r="B2763" t="str">
        <f t="shared" si="43"/>
        <v>201510apartmentaverage2_bed_surveyNorth Burnaby</v>
      </c>
      <c r="C2763">
        <v>2015</v>
      </c>
      <c r="D2763">
        <v>10</v>
      </c>
      <c r="E2763" t="s">
        <v>65</v>
      </c>
      <c r="F2763" t="s">
        <v>59</v>
      </c>
      <c r="G2763" t="s">
        <v>54</v>
      </c>
      <c r="H2763" t="s">
        <v>31</v>
      </c>
      <c r="I2763" t="s">
        <v>13</v>
      </c>
    </row>
    <row r="2764" spans="2:9" hidden="1" x14ac:dyDescent="0.2">
      <c r="B2764" t="str">
        <f t="shared" si="43"/>
        <v>201510apartmentaverage2_bed_surveyNew Westminster</v>
      </c>
      <c r="C2764">
        <v>2015</v>
      </c>
      <c r="D2764">
        <v>10</v>
      </c>
      <c r="E2764" t="s">
        <v>65</v>
      </c>
      <c r="F2764" t="s">
        <v>59</v>
      </c>
      <c r="G2764" t="s">
        <v>54</v>
      </c>
      <c r="H2764" t="s">
        <v>32</v>
      </c>
      <c r="I2764" t="s">
        <v>13</v>
      </c>
    </row>
    <row r="2765" spans="2:9" hidden="1" x14ac:dyDescent="0.2">
      <c r="B2765" t="str">
        <f t="shared" si="43"/>
        <v>201510apartmentaverage2_bed_surveyNorth Vancouver City</v>
      </c>
      <c r="C2765">
        <v>2015</v>
      </c>
      <c r="D2765">
        <v>10</v>
      </c>
      <c r="E2765" t="s">
        <v>65</v>
      </c>
      <c r="F2765" t="s">
        <v>59</v>
      </c>
      <c r="G2765" t="s">
        <v>54</v>
      </c>
      <c r="H2765" t="s">
        <v>60</v>
      </c>
      <c r="I2765" t="s">
        <v>13</v>
      </c>
    </row>
    <row r="2766" spans="2:9" hidden="1" x14ac:dyDescent="0.2">
      <c r="B2766" t="str">
        <f t="shared" si="43"/>
        <v>201510apartmentaverage2_bed_surveyNorth Vancouver DM</v>
      </c>
      <c r="C2766">
        <v>2015</v>
      </c>
      <c r="D2766">
        <v>10</v>
      </c>
      <c r="E2766" t="s">
        <v>65</v>
      </c>
      <c r="F2766" t="s">
        <v>59</v>
      </c>
      <c r="G2766" t="s">
        <v>54</v>
      </c>
      <c r="H2766" t="s">
        <v>34</v>
      </c>
      <c r="I2766" t="s">
        <v>13</v>
      </c>
    </row>
    <row r="2767" spans="2:9" hidden="1" x14ac:dyDescent="0.2">
      <c r="B2767" t="str">
        <f t="shared" si="43"/>
        <v>201510apartmentaverage2_bed_surveyWest Vancouver</v>
      </c>
      <c r="C2767">
        <v>2015</v>
      </c>
      <c r="D2767">
        <v>10</v>
      </c>
      <c r="E2767" t="s">
        <v>65</v>
      </c>
      <c r="F2767" t="s">
        <v>59</v>
      </c>
      <c r="G2767" t="s">
        <v>54</v>
      </c>
      <c r="H2767" t="s">
        <v>35</v>
      </c>
      <c r="I2767" t="s">
        <v>13</v>
      </c>
    </row>
    <row r="2768" spans="2:9" hidden="1" x14ac:dyDescent="0.2">
      <c r="B2768" t="str">
        <f t="shared" si="43"/>
        <v>201510apartmentaverage2_bed_surveyRichmond</v>
      </c>
      <c r="C2768">
        <v>2015</v>
      </c>
      <c r="D2768">
        <v>10</v>
      </c>
      <c r="E2768" t="s">
        <v>65</v>
      </c>
      <c r="F2768" t="s">
        <v>59</v>
      </c>
      <c r="G2768" t="s">
        <v>54</v>
      </c>
      <c r="H2768" t="s">
        <v>36</v>
      </c>
      <c r="I2768" t="s">
        <v>13</v>
      </c>
    </row>
    <row r="2769" spans="2:9" hidden="1" x14ac:dyDescent="0.2">
      <c r="B2769" t="str">
        <f t="shared" si="43"/>
        <v>201510apartmentaverage2_bed_surveyDelta</v>
      </c>
      <c r="C2769">
        <v>2015</v>
      </c>
      <c r="D2769">
        <v>10</v>
      </c>
      <c r="E2769" t="s">
        <v>65</v>
      </c>
      <c r="F2769" t="s">
        <v>59</v>
      </c>
      <c r="G2769" t="s">
        <v>54</v>
      </c>
      <c r="H2769" t="s">
        <v>37</v>
      </c>
      <c r="I2769" t="s">
        <v>13</v>
      </c>
    </row>
    <row r="2770" spans="2:9" hidden="1" x14ac:dyDescent="0.2">
      <c r="B2770" t="str">
        <f t="shared" si="43"/>
        <v>201510apartmentaverage2_bed_surveySurrey</v>
      </c>
      <c r="C2770">
        <v>2015</v>
      </c>
      <c r="D2770">
        <v>10</v>
      </c>
      <c r="E2770" t="s">
        <v>65</v>
      </c>
      <c r="F2770" t="s">
        <v>59</v>
      </c>
      <c r="G2770" t="s">
        <v>54</v>
      </c>
      <c r="H2770" t="s">
        <v>38</v>
      </c>
      <c r="I2770" t="s">
        <v>13</v>
      </c>
    </row>
    <row r="2771" spans="2:9" hidden="1" x14ac:dyDescent="0.2">
      <c r="B2771" t="str">
        <f t="shared" si="43"/>
        <v>201510apartmentaverage2_bed_surveyWhite Rock</v>
      </c>
      <c r="C2771">
        <v>2015</v>
      </c>
      <c r="D2771">
        <v>10</v>
      </c>
      <c r="E2771" t="s">
        <v>65</v>
      </c>
      <c r="F2771" t="s">
        <v>59</v>
      </c>
      <c r="G2771" t="s">
        <v>54</v>
      </c>
      <c r="H2771" t="s">
        <v>39</v>
      </c>
      <c r="I2771" t="s">
        <v>13</v>
      </c>
    </row>
    <row r="2772" spans="2:9" hidden="1" x14ac:dyDescent="0.2">
      <c r="B2772" t="str">
        <f t="shared" si="43"/>
        <v>201510apartmentaverage2_bed_surveyLangley City and Langley DM</v>
      </c>
      <c r="C2772">
        <v>2015</v>
      </c>
      <c r="D2772">
        <v>10</v>
      </c>
      <c r="E2772" t="s">
        <v>65</v>
      </c>
      <c r="F2772" t="s">
        <v>59</v>
      </c>
      <c r="G2772" t="s">
        <v>54</v>
      </c>
      <c r="H2772" t="s">
        <v>40</v>
      </c>
      <c r="I2772" t="s">
        <v>13</v>
      </c>
    </row>
    <row r="2773" spans="2:9" hidden="1" x14ac:dyDescent="0.2">
      <c r="B2773" t="str">
        <f t="shared" si="43"/>
        <v>201510apartmentaverage2_bed_surveyTri-Cities</v>
      </c>
      <c r="C2773">
        <v>2015</v>
      </c>
      <c r="D2773">
        <v>10</v>
      </c>
      <c r="E2773" t="s">
        <v>65</v>
      </c>
      <c r="F2773" t="s">
        <v>59</v>
      </c>
      <c r="G2773" t="s">
        <v>54</v>
      </c>
      <c r="H2773" t="s">
        <v>41</v>
      </c>
      <c r="I2773" t="s">
        <v>13</v>
      </c>
    </row>
    <row r="2774" spans="2:9" hidden="1" x14ac:dyDescent="0.2">
      <c r="B2774" t="str">
        <f t="shared" si="43"/>
        <v>201510apartmentaverage2_bed_surveyMaple Ridge/Pitt Meadows</v>
      </c>
      <c r="C2774">
        <v>2015</v>
      </c>
      <c r="D2774">
        <v>10</v>
      </c>
      <c r="E2774" t="s">
        <v>65</v>
      </c>
      <c r="F2774" t="s">
        <v>59</v>
      </c>
      <c r="G2774" t="s">
        <v>54</v>
      </c>
      <c r="H2774" t="s">
        <v>42</v>
      </c>
      <c r="I2774" t="s">
        <v>13</v>
      </c>
    </row>
    <row r="2775" spans="2:9" hidden="1" x14ac:dyDescent="0.2">
      <c r="B2775" t="str">
        <f t="shared" si="43"/>
        <v>201510apartmentaverage2_bed_surveyVancouver</v>
      </c>
      <c r="C2775">
        <v>2015</v>
      </c>
      <c r="D2775">
        <v>10</v>
      </c>
      <c r="E2775" t="s">
        <v>65</v>
      </c>
      <c r="F2775" t="s">
        <v>59</v>
      </c>
      <c r="G2775" t="s">
        <v>54</v>
      </c>
      <c r="H2775" t="s">
        <v>43</v>
      </c>
      <c r="I2775" t="s">
        <v>13</v>
      </c>
    </row>
    <row r="2776" spans="2:9" hidden="1" x14ac:dyDescent="0.2">
      <c r="B2776" t="str">
        <f t="shared" si="43"/>
        <v>201410apartmentaverage2_bed_surveyWest End/Stanley Park</v>
      </c>
      <c r="C2776">
        <v>2014</v>
      </c>
      <c r="D2776">
        <v>10</v>
      </c>
      <c r="E2776" t="s">
        <v>65</v>
      </c>
      <c r="F2776" t="s">
        <v>59</v>
      </c>
      <c r="G2776" t="s">
        <v>54</v>
      </c>
      <c r="H2776" t="s">
        <v>12</v>
      </c>
      <c r="I2776" t="s">
        <v>13</v>
      </c>
    </row>
    <row r="2777" spans="2:9" hidden="1" x14ac:dyDescent="0.2">
      <c r="B2777" t="str">
        <f t="shared" si="43"/>
        <v>201410apartmentaverage2_bed_surveyEnglish Bay</v>
      </c>
      <c r="C2777">
        <v>2014</v>
      </c>
      <c r="D2777">
        <v>10</v>
      </c>
      <c r="E2777" t="s">
        <v>65</v>
      </c>
      <c r="F2777" t="s">
        <v>59</v>
      </c>
      <c r="G2777" t="s">
        <v>54</v>
      </c>
      <c r="H2777" t="s">
        <v>16</v>
      </c>
      <c r="I2777" t="s">
        <v>13</v>
      </c>
    </row>
    <row r="2778" spans="2:9" hidden="1" x14ac:dyDescent="0.2">
      <c r="B2778" t="str">
        <f t="shared" si="43"/>
        <v>201410apartmentaverage2_bed_surveyDowntown</v>
      </c>
      <c r="C2778">
        <v>2014</v>
      </c>
      <c r="D2778">
        <v>10</v>
      </c>
      <c r="E2778" t="s">
        <v>65</v>
      </c>
      <c r="F2778" t="s">
        <v>59</v>
      </c>
      <c r="G2778" t="s">
        <v>54</v>
      </c>
      <c r="H2778" t="s">
        <v>17</v>
      </c>
      <c r="I2778" t="s">
        <v>13</v>
      </c>
    </row>
    <row r="2779" spans="2:9" hidden="1" x14ac:dyDescent="0.2">
      <c r="B2779" t="str">
        <f t="shared" si="43"/>
        <v>201410apartmentaverage2_bed_surveySouth Granville/Oak</v>
      </c>
      <c r="C2779">
        <v>2014</v>
      </c>
      <c r="D2779">
        <v>10</v>
      </c>
      <c r="E2779" t="s">
        <v>65</v>
      </c>
      <c r="F2779" t="s">
        <v>59</v>
      </c>
      <c r="G2779" t="s">
        <v>54</v>
      </c>
      <c r="H2779" t="s">
        <v>19</v>
      </c>
      <c r="I2779" t="s">
        <v>13</v>
      </c>
    </row>
    <row r="2780" spans="2:9" hidden="1" x14ac:dyDescent="0.2">
      <c r="B2780" t="str">
        <f t="shared" si="43"/>
        <v>201410apartmentaverage2_bed_surveyKitsilano/Point Grey</v>
      </c>
      <c r="C2780">
        <v>2014</v>
      </c>
      <c r="D2780">
        <v>10</v>
      </c>
      <c r="E2780" t="s">
        <v>65</v>
      </c>
      <c r="F2780" t="s">
        <v>59</v>
      </c>
      <c r="G2780" t="s">
        <v>54</v>
      </c>
      <c r="H2780" t="s">
        <v>20</v>
      </c>
      <c r="I2780" t="s">
        <v>13</v>
      </c>
    </row>
    <row r="2781" spans="2:9" hidden="1" x14ac:dyDescent="0.2">
      <c r="B2781" t="str">
        <f t="shared" si="43"/>
        <v>201410apartmentaverage2_bed_surveyWestside/Kerrisdale</v>
      </c>
      <c r="C2781">
        <v>2014</v>
      </c>
      <c r="D2781">
        <v>10</v>
      </c>
      <c r="E2781" t="s">
        <v>65</v>
      </c>
      <c r="F2781" t="s">
        <v>59</v>
      </c>
      <c r="G2781" t="s">
        <v>54</v>
      </c>
      <c r="H2781" t="s">
        <v>21</v>
      </c>
      <c r="I2781" t="s">
        <v>13</v>
      </c>
    </row>
    <row r="2782" spans="2:9" hidden="1" x14ac:dyDescent="0.2">
      <c r="B2782" t="str">
        <f t="shared" si="43"/>
        <v>201410apartmentaverage2_bed_surveyMarpole</v>
      </c>
      <c r="C2782">
        <v>2014</v>
      </c>
      <c r="D2782">
        <v>10</v>
      </c>
      <c r="E2782" t="s">
        <v>65</v>
      </c>
      <c r="F2782" t="s">
        <v>59</v>
      </c>
      <c r="G2782" t="s">
        <v>54</v>
      </c>
      <c r="H2782" t="s">
        <v>23</v>
      </c>
      <c r="I2782" t="s">
        <v>13</v>
      </c>
    </row>
    <row r="2783" spans="2:9" hidden="1" x14ac:dyDescent="0.2">
      <c r="B2783" t="str">
        <f t="shared" si="43"/>
        <v>201410apartmentaverage2_bed_surveyMount Pleasant/Renfrew Heights</v>
      </c>
      <c r="C2783">
        <v>2014</v>
      </c>
      <c r="D2783">
        <v>10</v>
      </c>
      <c r="E2783" t="s">
        <v>65</v>
      </c>
      <c r="F2783" t="s">
        <v>59</v>
      </c>
      <c r="G2783" t="s">
        <v>54</v>
      </c>
      <c r="H2783" t="s">
        <v>24</v>
      </c>
      <c r="I2783" t="s">
        <v>13</v>
      </c>
    </row>
    <row r="2784" spans="2:9" hidden="1" x14ac:dyDescent="0.2">
      <c r="B2784" t="str">
        <f t="shared" si="43"/>
        <v>201410apartmentaverage2_bed_surveyEast Hastings</v>
      </c>
      <c r="C2784">
        <v>2014</v>
      </c>
      <c r="D2784">
        <v>10</v>
      </c>
      <c r="E2784" t="s">
        <v>65</v>
      </c>
      <c r="F2784" t="s">
        <v>59</v>
      </c>
      <c r="G2784" t="s">
        <v>54</v>
      </c>
      <c r="H2784" t="s">
        <v>25</v>
      </c>
      <c r="I2784" t="s">
        <v>15</v>
      </c>
    </row>
    <row r="2785" spans="2:9" hidden="1" x14ac:dyDescent="0.2">
      <c r="B2785" t="str">
        <f t="shared" si="43"/>
        <v>201410apartmentaverage2_bed_surveySoutheast Vancouver</v>
      </c>
      <c r="C2785">
        <v>2014</v>
      </c>
      <c r="D2785">
        <v>10</v>
      </c>
      <c r="E2785" t="s">
        <v>65</v>
      </c>
      <c r="F2785" t="s">
        <v>59</v>
      </c>
      <c r="G2785" t="s">
        <v>54</v>
      </c>
      <c r="H2785" t="s">
        <v>26</v>
      </c>
      <c r="I2785" t="s">
        <v>13</v>
      </c>
    </row>
    <row r="2786" spans="2:9" hidden="1" x14ac:dyDescent="0.2">
      <c r="B2786" t="str">
        <f t="shared" si="43"/>
        <v>201410apartmentaverage2_bed_surveyUniversity Endowment Lands</v>
      </c>
      <c r="C2786">
        <v>2014</v>
      </c>
      <c r="D2786">
        <v>10</v>
      </c>
      <c r="E2786" t="s">
        <v>65</v>
      </c>
      <c r="F2786" t="s">
        <v>59</v>
      </c>
      <c r="G2786" t="s">
        <v>54</v>
      </c>
      <c r="H2786" t="s">
        <v>27</v>
      </c>
      <c r="I2786" t="s">
        <v>13</v>
      </c>
    </row>
    <row r="2787" spans="2:9" hidden="1" x14ac:dyDescent="0.2">
      <c r="B2787" t="str">
        <f t="shared" si="43"/>
        <v>201410apartmentaverage2_bed_surveyCentral Park/Metrotown</v>
      </c>
      <c r="C2787">
        <v>2014</v>
      </c>
      <c r="D2787">
        <v>10</v>
      </c>
      <c r="E2787" t="s">
        <v>65</v>
      </c>
      <c r="F2787" t="s">
        <v>59</v>
      </c>
      <c r="G2787" t="s">
        <v>54</v>
      </c>
      <c r="H2787" t="s">
        <v>28</v>
      </c>
      <c r="I2787" t="s">
        <v>13</v>
      </c>
    </row>
    <row r="2788" spans="2:9" hidden="1" x14ac:dyDescent="0.2">
      <c r="B2788" t="str">
        <f t="shared" si="43"/>
        <v>201410apartmentaverage2_bed_surveySoutheast Burnaby</v>
      </c>
      <c r="C2788">
        <v>2014</v>
      </c>
      <c r="D2788">
        <v>10</v>
      </c>
      <c r="E2788" t="s">
        <v>65</v>
      </c>
      <c r="F2788" t="s">
        <v>59</v>
      </c>
      <c r="G2788" t="s">
        <v>54</v>
      </c>
      <c r="H2788" t="s">
        <v>29</v>
      </c>
      <c r="I2788" t="s">
        <v>13</v>
      </c>
    </row>
    <row r="2789" spans="2:9" hidden="1" x14ac:dyDescent="0.2">
      <c r="B2789" t="str">
        <f t="shared" si="43"/>
        <v>201410apartmentaverage2_bed_surveyNorth Burnaby</v>
      </c>
      <c r="C2789">
        <v>2014</v>
      </c>
      <c r="D2789">
        <v>10</v>
      </c>
      <c r="E2789" t="s">
        <v>65</v>
      </c>
      <c r="F2789" t="s">
        <v>59</v>
      </c>
      <c r="G2789" t="s">
        <v>54</v>
      </c>
      <c r="H2789" t="s">
        <v>31</v>
      </c>
      <c r="I2789" t="s">
        <v>13</v>
      </c>
    </row>
    <row r="2790" spans="2:9" hidden="1" x14ac:dyDescent="0.2">
      <c r="B2790" t="str">
        <f t="shared" si="43"/>
        <v>201410apartmentaverage2_bed_surveyNew Westminster</v>
      </c>
      <c r="C2790">
        <v>2014</v>
      </c>
      <c r="D2790">
        <v>10</v>
      </c>
      <c r="E2790" t="s">
        <v>65</v>
      </c>
      <c r="F2790" t="s">
        <v>59</v>
      </c>
      <c r="G2790" t="s">
        <v>54</v>
      </c>
      <c r="H2790" t="s">
        <v>32</v>
      </c>
      <c r="I2790" t="s">
        <v>13</v>
      </c>
    </row>
    <row r="2791" spans="2:9" hidden="1" x14ac:dyDescent="0.2">
      <c r="B2791" t="str">
        <f t="shared" si="43"/>
        <v>201410apartmentaverage2_bed_surveyNorth Vancouver City</v>
      </c>
      <c r="C2791">
        <v>2014</v>
      </c>
      <c r="D2791">
        <v>10</v>
      </c>
      <c r="E2791" t="s">
        <v>65</v>
      </c>
      <c r="F2791" t="s">
        <v>59</v>
      </c>
      <c r="G2791" t="s">
        <v>54</v>
      </c>
      <c r="H2791" t="s">
        <v>60</v>
      </c>
      <c r="I2791" t="s">
        <v>13</v>
      </c>
    </row>
    <row r="2792" spans="2:9" hidden="1" x14ac:dyDescent="0.2">
      <c r="B2792" t="str">
        <f t="shared" si="43"/>
        <v>201410apartmentaverage2_bed_surveyNorth Vancouver DM</v>
      </c>
      <c r="C2792">
        <v>2014</v>
      </c>
      <c r="D2792">
        <v>10</v>
      </c>
      <c r="E2792" t="s">
        <v>65</v>
      </c>
      <c r="F2792" t="s">
        <v>59</v>
      </c>
      <c r="G2792" t="s">
        <v>54</v>
      </c>
      <c r="H2792" t="s">
        <v>34</v>
      </c>
      <c r="I2792" t="s">
        <v>13</v>
      </c>
    </row>
    <row r="2793" spans="2:9" hidden="1" x14ac:dyDescent="0.2">
      <c r="B2793" t="str">
        <f t="shared" si="43"/>
        <v>201410apartmentaverage2_bed_surveyWest Vancouver</v>
      </c>
      <c r="C2793">
        <v>2014</v>
      </c>
      <c r="D2793">
        <v>10</v>
      </c>
      <c r="E2793" t="s">
        <v>65</v>
      </c>
      <c r="F2793" t="s">
        <v>59</v>
      </c>
      <c r="G2793" t="s">
        <v>54</v>
      </c>
      <c r="H2793" t="s">
        <v>35</v>
      </c>
      <c r="I2793" t="s">
        <v>13</v>
      </c>
    </row>
    <row r="2794" spans="2:9" hidden="1" x14ac:dyDescent="0.2">
      <c r="B2794" t="str">
        <f t="shared" si="43"/>
        <v>201410apartmentaverage2_bed_surveyRichmond</v>
      </c>
      <c r="C2794">
        <v>2014</v>
      </c>
      <c r="D2794">
        <v>10</v>
      </c>
      <c r="E2794" t="s">
        <v>65</v>
      </c>
      <c r="F2794" t="s">
        <v>59</v>
      </c>
      <c r="G2794" t="s">
        <v>54</v>
      </c>
      <c r="H2794" t="s">
        <v>36</v>
      </c>
      <c r="I2794" t="s">
        <v>13</v>
      </c>
    </row>
    <row r="2795" spans="2:9" hidden="1" x14ac:dyDescent="0.2">
      <c r="B2795" t="str">
        <f t="shared" si="43"/>
        <v>201410apartmentaverage2_bed_surveyDelta</v>
      </c>
      <c r="C2795">
        <v>2014</v>
      </c>
      <c r="D2795">
        <v>10</v>
      </c>
      <c r="E2795" t="s">
        <v>65</v>
      </c>
      <c r="F2795" t="s">
        <v>59</v>
      </c>
      <c r="G2795" t="s">
        <v>54</v>
      </c>
      <c r="H2795" t="s">
        <v>37</v>
      </c>
      <c r="I2795" t="s">
        <v>13</v>
      </c>
    </row>
    <row r="2796" spans="2:9" hidden="1" x14ac:dyDescent="0.2">
      <c r="B2796" t="str">
        <f t="shared" si="43"/>
        <v>201410apartmentaverage2_bed_surveySurrey</v>
      </c>
      <c r="C2796">
        <v>2014</v>
      </c>
      <c r="D2796">
        <v>10</v>
      </c>
      <c r="E2796" t="s">
        <v>65</v>
      </c>
      <c r="F2796" t="s">
        <v>59</v>
      </c>
      <c r="G2796" t="s">
        <v>54</v>
      </c>
      <c r="H2796" t="s">
        <v>38</v>
      </c>
      <c r="I2796" t="s">
        <v>13</v>
      </c>
    </row>
    <row r="2797" spans="2:9" hidden="1" x14ac:dyDescent="0.2">
      <c r="B2797" t="str">
        <f t="shared" si="43"/>
        <v>201410apartmentaverage2_bed_surveyWhite Rock</v>
      </c>
      <c r="C2797">
        <v>2014</v>
      </c>
      <c r="D2797">
        <v>10</v>
      </c>
      <c r="E2797" t="s">
        <v>65</v>
      </c>
      <c r="F2797" t="s">
        <v>59</v>
      </c>
      <c r="G2797" t="s">
        <v>54</v>
      </c>
      <c r="H2797" t="s">
        <v>39</v>
      </c>
      <c r="I2797" t="s">
        <v>13</v>
      </c>
    </row>
    <row r="2798" spans="2:9" hidden="1" x14ac:dyDescent="0.2">
      <c r="B2798" t="str">
        <f t="shared" si="43"/>
        <v>201410apartmentaverage2_bed_surveyLangley City and Langley DM</v>
      </c>
      <c r="C2798">
        <v>2014</v>
      </c>
      <c r="D2798">
        <v>10</v>
      </c>
      <c r="E2798" t="s">
        <v>65</v>
      </c>
      <c r="F2798" t="s">
        <v>59</v>
      </c>
      <c r="G2798" t="s">
        <v>54</v>
      </c>
      <c r="H2798" t="s">
        <v>40</v>
      </c>
      <c r="I2798" t="s">
        <v>13</v>
      </c>
    </row>
    <row r="2799" spans="2:9" hidden="1" x14ac:dyDescent="0.2">
      <c r="B2799" t="str">
        <f t="shared" si="43"/>
        <v>201410apartmentaverage2_bed_surveyTri-Cities</v>
      </c>
      <c r="C2799">
        <v>2014</v>
      </c>
      <c r="D2799">
        <v>10</v>
      </c>
      <c r="E2799" t="s">
        <v>65</v>
      </c>
      <c r="F2799" t="s">
        <v>59</v>
      </c>
      <c r="G2799" t="s">
        <v>54</v>
      </c>
      <c r="H2799" t="s">
        <v>41</v>
      </c>
      <c r="I2799" t="s">
        <v>13</v>
      </c>
    </row>
    <row r="2800" spans="2:9" hidden="1" x14ac:dyDescent="0.2">
      <c r="B2800" t="str">
        <f t="shared" si="43"/>
        <v>201410apartmentaverage2_bed_surveyMaple Ridge/Pitt Meadows</v>
      </c>
      <c r="C2800">
        <v>2014</v>
      </c>
      <c r="D2800">
        <v>10</v>
      </c>
      <c r="E2800" t="s">
        <v>65</v>
      </c>
      <c r="F2800" t="s">
        <v>59</v>
      </c>
      <c r="G2800" t="s">
        <v>54</v>
      </c>
      <c r="H2800" t="s">
        <v>42</v>
      </c>
      <c r="I2800" t="s">
        <v>13</v>
      </c>
    </row>
    <row r="2801" spans="2:9" hidden="1" x14ac:dyDescent="0.2">
      <c r="B2801" t="str">
        <f t="shared" si="43"/>
        <v>201410apartmentaverage2_bed_surveyVancouver</v>
      </c>
      <c r="C2801">
        <v>2014</v>
      </c>
      <c r="D2801">
        <v>10</v>
      </c>
      <c r="E2801" t="s">
        <v>65</v>
      </c>
      <c r="F2801" t="s">
        <v>59</v>
      </c>
      <c r="G2801" t="s">
        <v>54</v>
      </c>
      <c r="H2801" t="s">
        <v>43</v>
      </c>
      <c r="I2801" t="s">
        <v>13</v>
      </c>
    </row>
    <row r="2802" spans="2:9" hidden="1" x14ac:dyDescent="0.2">
      <c r="B2802" t="str">
        <f t="shared" si="43"/>
        <v>201310apartmentaverage2_bed_surveyWest End/Stanley Park</v>
      </c>
      <c r="C2802">
        <v>2013</v>
      </c>
      <c r="D2802">
        <v>10</v>
      </c>
      <c r="E2802" t="s">
        <v>65</v>
      </c>
      <c r="F2802" t="s">
        <v>59</v>
      </c>
      <c r="G2802" t="s">
        <v>54</v>
      </c>
      <c r="H2802" t="s">
        <v>12</v>
      </c>
      <c r="I2802" t="s">
        <v>13</v>
      </c>
    </row>
    <row r="2803" spans="2:9" hidden="1" x14ac:dyDescent="0.2">
      <c r="B2803" t="str">
        <f t="shared" si="43"/>
        <v>201310apartmentaverage2_bed_surveyEnglish Bay</v>
      </c>
      <c r="C2803">
        <v>2013</v>
      </c>
      <c r="D2803">
        <v>10</v>
      </c>
      <c r="E2803" t="s">
        <v>65</v>
      </c>
      <c r="F2803" t="s">
        <v>59</v>
      </c>
      <c r="G2803" t="s">
        <v>54</v>
      </c>
      <c r="H2803" t="s">
        <v>16</v>
      </c>
      <c r="I2803" t="s">
        <v>13</v>
      </c>
    </row>
    <row r="2804" spans="2:9" hidden="1" x14ac:dyDescent="0.2">
      <c r="B2804" t="str">
        <f t="shared" si="43"/>
        <v>201310apartmentaverage2_bed_surveyDowntown</v>
      </c>
      <c r="C2804">
        <v>2013</v>
      </c>
      <c r="D2804">
        <v>10</v>
      </c>
      <c r="E2804" t="s">
        <v>65</v>
      </c>
      <c r="F2804" t="s">
        <v>59</v>
      </c>
      <c r="G2804" t="s">
        <v>54</v>
      </c>
      <c r="H2804" t="s">
        <v>17</v>
      </c>
      <c r="I2804" t="s">
        <v>13</v>
      </c>
    </row>
    <row r="2805" spans="2:9" hidden="1" x14ac:dyDescent="0.2">
      <c r="B2805" t="str">
        <f t="shared" si="43"/>
        <v>201310apartmentaverage2_bed_surveySouth Granville/Oak</v>
      </c>
      <c r="C2805">
        <v>2013</v>
      </c>
      <c r="D2805">
        <v>10</v>
      </c>
      <c r="E2805" t="s">
        <v>65</v>
      </c>
      <c r="F2805" t="s">
        <v>59</v>
      </c>
      <c r="G2805" t="s">
        <v>54</v>
      </c>
      <c r="H2805" t="s">
        <v>19</v>
      </c>
      <c r="I2805" t="s">
        <v>13</v>
      </c>
    </row>
    <row r="2806" spans="2:9" hidden="1" x14ac:dyDescent="0.2">
      <c r="B2806" t="str">
        <f t="shared" si="43"/>
        <v>201310apartmentaverage2_bed_surveyKitsilano/Point Grey</v>
      </c>
      <c r="C2806">
        <v>2013</v>
      </c>
      <c r="D2806">
        <v>10</v>
      </c>
      <c r="E2806" t="s">
        <v>65</v>
      </c>
      <c r="F2806" t="s">
        <v>59</v>
      </c>
      <c r="G2806" t="s">
        <v>54</v>
      </c>
      <c r="H2806" t="s">
        <v>20</v>
      </c>
      <c r="I2806" t="s">
        <v>13</v>
      </c>
    </row>
    <row r="2807" spans="2:9" hidden="1" x14ac:dyDescent="0.2">
      <c r="B2807" t="str">
        <f t="shared" si="43"/>
        <v>201310apartmentaverage2_bed_surveyWestside/Kerrisdale</v>
      </c>
      <c r="C2807">
        <v>2013</v>
      </c>
      <c r="D2807">
        <v>10</v>
      </c>
      <c r="E2807" t="s">
        <v>65</v>
      </c>
      <c r="F2807" t="s">
        <v>59</v>
      </c>
      <c r="G2807" t="s">
        <v>54</v>
      </c>
      <c r="H2807" t="s">
        <v>21</v>
      </c>
      <c r="I2807" t="s">
        <v>13</v>
      </c>
    </row>
    <row r="2808" spans="2:9" hidden="1" x14ac:dyDescent="0.2">
      <c r="B2808" t="str">
        <f t="shared" si="43"/>
        <v>201310apartmentaverage2_bed_surveyMarpole</v>
      </c>
      <c r="C2808">
        <v>2013</v>
      </c>
      <c r="D2808">
        <v>10</v>
      </c>
      <c r="E2808" t="s">
        <v>65</v>
      </c>
      <c r="F2808" t="s">
        <v>59</v>
      </c>
      <c r="G2808" t="s">
        <v>54</v>
      </c>
      <c r="H2808" t="s">
        <v>23</v>
      </c>
      <c r="I2808" t="s">
        <v>13</v>
      </c>
    </row>
    <row r="2809" spans="2:9" hidden="1" x14ac:dyDescent="0.2">
      <c r="B2809" t="str">
        <f t="shared" si="43"/>
        <v>201310apartmentaverage2_bed_surveyMount Pleasant/Renfrew Heights</v>
      </c>
      <c r="C2809">
        <v>2013</v>
      </c>
      <c r="D2809">
        <v>10</v>
      </c>
      <c r="E2809" t="s">
        <v>65</v>
      </c>
      <c r="F2809" t="s">
        <v>59</v>
      </c>
      <c r="G2809" t="s">
        <v>54</v>
      </c>
      <c r="H2809" t="s">
        <v>24</v>
      </c>
      <c r="I2809" t="s">
        <v>13</v>
      </c>
    </row>
    <row r="2810" spans="2:9" hidden="1" x14ac:dyDescent="0.2">
      <c r="B2810" t="str">
        <f t="shared" si="43"/>
        <v>201310apartmentaverage2_bed_surveyEast Hastings</v>
      </c>
      <c r="C2810">
        <v>2013</v>
      </c>
      <c r="D2810">
        <v>10</v>
      </c>
      <c r="E2810" t="s">
        <v>65</v>
      </c>
      <c r="F2810" t="s">
        <v>59</v>
      </c>
      <c r="G2810" t="s">
        <v>54</v>
      </c>
      <c r="H2810" t="s">
        <v>25</v>
      </c>
      <c r="I2810" t="s">
        <v>13</v>
      </c>
    </row>
    <row r="2811" spans="2:9" hidden="1" x14ac:dyDescent="0.2">
      <c r="B2811" t="str">
        <f t="shared" si="43"/>
        <v>201310apartmentaverage2_bed_surveySoutheast Vancouver</v>
      </c>
      <c r="C2811">
        <v>2013</v>
      </c>
      <c r="D2811">
        <v>10</v>
      </c>
      <c r="E2811" t="s">
        <v>65</v>
      </c>
      <c r="F2811" t="s">
        <v>59</v>
      </c>
      <c r="G2811" t="s">
        <v>54</v>
      </c>
      <c r="H2811" t="s">
        <v>26</v>
      </c>
      <c r="I2811" t="s">
        <v>13</v>
      </c>
    </row>
    <row r="2812" spans="2:9" hidden="1" x14ac:dyDescent="0.2">
      <c r="B2812" t="str">
        <f t="shared" si="43"/>
        <v>201310apartmentaverage2_bed_surveyUniversity Endowment Lands</v>
      </c>
      <c r="C2812">
        <v>2013</v>
      </c>
      <c r="D2812">
        <v>10</v>
      </c>
      <c r="E2812" t="s">
        <v>65</v>
      </c>
      <c r="F2812" t="s">
        <v>59</v>
      </c>
      <c r="G2812" t="s">
        <v>54</v>
      </c>
      <c r="H2812" t="s">
        <v>27</v>
      </c>
      <c r="I2812" t="s">
        <v>13</v>
      </c>
    </row>
    <row r="2813" spans="2:9" hidden="1" x14ac:dyDescent="0.2">
      <c r="B2813" t="str">
        <f t="shared" si="43"/>
        <v>201310apartmentaverage2_bed_surveyCentral Park/Metrotown</v>
      </c>
      <c r="C2813">
        <v>2013</v>
      </c>
      <c r="D2813">
        <v>10</v>
      </c>
      <c r="E2813" t="s">
        <v>65</v>
      </c>
      <c r="F2813" t="s">
        <v>59</v>
      </c>
      <c r="G2813" t="s">
        <v>54</v>
      </c>
      <c r="H2813" t="s">
        <v>28</v>
      </c>
      <c r="I2813" t="s">
        <v>13</v>
      </c>
    </row>
    <row r="2814" spans="2:9" hidden="1" x14ac:dyDescent="0.2">
      <c r="B2814" t="str">
        <f t="shared" si="43"/>
        <v>201310apartmentaverage2_bed_surveySoutheast Burnaby</v>
      </c>
      <c r="C2814">
        <v>2013</v>
      </c>
      <c r="D2814">
        <v>10</v>
      </c>
      <c r="E2814" t="s">
        <v>65</v>
      </c>
      <c r="F2814" t="s">
        <v>59</v>
      </c>
      <c r="G2814" t="s">
        <v>54</v>
      </c>
      <c r="H2814" t="s">
        <v>29</v>
      </c>
      <c r="I2814" t="s">
        <v>13</v>
      </c>
    </row>
    <row r="2815" spans="2:9" hidden="1" x14ac:dyDescent="0.2">
      <c r="B2815" t="str">
        <f t="shared" si="43"/>
        <v>201310apartmentaverage2_bed_surveyNorth Burnaby</v>
      </c>
      <c r="C2815">
        <v>2013</v>
      </c>
      <c r="D2815">
        <v>10</v>
      </c>
      <c r="E2815" t="s">
        <v>65</v>
      </c>
      <c r="F2815" t="s">
        <v>59</v>
      </c>
      <c r="G2815" t="s">
        <v>54</v>
      </c>
      <c r="H2815" t="s">
        <v>31</v>
      </c>
      <c r="I2815" t="s">
        <v>13</v>
      </c>
    </row>
    <row r="2816" spans="2:9" hidden="1" x14ac:dyDescent="0.2">
      <c r="B2816" t="str">
        <f t="shared" si="43"/>
        <v>201310apartmentaverage2_bed_surveyNew Westminster</v>
      </c>
      <c r="C2816">
        <v>2013</v>
      </c>
      <c r="D2816">
        <v>10</v>
      </c>
      <c r="E2816" t="s">
        <v>65</v>
      </c>
      <c r="F2816" t="s">
        <v>59</v>
      </c>
      <c r="G2816" t="s">
        <v>54</v>
      </c>
      <c r="H2816" t="s">
        <v>32</v>
      </c>
      <c r="I2816" t="s">
        <v>13</v>
      </c>
    </row>
    <row r="2817" spans="2:9" hidden="1" x14ac:dyDescent="0.2">
      <c r="B2817" t="str">
        <f t="shared" si="43"/>
        <v>201310apartmentaverage2_bed_surveyNorth Vancouver City</v>
      </c>
      <c r="C2817">
        <v>2013</v>
      </c>
      <c r="D2817">
        <v>10</v>
      </c>
      <c r="E2817" t="s">
        <v>65</v>
      </c>
      <c r="F2817" t="s">
        <v>59</v>
      </c>
      <c r="G2817" t="s">
        <v>54</v>
      </c>
      <c r="H2817" t="s">
        <v>60</v>
      </c>
      <c r="I2817" t="s">
        <v>13</v>
      </c>
    </row>
    <row r="2818" spans="2:9" hidden="1" x14ac:dyDescent="0.2">
      <c r="B2818" t="str">
        <f t="shared" si="43"/>
        <v>201310apartmentaverage2_bed_surveyNorth Vancouver DM</v>
      </c>
      <c r="C2818">
        <v>2013</v>
      </c>
      <c r="D2818">
        <v>10</v>
      </c>
      <c r="E2818" t="s">
        <v>65</v>
      </c>
      <c r="F2818" t="s">
        <v>59</v>
      </c>
      <c r="G2818" t="s">
        <v>54</v>
      </c>
      <c r="H2818" t="s">
        <v>34</v>
      </c>
      <c r="I2818" t="s">
        <v>13</v>
      </c>
    </row>
    <row r="2819" spans="2:9" hidden="1" x14ac:dyDescent="0.2">
      <c r="B2819" t="str">
        <f t="shared" si="43"/>
        <v>201310apartmentaverage2_bed_surveyWest Vancouver</v>
      </c>
      <c r="C2819">
        <v>2013</v>
      </c>
      <c r="D2819">
        <v>10</v>
      </c>
      <c r="E2819" t="s">
        <v>65</v>
      </c>
      <c r="F2819" t="s">
        <v>59</v>
      </c>
      <c r="G2819" t="s">
        <v>54</v>
      </c>
      <c r="H2819" t="s">
        <v>35</v>
      </c>
      <c r="I2819" t="s">
        <v>13</v>
      </c>
    </row>
    <row r="2820" spans="2:9" hidden="1" x14ac:dyDescent="0.2">
      <c r="B2820" t="str">
        <f t="shared" si="43"/>
        <v>201310apartmentaverage2_bed_surveyRichmond</v>
      </c>
      <c r="C2820">
        <v>2013</v>
      </c>
      <c r="D2820">
        <v>10</v>
      </c>
      <c r="E2820" t="s">
        <v>65</v>
      </c>
      <c r="F2820" t="s">
        <v>59</v>
      </c>
      <c r="G2820" t="s">
        <v>54</v>
      </c>
      <c r="H2820" t="s">
        <v>36</v>
      </c>
      <c r="I2820" t="s">
        <v>13</v>
      </c>
    </row>
    <row r="2821" spans="2:9" hidden="1" x14ac:dyDescent="0.2">
      <c r="B2821" t="str">
        <f t="shared" si="43"/>
        <v>201310apartmentaverage2_bed_surveyDelta</v>
      </c>
      <c r="C2821">
        <v>2013</v>
      </c>
      <c r="D2821">
        <v>10</v>
      </c>
      <c r="E2821" t="s">
        <v>65</v>
      </c>
      <c r="F2821" t="s">
        <v>59</v>
      </c>
      <c r="G2821" t="s">
        <v>54</v>
      </c>
      <c r="H2821" t="s">
        <v>37</v>
      </c>
      <c r="I2821" t="s">
        <v>13</v>
      </c>
    </row>
    <row r="2822" spans="2:9" hidden="1" x14ac:dyDescent="0.2">
      <c r="B2822" t="str">
        <f t="shared" ref="B2822:B2885" si="44">C2822&amp;D2822&amp;E2822&amp;F2822&amp;G2822&amp;H2822</f>
        <v>201310apartmentaverage2_bed_surveySurrey</v>
      </c>
      <c r="C2822">
        <v>2013</v>
      </c>
      <c r="D2822">
        <v>10</v>
      </c>
      <c r="E2822" t="s">
        <v>65</v>
      </c>
      <c r="F2822" t="s">
        <v>59</v>
      </c>
      <c r="G2822" t="s">
        <v>54</v>
      </c>
      <c r="H2822" t="s">
        <v>38</v>
      </c>
      <c r="I2822" t="s">
        <v>13</v>
      </c>
    </row>
    <row r="2823" spans="2:9" hidden="1" x14ac:dyDescent="0.2">
      <c r="B2823" t="str">
        <f t="shared" si="44"/>
        <v>201310apartmentaverage2_bed_surveyWhite Rock</v>
      </c>
      <c r="C2823">
        <v>2013</v>
      </c>
      <c r="D2823">
        <v>10</v>
      </c>
      <c r="E2823" t="s">
        <v>65</v>
      </c>
      <c r="F2823" t="s">
        <v>59</v>
      </c>
      <c r="G2823" t="s">
        <v>54</v>
      </c>
      <c r="H2823" t="s">
        <v>39</v>
      </c>
      <c r="I2823" t="s">
        <v>13</v>
      </c>
    </row>
    <row r="2824" spans="2:9" hidden="1" x14ac:dyDescent="0.2">
      <c r="B2824" t="str">
        <f t="shared" si="44"/>
        <v>201310apartmentaverage2_bed_surveyLangley City and Langley DM</v>
      </c>
      <c r="C2824">
        <v>2013</v>
      </c>
      <c r="D2824">
        <v>10</v>
      </c>
      <c r="E2824" t="s">
        <v>65</v>
      </c>
      <c r="F2824" t="s">
        <v>59</v>
      </c>
      <c r="G2824" t="s">
        <v>54</v>
      </c>
      <c r="H2824" t="s">
        <v>40</v>
      </c>
      <c r="I2824" t="s">
        <v>13</v>
      </c>
    </row>
    <row r="2825" spans="2:9" hidden="1" x14ac:dyDescent="0.2">
      <c r="B2825" t="str">
        <f t="shared" si="44"/>
        <v>201310apartmentaverage2_bed_surveyTri-Cities</v>
      </c>
      <c r="C2825">
        <v>2013</v>
      </c>
      <c r="D2825">
        <v>10</v>
      </c>
      <c r="E2825" t="s">
        <v>65</v>
      </c>
      <c r="F2825" t="s">
        <v>59</v>
      </c>
      <c r="G2825" t="s">
        <v>54</v>
      </c>
      <c r="H2825" t="s">
        <v>41</v>
      </c>
      <c r="I2825" t="s">
        <v>13</v>
      </c>
    </row>
    <row r="2826" spans="2:9" hidden="1" x14ac:dyDescent="0.2">
      <c r="B2826" t="str">
        <f t="shared" si="44"/>
        <v>201310apartmentaverage2_bed_surveyMaple Ridge/Pitt Meadows</v>
      </c>
      <c r="C2826">
        <v>2013</v>
      </c>
      <c r="D2826">
        <v>10</v>
      </c>
      <c r="E2826" t="s">
        <v>65</v>
      </c>
      <c r="F2826" t="s">
        <v>59</v>
      </c>
      <c r="G2826" t="s">
        <v>54</v>
      </c>
      <c r="H2826" t="s">
        <v>42</v>
      </c>
      <c r="I2826" t="s">
        <v>13</v>
      </c>
    </row>
    <row r="2827" spans="2:9" hidden="1" x14ac:dyDescent="0.2">
      <c r="B2827" t="str">
        <f t="shared" si="44"/>
        <v>201310apartmentaverage2_bed_surveyVancouver</v>
      </c>
      <c r="C2827">
        <v>2013</v>
      </c>
      <c r="D2827">
        <v>10</v>
      </c>
      <c r="E2827" t="s">
        <v>65</v>
      </c>
      <c r="F2827" t="s">
        <v>59</v>
      </c>
      <c r="G2827" t="s">
        <v>54</v>
      </c>
      <c r="H2827" t="s">
        <v>43</v>
      </c>
      <c r="I2827" t="s">
        <v>13</v>
      </c>
    </row>
    <row r="2828" spans="2:9" hidden="1" x14ac:dyDescent="0.2">
      <c r="B2828" t="str">
        <f t="shared" si="44"/>
        <v>201210apartmentaverage2_bed_surveyWest End/Stanley Park</v>
      </c>
      <c r="C2828">
        <v>2012</v>
      </c>
      <c r="D2828">
        <v>10</v>
      </c>
      <c r="E2828" t="s">
        <v>65</v>
      </c>
      <c r="F2828" t="s">
        <v>59</v>
      </c>
      <c r="G2828" t="s">
        <v>54</v>
      </c>
      <c r="H2828" t="s">
        <v>12</v>
      </c>
      <c r="I2828" t="s">
        <v>13</v>
      </c>
    </row>
    <row r="2829" spans="2:9" hidden="1" x14ac:dyDescent="0.2">
      <c r="B2829" t="str">
        <f t="shared" si="44"/>
        <v>201210apartmentaverage2_bed_surveyEnglish Bay</v>
      </c>
      <c r="C2829">
        <v>2012</v>
      </c>
      <c r="D2829">
        <v>10</v>
      </c>
      <c r="E2829" t="s">
        <v>65</v>
      </c>
      <c r="F2829" t="s">
        <v>59</v>
      </c>
      <c r="G2829" t="s">
        <v>54</v>
      </c>
      <c r="H2829" t="s">
        <v>16</v>
      </c>
      <c r="I2829" t="s">
        <v>13</v>
      </c>
    </row>
    <row r="2830" spans="2:9" hidden="1" x14ac:dyDescent="0.2">
      <c r="B2830" t="str">
        <f t="shared" si="44"/>
        <v>201210apartmentaverage2_bed_surveyDowntown</v>
      </c>
      <c r="C2830">
        <v>2012</v>
      </c>
      <c r="D2830">
        <v>10</v>
      </c>
      <c r="E2830" t="s">
        <v>65</v>
      </c>
      <c r="F2830" t="s">
        <v>59</v>
      </c>
      <c r="G2830" t="s">
        <v>54</v>
      </c>
      <c r="H2830" t="s">
        <v>17</v>
      </c>
      <c r="I2830" t="s">
        <v>13</v>
      </c>
    </row>
    <row r="2831" spans="2:9" hidden="1" x14ac:dyDescent="0.2">
      <c r="B2831" t="str">
        <f t="shared" si="44"/>
        <v>201210apartmentaverage2_bed_surveySouth Granville/Oak</v>
      </c>
      <c r="C2831">
        <v>2012</v>
      </c>
      <c r="D2831">
        <v>10</v>
      </c>
      <c r="E2831" t="s">
        <v>65</v>
      </c>
      <c r="F2831" t="s">
        <v>59</v>
      </c>
      <c r="G2831" t="s">
        <v>54</v>
      </c>
      <c r="H2831" t="s">
        <v>19</v>
      </c>
      <c r="I2831" t="s">
        <v>13</v>
      </c>
    </row>
    <row r="2832" spans="2:9" hidden="1" x14ac:dyDescent="0.2">
      <c r="B2832" t="str">
        <f t="shared" si="44"/>
        <v>201210apartmentaverage2_bed_surveyKitsilano/Point Grey</v>
      </c>
      <c r="C2832">
        <v>2012</v>
      </c>
      <c r="D2832">
        <v>10</v>
      </c>
      <c r="E2832" t="s">
        <v>65</v>
      </c>
      <c r="F2832" t="s">
        <v>59</v>
      </c>
      <c r="G2832" t="s">
        <v>54</v>
      </c>
      <c r="H2832" t="s">
        <v>20</v>
      </c>
      <c r="I2832" t="s">
        <v>13</v>
      </c>
    </row>
    <row r="2833" spans="2:9" hidden="1" x14ac:dyDescent="0.2">
      <c r="B2833" t="str">
        <f t="shared" si="44"/>
        <v>201210apartmentaverage2_bed_surveyWestside/Kerrisdale</v>
      </c>
      <c r="C2833">
        <v>2012</v>
      </c>
      <c r="D2833">
        <v>10</v>
      </c>
      <c r="E2833" t="s">
        <v>65</v>
      </c>
      <c r="F2833" t="s">
        <v>59</v>
      </c>
      <c r="G2833" t="s">
        <v>54</v>
      </c>
      <c r="H2833" t="s">
        <v>21</v>
      </c>
      <c r="I2833" t="s">
        <v>13</v>
      </c>
    </row>
    <row r="2834" spans="2:9" hidden="1" x14ac:dyDescent="0.2">
      <c r="B2834" t="str">
        <f t="shared" si="44"/>
        <v>201210apartmentaverage2_bed_surveyMarpole</v>
      </c>
      <c r="C2834">
        <v>2012</v>
      </c>
      <c r="D2834">
        <v>10</v>
      </c>
      <c r="E2834" t="s">
        <v>65</v>
      </c>
      <c r="F2834" t="s">
        <v>59</v>
      </c>
      <c r="G2834" t="s">
        <v>54</v>
      </c>
      <c r="H2834" t="s">
        <v>23</v>
      </c>
      <c r="I2834" t="s">
        <v>13</v>
      </c>
    </row>
    <row r="2835" spans="2:9" hidden="1" x14ac:dyDescent="0.2">
      <c r="B2835" t="str">
        <f t="shared" si="44"/>
        <v>201210apartmentaverage2_bed_surveyMount Pleasant/Renfrew Heights</v>
      </c>
      <c r="C2835">
        <v>2012</v>
      </c>
      <c r="D2835">
        <v>10</v>
      </c>
      <c r="E2835" t="s">
        <v>65</v>
      </c>
      <c r="F2835" t="s">
        <v>59</v>
      </c>
      <c r="G2835" t="s">
        <v>54</v>
      </c>
      <c r="H2835" t="s">
        <v>24</v>
      </c>
      <c r="I2835" t="s">
        <v>13</v>
      </c>
    </row>
    <row r="2836" spans="2:9" hidden="1" x14ac:dyDescent="0.2">
      <c r="B2836" t="str">
        <f t="shared" si="44"/>
        <v>201210apartmentaverage2_bed_surveyEast Hastings</v>
      </c>
      <c r="C2836">
        <v>2012</v>
      </c>
      <c r="D2836">
        <v>10</v>
      </c>
      <c r="E2836" t="s">
        <v>65</v>
      </c>
      <c r="F2836" t="s">
        <v>59</v>
      </c>
      <c r="G2836" t="s">
        <v>54</v>
      </c>
      <c r="H2836" t="s">
        <v>25</v>
      </c>
      <c r="I2836" t="s">
        <v>15</v>
      </c>
    </row>
    <row r="2837" spans="2:9" hidden="1" x14ac:dyDescent="0.2">
      <c r="B2837" t="str">
        <f t="shared" si="44"/>
        <v>201210apartmentaverage2_bed_surveySoutheast Vancouver</v>
      </c>
      <c r="C2837">
        <v>2012</v>
      </c>
      <c r="D2837">
        <v>10</v>
      </c>
      <c r="E2837" t="s">
        <v>65</v>
      </c>
      <c r="F2837" t="s">
        <v>59</v>
      </c>
      <c r="G2837" t="s">
        <v>54</v>
      </c>
      <c r="H2837" t="s">
        <v>26</v>
      </c>
      <c r="I2837" t="s">
        <v>13</v>
      </c>
    </row>
    <row r="2838" spans="2:9" hidden="1" x14ac:dyDescent="0.2">
      <c r="B2838" t="str">
        <f t="shared" si="44"/>
        <v>201210apartmentaverage2_bed_surveyUniversity Endowment Lands</v>
      </c>
      <c r="C2838">
        <v>2012</v>
      </c>
      <c r="D2838">
        <v>10</v>
      </c>
      <c r="E2838" t="s">
        <v>65</v>
      </c>
      <c r="F2838" t="s">
        <v>59</v>
      </c>
      <c r="G2838" t="s">
        <v>54</v>
      </c>
      <c r="H2838" t="s">
        <v>27</v>
      </c>
      <c r="I2838" t="s">
        <v>13</v>
      </c>
    </row>
    <row r="2839" spans="2:9" hidden="1" x14ac:dyDescent="0.2">
      <c r="B2839" t="str">
        <f t="shared" si="44"/>
        <v>201210apartmentaverage2_bed_surveyCentral Park/Metrotown</v>
      </c>
      <c r="C2839">
        <v>2012</v>
      </c>
      <c r="D2839">
        <v>10</v>
      </c>
      <c r="E2839" t="s">
        <v>65</v>
      </c>
      <c r="F2839" t="s">
        <v>59</v>
      </c>
      <c r="G2839" t="s">
        <v>54</v>
      </c>
      <c r="H2839" t="s">
        <v>28</v>
      </c>
      <c r="I2839" t="s">
        <v>13</v>
      </c>
    </row>
    <row r="2840" spans="2:9" hidden="1" x14ac:dyDescent="0.2">
      <c r="B2840" t="str">
        <f t="shared" si="44"/>
        <v>201210apartmentaverage2_bed_surveySoutheast Burnaby</v>
      </c>
      <c r="C2840">
        <v>2012</v>
      </c>
      <c r="D2840">
        <v>10</v>
      </c>
      <c r="E2840" t="s">
        <v>65</v>
      </c>
      <c r="F2840" t="s">
        <v>59</v>
      </c>
      <c r="G2840" t="s">
        <v>54</v>
      </c>
      <c r="H2840" t="s">
        <v>29</v>
      </c>
      <c r="I2840" t="s">
        <v>13</v>
      </c>
    </row>
    <row r="2841" spans="2:9" hidden="1" x14ac:dyDescent="0.2">
      <c r="B2841" t="str">
        <f t="shared" si="44"/>
        <v>201210apartmentaverage2_bed_surveyNorth Burnaby</v>
      </c>
      <c r="C2841">
        <v>2012</v>
      </c>
      <c r="D2841">
        <v>10</v>
      </c>
      <c r="E2841" t="s">
        <v>65</v>
      </c>
      <c r="F2841" t="s">
        <v>59</v>
      </c>
      <c r="G2841" t="s">
        <v>54</v>
      </c>
      <c r="H2841" t="s">
        <v>31</v>
      </c>
      <c r="I2841" t="s">
        <v>13</v>
      </c>
    </row>
    <row r="2842" spans="2:9" hidden="1" x14ac:dyDescent="0.2">
      <c r="B2842" t="str">
        <f t="shared" si="44"/>
        <v>201210apartmentaverage2_bed_surveyNew Westminster</v>
      </c>
      <c r="C2842">
        <v>2012</v>
      </c>
      <c r="D2842">
        <v>10</v>
      </c>
      <c r="E2842" t="s">
        <v>65</v>
      </c>
      <c r="F2842" t="s">
        <v>59</v>
      </c>
      <c r="G2842" t="s">
        <v>54</v>
      </c>
      <c r="H2842" t="s">
        <v>32</v>
      </c>
      <c r="I2842" t="s">
        <v>13</v>
      </c>
    </row>
    <row r="2843" spans="2:9" hidden="1" x14ac:dyDescent="0.2">
      <c r="B2843" t="str">
        <f t="shared" si="44"/>
        <v>201210apartmentaverage2_bed_surveyNorth Vancouver City</v>
      </c>
      <c r="C2843">
        <v>2012</v>
      </c>
      <c r="D2843">
        <v>10</v>
      </c>
      <c r="E2843" t="s">
        <v>65</v>
      </c>
      <c r="F2843" t="s">
        <v>59</v>
      </c>
      <c r="G2843" t="s">
        <v>54</v>
      </c>
      <c r="H2843" t="s">
        <v>60</v>
      </c>
      <c r="I2843" t="s">
        <v>13</v>
      </c>
    </row>
    <row r="2844" spans="2:9" hidden="1" x14ac:dyDescent="0.2">
      <c r="B2844" t="str">
        <f t="shared" si="44"/>
        <v>201210apartmentaverage2_bed_surveyNorth Vancouver DM</v>
      </c>
      <c r="C2844">
        <v>2012</v>
      </c>
      <c r="D2844">
        <v>10</v>
      </c>
      <c r="E2844" t="s">
        <v>65</v>
      </c>
      <c r="F2844" t="s">
        <v>59</v>
      </c>
      <c r="G2844" t="s">
        <v>54</v>
      </c>
      <c r="H2844" t="s">
        <v>34</v>
      </c>
      <c r="I2844" t="s">
        <v>13</v>
      </c>
    </row>
    <row r="2845" spans="2:9" hidden="1" x14ac:dyDescent="0.2">
      <c r="B2845" t="str">
        <f t="shared" si="44"/>
        <v>201210apartmentaverage2_bed_surveyWest Vancouver</v>
      </c>
      <c r="C2845">
        <v>2012</v>
      </c>
      <c r="D2845">
        <v>10</v>
      </c>
      <c r="E2845" t="s">
        <v>65</v>
      </c>
      <c r="F2845" t="s">
        <v>59</v>
      </c>
      <c r="G2845" t="s">
        <v>54</v>
      </c>
      <c r="H2845" t="s">
        <v>35</v>
      </c>
      <c r="I2845" t="s">
        <v>13</v>
      </c>
    </row>
    <row r="2846" spans="2:9" hidden="1" x14ac:dyDescent="0.2">
      <c r="B2846" t="str">
        <f t="shared" si="44"/>
        <v>201210apartmentaverage2_bed_surveyRichmond</v>
      </c>
      <c r="C2846">
        <v>2012</v>
      </c>
      <c r="D2846">
        <v>10</v>
      </c>
      <c r="E2846" t="s">
        <v>65</v>
      </c>
      <c r="F2846" t="s">
        <v>59</v>
      </c>
      <c r="G2846" t="s">
        <v>54</v>
      </c>
      <c r="H2846" t="s">
        <v>36</v>
      </c>
      <c r="I2846" t="s">
        <v>13</v>
      </c>
    </row>
    <row r="2847" spans="2:9" hidden="1" x14ac:dyDescent="0.2">
      <c r="B2847" t="str">
        <f t="shared" si="44"/>
        <v>201210apartmentaverage2_bed_surveyDelta</v>
      </c>
      <c r="C2847">
        <v>2012</v>
      </c>
      <c r="D2847">
        <v>10</v>
      </c>
      <c r="E2847" t="s">
        <v>65</v>
      </c>
      <c r="F2847" t="s">
        <v>59</v>
      </c>
      <c r="G2847" t="s">
        <v>54</v>
      </c>
      <c r="H2847" t="s">
        <v>37</v>
      </c>
      <c r="I2847" t="s">
        <v>13</v>
      </c>
    </row>
    <row r="2848" spans="2:9" hidden="1" x14ac:dyDescent="0.2">
      <c r="B2848" t="str">
        <f t="shared" si="44"/>
        <v>201210apartmentaverage2_bed_surveySurrey</v>
      </c>
      <c r="C2848">
        <v>2012</v>
      </c>
      <c r="D2848">
        <v>10</v>
      </c>
      <c r="E2848" t="s">
        <v>65</v>
      </c>
      <c r="F2848" t="s">
        <v>59</v>
      </c>
      <c r="G2848" t="s">
        <v>54</v>
      </c>
      <c r="H2848" t="s">
        <v>38</v>
      </c>
      <c r="I2848" t="s">
        <v>13</v>
      </c>
    </row>
    <row r="2849" spans="2:9" hidden="1" x14ac:dyDescent="0.2">
      <c r="B2849" t="str">
        <f t="shared" si="44"/>
        <v>201210apartmentaverage2_bed_surveyWhite Rock</v>
      </c>
      <c r="C2849">
        <v>2012</v>
      </c>
      <c r="D2849">
        <v>10</v>
      </c>
      <c r="E2849" t="s">
        <v>65</v>
      </c>
      <c r="F2849" t="s">
        <v>59</v>
      </c>
      <c r="G2849" t="s">
        <v>54</v>
      </c>
      <c r="H2849" t="s">
        <v>39</v>
      </c>
      <c r="I2849" t="s">
        <v>13</v>
      </c>
    </row>
    <row r="2850" spans="2:9" hidden="1" x14ac:dyDescent="0.2">
      <c r="B2850" t="str">
        <f t="shared" si="44"/>
        <v>201210apartmentaverage2_bed_surveyLangley City and Langley DM</v>
      </c>
      <c r="C2850">
        <v>2012</v>
      </c>
      <c r="D2850">
        <v>10</v>
      </c>
      <c r="E2850" t="s">
        <v>65</v>
      </c>
      <c r="F2850" t="s">
        <v>59</v>
      </c>
      <c r="G2850" t="s">
        <v>54</v>
      </c>
      <c r="H2850" t="s">
        <v>40</v>
      </c>
      <c r="I2850" t="s">
        <v>13</v>
      </c>
    </row>
    <row r="2851" spans="2:9" hidden="1" x14ac:dyDescent="0.2">
      <c r="B2851" t="str">
        <f t="shared" si="44"/>
        <v>201210apartmentaverage2_bed_surveyTri-Cities</v>
      </c>
      <c r="C2851">
        <v>2012</v>
      </c>
      <c r="D2851">
        <v>10</v>
      </c>
      <c r="E2851" t="s">
        <v>65</v>
      </c>
      <c r="F2851" t="s">
        <v>59</v>
      </c>
      <c r="G2851" t="s">
        <v>54</v>
      </c>
      <c r="H2851" t="s">
        <v>41</v>
      </c>
      <c r="I2851" t="s">
        <v>13</v>
      </c>
    </row>
    <row r="2852" spans="2:9" hidden="1" x14ac:dyDescent="0.2">
      <c r="B2852" t="str">
        <f t="shared" si="44"/>
        <v>201210apartmentaverage2_bed_surveyMaple Ridge/Pitt Meadows</v>
      </c>
      <c r="C2852">
        <v>2012</v>
      </c>
      <c r="D2852">
        <v>10</v>
      </c>
      <c r="E2852" t="s">
        <v>65</v>
      </c>
      <c r="F2852" t="s">
        <v>59</v>
      </c>
      <c r="G2852" t="s">
        <v>54</v>
      </c>
      <c r="H2852" t="s">
        <v>42</v>
      </c>
      <c r="I2852" t="s">
        <v>13</v>
      </c>
    </row>
    <row r="2853" spans="2:9" hidden="1" x14ac:dyDescent="0.2">
      <c r="B2853" t="str">
        <f t="shared" si="44"/>
        <v>201210apartmentaverage2_bed_surveyVancouver</v>
      </c>
      <c r="C2853">
        <v>2012</v>
      </c>
      <c r="D2853">
        <v>10</v>
      </c>
      <c r="E2853" t="s">
        <v>65</v>
      </c>
      <c r="F2853" t="s">
        <v>59</v>
      </c>
      <c r="G2853" t="s">
        <v>54</v>
      </c>
      <c r="H2853" t="s">
        <v>43</v>
      </c>
      <c r="I2853" t="s">
        <v>13</v>
      </c>
    </row>
    <row r="2854" spans="2:9" hidden="1" x14ac:dyDescent="0.2">
      <c r="B2854" t="str">
        <f t="shared" si="44"/>
        <v>201110apartmentaverage2_bed_surveyWest End/Stanley Park</v>
      </c>
      <c r="C2854">
        <v>2011</v>
      </c>
      <c r="D2854">
        <v>10</v>
      </c>
      <c r="E2854" t="s">
        <v>65</v>
      </c>
      <c r="F2854" t="s">
        <v>59</v>
      </c>
      <c r="G2854" t="s">
        <v>54</v>
      </c>
      <c r="H2854" t="s">
        <v>12</v>
      </c>
      <c r="I2854" t="s">
        <v>13</v>
      </c>
    </row>
    <row r="2855" spans="2:9" hidden="1" x14ac:dyDescent="0.2">
      <c r="B2855" t="str">
        <f t="shared" si="44"/>
        <v>201110apartmentaverage2_bed_surveyEnglish Bay</v>
      </c>
      <c r="C2855">
        <v>2011</v>
      </c>
      <c r="D2855">
        <v>10</v>
      </c>
      <c r="E2855" t="s">
        <v>65</v>
      </c>
      <c r="F2855" t="s">
        <v>59</v>
      </c>
      <c r="G2855" t="s">
        <v>54</v>
      </c>
      <c r="H2855" t="s">
        <v>16</v>
      </c>
      <c r="I2855" t="s">
        <v>13</v>
      </c>
    </row>
    <row r="2856" spans="2:9" hidden="1" x14ac:dyDescent="0.2">
      <c r="B2856" t="str">
        <f t="shared" si="44"/>
        <v>201110apartmentaverage2_bed_surveyDowntown</v>
      </c>
      <c r="C2856">
        <v>2011</v>
      </c>
      <c r="D2856">
        <v>10</v>
      </c>
      <c r="E2856" t="s">
        <v>65</v>
      </c>
      <c r="F2856" t="s">
        <v>59</v>
      </c>
      <c r="G2856" t="s">
        <v>54</v>
      </c>
      <c r="H2856" t="s">
        <v>17</v>
      </c>
      <c r="I2856" t="s">
        <v>13</v>
      </c>
    </row>
    <row r="2857" spans="2:9" hidden="1" x14ac:dyDescent="0.2">
      <c r="B2857" t="str">
        <f t="shared" si="44"/>
        <v>201110apartmentaverage2_bed_surveySouth Granville/Oak</v>
      </c>
      <c r="C2857">
        <v>2011</v>
      </c>
      <c r="D2857">
        <v>10</v>
      </c>
      <c r="E2857" t="s">
        <v>65</v>
      </c>
      <c r="F2857" t="s">
        <v>59</v>
      </c>
      <c r="G2857" t="s">
        <v>54</v>
      </c>
      <c r="H2857" t="s">
        <v>19</v>
      </c>
      <c r="I2857" t="s">
        <v>13</v>
      </c>
    </row>
    <row r="2858" spans="2:9" hidden="1" x14ac:dyDescent="0.2">
      <c r="B2858" t="str">
        <f t="shared" si="44"/>
        <v>201110apartmentaverage2_bed_surveyKitsilano/Point Grey</v>
      </c>
      <c r="C2858">
        <v>2011</v>
      </c>
      <c r="D2858">
        <v>10</v>
      </c>
      <c r="E2858" t="s">
        <v>65</v>
      </c>
      <c r="F2858" t="s">
        <v>59</v>
      </c>
      <c r="G2858" t="s">
        <v>54</v>
      </c>
      <c r="H2858" t="s">
        <v>20</v>
      </c>
      <c r="I2858" t="s">
        <v>13</v>
      </c>
    </row>
    <row r="2859" spans="2:9" hidden="1" x14ac:dyDescent="0.2">
      <c r="B2859" t="str">
        <f t="shared" si="44"/>
        <v>201110apartmentaverage2_bed_surveyWestside/Kerrisdale</v>
      </c>
      <c r="C2859">
        <v>2011</v>
      </c>
      <c r="D2859">
        <v>10</v>
      </c>
      <c r="E2859" t="s">
        <v>65</v>
      </c>
      <c r="F2859" t="s">
        <v>59</v>
      </c>
      <c r="G2859" t="s">
        <v>54</v>
      </c>
      <c r="H2859" t="s">
        <v>21</v>
      </c>
      <c r="I2859" t="s">
        <v>13</v>
      </c>
    </row>
    <row r="2860" spans="2:9" hidden="1" x14ac:dyDescent="0.2">
      <c r="B2860" t="str">
        <f t="shared" si="44"/>
        <v>201110apartmentaverage2_bed_surveyMarpole</v>
      </c>
      <c r="C2860">
        <v>2011</v>
      </c>
      <c r="D2860">
        <v>10</v>
      </c>
      <c r="E2860" t="s">
        <v>65</v>
      </c>
      <c r="F2860" t="s">
        <v>59</v>
      </c>
      <c r="G2860" t="s">
        <v>54</v>
      </c>
      <c r="H2860" t="s">
        <v>23</v>
      </c>
      <c r="I2860" t="s">
        <v>13</v>
      </c>
    </row>
    <row r="2861" spans="2:9" hidden="1" x14ac:dyDescent="0.2">
      <c r="B2861" t="str">
        <f t="shared" si="44"/>
        <v>201110apartmentaverage2_bed_surveyMount Pleasant/Renfrew Heights</v>
      </c>
      <c r="C2861">
        <v>2011</v>
      </c>
      <c r="D2861">
        <v>10</v>
      </c>
      <c r="E2861" t="s">
        <v>65</v>
      </c>
      <c r="F2861" t="s">
        <v>59</v>
      </c>
      <c r="G2861" t="s">
        <v>54</v>
      </c>
      <c r="H2861" t="s">
        <v>24</v>
      </c>
      <c r="I2861" t="s">
        <v>13</v>
      </c>
    </row>
    <row r="2862" spans="2:9" hidden="1" x14ac:dyDescent="0.2">
      <c r="B2862" t="str">
        <f t="shared" si="44"/>
        <v>201110apartmentaverage2_bed_surveyEast Hastings</v>
      </c>
      <c r="C2862">
        <v>2011</v>
      </c>
      <c r="D2862">
        <v>10</v>
      </c>
      <c r="E2862" t="s">
        <v>65</v>
      </c>
      <c r="F2862" t="s">
        <v>59</v>
      </c>
      <c r="G2862" t="s">
        <v>54</v>
      </c>
      <c r="H2862" t="s">
        <v>25</v>
      </c>
      <c r="I2862" t="s">
        <v>13</v>
      </c>
    </row>
    <row r="2863" spans="2:9" hidden="1" x14ac:dyDescent="0.2">
      <c r="B2863" t="str">
        <f t="shared" si="44"/>
        <v>201110apartmentaverage2_bed_surveySoutheast Vancouver</v>
      </c>
      <c r="C2863">
        <v>2011</v>
      </c>
      <c r="D2863">
        <v>10</v>
      </c>
      <c r="E2863" t="s">
        <v>65</v>
      </c>
      <c r="F2863" t="s">
        <v>59</v>
      </c>
      <c r="G2863" t="s">
        <v>54</v>
      </c>
      <c r="H2863" t="s">
        <v>26</v>
      </c>
      <c r="I2863" t="s">
        <v>13</v>
      </c>
    </row>
    <row r="2864" spans="2:9" hidden="1" x14ac:dyDescent="0.2">
      <c r="B2864" t="str">
        <f t="shared" si="44"/>
        <v>201110apartmentaverage2_bed_surveyUniversity Endowment Lands</v>
      </c>
      <c r="C2864">
        <v>2011</v>
      </c>
      <c r="D2864">
        <v>10</v>
      </c>
      <c r="E2864" t="s">
        <v>65</v>
      </c>
      <c r="F2864" t="s">
        <v>59</v>
      </c>
      <c r="G2864" t="s">
        <v>54</v>
      </c>
      <c r="H2864" t="s">
        <v>27</v>
      </c>
      <c r="I2864" t="s">
        <v>13</v>
      </c>
    </row>
    <row r="2865" spans="2:9" hidden="1" x14ac:dyDescent="0.2">
      <c r="B2865" t="str">
        <f t="shared" si="44"/>
        <v>201110apartmentaverage2_bed_surveyCentral Park/Metrotown</v>
      </c>
      <c r="C2865">
        <v>2011</v>
      </c>
      <c r="D2865">
        <v>10</v>
      </c>
      <c r="E2865" t="s">
        <v>65</v>
      </c>
      <c r="F2865" t="s">
        <v>59</v>
      </c>
      <c r="G2865" t="s">
        <v>54</v>
      </c>
      <c r="H2865" t="s">
        <v>28</v>
      </c>
      <c r="I2865" t="s">
        <v>13</v>
      </c>
    </row>
    <row r="2866" spans="2:9" hidden="1" x14ac:dyDescent="0.2">
      <c r="B2866" t="str">
        <f t="shared" si="44"/>
        <v>201110apartmentaverage2_bed_surveySoutheast Burnaby</v>
      </c>
      <c r="C2866">
        <v>2011</v>
      </c>
      <c r="D2866">
        <v>10</v>
      </c>
      <c r="E2866" t="s">
        <v>65</v>
      </c>
      <c r="F2866" t="s">
        <v>59</v>
      </c>
      <c r="G2866" t="s">
        <v>54</v>
      </c>
      <c r="H2866" t="s">
        <v>29</v>
      </c>
      <c r="I2866" t="s">
        <v>13</v>
      </c>
    </row>
    <row r="2867" spans="2:9" hidden="1" x14ac:dyDescent="0.2">
      <c r="B2867" t="str">
        <f t="shared" si="44"/>
        <v>201110apartmentaverage2_bed_surveyNorth Burnaby</v>
      </c>
      <c r="C2867">
        <v>2011</v>
      </c>
      <c r="D2867">
        <v>10</v>
      </c>
      <c r="E2867" t="s">
        <v>65</v>
      </c>
      <c r="F2867" t="s">
        <v>59</v>
      </c>
      <c r="G2867" t="s">
        <v>54</v>
      </c>
      <c r="H2867" t="s">
        <v>31</v>
      </c>
      <c r="I2867" t="s">
        <v>13</v>
      </c>
    </row>
    <row r="2868" spans="2:9" hidden="1" x14ac:dyDescent="0.2">
      <c r="B2868" t="str">
        <f t="shared" si="44"/>
        <v>201110apartmentaverage2_bed_surveyNew Westminster</v>
      </c>
      <c r="C2868">
        <v>2011</v>
      </c>
      <c r="D2868">
        <v>10</v>
      </c>
      <c r="E2868" t="s">
        <v>65</v>
      </c>
      <c r="F2868" t="s">
        <v>59</v>
      </c>
      <c r="G2868" t="s">
        <v>54</v>
      </c>
      <c r="H2868" t="s">
        <v>32</v>
      </c>
      <c r="I2868" t="s">
        <v>13</v>
      </c>
    </row>
    <row r="2869" spans="2:9" hidden="1" x14ac:dyDescent="0.2">
      <c r="B2869" t="str">
        <f t="shared" si="44"/>
        <v>201110apartmentaverage2_bed_surveyNorth Vancouver City</v>
      </c>
      <c r="C2869">
        <v>2011</v>
      </c>
      <c r="D2869">
        <v>10</v>
      </c>
      <c r="E2869" t="s">
        <v>65</v>
      </c>
      <c r="F2869" t="s">
        <v>59</v>
      </c>
      <c r="G2869" t="s">
        <v>54</v>
      </c>
      <c r="H2869" t="s">
        <v>60</v>
      </c>
      <c r="I2869" t="s">
        <v>13</v>
      </c>
    </row>
    <row r="2870" spans="2:9" hidden="1" x14ac:dyDescent="0.2">
      <c r="B2870" t="str">
        <f t="shared" si="44"/>
        <v>201110apartmentaverage2_bed_surveyNorth Vancouver DM</v>
      </c>
      <c r="C2870">
        <v>2011</v>
      </c>
      <c r="D2870">
        <v>10</v>
      </c>
      <c r="E2870" t="s">
        <v>65</v>
      </c>
      <c r="F2870" t="s">
        <v>59</v>
      </c>
      <c r="G2870" t="s">
        <v>54</v>
      </c>
      <c r="H2870" t="s">
        <v>34</v>
      </c>
      <c r="I2870" t="s">
        <v>13</v>
      </c>
    </row>
    <row r="2871" spans="2:9" hidden="1" x14ac:dyDescent="0.2">
      <c r="B2871" t="str">
        <f t="shared" si="44"/>
        <v>201110apartmentaverage2_bed_surveyWest Vancouver</v>
      </c>
      <c r="C2871">
        <v>2011</v>
      </c>
      <c r="D2871">
        <v>10</v>
      </c>
      <c r="E2871" t="s">
        <v>65</v>
      </c>
      <c r="F2871" t="s">
        <v>59</v>
      </c>
      <c r="G2871" t="s">
        <v>54</v>
      </c>
      <c r="H2871" t="s">
        <v>35</v>
      </c>
      <c r="I2871" t="s">
        <v>13</v>
      </c>
    </row>
    <row r="2872" spans="2:9" hidden="1" x14ac:dyDescent="0.2">
      <c r="B2872" t="str">
        <f t="shared" si="44"/>
        <v>201110apartmentaverage2_bed_surveyRichmond</v>
      </c>
      <c r="C2872">
        <v>2011</v>
      </c>
      <c r="D2872">
        <v>10</v>
      </c>
      <c r="E2872" t="s">
        <v>65</v>
      </c>
      <c r="F2872" t="s">
        <v>59</v>
      </c>
      <c r="G2872" t="s">
        <v>54</v>
      </c>
      <c r="H2872" t="s">
        <v>36</v>
      </c>
      <c r="I2872" t="s">
        <v>13</v>
      </c>
    </row>
    <row r="2873" spans="2:9" hidden="1" x14ac:dyDescent="0.2">
      <c r="B2873" t="str">
        <f t="shared" si="44"/>
        <v>201110apartmentaverage2_bed_surveyDelta</v>
      </c>
      <c r="C2873">
        <v>2011</v>
      </c>
      <c r="D2873">
        <v>10</v>
      </c>
      <c r="E2873" t="s">
        <v>65</v>
      </c>
      <c r="F2873" t="s">
        <v>59</v>
      </c>
      <c r="G2873" t="s">
        <v>54</v>
      </c>
      <c r="H2873" t="s">
        <v>37</v>
      </c>
      <c r="I2873" t="s">
        <v>13</v>
      </c>
    </row>
    <row r="2874" spans="2:9" hidden="1" x14ac:dyDescent="0.2">
      <c r="B2874" t="str">
        <f t="shared" si="44"/>
        <v>201110apartmentaverage2_bed_surveySurrey</v>
      </c>
      <c r="C2874">
        <v>2011</v>
      </c>
      <c r="D2874">
        <v>10</v>
      </c>
      <c r="E2874" t="s">
        <v>65</v>
      </c>
      <c r="F2874" t="s">
        <v>59</v>
      </c>
      <c r="G2874" t="s">
        <v>54</v>
      </c>
      <c r="H2874" t="s">
        <v>38</v>
      </c>
      <c r="I2874" t="s">
        <v>13</v>
      </c>
    </row>
    <row r="2875" spans="2:9" hidden="1" x14ac:dyDescent="0.2">
      <c r="B2875" t="str">
        <f t="shared" si="44"/>
        <v>201110apartmentaverage2_bed_surveyWhite Rock</v>
      </c>
      <c r="C2875">
        <v>2011</v>
      </c>
      <c r="D2875">
        <v>10</v>
      </c>
      <c r="E2875" t="s">
        <v>65</v>
      </c>
      <c r="F2875" t="s">
        <v>59</v>
      </c>
      <c r="G2875" t="s">
        <v>54</v>
      </c>
      <c r="H2875" t="s">
        <v>39</v>
      </c>
      <c r="I2875" t="s">
        <v>13</v>
      </c>
    </row>
    <row r="2876" spans="2:9" hidden="1" x14ac:dyDescent="0.2">
      <c r="B2876" t="str">
        <f t="shared" si="44"/>
        <v>201110apartmentaverage2_bed_surveyLangley City and Langley DM</v>
      </c>
      <c r="C2876">
        <v>2011</v>
      </c>
      <c r="D2876">
        <v>10</v>
      </c>
      <c r="E2876" t="s">
        <v>65</v>
      </c>
      <c r="F2876" t="s">
        <v>59</v>
      </c>
      <c r="G2876" t="s">
        <v>54</v>
      </c>
      <c r="H2876" t="s">
        <v>40</v>
      </c>
      <c r="I2876" t="s">
        <v>13</v>
      </c>
    </row>
    <row r="2877" spans="2:9" hidden="1" x14ac:dyDescent="0.2">
      <c r="B2877" t="str">
        <f t="shared" si="44"/>
        <v>201110apartmentaverage2_bed_surveyTri-Cities</v>
      </c>
      <c r="C2877">
        <v>2011</v>
      </c>
      <c r="D2877">
        <v>10</v>
      </c>
      <c r="E2877" t="s">
        <v>65</v>
      </c>
      <c r="F2877" t="s">
        <v>59</v>
      </c>
      <c r="G2877" t="s">
        <v>54</v>
      </c>
      <c r="H2877" t="s">
        <v>41</v>
      </c>
      <c r="I2877" t="s">
        <v>13</v>
      </c>
    </row>
    <row r="2878" spans="2:9" hidden="1" x14ac:dyDescent="0.2">
      <c r="B2878" t="str">
        <f t="shared" si="44"/>
        <v>201110apartmentaverage2_bed_surveyMaple Ridge/Pitt Meadows</v>
      </c>
      <c r="C2878">
        <v>2011</v>
      </c>
      <c r="D2878">
        <v>10</v>
      </c>
      <c r="E2878" t="s">
        <v>65</v>
      </c>
      <c r="F2878" t="s">
        <v>59</v>
      </c>
      <c r="G2878" t="s">
        <v>54</v>
      </c>
      <c r="H2878" t="s">
        <v>42</v>
      </c>
      <c r="I2878" t="s">
        <v>13</v>
      </c>
    </row>
    <row r="2879" spans="2:9" hidden="1" x14ac:dyDescent="0.2">
      <c r="B2879" t="str">
        <f t="shared" si="44"/>
        <v>201110apartmentaverage2_bed_surveyVancouver</v>
      </c>
      <c r="C2879">
        <v>2011</v>
      </c>
      <c r="D2879">
        <v>10</v>
      </c>
      <c r="E2879" t="s">
        <v>65</v>
      </c>
      <c r="F2879" t="s">
        <v>59</v>
      </c>
      <c r="G2879" t="s">
        <v>54</v>
      </c>
      <c r="H2879" t="s">
        <v>43</v>
      </c>
      <c r="I2879" t="s">
        <v>13</v>
      </c>
    </row>
    <row r="2880" spans="2:9" hidden="1" x14ac:dyDescent="0.2">
      <c r="B2880" t="str">
        <f t="shared" si="44"/>
        <v>201010apartmentaverage2_bed_surveyWest End/Stanley Park</v>
      </c>
      <c r="C2880">
        <v>2010</v>
      </c>
      <c r="D2880">
        <v>10</v>
      </c>
      <c r="E2880" t="s">
        <v>65</v>
      </c>
      <c r="F2880" t="s">
        <v>59</v>
      </c>
      <c r="G2880" t="s">
        <v>54</v>
      </c>
      <c r="H2880" t="s">
        <v>12</v>
      </c>
      <c r="I2880" t="s">
        <v>13</v>
      </c>
    </row>
    <row r="2881" spans="2:9" hidden="1" x14ac:dyDescent="0.2">
      <c r="B2881" t="str">
        <f t="shared" si="44"/>
        <v>201010apartmentaverage2_bed_surveyEnglish Bay</v>
      </c>
      <c r="C2881">
        <v>2010</v>
      </c>
      <c r="D2881">
        <v>10</v>
      </c>
      <c r="E2881" t="s">
        <v>65</v>
      </c>
      <c r="F2881" t="s">
        <v>59</v>
      </c>
      <c r="G2881" t="s">
        <v>54</v>
      </c>
      <c r="H2881" t="s">
        <v>16</v>
      </c>
      <c r="I2881" t="s">
        <v>13</v>
      </c>
    </row>
    <row r="2882" spans="2:9" hidden="1" x14ac:dyDescent="0.2">
      <c r="B2882" t="str">
        <f t="shared" si="44"/>
        <v>201010apartmentaverage2_bed_surveyDowntown</v>
      </c>
      <c r="C2882">
        <v>2010</v>
      </c>
      <c r="D2882">
        <v>10</v>
      </c>
      <c r="E2882" t="s">
        <v>65</v>
      </c>
      <c r="F2882" t="s">
        <v>59</v>
      </c>
      <c r="G2882" t="s">
        <v>54</v>
      </c>
      <c r="H2882" t="s">
        <v>17</v>
      </c>
      <c r="I2882" t="s">
        <v>13</v>
      </c>
    </row>
    <row r="2883" spans="2:9" hidden="1" x14ac:dyDescent="0.2">
      <c r="B2883" t="str">
        <f t="shared" si="44"/>
        <v>201010apartmentaverage2_bed_surveySouth Granville/Oak</v>
      </c>
      <c r="C2883">
        <v>2010</v>
      </c>
      <c r="D2883">
        <v>10</v>
      </c>
      <c r="E2883" t="s">
        <v>65</v>
      </c>
      <c r="F2883" t="s">
        <v>59</v>
      </c>
      <c r="G2883" t="s">
        <v>54</v>
      </c>
      <c r="H2883" t="s">
        <v>19</v>
      </c>
      <c r="I2883" t="s">
        <v>13</v>
      </c>
    </row>
    <row r="2884" spans="2:9" hidden="1" x14ac:dyDescent="0.2">
      <c r="B2884" t="str">
        <f t="shared" si="44"/>
        <v>201010apartmentaverage2_bed_surveyKitsilano/Point Grey</v>
      </c>
      <c r="C2884">
        <v>2010</v>
      </c>
      <c r="D2884">
        <v>10</v>
      </c>
      <c r="E2884" t="s">
        <v>65</v>
      </c>
      <c r="F2884" t="s">
        <v>59</v>
      </c>
      <c r="G2884" t="s">
        <v>54</v>
      </c>
      <c r="H2884" t="s">
        <v>20</v>
      </c>
      <c r="I2884" t="s">
        <v>13</v>
      </c>
    </row>
    <row r="2885" spans="2:9" hidden="1" x14ac:dyDescent="0.2">
      <c r="B2885" t="str">
        <f t="shared" si="44"/>
        <v>201010apartmentaverage2_bed_surveyWestside/Kerrisdale</v>
      </c>
      <c r="C2885">
        <v>2010</v>
      </c>
      <c r="D2885">
        <v>10</v>
      </c>
      <c r="E2885" t="s">
        <v>65</v>
      </c>
      <c r="F2885" t="s">
        <v>59</v>
      </c>
      <c r="G2885" t="s">
        <v>54</v>
      </c>
      <c r="H2885" t="s">
        <v>21</v>
      </c>
      <c r="I2885" t="s">
        <v>13</v>
      </c>
    </row>
    <row r="2886" spans="2:9" hidden="1" x14ac:dyDescent="0.2">
      <c r="B2886" t="str">
        <f t="shared" ref="B2886:B2949" si="45">C2886&amp;D2886&amp;E2886&amp;F2886&amp;G2886&amp;H2886</f>
        <v>201010apartmentaverage2_bed_surveyMarpole</v>
      </c>
      <c r="C2886">
        <v>2010</v>
      </c>
      <c r="D2886">
        <v>10</v>
      </c>
      <c r="E2886" t="s">
        <v>65</v>
      </c>
      <c r="F2886" t="s">
        <v>59</v>
      </c>
      <c r="G2886" t="s">
        <v>54</v>
      </c>
      <c r="H2886" t="s">
        <v>23</v>
      </c>
      <c r="I2886" t="s">
        <v>13</v>
      </c>
    </row>
    <row r="2887" spans="2:9" hidden="1" x14ac:dyDescent="0.2">
      <c r="B2887" t="str">
        <f t="shared" si="45"/>
        <v>201010apartmentaverage2_bed_surveyMount Pleasant/Renfrew Heights</v>
      </c>
      <c r="C2887">
        <v>2010</v>
      </c>
      <c r="D2887">
        <v>10</v>
      </c>
      <c r="E2887" t="s">
        <v>65</v>
      </c>
      <c r="F2887" t="s">
        <v>59</v>
      </c>
      <c r="G2887" t="s">
        <v>54</v>
      </c>
      <c r="H2887" t="s">
        <v>24</v>
      </c>
      <c r="I2887" t="s">
        <v>13</v>
      </c>
    </row>
    <row r="2888" spans="2:9" hidden="1" x14ac:dyDescent="0.2">
      <c r="B2888" t="str">
        <f t="shared" si="45"/>
        <v>201010apartmentaverage2_bed_surveyEast Hastings</v>
      </c>
      <c r="C2888">
        <v>2010</v>
      </c>
      <c r="D2888">
        <v>10</v>
      </c>
      <c r="E2888" t="s">
        <v>65</v>
      </c>
      <c r="F2888" t="s">
        <v>59</v>
      </c>
      <c r="G2888" t="s">
        <v>54</v>
      </c>
      <c r="H2888" t="s">
        <v>25</v>
      </c>
      <c r="I2888" t="s">
        <v>13</v>
      </c>
    </row>
    <row r="2889" spans="2:9" hidden="1" x14ac:dyDescent="0.2">
      <c r="B2889" t="str">
        <f t="shared" si="45"/>
        <v>201010apartmentaverage2_bed_surveySoutheast Vancouver</v>
      </c>
      <c r="C2889">
        <v>2010</v>
      </c>
      <c r="D2889">
        <v>10</v>
      </c>
      <c r="E2889" t="s">
        <v>65</v>
      </c>
      <c r="F2889" t="s">
        <v>59</v>
      </c>
      <c r="G2889" t="s">
        <v>54</v>
      </c>
      <c r="H2889" t="s">
        <v>26</v>
      </c>
      <c r="I2889" t="s">
        <v>13</v>
      </c>
    </row>
    <row r="2890" spans="2:9" hidden="1" x14ac:dyDescent="0.2">
      <c r="B2890" t="str">
        <f t="shared" si="45"/>
        <v>201010apartmentaverage2_bed_surveyUniversity Endowment Lands</v>
      </c>
      <c r="C2890">
        <v>2010</v>
      </c>
      <c r="D2890">
        <v>10</v>
      </c>
      <c r="E2890" t="s">
        <v>65</v>
      </c>
      <c r="F2890" t="s">
        <v>59</v>
      </c>
      <c r="G2890" t="s">
        <v>54</v>
      </c>
      <c r="H2890" t="s">
        <v>27</v>
      </c>
      <c r="I2890" t="s">
        <v>13</v>
      </c>
    </row>
    <row r="2891" spans="2:9" hidden="1" x14ac:dyDescent="0.2">
      <c r="B2891" t="str">
        <f t="shared" si="45"/>
        <v>201010apartmentaverage2_bed_surveyCentral Park/Metrotown</v>
      </c>
      <c r="C2891">
        <v>2010</v>
      </c>
      <c r="D2891">
        <v>10</v>
      </c>
      <c r="E2891" t="s">
        <v>65</v>
      </c>
      <c r="F2891" t="s">
        <v>59</v>
      </c>
      <c r="G2891" t="s">
        <v>54</v>
      </c>
      <c r="H2891" t="s">
        <v>28</v>
      </c>
      <c r="I2891" t="s">
        <v>13</v>
      </c>
    </row>
    <row r="2892" spans="2:9" hidden="1" x14ac:dyDescent="0.2">
      <c r="B2892" t="str">
        <f t="shared" si="45"/>
        <v>201010apartmentaverage2_bed_surveySoutheast Burnaby</v>
      </c>
      <c r="C2892">
        <v>2010</v>
      </c>
      <c r="D2892">
        <v>10</v>
      </c>
      <c r="E2892" t="s">
        <v>65</v>
      </c>
      <c r="F2892" t="s">
        <v>59</v>
      </c>
      <c r="G2892" t="s">
        <v>54</v>
      </c>
      <c r="H2892" t="s">
        <v>29</v>
      </c>
      <c r="I2892" t="s">
        <v>13</v>
      </c>
    </row>
    <row r="2893" spans="2:9" hidden="1" x14ac:dyDescent="0.2">
      <c r="B2893" t="str">
        <f t="shared" si="45"/>
        <v>201010apartmentaverage2_bed_surveyNorth Burnaby</v>
      </c>
      <c r="C2893">
        <v>2010</v>
      </c>
      <c r="D2893">
        <v>10</v>
      </c>
      <c r="E2893" t="s">
        <v>65</v>
      </c>
      <c r="F2893" t="s">
        <v>59</v>
      </c>
      <c r="G2893" t="s">
        <v>54</v>
      </c>
      <c r="H2893" t="s">
        <v>31</v>
      </c>
      <c r="I2893" t="s">
        <v>13</v>
      </c>
    </row>
    <row r="2894" spans="2:9" hidden="1" x14ac:dyDescent="0.2">
      <c r="B2894" t="str">
        <f t="shared" si="45"/>
        <v>201010apartmentaverage2_bed_surveyNew Westminster</v>
      </c>
      <c r="C2894">
        <v>2010</v>
      </c>
      <c r="D2894">
        <v>10</v>
      </c>
      <c r="E2894" t="s">
        <v>65</v>
      </c>
      <c r="F2894" t="s">
        <v>59</v>
      </c>
      <c r="G2894" t="s">
        <v>54</v>
      </c>
      <c r="H2894" t="s">
        <v>32</v>
      </c>
      <c r="I2894" t="s">
        <v>13</v>
      </c>
    </row>
    <row r="2895" spans="2:9" hidden="1" x14ac:dyDescent="0.2">
      <c r="B2895" t="str">
        <f t="shared" si="45"/>
        <v>201010apartmentaverage2_bed_surveyNorth Vancouver City</v>
      </c>
      <c r="C2895">
        <v>2010</v>
      </c>
      <c r="D2895">
        <v>10</v>
      </c>
      <c r="E2895" t="s">
        <v>65</v>
      </c>
      <c r="F2895" t="s">
        <v>59</v>
      </c>
      <c r="G2895" t="s">
        <v>54</v>
      </c>
      <c r="H2895" t="s">
        <v>60</v>
      </c>
      <c r="I2895" t="s">
        <v>13</v>
      </c>
    </row>
    <row r="2896" spans="2:9" hidden="1" x14ac:dyDescent="0.2">
      <c r="B2896" t="str">
        <f t="shared" si="45"/>
        <v>201010apartmentaverage2_bed_surveyNorth Vancouver DM</v>
      </c>
      <c r="C2896">
        <v>2010</v>
      </c>
      <c r="D2896">
        <v>10</v>
      </c>
      <c r="E2896" t="s">
        <v>65</v>
      </c>
      <c r="F2896" t="s">
        <v>59</v>
      </c>
      <c r="G2896" t="s">
        <v>54</v>
      </c>
      <c r="H2896" t="s">
        <v>34</v>
      </c>
      <c r="I2896" t="s">
        <v>13</v>
      </c>
    </row>
    <row r="2897" spans="2:9" hidden="1" x14ac:dyDescent="0.2">
      <c r="B2897" t="str">
        <f t="shared" si="45"/>
        <v>201010apartmentaverage2_bed_surveyWest Vancouver</v>
      </c>
      <c r="C2897">
        <v>2010</v>
      </c>
      <c r="D2897">
        <v>10</v>
      </c>
      <c r="E2897" t="s">
        <v>65</v>
      </c>
      <c r="F2897" t="s">
        <v>59</v>
      </c>
      <c r="G2897" t="s">
        <v>54</v>
      </c>
      <c r="H2897" t="s">
        <v>35</v>
      </c>
      <c r="I2897" t="s">
        <v>13</v>
      </c>
    </row>
    <row r="2898" spans="2:9" hidden="1" x14ac:dyDescent="0.2">
      <c r="B2898" t="str">
        <f t="shared" si="45"/>
        <v>201010apartmentaverage2_bed_surveyRichmond</v>
      </c>
      <c r="C2898">
        <v>2010</v>
      </c>
      <c r="D2898">
        <v>10</v>
      </c>
      <c r="E2898" t="s">
        <v>65</v>
      </c>
      <c r="F2898" t="s">
        <v>59</v>
      </c>
      <c r="G2898" t="s">
        <v>54</v>
      </c>
      <c r="H2898" t="s">
        <v>36</v>
      </c>
      <c r="I2898" t="s">
        <v>13</v>
      </c>
    </row>
    <row r="2899" spans="2:9" hidden="1" x14ac:dyDescent="0.2">
      <c r="B2899" t="str">
        <f t="shared" si="45"/>
        <v>201010apartmentaverage2_bed_surveyDelta</v>
      </c>
      <c r="C2899">
        <v>2010</v>
      </c>
      <c r="D2899">
        <v>10</v>
      </c>
      <c r="E2899" t="s">
        <v>65</v>
      </c>
      <c r="F2899" t="s">
        <v>59</v>
      </c>
      <c r="G2899" t="s">
        <v>54</v>
      </c>
      <c r="H2899" t="s">
        <v>37</v>
      </c>
      <c r="I2899" t="s">
        <v>13</v>
      </c>
    </row>
    <row r="2900" spans="2:9" hidden="1" x14ac:dyDescent="0.2">
      <c r="B2900" t="str">
        <f t="shared" si="45"/>
        <v>201010apartmentaverage2_bed_surveySurrey</v>
      </c>
      <c r="C2900">
        <v>2010</v>
      </c>
      <c r="D2900">
        <v>10</v>
      </c>
      <c r="E2900" t="s">
        <v>65</v>
      </c>
      <c r="F2900" t="s">
        <v>59</v>
      </c>
      <c r="G2900" t="s">
        <v>54</v>
      </c>
      <c r="H2900" t="s">
        <v>38</v>
      </c>
      <c r="I2900" t="s">
        <v>13</v>
      </c>
    </row>
    <row r="2901" spans="2:9" hidden="1" x14ac:dyDescent="0.2">
      <c r="B2901" t="str">
        <f t="shared" si="45"/>
        <v>201010apartmentaverage2_bed_surveyWhite Rock</v>
      </c>
      <c r="C2901">
        <v>2010</v>
      </c>
      <c r="D2901">
        <v>10</v>
      </c>
      <c r="E2901" t="s">
        <v>65</v>
      </c>
      <c r="F2901" t="s">
        <v>59</v>
      </c>
      <c r="G2901" t="s">
        <v>54</v>
      </c>
      <c r="H2901" t="s">
        <v>39</v>
      </c>
      <c r="I2901" t="s">
        <v>13</v>
      </c>
    </row>
    <row r="2902" spans="2:9" hidden="1" x14ac:dyDescent="0.2">
      <c r="B2902" t="str">
        <f t="shared" si="45"/>
        <v>201010apartmentaverage2_bed_surveyLangley City and Langley DM</v>
      </c>
      <c r="C2902">
        <v>2010</v>
      </c>
      <c r="D2902">
        <v>10</v>
      </c>
      <c r="E2902" t="s">
        <v>65</v>
      </c>
      <c r="F2902" t="s">
        <v>59</v>
      </c>
      <c r="G2902" t="s">
        <v>54</v>
      </c>
      <c r="H2902" t="s">
        <v>40</v>
      </c>
      <c r="I2902" t="s">
        <v>13</v>
      </c>
    </row>
    <row r="2903" spans="2:9" hidden="1" x14ac:dyDescent="0.2">
      <c r="B2903" t="str">
        <f t="shared" si="45"/>
        <v>201010apartmentaverage2_bed_surveyTri-Cities</v>
      </c>
      <c r="C2903">
        <v>2010</v>
      </c>
      <c r="D2903">
        <v>10</v>
      </c>
      <c r="E2903" t="s">
        <v>65</v>
      </c>
      <c r="F2903" t="s">
        <v>59</v>
      </c>
      <c r="G2903" t="s">
        <v>54</v>
      </c>
      <c r="H2903" t="s">
        <v>41</v>
      </c>
      <c r="I2903" t="s">
        <v>13</v>
      </c>
    </row>
    <row r="2904" spans="2:9" hidden="1" x14ac:dyDescent="0.2">
      <c r="B2904" t="str">
        <f t="shared" si="45"/>
        <v>201010apartmentaverage2_bed_surveyMaple Ridge/Pitt Meadows</v>
      </c>
      <c r="C2904">
        <v>2010</v>
      </c>
      <c r="D2904">
        <v>10</v>
      </c>
      <c r="E2904" t="s">
        <v>65</v>
      </c>
      <c r="F2904" t="s">
        <v>59</v>
      </c>
      <c r="G2904" t="s">
        <v>54</v>
      </c>
      <c r="H2904" t="s">
        <v>42</v>
      </c>
      <c r="I2904" t="s">
        <v>13</v>
      </c>
    </row>
    <row r="2905" spans="2:9" hidden="1" x14ac:dyDescent="0.2">
      <c r="B2905" t="str">
        <f t="shared" si="45"/>
        <v>201010apartmentaverage2_bed_surveyVancouver</v>
      </c>
      <c r="C2905">
        <v>2010</v>
      </c>
      <c r="D2905">
        <v>10</v>
      </c>
      <c r="E2905" t="s">
        <v>65</v>
      </c>
      <c r="F2905" t="s">
        <v>59</v>
      </c>
      <c r="G2905" t="s">
        <v>54</v>
      </c>
      <c r="H2905" t="s">
        <v>43</v>
      </c>
      <c r="I2905" t="s">
        <v>13</v>
      </c>
    </row>
    <row r="2906" spans="2:9" hidden="1" x14ac:dyDescent="0.2">
      <c r="B2906" t="str">
        <f t="shared" si="45"/>
        <v>200910apartmentaverage2_bed_surveyVancouver</v>
      </c>
      <c r="C2906">
        <v>2009</v>
      </c>
      <c r="D2906">
        <v>10</v>
      </c>
      <c r="E2906" t="s">
        <v>65</v>
      </c>
      <c r="F2906" t="s">
        <v>59</v>
      </c>
      <c r="G2906" t="s">
        <v>54</v>
      </c>
      <c r="H2906" t="s">
        <v>43</v>
      </c>
      <c r="I2906" t="s">
        <v>13</v>
      </c>
    </row>
    <row r="2907" spans="2:9" hidden="1" x14ac:dyDescent="0.2">
      <c r="B2907" t="str">
        <f t="shared" si="45"/>
        <v>200810apartmentaverage2_bed_surveyVancouver</v>
      </c>
      <c r="C2907">
        <v>2008</v>
      </c>
      <c r="D2907">
        <v>10</v>
      </c>
      <c r="E2907" t="s">
        <v>65</v>
      </c>
      <c r="F2907" t="s">
        <v>59</v>
      </c>
      <c r="G2907" t="s">
        <v>54</v>
      </c>
      <c r="H2907" t="s">
        <v>43</v>
      </c>
      <c r="I2907" t="s">
        <v>13</v>
      </c>
    </row>
    <row r="2908" spans="2:9" hidden="1" x14ac:dyDescent="0.2">
      <c r="B2908" t="str">
        <f t="shared" si="45"/>
        <v>200710apartmentaverage2_bed_surveyVancouver</v>
      </c>
      <c r="C2908">
        <v>2007</v>
      </c>
      <c r="D2908">
        <v>10</v>
      </c>
      <c r="E2908" t="s">
        <v>65</v>
      </c>
      <c r="F2908" t="s">
        <v>59</v>
      </c>
      <c r="G2908" t="s">
        <v>54</v>
      </c>
      <c r="H2908" t="s">
        <v>43</v>
      </c>
      <c r="I2908" t="s">
        <v>13</v>
      </c>
    </row>
    <row r="2909" spans="2:9" hidden="1" x14ac:dyDescent="0.2">
      <c r="B2909" t="str">
        <f t="shared" si="45"/>
        <v>200610apartmentaverage2_bed_surveyVancouver</v>
      </c>
      <c r="C2909">
        <v>2006</v>
      </c>
      <c r="D2909">
        <v>10</v>
      </c>
      <c r="E2909" t="s">
        <v>65</v>
      </c>
      <c r="F2909" t="s">
        <v>59</v>
      </c>
      <c r="G2909" t="s">
        <v>54</v>
      </c>
      <c r="H2909" t="s">
        <v>43</v>
      </c>
      <c r="I2909" t="s">
        <v>13</v>
      </c>
    </row>
    <row r="2910" spans="2:9" hidden="1" x14ac:dyDescent="0.2">
      <c r="B2910" t="str">
        <f t="shared" si="45"/>
        <v>201910apartmentmedian2_bed_surveyWest End/Stanley Park</v>
      </c>
      <c r="C2910">
        <v>2019</v>
      </c>
      <c r="D2910">
        <v>10</v>
      </c>
      <c r="E2910" t="s">
        <v>65</v>
      </c>
      <c r="F2910" t="s">
        <v>61</v>
      </c>
      <c r="G2910" t="s">
        <v>54</v>
      </c>
      <c r="H2910" t="s">
        <v>12</v>
      </c>
      <c r="I2910" t="s">
        <v>13</v>
      </c>
    </row>
    <row r="2911" spans="2:9" hidden="1" x14ac:dyDescent="0.2">
      <c r="B2911" t="str">
        <f t="shared" si="45"/>
        <v>201910apartmentmedian2_bed_surveyEnglish Bay</v>
      </c>
      <c r="C2911">
        <v>2019</v>
      </c>
      <c r="D2911">
        <v>10</v>
      </c>
      <c r="E2911" t="s">
        <v>65</v>
      </c>
      <c r="F2911" t="s">
        <v>61</v>
      </c>
      <c r="G2911" t="s">
        <v>54</v>
      </c>
      <c r="H2911" t="s">
        <v>16</v>
      </c>
      <c r="I2911" t="s">
        <v>13</v>
      </c>
    </row>
    <row r="2912" spans="2:9" hidden="1" x14ac:dyDescent="0.2">
      <c r="B2912" t="str">
        <f t="shared" si="45"/>
        <v>201910apartmentmedian2_bed_surveyDowntown</v>
      </c>
      <c r="C2912">
        <v>2019</v>
      </c>
      <c r="D2912">
        <v>10</v>
      </c>
      <c r="E2912" t="s">
        <v>65</v>
      </c>
      <c r="F2912" t="s">
        <v>61</v>
      </c>
      <c r="G2912" t="s">
        <v>54</v>
      </c>
      <c r="H2912" t="s">
        <v>17</v>
      </c>
      <c r="I2912" t="s">
        <v>13</v>
      </c>
    </row>
    <row r="2913" spans="2:9" hidden="1" x14ac:dyDescent="0.2">
      <c r="B2913" t="str">
        <f t="shared" si="45"/>
        <v>201910apartmentmedian2_bed_surveySouth Granville/Oak</v>
      </c>
      <c r="C2913">
        <v>2019</v>
      </c>
      <c r="D2913">
        <v>10</v>
      </c>
      <c r="E2913" t="s">
        <v>65</v>
      </c>
      <c r="F2913" t="s">
        <v>61</v>
      </c>
      <c r="G2913" t="s">
        <v>54</v>
      </c>
      <c r="H2913" t="s">
        <v>19</v>
      </c>
      <c r="I2913" t="s">
        <v>13</v>
      </c>
    </row>
    <row r="2914" spans="2:9" hidden="1" x14ac:dyDescent="0.2">
      <c r="B2914" t="str">
        <f t="shared" si="45"/>
        <v>201910apartmentmedian2_bed_surveyKitsilano/Point Grey</v>
      </c>
      <c r="C2914">
        <v>2019</v>
      </c>
      <c r="D2914">
        <v>10</v>
      </c>
      <c r="E2914" t="s">
        <v>65</v>
      </c>
      <c r="F2914" t="s">
        <v>61</v>
      </c>
      <c r="G2914" t="s">
        <v>54</v>
      </c>
      <c r="H2914" t="s">
        <v>20</v>
      </c>
      <c r="I2914" t="s">
        <v>13</v>
      </c>
    </row>
    <row r="2915" spans="2:9" hidden="1" x14ac:dyDescent="0.2">
      <c r="B2915" t="str">
        <f t="shared" si="45"/>
        <v>201910apartmentmedian2_bed_surveyWestside/Kerrisdale</v>
      </c>
      <c r="C2915">
        <v>2019</v>
      </c>
      <c r="D2915">
        <v>10</v>
      </c>
      <c r="E2915" t="s">
        <v>65</v>
      </c>
      <c r="F2915" t="s">
        <v>61</v>
      </c>
      <c r="G2915" t="s">
        <v>54</v>
      </c>
      <c r="H2915" t="s">
        <v>21</v>
      </c>
      <c r="I2915" t="s">
        <v>13</v>
      </c>
    </row>
    <row r="2916" spans="2:9" hidden="1" x14ac:dyDescent="0.2">
      <c r="B2916" t="str">
        <f t="shared" si="45"/>
        <v>201910apartmentmedian2_bed_surveyMarpole</v>
      </c>
      <c r="C2916">
        <v>2019</v>
      </c>
      <c r="D2916">
        <v>10</v>
      </c>
      <c r="E2916" t="s">
        <v>65</v>
      </c>
      <c r="F2916" t="s">
        <v>61</v>
      </c>
      <c r="G2916" t="s">
        <v>54</v>
      </c>
      <c r="H2916" t="s">
        <v>23</v>
      </c>
      <c r="I2916" t="s">
        <v>13</v>
      </c>
    </row>
    <row r="2917" spans="2:9" hidden="1" x14ac:dyDescent="0.2">
      <c r="B2917" t="str">
        <f t="shared" si="45"/>
        <v>201910apartmentmedian2_bed_surveyMount Pleasant/Renfrew Heights</v>
      </c>
      <c r="C2917">
        <v>2019</v>
      </c>
      <c r="D2917">
        <v>10</v>
      </c>
      <c r="E2917" t="s">
        <v>65</v>
      </c>
      <c r="F2917" t="s">
        <v>61</v>
      </c>
      <c r="G2917" t="s">
        <v>54</v>
      </c>
      <c r="H2917" t="s">
        <v>24</v>
      </c>
      <c r="I2917" t="s">
        <v>15</v>
      </c>
    </row>
    <row r="2918" spans="2:9" hidden="1" x14ac:dyDescent="0.2">
      <c r="B2918" t="str">
        <f t="shared" si="45"/>
        <v>201910apartmentmedian2_bed_surveyEast Hastings</v>
      </c>
      <c r="C2918">
        <v>2019</v>
      </c>
      <c r="D2918">
        <v>10</v>
      </c>
      <c r="E2918" t="s">
        <v>65</v>
      </c>
      <c r="F2918" t="s">
        <v>61</v>
      </c>
      <c r="G2918" t="s">
        <v>54</v>
      </c>
      <c r="H2918" t="s">
        <v>25</v>
      </c>
      <c r="I2918" t="s">
        <v>13</v>
      </c>
    </row>
    <row r="2919" spans="2:9" hidden="1" x14ac:dyDescent="0.2">
      <c r="B2919" t="str">
        <f t="shared" si="45"/>
        <v>201910apartmentmedian2_bed_surveySoutheast Vancouver</v>
      </c>
      <c r="C2919">
        <v>2019</v>
      </c>
      <c r="D2919">
        <v>10</v>
      </c>
      <c r="E2919" t="s">
        <v>65</v>
      </c>
      <c r="F2919" t="s">
        <v>61</v>
      </c>
      <c r="G2919" t="s">
        <v>54</v>
      </c>
      <c r="H2919" t="s">
        <v>26</v>
      </c>
      <c r="I2919" t="s">
        <v>15</v>
      </c>
    </row>
    <row r="2920" spans="2:9" hidden="1" x14ac:dyDescent="0.2">
      <c r="B2920" t="str">
        <f t="shared" si="45"/>
        <v>201910apartmentmedian2_bed_surveyUniversity Endowment Lands</v>
      </c>
      <c r="C2920">
        <v>2019</v>
      </c>
      <c r="D2920">
        <v>10</v>
      </c>
      <c r="E2920" t="s">
        <v>65</v>
      </c>
      <c r="F2920" t="s">
        <v>61</v>
      </c>
      <c r="G2920" t="s">
        <v>54</v>
      </c>
      <c r="H2920" t="s">
        <v>27</v>
      </c>
      <c r="I2920" t="s">
        <v>13</v>
      </c>
    </row>
    <row r="2921" spans="2:9" hidden="1" x14ac:dyDescent="0.2">
      <c r="B2921" t="str">
        <f t="shared" si="45"/>
        <v>201910apartmentmedian2_bed_surveyCentral Park/Metrotown</v>
      </c>
      <c r="C2921">
        <v>2019</v>
      </c>
      <c r="D2921">
        <v>10</v>
      </c>
      <c r="E2921" t="s">
        <v>65</v>
      </c>
      <c r="F2921" t="s">
        <v>61</v>
      </c>
      <c r="G2921" t="s">
        <v>54</v>
      </c>
      <c r="H2921" t="s">
        <v>28</v>
      </c>
      <c r="I2921" t="s">
        <v>13</v>
      </c>
    </row>
    <row r="2922" spans="2:9" hidden="1" x14ac:dyDescent="0.2">
      <c r="B2922" t="str">
        <f t="shared" si="45"/>
        <v>201910apartmentmedian2_bed_surveySoutheast Burnaby</v>
      </c>
      <c r="C2922">
        <v>2019</v>
      </c>
      <c r="D2922">
        <v>10</v>
      </c>
      <c r="E2922" t="s">
        <v>65</v>
      </c>
      <c r="F2922" t="s">
        <v>61</v>
      </c>
      <c r="G2922" t="s">
        <v>54</v>
      </c>
      <c r="H2922" t="s">
        <v>29</v>
      </c>
      <c r="I2922" t="s">
        <v>13</v>
      </c>
    </row>
    <row r="2923" spans="2:9" hidden="1" x14ac:dyDescent="0.2">
      <c r="B2923" t="str">
        <f t="shared" si="45"/>
        <v>201910apartmentmedian2_bed_surveyNorth Burnaby</v>
      </c>
      <c r="C2923">
        <v>2019</v>
      </c>
      <c r="D2923">
        <v>10</v>
      </c>
      <c r="E2923" t="s">
        <v>65</v>
      </c>
      <c r="F2923" t="s">
        <v>61</v>
      </c>
      <c r="G2923" t="s">
        <v>54</v>
      </c>
      <c r="H2923" t="s">
        <v>31</v>
      </c>
      <c r="I2923" t="s">
        <v>13</v>
      </c>
    </row>
    <row r="2924" spans="2:9" hidden="1" x14ac:dyDescent="0.2">
      <c r="B2924" t="str">
        <f t="shared" si="45"/>
        <v>201910apartmentmedian2_bed_surveyNew Westminster</v>
      </c>
      <c r="C2924">
        <v>2019</v>
      </c>
      <c r="D2924">
        <v>10</v>
      </c>
      <c r="E2924" t="s">
        <v>65</v>
      </c>
      <c r="F2924" t="s">
        <v>61</v>
      </c>
      <c r="G2924" t="s">
        <v>54</v>
      </c>
      <c r="H2924" t="s">
        <v>32</v>
      </c>
      <c r="I2924" t="s">
        <v>13</v>
      </c>
    </row>
    <row r="2925" spans="2:9" hidden="1" x14ac:dyDescent="0.2">
      <c r="B2925" t="str">
        <f t="shared" si="45"/>
        <v>201910apartmentmedian2_bed_surveyNorth Vancouver CY</v>
      </c>
      <c r="C2925">
        <v>2019</v>
      </c>
      <c r="D2925">
        <v>10</v>
      </c>
      <c r="E2925" t="s">
        <v>65</v>
      </c>
      <c r="F2925" t="s">
        <v>61</v>
      </c>
      <c r="G2925" t="s">
        <v>54</v>
      </c>
      <c r="H2925" t="s">
        <v>33</v>
      </c>
      <c r="I2925" t="s">
        <v>13</v>
      </c>
    </row>
    <row r="2926" spans="2:9" hidden="1" x14ac:dyDescent="0.2">
      <c r="B2926" t="str">
        <f t="shared" si="45"/>
        <v>201910apartmentmedian2_bed_surveyNorth Vancouver DM</v>
      </c>
      <c r="C2926">
        <v>2019</v>
      </c>
      <c r="D2926">
        <v>10</v>
      </c>
      <c r="E2926" t="s">
        <v>65</v>
      </c>
      <c r="F2926" t="s">
        <v>61</v>
      </c>
      <c r="G2926" t="s">
        <v>54</v>
      </c>
      <c r="H2926" t="s">
        <v>34</v>
      </c>
      <c r="I2926" t="s">
        <v>13</v>
      </c>
    </row>
    <row r="2927" spans="2:9" hidden="1" x14ac:dyDescent="0.2">
      <c r="B2927" t="str">
        <f t="shared" si="45"/>
        <v>201910apartmentmedian2_bed_surveyWest Vancouver</v>
      </c>
      <c r="C2927">
        <v>2019</v>
      </c>
      <c r="D2927">
        <v>10</v>
      </c>
      <c r="E2927" t="s">
        <v>65</v>
      </c>
      <c r="F2927" t="s">
        <v>61</v>
      </c>
      <c r="G2927" t="s">
        <v>54</v>
      </c>
      <c r="H2927" t="s">
        <v>35</v>
      </c>
      <c r="I2927" t="s">
        <v>13</v>
      </c>
    </row>
    <row r="2928" spans="2:9" hidden="1" x14ac:dyDescent="0.2">
      <c r="B2928" t="str">
        <f t="shared" si="45"/>
        <v>201910apartmentmedian2_bed_surveyRichmond</v>
      </c>
      <c r="C2928">
        <v>2019</v>
      </c>
      <c r="D2928">
        <v>10</v>
      </c>
      <c r="E2928" t="s">
        <v>65</v>
      </c>
      <c r="F2928" t="s">
        <v>61</v>
      </c>
      <c r="G2928" t="s">
        <v>54</v>
      </c>
      <c r="H2928" t="s">
        <v>36</v>
      </c>
      <c r="I2928" t="s">
        <v>13</v>
      </c>
    </row>
    <row r="2929" spans="2:9" hidden="1" x14ac:dyDescent="0.2">
      <c r="B2929" t="str">
        <f t="shared" si="45"/>
        <v>201910apartmentmedian2_bed_surveyDelta</v>
      </c>
      <c r="C2929">
        <v>2019</v>
      </c>
      <c r="D2929">
        <v>10</v>
      </c>
      <c r="E2929" t="s">
        <v>65</v>
      </c>
      <c r="F2929" t="s">
        <v>61</v>
      </c>
      <c r="G2929" t="s">
        <v>54</v>
      </c>
      <c r="H2929" t="s">
        <v>37</v>
      </c>
      <c r="I2929" t="s">
        <v>13</v>
      </c>
    </row>
    <row r="2930" spans="2:9" hidden="1" x14ac:dyDescent="0.2">
      <c r="B2930" t="str">
        <f t="shared" si="45"/>
        <v>201910apartmentmedian2_bed_surveySurrey</v>
      </c>
      <c r="C2930">
        <v>2019</v>
      </c>
      <c r="D2930">
        <v>10</v>
      </c>
      <c r="E2930" t="s">
        <v>65</v>
      </c>
      <c r="F2930" t="s">
        <v>61</v>
      </c>
      <c r="G2930" t="s">
        <v>54</v>
      </c>
      <c r="H2930" t="s">
        <v>38</v>
      </c>
      <c r="I2930" t="s">
        <v>13</v>
      </c>
    </row>
    <row r="2931" spans="2:9" hidden="1" x14ac:dyDescent="0.2">
      <c r="B2931" t="str">
        <f t="shared" si="45"/>
        <v>201910apartmentmedian2_bed_surveyWhite Rock</v>
      </c>
      <c r="C2931">
        <v>2019</v>
      </c>
      <c r="D2931">
        <v>10</v>
      </c>
      <c r="E2931" t="s">
        <v>65</v>
      </c>
      <c r="F2931" t="s">
        <v>61</v>
      </c>
      <c r="G2931" t="s">
        <v>54</v>
      </c>
      <c r="H2931" t="s">
        <v>39</v>
      </c>
      <c r="I2931" t="s">
        <v>13</v>
      </c>
    </row>
    <row r="2932" spans="2:9" hidden="1" x14ac:dyDescent="0.2">
      <c r="B2932" t="str">
        <f t="shared" si="45"/>
        <v>201910apartmentmedian2_bed_surveyLangley City and Langley DM</v>
      </c>
      <c r="C2932">
        <v>2019</v>
      </c>
      <c r="D2932">
        <v>10</v>
      </c>
      <c r="E2932" t="s">
        <v>65</v>
      </c>
      <c r="F2932" t="s">
        <v>61</v>
      </c>
      <c r="G2932" t="s">
        <v>54</v>
      </c>
      <c r="H2932" t="s">
        <v>40</v>
      </c>
      <c r="I2932" t="s">
        <v>13</v>
      </c>
    </row>
    <row r="2933" spans="2:9" hidden="1" x14ac:dyDescent="0.2">
      <c r="B2933" t="str">
        <f t="shared" si="45"/>
        <v>201910apartmentmedian2_bed_surveyTri-Cities</v>
      </c>
      <c r="C2933">
        <v>2019</v>
      </c>
      <c r="D2933">
        <v>10</v>
      </c>
      <c r="E2933" t="s">
        <v>65</v>
      </c>
      <c r="F2933" t="s">
        <v>61</v>
      </c>
      <c r="G2933" t="s">
        <v>54</v>
      </c>
      <c r="H2933" t="s">
        <v>41</v>
      </c>
      <c r="I2933" t="s">
        <v>13</v>
      </c>
    </row>
    <row r="2934" spans="2:9" hidden="1" x14ac:dyDescent="0.2">
      <c r="B2934" t="str">
        <f t="shared" si="45"/>
        <v>201910apartmentmedian2_bed_surveyMaple Ridge/Pitt Meadows</v>
      </c>
      <c r="C2934">
        <v>2019</v>
      </c>
      <c r="D2934">
        <v>10</v>
      </c>
      <c r="E2934" t="s">
        <v>65</v>
      </c>
      <c r="F2934" t="s">
        <v>61</v>
      </c>
      <c r="G2934" t="s">
        <v>54</v>
      </c>
      <c r="H2934" t="s">
        <v>42</v>
      </c>
      <c r="I2934" t="s">
        <v>13</v>
      </c>
    </row>
    <row r="2935" spans="2:9" hidden="1" x14ac:dyDescent="0.2">
      <c r="B2935" t="str">
        <f t="shared" si="45"/>
        <v>201910apartmentmedian2_bed_surveyVancouver</v>
      </c>
      <c r="C2935">
        <v>2019</v>
      </c>
      <c r="D2935">
        <v>10</v>
      </c>
      <c r="E2935" t="s">
        <v>65</v>
      </c>
      <c r="F2935" t="s">
        <v>61</v>
      </c>
      <c r="G2935" t="s">
        <v>54</v>
      </c>
      <c r="H2935" t="s">
        <v>43</v>
      </c>
      <c r="I2935" t="s">
        <v>13</v>
      </c>
    </row>
    <row r="2936" spans="2:9" hidden="1" x14ac:dyDescent="0.2">
      <c r="B2936" t="str">
        <f t="shared" si="45"/>
        <v>201810apartmentmedian2_bed_surveyWest End/Stanley Park</v>
      </c>
      <c r="C2936">
        <v>2018</v>
      </c>
      <c r="D2936">
        <v>10</v>
      </c>
      <c r="E2936" t="s">
        <v>65</v>
      </c>
      <c r="F2936" t="s">
        <v>61</v>
      </c>
      <c r="G2936" t="s">
        <v>54</v>
      </c>
      <c r="H2936" t="s">
        <v>12</v>
      </c>
      <c r="I2936" t="s">
        <v>13</v>
      </c>
    </row>
    <row r="2937" spans="2:9" hidden="1" x14ac:dyDescent="0.2">
      <c r="B2937" t="str">
        <f t="shared" si="45"/>
        <v>201810apartmentmedian2_bed_surveyEnglish Bay</v>
      </c>
      <c r="C2937">
        <v>2018</v>
      </c>
      <c r="D2937">
        <v>10</v>
      </c>
      <c r="E2937" t="s">
        <v>65</v>
      </c>
      <c r="F2937" t="s">
        <v>61</v>
      </c>
      <c r="G2937" t="s">
        <v>54</v>
      </c>
      <c r="H2937" t="s">
        <v>16</v>
      </c>
      <c r="I2937" t="s">
        <v>15</v>
      </c>
    </row>
    <row r="2938" spans="2:9" hidden="1" x14ac:dyDescent="0.2">
      <c r="B2938" t="str">
        <f t="shared" si="45"/>
        <v>201810apartmentmedian2_bed_surveyDowntown</v>
      </c>
      <c r="C2938">
        <v>2018</v>
      </c>
      <c r="D2938">
        <v>10</v>
      </c>
      <c r="E2938" t="s">
        <v>65</v>
      </c>
      <c r="F2938" t="s">
        <v>61</v>
      </c>
      <c r="G2938" t="s">
        <v>54</v>
      </c>
      <c r="H2938" t="s">
        <v>17</v>
      </c>
      <c r="I2938" t="s">
        <v>13</v>
      </c>
    </row>
    <row r="2939" spans="2:9" hidden="1" x14ac:dyDescent="0.2">
      <c r="B2939" t="str">
        <f t="shared" si="45"/>
        <v>201810apartmentmedian2_bed_surveySouth Granville/Oak</v>
      </c>
      <c r="C2939">
        <v>2018</v>
      </c>
      <c r="D2939">
        <v>10</v>
      </c>
      <c r="E2939" t="s">
        <v>65</v>
      </c>
      <c r="F2939" t="s">
        <v>61</v>
      </c>
      <c r="G2939" t="s">
        <v>54</v>
      </c>
      <c r="H2939" t="s">
        <v>19</v>
      </c>
      <c r="I2939" t="s">
        <v>13</v>
      </c>
    </row>
    <row r="2940" spans="2:9" hidden="1" x14ac:dyDescent="0.2">
      <c r="B2940" t="str">
        <f t="shared" si="45"/>
        <v>201810apartmentmedian2_bed_surveyKitsilano/Point Grey</v>
      </c>
      <c r="C2940">
        <v>2018</v>
      </c>
      <c r="D2940">
        <v>10</v>
      </c>
      <c r="E2940" t="s">
        <v>65</v>
      </c>
      <c r="F2940" t="s">
        <v>61</v>
      </c>
      <c r="G2940" t="s">
        <v>54</v>
      </c>
      <c r="H2940" t="s">
        <v>20</v>
      </c>
      <c r="I2940" t="s">
        <v>15</v>
      </c>
    </row>
    <row r="2941" spans="2:9" hidden="1" x14ac:dyDescent="0.2">
      <c r="B2941" t="str">
        <f t="shared" si="45"/>
        <v>201810apartmentmedian2_bed_surveyWestside/Kerrisdale</v>
      </c>
      <c r="C2941">
        <v>2018</v>
      </c>
      <c r="D2941">
        <v>10</v>
      </c>
      <c r="E2941" t="s">
        <v>65</v>
      </c>
      <c r="F2941" t="s">
        <v>61</v>
      </c>
      <c r="G2941" t="s">
        <v>54</v>
      </c>
      <c r="H2941" t="s">
        <v>21</v>
      </c>
      <c r="I2941" t="s">
        <v>15</v>
      </c>
    </row>
    <row r="2942" spans="2:9" hidden="1" x14ac:dyDescent="0.2">
      <c r="B2942" t="str">
        <f t="shared" si="45"/>
        <v>201810apartmentmedian2_bed_surveyMarpole</v>
      </c>
      <c r="C2942">
        <v>2018</v>
      </c>
      <c r="D2942">
        <v>10</v>
      </c>
      <c r="E2942" t="s">
        <v>65</v>
      </c>
      <c r="F2942" t="s">
        <v>61</v>
      </c>
      <c r="G2942" t="s">
        <v>54</v>
      </c>
      <c r="H2942" t="s">
        <v>23</v>
      </c>
      <c r="I2942" t="s">
        <v>13</v>
      </c>
    </row>
    <row r="2943" spans="2:9" hidden="1" x14ac:dyDescent="0.2">
      <c r="B2943" t="str">
        <f t="shared" si="45"/>
        <v>201810apartmentmedian2_bed_surveyMount Pleasant/Renfrew Heights</v>
      </c>
      <c r="C2943">
        <v>2018</v>
      </c>
      <c r="D2943">
        <v>10</v>
      </c>
      <c r="E2943" t="s">
        <v>65</v>
      </c>
      <c r="F2943" t="s">
        <v>61</v>
      </c>
      <c r="G2943" t="s">
        <v>54</v>
      </c>
      <c r="H2943" t="s">
        <v>24</v>
      </c>
      <c r="I2943" t="s">
        <v>15</v>
      </c>
    </row>
    <row r="2944" spans="2:9" hidden="1" x14ac:dyDescent="0.2">
      <c r="B2944" t="str">
        <f t="shared" si="45"/>
        <v>201810apartmentmedian2_bed_surveyEast Hastings</v>
      </c>
      <c r="C2944">
        <v>2018</v>
      </c>
      <c r="D2944">
        <v>10</v>
      </c>
      <c r="E2944" t="s">
        <v>65</v>
      </c>
      <c r="F2944" t="s">
        <v>61</v>
      </c>
      <c r="G2944" t="s">
        <v>54</v>
      </c>
      <c r="H2944" t="s">
        <v>25</v>
      </c>
      <c r="I2944" t="s">
        <v>15</v>
      </c>
    </row>
    <row r="2945" spans="2:9" hidden="1" x14ac:dyDescent="0.2">
      <c r="B2945" t="str">
        <f t="shared" si="45"/>
        <v>201810apartmentmedian2_bed_surveySoutheast Vancouver</v>
      </c>
      <c r="C2945">
        <v>2018</v>
      </c>
      <c r="D2945">
        <v>10</v>
      </c>
      <c r="E2945" t="s">
        <v>65</v>
      </c>
      <c r="F2945" t="s">
        <v>61</v>
      </c>
      <c r="G2945" t="s">
        <v>54</v>
      </c>
      <c r="H2945" t="s">
        <v>26</v>
      </c>
      <c r="I2945" t="s">
        <v>13</v>
      </c>
    </row>
    <row r="2946" spans="2:9" hidden="1" x14ac:dyDescent="0.2">
      <c r="B2946" t="str">
        <f t="shared" si="45"/>
        <v>201810apartmentmedian2_bed_surveyUniversity Endowment Lands</v>
      </c>
      <c r="C2946">
        <v>2018</v>
      </c>
      <c r="D2946">
        <v>10</v>
      </c>
      <c r="E2946" t="s">
        <v>65</v>
      </c>
      <c r="F2946" t="s">
        <v>61</v>
      </c>
      <c r="G2946" t="s">
        <v>54</v>
      </c>
      <c r="H2946" t="s">
        <v>27</v>
      </c>
      <c r="I2946" t="s">
        <v>15</v>
      </c>
    </row>
    <row r="2947" spans="2:9" hidden="1" x14ac:dyDescent="0.2">
      <c r="B2947" t="str">
        <f t="shared" si="45"/>
        <v>201810apartmentmedian2_bed_surveyCentral Park/Metrotown</v>
      </c>
      <c r="C2947">
        <v>2018</v>
      </c>
      <c r="D2947">
        <v>10</v>
      </c>
      <c r="E2947" t="s">
        <v>65</v>
      </c>
      <c r="F2947" t="s">
        <v>61</v>
      </c>
      <c r="G2947" t="s">
        <v>54</v>
      </c>
      <c r="H2947" t="s">
        <v>28</v>
      </c>
      <c r="I2947" t="s">
        <v>13</v>
      </c>
    </row>
    <row r="2948" spans="2:9" hidden="1" x14ac:dyDescent="0.2">
      <c r="B2948" t="str">
        <f t="shared" si="45"/>
        <v>201810apartmentmedian2_bed_surveySoutheast Burnaby</v>
      </c>
      <c r="C2948">
        <v>2018</v>
      </c>
      <c r="D2948">
        <v>10</v>
      </c>
      <c r="E2948" t="s">
        <v>65</v>
      </c>
      <c r="F2948" t="s">
        <v>61</v>
      </c>
      <c r="G2948" t="s">
        <v>54</v>
      </c>
      <c r="H2948" t="s">
        <v>29</v>
      </c>
      <c r="I2948" t="s">
        <v>13</v>
      </c>
    </row>
    <row r="2949" spans="2:9" hidden="1" x14ac:dyDescent="0.2">
      <c r="B2949" t="str">
        <f t="shared" si="45"/>
        <v>201810apartmentmedian2_bed_surveyNorth Burnaby</v>
      </c>
      <c r="C2949">
        <v>2018</v>
      </c>
      <c r="D2949">
        <v>10</v>
      </c>
      <c r="E2949" t="s">
        <v>65</v>
      </c>
      <c r="F2949" t="s">
        <v>61</v>
      </c>
      <c r="G2949" t="s">
        <v>54</v>
      </c>
      <c r="H2949" t="s">
        <v>31</v>
      </c>
      <c r="I2949" t="s">
        <v>13</v>
      </c>
    </row>
    <row r="2950" spans="2:9" hidden="1" x14ac:dyDescent="0.2">
      <c r="B2950" t="str">
        <f t="shared" ref="B2950:B3013" si="46">C2950&amp;D2950&amp;E2950&amp;F2950&amp;G2950&amp;H2950</f>
        <v>201810apartmentmedian2_bed_surveyNew Westminster</v>
      </c>
      <c r="C2950">
        <v>2018</v>
      </c>
      <c r="D2950">
        <v>10</v>
      </c>
      <c r="E2950" t="s">
        <v>65</v>
      </c>
      <c r="F2950" t="s">
        <v>61</v>
      </c>
      <c r="G2950" t="s">
        <v>54</v>
      </c>
      <c r="H2950" t="s">
        <v>32</v>
      </c>
      <c r="I2950" t="s">
        <v>13</v>
      </c>
    </row>
    <row r="2951" spans="2:9" hidden="1" x14ac:dyDescent="0.2">
      <c r="B2951" t="str">
        <f t="shared" si="46"/>
        <v>201810apartmentmedian2_bed_surveyNorth Vancouver CY</v>
      </c>
      <c r="C2951">
        <v>2018</v>
      </c>
      <c r="D2951">
        <v>10</v>
      </c>
      <c r="E2951" t="s">
        <v>65</v>
      </c>
      <c r="F2951" t="s">
        <v>61</v>
      </c>
      <c r="G2951" t="s">
        <v>54</v>
      </c>
      <c r="H2951" t="s">
        <v>33</v>
      </c>
      <c r="I2951" t="s">
        <v>13</v>
      </c>
    </row>
    <row r="2952" spans="2:9" hidden="1" x14ac:dyDescent="0.2">
      <c r="B2952" t="str">
        <f t="shared" si="46"/>
        <v>201810apartmentmedian2_bed_surveyNorth Vancouver DM</v>
      </c>
      <c r="C2952">
        <v>2018</v>
      </c>
      <c r="D2952">
        <v>10</v>
      </c>
      <c r="E2952" t="s">
        <v>65</v>
      </c>
      <c r="F2952" t="s">
        <v>61</v>
      </c>
      <c r="G2952" t="s">
        <v>54</v>
      </c>
      <c r="H2952" t="s">
        <v>34</v>
      </c>
      <c r="I2952" t="s">
        <v>13</v>
      </c>
    </row>
    <row r="2953" spans="2:9" hidden="1" x14ac:dyDescent="0.2">
      <c r="B2953" t="str">
        <f t="shared" si="46"/>
        <v>201810apartmentmedian2_bed_surveyWest Vancouver</v>
      </c>
      <c r="C2953">
        <v>2018</v>
      </c>
      <c r="D2953">
        <v>10</v>
      </c>
      <c r="E2953" t="s">
        <v>65</v>
      </c>
      <c r="F2953" t="s">
        <v>61</v>
      </c>
      <c r="G2953" t="s">
        <v>54</v>
      </c>
      <c r="H2953" t="s">
        <v>35</v>
      </c>
      <c r="I2953" t="s">
        <v>13</v>
      </c>
    </row>
    <row r="2954" spans="2:9" hidden="1" x14ac:dyDescent="0.2">
      <c r="B2954" t="str">
        <f t="shared" si="46"/>
        <v>201810apartmentmedian2_bed_surveyRichmond</v>
      </c>
      <c r="C2954">
        <v>2018</v>
      </c>
      <c r="D2954">
        <v>10</v>
      </c>
      <c r="E2954" t="s">
        <v>65</v>
      </c>
      <c r="F2954" t="s">
        <v>61</v>
      </c>
      <c r="G2954" t="s">
        <v>54</v>
      </c>
      <c r="H2954" t="s">
        <v>36</v>
      </c>
      <c r="I2954" t="s">
        <v>13</v>
      </c>
    </row>
    <row r="2955" spans="2:9" hidden="1" x14ac:dyDescent="0.2">
      <c r="B2955" t="str">
        <f t="shared" si="46"/>
        <v>201810apartmentmedian2_bed_surveyDelta</v>
      </c>
      <c r="C2955">
        <v>2018</v>
      </c>
      <c r="D2955">
        <v>10</v>
      </c>
      <c r="E2955" t="s">
        <v>65</v>
      </c>
      <c r="F2955" t="s">
        <v>61</v>
      </c>
      <c r="G2955" t="s">
        <v>54</v>
      </c>
      <c r="H2955" t="s">
        <v>37</v>
      </c>
      <c r="I2955" t="s">
        <v>13</v>
      </c>
    </row>
    <row r="2956" spans="2:9" hidden="1" x14ac:dyDescent="0.2">
      <c r="B2956" t="str">
        <f t="shared" si="46"/>
        <v>201810apartmentmedian2_bed_surveySurrey</v>
      </c>
      <c r="C2956">
        <v>2018</v>
      </c>
      <c r="D2956">
        <v>10</v>
      </c>
      <c r="E2956" t="s">
        <v>65</v>
      </c>
      <c r="F2956" t="s">
        <v>61</v>
      </c>
      <c r="G2956" t="s">
        <v>54</v>
      </c>
      <c r="H2956" t="s">
        <v>38</v>
      </c>
      <c r="I2956" t="s">
        <v>13</v>
      </c>
    </row>
    <row r="2957" spans="2:9" hidden="1" x14ac:dyDescent="0.2">
      <c r="B2957" t="str">
        <f t="shared" si="46"/>
        <v>201810apartmentmedian2_bed_surveyWhite Rock</v>
      </c>
      <c r="C2957">
        <v>2018</v>
      </c>
      <c r="D2957">
        <v>10</v>
      </c>
      <c r="E2957" t="s">
        <v>65</v>
      </c>
      <c r="F2957" t="s">
        <v>61</v>
      </c>
      <c r="G2957" t="s">
        <v>54</v>
      </c>
      <c r="H2957" t="s">
        <v>39</v>
      </c>
      <c r="I2957" t="s">
        <v>13</v>
      </c>
    </row>
    <row r="2958" spans="2:9" hidden="1" x14ac:dyDescent="0.2">
      <c r="B2958" t="str">
        <f t="shared" si="46"/>
        <v>201810apartmentmedian2_bed_surveyLangley City and Langley DM</v>
      </c>
      <c r="C2958">
        <v>2018</v>
      </c>
      <c r="D2958">
        <v>10</v>
      </c>
      <c r="E2958" t="s">
        <v>65</v>
      </c>
      <c r="F2958" t="s">
        <v>61</v>
      </c>
      <c r="G2958" t="s">
        <v>54</v>
      </c>
      <c r="H2958" t="s">
        <v>40</v>
      </c>
      <c r="I2958" t="s">
        <v>13</v>
      </c>
    </row>
    <row r="2959" spans="2:9" hidden="1" x14ac:dyDescent="0.2">
      <c r="B2959" t="str">
        <f t="shared" si="46"/>
        <v>201810apartmentmedian2_bed_surveyTri-Cities</v>
      </c>
      <c r="C2959">
        <v>2018</v>
      </c>
      <c r="D2959">
        <v>10</v>
      </c>
      <c r="E2959" t="s">
        <v>65</v>
      </c>
      <c r="F2959" t="s">
        <v>61</v>
      </c>
      <c r="G2959" t="s">
        <v>54</v>
      </c>
      <c r="H2959" t="s">
        <v>41</v>
      </c>
      <c r="I2959" t="s">
        <v>13</v>
      </c>
    </row>
    <row r="2960" spans="2:9" hidden="1" x14ac:dyDescent="0.2">
      <c r="B2960" t="str">
        <f t="shared" si="46"/>
        <v>201810apartmentmedian2_bed_surveyMaple Ridge/Pitt Meadows</v>
      </c>
      <c r="C2960">
        <v>2018</v>
      </c>
      <c r="D2960">
        <v>10</v>
      </c>
      <c r="E2960" t="s">
        <v>65</v>
      </c>
      <c r="F2960" t="s">
        <v>61</v>
      </c>
      <c r="G2960" t="s">
        <v>54</v>
      </c>
      <c r="H2960" t="s">
        <v>42</v>
      </c>
      <c r="I2960" t="s">
        <v>13</v>
      </c>
    </row>
    <row r="2961" spans="2:9" hidden="1" x14ac:dyDescent="0.2">
      <c r="B2961" t="str">
        <f t="shared" si="46"/>
        <v>201810apartmentmedian2_bed_surveyVancouver</v>
      </c>
      <c r="C2961">
        <v>2018</v>
      </c>
      <c r="D2961">
        <v>10</v>
      </c>
      <c r="E2961" t="s">
        <v>65</v>
      </c>
      <c r="F2961" t="s">
        <v>61</v>
      </c>
      <c r="G2961" t="s">
        <v>54</v>
      </c>
      <c r="H2961" t="s">
        <v>43</v>
      </c>
      <c r="I2961" t="s">
        <v>13</v>
      </c>
    </row>
    <row r="2962" spans="2:9" hidden="1" x14ac:dyDescent="0.2">
      <c r="B2962" t="str">
        <f t="shared" si="46"/>
        <v>201710apartmentmedian2_bed_surveyWest End/Stanley Park</v>
      </c>
      <c r="C2962">
        <v>2017</v>
      </c>
      <c r="D2962">
        <v>10</v>
      </c>
      <c r="E2962" t="s">
        <v>65</v>
      </c>
      <c r="F2962" t="s">
        <v>61</v>
      </c>
      <c r="G2962" t="s">
        <v>54</v>
      </c>
      <c r="H2962" t="s">
        <v>12</v>
      </c>
      <c r="I2962" t="s">
        <v>13</v>
      </c>
    </row>
    <row r="2963" spans="2:9" hidden="1" x14ac:dyDescent="0.2">
      <c r="B2963" t="str">
        <f t="shared" si="46"/>
        <v>201710apartmentmedian2_bed_surveyEnglish Bay</v>
      </c>
      <c r="C2963">
        <v>2017</v>
      </c>
      <c r="D2963">
        <v>10</v>
      </c>
      <c r="E2963" t="s">
        <v>65</v>
      </c>
      <c r="F2963" t="s">
        <v>61</v>
      </c>
      <c r="G2963" t="s">
        <v>54</v>
      </c>
      <c r="H2963" t="s">
        <v>16</v>
      </c>
      <c r="I2963" t="s">
        <v>13</v>
      </c>
    </row>
    <row r="2964" spans="2:9" hidden="1" x14ac:dyDescent="0.2">
      <c r="B2964" t="str">
        <f t="shared" si="46"/>
        <v>201710apartmentmedian2_bed_surveyDowntown</v>
      </c>
      <c r="C2964">
        <v>2017</v>
      </c>
      <c r="D2964">
        <v>10</v>
      </c>
      <c r="E2964" t="s">
        <v>65</v>
      </c>
      <c r="F2964" t="s">
        <v>61</v>
      </c>
      <c r="G2964" t="s">
        <v>54</v>
      </c>
      <c r="H2964" t="s">
        <v>17</v>
      </c>
      <c r="I2964" t="s">
        <v>15</v>
      </c>
    </row>
    <row r="2965" spans="2:9" hidden="1" x14ac:dyDescent="0.2">
      <c r="B2965" t="str">
        <f t="shared" si="46"/>
        <v>201710apartmentmedian2_bed_surveySouth Granville/Oak</v>
      </c>
      <c r="C2965">
        <v>2017</v>
      </c>
      <c r="D2965">
        <v>10</v>
      </c>
      <c r="E2965" t="s">
        <v>65</v>
      </c>
      <c r="F2965" t="s">
        <v>61</v>
      </c>
      <c r="G2965" t="s">
        <v>54</v>
      </c>
      <c r="H2965" t="s">
        <v>19</v>
      </c>
      <c r="I2965" t="s">
        <v>13</v>
      </c>
    </row>
    <row r="2966" spans="2:9" hidden="1" x14ac:dyDescent="0.2">
      <c r="B2966" t="str">
        <f t="shared" si="46"/>
        <v>201710apartmentmedian2_bed_surveyKitsilano/Point Grey</v>
      </c>
      <c r="C2966">
        <v>2017</v>
      </c>
      <c r="D2966">
        <v>10</v>
      </c>
      <c r="E2966" t="s">
        <v>65</v>
      </c>
      <c r="F2966" t="s">
        <v>61</v>
      </c>
      <c r="G2966" t="s">
        <v>54</v>
      </c>
      <c r="H2966" t="s">
        <v>20</v>
      </c>
      <c r="I2966" t="s">
        <v>13</v>
      </c>
    </row>
    <row r="2967" spans="2:9" hidden="1" x14ac:dyDescent="0.2">
      <c r="B2967" t="str">
        <f t="shared" si="46"/>
        <v>201710apartmentmedian2_bed_surveyWestside/Kerrisdale</v>
      </c>
      <c r="C2967">
        <v>2017</v>
      </c>
      <c r="D2967">
        <v>10</v>
      </c>
      <c r="E2967" t="s">
        <v>65</v>
      </c>
      <c r="F2967" t="s">
        <v>61</v>
      </c>
      <c r="G2967" t="s">
        <v>54</v>
      </c>
      <c r="H2967" t="s">
        <v>21</v>
      </c>
      <c r="I2967" t="s">
        <v>13</v>
      </c>
    </row>
    <row r="2968" spans="2:9" hidden="1" x14ac:dyDescent="0.2">
      <c r="B2968" t="str">
        <f t="shared" si="46"/>
        <v>201710apartmentmedian2_bed_surveyMarpole</v>
      </c>
      <c r="C2968">
        <v>2017</v>
      </c>
      <c r="D2968">
        <v>10</v>
      </c>
      <c r="E2968" t="s">
        <v>65</v>
      </c>
      <c r="F2968" t="s">
        <v>61</v>
      </c>
      <c r="G2968" t="s">
        <v>54</v>
      </c>
      <c r="H2968" t="s">
        <v>23</v>
      </c>
      <c r="I2968" t="s">
        <v>13</v>
      </c>
    </row>
    <row r="2969" spans="2:9" hidden="1" x14ac:dyDescent="0.2">
      <c r="B2969" t="str">
        <f t="shared" si="46"/>
        <v>201710apartmentmedian2_bed_surveyMount Pleasant/Renfrew Heights</v>
      </c>
      <c r="C2969">
        <v>2017</v>
      </c>
      <c r="D2969">
        <v>10</v>
      </c>
      <c r="E2969" t="s">
        <v>65</v>
      </c>
      <c r="F2969" t="s">
        <v>61</v>
      </c>
      <c r="G2969" t="s">
        <v>54</v>
      </c>
      <c r="H2969" t="s">
        <v>24</v>
      </c>
      <c r="I2969" t="s">
        <v>15</v>
      </c>
    </row>
    <row r="2970" spans="2:9" hidden="1" x14ac:dyDescent="0.2">
      <c r="B2970" t="str">
        <f t="shared" si="46"/>
        <v>201710apartmentmedian2_bed_surveyEast Hastings</v>
      </c>
      <c r="C2970">
        <v>2017</v>
      </c>
      <c r="D2970">
        <v>10</v>
      </c>
      <c r="E2970" t="s">
        <v>65</v>
      </c>
      <c r="F2970" t="s">
        <v>61</v>
      </c>
      <c r="G2970" t="s">
        <v>54</v>
      </c>
      <c r="H2970" t="s">
        <v>25</v>
      </c>
      <c r="I2970" t="s">
        <v>15</v>
      </c>
    </row>
    <row r="2971" spans="2:9" hidden="1" x14ac:dyDescent="0.2">
      <c r="B2971" t="str">
        <f t="shared" si="46"/>
        <v>201710apartmentmedian2_bed_surveySoutheast Vancouver</v>
      </c>
      <c r="C2971">
        <v>2017</v>
      </c>
      <c r="D2971">
        <v>10</v>
      </c>
      <c r="E2971" t="s">
        <v>65</v>
      </c>
      <c r="F2971" t="s">
        <v>61</v>
      </c>
      <c r="G2971" t="s">
        <v>54</v>
      </c>
      <c r="H2971" t="s">
        <v>26</v>
      </c>
      <c r="I2971" t="s">
        <v>13</v>
      </c>
    </row>
    <row r="2972" spans="2:9" hidden="1" x14ac:dyDescent="0.2">
      <c r="B2972" t="str">
        <f t="shared" si="46"/>
        <v>201710apartmentmedian2_bed_surveyUniversity Endowment Lands</v>
      </c>
      <c r="C2972">
        <v>2017</v>
      </c>
      <c r="D2972">
        <v>10</v>
      </c>
      <c r="E2972" t="s">
        <v>65</v>
      </c>
      <c r="F2972" t="s">
        <v>61</v>
      </c>
      <c r="G2972" t="s">
        <v>54</v>
      </c>
      <c r="H2972" t="s">
        <v>27</v>
      </c>
      <c r="I2972" t="s">
        <v>15</v>
      </c>
    </row>
    <row r="2973" spans="2:9" hidden="1" x14ac:dyDescent="0.2">
      <c r="B2973" t="str">
        <f t="shared" si="46"/>
        <v>201710apartmentmedian2_bed_surveyCentral Park/Metrotown</v>
      </c>
      <c r="C2973">
        <v>2017</v>
      </c>
      <c r="D2973">
        <v>10</v>
      </c>
      <c r="E2973" t="s">
        <v>65</v>
      </c>
      <c r="F2973" t="s">
        <v>61</v>
      </c>
      <c r="G2973" t="s">
        <v>54</v>
      </c>
      <c r="H2973" t="s">
        <v>28</v>
      </c>
      <c r="I2973" t="s">
        <v>13</v>
      </c>
    </row>
    <row r="2974" spans="2:9" hidden="1" x14ac:dyDescent="0.2">
      <c r="B2974" t="str">
        <f t="shared" si="46"/>
        <v>201710apartmentmedian2_bed_surveySoutheast Burnaby</v>
      </c>
      <c r="C2974">
        <v>2017</v>
      </c>
      <c r="D2974">
        <v>10</v>
      </c>
      <c r="E2974" t="s">
        <v>65</v>
      </c>
      <c r="F2974" t="s">
        <v>61</v>
      </c>
      <c r="G2974" t="s">
        <v>54</v>
      </c>
      <c r="H2974" t="s">
        <v>29</v>
      </c>
      <c r="I2974" t="s">
        <v>13</v>
      </c>
    </row>
    <row r="2975" spans="2:9" hidden="1" x14ac:dyDescent="0.2">
      <c r="B2975" t="str">
        <f t="shared" si="46"/>
        <v>201710apartmentmedian2_bed_surveyNorth Burnaby</v>
      </c>
      <c r="C2975">
        <v>2017</v>
      </c>
      <c r="D2975">
        <v>10</v>
      </c>
      <c r="E2975" t="s">
        <v>65</v>
      </c>
      <c r="F2975" t="s">
        <v>61</v>
      </c>
      <c r="G2975" t="s">
        <v>54</v>
      </c>
      <c r="H2975" t="s">
        <v>31</v>
      </c>
      <c r="I2975" t="s">
        <v>13</v>
      </c>
    </row>
    <row r="2976" spans="2:9" hidden="1" x14ac:dyDescent="0.2">
      <c r="B2976" t="str">
        <f t="shared" si="46"/>
        <v>201710apartmentmedian2_bed_surveyNew Westminster</v>
      </c>
      <c r="C2976">
        <v>2017</v>
      </c>
      <c r="D2976">
        <v>10</v>
      </c>
      <c r="E2976" t="s">
        <v>65</v>
      </c>
      <c r="F2976" t="s">
        <v>61</v>
      </c>
      <c r="G2976" t="s">
        <v>54</v>
      </c>
      <c r="H2976" t="s">
        <v>32</v>
      </c>
      <c r="I2976" t="s">
        <v>13</v>
      </c>
    </row>
    <row r="2977" spans="2:9" hidden="1" x14ac:dyDescent="0.2">
      <c r="B2977" t="str">
        <f t="shared" si="46"/>
        <v>201710apartmentmedian2_bed_surveyNorth Vancouver CY</v>
      </c>
      <c r="C2977">
        <v>2017</v>
      </c>
      <c r="D2977">
        <v>10</v>
      </c>
      <c r="E2977" t="s">
        <v>65</v>
      </c>
      <c r="F2977" t="s">
        <v>61</v>
      </c>
      <c r="G2977" t="s">
        <v>54</v>
      </c>
      <c r="H2977" t="s">
        <v>33</v>
      </c>
      <c r="I2977" t="s">
        <v>13</v>
      </c>
    </row>
    <row r="2978" spans="2:9" hidden="1" x14ac:dyDescent="0.2">
      <c r="B2978" t="str">
        <f t="shared" si="46"/>
        <v>201710apartmentmedian2_bed_surveyNorth Vancouver DM</v>
      </c>
      <c r="C2978">
        <v>2017</v>
      </c>
      <c r="D2978">
        <v>10</v>
      </c>
      <c r="E2978" t="s">
        <v>65</v>
      </c>
      <c r="F2978" t="s">
        <v>61</v>
      </c>
      <c r="G2978" t="s">
        <v>54</v>
      </c>
      <c r="H2978" t="s">
        <v>34</v>
      </c>
      <c r="I2978" t="s">
        <v>15</v>
      </c>
    </row>
    <row r="2979" spans="2:9" hidden="1" x14ac:dyDescent="0.2">
      <c r="B2979" t="str">
        <f t="shared" si="46"/>
        <v>201710apartmentmedian2_bed_surveyWest Vancouver</v>
      </c>
      <c r="C2979">
        <v>2017</v>
      </c>
      <c r="D2979">
        <v>10</v>
      </c>
      <c r="E2979" t="s">
        <v>65</v>
      </c>
      <c r="F2979" t="s">
        <v>61</v>
      </c>
      <c r="G2979" t="s">
        <v>54</v>
      </c>
      <c r="H2979" t="s">
        <v>35</v>
      </c>
      <c r="I2979" t="s">
        <v>13</v>
      </c>
    </row>
    <row r="2980" spans="2:9" hidden="1" x14ac:dyDescent="0.2">
      <c r="B2980" t="str">
        <f t="shared" si="46"/>
        <v>201710apartmentmedian2_bed_surveyRichmond</v>
      </c>
      <c r="C2980">
        <v>2017</v>
      </c>
      <c r="D2980">
        <v>10</v>
      </c>
      <c r="E2980" t="s">
        <v>65</v>
      </c>
      <c r="F2980" t="s">
        <v>61</v>
      </c>
      <c r="G2980" t="s">
        <v>54</v>
      </c>
      <c r="H2980" t="s">
        <v>36</v>
      </c>
      <c r="I2980" t="s">
        <v>13</v>
      </c>
    </row>
    <row r="2981" spans="2:9" hidden="1" x14ac:dyDescent="0.2">
      <c r="B2981" t="str">
        <f t="shared" si="46"/>
        <v>201710apartmentmedian2_bed_surveyDelta</v>
      </c>
      <c r="C2981">
        <v>2017</v>
      </c>
      <c r="D2981">
        <v>10</v>
      </c>
      <c r="E2981" t="s">
        <v>65</v>
      </c>
      <c r="F2981" t="s">
        <v>61</v>
      </c>
      <c r="G2981" t="s">
        <v>54</v>
      </c>
      <c r="H2981" t="s">
        <v>37</v>
      </c>
      <c r="I2981" t="s">
        <v>13</v>
      </c>
    </row>
    <row r="2982" spans="2:9" hidden="1" x14ac:dyDescent="0.2">
      <c r="B2982" t="str">
        <f t="shared" si="46"/>
        <v>201710apartmentmedian2_bed_surveySurrey</v>
      </c>
      <c r="C2982">
        <v>2017</v>
      </c>
      <c r="D2982">
        <v>10</v>
      </c>
      <c r="E2982" t="s">
        <v>65</v>
      </c>
      <c r="F2982" t="s">
        <v>61</v>
      </c>
      <c r="G2982" t="s">
        <v>54</v>
      </c>
      <c r="H2982" t="s">
        <v>38</v>
      </c>
      <c r="I2982" t="s">
        <v>13</v>
      </c>
    </row>
    <row r="2983" spans="2:9" hidden="1" x14ac:dyDescent="0.2">
      <c r="B2983" t="str">
        <f t="shared" si="46"/>
        <v>201710apartmentmedian2_bed_surveyWhite Rock</v>
      </c>
      <c r="C2983">
        <v>2017</v>
      </c>
      <c r="D2983">
        <v>10</v>
      </c>
      <c r="E2983" t="s">
        <v>65</v>
      </c>
      <c r="F2983" t="s">
        <v>61</v>
      </c>
      <c r="G2983" t="s">
        <v>54</v>
      </c>
      <c r="H2983" t="s">
        <v>39</v>
      </c>
      <c r="I2983" t="s">
        <v>13</v>
      </c>
    </row>
    <row r="2984" spans="2:9" hidden="1" x14ac:dyDescent="0.2">
      <c r="B2984" t="str">
        <f t="shared" si="46"/>
        <v>201710apartmentmedian2_bed_surveyLangley City and Langley DM</v>
      </c>
      <c r="C2984">
        <v>2017</v>
      </c>
      <c r="D2984">
        <v>10</v>
      </c>
      <c r="E2984" t="s">
        <v>65</v>
      </c>
      <c r="F2984" t="s">
        <v>61</v>
      </c>
      <c r="G2984" t="s">
        <v>54</v>
      </c>
      <c r="H2984" t="s">
        <v>40</v>
      </c>
      <c r="I2984" t="s">
        <v>13</v>
      </c>
    </row>
    <row r="2985" spans="2:9" hidden="1" x14ac:dyDescent="0.2">
      <c r="B2985" t="str">
        <f t="shared" si="46"/>
        <v>201710apartmentmedian2_bed_surveyTri-Cities</v>
      </c>
      <c r="C2985">
        <v>2017</v>
      </c>
      <c r="D2985">
        <v>10</v>
      </c>
      <c r="E2985" t="s">
        <v>65</v>
      </c>
      <c r="F2985" t="s">
        <v>61</v>
      </c>
      <c r="G2985" t="s">
        <v>54</v>
      </c>
      <c r="H2985" t="s">
        <v>41</v>
      </c>
      <c r="I2985" t="s">
        <v>13</v>
      </c>
    </row>
    <row r="2986" spans="2:9" hidden="1" x14ac:dyDescent="0.2">
      <c r="B2986" t="str">
        <f t="shared" si="46"/>
        <v>201710apartmentmedian2_bed_surveyMaple Ridge/Pitt Meadows</v>
      </c>
      <c r="C2986">
        <v>2017</v>
      </c>
      <c r="D2986">
        <v>10</v>
      </c>
      <c r="E2986" t="s">
        <v>65</v>
      </c>
      <c r="F2986" t="s">
        <v>61</v>
      </c>
      <c r="G2986" t="s">
        <v>54</v>
      </c>
      <c r="H2986" t="s">
        <v>42</v>
      </c>
      <c r="I2986" t="s">
        <v>13</v>
      </c>
    </row>
    <row r="2987" spans="2:9" hidden="1" x14ac:dyDescent="0.2">
      <c r="B2987" t="str">
        <f t="shared" si="46"/>
        <v>201710apartmentmedian2_bed_surveyVancouver</v>
      </c>
      <c r="C2987">
        <v>2017</v>
      </c>
      <c r="D2987">
        <v>10</v>
      </c>
      <c r="E2987" t="s">
        <v>65</v>
      </c>
      <c r="F2987" t="s">
        <v>61</v>
      </c>
      <c r="G2987" t="s">
        <v>54</v>
      </c>
      <c r="H2987" t="s">
        <v>43</v>
      </c>
      <c r="I2987" t="s">
        <v>13</v>
      </c>
    </row>
    <row r="2988" spans="2:9" hidden="1" x14ac:dyDescent="0.2">
      <c r="B2988" t="str">
        <f t="shared" si="46"/>
        <v>201610apartmentmedian2_bed_surveyWest End/Stanley Park</v>
      </c>
      <c r="C2988">
        <v>2016</v>
      </c>
      <c r="D2988">
        <v>10</v>
      </c>
      <c r="E2988" t="s">
        <v>65</v>
      </c>
      <c r="F2988" t="s">
        <v>61</v>
      </c>
      <c r="G2988" t="s">
        <v>54</v>
      </c>
      <c r="H2988" t="s">
        <v>12</v>
      </c>
      <c r="I2988" t="s">
        <v>13</v>
      </c>
    </row>
    <row r="2989" spans="2:9" hidden="1" x14ac:dyDescent="0.2">
      <c r="B2989" t="str">
        <f t="shared" si="46"/>
        <v>201610apartmentmedian2_bed_surveyEnglish Bay</v>
      </c>
      <c r="C2989">
        <v>2016</v>
      </c>
      <c r="D2989">
        <v>10</v>
      </c>
      <c r="E2989" t="s">
        <v>65</v>
      </c>
      <c r="F2989" t="s">
        <v>61</v>
      </c>
      <c r="G2989" t="s">
        <v>54</v>
      </c>
      <c r="H2989" t="s">
        <v>16</v>
      </c>
      <c r="I2989" t="s">
        <v>13</v>
      </c>
    </row>
    <row r="2990" spans="2:9" hidden="1" x14ac:dyDescent="0.2">
      <c r="B2990" t="str">
        <f t="shared" si="46"/>
        <v>201610apartmentmedian2_bed_surveyDowntown</v>
      </c>
      <c r="C2990">
        <v>2016</v>
      </c>
      <c r="D2990">
        <v>10</v>
      </c>
      <c r="E2990" t="s">
        <v>65</v>
      </c>
      <c r="F2990" t="s">
        <v>61</v>
      </c>
      <c r="G2990" t="s">
        <v>54</v>
      </c>
      <c r="H2990" t="s">
        <v>17</v>
      </c>
      <c r="I2990" t="s">
        <v>15</v>
      </c>
    </row>
    <row r="2991" spans="2:9" hidden="1" x14ac:dyDescent="0.2">
      <c r="B2991" t="str">
        <f t="shared" si="46"/>
        <v>201610apartmentmedian2_bed_surveySouth Granville/Oak</v>
      </c>
      <c r="C2991">
        <v>2016</v>
      </c>
      <c r="D2991">
        <v>10</v>
      </c>
      <c r="E2991" t="s">
        <v>65</v>
      </c>
      <c r="F2991" t="s">
        <v>61</v>
      </c>
      <c r="G2991" t="s">
        <v>54</v>
      </c>
      <c r="H2991" t="s">
        <v>19</v>
      </c>
      <c r="I2991" t="s">
        <v>13</v>
      </c>
    </row>
    <row r="2992" spans="2:9" hidden="1" x14ac:dyDescent="0.2">
      <c r="B2992" t="str">
        <f t="shared" si="46"/>
        <v>201610apartmentmedian2_bed_surveyKitsilano/Point Grey</v>
      </c>
      <c r="C2992">
        <v>2016</v>
      </c>
      <c r="D2992">
        <v>10</v>
      </c>
      <c r="E2992" t="s">
        <v>65</v>
      </c>
      <c r="F2992" t="s">
        <v>61</v>
      </c>
      <c r="G2992" t="s">
        <v>54</v>
      </c>
      <c r="H2992" t="s">
        <v>20</v>
      </c>
      <c r="I2992" t="s">
        <v>13</v>
      </c>
    </row>
    <row r="2993" spans="2:9" hidden="1" x14ac:dyDescent="0.2">
      <c r="B2993" t="str">
        <f t="shared" si="46"/>
        <v>201610apartmentmedian2_bed_surveyWestside/Kerrisdale</v>
      </c>
      <c r="C2993">
        <v>2016</v>
      </c>
      <c r="D2993">
        <v>10</v>
      </c>
      <c r="E2993" t="s">
        <v>65</v>
      </c>
      <c r="F2993" t="s">
        <v>61</v>
      </c>
      <c r="G2993" t="s">
        <v>54</v>
      </c>
      <c r="H2993" t="s">
        <v>21</v>
      </c>
      <c r="I2993" t="s">
        <v>13</v>
      </c>
    </row>
    <row r="2994" spans="2:9" hidden="1" x14ac:dyDescent="0.2">
      <c r="B2994" t="str">
        <f t="shared" si="46"/>
        <v>201610apartmentmedian2_bed_surveyMarpole</v>
      </c>
      <c r="C2994">
        <v>2016</v>
      </c>
      <c r="D2994">
        <v>10</v>
      </c>
      <c r="E2994" t="s">
        <v>65</v>
      </c>
      <c r="F2994" t="s">
        <v>61</v>
      </c>
      <c r="G2994" t="s">
        <v>54</v>
      </c>
      <c r="H2994" t="s">
        <v>23</v>
      </c>
      <c r="I2994" t="s">
        <v>13</v>
      </c>
    </row>
    <row r="2995" spans="2:9" hidden="1" x14ac:dyDescent="0.2">
      <c r="B2995" t="str">
        <f t="shared" si="46"/>
        <v>201610apartmentmedian2_bed_surveyMount Pleasant/Renfrew Heights</v>
      </c>
      <c r="C2995">
        <v>2016</v>
      </c>
      <c r="D2995">
        <v>10</v>
      </c>
      <c r="E2995" t="s">
        <v>65</v>
      </c>
      <c r="F2995" t="s">
        <v>61</v>
      </c>
      <c r="G2995" t="s">
        <v>54</v>
      </c>
      <c r="H2995" t="s">
        <v>24</v>
      </c>
      <c r="I2995" t="s">
        <v>15</v>
      </c>
    </row>
    <row r="2996" spans="2:9" hidden="1" x14ac:dyDescent="0.2">
      <c r="B2996" t="str">
        <f t="shared" si="46"/>
        <v>201610apartmentmedian2_bed_surveyEast Hastings</v>
      </c>
      <c r="C2996">
        <v>2016</v>
      </c>
      <c r="D2996">
        <v>10</v>
      </c>
      <c r="E2996" t="s">
        <v>65</v>
      </c>
      <c r="F2996" t="s">
        <v>61</v>
      </c>
      <c r="G2996" t="s">
        <v>54</v>
      </c>
      <c r="H2996" t="s">
        <v>25</v>
      </c>
      <c r="I2996" t="s">
        <v>15</v>
      </c>
    </row>
    <row r="2997" spans="2:9" hidden="1" x14ac:dyDescent="0.2">
      <c r="B2997" t="str">
        <f t="shared" si="46"/>
        <v>201610apartmentmedian2_bed_surveySoutheast Vancouver</v>
      </c>
      <c r="C2997">
        <v>2016</v>
      </c>
      <c r="D2997">
        <v>10</v>
      </c>
      <c r="E2997" t="s">
        <v>65</v>
      </c>
      <c r="F2997" t="s">
        <v>61</v>
      </c>
      <c r="G2997" t="s">
        <v>54</v>
      </c>
      <c r="H2997" t="s">
        <v>26</v>
      </c>
      <c r="I2997" t="s">
        <v>13</v>
      </c>
    </row>
    <row r="2998" spans="2:9" hidden="1" x14ac:dyDescent="0.2">
      <c r="B2998" t="str">
        <f t="shared" si="46"/>
        <v>201610apartmentmedian2_bed_surveyUniversity Endowment Lands</v>
      </c>
      <c r="C2998">
        <v>2016</v>
      </c>
      <c r="D2998">
        <v>10</v>
      </c>
      <c r="E2998" t="s">
        <v>65</v>
      </c>
      <c r="F2998" t="s">
        <v>61</v>
      </c>
      <c r="G2998" t="s">
        <v>54</v>
      </c>
      <c r="H2998" t="s">
        <v>27</v>
      </c>
      <c r="I2998" t="s">
        <v>15</v>
      </c>
    </row>
    <row r="2999" spans="2:9" hidden="1" x14ac:dyDescent="0.2">
      <c r="B2999" t="str">
        <f t="shared" si="46"/>
        <v>201610apartmentmedian2_bed_surveyCentral Park/Metrotown</v>
      </c>
      <c r="C2999">
        <v>2016</v>
      </c>
      <c r="D2999">
        <v>10</v>
      </c>
      <c r="E2999" t="s">
        <v>65</v>
      </c>
      <c r="F2999" t="s">
        <v>61</v>
      </c>
      <c r="G2999" t="s">
        <v>54</v>
      </c>
      <c r="H2999" t="s">
        <v>28</v>
      </c>
      <c r="I2999" t="s">
        <v>13</v>
      </c>
    </row>
    <row r="3000" spans="2:9" hidden="1" x14ac:dyDescent="0.2">
      <c r="B3000" t="str">
        <f t="shared" si="46"/>
        <v>201610apartmentmedian2_bed_surveySoutheast Burnaby</v>
      </c>
      <c r="C3000">
        <v>2016</v>
      </c>
      <c r="D3000">
        <v>10</v>
      </c>
      <c r="E3000" t="s">
        <v>65</v>
      </c>
      <c r="F3000" t="s">
        <v>61</v>
      </c>
      <c r="G3000" t="s">
        <v>54</v>
      </c>
      <c r="H3000" t="s">
        <v>29</v>
      </c>
      <c r="I3000" t="s">
        <v>13</v>
      </c>
    </row>
    <row r="3001" spans="2:9" hidden="1" x14ac:dyDescent="0.2">
      <c r="B3001" t="str">
        <f t="shared" si="46"/>
        <v>201610apartmentmedian2_bed_surveyNorth Burnaby</v>
      </c>
      <c r="C3001">
        <v>2016</v>
      </c>
      <c r="D3001">
        <v>10</v>
      </c>
      <c r="E3001" t="s">
        <v>65</v>
      </c>
      <c r="F3001" t="s">
        <v>61</v>
      </c>
      <c r="G3001" t="s">
        <v>54</v>
      </c>
      <c r="H3001" t="s">
        <v>31</v>
      </c>
      <c r="I3001" t="s">
        <v>13</v>
      </c>
    </row>
    <row r="3002" spans="2:9" hidden="1" x14ac:dyDescent="0.2">
      <c r="B3002" t="str">
        <f t="shared" si="46"/>
        <v>201610apartmentmedian2_bed_surveyNew Westminster</v>
      </c>
      <c r="C3002">
        <v>2016</v>
      </c>
      <c r="D3002">
        <v>10</v>
      </c>
      <c r="E3002" t="s">
        <v>65</v>
      </c>
      <c r="F3002" t="s">
        <v>61</v>
      </c>
      <c r="G3002" t="s">
        <v>54</v>
      </c>
      <c r="H3002" t="s">
        <v>32</v>
      </c>
      <c r="I3002" t="s">
        <v>13</v>
      </c>
    </row>
    <row r="3003" spans="2:9" hidden="1" x14ac:dyDescent="0.2">
      <c r="B3003" t="str">
        <f t="shared" si="46"/>
        <v>201610apartmentmedian2_bed_surveyNorth Vancouver CY</v>
      </c>
      <c r="C3003">
        <v>2016</v>
      </c>
      <c r="D3003">
        <v>10</v>
      </c>
      <c r="E3003" t="s">
        <v>65</v>
      </c>
      <c r="F3003" t="s">
        <v>61</v>
      </c>
      <c r="G3003" t="s">
        <v>54</v>
      </c>
      <c r="H3003" t="s">
        <v>33</v>
      </c>
      <c r="I3003" t="s">
        <v>13</v>
      </c>
    </row>
    <row r="3004" spans="2:9" hidden="1" x14ac:dyDescent="0.2">
      <c r="B3004" t="str">
        <f t="shared" si="46"/>
        <v>201610apartmentmedian2_bed_surveyNorth Vancouver DM</v>
      </c>
      <c r="C3004">
        <v>2016</v>
      </c>
      <c r="D3004">
        <v>10</v>
      </c>
      <c r="E3004" t="s">
        <v>65</v>
      </c>
      <c r="F3004" t="s">
        <v>61</v>
      </c>
      <c r="G3004" t="s">
        <v>54</v>
      </c>
      <c r="H3004" t="s">
        <v>34</v>
      </c>
      <c r="I3004" t="s">
        <v>13</v>
      </c>
    </row>
    <row r="3005" spans="2:9" hidden="1" x14ac:dyDescent="0.2">
      <c r="B3005" t="str">
        <f t="shared" si="46"/>
        <v>201610apartmentmedian2_bed_surveyWest Vancouver</v>
      </c>
      <c r="C3005">
        <v>2016</v>
      </c>
      <c r="D3005">
        <v>10</v>
      </c>
      <c r="E3005" t="s">
        <v>65</v>
      </c>
      <c r="F3005" t="s">
        <v>61</v>
      </c>
      <c r="G3005" t="s">
        <v>54</v>
      </c>
      <c r="H3005" t="s">
        <v>35</v>
      </c>
      <c r="I3005" t="s">
        <v>13</v>
      </c>
    </row>
    <row r="3006" spans="2:9" hidden="1" x14ac:dyDescent="0.2">
      <c r="B3006" t="str">
        <f t="shared" si="46"/>
        <v>201610apartmentmedian2_bed_surveyRichmond</v>
      </c>
      <c r="C3006">
        <v>2016</v>
      </c>
      <c r="D3006">
        <v>10</v>
      </c>
      <c r="E3006" t="s">
        <v>65</v>
      </c>
      <c r="F3006" t="s">
        <v>61</v>
      </c>
      <c r="G3006" t="s">
        <v>54</v>
      </c>
      <c r="H3006" t="s">
        <v>36</v>
      </c>
      <c r="I3006" t="s">
        <v>13</v>
      </c>
    </row>
    <row r="3007" spans="2:9" hidden="1" x14ac:dyDescent="0.2">
      <c r="B3007" t="str">
        <f t="shared" si="46"/>
        <v>201610apartmentmedian2_bed_surveyDelta</v>
      </c>
      <c r="C3007">
        <v>2016</v>
      </c>
      <c r="D3007">
        <v>10</v>
      </c>
      <c r="E3007" t="s">
        <v>65</v>
      </c>
      <c r="F3007" t="s">
        <v>61</v>
      </c>
      <c r="G3007" t="s">
        <v>54</v>
      </c>
      <c r="H3007" t="s">
        <v>37</v>
      </c>
      <c r="I3007" t="s">
        <v>13</v>
      </c>
    </row>
    <row r="3008" spans="2:9" hidden="1" x14ac:dyDescent="0.2">
      <c r="B3008" t="str">
        <f t="shared" si="46"/>
        <v>201610apartmentmedian2_bed_surveySurrey</v>
      </c>
      <c r="C3008">
        <v>2016</v>
      </c>
      <c r="D3008">
        <v>10</v>
      </c>
      <c r="E3008" t="s">
        <v>65</v>
      </c>
      <c r="F3008" t="s">
        <v>61</v>
      </c>
      <c r="G3008" t="s">
        <v>54</v>
      </c>
      <c r="H3008" t="s">
        <v>38</v>
      </c>
      <c r="I3008" t="s">
        <v>13</v>
      </c>
    </row>
    <row r="3009" spans="2:9" hidden="1" x14ac:dyDescent="0.2">
      <c r="B3009" t="str">
        <f t="shared" si="46"/>
        <v>201610apartmentmedian2_bed_surveyWhite Rock</v>
      </c>
      <c r="C3009">
        <v>2016</v>
      </c>
      <c r="D3009">
        <v>10</v>
      </c>
      <c r="E3009" t="s">
        <v>65</v>
      </c>
      <c r="F3009" t="s">
        <v>61</v>
      </c>
      <c r="G3009" t="s">
        <v>54</v>
      </c>
      <c r="H3009" t="s">
        <v>39</v>
      </c>
      <c r="I3009" t="s">
        <v>13</v>
      </c>
    </row>
    <row r="3010" spans="2:9" hidden="1" x14ac:dyDescent="0.2">
      <c r="B3010" t="str">
        <f t="shared" si="46"/>
        <v>201610apartmentmedian2_bed_surveyLangley City and Langley DM</v>
      </c>
      <c r="C3010">
        <v>2016</v>
      </c>
      <c r="D3010">
        <v>10</v>
      </c>
      <c r="E3010" t="s">
        <v>65</v>
      </c>
      <c r="F3010" t="s">
        <v>61</v>
      </c>
      <c r="G3010" t="s">
        <v>54</v>
      </c>
      <c r="H3010" t="s">
        <v>40</v>
      </c>
      <c r="I3010" t="s">
        <v>13</v>
      </c>
    </row>
    <row r="3011" spans="2:9" hidden="1" x14ac:dyDescent="0.2">
      <c r="B3011" t="str">
        <f t="shared" si="46"/>
        <v>201610apartmentmedian2_bed_surveyTri-Cities</v>
      </c>
      <c r="C3011">
        <v>2016</v>
      </c>
      <c r="D3011">
        <v>10</v>
      </c>
      <c r="E3011" t="s">
        <v>65</v>
      </c>
      <c r="F3011" t="s">
        <v>61</v>
      </c>
      <c r="G3011" t="s">
        <v>54</v>
      </c>
      <c r="H3011" t="s">
        <v>41</v>
      </c>
      <c r="I3011" t="s">
        <v>13</v>
      </c>
    </row>
    <row r="3012" spans="2:9" hidden="1" x14ac:dyDescent="0.2">
      <c r="B3012" t="str">
        <f t="shared" si="46"/>
        <v>201610apartmentmedian2_bed_surveyMaple Ridge/Pitt Meadows</v>
      </c>
      <c r="C3012">
        <v>2016</v>
      </c>
      <c r="D3012">
        <v>10</v>
      </c>
      <c r="E3012" t="s">
        <v>65</v>
      </c>
      <c r="F3012" t="s">
        <v>61</v>
      </c>
      <c r="G3012" t="s">
        <v>54</v>
      </c>
      <c r="H3012" t="s">
        <v>42</v>
      </c>
      <c r="I3012" t="s">
        <v>13</v>
      </c>
    </row>
    <row r="3013" spans="2:9" hidden="1" x14ac:dyDescent="0.2">
      <c r="B3013" t="str">
        <f t="shared" si="46"/>
        <v>201610apartmentmedian2_bed_surveyVancouver</v>
      </c>
      <c r="C3013">
        <v>2016</v>
      </c>
      <c r="D3013">
        <v>10</v>
      </c>
      <c r="E3013" t="s">
        <v>65</v>
      </c>
      <c r="F3013" t="s">
        <v>61</v>
      </c>
      <c r="G3013" t="s">
        <v>54</v>
      </c>
      <c r="H3013" t="s">
        <v>43</v>
      </c>
      <c r="I3013" t="s">
        <v>13</v>
      </c>
    </row>
    <row r="3014" spans="2:9" hidden="1" x14ac:dyDescent="0.2">
      <c r="B3014" t="str">
        <f t="shared" ref="B3014:B3077" si="47">C3014&amp;D3014&amp;E3014&amp;F3014&amp;G3014&amp;H3014</f>
        <v>201510apartmentmedian2_bed_surveyWest End/Stanley Park</v>
      </c>
      <c r="C3014">
        <v>2015</v>
      </c>
      <c r="D3014">
        <v>10</v>
      </c>
      <c r="E3014" t="s">
        <v>65</v>
      </c>
      <c r="F3014" t="s">
        <v>61</v>
      </c>
      <c r="G3014" t="s">
        <v>54</v>
      </c>
      <c r="H3014" t="s">
        <v>12</v>
      </c>
      <c r="I3014" t="s">
        <v>13</v>
      </c>
    </row>
    <row r="3015" spans="2:9" hidden="1" x14ac:dyDescent="0.2">
      <c r="B3015" t="str">
        <f t="shared" si="47"/>
        <v>201510apartmentmedian2_bed_surveyEnglish Bay</v>
      </c>
      <c r="C3015">
        <v>2015</v>
      </c>
      <c r="D3015">
        <v>10</v>
      </c>
      <c r="E3015" t="s">
        <v>65</v>
      </c>
      <c r="F3015" t="s">
        <v>61</v>
      </c>
      <c r="G3015" t="s">
        <v>54</v>
      </c>
      <c r="H3015" t="s">
        <v>16</v>
      </c>
      <c r="I3015" t="s">
        <v>13</v>
      </c>
    </row>
    <row r="3016" spans="2:9" hidden="1" x14ac:dyDescent="0.2">
      <c r="B3016" t="str">
        <f t="shared" si="47"/>
        <v>201510apartmentmedian2_bed_surveyDowntown</v>
      </c>
      <c r="C3016">
        <v>2015</v>
      </c>
      <c r="D3016">
        <v>10</v>
      </c>
      <c r="E3016" t="s">
        <v>65</v>
      </c>
      <c r="F3016" t="s">
        <v>61</v>
      </c>
      <c r="G3016" t="s">
        <v>54</v>
      </c>
      <c r="H3016" t="s">
        <v>17</v>
      </c>
      <c r="I3016" t="s">
        <v>13</v>
      </c>
    </row>
    <row r="3017" spans="2:9" hidden="1" x14ac:dyDescent="0.2">
      <c r="B3017" t="str">
        <f t="shared" si="47"/>
        <v>201510apartmentmedian2_bed_surveySouth Granville/Oak</v>
      </c>
      <c r="C3017">
        <v>2015</v>
      </c>
      <c r="D3017">
        <v>10</v>
      </c>
      <c r="E3017" t="s">
        <v>65</v>
      </c>
      <c r="F3017" t="s">
        <v>61</v>
      </c>
      <c r="G3017" t="s">
        <v>54</v>
      </c>
      <c r="H3017" t="s">
        <v>19</v>
      </c>
      <c r="I3017" t="s">
        <v>13</v>
      </c>
    </row>
    <row r="3018" spans="2:9" hidden="1" x14ac:dyDescent="0.2">
      <c r="B3018" t="str">
        <f t="shared" si="47"/>
        <v>201510apartmentmedian2_bed_surveyKitsilano/Point Grey</v>
      </c>
      <c r="C3018">
        <v>2015</v>
      </c>
      <c r="D3018">
        <v>10</v>
      </c>
      <c r="E3018" t="s">
        <v>65</v>
      </c>
      <c r="F3018" t="s">
        <v>61</v>
      </c>
      <c r="G3018" t="s">
        <v>54</v>
      </c>
      <c r="H3018" t="s">
        <v>20</v>
      </c>
      <c r="I3018" t="s">
        <v>13</v>
      </c>
    </row>
    <row r="3019" spans="2:9" hidden="1" x14ac:dyDescent="0.2">
      <c r="B3019" t="str">
        <f t="shared" si="47"/>
        <v>201510apartmentmedian2_bed_surveyWestside/Kerrisdale</v>
      </c>
      <c r="C3019">
        <v>2015</v>
      </c>
      <c r="D3019">
        <v>10</v>
      </c>
      <c r="E3019" t="s">
        <v>65</v>
      </c>
      <c r="F3019" t="s">
        <v>61</v>
      </c>
      <c r="G3019" t="s">
        <v>54</v>
      </c>
      <c r="H3019" t="s">
        <v>21</v>
      </c>
      <c r="I3019" t="s">
        <v>13</v>
      </c>
    </row>
    <row r="3020" spans="2:9" hidden="1" x14ac:dyDescent="0.2">
      <c r="B3020" t="str">
        <f t="shared" si="47"/>
        <v>201510apartmentmedian2_bed_surveyMarpole</v>
      </c>
      <c r="C3020">
        <v>2015</v>
      </c>
      <c r="D3020">
        <v>10</v>
      </c>
      <c r="E3020" t="s">
        <v>65</v>
      </c>
      <c r="F3020" t="s">
        <v>61</v>
      </c>
      <c r="G3020" t="s">
        <v>54</v>
      </c>
      <c r="H3020" t="s">
        <v>23</v>
      </c>
      <c r="I3020" t="s">
        <v>13</v>
      </c>
    </row>
    <row r="3021" spans="2:9" hidden="1" x14ac:dyDescent="0.2">
      <c r="B3021" t="str">
        <f t="shared" si="47"/>
        <v>201510apartmentmedian2_bed_surveyMount Pleasant/Renfrew Heights</v>
      </c>
      <c r="C3021">
        <v>2015</v>
      </c>
      <c r="D3021">
        <v>10</v>
      </c>
      <c r="E3021" t="s">
        <v>65</v>
      </c>
      <c r="F3021" t="s">
        <v>61</v>
      </c>
      <c r="G3021" t="s">
        <v>54</v>
      </c>
      <c r="H3021" t="s">
        <v>24</v>
      </c>
      <c r="I3021" t="s">
        <v>13</v>
      </c>
    </row>
    <row r="3022" spans="2:9" hidden="1" x14ac:dyDescent="0.2">
      <c r="B3022" t="str">
        <f t="shared" si="47"/>
        <v>201510apartmentmedian2_bed_surveyEast Hastings</v>
      </c>
      <c r="C3022">
        <v>2015</v>
      </c>
      <c r="D3022">
        <v>10</v>
      </c>
      <c r="E3022" t="s">
        <v>65</v>
      </c>
      <c r="F3022" t="s">
        <v>61</v>
      </c>
      <c r="G3022" t="s">
        <v>54</v>
      </c>
      <c r="H3022" t="s">
        <v>25</v>
      </c>
      <c r="I3022" t="s">
        <v>13</v>
      </c>
    </row>
    <row r="3023" spans="2:9" hidden="1" x14ac:dyDescent="0.2">
      <c r="B3023" t="str">
        <f t="shared" si="47"/>
        <v>201510apartmentmedian2_bed_surveySoutheast Vancouver</v>
      </c>
      <c r="C3023">
        <v>2015</v>
      </c>
      <c r="D3023">
        <v>10</v>
      </c>
      <c r="E3023" t="s">
        <v>65</v>
      </c>
      <c r="F3023" t="s">
        <v>61</v>
      </c>
      <c r="G3023" t="s">
        <v>54</v>
      </c>
      <c r="H3023" t="s">
        <v>26</v>
      </c>
      <c r="I3023" t="s">
        <v>13</v>
      </c>
    </row>
    <row r="3024" spans="2:9" hidden="1" x14ac:dyDescent="0.2">
      <c r="B3024" t="str">
        <f t="shared" si="47"/>
        <v>201510apartmentmedian2_bed_surveyUniversity Endowment Lands</v>
      </c>
      <c r="C3024">
        <v>2015</v>
      </c>
      <c r="D3024">
        <v>10</v>
      </c>
      <c r="E3024" t="s">
        <v>65</v>
      </c>
      <c r="F3024" t="s">
        <v>61</v>
      </c>
      <c r="G3024" t="s">
        <v>54</v>
      </c>
      <c r="H3024" t="s">
        <v>27</v>
      </c>
      <c r="I3024" t="s">
        <v>15</v>
      </c>
    </row>
    <row r="3025" spans="2:9" hidden="1" x14ac:dyDescent="0.2">
      <c r="B3025" t="str">
        <f t="shared" si="47"/>
        <v>201510apartmentmedian2_bed_surveyCentral Park/Metrotown</v>
      </c>
      <c r="C3025">
        <v>2015</v>
      </c>
      <c r="D3025">
        <v>10</v>
      </c>
      <c r="E3025" t="s">
        <v>65</v>
      </c>
      <c r="F3025" t="s">
        <v>61</v>
      </c>
      <c r="G3025" t="s">
        <v>54</v>
      </c>
      <c r="H3025" t="s">
        <v>28</v>
      </c>
      <c r="I3025" t="s">
        <v>13</v>
      </c>
    </row>
    <row r="3026" spans="2:9" hidden="1" x14ac:dyDescent="0.2">
      <c r="B3026" t="str">
        <f t="shared" si="47"/>
        <v>201510apartmentmedian2_bed_surveySoutheast Burnaby</v>
      </c>
      <c r="C3026">
        <v>2015</v>
      </c>
      <c r="D3026">
        <v>10</v>
      </c>
      <c r="E3026" t="s">
        <v>65</v>
      </c>
      <c r="F3026" t="s">
        <v>61</v>
      </c>
      <c r="G3026" t="s">
        <v>54</v>
      </c>
      <c r="H3026" t="s">
        <v>29</v>
      </c>
      <c r="I3026" t="s">
        <v>13</v>
      </c>
    </row>
    <row r="3027" spans="2:9" hidden="1" x14ac:dyDescent="0.2">
      <c r="B3027" t="str">
        <f t="shared" si="47"/>
        <v>201510apartmentmedian2_bed_surveyNorth Burnaby</v>
      </c>
      <c r="C3027">
        <v>2015</v>
      </c>
      <c r="D3027">
        <v>10</v>
      </c>
      <c r="E3027" t="s">
        <v>65</v>
      </c>
      <c r="F3027" t="s">
        <v>61</v>
      </c>
      <c r="G3027" t="s">
        <v>54</v>
      </c>
      <c r="H3027" t="s">
        <v>31</v>
      </c>
      <c r="I3027" t="s">
        <v>13</v>
      </c>
    </row>
    <row r="3028" spans="2:9" hidden="1" x14ac:dyDescent="0.2">
      <c r="B3028" t="str">
        <f t="shared" si="47"/>
        <v>201510apartmentmedian2_bed_surveyNew Westminster</v>
      </c>
      <c r="C3028">
        <v>2015</v>
      </c>
      <c r="D3028">
        <v>10</v>
      </c>
      <c r="E3028" t="s">
        <v>65</v>
      </c>
      <c r="F3028" t="s">
        <v>61</v>
      </c>
      <c r="G3028" t="s">
        <v>54</v>
      </c>
      <c r="H3028" t="s">
        <v>32</v>
      </c>
      <c r="I3028" t="s">
        <v>13</v>
      </c>
    </row>
    <row r="3029" spans="2:9" hidden="1" x14ac:dyDescent="0.2">
      <c r="B3029" t="str">
        <f t="shared" si="47"/>
        <v>201510apartmentmedian2_bed_surveyNorth Vancouver City</v>
      </c>
      <c r="C3029">
        <v>2015</v>
      </c>
      <c r="D3029">
        <v>10</v>
      </c>
      <c r="E3029" t="s">
        <v>65</v>
      </c>
      <c r="F3029" t="s">
        <v>61</v>
      </c>
      <c r="G3029" t="s">
        <v>54</v>
      </c>
      <c r="H3029" t="s">
        <v>60</v>
      </c>
      <c r="I3029" t="s">
        <v>13</v>
      </c>
    </row>
    <row r="3030" spans="2:9" hidden="1" x14ac:dyDescent="0.2">
      <c r="B3030" t="str">
        <f t="shared" si="47"/>
        <v>201510apartmentmedian2_bed_surveyNorth Vancouver DM</v>
      </c>
      <c r="C3030">
        <v>2015</v>
      </c>
      <c r="D3030">
        <v>10</v>
      </c>
      <c r="E3030" t="s">
        <v>65</v>
      </c>
      <c r="F3030" t="s">
        <v>61</v>
      </c>
      <c r="G3030" t="s">
        <v>54</v>
      </c>
      <c r="H3030" t="s">
        <v>34</v>
      </c>
      <c r="I3030" t="s">
        <v>13</v>
      </c>
    </row>
    <row r="3031" spans="2:9" hidden="1" x14ac:dyDescent="0.2">
      <c r="B3031" t="str">
        <f t="shared" si="47"/>
        <v>201510apartmentmedian2_bed_surveyWest Vancouver</v>
      </c>
      <c r="C3031">
        <v>2015</v>
      </c>
      <c r="D3031">
        <v>10</v>
      </c>
      <c r="E3031" t="s">
        <v>65</v>
      </c>
      <c r="F3031" t="s">
        <v>61</v>
      </c>
      <c r="G3031" t="s">
        <v>54</v>
      </c>
      <c r="H3031" t="s">
        <v>35</v>
      </c>
      <c r="I3031" t="s">
        <v>13</v>
      </c>
    </row>
    <row r="3032" spans="2:9" hidden="1" x14ac:dyDescent="0.2">
      <c r="B3032" t="str">
        <f t="shared" si="47"/>
        <v>201510apartmentmedian2_bed_surveyRichmond</v>
      </c>
      <c r="C3032">
        <v>2015</v>
      </c>
      <c r="D3032">
        <v>10</v>
      </c>
      <c r="E3032" t="s">
        <v>65</v>
      </c>
      <c r="F3032" t="s">
        <v>61</v>
      </c>
      <c r="G3032" t="s">
        <v>54</v>
      </c>
      <c r="H3032" t="s">
        <v>36</v>
      </c>
      <c r="I3032" t="s">
        <v>13</v>
      </c>
    </row>
    <row r="3033" spans="2:9" hidden="1" x14ac:dyDescent="0.2">
      <c r="B3033" t="str">
        <f t="shared" si="47"/>
        <v>201510apartmentmedian2_bed_surveyDelta</v>
      </c>
      <c r="C3033">
        <v>2015</v>
      </c>
      <c r="D3033">
        <v>10</v>
      </c>
      <c r="E3033" t="s">
        <v>65</v>
      </c>
      <c r="F3033" t="s">
        <v>61</v>
      </c>
      <c r="G3033" t="s">
        <v>54</v>
      </c>
      <c r="H3033" t="s">
        <v>37</v>
      </c>
      <c r="I3033" t="s">
        <v>13</v>
      </c>
    </row>
    <row r="3034" spans="2:9" hidden="1" x14ac:dyDescent="0.2">
      <c r="B3034" t="str">
        <f t="shared" si="47"/>
        <v>201510apartmentmedian2_bed_surveySurrey</v>
      </c>
      <c r="C3034">
        <v>2015</v>
      </c>
      <c r="D3034">
        <v>10</v>
      </c>
      <c r="E3034" t="s">
        <v>65</v>
      </c>
      <c r="F3034" t="s">
        <v>61</v>
      </c>
      <c r="G3034" t="s">
        <v>54</v>
      </c>
      <c r="H3034" t="s">
        <v>38</v>
      </c>
      <c r="I3034" t="s">
        <v>13</v>
      </c>
    </row>
    <row r="3035" spans="2:9" hidden="1" x14ac:dyDescent="0.2">
      <c r="B3035" t="str">
        <f t="shared" si="47"/>
        <v>201510apartmentmedian2_bed_surveyWhite Rock</v>
      </c>
      <c r="C3035">
        <v>2015</v>
      </c>
      <c r="D3035">
        <v>10</v>
      </c>
      <c r="E3035" t="s">
        <v>65</v>
      </c>
      <c r="F3035" t="s">
        <v>61</v>
      </c>
      <c r="G3035" t="s">
        <v>54</v>
      </c>
      <c r="H3035" t="s">
        <v>39</v>
      </c>
      <c r="I3035" t="s">
        <v>13</v>
      </c>
    </row>
    <row r="3036" spans="2:9" hidden="1" x14ac:dyDescent="0.2">
      <c r="B3036" t="str">
        <f t="shared" si="47"/>
        <v>201510apartmentmedian2_bed_surveyLangley City and Langley DM</v>
      </c>
      <c r="C3036">
        <v>2015</v>
      </c>
      <c r="D3036">
        <v>10</v>
      </c>
      <c r="E3036" t="s">
        <v>65</v>
      </c>
      <c r="F3036" t="s">
        <v>61</v>
      </c>
      <c r="G3036" t="s">
        <v>54</v>
      </c>
      <c r="H3036" t="s">
        <v>40</v>
      </c>
      <c r="I3036" t="s">
        <v>13</v>
      </c>
    </row>
    <row r="3037" spans="2:9" hidden="1" x14ac:dyDescent="0.2">
      <c r="B3037" t="str">
        <f t="shared" si="47"/>
        <v>201510apartmentmedian2_bed_surveyTri-Cities</v>
      </c>
      <c r="C3037">
        <v>2015</v>
      </c>
      <c r="D3037">
        <v>10</v>
      </c>
      <c r="E3037" t="s">
        <v>65</v>
      </c>
      <c r="F3037" t="s">
        <v>61</v>
      </c>
      <c r="G3037" t="s">
        <v>54</v>
      </c>
      <c r="H3037" t="s">
        <v>41</v>
      </c>
      <c r="I3037" t="s">
        <v>13</v>
      </c>
    </row>
    <row r="3038" spans="2:9" hidden="1" x14ac:dyDescent="0.2">
      <c r="B3038" t="str">
        <f t="shared" si="47"/>
        <v>201510apartmentmedian2_bed_surveyMaple Ridge/Pitt Meadows</v>
      </c>
      <c r="C3038">
        <v>2015</v>
      </c>
      <c r="D3038">
        <v>10</v>
      </c>
      <c r="E3038" t="s">
        <v>65</v>
      </c>
      <c r="F3038" t="s">
        <v>61</v>
      </c>
      <c r="G3038" t="s">
        <v>54</v>
      </c>
      <c r="H3038" t="s">
        <v>42</v>
      </c>
      <c r="I3038" t="s">
        <v>13</v>
      </c>
    </row>
    <row r="3039" spans="2:9" hidden="1" x14ac:dyDescent="0.2">
      <c r="B3039" t="str">
        <f t="shared" si="47"/>
        <v>201510apartmentmedian2_bed_surveyVancouver</v>
      </c>
      <c r="C3039">
        <v>2015</v>
      </c>
      <c r="D3039">
        <v>10</v>
      </c>
      <c r="E3039" t="s">
        <v>65</v>
      </c>
      <c r="F3039" t="s">
        <v>61</v>
      </c>
      <c r="G3039" t="s">
        <v>54</v>
      </c>
      <c r="H3039" t="s">
        <v>43</v>
      </c>
      <c r="I3039" t="s">
        <v>13</v>
      </c>
    </row>
    <row r="3040" spans="2:9" hidden="1" x14ac:dyDescent="0.2">
      <c r="B3040" t="str">
        <f t="shared" si="47"/>
        <v>201410apartmentmedian2_bed_surveyWest End/Stanley Park</v>
      </c>
      <c r="C3040">
        <v>2014</v>
      </c>
      <c r="D3040">
        <v>10</v>
      </c>
      <c r="E3040" t="s">
        <v>65</v>
      </c>
      <c r="F3040" t="s">
        <v>61</v>
      </c>
      <c r="G3040" t="s">
        <v>54</v>
      </c>
      <c r="H3040" t="s">
        <v>12</v>
      </c>
      <c r="I3040" t="s">
        <v>13</v>
      </c>
    </row>
    <row r="3041" spans="2:9" hidden="1" x14ac:dyDescent="0.2">
      <c r="B3041" t="str">
        <f t="shared" si="47"/>
        <v>201410apartmentmedian2_bed_surveyEnglish Bay</v>
      </c>
      <c r="C3041">
        <v>2014</v>
      </c>
      <c r="D3041">
        <v>10</v>
      </c>
      <c r="E3041" t="s">
        <v>65</v>
      </c>
      <c r="F3041" t="s">
        <v>61</v>
      </c>
      <c r="G3041" t="s">
        <v>54</v>
      </c>
      <c r="H3041" t="s">
        <v>16</v>
      </c>
      <c r="I3041" t="s">
        <v>13</v>
      </c>
    </row>
    <row r="3042" spans="2:9" hidden="1" x14ac:dyDescent="0.2">
      <c r="B3042" t="str">
        <f t="shared" si="47"/>
        <v>201410apartmentmedian2_bed_surveyDowntown</v>
      </c>
      <c r="C3042">
        <v>2014</v>
      </c>
      <c r="D3042">
        <v>10</v>
      </c>
      <c r="E3042" t="s">
        <v>65</v>
      </c>
      <c r="F3042" t="s">
        <v>61</v>
      </c>
      <c r="G3042" t="s">
        <v>54</v>
      </c>
      <c r="H3042" t="s">
        <v>17</v>
      </c>
      <c r="I3042" t="s">
        <v>13</v>
      </c>
    </row>
    <row r="3043" spans="2:9" hidden="1" x14ac:dyDescent="0.2">
      <c r="B3043" t="str">
        <f t="shared" si="47"/>
        <v>201410apartmentmedian2_bed_surveySouth Granville/Oak</v>
      </c>
      <c r="C3043">
        <v>2014</v>
      </c>
      <c r="D3043">
        <v>10</v>
      </c>
      <c r="E3043" t="s">
        <v>65</v>
      </c>
      <c r="F3043" t="s">
        <v>61</v>
      </c>
      <c r="G3043" t="s">
        <v>54</v>
      </c>
      <c r="H3043" t="s">
        <v>19</v>
      </c>
      <c r="I3043" t="s">
        <v>13</v>
      </c>
    </row>
    <row r="3044" spans="2:9" hidden="1" x14ac:dyDescent="0.2">
      <c r="B3044" t="str">
        <f t="shared" si="47"/>
        <v>201410apartmentmedian2_bed_surveyKitsilano/Point Grey</v>
      </c>
      <c r="C3044">
        <v>2014</v>
      </c>
      <c r="D3044">
        <v>10</v>
      </c>
      <c r="E3044" t="s">
        <v>65</v>
      </c>
      <c r="F3044" t="s">
        <v>61</v>
      </c>
      <c r="G3044" t="s">
        <v>54</v>
      </c>
      <c r="H3044" t="s">
        <v>20</v>
      </c>
      <c r="I3044" t="s">
        <v>13</v>
      </c>
    </row>
    <row r="3045" spans="2:9" hidden="1" x14ac:dyDescent="0.2">
      <c r="B3045" t="str">
        <f t="shared" si="47"/>
        <v>201410apartmentmedian2_bed_surveyWestside/Kerrisdale</v>
      </c>
      <c r="C3045">
        <v>2014</v>
      </c>
      <c r="D3045">
        <v>10</v>
      </c>
      <c r="E3045" t="s">
        <v>65</v>
      </c>
      <c r="F3045" t="s">
        <v>61</v>
      </c>
      <c r="G3045" t="s">
        <v>54</v>
      </c>
      <c r="H3045" t="s">
        <v>21</v>
      </c>
      <c r="I3045" t="s">
        <v>13</v>
      </c>
    </row>
    <row r="3046" spans="2:9" hidden="1" x14ac:dyDescent="0.2">
      <c r="B3046" t="str">
        <f t="shared" si="47"/>
        <v>201410apartmentmedian2_bed_surveyMarpole</v>
      </c>
      <c r="C3046">
        <v>2014</v>
      </c>
      <c r="D3046">
        <v>10</v>
      </c>
      <c r="E3046" t="s">
        <v>65</v>
      </c>
      <c r="F3046" t="s">
        <v>61</v>
      </c>
      <c r="G3046" t="s">
        <v>54</v>
      </c>
      <c r="H3046" t="s">
        <v>23</v>
      </c>
      <c r="I3046" t="s">
        <v>13</v>
      </c>
    </row>
    <row r="3047" spans="2:9" hidden="1" x14ac:dyDescent="0.2">
      <c r="B3047" t="str">
        <f t="shared" si="47"/>
        <v>201410apartmentmedian2_bed_surveyMount Pleasant/Renfrew Heights</v>
      </c>
      <c r="C3047">
        <v>2014</v>
      </c>
      <c r="D3047">
        <v>10</v>
      </c>
      <c r="E3047" t="s">
        <v>65</v>
      </c>
      <c r="F3047" t="s">
        <v>61</v>
      </c>
      <c r="G3047" t="s">
        <v>54</v>
      </c>
      <c r="H3047" t="s">
        <v>24</v>
      </c>
      <c r="I3047" t="s">
        <v>15</v>
      </c>
    </row>
    <row r="3048" spans="2:9" hidden="1" x14ac:dyDescent="0.2">
      <c r="B3048" t="str">
        <f t="shared" si="47"/>
        <v>201410apartmentmedian2_bed_surveyEast Hastings</v>
      </c>
      <c r="C3048">
        <v>2014</v>
      </c>
      <c r="D3048">
        <v>10</v>
      </c>
      <c r="E3048" t="s">
        <v>65</v>
      </c>
      <c r="F3048" t="s">
        <v>61</v>
      </c>
      <c r="G3048" t="s">
        <v>54</v>
      </c>
      <c r="H3048" t="s">
        <v>25</v>
      </c>
      <c r="I3048" t="s">
        <v>13</v>
      </c>
    </row>
    <row r="3049" spans="2:9" hidden="1" x14ac:dyDescent="0.2">
      <c r="B3049" t="str">
        <f t="shared" si="47"/>
        <v>201410apartmentmedian2_bed_surveySoutheast Vancouver</v>
      </c>
      <c r="C3049">
        <v>2014</v>
      </c>
      <c r="D3049">
        <v>10</v>
      </c>
      <c r="E3049" t="s">
        <v>65</v>
      </c>
      <c r="F3049" t="s">
        <v>61</v>
      </c>
      <c r="G3049" t="s">
        <v>54</v>
      </c>
      <c r="H3049" t="s">
        <v>26</v>
      </c>
      <c r="I3049" t="s">
        <v>13</v>
      </c>
    </row>
    <row r="3050" spans="2:9" hidden="1" x14ac:dyDescent="0.2">
      <c r="B3050" t="str">
        <f t="shared" si="47"/>
        <v>201410apartmentmedian2_bed_surveyUniversity Endowment Lands</v>
      </c>
      <c r="C3050">
        <v>2014</v>
      </c>
      <c r="D3050">
        <v>10</v>
      </c>
      <c r="E3050" t="s">
        <v>65</v>
      </c>
      <c r="F3050" t="s">
        <v>61</v>
      </c>
      <c r="G3050" t="s">
        <v>54</v>
      </c>
      <c r="H3050" t="s">
        <v>27</v>
      </c>
      <c r="I3050" t="s">
        <v>15</v>
      </c>
    </row>
    <row r="3051" spans="2:9" hidden="1" x14ac:dyDescent="0.2">
      <c r="B3051" t="str">
        <f t="shared" si="47"/>
        <v>201410apartmentmedian2_bed_surveyCentral Park/Metrotown</v>
      </c>
      <c r="C3051">
        <v>2014</v>
      </c>
      <c r="D3051">
        <v>10</v>
      </c>
      <c r="E3051" t="s">
        <v>65</v>
      </c>
      <c r="F3051" t="s">
        <v>61</v>
      </c>
      <c r="G3051" t="s">
        <v>54</v>
      </c>
      <c r="H3051" t="s">
        <v>28</v>
      </c>
      <c r="I3051" t="s">
        <v>13</v>
      </c>
    </row>
    <row r="3052" spans="2:9" hidden="1" x14ac:dyDescent="0.2">
      <c r="B3052" t="str">
        <f t="shared" si="47"/>
        <v>201410apartmentmedian2_bed_surveySoutheast Burnaby</v>
      </c>
      <c r="C3052">
        <v>2014</v>
      </c>
      <c r="D3052">
        <v>10</v>
      </c>
      <c r="E3052" t="s">
        <v>65</v>
      </c>
      <c r="F3052" t="s">
        <v>61</v>
      </c>
      <c r="G3052" t="s">
        <v>54</v>
      </c>
      <c r="H3052" t="s">
        <v>29</v>
      </c>
      <c r="I3052" t="s">
        <v>13</v>
      </c>
    </row>
    <row r="3053" spans="2:9" hidden="1" x14ac:dyDescent="0.2">
      <c r="B3053" t="str">
        <f t="shared" si="47"/>
        <v>201410apartmentmedian2_bed_surveyNorth Burnaby</v>
      </c>
      <c r="C3053">
        <v>2014</v>
      </c>
      <c r="D3053">
        <v>10</v>
      </c>
      <c r="E3053" t="s">
        <v>65</v>
      </c>
      <c r="F3053" t="s">
        <v>61</v>
      </c>
      <c r="G3053" t="s">
        <v>54</v>
      </c>
      <c r="H3053" t="s">
        <v>31</v>
      </c>
      <c r="I3053" t="s">
        <v>13</v>
      </c>
    </row>
    <row r="3054" spans="2:9" hidden="1" x14ac:dyDescent="0.2">
      <c r="B3054" t="str">
        <f t="shared" si="47"/>
        <v>201410apartmentmedian2_bed_surveyNew Westminster</v>
      </c>
      <c r="C3054">
        <v>2014</v>
      </c>
      <c r="D3054">
        <v>10</v>
      </c>
      <c r="E3054" t="s">
        <v>65</v>
      </c>
      <c r="F3054" t="s">
        <v>61</v>
      </c>
      <c r="G3054" t="s">
        <v>54</v>
      </c>
      <c r="H3054" t="s">
        <v>32</v>
      </c>
      <c r="I3054" t="s">
        <v>13</v>
      </c>
    </row>
    <row r="3055" spans="2:9" hidden="1" x14ac:dyDescent="0.2">
      <c r="B3055" t="str">
        <f t="shared" si="47"/>
        <v>201410apartmentmedian2_bed_surveyNorth Vancouver City</v>
      </c>
      <c r="C3055">
        <v>2014</v>
      </c>
      <c r="D3055">
        <v>10</v>
      </c>
      <c r="E3055" t="s">
        <v>65</v>
      </c>
      <c r="F3055" t="s">
        <v>61</v>
      </c>
      <c r="G3055" t="s">
        <v>54</v>
      </c>
      <c r="H3055" t="s">
        <v>60</v>
      </c>
      <c r="I3055" t="s">
        <v>13</v>
      </c>
    </row>
    <row r="3056" spans="2:9" hidden="1" x14ac:dyDescent="0.2">
      <c r="B3056" t="str">
        <f t="shared" si="47"/>
        <v>201410apartmentmedian2_bed_surveyNorth Vancouver DM</v>
      </c>
      <c r="C3056">
        <v>2014</v>
      </c>
      <c r="D3056">
        <v>10</v>
      </c>
      <c r="E3056" t="s">
        <v>65</v>
      </c>
      <c r="F3056" t="s">
        <v>61</v>
      </c>
      <c r="G3056" t="s">
        <v>54</v>
      </c>
      <c r="H3056" t="s">
        <v>34</v>
      </c>
      <c r="I3056" t="s">
        <v>13</v>
      </c>
    </row>
    <row r="3057" spans="2:9" hidden="1" x14ac:dyDescent="0.2">
      <c r="B3057" t="str">
        <f t="shared" si="47"/>
        <v>201410apartmentmedian2_bed_surveyWest Vancouver</v>
      </c>
      <c r="C3057">
        <v>2014</v>
      </c>
      <c r="D3057">
        <v>10</v>
      </c>
      <c r="E3057" t="s">
        <v>65</v>
      </c>
      <c r="F3057" t="s">
        <v>61</v>
      </c>
      <c r="G3057" t="s">
        <v>54</v>
      </c>
      <c r="H3057" t="s">
        <v>35</v>
      </c>
      <c r="I3057" t="s">
        <v>13</v>
      </c>
    </row>
    <row r="3058" spans="2:9" hidden="1" x14ac:dyDescent="0.2">
      <c r="B3058" t="str">
        <f t="shared" si="47"/>
        <v>201410apartmentmedian2_bed_surveyRichmond</v>
      </c>
      <c r="C3058">
        <v>2014</v>
      </c>
      <c r="D3058">
        <v>10</v>
      </c>
      <c r="E3058" t="s">
        <v>65</v>
      </c>
      <c r="F3058" t="s">
        <v>61</v>
      </c>
      <c r="G3058" t="s">
        <v>54</v>
      </c>
      <c r="H3058" t="s">
        <v>36</v>
      </c>
      <c r="I3058" t="s">
        <v>13</v>
      </c>
    </row>
    <row r="3059" spans="2:9" hidden="1" x14ac:dyDescent="0.2">
      <c r="B3059" t="str">
        <f t="shared" si="47"/>
        <v>201410apartmentmedian2_bed_surveyDelta</v>
      </c>
      <c r="C3059">
        <v>2014</v>
      </c>
      <c r="D3059">
        <v>10</v>
      </c>
      <c r="E3059" t="s">
        <v>65</v>
      </c>
      <c r="F3059" t="s">
        <v>61</v>
      </c>
      <c r="G3059" t="s">
        <v>54</v>
      </c>
      <c r="H3059" t="s">
        <v>37</v>
      </c>
      <c r="I3059" t="s">
        <v>13</v>
      </c>
    </row>
    <row r="3060" spans="2:9" hidden="1" x14ac:dyDescent="0.2">
      <c r="B3060" t="str">
        <f t="shared" si="47"/>
        <v>201410apartmentmedian2_bed_surveySurrey</v>
      </c>
      <c r="C3060">
        <v>2014</v>
      </c>
      <c r="D3060">
        <v>10</v>
      </c>
      <c r="E3060" t="s">
        <v>65</v>
      </c>
      <c r="F3060" t="s">
        <v>61</v>
      </c>
      <c r="G3060" t="s">
        <v>54</v>
      </c>
      <c r="H3060" t="s">
        <v>38</v>
      </c>
      <c r="I3060" t="s">
        <v>13</v>
      </c>
    </row>
    <row r="3061" spans="2:9" hidden="1" x14ac:dyDescent="0.2">
      <c r="B3061" t="str">
        <f t="shared" si="47"/>
        <v>201410apartmentmedian2_bed_surveyWhite Rock</v>
      </c>
      <c r="C3061">
        <v>2014</v>
      </c>
      <c r="D3061">
        <v>10</v>
      </c>
      <c r="E3061" t="s">
        <v>65</v>
      </c>
      <c r="F3061" t="s">
        <v>61</v>
      </c>
      <c r="G3061" t="s">
        <v>54</v>
      </c>
      <c r="H3061" t="s">
        <v>39</v>
      </c>
      <c r="I3061" t="s">
        <v>13</v>
      </c>
    </row>
    <row r="3062" spans="2:9" hidden="1" x14ac:dyDescent="0.2">
      <c r="B3062" t="str">
        <f t="shared" si="47"/>
        <v>201410apartmentmedian2_bed_surveyLangley City and Langley DM</v>
      </c>
      <c r="C3062">
        <v>2014</v>
      </c>
      <c r="D3062">
        <v>10</v>
      </c>
      <c r="E3062" t="s">
        <v>65</v>
      </c>
      <c r="F3062" t="s">
        <v>61</v>
      </c>
      <c r="G3062" t="s">
        <v>54</v>
      </c>
      <c r="H3062" t="s">
        <v>40</v>
      </c>
      <c r="I3062" t="s">
        <v>13</v>
      </c>
    </row>
    <row r="3063" spans="2:9" hidden="1" x14ac:dyDescent="0.2">
      <c r="B3063" t="str">
        <f t="shared" si="47"/>
        <v>201410apartmentmedian2_bed_surveyTri-Cities</v>
      </c>
      <c r="C3063">
        <v>2014</v>
      </c>
      <c r="D3063">
        <v>10</v>
      </c>
      <c r="E3063" t="s">
        <v>65</v>
      </c>
      <c r="F3063" t="s">
        <v>61</v>
      </c>
      <c r="G3063" t="s">
        <v>54</v>
      </c>
      <c r="H3063" t="s">
        <v>41</v>
      </c>
      <c r="I3063" t="s">
        <v>13</v>
      </c>
    </row>
    <row r="3064" spans="2:9" hidden="1" x14ac:dyDescent="0.2">
      <c r="B3064" t="str">
        <f t="shared" si="47"/>
        <v>201410apartmentmedian2_bed_surveyMaple Ridge/Pitt Meadows</v>
      </c>
      <c r="C3064">
        <v>2014</v>
      </c>
      <c r="D3064">
        <v>10</v>
      </c>
      <c r="E3064" t="s">
        <v>65</v>
      </c>
      <c r="F3064" t="s">
        <v>61</v>
      </c>
      <c r="G3064" t="s">
        <v>54</v>
      </c>
      <c r="H3064" t="s">
        <v>42</v>
      </c>
      <c r="I3064" t="s">
        <v>13</v>
      </c>
    </row>
    <row r="3065" spans="2:9" hidden="1" x14ac:dyDescent="0.2">
      <c r="B3065" t="str">
        <f t="shared" si="47"/>
        <v>201410apartmentmedian2_bed_surveyVancouver</v>
      </c>
      <c r="C3065">
        <v>2014</v>
      </c>
      <c r="D3065">
        <v>10</v>
      </c>
      <c r="E3065" t="s">
        <v>65</v>
      </c>
      <c r="F3065" t="s">
        <v>61</v>
      </c>
      <c r="G3065" t="s">
        <v>54</v>
      </c>
      <c r="H3065" t="s">
        <v>43</v>
      </c>
      <c r="I3065" t="s">
        <v>13</v>
      </c>
    </row>
    <row r="3066" spans="2:9" hidden="1" x14ac:dyDescent="0.2">
      <c r="B3066" t="str">
        <f t="shared" si="47"/>
        <v>201310apartmentmedian2_bed_surveyWest End/Stanley Park</v>
      </c>
      <c r="C3066">
        <v>2013</v>
      </c>
      <c r="D3066">
        <v>10</v>
      </c>
      <c r="E3066" t="s">
        <v>65</v>
      </c>
      <c r="F3066" t="s">
        <v>61</v>
      </c>
      <c r="G3066" t="s">
        <v>54</v>
      </c>
      <c r="H3066" t="s">
        <v>12</v>
      </c>
      <c r="I3066" t="s">
        <v>13</v>
      </c>
    </row>
    <row r="3067" spans="2:9" hidden="1" x14ac:dyDescent="0.2">
      <c r="B3067" t="str">
        <f t="shared" si="47"/>
        <v>201310apartmentmedian2_bed_surveyEnglish Bay</v>
      </c>
      <c r="C3067">
        <v>2013</v>
      </c>
      <c r="D3067">
        <v>10</v>
      </c>
      <c r="E3067" t="s">
        <v>65</v>
      </c>
      <c r="F3067" t="s">
        <v>61</v>
      </c>
      <c r="G3067" t="s">
        <v>54</v>
      </c>
      <c r="H3067" t="s">
        <v>16</v>
      </c>
      <c r="I3067" t="s">
        <v>13</v>
      </c>
    </row>
    <row r="3068" spans="2:9" hidden="1" x14ac:dyDescent="0.2">
      <c r="B3068" t="str">
        <f t="shared" si="47"/>
        <v>201310apartmentmedian2_bed_surveyDowntown</v>
      </c>
      <c r="C3068">
        <v>2013</v>
      </c>
      <c r="D3068">
        <v>10</v>
      </c>
      <c r="E3068" t="s">
        <v>65</v>
      </c>
      <c r="F3068" t="s">
        <v>61</v>
      </c>
      <c r="G3068" t="s">
        <v>54</v>
      </c>
      <c r="H3068" t="s">
        <v>17</v>
      </c>
      <c r="I3068" t="s">
        <v>13</v>
      </c>
    </row>
    <row r="3069" spans="2:9" hidden="1" x14ac:dyDescent="0.2">
      <c r="B3069" t="str">
        <f t="shared" si="47"/>
        <v>201310apartmentmedian2_bed_surveySouth Granville/Oak</v>
      </c>
      <c r="C3069">
        <v>2013</v>
      </c>
      <c r="D3069">
        <v>10</v>
      </c>
      <c r="E3069" t="s">
        <v>65</v>
      </c>
      <c r="F3069" t="s">
        <v>61</v>
      </c>
      <c r="G3069" t="s">
        <v>54</v>
      </c>
      <c r="H3069" t="s">
        <v>19</v>
      </c>
      <c r="I3069" t="s">
        <v>13</v>
      </c>
    </row>
    <row r="3070" spans="2:9" hidden="1" x14ac:dyDescent="0.2">
      <c r="B3070" t="str">
        <f t="shared" si="47"/>
        <v>201310apartmentmedian2_bed_surveyKitsilano/Point Grey</v>
      </c>
      <c r="C3070">
        <v>2013</v>
      </c>
      <c r="D3070">
        <v>10</v>
      </c>
      <c r="E3070" t="s">
        <v>65</v>
      </c>
      <c r="F3070" t="s">
        <v>61</v>
      </c>
      <c r="G3070" t="s">
        <v>54</v>
      </c>
      <c r="H3070" t="s">
        <v>20</v>
      </c>
      <c r="I3070" t="s">
        <v>13</v>
      </c>
    </row>
    <row r="3071" spans="2:9" hidden="1" x14ac:dyDescent="0.2">
      <c r="B3071" t="str">
        <f t="shared" si="47"/>
        <v>201310apartmentmedian2_bed_surveyWestside/Kerrisdale</v>
      </c>
      <c r="C3071">
        <v>2013</v>
      </c>
      <c r="D3071">
        <v>10</v>
      </c>
      <c r="E3071" t="s">
        <v>65</v>
      </c>
      <c r="F3071" t="s">
        <v>61</v>
      </c>
      <c r="G3071" t="s">
        <v>54</v>
      </c>
      <c r="H3071" t="s">
        <v>21</v>
      </c>
      <c r="I3071" t="s">
        <v>13</v>
      </c>
    </row>
    <row r="3072" spans="2:9" hidden="1" x14ac:dyDescent="0.2">
      <c r="B3072" t="str">
        <f t="shared" si="47"/>
        <v>201310apartmentmedian2_bed_surveyMarpole</v>
      </c>
      <c r="C3072">
        <v>2013</v>
      </c>
      <c r="D3072">
        <v>10</v>
      </c>
      <c r="E3072" t="s">
        <v>65</v>
      </c>
      <c r="F3072" t="s">
        <v>61</v>
      </c>
      <c r="G3072" t="s">
        <v>54</v>
      </c>
      <c r="H3072" t="s">
        <v>23</v>
      </c>
      <c r="I3072" t="s">
        <v>13</v>
      </c>
    </row>
    <row r="3073" spans="2:9" hidden="1" x14ac:dyDescent="0.2">
      <c r="B3073" t="str">
        <f t="shared" si="47"/>
        <v>201310apartmentmedian2_bed_surveyMount Pleasant/Renfrew Heights</v>
      </c>
      <c r="C3073">
        <v>2013</v>
      </c>
      <c r="D3073">
        <v>10</v>
      </c>
      <c r="E3073" t="s">
        <v>65</v>
      </c>
      <c r="F3073" t="s">
        <v>61</v>
      </c>
      <c r="G3073" t="s">
        <v>54</v>
      </c>
      <c r="H3073" t="s">
        <v>24</v>
      </c>
      <c r="I3073" t="s">
        <v>15</v>
      </c>
    </row>
    <row r="3074" spans="2:9" hidden="1" x14ac:dyDescent="0.2">
      <c r="B3074" t="str">
        <f t="shared" si="47"/>
        <v>201310apartmentmedian2_bed_surveyEast Hastings</v>
      </c>
      <c r="C3074">
        <v>2013</v>
      </c>
      <c r="D3074">
        <v>10</v>
      </c>
      <c r="E3074" t="s">
        <v>65</v>
      </c>
      <c r="F3074" t="s">
        <v>61</v>
      </c>
      <c r="G3074" t="s">
        <v>54</v>
      </c>
      <c r="H3074" t="s">
        <v>25</v>
      </c>
      <c r="I3074" t="s">
        <v>13</v>
      </c>
    </row>
    <row r="3075" spans="2:9" hidden="1" x14ac:dyDescent="0.2">
      <c r="B3075" t="str">
        <f t="shared" si="47"/>
        <v>201310apartmentmedian2_bed_surveySoutheast Vancouver</v>
      </c>
      <c r="C3075">
        <v>2013</v>
      </c>
      <c r="D3075">
        <v>10</v>
      </c>
      <c r="E3075" t="s">
        <v>65</v>
      </c>
      <c r="F3075" t="s">
        <v>61</v>
      </c>
      <c r="G3075" t="s">
        <v>54</v>
      </c>
      <c r="H3075" t="s">
        <v>26</v>
      </c>
      <c r="I3075" t="s">
        <v>13</v>
      </c>
    </row>
    <row r="3076" spans="2:9" hidden="1" x14ac:dyDescent="0.2">
      <c r="B3076" t="str">
        <f t="shared" si="47"/>
        <v>201310apartmentmedian2_bed_surveyUniversity Endowment Lands</v>
      </c>
      <c r="C3076">
        <v>2013</v>
      </c>
      <c r="D3076">
        <v>10</v>
      </c>
      <c r="E3076" t="s">
        <v>65</v>
      </c>
      <c r="F3076" t="s">
        <v>61</v>
      </c>
      <c r="G3076" t="s">
        <v>54</v>
      </c>
      <c r="H3076" t="s">
        <v>27</v>
      </c>
      <c r="I3076" t="s">
        <v>13</v>
      </c>
    </row>
    <row r="3077" spans="2:9" hidden="1" x14ac:dyDescent="0.2">
      <c r="B3077" t="str">
        <f t="shared" si="47"/>
        <v>201310apartmentmedian2_bed_surveyCentral Park/Metrotown</v>
      </c>
      <c r="C3077">
        <v>2013</v>
      </c>
      <c r="D3077">
        <v>10</v>
      </c>
      <c r="E3077" t="s">
        <v>65</v>
      </c>
      <c r="F3077" t="s">
        <v>61</v>
      </c>
      <c r="G3077" t="s">
        <v>54</v>
      </c>
      <c r="H3077" t="s">
        <v>28</v>
      </c>
      <c r="I3077" t="s">
        <v>13</v>
      </c>
    </row>
    <row r="3078" spans="2:9" hidden="1" x14ac:dyDescent="0.2">
      <c r="B3078" t="str">
        <f t="shared" ref="B3078:B3141" si="48">C3078&amp;D3078&amp;E3078&amp;F3078&amp;G3078&amp;H3078</f>
        <v>201310apartmentmedian2_bed_surveySoutheast Burnaby</v>
      </c>
      <c r="C3078">
        <v>2013</v>
      </c>
      <c r="D3078">
        <v>10</v>
      </c>
      <c r="E3078" t="s">
        <v>65</v>
      </c>
      <c r="F3078" t="s">
        <v>61</v>
      </c>
      <c r="G3078" t="s">
        <v>54</v>
      </c>
      <c r="H3078" t="s">
        <v>29</v>
      </c>
      <c r="I3078" t="s">
        <v>13</v>
      </c>
    </row>
    <row r="3079" spans="2:9" hidden="1" x14ac:dyDescent="0.2">
      <c r="B3079" t="str">
        <f t="shared" si="48"/>
        <v>201310apartmentmedian2_bed_surveyNorth Burnaby</v>
      </c>
      <c r="C3079">
        <v>2013</v>
      </c>
      <c r="D3079">
        <v>10</v>
      </c>
      <c r="E3079" t="s">
        <v>65</v>
      </c>
      <c r="F3079" t="s">
        <v>61</v>
      </c>
      <c r="G3079" t="s">
        <v>54</v>
      </c>
      <c r="H3079" t="s">
        <v>31</v>
      </c>
      <c r="I3079" t="s">
        <v>13</v>
      </c>
    </row>
    <row r="3080" spans="2:9" hidden="1" x14ac:dyDescent="0.2">
      <c r="B3080" t="str">
        <f t="shared" si="48"/>
        <v>201310apartmentmedian2_bed_surveyNew Westminster</v>
      </c>
      <c r="C3080">
        <v>2013</v>
      </c>
      <c r="D3080">
        <v>10</v>
      </c>
      <c r="E3080" t="s">
        <v>65</v>
      </c>
      <c r="F3080" t="s">
        <v>61</v>
      </c>
      <c r="G3080" t="s">
        <v>54</v>
      </c>
      <c r="H3080" t="s">
        <v>32</v>
      </c>
      <c r="I3080" t="s">
        <v>13</v>
      </c>
    </row>
    <row r="3081" spans="2:9" hidden="1" x14ac:dyDescent="0.2">
      <c r="B3081" t="str">
        <f t="shared" si="48"/>
        <v>201310apartmentmedian2_bed_surveyNorth Vancouver City</v>
      </c>
      <c r="C3081">
        <v>2013</v>
      </c>
      <c r="D3081">
        <v>10</v>
      </c>
      <c r="E3081" t="s">
        <v>65</v>
      </c>
      <c r="F3081" t="s">
        <v>61</v>
      </c>
      <c r="G3081" t="s">
        <v>54</v>
      </c>
      <c r="H3081" t="s">
        <v>60</v>
      </c>
      <c r="I3081" t="s">
        <v>13</v>
      </c>
    </row>
    <row r="3082" spans="2:9" hidden="1" x14ac:dyDescent="0.2">
      <c r="B3082" t="str">
        <f t="shared" si="48"/>
        <v>201310apartmentmedian2_bed_surveyNorth Vancouver DM</v>
      </c>
      <c r="C3082">
        <v>2013</v>
      </c>
      <c r="D3082">
        <v>10</v>
      </c>
      <c r="E3082" t="s">
        <v>65</v>
      </c>
      <c r="F3082" t="s">
        <v>61</v>
      </c>
      <c r="G3082" t="s">
        <v>54</v>
      </c>
      <c r="H3082" t="s">
        <v>34</v>
      </c>
      <c r="I3082" t="s">
        <v>13</v>
      </c>
    </row>
    <row r="3083" spans="2:9" hidden="1" x14ac:dyDescent="0.2">
      <c r="B3083" t="str">
        <f t="shared" si="48"/>
        <v>201310apartmentmedian2_bed_surveyWest Vancouver</v>
      </c>
      <c r="C3083">
        <v>2013</v>
      </c>
      <c r="D3083">
        <v>10</v>
      </c>
      <c r="E3083" t="s">
        <v>65</v>
      </c>
      <c r="F3083" t="s">
        <v>61</v>
      </c>
      <c r="G3083" t="s">
        <v>54</v>
      </c>
      <c r="H3083" t="s">
        <v>35</v>
      </c>
      <c r="I3083" t="s">
        <v>13</v>
      </c>
    </row>
    <row r="3084" spans="2:9" hidden="1" x14ac:dyDescent="0.2">
      <c r="B3084" t="str">
        <f t="shared" si="48"/>
        <v>201310apartmentmedian2_bed_surveyRichmond</v>
      </c>
      <c r="C3084">
        <v>2013</v>
      </c>
      <c r="D3084">
        <v>10</v>
      </c>
      <c r="E3084" t="s">
        <v>65</v>
      </c>
      <c r="F3084" t="s">
        <v>61</v>
      </c>
      <c r="G3084" t="s">
        <v>54</v>
      </c>
      <c r="H3084" t="s">
        <v>36</v>
      </c>
      <c r="I3084" t="s">
        <v>13</v>
      </c>
    </row>
    <row r="3085" spans="2:9" hidden="1" x14ac:dyDescent="0.2">
      <c r="B3085" t="str">
        <f t="shared" si="48"/>
        <v>201310apartmentmedian2_bed_surveyDelta</v>
      </c>
      <c r="C3085">
        <v>2013</v>
      </c>
      <c r="D3085">
        <v>10</v>
      </c>
      <c r="E3085" t="s">
        <v>65</v>
      </c>
      <c r="F3085" t="s">
        <v>61</v>
      </c>
      <c r="G3085" t="s">
        <v>54</v>
      </c>
      <c r="H3085" t="s">
        <v>37</v>
      </c>
      <c r="I3085" t="s">
        <v>13</v>
      </c>
    </row>
    <row r="3086" spans="2:9" hidden="1" x14ac:dyDescent="0.2">
      <c r="B3086" t="str">
        <f t="shared" si="48"/>
        <v>201310apartmentmedian2_bed_surveySurrey</v>
      </c>
      <c r="C3086">
        <v>2013</v>
      </c>
      <c r="D3086">
        <v>10</v>
      </c>
      <c r="E3086" t="s">
        <v>65</v>
      </c>
      <c r="F3086" t="s">
        <v>61</v>
      </c>
      <c r="G3086" t="s">
        <v>54</v>
      </c>
      <c r="H3086" t="s">
        <v>38</v>
      </c>
      <c r="I3086" t="s">
        <v>13</v>
      </c>
    </row>
    <row r="3087" spans="2:9" hidden="1" x14ac:dyDescent="0.2">
      <c r="B3087" t="str">
        <f t="shared" si="48"/>
        <v>201310apartmentmedian2_bed_surveyWhite Rock</v>
      </c>
      <c r="C3087">
        <v>2013</v>
      </c>
      <c r="D3087">
        <v>10</v>
      </c>
      <c r="E3087" t="s">
        <v>65</v>
      </c>
      <c r="F3087" t="s">
        <v>61</v>
      </c>
      <c r="G3087" t="s">
        <v>54</v>
      </c>
      <c r="H3087" t="s">
        <v>39</v>
      </c>
      <c r="I3087" t="s">
        <v>13</v>
      </c>
    </row>
    <row r="3088" spans="2:9" hidden="1" x14ac:dyDescent="0.2">
      <c r="B3088" t="str">
        <f t="shared" si="48"/>
        <v>201310apartmentmedian2_bed_surveyLangley City and Langley DM</v>
      </c>
      <c r="C3088">
        <v>2013</v>
      </c>
      <c r="D3088">
        <v>10</v>
      </c>
      <c r="E3088" t="s">
        <v>65</v>
      </c>
      <c r="F3088" t="s">
        <v>61</v>
      </c>
      <c r="G3088" t="s">
        <v>54</v>
      </c>
      <c r="H3088" t="s">
        <v>40</v>
      </c>
      <c r="I3088" t="s">
        <v>13</v>
      </c>
    </row>
    <row r="3089" spans="2:9" hidden="1" x14ac:dyDescent="0.2">
      <c r="B3089" t="str">
        <f t="shared" si="48"/>
        <v>201310apartmentmedian2_bed_surveyTri-Cities</v>
      </c>
      <c r="C3089">
        <v>2013</v>
      </c>
      <c r="D3089">
        <v>10</v>
      </c>
      <c r="E3089" t="s">
        <v>65</v>
      </c>
      <c r="F3089" t="s">
        <v>61</v>
      </c>
      <c r="G3089" t="s">
        <v>54</v>
      </c>
      <c r="H3089" t="s">
        <v>41</v>
      </c>
      <c r="I3089" t="s">
        <v>13</v>
      </c>
    </row>
    <row r="3090" spans="2:9" hidden="1" x14ac:dyDescent="0.2">
      <c r="B3090" t="str">
        <f t="shared" si="48"/>
        <v>201310apartmentmedian2_bed_surveyMaple Ridge/Pitt Meadows</v>
      </c>
      <c r="C3090">
        <v>2013</v>
      </c>
      <c r="D3090">
        <v>10</v>
      </c>
      <c r="E3090" t="s">
        <v>65</v>
      </c>
      <c r="F3090" t="s">
        <v>61</v>
      </c>
      <c r="G3090" t="s">
        <v>54</v>
      </c>
      <c r="H3090" t="s">
        <v>42</v>
      </c>
      <c r="I3090" t="s">
        <v>13</v>
      </c>
    </row>
    <row r="3091" spans="2:9" hidden="1" x14ac:dyDescent="0.2">
      <c r="B3091" t="str">
        <f t="shared" si="48"/>
        <v>201310apartmentmedian2_bed_surveyVancouver</v>
      </c>
      <c r="C3091">
        <v>2013</v>
      </c>
      <c r="D3091">
        <v>10</v>
      </c>
      <c r="E3091" t="s">
        <v>65</v>
      </c>
      <c r="F3091" t="s">
        <v>61</v>
      </c>
      <c r="G3091" t="s">
        <v>54</v>
      </c>
      <c r="H3091" t="s">
        <v>43</v>
      </c>
      <c r="I3091" t="s">
        <v>13</v>
      </c>
    </row>
    <row r="3092" spans="2:9" hidden="1" x14ac:dyDescent="0.2">
      <c r="B3092" t="str">
        <f t="shared" si="48"/>
        <v>201210apartmentmedian2_bed_surveyWest End/Stanley Park</v>
      </c>
      <c r="C3092">
        <v>2012</v>
      </c>
      <c r="D3092">
        <v>10</v>
      </c>
      <c r="E3092" t="s">
        <v>65</v>
      </c>
      <c r="F3092" t="s">
        <v>61</v>
      </c>
      <c r="G3092" t="s">
        <v>54</v>
      </c>
      <c r="H3092" t="s">
        <v>12</v>
      </c>
      <c r="I3092" t="s">
        <v>13</v>
      </c>
    </row>
    <row r="3093" spans="2:9" hidden="1" x14ac:dyDescent="0.2">
      <c r="B3093" t="str">
        <f t="shared" si="48"/>
        <v>201210apartmentmedian2_bed_surveyEnglish Bay</v>
      </c>
      <c r="C3093">
        <v>2012</v>
      </c>
      <c r="D3093">
        <v>10</v>
      </c>
      <c r="E3093" t="s">
        <v>65</v>
      </c>
      <c r="F3093" t="s">
        <v>61</v>
      </c>
      <c r="G3093" t="s">
        <v>54</v>
      </c>
      <c r="H3093" t="s">
        <v>16</v>
      </c>
      <c r="I3093" t="s">
        <v>13</v>
      </c>
    </row>
    <row r="3094" spans="2:9" hidden="1" x14ac:dyDescent="0.2">
      <c r="B3094" t="str">
        <f t="shared" si="48"/>
        <v>201210apartmentmedian2_bed_surveyDowntown</v>
      </c>
      <c r="C3094">
        <v>2012</v>
      </c>
      <c r="D3094">
        <v>10</v>
      </c>
      <c r="E3094" t="s">
        <v>65</v>
      </c>
      <c r="F3094" t="s">
        <v>61</v>
      </c>
      <c r="G3094" t="s">
        <v>54</v>
      </c>
      <c r="H3094" t="s">
        <v>17</v>
      </c>
      <c r="I3094" t="s">
        <v>13</v>
      </c>
    </row>
    <row r="3095" spans="2:9" hidden="1" x14ac:dyDescent="0.2">
      <c r="B3095" t="str">
        <f t="shared" si="48"/>
        <v>201210apartmentmedian2_bed_surveySouth Granville/Oak</v>
      </c>
      <c r="C3095">
        <v>2012</v>
      </c>
      <c r="D3095">
        <v>10</v>
      </c>
      <c r="E3095" t="s">
        <v>65</v>
      </c>
      <c r="F3095" t="s">
        <v>61</v>
      </c>
      <c r="G3095" t="s">
        <v>54</v>
      </c>
      <c r="H3095" t="s">
        <v>19</v>
      </c>
      <c r="I3095" t="s">
        <v>13</v>
      </c>
    </row>
    <row r="3096" spans="2:9" hidden="1" x14ac:dyDescent="0.2">
      <c r="B3096" t="str">
        <f t="shared" si="48"/>
        <v>201210apartmentmedian2_bed_surveyKitsilano/Point Grey</v>
      </c>
      <c r="C3096">
        <v>2012</v>
      </c>
      <c r="D3096">
        <v>10</v>
      </c>
      <c r="E3096" t="s">
        <v>65</v>
      </c>
      <c r="F3096" t="s">
        <v>61</v>
      </c>
      <c r="G3096" t="s">
        <v>54</v>
      </c>
      <c r="H3096" t="s">
        <v>20</v>
      </c>
      <c r="I3096" t="s">
        <v>13</v>
      </c>
    </row>
    <row r="3097" spans="2:9" hidden="1" x14ac:dyDescent="0.2">
      <c r="B3097" t="str">
        <f t="shared" si="48"/>
        <v>201210apartmentmedian2_bed_surveyWestside/Kerrisdale</v>
      </c>
      <c r="C3097">
        <v>2012</v>
      </c>
      <c r="D3097">
        <v>10</v>
      </c>
      <c r="E3097" t="s">
        <v>65</v>
      </c>
      <c r="F3097" t="s">
        <v>61</v>
      </c>
      <c r="G3097" t="s">
        <v>54</v>
      </c>
      <c r="H3097" t="s">
        <v>21</v>
      </c>
      <c r="I3097" t="s">
        <v>13</v>
      </c>
    </row>
    <row r="3098" spans="2:9" hidden="1" x14ac:dyDescent="0.2">
      <c r="B3098" t="str">
        <f t="shared" si="48"/>
        <v>201210apartmentmedian2_bed_surveyMarpole</v>
      </c>
      <c r="C3098">
        <v>2012</v>
      </c>
      <c r="D3098">
        <v>10</v>
      </c>
      <c r="E3098" t="s">
        <v>65</v>
      </c>
      <c r="F3098" t="s">
        <v>61</v>
      </c>
      <c r="G3098" t="s">
        <v>54</v>
      </c>
      <c r="H3098" t="s">
        <v>23</v>
      </c>
      <c r="I3098" t="s">
        <v>13</v>
      </c>
    </row>
    <row r="3099" spans="2:9" hidden="1" x14ac:dyDescent="0.2">
      <c r="B3099" t="str">
        <f t="shared" si="48"/>
        <v>201210apartmentmedian2_bed_surveyMount Pleasant/Renfrew Heights</v>
      </c>
      <c r="C3099">
        <v>2012</v>
      </c>
      <c r="D3099">
        <v>10</v>
      </c>
      <c r="E3099" t="s">
        <v>65</v>
      </c>
      <c r="F3099" t="s">
        <v>61</v>
      </c>
      <c r="G3099" t="s">
        <v>54</v>
      </c>
      <c r="H3099" t="s">
        <v>24</v>
      </c>
      <c r="I3099" t="s">
        <v>15</v>
      </c>
    </row>
    <row r="3100" spans="2:9" hidden="1" x14ac:dyDescent="0.2">
      <c r="B3100" t="str">
        <f t="shared" si="48"/>
        <v>201210apartmentmedian2_bed_surveyEast Hastings</v>
      </c>
      <c r="C3100">
        <v>2012</v>
      </c>
      <c r="D3100">
        <v>10</v>
      </c>
      <c r="E3100" t="s">
        <v>65</v>
      </c>
      <c r="F3100" t="s">
        <v>61</v>
      </c>
      <c r="G3100" t="s">
        <v>54</v>
      </c>
      <c r="H3100" t="s">
        <v>25</v>
      </c>
      <c r="I3100" t="s">
        <v>15</v>
      </c>
    </row>
    <row r="3101" spans="2:9" hidden="1" x14ac:dyDescent="0.2">
      <c r="B3101" t="str">
        <f t="shared" si="48"/>
        <v>201210apartmentmedian2_bed_surveySoutheast Vancouver</v>
      </c>
      <c r="C3101">
        <v>2012</v>
      </c>
      <c r="D3101">
        <v>10</v>
      </c>
      <c r="E3101" t="s">
        <v>65</v>
      </c>
      <c r="F3101" t="s">
        <v>61</v>
      </c>
      <c r="G3101" t="s">
        <v>54</v>
      </c>
      <c r="H3101" t="s">
        <v>26</v>
      </c>
      <c r="I3101" t="s">
        <v>13</v>
      </c>
    </row>
    <row r="3102" spans="2:9" hidden="1" x14ac:dyDescent="0.2">
      <c r="B3102" t="str">
        <f t="shared" si="48"/>
        <v>201210apartmentmedian2_bed_surveyUniversity Endowment Lands</v>
      </c>
      <c r="C3102">
        <v>2012</v>
      </c>
      <c r="D3102">
        <v>10</v>
      </c>
      <c r="E3102" t="s">
        <v>65</v>
      </c>
      <c r="F3102" t="s">
        <v>61</v>
      </c>
      <c r="G3102" t="s">
        <v>54</v>
      </c>
      <c r="H3102" t="s">
        <v>27</v>
      </c>
      <c r="I3102" t="s">
        <v>13</v>
      </c>
    </row>
    <row r="3103" spans="2:9" hidden="1" x14ac:dyDescent="0.2">
      <c r="B3103" t="str">
        <f t="shared" si="48"/>
        <v>201210apartmentmedian2_bed_surveyCentral Park/Metrotown</v>
      </c>
      <c r="C3103">
        <v>2012</v>
      </c>
      <c r="D3103">
        <v>10</v>
      </c>
      <c r="E3103" t="s">
        <v>65</v>
      </c>
      <c r="F3103" t="s">
        <v>61</v>
      </c>
      <c r="G3103" t="s">
        <v>54</v>
      </c>
      <c r="H3103" t="s">
        <v>28</v>
      </c>
      <c r="I3103" t="s">
        <v>13</v>
      </c>
    </row>
    <row r="3104" spans="2:9" hidden="1" x14ac:dyDescent="0.2">
      <c r="B3104" t="str">
        <f t="shared" si="48"/>
        <v>201210apartmentmedian2_bed_surveySoutheast Burnaby</v>
      </c>
      <c r="C3104">
        <v>2012</v>
      </c>
      <c r="D3104">
        <v>10</v>
      </c>
      <c r="E3104" t="s">
        <v>65</v>
      </c>
      <c r="F3104" t="s">
        <v>61</v>
      </c>
      <c r="G3104" t="s">
        <v>54</v>
      </c>
      <c r="H3104" t="s">
        <v>29</v>
      </c>
      <c r="I3104" t="s">
        <v>13</v>
      </c>
    </row>
    <row r="3105" spans="2:9" hidden="1" x14ac:dyDescent="0.2">
      <c r="B3105" t="str">
        <f t="shared" si="48"/>
        <v>201210apartmentmedian2_bed_surveyNorth Burnaby</v>
      </c>
      <c r="C3105">
        <v>2012</v>
      </c>
      <c r="D3105">
        <v>10</v>
      </c>
      <c r="E3105" t="s">
        <v>65</v>
      </c>
      <c r="F3105" t="s">
        <v>61</v>
      </c>
      <c r="G3105" t="s">
        <v>54</v>
      </c>
      <c r="H3105" t="s">
        <v>31</v>
      </c>
      <c r="I3105" t="s">
        <v>13</v>
      </c>
    </row>
    <row r="3106" spans="2:9" hidden="1" x14ac:dyDescent="0.2">
      <c r="B3106" t="str">
        <f t="shared" si="48"/>
        <v>201210apartmentmedian2_bed_surveyNew Westminster</v>
      </c>
      <c r="C3106">
        <v>2012</v>
      </c>
      <c r="D3106">
        <v>10</v>
      </c>
      <c r="E3106" t="s">
        <v>65</v>
      </c>
      <c r="F3106" t="s">
        <v>61</v>
      </c>
      <c r="G3106" t="s">
        <v>54</v>
      </c>
      <c r="H3106" t="s">
        <v>32</v>
      </c>
      <c r="I3106" t="s">
        <v>13</v>
      </c>
    </row>
    <row r="3107" spans="2:9" hidden="1" x14ac:dyDescent="0.2">
      <c r="B3107" t="str">
        <f t="shared" si="48"/>
        <v>201210apartmentmedian2_bed_surveyNorth Vancouver City</v>
      </c>
      <c r="C3107">
        <v>2012</v>
      </c>
      <c r="D3107">
        <v>10</v>
      </c>
      <c r="E3107" t="s">
        <v>65</v>
      </c>
      <c r="F3107" t="s">
        <v>61</v>
      </c>
      <c r="G3107" t="s">
        <v>54</v>
      </c>
      <c r="H3107" t="s">
        <v>60</v>
      </c>
      <c r="I3107" t="s">
        <v>13</v>
      </c>
    </row>
    <row r="3108" spans="2:9" hidden="1" x14ac:dyDescent="0.2">
      <c r="B3108" t="str">
        <f t="shared" si="48"/>
        <v>201210apartmentmedian2_bed_surveyNorth Vancouver DM</v>
      </c>
      <c r="C3108">
        <v>2012</v>
      </c>
      <c r="D3108">
        <v>10</v>
      </c>
      <c r="E3108" t="s">
        <v>65</v>
      </c>
      <c r="F3108" t="s">
        <v>61</v>
      </c>
      <c r="G3108" t="s">
        <v>54</v>
      </c>
      <c r="H3108" t="s">
        <v>34</v>
      </c>
      <c r="I3108" t="s">
        <v>13</v>
      </c>
    </row>
    <row r="3109" spans="2:9" hidden="1" x14ac:dyDescent="0.2">
      <c r="B3109" t="str">
        <f t="shared" si="48"/>
        <v>201210apartmentmedian2_bed_surveyWest Vancouver</v>
      </c>
      <c r="C3109">
        <v>2012</v>
      </c>
      <c r="D3109">
        <v>10</v>
      </c>
      <c r="E3109" t="s">
        <v>65</v>
      </c>
      <c r="F3109" t="s">
        <v>61</v>
      </c>
      <c r="G3109" t="s">
        <v>54</v>
      </c>
      <c r="H3109" t="s">
        <v>35</v>
      </c>
      <c r="I3109" t="s">
        <v>15</v>
      </c>
    </row>
    <row r="3110" spans="2:9" hidden="1" x14ac:dyDescent="0.2">
      <c r="B3110" t="str">
        <f t="shared" si="48"/>
        <v>201210apartmentmedian2_bed_surveyRichmond</v>
      </c>
      <c r="C3110">
        <v>2012</v>
      </c>
      <c r="D3110">
        <v>10</v>
      </c>
      <c r="E3110" t="s">
        <v>65</v>
      </c>
      <c r="F3110" t="s">
        <v>61</v>
      </c>
      <c r="G3110" t="s">
        <v>54</v>
      </c>
      <c r="H3110" t="s">
        <v>36</v>
      </c>
      <c r="I3110" t="s">
        <v>13</v>
      </c>
    </row>
    <row r="3111" spans="2:9" hidden="1" x14ac:dyDescent="0.2">
      <c r="B3111" t="str">
        <f t="shared" si="48"/>
        <v>201210apartmentmedian2_bed_surveyDelta</v>
      </c>
      <c r="C3111">
        <v>2012</v>
      </c>
      <c r="D3111">
        <v>10</v>
      </c>
      <c r="E3111" t="s">
        <v>65</v>
      </c>
      <c r="F3111" t="s">
        <v>61</v>
      </c>
      <c r="G3111" t="s">
        <v>54</v>
      </c>
      <c r="H3111" t="s">
        <v>37</v>
      </c>
      <c r="I3111" t="s">
        <v>13</v>
      </c>
    </row>
    <row r="3112" spans="2:9" hidden="1" x14ac:dyDescent="0.2">
      <c r="B3112" t="str">
        <f t="shared" si="48"/>
        <v>201210apartmentmedian2_bed_surveySurrey</v>
      </c>
      <c r="C3112">
        <v>2012</v>
      </c>
      <c r="D3112">
        <v>10</v>
      </c>
      <c r="E3112" t="s">
        <v>65</v>
      </c>
      <c r="F3112" t="s">
        <v>61</v>
      </c>
      <c r="G3112" t="s">
        <v>54</v>
      </c>
      <c r="H3112" t="s">
        <v>38</v>
      </c>
      <c r="I3112" t="s">
        <v>13</v>
      </c>
    </row>
    <row r="3113" spans="2:9" hidden="1" x14ac:dyDescent="0.2">
      <c r="B3113" t="str">
        <f t="shared" si="48"/>
        <v>201210apartmentmedian2_bed_surveyWhite Rock</v>
      </c>
      <c r="C3113">
        <v>2012</v>
      </c>
      <c r="D3113">
        <v>10</v>
      </c>
      <c r="E3113" t="s">
        <v>65</v>
      </c>
      <c r="F3113" t="s">
        <v>61</v>
      </c>
      <c r="G3113" t="s">
        <v>54</v>
      </c>
      <c r="H3113" t="s">
        <v>39</v>
      </c>
      <c r="I3113" t="s">
        <v>13</v>
      </c>
    </row>
    <row r="3114" spans="2:9" hidden="1" x14ac:dyDescent="0.2">
      <c r="B3114" t="str">
        <f t="shared" si="48"/>
        <v>201210apartmentmedian2_bed_surveyLangley City and Langley DM</v>
      </c>
      <c r="C3114">
        <v>2012</v>
      </c>
      <c r="D3114">
        <v>10</v>
      </c>
      <c r="E3114" t="s">
        <v>65</v>
      </c>
      <c r="F3114" t="s">
        <v>61</v>
      </c>
      <c r="G3114" t="s">
        <v>54</v>
      </c>
      <c r="H3114" t="s">
        <v>40</v>
      </c>
      <c r="I3114" t="s">
        <v>13</v>
      </c>
    </row>
    <row r="3115" spans="2:9" hidden="1" x14ac:dyDescent="0.2">
      <c r="B3115" t="str">
        <f t="shared" si="48"/>
        <v>201210apartmentmedian2_bed_surveyTri-Cities</v>
      </c>
      <c r="C3115">
        <v>2012</v>
      </c>
      <c r="D3115">
        <v>10</v>
      </c>
      <c r="E3115" t="s">
        <v>65</v>
      </c>
      <c r="F3115" t="s">
        <v>61</v>
      </c>
      <c r="G3115" t="s">
        <v>54</v>
      </c>
      <c r="H3115" t="s">
        <v>41</v>
      </c>
      <c r="I3115" t="s">
        <v>13</v>
      </c>
    </row>
    <row r="3116" spans="2:9" hidden="1" x14ac:dyDescent="0.2">
      <c r="B3116" t="str">
        <f t="shared" si="48"/>
        <v>201210apartmentmedian2_bed_surveyMaple Ridge/Pitt Meadows</v>
      </c>
      <c r="C3116">
        <v>2012</v>
      </c>
      <c r="D3116">
        <v>10</v>
      </c>
      <c r="E3116" t="s">
        <v>65</v>
      </c>
      <c r="F3116" t="s">
        <v>61</v>
      </c>
      <c r="G3116" t="s">
        <v>54</v>
      </c>
      <c r="H3116" t="s">
        <v>42</v>
      </c>
      <c r="I3116" t="s">
        <v>13</v>
      </c>
    </row>
    <row r="3117" spans="2:9" hidden="1" x14ac:dyDescent="0.2">
      <c r="B3117" t="str">
        <f t="shared" si="48"/>
        <v>201210apartmentmedian2_bed_surveyVancouver</v>
      </c>
      <c r="C3117">
        <v>2012</v>
      </c>
      <c r="D3117">
        <v>10</v>
      </c>
      <c r="E3117" t="s">
        <v>65</v>
      </c>
      <c r="F3117" t="s">
        <v>61</v>
      </c>
      <c r="G3117" t="s">
        <v>54</v>
      </c>
      <c r="H3117" t="s">
        <v>43</v>
      </c>
      <c r="I3117" t="s">
        <v>13</v>
      </c>
    </row>
    <row r="3118" spans="2:9" hidden="1" x14ac:dyDescent="0.2">
      <c r="B3118" t="str">
        <f t="shared" si="48"/>
        <v>201110apartmentmedian2_bed_surveyWest End/Stanley Park</v>
      </c>
      <c r="C3118">
        <v>2011</v>
      </c>
      <c r="D3118">
        <v>10</v>
      </c>
      <c r="E3118" t="s">
        <v>65</v>
      </c>
      <c r="F3118" t="s">
        <v>61</v>
      </c>
      <c r="G3118" t="s">
        <v>54</v>
      </c>
      <c r="H3118" t="s">
        <v>12</v>
      </c>
      <c r="I3118" t="s">
        <v>13</v>
      </c>
    </row>
    <row r="3119" spans="2:9" hidden="1" x14ac:dyDescent="0.2">
      <c r="B3119" t="str">
        <f t="shared" si="48"/>
        <v>201110apartmentmedian2_bed_surveyEnglish Bay</v>
      </c>
      <c r="C3119">
        <v>2011</v>
      </c>
      <c r="D3119">
        <v>10</v>
      </c>
      <c r="E3119" t="s">
        <v>65</v>
      </c>
      <c r="F3119" t="s">
        <v>61</v>
      </c>
      <c r="G3119" t="s">
        <v>54</v>
      </c>
      <c r="H3119" t="s">
        <v>16</v>
      </c>
      <c r="I3119" t="s">
        <v>13</v>
      </c>
    </row>
    <row r="3120" spans="2:9" hidden="1" x14ac:dyDescent="0.2">
      <c r="B3120" t="str">
        <f t="shared" si="48"/>
        <v>201110apartmentmedian2_bed_surveyDowntown</v>
      </c>
      <c r="C3120">
        <v>2011</v>
      </c>
      <c r="D3120">
        <v>10</v>
      </c>
      <c r="E3120" t="s">
        <v>65</v>
      </c>
      <c r="F3120" t="s">
        <v>61</v>
      </c>
      <c r="G3120" t="s">
        <v>54</v>
      </c>
      <c r="H3120" t="s">
        <v>17</v>
      </c>
      <c r="I3120" t="s">
        <v>13</v>
      </c>
    </row>
    <row r="3121" spans="2:9" hidden="1" x14ac:dyDescent="0.2">
      <c r="B3121" t="str">
        <f t="shared" si="48"/>
        <v>201110apartmentmedian2_bed_surveySouth Granville/Oak</v>
      </c>
      <c r="C3121">
        <v>2011</v>
      </c>
      <c r="D3121">
        <v>10</v>
      </c>
      <c r="E3121" t="s">
        <v>65</v>
      </c>
      <c r="F3121" t="s">
        <v>61</v>
      </c>
      <c r="G3121" t="s">
        <v>54</v>
      </c>
      <c r="H3121" t="s">
        <v>19</v>
      </c>
      <c r="I3121" t="s">
        <v>13</v>
      </c>
    </row>
    <row r="3122" spans="2:9" hidden="1" x14ac:dyDescent="0.2">
      <c r="B3122" t="str">
        <f t="shared" si="48"/>
        <v>201110apartmentmedian2_bed_surveyKitsilano/Point Grey</v>
      </c>
      <c r="C3122">
        <v>2011</v>
      </c>
      <c r="D3122">
        <v>10</v>
      </c>
      <c r="E3122" t="s">
        <v>65</v>
      </c>
      <c r="F3122" t="s">
        <v>61</v>
      </c>
      <c r="G3122" t="s">
        <v>54</v>
      </c>
      <c r="H3122" t="s">
        <v>20</v>
      </c>
      <c r="I3122" t="s">
        <v>13</v>
      </c>
    </row>
    <row r="3123" spans="2:9" hidden="1" x14ac:dyDescent="0.2">
      <c r="B3123" t="str">
        <f t="shared" si="48"/>
        <v>201110apartmentmedian2_bed_surveyWestside/Kerrisdale</v>
      </c>
      <c r="C3123">
        <v>2011</v>
      </c>
      <c r="D3123">
        <v>10</v>
      </c>
      <c r="E3123" t="s">
        <v>65</v>
      </c>
      <c r="F3123" t="s">
        <v>61</v>
      </c>
      <c r="G3123" t="s">
        <v>54</v>
      </c>
      <c r="H3123" t="s">
        <v>21</v>
      </c>
      <c r="I3123" t="s">
        <v>13</v>
      </c>
    </row>
    <row r="3124" spans="2:9" hidden="1" x14ac:dyDescent="0.2">
      <c r="B3124" t="str">
        <f t="shared" si="48"/>
        <v>201110apartmentmedian2_bed_surveyMarpole</v>
      </c>
      <c r="C3124">
        <v>2011</v>
      </c>
      <c r="D3124">
        <v>10</v>
      </c>
      <c r="E3124" t="s">
        <v>65</v>
      </c>
      <c r="F3124" t="s">
        <v>61</v>
      </c>
      <c r="G3124" t="s">
        <v>54</v>
      </c>
      <c r="H3124" t="s">
        <v>23</v>
      </c>
      <c r="I3124" t="s">
        <v>13</v>
      </c>
    </row>
    <row r="3125" spans="2:9" hidden="1" x14ac:dyDescent="0.2">
      <c r="B3125" t="str">
        <f t="shared" si="48"/>
        <v>201110apartmentmedian2_bed_surveyMount Pleasant/Renfrew Heights</v>
      </c>
      <c r="C3125">
        <v>2011</v>
      </c>
      <c r="D3125">
        <v>10</v>
      </c>
      <c r="E3125" t="s">
        <v>65</v>
      </c>
      <c r="F3125" t="s">
        <v>61</v>
      </c>
      <c r="G3125" t="s">
        <v>54</v>
      </c>
      <c r="H3125" t="s">
        <v>24</v>
      </c>
      <c r="I3125" t="s">
        <v>15</v>
      </c>
    </row>
    <row r="3126" spans="2:9" hidden="1" x14ac:dyDescent="0.2">
      <c r="B3126" t="str">
        <f t="shared" si="48"/>
        <v>201110apartmentmedian2_bed_surveyEast Hastings</v>
      </c>
      <c r="C3126">
        <v>2011</v>
      </c>
      <c r="D3126">
        <v>10</v>
      </c>
      <c r="E3126" t="s">
        <v>65</v>
      </c>
      <c r="F3126" t="s">
        <v>61</v>
      </c>
      <c r="G3126" t="s">
        <v>54</v>
      </c>
      <c r="H3126" t="s">
        <v>25</v>
      </c>
      <c r="I3126" t="s">
        <v>15</v>
      </c>
    </row>
    <row r="3127" spans="2:9" hidden="1" x14ac:dyDescent="0.2">
      <c r="B3127" t="str">
        <f t="shared" si="48"/>
        <v>201110apartmentmedian2_bed_surveySoutheast Vancouver</v>
      </c>
      <c r="C3127">
        <v>2011</v>
      </c>
      <c r="D3127">
        <v>10</v>
      </c>
      <c r="E3127" t="s">
        <v>65</v>
      </c>
      <c r="F3127" t="s">
        <v>61</v>
      </c>
      <c r="G3127" t="s">
        <v>54</v>
      </c>
      <c r="H3127" t="s">
        <v>26</v>
      </c>
      <c r="I3127" t="s">
        <v>13</v>
      </c>
    </row>
    <row r="3128" spans="2:9" hidden="1" x14ac:dyDescent="0.2">
      <c r="B3128" t="str">
        <f t="shared" si="48"/>
        <v>201110apartmentmedian2_bed_surveyUniversity Endowment Lands</v>
      </c>
      <c r="C3128">
        <v>2011</v>
      </c>
      <c r="D3128">
        <v>10</v>
      </c>
      <c r="E3128" t="s">
        <v>65</v>
      </c>
      <c r="F3128" t="s">
        <v>61</v>
      </c>
      <c r="G3128" t="s">
        <v>54</v>
      </c>
      <c r="H3128" t="s">
        <v>27</v>
      </c>
      <c r="I3128" t="s">
        <v>15</v>
      </c>
    </row>
    <row r="3129" spans="2:9" hidden="1" x14ac:dyDescent="0.2">
      <c r="B3129" t="str">
        <f t="shared" si="48"/>
        <v>201110apartmentmedian2_bed_surveyCentral Park/Metrotown</v>
      </c>
      <c r="C3129">
        <v>2011</v>
      </c>
      <c r="D3129">
        <v>10</v>
      </c>
      <c r="E3129" t="s">
        <v>65</v>
      </c>
      <c r="F3129" t="s">
        <v>61</v>
      </c>
      <c r="G3129" t="s">
        <v>54</v>
      </c>
      <c r="H3129" t="s">
        <v>28</v>
      </c>
      <c r="I3129" t="s">
        <v>13</v>
      </c>
    </row>
    <row r="3130" spans="2:9" hidden="1" x14ac:dyDescent="0.2">
      <c r="B3130" t="str">
        <f t="shared" si="48"/>
        <v>201110apartmentmedian2_bed_surveySoutheast Burnaby</v>
      </c>
      <c r="C3130">
        <v>2011</v>
      </c>
      <c r="D3130">
        <v>10</v>
      </c>
      <c r="E3130" t="s">
        <v>65</v>
      </c>
      <c r="F3130" t="s">
        <v>61</v>
      </c>
      <c r="G3130" t="s">
        <v>54</v>
      </c>
      <c r="H3130" t="s">
        <v>29</v>
      </c>
      <c r="I3130" t="s">
        <v>13</v>
      </c>
    </row>
    <row r="3131" spans="2:9" hidden="1" x14ac:dyDescent="0.2">
      <c r="B3131" t="str">
        <f t="shared" si="48"/>
        <v>201110apartmentmedian2_bed_surveyNorth Burnaby</v>
      </c>
      <c r="C3131">
        <v>2011</v>
      </c>
      <c r="D3131">
        <v>10</v>
      </c>
      <c r="E3131" t="s">
        <v>65</v>
      </c>
      <c r="F3131" t="s">
        <v>61</v>
      </c>
      <c r="G3131" t="s">
        <v>54</v>
      </c>
      <c r="H3131" t="s">
        <v>31</v>
      </c>
      <c r="I3131" t="s">
        <v>13</v>
      </c>
    </row>
    <row r="3132" spans="2:9" hidden="1" x14ac:dyDescent="0.2">
      <c r="B3132" t="str">
        <f t="shared" si="48"/>
        <v>201110apartmentmedian2_bed_surveyNew Westminster</v>
      </c>
      <c r="C3132">
        <v>2011</v>
      </c>
      <c r="D3132">
        <v>10</v>
      </c>
      <c r="E3132" t="s">
        <v>65</v>
      </c>
      <c r="F3132" t="s">
        <v>61</v>
      </c>
      <c r="G3132" t="s">
        <v>54</v>
      </c>
      <c r="H3132" t="s">
        <v>32</v>
      </c>
      <c r="I3132" t="s">
        <v>13</v>
      </c>
    </row>
    <row r="3133" spans="2:9" hidden="1" x14ac:dyDescent="0.2">
      <c r="B3133" t="str">
        <f t="shared" si="48"/>
        <v>201110apartmentmedian2_bed_surveyNorth Vancouver City</v>
      </c>
      <c r="C3133">
        <v>2011</v>
      </c>
      <c r="D3133">
        <v>10</v>
      </c>
      <c r="E3133" t="s">
        <v>65</v>
      </c>
      <c r="F3133" t="s">
        <v>61</v>
      </c>
      <c r="G3133" t="s">
        <v>54</v>
      </c>
      <c r="H3133" t="s">
        <v>60</v>
      </c>
      <c r="I3133" t="s">
        <v>13</v>
      </c>
    </row>
    <row r="3134" spans="2:9" hidden="1" x14ac:dyDescent="0.2">
      <c r="B3134" t="str">
        <f t="shared" si="48"/>
        <v>201110apartmentmedian2_bed_surveyNorth Vancouver DM</v>
      </c>
      <c r="C3134">
        <v>2011</v>
      </c>
      <c r="D3134">
        <v>10</v>
      </c>
      <c r="E3134" t="s">
        <v>65</v>
      </c>
      <c r="F3134" t="s">
        <v>61</v>
      </c>
      <c r="G3134" t="s">
        <v>54</v>
      </c>
      <c r="H3134" t="s">
        <v>34</v>
      </c>
      <c r="I3134" t="s">
        <v>13</v>
      </c>
    </row>
    <row r="3135" spans="2:9" hidden="1" x14ac:dyDescent="0.2">
      <c r="B3135" t="str">
        <f t="shared" si="48"/>
        <v>201110apartmentmedian2_bed_surveyWest Vancouver</v>
      </c>
      <c r="C3135">
        <v>2011</v>
      </c>
      <c r="D3135">
        <v>10</v>
      </c>
      <c r="E3135" t="s">
        <v>65</v>
      </c>
      <c r="F3135" t="s">
        <v>61</v>
      </c>
      <c r="G3135" t="s">
        <v>54</v>
      </c>
      <c r="H3135" t="s">
        <v>35</v>
      </c>
      <c r="I3135" t="s">
        <v>13</v>
      </c>
    </row>
    <row r="3136" spans="2:9" hidden="1" x14ac:dyDescent="0.2">
      <c r="B3136" t="str">
        <f t="shared" si="48"/>
        <v>201110apartmentmedian2_bed_surveyRichmond</v>
      </c>
      <c r="C3136">
        <v>2011</v>
      </c>
      <c r="D3136">
        <v>10</v>
      </c>
      <c r="E3136" t="s">
        <v>65</v>
      </c>
      <c r="F3136" t="s">
        <v>61</v>
      </c>
      <c r="G3136" t="s">
        <v>54</v>
      </c>
      <c r="H3136" t="s">
        <v>36</v>
      </c>
      <c r="I3136" t="s">
        <v>13</v>
      </c>
    </row>
    <row r="3137" spans="2:9" hidden="1" x14ac:dyDescent="0.2">
      <c r="B3137" t="str">
        <f t="shared" si="48"/>
        <v>201110apartmentmedian2_bed_surveyDelta</v>
      </c>
      <c r="C3137">
        <v>2011</v>
      </c>
      <c r="D3137">
        <v>10</v>
      </c>
      <c r="E3137" t="s">
        <v>65</v>
      </c>
      <c r="F3137" t="s">
        <v>61</v>
      </c>
      <c r="G3137" t="s">
        <v>54</v>
      </c>
      <c r="H3137" t="s">
        <v>37</v>
      </c>
      <c r="I3137" t="s">
        <v>13</v>
      </c>
    </row>
    <row r="3138" spans="2:9" hidden="1" x14ac:dyDescent="0.2">
      <c r="B3138" t="str">
        <f t="shared" si="48"/>
        <v>201110apartmentmedian2_bed_surveySurrey</v>
      </c>
      <c r="C3138">
        <v>2011</v>
      </c>
      <c r="D3138">
        <v>10</v>
      </c>
      <c r="E3138" t="s">
        <v>65</v>
      </c>
      <c r="F3138" t="s">
        <v>61</v>
      </c>
      <c r="G3138" t="s">
        <v>54</v>
      </c>
      <c r="H3138" t="s">
        <v>38</v>
      </c>
      <c r="I3138" t="s">
        <v>13</v>
      </c>
    </row>
    <row r="3139" spans="2:9" hidden="1" x14ac:dyDescent="0.2">
      <c r="B3139" t="str">
        <f t="shared" si="48"/>
        <v>201110apartmentmedian2_bed_surveyWhite Rock</v>
      </c>
      <c r="C3139">
        <v>2011</v>
      </c>
      <c r="D3139">
        <v>10</v>
      </c>
      <c r="E3139" t="s">
        <v>65</v>
      </c>
      <c r="F3139" t="s">
        <v>61</v>
      </c>
      <c r="G3139" t="s">
        <v>54</v>
      </c>
      <c r="H3139" t="s">
        <v>39</v>
      </c>
      <c r="I3139" t="s">
        <v>13</v>
      </c>
    </row>
    <row r="3140" spans="2:9" hidden="1" x14ac:dyDescent="0.2">
      <c r="B3140" t="str">
        <f t="shared" si="48"/>
        <v>201110apartmentmedian2_bed_surveyLangley City and Langley DM</v>
      </c>
      <c r="C3140">
        <v>2011</v>
      </c>
      <c r="D3140">
        <v>10</v>
      </c>
      <c r="E3140" t="s">
        <v>65</v>
      </c>
      <c r="F3140" t="s">
        <v>61</v>
      </c>
      <c r="G3140" t="s">
        <v>54</v>
      </c>
      <c r="H3140" t="s">
        <v>40</v>
      </c>
      <c r="I3140" t="s">
        <v>13</v>
      </c>
    </row>
    <row r="3141" spans="2:9" hidden="1" x14ac:dyDescent="0.2">
      <c r="B3141" t="str">
        <f t="shared" si="48"/>
        <v>201110apartmentmedian2_bed_surveyTri-Cities</v>
      </c>
      <c r="C3141">
        <v>2011</v>
      </c>
      <c r="D3141">
        <v>10</v>
      </c>
      <c r="E3141" t="s">
        <v>65</v>
      </c>
      <c r="F3141" t="s">
        <v>61</v>
      </c>
      <c r="G3141" t="s">
        <v>54</v>
      </c>
      <c r="H3141" t="s">
        <v>41</v>
      </c>
      <c r="I3141" t="s">
        <v>13</v>
      </c>
    </row>
    <row r="3142" spans="2:9" hidden="1" x14ac:dyDescent="0.2">
      <c r="B3142" t="str">
        <f t="shared" ref="B3142:B3205" si="49">C3142&amp;D3142&amp;E3142&amp;F3142&amp;G3142&amp;H3142</f>
        <v>201110apartmentmedian2_bed_surveyMaple Ridge/Pitt Meadows</v>
      </c>
      <c r="C3142">
        <v>2011</v>
      </c>
      <c r="D3142">
        <v>10</v>
      </c>
      <c r="E3142" t="s">
        <v>65</v>
      </c>
      <c r="F3142" t="s">
        <v>61</v>
      </c>
      <c r="G3142" t="s">
        <v>54</v>
      </c>
      <c r="H3142" t="s">
        <v>42</v>
      </c>
      <c r="I3142" t="s">
        <v>13</v>
      </c>
    </row>
    <row r="3143" spans="2:9" hidden="1" x14ac:dyDescent="0.2">
      <c r="B3143" t="str">
        <f t="shared" si="49"/>
        <v>201110apartmentmedian2_bed_surveyVancouver</v>
      </c>
      <c r="C3143">
        <v>2011</v>
      </c>
      <c r="D3143">
        <v>10</v>
      </c>
      <c r="E3143" t="s">
        <v>65</v>
      </c>
      <c r="F3143" t="s">
        <v>61</v>
      </c>
      <c r="G3143" t="s">
        <v>54</v>
      </c>
      <c r="H3143" t="s">
        <v>43</v>
      </c>
      <c r="I3143" t="s">
        <v>13</v>
      </c>
    </row>
    <row r="3144" spans="2:9" hidden="1" x14ac:dyDescent="0.2">
      <c r="B3144" t="str">
        <f t="shared" si="49"/>
        <v>201010apartmentmedian2_bed_surveyWest End/Stanley Park</v>
      </c>
      <c r="C3144">
        <v>2010</v>
      </c>
      <c r="D3144">
        <v>10</v>
      </c>
      <c r="E3144" t="s">
        <v>65</v>
      </c>
      <c r="F3144" t="s">
        <v>61</v>
      </c>
      <c r="G3144" t="s">
        <v>54</v>
      </c>
      <c r="H3144" t="s">
        <v>12</v>
      </c>
      <c r="I3144" t="s">
        <v>13</v>
      </c>
    </row>
    <row r="3145" spans="2:9" hidden="1" x14ac:dyDescent="0.2">
      <c r="B3145" t="str">
        <f t="shared" si="49"/>
        <v>201010apartmentmedian2_bed_surveyEnglish Bay</v>
      </c>
      <c r="C3145">
        <v>2010</v>
      </c>
      <c r="D3145">
        <v>10</v>
      </c>
      <c r="E3145" t="s">
        <v>65</v>
      </c>
      <c r="F3145" t="s">
        <v>61</v>
      </c>
      <c r="G3145" t="s">
        <v>54</v>
      </c>
      <c r="H3145" t="s">
        <v>16</v>
      </c>
      <c r="I3145" t="s">
        <v>13</v>
      </c>
    </row>
    <row r="3146" spans="2:9" hidden="1" x14ac:dyDescent="0.2">
      <c r="B3146" t="str">
        <f t="shared" si="49"/>
        <v>201010apartmentmedian2_bed_surveyDowntown</v>
      </c>
      <c r="C3146">
        <v>2010</v>
      </c>
      <c r="D3146">
        <v>10</v>
      </c>
      <c r="E3146" t="s">
        <v>65</v>
      </c>
      <c r="F3146" t="s">
        <v>61</v>
      </c>
      <c r="G3146" t="s">
        <v>54</v>
      </c>
      <c r="H3146" t="s">
        <v>17</v>
      </c>
      <c r="I3146" t="s">
        <v>13</v>
      </c>
    </row>
    <row r="3147" spans="2:9" hidden="1" x14ac:dyDescent="0.2">
      <c r="B3147" t="str">
        <f t="shared" si="49"/>
        <v>201010apartmentmedian2_bed_surveySouth Granville/Oak</v>
      </c>
      <c r="C3147">
        <v>2010</v>
      </c>
      <c r="D3147">
        <v>10</v>
      </c>
      <c r="E3147" t="s">
        <v>65</v>
      </c>
      <c r="F3147" t="s">
        <v>61</v>
      </c>
      <c r="G3147" t="s">
        <v>54</v>
      </c>
      <c r="H3147" t="s">
        <v>19</v>
      </c>
      <c r="I3147" t="s">
        <v>13</v>
      </c>
    </row>
    <row r="3148" spans="2:9" hidden="1" x14ac:dyDescent="0.2">
      <c r="B3148" t="str">
        <f t="shared" si="49"/>
        <v>201010apartmentmedian2_bed_surveyKitsilano/Point Grey</v>
      </c>
      <c r="C3148">
        <v>2010</v>
      </c>
      <c r="D3148">
        <v>10</v>
      </c>
      <c r="E3148" t="s">
        <v>65</v>
      </c>
      <c r="F3148" t="s">
        <v>61</v>
      </c>
      <c r="G3148" t="s">
        <v>54</v>
      </c>
      <c r="H3148" t="s">
        <v>20</v>
      </c>
      <c r="I3148" t="s">
        <v>13</v>
      </c>
    </row>
    <row r="3149" spans="2:9" hidden="1" x14ac:dyDescent="0.2">
      <c r="B3149" t="str">
        <f t="shared" si="49"/>
        <v>201010apartmentmedian2_bed_surveyWestside/Kerrisdale</v>
      </c>
      <c r="C3149">
        <v>2010</v>
      </c>
      <c r="D3149">
        <v>10</v>
      </c>
      <c r="E3149" t="s">
        <v>65</v>
      </c>
      <c r="F3149" t="s">
        <v>61</v>
      </c>
      <c r="G3149" t="s">
        <v>54</v>
      </c>
      <c r="H3149" t="s">
        <v>21</v>
      </c>
      <c r="I3149" t="s">
        <v>13</v>
      </c>
    </row>
    <row r="3150" spans="2:9" hidden="1" x14ac:dyDescent="0.2">
      <c r="B3150" t="str">
        <f t="shared" si="49"/>
        <v>201010apartmentmedian2_bed_surveyMarpole</v>
      </c>
      <c r="C3150">
        <v>2010</v>
      </c>
      <c r="D3150">
        <v>10</v>
      </c>
      <c r="E3150" t="s">
        <v>65</v>
      </c>
      <c r="F3150" t="s">
        <v>61</v>
      </c>
      <c r="G3150" t="s">
        <v>54</v>
      </c>
      <c r="H3150" t="s">
        <v>23</v>
      </c>
      <c r="I3150" t="s">
        <v>13</v>
      </c>
    </row>
    <row r="3151" spans="2:9" hidden="1" x14ac:dyDescent="0.2">
      <c r="B3151" t="str">
        <f t="shared" si="49"/>
        <v>201010apartmentmedian2_bed_surveyMount Pleasant/Renfrew Heights</v>
      </c>
      <c r="C3151">
        <v>2010</v>
      </c>
      <c r="D3151">
        <v>10</v>
      </c>
      <c r="E3151" t="s">
        <v>65</v>
      </c>
      <c r="F3151" t="s">
        <v>61</v>
      </c>
      <c r="G3151" t="s">
        <v>54</v>
      </c>
      <c r="H3151" t="s">
        <v>24</v>
      </c>
      <c r="I3151" t="s">
        <v>15</v>
      </c>
    </row>
    <row r="3152" spans="2:9" hidden="1" x14ac:dyDescent="0.2">
      <c r="B3152" t="str">
        <f t="shared" si="49"/>
        <v>201010apartmentmedian2_bed_surveyEast Hastings</v>
      </c>
      <c r="C3152">
        <v>2010</v>
      </c>
      <c r="D3152">
        <v>10</v>
      </c>
      <c r="E3152" t="s">
        <v>65</v>
      </c>
      <c r="F3152" t="s">
        <v>61</v>
      </c>
      <c r="G3152" t="s">
        <v>54</v>
      </c>
      <c r="H3152" t="s">
        <v>25</v>
      </c>
      <c r="I3152" t="s">
        <v>15</v>
      </c>
    </row>
    <row r="3153" spans="2:9" hidden="1" x14ac:dyDescent="0.2">
      <c r="B3153" t="str">
        <f t="shared" si="49"/>
        <v>201010apartmentmedian2_bed_surveySoutheast Vancouver</v>
      </c>
      <c r="C3153">
        <v>2010</v>
      </c>
      <c r="D3153">
        <v>10</v>
      </c>
      <c r="E3153" t="s">
        <v>65</v>
      </c>
      <c r="F3153" t="s">
        <v>61</v>
      </c>
      <c r="G3153" t="s">
        <v>54</v>
      </c>
      <c r="H3153" t="s">
        <v>26</v>
      </c>
      <c r="I3153" t="s">
        <v>13</v>
      </c>
    </row>
    <row r="3154" spans="2:9" hidden="1" x14ac:dyDescent="0.2">
      <c r="B3154" t="str">
        <f t="shared" si="49"/>
        <v>201010apartmentmedian2_bed_surveyUniversity Endowment Lands</v>
      </c>
      <c r="C3154">
        <v>2010</v>
      </c>
      <c r="D3154">
        <v>10</v>
      </c>
      <c r="E3154" t="s">
        <v>65</v>
      </c>
      <c r="F3154" t="s">
        <v>61</v>
      </c>
      <c r="G3154" t="s">
        <v>54</v>
      </c>
      <c r="H3154" t="s">
        <v>27</v>
      </c>
      <c r="I3154" t="s">
        <v>13</v>
      </c>
    </row>
    <row r="3155" spans="2:9" hidden="1" x14ac:dyDescent="0.2">
      <c r="B3155" t="str">
        <f t="shared" si="49"/>
        <v>201010apartmentmedian2_bed_surveyCentral Park/Metrotown</v>
      </c>
      <c r="C3155">
        <v>2010</v>
      </c>
      <c r="D3155">
        <v>10</v>
      </c>
      <c r="E3155" t="s">
        <v>65</v>
      </c>
      <c r="F3155" t="s">
        <v>61</v>
      </c>
      <c r="G3155" t="s">
        <v>54</v>
      </c>
      <c r="H3155" t="s">
        <v>28</v>
      </c>
      <c r="I3155" t="s">
        <v>13</v>
      </c>
    </row>
    <row r="3156" spans="2:9" hidden="1" x14ac:dyDescent="0.2">
      <c r="B3156" t="str">
        <f t="shared" si="49"/>
        <v>201010apartmentmedian2_bed_surveySoutheast Burnaby</v>
      </c>
      <c r="C3156">
        <v>2010</v>
      </c>
      <c r="D3156">
        <v>10</v>
      </c>
      <c r="E3156" t="s">
        <v>65</v>
      </c>
      <c r="F3156" t="s">
        <v>61</v>
      </c>
      <c r="G3156" t="s">
        <v>54</v>
      </c>
      <c r="H3156" t="s">
        <v>29</v>
      </c>
      <c r="I3156" t="s">
        <v>13</v>
      </c>
    </row>
    <row r="3157" spans="2:9" hidden="1" x14ac:dyDescent="0.2">
      <c r="B3157" t="str">
        <f t="shared" si="49"/>
        <v>201010apartmentmedian2_bed_surveyNorth Burnaby</v>
      </c>
      <c r="C3157">
        <v>2010</v>
      </c>
      <c r="D3157">
        <v>10</v>
      </c>
      <c r="E3157" t="s">
        <v>65</v>
      </c>
      <c r="F3157" t="s">
        <v>61</v>
      </c>
      <c r="G3157" t="s">
        <v>54</v>
      </c>
      <c r="H3157" t="s">
        <v>31</v>
      </c>
      <c r="I3157" t="s">
        <v>13</v>
      </c>
    </row>
    <row r="3158" spans="2:9" hidden="1" x14ac:dyDescent="0.2">
      <c r="B3158" t="str">
        <f t="shared" si="49"/>
        <v>201010apartmentmedian2_bed_surveyNew Westminster</v>
      </c>
      <c r="C3158">
        <v>2010</v>
      </c>
      <c r="D3158">
        <v>10</v>
      </c>
      <c r="E3158" t="s">
        <v>65</v>
      </c>
      <c r="F3158" t="s">
        <v>61</v>
      </c>
      <c r="G3158" t="s">
        <v>54</v>
      </c>
      <c r="H3158" t="s">
        <v>32</v>
      </c>
      <c r="I3158" t="s">
        <v>13</v>
      </c>
    </row>
    <row r="3159" spans="2:9" hidden="1" x14ac:dyDescent="0.2">
      <c r="B3159" t="str">
        <f t="shared" si="49"/>
        <v>201010apartmentmedian2_bed_surveyNorth Vancouver City</v>
      </c>
      <c r="C3159">
        <v>2010</v>
      </c>
      <c r="D3159">
        <v>10</v>
      </c>
      <c r="E3159" t="s">
        <v>65</v>
      </c>
      <c r="F3159" t="s">
        <v>61</v>
      </c>
      <c r="G3159" t="s">
        <v>54</v>
      </c>
      <c r="H3159" t="s">
        <v>60</v>
      </c>
      <c r="I3159" t="s">
        <v>13</v>
      </c>
    </row>
    <row r="3160" spans="2:9" hidden="1" x14ac:dyDescent="0.2">
      <c r="B3160" t="str">
        <f t="shared" si="49"/>
        <v>201010apartmentmedian2_bed_surveyNorth Vancouver DM</v>
      </c>
      <c r="C3160">
        <v>2010</v>
      </c>
      <c r="D3160">
        <v>10</v>
      </c>
      <c r="E3160" t="s">
        <v>65</v>
      </c>
      <c r="F3160" t="s">
        <v>61</v>
      </c>
      <c r="G3160" t="s">
        <v>54</v>
      </c>
      <c r="H3160" t="s">
        <v>34</v>
      </c>
      <c r="I3160" t="s">
        <v>13</v>
      </c>
    </row>
    <row r="3161" spans="2:9" hidden="1" x14ac:dyDescent="0.2">
      <c r="B3161" t="str">
        <f t="shared" si="49"/>
        <v>201010apartmentmedian2_bed_surveyWest Vancouver</v>
      </c>
      <c r="C3161">
        <v>2010</v>
      </c>
      <c r="D3161">
        <v>10</v>
      </c>
      <c r="E3161" t="s">
        <v>65</v>
      </c>
      <c r="F3161" t="s">
        <v>61</v>
      </c>
      <c r="G3161" t="s">
        <v>54</v>
      </c>
      <c r="H3161" t="s">
        <v>35</v>
      </c>
      <c r="I3161" t="s">
        <v>13</v>
      </c>
    </row>
    <row r="3162" spans="2:9" hidden="1" x14ac:dyDescent="0.2">
      <c r="B3162" t="str">
        <f t="shared" si="49"/>
        <v>201010apartmentmedian2_bed_surveyRichmond</v>
      </c>
      <c r="C3162">
        <v>2010</v>
      </c>
      <c r="D3162">
        <v>10</v>
      </c>
      <c r="E3162" t="s">
        <v>65</v>
      </c>
      <c r="F3162" t="s">
        <v>61</v>
      </c>
      <c r="G3162" t="s">
        <v>54</v>
      </c>
      <c r="H3162" t="s">
        <v>36</v>
      </c>
      <c r="I3162" t="s">
        <v>13</v>
      </c>
    </row>
    <row r="3163" spans="2:9" hidden="1" x14ac:dyDescent="0.2">
      <c r="B3163" t="str">
        <f t="shared" si="49"/>
        <v>201010apartmentmedian2_bed_surveyDelta</v>
      </c>
      <c r="C3163">
        <v>2010</v>
      </c>
      <c r="D3163">
        <v>10</v>
      </c>
      <c r="E3163" t="s">
        <v>65</v>
      </c>
      <c r="F3163" t="s">
        <v>61</v>
      </c>
      <c r="G3163" t="s">
        <v>54</v>
      </c>
      <c r="H3163" t="s">
        <v>37</v>
      </c>
      <c r="I3163" t="s">
        <v>13</v>
      </c>
    </row>
    <row r="3164" spans="2:9" hidden="1" x14ac:dyDescent="0.2">
      <c r="B3164" t="str">
        <f t="shared" si="49"/>
        <v>201010apartmentmedian2_bed_surveySurrey</v>
      </c>
      <c r="C3164">
        <v>2010</v>
      </c>
      <c r="D3164">
        <v>10</v>
      </c>
      <c r="E3164" t="s">
        <v>65</v>
      </c>
      <c r="F3164" t="s">
        <v>61</v>
      </c>
      <c r="G3164" t="s">
        <v>54</v>
      </c>
      <c r="H3164" t="s">
        <v>38</v>
      </c>
      <c r="I3164" t="s">
        <v>13</v>
      </c>
    </row>
    <row r="3165" spans="2:9" hidden="1" x14ac:dyDescent="0.2">
      <c r="B3165" t="str">
        <f t="shared" si="49"/>
        <v>201010apartmentmedian2_bed_surveyWhite Rock</v>
      </c>
      <c r="C3165">
        <v>2010</v>
      </c>
      <c r="D3165">
        <v>10</v>
      </c>
      <c r="E3165" t="s">
        <v>65</v>
      </c>
      <c r="F3165" t="s">
        <v>61</v>
      </c>
      <c r="G3165" t="s">
        <v>54</v>
      </c>
      <c r="H3165" t="s">
        <v>39</v>
      </c>
      <c r="I3165" t="s">
        <v>13</v>
      </c>
    </row>
    <row r="3166" spans="2:9" hidden="1" x14ac:dyDescent="0.2">
      <c r="B3166" t="str">
        <f t="shared" si="49"/>
        <v>201010apartmentmedian2_bed_surveyLangley City and Langley DM</v>
      </c>
      <c r="C3166">
        <v>2010</v>
      </c>
      <c r="D3166">
        <v>10</v>
      </c>
      <c r="E3166" t="s">
        <v>65</v>
      </c>
      <c r="F3166" t="s">
        <v>61</v>
      </c>
      <c r="G3166" t="s">
        <v>54</v>
      </c>
      <c r="H3166" t="s">
        <v>40</v>
      </c>
      <c r="I3166" t="s">
        <v>13</v>
      </c>
    </row>
    <row r="3167" spans="2:9" hidden="1" x14ac:dyDescent="0.2">
      <c r="B3167" t="str">
        <f t="shared" si="49"/>
        <v>201010apartmentmedian2_bed_surveyTri-Cities</v>
      </c>
      <c r="C3167">
        <v>2010</v>
      </c>
      <c r="D3167">
        <v>10</v>
      </c>
      <c r="E3167" t="s">
        <v>65</v>
      </c>
      <c r="F3167" t="s">
        <v>61</v>
      </c>
      <c r="G3167" t="s">
        <v>54</v>
      </c>
      <c r="H3167" t="s">
        <v>41</v>
      </c>
      <c r="I3167" t="s">
        <v>13</v>
      </c>
    </row>
    <row r="3168" spans="2:9" hidden="1" x14ac:dyDescent="0.2">
      <c r="B3168" t="str">
        <f t="shared" si="49"/>
        <v>201010apartmentmedian2_bed_surveyMaple Ridge/Pitt Meadows</v>
      </c>
      <c r="C3168">
        <v>2010</v>
      </c>
      <c r="D3168">
        <v>10</v>
      </c>
      <c r="E3168" t="s">
        <v>65</v>
      </c>
      <c r="F3168" t="s">
        <v>61</v>
      </c>
      <c r="G3168" t="s">
        <v>54</v>
      </c>
      <c r="H3168" t="s">
        <v>42</v>
      </c>
      <c r="I3168" t="s">
        <v>13</v>
      </c>
    </row>
    <row r="3169" spans="2:9" hidden="1" x14ac:dyDescent="0.2">
      <c r="B3169" t="str">
        <f t="shared" si="49"/>
        <v>201010apartmentmedian2_bed_surveyVancouver</v>
      </c>
      <c r="C3169">
        <v>2010</v>
      </c>
      <c r="D3169">
        <v>10</v>
      </c>
      <c r="E3169" t="s">
        <v>65</v>
      </c>
      <c r="F3169" t="s">
        <v>61</v>
      </c>
      <c r="G3169" t="s">
        <v>54</v>
      </c>
      <c r="H3169" t="s">
        <v>43</v>
      </c>
      <c r="I3169" t="s">
        <v>13</v>
      </c>
    </row>
    <row r="3170" spans="2:9" hidden="1" x14ac:dyDescent="0.2">
      <c r="B3170" t="str">
        <f t="shared" si="49"/>
        <v>200910apartmentmedian2_bed_surveyVancouver</v>
      </c>
      <c r="C3170">
        <v>2009</v>
      </c>
      <c r="D3170">
        <v>10</v>
      </c>
      <c r="E3170" t="s">
        <v>65</v>
      </c>
      <c r="F3170" t="s">
        <v>61</v>
      </c>
      <c r="G3170" t="s">
        <v>54</v>
      </c>
      <c r="H3170" t="s">
        <v>43</v>
      </c>
      <c r="I3170" t="s">
        <v>13</v>
      </c>
    </row>
    <row r="3171" spans="2:9" hidden="1" x14ac:dyDescent="0.2">
      <c r="B3171" t="str">
        <f t="shared" si="49"/>
        <v>200810apartmentmedian2_bed_surveyVancouver</v>
      </c>
      <c r="C3171">
        <v>2008</v>
      </c>
      <c r="D3171">
        <v>10</v>
      </c>
      <c r="E3171" t="s">
        <v>65</v>
      </c>
      <c r="F3171" t="s">
        <v>61</v>
      </c>
      <c r="G3171" t="s">
        <v>54</v>
      </c>
      <c r="H3171" t="s">
        <v>43</v>
      </c>
      <c r="I3171" t="s">
        <v>13</v>
      </c>
    </row>
    <row r="3172" spans="2:9" hidden="1" x14ac:dyDescent="0.2">
      <c r="B3172" t="str">
        <f t="shared" si="49"/>
        <v>200710apartmentmedian2_bed_surveyVancouver</v>
      </c>
      <c r="C3172">
        <v>2007</v>
      </c>
      <c r="D3172">
        <v>10</v>
      </c>
      <c r="E3172" t="s">
        <v>65</v>
      </c>
      <c r="F3172" t="s">
        <v>61</v>
      </c>
      <c r="G3172" t="s">
        <v>54</v>
      </c>
      <c r="H3172" t="s">
        <v>43</v>
      </c>
      <c r="I3172" t="s">
        <v>13</v>
      </c>
    </row>
    <row r="3173" spans="2:9" hidden="1" x14ac:dyDescent="0.2">
      <c r="B3173" t="str">
        <f t="shared" si="49"/>
        <v>200610apartmentmedian2_bed_surveyVancouver</v>
      </c>
      <c r="C3173">
        <v>2006</v>
      </c>
      <c r="D3173">
        <v>10</v>
      </c>
      <c r="E3173" t="s">
        <v>65</v>
      </c>
      <c r="F3173" t="s">
        <v>61</v>
      </c>
      <c r="G3173" t="s">
        <v>54</v>
      </c>
      <c r="H3173" t="s">
        <v>43</v>
      </c>
      <c r="I3173" t="s">
        <v>13</v>
      </c>
    </row>
    <row r="3174" spans="2:9" hidden="1" x14ac:dyDescent="0.2">
      <c r="B3174" t="str">
        <f t="shared" si="49"/>
        <v>201910apartmentaverage3+_bed_rateWest End/Stanley Park</v>
      </c>
      <c r="C3174">
        <v>2019</v>
      </c>
      <c r="D3174">
        <v>10</v>
      </c>
      <c r="E3174" t="s">
        <v>65</v>
      </c>
      <c r="F3174" t="s">
        <v>59</v>
      </c>
      <c r="G3174" t="s">
        <v>55</v>
      </c>
      <c r="H3174" t="s">
        <v>12</v>
      </c>
      <c r="I3174">
        <v>3508</v>
      </c>
    </row>
    <row r="3175" spans="2:9" x14ac:dyDescent="0.2">
      <c r="B3175" t="str">
        <f t="shared" si="49"/>
        <v>201910apartmentaverage3+_bed_rateEnglish Bay</v>
      </c>
      <c r="C3175">
        <v>2019</v>
      </c>
      <c r="D3175">
        <v>10</v>
      </c>
      <c r="E3175" t="s">
        <v>65</v>
      </c>
      <c r="F3175" t="s">
        <v>59</v>
      </c>
      <c r="G3175" t="s">
        <v>55</v>
      </c>
      <c r="H3175" t="s">
        <v>16</v>
      </c>
      <c r="I3175" t="s">
        <v>14</v>
      </c>
    </row>
    <row r="3176" spans="2:9" hidden="1" x14ac:dyDescent="0.2">
      <c r="B3176" t="str">
        <f t="shared" si="49"/>
        <v>201910apartmentaverage3+_bed_rateDowntown</v>
      </c>
      <c r="C3176">
        <v>2019</v>
      </c>
      <c r="D3176">
        <v>10</v>
      </c>
      <c r="E3176" t="s">
        <v>65</v>
      </c>
      <c r="F3176" t="s">
        <v>59</v>
      </c>
      <c r="G3176" t="s">
        <v>55</v>
      </c>
      <c r="H3176" t="s">
        <v>17</v>
      </c>
      <c r="I3176">
        <v>3700</v>
      </c>
    </row>
    <row r="3177" spans="2:9" hidden="1" x14ac:dyDescent="0.2">
      <c r="B3177" t="str">
        <f t="shared" si="49"/>
        <v>201910apartmentaverage3+_bed_rateSouth Granville/Oak</v>
      </c>
      <c r="C3177">
        <v>2019</v>
      </c>
      <c r="D3177">
        <v>10</v>
      </c>
      <c r="E3177" t="s">
        <v>65</v>
      </c>
      <c r="F3177" t="s">
        <v>59</v>
      </c>
      <c r="G3177" t="s">
        <v>55</v>
      </c>
      <c r="H3177" t="s">
        <v>19</v>
      </c>
      <c r="I3177">
        <v>2577</v>
      </c>
    </row>
    <row r="3178" spans="2:9" hidden="1" x14ac:dyDescent="0.2">
      <c r="B3178" t="str">
        <f t="shared" si="49"/>
        <v>201910apartmentaverage3+_bed_rateKitsilano/Point Grey</v>
      </c>
      <c r="C3178">
        <v>2019</v>
      </c>
      <c r="D3178">
        <v>10</v>
      </c>
      <c r="E3178" t="s">
        <v>65</v>
      </c>
      <c r="F3178" t="s">
        <v>59</v>
      </c>
      <c r="G3178" t="s">
        <v>55</v>
      </c>
      <c r="H3178" t="s">
        <v>20</v>
      </c>
      <c r="I3178">
        <v>2801</v>
      </c>
    </row>
    <row r="3179" spans="2:9" hidden="1" x14ac:dyDescent="0.2">
      <c r="B3179" t="str">
        <f t="shared" si="49"/>
        <v>201910apartmentaverage3+_bed_rateWestside/Kerrisdale</v>
      </c>
      <c r="C3179">
        <v>2019</v>
      </c>
      <c r="D3179">
        <v>10</v>
      </c>
      <c r="E3179" t="s">
        <v>65</v>
      </c>
      <c r="F3179" t="s">
        <v>59</v>
      </c>
      <c r="G3179" t="s">
        <v>55</v>
      </c>
      <c r="H3179" t="s">
        <v>21</v>
      </c>
      <c r="I3179">
        <v>3160</v>
      </c>
    </row>
    <row r="3180" spans="2:9" hidden="1" x14ac:dyDescent="0.2">
      <c r="B3180" t="str">
        <f t="shared" si="49"/>
        <v>201910apartmentaverage3+_bed_rateMarpole</v>
      </c>
      <c r="C3180">
        <v>2019</v>
      </c>
      <c r="D3180">
        <v>10</v>
      </c>
      <c r="E3180" t="s">
        <v>65</v>
      </c>
      <c r="F3180" t="s">
        <v>59</v>
      </c>
      <c r="G3180" t="s">
        <v>55</v>
      </c>
      <c r="H3180" t="s">
        <v>23</v>
      </c>
      <c r="I3180">
        <v>1610</v>
      </c>
    </row>
    <row r="3181" spans="2:9" hidden="1" x14ac:dyDescent="0.2">
      <c r="B3181" t="str">
        <f t="shared" si="49"/>
        <v>201910apartmentaverage3+_bed_rateMount Pleasant/Renfrew Heights</v>
      </c>
      <c r="C3181">
        <v>2019</v>
      </c>
      <c r="D3181">
        <v>10</v>
      </c>
      <c r="E3181" t="s">
        <v>65</v>
      </c>
      <c r="F3181" t="s">
        <v>59</v>
      </c>
      <c r="G3181" t="s">
        <v>55</v>
      </c>
      <c r="H3181" t="s">
        <v>24</v>
      </c>
      <c r="I3181" t="s">
        <v>14</v>
      </c>
    </row>
    <row r="3182" spans="2:9" hidden="1" x14ac:dyDescent="0.2">
      <c r="B3182" t="str">
        <f t="shared" si="49"/>
        <v>201910apartmentaverage3+_bed_rateEast Hastings</v>
      </c>
      <c r="C3182">
        <v>2019</v>
      </c>
      <c r="D3182">
        <v>10</v>
      </c>
      <c r="E3182" t="s">
        <v>65</v>
      </c>
      <c r="F3182" t="s">
        <v>59</v>
      </c>
      <c r="G3182" t="s">
        <v>55</v>
      </c>
      <c r="H3182" t="s">
        <v>25</v>
      </c>
      <c r="I3182">
        <v>1762</v>
      </c>
    </row>
    <row r="3183" spans="2:9" hidden="1" x14ac:dyDescent="0.2">
      <c r="B3183" t="str">
        <f t="shared" si="49"/>
        <v>201910apartmentaverage3+_bed_rateSoutheast Vancouver</v>
      </c>
      <c r="C3183">
        <v>2019</v>
      </c>
      <c r="D3183">
        <v>10</v>
      </c>
      <c r="E3183" t="s">
        <v>65</v>
      </c>
      <c r="F3183" t="s">
        <v>59</v>
      </c>
      <c r="G3183" t="s">
        <v>55</v>
      </c>
      <c r="H3183" t="s">
        <v>26</v>
      </c>
      <c r="I3183">
        <v>2102</v>
      </c>
    </row>
    <row r="3184" spans="2:9" hidden="1" x14ac:dyDescent="0.2">
      <c r="B3184" t="str">
        <f t="shared" si="49"/>
        <v>201910apartmentaverage3+_bed_rateUniversity Endowment Lands</v>
      </c>
      <c r="C3184">
        <v>2019</v>
      </c>
      <c r="D3184">
        <v>10</v>
      </c>
      <c r="E3184" t="s">
        <v>65</v>
      </c>
      <c r="F3184" t="s">
        <v>59</v>
      </c>
      <c r="G3184" t="s">
        <v>55</v>
      </c>
      <c r="H3184" t="s">
        <v>27</v>
      </c>
      <c r="I3184">
        <v>2979</v>
      </c>
    </row>
    <row r="3185" spans="2:9" hidden="1" x14ac:dyDescent="0.2">
      <c r="B3185" t="str">
        <f t="shared" si="49"/>
        <v>201910apartmentaverage3+_bed_rateCentral Park/Metrotown</v>
      </c>
      <c r="C3185">
        <v>2019</v>
      </c>
      <c r="D3185">
        <v>10</v>
      </c>
      <c r="E3185" t="s">
        <v>65</v>
      </c>
      <c r="F3185" t="s">
        <v>59</v>
      </c>
      <c r="G3185" t="s">
        <v>55</v>
      </c>
      <c r="H3185" t="s">
        <v>28</v>
      </c>
      <c r="I3185">
        <v>2060</v>
      </c>
    </row>
    <row r="3186" spans="2:9" hidden="1" x14ac:dyDescent="0.2">
      <c r="B3186" t="str">
        <f t="shared" si="49"/>
        <v>201910apartmentaverage3+_bed_rateSoutheast Burnaby</v>
      </c>
      <c r="C3186">
        <v>2019</v>
      </c>
      <c r="D3186">
        <v>10</v>
      </c>
      <c r="E3186" t="s">
        <v>65</v>
      </c>
      <c r="F3186" t="s">
        <v>59</v>
      </c>
      <c r="G3186" t="s">
        <v>55</v>
      </c>
      <c r="H3186" t="s">
        <v>29</v>
      </c>
      <c r="I3186">
        <v>1443</v>
      </c>
    </row>
    <row r="3187" spans="2:9" hidden="1" x14ac:dyDescent="0.2">
      <c r="B3187" t="str">
        <f t="shared" si="49"/>
        <v>201910apartmentaverage3+_bed_rateNorth Burnaby</v>
      </c>
      <c r="C3187">
        <v>2019</v>
      </c>
      <c r="D3187">
        <v>10</v>
      </c>
      <c r="E3187" t="s">
        <v>65</v>
      </c>
      <c r="F3187" t="s">
        <v>59</v>
      </c>
      <c r="G3187" t="s">
        <v>55</v>
      </c>
      <c r="H3187" t="s">
        <v>31</v>
      </c>
      <c r="I3187">
        <v>1964</v>
      </c>
    </row>
    <row r="3188" spans="2:9" hidden="1" x14ac:dyDescent="0.2">
      <c r="B3188" t="str">
        <f t="shared" si="49"/>
        <v>201910apartmentaverage3+_bed_rateNew Westminster</v>
      </c>
      <c r="C3188">
        <v>2019</v>
      </c>
      <c r="D3188">
        <v>10</v>
      </c>
      <c r="E3188" t="s">
        <v>65</v>
      </c>
      <c r="F3188" t="s">
        <v>59</v>
      </c>
      <c r="G3188" t="s">
        <v>55</v>
      </c>
      <c r="H3188" t="s">
        <v>32</v>
      </c>
      <c r="I3188">
        <v>1972</v>
      </c>
    </row>
    <row r="3189" spans="2:9" hidden="1" x14ac:dyDescent="0.2">
      <c r="B3189" t="str">
        <f t="shared" si="49"/>
        <v>201910apartmentaverage3+_bed_rateNorth Vancouver CY</v>
      </c>
      <c r="C3189">
        <v>2019</v>
      </c>
      <c r="D3189">
        <v>10</v>
      </c>
      <c r="E3189" t="s">
        <v>65</v>
      </c>
      <c r="F3189" t="s">
        <v>59</v>
      </c>
      <c r="G3189" t="s">
        <v>55</v>
      </c>
      <c r="H3189" t="s">
        <v>33</v>
      </c>
      <c r="I3189">
        <v>2626</v>
      </c>
    </row>
    <row r="3190" spans="2:9" hidden="1" x14ac:dyDescent="0.2">
      <c r="B3190" t="str">
        <f t="shared" si="49"/>
        <v>201910apartmentaverage3+_bed_rateNorth Vancouver DM</v>
      </c>
      <c r="C3190">
        <v>2019</v>
      </c>
      <c r="D3190">
        <v>10</v>
      </c>
      <c r="E3190" t="s">
        <v>65</v>
      </c>
      <c r="F3190" t="s">
        <v>59</v>
      </c>
      <c r="G3190" t="s">
        <v>55</v>
      </c>
      <c r="H3190" t="s">
        <v>34</v>
      </c>
      <c r="I3190">
        <v>1865</v>
      </c>
    </row>
    <row r="3191" spans="2:9" hidden="1" x14ac:dyDescent="0.2">
      <c r="B3191" t="str">
        <f t="shared" si="49"/>
        <v>201910apartmentaverage3+_bed_rateWest Vancouver</v>
      </c>
      <c r="C3191">
        <v>2019</v>
      </c>
      <c r="D3191">
        <v>10</v>
      </c>
      <c r="E3191" t="s">
        <v>65</v>
      </c>
      <c r="F3191" t="s">
        <v>59</v>
      </c>
      <c r="G3191" t="s">
        <v>55</v>
      </c>
      <c r="H3191" t="s">
        <v>35</v>
      </c>
      <c r="I3191">
        <v>3743</v>
      </c>
    </row>
    <row r="3192" spans="2:9" hidden="1" x14ac:dyDescent="0.2">
      <c r="B3192" t="str">
        <f t="shared" si="49"/>
        <v>201910apartmentaverage3+_bed_rateRichmond</v>
      </c>
      <c r="C3192">
        <v>2019</v>
      </c>
      <c r="D3192">
        <v>10</v>
      </c>
      <c r="E3192" t="s">
        <v>65</v>
      </c>
      <c r="F3192" t="s">
        <v>59</v>
      </c>
      <c r="G3192" t="s">
        <v>55</v>
      </c>
      <c r="H3192" t="s">
        <v>36</v>
      </c>
      <c r="I3192">
        <v>1790</v>
      </c>
    </row>
    <row r="3193" spans="2:9" hidden="1" x14ac:dyDescent="0.2">
      <c r="B3193" t="str">
        <f t="shared" si="49"/>
        <v>201910apartmentaverage3+_bed_rateDelta</v>
      </c>
      <c r="C3193">
        <v>2019</v>
      </c>
      <c r="D3193">
        <v>10</v>
      </c>
      <c r="E3193" t="s">
        <v>65</v>
      </c>
      <c r="F3193" t="s">
        <v>59</v>
      </c>
      <c r="G3193" t="s">
        <v>55</v>
      </c>
      <c r="H3193" t="s">
        <v>37</v>
      </c>
      <c r="I3193" t="s">
        <v>14</v>
      </c>
    </row>
    <row r="3194" spans="2:9" hidden="1" x14ac:dyDescent="0.2">
      <c r="B3194" t="str">
        <f t="shared" si="49"/>
        <v>201910apartmentaverage3+_bed_rateSurrey</v>
      </c>
      <c r="C3194">
        <v>2019</v>
      </c>
      <c r="D3194">
        <v>10</v>
      </c>
      <c r="E3194" t="s">
        <v>65</v>
      </c>
      <c r="F3194" t="s">
        <v>59</v>
      </c>
      <c r="G3194" t="s">
        <v>55</v>
      </c>
      <c r="H3194" t="s">
        <v>38</v>
      </c>
      <c r="I3194">
        <v>1346</v>
      </c>
    </row>
    <row r="3195" spans="2:9" hidden="1" x14ac:dyDescent="0.2">
      <c r="B3195" t="str">
        <f t="shared" si="49"/>
        <v>201910apartmentaverage3+_bed_rateWhite Rock</v>
      </c>
      <c r="C3195">
        <v>2019</v>
      </c>
      <c r="D3195">
        <v>10</v>
      </c>
      <c r="E3195" t="s">
        <v>65</v>
      </c>
      <c r="F3195" t="s">
        <v>59</v>
      </c>
      <c r="G3195" t="s">
        <v>55</v>
      </c>
      <c r="H3195" t="s">
        <v>39</v>
      </c>
      <c r="I3195" t="s">
        <v>14</v>
      </c>
    </row>
    <row r="3196" spans="2:9" hidden="1" x14ac:dyDescent="0.2">
      <c r="B3196" t="str">
        <f t="shared" si="49"/>
        <v>201910apartmentaverage3+_bed_rateLangley City and Langley DM</v>
      </c>
      <c r="C3196">
        <v>2019</v>
      </c>
      <c r="D3196">
        <v>10</v>
      </c>
      <c r="E3196" t="s">
        <v>65</v>
      </c>
      <c r="F3196" t="s">
        <v>59</v>
      </c>
      <c r="G3196" t="s">
        <v>55</v>
      </c>
      <c r="H3196" t="s">
        <v>40</v>
      </c>
      <c r="I3196">
        <v>2099</v>
      </c>
    </row>
    <row r="3197" spans="2:9" hidden="1" x14ac:dyDescent="0.2">
      <c r="B3197" t="str">
        <f t="shared" si="49"/>
        <v>201910apartmentaverage3+_bed_rateTri-Cities</v>
      </c>
      <c r="C3197">
        <v>2019</v>
      </c>
      <c r="D3197">
        <v>10</v>
      </c>
      <c r="E3197" t="s">
        <v>65</v>
      </c>
      <c r="F3197" t="s">
        <v>59</v>
      </c>
      <c r="G3197" t="s">
        <v>55</v>
      </c>
      <c r="H3197" t="s">
        <v>41</v>
      </c>
      <c r="I3197">
        <v>1455</v>
      </c>
    </row>
    <row r="3198" spans="2:9" hidden="1" x14ac:dyDescent="0.2">
      <c r="B3198" t="str">
        <f t="shared" si="49"/>
        <v>201910apartmentaverage3+_bed_rateMaple Ridge/Pitt Meadows</v>
      </c>
      <c r="C3198">
        <v>2019</v>
      </c>
      <c r="D3198">
        <v>10</v>
      </c>
      <c r="E3198" t="s">
        <v>65</v>
      </c>
      <c r="F3198" t="s">
        <v>59</v>
      </c>
      <c r="G3198" t="s">
        <v>55</v>
      </c>
      <c r="H3198" t="s">
        <v>42</v>
      </c>
      <c r="I3198">
        <v>1542</v>
      </c>
    </row>
    <row r="3199" spans="2:9" hidden="1" x14ac:dyDescent="0.2">
      <c r="B3199" t="str">
        <f t="shared" si="49"/>
        <v>201910apartmentaverage3+_bed_rateVancouver</v>
      </c>
      <c r="C3199">
        <v>2019</v>
      </c>
      <c r="D3199">
        <v>10</v>
      </c>
      <c r="E3199" t="s">
        <v>65</v>
      </c>
      <c r="F3199" t="s">
        <v>59</v>
      </c>
      <c r="G3199" t="s">
        <v>55</v>
      </c>
      <c r="H3199" t="s">
        <v>43</v>
      </c>
      <c r="I3199">
        <v>2063</v>
      </c>
    </row>
    <row r="3200" spans="2:9" hidden="1" x14ac:dyDescent="0.2">
      <c r="B3200" t="str">
        <f t="shared" si="49"/>
        <v>201810apartmentaverage3+_bed_rateWest End/Stanley Park</v>
      </c>
      <c r="C3200">
        <v>2018</v>
      </c>
      <c r="D3200">
        <v>10</v>
      </c>
      <c r="E3200" t="s">
        <v>65</v>
      </c>
      <c r="F3200" t="s">
        <v>59</v>
      </c>
      <c r="G3200" t="s">
        <v>55</v>
      </c>
      <c r="H3200" t="s">
        <v>12</v>
      </c>
      <c r="I3200">
        <v>3201</v>
      </c>
    </row>
    <row r="3201" spans="2:9" x14ac:dyDescent="0.2">
      <c r="B3201" t="str">
        <f t="shared" si="49"/>
        <v>201810apartmentaverage3+_bed_rateEnglish Bay</v>
      </c>
      <c r="C3201">
        <v>2018</v>
      </c>
      <c r="D3201">
        <v>10</v>
      </c>
      <c r="E3201" t="s">
        <v>65</v>
      </c>
      <c r="F3201" t="s">
        <v>59</v>
      </c>
      <c r="G3201" t="s">
        <v>55</v>
      </c>
      <c r="H3201" t="s">
        <v>16</v>
      </c>
      <c r="I3201">
        <v>3586</v>
      </c>
    </row>
    <row r="3202" spans="2:9" hidden="1" x14ac:dyDescent="0.2">
      <c r="B3202" t="str">
        <f t="shared" si="49"/>
        <v>201810apartmentaverage3+_bed_rateDowntown</v>
      </c>
      <c r="C3202">
        <v>2018</v>
      </c>
      <c r="D3202">
        <v>10</v>
      </c>
      <c r="E3202" t="s">
        <v>65</v>
      </c>
      <c r="F3202" t="s">
        <v>59</v>
      </c>
      <c r="G3202" t="s">
        <v>55</v>
      </c>
      <c r="H3202" t="s">
        <v>17</v>
      </c>
      <c r="I3202">
        <v>3511</v>
      </c>
    </row>
    <row r="3203" spans="2:9" hidden="1" x14ac:dyDescent="0.2">
      <c r="B3203" t="str">
        <f t="shared" si="49"/>
        <v>201810apartmentaverage3+_bed_rateSouth Granville/Oak</v>
      </c>
      <c r="C3203">
        <v>2018</v>
      </c>
      <c r="D3203">
        <v>10</v>
      </c>
      <c r="E3203" t="s">
        <v>65</v>
      </c>
      <c r="F3203" t="s">
        <v>59</v>
      </c>
      <c r="G3203" t="s">
        <v>55</v>
      </c>
      <c r="H3203" t="s">
        <v>19</v>
      </c>
      <c r="I3203">
        <v>2370</v>
      </c>
    </row>
    <row r="3204" spans="2:9" hidden="1" x14ac:dyDescent="0.2">
      <c r="B3204" t="str">
        <f t="shared" si="49"/>
        <v>201810apartmentaverage3+_bed_rateKitsilano/Point Grey</v>
      </c>
      <c r="C3204">
        <v>2018</v>
      </c>
      <c r="D3204">
        <v>10</v>
      </c>
      <c r="E3204" t="s">
        <v>65</v>
      </c>
      <c r="F3204" t="s">
        <v>59</v>
      </c>
      <c r="G3204" t="s">
        <v>55</v>
      </c>
      <c r="H3204" t="s">
        <v>20</v>
      </c>
      <c r="I3204" t="s">
        <v>14</v>
      </c>
    </row>
    <row r="3205" spans="2:9" hidden="1" x14ac:dyDescent="0.2">
      <c r="B3205" t="str">
        <f t="shared" si="49"/>
        <v>201810apartmentaverage3+_bed_rateWestside/Kerrisdale</v>
      </c>
      <c r="C3205">
        <v>2018</v>
      </c>
      <c r="D3205">
        <v>10</v>
      </c>
      <c r="E3205" t="s">
        <v>65</v>
      </c>
      <c r="F3205" t="s">
        <v>59</v>
      </c>
      <c r="G3205" t="s">
        <v>55</v>
      </c>
      <c r="H3205" t="s">
        <v>21</v>
      </c>
      <c r="I3205">
        <v>3082</v>
      </c>
    </row>
    <row r="3206" spans="2:9" hidden="1" x14ac:dyDescent="0.2">
      <c r="B3206" t="str">
        <f t="shared" ref="B3206:B3269" si="50">C3206&amp;D3206&amp;E3206&amp;F3206&amp;G3206&amp;H3206</f>
        <v>201810apartmentaverage3+_bed_rateMarpole</v>
      </c>
      <c r="C3206">
        <v>2018</v>
      </c>
      <c r="D3206">
        <v>10</v>
      </c>
      <c r="E3206" t="s">
        <v>65</v>
      </c>
      <c r="F3206" t="s">
        <v>59</v>
      </c>
      <c r="G3206" t="s">
        <v>55</v>
      </c>
      <c r="H3206" t="s">
        <v>23</v>
      </c>
      <c r="I3206">
        <v>1477</v>
      </c>
    </row>
    <row r="3207" spans="2:9" hidden="1" x14ac:dyDescent="0.2">
      <c r="B3207" t="str">
        <f t="shared" si="50"/>
        <v>201810apartmentaverage3+_bed_rateMount Pleasant/Renfrew Heights</v>
      </c>
      <c r="C3207">
        <v>2018</v>
      </c>
      <c r="D3207">
        <v>10</v>
      </c>
      <c r="E3207" t="s">
        <v>65</v>
      </c>
      <c r="F3207" t="s">
        <v>59</v>
      </c>
      <c r="G3207" t="s">
        <v>55</v>
      </c>
      <c r="H3207" t="s">
        <v>24</v>
      </c>
      <c r="I3207" t="s">
        <v>14</v>
      </c>
    </row>
    <row r="3208" spans="2:9" hidden="1" x14ac:dyDescent="0.2">
      <c r="B3208" t="str">
        <f t="shared" si="50"/>
        <v>201810apartmentaverage3+_bed_rateEast Hastings</v>
      </c>
      <c r="C3208">
        <v>2018</v>
      </c>
      <c r="D3208">
        <v>10</v>
      </c>
      <c r="E3208" t="s">
        <v>65</v>
      </c>
      <c r="F3208" t="s">
        <v>59</v>
      </c>
      <c r="G3208" t="s">
        <v>55</v>
      </c>
      <c r="H3208" t="s">
        <v>25</v>
      </c>
      <c r="I3208">
        <v>1466</v>
      </c>
    </row>
    <row r="3209" spans="2:9" hidden="1" x14ac:dyDescent="0.2">
      <c r="B3209" t="str">
        <f t="shared" si="50"/>
        <v>201810apartmentaverage3+_bed_rateSoutheast Vancouver</v>
      </c>
      <c r="C3209">
        <v>2018</v>
      </c>
      <c r="D3209">
        <v>10</v>
      </c>
      <c r="E3209" t="s">
        <v>65</v>
      </c>
      <c r="F3209" t="s">
        <v>59</v>
      </c>
      <c r="G3209" t="s">
        <v>55</v>
      </c>
      <c r="H3209" t="s">
        <v>26</v>
      </c>
      <c r="I3209">
        <v>1365</v>
      </c>
    </row>
    <row r="3210" spans="2:9" hidden="1" x14ac:dyDescent="0.2">
      <c r="B3210" t="str">
        <f t="shared" si="50"/>
        <v>201810apartmentaverage3+_bed_rateUniversity Endowment Lands</v>
      </c>
      <c r="C3210">
        <v>2018</v>
      </c>
      <c r="D3210">
        <v>10</v>
      </c>
      <c r="E3210" t="s">
        <v>65</v>
      </c>
      <c r="F3210" t="s">
        <v>59</v>
      </c>
      <c r="G3210" t="s">
        <v>55</v>
      </c>
      <c r="H3210" t="s">
        <v>27</v>
      </c>
      <c r="I3210">
        <v>2829</v>
      </c>
    </row>
    <row r="3211" spans="2:9" hidden="1" x14ac:dyDescent="0.2">
      <c r="B3211" t="str">
        <f t="shared" si="50"/>
        <v>201810apartmentaverage3+_bed_rateCentral Park/Metrotown</v>
      </c>
      <c r="C3211">
        <v>2018</v>
      </c>
      <c r="D3211">
        <v>10</v>
      </c>
      <c r="E3211" t="s">
        <v>65</v>
      </c>
      <c r="F3211" t="s">
        <v>59</v>
      </c>
      <c r="G3211" t="s">
        <v>55</v>
      </c>
      <c r="H3211" t="s">
        <v>28</v>
      </c>
      <c r="I3211">
        <v>1919</v>
      </c>
    </row>
    <row r="3212" spans="2:9" hidden="1" x14ac:dyDescent="0.2">
      <c r="B3212" t="str">
        <f t="shared" si="50"/>
        <v>201810apartmentaverage3+_bed_rateSoutheast Burnaby</v>
      </c>
      <c r="C3212">
        <v>2018</v>
      </c>
      <c r="D3212">
        <v>10</v>
      </c>
      <c r="E3212" t="s">
        <v>65</v>
      </c>
      <c r="F3212" t="s">
        <v>59</v>
      </c>
      <c r="G3212" t="s">
        <v>55</v>
      </c>
      <c r="H3212" t="s">
        <v>29</v>
      </c>
      <c r="I3212">
        <v>1294</v>
      </c>
    </row>
    <row r="3213" spans="2:9" hidden="1" x14ac:dyDescent="0.2">
      <c r="B3213" t="str">
        <f t="shared" si="50"/>
        <v>201810apartmentaverage3+_bed_rateNorth Burnaby</v>
      </c>
      <c r="C3213">
        <v>2018</v>
      </c>
      <c r="D3213">
        <v>10</v>
      </c>
      <c r="E3213" t="s">
        <v>65</v>
      </c>
      <c r="F3213" t="s">
        <v>59</v>
      </c>
      <c r="G3213" t="s">
        <v>55</v>
      </c>
      <c r="H3213" t="s">
        <v>31</v>
      </c>
      <c r="I3213">
        <v>1914</v>
      </c>
    </row>
    <row r="3214" spans="2:9" hidden="1" x14ac:dyDescent="0.2">
      <c r="B3214" t="str">
        <f t="shared" si="50"/>
        <v>201810apartmentaverage3+_bed_rateNew Westminster</v>
      </c>
      <c r="C3214">
        <v>2018</v>
      </c>
      <c r="D3214">
        <v>10</v>
      </c>
      <c r="E3214" t="s">
        <v>65</v>
      </c>
      <c r="F3214" t="s">
        <v>59</v>
      </c>
      <c r="G3214" t="s">
        <v>55</v>
      </c>
      <c r="H3214" t="s">
        <v>32</v>
      </c>
      <c r="I3214">
        <v>1860</v>
      </c>
    </row>
    <row r="3215" spans="2:9" hidden="1" x14ac:dyDescent="0.2">
      <c r="B3215" t="str">
        <f t="shared" si="50"/>
        <v>201810apartmentaverage3+_bed_rateNorth Vancouver CY</v>
      </c>
      <c r="C3215">
        <v>2018</v>
      </c>
      <c r="D3215">
        <v>10</v>
      </c>
      <c r="E3215" t="s">
        <v>65</v>
      </c>
      <c r="F3215" t="s">
        <v>59</v>
      </c>
      <c r="G3215" t="s">
        <v>55</v>
      </c>
      <c r="H3215" t="s">
        <v>33</v>
      </c>
      <c r="I3215">
        <v>2457</v>
      </c>
    </row>
    <row r="3216" spans="2:9" hidden="1" x14ac:dyDescent="0.2">
      <c r="B3216" t="str">
        <f t="shared" si="50"/>
        <v>201810apartmentaverage3+_bed_rateNorth Vancouver DM</v>
      </c>
      <c r="C3216">
        <v>2018</v>
      </c>
      <c r="D3216">
        <v>10</v>
      </c>
      <c r="E3216" t="s">
        <v>65</v>
      </c>
      <c r="F3216" t="s">
        <v>59</v>
      </c>
      <c r="G3216" t="s">
        <v>55</v>
      </c>
      <c r="H3216" t="s">
        <v>34</v>
      </c>
      <c r="I3216">
        <v>1780</v>
      </c>
    </row>
    <row r="3217" spans="2:9" hidden="1" x14ac:dyDescent="0.2">
      <c r="B3217" t="str">
        <f t="shared" si="50"/>
        <v>201810apartmentaverage3+_bed_rateWest Vancouver</v>
      </c>
      <c r="C3217">
        <v>2018</v>
      </c>
      <c r="D3217">
        <v>10</v>
      </c>
      <c r="E3217" t="s">
        <v>65</v>
      </c>
      <c r="F3217" t="s">
        <v>59</v>
      </c>
      <c r="G3217" t="s">
        <v>55</v>
      </c>
      <c r="H3217" t="s">
        <v>35</v>
      </c>
      <c r="I3217">
        <v>3621</v>
      </c>
    </row>
    <row r="3218" spans="2:9" hidden="1" x14ac:dyDescent="0.2">
      <c r="B3218" t="str">
        <f t="shared" si="50"/>
        <v>201810apartmentaverage3+_bed_rateRichmond</v>
      </c>
      <c r="C3218">
        <v>2018</v>
      </c>
      <c r="D3218">
        <v>10</v>
      </c>
      <c r="E3218" t="s">
        <v>65</v>
      </c>
      <c r="F3218" t="s">
        <v>59</v>
      </c>
      <c r="G3218" t="s">
        <v>55</v>
      </c>
      <c r="H3218" t="s">
        <v>36</v>
      </c>
      <c r="I3218">
        <v>1730</v>
      </c>
    </row>
    <row r="3219" spans="2:9" hidden="1" x14ac:dyDescent="0.2">
      <c r="B3219" t="str">
        <f t="shared" si="50"/>
        <v>201810apartmentaverage3+_bed_rateDelta</v>
      </c>
      <c r="C3219">
        <v>2018</v>
      </c>
      <c r="D3219">
        <v>10</v>
      </c>
      <c r="E3219" t="s">
        <v>65</v>
      </c>
      <c r="F3219" t="s">
        <v>59</v>
      </c>
      <c r="G3219" t="s">
        <v>55</v>
      </c>
      <c r="H3219" t="s">
        <v>37</v>
      </c>
      <c r="I3219" t="s">
        <v>14</v>
      </c>
    </row>
    <row r="3220" spans="2:9" hidden="1" x14ac:dyDescent="0.2">
      <c r="B3220" t="str">
        <f t="shared" si="50"/>
        <v>201810apartmentaverage3+_bed_rateSurrey</v>
      </c>
      <c r="C3220">
        <v>2018</v>
      </c>
      <c r="D3220">
        <v>10</v>
      </c>
      <c r="E3220" t="s">
        <v>65</v>
      </c>
      <c r="F3220" t="s">
        <v>59</v>
      </c>
      <c r="G3220" t="s">
        <v>55</v>
      </c>
      <c r="H3220" t="s">
        <v>38</v>
      </c>
      <c r="I3220">
        <v>1307</v>
      </c>
    </row>
    <row r="3221" spans="2:9" hidden="1" x14ac:dyDescent="0.2">
      <c r="B3221" t="str">
        <f t="shared" si="50"/>
        <v>201810apartmentaverage3+_bed_rateWhite Rock</v>
      </c>
      <c r="C3221">
        <v>2018</v>
      </c>
      <c r="D3221">
        <v>10</v>
      </c>
      <c r="E3221" t="s">
        <v>65</v>
      </c>
      <c r="F3221" t="s">
        <v>59</v>
      </c>
      <c r="G3221" t="s">
        <v>55</v>
      </c>
      <c r="H3221" t="s">
        <v>39</v>
      </c>
      <c r="I3221" t="s">
        <v>14</v>
      </c>
    </row>
    <row r="3222" spans="2:9" hidden="1" x14ac:dyDescent="0.2">
      <c r="B3222" t="str">
        <f t="shared" si="50"/>
        <v>201810apartmentaverage3+_bed_rateLangley City and Langley DM</v>
      </c>
      <c r="C3222">
        <v>2018</v>
      </c>
      <c r="D3222">
        <v>10</v>
      </c>
      <c r="E3222" t="s">
        <v>65</v>
      </c>
      <c r="F3222" t="s">
        <v>59</v>
      </c>
      <c r="G3222" t="s">
        <v>55</v>
      </c>
      <c r="H3222" t="s">
        <v>40</v>
      </c>
      <c r="I3222">
        <v>1719</v>
      </c>
    </row>
    <row r="3223" spans="2:9" hidden="1" x14ac:dyDescent="0.2">
      <c r="B3223" t="str">
        <f t="shared" si="50"/>
        <v>201810apartmentaverage3+_bed_rateTri-Cities</v>
      </c>
      <c r="C3223">
        <v>2018</v>
      </c>
      <c r="D3223">
        <v>10</v>
      </c>
      <c r="E3223" t="s">
        <v>65</v>
      </c>
      <c r="F3223" t="s">
        <v>59</v>
      </c>
      <c r="G3223" t="s">
        <v>55</v>
      </c>
      <c r="H3223" t="s">
        <v>41</v>
      </c>
      <c r="I3223">
        <v>1370</v>
      </c>
    </row>
    <row r="3224" spans="2:9" hidden="1" x14ac:dyDescent="0.2">
      <c r="B3224" t="str">
        <f t="shared" si="50"/>
        <v>201810apartmentaverage3+_bed_rateMaple Ridge/Pitt Meadows</v>
      </c>
      <c r="C3224">
        <v>2018</v>
      </c>
      <c r="D3224">
        <v>10</v>
      </c>
      <c r="E3224" t="s">
        <v>65</v>
      </c>
      <c r="F3224" t="s">
        <v>59</v>
      </c>
      <c r="G3224" t="s">
        <v>55</v>
      </c>
      <c r="H3224" t="s">
        <v>42</v>
      </c>
      <c r="I3224">
        <v>1444</v>
      </c>
    </row>
    <row r="3225" spans="2:9" hidden="1" x14ac:dyDescent="0.2">
      <c r="B3225" t="str">
        <f t="shared" si="50"/>
        <v>201810apartmentaverage3+_bed_rateVancouver</v>
      </c>
      <c r="C3225">
        <v>2018</v>
      </c>
      <c r="D3225">
        <v>10</v>
      </c>
      <c r="E3225" t="s">
        <v>65</v>
      </c>
      <c r="F3225" t="s">
        <v>59</v>
      </c>
      <c r="G3225" t="s">
        <v>55</v>
      </c>
      <c r="H3225" t="s">
        <v>43</v>
      </c>
      <c r="I3225">
        <v>1921</v>
      </c>
    </row>
    <row r="3226" spans="2:9" hidden="1" x14ac:dyDescent="0.2">
      <c r="B3226" t="str">
        <f t="shared" si="50"/>
        <v>201710apartmentaverage3+_bed_rateWest End/Stanley Park</v>
      </c>
      <c r="C3226">
        <v>2017</v>
      </c>
      <c r="D3226">
        <v>10</v>
      </c>
      <c r="E3226" t="s">
        <v>65</v>
      </c>
      <c r="F3226" t="s">
        <v>59</v>
      </c>
      <c r="G3226" t="s">
        <v>55</v>
      </c>
      <c r="H3226" t="s">
        <v>12</v>
      </c>
      <c r="I3226">
        <v>3150</v>
      </c>
    </row>
    <row r="3227" spans="2:9" x14ac:dyDescent="0.2">
      <c r="B3227" t="str">
        <f t="shared" si="50"/>
        <v>201710apartmentaverage3+_bed_rateEnglish Bay</v>
      </c>
      <c r="C3227">
        <v>2017</v>
      </c>
      <c r="D3227">
        <v>10</v>
      </c>
      <c r="E3227" t="s">
        <v>65</v>
      </c>
      <c r="F3227" t="s">
        <v>59</v>
      </c>
      <c r="G3227" t="s">
        <v>55</v>
      </c>
      <c r="H3227" t="s">
        <v>16</v>
      </c>
      <c r="I3227">
        <v>2723</v>
      </c>
    </row>
    <row r="3228" spans="2:9" hidden="1" x14ac:dyDescent="0.2">
      <c r="B3228" t="str">
        <f t="shared" si="50"/>
        <v>201710apartmentaverage3+_bed_rateDowntown</v>
      </c>
      <c r="C3228">
        <v>2017</v>
      </c>
      <c r="D3228">
        <v>10</v>
      </c>
      <c r="E3228" t="s">
        <v>65</v>
      </c>
      <c r="F3228" t="s">
        <v>59</v>
      </c>
      <c r="G3228" t="s">
        <v>55</v>
      </c>
      <c r="H3228" t="s">
        <v>17</v>
      </c>
      <c r="I3228" t="s">
        <v>14</v>
      </c>
    </row>
    <row r="3229" spans="2:9" hidden="1" x14ac:dyDescent="0.2">
      <c r="B3229" t="str">
        <f t="shared" si="50"/>
        <v>201710apartmentaverage3+_bed_rateSouth Granville/Oak</v>
      </c>
      <c r="C3229">
        <v>2017</v>
      </c>
      <c r="D3229">
        <v>10</v>
      </c>
      <c r="E3229" t="s">
        <v>65</v>
      </c>
      <c r="F3229" t="s">
        <v>59</v>
      </c>
      <c r="G3229" t="s">
        <v>55</v>
      </c>
      <c r="H3229" t="s">
        <v>19</v>
      </c>
      <c r="I3229">
        <v>2154</v>
      </c>
    </row>
    <row r="3230" spans="2:9" hidden="1" x14ac:dyDescent="0.2">
      <c r="B3230" t="str">
        <f t="shared" si="50"/>
        <v>201710apartmentaverage3+_bed_rateKitsilano/Point Grey</v>
      </c>
      <c r="C3230">
        <v>2017</v>
      </c>
      <c r="D3230">
        <v>10</v>
      </c>
      <c r="E3230" t="s">
        <v>65</v>
      </c>
      <c r="F3230" t="s">
        <v>59</v>
      </c>
      <c r="G3230" t="s">
        <v>55</v>
      </c>
      <c r="H3230" t="s">
        <v>20</v>
      </c>
      <c r="I3230">
        <v>2727</v>
      </c>
    </row>
    <row r="3231" spans="2:9" hidden="1" x14ac:dyDescent="0.2">
      <c r="B3231" t="str">
        <f t="shared" si="50"/>
        <v>201710apartmentaverage3+_bed_rateWestside/Kerrisdale</v>
      </c>
      <c r="C3231">
        <v>2017</v>
      </c>
      <c r="D3231">
        <v>10</v>
      </c>
      <c r="E3231" t="s">
        <v>65</v>
      </c>
      <c r="F3231" t="s">
        <v>59</v>
      </c>
      <c r="G3231" t="s">
        <v>55</v>
      </c>
      <c r="H3231" t="s">
        <v>21</v>
      </c>
      <c r="I3231">
        <v>2899</v>
      </c>
    </row>
    <row r="3232" spans="2:9" hidden="1" x14ac:dyDescent="0.2">
      <c r="B3232" t="str">
        <f t="shared" si="50"/>
        <v>201710apartmentaverage3+_bed_rateMarpole</v>
      </c>
      <c r="C3232">
        <v>2017</v>
      </c>
      <c r="D3232">
        <v>10</v>
      </c>
      <c r="E3232" t="s">
        <v>65</v>
      </c>
      <c r="F3232" t="s">
        <v>59</v>
      </c>
      <c r="G3232" t="s">
        <v>55</v>
      </c>
      <c r="H3232" t="s">
        <v>23</v>
      </c>
      <c r="I3232">
        <v>1397</v>
      </c>
    </row>
    <row r="3233" spans="2:9" hidden="1" x14ac:dyDescent="0.2">
      <c r="B3233" t="str">
        <f t="shared" si="50"/>
        <v>201710apartmentaverage3+_bed_rateMount Pleasant/Renfrew Heights</v>
      </c>
      <c r="C3233">
        <v>2017</v>
      </c>
      <c r="D3233">
        <v>10</v>
      </c>
      <c r="E3233" t="s">
        <v>65</v>
      </c>
      <c r="F3233" t="s">
        <v>59</v>
      </c>
      <c r="G3233" t="s">
        <v>55</v>
      </c>
      <c r="H3233" t="s">
        <v>24</v>
      </c>
      <c r="I3233">
        <v>1686</v>
      </c>
    </row>
    <row r="3234" spans="2:9" hidden="1" x14ac:dyDescent="0.2">
      <c r="B3234" t="str">
        <f t="shared" si="50"/>
        <v>201710apartmentaverage3+_bed_rateEast Hastings</v>
      </c>
      <c r="C3234">
        <v>2017</v>
      </c>
      <c r="D3234">
        <v>10</v>
      </c>
      <c r="E3234" t="s">
        <v>65</v>
      </c>
      <c r="F3234" t="s">
        <v>59</v>
      </c>
      <c r="G3234" t="s">
        <v>55</v>
      </c>
      <c r="H3234" t="s">
        <v>25</v>
      </c>
      <c r="I3234">
        <v>1482</v>
      </c>
    </row>
    <row r="3235" spans="2:9" hidden="1" x14ac:dyDescent="0.2">
      <c r="B3235" t="str">
        <f t="shared" si="50"/>
        <v>201710apartmentaverage3+_bed_rateSoutheast Vancouver</v>
      </c>
      <c r="C3235">
        <v>2017</v>
      </c>
      <c r="D3235">
        <v>10</v>
      </c>
      <c r="E3235" t="s">
        <v>65</v>
      </c>
      <c r="F3235" t="s">
        <v>59</v>
      </c>
      <c r="G3235" t="s">
        <v>55</v>
      </c>
      <c r="H3235" t="s">
        <v>26</v>
      </c>
      <c r="I3235">
        <v>1337</v>
      </c>
    </row>
    <row r="3236" spans="2:9" hidden="1" x14ac:dyDescent="0.2">
      <c r="B3236" t="str">
        <f t="shared" si="50"/>
        <v>201710apartmentaverage3+_bed_rateUniversity Endowment Lands</v>
      </c>
      <c r="C3236">
        <v>2017</v>
      </c>
      <c r="D3236">
        <v>10</v>
      </c>
      <c r="E3236" t="s">
        <v>65</v>
      </c>
      <c r="F3236" t="s">
        <v>59</v>
      </c>
      <c r="G3236" t="s">
        <v>55</v>
      </c>
      <c r="H3236" t="s">
        <v>27</v>
      </c>
      <c r="I3236">
        <v>2623</v>
      </c>
    </row>
    <row r="3237" spans="2:9" hidden="1" x14ac:dyDescent="0.2">
      <c r="B3237" t="str">
        <f t="shared" si="50"/>
        <v>201710apartmentaverage3+_bed_rateCentral Park/Metrotown</v>
      </c>
      <c r="C3237">
        <v>2017</v>
      </c>
      <c r="D3237">
        <v>10</v>
      </c>
      <c r="E3237" t="s">
        <v>65</v>
      </c>
      <c r="F3237" t="s">
        <v>59</v>
      </c>
      <c r="G3237" t="s">
        <v>55</v>
      </c>
      <c r="H3237" t="s">
        <v>28</v>
      </c>
      <c r="I3237">
        <v>1764</v>
      </c>
    </row>
    <row r="3238" spans="2:9" hidden="1" x14ac:dyDescent="0.2">
      <c r="B3238" t="str">
        <f t="shared" si="50"/>
        <v>201710apartmentaverage3+_bed_rateSoutheast Burnaby</v>
      </c>
      <c r="C3238">
        <v>2017</v>
      </c>
      <c r="D3238">
        <v>10</v>
      </c>
      <c r="E3238" t="s">
        <v>65</v>
      </c>
      <c r="F3238" t="s">
        <v>59</v>
      </c>
      <c r="G3238" t="s">
        <v>55</v>
      </c>
      <c r="H3238" t="s">
        <v>29</v>
      </c>
      <c r="I3238">
        <v>1266</v>
      </c>
    </row>
    <row r="3239" spans="2:9" hidden="1" x14ac:dyDescent="0.2">
      <c r="B3239" t="str">
        <f t="shared" si="50"/>
        <v>201710apartmentaverage3+_bed_rateNorth Burnaby</v>
      </c>
      <c r="C3239">
        <v>2017</v>
      </c>
      <c r="D3239">
        <v>10</v>
      </c>
      <c r="E3239" t="s">
        <v>65</v>
      </c>
      <c r="F3239" t="s">
        <v>59</v>
      </c>
      <c r="G3239" t="s">
        <v>55</v>
      </c>
      <c r="H3239" t="s">
        <v>31</v>
      </c>
      <c r="I3239">
        <v>1839</v>
      </c>
    </row>
    <row r="3240" spans="2:9" hidden="1" x14ac:dyDescent="0.2">
      <c r="B3240" t="str">
        <f t="shared" si="50"/>
        <v>201710apartmentaverage3+_bed_rateNew Westminster</v>
      </c>
      <c r="C3240">
        <v>2017</v>
      </c>
      <c r="D3240">
        <v>10</v>
      </c>
      <c r="E3240" t="s">
        <v>65</v>
      </c>
      <c r="F3240" t="s">
        <v>59</v>
      </c>
      <c r="G3240" t="s">
        <v>55</v>
      </c>
      <c r="H3240" t="s">
        <v>32</v>
      </c>
      <c r="I3240">
        <v>1632</v>
      </c>
    </row>
    <row r="3241" spans="2:9" hidden="1" x14ac:dyDescent="0.2">
      <c r="B3241" t="str">
        <f t="shared" si="50"/>
        <v>201710apartmentaverage3+_bed_rateNorth Vancouver CY</v>
      </c>
      <c r="C3241">
        <v>2017</v>
      </c>
      <c r="D3241">
        <v>10</v>
      </c>
      <c r="E3241" t="s">
        <v>65</v>
      </c>
      <c r="F3241" t="s">
        <v>59</v>
      </c>
      <c r="G3241" t="s">
        <v>55</v>
      </c>
      <c r="H3241" t="s">
        <v>33</v>
      </c>
      <c r="I3241">
        <v>2022</v>
      </c>
    </row>
    <row r="3242" spans="2:9" hidden="1" x14ac:dyDescent="0.2">
      <c r="B3242" t="str">
        <f t="shared" si="50"/>
        <v>201710apartmentaverage3+_bed_rateNorth Vancouver DM</v>
      </c>
      <c r="C3242">
        <v>2017</v>
      </c>
      <c r="D3242">
        <v>10</v>
      </c>
      <c r="E3242" t="s">
        <v>65</v>
      </c>
      <c r="F3242" t="s">
        <v>59</v>
      </c>
      <c r="G3242" t="s">
        <v>55</v>
      </c>
      <c r="H3242" t="s">
        <v>34</v>
      </c>
      <c r="I3242">
        <v>1648</v>
      </c>
    </row>
    <row r="3243" spans="2:9" hidden="1" x14ac:dyDescent="0.2">
      <c r="B3243" t="str">
        <f t="shared" si="50"/>
        <v>201710apartmentaverage3+_bed_rateWest Vancouver</v>
      </c>
      <c r="C3243">
        <v>2017</v>
      </c>
      <c r="D3243">
        <v>10</v>
      </c>
      <c r="E3243" t="s">
        <v>65</v>
      </c>
      <c r="F3243" t="s">
        <v>59</v>
      </c>
      <c r="G3243" t="s">
        <v>55</v>
      </c>
      <c r="H3243" t="s">
        <v>35</v>
      </c>
      <c r="I3243">
        <v>3400</v>
      </c>
    </row>
    <row r="3244" spans="2:9" hidden="1" x14ac:dyDescent="0.2">
      <c r="B3244" t="str">
        <f t="shared" si="50"/>
        <v>201710apartmentaverage3+_bed_rateRichmond</v>
      </c>
      <c r="C3244">
        <v>2017</v>
      </c>
      <c r="D3244">
        <v>10</v>
      </c>
      <c r="E3244" t="s">
        <v>65</v>
      </c>
      <c r="F3244" t="s">
        <v>59</v>
      </c>
      <c r="G3244" t="s">
        <v>55</v>
      </c>
      <c r="H3244" t="s">
        <v>36</v>
      </c>
      <c r="I3244">
        <v>1698</v>
      </c>
    </row>
    <row r="3245" spans="2:9" hidden="1" x14ac:dyDescent="0.2">
      <c r="B3245" t="str">
        <f t="shared" si="50"/>
        <v>201710apartmentaverage3+_bed_rateDelta</v>
      </c>
      <c r="C3245">
        <v>2017</v>
      </c>
      <c r="D3245">
        <v>10</v>
      </c>
      <c r="E3245" t="s">
        <v>65</v>
      </c>
      <c r="F3245" t="s">
        <v>59</v>
      </c>
      <c r="G3245" t="s">
        <v>55</v>
      </c>
      <c r="H3245" t="s">
        <v>37</v>
      </c>
      <c r="I3245">
        <v>1170</v>
      </c>
    </row>
    <row r="3246" spans="2:9" hidden="1" x14ac:dyDescent="0.2">
      <c r="B3246" t="str">
        <f t="shared" si="50"/>
        <v>201710apartmentaverage3+_bed_rateSurrey</v>
      </c>
      <c r="C3246">
        <v>2017</v>
      </c>
      <c r="D3246">
        <v>10</v>
      </c>
      <c r="E3246" t="s">
        <v>65</v>
      </c>
      <c r="F3246" t="s">
        <v>59</v>
      </c>
      <c r="G3246" t="s">
        <v>55</v>
      </c>
      <c r="H3246" t="s">
        <v>38</v>
      </c>
      <c r="I3246">
        <v>1213</v>
      </c>
    </row>
    <row r="3247" spans="2:9" hidden="1" x14ac:dyDescent="0.2">
      <c r="B3247" t="str">
        <f t="shared" si="50"/>
        <v>201710apartmentaverage3+_bed_rateWhite Rock</v>
      </c>
      <c r="C3247">
        <v>2017</v>
      </c>
      <c r="D3247">
        <v>10</v>
      </c>
      <c r="E3247" t="s">
        <v>65</v>
      </c>
      <c r="F3247" t="s">
        <v>59</v>
      </c>
      <c r="G3247" t="s">
        <v>55</v>
      </c>
      <c r="H3247" t="s">
        <v>39</v>
      </c>
      <c r="I3247" t="s">
        <v>14</v>
      </c>
    </row>
    <row r="3248" spans="2:9" hidden="1" x14ac:dyDescent="0.2">
      <c r="B3248" t="str">
        <f t="shared" si="50"/>
        <v>201710apartmentaverage3+_bed_rateLangley City and Langley DM</v>
      </c>
      <c r="C3248">
        <v>2017</v>
      </c>
      <c r="D3248">
        <v>10</v>
      </c>
      <c r="E3248" t="s">
        <v>65</v>
      </c>
      <c r="F3248" t="s">
        <v>59</v>
      </c>
      <c r="G3248" t="s">
        <v>55</v>
      </c>
      <c r="H3248" t="s">
        <v>40</v>
      </c>
      <c r="I3248">
        <v>1752</v>
      </c>
    </row>
    <row r="3249" spans="2:9" hidden="1" x14ac:dyDescent="0.2">
      <c r="B3249" t="str">
        <f t="shared" si="50"/>
        <v>201710apartmentaverage3+_bed_rateTri-Cities</v>
      </c>
      <c r="C3249">
        <v>2017</v>
      </c>
      <c r="D3249">
        <v>10</v>
      </c>
      <c r="E3249" t="s">
        <v>65</v>
      </c>
      <c r="F3249" t="s">
        <v>59</v>
      </c>
      <c r="G3249" t="s">
        <v>55</v>
      </c>
      <c r="H3249" t="s">
        <v>41</v>
      </c>
      <c r="I3249">
        <v>1342</v>
      </c>
    </row>
    <row r="3250" spans="2:9" hidden="1" x14ac:dyDescent="0.2">
      <c r="B3250" t="str">
        <f t="shared" si="50"/>
        <v>201710apartmentaverage3+_bed_rateMaple Ridge/Pitt Meadows</v>
      </c>
      <c r="C3250">
        <v>2017</v>
      </c>
      <c r="D3250">
        <v>10</v>
      </c>
      <c r="E3250" t="s">
        <v>65</v>
      </c>
      <c r="F3250" t="s">
        <v>59</v>
      </c>
      <c r="G3250" t="s">
        <v>55</v>
      </c>
      <c r="H3250" t="s">
        <v>42</v>
      </c>
      <c r="I3250">
        <v>1366</v>
      </c>
    </row>
    <row r="3251" spans="2:9" hidden="1" x14ac:dyDescent="0.2">
      <c r="B3251" t="str">
        <f t="shared" si="50"/>
        <v>201710apartmentaverage3+_bed_rateVancouver</v>
      </c>
      <c r="C3251">
        <v>2017</v>
      </c>
      <c r="D3251">
        <v>10</v>
      </c>
      <c r="E3251" t="s">
        <v>65</v>
      </c>
      <c r="F3251" t="s">
        <v>59</v>
      </c>
      <c r="G3251" t="s">
        <v>55</v>
      </c>
      <c r="H3251" t="s">
        <v>43</v>
      </c>
      <c r="I3251">
        <v>1801</v>
      </c>
    </row>
    <row r="3252" spans="2:9" hidden="1" x14ac:dyDescent="0.2">
      <c r="B3252" t="str">
        <f t="shared" si="50"/>
        <v>201610apartmentaverage3+_bed_rateWest End/Stanley Park</v>
      </c>
      <c r="C3252">
        <v>2016</v>
      </c>
      <c r="D3252">
        <v>10</v>
      </c>
      <c r="E3252" t="s">
        <v>65</v>
      </c>
      <c r="F3252" t="s">
        <v>59</v>
      </c>
      <c r="G3252" t="s">
        <v>55</v>
      </c>
      <c r="H3252" t="s">
        <v>12</v>
      </c>
      <c r="I3252">
        <v>3158</v>
      </c>
    </row>
    <row r="3253" spans="2:9" x14ac:dyDescent="0.2">
      <c r="B3253" t="str">
        <f t="shared" si="50"/>
        <v>201610apartmentaverage3+_bed_rateEnglish Bay</v>
      </c>
      <c r="C3253">
        <v>2016</v>
      </c>
      <c r="D3253">
        <v>10</v>
      </c>
      <c r="E3253" t="s">
        <v>65</v>
      </c>
      <c r="F3253" t="s">
        <v>59</v>
      </c>
      <c r="G3253" t="s">
        <v>55</v>
      </c>
      <c r="H3253" t="s">
        <v>16</v>
      </c>
      <c r="I3253" t="s">
        <v>14</v>
      </c>
    </row>
    <row r="3254" spans="2:9" hidden="1" x14ac:dyDescent="0.2">
      <c r="B3254" t="str">
        <f t="shared" si="50"/>
        <v>201610apartmentaverage3+_bed_rateDowntown</v>
      </c>
      <c r="C3254">
        <v>2016</v>
      </c>
      <c r="D3254">
        <v>10</v>
      </c>
      <c r="E3254" t="s">
        <v>65</v>
      </c>
      <c r="F3254" t="s">
        <v>59</v>
      </c>
      <c r="G3254" t="s">
        <v>55</v>
      </c>
      <c r="H3254" t="s">
        <v>17</v>
      </c>
      <c r="I3254">
        <v>3105</v>
      </c>
    </row>
    <row r="3255" spans="2:9" hidden="1" x14ac:dyDescent="0.2">
      <c r="B3255" t="str">
        <f t="shared" si="50"/>
        <v>201610apartmentaverage3+_bed_rateSouth Granville/Oak</v>
      </c>
      <c r="C3255">
        <v>2016</v>
      </c>
      <c r="D3255">
        <v>10</v>
      </c>
      <c r="E3255" t="s">
        <v>65</v>
      </c>
      <c r="F3255" t="s">
        <v>59</v>
      </c>
      <c r="G3255" t="s">
        <v>55</v>
      </c>
      <c r="H3255" t="s">
        <v>19</v>
      </c>
      <c r="I3255">
        <v>2199</v>
      </c>
    </row>
    <row r="3256" spans="2:9" hidden="1" x14ac:dyDescent="0.2">
      <c r="B3256" t="str">
        <f t="shared" si="50"/>
        <v>201610apartmentaverage3+_bed_rateKitsilano/Point Grey</v>
      </c>
      <c r="C3256">
        <v>2016</v>
      </c>
      <c r="D3256">
        <v>10</v>
      </c>
      <c r="E3256" t="s">
        <v>65</v>
      </c>
      <c r="F3256" t="s">
        <v>59</v>
      </c>
      <c r="G3256" t="s">
        <v>55</v>
      </c>
      <c r="H3256" t="s">
        <v>20</v>
      </c>
      <c r="I3256">
        <v>2665</v>
      </c>
    </row>
    <row r="3257" spans="2:9" hidden="1" x14ac:dyDescent="0.2">
      <c r="B3257" t="str">
        <f t="shared" si="50"/>
        <v>201610apartmentaverage3+_bed_rateWestside/Kerrisdale</v>
      </c>
      <c r="C3257">
        <v>2016</v>
      </c>
      <c r="D3257">
        <v>10</v>
      </c>
      <c r="E3257" t="s">
        <v>65</v>
      </c>
      <c r="F3257" t="s">
        <v>59</v>
      </c>
      <c r="G3257" t="s">
        <v>55</v>
      </c>
      <c r="H3257" t="s">
        <v>21</v>
      </c>
      <c r="I3257">
        <v>2697</v>
      </c>
    </row>
    <row r="3258" spans="2:9" hidden="1" x14ac:dyDescent="0.2">
      <c r="B3258" t="str">
        <f t="shared" si="50"/>
        <v>201610apartmentaverage3+_bed_rateMarpole</v>
      </c>
      <c r="C3258">
        <v>2016</v>
      </c>
      <c r="D3258">
        <v>10</v>
      </c>
      <c r="E3258" t="s">
        <v>65</v>
      </c>
      <c r="F3258" t="s">
        <v>59</v>
      </c>
      <c r="G3258" t="s">
        <v>55</v>
      </c>
      <c r="H3258" t="s">
        <v>23</v>
      </c>
      <c r="I3258">
        <v>1394</v>
      </c>
    </row>
    <row r="3259" spans="2:9" hidden="1" x14ac:dyDescent="0.2">
      <c r="B3259" t="str">
        <f t="shared" si="50"/>
        <v>201610apartmentaverage3+_bed_rateMount Pleasant/Renfrew Heights</v>
      </c>
      <c r="C3259">
        <v>2016</v>
      </c>
      <c r="D3259">
        <v>10</v>
      </c>
      <c r="E3259" t="s">
        <v>65</v>
      </c>
      <c r="F3259" t="s">
        <v>59</v>
      </c>
      <c r="G3259" t="s">
        <v>55</v>
      </c>
      <c r="H3259" t="s">
        <v>24</v>
      </c>
      <c r="I3259">
        <v>1667</v>
      </c>
    </row>
    <row r="3260" spans="2:9" hidden="1" x14ac:dyDescent="0.2">
      <c r="B3260" t="str">
        <f t="shared" si="50"/>
        <v>201610apartmentaverage3+_bed_rateEast Hastings</v>
      </c>
      <c r="C3260">
        <v>2016</v>
      </c>
      <c r="D3260">
        <v>10</v>
      </c>
      <c r="E3260" t="s">
        <v>65</v>
      </c>
      <c r="F3260" t="s">
        <v>59</v>
      </c>
      <c r="G3260" t="s">
        <v>55</v>
      </c>
      <c r="H3260" t="s">
        <v>25</v>
      </c>
      <c r="I3260">
        <v>1393</v>
      </c>
    </row>
    <row r="3261" spans="2:9" hidden="1" x14ac:dyDescent="0.2">
      <c r="B3261" t="str">
        <f t="shared" si="50"/>
        <v>201610apartmentaverage3+_bed_rateSoutheast Vancouver</v>
      </c>
      <c r="C3261">
        <v>2016</v>
      </c>
      <c r="D3261">
        <v>10</v>
      </c>
      <c r="E3261" t="s">
        <v>65</v>
      </c>
      <c r="F3261" t="s">
        <v>59</v>
      </c>
      <c r="G3261" t="s">
        <v>55</v>
      </c>
      <c r="H3261" t="s">
        <v>26</v>
      </c>
      <c r="I3261">
        <v>1272</v>
      </c>
    </row>
    <row r="3262" spans="2:9" hidden="1" x14ac:dyDescent="0.2">
      <c r="B3262" t="str">
        <f t="shared" si="50"/>
        <v>201610apartmentaverage3+_bed_rateUniversity Endowment Lands</v>
      </c>
      <c r="C3262">
        <v>2016</v>
      </c>
      <c r="D3262">
        <v>10</v>
      </c>
      <c r="E3262" t="s">
        <v>65</v>
      </c>
      <c r="F3262" t="s">
        <v>59</v>
      </c>
      <c r="G3262" t="s">
        <v>55</v>
      </c>
      <c r="H3262" t="s">
        <v>27</v>
      </c>
      <c r="I3262">
        <v>2358</v>
      </c>
    </row>
    <row r="3263" spans="2:9" hidden="1" x14ac:dyDescent="0.2">
      <c r="B3263" t="str">
        <f t="shared" si="50"/>
        <v>201610apartmentaverage3+_bed_rateCentral Park/Metrotown</v>
      </c>
      <c r="C3263">
        <v>2016</v>
      </c>
      <c r="D3263">
        <v>10</v>
      </c>
      <c r="E3263" t="s">
        <v>65</v>
      </c>
      <c r="F3263" t="s">
        <v>59</v>
      </c>
      <c r="G3263" t="s">
        <v>55</v>
      </c>
      <c r="H3263" t="s">
        <v>28</v>
      </c>
      <c r="I3263">
        <v>1741</v>
      </c>
    </row>
    <row r="3264" spans="2:9" hidden="1" x14ac:dyDescent="0.2">
      <c r="B3264" t="str">
        <f t="shared" si="50"/>
        <v>201610apartmentaverage3+_bed_rateSoutheast Burnaby</v>
      </c>
      <c r="C3264">
        <v>2016</v>
      </c>
      <c r="D3264">
        <v>10</v>
      </c>
      <c r="E3264" t="s">
        <v>65</v>
      </c>
      <c r="F3264" t="s">
        <v>59</v>
      </c>
      <c r="G3264" t="s">
        <v>55</v>
      </c>
      <c r="H3264" t="s">
        <v>29</v>
      </c>
      <c r="I3264">
        <v>1265</v>
      </c>
    </row>
    <row r="3265" spans="2:9" hidden="1" x14ac:dyDescent="0.2">
      <c r="B3265" t="str">
        <f t="shared" si="50"/>
        <v>201610apartmentaverage3+_bed_rateNorth Burnaby</v>
      </c>
      <c r="C3265">
        <v>2016</v>
      </c>
      <c r="D3265">
        <v>10</v>
      </c>
      <c r="E3265" t="s">
        <v>65</v>
      </c>
      <c r="F3265" t="s">
        <v>59</v>
      </c>
      <c r="G3265" t="s">
        <v>55</v>
      </c>
      <c r="H3265" t="s">
        <v>31</v>
      </c>
      <c r="I3265">
        <v>1557</v>
      </c>
    </row>
    <row r="3266" spans="2:9" hidden="1" x14ac:dyDescent="0.2">
      <c r="B3266" t="str">
        <f t="shared" si="50"/>
        <v>201610apartmentaverage3+_bed_rateNew Westminster</v>
      </c>
      <c r="C3266">
        <v>2016</v>
      </c>
      <c r="D3266">
        <v>10</v>
      </c>
      <c r="E3266" t="s">
        <v>65</v>
      </c>
      <c r="F3266" t="s">
        <v>59</v>
      </c>
      <c r="G3266" t="s">
        <v>55</v>
      </c>
      <c r="H3266" t="s">
        <v>32</v>
      </c>
      <c r="I3266">
        <v>1449</v>
      </c>
    </row>
    <row r="3267" spans="2:9" hidden="1" x14ac:dyDescent="0.2">
      <c r="B3267" t="str">
        <f t="shared" si="50"/>
        <v>201610apartmentaverage3+_bed_rateNorth Vancouver CY</v>
      </c>
      <c r="C3267">
        <v>2016</v>
      </c>
      <c r="D3267">
        <v>10</v>
      </c>
      <c r="E3267" t="s">
        <v>65</v>
      </c>
      <c r="F3267" t="s">
        <v>59</v>
      </c>
      <c r="G3267" t="s">
        <v>55</v>
      </c>
      <c r="H3267" t="s">
        <v>33</v>
      </c>
      <c r="I3267">
        <v>1647</v>
      </c>
    </row>
    <row r="3268" spans="2:9" hidden="1" x14ac:dyDescent="0.2">
      <c r="B3268" t="str">
        <f t="shared" si="50"/>
        <v>201610apartmentaverage3+_bed_rateNorth Vancouver DM</v>
      </c>
      <c r="C3268">
        <v>2016</v>
      </c>
      <c r="D3268">
        <v>10</v>
      </c>
      <c r="E3268" t="s">
        <v>65</v>
      </c>
      <c r="F3268" t="s">
        <v>59</v>
      </c>
      <c r="G3268" t="s">
        <v>55</v>
      </c>
      <c r="H3268" t="s">
        <v>34</v>
      </c>
      <c r="I3268">
        <v>1726</v>
      </c>
    </row>
    <row r="3269" spans="2:9" hidden="1" x14ac:dyDescent="0.2">
      <c r="B3269" t="str">
        <f t="shared" si="50"/>
        <v>201610apartmentaverage3+_bed_rateWest Vancouver</v>
      </c>
      <c r="C3269">
        <v>2016</v>
      </c>
      <c r="D3269">
        <v>10</v>
      </c>
      <c r="E3269" t="s">
        <v>65</v>
      </c>
      <c r="F3269" t="s">
        <v>59</v>
      </c>
      <c r="G3269" t="s">
        <v>55</v>
      </c>
      <c r="H3269" t="s">
        <v>35</v>
      </c>
      <c r="I3269">
        <v>3670</v>
      </c>
    </row>
    <row r="3270" spans="2:9" hidden="1" x14ac:dyDescent="0.2">
      <c r="B3270" t="str">
        <f t="shared" ref="B3270:B3333" si="51">C3270&amp;D3270&amp;E3270&amp;F3270&amp;G3270&amp;H3270</f>
        <v>201610apartmentaverage3+_bed_rateRichmond</v>
      </c>
      <c r="C3270">
        <v>2016</v>
      </c>
      <c r="D3270">
        <v>10</v>
      </c>
      <c r="E3270" t="s">
        <v>65</v>
      </c>
      <c r="F3270" t="s">
        <v>59</v>
      </c>
      <c r="G3270" t="s">
        <v>55</v>
      </c>
      <c r="H3270" t="s">
        <v>36</v>
      </c>
      <c r="I3270">
        <v>1644</v>
      </c>
    </row>
    <row r="3271" spans="2:9" hidden="1" x14ac:dyDescent="0.2">
      <c r="B3271" t="str">
        <f t="shared" si="51"/>
        <v>201610apartmentaverage3+_bed_rateDelta</v>
      </c>
      <c r="C3271">
        <v>2016</v>
      </c>
      <c r="D3271">
        <v>10</v>
      </c>
      <c r="E3271" t="s">
        <v>65</v>
      </c>
      <c r="F3271" t="s">
        <v>59</v>
      </c>
      <c r="G3271" t="s">
        <v>55</v>
      </c>
      <c r="H3271" t="s">
        <v>37</v>
      </c>
      <c r="I3271" t="s">
        <v>14</v>
      </c>
    </row>
    <row r="3272" spans="2:9" hidden="1" x14ac:dyDescent="0.2">
      <c r="B3272" t="str">
        <f t="shared" si="51"/>
        <v>201610apartmentaverage3+_bed_rateSurrey</v>
      </c>
      <c r="C3272">
        <v>2016</v>
      </c>
      <c r="D3272">
        <v>10</v>
      </c>
      <c r="E3272" t="s">
        <v>65</v>
      </c>
      <c r="F3272" t="s">
        <v>59</v>
      </c>
      <c r="G3272" t="s">
        <v>55</v>
      </c>
      <c r="H3272" t="s">
        <v>38</v>
      </c>
      <c r="I3272">
        <v>1169</v>
      </c>
    </row>
    <row r="3273" spans="2:9" hidden="1" x14ac:dyDescent="0.2">
      <c r="B3273" t="str">
        <f t="shared" si="51"/>
        <v>201610apartmentaverage3+_bed_rateWhite Rock</v>
      </c>
      <c r="C3273">
        <v>2016</v>
      </c>
      <c r="D3273">
        <v>10</v>
      </c>
      <c r="E3273" t="s">
        <v>65</v>
      </c>
      <c r="F3273" t="s">
        <v>59</v>
      </c>
      <c r="G3273" t="s">
        <v>55</v>
      </c>
      <c r="H3273" t="s">
        <v>39</v>
      </c>
      <c r="I3273" t="s">
        <v>14</v>
      </c>
    </row>
    <row r="3274" spans="2:9" hidden="1" x14ac:dyDescent="0.2">
      <c r="B3274" t="str">
        <f t="shared" si="51"/>
        <v>201610apartmentaverage3+_bed_rateLangley City and Langley DM</v>
      </c>
      <c r="C3274">
        <v>2016</v>
      </c>
      <c r="D3274">
        <v>10</v>
      </c>
      <c r="E3274" t="s">
        <v>65</v>
      </c>
      <c r="F3274" t="s">
        <v>59</v>
      </c>
      <c r="G3274" t="s">
        <v>55</v>
      </c>
      <c r="H3274" t="s">
        <v>40</v>
      </c>
      <c r="I3274">
        <v>1145</v>
      </c>
    </row>
    <row r="3275" spans="2:9" hidden="1" x14ac:dyDescent="0.2">
      <c r="B3275" t="str">
        <f t="shared" si="51"/>
        <v>201610apartmentaverage3+_bed_rateTri-Cities</v>
      </c>
      <c r="C3275">
        <v>2016</v>
      </c>
      <c r="D3275">
        <v>10</v>
      </c>
      <c r="E3275" t="s">
        <v>65</v>
      </c>
      <c r="F3275" t="s">
        <v>59</v>
      </c>
      <c r="G3275" t="s">
        <v>55</v>
      </c>
      <c r="H3275" t="s">
        <v>41</v>
      </c>
      <c r="I3275">
        <v>1219</v>
      </c>
    </row>
    <row r="3276" spans="2:9" hidden="1" x14ac:dyDescent="0.2">
      <c r="B3276" t="str">
        <f t="shared" si="51"/>
        <v>201610apartmentaverage3+_bed_rateMaple Ridge/Pitt Meadows</v>
      </c>
      <c r="C3276">
        <v>2016</v>
      </c>
      <c r="D3276">
        <v>10</v>
      </c>
      <c r="E3276" t="s">
        <v>65</v>
      </c>
      <c r="F3276" t="s">
        <v>59</v>
      </c>
      <c r="G3276" t="s">
        <v>55</v>
      </c>
      <c r="H3276" t="s">
        <v>42</v>
      </c>
      <c r="I3276">
        <v>1191</v>
      </c>
    </row>
    <row r="3277" spans="2:9" hidden="1" x14ac:dyDescent="0.2">
      <c r="B3277" t="str">
        <f t="shared" si="51"/>
        <v>201610apartmentaverage3+_bed_rateVancouver</v>
      </c>
      <c r="C3277">
        <v>2016</v>
      </c>
      <c r="D3277">
        <v>10</v>
      </c>
      <c r="E3277" t="s">
        <v>65</v>
      </c>
      <c r="F3277" t="s">
        <v>59</v>
      </c>
      <c r="G3277" t="s">
        <v>55</v>
      </c>
      <c r="H3277" t="s">
        <v>43</v>
      </c>
      <c r="I3277">
        <v>1631</v>
      </c>
    </row>
    <row r="3278" spans="2:9" hidden="1" x14ac:dyDescent="0.2">
      <c r="B3278" t="str">
        <f t="shared" si="51"/>
        <v>201510apartmentaverage3+_bed_rateWest End/Stanley Park</v>
      </c>
      <c r="C3278">
        <v>2015</v>
      </c>
      <c r="D3278">
        <v>10</v>
      </c>
      <c r="E3278" t="s">
        <v>65</v>
      </c>
      <c r="F3278" t="s">
        <v>59</v>
      </c>
      <c r="G3278" t="s">
        <v>55</v>
      </c>
      <c r="H3278" t="s">
        <v>12</v>
      </c>
      <c r="I3278">
        <v>3156</v>
      </c>
    </row>
    <row r="3279" spans="2:9" x14ac:dyDescent="0.2">
      <c r="B3279" t="str">
        <f t="shared" si="51"/>
        <v>201510apartmentaverage3+_bed_rateEnglish Bay</v>
      </c>
      <c r="C3279">
        <v>2015</v>
      </c>
      <c r="D3279">
        <v>10</v>
      </c>
      <c r="E3279" t="s">
        <v>65</v>
      </c>
      <c r="F3279" t="s">
        <v>59</v>
      </c>
      <c r="G3279" t="s">
        <v>55</v>
      </c>
      <c r="H3279" t="s">
        <v>16</v>
      </c>
      <c r="I3279">
        <v>2854</v>
      </c>
    </row>
    <row r="3280" spans="2:9" hidden="1" x14ac:dyDescent="0.2">
      <c r="B3280" t="str">
        <f t="shared" si="51"/>
        <v>201510apartmentaverage3+_bed_rateDowntown</v>
      </c>
      <c r="C3280">
        <v>2015</v>
      </c>
      <c r="D3280">
        <v>10</v>
      </c>
      <c r="E3280" t="s">
        <v>65</v>
      </c>
      <c r="F3280" t="s">
        <v>59</v>
      </c>
      <c r="G3280" t="s">
        <v>55</v>
      </c>
      <c r="H3280" t="s">
        <v>17</v>
      </c>
      <c r="I3280">
        <v>2656</v>
      </c>
    </row>
    <row r="3281" spans="2:9" hidden="1" x14ac:dyDescent="0.2">
      <c r="B3281" t="str">
        <f t="shared" si="51"/>
        <v>201510apartmentaverage3+_bed_rateSouth Granville/Oak</v>
      </c>
      <c r="C3281">
        <v>2015</v>
      </c>
      <c r="D3281">
        <v>10</v>
      </c>
      <c r="E3281" t="s">
        <v>65</v>
      </c>
      <c r="F3281" t="s">
        <v>59</v>
      </c>
      <c r="G3281" t="s">
        <v>55</v>
      </c>
      <c r="H3281" t="s">
        <v>19</v>
      </c>
      <c r="I3281">
        <v>2166</v>
      </c>
    </row>
    <row r="3282" spans="2:9" hidden="1" x14ac:dyDescent="0.2">
      <c r="B3282" t="str">
        <f t="shared" si="51"/>
        <v>201510apartmentaverage3+_bed_rateKitsilano/Point Grey</v>
      </c>
      <c r="C3282">
        <v>2015</v>
      </c>
      <c r="D3282">
        <v>10</v>
      </c>
      <c r="E3282" t="s">
        <v>65</v>
      </c>
      <c r="F3282" t="s">
        <v>59</v>
      </c>
      <c r="G3282" t="s">
        <v>55</v>
      </c>
      <c r="H3282" t="s">
        <v>20</v>
      </c>
      <c r="I3282">
        <v>2978</v>
      </c>
    </row>
    <row r="3283" spans="2:9" hidden="1" x14ac:dyDescent="0.2">
      <c r="B3283" t="str">
        <f t="shared" si="51"/>
        <v>201510apartmentaverage3+_bed_rateWestside/Kerrisdale</v>
      </c>
      <c r="C3283">
        <v>2015</v>
      </c>
      <c r="D3283">
        <v>10</v>
      </c>
      <c r="E3283" t="s">
        <v>65</v>
      </c>
      <c r="F3283" t="s">
        <v>59</v>
      </c>
      <c r="G3283" t="s">
        <v>55</v>
      </c>
      <c r="H3283" t="s">
        <v>21</v>
      </c>
      <c r="I3283">
        <v>2470</v>
      </c>
    </row>
    <row r="3284" spans="2:9" hidden="1" x14ac:dyDescent="0.2">
      <c r="B3284" t="str">
        <f t="shared" si="51"/>
        <v>201510apartmentaverage3+_bed_rateMarpole</v>
      </c>
      <c r="C3284">
        <v>2015</v>
      </c>
      <c r="D3284">
        <v>10</v>
      </c>
      <c r="E3284" t="s">
        <v>65</v>
      </c>
      <c r="F3284" t="s">
        <v>59</v>
      </c>
      <c r="G3284" t="s">
        <v>55</v>
      </c>
      <c r="H3284" t="s">
        <v>23</v>
      </c>
      <c r="I3284">
        <v>1269</v>
      </c>
    </row>
    <row r="3285" spans="2:9" hidden="1" x14ac:dyDescent="0.2">
      <c r="B3285" t="str">
        <f t="shared" si="51"/>
        <v>201510apartmentaverage3+_bed_rateMount Pleasant/Renfrew Heights</v>
      </c>
      <c r="C3285">
        <v>2015</v>
      </c>
      <c r="D3285">
        <v>10</v>
      </c>
      <c r="E3285" t="s">
        <v>65</v>
      </c>
      <c r="F3285" t="s">
        <v>59</v>
      </c>
      <c r="G3285" t="s">
        <v>55</v>
      </c>
      <c r="H3285" t="s">
        <v>24</v>
      </c>
      <c r="I3285">
        <v>1619</v>
      </c>
    </row>
    <row r="3286" spans="2:9" hidden="1" x14ac:dyDescent="0.2">
      <c r="B3286" t="str">
        <f t="shared" si="51"/>
        <v>201510apartmentaverage3+_bed_rateEast Hastings</v>
      </c>
      <c r="C3286">
        <v>2015</v>
      </c>
      <c r="D3286">
        <v>10</v>
      </c>
      <c r="E3286" t="s">
        <v>65</v>
      </c>
      <c r="F3286" t="s">
        <v>59</v>
      </c>
      <c r="G3286" t="s">
        <v>55</v>
      </c>
      <c r="H3286" t="s">
        <v>25</v>
      </c>
      <c r="I3286">
        <v>1319</v>
      </c>
    </row>
    <row r="3287" spans="2:9" hidden="1" x14ac:dyDescent="0.2">
      <c r="B3287" t="str">
        <f t="shared" si="51"/>
        <v>201510apartmentaverage3+_bed_rateSoutheast Vancouver</v>
      </c>
      <c r="C3287">
        <v>2015</v>
      </c>
      <c r="D3287">
        <v>10</v>
      </c>
      <c r="E3287" t="s">
        <v>65</v>
      </c>
      <c r="F3287" t="s">
        <v>59</v>
      </c>
      <c r="G3287" t="s">
        <v>55</v>
      </c>
      <c r="H3287" t="s">
        <v>26</v>
      </c>
      <c r="I3287">
        <v>1235</v>
      </c>
    </row>
    <row r="3288" spans="2:9" hidden="1" x14ac:dyDescent="0.2">
      <c r="B3288" t="str">
        <f t="shared" si="51"/>
        <v>201510apartmentaverage3+_bed_rateUniversity Endowment Lands</v>
      </c>
      <c r="C3288">
        <v>2015</v>
      </c>
      <c r="D3288">
        <v>10</v>
      </c>
      <c r="E3288" t="s">
        <v>65</v>
      </c>
      <c r="F3288" t="s">
        <v>59</v>
      </c>
      <c r="G3288" t="s">
        <v>55</v>
      </c>
      <c r="H3288" t="s">
        <v>27</v>
      </c>
      <c r="I3288">
        <v>2510</v>
      </c>
    </row>
    <row r="3289" spans="2:9" hidden="1" x14ac:dyDescent="0.2">
      <c r="B3289" t="str">
        <f t="shared" si="51"/>
        <v>201510apartmentaverage3+_bed_rateCentral Park/Metrotown</v>
      </c>
      <c r="C3289">
        <v>2015</v>
      </c>
      <c r="D3289">
        <v>10</v>
      </c>
      <c r="E3289" t="s">
        <v>65</v>
      </c>
      <c r="F3289" t="s">
        <v>59</v>
      </c>
      <c r="G3289" t="s">
        <v>55</v>
      </c>
      <c r="H3289" t="s">
        <v>28</v>
      </c>
      <c r="I3289">
        <v>1638</v>
      </c>
    </row>
    <row r="3290" spans="2:9" hidden="1" x14ac:dyDescent="0.2">
      <c r="B3290" t="str">
        <f t="shared" si="51"/>
        <v>201510apartmentaverage3+_bed_rateSoutheast Burnaby</v>
      </c>
      <c r="C3290">
        <v>2015</v>
      </c>
      <c r="D3290">
        <v>10</v>
      </c>
      <c r="E3290" t="s">
        <v>65</v>
      </c>
      <c r="F3290" t="s">
        <v>59</v>
      </c>
      <c r="G3290" t="s">
        <v>55</v>
      </c>
      <c r="H3290" t="s">
        <v>29</v>
      </c>
      <c r="I3290">
        <v>1270</v>
      </c>
    </row>
    <row r="3291" spans="2:9" hidden="1" x14ac:dyDescent="0.2">
      <c r="B3291" t="str">
        <f t="shared" si="51"/>
        <v>201510apartmentaverage3+_bed_rateNorth Burnaby</v>
      </c>
      <c r="C3291">
        <v>2015</v>
      </c>
      <c r="D3291">
        <v>10</v>
      </c>
      <c r="E3291" t="s">
        <v>65</v>
      </c>
      <c r="F3291" t="s">
        <v>59</v>
      </c>
      <c r="G3291" t="s">
        <v>55</v>
      </c>
      <c r="H3291" t="s">
        <v>31</v>
      </c>
      <c r="I3291">
        <v>1427</v>
      </c>
    </row>
    <row r="3292" spans="2:9" hidden="1" x14ac:dyDescent="0.2">
      <c r="B3292" t="str">
        <f t="shared" si="51"/>
        <v>201510apartmentaverage3+_bed_rateNew Westminster</v>
      </c>
      <c r="C3292">
        <v>2015</v>
      </c>
      <c r="D3292">
        <v>10</v>
      </c>
      <c r="E3292" t="s">
        <v>65</v>
      </c>
      <c r="F3292" t="s">
        <v>59</v>
      </c>
      <c r="G3292" t="s">
        <v>55</v>
      </c>
      <c r="H3292" t="s">
        <v>32</v>
      </c>
      <c r="I3292">
        <v>1478</v>
      </c>
    </row>
    <row r="3293" spans="2:9" hidden="1" x14ac:dyDescent="0.2">
      <c r="B3293" t="str">
        <f t="shared" si="51"/>
        <v>201510apartmentaverage3+_bed_rateNorth Vancouver City</v>
      </c>
      <c r="C3293">
        <v>2015</v>
      </c>
      <c r="D3293">
        <v>10</v>
      </c>
      <c r="E3293" t="s">
        <v>65</v>
      </c>
      <c r="F3293" t="s">
        <v>59</v>
      </c>
      <c r="G3293" t="s">
        <v>55</v>
      </c>
      <c r="H3293" t="s">
        <v>60</v>
      </c>
      <c r="I3293">
        <v>1567</v>
      </c>
    </row>
    <row r="3294" spans="2:9" hidden="1" x14ac:dyDescent="0.2">
      <c r="B3294" t="str">
        <f t="shared" si="51"/>
        <v>201510apartmentaverage3+_bed_rateNorth Vancouver DM</v>
      </c>
      <c r="C3294">
        <v>2015</v>
      </c>
      <c r="D3294">
        <v>10</v>
      </c>
      <c r="E3294" t="s">
        <v>65</v>
      </c>
      <c r="F3294" t="s">
        <v>59</v>
      </c>
      <c r="G3294" t="s">
        <v>55</v>
      </c>
      <c r="H3294" t="s">
        <v>34</v>
      </c>
      <c r="I3294">
        <v>1542</v>
      </c>
    </row>
    <row r="3295" spans="2:9" hidden="1" x14ac:dyDescent="0.2">
      <c r="B3295" t="str">
        <f t="shared" si="51"/>
        <v>201510apartmentaverage3+_bed_rateWest Vancouver</v>
      </c>
      <c r="C3295">
        <v>2015</v>
      </c>
      <c r="D3295">
        <v>10</v>
      </c>
      <c r="E3295" t="s">
        <v>65</v>
      </c>
      <c r="F3295" t="s">
        <v>59</v>
      </c>
      <c r="G3295" t="s">
        <v>55</v>
      </c>
      <c r="H3295" t="s">
        <v>35</v>
      </c>
      <c r="I3295">
        <v>3485</v>
      </c>
    </row>
    <row r="3296" spans="2:9" hidden="1" x14ac:dyDescent="0.2">
      <c r="B3296" t="str">
        <f t="shared" si="51"/>
        <v>201510apartmentaverage3+_bed_rateRichmond</v>
      </c>
      <c r="C3296">
        <v>2015</v>
      </c>
      <c r="D3296">
        <v>10</v>
      </c>
      <c r="E3296" t="s">
        <v>65</v>
      </c>
      <c r="F3296" t="s">
        <v>59</v>
      </c>
      <c r="G3296" t="s">
        <v>55</v>
      </c>
      <c r="H3296" t="s">
        <v>36</v>
      </c>
      <c r="I3296">
        <v>1596</v>
      </c>
    </row>
    <row r="3297" spans="2:9" hidden="1" x14ac:dyDescent="0.2">
      <c r="B3297" t="str">
        <f t="shared" si="51"/>
        <v>201510apartmentaverage3+_bed_rateDelta</v>
      </c>
      <c r="C3297">
        <v>2015</v>
      </c>
      <c r="D3297">
        <v>10</v>
      </c>
      <c r="E3297" t="s">
        <v>65</v>
      </c>
      <c r="F3297" t="s">
        <v>59</v>
      </c>
      <c r="G3297" t="s">
        <v>55</v>
      </c>
      <c r="H3297" t="s">
        <v>37</v>
      </c>
      <c r="I3297">
        <v>1194</v>
      </c>
    </row>
    <row r="3298" spans="2:9" hidden="1" x14ac:dyDescent="0.2">
      <c r="B3298" t="str">
        <f t="shared" si="51"/>
        <v>201510apartmentaverage3+_bed_rateSurrey</v>
      </c>
      <c r="C3298">
        <v>2015</v>
      </c>
      <c r="D3298">
        <v>10</v>
      </c>
      <c r="E3298" t="s">
        <v>65</v>
      </c>
      <c r="F3298" t="s">
        <v>59</v>
      </c>
      <c r="G3298" t="s">
        <v>55</v>
      </c>
      <c r="H3298" t="s">
        <v>38</v>
      </c>
      <c r="I3298">
        <v>1098</v>
      </c>
    </row>
    <row r="3299" spans="2:9" hidden="1" x14ac:dyDescent="0.2">
      <c r="B3299" t="str">
        <f t="shared" si="51"/>
        <v>201510apartmentaverage3+_bed_rateWhite Rock</v>
      </c>
      <c r="C3299">
        <v>2015</v>
      </c>
      <c r="D3299">
        <v>10</v>
      </c>
      <c r="E3299" t="s">
        <v>65</v>
      </c>
      <c r="F3299" t="s">
        <v>59</v>
      </c>
      <c r="G3299" t="s">
        <v>55</v>
      </c>
      <c r="H3299" t="s">
        <v>39</v>
      </c>
      <c r="I3299">
        <v>1592</v>
      </c>
    </row>
    <row r="3300" spans="2:9" hidden="1" x14ac:dyDescent="0.2">
      <c r="B3300" t="str">
        <f t="shared" si="51"/>
        <v>201510apartmentaverage3+_bed_rateLangley City and Langley DM</v>
      </c>
      <c r="C3300">
        <v>2015</v>
      </c>
      <c r="D3300">
        <v>10</v>
      </c>
      <c r="E3300" t="s">
        <v>65</v>
      </c>
      <c r="F3300" t="s">
        <v>59</v>
      </c>
      <c r="G3300" t="s">
        <v>55</v>
      </c>
      <c r="H3300" t="s">
        <v>40</v>
      </c>
      <c r="I3300">
        <v>1137</v>
      </c>
    </row>
    <row r="3301" spans="2:9" hidden="1" x14ac:dyDescent="0.2">
      <c r="B3301" t="str">
        <f t="shared" si="51"/>
        <v>201510apartmentaverage3+_bed_rateTri-Cities</v>
      </c>
      <c r="C3301">
        <v>2015</v>
      </c>
      <c r="D3301">
        <v>10</v>
      </c>
      <c r="E3301" t="s">
        <v>65</v>
      </c>
      <c r="F3301" t="s">
        <v>59</v>
      </c>
      <c r="G3301" t="s">
        <v>55</v>
      </c>
      <c r="H3301" t="s">
        <v>41</v>
      </c>
      <c r="I3301">
        <v>1212</v>
      </c>
    </row>
    <row r="3302" spans="2:9" hidden="1" x14ac:dyDescent="0.2">
      <c r="B3302" t="str">
        <f t="shared" si="51"/>
        <v>201510apartmentaverage3+_bed_rateMaple Ridge/Pitt Meadows</v>
      </c>
      <c r="C3302">
        <v>2015</v>
      </c>
      <c r="D3302">
        <v>10</v>
      </c>
      <c r="E3302" t="s">
        <v>65</v>
      </c>
      <c r="F3302" t="s">
        <v>59</v>
      </c>
      <c r="G3302" t="s">
        <v>55</v>
      </c>
      <c r="H3302" t="s">
        <v>42</v>
      </c>
      <c r="I3302">
        <v>1070</v>
      </c>
    </row>
    <row r="3303" spans="2:9" hidden="1" x14ac:dyDescent="0.2">
      <c r="B3303" t="str">
        <f t="shared" si="51"/>
        <v>201510apartmentaverage3+_bed_rateVancouver</v>
      </c>
      <c r="C3303">
        <v>2015</v>
      </c>
      <c r="D3303">
        <v>10</v>
      </c>
      <c r="E3303" t="s">
        <v>65</v>
      </c>
      <c r="F3303" t="s">
        <v>59</v>
      </c>
      <c r="G3303" t="s">
        <v>55</v>
      </c>
      <c r="H3303" t="s">
        <v>43</v>
      </c>
      <c r="I3303">
        <v>1615</v>
      </c>
    </row>
    <row r="3304" spans="2:9" hidden="1" x14ac:dyDescent="0.2">
      <c r="B3304" t="str">
        <f t="shared" si="51"/>
        <v>201410apartmentaverage3+_bed_rateWest End/Stanley Park</v>
      </c>
      <c r="C3304">
        <v>2014</v>
      </c>
      <c r="D3304">
        <v>10</v>
      </c>
      <c r="E3304" t="s">
        <v>65</v>
      </c>
      <c r="F3304" t="s">
        <v>59</v>
      </c>
      <c r="G3304" t="s">
        <v>55</v>
      </c>
      <c r="H3304" t="s">
        <v>12</v>
      </c>
      <c r="I3304">
        <v>3035</v>
      </c>
    </row>
    <row r="3305" spans="2:9" x14ac:dyDescent="0.2">
      <c r="B3305" t="str">
        <f t="shared" si="51"/>
        <v>201410apartmentaverage3+_bed_rateEnglish Bay</v>
      </c>
      <c r="C3305">
        <v>2014</v>
      </c>
      <c r="D3305">
        <v>10</v>
      </c>
      <c r="E3305" t="s">
        <v>65</v>
      </c>
      <c r="F3305" t="s">
        <v>59</v>
      </c>
      <c r="G3305" t="s">
        <v>55</v>
      </c>
      <c r="H3305" t="s">
        <v>16</v>
      </c>
      <c r="I3305">
        <v>2484</v>
      </c>
    </row>
    <row r="3306" spans="2:9" hidden="1" x14ac:dyDescent="0.2">
      <c r="B3306" t="str">
        <f t="shared" si="51"/>
        <v>201410apartmentaverage3+_bed_rateDowntown</v>
      </c>
      <c r="C3306">
        <v>2014</v>
      </c>
      <c r="D3306">
        <v>10</v>
      </c>
      <c r="E3306" t="s">
        <v>65</v>
      </c>
      <c r="F3306" t="s">
        <v>59</v>
      </c>
      <c r="G3306" t="s">
        <v>55</v>
      </c>
      <c r="H3306" t="s">
        <v>17</v>
      </c>
      <c r="I3306">
        <v>2485</v>
      </c>
    </row>
    <row r="3307" spans="2:9" hidden="1" x14ac:dyDescent="0.2">
      <c r="B3307" t="str">
        <f t="shared" si="51"/>
        <v>201410apartmentaverage3+_bed_rateSouth Granville/Oak</v>
      </c>
      <c r="C3307">
        <v>2014</v>
      </c>
      <c r="D3307">
        <v>10</v>
      </c>
      <c r="E3307" t="s">
        <v>65</v>
      </c>
      <c r="F3307" t="s">
        <v>59</v>
      </c>
      <c r="G3307" t="s">
        <v>55</v>
      </c>
      <c r="H3307" t="s">
        <v>19</v>
      </c>
      <c r="I3307">
        <v>2076</v>
      </c>
    </row>
    <row r="3308" spans="2:9" hidden="1" x14ac:dyDescent="0.2">
      <c r="B3308" t="str">
        <f t="shared" si="51"/>
        <v>201410apartmentaverage3+_bed_rateKitsilano/Point Grey</v>
      </c>
      <c r="C3308">
        <v>2014</v>
      </c>
      <c r="D3308">
        <v>10</v>
      </c>
      <c r="E3308" t="s">
        <v>65</v>
      </c>
      <c r="F3308" t="s">
        <v>59</v>
      </c>
      <c r="G3308" t="s">
        <v>55</v>
      </c>
      <c r="H3308" t="s">
        <v>20</v>
      </c>
      <c r="I3308">
        <v>2564</v>
      </c>
    </row>
    <row r="3309" spans="2:9" hidden="1" x14ac:dyDescent="0.2">
      <c r="B3309" t="str">
        <f t="shared" si="51"/>
        <v>201410apartmentaverage3+_bed_rateWestside/Kerrisdale</v>
      </c>
      <c r="C3309">
        <v>2014</v>
      </c>
      <c r="D3309">
        <v>10</v>
      </c>
      <c r="E3309" t="s">
        <v>65</v>
      </c>
      <c r="F3309" t="s">
        <v>59</v>
      </c>
      <c r="G3309" t="s">
        <v>55</v>
      </c>
      <c r="H3309" t="s">
        <v>21</v>
      </c>
      <c r="I3309">
        <v>2312</v>
      </c>
    </row>
    <row r="3310" spans="2:9" hidden="1" x14ac:dyDescent="0.2">
      <c r="B3310" t="str">
        <f t="shared" si="51"/>
        <v>201410apartmentaverage3+_bed_rateMarpole</v>
      </c>
      <c r="C3310">
        <v>2014</v>
      </c>
      <c r="D3310">
        <v>10</v>
      </c>
      <c r="E3310" t="s">
        <v>65</v>
      </c>
      <c r="F3310" t="s">
        <v>59</v>
      </c>
      <c r="G3310" t="s">
        <v>55</v>
      </c>
      <c r="H3310" t="s">
        <v>23</v>
      </c>
      <c r="I3310">
        <v>1289</v>
      </c>
    </row>
    <row r="3311" spans="2:9" hidden="1" x14ac:dyDescent="0.2">
      <c r="B3311" t="str">
        <f t="shared" si="51"/>
        <v>201410apartmentaverage3+_bed_rateMount Pleasant/Renfrew Heights</v>
      </c>
      <c r="C3311">
        <v>2014</v>
      </c>
      <c r="D3311">
        <v>10</v>
      </c>
      <c r="E3311" t="s">
        <v>65</v>
      </c>
      <c r="F3311" t="s">
        <v>59</v>
      </c>
      <c r="G3311" t="s">
        <v>55</v>
      </c>
      <c r="H3311" t="s">
        <v>24</v>
      </c>
      <c r="I3311">
        <v>1613</v>
      </c>
    </row>
    <row r="3312" spans="2:9" hidden="1" x14ac:dyDescent="0.2">
      <c r="B3312" t="str">
        <f t="shared" si="51"/>
        <v>201410apartmentaverage3+_bed_rateEast Hastings</v>
      </c>
      <c r="C3312">
        <v>2014</v>
      </c>
      <c r="D3312">
        <v>10</v>
      </c>
      <c r="E3312" t="s">
        <v>65</v>
      </c>
      <c r="F3312" t="s">
        <v>59</v>
      </c>
      <c r="G3312" t="s">
        <v>55</v>
      </c>
      <c r="H3312" t="s">
        <v>25</v>
      </c>
      <c r="I3312">
        <v>1264</v>
      </c>
    </row>
    <row r="3313" spans="2:9" hidden="1" x14ac:dyDescent="0.2">
      <c r="B3313" t="str">
        <f t="shared" si="51"/>
        <v>201410apartmentaverage3+_bed_rateSoutheast Vancouver</v>
      </c>
      <c r="C3313">
        <v>2014</v>
      </c>
      <c r="D3313">
        <v>10</v>
      </c>
      <c r="E3313" t="s">
        <v>65</v>
      </c>
      <c r="F3313" t="s">
        <v>59</v>
      </c>
      <c r="G3313" t="s">
        <v>55</v>
      </c>
      <c r="H3313" t="s">
        <v>26</v>
      </c>
      <c r="I3313">
        <v>1207</v>
      </c>
    </row>
    <row r="3314" spans="2:9" hidden="1" x14ac:dyDescent="0.2">
      <c r="B3314" t="str">
        <f t="shared" si="51"/>
        <v>201410apartmentaverage3+_bed_rateUniversity Endowment Lands</v>
      </c>
      <c r="C3314">
        <v>2014</v>
      </c>
      <c r="D3314">
        <v>10</v>
      </c>
      <c r="E3314" t="s">
        <v>65</v>
      </c>
      <c r="F3314" t="s">
        <v>59</v>
      </c>
      <c r="G3314" t="s">
        <v>55</v>
      </c>
      <c r="H3314" t="s">
        <v>27</v>
      </c>
      <c r="I3314">
        <v>2212</v>
      </c>
    </row>
    <row r="3315" spans="2:9" hidden="1" x14ac:dyDescent="0.2">
      <c r="B3315" t="str">
        <f t="shared" si="51"/>
        <v>201410apartmentaverage3+_bed_rateCentral Park/Metrotown</v>
      </c>
      <c r="C3315">
        <v>2014</v>
      </c>
      <c r="D3315">
        <v>10</v>
      </c>
      <c r="E3315" t="s">
        <v>65</v>
      </c>
      <c r="F3315" t="s">
        <v>59</v>
      </c>
      <c r="G3315" t="s">
        <v>55</v>
      </c>
      <c r="H3315" t="s">
        <v>28</v>
      </c>
      <c r="I3315">
        <v>1535</v>
      </c>
    </row>
    <row r="3316" spans="2:9" hidden="1" x14ac:dyDescent="0.2">
      <c r="B3316" t="str">
        <f t="shared" si="51"/>
        <v>201410apartmentaverage3+_bed_rateSoutheast Burnaby</v>
      </c>
      <c r="C3316">
        <v>2014</v>
      </c>
      <c r="D3316">
        <v>10</v>
      </c>
      <c r="E3316" t="s">
        <v>65</v>
      </c>
      <c r="F3316" t="s">
        <v>59</v>
      </c>
      <c r="G3316" t="s">
        <v>55</v>
      </c>
      <c r="H3316" t="s">
        <v>29</v>
      </c>
      <c r="I3316">
        <v>1101</v>
      </c>
    </row>
    <row r="3317" spans="2:9" hidden="1" x14ac:dyDescent="0.2">
      <c r="B3317" t="str">
        <f t="shared" si="51"/>
        <v>201410apartmentaverage3+_bed_rateNorth Burnaby</v>
      </c>
      <c r="C3317">
        <v>2014</v>
      </c>
      <c r="D3317">
        <v>10</v>
      </c>
      <c r="E3317" t="s">
        <v>65</v>
      </c>
      <c r="F3317" t="s">
        <v>59</v>
      </c>
      <c r="G3317" t="s">
        <v>55</v>
      </c>
      <c r="H3317" t="s">
        <v>31</v>
      </c>
      <c r="I3317">
        <v>1463</v>
      </c>
    </row>
    <row r="3318" spans="2:9" hidden="1" x14ac:dyDescent="0.2">
      <c r="B3318" t="str">
        <f t="shared" si="51"/>
        <v>201410apartmentaverage3+_bed_rateNew Westminster</v>
      </c>
      <c r="C3318">
        <v>2014</v>
      </c>
      <c r="D3318">
        <v>10</v>
      </c>
      <c r="E3318" t="s">
        <v>65</v>
      </c>
      <c r="F3318" t="s">
        <v>59</v>
      </c>
      <c r="G3318" t="s">
        <v>55</v>
      </c>
      <c r="H3318" t="s">
        <v>32</v>
      </c>
      <c r="I3318">
        <v>1411</v>
      </c>
    </row>
    <row r="3319" spans="2:9" hidden="1" x14ac:dyDescent="0.2">
      <c r="B3319" t="str">
        <f t="shared" si="51"/>
        <v>201410apartmentaverage3+_bed_rateNorth Vancouver City</v>
      </c>
      <c r="C3319">
        <v>2014</v>
      </c>
      <c r="D3319">
        <v>10</v>
      </c>
      <c r="E3319" t="s">
        <v>65</v>
      </c>
      <c r="F3319" t="s">
        <v>59</v>
      </c>
      <c r="G3319" t="s">
        <v>55</v>
      </c>
      <c r="H3319" t="s">
        <v>60</v>
      </c>
      <c r="I3319">
        <v>1586</v>
      </c>
    </row>
    <row r="3320" spans="2:9" hidden="1" x14ac:dyDescent="0.2">
      <c r="B3320" t="str">
        <f t="shared" si="51"/>
        <v>201410apartmentaverage3+_bed_rateNorth Vancouver DM</v>
      </c>
      <c r="C3320">
        <v>2014</v>
      </c>
      <c r="D3320">
        <v>10</v>
      </c>
      <c r="E3320" t="s">
        <v>65</v>
      </c>
      <c r="F3320" t="s">
        <v>59</v>
      </c>
      <c r="G3320" t="s">
        <v>55</v>
      </c>
      <c r="H3320" t="s">
        <v>34</v>
      </c>
      <c r="I3320">
        <v>1511</v>
      </c>
    </row>
    <row r="3321" spans="2:9" hidden="1" x14ac:dyDescent="0.2">
      <c r="B3321" t="str">
        <f t="shared" si="51"/>
        <v>201410apartmentaverage3+_bed_rateWest Vancouver</v>
      </c>
      <c r="C3321">
        <v>2014</v>
      </c>
      <c r="D3321">
        <v>10</v>
      </c>
      <c r="E3321" t="s">
        <v>65</v>
      </c>
      <c r="F3321" t="s">
        <v>59</v>
      </c>
      <c r="G3321" t="s">
        <v>55</v>
      </c>
      <c r="H3321" t="s">
        <v>35</v>
      </c>
      <c r="I3321">
        <v>3787</v>
      </c>
    </row>
    <row r="3322" spans="2:9" hidden="1" x14ac:dyDescent="0.2">
      <c r="B3322" t="str">
        <f t="shared" si="51"/>
        <v>201410apartmentaverage3+_bed_rateRichmond</v>
      </c>
      <c r="C3322">
        <v>2014</v>
      </c>
      <c r="D3322">
        <v>10</v>
      </c>
      <c r="E3322" t="s">
        <v>65</v>
      </c>
      <c r="F3322" t="s">
        <v>59</v>
      </c>
      <c r="G3322" t="s">
        <v>55</v>
      </c>
      <c r="H3322" t="s">
        <v>36</v>
      </c>
      <c r="I3322">
        <v>1327</v>
      </c>
    </row>
    <row r="3323" spans="2:9" hidden="1" x14ac:dyDescent="0.2">
      <c r="B3323" t="str">
        <f t="shared" si="51"/>
        <v>201410apartmentaverage3+_bed_rateDelta</v>
      </c>
      <c r="C3323">
        <v>2014</v>
      </c>
      <c r="D3323">
        <v>10</v>
      </c>
      <c r="E3323" t="s">
        <v>65</v>
      </c>
      <c r="F3323" t="s">
        <v>59</v>
      </c>
      <c r="G3323" t="s">
        <v>55</v>
      </c>
      <c r="H3323" t="s">
        <v>37</v>
      </c>
      <c r="I3323">
        <v>1173</v>
      </c>
    </row>
    <row r="3324" spans="2:9" hidden="1" x14ac:dyDescent="0.2">
      <c r="B3324" t="str">
        <f t="shared" si="51"/>
        <v>201410apartmentaverage3+_bed_rateSurrey</v>
      </c>
      <c r="C3324">
        <v>2014</v>
      </c>
      <c r="D3324">
        <v>10</v>
      </c>
      <c r="E3324" t="s">
        <v>65</v>
      </c>
      <c r="F3324" t="s">
        <v>59</v>
      </c>
      <c r="G3324" t="s">
        <v>55</v>
      </c>
      <c r="H3324" t="s">
        <v>38</v>
      </c>
      <c r="I3324">
        <v>1074</v>
      </c>
    </row>
    <row r="3325" spans="2:9" hidden="1" x14ac:dyDescent="0.2">
      <c r="B3325" t="str">
        <f t="shared" si="51"/>
        <v>201410apartmentaverage3+_bed_rateWhite Rock</v>
      </c>
      <c r="C3325">
        <v>2014</v>
      </c>
      <c r="D3325">
        <v>10</v>
      </c>
      <c r="E3325" t="s">
        <v>65</v>
      </c>
      <c r="F3325" t="s">
        <v>59</v>
      </c>
      <c r="G3325" t="s">
        <v>55</v>
      </c>
      <c r="H3325" t="s">
        <v>39</v>
      </c>
      <c r="I3325" t="s">
        <v>14</v>
      </c>
    </row>
    <row r="3326" spans="2:9" hidden="1" x14ac:dyDescent="0.2">
      <c r="B3326" t="str">
        <f t="shared" si="51"/>
        <v>201410apartmentaverage3+_bed_rateLangley City and Langley DM</v>
      </c>
      <c r="C3326">
        <v>2014</v>
      </c>
      <c r="D3326">
        <v>10</v>
      </c>
      <c r="E3326" t="s">
        <v>65</v>
      </c>
      <c r="F3326" t="s">
        <v>59</v>
      </c>
      <c r="G3326" t="s">
        <v>55</v>
      </c>
      <c r="H3326" t="s">
        <v>40</v>
      </c>
      <c r="I3326">
        <v>1114</v>
      </c>
    </row>
    <row r="3327" spans="2:9" hidden="1" x14ac:dyDescent="0.2">
      <c r="B3327" t="str">
        <f t="shared" si="51"/>
        <v>201410apartmentaverage3+_bed_rateTri-Cities</v>
      </c>
      <c r="C3327">
        <v>2014</v>
      </c>
      <c r="D3327">
        <v>10</v>
      </c>
      <c r="E3327" t="s">
        <v>65</v>
      </c>
      <c r="F3327" t="s">
        <v>59</v>
      </c>
      <c r="G3327" t="s">
        <v>55</v>
      </c>
      <c r="H3327" t="s">
        <v>41</v>
      </c>
      <c r="I3327">
        <v>1184</v>
      </c>
    </row>
    <row r="3328" spans="2:9" hidden="1" x14ac:dyDescent="0.2">
      <c r="B3328" t="str">
        <f t="shared" si="51"/>
        <v>201410apartmentaverage3+_bed_rateMaple Ridge/Pitt Meadows</v>
      </c>
      <c r="C3328">
        <v>2014</v>
      </c>
      <c r="D3328">
        <v>10</v>
      </c>
      <c r="E3328" t="s">
        <v>65</v>
      </c>
      <c r="F3328" t="s">
        <v>59</v>
      </c>
      <c r="G3328" t="s">
        <v>55</v>
      </c>
      <c r="H3328" t="s">
        <v>42</v>
      </c>
      <c r="I3328">
        <v>1072</v>
      </c>
    </row>
    <row r="3329" spans="2:9" hidden="1" x14ac:dyDescent="0.2">
      <c r="B3329" t="str">
        <f t="shared" si="51"/>
        <v>201410apartmentaverage3+_bed_rateVancouver</v>
      </c>
      <c r="C3329">
        <v>2014</v>
      </c>
      <c r="D3329">
        <v>10</v>
      </c>
      <c r="E3329" t="s">
        <v>65</v>
      </c>
      <c r="F3329" t="s">
        <v>59</v>
      </c>
      <c r="G3329" t="s">
        <v>55</v>
      </c>
      <c r="H3329" t="s">
        <v>43</v>
      </c>
      <c r="I3329">
        <v>1542</v>
      </c>
    </row>
    <row r="3330" spans="2:9" hidden="1" x14ac:dyDescent="0.2">
      <c r="B3330" t="str">
        <f t="shared" si="51"/>
        <v>201310apartmentaverage3+_bed_rateWest End/Stanley Park</v>
      </c>
      <c r="C3330">
        <v>2013</v>
      </c>
      <c r="D3330">
        <v>10</v>
      </c>
      <c r="E3330" t="s">
        <v>65</v>
      </c>
      <c r="F3330" t="s">
        <v>59</v>
      </c>
      <c r="G3330" t="s">
        <v>55</v>
      </c>
      <c r="H3330" t="s">
        <v>12</v>
      </c>
      <c r="I3330">
        <v>3004</v>
      </c>
    </row>
    <row r="3331" spans="2:9" x14ac:dyDescent="0.2">
      <c r="B3331" t="str">
        <f t="shared" si="51"/>
        <v>201310apartmentaverage3+_bed_rateEnglish Bay</v>
      </c>
      <c r="C3331">
        <v>2013</v>
      </c>
      <c r="D3331">
        <v>10</v>
      </c>
      <c r="E3331" t="s">
        <v>65</v>
      </c>
      <c r="F3331" t="s">
        <v>59</v>
      </c>
      <c r="G3331" t="s">
        <v>55</v>
      </c>
      <c r="H3331" t="s">
        <v>16</v>
      </c>
      <c r="I3331">
        <v>2452</v>
      </c>
    </row>
    <row r="3332" spans="2:9" hidden="1" x14ac:dyDescent="0.2">
      <c r="B3332" t="str">
        <f t="shared" si="51"/>
        <v>201310apartmentaverage3+_bed_rateDowntown</v>
      </c>
      <c r="C3332">
        <v>2013</v>
      </c>
      <c r="D3332">
        <v>10</v>
      </c>
      <c r="E3332" t="s">
        <v>65</v>
      </c>
      <c r="F3332" t="s">
        <v>59</v>
      </c>
      <c r="G3332" t="s">
        <v>55</v>
      </c>
      <c r="H3332" t="s">
        <v>17</v>
      </c>
      <c r="I3332">
        <v>2590</v>
      </c>
    </row>
    <row r="3333" spans="2:9" hidden="1" x14ac:dyDescent="0.2">
      <c r="B3333" t="str">
        <f t="shared" si="51"/>
        <v>201310apartmentaverage3+_bed_rateSouth Granville/Oak</v>
      </c>
      <c r="C3333">
        <v>2013</v>
      </c>
      <c r="D3333">
        <v>10</v>
      </c>
      <c r="E3333" t="s">
        <v>65</v>
      </c>
      <c r="F3333" t="s">
        <v>59</v>
      </c>
      <c r="G3333" t="s">
        <v>55</v>
      </c>
      <c r="H3333" t="s">
        <v>19</v>
      </c>
      <c r="I3333">
        <v>2005</v>
      </c>
    </row>
    <row r="3334" spans="2:9" hidden="1" x14ac:dyDescent="0.2">
      <c r="B3334" t="str">
        <f t="shared" ref="B3334:B3397" si="52">C3334&amp;D3334&amp;E3334&amp;F3334&amp;G3334&amp;H3334</f>
        <v>201310apartmentaverage3+_bed_rateKitsilano/Point Grey</v>
      </c>
      <c r="C3334">
        <v>2013</v>
      </c>
      <c r="D3334">
        <v>10</v>
      </c>
      <c r="E3334" t="s">
        <v>65</v>
      </c>
      <c r="F3334" t="s">
        <v>59</v>
      </c>
      <c r="G3334" t="s">
        <v>55</v>
      </c>
      <c r="H3334" t="s">
        <v>20</v>
      </c>
      <c r="I3334">
        <v>2321</v>
      </c>
    </row>
    <row r="3335" spans="2:9" hidden="1" x14ac:dyDescent="0.2">
      <c r="B3335" t="str">
        <f t="shared" si="52"/>
        <v>201310apartmentaverage3+_bed_rateWestside/Kerrisdale</v>
      </c>
      <c r="C3335">
        <v>2013</v>
      </c>
      <c r="D3335">
        <v>10</v>
      </c>
      <c r="E3335" t="s">
        <v>65</v>
      </c>
      <c r="F3335" t="s">
        <v>59</v>
      </c>
      <c r="G3335" t="s">
        <v>55</v>
      </c>
      <c r="H3335" t="s">
        <v>21</v>
      </c>
      <c r="I3335">
        <v>2503</v>
      </c>
    </row>
    <row r="3336" spans="2:9" hidden="1" x14ac:dyDescent="0.2">
      <c r="B3336" t="str">
        <f t="shared" si="52"/>
        <v>201310apartmentaverage3+_bed_rateMarpole</v>
      </c>
      <c r="C3336">
        <v>2013</v>
      </c>
      <c r="D3336">
        <v>10</v>
      </c>
      <c r="E3336" t="s">
        <v>65</v>
      </c>
      <c r="F3336" t="s">
        <v>59</v>
      </c>
      <c r="G3336" t="s">
        <v>55</v>
      </c>
      <c r="H3336" t="s">
        <v>23</v>
      </c>
      <c r="I3336">
        <v>1196</v>
      </c>
    </row>
    <row r="3337" spans="2:9" hidden="1" x14ac:dyDescent="0.2">
      <c r="B3337" t="str">
        <f t="shared" si="52"/>
        <v>201310apartmentaverage3+_bed_rateMount Pleasant/Renfrew Heights</v>
      </c>
      <c r="C3337">
        <v>2013</v>
      </c>
      <c r="D3337">
        <v>10</v>
      </c>
      <c r="E3337" t="s">
        <v>65</v>
      </c>
      <c r="F3337" t="s">
        <v>59</v>
      </c>
      <c r="G3337" t="s">
        <v>55</v>
      </c>
      <c r="H3337" t="s">
        <v>24</v>
      </c>
      <c r="I3337">
        <v>1459</v>
      </c>
    </row>
    <row r="3338" spans="2:9" hidden="1" x14ac:dyDescent="0.2">
      <c r="B3338" t="str">
        <f t="shared" si="52"/>
        <v>201310apartmentaverage3+_bed_rateEast Hastings</v>
      </c>
      <c r="C3338">
        <v>2013</v>
      </c>
      <c r="D3338">
        <v>10</v>
      </c>
      <c r="E3338" t="s">
        <v>65</v>
      </c>
      <c r="F3338" t="s">
        <v>59</v>
      </c>
      <c r="G3338" t="s">
        <v>55</v>
      </c>
      <c r="H3338" t="s">
        <v>25</v>
      </c>
      <c r="I3338">
        <v>1340</v>
      </c>
    </row>
    <row r="3339" spans="2:9" hidden="1" x14ac:dyDescent="0.2">
      <c r="B3339" t="str">
        <f t="shared" si="52"/>
        <v>201310apartmentaverage3+_bed_rateSoutheast Vancouver</v>
      </c>
      <c r="C3339">
        <v>2013</v>
      </c>
      <c r="D3339">
        <v>10</v>
      </c>
      <c r="E3339" t="s">
        <v>65</v>
      </c>
      <c r="F3339" t="s">
        <v>59</v>
      </c>
      <c r="G3339" t="s">
        <v>55</v>
      </c>
      <c r="H3339" t="s">
        <v>26</v>
      </c>
      <c r="I3339">
        <v>1262</v>
      </c>
    </row>
    <row r="3340" spans="2:9" hidden="1" x14ac:dyDescent="0.2">
      <c r="B3340" t="str">
        <f t="shared" si="52"/>
        <v>201310apartmentaverage3+_bed_rateUniversity Endowment Lands</v>
      </c>
      <c r="C3340">
        <v>2013</v>
      </c>
      <c r="D3340">
        <v>10</v>
      </c>
      <c r="E3340" t="s">
        <v>65</v>
      </c>
      <c r="F3340" t="s">
        <v>59</v>
      </c>
      <c r="G3340" t="s">
        <v>55</v>
      </c>
      <c r="H3340" t="s">
        <v>27</v>
      </c>
      <c r="I3340">
        <v>2279</v>
      </c>
    </row>
    <row r="3341" spans="2:9" hidden="1" x14ac:dyDescent="0.2">
      <c r="B3341" t="str">
        <f t="shared" si="52"/>
        <v>201310apartmentaverage3+_bed_rateCentral Park/Metrotown</v>
      </c>
      <c r="C3341">
        <v>2013</v>
      </c>
      <c r="D3341">
        <v>10</v>
      </c>
      <c r="E3341" t="s">
        <v>65</v>
      </c>
      <c r="F3341" t="s">
        <v>59</v>
      </c>
      <c r="G3341" t="s">
        <v>55</v>
      </c>
      <c r="H3341" t="s">
        <v>28</v>
      </c>
      <c r="I3341">
        <v>1465</v>
      </c>
    </row>
    <row r="3342" spans="2:9" hidden="1" x14ac:dyDescent="0.2">
      <c r="B3342" t="str">
        <f t="shared" si="52"/>
        <v>201310apartmentaverage3+_bed_rateSoutheast Burnaby</v>
      </c>
      <c r="C3342">
        <v>2013</v>
      </c>
      <c r="D3342">
        <v>10</v>
      </c>
      <c r="E3342" t="s">
        <v>65</v>
      </c>
      <c r="F3342" t="s">
        <v>59</v>
      </c>
      <c r="G3342" t="s">
        <v>55</v>
      </c>
      <c r="H3342" t="s">
        <v>29</v>
      </c>
      <c r="I3342">
        <v>1218</v>
      </c>
    </row>
    <row r="3343" spans="2:9" hidden="1" x14ac:dyDescent="0.2">
      <c r="B3343" t="str">
        <f t="shared" si="52"/>
        <v>201310apartmentaverage3+_bed_rateNorth Burnaby</v>
      </c>
      <c r="C3343">
        <v>2013</v>
      </c>
      <c r="D3343">
        <v>10</v>
      </c>
      <c r="E3343" t="s">
        <v>65</v>
      </c>
      <c r="F3343" t="s">
        <v>59</v>
      </c>
      <c r="G3343" t="s">
        <v>55</v>
      </c>
      <c r="H3343" t="s">
        <v>31</v>
      </c>
      <c r="I3343">
        <v>1373</v>
      </c>
    </row>
    <row r="3344" spans="2:9" hidden="1" x14ac:dyDescent="0.2">
      <c r="B3344" t="str">
        <f t="shared" si="52"/>
        <v>201310apartmentaverage3+_bed_rateNew Westminster</v>
      </c>
      <c r="C3344">
        <v>2013</v>
      </c>
      <c r="D3344">
        <v>10</v>
      </c>
      <c r="E3344" t="s">
        <v>65</v>
      </c>
      <c r="F3344" t="s">
        <v>59</v>
      </c>
      <c r="G3344" t="s">
        <v>55</v>
      </c>
      <c r="H3344" t="s">
        <v>32</v>
      </c>
      <c r="I3344">
        <v>1345</v>
      </c>
    </row>
    <row r="3345" spans="2:9" hidden="1" x14ac:dyDescent="0.2">
      <c r="B3345" t="str">
        <f t="shared" si="52"/>
        <v>201310apartmentaverage3+_bed_rateNorth Vancouver City</v>
      </c>
      <c r="C3345">
        <v>2013</v>
      </c>
      <c r="D3345">
        <v>10</v>
      </c>
      <c r="E3345" t="s">
        <v>65</v>
      </c>
      <c r="F3345" t="s">
        <v>59</v>
      </c>
      <c r="G3345" t="s">
        <v>55</v>
      </c>
      <c r="H3345" t="s">
        <v>60</v>
      </c>
      <c r="I3345">
        <v>1541</v>
      </c>
    </row>
    <row r="3346" spans="2:9" hidden="1" x14ac:dyDescent="0.2">
      <c r="B3346" t="str">
        <f t="shared" si="52"/>
        <v>201310apartmentaverage3+_bed_rateNorth Vancouver DM</v>
      </c>
      <c r="C3346">
        <v>2013</v>
      </c>
      <c r="D3346">
        <v>10</v>
      </c>
      <c r="E3346" t="s">
        <v>65</v>
      </c>
      <c r="F3346" t="s">
        <v>59</v>
      </c>
      <c r="G3346" t="s">
        <v>55</v>
      </c>
      <c r="H3346" t="s">
        <v>34</v>
      </c>
      <c r="I3346">
        <v>1496</v>
      </c>
    </row>
    <row r="3347" spans="2:9" hidden="1" x14ac:dyDescent="0.2">
      <c r="B3347" t="str">
        <f t="shared" si="52"/>
        <v>201310apartmentaverage3+_bed_rateWest Vancouver</v>
      </c>
      <c r="C3347">
        <v>2013</v>
      </c>
      <c r="D3347">
        <v>10</v>
      </c>
      <c r="E3347" t="s">
        <v>65</v>
      </c>
      <c r="F3347" t="s">
        <v>59</v>
      </c>
      <c r="G3347" t="s">
        <v>55</v>
      </c>
      <c r="H3347" t="s">
        <v>35</v>
      </c>
      <c r="I3347">
        <v>2779</v>
      </c>
    </row>
    <row r="3348" spans="2:9" hidden="1" x14ac:dyDescent="0.2">
      <c r="B3348" t="str">
        <f t="shared" si="52"/>
        <v>201310apartmentaverage3+_bed_rateRichmond</v>
      </c>
      <c r="C3348">
        <v>2013</v>
      </c>
      <c r="D3348">
        <v>10</v>
      </c>
      <c r="E3348" t="s">
        <v>65</v>
      </c>
      <c r="F3348" t="s">
        <v>59</v>
      </c>
      <c r="G3348" t="s">
        <v>55</v>
      </c>
      <c r="H3348" t="s">
        <v>36</v>
      </c>
      <c r="I3348">
        <v>1408</v>
      </c>
    </row>
    <row r="3349" spans="2:9" hidden="1" x14ac:dyDescent="0.2">
      <c r="B3349" t="str">
        <f t="shared" si="52"/>
        <v>201310apartmentaverage3+_bed_rateDelta</v>
      </c>
      <c r="C3349">
        <v>2013</v>
      </c>
      <c r="D3349">
        <v>10</v>
      </c>
      <c r="E3349" t="s">
        <v>65</v>
      </c>
      <c r="F3349" t="s">
        <v>59</v>
      </c>
      <c r="G3349" t="s">
        <v>55</v>
      </c>
      <c r="H3349" t="s">
        <v>37</v>
      </c>
      <c r="I3349">
        <v>1167</v>
      </c>
    </row>
    <row r="3350" spans="2:9" hidden="1" x14ac:dyDescent="0.2">
      <c r="B3350" t="str">
        <f t="shared" si="52"/>
        <v>201310apartmentaverage3+_bed_rateSurrey</v>
      </c>
      <c r="C3350">
        <v>2013</v>
      </c>
      <c r="D3350">
        <v>10</v>
      </c>
      <c r="E3350" t="s">
        <v>65</v>
      </c>
      <c r="F3350" t="s">
        <v>59</v>
      </c>
      <c r="G3350" t="s">
        <v>55</v>
      </c>
      <c r="H3350" t="s">
        <v>38</v>
      </c>
      <c r="I3350">
        <v>1080</v>
      </c>
    </row>
    <row r="3351" spans="2:9" hidden="1" x14ac:dyDescent="0.2">
      <c r="B3351" t="str">
        <f t="shared" si="52"/>
        <v>201310apartmentaverage3+_bed_rateWhite Rock</v>
      </c>
      <c r="C3351">
        <v>2013</v>
      </c>
      <c r="D3351">
        <v>10</v>
      </c>
      <c r="E3351" t="s">
        <v>65</v>
      </c>
      <c r="F3351" t="s">
        <v>59</v>
      </c>
      <c r="G3351" t="s">
        <v>55</v>
      </c>
      <c r="H3351" t="s">
        <v>39</v>
      </c>
      <c r="I3351">
        <v>1382</v>
      </c>
    </row>
    <row r="3352" spans="2:9" hidden="1" x14ac:dyDescent="0.2">
      <c r="B3352" t="str">
        <f t="shared" si="52"/>
        <v>201310apartmentaverage3+_bed_rateLangley City and Langley DM</v>
      </c>
      <c r="C3352">
        <v>2013</v>
      </c>
      <c r="D3352">
        <v>10</v>
      </c>
      <c r="E3352" t="s">
        <v>65</v>
      </c>
      <c r="F3352" t="s">
        <v>59</v>
      </c>
      <c r="G3352" t="s">
        <v>55</v>
      </c>
      <c r="H3352" t="s">
        <v>40</v>
      </c>
      <c r="I3352">
        <v>1096</v>
      </c>
    </row>
    <row r="3353" spans="2:9" hidden="1" x14ac:dyDescent="0.2">
      <c r="B3353" t="str">
        <f t="shared" si="52"/>
        <v>201310apartmentaverage3+_bed_rateTri-Cities</v>
      </c>
      <c r="C3353">
        <v>2013</v>
      </c>
      <c r="D3353">
        <v>10</v>
      </c>
      <c r="E3353" t="s">
        <v>65</v>
      </c>
      <c r="F3353" t="s">
        <v>59</v>
      </c>
      <c r="G3353" t="s">
        <v>55</v>
      </c>
      <c r="H3353" t="s">
        <v>41</v>
      </c>
      <c r="I3353">
        <v>1170</v>
      </c>
    </row>
    <row r="3354" spans="2:9" hidden="1" x14ac:dyDescent="0.2">
      <c r="B3354" t="str">
        <f t="shared" si="52"/>
        <v>201310apartmentaverage3+_bed_rateMaple Ridge/Pitt Meadows</v>
      </c>
      <c r="C3354">
        <v>2013</v>
      </c>
      <c r="D3354">
        <v>10</v>
      </c>
      <c r="E3354" t="s">
        <v>65</v>
      </c>
      <c r="F3354" t="s">
        <v>59</v>
      </c>
      <c r="G3354" t="s">
        <v>55</v>
      </c>
      <c r="H3354" t="s">
        <v>42</v>
      </c>
      <c r="I3354">
        <v>1068</v>
      </c>
    </row>
    <row r="3355" spans="2:9" hidden="1" x14ac:dyDescent="0.2">
      <c r="B3355" t="str">
        <f t="shared" si="52"/>
        <v>201310apartmentaverage3+_bed_rateVancouver</v>
      </c>
      <c r="C3355">
        <v>2013</v>
      </c>
      <c r="D3355">
        <v>10</v>
      </c>
      <c r="E3355" t="s">
        <v>65</v>
      </c>
      <c r="F3355" t="s">
        <v>59</v>
      </c>
      <c r="G3355" t="s">
        <v>55</v>
      </c>
      <c r="H3355" t="s">
        <v>43</v>
      </c>
      <c r="I3355">
        <v>1498</v>
      </c>
    </row>
    <row r="3356" spans="2:9" hidden="1" x14ac:dyDescent="0.2">
      <c r="B3356" t="str">
        <f t="shared" si="52"/>
        <v>201210apartmentaverage3+_bed_rateWest End/Stanley Park</v>
      </c>
      <c r="C3356">
        <v>2012</v>
      </c>
      <c r="D3356">
        <v>10</v>
      </c>
      <c r="E3356" t="s">
        <v>65</v>
      </c>
      <c r="F3356" t="s">
        <v>59</v>
      </c>
      <c r="G3356" t="s">
        <v>55</v>
      </c>
      <c r="H3356" t="s">
        <v>12</v>
      </c>
      <c r="I3356">
        <v>2958</v>
      </c>
    </row>
    <row r="3357" spans="2:9" x14ac:dyDescent="0.2">
      <c r="B3357" t="str">
        <f t="shared" si="52"/>
        <v>201210apartmentaverage3+_bed_rateEnglish Bay</v>
      </c>
      <c r="C3357">
        <v>2012</v>
      </c>
      <c r="D3357">
        <v>10</v>
      </c>
      <c r="E3357" t="s">
        <v>65</v>
      </c>
      <c r="F3357" t="s">
        <v>59</v>
      </c>
      <c r="G3357" t="s">
        <v>55</v>
      </c>
      <c r="H3357" t="s">
        <v>16</v>
      </c>
      <c r="I3357">
        <v>2404</v>
      </c>
    </row>
    <row r="3358" spans="2:9" hidden="1" x14ac:dyDescent="0.2">
      <c r="B3358" t="str">
        <f t="shared" si="52"/>
        <v>201210apartmentaverage3+_bed_rateDowntown</v>
      </c>
      <c r="C3358">
        <v>2012</v>
      </c>
      <c r="D3358">
        <v>10</v>
      </c>
      <c r="E3358" t="s">
        <v>65</v>
      </c>
      <c r="F3358" t="s">
        <v>59</v>
      </c>
      <c r="G3358" t="s">
        <v>55</v>
      </c>
      <c r="H3358" t="s">
        <v>17</v>
      </c>
      <c r="I3358">
        <v>2535</v>
      </c>
    </row>
    <row r="3359" spans="2:9" hidden="1" x14ac:dyDescent="0.2">
      <c r="B3359" t="str">
        <f t="shared" si="52"/>
        <v>201210apartmentaverage3+_bed_rateSouth Granville/Oak</v>
      </c>
      <c r="C3359">
        <v>2012</v>
      </c>
      <c r="D3359">
        <v>10</v>
      </c>
      <c r="E3359" t="s">
        <v>65</v>
      </c>
      <c r="F3359" t="s">
        <v>59</v>
      </c>
      <c r="G3359" t="s">
        <v>55</v>
      </c>
      <c r="H3359" t="s">
        <v>19</v>
      </c>
      <c r="I3359">
        <v>2040</v>
      </c>
    </row>
    <row r="3360" spans="2:9" hidden="1" x14ac:dyDescent="0.2">
      <c r="B3360" t="str">
        <f t="shared" si="52"/>
        <v>201210apartmentaverage3+_bed_rateKitsilano/Point Grey</v>
      </c>
      <c r="C3360">
        <v>2012</v>
      </c>
      <c r="D3360">
        <v>10</v>
      </c>
      <c r="E3360" t="s">
        <v>65</v>
      </c>
      <c r="F3360" t="s">
        <v>59</v>
      </c>
      <c r="G3360" t="s">
        <v>55</v>
      </c>
      <c r="H3360" t="s">
        <v>20</v>
      </c>
      <c r="I3360" t="s">
        <v>14</v>
      </c>
    </row>
    <row r="3361" spans="2:9" hidden="1" x14ac:dyDescent="0.2">
      <c r="B3361" t="str">
        <f t="shared" si="52"/>
        <v>201210apartmentaverage3+_bed_rateWestside/Kerrisdale</v>
      </c>
      <c r="C3361">
        <v>2012</v>
      </c>
      <c r="D3361">
        <v>10</v>
      </c>
      <c r="E3361" t="s">
        <v>65</v>
      </c>
      <c r="F3361" t="s">
        <v>59</v>
      </c>
      <c r="G3361" t="s">
        <v>55</v>
      </c>
      <c r="H3361" t="s">
        <v>21</v>
      </c>
      <c r="I3361">
        <v>2515</v>
      </c>
    </row>
    <row r="3362" spans="2:9" hidden="1" x14ac:dyDescent="0.2">
      <c r="B3362" t="str">
        <f t="shared" si="52"/>
        <v>201210apartmentaverage3+_bed_rateMarpole</v>
      </c>
      <c r="C3362">
        <v>2012</v>
      </c>
      <c r="D3362">
        <v>10</v>
      </c>
      <c r="E3362" t="s">
        <v>65</v>
      </c>
      <c r="F3362" t="s">
        <v>59</v>
      </c>
      <c r="G3362" t="s">
        <v>55</v>
      </c>
      <c r="H3362" t="s">
        <v>23</v>
      </c>
      <c r="I3362">
        <v>1244</v>
      </c>
    </row>
    <row r="3363" spans="2:9" hidden="1" x14ac:dyDescent="0.2">
      <c r="B3363" t="str">
        <f t="shared" si="52"/>
        <v>201210apartmentaverage3+_bed_rateMount Pleasant/Renfrew Heights</v>
      </c>
      <c r="C3363">
        <v>2012</v>
      </c>
      <c r="D3363">
        <v>10</v>
      </c>
      <c r="E3363" t="s">
        <v>65</v>
      </c>
      <c r="F3363" t="s">
        <v>59</v>
      </c>
      <c r="G3363" t="s">
        <v>55</v>
      </c>
      <c r="H3363" t="s">
        <v>24</v>
      </c>
      <c r="I3363">
        <v>1574</v>
      </c>
    </row>
    <row r="3364" spans="2:9" hidden="1" x14ac:dyDescent="0.2">
      <c r="B3364" t="str">
        <f t="shared" si="52"/>
        <v>201210apartmentaverage3+_bed_rateEast Hastings</v>
      </c>
      <c r="C3364">
        <v>2012</v>
      </c>
      <c r="D3364">
        <v>10</v>
      </c>
      <c r="E3364" t="s">
        <v>65</v>
      </c>
      <c r="F3364" t="s">
        <v>59</v>
      </c>
      <c r="G3364" t="s">
        <v>55</v>
      </c>
      <c r="H3364" t="s">
        <v>25</v>
      </c>
      <c r="I3364">
        <v>1241</v>
      </c>
    </row>
    <row r="3365" spans="2:9" hidden="1" x14ac:dyDescent="0.2">
      <c r="B3365" t="str">
        <f t="shared" si="52"/>
        <v>201210apartmentaverage3+_bed_rateSoutheast Vancouver</v>
      </c>
      <c r="C3365">
        <v>2012</v>
      </c>
      <c r="D3365">
        <v>10</v>
      </c>
      <c r="E3365" t="s">
        <v>65</v>
      </c>
      <c r="F3365" t="s">
        <v>59</v>
      </c>
      <c r="G3365" t="s">
        <v>55</v>
      </c>
      <c r="H3365" t="s">
        <v>26</v>
      </c>
      <c r="I3365">
        <v>1166</v>
      </c>
    </row>
    <row r="3366" spans="2:9" hidden="1" x14ac:dyDescent="0.2">
      <c r="B3366" t="str">
        <f t="shared" si="52"/>
        <v>201210apartmentaverage3+_bed_rateUniversity Endowment Lands</v>
      </c>
      <c r="C3366">
        <v>2012</v>
      </c>
      <c r="D3366">
        <v>10</v>
      </c>
      <c r="E3366" t="s">
        <v>65</v>
      </c>
      <c r="F3366" t="s">
        <v>59</v>
      </c>
      <c r="G3366" t="s">
        <v>55</v>
      </c>
      <c r="H3366" t="s">
        <v>27</v>
      </c>
      <c r="I3366">
        <v>2195</v>
      </c>
    </row>
    <row r="3367" spans="2:9" hidden="1" x14ac:dyDescent="0.2">
      <c r="B3367" t="str">
        <f t="shared" si="52"/>
        <v>201210apartmentaverage3+_bed_rateCentral Park/Metrotown</v>
      </c>
      <c r="C3367">
        <v>2012</v>
      </c>
      <c r="D3367">
        <v>10</v>
      </c>
      <c r="E3367" t="s">
        <v>65</v>
      </c>
      <c r="F3367" t="s">
        <v>59</v>
      </c>
      <c r="G3367" t="s">
        <v>55</v>
      </c>
      <c r="H3367" t="s">
        <v>28</v>
      </c>
      <c r="I3367">
        <v>1452</v>
      </c>
    </row>
    <row r="3368" spans="2:9" hidden="1" x14ac:dyDescent="0.2">
      <c r="B3368" t="str">
        <f t="shared" si="52"/>
        <v>201210apartmentaverage3+_bed_rateSoutheast Burnaby</v>
      </c>
      <c r="C3368">
        <v>2012</v>
      </c>
      <c r="D3368">
        <v>10</v>
      </c>
      <c r="E3368" t="s">
        <v>65</v>
      </c>
      <c r="F3368" t="s">
        <v>59</v>
      </c>
      <c r="G3368" t="s">
        <v>55</v>
      </c>
      <c r="H3368" t="s">
        <v>29</v>
      </c>
      <c r="I3368">
        <v>1164</v>
      </c>
    </row>
    <row r="3369" spans="2:9" hidden="1" x14ac:dyDescent="0.2">
      <c r="B3369" t="str">
        <f t="shared" si="52"/>
        <v>201210apartmentaverage3+_bed_rateNorth Burnaby</v>
      </c>
      <c r="C3369">
        <v>2012</v>
      </c>
      <c r="D3369">
        <v>10</v>
      </c>
      <c r="E3369" t="s">
        <v>65</v>
      </c>
      <c r="F3369" t="s">
        <v>59</v>
      </c>
      <c r="G3369" t="s">
        <v>55</v>
      </c>
      <c r="H3369" t="s">
        <v>31</v>
      </c>
      <c r="I3369">
        <v>1351</v>
      </c>
    </row>
    <row r="3370" spans="2:9" hidden="1" x14ac:dyDescent="0.2">
      <c r="B3370" t="str">
        <f t="shared" si="52"/>
        <v>201210apartmentaverage3+_bed_rateNew Westminster</v>
      </c>
      <c r="C3370">
        <v>2012</v>
      </c>
      <c r="D3370">
        <v>10</v>
      </c>
      <c r="E3370" t="s">
        <v>65</v>
      </c>
      <c r="F3370" t="s">
        <v>59</v>
      </c>
      <c r="G3370" t="s">
        <v>55</v>
      </c>
      <c r="H3370" t="s">
        <v>32</v>
      </c>
      <c r="I3370">
        <v>1301</v>
      </c>
    </row>
    <row r="3371" spans="2:9" hidden="1" x14ac:dyDescent="0.2">
      <c r="B3371" t="str">
        <f t="shared" si="52"/>
        <v>201210apartmentaverage3+_bed_rateNorth Vancouver City</v>
      </c>
      <c r="C3371">
        <v>2012</v>
      </c>
      <c r="D3371">
        <v>10</v>
      </c>
      <c r="E3371" t="s">
        <v>65</v>
      </c>
      <c r="F3371" t="s">
        <v>59</v>
      </c>
      <c r="G3371" t="s">
        <v>55</v>
      </c>
      <c r="H3371" t="s">
        <v>60</v>
      </c>
      <c r="I3371">
        <v>1438</v>
      </c>
    </row>
    <row r="3372" spans="2:9" hidden="1" x14ac:dyDescent="0.2">
      <c r="B3372" t="str">
        <f t="shared" si="52"/>
        <v>201210apartmentaverage3+_bed_rateNorth Vancouver DM</v>
      </c>
      <c r="C3372">
        <v>2012</v>
      </c>
      <c r="D3372">
        <v>10</v>
      </c>
      <c r="E3372" t="s">
        <v>65</v>
      </c>
      <c r="F3372" t="s">
        <v>59</v>
      </c>
      <c r="G3372" t="s">
        <v>55</v>
      </c>
      <c r="H3372" t="s">
        <v>34</v>
      </c>
      <c r="I3372">
        <v>1445</v>
      </c>
    </row>
    <row r="3373" spans="2:9" hidden="1" x14ac:dyDescent="0.2">
      <c r="B3373" t="str">
        <f t="shared" si="52"/>
        <v>201210apartmentaverage3+_bed_rateWest Vancouver</v>
      </c>
      <c r="C3373">
        <v>2012</v>
      </c>
      <c r="D3373">
        <v>10</v>
      </c>
      <c r="E3373" t="s">
        <v>65</v>
      </c>
      <c r="F3373" t="s">
        <v>59</v>
      </c>
      <c r="G3373" t="s">
        <v>55</v>
      </c>
      <c r="H3373" t="s">
        <v>35</v>
      </c>
      <c r="I3373">
        <v>2855</v>
      </c>
    </row>
    <row r="3374" spans="2:9" hidden="1" x14ac:dyDescent="0.2">
      <c r="B3374" t="str">
        <f t="shared" si="52"/>
        <v>201210apartmentaverage3+_bed_rateRichmond</v>
      </c>
      <c r="C3374">
        <v>2012</v>
      </c>
      <c r="D3374">
        <v>10</v>
      </c>
      <c r="E3374" t="s">
        <v>65</v>
      </c>
      <c r="F3374" t="s">
        <v>59</v>
      </c>
      <c r="G3374" t="s">
        <v>55</v>
      </c>
      <c r="H3374" t="s">
        <v>36</v>
      </c>
      <c r="I3374">
        <v>1337</v>
      </c>
    </row>
    <row r="3375" spans="2:9" hidden="1" x14ac:dyDescent="0.2">
      <c r="B3375" t="str">
        <f t="shared" si="52"/>
        <v>201210apartmentaverage3+_bed_rateDelta</v>
      </c>
      <c r="C3375">
        <v>2012</v>
      </c>
      <c r="D3375">
        <v>10</v>
      </c>
      <c r="E3375" t="s">
        <v>65</v>
      </c>
      <c r="F3375" t="s">
        <v>59</v>
      </c>
      <c r="G3375" t="s">
        <v>55</v>
      </c>
      <c r="H3375" t="s">
        <v>37</v>
      </c>
      <c r="I3375">
        <v>1071</v>
      </c>
    </row>
    <row r="3376" spans="2:9" hidden="1" x14ac:dyDescent="0.2">
      <c r="B3376" t="str">
        <f t="shared" si="52"/>
        <v>201210apartmentaverage3+_bed_rateSurrey</v>
      </c>
      <c r="C3376">
        <v>2012</v>
      </c>
      <c r="D3376">
        <v>10</v>
      </c>
      <c r="E3376" t="s">
        <v>65</v>
      </c>
      <c r="F3376" t="s">
        <v>59</v>
      </c>
      <c r="G3376" t="s">
        <v>55</v>
      </c>
      <c r="H3376" t="s">
        <v>38</v>
      </c>
      <c r="I3376">
        <v>1015</v>
      </c>
    </row>
    <row r="3377" spans="2:9" hidden="1" x14ac:dyDescent="0.2">
      <c r="B3377" t="str">
        <f t="shared" si="52"/>
        <v>201210apartmentaverage3+_bed_rateWhite Rock</v>
      </c>
      <c r="C3377">
        <v>2012</v>
      </c>
      <c r="D3377">
        <v>10</v>
      </c>
      <c r="E3377" t="s">
        <v>65</v>
      </c>
      <c r="F3377" t="s">
        <v>59</v>
      </c>
      <c r="G3377" t="s">
        <v>55</v>
      </c>
      <c r="H3377" t="s">
        <v>39</v>
      </c>
      <c r="I3377">
        <v>1429</v>
      </c>
    </row>
    <row r="3378" spans="2:9" hidden="1" x14ac:dyDescent="0.2">
      <c r="B3378" t="str">
        <f t="shared" si="52"/>
        <v>201210apartmentaverage3+_bed_rateLangley City and Langley DM</v>
      </c>
      <c r="C3378">
        <v>2012</v>
      </c>
      <c r="D3378">
        <v>10</v>
      </c>
      <c r="E3378" t="s">
        <v>65</v>
      </c>
      <c r="F3378" t="s">
        <v>59</v>
      </c>
      <c r="G3378" t="s">
        <v>55</v>
      </c>
      <c r="H3378" t="s">
        <v>40</v>
      </c>
      <c r="I3378">
        <v>1062</v>
      </c>
    </row>
    <row r="3379" spans="2:9" hidden="1" x14ac:dyDescent="0.2">
      <c r="B3379" t="str">
        <f t="shared" si="52"/>
        <v>201210apartmentaverage3+_bed_rateTri-Cities</v>
      </c>
      <c r="C3379">
        <v>2012</v>
      </c>
      <c r="D3379">
        <v>10</v>
      </c>
      <c r="E3379" t="s">
        <v>65</v>
      </c>
      <c r="F3379" t="s">
        <v>59</v>
      </c>
      <c r="G3379" t="s">
        <v>55</v>
      </c>
      <c r="H3379" t="s">
        <v>41</v>
      </c>
      <c r="I3379">
        <v>1169</v>
      </c>
    </row>
    <row r="3380" spans="2:9" hidden="1" x14ac:dyDescent="0.2">
      <c r="B3380" t="str">
        <f t="shared" si="52"/>
        <v>201210apartmentaverage3+_bed_rateMaple Ridge/Pitt Meadows</v>
      </c>
      <c r="C3380">
        <v>2012</v>
      </c>
      <c r="D3380">
        <v>10</v>
      </c>
      <c r="E3380" t="s">
        <v>65</v>
      </c>
      <c r="F3380" t="s">
        <v>59</v>
      </c>
      <c r="G3380" t="s">
        <v>55</v>
      </c>
      <c r="H3380" t="s">
        <v>42</v>
      </c>
      <c r="I3380">
        <v>1048</v>
      </c>
    </row>
    <row r="3381" spans="2:9" hidden="1" x14ac:dyDescent="0.2">
      <c r="B3381" t="str">
        <f t="shared" si="52"/>
        <v>201210apartmentaverage3+_bed_rateVancouver</v>
      </c>
      <c r="C3381">
        <v>2012</v>
      </c>
      <c r="D3381">
        <v>10</v>
      </c>
      <c r="E3381" t="s">
        <v>65</v>
      </c>
      <c r="F3381" t="s">
        <v>59</v>
      </c>
      <c r="G3381" t="s">
        <v>55</v>
      </c>
      <c r="H3381" t="s">
        <v>43</v>
      </c>
      <c r="I3381">
        <v>1480</v>
      </c>
    </row>
    <row r="3382" spans="2:9" hidden="1" x14ac:dyDescent="0.2">
      <c r="B3382" t="str">
        <f t="shared" si="52"/>
        <v>201110apartmentaverage3+_bed_rateWest End/Stanley Park</v>
      </c>
      <c r="C3382">
        <v>2011</v>
      </c>
      <c r="D3382">
        <v>10</v>
      </c>
      <c r="E3382" t="s">
        <v>65</v>
      </c>
      <c r="F3382" t="s">
        <v>59</v>
      </c>
      <c r="G3382" t="s">
        <v>55</v>
      </c>
      <c r="H3382" t="s">
        <v>12</v>
      </c>
      <c r="I3382">
        <v>2961</v>
      </c>
    </row>
    <row r="3383" spans="2:9" x14ac:dyDescent="0.2">
      <c r="B3383" t="str">
        <f t="shared" si="52"/>
        <v>201110apartmentaverage3+_bed_rateEnglish Bay</v>
      </c>
      <c r="C3383">
        <v>2011</v>
      </c>
      <c r="D3383">
        <v>10</v>
      </c>
      <c r="E3383" t="s">
        <v>65</v>
      </c>
      <c r="F3383" t="s">
        <v>59</v>
      </c>
      <c r="G3383" t="s">
        <v>55</v>
      </c>
      <c r="H3383" t="s">
        <v>16</v>
      </c>
      <c r="I3383">
        <v>2448</v>
      </c>
    </row>
    <row r="3384" spans="2:9" hidden="1" x14ac:dyDescent="0.2">
      <c r="B3384" t="str">
        <f t="shared" si="52"/>
        <v>201110apartmentaverage3+_bed_rateDowntown</v>
      </c>
      <c r="C3384">
        <v>2011</v>
      </c>
      <c r="D3384">
        <v>10</v>
      </c>
      <c r="E3384" t="s">
        <v>65</v>
      </c>
      <c r="F3384" t="s">
        <v>59</v>
      </c>
      <c r="G3384" t="s">
        <v>55</v>
      </c>
      <c r="H3384" t="s">
        <v>17</v>
      </c>
      <c r="I3384">
        <v>2542</v>
      </c>
    </row>
    <row r="3385" spans="2:9" hidden="1" x14ac:dyDescent="0.2">
      <c r="B3385" t="str">
        <f t="shared" si="52"/>
        <v>201110apartmentaverage3+_bed_rateSouth Granville/Oak</v>
      </c>
      <c r="C3385">
        <v>2011</v>
      </c>
      <c r="D3385">
        <v>10</v>
      </c>
      <c r="E3385" t="s">
        <v>65</v>
      </c>
      <c r="F3385" t="s">
        <v>59</v>
      </c>
      <c r="G3385" t="s">
        <v>55</v>
      </c>
      <c r="H3385" t="s">
        <v>19</v>
      </c>
      <c r="I3385">
        <v>1860</v>
      </c>
    </row>
    <row r="3386" spans="2:9" hidden="1" x14ac:dyDescent="0.2">
      <c r="B3386" t="str">
        <f t="shared" si="52"/>
        <v>201110apartmentaverage3+_bed_rateKitsilano/Point Grey</v>
      </c>
      <c r="C3386">
        <v>2011</v>
      </c>
      <c r="D3386">
        <v>10</v>
      </c>
      <c r="E3386" t="s">
        <v>65</v>
      </c>
      <c r="F3386" t="s">
        <v>59</v>
      </c>
      <c r="G3386" t="s">
        <v>55</v>
      </c>
      <c r="H3386" t="s">
        <v>20</v>
      </c>
      <c r="I3386">
        <v>1919</v>
      </c>
    </row>
    <row r="3387" spans="2:9" hidden="1" x14ac:dyDescent="0.2">
      <c r="B3387" t="str">
        <f t="shared" si="52"/>
        <v>201110apartmentaverage3+_bed_rateWestside/Kerrisdale</v>
      </c>
      <c r="C3387">
        <v>2011</v>
      </c>
      <c r="D3387">
        <v>10</v>
      </c>
      <c r="E3387" t="s">
        <v>65</v>
      </c>
      <c r="F3387" t="s">
        <v>59</v>
      </c>
      <c r="G3387" t="s">
        <v>55</v>
      </c>
      <c r="H3387" t="s">
        <v>21</v>
      </c>
      <c r="I3387">
        <v>2395</v>
      </c>
    </row>
    <row r="3388" spans="2:9" hidden="1" x14ac:dyDescent="0.2">
      <c r="B3388" t="str">
        <f t="shared" si="52"/>
        <v>201110apartmentaverage3+_bed_rateMarpole</v>
      </c>
      <c r="C3388">
        <v>2011</v>
      </c>
      <c r="D3388">
        <v>10</v>
      </c>
      <c r="E3388" t="s">
        <v>65</v>
      </c>
      <c r="F3388" t="s">
        <v>59</v>
      </c>
      <c r="G3388" t="s">
        <v>55</v>
      </c>
      <c r="H3388" t="s">
        <v>23</v>
      </c>
      <c r="I3388">
        <v>1120</v>
      </c>
    </row>
    <row r="3389" spans="2:9" hidden="1" x14ac:dyDescent="0.2">
      <c r="B3389" t="str">
        <f t="shared" si="52"/>
        <v>201110apartmentaverage3+_bed_rateMount Pleasant/Renfrew Heights</v>
      </c>
      <c r="C3389">
        <v>2011</v>
      </c>
      <c r="D3389">
        <v>10</v>
      </c>
      <c r="E3389" t="s">
        <v>65</v>
      </c>
      <c r="F3389" t="s">
        <v>59</v>
      </c>
      <c r="G3389" t="s">
        <v>55</v>
      </c>
      <c r="H3389" t="s">
        <v>24</v>
      </c>
      <c r="I3389">
        <v>1327</v>
      </c>
    </row>
    <row r="3390" spans="2:9" hidden="1" x14ac:dyDescent="0.2">
      <c r="B3390" t="str">
        <f t="shared" si="52"/>
        <v>201110apartmentaverage3+_bed_rateEast Hastings</v>
      </c>
      <c r="C3390">
        <v>2011</v>
      </c>
      <c r="D3390">
        <v>10</v>
      </c>
      <c r="E3390" t="s">
        <v>65</v>
      </c>
      <c r="F3390" t="s">
        <v>59</v>
      </c>
      <c r="G3390" t="s">
        <v>55</v>
      </c>
      <c r="H3390" t="s">
        <v>25</v>
      </c>
      <c r="I3390">
        <v>1174</v>
      </c>
    </row>
    <row r="3391" spans="2:9" hidden="1" x14ac:dyDescent="0.2">
      <c r="B3391" t="str">
        <f t="shared" si="52"/>
        <v>201110apartmentaverage3+_bed_rateSoutheast Vancouver</v>
      </c>
      <c r="C3391">
        <v>2011</v>
      </c>
      <c r="D3391">
        <v>10</v>
      </c>
      <c r="E3391" t="s">
        <v>65</v>
      </c>
      <c r="F3391" t="s">
        <v>59</v>
      </c>
      <c r="G3391" t="s">
        <v>55</v>
      </c>
      <c r="H3391" t="s">
        <v>26</v>
      </c>
      <c r="I3391">
        <v>1072</v>
      </c>
    </row>
    <row r="3392" spans="2:9" hidden="1" x14ac:dyDescent="0.2">
      <c r="B3392" t="str">
        <f t="shared" si="52"/>
        <v>201110apartmentaverage3+_bed_rateUniversity Endowment Lands</v>
      </c>
      <c r="C3392">
        <v>2011</v>
      </c>
      <c r="D3392">
        <v>10</v>
      </c>
      <c r="E3392" t="s">
        <v>65</v>
      </c>
      <c r="F3392" t="s">
        <v>59</v>
      </c>
      <c r="G3392" t="s">
        <v>55</v>
      </c>
      <c r="H3392" t="s">
        <v>27</v>
      </c>
      <c r="I3392">
        <v>2245</v>
      </c>
    </row>
    <row r="3393" spans="2:9" hidden="1" x14ac:dyDescent="0.2">
      <c r="B3393" t="str">
        <f t="shared" si="52"/>
        <v>201110apartmentaverage3+_bed_rateCentral Park/Metrotown</v>
      </c>
      <c r="C3393">
        <v>2011</v>
      </c>
      <c r="D3393">
        <v>10</v>
      </c>
      <c r="E3393" t="s">
        <v>65</v>
      </c>
      <c r="F3393" t="s">
        <v>59</v>
      </c>
      <c r="G3393" t="s">
        <v>55</v>
      </c>
      <c r="H3393" t="s">
        <v>28</v>
      </c>
      <c r="I3393">
        <v>1446</v>
      </c>
    </row>
    <row r="3394" spans="2:9" hidden="1" x14ac:dyDescent="0.2">
      <c r="B3394" t="str">
        <f t="shared" si="52"/>
        <v>201110apartmentaverage3+_bed_rateSoutheast Burnaby</v>
      </c>
      <c r="C3394">
        <v>2011</v>
      </c>
      <c r="D3394">
        <v>10</v>
      </c>
      <c r="E3394" t="s">
        <v>65</v>
      </c>
      <c r="F3394" t="s">
        <v>59</v>
      </c>
      <c r="G3394" t="s">
        <v>55</v>
      </c>
      <c r="H3394" t="s">
        <v>29</v>
      </c>
      <c r="I3394">
        <v>1080</v>
      </c>
    </row>
    <row r="3395" spans="2:9" hidden="1" x14ac:dyDescent="0.2">
      <c r="B3395" t="str">
        <f t="shared" si="52"/>
        <v>201110apartmentaverage3+_bed_rateNorth Burnaby</v>
      </c>
      <c r="C3395">
        <v>2011</v>
      </c>
      <c r="D3395">
        <v>10</v>
      </c>
      <c r="E3395" t="s">
        <v>65</v>
      </c>
      <c r="F3395" t="s">
        <v>59</v>
      </c>
      <c r="G3395" t="s">
        <v>55</v>
      </c>
      <c r="H3395" t="s">
        <v>31</v>
      </c>
      <c r="I3395">
        <v>1345</v>
      </c>
    </row>
    <row r="3396" spans="2:9" hidden="1" x14ac:dyDescent="0.2">
      <c r="B3396" t="str">
        <f t="shared" si="52"/>
        <v>201110apartmentaverage3+_bed_rateNew Westminster</v>
      </c>
      <c r="C3396">
        <v>2011</v>
      </c>
      <c r="D3396">
        <v>10</v>
      </c>
      <c r="E3396" t="s">
        <v>65</v>
      </c>
      <c r="F3396" t="s">
        <v>59</v>
      </c>
      <c r="G3396" t="s">
        <v>55</v>
      </c>
      <c r="H3396" t="s">
        <v>32</v>
      </c>
      <c r="I3396">
        <v>1355</v>
      </c>
    </row>
    <row r="3397" spans="2:9" hidden="1" x14ac:dyDescent="0.2">
      <c r="B3397" t="str">
        <f t="shared" si="52"/>
        <v>201110apartmentaverage3+_bed_rateNorth Vancouver City</v>
      </c>
      <c r="C3397">
        <v>2011</v>
      </c>
      <c r="D3397">
        <v>10</v>
      </c>
      <c r="E3397" t="s">
        <v>65</v>
      </c>
      <c r="F3397" t="s">
        <v>59</v>
      </c>
      <c r="G3397" t="s">
        <v>55</v>
      </c>
      <c r="H3397" t="s">
        <v>60</v>
      </c>
      <c r="I3397">
        <v>1343</v>
      </c>
    </row>
    <row r="3398" spans="2:9" hidden="1" x14ac:dyDescent="0.2">
      <c r="B3398" t="str">
        <f t="shared" ref="B3398:B3461" si="53">C3398&amp;D3398&amp;E3398&amp;F3398&amp;G3398&amp;H3398</f>
        <v>201110apartmentaverage3+_bed_rateNorth Vancouver DM</v>
      </c>
      <c r="C3398">
        <v>2011</v>
      </c>
      <c r="D3398">
        <v>10</v>
      </c>
      <c r="E3398" t="s">
        <v>65</v>
      </c>
      <c r="F3398" t="s">
        <v>59</v>
      </c>
      <c r="G3398" t="s">
        <v>55</v>
      </c>
      <c r="H3398" t="s">
        <v>34</v>
      </c>
      <c r="I3398">
        <v>1360</v>
      </c>
    </row>
    <row r="3399" spans="2:9" hidden="1" x14ac:dyDescent="0.2">
      <c r="B3399" t="str">
        <f t="shared" si="53"/>
        <v>201110apartmentaverage3+_bed_rateWest Vancouver</v>
      </c>
      <c r="C3399">
        <v>2011</v>
      </c>
      <c r="D3399">
        <v>10</v>
      </c>
      <c r="E3399" t="s">
        <v>65</v>
      </c>
      <c r="F3399" t="s">
        <v>59</v>
      </c>
      <c r="G3399" t="s">
        <v>55</v>
      </c>
      <c r="H3399" t="s">
        <v>35</v>
      </c>
      <c r="I3399">
        <v>2866</v>
      </c>
    </row>
    <row r="3400" spans="2:9" hidden="1" x14ac:dyDescent="0.2">
      <c r="B3400" t="str">
        <f t="shared" si="53"/>
        <v>201110apartmentaverage3+_bed_rateRichmond</v>
      </c>
      <c r="C3400">
        <v>2011</v>
      </c>
      <c r="D3400">
        <v>10</v>
      </c>
      <c r="E3400" t="s">
        <v>65</v>
      </c>
      <c r="F3400" t="s">
        <v>59</v>
      </c>
      <c r="G3400" t="s">
        <v>55</v>
      </c>
      <c r="H3400" t="s">
        <v>36</v>
      </c>
      <c r="I3400">
        <v>1351</v>
      </c>
    </row>
    <row r="3401" spans="2:9" hidden="1" x14ac:dyDescent="0.2">
      <c r="B3401" t="str">
        <f t="shared" si="53"/>
        <v>201110apartmentaverage3+_bed_rateDelta</v>
      </c>
      <c r="C3401">
        <v>2011</v>
      </c>
      <c r="D3401">
        <v>10</v>
      </c>
      <c r="E3401" t="s">
        <v>65</v>
      </c>
      <c r="F3401" t="s">
        <v>59</v>
      </c>
      <c r="G3401" t="s">
        <v>55</v>
      </c>
      <c r="H3401" t="s">
        <v>37</v>
      </c>
      <c r="I3401">
        <v>1014</v>
      </c>
    </row>
    <row r="3402" spans="2:9" hidden="1" x14ac:dyDescent="0.2">
      <c r="B3402" t="str">
        <f t="shared" si="53"/>
        <v>201110apartmentaverage3+_bed_rateSurrey</v>
      </c>
      <c r="C3402">
        <v>2011</v>
      </c>
      <c r="D3402">
        <v>10</v>
      </c>
      <c r="E3402" t="s">
        <v>65</v>
      </c>
      <c r="F3402" t="s">
        <v>59</v>
      </c>
      <c r="G3402" t="s">
        <v>55</v>
      </c>
      <c r="H3402" t="s">
        <v>38</v>
      </c>
      <c r="I3402">
        <v>982</v>
      </c>
    </row>
    <row r="3403" spans="2:9" hidden="1" x14ac:dyDescent="0.2">
      <c r="B3403" t="str">
        <f t="shared" si="53"/>
        <v>201110apartmentaverage3+_bed_rateWhite Rock</v>
      </c>
      <c r="C3403">
        <v>2011</v>
      </c>
      <c r="D3403">
        <v>10</v>
      </c>
      <c r="E3403" t="s">
        <v>65</v>
      </c>
      <c r="F3403" t="s">
        <v>59</v>
      </c>
      <c r="G3403" t="s">
        <v>55</v>
      </c>
      <c r="H3403" t="s">
        <v>39</v>
      </c>
      <c r="I3403">
        <v>1395</v>
      </c>
    </row>
    <row r="3404" spans="2:9" hidden="1" x14ac:dyDescent="0.2">
      <c r="B3404" t="str">
        <f t="shared" si="53"/>
        <v>201110apartmentaverage3+_bed_rateLangley City and Langley DM</v>
      </c>
      <c r="C3404">
        <v>2011</v>
      </c>
      <c r="D3404">
        <v>10</v>
      </c>
      <c r="E3404" t="s">
        <v>65</v>
      </c>
      <c r="F3404" t="s">
        <v>59</v>
      </c>
      <c r="G3404" t="s">
        <v>55</v>
      </c>
      <c r="H3404" t="s">
        <v>40</v>
      </c>
      <c r="I3404">
        <v>1073</v>
      </c>
    </row>
    <row r="3405" spans="2:9" hidden="1" x14ac:dyDescent="0.2">
      <c r="B3405" t="str">
        <f t="shared" si="53"/>
        <v>201110apartmentaverage3+_bed_rateTri-Cities</v>
      </c>
      <c r="C3405">
        <v>2011</v>
      </c>
      <c r="D3405">
        <v>10</v>
      </c>
      <c r="E3405" t="s">
        <v>65</v>
      </c>
      <c r="F3405" t="s">
        <v>59</v>
      </c>
      <c r="G3405" t="s">
        <v>55</v>
      </c>
      <c r="H3405" t="s">
        <v>41</v>
      </c>
      <c r="I3405">
        <v>1209</v>
      </c>
    </row>
    <row r="3406" spans="2:9" hidden="1" x14ac:dyDescent="0.2">
      <c r="B3406" t="str">
        <f t="shared" si="53"/>
        <v>201110apartmentaverage3+_bed_rateMaple Ridge/Pitt Meadows</v>
      </c>
      <c r="C3406">
        <v>2011</v>
      </c>
      <c r="D3406">
        <v>10</v>
      </c>
      <c r="E3406" t="s">
        <v>65</v>
      </c>
      <c r="F3406" t="s">
        <v>59</v>
      </c>
      <c r="G3406" t="s">
        <v>55</v>
      </c>
      <c r="H3406" t="s">
        <v>42</v>
      </c>
      <c r="I3406">
        <v>1059</v>
      </c>
    </row>
    <row r="3407" spans="2:9" hidden="1" x14ac:dyDescent="0.2">
      <c r="B3407" t="str">
        <f t="shared" si="53"/>
        <v>201110apartmentaverage3+_bed_rateVancouver</v>
      </c>
      <c r="C3407">
        <v>2011</v>
      </c>
      <c r="D3407">
        <v>10</v>
      </c>
      <c r="E3407" t="s">
        <v>65</v>
      </c>
      <c r="F3407" t="s">
        <v>59</v>
      </c>
      <c r="G3407" t="s">
        <v>55</v>
      </c>
      <c r="H3407" t="s">
        <v>43</v>
      </c>
      <c r="I3407">
        <v>1463</v>
      </c>
    </row>
    <row r="3408" spans="2:9" hidden="1" x14ac:dyDescent="0.2">
      <c r="B3408" t="str">
        <f t="shared" si="53"/>
        <v>201010apartmentaverage3+_bed_rateWest End/Stanley Park</v>
      </c>
      <c r="C3408">
        <v>2010</v>
      </c>
      <c r="D3408">
        <v>10</v>
      </c>
      <c r="E3408" t="s">
        <v>65</v>
      </c>
      <c r="F3408" t="s">
        <v>59</v>
      </c>
      <c r="G3408" t="s">
        <v>55</v>
      </c>
      <c r="H3408" t="s">
        <v>12</v>
      </c>
      <c r="I3408">
        <v>2578</v>
      </c>
    </row>
    <row r="3409" spans="2:9" x14ac:dyDescent="0.2">
      <c r="B3409" t="str">
        <f t="shared" si="53"/>
        <v>201010apartmentaverage3+_bed_rateEnglish Bay</v>
      </c>
      <c r="C3409">
        <v>2010</v>
      </c>
      <c r="D3409">
        <v>10</v>
      </c>
      <c r="E3409" t="s">
        <v>65</v>
      </c>
      <c r="F3409" t="s">
        <v>59</v>
      </c>
      <c r="G3409" t="s">
        <v>55</v>
      </c>
      <c r="H3409" t="s">
        <v>16</v>
      </c>
      <c r="I3409">
        <v>2499</v>
      </c>
    </row>
    <row r="3410" spans="2:9" hidden="1" x14ac:dyDescent="0.2">
      <c r="B3410" t="str">
        <f t="shared" si="53"/>
        <v>201010apartmentaverage3+_bed_rateDowntown</v>
      </c>
      <c r="C3410">
        <v>2010</v>
      </c>
      <c r="D3410">
        <v>10</v>
      </c>
      <c r="E3410" t="s">
        <v>65</v>
      </c>
      <c r="F3410" t="s">
        <v>59</v>
      </c>
      <c r="G3410" t="s">
        <v>55</v>
      </c>
      <c r="H3410" t="s">
        <v>17</v>
      </c>
      <c r="I3410">
        <v>2579</v>
      </c>
    </row>
    <row r="3411" spans="2:9" hidden="1" x14ac:dyDescent="0.2">
      <c r="B3411" t="str">
        <f t="shared" si="53"/>
        <v>201010apartmentaverage3+_bed_rateSouth Granville/Oak</v>
      </c>
      <c r="C3411">
        <v>2010</v>
      </c>
      <c r="D3411">
        <v>10</v>
      </c>
      <c r="E3411" t="s">
        <v>65</v>
      </c>
      <c r="F3411" t="s">
        <v>59</v>
      </c>
      <c r="G3411" t="s">
        <v>55</v>
      </c>
      <c r="H3411" t="s">
        <v>19</v>
      </c>
      <c r="I3411">
        <v>1836</v>
      </c>
    </row>
    <row r="3412" spans="2:9" hidden="1" x14ac:dyDescent="0.2">
      <c r="B3412" t="str">
        <f t="shared" si="53"/>
        <v>201010apartmentaverage3+_bed_rateKitsilano/Point Grey</v>
      </c>
      <c r="C3412">
        <v>2010</v>
      </c>
      <c r="D3412">
        <v>10</v>
      </c>
      <c r="E3412" t="s">
        <v>65</v>
      </c>
      <c r="F3412" t="s">
        <v>59</v>
      </c>
      <c r="G3412" t="s">
        <v>55</v>
      </c>
      <c r="H3412" t="s">
        <v>20</v>
      </c>
      <c r="I3412">
        <v>2087</v>
      </c>
    </row>
    <row r="3413" spans="2:9" hidden="1" x14ac:dyDescent="0.2">
      <c r="B3413" t="str">
        <f t="shared" si="53"/>
        <v>201010apartmentaverage3+_bed_rateWestside/Kerrisdale</v>
      </c>
      <c r="C3413">
        <v>2010</v>
      </c>
      <c r="D3413">
        <v>10</v>
      </c>
      <c r="E3413" t="s">
        <v>65</v>
      </c>
      <c r="F3413" t="s">
        <v>59</v>
      </c>
      <c r="G3413" t="s">
        <v>55</v>
      </c>
      <c r="H3413" t="s">
        <v>21</v>
      </c>
      <c r="I3413">
        <v>2280</v>
      </c>
    </row>
    <row r="3414" spans="2:9" hidden="1" x14ac:dyDescent="0.2">
      <c r="B3414" t="str">
        <f t="shared" si="53"/>
        <v>201010apartmentaverage3+_bed_rateMarpole</v>
      </c>
      <c r="C3414">
        <v>2010</v>
      </c>
      <c r="D3414">
        <v>10</v>
      </c>
      <c r="E3414" t="s">
        <v>65</v>
      </c>
      <c r="F3414" t="s">
        <v>59</v>
      </c>
      <c r="G3414" t="s">
        <v>55</v>
      </c>
      <c r="H3414" t="s">
        <v>23</v>
      </c>
      <c r="I3414">
        <v>1116</v>
      </c>
    </row>
    <row r="3415" spans="2:9" hidden="1" x14ac:dyDescent="0.2">
      <c r="B3415" t="str">
        <f t="shared" si="53"/>
        <v>201010apartmentaverage3+_bed_rateMount Pleasant/Renfrew Heights</v>
      </c>
      <c r="C3415">
        <v>2010</v>
      </c>
      <c r="D3415">
        <v>10</v>
      </c>
      <c r="E3415" t="s">
        <v>65</v>
      </c>
      <c r="F3415" t="s">
        <v>59</v>
      </c>
      <c r="G3415" t="s">
        <v>55</v>
      </c>
      <c r="H3415" t="s">
        <v>24</v>
      </c>
      <c r="I3415">
        <v>1264</v>
      </c>
    </row>
    <row r="3416" spans="2:9" hidden="1" x14ac:dyDescent="0.2">
      <c r="B3416" t="str">
        <f t="shared" si="53"/>
        <v>201010apartmentaverage3+_bed_rateEast Hastings</v>
      </c>
      <c r="C3416">
        <v>2010</v>
      </c>
      <c r="D3416">
        <v>10</v>
      </c>
      <c r="E3416" t="s">
        <v>65</v>
      </c>
      <c r="F3416" t="s">
        <v>59</v>
      </c>
      <c r="G3416" t="s">
        <v>55</v>
      </c>
      <c r="H3416" t="s">
        <v>25</v>
      </c>
      <c r="I3416">
        <v>1098</v>
      </c>
    </row>
    <row r="3417" spans="2:9" hidden="1" x14ac:dyDescent="0.2">
      <c r="B3417" t="str">
        <f t="shared" si="53"/>
        <v>201010apartmentaverage3+_bed_rateSoutheast Vancouver</v>
      </c>
      <c r="C3417">
        <v>2010</v>
      </c>
      <c r="D3417">
        <v>10</v>
      </c>
      <c r="E3417" t="s">
        <v>65</v>
      </c>
      <c r="F3417" t="s">
        <v>59</v>
      </c>
      <c r="G3417" t="s">
        <v>55</v>
      </c>
      <c r="H3417" t="s">
        <v>26</v>
      </c>
      <c r="I3417">
        <v>1191</v>
      </c>
    </row>
    <row r="3418" spans="2:9" hidden="1" x14ac:dyDescent="0.2">
      <c r="B3418" t="str">
        <f t="shared" si="53"/>
        <v>201010apartmentaverage3+_bed_rateUniversity Endowment Lands</v>
      </c>
      <c r="C3418">
        <v>2010</v>
      </c>
      <c r="D3418">
        <v>10</v>
      </c>
      <c r="E3418" t="s">
        <v>65</v>
      </c>
      <c r="F3418" t="s">
        <v>59</v>
      </c>
      <c r="G3418" t="s">
        <v>55</v>
      </c>
      <c r="H3418" t="s">
        <v>27</v>
      </c>
      <c r="I3418">
        <v>2233</v>
      </c>
    </row>
    <row r="3419" spans="2:9" hidden="1" x14ac:dyDescent="0.2">
      <c r="B3419" t="str">
        <f t="shared" si="53"/>
        <v>201010apartmentaverage3+_bed_rateCentral Park/Metrotown</v>
      </c>
      <c r="C3419">
        <v>2010</v>
      </c>
      <c r="D3419">
        <v>10</v>
      </c>
      <c r="E3419" t="s">
        <v>65</v>
      </c>
      <c r="F3419" t="s">
        <v>59</v>
      </c>
      <c r="G3419" t="s">
        <v>55</v>
      </c>
      <c r="H3419" t="s">
        <v>28</v>
      </c>
      <c r="I3419">
        <v>1473</v>
      </c>
    </row>
    <row r="3420" spans="2:9" hidden="1" x14ac:dyDescent="0.2">
      <c r="B3420" t="str">
        <f t="shared" si="53"/>
        <v>201010apartmentaverage3+_bed_rateSoutheast Burnaby</v>
      </c>
      <c r="C3420">
        <v>2010</v>
      </c>
      <c r="D3420">
        <v>10</v>
      </c>
      <c r="E3420" t="s">
        <v>65</v>
      </c>
      <c r="F3420" t="s">
        <v>59</v>
      </c>
      <c r="G3420" t="s">
        <v>55</v>
      </c>
      <c r="H3420" t="s">
        <v>29</v>
      </c>
      <c r="I3420">
        <v>1046</v>
      </c>
    </row>
    <row r="3421" spans="2:9" hidden="1" x14ac:dyDescent="0.2">
      <c r="B3421" t="str">
        <f t="shared" si="53"/>
        <v>201010apartmentaverage3+_bed_rateNorth Burnaby</v>
      </c>
      <c r="C3421">
        <v>2010</v>
      </c>
      <c r="D3421">
        <v>10</v>
      </c>
      <c r="E3421" t="s">
        <v>65</v>
      </c>
      <c r="F3421" t="s">
        <v>59</v>
      </c>
      <c r="G3421" t="s">
        <v>55</v>
      </c>
      <c r="H3421" t="s">
        <v>31</v>
      </c>
      <c r="I3421">
        <v>1268</v>
      </c>
    </row>
    <row r="3422" spans="2:9" hidden="1" x14ac:dyDescent="0.2">
      <c r="B3422" t="str">
        <f t="shared" si="53"/>
        <v>201010apartmentaverage3+_bed_rateNew Westminster</v>
      </c>
      <c r="C3422">
        <v>2010</v>
      </c>
      <c r="D3422">
        <v>10</v>
      </c>
      <c r="E3422" t="s">
        <v>65</v>
      </c>
      <c r="F3422" t="s">
        <v>59</v>
      </c>
      <c r="G3422" t="s">
        <v>55</v>
      </c>
      <c r="H3422" t="s">
        <v>32</v>
      </c>
      <c r="I3422">
        <v>1273</v>
      </c>
    </row>
    <row r="3423" spans="2:9" hidden="1" x14ac:dyDescent="0.2">
      <c r="B3423" t="str">
        <f t="shared" si="53"/>
        <v>201010apartmentaverage3+_bed_rateNorth Vancouver City</v>
      </c>
      <c r="C3423">
        <v>2010</v>
      </c>
      <c r="D3423">
        <v>10</v>
      </c>
      <c r="E3423" t="s">
        <v>65</v>
      </c>
      <c r="F3423" t="s">
        <v>59</v>
      </c>
      <c r="G3423" t="s">
        <v>55</v>
      </c>
      <c r="H3423" t="s">
        <v>60</v>
      </c>
      <c r="I3423">
        <v>1459</v>
      </c>
    </row>
    <row r="3424" spans="2:9" hidden="1" x14ac:dyDescent="0.2">
      <c r="B3424" t="str">
        <f t="shared" si="53"/>
        <v>201010apartmentaverage3+_bed_rateNorth Vancouver DM</v>
      </c>
      <c r="C3424">
        <v>2010</v>
      </c>
      <c r="D3424">
        <v>10</v>
      </c>
      <c r="E3424" t="s">
        <v>65</v>
      </c>
      <c r="F3424" t="s">
        <v>59</v>
      </c>
      <c r="G3424" t="s">
        <v>55</v>
      </c>
      <c r="H3424" t="s">
        <v>34</v>
      </c>
      <c r="I3424">
        <v>1356</v>
      </c>
    </row>
    <row r="3425" spans="2:9" hidden="1" x14ac:dyDescent="0.2">
      <c r="B3425" t="str">
        <f t="shared" si="53"/>
        <v>201010apartmentaverage3+_bed_rateWest Vancouver</v>
      </c>
      <c r="C3425">
        <v>2010</v>
      </c>
      <c r="D3425">
        <v>10</v>
      </c>
      <c r="E3425" t="s">
        <v>65</v>
      </c>
      <c r="F3425" t="s">
        <v>59</v>
      </c>
      <c r="G3425" t="s">
        <v>55</v>
      </c>
      <c r="H3425" t="s">
        <v>35</v>
      </c>
      <c r="I3425">
        <v>2698</v>
      </c>
    </row>
    <row r="3426" spans="2:9" hidden="1" x14ac:dyDescent="0.2">
      <c r="B3426" t="str">
        <f t="shared" si="53"/>
        <v>201010apartmentaverage3+_bed_rateRichmond</v>
      </c>
      <c r="C3426">
        <v>2010</v>
      </c>
      <c r="D3426">
        <v>10</v>
      </c>
      <c r="E3426" t="s">
        <v>65</v>
      </c>
      <c r="F3426" t="s">
        <v>59</v>
      </c>
      <c r="G3426" t="s">
        <v>55</v>
      </c>
      <c r="H3426" t="s">
        <v>36</v>
      </c>
      <c r="I3426">
        <v>1298</v>
      </c>
    </row>
    <row r="3427" spans="2:9" hidden="1" x14ac:dyDescent="0.2">
      <c r="B3427" t="str">
        <f t="shared" si="53"/>
        <v>201010apartmentaverage3+_bed_rateDelta</v>
      </c>
      <c r="C3427">
        <v>2010</v>
      </c>
      <c r="D3427">
        <v>10</v>
      </c>
      <c r="E3427" t="s">
        <v>65</v>
      </c>
      <c r="F3427" t="s">
        <v>59</v>
      </c>
      <c r="G3427" t="s">
        <v>55</v>
      </c>
      <c r="H3427" t="s">
        <v>37</v>
      </c>
      <c r="I3427">
        <v>1063</v>
      </c>
    </row>
    <row r="3428" spans="2:9" hidden="1" x14ac:dyDescent="0.2">
      <c r="B3428" t="str">
        <f t="shared" si="53"/>
        <v>201010apartmentaverage3+_bed_rateSurrey</v>
      </c>
      <c r="C3428">
        <v>2010</v>
      </c>
      <c r="D3428">
        <v>10</v>
      </c>
      <c r="E3428" t="s">
        <v>65</v>
      </c>
      <c r="F3428" t="s">
        <v>59</v>
      </c>
      <c r="G3428" t="s">
        <v>55</v>
      </c>
      <c r="H3428" t="s">
        <v>38</v>
      </c>
      <c r="I3428">
        <v>1015</v>
      </c>
    </row>
    <row r="3429" spans="2:9" hidden="1" x14ac:dyDescent="0.2">
      <c r="B3429" t="str">
        <f t="shared" si="53"/>
        <v>201010apartmentaverage3+_bed_rateWhite Rock</v>
      </c>
      <c r="C3429">
        <v>2010</v>
      </c>
      <c r="D3429">
        <v>10</v>
      </c>
      <c r="E3429" t="s">
        <v>65</v>
      </c>
      <c r="F3429" t="s">
        <v>59</v>
      </c>
      <c r="G3429" t="s">
        <v>55</v>
      </c>
      <c r="H3429" t="s">
        <v>39</v>
      </c>
      <c r="I3429">
        <v>1394</v>
      </c>
    </row>
    <row r="3430" spans="2:9" hidden="1" x14ac:dyDescent="0.2">
      <c r="B3430" t="str">
        <f t="shared" si="53"/>
        <v>201010apartmentaverage3+_bed_rateLangley City and Langley DM</v>
      </c>
      <c r="C3430">
        <v>2010</v>
      </c>
      <c r="D3430">
        <v>10</v>
      </c>
      <c r="E3430" t="s">
        <v>65</v>
      </c>
      <c r="F3430" t="s">
        <v>59</v>
      </c>
      <c r="G3430" t="s">
        <v>55</v>
      </c>
      <c r="H3430" t="s">
        <v>40</v>
      </c>
      <c r="I3430">
        <v>1052</v>
      </c>
    </row>
    <row r="3431" spans="2:9" hidden="1" x14ac:dyDescent="0.2">
      <c r="B3431" t="str">
        <f t="shared" si="53"/>
        <v>201010apartmentaverage3+_bed_rateTri-Cities</v>
      </c>
      <c r="C3431">
        <v>2010</v>
      </c>
      <c r="D3431">
        <v>10</v>
      </c>
      <c r="E3431" t="s">
        <v>65</v>
      </c>
      <c r="F3431" t="s">
        <v>59</v>
      </c>
      <c r="G3431" t="s">
        <v>55</v>
      </c>
      <c r="H3431" t="s">
        <v>41</v>
      </c>
      <c r="I3431">
        <v>1145</v>
      </c>
    </row>
    <row r="3432" spans="2:9" hidden="1" x14ac:dyDescent="0.2">
      <c r="B3432" t="str">
        <f t="shared" si="53"/>
        <v>201010apartmentaverage3+_bed_rateMaple Ridge/Pitt Meadows</v>
      </c>
      <c r="C3432">
        <v>2010</v>
      </c>
      <c r="D3432">
        <v>10</v>
      </c>
      <c r="E3432" t="s">
        <v>65</v>
      </c>
      <c r="F3432" t="s">
        <v>59</v>
      </c>
      <c r="G3432" t="s">
        <v>55</v>
      </c>
      <c r="H3432" t="s">
        <v>42</v>
      </c>
      <c r="I3432">
        <v>1037</v>
      </c>
    </row>
    <row r="3433" spans="2:9" hidden="1" x14ac:dyDescent="0.2">
      <c r="B3433" t="str">
        <f t="shared" si="53"/>
        <v>201010apartmentaverage3+_bed_rateVancouver</v>
      </c>
      <c r="C3433">
        <v>2010</v>
      </c>
      <c r="D3433">
        <v>10</v>
      </c>
      <c r="E3433" t="s">
        <v>65</v>
      </c>
      <c r="F3433" t="s">
        <v>59</v>
      </c>
      <c r="G3433" t="s">
        <v>55</v>
      </c>
      <c r="H3433" t="s">
        <v>43</v>
      </c>
      <c r="I3433">
        <v>1420</v>
      </c>
    </row>
    <row r="3434" spans="2:9" hidden="1" x14ac:dyDescent="0.2">
      <c r="B3434" t="str">
        <f t="shared" si="53"/>
        <v>200910apartmentaverage3+_bed_rateVancouver</v>
      </c>
      <c r="C3434">
        <v>2009</v>
      </c>
      <c r="D3434">
        <v>10</v>
      </c>
      <c r="E3434" t="s">
        <v>65</v>
      </c>
      <c r="F3434" t="s">
        <v>59</v>
      </c>
      <c r="G3434" t="s">
        <v>55</v>
      </c>
      <c r="H3434" t="s">
        <v>43</v>
      </c>
      <c r="I3434">
        <v>1367</v>
      </c>
    </row>
    <row r="3435" spans="2:9" hidden="1" x14ac:dyDescent="0.2">
      <c r="B3435" t="str">
        <f t="shared" si="53"/>
        <v>200810apartmentaverage3+_bed_rateVancouver</v>
      </c>
      <c r="C3435">
        <v>2008</v>
      </c>
      <c r="D3435">
        <v>10</v>
      </c>
      <c r="E3435" t="s">
        <v>65</v>
      </c>
      <c r="F3435" t="s">
        <v>59</v>
      </c>
      <c r="G3435" t="s">
        <v>55</v>
      </c>
      <c r="H3435" t="s">
        <v>43</v>
      </c>
      <c r="I3435">
        <v>1356</v>
      </c>
    </row>
    <row r="3436" spans="2:9" hidden="1" x14ac:dyDescent="0.2">
      <c r="B3436" t="str">
        <f t="shared" si="53"/>
        <v>200710apartmentaverage3+_bed_rateVancouver</v>
      </c>
      <c r="C3436">
        <v>2007</v>
      </c>
      <c r="D3436">
        <v>10</v>
      </c>
      <c r="E3436" t="s">
        <v>65</v>
      </c>
      <c r="F3436" t="s">
        <v>59</v>
      </c>
      <c r="G3436" t="s">
        <v>55</v>
      </c>
      <c r="H3436" t="s">
        <v>43</v>
      </c>
      <c r="I3436">
        <v>1234</v>
      </c>
    </row>
    <row r="3437" spans="2:9" hidden="1" x14ac:dyDescent="0.2">
      <c r="B3437" t="str">
        <f t="shared" si="53"/>
        <v>200610apartmentaverage3+_bed_rateVancouver</v>
      </c>
      <c r="C3437">
        <v>2006</v>
      </c>
      <c r="D3437">
        <v>10</v>
      </c>
      <c r="E3437" t="s">
        <v>65</v>
      </c>
      <c r="F3437" t="s">
        <v>59</v>
      </c>
      <c r="G3437" t="s">
        <v>55</v>
      </c>
      <c r="H3437" t="s">
        <v>43</v>
      </c>
      <c r="I3437">
        <v>1220</v>
      </c>
    </row>
    <row r="3438" spans="2:9" hidden="1" x14ac:dyDescent="0.2">
      <c r="B3438" t="str">
        <f t="shared" si="53"/>
        <v>201910apartmentmedian3+_bed_rateWest End/Stanley Park</v>
      </c>
      <c r="C3438">
        <v>2019</v>
      </c>
      <c r="D3438">
        <v>10</v>
      </c>
      <c r="E3438" t="s">
        <v>65</v>
      </c>
      <c r="F3438" t="s">
        <v>61</v>
      </c>
      <c r="G3438" t="s">
        <v>55</v>
      </c>
      <c r="H3438" t="s">
        <v>12</v>
      </c>
      <c r="I3438" t="s">
        <v>14</v>
      </c>
    </row>
    <row r="3439" spans="2:9" x14ac:dyDescent="0.2">
      <c r="B3439" t="str">
        <f t="shared" si="53"/>
        <v>201910apartmentmedian3+_bed_rateEnglish Bay</v>
      </c>
      <c r="C3439">
        <v>2019</v>
      </c>
      <c r="D3439">
        <v>10</v>
      </c>
      <c r="E3439" t="s">
        <v>65</v>
      </c>
      <c r="F3439" t="s">
        <v>61</v>
      </c>
      <c r="G3439" t="s">
        <v>55</v>
      </c>
      <c r="H3439" t="s">
        <v>16</v>
      </c>
      <c r="I3439" t="s">
        <v>14</v>
      </c>
    </row>
    <row r="3440" spans="2:9" hidden="1" x14ac:dyDescent="0.2">
      <c r="B3440" t="str">
        <f t="shared" si="53"/>
        <v>201910apartmentmedian3+_bed_rateDowntown</v>
      </c>
      <c r="C3440">
        <v>2019</v>
      </c>
      <c r="D3440">
        <v>10</v>
      </c>
      <c r="E3440" t="s">
        <v>65</v>
      </c>
      <c r="F3440" t="s">
        <v>61</v>
      </c>
      <c r="G3440" t="s">
        <v>55</v>
      </c>
      <c r="H3440" t="s">
        <v>17</v>
      </c>
      <c r="I3440">
        <v>3350</v>
      </c>
    </row>
    <row r="3441" spans="2:9" hidden="1" x14ac:dyDescent="0.2">
      <c r="B3441" t="str">
        <f t="shared" si="53"/>
        <v>201910apartmentmedian3+_bed_rateSouth Granville/Oak</v>
      </c>
      <c r="C3441">
        <v>2019</v>
      </c>
      <c r="D3441">
        <v>10</v>
      </c>
      <c r="E3441" t="s">
        <v>65</v>
      </c>
      <c r="F3441" t="s">
        <v>61</v>
      </c>
      <c r="G3441" t="s">
        <v>55</v>
      </c>
      <c r="H3441" t="s">
        <v>19</v>
      </c>
      <c r="I3441">
        <v>2565</v>
      </c>
    </row>
    <row r="3442" spans="2:9" hidden="1" x14ac:dyDescent="0.2">
      <c r="B3442" t="str">
        <f t="shared" si="53"/>
        <v>201910apartmentmedian3+_bed_rateKitsilano/Point Grey</v>
      </c>
      <c r="C3442">
        <v>2019</v>
      </c>
      <c r="D3442">
        <v>10</v>
      </c>
      <c r="E3442" t="s">
        <v>65</v>
      </c>
      <c r="F3442" t="s">
        <v>61</v>
      </c>
      <c r="G3442" t="s">
        <v>55</v>
      </c>
      <c r="H3442" t="s">
        <v>20</v>
      </c>
      <c r="I3442">
        <v>2925</v>
      </c>
    </row>
    <row r="3443" spans="2:9" hidden="1" x14ac:dyDescent="0.2">
      <c r="B3443" t="str">
        <f t="shared" si="53"/>
        <v>201910apartmentmedian3+_bed_rateWestside/Kerrisdale</v>
      </c>
      <c r="C3443">
        <v>2019</v>
      </c>
      <c r="D3443">
        <v>10</v>
      </c>
      <c r="E3443" t="s">
        <v>65</v>
      </c>
      <c r="F3443" t="s">
        <v>61</v>
      </c>
      <c r="G3443" t="s">
        <v>55</v>
      </c>
      <c r="H3443" t="s">
        <v>21</v>
      </c>
      <c r="I3443">
        <v>3075</v>
      </c>
    </row>
    <row r="3444" spans="2:9" hidden="1" x14ac:dyDescent="0.2">
      <c r="B3444" t="str">
        <f t="shared" si="53"/>
        <v>201910apartmentmedian3+_bed_rateMarpole</v>
      </c>
      <c r="C3444">
        <v>2019</v>
      </c>
      <c r="D3444">
        <v>10</v>
      </c>
      <c r="E3444" t="s">
        <v>65</v>
      </c>
      <c r="F3444" t="s">
        <v>61</v>
      </c>
      <c r="G3444" t="s">
        <v>55</v>
      </c>
      <c r="H3444" t="s">
        <v>23</v>
      </c>
      <c r="I3444">
        <v>1550</v>
      </c>
    </row>
    <row r="3445" spans="2:9" hidden="1" x14ac:dyDescent="0.2">
      <c r="B3445" t="str">
        <f t="shared" si="53"/>
        <v>201910apartmentmedian3+_bed_rateMount Pleasant/Renfrew Heights</v>
      </c>
      <c r="C3445">
        <v>2019</v>
      </c>
      <c r="D3445">
        <v>10</v>
      </c>
      <c r="E3445" t="s">
        <v>65</v>
      </c>
      <c r="F3445" t="s">
        <v>61</v>
      </c>
      <c r="G3445" t="s">
        <v>55</v>
      </c>
      <c r="H3445" t="s">
        <v>24</v>
      </c>
      <c r="I3445" t="s">
        <v>14</v>
      </c>
    </row>
    <row r="3446" spans="2:9" hidden="1" x14ac:dyDescent="0.2">
      <c r="B3446" t="str">
        <f t="shared" si="53"/>
        <v>201910apartmentmedian3+_bed_rateEast Hastings</v>
      </c>
      <c r="C3446">
        <v>2019</v>
      </c>
      <c r="D3446">
        <v>10</v>
      </c>
      <c r="E3446" t="s">
        <v>65</v>
      </c>
      <c r="F3446" t="s">
        <v>61</v>
      </c>
      <c r="G3446" t="s">
        <v>55</v>
      </c>
      <c r="H3446" t="s">
        <v>25</v>
      </c>
      <c r="I3446" t="s">
        <v>14</v>
      </c>
    </row>
    <row r="3447" spans="2:9" hidden="1" x14ac:dyDescent="0.2">
      <c r="B3447" t="str">
        <f t="shared" si="53"/>
        <v>201910apartmentmedian3+_bed_rateSoutheast Vancouver</v>
      </c>
      <c r="C3447">
        <v>2019</v>
      </c>
      <c r="D3447">
        <v>10</v>
      </c>
      <c r="E3447" t="s">
        <v>65</v>
      </c>
      <c r="F3447" t="s">
        <v>61</v>
      </c>
      <c r="G3447" t="s">
        <v>55</v>
      </c>
      <c r="H3447" t="s">
        <v>26</v>
      </c>
      <c r="I3447">
        <v>2350</v>
      </c>
    </row>
    <row r="3448" spans="2:9" hidden="1" x14ac:dyDescent="0.2">
      <c r="B3448" t="str">
        <f t="shared" si="53"/>
        <v>201910apartmentmedian3+_bed_rateUniversity Endowment Lands</v>
      </c>
      <c r="C3448">
        <v>2019</v>
      </c>
      <c r="D3448">
        <v>10</v>
      </c>
      <c r="E3448" t="s">
        <v>65</v>
      </c>
      <c r="F3448" t="s">
        <v>61</v>
      </c>
      <c r="G3448" t="s">
        <v>55</v>
      </c>
      <c r="H3448" t="s">
        <v>27</v>
      </c>
      <c r="I3448">
        <v>2950</v>
      </c>
    </row>
    <row r="3449" spans="2:9" hidden="1" x14ac:dyDescent="0.2">
      <c r="B3449" t="str">
        <f t="shared" si="53"/>
        <v>201910apartmentmedian3+_bed_rateCentral Park/Metrotown</v>
      </c>
      <c r="C3449">
        <v>2019</v>
      </c>
      <c r="D3449">
        <v>10</v>
      </c>
      <c r="E3449" t="s">
        <v>65</v>
      </c>
      <c r="F3449" t="s">
        <v>61</v>
      </c>
      <c r="G3449" t="s">
        <v>55</v>
      </c>
      <c r="H3449" t="s">
        <v>28</v>
      </c>
      <c r="I3449">
        <v>2100</v>
      </c>
    </row>
    <row r="3450" spans="2:9" hidden="1" x14ac:dyDescent="0.2">
      <c r="B3450" t="str">
        <f t="shared" si="53"/>
        <v>201910apartmentmedian3+_bed_rateSoutheast Burnaby</v>
      </c>
      <c r="C3450">
        <v>2019</v>
      </c>
      <c r="D3450">
        <v>10</v>
      </c>
      <c r="E3450" t="s">
        <v>65</v>
      </c>
      <c r="F3450" t="s">
        <v>61</v>
      </c>
      <c r="G3450" t="s">
        <v>55</v>
      </c>
      <c r="H3450" t="s">
        <v>29</v>
      </c>
      <c r="I3450">
        <v>1400</v>
      </c>
    </row>
    <row r="3451" spans="2:9" hidden="1" x14ac:dyDescent="0.2">
      <c r="B3451" t="str">
        <f t="shared" si="53"/>
        <v>201910apartmentmedian3+_bed_rateNorth Burnaby</v>
      </c>
      <c r="C3451">
        <v>2019</v>
      </c>
      <c r="D3451">
        <v>10</v>
      </c>
      <c r="E3451" t="s">
        <v>65</v>
      </c>
      <c r="F3451" t="s">
        <v>61</v>
      </c>
      <c r="G3451" t="s">
        <v>55</v>
      </c>
      <c r="H3451" t="s">
        <v>31</v>
      </c>
      <c r="I3451">
        <v>1939</v>
      </c>
    </row>
    <row r="3452" spans="2:9" hidden="1" x14ac:dyDescent="0.2">
      <c r="B3452" t="str">
        <f t="shared" si="53"/>
        <v>201910apartmentmedian3+_bed_rateNew Westminster</v>
      </c>
      <c r="C3452">
        <v>2019</v>
      </c>
      <c r="D3452">
        <v>10</v>
      </c>
      <c r="E3452" t="s">
        <v>65</v>
      </c>
      <c r="F3452" t="s">
        <v>61</v>
      </c>
      <c r="G3452" t="s">
        <v>55</v>
      </c>
      <c r="H3452" t="s">
        <v>32</v>
      </c>
      <c r="I3452">
        <v>2025</v>
      </c>
    </row>
    <row r="3453" spans="2:9" hidden="1" x14ac:dyDescent="0.2">
      <c r="B3453" t="str">
        <f t="shared" si="53"/>
        <v>201910apartmentmedian3+_bed_rateNorth Vancouver CY</v>
      </c>
      <c r="C3453">
        <v>2019</v>
      </c>
      <c r="D3453">
        <v>10</v>
      </c>
      <c r="E3453" t="s">
        <v>65</v>
      </c>
      <c r="F3453" t="s">
        <v>61</v>
      </c>
      <c r="G3453" t="s">
        <v>55</v>
      </c>
      <c r="H3453" t="s">
        <v>33</v>
      </c>
      <c r="I3453">
        <v>2800</v>
      </c>
    </row>
    <row r="3454" spans="2:9" hidden="1" x14ac:dyDescent="0.2">
      <c r="B3454" t="str">
        <f t="shared" si="53"/>
        <v>201910apartmentmedian3+_bed_rateNorth Vancouver DM</v>
      </c>
      <c r="C3454">
        <v>2019</v>
      </c>
      <c r="D3454">
        <v>10</v>
      </c>
      <c r="E3454" t="s">
        <v>65</v>
      </c>
      <c r="F3454" t="s">
        <v>61</v>
      </c>
      <c r="G3454" t="s">
        <v>55</v>
      </c>
      <c r="H3454" t="s">
        <v>34</v>
      </c>
      <c r="I3454">
        <v>1879</v>
      </c>
    </row>
    <row r="3455" spans="2:9" hidden="1" x14ac:dyDescent="0.2">
      <c r="B3455" t="str">
        <f t="shared" si="53"/>
        <v>201910apartmentmedian3+_bed_rateWest Vancouver</v>
      </c>
      <c r="C3455">
        <v>2019</v>
      </c>
      <c r="D3455">
        <v>10</v>
      </c>
      <c r="E3455" t="s">
        <v>65</v>
      </c>
      <c r="F3455" t="s">
        <v>61</v>
      </c>
      <c r="G3455" t="s">
        <v>55</v>
      </c>
      <c r="H3455" t="s">
        <v>35</v>
      </c>
      <c r="I3455">
        <v>3400</v>
      </c>
    </row>
    <row r="3456" spans="2:9" hidden="1" x14ac:dyDescent="0.2">
      <c r="B3456" t="str">
        <f t="shared" si="53"/>
        <v>201910apartmentmedian3+_bed_rateRichmond</v>
      </c>
      <c r="C3456">
        <v>2019</v>
      </c>
      <c r="D3456">
        <v>10</v>
      </c>
      <c r="E3456" t="s">
        <v>65</v>
      </c>
      <c r="F3456" t="s">
        <v>61</v>
      </c>
      <c r="G3456" t="s">
        <v>55</v>
      </c>
      <c r="H3456" t="s">
        <v>36</v>
      </c>
      <c r="I3456">
        <v>1750</v>
      </c>
    </row>
    <row r="3457" spans="2:9" hidden="1" x14ac:dyDescent="0.2">
      <c r="B3457" t="str">
        <f t="shared" si="53"/>
        <v>201910apartmentmedian3+_bed_rateDelta</v>
      </c>
      <c r="C3457">
        <v>2019</v>
      </c>
      <c r="D3457">
        <v>10</v>
      </c>
      <c r="E3457" t="s">
        <v>65</v>
      </c>
      <c r="F3457" t="s">
        <v>61</v>
      </c>
      <c r="G3457" t="s">
        <v>55</v>
      </c>
      <c r="H3457" t="s">
        <v>37</v>
      </c>
      <c r="I3457" t="s">
        <v>14</v>
      </c>
    </row>
    <row r="3458" spans="2:9" hidden="1" x14ac:dyDescent="0.2">
      <c r="B3458" t="str">
        <f t="shared" si="53"/>
        <v>201910apartmentmedian3+_bed_rateSurrey</v>
      </c>
      <c r="C3458">
        <v>2019</v>
      </c>
      <c r="D3458">
        <v>10</v>
      </c>
      <c r="E3458" t="s">
        <v>65</v>
      </c>
      <c r="F3458" t="s">
        <v>61</v>
      </c>
      <c r="G3458" t="s">
        <v>55</v>
      </c>
      <c r="H3458" t="s">
        <v>38</v>
      </c>
      <c r="I3458">
        <v>1299</v>
      </c>
    </row>
    <row r="3459" spans="2:9" hidden="1" x14ac:dyDescent="0.2">
      <c r="B3459" t="str">
        <f t="shared" si="53"/>
        <v>201910apartmentmedian3+_bed_rateWhite Rock</v>
      </c>
      <c r="C3459">
        <v>2019</v>
      </c>
      <c r="D3459">
        <v>10</v>
      </c>
      <c r="E3459" t="s">
        <v>65</v>
      </c>
      <c r="F3459" t="s">
        <v>61</v>
      </c>
      <c r="G3459" t="s">
        <v>55</v>
      </c>
      <c r="H3459" t="s">
        <v>39</v>
      </c>
      <c r="I3459" t="s">
        <v>14</v>
      </c>
    </row>
    <row r="3460" spans="2:9" hidden="1" x14ac:dyDescent="0.2">
      <c r="B3460" t="str">
        <f t="shared" si="53"/>
        <v>201910apartmentmedian3+_bed_rateLangley City and Langley DM</v>
      </c>
      <c r="C3460">
        <v>2019</v>
      </c>
      <c r="D3460">
        <v>10</v>
      </c>
      <c r="E3460" t="s">
        <v>65</v>
      </c>
      <c r="F3460" t="s">
        <v>61</v>
      </c>
      <c r="G3460" t="s">
        <v>55</v>
      </c>
      <c r="H3460" t="s">
        <v>40</v>
      </c>
      <c r="I3460" t="s">
        <v>14</v>
      </c>
    </row>
    <row r="3461" spans="2:9" hidden="1" x14ac:dyDescent="0.2">
      <c r="B3461" t="str">
        <f t="shared" si="53"/>
        <v>201910apartmentmedian3+_bed_rateTri-Cities</v>
      </c>
      <c r="C3461">
        <v>2019</v>
      </c>
      <c r="D3461">
        <v>10</v>
      </c>
      <c r="E3461" t="s">
        <v>65</v>
      </c>
      <c r="F3461" t="s">
        <v>61</v>
      </c>
      <c r="G3461" t="s">
        <v>55</v>
      </c>
      <c r="H3461" t="s">
        <v>41</v>
      </c>
      <c r="I3461">
        <v>1380</v>
      </c>
    </row>
    <row r="3462" spans="2:9" hidden="1" x14ac:dyDescent="0.2">
      <c r="B3462" t="str">
        <f t="shared" ref="B3462:B3525" si="54">C3462&amp;D3462&amp;E3462&amp;F3462&amp;G3462&amp;H3462</f>
        <v>201910apartmentmedian3+_bed_rateMaple Ridge/Pitt Meadows</v>
      </c>
      <c r="C3462">
        <v>2019</v>
      </c>
      <c r="D3462">
        <v>10</v>
      </c>
      <c r="E3462" t="s">
        <v>65</v>
      </c>
      <c r="F3462" t="s">
        <v>61</v>
      </c>
      <c r="G3462" t="s">
        <v>55</v>
      </c>
      <c r="H3462" t="s">
        <v>42</v>
      </c>
      <c r="I3462">
        <v>1600</v>
      </c>
    </row>
    <row r="3463" spans="2:9" hidden="1" x14ac:dyDescent="0.2">
      <c r="B3463" t="str">
        <f t="shared" si="54"/>
        <v>201910apartmentmedian3+_bed_rateVancouver</v>
      </c>
      <c r="C3463">
        <v>2019</v>
      </c>
      <c r="D3463">
        <v>10</v>
      </c>
      <c r="E3463" t="s">
        <v>65</v>
      </c>
      <c r="F3463" t="s">
        <v>61</v>
      </c>
      <c r="G3463" t="s">
        <v>55</v>
      </c>
      <c r="H3463" t="s">
        <v>43</v>
      </c>
      <c r="I3463">
        <v>1800</v>
      </c>
    </row>
    <row r="3464" spans="2:9" hidden="1" x14ac:dyDescent="0.2">
      <c r="B3464" t="str">
        <f t="shared" si="54"/>
        <v>201810apartmentmedian3+_bed_rateWest End/Stanley Park</v>
      </c>
      <c r="C3464">
        <v>2018</v>
      </c>
      <c r="D3464">
        <v>10</v>
      </c>
      <c r="E3464" t="s">
        <v>65</v>
      </c>
      <c r="F3464" t="s">
        <v>61</v>
      </c>
      <c r="G3464" t="s">
        <v>55</v>
      </c>
      <c r="H3464" t="s">
        <v>12</v>
      </c>
      <c r="I3464">
        <v>2925</v>
      </c>
    </row>
    <row r="3465" spans="2:9" x14ac:dyDescent="0.2">
      <c r="B3465" t="str">
        <f t="shared" si="54"/>
        <v>201810apartmentmedian3+_bed_rateEnglish Bay</v>
      </c>
      <c r="C3465">
        <v>2018</v>
      </c>
      <c r="D3465">
        <v>10</v>
      </c>
      <c r="E3465" t="s">
        <v>65</v>
      </c>
      <c r="F3465" t="s">
        <v>61</v>
      </c>
      <c r="G3465" t="s">
        <v>55</v>
      </c>
      <c r="H3465" t="s">
        <v>16</v>
      </c>
      <c r="I3465" t="s">
        <v>14</v>
      </c>
    </row>
    <row r="3466" spans="2:9" hidden="1" x14ac:dyDescent="0.2">
      <c r="B3466" t="str">
        <f t="shared" si="54"/>
        <v>201810apartmentmedian3+_bed_rateDowntown</v>
      </c>
      <c r="C3466">
        <v>2018</v>
      </c>
      <c r="D3466">
        <v>10</v>
      </c>
      <c r="E3466" t="s">
        <v>65</v>
      </c>
      <c r="F3466" t="s">
        <v>61</v>
      </c>
      <c r="G3466" t="s">
        <v>55</v>
      </c>
      <c r="H3466" t="s">
        <v>17</v>
      </c>
      <c r="I3466">
        <v>3500</v>
      </c>
    </row>
    <row r="3467" spans="2:9" hidden="1" x14ac:dyDescent="0.2">
      <c r="B3467" t="str">
        <f t="shared" si="54"/>
        <v>201810apartmentmedian3+_bed_rateSouth Granville/Oak</v>
      </c>
      <c r="C3467">
        <v>2018</v>
      </c>
      <c r="D3467">
        <v>10</v>
      </c>
      <c r="E3467" t="s">
        <v>65</v>
      </c>
      <c r="F3467" t="s">
        <v>61</v>
      </c>
      <c r="G3467" t="s">
        <v>55</v>
      </c>
      <c r="H3467" t="s">
        <v>19</v>
      </c>
      <c r="I3467">
        <v>2250</v>
      </c>
    </row>
    <row r="3468" spans="2:9" hidden="1" x14ac:dyDescent="0.2">
      <c r="B3468" t="str">
        <f t="shared" si="54"/>
        <v>201810apartmentmedian3+_bed_rateKitsilano/Point Grey</v>
      </c>
      <c r="C3468">
        <v>2018</v>
      </c>
      <c r="D3468">
        <v>10</v>
      </c>
      <c r="E3468" t="s">
        <v>65</v>
      </c>
      <c r="F3468" t="s">
        <v>61</v>
      </c>
      <c r="G3468" t="s">
        <v>55</v>
      </c>
      <c r="H3468" t="s">
        <v>20</v>
      </c>
      <c r="I3468" t="s">
        <v>14</v>
      </c>
    </row>
    <row r="3469" spans="2:9" hidden="1" x14ac:dyDescent="0.2">
      <c r="B3469" t="str">
        <f t="shared" si="54"/>
        <v>201810apartmentmedian3+_bed_rateWestside/Kerrisdale</v>
      </c>
      <c r="C3469">
        <v>2018</v>
      </c>
      <c r="D3469">
        <v>10</v>
      </c>
      <c r="E3469" t="s">
        <v>65</v>
      </c>
      <c r="F3469" t="s">
        <v>61</v>
      </c>
      <c r="G3469" t="s">
        <v>55</v>
      </c>
      <c r="H3469" t="s">
        <v>21</v>
      </c>
      <c r="I3469">
        <v>3050</v>
      </c>
    </row>
    <row r="3470" spans="2:9" hidden="1" x14ac:dyDescent="0.2">
      <c r="B3470" t="str">
        <f t="shared" si="54"/>
        <v>201810apartmentmedian3+_bed_rateMarpole</v>
      </c>
      <c r="C3470">
        <v>2018</v>
      </c>
      <c r="D3470">
        <v>10</v>
      </c>
      <c r="E3470" t="s">
        <v>65</v>
      </c>
      <c r="F3470" t="s">
        <v>61</v>
      </c>
      <c r="G3470" t="s">
        <v>55</v>
      </c>
      <c r="H3470" t="s">
        <v>23</v>
      </c>
      <c r="I3470">
        <v>1450</v>
      </c>
    </row>
    <row r="3471" spans="2:9" hidden="1" x14ac:dyDescent="0.2">
      <c r="B3471" t="str">
        <f t="shared" si="54"/>
        <v>201810apartmentmedian3+_bed_rateMount Pleasant/Renfrew Heights</v>
      </c>
      <c r="C3471">
        <v>2018</v>
      </c>
      <c r="D3471">
        <v>10</v>
      </c>
      <c r="E3471" t="s">
        <v>65</v>
      </c>
      <c r="F3471" t="s">
        <v>61</v>
      </c>
      <c r="G3471" t="s">
        <v>55</v>
      </c>
      <c r="H3471" t="s">
        <v>24</v>
      </c>
      <c r="I3471" t="s">
        <v>14</v>
      </c>
    </row>
    <row r="3472" spans="2:9" hidden="1" x14ac:dyDescent="0.2">
      <c r="B3472" t="str">
        <f t="shared" si="54"/>
        <v>201810apartmentmedian3+_bed_rateEast Hastings</v>
      </c>
      <c r="C3472">
        <v>2018</v>
      </c>
      <c r="D3472">
        <v>10</v>
      </c>
      <c r="E3472" t="s">
        <v>65</v>
      </c>
      <c r="F3472" t="s">
        <v>61</v>
      </c>
      <c r="G3472" t="s">
        <v>55</v>
      </c>
      <c r="H3472" t="s">
        <v>25</v>
      </c>
      <c r="I3472">
        <v>1430</v>
      </c>
    </row>
    <row r="3473" spans="2:9" hidden="1" x14ac:dyDescent="0.2">
      <c r="B3473" t="str">
        <f t="shared" si="54"/>
        <v>201810apartmentmedian3+_bed_rateSoutheast Vancouver</v>
      </c>
      <c r="C3473">
        <v>2018</v>
      </c>
      <c r="D3473">
        <v>10</v>
      </c>
      <c r="E3473" t="s">
        <v>65</v>
      </c>
      <c r="F3473" t="s">
        <v>61</v>
      </c>
      <c r="G3473" t="s">
        <v>55</v>
      </c>
      <c r="H3473" t="s">
        <v>26</v>
      </c>
      <c r="I3473">
        <v>1375</v>
      </c>
    </row>
    <row r="3474" spans="2:9" hidden="1" x14ac:dyDescent="0.2">
      <c r="B3474" t="str">
        <f t="shared" si="54"/>
        <v>201810apartmentmedian3+_bed_rateUniversity Endowment Lands</v>
      </c>
      <c r="C3474">
        <v>2018</v>
      </c>
      <c r="D3474">
        <v>10</v>
      </c>
      <c r="E3474" t="s">
        <v>65</v>
      </c>
      <c r="F3474" t="s">
        <v>61</v>
      </c>
      <c r="G3474" t="s">
        <v>55</v>
      </c>
      <c r="H3474" t="s">
        <v>27</v>
      </c>
      <c r="I3474">
        <v>2931</v>
      </c>
    </row>
    <row r="3475" spans="2:9" hidden="1" x14ac:dyDescent="0.2">
      <c r="B3475" t="str">
        <f t="shared" si="54"/>
        <v>201810apartmentmedian3+_bed_rateCentral Park/Metrotown</v>
      </c>
      <c r="C3475">
        <v>2018</v>
      </c>
      <c r="D3475">
        <v>10</v>
      </c>
      <c r="E3475" t="s">
        <v>65</v>
      </c>
      <c r="F3475" t="s">
        <v>61</v>
      </c>
      <c r="G3475" t="s">
        <v>55</v>
      </c>
      <c r="H3475" t="s">
        <v>28</v>
      </c>
      <c r="I3475">
        <v>1750</v>
      </c>
    </row>
    <row r="3476" spans="2:9" hidden="1" x14ac:dyDescent="0.2">
      <c r="B3476" t="str">
        <f t="shared" si="54"/>
        <v>201810apartmentmedian3+_bed_rateSoutheast Burnaby</v>
      </c>
      <c r="C3476">
        <v>2018</v>
      </c>
      <c r="D3476">
        <v>10</v>
      </c>
      <c r="E3476" t="s">
        <v>65</v>
      </c>
      <c r="F3476" t="s">
        <v>61</v>
      </c>
      <c r="G3476" t="s">
        <v>55</v>
      </c>
      <c r="H3476" t="s">
        <v>29</v>
      </c>
      <c r="I3476">
        <v>1200</v>
      </c>
    </row>
    <row r="3477" spans="2:9" hidden="1" x14ac:dyDescent="0.2">
      <c r="B3477" t="str">
        <f t="shared" si="54"/>
        <v>201810apartmentmedian3+_bed_rateNorth Burnaby</v>
      </c>
      <c r="C3477">
        <v>2018</v>
      </c>
      <c r="D3477">
        <v>10</v>
      </c>
      <c r="E3477" t="s">
        <v>65</v>
      </c>
      <c r="F3477" t="s">
        <v>61</v>
      </c>
      <c r="G3477" t="s">
        <v>55</v>
      </c>
      <c r="H3477" t="s">
        <v>31</v>
      </c>
      <c r="I3477">
        <v>1938</v>
      </c>
    </row>
    <row r="3478" spans="2:9" hidden="1" x14ac:dyDescent="0.2">
      <c r="B3478" t="str">
        <f t="shared" si="54"/>
        <v>201810apartmentmedian3+_bed_rateNew Westminster</v>
      </c>
      <c r="C3478">
        <v>2018</v>
      </c>
      <c r="D3478">
        <v>10</v>
      </c>
      <c r="E3478" t="s">
        <v>65</v>
      </c>
      <c r="F3478" t="s">
        <v>61</v>
      </c>
      <c r="G3478" t="s">
        <v>55</v>
      </c>
      <c r="H3478" t="s">
        <v>32</v>
      </c>
      <c r="I3478">
        <v>1905</v>
      </c>
    </row>
    <row r="3479" spans="2:9" hidden="1" x14ac:dyDescent="0.2">
      <c r="B3479" t="str">
        <f t="shared" si="54"/>
        <v>201810apartmentmedian3+_bed_rateNorth Vancouver CY</v>
      </c>
      <c r="C3479">
        <v>2018</v>
      </c>
      <c r="D3479">
        <v>10</v>
      </c>
      <c r="E3479" t="s">
        <v>65</v>
      </c>
      <c r="F3479" t="s">
        <v>61</v>
      </c>
      <c r="G3479" t="s">
        <v>55</v>
      </c>
      <c r="H3479" t="s">
        <v>33</v>
      </c>
      <c r="I3479">
        <v>2790</v>
      </c>
    </row>
    <row r="3480" spans="2:9" hidden="1" x14ac:dyDescent="0.2">
      <c r="B3480" t="str">
        <f t="shared" si="54"/>
        <v>201810apartmentmedian3+_bed_rateNorth Vancouver DM</v>
      </c>
      <c r="C3480">
        <v>2018</v>
      </c>
      <c r="D3480">
        <v>10</v>
      </c>
      <c r="E3480" t="s">
        <v>65</v>
      </c>
      <c r="F3480" t="s">
        <v>61</v>
      </c>
      <c r="G3480" t="s">
        <v>55</v>
      </c>
      <c r="H3480" t="s">
        <v>34</v>
      </c>
      <c r="I3480">
        <v>1798</v>
      </c>
    </row>
    <row r="3481" spans="2:9" hidden="1" x14ac:dyDescent="0.2">
      <c r="B3481" t="str">
        <f t="shared" si="54"/>
        <v>201810apartmentmedian3+_bed_rateWest Vancouver</v>
      </c>
      <c r="C3481">
        <v>2018</v>
      </c>
      <c r="D3481">
        <v>10</v>
      </c>
      <c r="E3481" t="s">
        <v>65</v>
      </c>
      <c r="F3481" t="s">
        <v>61</v>
      </c>
      <c r="G3481" t="s">
        <v>55</v>
      </c>
      <c r="H3481" t="s">
        <v>35</v>
      </c>
      <c r="I3481">
        <v>3600</v>
      </c>
    </row>
    <row r="3482" spans="2:9" hidden="1" x14ac:dyDescent="0.2">
      <c r="B3482" t="str">
        <f t="shared" si="54"/>
        <v>201810apartmentmedian3+_bed_rateRichmond</v>
      </c>
      <c r="C3482">
        <v>2018</v>
      </c>
      <c r="D3482">
        <v>10</v>
      </c>
      <c r="E3482" t="s">
        <v>65</v>
      </c>
      <c r="F3482" t="s">
        <v>61</v>
      </c>
      <c r="G3482" t="s">
        <v>55</v>
      </c>
      <c r="H3482" t="s">
        <v>36</v>
      </c>
      <c r="I3482">
        <v>1700</v>
      </c>
    </row>
    <row r="3483" spans="2:9" hidden="1" x14ac:dyDescent="0.2">
      <c r="B3483" t="str">
        <f t="shared" si="54"/>
        <v>201810apartmentmedian3+_bed_rateDelta</v>
      </c>
      <c r="C3483">
        <v>2018</v>
      </c>
      <c r="D3483">
        <v>10</v>
      </c>
      <c r="E3483" t="s">
        <v>65</v>
      </c>
      <c r="F3483" t="s">
        <v>61</v>
      </c>
      <c r="G3483" t="s">
        <v>55</v>
      </c>
      <c r="H3483" t="s">
        <v>37</v>
      </c>
      <c r="I3483" t="s">
        <v>14</v>
      </c>
    </row>
    <row r="3484" spans="2:9" hidden="1" x14ac:dyDescent="0.2">
      <c r="B3484" t="str">
        <f t="shared" si="54"/>
        <v>201810apartmentmedian3+_bed_rateSurrey</v>
      </c>
      <c r="C3484">
        <v>2018</v>
      </c>
      <c r="D3484">
        <v>10</v>
      </c>
      <c r="E3484" t="s">
        <v>65</v>
      </c>
      <c r="F3484" t="s">
        <v>61</v>
      </c>
      <c r="G3484" t="s">
        <v>55</v>
      </c>
      <c r="H3484" t="s">
        <v>38</v>
      </c>
      <c r="I3484">
        <v>1248</v>
      </c>
    </row>
    <row r="3485" spans="2:9" hidden="1" x14ac:dyDescent="0.2">
      <c r="B3485" t="str">
        <f t="shared" si="54"/>
        <v>201810apartmentmedian3+_bed_rateWhite Rock</v>
      </c>
      <c r="C3485">
        <v>2018</v>
      </c>
      <c r="D3485">
        <v>10</v>
      </c>
      <c r="E3485" t="s">
        <v>65</v>
      </c>
      <c r="F3485" t="s">
        <v>61</v>
      </c>
      <c r="G3485" t="s">
        <v>55</v>
      </c>
      <c r="H3485" t="s">
        <v>39</v>
      </c>
      <c r="I3485" t="s">
        <v>14</v>
      </c>
    </row>
    <row r="3486" spans="2:9" hidden="1" x14ac:dyDescent="0.2">
      <c r="B3486" t="str">
        <f t="shared" si="54"/>
        <v>201810apartmentmedian3+_bed_rateLangley City and Langley DM</v>
      </c>
      <c r="C3486">
        <v>2018</v>
      </c>
      <c r="D3486">
        <v>10</v>
      </c>
      <c r="E3486" t="s">
        <v>65</v>
      </c>
      <c r="F3486" t="s">
        <v>61</v>
      </c>
      <c r="G3486" t="s">
        <v>55</v>
      </c>
      <c r="H3486" t="s">
        <v>40</v>
      </c>
      <c r="I3486">
        <v>1600</v>
      </c>
    </row>
    <row r="3487" spans="2:9" hidden="1" x14ac:dyDescent="0.2">
      <c r="B3487" t="str">
        <f t="shared" si="54"/>
        <v>201810apartmentmedian3+_bed_rateTri-Cities</v>
      </c>
      <c r="C3487">
        <v>2018</v>
      </c>
      <c r="D3487">
        <v>10</v>
      </c>
      <c r="E3487" t="s">
        <v>65</v>
      </c>
      <c r="F3487" t="s">
        <v>61</v>
      </c>
      <c r="G3487" t="s">
        <v>55</v>
      </c>
      <c r="H3487" t="s">
        <v>41</v>
      </c>
      <c r="I3487">
        <v>1375</v>
      </c>
    </row>
    <row r="3488" spans="2:9" hidden="1" x14ac:dyDescent="0.2">
      <c r="B3488" t="str">
        <f t="shared" si="54"/>
        <v>201810apartmentmedian3+_bed_rateMaple Ridge/Pitt Meadows</v>
      </c>
      <c r="C3488">
        <v>2018</v>
      </c>
      <c r="D3488">
        <v>10</v>
      </c>
      <c r="E3488" t="s">
        <v>65</v>
      </c>
      <c r="F3488" t="s">
        <v>61</v>
      </c>
      <c r="G3488" t="s">
        <v>55</v>
      </c>
      <c r="H3488" t="s">
        <v>42</v>
      </c>
      <c r="I3488">
        <v>1600</v>
      </c>
    </row>
    <row r="3489" spans="2:9" hidden="1" x14ac:dyDescent="0.2">
      <c r="B3489" t="str">
        <f t="shared" si="54"/>
        <v>201810apartmentmedian3+_bed_rateVancouver</v>
      </c>
      <c r="C3489">
        <v>2018</v>
      </c>
      <c r="D3489">
        <v>10</v>
      </c>
      <c r="E3489" t="s">
        <v>65</v>
      </c>
      <c r="F3489" t="s">
        <v>61</v>
      </c>
      <c r="G3489" t="s">
        <v>55</v>
      </c>
      <c r="H3489" t="s">
        <v>43</v>
      </c>
      <c r="I3489">
        <v>1650</v>
      </c>
    </row>
    <row r="3490" spans="2:9" hidden="1" x14ac:dyDescent="0.2">
      <c r="B3490" t="str">
        <f t="shared" si="54"/>
        <v>201710apartmentmedian3+_bed_rateWest End/Stanley Park</v>
      </c>
      <c r="C3490">
        <v>2017</v>
      </c>
      <c r="D3490">
        <v>10</v>
      </c>
      <c r="E3490" t="s">
        <v>65</v>
      </c>
      <c r="F3490" t="s">
        <v>61</v>
      </c>
      <c r="G3490" t="s">
        <v>55</v>
      </c>
      <c r="H3490" t="s">
        <v>12</v>
      </c>
      <c r="I3490">
        <v>3000</v>
      </c>
    </row>
    <row r="3491" spans="2:9" x14ac:dyDescent="0.2">
      <c r="B3491" t="str">
        <f t="shared" si="54"/>
        <v>201710apartmentmedian3+_bed_rateEnglish Bay</v>
      </c>
      <c r="C3491">
        <v>2017</v>
      </c>
      <c r="D3491">
        <v>10</v>
      </c>
      <c r="E3491" t="s">
        <v>65</v>
      </c>
      <c r="F3491" t="s">
        <v>61</v>
      </c>
      <c r="G3491" t="s">
        <v>55</v>
      </c>
      <c r="H3491" t="s">
        <v>16</v>
      </c>
      <c r="I3491">
        <v>2450</v>
      </c>
    </row>
    <row r="3492" spans="2:9" hidden="1" x14ac:dyDescent="0.2">
      <c r="B3492" t="str">
        <f t="shared" si="54"/>
        <v>201710apartmentmedian3+_bed_rateDowntown</v>
      </c>
      <c r="C3492">
        <v>2017</v>
      </c>
      <c r="D3492">
        <v>10</v>
      </c>
      <c r="E3492" t="s">
        <v>65</v>
      </c>
      <c r="F3492" t="s">
        <v>61</v>
      </c>
      <c r="G3492" t="s">
        <v>55</v>
      </c>
      <c r="H3492" t="s">
        <v>17</v>
      </c>
      <c r="I3492" t="s">
        <v>14</v>
      </c>
    </row>
    <row r="3493" spans="2:9" hidden="1" x14ac:dyDescent="0.2">
      <c r="B3493" t="str">
        <f t="shared" si="54"/>
        <v>201710apartmentmedian3+_bed_rateSouth Granville/Oak</v>
      </c>
      <c r="C3493">
        <v>2017</v>
      </c>
      <c r="D3493">
        <v>10</v>
      </c>
      <c r="E3493" t="s">
        <v>65</v>
      </c>
      <c r="F3493" t="s">
        <v>61</v>
      </c>
      <c r="G3493" t="s">
        <v>55</v>
      </c>
      <c r="H3493" t="s">
        <v>19</v>
      </c>
      <c r="I3493">
        <v>2200</v>
      </c>
    </row>
    <row r="3494" spans="2:9" hidden="1" x14ac:dyDescent="0.2">
      <c r="B3494" t="str">
        <f t="shared" si="54"/>
        <v>201710apartmentmedian3+_bed_rateKitsilano/Point Grey</v>
      </c>
      <c r="C3494">
        <v>2017</v>
      </c>
      <c r="D3494">
        <v>10</v>
      </c>
      <c r="E3494" t="s">
        <v>65</v>
      </c>
      <c r="F3494" t="s">
        <v>61</v>
      </c>
      <c r="G3494" t="s">
        <v>55</v>
      </c>
      <c r="H3494" t="s">
        <v>20</v>
      </c>
      <c r="I3494">
        <v>2600</v>
      </c>
    </row>
    <row r="3495" spans="2:9" hidden="1" x14ac:dyDescent="0.2">
      <c r="B3495" t="str">
        <f t="shared" si="54"/>
        <v>201710apartmentmedian3+_bed_rateWestside/Kerrisdale</v>
      </c>
      <c r="C3495">
        <v>2017</v>
      </c>
      <c r="D3495">
        <v>10</v>
      </c>
      <c r="E3495" t="s">
        <v>65</v>
      </c>
      <c r="F3495" t="s">
        <v>61</v>
      </c>
      <c r="G3495" t="s">
        <v>55</v>
      </c>
      <c r="H3495" t="s">
        <v>21</v>
      </c>
      <c r="I3495">
        <v>2750</v>
      </c>
    </row>
    <row r="3496" spans="2:9" hidden="1" x14ac:dyDescent="0.2">
      <c r="B3496" t="str">
        <f t="shared" si="54"/>
        <v>201710apartmentmedian3+_bed_rateMarpole</v>
      </c>
      <c r="C3496">
        <v>2017</v>
      </c>
      <c r="D3496">
        <v>10</v>
      </c>
      <c r="E3496" t="s">
        <v>65</v>
      </c>
      <c r="F3496" t="s">
        <v>61</v>
      </c>
      <c r="G3496" t="s">
        <v>55</v>
      </c>
      <c r="H3496" t="s">
        <v>23</v>
      </c>
      <c r="I3496">
        <v>1400</v>
      </c>
    </row>
    <row r="3497" spans="2:9" hidden="1" x14ac:dyDescent="0.2">
      <c r="B3497" t="str">
        <f t="shared" si="54"/>
        <v>201710apartmentmedian3+_bed_rateMount Pleasant/Renfrew Heights</v>
      </c>
      <c r="C3497">
        <v>2017</v>
      </c>
      <c r="D3497">
        <v>10</v>
      </c>
      <c r="E3497" t="s">
        <v>65</v>
      </c>
      <c r="F3497" t="s">
        <v>61</v>
      </c>
      <c r="G3497" t="s">
        <v>55</v>
      </c>
      <c r="H3497" t="s">
        <v>24</v>
      </c>
      <c r="I3497" t="s">
        <v>14</v>
      </c>
    </row>
    <row r="3498" spans="2:9" hidden="1" x14ac:dyDescent="0.2">
      <c r="B3498" t="str">
        <f t="shared" si="54"/>
        <v>201710apartmentmedian3+_bed_rateEast Hastings</v>
      </c>
      <c r="C3498">
        <v>2017</v>
      </c>
      <c r="D3498">
        <v>10</v>
      </c>
      <c r="E3498" t="s">
        <v>65</v>
      </c>
      <c r="F3498" t="s">
        <v>61</v>
      </c>
      <c r="G3498" t="s">
        <v>55</v>
      </c>
      <c r="H3498" t="s">
        <v>25</v>
      </c>
      <c r="I3498">
        <v>1466</v>
      </c>
    </row>
    <row r="3499" spans="2:9" hidden="1" x14ac:dyDescent="0.2">
      <c r="B3499" t="str">
        <f t="shared" si="54"/>
        <v>201710apartmentmedian3+_bed_rateSoutheast Vancouver</v>
      </c>
      <c r="C3499">
        <v>2017</v>
      </c>
      <c r="D3499">
        <v>10</v>
      </c>
      <c r="E3499" t="s">
        <v>65</v>
      </c>
      <c r="F3499" t="s">
        <v>61</v>
      </c>
      <c r="G3499" t="s">
        <v>55</v>
      </c>
      <c r="H3499" t="s">
        <v>26</v>
      </c>
      <c r="I3499">
        <v>1371</v>
      </c>
    </row>
    <row r="3500" spans="2:9" hidden="1" x14ac:dyDescent="0.2">
      <c r="B3500" t="str">
        <f t="shared" si="54"/>
        <v>201710apartmentmedian3+_bed_rateUniversity Endowment Lands</v>
      </c>
      <c r="C3500">
        <v>2017</v>
      </c>
      <c r="D3500">
        <v>10</v>
      </c>
      <c r="E3500" t="s">
        <v>65</v>
      </c>
      <c r="F3500" t="s">
        <v>61</v>
      </c>
      <c r="G3500" t="s">
        <v>55</v>
      </c>
      <c r="H3500" t="s">
        <v>27</v>
      </c>
      <c r="I3500">
        <v>2906</v>
      </c>
    </row>
    <row r="3501" spans="2:9" hidden="1" x14ac:dyDescent="0.2">
      <c r="B3501" t="str">
        <f t="shared" si="54"/>
        <v>201710apartmentmedian3+_bed_rateCentral Park/Metrotown</v>
      </c>
      <c r="C3501">
        <v>2017</v>
      </c>
      <c r="D3501">
        <v>10</v>
      </c>
      <c r="E3501" t="s">
        <v>65</v>
      </c>
      <c r="F3501" t="s">
        <v>61</v>
      </c>
      <c r="G3501" t="s">
        <v>55</v>
      </c>
      <c r="H3501" t="s">
        <v>28</v>
      </c>
      <c r="I3501">
        <v>1600</v>
      </c>
    </row>
    <row r="3502" spans="2:9" hidden="1" x14ac:dyDescent="0.2">
      <c r="B3502" t="str">
        <f t="shared" si="54"/>
        <v>201710apartmentmedian3+_bed_rateSoutheast Burnaby</v>
      </c>
      <c r="C3502">
        <v>2017</v>
      </c>
      <c r="D3502">
        <v>10</v>
      </c>
      <c r="E3502" t="s">
        <v>65</v>
      </c>
      <c r="F3502" t="s">
        <v>61</v>
      </c>
      <c r="G3502" t="s">
        <v>55</v>
      </c>
      <c r="H3502" t="s">
        <v>29</v>
      </c>
      <c r="I3502">
        <v>1200</v>
      </c>
    </row>
    <row r="3503" spans="2:9" hidden="1" x14ac:dyDescent="0.2">
      <c r="B3503" t="str">
        <f t="shared" si="54"/>
        <v>201710apartmentmedian3+_bed_rateNorth Burnaby</v>
      </c>
      <c r="C3503">
        <v>2017</v>
      </c>
      <c r="D3503">
        <v>10</v>
      </c>
      <c r="E3503" t="s">
        <v>65</v>
      </c>
      <c r="F3503" t="s">
        <v>61</v>
      </c>
      <c r="G3503" t="s">
        <v>55</v>
      </c>
      <c r="H3503" t="s">
        <v>31</v>
      </c>
      <c r="I3503" t="s">
        <v>14</v>
      </c>
    </row>
    <row r="3504" spans="2:9" hidden="1" x14ac:dyDescent="0.2">
      <c r="B3504" t="str">
        <f t="shared" si="54"/>
        <v>201710apartmentmedian3+_bed_rateNew Westminster</v>
      </c>
      <c r="C3504">
        <v>2017</v>
      </c>
      <c r="D3504">
        <v>10</v>
      </c>
      <c r="E3504" t="s">
        <v>65</v>
      </c>
      <c r="F3504" t="s">
        <v>61</v>
      </c>
      <c r="G3504" t="s">
        <v>55</v>
      </c>
      <c r="H3504" t="s">
        <v>32</v>
      </c>
      <c r="I3504">
        <v>1650</v>
      </c>
    </row>
    <row r="3505" spans="2:9" hidden="1" x14ac:dyDescent="0.2">
      <c r="B3505" t="str">
        <f t="shared" si="54"/>
        <v>201710apartmentmedian3+_bed_rateNorth Vancouver CY</v>
      </c>
      <c r="C3505">
        <v>2017</v>
      </c>
      <c r="D3505">
        <v>10</v>
      </c>
      <c r="E3505" t="s">
        <v>65</v>
      </c>
      <c r="F3505" t="s">
        <v>61</v>
      </c>
      <c r="G3505" t="s">
        <v>55</v>
      </c>
      <c r="H3505" t="s">
        <v>33</v>
      </c>
      <c r="I3505">
        <v>1925</v>
      </c>
    </row>
    <row r="3506" spans="2:9" hidden="1" x14ac:dyDescent="0.2">
      <c r="B3506" t="str">
        <f t="shared" si="54"/>
        <v>201710apartmentmedian3+_bed_rateNorth Vancouver DM</v>
      </c>
      <c r="C3506">
        <v>2017</v>
      </c>
      <c r="D3506">
        <v>10</v>
      </c>
      <c r="E3506" t="s">
        <v>65</v>
      </c>
      <c r="F3506" t="s">
        <v>61</v>
      </c>
      <c r="G3506" t="s">
        <v>55</v>
      </c>
      <c r="H3506" t="s">
        <v>34</v>
      </c>
      <c r="I3506">
        <v>1638</v>
      </c>
    </row>
    <row r="3507" spans="2:9" hidden="1" x14ac:dyDescent="0.2">
      <c r="B3507" t="str">
        <f t="shared" si="54"/>
        <v>201710apartmentmedian3+_bed_rateWest Vancouver</v>
      </c>
      <c r="C3507">
        <v>2017</v>
      </c>
      <c r="D3507">
        <v>10</v>
      </c>
      <c r="E3507" t="s">
        <v>65</v>
      </c>
      <c r="F3507" t="s">
        <v>61</v>
      </c>
      <c r="G3507" t="s">
        <v>55</v>
      </c>
      <c r="H3507" t="s">
        <v>35</v>
      </c>
      <c r="I3507">
        <v>3350</v>
      </c>
    </row>
    <row r="3508" spans="2:9" hidden="1" x14ac:dyDescent="0.2">
      <c r="B3508" t="str">
        <f t="shared" si="54"/>
        <v>201710apartmentmedian3+_bed_rateRichmond</v>
      </c>
      <c r="C3508">
        <v>2017</v>
      </c>
      <c r="D3508">
        <v>10</v>
      </c>
      <c r="E3508" t="s">
        <v>65</v>
      </c>
      <c r="F3508" t="s">
        <v>61</v>
      </c>
      <c r="G3508" t="s">
        <v>55</v>
      </c>
      <c r="H3508" t="s">
        <v>36</v>
      </c>
      <c r="I3508">
        <v>1525</v>
      </c>
    </row>
    <row r="3509" spans="2:9" hidden="1" x14ac:dyDescent="0.2">
      <c r="B3509" t="str">
        <f t="shared" si="54"/>
        <v>201710apartmentmedian3+_bed_rateDelta</v>
      </c>
      <c r="C3509">
        <v>2017</v>
      </c>
      <c r="D3509">
        <v>10</v>
      </c>
      <c r="E3509" t="s">
        <v>65</v>
      </c>
      <c r="F3509" t="s">
        <v>61</v>
      </c>
      <c r="G3509" t="s">
        <v>55</v>
      </c>
      <c r="H3509" t="s">
        <v>37</v>
      </c>
      <c r="I3509">
        <v>1145</v>
      </c>
    </row>
    <row r="3510" spans="2:9" hidden="1" x14ac:dyDescent="0.2">
      <c r="B3510" t="str">
        <f t="shared" si="54"/>
        <v>201710apartmentmedian3+_bed_rateSurrey</v>
      </c>
      <c r="C3510">
        <v>2017</v>
      </c>
      <c r="D3510">
        <v>10</v>
      </c>
      <c r="E3510" t="s">
        <v>65</v>
      </c>
      <c r="F3510" t="s">
        <v>61</v>
      </c>
      <c r="G3510" t="s">
        <v>55</v>
      </c>
      <c r="H3510" t="s">
        <v>38</v>
      </c>
      <c r="I3510">
        <v>1175</v>
      </c>
    </row>
    <row r="3511" spans="2:9" hidden="1" x14ac:dyDescent="0.2">
      <c r="B3511" t="str">
        <f t="shared" si="54"/>
        <v>201710apartmentmedian3+_bed_rateWhite Rock</v>
      </c>
      <c r="C3511">
        <v>2017</v>
      </c>
      <c r="D3511">
        <v>10</v>
      </c>
      <c r="E3511" t="s">
        <v>65</v>
      </c>
      <c r="F3511" t="s">
        <v>61</v>
      </c>
      <c r="G3511" t="s">
        <v>55</v>
      </c>
      <c r="H3511" t="s">
        <v>39</v>
      </c>
      <c r="I3511" t="s">
        <v>14</v>
      </c>
    </row>
    <row r="3512" spans="2:9" hidden="1" x14ac:dyDescent="0.2">
      <c r="B3512" t="str">
        <f t="shared" si="54"/>
        <v>201710apartmentmedian3+_bed_rateLangley City and Langley DM</v>
      </c>
      <c r="C3512">
        <v>2017</v>
      </c>
      <c r="D3512">
        <v>10</v>
      </c>
      <c r="E3512" t="s">
        <v>65</v>
      </c>
      <c r="F3512" t="s">
        <v>61</v>
      </c>
      <c r="G3512" t="s">
        <v>55</v>
      </c>
      <c r="H3512" t="s">
        <v>40</v>
      </c>
      <c r="I3512">
        <v>1475</v>
      </c>
    </row>
    <row r="3513" spans="2:9" hidden="1" x14ac:dyDescent="0.2">
      <c r="B3513" t="str">
        <f t="shared" si="54"/>
        <v>201710apartmentmedian3+_bed_rateTri-Cities</v>
      </c>
      <c r="C3513">
        <v>2017</v>
      </c>
      <c r="D3513">
        <v>10</v>
      </c>
      <c r="E3513" t="s">
        <v>65</v>
      </c>
      <c r="F3513" t="s">
        <v>61</v>
      </c>
      <c r="G3513" t="s">
        <v>55</v>
      </c>
      <c r="H3513" t="s">
        <v>41</v>
      </c>
      <c r="I3513">
        <v>1340</v>
      </c>
    </row>
    <row r="3514" spans="2:9" hidden="1" x14ac:dyDescent="0.2">
      <c r="B3514" t="str">
        <f t="shared" si="54"/>
        <v>201710apartmentmedian3+_bed_rateMaple Ridge/Pitt Meadows</v>
      </c>
      <c r="C3514">
        <v>2017</v>
      </c>
      <c r="D3514">
        <v>10</v>
      </c>
      <c r="E3514" t="s">
        <v>65</v>
      </c>
      <c r="F3514" t="s">
        <v>61</v>
      </c>
      <c r="G3514" t="s">
        <v>55</v>
      </c>
      <c r="H3514" t="s">
        <v>42</v>
      </c>
      <c r="I3514">
        <v>1300</v>
      </c>
    </row>
    <row r="3515" spans="2:9" hidden="1" x14ac:dyDescent="0.2">
      <c r="B3515" t="str">
        <f t="shared" si="54"/>
        <v>201710apartmentmedian3+_bed_rateVancouver</v>
      </c>
      <c r="C3515">
        <v>2017</v>
      </c>
      <c r="D3515">
        <v>10</v>
      </c>
      <c r="E3515" t="s">
        <v>65</v>
      </c>
      <c r="F3515" t="s">
        <v>61</v>
      </c>
      <c r="G3515" t="s">
        <v>55</v>
      </c>
      <c r="H3515" t="s">
        <v>43</v>
      </c>
      <c r="I3515">
        <v>1500</v>
      </c>
    </row>
    <row r="3516" spans="2:9" hidden="1" x14ac:dyDescent="0.2">
      <c r="B3516" t="str">
        <f t="shared" si="54"/>
        <v>201610apartmentmedian3+_bed_rateWest End/Stanley Park</v>
      </c>
      <c r="C3516">
        <v>2016</v>
      </c>
      <c r="D3516">
        <v>10</v>
      </c>
      <c r="E3516" t="s">
        <v>65</v>
      </c>
      <c r="F3516" t="s">
        <v>61</v>
      </c>
      <c r="G3516" t="s">
        <v>55</v>
      </c>
      <c r="H3516" t="s">
        <v>12</v>
      </c>
      <c r="I3516">
        <v>2750</v>
      </c>
    </row>
    <row r="3517" spans="2:9" x14ac:dyDescent="0.2">
      <c r="B3517" t="str">
        <f t="shared" si="54"/>
        <v>201610apartmentmedian3+_bed_rateEnglish Bay</v>
      </c>
      <c r="C3517">
        <v>2016</v>
      </c>
      <c r="D3517">
        <v>10</v>
      </c>
      <c r="E3517" t="s">
        <v>65</v>
      </c>
      <c r="F3517" t="s">
        <v>61</v>
      </c>
      <c r="G3517" t="s">
        <v>55</v>
      </c>
      <c r="H3517" t="s">
        <v>16</v>
      </c>
      <c r="I3517" t="s">
        <v>14</v>
      </c>
    </row>
    <row r="3518" spans="2:9" hidden="1" x14ac:dyDescent="0.2">
      <c r="B3518" t="str">
        <f t="shared" si="54"/>
        <v>201610apartmentmedian3+_bed_rateDowntown</v>
      </c>
      <c r="C3518">
        <v>2016</v>
      </c>
      <c r="D3518">
        <v>10</v>
      </c>
      <c r="E3518" t="s">
        <v>65</v>
      </c>
      <c r="F3518" t="s">
        <v>61</v>
      </c>
      <c r="G3518" t="s">
        <v>55</v>
      </c>
      <c r="H3518" t="s">
        <v>17</v>
      </c>
      <c r="I3518">
        <v>3000</v>
      </c>
    </row>
    <row r="3519" spans="2:9" hidden="1" x14ac:dyDescent="0.2">
      <c r="B3519" t="str">
        <f t="shared" si="54"/>
        <v>201610apartmentmedian3+_bed_rateSouth Granville/Oak</v>
      </c>
      <c r="C3519">
        <v>2016</v>
      </c>
      <c r="D3519">
        <v>10</v>
      </c>
      <c r="E3519" t="s">
        <v>65</v>
      </c>
      <c r="F3519" t="s">
        <v>61</v>
      </c>
      <c r="G3519" t="s">
        <v>55</v>
      </c>
      <c r="H3519" t="s">
        <v>19</v>
      </c>
      <c r="I3519">
        <v>2200</v>
      </c>
    </row>
    <row r="3520" spans="2:9" hidden="1" x14ac:dyDescent="0.2">
      <c r="B3520" t="str">
        <f t="shared" si="54"/>
        <v>201610apartmentmedian3+_bed_rateKitsilano/Point Grey</v>
      </c>
      <c r="C3520">
        <v>2016</v>
      </c>
      <c r="D3520">
        <v>10</v>
      </c>
      <c r="E3520" t="s">
        <v>65</v>
      </c>
      <c r="F3520" t="s">
        <v>61</v>
      </c>
      <c r="G3520" t="s">
        <v>55</v>
      </c>
      <c r="H3520" t="s">
        <v>20</v>
      </c>
      <c r="I3520">
        <v>2650</v>
      </c>
    </row>
    <row r="3521" spans="2:9" hidden="1" x14ac:dyDescent="0.2">
      <c r="B3521" t="str">
        <f t="shared" si="54"/>
        <v>201610apartmentmedian3+_bed_rateWestside/Kerrisdale</v>
      </c>
      <c r="C3521">
        <v>2016</v>
      </c>
      <c r="D3521">
        <v>10</v>
      </c>
      <c r="E3521" t="s">
        <v>65</v>
      </c>
      <c r="F3521" t="s">
        <v>61</v>
      </c>
      <c r="G3521" t="s">
        <v>55</v>
      </c>
      <c r="H3521" t="s">
        <v>21</v>
      </c>
      <c r="I3521">
        <v>2800</v>
      </c>
    </row>
    <row r="3522" spans="2:9" hidden="1" x14ac:dyDescent="0.2">
      <c r="B3522" t="str">
        <f t="shared" si="54"/>
        <v>201610apartmentmedian3+_bed_rateMarpole</v>
      </c>
      <c r="C3522">
        <v>2016</v>
      </c>
      <c r="D3522">
        <v>10</v>
      </c>
      <c r="E3522" t="s">
        <v>65</v>
      </c>
      <c r="F3522" t="s">
        <v>61</v>
      </c>
      <c r="G3522" t="s">
        <v>55</v>
      </c>
      <c r="H3522" t="s">
        <v>23</v>
      </c>
      <c r="I3522">
        <v>1350</v>
      </c>
    </row>
    <row r="3523" spans="2:9" hidden="1" x14ac:dyDescent="0.2">
      <c r="B3523" t="str">
        <f t="shared" si="54"/>
        <v>201610apartmentmedian3+_bed_rateMount Pleasant/Renfrew Heights</v>
      </c>
      <c r="C3523">
        <v>2016</v>
      </c>
      <c r="D3523">
        <v>10</v>
      </c>
      <c r="E3523" t="s">
        <v>65</v>
      </c>
      <c r="F3523" t="s">
        <v>61</v>
      </c>
      <c r="G3523" t="s">
        <v>55</v>
      </c>
      <c r="H3523" t="s">
        <v>24</v>
      </c>
      <c r="I3523" t="s">
        <v>14</v>
      </c>
    </row>
    <row r="3524" spans="2:9" hidden="1" x14ac:dyDescent="0.2">
      <c r="B3524" t="str">
        <f t="shared" si="54"/>
        <v>201610apartmentmedian3+_bed_rateEast Hastings</v>
      </c>
      <c r="C3524">
        <v>2016</v>
      </c>
      <c r="D3524">
        <v>10</v>
      </c>
      <c r="E3524" t="s">
        <v>65</v>
      </c>
      <c r="F3524" t="s">
        <v>61</v>
      </c>
      <c r="G3524" t="s">
        <v>55</v>
      </c>
      <c r="H3524" t="s">
        <v>25</v>
      </c>
      <c r="I3524">
        <v>1400</v>
      </c>
    </row>
    <row r="3525" spans="2:9" hidden="1" x14ac:dyDescent="0.2">
      <c r="B3525" t="str">
        <f t="shared" si="54"/>
        <v>201610apartmentmedian3+_bed_rateSoutheast Vancouver</v>
      </c>
      <c r="C3525">
        <v>2016</v>
      </c>
      <c r="D3525">
        <v>10</v>
      </c>
      <c r="E3525" t="s">
        <v>65</v>
      </c>
      <c r="F3525" t="s">
        <v>61</v>
      </c>
      <c r="G3525" t="s">
        <v>55</v>
      </c>
      <c r="H3525" t="s">
        <v>26</v>
      </c>
      <c r="I3525">
        <v>1272</v>
      </c>
    </row>
    <row r="3526" spans="2:9" hidden="1" x14ac:dyDescent="0.2">
      <c r="B3526" t="str">
        <f t="shared" ref="B3526:B3589" si="55">C3526&amp;D3526&amp;E3526&amp;F3526&amp;G3526&amp;H3526</f>
        <v>201610apartmentmedian3+_bed_rateUniversity Endowment Lands</v>
      </c>
      <c r="C3526">
        <v>2016</v>
      </c>
      <c r="D3526">
        <v>10</v>
      </c>
      <c r="E3526" t="s">
        <v>65</v>
      </c>
      <c r="F3526" t="s">
        <v>61</v>
      </c>
      <c r="G3526" t="s">
        <v>55</v>
      </c>
      <c r="H3526" t="s">
        <v>27</v>
      </c>
      <c r="I3526">
        <v>2608</v>
      </c>
    </row>
    <row r="3527" spans="2:9" hidden="1" x14ac:dyDescent="0.2">
      <c r="B3527" t="str">
        <f t="shared" si="55"/>
        <v>201610apartmentmedian3+_bed_rateCentral Park/Metrotown</v>
      </c>
      <c r="C3527">
        <v>2016</v>
      </c>
      <c r="D3527">
        <v>10</v>
      </c>
      <c r="E3527" t="s">
        <v>65</v>
      </c>
      <c r="F3527" t="s">
        <v>61</v>
      </c>
      <c r="G3527" t="s">
        <v>55</v>
      </c>
      <c r="H3527" t="s">
        <v>28</v>
      </c>
      <c r="I3527">
        <v>1700</v>
      </c>
    </row>
    <row r="3528" spans="2:9" hidden="1" x14ac:dyDescent="0.2">
      <c r="B3528" t="str">
        <f t="shared" si="55"/>
        <v>201610apartmentmedian3+_bed_rateSoutheast Burnaby</v>
      </c>
      <c r="C3528">
        <v>2016</v>
      </c>
      <c r="D3528">
        <v>10</v>
      </c>
      <c r="E3528" t="s">
        <v>65</v>
      </c>
      <c r="F3528" t="s">
        <v>61</v>
      </c>
      <c r="G3528" t="s">
        <v>55</v>
      </c>
      <c r="H3528" t="s">
        <v>29</v>
      </c>
      <c r="I3528">
        <v>1225</v>
      </c>
    </row>
    <row r="3529" spans="2:9" hidden="1" x14ac:dyDescent="0.2">
      <c r="B3529" t="str">
        <f t="shared" si="55"/>
        <v>201610apartmentmedian3+_bed_rateNorth Burnaby</v>
      </c>
      <c r="C3529">
        <v>2016</v>
      </c>
      <c r="D3529">
        <v>10</v>
      </c>
      <c r="E3529" t="s">
        <v>65</v>
      </c>
      <c r="F3529" t="s">
        <v>61</v>
      </c>
      <c r="G3529" t="s">
        <v>55</v>
      </c>
      <c r="H3529" t="s">
        <v>31</v>
      </c>
      <c r="I3529">
        <v>1500</v>
      </c>
    </row>
    <row r="3530" spans="2:9" hidden="1" x14ac:dyDescent="0.2">
      <c r="B3530" t="str">
        <f t="shared" si="55"/>
        <v>201610apartmentmedian3+_bed_rateNew Westminster</v>
      </c>
      <c r="C3530">
        <v>2016</v>
      </c>
      <c r="D3530">
        <v>10</v>
      </c>
      <c r="E3530" t="s">
        <v>65</v>
      </c>
      <c r="F3530" t="s">
        <v>61</v>
      </c>
      <c r="G3530" t="s">
        <v>55</v>
      </c>
      <c r="H3530" t="s">
        <v>32</v>
      </c>
      <c r="I3530">
        <v>1400</v>
      </c>
    </row>
    <row r="3531" spans="2:9" hidden="1" x14ac:dyDescent="0.2">
      <c r="B3531" t="str">
        <f t="shared" si="55"/>
        <v>201610apartmentmedian3+_bed_rateNorth Vancouver CY</v>
      </c>
      <c r="C3531">
        <v>2016</v>
      </c>
      <c r="D3531">
        <v>10</v>
      </c>
      <c r="E3531" t="s">
        <v>65</v>
      </c>
      <c r="F3531" t="s">
        <v>61</v>
      </c>
      <c r="G3531" t="s">
        <v>55</v>
      </c>
      <c r="H3531" t="s">
        <v>33</v>
      </c>
      <c r="I3531">
        <v>1600</v>
      </c>
    </row>
    <row r="3532" spans="2:9" hidden="1" x14ac:dyDescent="0.2">
      <c r="B3532" t="str">
        <f t="shared" si="55"/>
        <v>201610apartmentmedian3+_bed_rateNorth Vancouver DM</v>
      </c>
      <c r="C3532">
        <v>2016</v>
      </c>
      <c r="D3532">
        <v>10</v>
      </c>
      <c r="E3532" t="s">
        <v>65</v>
      </c>
      <c r="F3532" t="s">
        <v>61</v>
      </c>
      <c r="G3532" t="s">
        <v>55</v>
      </c>
      <c r="H3532" t="s">
        <v>34</v>
      </c>
      <c r="I3532">
        <v>1600</v>
      </c>
    </row>
    <row r="3533" spans="2:9" hidden="1" x14ac:dyDescent="0.2">
      <c r="B3533" t="str">
        <f t="shared" si="55"/>
        <v>201610apartmentmedian3+_bed_rateWest Vancouver</v>
      </c>
      <c r="C3533">
        <v>2016</v>
      </c>
      <c r="D3533">
        <v>10</v>
      </c>
      <c r="E3533" t="s">
        <v>65</v>
      </c>
      <c r="F3533" t="s">
        <v>61</v>
      </c>
      <c r="G3533" t="s">
        <v>55</v>
      </c>
      <c r="H3533" t="s">
        <v>35</v>
      </c>
      <c r="I3533">
        <v>3500</v>
      </c>
    </row>
    <row r="3534" spans="2:9" hidden="1" x14ac:dyDescent="0.2">
      <c r="B3534" t="str">
        <f t="shared" si="55"/>
        <v>201610apartmentmedian3+_bed_rateRichmond</v>
      </c>
      <c r="C3534">
        <v>2016</v>
      </c>
      <c r="D3534">
        <v>10</v>
      </c>
      <c r="E3534" t="s">
        <v>65</v>
      </c>
      <c r="F3534" t="s">
        <v>61</v>
      </c>
      <c r="G3534" t="s">
        <v>55</v>
      </c>
      <c r="H3534" t="s">
        <v>36</v>
      </c>
      <c r="I3534">
        <v>1471</v>
      </c>
    </row>
    <row r="3535" spans="2:9" hidden="1" x14ac:dyDescent="0.2">
      <c r="B3535" t="str">
        <f t="shared" si="55"/>
        <v>201610apartmentmedian3+_bed_rateDelta</v>
      </c>
      <c r="C3535">
        <v>2016</v>
      </c>
      <c r="D3535">
        <v>10</v>
      </c>
      <c r="E3535" t="s">
        <v>65</v>
      </c>
      <c r="F3535" t="s">
        <v>61</v>
      </c>
      <c r="G3535" t="s">
        <v>55</v>
      </c>
      <c r="H3535" t="s">
        <v>37</v>
      </c>
      <c r="I3535" t="s">
        <v>14</v>
      </c>
    </row>
    <row r="3536" spans="2:9" hidden="1" x14ac:dyDescent="0.2">
      <c r="B3536" t="str">
        <f t="shared" si="55"/>
        <v>201610apartmentmedian3+_bed_rateSurrey</v>
      </c>
      <c r="C3536">
        <v>2016</v>
      </c>
      <c r="D3536">
        <v>10</v>
      </c>
      <c r="E3536" t="s">
        <v>65</v>
      </c>
      <c r="F3536" t="s">
        <v>61</v>
      </c>
      <c r="G3536" t="s">
        <v>55</v>
      </c>
      <c r="H3536" t="s">
        <v>38</v>
      </c>
      <c r="I3536">
        <v>1150</v>
      </c>
    </row>
    <row r="3537" spans="2:9" hidden="1" x14ac:dyDescent="0.2">
      <c r="B3537" t="str">
        <f t="shared" si="55"/>
        <v>201610apartmentmedian3+_bed_rateWhite Rock</v>
      </c>
      <c r="C3537">
        <v>2016</v>
      </c>
      <c r="D3537">
        <v>10</v>
      </c>
      <c r="E3537" t="s">
        <v>65</v>
      </c>
      <c r="F3537" t="s">
        <v>61</v>
      </c>
      <c r="G3537" t="s">
        <v>55</v>
      </c>
      <c r="H3537" t="s">
        <v>39</v>
      </c>
      <c r="I3537" t="s">
        <v>14</v>
      </c>
    </row>
    <row r="3538" spans="2:9" hidden="1" x14ac:dyDescent="0.2">
      <c r="B3538" t="str">
        <f t="shared" si="55"/>
        <v>201610apartmentmedian3+_bed_rateLangley City and Langley DM</v>
      </c>
      <c r="C3538">
        <v>2016</v>
      </c>
      <c r="D3538">
        <v>10</v>
      </c>
      <c r="E3538" t="s">
        <v>65</v>
      </c>
      <c r="F3538" t="s">
        <v>61</v>
      </c>
      <c r="G3538" t="s">
        <v>55</v>
      </c>
      <c r="H3538" t="s">
        <v>40</v>
      </c>
      <c r="I3538">
        <v>1146</v>
      </c>
    </row>
    <row r="3539" spans="2:9" hidden="1" x14ac:dyDescent="0.2">
      <c r="B3539" t="str">
        <f t="shared" si="55"/>
        <v>201610apartmentmedian3+_bed_rateTri-Cities</v>
      </c>
      <c r="C3539">
        <v>2016</v>
      </c>
      <c r="D3539">
        <v>10</v>
      </c>
      <c r="E3539" t="s">
        <v>65</v>
      </c>
      <c r="F3539" t="s">
        <v>61</v>
      </c>
      <c r="G3539" t="s">
        <v>55</v>
      </c>
      <c r="H3539" t="s">
        <v>41</v>
      </c>
      <c r="I3539">
        <v>1250</v>
      </c>
    </row>
    <row r="3540" spans="2:9" hidden="1" x14ac:dyDescent="0.2">
      <c r="B3540" t="str">
        <f t="shared" si="55"/>
        <v>201610apartmentmedian3+_bed_rateMaple Ridge/Pitt Meadows</v>
      </c>
      <c r="C3540">
        <v>2016</v>
      </c>
      <c r="D3540">
        <v>10</v>
      </c>
      <c r="E3540" t="s">
        <v>65</v>
      </c>
      <c r="F3540" t="s">
        <v>61</v>
      </c>
      <c r="G3540" t="s">
        <v>55</v>
      </c>
      <c r="H3540" t="s">
        <v>42</v>
      </c>
      <c r="I3540">
        <v>1300</v>
      </c>
    </row>
    <row r="3541" spans="2:9" hidden="1" x14ac:dyDescent="0.2">
      <c r="B3541" t="str">
        <f t="shared" si="55"/>
        <v>201610apartmentmedian3+_bed_rateVancouver</v>
      </c>
      <c r="C3541">
        <v>2016</v>
      </c>
      <c r="D3541">
        <v>10</v>
      </c>
      <c r="E3541" t="s">
        <v>65</v>
      </c>
      <c r="F3541" t="s">
        <v>61</v>
      </c>
      <c r="G3541" t="s">
        <v>55</v>
      </c>
      <c r="H3541" t="s">
        <v>43</v>
      </c>
      <c r="I3541">
        <v>1356</v>
      </c>
    </row>
    <row r="3542" spans="2:9" hidden="1" x14ac:dyDescent="0.2">
      <c r="B3542" t="str">
        <f t="shared" si="55"/>
        <v>201510apartmentmedian3+_bed_rateWest End/Stanley Park</v>
      </c>
      <c r="C3542">
        <v>2015</v>
      </c>
      <c r="D3542">
        <v>10</v>
      </c>
      <c r="E3542" t="s">
        <v>65</v>
      </c>
      <c r="F3542" t="s">
        <v>61</v>
      </c>
      <c r="G3542" t="s">
        <v>55</v>
      </c>
      <c r="H3542" t="s">
        <v>12</v>
      </c>
      <c r="I3542">
        <v>2830</v>
      </c>
    </row>
    <row r="3543" spans="2:9" x14ac:dyDescent="0.2">
      <c r="B3543" t="str">
        <f t="shared" si="55"/>
        <v>201510apartmentmedian3+_bed_rateEnglish Bay</v>
      </c>
      <c r="C3543">
        <v>2015</v>
      </c>
      <c r="D3543">
        <v>10</v>
      </c>
      <c r="E3543" t="s">
        <v>65</v>
      </c>
      <c r="F3543" t="s">
        <v>61</v>
      </c>
      <c r="G3543" t="s">
        <v>55</v>
      </c>
      <c r="H3543" t="s">
        <v>16</v>
      </c>
      <c r="I3543">
        <v>2795</v>
      </c>
    </row>
    <row r="3544" spans="2:9" hidden="1" x14ac:dyDescent="0.2">
      <c r="B3544" t="str">
        <f t="shared" si="55"/>
        <v>201510apartmentmedian3+_bed_rateDowntown</v>
      </c>
      <c r="C3544">
        <v>2015</v>
      </c>
      <c r="D3544">
        <v>10</v>
      </c>
      <c r="E3544" t="s">
        <v>65</v>
      </c>
      <c r="F3544" t="s">
        <v>61</v>
      </c>
      <c r="G3544" t="s">
        <v>55</v>
      </c>
      <c r="H3544" t="s">
        <v>17</v>
      </c>
      <c r="I3544">
        <v>2300</v>
      </c>
    </row>
    <row r="3545" spans="2:9" hidden="1" x14ac:dyDescent="0.2">
      <c r="B3545" t="str">
        <f t="shared" si="55"/>
        <v>201510apartmentmedian3+_bed_rateSouth Granville/Oak</v>
      </c>
      <c r="C3545">
        <v>2015</v>
      </c>
      <c r="D3545">
        <v>10</v>
      </c>
      <c r="E3545" t="s">
        <v>65</v>
      </c>
      <c r="F3545" t="s">
        <v>61</v>
      </c>
      <c r="G3545" t="s">
        <v>55</v>
      </c>
      <c r="H3545" t="s">
        <v>19</v>
      </c>
      <c r="I3545">
        <v>2040</v>
      </c>
    </row>
    <row r="3546" spans="2:9" hidden="1" x14ac:dyDescent="0.2">
      <c r="B3546" t="str">
        <f t="shared" si="55"/>
        <v>201510apartmentmedian3+_bed_rateKitsilano/Point Grey</v>
      </c>
      <c r="C3546">
        <v>2015</v>
      </c>
      <c r="D3546">
        <v>10</v>
      </c>
      <c r="E3546" t="s">
        <v>65</v>
      </c>
      <c r="F3546" t="s">
        <v>61</v>
      </c>
      <c r="G3546" t="s">
        <v>55</v>
      </c>
      <c r="H3546" t="s">
        <v>20</v>
      </c>
      <c r="I3546" t="s">
        <v>14</v>
      </c>
    </row>
    <row r="3547" spans="2:9" hidden="1" x14ac:dyDescent="0.2">
      <c r="B3547" t="str">
        <f t="shared" si="55"/>
        <v>201510apartmentmedian3+_bed_rateWestside/Kerrisdale</v>
      </c>
      <c r="C3547">
        <v>2015</v>
      </c>
      <c r="D3547">
        <v>10</v>
      </c>
      <c r="E3547" t="s">
        <v>65</v>
      </c>
      <c r="F3547" t="s">
        <v>61</v>
      </c>
      <c r="G3547" t="s">
        <v>55</v>
      </c>
      <c r="H3547" t="s">
        <v>21</v>
      </c>
      <c r="I3547">
        <v>2600</v>
      </c>
    </row>
    <row r="3548" spans="2:9" hidden="1" x14ac:dyDescent="0.2">
      <c r="B3548" t="str">
        <f t="shared" si="55"/>
        <v>201510apartmentmedian3+_bed_rateMarpole</v>
      </c>
      <c r="C3548">
        <v>2015</v>
      </c>
      <c r="D3548">
        <v>10</v>
      </c>
      <c r="E3548" t="s">
        <v>65</v>
      </c>
      <c r="F3548" t="s">
        <v>61</v>
      </c>
      <c r="G3548" t="s">
        <v>55</v>
      </c>
      <c r="H3548" t="s">
        <v>23</v>
      </c>
      <c r="I3548">
        <v>1300</v>
      </c>
    </row>
    <row r="3549" spans="2:9" hidden="1" x14ac:dyDescent="0.2">
      <c r="B3549" t="str">
        <f t="shared" si="55"/>
        <v>201510apartmentmedian3+_bed_rateMount Pleasant/Renfrew Heights</v>
      </c>
      <c r="C3549">
        <v>2015</v>
      </c>
      <c r="D3549">
        <v>10</v>
      </c>
      <c r="E3549" t="s">
        <v>65</v>
      </c>
      <c r="F3549" t="s">
        <v>61</v>
      </c>
      <c r="G3549" t="s">
        <v>55</v>
      </c>
      <c r="H3549" t="s">
        <v>24</v>
      </c>
      <c r="I3549">
        <v>1500</v>
      </c>
    </row>
    <row r="3550" spans="2:9" hidden="1" x14ac:dyDescent="0.2">
      <c r="B3550" t="str">
        <f t="shared" si="55"/>
        <v>201510apartmentmedian3+_bed_rateEast Hastings</v>
      </c>
      <c r="C3550">
        <v>2015</v>
      </c>
      <c r="D3550">
        <v>10</v>
      </c>
      <c r="E3550" t="s">
        <v>65</v>
      </c>
      <c r="F3550" t="s">
        <v>61</v>
      </c>
      <c r="G3550" t="s">
        <v>55</v>
      </c>
      <c r="H3550" t="s">
        <v>25</v>
      </c>
      <c r="I3550">
        <v>1350</v>
      </c>
    </row>
    <row r="3551" spans="2:9" hidden="1" x14ac:dyDescent="0.2">
      <c r="B3551" t="str">
        <f t="shared" si="55"/>
        <v>201510apartmentmedian3+_bed_rateSoutheast Vancouver</v>
      </c>
      <c r="C3551">
        <v>2015</v>
      </c>
      <c r="D3551">
        <v>10</v>
      </c>
      <c r="E3551" t="s">
        <v>65</v>
      </c>
      <c r="F3551" t="s">
        <v>61</v>
      </c>
      <c r="G3551" t="s">
        <v>55</v>
      </c>
      <c r="H3551" t="s">
        <v>26</v>
      </c>
      <c r="I3551">
        <v>1246</v>
      </c>
    </row>
    <row r="3552" spans="2:9" hidden="1" x14ac:dyDescent="0.2">
      <c r="B3552" t="str">
        <f t="shared" si="55"/>
        <v>201510apartmentmedian3+_bed_rateUniversity Endowment Lands</v>
      </c>
      <c r="C3552">
        <v>2015</v>
      </c>
      <c r="D3552">
        <v>10</v>
      </c>
      <c r="E3552" t="s">
        <v>65</v>
      </c>
      <c r="F3552" t="s">
        <v>61</v>
      </c>
      <c r="G3552" t="s">
        <v>55</v>
      </c>
      <c r="H3552" t="s">
        <v>27</v>
      </c>
      <c r="I3552">
        <v>2700</v>
      </c>
    </row>
    <row r="3553" spans="2:9" hidden="1" x14ac:dyDescent="0.2">
      <c r="B3553" t="str">
        <f t="shared" si="55"/>
        <v>201510apartmentmedian3+_bed_rateCentral Park/Metrotown</v>
      </c>
      <c r="C3553">
        <v>2015</v>
      </c>
      <c r="D3553">
        <v>10</v>
      </c>
      <c r="E3553" t="s">
        <v>65</v>
      </c>
      <c r="F3553" t="s">
        <v>61</v>
      </c>
      <c r="G3553" t="s">
        <v>55</v>
      </c>
      <c r="H3553" t="s">
        <v>28</v>
      </c>
      <c r="I3553">
        <v>1600</v>
      </c>
    </row>
    <row r="3554" spans="2:9" hidden="1" x14ac:dyDescent="0.2">
      <c r="B3554" t="str">
        <f t="shared" si="55"/>
        <v>201510apartmentmedian3+_bed_rateSoutheast Burnaby</v>
      </c>
      <c r="C3554">
        <v>2015</v>
      </c>
      <c r="D3554">
        <v>10</v>
      </c>
      <c r="E3554" t="s">
        <v>65</v>
      </c>
      <c r="F3554" t="s">
        <v>61</v>
      </c>
      <c r="G3554" t="s">
        <v>55</v>
      </c>
      <c r="H3554" t="s">
        <v>29</v>
      </c>
      <c r="I3554">
        <v>1275</v>
      </c>
    </row>
    <row r="3555" spans="2:9" hidden="1" x14ac:dyDescent="0.2">
      <c r="B3555" t="str">
        <f t="shared" si="55"/>
        <v>201510apartmentmedian3+_bed_rateNorth Burnaby</v>
      </c>
      <c r="C3555">
        <v>2015</v>
      </c>
      <c r="D3555">
        <v>10</v>
      </c>
      <c r="E3555" t="s">
        <v>65</v>
      </c>
      <c r="F3555" t="s">
        <v>61</v>
      </c>
      <c r="G3555" t="s">
        <v>55</v>
      </c>
      <c r="H3555" t="s">
        <v>31</v>
      </c>
      <c r="I3555">
        <v>1360</v>
      </c>
    </row>
    <row r="3556" spans="2:9" hidden="1" x14ac:dyDescent="0.2">
      <c r="B3556" t="str">
        <f t="shared" si="55"/>
        <v>201510apartmentmedian3+_bed_rateNew Westminster</v>
      </c>
      <c r="C3556">
        <v>2015</v>
      </c>
      <c r="D3556">
        <v>10</v>
      </c>
      <c r="E3556" t="s">
        <v>65</v>
      </c>
      <c r="F3556" t="s">
        <v>61</v>
      </c>
      <c r="G3556" t="s">
        <v>55</v>
      </c>
      <c r="H3556" t="s">
        <v>32</v>
      </c>
      <c r="I3556">
        <v>1475</v>
      </c>
    </row>
    <row r="3557" spans="2:9" hidden="1" x14ac:dyDescent="0.2">
      <c r="B3557" t="str">
        <f t="shared" si="55"/>
        <v>201510apartmentmedian3+_bed_rateNorth Vancouver City</v>
      </c>
      <c r="C3557">
        <v>2015</v>
      </c>
      <c r="D3557">
        <v>10</v>
      </c>
      <c r="E3557" t="s">
        <v>65</v>
      </c>
      <c r="F3557" t="s">
        <v>61</v>
      </c>
      <c r="G3557" t="s">
        <v>55</v>
      </c>
      <c r="H3557" t="s">
        <v>60</v>
      </c>
      <c r="I3557">
        <v>1500</v>
      </c>
    </row>
    <row r="3558" spans="2:9" hidden="1" x14ac:dyDescent="0.2">
      <c r="B3558" t="str">
        <f t="shared" si="55"/>
        <v>201510apartmentmedian3+_bed_rateNorth Vancouver DM</v>
      </c>
      <c r="C3558">
        <v>2015</v>
      </c>
      <c r="D3558">
        <v>10</v>
      </c>
      <c r="E3558" t="s">
        <v>65</v>
      </c>
      <c r="F3558" t="s">
        <v>61</v>
      </c>
      <c r="G3558" t="s">
        <v>55</v>
      </c>
      <c r="H3558" t="s">
        <v>34</v>
      </c>
      <c r="I3558">
        <v>1560</v>
      </c>
    </row>
    <row r="3559" spans="2:9" hidden="1" x14ac:dyDescent="0.2">
      <c r="B3559" t="str">
        <f t="shared" si="55"/>
        <v>201510apartmentmedian3+_bed_rateWest Vancouver</v>
      </c>
      <c r="C3559">
        <v>2015</v>
      </c>
      <c r="D3559">
        <v>10</v>
      </c>
      <c r="E3559" t="s">
        <v>65</v>
      </c>
      <c r="F3559" t="s">
        <v>61</v>
      </c>
      <c r="G3559" t="s">
        <v>55</v>
      </c>
      <c r="H3559" t="s">
        <v>35</v>
      </c>
      <c r="I3559">
        <v>3150</v>
      </c>
    </row>
    <row r="3560" spans="2:9" hidden="1" x14ac:dyDescent="0.2">
      <c r="B3560" t="str">
        <f t="shared" si="55"/>
        <v>201510apartmentmedian3+_bed_rateRichmond</v>
      </c>
      <c r="C3560">
        <v>2015</v>
      </c>
      <c r="D3560">
        <v>10</v>
      </c>
      <c r="E3560" t="s">
        <v>65</v>
      </c>
      <c r="F3560" t="s">
        <v>61</v>
      </c>
      <c r="G3560" t="s">
        <v>55</v>
      </c>
      <c r="H3560" t="s">
        <v>36</v>
      </c>
      <c r="I3560">
        <v>1410</v>
      </c>
    </row>
    <row r="3561" spans="2:9" hidden="1" x14ac:dyDescent="0.2">
      <c r="B3561" t="str">
        <f t="shared" si="55"/>
        <v>201510apartmentmedian3+_bed_rateDelta</v>
      </c>
      <c r="C3561">
        <v>2015</v>
      </c>
      <c r="D3561">
        <v>10</v>
      </c>
      <c r="E3561" t="s">
        <v>65</v>
      </c>
      <c r="F3561" t="s">
        <v>61</v>
      </c>
      <c r="G3561" t="s">
        <v>55</v>
      </c>
      <c r="H3561" t="s">
        <v>37</v>
      </c>
      <c r="I3561">
        <v>1100</v>
      </c>
    </row>
    <row r="3562" spans="2:9" hidden="1" x14ac:dyDescent="0.2">
      <c r="B3562" t="str">
        <f t="shared" si="55"/>
        <v>201510apartmentmedian3+_bed_rateSurrey</v>
      </c>
      <c r="C3562">
        <v>2015</v>
      </c>
      <c r="D3562">
        <v>10</v>
      </c>
      <c r="E3562" t="s">
        <v>65</v>
      </c>
      <c r="F3562" t="s">
        <v>61</v>
      </c>
      <c r="G3562" t="s">
        <v>55</v>
      </c>
      <c r="H3562" t="s">
        <v>38</v>
      </c>
      <c r="I3562">
        <v>1106</v>
      </c>
    </row>
    <row r="3563" spans="2:9" hidden="1" x14ac:dyDescent="0.2">
      <c r="B3563" t="str">
        <f t="shared" si="55"/>
        <v>201510apartmentmedian3+_bed_rateWhite Rock</v>
      </c>
      <c r="C3563">
        <v>2015</v>
      </c>
      <c r="D3563">
        <v>10</v>
      </c>
      <c r="E3563" t="s">
        <v>65</v>
      </c>
      <c r="F3563" t="s">
        <v>61</v>
      </c>
      <c r="G3563" t="s">
        <v>55</v>
      </c>
      <c r="H3563" t="s">
        <v>39</v>
      </c>
      <c r="I3563">
        <v>1850</v>
      </c>
    </row>
    <row r="3564" spans="2:9" hidden="1" x14ac:dyDescent="0.2">
      <c r="B3564" t="str">
        <f t="shared" si="55"/>
        <v>201510apartmentmedian3+_bed_rateLangley City and Langley DM</v>
      </c>
      <c r="C3564">
        <v>2015</v>
      </c>
      <c r="D3564">
        <v>10</v>
      </c>
      <c r="E3564" t="s">
        <v>65</v>
      </c>
      <c r="F3564" t="s">
        <v>61</v>
      </c>
      <c r="G3564" t="s">
        <v>55</v>
      </c>
      <c r="H3564" t="s">
        <v>40</v>
      </c>
      <c r="I3564">
        <v>1100</v>
      </c>
    </row>
    <row r="3565" spans="2:9" hidden="1" x14ac:dyDescent="0.2">
      <c r="B3565" t="str">
        <f t="shared" si="55"/>
        <v>201510apartmentmedian3+_bed_rateTri-Cities</v>
      </c>
      <c r="C3565">
        <v>2015</v>
      </c>
      <c r="D3565">
        <v>10</v>
      </c>
      <c r="E3565" t="s">
        <v>65</v>
      </c>
      <c r="F3565" t="s">
        <v>61</v>
      </c>
      <c r="G3565" t="s">
        <v>55</v>
      </c>
      <c r="H3565" t="s">
        <v>41</v>
      </c>
      <c r="I3565">
        <v>1210</v>
      </c>
    </row>
    <row r="3566" spans="2:9" hidden="1" x14ac:dyDescent="0.2">
      <c r="B3566" t="str">
        <f t="shared" si="55"/>
        <v>201510apartmentmedian3+_bed_rateMaple Ridge/Pitt Meadows</v>
      </c>
      <c r="C3566">
        <v>2015</v>
      </c>
      <c r="D3566">
        <v>10</v>
      </c>
      <c r="E3566" t="s">
        <v>65</v>
      </c>
      <c r="F3566" t="s">
        <v>61</v>
      </c>
      <c r="G3566" t="s">
        <v>55</v>
      </c>
      <c r="H3566" t="s">
        <v>42</v>
      </c>
      <c r="I3566">
        <v>1020</v>
      </c>
    </row>
    <row r="3567" spans="2:9" hidden="1" x14ac:dyDescent="0.2">
      <c r="B3567" t="str">
        <f t="shared" si="55"/>
        <v>201510apartmentmedian3+_bed_rateVancouver</v>
      </c>
      <c r="C3567">
        <v>2015</v>
      </c>
      <c r="D3567">
        <v>10</v>
      </c>
      <c r="E3567" t="s">
        <v>65</v>
      </c>
      <c r="F3567" t="s">
        <v>61</v>
      </c>
      <c r="G3567" t="s">
        <v>55</v>
      </c>
      <c r="H3567" t="s">
        <v>43</v>
      </c>
      <c r="I3567">
        <v>1350</v>
      </c>
    </row>
    <row r="3568" spans="2:9" hidden="1" x14ac:dyDescent="0.2">
      <c r="B3568" t="str">
        <f t="shared" si="55"/>
        <v>201410apartmentmedian3+_bed_rateWest End/Stanley Park</v>
      </c>
      <c r="C3568">
        <v>2014</v>
      </c>
      <c r="D3568">
        <v>10</v>
      </c>
      <c r="E3568" t="s">
        <v>65</v>
      </c>
      <c r="F3568" t="s">
        <v>61</v>
      </c>
      <c r="G3568" t="s">
        <v>55</v>
      </c>
      <c r="H3568" t="s">
        <v>12</v>
      </c>
      <c r="I3568">
        <v>2763</v>
      </c>
    </row>
    <row r="3569" spans="2:9" x14ac:dyDescent="0.2">
      <c r="B3569" t="str">
        <f t="shared" si="55"/>
        <v>201410apartmentmedian3+_bed_rateEnglish Bay</v>
      </c>
      <c r="C3569">
        <v>2014</v>
      </c>
      <c r="D3569">
        <v>10</v>
      </c>
      <c r="E3569" t="s">
        <v>65</v>
      </c>
      <c r="F3569" t="s">
        <v>61</v>
      </c>
      <c r="G3569" t="s">
        <v>55</v>
      </c>
      <c r="H3569" t="s">
        <v>16</v>
      </c>
      <c r="I3569">
        <v>2300</v>
      </c>
    </row>
    <row r="3570" spans="2:9" hidden="1" x14ac:dyDescent="0.2">
      <c r="B3570" t="str">
        <f t="shared" si="55"/>
        <v>201410apartmentmedian3+_bed_rateDowntown</v>
      </c>
      <c r="C3570">
        <v>2014</v>
      </c>
      <c r="D3570">
        <v>10</v>
      </c>
      <c r="E3570" t="s">
        <v>65</v>
      </c>
      <c r="F3570" t="s">
        <v>61</v>
      </c>
      <c r="G3570" t="s">
        <v>55</v>
      </c>
      <c r="H3570" t="s">
        <v>17</v>
      </c>
      <c r="I3570">
        <v>1945</v>
      </c>
    </row>
    <row r="3571" spans="2:9" hidden="1" x14ac:dyDescent="0.2">
      <c r="B3571" t="str">
        <f t="shared" si="55"/>
        <v>201410apartmentmedian3+_bed_rateSouth Granville/Oak</v>
      </c>
      <c r="C3571">
        <v>2014</v>
      </c>
      <c r="D3571">
        <v>10</v>
      </c>
      <c r="E3571" t="s">
        <v>65</v>
      </c>
      <c r="F3571" t="s">
        <v>61</v>
      </c>
      <c r="G3571" t="s">
        <v>55</v>
      </c>
      <c r="H3571" t="s">
        <v>19</v>
      </c>
      <c r="I3571">
        <v>1990</v>
      </c>
    </row>
    <row r="3572" spans="2:9" hidden="1" x14ac:dyDescent="0.2">
      <c r="B3572" t="str">
        <f t="shared" si="55"/>
        <v>201410apartmentmedian3+_bed_rateKitsilano/Point Grey</v>
      </c>
      <c r="C3572">
        <v>2014</v>
      </c>
      <c r="D3572">
        <v>10</v>
      </c>
      <c r="E3572" t="s">
        <v>65</v>
      </c>
      <c r="F3572" t="s">
        <v>61</v>
      </c>
      <c r="G3572" t="s">
        <v>55</v>
      </c>
      <c r="H3572" t="s">
        <v>20</v>
      </c>
      <c r="I3572">
        <v>2350</v>
      </c>
    </row>
    <row r="3573" spans="2:9" hidden="1" x14ac:dyDescent="0.2">
      <c r="B3573" t="str">
        <f t="shared" si="55"/>
        <v>201410apartmentmedian3+_bed_rateWestside/Kerrisdale</v>
      </c>
      <c r="C3573">
        <v>2014</v>
      </c>
      <c r="D3573">
        <v>10</v>
      </c>
      <c r="E3573" t="s">
        <v>65</v>
      </c>
      <c r="F3573" t="s">
        <v>61</v>
      </c>
      <c r="G3573" t="s">
        <v>55</v>
      </c>
      <c r="H3573" t="s">
        <v>21</v>
      </c>
      <c r="I3573">
        <v>2300</v>
      </c>
    </row>
    <row r="3574" spans="2:9" hidden="1" x14ac:dyDescent="0.2">
      <c r="B3574" t="str">
        <f t="shared" si="55"/>
        <v>201410apartmentmedian3+_bed_rateMarpole</v>
      </c>
      <c r="C3574">
        <v>2014</v>
      </c>
      <c r="D3574">
        <v>10</v>
      </c>
      <c r="E3574" t="s">
        <v>65</v>
      </c>
      <c r="F3574" t="s">
        <v>61</v>
      </c>
      <c r="G3574" t="s">
        <v>55</v>
      </c>
      <c r="H3574" t="s">
        <v>23</v>
      </c>
      <c r="I3574">
        <v>1300</v>
      </c>
    </row>
    <row r="3575" spans="2:9" hidden="1" x14ac:dyDescent="0.2">
      <c r="B3575" t="str">
        <f t="shared" si="55"/>
        <v>201410apartmentmedian3+_bed_rateMount Pleasant/Renfrew Heights</v>
      </c>
      <c r="C3575">
        <v>2014</v>
      </c>
      <c r="D3575">
        <v>10</v>
      </c>
      <c r="E3575" t="s">
        <v>65</v>
      </c>
      <c r="F3575" t="s">
        <v>61</v>
      </c>
      <c r="G3575" t="s">
        <v>55</v>
      </c>
      <c r="H3575" t="s">
        <v>24</v>
      </c>
      <c r="I3575">
        <v>1500</v>
      </c>
    </row>
    <row r="3576" spans="2:9" hidden="1" x14ac:dyDescent="0.2">
      <c r="B3576" t="str">
        <f t="shared" si="55"/>
        <v>201410apartmentmedian3+_bed_rateEast Hastings</v>
      </c>
      <c r="C3576">
        <v>2014</v>
      </c>
      <c r="D3576">
        <v>10</v>
      </c>
      <c r="E3576" t="s">
        <v>65</v>
      </c>
      <c r="F3576" t="s">
        <v>61</v>
      </c>
      <c r="G3576" t="s">
        <v>55</v>
      </c>
      <c r="H3576" t="s">
        <v>25</v>
      </c>
      <c r="I3576">
        <v>1272</v>
      </c>
    </row>
    <row r="3577" spans="2:9" hidden="1" x14ac:dyDescent="0.2">
      <c r="B3577" t="str">
        <f t="shared" si="55"/>
        <v>201410apartmentmedian3+_bed_rateSoutheast Vancouver</v>
      </c>
      <c r="C3577">
        <v>2014</v>
      </c>
      <c r="D3577">
        <v>10</v>
      </c>
      <c r="E3577" t="s">
        <v>65</v>
      </c>
      <c r="F3577" t="s">
        <v>61</v>
      </c>
      <c r="G3577" t="s">
        <v>55</v>
      </c>
      <c r="H3577" t="s">
        <v>26</v>
      </c>
      <c r="I3577">
        <v>1215</v>
      </c>
    </row>
    <row r="3578" spans="2:9" hidden="1" x14ac:dyDescent="0.2">
      <c r="B3578" t="str">
        <f t="shared" si="55"/>
        <v>201410apartmentmedian3+_bed_rateUniversity Endowment Lands</v>
      </c>
      <c r="C3578">
        <v>2014</v>
      </c>
      <c r="D3578">
        <v>10</v>
      </c>
      <c r="E3578" t="s">
        <v>65</v>
      </c>
      <c r="F3578" t="s">
        <v>61</v>
      </c>
      <c r="G3578" t="s">
        <v>55</v>
      </c>
      <c r="H3578" t="s">
        <v>27</v>
      </c>
      <c r="I3578">
        <v>2500</v>
      </c>
    </row>
    <row r="3579" spans="2:9" hidden="1" x14ac:dyDescent="0.2">
      <c r="B3579" t="str">
        <f t="shared" si="55"/>
        <v>201410apartmentmedian3+_bed_rateCentral Park/Metrotown</v>
      </c>
      <c r="C3579">
        <v>2014</v>
      </c>
      <c r="D3579">
        <v>10</v>
      </c>
      <c r="E3579" t="s">
        <v>65</v>
      </c>
      <c r="F3579" t="s">
        <v>61</v>
      </c>
      <c r="G3579" t="s">
        <v>55</v>
      </c>
      <c r="H3579" t="s">
        <v>28</v>
      </c>
      <c r="I3579">
        <v>1400</v>
      </c>
    </row>
    <row r="3580" spans="2:9" hidden="1" x14ac:dyDescent="0.2">
      <c r="B3580" t="str">
        <f t="shared" si="55"/>
        <v>201410apartmentmedian3+_bed_rateSoutheast Burnaby</v>
      </c>
      <c r="C3580">
        <v>2014</v>
      </c>
      <c r="D3580">
        <v>10</v>
      </c>
      <c r="E3580" t="s">
        <v>65</v>
      </c>
      <c r="F3580" t="s">
        <v>61</v>
      </c>
      <c r="G3580" t="s">
        <v>55</v>
      </c>
      <c r="H3580" t="s">
        <v>29</v>
      </c>
      <c r="I3580">
        <v>1080</v>
      </c>
    </row>
    <row r="3581" spans="2:9" hidden="1" x14ac:dyDescent="0.2">
      <c r="B3581" t="str">
        <f t="shared" si="55"/>
        <v>201410apartmentmedian3+_bed_rateNorth Burnaby</v>
      </c>
      <c r="C3581">
        <v>2014</v>
      </c>
      <c r="D3581">
        <v>10</v>
      </c>
      <c r="E3581" t="s">
        <v>65</v>
      </c>
      <c r="F3581" t="s">
        <v>61</v>
      </c>
      <c r="G3581" t="s">
        <v>55</v>
      </c>
      <c r="H3581" t="s">
        <v>31</v>
      </c>
      <c r="I3581">
        <v>1275</v>
      </c>
    </row>
    <row r="3582" spans="2:9" hidden="1" x14ac:dyDescent="0.2">
      <c r="B3582" t="str">
        <f t="shared" si="55"/>
        <v>201410apartmentmedian3+_bed_rateNew Westminster</v>
      </c>
      <c r="C3582">
        <v>2014</v>
      </c>
      <c r="D3582">
        <v>10</v>
      </c>
      <c r="E3582" t="s">
        <v>65</v>
      </c>
      <c r="F3582" t="s">
        <v>61</v>
      </c>
      <c r="G3582" t="s">
        <v>55</v>
      </c>
      <c r="H3582" t="s">
        <v>32</v>
      </c>
      <c r="I3582">
        <v>1400</v>
      </c>
    </row>
    <row r="3583" spans="2:9" hidden="1" x14ac:dyDescent="0.2">
      <c r="B3583" t="str">
        <f t="shared" si="55"/>
        <v>201410apartmentmedian3+_bed_rateNorth Vancouver City</v>
      </c>
      <c r="C3583">
        <v>2014</v>
      </c>
      <c r="D3583">
        <v>10</v>
      </c>
      <c r="E3583" t="s">
        <v>65</v>
      </c>
      <c r="F3583" t="s">
        <v>61</v>
      </c>
      <c r="G3583" t="s">
        <v>55</v>
      </c>
      <c r="H3583" t="s">
        <v>60</v>
      </c>
      <c r="I3583">
        <v>1550</v>
      </c>
    </row>
    <row r="3584" spans="2:9" hidden="1" x14ac:dyDescent="0.2">
      <c r="B3584" t="str">
        <f t="shared" si="55"/>
        <v>201410apartmentmedian3+_bed_rateNorth Vancouver DM</v>
      </c>
      <c r="C3584">
        <v>2014</v>
      </c>
      <c r="D3584">
        <v>10</v>
      </c>
      <c r="E3584" t="s">
        <v>65</v>
      </c>
      <c r="F3584" t="s">
        <v>61</v>
      </c>
      <c r="G3584" t="s">
        <v>55</v>
      </c>
      <c r="H3584" t="s">
        <v>34</v>
      </c>
      <c r="I3584">
        <v>1520</v>
      </c>
    </row>
    <row r="3585" spans="2:9" hidden="1" x14ac:dyDescent="0.2">
      <c r="B3585" t="str">
        <f t="shared" si="55"/>
        <v>201410apartmentmedian3+_bed_rateWest Vancouver</v>
      </c>
      <c r="C3585">
        <v>2014</v>
      </c>
      <c r="D3585">
        <v>10</v>
      </c>
      <c r="E3585" t="s">
        <v>65</v>
      </c>
      <c r="F3585" t="s">
        <v>61</v>
      </c>
      <c r="G3585" t="s">
        <v>55</v>
      </c>
      <c r="H3585" t="s">
        <v>35</v>
      </c>
      <c r="I3585">
        <v>3750</v>
      </c>
    </row>
    <row r="3586" spans="2:9" hidden="1" x14ac:dyDescent="0.2">
      <c r="B3586" t="str">
        <f t="shared" si="55"/>
        <v>201410apartmentmedian3+_bed_rateRichmond</v>
      </c>
      <c r="C3586">
        <v>2014</v>
      </c>
      <c r="D3586">
        <v>10</v>
      </c>
      <c r="E3586" t="s">
        <v>65</v>
      </c>
      <c r="F3586" t="s">
        <v>61</v>
      </c>
      <c r="G3586" t="s">
        <v>55</v>
      </c>
      <c r="H3586" t="s">
        <v>36</v>
      </c>
      <c r="I3586">
        <v>1263</v>
      </c>
    </row>
    <row r="3587" spans="2:9" hidden="1" x14ac:dyDescent="0.2">
      <c r="B3587" t="str">
        <f t="shared" si="55"/>
        <v>201410apartmentmedian3+_bed_rateDelta</v>
      </c>
      <c r="C3587">
        <v>2014</v>
      </c>
      <c r="D3587">
        <v>10</v>
      </c>
      <c r="E3587" t="s">
        <v>65</v>
      </c>
      <c r="F3587" t="s">
        <v>61</v>
      </c>
      <c r="G3587" t="s">
        <v>55</v>
      </c>
      <c r="H3587" t="s">
        <v>37</v>
      </c>
      <c r="I3587">
        <v>1073</v>
      </c>
    </row>
    <row r="3588" spans="2:9" hidden="1" x14ac:dyDescent="0.2">
      <c r="B3588" t="str">
        <f t="shared" si="55"/>
        <v>201410apartmentmedian3+_bed_rateSurrey</v>
      </c>
      <c r="C3588">
        <v>2014</v>
      </c>
      <c r="D3588">
        <v>10</v>
      </c>
      <c r="E3588" t="s">
        <v>65</v>
      </c>
      <c r="F3588" t="s">
        <v>61</v>
      </c>
      <c r="G3588" t="s">
        <v>55</v>
      </c>
      <c r="H3588" t="s">
        <v>38</v>
      </c>
      <c r="I3588">
        <v>1100</v>
      </c>
    </row>
    <row r="3589" spans="2:9" hidden="1" x14ac:dyDescent="0.2">
      <c r="B3589" t="str">
        <f t="shared" si="55"/>
        <v>201410apartmentmedian3+_bed_rateWhite Rock</v>
      </c>
      <c r="C3589">
        <v>2014</v>
      </c>
      <c r="D3589">
        <v>10</v>
      </c>
      <c r="E3589" t="s">
        <v>65</v>
      </c>
      <c r="F3589" t="s">
        <v>61</v>
      </c>
      <c r="G3589" t="s">
        <v>55</v>
      </c>
      <c r="H3589" t="s">
        <v>39</v>
      </c>
      <c r="I3589" t="s">
        <v>14</v>
      </c>
    </row>
    <row r="3590" spans="2:9" hidden="1" x14ac:dyDescent="0.2">
      <c r="B3590" t="str">
        <f t="shared" ref="B3590:B3653" si="56">C3590&amp;D3590&amp;E3590&amp;F3590&amp;G3590&amp;H3590</f>
        <v>201410apartmentmedian3+_bed_rateLangley City and Langley DM</v>
      </c>
      <c r="C3590">
        <v>2014</v>
      </c>
      <c r="D3590">
        <v>10</v>
      </c>
      <c r="E3590" t="s">
        <v>65</v>
      </c>
      <c r="F3590" t="s">
        <v>61</v>
      </c>
      <c r="G3590" t="s">
        <v>55</v>
      </c>
      <c r="H3590" t="s">
        <v>40</v>
      </c>
      <c r="I3590">
        <v>1145</v>
      </c>
    </row>
    <row r="3591" spans="2:9" hidden="1" x14ac:dyDescent="0.2">
      <c r="B3591" t="str">
        <f t="shared" si="56"/>
        <v>201410apartmentmedian3+_bed_rateTri-Cities</v>
      </c>
      <c r="C3591">
        <v>2014</v>
      </c>
      <c r="D3591">
        <v>10</v>
      </c>
      <c r="E3591" t="s">
        <v>65</v>
      </c>
      <c r="F3591" t="s">
        <v>61</v>
      </c>
      <c r="G3591" t="s">
        <v>55</v>
      </c>
      <c r="H3591" t="s">
        <v>41</v>
      </c>
      <c r="I3591">
        <v>1150</v>
      </c>
    </row>
    <row r="3592" spans="2:9" hidden="1" x14ac:dyDescent="0.2">
      <c r="B3592" t="str">
        <f t="shared" si="56"/>
        <v>201410apartmentmedian3+_bed_rateMaple Ridge/Pitt Meadows</v>
      </c>
      <c r="C3592">
        <v>2014</v>
      </c>
      <c r="D3592">
        <v>10</v>
      </c>
      <c r="E3592" t="s">
        <v>65</v>
      </c>
      <c r="F3592" t="s">
        <v>61</v>
      </c>
      <c r="G3592" t="s">
        <v>55</v>
      </c>
      <c r="H3592" t="s">
        <v>42</v>
      </c>
      <c r="I3592">
        <v>1120</v>
      </c>
    </row>
    <row r="3593" spans="2:9" hidden="1" x14ac:dyDescent="0.2">
      <c r="B3593" t="str">
        <f t="shared" si="56"/>
        <v>201410apartmentmedian3+_bed_rateVancouver</v>
      </c>
      <c r="C3593">
        <v>2014</v>
      </c>
      <c r="D3593">
        <v>10</v>
      </c>
      <c r="E3593" t="s">
        <v>65</v>
      </c>
      <c r="F3593" t="s">
        <v>61</v>
      </c>
      <c r="G3593" t="s">
        <v>55</v>
      </c>
      <c r="H3593" t="s">
        <v>43</v>
      </c>
      <c r="I3593">
        <v>1280</v>
      </c>
    </row>
    <row r="3594" spans="2:9" hidden="1" x14ac:dyDescent="0.2">
      <c r="B3594" t="str">
        <f t="shared" si="56"/>
        <v>201310apartmentmedian3+_bed_rateWest End/Stanley Park</v>
      </c>
      <c r="C3594">
        <v>2013</v>
      </c>
      <c r="D3594">
        <v>10</v>
      </c>
      <c r="E3594" t="s">
        <v>65</v>
      </c>
      <c r="F3594" t="s">
        <v>61</v>
      </c>
      <c r="G3594" t="s">
        <v>55</v>
      </c>
      <c r="H3594" t="s">
        <v>12</v>
      </c>
      <c r="I3594">
        <v>2910</v>
      </c>
    </row>
    <row r="3595" spans="2:9" x14ac:dyDescent="0.2">
      <c r="B3595" t="str">
        <f t="shared" si="56"/>
        <v>201310apartmentmedian3+_bed_rateEnglish Bay</v>
      </c>
      <c r="C3595">
        <v>2013</v>
      </c>
      <c r="D3595">
        <v>10</v>
      </c>
      <c r="E3595" t="s">
        <v>65</v>
      </c>
      <c r="F3595" t="s">
        <v>61</v>
      </c>
      <c r="G3595" t="s">
        <v>55</v>
      </c>
      <c r="H3595" t="s">
        <v>16</v>
      </c>
      <c r="I3595">
        <v>2300</v>
      </c>
    </row>
    <row r="3596" spans="2:9" hidden="1" x14ac:dyDescent="0.2">
      <c r="B3596" t="str">
        <f t="shared" si="56"/>
        <v>201310apartmentmedian3+_bed_rateDowntown</v>
      </c>
      <c r="C3596">
        <v>2013</v>
      </c>
      <c r="D3596">
        <v>10</v>
      </c>
      <c r="E3596" t="s">
        <v>65</v>
      </c>
      <c r="F3596" t="s">
        <v>61</v>
      </c>
      <c r="G3596" t="s">
        <v>55</v>
      </c>
      <c r="H3596" t="s">
        <v>17</v>
      </c>
      <c r="I3596">
        <v>2200</v>
      </c>
    </row>
    <row r="3597" spans="2:9" hidden="1" x14ac:dyDescent="0.2">
      <c r="B3597" t="str">
        <f t="shared" si="56"/>
        <v>201310apartmentmedian3+_bed_rateSouth Granville/Oak</v>
      </c>
      <c r="C3597">
        <v>2013</v>
      </c>
      <c r="D3597">
        <v>10</v>
      </c>
      <c r="E3597" t="s">
        <v>65</v>
      </c>
      <c r="F3597" t="s">
        <v>61</v>
      </c>
      <c r="G3597" t="s">
        <v>55</v>
      </c>
      <c r="H3597" t="s">
        <v>19</v>
      </c>
      <c r="I3597">
        <v>1995</v>
      </c>
    </row>
    <row r="3598" spans="2:9" hidden="1" x14ac:dyDescent="0.2">
      <c r="B3598" t="str">
        <f t="shared" si="56"/>
        <v>201310apartmentmedian3+_bed_rateKitsilano/Point Grey</v>
      </c>
      <c r="C3598">
        <v>2013</v>
      </c>
      <c r="D3598">
        <v>10</v>
      </c>
      <c r="E3598" t="s">
        <v>65</v>
      </c>
      <c r="F3598" t="s">
        <v>61</v>
      </c>
      <c r="G3598" t="s">
        <v>55</v>
      </c>
      <c r="H3598" t="s">
        <v>20</v>
      </c>
      <c r="I3598" t="s">
        <v>14</v>
      </c>
    </row>
    <row r="3599" spans="2:9" hidden="1" x14ac:dyDescent="0.2">
      <c r="B3599" t="str">
        <f t="shared" si="56"/>
        <v>201310apartmentmedian3+_bed_rateWestside/Kerrisdale</v>
      </c>
      <c r="C3599">
        <v>2013</v>
      </c>
      <c r="D3599">
        <v>10</v>
      </c>
      <c r="E3599" t="s">
        <v>65</v>
      </c>
      <c r="F3599" t="s">
        <v>61</v>
      </c>
      <c r="G3599" t="s">
        <v>55</v>
      </c>
      <c r="H3599" t="s">
        <v>21</v>
      </c>
      <c r="I3599">
        <v>2336</v>
      </c>
    </row>
    <row r="3600" spans="2:9" hidden="1" x14ac:dyDescent="0.2">
      <c r="B3600" t="str">
        <f t="shared" si="56"/>
        <v>201310apartmentmedian3+_bed_rateMarpole</v>
      </c>
      <c r="C3600">
        <v>2013</v>
      </c>
      <c r="D3600">
        <v>10</v>
      </c>
      <c r="E3600" t="s">
        <v>65</v>
      </c>
      <c r="F3600" t="s">
        <v>61</v>
      </c>
      <c r="G3600" t="s">
        <v>55</v>
      </c>
      <c r="H3600" t="s">
        <v>23</v>
      </c>
      <c r="I3600">
        <v>1228</v>
      </c>
    </row>
    <row r="3601" spans="2:9" hidden="1" x14ac:dyDescent="0.2">
      <c r="B3601" t="str">
        <f t="shared" si="56"/>
        <v>201310apartmentmedian3+_bed_rateMount Pleasant/Renfrew Heights</v>
      </c>
      <c r="C3601">
        <v>2013</v>
      </c>
      <c r="D3601">
        <v>10</v>
      </c>
      <c r="E3601" t="s">
        <v>65</v>
      </c>
      <c r="F3601" t="s">
        <v>61</v>
      </c>
      <c r="G3601" t="s">
        <v>55</v>
      </c>
      <c r="H3601" t="s">
        <v>24</v>
      </c>
      <c r="I3601">
        <v>1400</v>
      </c>
    </row>
    <row r="3602" spans="2:9" hidden="1" x14ac:dyDescent="0.2">
      <c r="B3602" t="str">
        <f t="shared" si="56"/>
        <v>201310apartmentmedian3+_bed_rateEast Hastings</v>
      </c>
      <c r="C3602">
        <v>2013</v>
      </c>
      <c r="D3602">
        <v>10</v>
      </c>
      <c r="E3602" t="s">
        <v>65</v>
      </c>
      <c r="F3602" t="s">
        <v>61</v>
      </c>
      <c r="G3602" t="s">
        <v>55</v>
      </c>
      <c r="H3602" t="s">
        <v>25</v>
      </c>
      <c r="I3602">
        <v>1315</v>
      </c>
    </row>
    <row r="3603" spans="2:9" hidden="1" x14ac:dyDescent="0.2">
      <c r="B3603" t="str">
        <f t="shared" si="56"/>
        <v>201310apartmentmedian3+_bed_rateSoutheast Vancouver</v>
      </c>
      <c r="C3603">
        <v>2013</v>
      </c>
      <c r="D3603">
        <v>10</v>
      </c>
      <c r="E3603" t="s">
        <v>65</v>
      </c>
      <c r="F3603" t="s">
        <v>61</v>
      </c>
      <c r="G3603" t="s">
        <v>55</v>
      </c>
      <c r="H3603" t="s">
        <v>26</v>
      </c>
      <c r="I3603">
        <v>1300</v>
      </c>
    </row>
    <row r="3604" spans="2:9" hidden="1" x14ac:dyDescent="0.2">
      <c r="B3604" t="str">
        <f t="shared" si="56"/>
        <v>201310apartmentmedian3+_bed_rateUniversity Endowment Lands</v>
      </c>
      <c r="C3604">
        <v>2013</v>
      </c>
      <c r="D3604">
        <v>10</v>
      </c>
      <c r="E3604" t="s">
        <v>65</v>
      </c>
      <c r="F3604" t="s">
        <v>61</v>
      </c>
      <c r="G3604" t="s">
        <v>55</v>
      </c>
      <c r="H3604" t="s">
        <v>27</v>
      </c>
      <c r="I3604">
        <v>2500</v>
      </c>
    </row>
    <row r="3605" spans="2:9" hidden="1" x14ac:dyDescent="0.2">
      <c r="B3605" t="str">
        <f t="shared" si="56"/>
        <v>201310apartmentmedian3+_bed_rateCentral Park/Metrotown</v>
      </c>
      <c r="C3605">
        <v>2013</v>
      </c>
      <c r="D3605">
        <v>10</v>
      </c>
      <c r="E3605" t="s">
        <v>65</v>
      </c>
      <c r="F3605" t="s">
        <v>61</v>
      </c>
      <c r="G3605" t="s">
        <v>55</v>
      </c>
      <c r="H3605" t="s">
        <v>28</v>
      </c>
      <c r="I3605">
        <v>1400</v>
      </c>
    </row>
    <row r="3606" spans="2:9" hidden="1" x14ac:dyDescent="0.2">
      <c r="B3606" t="str">
        <f t="shared" si="56"/>
        <v>201310apartmentmedian3+_bed_rateSoutheast Burnaby</v>
      </c>
      <c r="C3606">
        <v>2013</v>
      </c>
      <c r="D3606">
        <v>10</v>
      </c>
      <c r="E3606" t="s">
        <v>65</v>
      </c>
      <c r="F3606" t="s">
        <v>61</v>
      </c>
      <c r="G3606" t="s">
        <v>55</v>
      </c>
      <c r="H3606" t="s">
        <v>29</v>
      </c>
      <c r="I3606">
        <v>1175</v>
      </c>
    </row>
    <row r="3607" spans="2:9" hidden="1" x14ac:dyDescent="0.2">
      <c r="B3607" t="str">
        <f t="shared" si="56"/>
        <v>201310apartmentmedian3+_bed_rateNorth Burnaby</v>
      </c>
      <c r="C3607">
        <v>2013</v>
      </c>
      <c r="D3607">
        <v>10</v>
      </c>
      <c r="E3607" t="s">
        <v>65</v>
      </c>
      <c r="F3607" t="s">
        <v>61</v>
      </c>
      <c r="G3607" t="s">
        <v>55</v>
      </c>
      <c r="H3607" t="s">
        <v>31</v>
      </c>
      <c r="I3607">
        <v>1360</v>
      </c>
    </row>
    <row r="3608" spans="2:9" hidden="1" x14ac:dyDescent="0.2">
      <c r="B3608" t="str">
        <f t="shared" si="56"/>
        <v>201310apartmentmedian3+_bed_rateNew Westminster</v>
      </c>
      <c r="C3608">
        <v>2013</v>
      </c>
      <c r="D3608">
        <v>10</v>
      </c>
      <c r="E3608" t="s">
        <v>65</v>
      </c>
      <c r="F3608" t="s">
        <v>61</v>
      </c>
      <c r="G3608" t="s">
        <v>55</v>
      </c>
      <c r="H3608" t="s">
        <v>32</v>
      </c>
      <c r="I3608">
        <v>1350</v>
      </c>
    </row>
    <row r="3609" spans="2:9" hidden="1" x14ac:dyDescent="0.2">
      <c r="B3609" t="str">
        <f t="shared" si="56"/>
        <v>201310apartmentmedian3+_bed_rateNorth Vancouver City</v>
      </c>
      <c r="C3609">
        <v>2013</v>
      </c>
      <c r="D3609">
        <v>10</v>
      </c>
      <c r="E3609" t="s">
        <v>65</v>
      </c>
      <c r="F3609" t="s">
        <v>61</v>
      </c>
      <c r="G3609" t="s">
        <v>55</v>
      </c>
      <c r="H3609" t="s">
        <v>60</v>
      </c>
      <c r="I3609">
        <v>1450</v>
      </c>
    </row>
    <row r="3610" spans="2:9" hidden="1" x14ac:dyDescent="0.2">
      <c r="B3610" t="str">
        <f t="shared" si="56"/>
        <v>201310apartmentmedian3+_bed_rateNorth Vancouver DM</v>
      </c>
      <c r="C3610">
        <v>2013</v>
      </c>
      <c r="D3610">
        <v>10</v>
      </c>
      <c r="E3610" t="s">
        <v>65</v>
      </c>
      <c r="F3610" t="s">
        <v>61</v>
      </c>
      <c r="G3610" t="s">
        <v>55</v>
      </c>
      <c r="H3610" t="s">
        <v>34</v>
      </c>
      <c r="I3610">
        <v>1500</v>
      </c>
    </row>
    <row r="3611" spans="2:9" hidden="1" x14ac:dyDescent="0.2">
      <c r="B3611" t="str">
        <f t="shared" si="56"/>
        <v>201310apartmentmedian3+_bed_rateWest Vancouver</v>
      </c>
      <c r="C3611">
        <v>2013</v>
      </c>
      <c r="D3611">
        <v>10</v>
      </c>
      <c r="E3611" t="s">
        <v>65</v>
      </c>
      <c r="F3611" t="s">
        <v>61</v>
      </c>
      <c r="G3611" t="s">
        <v>55</v>
      </c>
      <c r="H3611" t="s">
        <v>35</v>
      </c>
      <c r="I3611">
        <v>2650</v>
      </c>
    </row>
    <row r="3612" spans="2:9" hidden="1" x14ac:dyDescent="0.2">
      <c r="B3612" t="str">
        <f t="shared" si="56"/>
        <v>201310apartmentmedian3+_bed_rateRichmond</v>
      </c>
      <c r="C3612">
        <v>2013</v>
      </c>
      <c r="D3612">
        <v>10</v>
      </c>
      <c r="E3612" t="s">
        <v>65</v>
      </c>
      <c r="F3612" t="s">
        <v>61</v>
      </c>
      <c r="G3612" t="s">
        <v>55</v>
      </c>
      <c r="H3612" t="s">
        <v>36</v>
      </c>
      <c r="I3612">
        <v>1300</v>
      </c>
    </row>
    <row r="3613" spans="2:9" hidden="1" x14ac:dyDescent="0.2">
      <c r="B3613" t="str">
        <f t="shared" si="56"/>
        <v>201310apartmentmedian3+_bed_rateDelta</v>
      </c>
      <c r="C3613">
        <v>2013</v>
      </c>
      <c r="D3613">
        <v>10</v>
      </c>
      <c r="E3613" t="s">
        <v>65</v>
      </c>
      <c r="F3613" t="s">
        <v>61</v>
      </c>
      <c r="G3613" t="s">
        <v>55</v>
      </c>
      <c r="H3613" t="s">
        <v>37</v>
      </c>
      <c r="I3613">
        <v>1065</v>
      </c>
    </row>
    <row r="3614" spans="2:9" hidden="1" x14ac:dyDescent="0.2">
      <c r="B3614" t="str">
        <f t="shared" si="56"/>
        <v>201310apartmentmedian3+_bed_rateSurrey</v>
      </c>
      <c r="C3614">
        <v>2013</v>
      </c>
      <c r="D3614">
        <v>10</v>
      </c>
      <c r="E3614" t="s">
        <v>65</v>
      </c>
      <c r="F3614" t="s">
        <v>61</v>
      </c>
      <c r="G3614" t="s">
        <v>55</v>
      </c>
      <c r="H3614" t="s">
        <v>38</v>
      </c>
      <c r="I3614">
        <v>1100</v>
      </c>
    </row>
    <row r="3615" spans="2:9" hidden="1" x14ac:dyDescent="0.2">
      <c r="B3615" t="str">
        <f t="shared" si="56"/>
        <v>201310apartmentmedian3+_bed_rateWhite Rock</v>
      </c>
      <c r="C3615">
        <v>2013</v>
      </c>
      <c r="D3615">
        <v>10</v>
      </c>
      <c r="E3615" t="s">
        <v>65</v>
      </c>
      <c r="F3615" t="s">
        <v>61</v>
      </c>
      <c r="G3615" t="s">
        <v>55</v>
      </c>
      <c r="H3615" t="s">
        <v>39</v>
      </c>
      <c r="I3615">
        <v>1450</v>
      </c>
    </row>
    <row r="3616" spans="2:9" hidden="1" x14ac:dyDescent="0.2">
      <c r="B3616" t="str">
        <f t="shared" si="56"/>
        <v>201310apartmentmedian3+_bed_rateLangley City and Langley DM</v>
      </c>
      <c r="C3616">
        <v>2013</v>
      </c>
      <c r="D3616">
        <v>10</v>
      </c>
      <c r="E3616" t="s">
        <v>65</v>
      </c>
      <c r="F3616" t="s">
        <v>61</v>
      </c>
      <c r="G3616" t="s">
        <v>55</v>
      </c>
      <c r="H3616" t="s">
        <v>40</v>
      </c>
      <c r="I3616">
        <v>1100</v>
      </c>
    </row>
    <row r="3617" spans="2:9" hidden="1" x14ac:dyDescent="0.2">
      <c r="B3617" t="str">
        <f t="shared" si="56"/>
        <v>201310apartmentmedian3+_bed_rateTri-Cities</v>
      </c>
      <c r="C3617">
        <v>2013</v>
      </c>
      <c r="D3617">
        <v>10</v>
      </c>
      <c r="E3617" t="s">
        <v>65</v>
      </c>
      <c r="F3617" t="s">
        <v>61</v>
      </c>
      <c r="G3617" t="s">
        <v>55</v>
      </c>
      <c r="H3617" t="s">
        <v>41</v>
      </c>
      <c r="I3617">
        <v>1150</v>
      </c>
    </row>
    <row r="3618" spans="2:9" hidden="1" x14ac:dyDescent="0.2">
      <c r="B3618" t="str">
        <f t="shared" si="56"/>
        <v>201310apartmentmedian3+_bed_rateMaple Ridge/Pitt Meadows</v>
      </c>
      <c r="C3618">
        <v>2013</v>
      </c>
      <c r="D3618">
        <v>10</v>
      </c>
      <c r="E3618" t="s">
        <v>65</v>
      </c>
      <c r="F3618" t="s">
        <v>61</v>
      </c>
      <c r="G3618" t="s">
        <v>55</v>
      </c>
      <c r="H3618" t="s">
        <v>42</v>
      </c>
      <c r="I3618">
        <v>1085</v>
      </c>
    </row>
    <row r="3619" spans="2:9" hidden="1" x14ac:dyDescent="0.2">
      <c r="B3619" t="str">
        <f t="shared" si="56"/>
        <v>201310apartmentmedian3+_bed_rateVancouver</v>
      </c>
      <c r="C3619">
        <v>2013</v>
      </c>
      <c r="D3619">
        <v>10</v>
      </c>
      <c r="E3619" t="s">
        <v>65</v>
      </c>
      <c r="F3619" t="s">
        <v>61</v>
      </c>
      <c r="G3619" t="s">
        <v>55</v>
      </c>
      <c r="H3619" t="s">
        <v>43</v>
      </c>
      <c r="I3619">
        <v>1300</v>
      </c>
    </row>
    <row r="3620" spans="2:9" hidden="1" x14ac:dyDescent="0.2">
      <c r="B3620" t="str">
        <f t="shared" si="56"/>
        <v>201210apartmentmedian3+_bed_rateWest End/Stanley Park</v>
      </c>
      <c r="C3620">
        <v>2012</v>
      </c>
      <c r="D3620">
        <v>10</v>
      </c>
      <c r="E3620" t="s">
        <v>65</v>
      </c>
      <c r="F3620" t="s">
        <v>61</v>
      </c>
      <c r="G3620" t="s">
        <v>55</v>
      </c>
      <c r="H3620" t="s">
        <v>12</v>
      </c>
      <c r="I3620">
        <v>2600</v>
      </c>
    </row>
    <row r="3621" spans="2:9" x14ac:dyDescent="0.2">
      <c r="B3621" t="str">
        <f t="shared" si="56"/>
        <v>201210apartmentmedian3+_bed_rateEnglish Bay</v>
      </c>
      <c r="C3621">
        <v>2012</v>
      </c>
      <c r="D3621">
        <v>10</v>
      </c>
      <c r="E3621" t="s">
        <v>65</v>
      </c>
      <c r="F3621" t="s">
        <v>61</v>
      </c>
      <c r="G3621" t="s">
        <v>55</v>
      </c>
      <c r="H3621" t="s">
        <v>16</v>
      </c>
      <c r="I3621">
        <v>2300</v>
      </c>
    </row>
    <row r="3622" spans="2:9" hidden="1" x14ac:dyDescent="0.2">
      <c r="B3622" t="str">
        <f t="shared" si="56"/>
        <v>201210apartmentmedian3+_bed_rateDowntown</v>
      </c>
      <c r="C3622">
        <v>2012</v>
      </c>
      <c r="D3622">
        <v>10</v>
      </c>
      <c r="E3622" t="s">
        <v>65</v>
      </c>
      <c r="F3622" t="s">
        <v>61</v>
      </c>
      <c r="G3622" t="s">
        <v>55</v>
      </c>
      <c r="H3622" t="s">
        <v>17</v>
      </c>
      <c r="I3622">
        <v>1850</v>
      </c>
    </row>
    <row r="3623" spans="2:9" hidden="1" x14ac:dyDescent="0.2">
      <c r="B3623" t="str">
        <f t="shared" si="56"/>
        <v>201210apartmentmedian3+_bed_rateSouth Granville/Oak</v>
      </c>
      <c r="C3623">
        <v>2012</v>
      </c>
      <c r="D3623">
        <v>10</v>
      </c>
      <c r="E3623" t="s">
        <v>65</v>
      </c>
      <c r="F3623" t="s">
        <v>61</v>
      </c>
      <c r="G3623" t="s">
        <v>55</v>
      </c>
      <c r="H3623" t="s">
        <v>19</v>
      </c>
      <c r="I3623">
        <v>1950</v>
      </c>
    </row>
    <row r="3624" spans="2:9" hidden="1" x14ac:dyDescent="0.2">
      <c r="B3624" t="str">
        <f t="shared" si="56"/>
        <v>201210apartmentmedian3+_bed_rateKitsilano/Point Grey</v>
      </c>
      <c r="C3624">
        <v>2012</v>
      </c>
      <c r="D3624">
        <v>10</v>
      </c>
      <c r="E3624" t="s">
        <v>65</v>
      </c>
      <c r="F3624" t="s">
        <v>61</v>
      </c>
      <c r="G3624" t="s">
        <v>55</v>
      </c>
      <c r="H3624" t="s">
        <v>20</v>
      </c>
      <c r="I3624" t="s">
        <v>14</v>
      </c>
    </row>
    <row r="3625" spans="2:9" hidden="1" x14ac:dyDescent="0.2">
      <c r="B3625" t="str">
        <f t="shared" si="56"/>
        <v>201210apartmentmedian3+_bed_rateWestside/Kerrisdale</v>
      </c>
      <c r="C3625">
        <v>2012</v>
      </c>
      <c r="D3625">
        <v>10</v>
      </c>
      <c r="E3625" t="s">
        <v>65</v>
      </c>
      <c r="F3625" t="s">
        <v>61</v>
      </c>
      <c r="G3625" t="s">
        <v>55</v>
      </c>
      <c r="H3625" t="s">
        <v>21</v>
      </c>
      <c r="I3625">
        <v>2100</v>
      </c>
    </row>
    <row r="3626" spans="2:9" hidden="1" x14ac:dyDescent="0.2">
      <c r="B3626" t="str">
        <f t="shared" si="56"/>
        <v>201210apartmentmedian3+_bed_rateMarpole</v>
      </c>
      <c r="C3626">
        <v>2012</v>
      </c>
      <c r="D3626">
        <v>10</v>
      </c>
      <c r="E3626" t="s">
        <v>65</v>
      </c>
      <c r="F3626" t="s">
        <v>61</v>
      </c>
      <c r="G3626" t="s">
        <v>55</v>
      </c>
      <c r="H3626" t="s">
        <v>23</v>
      </c>
      <c r="I3626">
        <v>1150</v>
      </c>
    </row>
    <row r="3627" spans="2:9" hidden="1" x14ac:dyDescent="0.2">
      <c r="B3627" t="str">
        <f t="shared" si="56"/>
        <v>201210apartmentmedian3+_bed_rateMount Pleasant/Renfrew Heights</v>
      </c>
      <c r="C3627">
        <v>2012</v>
      </c>
      <c r="D3627">
        <v>10</v>
      </c>
      <c r="E3627" t="s">
        <v>65</v>
      </c>
      <c r="F3627" t="s">
        <v>61</v>
      </c>
      <c r="G3627" t="s">
        <v>55</v>
      </c>
      <c r="H3627" t="s">
        <v>24</v>
      </c>
      <c r="I3627" t="s">
        <v>14</v>
      </c>
    </row>
    <row r="3628" spans="2:9" hidden="1" x14ac:dyDescent="0.2">
      <c r="B3628" t="str">
        <f t="shared" si="56"/>
        <v>201210apartmentmedian3+_bed_rateEast Hastings</v>
      </c>
      <c r="C3628">
        <v>2012</v>
      </c>
      <c r="D3628">
        <v>10</v>
      </c>
      <c r="E3628" t="s">
        <v>65</v>
      </c>
      <c r="F3628" t="s">
        <v>61</v>
      </c>
      <c r="G3628" t="s">
        <v>55</v>
      </c>
      <c r="H3628" t="s">
        <v>25</v>
      </c>
      <c r="I3628">
        <v>1215</v>
      </c>
    </row>
    <row r="3629" spans="2:9" hidden="1" x14ac:dyDescent="0.2">
      <c r="B3629" t="str">
        <f t="shared" si="56"/>
        <v>201210apartmentmedian3+_bed_rateSoutheast Vancouver</v>
      </c>
      <c r="C3629">
        <v>2012</v>
      </c>
      <c r="D3629">
        <v>10</v>
      </c>
      <c r="E3629" t="s">
        <v>65</v>
      </c>
      <c r="F3629" t="s">
        <v>61</v>
      </c>
      <c r="G3629" t="s">
        <v>55</v>
      </c>
      <c r="H3629" t="s">
        <v>26</v>
      </c>
      <c r="I3629">
        <v>1177</v>
      </c>
    </row>
    <row r="3630" spans="2:9" hidden="1" x14ac:dyDescent="0.2">
      <c r="B3630" t="str">
        <f t="shared" si="56"/>
        <v>201210apartmentmedian3+_bed_rateUniversity Endowment Lands</v>
      </c>
      <c r="C3630">
        <v>2012</v>
      </c>
      <c r="D3630">
        <v>10</v>
      </c>
      <c r="E3630" t="s">
        <v>65</v>
      </c>
      <c r="F3630" t="s">
        <v>61</v>
      </c>
      <c r="G3630" t="s">
        <v>55</v>
      </c>
      <c r="H3630" t="s">
        <v>27</v>
      </c>
      <c r="I3630">
        <v>2365</v>
      </c>
    </row>
    <row r="3631" spans="2:9" hidden="1" x14ac:dyDescent="0.2">
      <c r="B3631" t="str">
        <f t="shared" si="56"/>
        <v>201210apartmentmedian3+_bed_rateCentral Park/Metrotown</v>
      </c>
      <c r="C3631">
        <v>2012</v>
      </c>
      <c r="D3631">
        <v>10</v>
      </c>
      <c r="E3631" t="s">
        <v>65</v>
      </c>
      <c r="F3631" t="s">
        <v>61</v>
      </c>
      <c r="G3631" t="s">
        <v>55</v>
      </c>
      <c r="H3631" t="s">
        <v>28</v>
      </c>
      <c r="I3631">
        <v>1290</v>
      </c>
    </row>
    <row r="3632" spans="2:9" hidden="1" x14ac:dyDescent="0.2">
      <c r="B3632" t="str">
        <f t="shared" si="56"/>
        <v>201210apartmentmedian3+_bed_rateSoutheast Burnaby</v>
      </c>
      <c r="C3632">
        <v>2012</v>
      </c>
      <c r="D3632">
        <v>10</v>
      </c>
      <c r="E3632" t="s">
        <v>65</v>
      </c>
      <c r="F3632" t="s">
        <v>61</v>
      </c>
      <c r="G3632" t="s">
        <v>55</v>
      </c>
      <c r="H3632" t="s">
        <v>29</v>
      </c>
      <c r="I3632">
        <v>1150</v>
      </c>
    </row>
    <row r="3633" spans="2:9" hidden="1" x14ac:dyDescent="0.2">
      <c r="B3633" t="str">
        <f t="shared" si="56"/>
        <v>201210apartmentmedian3+_bed_rateNorth Burnaby</v>
      </c>
      <c r="C3633">
        <v>2012</v>
      </c>
      <c r="D3633">
        <v>10</v>
      </c>
      <c r="E3633" t="s">
        <v>65</v>
      </c>
      <c r="F3633" t="s">
        <v>61</v>
      </c>
      <c r="G3633" t="s">
        <v>55</v>
      </c>
      <c r="H3633" t="s">
        <v>31</v>
      </c>
      <c r="I3633">
        <v>1300</v>
      </c>
    </row>
    <row r="3634" spans="2:9" hidden="1" x14ac:dyDescent="0.2">
      <c r="B3634" t="str">
        <f t="shared" si="56"/>
        <v>201210apartmentmedian3+_bed_rateNew Westminster</v>
      </c>
      <c r="C3634">
        <v>2012</v>
      </c>
      <c r="D3634">
        <v>10</v>
      </c>
      <c r="E3634" t="s">
        <v>65</v>
      </c>
      <c r="F3634" t="s">
        <v>61</v>
      </c>
      <c r="G3634" t="s">
        <v>55</v>
      </c>
      <c r="H3634" t="s">
        <v>32</v>
      </c>
      <c r="I3634">
        <v>1325</v>
      </c>
    </row>
    <row r="3635" spans="2:9" hidden="1" x14ac:dyDescent="0.2">
      <c r="B3635" t="str">
        <f t="shared" si="56"/>
        <v>201210apartmentmedian3+_bed_rateNorth Vancouver City</v>
      </c>
      <c r="C3635">
        <v>2012</v>
      </c>
      <c r="D3635">
        <v>10</v>
      </c>
      <c r="E3635" t="s">
        <v>65</v>
      </c>
      <c r="F3635" t="s">
        <v>61</v>
      </c>
      <c r="G3635" t="s">
        <v>55</v>
      </c>
      <c r="H3635" t="s">
        <v>60</v>
      </c>
      <c r="I3635">
        <v>1450</v>
      </c>
    </row>
    <row r="3636" spans="2:9" hidden="1" x14ac:dyDescent="0.2">
      <c r="B3636" t="str">
        <f t="shared" si="56"/>
        <v>201210apartmentmedian3+_bed_rateNorth Vancouver DM</v>
      </c>
      <c r="C3636">
        <v>2012</v>
      </c>
      <c r="D3636">
        <v>10</v>
      </c>
      <c r="E3636" t="s">
        <v>65</v>
      </c>
      <c r="F3636" t="s">
        <v>61</v>
      </c>
      <c r="G3636" t="s">
        <v>55</v>
      </c>
      <c r="H3636" t="s">
        <v>34</v>
      </c>
      <c r="I3636">
        <v>1400</v>
      </c>
    </row>
    <row r="3637" spans="2:9" hidden="1" x14ac:dyDescent="0.2">
      <c r="B3637" t="str">
        <f t="shared" si="56"/>
        <v>201210apartmentmedian3+_bed_rateWest Vancouver</v>
      </c>
      <c r="C3637">
        <v>2012</v>
      </c>
      <c r="D3637">
        <v>10</v>
      </c>
      <c r="E3637" t="s">
        <v>65</v>
      </c>
      <c r="F3637" t="s">
        <v>61</v>
      </c>
      <c r="G3637" t="s">
        <v>55</v>
      </c>
      <c r="H3637" t="s">
        <v>35</v>
      </c>
      <c r="I3637">
        <v>2650</v>
      </c>
    </row>
    <row r="3638" spans="2:9" hidden="1" x14ac:dyDescent="0.2">
      <c r="B3638" t="str">
        <f t="shared" si="56"/>
        <v>201210apartmentmedian3+_bed_rateRichmond</v>
      </c>
      <c r="C3638">
        <v>2012</v>
      </c>
      <c r="D3638">
        <v>10</v>
      </c>
      <c r="E3638" t="s">
        <v>65</v>
      </c>
      <c r="F3638" t="s">
        <v>61</v>
      </c>
      <c r="G3638" t="s">
        <v>55</v>
      </c>
      <c r="H3638" t="s">
        <v>36</v>
      </c>
      <c r="I3638">
        <v>1300</v>
      </c>
    </row>
    <row r="3639" spans="2:9" hidden="1" x14ac:dyDescent="0.2">
      <c r="B3639" t="str">
        <f t="shared" si="56"/>
        <v>201210apartmentmedian3+_bed_rateDelta</v>
      </c>
      <c r="C3639">
        <v>2012</v>
      </c>
      <c r="D3639">
        <v>10</v>
      </c>
      <c r="E3639" t="s">
        <v>65</v>
      </c>
      <c r="F3639" t="s">
        <v>61</v>
      </c>
      <c r="G3639" t="s">
        <v>55</v>
      </c>
      <c r="H3639" t="s">
        <v>37</v>
      </c>
      <c r="I3639">
        <v>1040</v>
      </c>
    </row>
    <row r="3640" spans="2:9" hidden="1" x14ac:dyDescent="0.2">
      <c r="B3640" t="str">
        <f t="shared" si="56"/>
        <v>201210apartmentmedian3+_bed_rateSurrey</v>
      </c>
      <c r="C3640">
        <v>2012</v>
      </c>
      <c r="D3640">
        <v>10</v>
      </c>
      <c r="E3640" t="s">
        <v>65</v>
      </c>
      <c r="F3640" t="s">
        <v>61</v>
      </c>
      <c r="G3640" t="s">
        <v>55</v>
      </c>
      <c r="H3640" t="s">
        <v>38</v>
      </c>
      <c r="I3640">
        <v>1025</v>
      </c>
    </row>
    <row r="3641" spans="2:9" hidden="1" x14ac:dyDescent="0.2">
      <c r="B3641" t="str">
        <f t="shared" si="56"/>
        <v>201210apartmentmedian3+_bed_rateWhite Rock</v>
      </c>
      <c r="C3641">
        <v>2012</v>
      </c>
      <c r="D3641">
        <v>10</v>
      </c>
      <c r="E3641" t="s">
        <v>65</v>
      </c>
      <c r="F3641" t="s">
        <v>61</v>
      </c>
      <c r="G3641" t="s">
        <v>55</v>
      </c>
      <c r="H3641" t="s">
        <v>39</v>
      </c>
      <c r="I3641">
        <v>1450</v>
      </c>
    </row>
    <row r="3642" spans="2:9" hidden="1" x14ac:dyDescent="0.2">
      <c r="B3642" t="str">
        <f t="shared" si="56"/>
        <v>201210apartmentmedian3+_bed_rateLangley City and Langley DM</v>
      </c>
      <c r="C3642">
        <v>2012</v>
      </c>
      <c r="D3642">
        <v>10</v>
      </c>
      <c r="E3642" t="s">
        <v>65</v>
      </c>
      <c r="F3642" t="s">
        <v>61</v>
      </c>
      <c r="G3642" t="s">
        <v>55</v>
      </c>
      <c r="H3642" t="s">
        <v>40</v>
      </c>
      <c r="I3642">
        <v>1045</v>
      </c>
    </row>
    <row r="3643" spans="2:9" hidden="1" x14ac:dyDescent="0.2">
      <c r="B3643" t="str">
        <f t="shared" si="56"/>
        <v>201210apartmentmedian3+_bed_rateTri-Cities</v>
      </c>
      <c r="C3643">
        <v>2012</v>
      </c>
      <c r="D3643">
        <v>10</v>
      </c>
      <c r="E3643" t="s">
        <v>65</v>
      </c>
      <c r="F3643" t="s">
        <v>61</v>
      </c>
      <c r="G3643" t="s">
        <v>55</v>
      </c>
      <c r="H3643" t="s">
        <v>41</v>
      </c>
      <c r="I3643">
        <v>1150</v>
      </c>
    </row>
    <row r="3644" spans="2:9" hidden="1" x14ac:dyDescent="0.2">
      <c r="B3644" t="str">
        <f t="shared" si="56"/>
        <v>201210apartmentmedian3+_bed_rateMaple Ridge/Pitt Meadows</v>
      </c>
      <c r="C3644">
        <v>2012</v>
      </c>
      <c r="D3644">
        <v>10</v>
      </c>
      <c r="E3644" t="s">
        <v>65</v>
      </c>
      <c r="F3644" t="s">
        <v>61</v>
      </c>
      <c r="G3644" t="s">
        <v>55</v>
      </c>
      <c r="H3644" t="s">
        <v>42</v>
      </c>
      <c r="I3644">
        <v>1099</v>
      </c>
    </row>
    <row r="3645" spans="2:9" hidden="1" x14ac:dyDescent="0.2">
      <c r="B3645" t="str">
        <f t="shared" si="56"/>
        <v>201210apartmentmedian3+_bed_rateVancouver</v>
      </c>
      <c r="C3645">
        <v>2012</v>
      </c>
      <c r="D3645">
        <v>10</v>
      </c>
      <c r="E3645" t="s">
        <v>65</v>
      </c>
      <c r="F3645" t="s">
        <v>61</v>
      </c>
      <c r="G3645" t="s">
        <v>55</v>
      </c>
      <c r="H3645" t="s">
        <v>43</v>
      </c>
      <c r="I3645">
        <v>1250</v>
      </c>
    </row>
    <row r="3646" spans="2:9" hidden="1" x14ac:dyDescent="0.2">
      <c r="B3646" t="str">
        <f t="shared" si="56"/>
        <v>201110apartmentmedian3+_bed_rateWest End/Stanley Park</v>
      </c>
      <c r="C3646">
        <v>2011</v>
      </c>
      <c r="D3646">
        <v>10</v>
      </c>
      <c r="E3646" t="s">
        <v>65</v>
      </c>
      <c r="F3646" t="s">
        <v>61</v>
      </c>
      <c r="G3646" t="s">
        <v>55</v>
      </c>
      <c r="H3646" t="s">
        <v>12</v>
      </c>
      <c r="I3646">
        <v>2900</v>
      </c>
    </row>
    <row r="3647" spans="2:9" x14ac:dyDescent="0.2">
      <c r="B3647" t="str">
        <f t="shared" si="56"/>
        <v>201110apartmentmedian3+_bed_rateEnglish Bay</v>
      </c>
      <c r="C3647">
        <v>2011</v>
      </c>
      <c r="D3647">
        <v>10</v>
      </c>
      <c r="E3647" t="s">
        <v>65</v>
      </c>
      <c r="F3647" t="s">
        <v>61</v>
      </c>
      <c r="G3647" t="s">
        <v>55</v>
      </c>
      <c r="H3647" t="s">
        <v>16</v>
      </c>
      <c r="I3647">
        <v>2400</v>
      </c>
    </row>
    <row r="3648" spans="2:9" hidden="1" x14ac:dyDescent="0.2">
      <c r="B3648" t="str">
        <f t="shared" si="56"/>
        <v>201110apartmentmedian3+_bed_rateDowntown</v>
      </c>
      <c r="C3648">
        <v>2011</v>
      </c>
      <c r="D3648">
        <v>10</v>
      </c>
      <c r="E3648" t="s">
        <v>65</v>
      </c>
      <c r="F3648" t="s">
        <v>61</v>
      </c>
      <c r="G3648" t="s">
        <v>55</v>
      </c>
      <c r="H3648" t="s">
        <v>17</v>
      </c>
      <c r="I3648">
        <v>2400</v>
      </c>
    </row>
    <row r="3649" spans="2:9" hidden="1" x14ac:dyDescent="0.2">
      <c r="B3649" t="str">
        <f t="shared" si="56"/>
        <v>201110apartmentmedian3+_bed_rateSouth Granville/Oak</v>
      </c>
      <c r="C3649">
        <v>2011</v>
      </c>
      <c r="D3649">
        <v>10</v>
      </c>
      <c r="E3649" t="s">
        <v>65</v>
      </c>
      <c r="F3649" t="s">
        <v>61</v>
      </c>
      <c r="G3649" t="s">
        <v>55</v>
      </c>
      <c r="H3649" t="s">
        <v>19</v>
      </c>
      <c r="I3649">
        <v>1700</v>
      </c>
    </row>
    <row r="3650" spans="2:9" hidden="1" x14ac:dyDescent="0.2">
      <c r="B3650" t="str">
        <f t="shared" si="56"/>
        <v>201110apartmentmedian3+_bed_rateKitsilano/Point Grey</v>
      </c>
      <c r="C3650">
        <v>2011</v>
      </c>
      <c r="D3650">
        <v>10</v>
      </c>
      <c r="E3650" t="s">
        <v>65</v>
      </c>
      <c r="F3650" t="s">
        <v>61</v>
      </c>
      <c r="G3650" t="s">
        <v>55</v>
      </c>
      <c r="H3650" t="s">
        <v>20</v>
      </c>
      <c r="I3650" t="s">
        <v>14</v>
      </c>
    </row>
    <row r="3651" spans="2:9" hidden="1" x14ac:dyDescent="0.2">
      <c r="B3651" t="str">
        <f t="shared" si="56"/>
        <v>201110apartmentmedian3+_bed_rateWestside/Kerrisdale</v>
      </c>
      <c r="C3651">
        <v>2011</v>
      </c>
      <c r="D3651">
        <v>10</v>
      </c>
      <c r="E3651" t="s">
        <v>65</v>
      </c>
      <c r="F3651" t="s">
        <v>61</v>
      </c>
      <c r="G3651" t="s">
        <v>55</v>
      </c>
      <c r="H3651" t="s">
        <v>21</v>
      </c>
      <c r="I3651">
        <v>2300</v>
      </c>
    </row>
    <row r="3652" spans="2:9" hidden="1" x14ac:dyDescent="0.2">
      <c r="B3652" t="str">
        <f t="shared" si="56"/>
        <v>201110apartmentmedian3+_bed_rateMarpole</v>
      </c>
      <c r="C3652">
        <v>2011</v>
      </c>
      <c r="D3652">
        <v>10</v>
      </c>
      <c r="E3652" t="s">
        <v>65</v>
      </c>
      <c r="F3652" t="s">
        <v>61</v>
      </c>
      <c r="G3652" t="s">
        <v>55</v>
      </c>
      <c r="H3652" t="s">
        <v>23</v>
      </c>
      <c r="I3652">
        <v>1170</v>
      </c>
    </row>
    <row r="3653" spans="2:9" hidden="1" x14ac:dyDescent="0.2">
      <c r="B3653" t="str">
        <f t="shared" si="56"/>
        <v>201110apartmentmedian3+_bed_rateMount Pleasant/Renfrew Heights</v>
      </c>
      <c r="C3653">
        <v>2011</v>
      </c>
      <c r="D3653">
        <v>10</v>
      </c>
      <c r="E3653" t="s">
        <v>65</v>
      </c>
      <c r="F3653" t="s">
        <v>61</v>
      </c>
      <c r="G3653" t="s">
        <v>55</v>
      </c>
      <c r="H3653" t="s">
        <v>24</v>
      </c>
      <c r="I3653" t="s">
        <v>14</v>
      </c>
    </row>
    <row r="3654" spans="2:9" hidden="1" x14ac:dyDescent="0.2">
      <c r="B3654" t="str">
        <f t="shared" ref="B3654:B3717" si="57">C3654&amp;D3654&amp;E3654&amp;F3654&amp;G3654&amp;H3654</f>
        <v>201110apartmentmedian3+_bed_rateEast Hastings</v>
      </c>
      <c r="C3654">
        <v>2011</v>
      </c>
      <c r="D3654">
        <v>10</v>
      </c>
      <c r="E3654" t="s">
        <v>65</v>
      </c>
      <c r="F3654" t="s">
        <v>61</v>
      </c>
      <c r="G3654" t="s">
        <v>55</v>
      </c>
      <c r="H3654" t="s">
        <v>25</v>
      </c>
      <c r="I3654">
        <v>1180</v>
      </c>
    </row>
    <row r="3655" spans="2:9" hidden="1" x14ac:dyDescent="0.2">
      <c r="B3655" t="str">
        <f t="shared" si="57"/>
        <v>201110apartmentmedian3+_bed_rateSoutheast Vancouver</v>
      </c>
      <c r="C3655">
        <v>2011</v>
      </c>
      <c r="D3655">
        <v>10</v>
      </c>
      <c r="E3655" t="s">
        <v>65</v>
      </c>
      <c r="F3655" t="s">
        <v>61</v>
      </c>
      <c r="G3655" t="s">
        <v>55</v>
      </c>
      <c r="H3655" t="s">
        <v>26</v>
      </c>
      <c r="I3655">
        <v>1106</v>
      </c>
    </row>
    <row r="3656" spans="2:9" hidden="1" x14ac:dyDescent="0.2">
      <c r="B3656" t="str">
        <f t="shared" si="57"/>
        <v>201110apartmentmedian3+_bed_rateUniversity Endowment Lands</v>
      </c>
      <c r="C3656">
        <v>2011</v>
      </c>
      <c r="D3656">
        <v>10</v>
      </c>
      <c r="E3656" t="s">
        <v>65</v>
      </c>
      <c r="F3656" t="s">
        <v>61</v>
      </c>
      <c r="G3656" t="s">
        <v>55</v>
      </c>
      <c r="H3656" t="s">
        <v>27</v>
      </c>
      <c r="I3656">
        <v>2150</v>
      </c>
    </row>
    <row r="3657" spans="2:9" hidden="1" x14ac:dyDescent="0.2">
      <c r="B3657" t="str">
        <f t="shared" si="57"/>
        <v>201110apartmentmedian3+_bed_rateCentral Park/Metrotown</v>
      </c>
      <c r="C3657">
        <v>2011</v>
      </c>
      <c r="D3657">
        <v>10</v>
      </c>
      <c r="E3657" t="s">
        <v>65</v>
      </c>
      <c r="F3657" t="s">
        <v>61</v>
      </c>
      <c r="G3657" t="s">
        <v>55</v>
      </c>
      <c r="H3657" t="s">
        <v>28</v>
      </c>
      <c r="I3657">
        <v>1300</v>
      </c>
    </row>
    <row r="3658" spans="2:9" hidden="1" x14ac:dyDescent="0.2">
      <c r="B3658" t="str">
        <f t="shared" si="57"/>
        <v>201110apartmentmedian3+_bed_rateSoutheast Burnaby</v>
      </c>
      <c r="C3658">
        <v>2011</v>
      </c>
      <c r="D3658">
        <v>10</v>
      </c>
      <c r="E3658" t="s">
        <v>65</v>
      </c>
      <c r="F3658" t="s">
        <v>61</v>
      </c>
      <c r="G3658" t="s">
        <v>55</v>
      </c>
      <c r="H3658" t="s">
        <v>29</v>
      </c>
      <c r="I3658">
        <v>1050</v>
      </c>
    </row>
    <row r="3659" spans="2:9" hidden="1" x14ac:dyDescent="0.2">
      <c r="B3659" t="str">
        <f t="shared" si="57"/>
        <v>201110apartmentmedian3+_bed_rateNorth Burnaby</v>
      </c>
      <c r="C3659">
        <v>2011</v>
      </c>
      <c r="D3659">
        <v>10</v>
      </c>
      <c r="E3659" t="s">
        <v>65</v>
      </c>
      <c r="F3659" t="s">
        <v>61</v>
      </c>
      <c r="G3659" t="s">
        <v>55</v>
      </c>
      <c r="H3659" t="s">
        <v>31</v>
      </c>
      <c r="I3659">
        <v>1275</v>
      </c>
    </row>
    <row r="3660" spans="2:9" hidden="1" x14ac:dyDescent="0.2">
      <c r="B3660" t="str">
        <f t="shared" si="57"/>
        <v>201110apartmentmedian3+_bed_rateNew Westminster</v>
      </c>
      <c r="C3660">
        <v>2011</v>
      </c>
      <c r="D3660">
        <v>10</v>
      </c>
      <c r="E3660" t="s">
        <v>65</v>
      </c>
      <c r="F3660" t="s">
        <v>61</v>
      </c>
      <c r="G3660" t="s">
        <v>55</v>
      </c>
      <c r="H3660" t="s">
        <v>32</v>
      </c>
      <c r="I3660">
        <v>1350</v>
      </c>
    </row>
    <row r="3661" spans="2:9" hidden="1" x14ac:dyDescent="0.2">
      <c r="B3661" t="str">
        <f t="shared" si="57"/>
        <v>201110apartmentmedian3+_bed_rateNorth Vancouver City</v>
      </c>
      <c r="C3661">
        <v>2011</v>
      </c>
      <c r="D3661">
        <v>10</v>
      </c>
      <c r="E3661" t="s">
        <v>65</v>
      </c>
      <c r="F3661" t="s">
        <v>61</v>
      </c>
      <c r="G3661" t="s">
        <v>55</v>
      </c>
      <c r="H3661" t="s">
        <v>60</v>
      </c>
      <c r="I3661">
        <v>1300</v>
      </c>
    </row>
    <row r="3662" spans="2:9" hidden="1" x14ac:dyDescent="0.2">
      <c r="B3662" t="str">
        <f t="shared" si="57"/>
        <v>201110apartmentmedian3+_bed_rateNorth Vancouver DM</v>
      </c>
      <c r="C3662">
        <v>2011</v>
      </c>
      <c r="D3662">
        <v>10</v>
      </c>
      <c r="E3662" t="s">
        <v>65</v>
      </c>
      <c r="F3662" t="s">
        <v>61</v>
      </c>
      <c r="G3662" t="s">
        <v>55</v>
      </c>
      <c r="H3662" t="s">
        <v>34</v>
      </c>
      <c r="I3662">
        <v>1450</v>
      </c>
    </row>
    <row r="3663" spans="2:9" hidden="1" x14ac:dyDescent="0.2">
      <c r="B3663" t="str">
        <f t="shared" si="57"/>
        <v>201110apartmentmedian3+_bed_rateWest Vancouver</v>
      </c>
      <c r="C3663">
        <v>2011</v>
      </c>
      <c r="D3663">
        <v>10</v>
      </c>
      <c r="E3663" t="s">
        <v>65</v>
      </c>
      <c r="F3663" t="s">
        <v>61</v>
      </c>
      <c r="G3663" t="s">
        <v>55</v>
      </c>
      <c r="H3663" t="s">
        <v>35</v>
      </c>
      <c r="I3663">
        <v>2700</v>
      </c>
    </row>
    <row r="3664" spans="2:9" hidden="1" x14ac:dyDescent="0.2">
      <c r="B3664" t="str">
        <f t="shared" si="57"/>
        <v>201110apartmentmedian3+_bed_rateRichmond</v>
      </c>
      <c r="C3664">
        <v>2011</v>
      </c>
      <c r="D3664">
        <v>10</v>
      </c>
      <c r="E3664" t="s">
        <v>65</v>
      </c>
      <c r="F3664" t="s">
        <v>61</v>
      </c>
      <c r="G3664" t="s">
        <v>55</v>
      </c>
      <c r="H3664" t="s">
        <v>36</v>
      </c>
      <c r="I3664">
        <v>1317</v>
      </c>
    </row>
    <row r="3665" spans="2:9" hidden="1" x14ac:dyDescent="0.2">
      <c r="B3665" t="str">
        <f t="shared" si="57"/>
        <v>201110apartmentmedian3+_bed_rateDelta</v>
      </c>
      <c r="C3665">
        <v>2011</v>
      </c>
      <c r="D3665">
        <v>10</v>
      </c>
      <c r="E3665" t="s">
        <v>65</v>
      </c>
      <c r="F3665" t="s">
        <v>61</v>
      </c>
      <c r="G3665" t="s">
        <v>55</v>
      </c>
      <c r="H3665" t="s">
        <v>37</v>
      </c>
      <c r="I3665">
        <v>950</v>
      </c>
    </row>
    <row r="3666" spans="2:9" hidden="1" x14ac:dyDescent="0.2">
      <c r="B3666" t="str">
        <f t="shared" si="57"/>
        <v>201110apartmentmedian3+_bed_rateSurrey</v>
      </c>
      <c r="C3666">
        <v>2011</v>
      </c>
      <c r="D3666">
        <v>10</v>
      </c>
      <c r="E3666" t="s">
        <v>65</v>
      </c>
      <c r="F3666" t="s">
        <v>61</v>
      </c>
      <c r="G3666" t="s">
        <v>55</v>
      </c>
      <c r="H3666" t="s">
        <v>38</v>
      </c>
      <c r="I3666">
        <v>966</v>
      </c>
    </row>
    <row r="3667" spans="2:9" hidden="1" x14ac:dyDescent="0.2">
      <c r="B3667" t="str">
        <f t="shared" si="57"/>
        <v>201110apartmentmedian3+_bed_rateWhite Rock</v>
      </c>
      <c r="C3667">
        <v>2011</v>
      </c>
      <c r="D3667">
        <v>10</v>
      </c>
      <c r="E3667" t="s">
        <v>65</v>
      </c>
      <c r="F3667" t="s">
        <v>61</v>
      </c>
      <c r="G3667" t="s">
        <v>55</v>
      </c>
      <c r="H3667" t="s">
        <v>39</v>
      </c>
      <c r="I3667">
        <v>1450</v>
      </c>
    </row>
    <row r="3668" spans="2:9" hidden="1" x14ac:dyDescent="0.2">
      <c r="B3668" t="str">
        <f t="shared" si="57"/>
        <v>201110apartmentmedian3+_bed_rateLangley City and Langley DM</v>
      </c>
      <c r="C3668">
        <v>2011</v>
      </c>
      <c r="D3668">
        <v>10</v>
      </c>
      <c r="E3668" t="s">
        <v>65</v>
      </c>
      <c r="F3668" t="s">
        <v>61</v>
      </c>
      <c r="G3668" t="s">
        <v>55</v>
      </c>
      <c r="H3668" t="s">
        <v>40</v>
      </c>
      <c r="I3668">
        <v>1050</v>
      </c>
    </row>
    <row r="3669" spans="2:9" hidden="1" x14ac:dyDescent="0.2">
      <c r="B3669" t="str">
        <f t="shared" si="57"/>
        <v>201110apartmentmedian3+_bed_rateTri-Cities</v>
      </c>
      <c r="C3669">
        <v>2011</v>
      </c>
      <c r="D3669">
        <v>10</v>
      </c>
      <c r="E3669" t="s">
        <v>65</v>
      </c>
      <c r="F3669" t="s">
        <v>61</v>
      </c>
      <c r="G3669" t="s">
        <v>55</v>
      </c>
      <c r="H3669" t="s">
        <v>41</v>
      </c>
      <c r="I3669">
        <v>1200</v>
      </c>
    </row>
    <row r="3670" spans="2:9" hidden="1" x14ac:dyDescent="0.2">
      <c r="B3670" t="str">
        <f t="shared" si="57"/>
        <v>201110apartmentmedian3+_bed_rateMaple Ridge/Pitt Meadows</v>
      </c>
      <c r="C3670">
        <v>2011</v>
      </c>
      <c r="D3670">
        <v>10</v>
      </c>
      <c r="E3670" t="s">
        <v>65</v>
      </c>
      <c r="F3670" t="s">
        <v>61</v>
      </c>
      <c r="G3670" t="s">
        <v>55</v>
      </c>
      <c r="H3670" t="s">
        <v>42</v>
      </c>
      <c r="I3670">
        <v>1050</v>
      </c>
    </row>
    <row r="3671" spans="2:9" hidden="1" x14ac:dyDescent="0.2">
      <c r="B3671" t="str">
        <f t="shared" si="57"/>
        <v>201110apartmentmedian3+_bed_rateVancouver</v>
      </c>
      <c r="C3671">
        <v>2011</v>
      </c>
      <c r="D3671">
        <v>10</v>
      </c>
      <c r="E3671" t="s">
        <v>65</v>
      </c>
      <c r="F3671" t="s">
        <v>61</v>
      </c>
      <c r="G3671" t="s">
        <v>55</v>
      </c>
      <c r="H3671" t="s">
        <v>43</v>
      </c>
      <c r="I3671">
        <v>1250</v>
      </c>
    </row>
    <row r="3672" spans="2:9" hidden="1" x14ac:dyDescent="0.2">
      <c r="B3672" t="str">
        <f t="shared" si="57"/>
        <v>201010apartmentmedian3+_bed_rateWest End/Stanley Park</v>
      </c>
      <c r="C3672">
        <v>2010</v>
      </c>
      <c r="D3672">
        <v>10</v>
      </c>
      <c r="E3672" t="s">
        <v>65</v>
      </c>
      <c r="F3672" t="s">
        <v>61</v>
      </c>
      <c r="G3672" t="s">
        <v>55</v>
      </c>
      <c r="H3672" t="s">
        <v>12</v>
      </c>
      <c r="I3672">
        <v>2320</v>
      </c>
    </row>
    <row r="3673" spans="2:9" x14ac:dyDescent="0.2">
      <c r="B3673" t="str">
        <f t="shared" si="57"/>
        <v>201010apartmentmedian3+_bed_rateEnglish Bay</v>
      </c>
      <c r="C3673">
        <v>2010</v>
      </c>
      <c r="D3673">
        <v>10</v>
      </c>
      <c r="E3673" t="s">
        <v>65</v>
      </c>
      <c r="F3673" t="s">
        <v>61</v>
      </c>
      <c r="G3673" t="s">
        <v>55</v>
      </c>
      <c r="H3673" t="s">
        <v>16</v>
      </c>
      <c r="I3673">
        <v>2300</v>
      </c>
    </row>
    <row r="3674" spans="2:9" hidden="1" x14ac:dyDescent="0.2">
      <c r="B3674" t="str">
        <f t="shared" si="57"/>
        <v>201010apartmentmedian3+_bed_rateDowntown</v>
      </c>
      <c r="C3674">
        <v>2010</v>
      </c>
      <c r="D3674">
        <v>10</v>
      </c>
      <c r="E3674" t="s">
        <v>65</v>
      </c>
      <c r="F3674" t="s">
        <v>61</v>
      </c>
      <c r="G3674" t="s">
        <v>55</v>
      </c>
      <c r="H3674" t="s">
        <v>17</v>
      </c>
      <c r="I3674" t="s">
        <v>14</v>
      </c>
    </row>
    <row r="3675" spans="2:9" hidden="1" x14ac:dyDescent="0.2">
      <c r="B3675" t="str">
        <f t="shared" si="57"/>
        <v>201010apartmentmedian3+_bed_rateSouth Granville/Oak</v>
      </c>
      <c r="C3675">
        <v>2010</v>
      </c>
      <c r="D3675">
        <v>10</v>
      </c>
      <c r="E3675" t="s">
        <v>65</v>
      </c>
      <c r="F3675" t="s">
        <v>61</v>
      </c>
      <c r="G3675" t="s">
        <v>55</v>
      </c>
      <c r="H3675" t="s">
        <v>19</v>
      </c>
      <c r="I3675">
        <v>1900</v>
      </c>
    </row>
    <row r="3676" spans="2:9" hidden="1" x14ac:dyDescent="0.2">
      <c r="B3676" t="str">
        <f t="shared" si="57"/>
        <v>201010apartmentmedian3+_bed_rateKitsilano/Point Grey</v>
      </c>
      <c r="C3676">
        <v>2010</v>
      </c>
      <c r="D3676">
        <v>10</v>
      </c>
      <c r="E3676" t="s">
        <v>65</v>
      </c>
      <c r="F3676" t="s">
        <v>61</v>
      </c>
      <c r="G3676" t="s">
        <v>55</v>
      </c>
      <c r="H3676" t="s">
        <v>20</v>
      </c>
      <c r="I3676" t="s">
        <v>14</v>
      </c>
    </row>
    <row r="3677" spans="2:9" hidden="1" x14ac:dyDescent="0.2">
      <c r="B3677" t="str">
        <f t="shared" si="57"/>
        <v>201010apartmentmedian3+_bed_rateWestside/Kerrisdale</v>
      </c>
      <c r="C3677">
        <v>2010</v>
      </c>
      <c r="D3677">
        <v>10</v>
      </c>
      <c r="E3677" t="s">
        <v>65</v>
      </c>
      <c r="F3677" t="s">
        <v>61</v>
      </c>
      <c r="G3677" t="s">
        <v>55</v>
      </c>
      <c r="H3677" t="s">
        <v>21</v>
      </c>
      <c r="I3677">
        <v>2100</v>
      </c>
    </row>
    <row r="3678" spans="2:9" hidden="1" x14ac:dyDescent="0.2">
      <c r="B3678" t="str">
        <f t="shared" si="57"/>
        <v>201010apartmentmedian3+_bed_rateMarpole</v>
      </c>
      <c r="C3678">
        <v>2010</v>
      </c>
      <c r="D3678">
        <v>10</v>
      </c>
      <c r="E3678" t="s">
        <v>65</v>
      </c>
      <c r="F3678" t="s">
        <v>61</v>
      </c>
      <c r="G3678" t="s">
        <v>55</v>
      </c>
      <c r="H3678" t="s">
        <v>23</v>
      </c>
      <c r="I3678">
        <v>1100</v>
      </c>
    </row>
    <row r="3679" spans="2:9" hidden="1" x14ac:dyDescent="0.2">
      <c r="B3679" t="str">
        <f t="shared" si="57"/>
        <v>201010apartmentmedian3+_bed_rateMount Pleasant/Renfrew Heights</v>
      </c>
      <c r="C3679">
        <v>2010</v>
      </c>
      <c r="D3679">
        <v>10</v>
      </c>
      <c r="E3679" t="s">
        <v>65</v>
      </c>
      <c r="F3679" t="s">
        <v>61</v>
      </c>
      <c r="G3679" t="s">
        <v>55</v>
      </c>
      <c r="H3679" t="s">
        <v>24</v>
      </c>
      <c r="I3679">
        <v>1137</v>
      </c>
    </row>
    <row r="3680" spans="2:9" hidden="1" x14ac:dyDescent="0.2">
      <c r="B3680" t="str">
        <f t="shared" si="57"/>
        <v>201010apartmentmedian3+_bed_rateEast Hastings</v>
      </c>
      <c r="C3680">
        <v>2010</v>
      </c>
      <c r="D3680">
        <v>10</v>
      </c>
      <c r="E3680" t="s">
        <v>65</v>
      </c>
      <c r="F3680" t="s">
        <v>61</v>
      </c>
      <c r="G3680" t="s">
        <v>55</v>
      </c>
      <c r="H3680" t="s">
        <v>25</v>
      </c>
      <c r="I3680">
        <v>1151</v>
      </c>
    </row>
    <row r="3681" spans="2:9" hidden="1" x14ac:dyDescent="0.2">
      <c r="B3681" t="str">
        <f t="shared" si="57"/>
        <v>201010apartmentmedian3+_bed_rateSoutheast Vancouver</v>
      </c>
      <c r="C3681">
        <v>2010</v>
      </c>
      <c r="D3681">
        <v>10</v>
      </c>
      <c r="E3681" t="s">
        <v>65</v>
      </c>
      <c r="F3681" t="s">
        <v>61</v>
      </c>
      <c r="G3681" t="s">
        <v>55</v>
      </c>
      <c r="H3681" t="s">
        <v>26</v>
      </c>
      <c r="I3681">
        <v>1111</v>
      </c>
    </row>
    <row r="3682" spans="2:9" hidden="1" x14ac:dyDescent="0.2">
      <c r="B3682" t="str">
        <f t="shared" si="57"/>
        <v>201010apartmentmedian3+_bed_rateUniversity Endowment Lands</v>
      </c>
      <c r="C3682">
        <v>2010</v>
      </c>
      <c r="D3682">
        <v>10</v>
      </c>
      <c r="E3682" t="s">
        <v>65</v>
      </c>
      <c r="F3682" t="s">
        <v>61</v>
      </c>
      <c r="G3682" t="s">
        <v>55</v>
      </c>
      <c r="H3682" t="s">
        <v>27</v>
      </c>
      <c r="I3682">
        <v>2161</v>
      </c>
    </row>
    <row r="3683" spans="2:9" hidden="1" x14ac:dyDescent="0.2">
      <c r="B3683" t="str">
        <f t="shared" si="57"/>
        <v>201010apartmentmedian3+_bed_rateCentral Park/Metrotown</v>
      </c>
      <c r="C3683">
        <v>2010</v>
      </c>
      <c r="D3683">
        <v>10</v>
      </c>
      <c r="E3683" t="s">
        <v>65</v>
      </c>
      <c r="F3683" t="s">
        <v>61</v>
      </c>
      <c r="G3683" t="s">
        <v>55</v>
      </c>
      <c r="H3683" t="s">
        <v>28</v>
      </c>
      <c r="I3683">
        <v>1350</v>
      </c>
    </row>
    <row r="3684" spans="2:9" hidden="1" x14ac:dyDescent="0.2">
      <c r="B3684" t="str">
        <f t="shared" si="57"/>
        <v>201010apartmentmedian3+_bed_rateSoutheast Burnaby</v>
      </c>
      <c r="C3684">
        <v>2010</v>
      </c>
      <c r="D3684">
        <v>10</v>
      </c>
      <c r="E3684" t="s">
        <v>65</v>
      </c>
      <c r="F3684" t="s">
        <v>61</v>
      </c>
      <c r="G3684" t="s">
        <v>55</v>
      </c>
      <c r="H3684" t="s">
        <v>29</v>
      </c>
      <c r="I3684">
        <v>1050</v>
      </c>
    </row>
    <row r="3685" spans="2:9" hidden="1" x14ac:dyDescent="0.2">
      <c r="B3685" t="str">
        <f t="shared" si="57"/>
        <v>201010apartmentmedian3+_bed_rateNorth Burnaby</v>
      </c>
      <c r="C3685">
        <v>2010</v>
      </c>
      <c r="D3685">
        <v>10</v>
      </c>
      <c r="E3685" t="s">
        <v>65</v>
      </c>
      <c r="F3685" t="s">
        <v>61</v>
      </c>
      <c r="G3685" t="s">
        <v>55</v>
      </c>
      <c r="H3685" t="s">
        <v>31</v>
      </c>
      <c r="I3685">
        <v>1190</v>
      </c>
    </row>
    <row r="3686" spans="2:9" hidden="1" x14ac:dyDescent="0.2">
      <c r="B3686" t="str">
        <f t="shared" si="57"/>
        <v>201010apartmentmedian3+_bed_rateNew Westminster</v>
      </c>
      <c r="C3686">
        <v>2010</v>
      </c>
      <c r="D3686">
        <v>10</v>
      </c>
      <c r="E3686" t="s">
        <v>65</v>
      </c>
      <c r="F3686" t="s">
        <v>61</v>
      </c>
      <c r="G3686" t="s">
        <v>55</v>
      </c>
      <c r="H3686" t="s">
        <v>32</v>
      </c>
      <c r="I3686">
        <v>1300</v>
      </c>
    </row>
    <row r="3687" spans="2:9" hidden="1" x14ac:dyDescent="0.2">
      <c r="B3687" t="str">
        <f t="shared" si="57"/>
        <v>201010apartmentmedian3+_bed_rateNorth Vancouver City</v>
      </c>
      <c r="C3687">
        <v>2010</v>
      </c>
      <c r="D3687">
        <v>10</v>
      </c>
      <c r="E3687" t="s">
        <v>65</v>
      </c>
      <c r="F3687" t="s">
        <v>61</v>
      </c>
      <c r="G3687" t="s">
        <v>55</v>
      </c>
      <c r="H3687" t="s">
        <v>60</v>
      </c>
      <c r="I3687">
        <v>1600</v>
      </c>
    </row>
    <row r="3688" spans="2:9" hidden="1" x14ac:dyDescent="0.2">
      <c r="B3688" t="str">
        <f t="shared" si="57"/>
        <v>201010apartmentmedian3+_bed_rateNorth Vancouver DM</v>
      </c>
      <c r="C3688">
        <v>2010</v>
      </c>
      <c r="D3688">
        <v>10</v>
      </c>
      <c r="E3688" t="s">
        <v>65</v>
      </c>
      <c r="F3688" t="s">
        <v>61</v>
      </c>
      <c r="G3688" t="s">
        <v>55</v>
      </c>
      <c r="H3688" t="s">
        <v>34</v>
      </c>
      <c r="I3688">
        <v>1350</v>
      </c>
    </row>
    <row r="3689" spans="2:9" hidden="1" x14ac:dyDescent="0.2">
      <c r="B3689" t="str">
        <f t="shared" si="57"/>
        <v>201010apartmentmedian3+_bed_rateWest Vancouver</v>
      </c>
      <c r="C3689">
        <v>2010</v>
      </c>
      <c r="D3689">
        <v>10</v>
      </c>
      <c r="E3689" t="s">
        <v>65</v>
      </c>
      <c r="F3689" t="s">
        <v>61</v>
      </c>
      <c r="G3689" t="s">
        <v>55</v>
      </c>
      <c r="H3689" t="s">
        <v>35</v>
      </c>
      <c r="I3689">
        <v>3000</v>
      </c>
    </row>
    <row r="3690" spans="2:9" hidden="1" x14ac:dyDescent="0.2">
      <c r="B3690" t="str">
        <f t="shared" si="57"/>
        <v>201010apartmentmedian3+_bed_rateRichmond</v>
      </c>
      <c r="C3690">
        <v>2010</v>
      </c>
      <c r="D3690">
        <v>10</v>
      </c>
      <c r="E3690" t="s">
        <v>65</v>
      </c>
      <c r="F3690" t="s">
        <v>61</v>
      </c>
      <c r="G3690" t="s">
        <v>55</v>
      </c>
      <c r="H3690" t="s">
        <v>36</v>
      </c>
      <c r="I3690">
        <v>1275</v>
      </c>
    </row>
    <row r="3691" spans="2:9" hidden="1" x14ac:dyDescent="0.2">
      <c r="B3691" t="str">
        <f t="shared" si="57"/>
        <v>201010apartmentmedian3+_bed_rateDelta</v>
      </c>
      <c r="C3691">
        <v>2010</v>
      </c>
      <c r="D3691">
        <v>10</v>
      </c>
      <c r="E3691" t="s">
        <v>65</v>
      </c>
      <c r="F3691" t="s">
        <v>61</v>
      </c>
      <c r="G3691" t="s">
        <v>55</v>
      </c>
      <c r="H3691" t="s">
        <v>37</v>
      </c>
      <c r="I3691">
        <v>980</v>
      </c>
    </row>
    <row r="3692" spans="2:9" hidden="1" x14ac:dyDescent="0.2">
      <c r="B3692" t="str">
        <f t="shared" si="57"/>
        <v>201010apartmentmedian3+_bed_rateSurrey</v>
      </c>
      <c r="C3692">
        <v>2010</v>
      </c>
      <c r="D3692">
        <v>10</v>
      </c>
      <c r="E3692" t="s">
        <v>65</v>
      </c>
      <c r="F3692" t="s">
        <v>61</v>
      </c>
      <c r="G3692" t="s">
        <v>55</v>
      </c>
      <c r="H3692" t="s">
        <v>38</v>
      </c>
      <c r="I3692">
        <v>1008</v>
      </c>
    </row>
    <row r="3693" spans="2:9" hidden="1" x14ac:dyDescent="0.2">
      <c r="B3693" t="str">
        <f t="shared" si="57"/>
        <v>201010apartmentmedian3+_bed_rateWhite Rock</v>
      </c>
      <c r="C3693">
        <v>2010</v>
      </c>
      <c r="D3693">
        <v>10</v>
      </c>
      <c r="E3693" t="s">
        <v>65</v>
      </c>
      <c r="F3693" t="s">
        <v>61</v>
      </c>
      <c r="G3693" t="s">
        <v>55</v>
      </c>
      <c r="H3693" t="s">
        <v>39</v>
      </c>
      <c r="I3693">
        <v>1400</v>
      </c>
    </row>
    <row r="3694" spans="2:9" hidden="1" x14ac:dyDescent="0.2">
      <c r="B3694" t="str">
        <f t="shared" si="57"/>
        <v>201010apartmentmedian3+_bed_rateLangley City and Langley DM</v>
      </c>
      <c r="C3694">
        <v>2010</v>
      </c>
      <c r="D3694">
        <v>10</v>
      </c>
      <c r="E3694" t="s">
        <v>65</v>
      </c>
      <c r="F3694" t="s">
        <v>61</v>
      </c>
      <c r="G3694" t="s">
        <v>55</v>
      </c>
      <c r="H3694" t="s">
        <v>40</v>
      </c>
      <c r="I3694">
        <v>1050</v>
      </c>
    </row>
    <row r="3695" spans="2:9" hidden="1" x14ac:dyDescent="0.2">
      <c r="B3695" t="str">
        <f t="shared" si="57"/>
        <v>201010apartmentmedian3+_bed_rateTri-Cities</v>
      </c>
      <c r="C3695">
        <v>2010</v>
      </c>
      <c r="D3695">
        <v>10</v>
      </c>
      <c r="E3695" t="s">
        <v>65</v>
      </c>
      <c r="F3695" t="s">
        <v>61</v>
      </c>
      <c r="G3695" t="s">
        <v>55</v>
      </c>
      <c r="H3695" t="s">
        <v>41</v>
      </c>
      <c r="I3695">
        <v>1100</v>
      </c>
    </row>
    <row r="3696" spans="2:9" hidden="1" x14ac:dyDescent="0.2">
      <c r="B3696" t="str">
        <f t="shared" si="57"/>
        <v>201010apartmentmedian3+_bed_rateMaple Ridge/Pitt Meadows</v>
      </c>
      <c r="C3696">
        <v>2010</v>
      </c>
      <c r="D3696">
        <v>10</v>
      </c>
      <c r="E3696" t="s">
        <v>65</v>
      </c>
      <c r="F3696" t="s">
        <v>61</v>
      </c>
      <c r="G3696" t="s">
        <v>55</v>
      </c>
      <c r="H3696" t="s">
        <v>42</v>
      </c>
      <c r="I3696">
        <v>1050</v>
      </c>
    </row>
    <row r="3697" spans="2:9" hidden="1" x14ac:dyDescent="0.2">
      <c r="B3697" t="str">
        <f t="shared" si="57"/>
        <v>201010apartmentmedian3+_bed_rateVancouver</v>
      </c>
      <c r="C3697">
        <v>2010</v>
      </c>
      <c r="D3697">
        <v>10</v>
      </c>
      <c r="E3697" t="s">
        <v>65</v>
      </c>
      <c r="F3697" t="s">
        <v>61</v>
      </c>
      <c r="G3697" t="s">
        <v>55</v>
      </c>
      <c r="H3697" t="s">
        <v>43</v>
      </c>
      <c r="I3697">
        <v>1182</v>
      </c>
    </row>
    <row r="3698" spans="2:9" hidden="1" x14ac:dyDescent="0.2">
      <c r="B3698" t="str">
        <f t="shared" si="57"/>
        <v>200910apartmentmedian3+_bed_rateVancouver</v>
      </c>
      <c r="C3698">
        <v>2009</v>
      </c>
      <c r="D3698">
        <v>10</v>
      </c>
      <c r="E3698" t="s">
        <v>65</v>
      </c>
      <c r="F3698" t="s">
        <v>61</v>
      </c>
      <c r="G3698" t="s">
        <v>55</v>
      </c>
      <c r="H3698" t="s">
        <v>43</v>
      </c>
      <c r="I3698">
        <v>1175</v>
      </c>
    </row>
    <row r="3699" spans="2:9" hidden="1" x14ac:dyDescent="0.2">
      <c r="B3699" t="str">
        <f t="shared" si="57"/>
        <v>200810apartmentmedian3+_bed_rateVancouver</v>
      </c>
      <c r="C3699">
        <v>2008</v>
      </c>
      <c r="D3699">
        <v>10</v>
      </c>
      <c r="E3699" t="s">
        <v>65</v>
      </c>
      <c r="F3699" t="s">
        <v>61</v>
      </c>
      <c r="G3699" t="s">
        <v>55</v>
      </c>
      <c r="H3699" t="s">
        <v>43</v>
      </c>
      <c r="I3699">
        <v>1100</v>
      </c>
    </row>
    <row r="3700" spans="2:9" hidden="1" x14ac:dyDescent="0.2">
      <c r="B3700" t="str">
        <f t="shared" si="57"/>
        <v>200710apartmentmedian3+_bed_rateVancouver</v>
      </c>
      <c r="C3700">
        <v>2007</v>
      </c>
      <c r="D3700">
        <v>10</v>
      </c>
      <c r="E3700" t="s">
        <v>65</v>
      </c>
      <c r="F3700" t="s">
        <v>61</v>
      </c>
      <c r="G3700" t="s">
        <v>55</v>
      </c>
      <c r="H3700" t="s">
        <v>43</v>
      </c>
      <c r="I3700">
        <v>1019</v>
      </c>
    </row>
    <row r="3701" spans="2:9" hidden="1" x14ac:dyDescent="0.2">
      <c r="B3701" t="str">
        <f t="shared" si="57"/>
        <v>200610apartmentmedian3+_bed_rateVancouver</v>
      </c>
      <c r="C3701">
        <v>2006</v>
      </c>
      <c r="D3701">
        <v>10</v>
      </c>
      <c r="E3701" t="s">
        <v>65</v>
      </c>
      <c r="F3701" t="s">
        <v>61</v>
      </c>
      <c r="G3701" t="s">
        <v>55</v>
      </c>
      <c r="H3701" t="s">
        <v>43</v>
      </c>
      <c r="I3701">
        <v>1030</v>
      </c>
    </row>
    <row r="3702" spans="2:9" hidden="1" x14ac:dyDescent="0.2">
      <c r="B3702" t="str">
        <f t="shared" si="57"/>
        <v>201910apartmentaverage3+_bed_surveyWest End/Stanley Park</v>
      </c>
      <c r="C3702">
        <v>2019</v>
      </c>
      <c r="D3702">
        <v>10</v>
      </c>
      <c r="E3702" t="s">
        <v>65</v>
      </c>
      <c r="F3702" t="s">
        <v>59</v>
      </c>
      <c r="G3702" t="s">
        <v>56</v>
      </c>
      <c r="H3702" t="s">
        <v>12</v>
      </c>
      <c r="I3702" t="s">
        <v>18</v>
      </c>
    </row>
    <row r="3703" spans="2:9" hidden="1" x14ac:dyDescent="0.2">
      <c r="B3703" t="str">
        <f t="shared" si="57"/>
        <v>201910apartmentaverage3+_bed_surveyEnglish Bay</v>
      </c>
      <c r="C3703">
        <v>2019</v>
      </c>
      <c r="D3703">
        <v>10</v>
      </c>
      <c r="E3703" t="s">
        <v>65</v>
      </c>
      <c r="F3703" t="s">
        <v>59</v>
      </c>
      <c r="G3703" t="s">
        <v>56</v>
      </c>
      <c r="H3703" t="s">
        <v>16</v>
      </c>
    </row>
    <row r="3704" spans="2:9" hidden="1" x14ac:dyDescent="0.2">
      <c r="B3704" t="str">
        <f t="shared" si="57"/>
        <v>201910apartmentaverage3+_bed_surveyDowntown</v>
      </c>
      <c r="C3704">
        <v>2019</v>
      </c>
      <c r="D3704">
        <v>10</v>
      </c>
      <c r="E3704" t="s">
        <v>65</v>
      </c>
      <c r="F3704" t="s">
        <v>59</v>
      </c>
      <c r="G3704" t="s">
        <v>56</v>
      </c>
      <c r="H3704" t="s">
        <v>17</v>
      </c>
      <c r="I3704" t="s">
        <v>18</v>
      </c>
    </row>
    <row r="3705" spans="2:9" hidden="1" x14ac:dyDescent="0.2">
      <c r="B3705" t="str">
        <f t="shared" si="57"/>
        <v>201910apartmentaverage3+_bed_surveySouth Granville/Oak</v>
      </c>
      <c r="C3705">
        <v>2019</v>
      </c>
      <c r="D3705">
        <v>10</v>
      </c>
      <c r="E3705" t="s">
        <v>65</v>
      </c>
      <c r="F3705" t="s">
        <v>59</v>
      </c>
      <c r="G3705" t="s">
        <v>56</v>
      </c>
      <c r="H3705" t="s">
        <v>19</v>
      </c>
      <c r="I3705" t="s">
        <v>15</v>
      </c>
    </row>
    <row r="3706" spans="2:9" hidden="1" x14ac:dyDescent="0.2">
      <c r="B3706" t="str">
        <f t="shared" si="57"/>
        <v>201910apartmentaverage3+_bed_surveyKitsilano/Point Grey</v>
      </c>
      <c r="C3706">
        <v>2019</v>
      </c>
      <c r="D3706">
        <v>10</v>
      </c>
      <c r="E3706" t="s">
        <v>65</v>
      </c>
      <c r="F3706" t="s">
        <v>59</v>
      </c>
      <c r="G3706" t="s">
        <v>56</v>
      </c>
      <c r="H3706" t="s">
        <v>20</v>
      </c>
      <c r="I3706" t="s">
        <v>15</v>
      </c>
    </row>
    <row r="3707" spans="2:9" hidden="1" x14ac:dyDescent="0.2">
      <c r="B3707" t="str">
        <f t="shared" si="57"/>
        <v>201910apartmentaverage3+_bed_surveyWestside/Kerrisdale</v>
      </c>
      <c r="C3707">
        <v>2019</v>
      </c>
      <c r="D3707">
        <v>10</v>
      </c>
      <c r="E3707" t="s">
        <v>65</v>
      </c>
      <c r="F3707" t="s">
        <v>59</v>
      </c>
      <c r="G3707" t="s">
        <v>56</v>
      </c>
      <c r="H3707" t="s">
        <v>21</v>
      </c>
      <c r="I3707" t="s">
        <v>13</v>
      </c>
    </row>
    <row r="3708" spans="2:9" hidden="1" x14ac:dyDescent="0.2">
      <c r="B3708" t="str">
        <f t="shared" si="57"/>
        <v>201910apartmentaverage3+_bed_surveyMarpole</v>
      </c>
      <c r="C3708">
        <v>2019</v>
      </c>
      <c r="D3708">
        <v>10</v>
      </c>
      <c r="E3708" t="s">
        <v>65</v>
      </c>
      <c r="F3708" t="s">
        <v>59</v>
      </c>
      <c r="G3708" t="s">
        <v>56</v>
      </c>
      <c r="H3708" t="s">
        <v>23</v>
      </c>
      <c r="I3708" t="s">
        <v>15</v>
      </c>
    </row>
    <row r="3709" spans="2:9" hidden="1" x14ac:dyDescent="0.2">
      <c r="B3709" t="str">
        <f t="shared" si="57"/>
        <v>201910apartmentaverage3+_bed_surveyMount Pleasant/Renfrew Heights</v>
      </c>
      <c r="C3709">
        <v>2019</v>
      </c>
      <c r="D3709">
        <v>10</v>
      </c>
      <c r="E3709" t="s">
        <v>65</v>
      </c>
      <c r="F3709" t="s">
        <v>59</v>
      </c>
      <c r="G3709" t="s">
        <v>56</v>
      </c>
      <c r="H3709" t="s">
        <v>24</v>
      </c>
    </row>
    <row r="3710" spans="2:9" hidden="1" x14ac:dyDescent="0.2">
      <c r="B3710" t="str">
        <f t="shared" si="57"/>
        <v>201910apartmentaverage3+_bed_surveyEast Hastings</v>
      </c>
      <c r="C3710">
        <v>2019</v>
      </c>
      <c r="D3710">
        <v>10</v>
      </c>
      <c r="E3710" t="s">
        <v>65</v>
      </c>
      <c r="F3710" t="s">
        <v>59</v>
      </c>
      <c r="G3710" t="s">
        <v>56</v>
      </c>
      <c r="H3710" t="s">
        <v>25</v>
      </c>
      <c r="I3710" t="s">
        <v>30</v>
      </c>
    </row>
    <row r="3711" spans="2:9" hidden="1" x14ac:dyDescent="0.2">
      <c r="B3711" t="str">
        <f t="shared" si="57"/>
        <v>201910apartmentaverage3+_bed_surveySoutheast Vancouver</v>
      </c>
      <c r="C3711">
        <v>2019</v>
      </c>
      <c r="D3711">
        <v>10</v>
      </c>
      <c r="E3711" t="s">
        <v>65</v>
      </c>
      <c r="F3711" t="s">
        <v>59</v>
      </c>
      <c r="G3711" t="s">
        <v>56</v>
      </c>
      <c r="H3711" t="s">
        <v>26</v>
      </c>
      <c r="I3711" t="s">
        <v>15</v>
      </c>
    </row>
    <row r="3712" spans="2:9" hidden="1" x14ac:dyDescent="0.2">
      <c r="B3712" t="str">
        <f t="shared" si="57"/>
        <v>201910apartmentaverage3+_bed_surveyUniversity Endowment Lands</v>
      </c>
      <c r="C3712">
        <v>2019</v>
      </c>
      <c r="D3712">
        <v>10</v>
      </c>
      <c r="E3712" t="s">
        <v>65</v>
      </c>
      <c r="F3712" t="s">
        <v>59</v>
      </c>
      <c r="G3712" t="s">
        <v>56</v>
      </c>
      <c r="H3712" t="s">
        <v>27</v>
      </c>
      <c r="I3712" t="s">
        <v>13</v>
      </c>
    </row>
    <row r="3713" spans="2:9" hidden="1" x14ac:dyDescent="0.2">
      <c r="B3713" t="str">
        <f t="shared" si="57"/>
        <v>201910apartmentaverage3+_bed_surveyCentral Park/Metrotown</v>
      </c>
      <c r="C3713">
        <v>2019</v>
      </c>
      <c r="D3713">
        <v>10</v>
      </c>
      <c r="E3713" t="s">
        <v>65</v>
      </c>
      <c r="F3713" t="s">
        <v>59</v>
      </c>
      <c r="G3713" t="s">
        <v>56</v>
      </c>
      <c r="H3713" t="s">
        <v>28</v>
      </c>
      <c r="I3713" t="s">
        <v>15</v>
      </c>
    </row>
    <row r="3714" spans="2:9" hidden="1" x14ac:dyDescent="0.2">
      <c r="B3714" t="str">
        <f t="shared" si="57"/>
        <v>201910apartmentaverage3+_bed_surveySoutheast Burnaby</v>
      </c>
      <c r="C3714">
        <v>2019</v>
      </c>
      <c r="D3714">
        <v>10</v>
      </c>
      <c r="E3714" t="s">
        <v>65</v>
      </c>
      <c r="F3714" t="s">
        <v>59</v>
      </c>
      <c r="G3714" t="s">
        <v>56</v>
      </c>
      <c r="H3714" t="s">
        <v>29</v>
      </c>
      <c r="I3714" t="s">
        <v>13</v>
      </c>
    </row>
    <row r="3715" spans="2:9" hidden="1" x14ac:dyDescent="0.2">
      <c r="B3715" t="str">
        <f t="shared" si="57"/>
        <v>201910apartmentaverage3+_bed_surveyNorth Burnaby</v>
      </c>
      <c r="C3715">
        <v>2019</v>
      </c>
      <c r="D3715">
        <v>10</v>
      </c>
      <c r="E3715" t="s">
        <v>65</v>
      </c>
      <c r="F3715" t="s">
        <v>59</v>
      </c>
      <c r="G3715" t="s">
        <v>56</v>
      </c>
      <c r="H3715" t="s">
        <v>31</v>
      </c>
      <c r="I3715" t="s">
        <v>15</v>
      </c>
    </row>
    <row r="3716" spans="2:9" hidden="1" x14ac:dyDescent="0.2">
      <c r="B3716" t="str">
        <f t="shared" si="57"/>
        <v>201910apartmentaverage3+_bed_surveyNew Westminster</v>
      </c>
      <c r="C3716">
        <v>2019</v>
      </c>
      <c r="D3716">
        <v>10</v>
      </c>
      <c r="E3716" t="s">
        <v>65</v>
      </c>
      <c r="F3716" t="s">
        <v>59</v>
      </c>
      <c r="G3716" t="s">
        <v>56</v>
      </c>
      <c r="H3716" t="s">
        <v>32</v>
      </c>
      <c r="I3716" t="s">
        <v>13</v>
      </c>
    </row>
    <row r="3717" spans="2:9" hidden="1" x14ac:dyDescent="0.2">
      <c r="B3717" t="str">
        <f t="shared" si="57"/>
        <v>201910apartmentaverage3+_bed_surveyNorth Vancouver CY</v>
      </c>
      <c r="C3717">
        <v>2019</v>
      </c>
      <c r="D3717">
        <v>10</v>
      </c>
      <c r="E3717" t="s">
        <v>65</v>
      </c>
      <c r="F3717" t="s">
        <v>59</v>
      </c>
      <c r="G3717" t="s">
        <v>56</v>
      </c>
      <c r="H3717" t="s">
        <v>33</v>
      </c>
      <c r="I3717" t="s">
        <v>15</v>
      </c>
    </row>
    <row r="3718" spans="2:9" hidden="1" x14ac:dyDescent="0.2">
      <c r="B3718" t="str">
        <f t="shared" ref="B3718:B3781" si="58">C3718&amp;D3718&amp;E3718&amp;F3718&amp;G3718&amp;H3718</f>
        <v>201910apartmentaverage3+_bed_surveyNorth Vancouver DM</v>
      </c>
      <c r="C3718">
        <v>2019</v>
      </c>
      <c r="D3718">
        <v>10</v>
      </c>
      <c r="E3718" t="s">
        <v>65</v>
      </c>
      <c r="F3718" t="s">
        <v>59</v>
      </c>
      <c r="G3718" t="s">
        <v>56</v>
      </c>
      <c r="H3718" t="s">
        <v>34</v>
      </c>
      <c r="I3718" t="s">
        <v>13</v>
      </c>
    </row>
    <row r="3719" spans="2:9" hidden="1" x14ac:dyDescent="0.2">
      <c r="B3719" t="str">
        <f t="shared" si="58"/>
        <v>201910apartmentaverage3+_bed_surveyWest Vancouver</v>
      </c>
      <c r="C3719">
        <v>2019</v>
      </c>
      <c r="D3719">
        <v>10</v>
      </c>
      <c r="E3719" t="s">
        <v>65</v>
      </c>
      <c r="F3719" t="s">
        <v>59</v>
      </c>
      <c r="G3719" t="s">
        <v>56</v>
      </c>
      <c r="H3719" t="s">
        <v>35</v>
      </c>
      <c r="I3719" t="s">
        <v>13</v>
      </c>
    </row>
    <row r="3720" spans="2:9" hidden="1" x14ac:dyDescent="0.2">
      <c r="B3720" t="str">
        <f t="shared" si="58"/>
        <v>201910apartmentaverage3+_bed_surveyRichmond</v>
      </c>
      <c r="C3720">
        <v>2019</v>
      </c>
      <c r="D3720">
        <v>10</v>
      </c>
      <c r="E3720" t="s">
        <v>65</v>
      </c>
      <c r="F3720" t="s">
        <v>59</v>
      </c>
      <c r="G3720" t="s">
        <v>56</v>
      </c>
      <c r="H3720" t="s">
        <v>36</v>
      </c>
      <c r="I3720" t="s">
        <v>13</v>
      </c>
    </row>
    <row r="3721" spans="2:9" hidden="1" x14ac:dyDescent="0.2">
      <c r="B3721" t="str">
        <f t="shared" si="58"/>
        <v>201910apartmentaverage3+_bed_surveyDelta</v>
      </c>
      <c r="C3721">
        <v>2019</v>
      </c>
      <c r="D3721">
        <v>10</v>
      </c>
      <c r="E3721" t="s">
        <v>65</v>
      </c>
      <c r="F3721" t="s">
        <v>59</v>
      </c>
      <c r="G3721" t="s">
        <v>56</v>
      </c>
      <c r="H3721" t="s">
        <v>37</v>
      </c>
    </row>
    <row r="3722" spans="2:9" hidden="1" x14ac:dyDescent="0.2">
      <c r="B3722" t="str">
        <f t="shared" si="58"/>
        <v>201910apartmentaverage3+_bed_surveySurrey</v>
      </c>
      <c r="C3722">
        <v>2019</v>
      </c>
      <c r="D3722">
        <v>10</v>
      </c>
      <c r="E3722" t="s">
        <v>65</v>
      </c>
      <c r="F3722" t="s">
        <v>59</v>
      </c>
      <c r="G3722" t="s">
        <v>56</v>
      </c>
      <c r="H3722" t="s">
        <v>38</v>
      </c>
      <c r="I3722" t="s">
        <v>13</v>
      </c>
    </row>
    <row r="3723" spans="2:9" hidden="1" x14ac:dyDescent="0.2">
      <c r="B3723" t="str">
        <f t="shared" si="58"/>
        <v>201910apartmentaverage3+_bed_surveyWhite Rock</v>
      </c>
      <c r="C3723">
        <v>2019</v>
      </c>
      <c r="D3723">
        <v>10</v>
      </c>
      <c r="E3723" t="s">
        <v>65</v>
      </c>
      <c r="F3723" t="s">
        <v>59</v>
      </c>
      <c r="G3723" t="s">
        <v>56</v>
      </c>
      <c r="H3723" t="s">
        <v>39</v>
      </c>
    </row>
    <row r="3724" spans="2:9" hidden="1" x14ac:dyDescent="0.2">
      <c r="B3724" t="str">
        <f t="shared" si="58"/>
        <v>201910apartmentaverage3+_bed_surveyLangley City and Langley DM</v>
      </c>
      <c r="C3724">
        <v>2019</v>
      </c>
      <c r="D3724">
        <v>10</v>
      </c>
      <c r="E3724" t="s">
        <v>65</v>
      </c>
      <c r="F3724" t="s">
        <v>59</v>
      </c>
      <c r="G3724" t="s">
        <v>56</v>
      </c>
      <c r="H3724" t="s">
        <v>40</v>
      </c>
      <c r="I3724" t="s">
        <v>18</v>
      </c>
    </row>
    <row r="3725" spans="2:9" hidden="1" x14ac:dyDescent="0.2">
      <c r="B3725" t="str">
        <f t="shared" si="58"/>
        <v>201910apartmentaverage3+_bed_surveyTri-Cities</v>
      </c>
      <c r="C3725">
        <v>2019</v>
      </c>
      <c r="D3725">
        <v>10</v>
      </c>
      <c r="E3725" t="s">
        <v>65</v>
      </c>
      <c r="F3725" t="s">
        <v>59</v>
      </c>
      <c r="G3725" t="s">
        <v>56</v>
      </c>
      <c r="H3725" t="s">
        <v>41</v>
      </c>
      <c r="I3725" t="s">
        <v>15</v>
      </c>
    </row>
    <row r="3726" spans="2:9" hidden="1" x14ac:dyDescent="0.2">
      <c r="B3726" t="str">
        <f t="shared" si="58"/>
        <v>201910apartmentaverage3+_bed_surveyMaple Ridge/Pitt Meadows</v>
      </c>
      <c r="C3726">
        <v>2019</v>
      </c>
      <c r="D3726">
        <v>10</v>
      </c>
      <c r="E3726" t="s">
        <v>65</v>
      </c>
      <c r="F3726" t="s">
        <v>59</v>
      </c>
      <c r="G3726" t="s">
        <v>56</v>
      </c>
      <c r="H3726" t="s">
        <v>42</v>
      </c>
      <c r="I3726" t="s">
        <v>13</v>
      </c>
    </row>
    <row r="3727" spans="2:9" hidden="1" x14ac:dyDescent="0.2">
      <c r="B3727" t="str">
        <f t="shared" si="58"/>
        <v>201910apartmentaverage3+_bed_surveyVancouver</v>
      </c>
      <c r="C3727">
        <v>2019</v>
      </c>
      <c r="D3727">
        <v>10</v>
      </c>
      <c r="E3727" t="s">
        <v>65</v>
      </c>
      <c r="F3727" t="s">
        <v>59</v>
      </c>
      <c r="G3727" t="s">
        <v>56</v>
      </c>
      <c r="H3727" t="s">
        <v>43</v>
      </c>
      <c r="I3727" t="s">
        <v>13</v>
      </c>
    </row>
    <row r="3728" spans="2:9" hidden="1" x14ac:dyDescent="0.2">
      <c r="B3728" t="str">
        <f t="shared" si="58"/>
        <v>201810apartmentaverage3+_bed_surveyWest End/Stanley Park</v>
      </c>
      <c r="C3728">
        <v>2018</v>
      </c>
      <c r="D3728">
        <v>10</v>
      </c>
      <c r="E3728" t="s">
        <v>65</v>
      </c>
      <c r="F3728" t="s">
        <v>59</v>
      </c>
      <c r="G3728" t="s">
        <v>56</v>
      </c>
      <c r="H3728" t="s">
        <v>12</v>
      </c>
      <c r="I3728" t="s">
        <v>13</v>
      </c>
    </row>
    <row r="3729" spans="2:9" hidden="1" x14ac:dyDescent="0.2">
      <c r="B3729" t="str">
        <f t="shared" si="58"/>
        <v>201810apartmentaverage3+_bed_surveyEnglish Bay</v>
      </c>
      <c r="C3729">
        <v>2018</v>
      </c>
      <c r="D3729">
        <v>10</v>
      </c>
      <c r="E3729" t="s">
        <v>65</v>
      </c>
      <c r="F3729" t="s">
        <v>59</v>
      </c>
      <c r="G3729" t="s">
        <v>56</v>
      </c>
      <c r="H3729" t="s">
        <v>16</v>
      </c>
      <c r="I3729" t="s">
        <v>30</v>
      </c>
    </row>
    <row r="3730" spans="2:9" hidden="1" x14ac:dyDescent="0.2">
      <c r="B3730" t="str">
        <f t="shared" si="58"/>
        <v>201810apartmentaverage3+_bed_surveyDowntown</v>
      </c>
      <c r="C3730">
        <v>2018</v>
      </c>
      <c r="D3730">
        <v>10</v>
      </c>
      <c r="E3730" t="s">
        <v>65</v>
      </c>
      <c r="F3730" t="s">
        <v>59</v>
      </c>
      <c r="G3730" t="s">
        <v>56</v>
      </c>
      <c r="H3730" t="s">
        <v>17</v>
      </c>
      <c r="I3730" t="s">
        <v>15</v>
      </c>
    </row>
    <row r="3731" spans="2:9" hidden="1" x14ac:dyDescent="0.2">
      <c r="B3731" t="str">
        <f t="shared" si="58"/>
        <v>201810apartmentaverage3+_bed_surveySouth Granville/Oak</v>
      </c>
      <c r="C3731">
        <v>2018</v>
      </c>
      <c r="D3731">
        <v>10</v>
      </c>
      <c r="E3731" t="s">
        <v>65</v>
      </c>
      <c r="F3731" t="s">
        <v>59</v>
      </c>
      <c r="G3731" t="s">
        <v>56</v>
      </c>
      <c r="H3731" t="s">
        <v>19</v>
      </c>
      <c r="I3731" t="s">
        <v>15</v>
      </c>
    </row>
    <row r="3732" spans="2:9" hidden="1" x14ac:dyDescent="0.2">
      <c r="B3732" t="str">
        <f t="shared" si="58"/>
        <v>201810apartmentaverage3+_bed_surveyKitsilano/Point Grey</v>
      </c>
      <c r="C3732">
        <v>2018</v>
      </c>
      <c r="D3732">
        <v>10</v>
      </c>
      <c r="E3732" t="s">
        <v>65</v>
      </c>
      <c r="F3732" t="s">
        <v>59</v>
      </c>
      <c r="G3732" t="s">
        <v>56</v>
      </c>
      <c r="H3732" t="s">
        <v>20</v>
      </c>
    </row>
    <row r="3733" spans="2:9" hidden="1" x14ac:dyDescent="0.2">
      <c r="B3733" t="str">
        <f t="shared" si="58"/>
        <v>201810apartmentaverage3+_bed_surveyWestside/Kerrisdale</v>
      </c>
      <c r="C3733">
        <v>2018</v>
      </c>
      <c r="D3733">
        <v>10</v>
      </c>
      <c r="E3733" t="s">
        <v>65</v>
      </c>
      <c r="F3733" t="s">
        <v>59</v>
      </c>
      <c r="G3733" t="s">
        <v>56</v>
      </c>
      <c r="H3733" t="s">
        <v>21</v>
      </c>
      <c r="I3733" t="s">
        <v>13</v>
      </c>
    </row>
    <row r="3734" spans="2:9" hidden="1" x14ac:dyDescent="0.2">
      <c r="B3734" t="str">
        <f t="shared" si="58"/>
        <v>201810apartmentaverage3+_bed_surveyMarpole</v>
      </c>
      <c r="C3734">
        <v>2018</v>
      </c>
      <c r="D3734">
        <v>10</v>
      </c>
      <c r="E3734" t="s">
        <v>65</v>
      </c>
      <c r="F3734" t="s">
        <v>59</v>
      </c>
      <c r="G3734" t="s">
        <v>56</v>
      </c>
      <c r="H3734" t="s">
        <v>23</v>
      </c>
      <c r="I3734" t="s">
        <v>15</v>
      </c>
    </row>
    <row r="3735" spans="2:9" hidden="1" x14ac:dyDescent="0.2">
      <c r="B3735" t="str">
        <f t="shared" si="58"/>
        <v>201810apartmentaverage3+_bed_surveyMount Pleasant/Renfrew Heights</v>
      </c>
      <c r="C3735">
        <v>2018</v>
      </c>
      <c r="D3735">
        <v>10</v>
      </c>
      <c r="E3735" t="s">
        <v>65</v>
      </c>
      <c r="F3735" t="s">
        <v>59</v>
      </c>
      <c r="G3735" t="s">
        <v>56</v>
      </c>
      <c r="H3735" t="s">
        <v>24</v>
      </c>
    </row>
    <row r="3736" spans="2:9" hidden="1" x14ac:dyDescent="0.2">
      <c r="B3736" t="str">
        <f t="shared" si="58"/>
        <v>201810apartmentaverage3+_bed_surveyEast Hastings</v>
      </c>
      <c r="C3736">
        <v>2018</v>
      </c>
      <c r="D3736">
        <v>10</v>
      </c>
      <c r="E3736" t="s">
        <v>65</v>
      </c>
      <c r="F3736" t="s">
        <v>59</v>
      </c>
      <c r="G3736" t="s">
        <v>56</v>
      </c>
      <c r="H3736" t="s">
        <v>25</v>
      </c>
      <c r="I3736" t="s">
        <v>18</v>
      </c>
    </row>
    <row r="3737" spans="2:9" hidden="1" x14ac:dyDescent="0.2">
      <c r="B3737" t="str">
        <f t="shared" si="58"/>
        <v>201810apartmentaverage3+_bed_surveySoutheast Vancouver</v>
      </c>
      <c r="C3737">
        <v>2018</v>
      </c>
      <c r="D3737">
        <v>10</v>
      </c>
      <c r="E3737" t="s">
        <v>65</v>
      </c>
      <c r="F3737" t="s">
        <v>59</v>
      </c>
      <c r="G3737" t="s">
        <v>56</v>
      </c>
      <c r="H3737" t="s">
        <v>26</v>
      </c>
      <c r="I3737" t="s">
        <v>13</v>
      </c>
    </row>
    <row r="3738" spans="2:9" hidden="1" x14ac:dyDescent="0.2">
      <c r="B3738" t="str">
        <f t="shared" si="58"/>
        <v>201810apartmentaverage3+_bed_surveyUniversity Endowment Lands</v>
      </c>
      <c r="C3738">
        <v>2018</v>
      </c>
      <c r="D3738">
        <v>10</v>
      </c>
      <c r="E3738" t="s">
        <v>65</v>
      </c>
      <c r="F3738" t="s">
        <v>59</v>
      </c>
      <c r="G3738" t="s">
        <v>56</v>
      </c>
      <c r="H3738" t="s">
        <v>27</v>
      </c>
      <c r="I3738" t="s">
        <v>13</v>
      </c>
    </row>
    <row r="3739" spans="2:9" hidden="1" x14ac:dyDescent="0.2">
      <c r="B3739" t="str">
        <f t="shared" si="58"/>
        <v>201810apartmentaverage3+_bed_surveyCentral Park/Metrotown</v>
      </c>
      <c r="C3739">
        <v>2018</v>
      </c>
      <c r="D3739">
        <v>10</v>
      </c>
      <c r="E3739" t="s">
        <v>65</v>
      </c>
      <c r="F3739" t="s">
        <v>59</v>
      </c>
      <c r="G3739" t="s">
        <v>56</v>
      </c>
      <c r="H3739" t="s">
        <v>28</v>
      </c>
      <c r="I3739" t="s">
        <v>15</v>
      </c>
    </row>
    <row r="3740" spans="2:9" hidden="1" x14ac:dyDescent="0.2">
      <c r="B3740" t="str">
        <f t="shared" si="58"/>
        <v>201810apartmentaverage3+_bed_surveySoutheast Burnaby</v>
      </c>
      <c r="C3740">
        <v>2018</v>
      </c>
      <c r="D3740">
        <v>10</v>
      </c>
      <c r="E3740" t="s">
        <v>65</v>
      </c>
      <c r="F3740" t="s">
        <v>59</v>
      </c>
      <c r="G3740" t="s">
        <v>56</v>
      </c>
      <c r="H3740" t="s">
        <v>29</v>
      </c>
      <c r="I3740" t="s">
        <v>13</v>
      </c>
    </row>
    <row r="3741" spans="2:9" hidden="1" x14ac:dyDescent="0.2">
      <c r="B3741" t="str">
        <f t="shared" si="58"/>
        <v>201810apartmentaverage3+_bed_surveyNorth Burnaby</v>
      </c>
      <c r="C3741">
        <v>2018</v>
      </c>
      <c r="D3741">
        <v>10</v>
      </c>
      <c r="E3741" t="s">
        <v>65</v>
      </c>
      <c r="F3741" t="s">
        <v>59</v>
      </c>
      <c r="G3741" t="s">
        <v>56</v>
      </c>
      <c r="H3741" t="s">
        <v>31</v>
      </c>
      <c r="I3741" t="s">
        <v>15</v>
      </c>
    </row>
    <row r="3742" spans="2:9" hidden="1" x14ac:dyDescent="0.2">
      <c r="B3742" t="str">
        <f t="shared" si="58"/>
        <v>201810apartmentaverage3+_bed_surveyNew Westminster</v>
      </c>
      <c r="C3742">
        <v>2018</v>
      </c>
      <c r="D3742">
        <v>10</v>
      </c>
      <c r="E3742" t="s">
        <v>65</v>
      </c>
      <c r="F3742" t="s">
        <v>59</v>
      </c>
      <c r="G3742" t="s">
        <v>56</v>
      </c>
      <c r="H3742" t="s">
        <v>32</v>
      </c>
      <c r="I3742" t="s">
        <v>15</v>
      </c>
    </row>
    <row r="3743" spans="2:9" hidden="1" x14ac:dyDescent="0.2">
      <c r="B3743" t="str">
        <f t="shared" si="58"/>
        <v>201810apartmentaverage3+_bed_surveyNorth Vancouver CY</v>
      </c>
      <c r="C3743">
        <v>2018</v>
      </c>
      <c r="D3743">
        <v>10</v>
      </c>
      <c r="E3743" t="s">
        <v>65</v>
      </c>
      <c r="F3743" t="s">
        <v>59</v>
      </c>
      <c r="G3743" t="s">
        <v>56</v>
      </c>
      <c r="H3743" t="s">
        <v>33</v>
      </c>
      <c r="I3743" t="s">
        <v>15</v>
      </c>
    </row>
    <row r="3744" spans="2:9" hidden="1" x14ac:dyDescent="0.2">
      <c r="B3744" t="str">
        <f t="shared" si="58"/>
        <v>201810apartmentaverage3+_bed_surveyNorth Vancouver DM</v>
      </c>
      <c r="C3744">
        <v>2018</v>
      </c>
      <c r="D3744">
        <v>10</v>
      </c>
      <c r="E3744" t="s">
        <v>65</v>
      </c>
      <c r="F3744" t="s">
        <v>59</v>
      </c>
      <c r="G3744" t="s">
        <v>56</v>
      </c>
      <c r="H3744" t="s">
        <v>34</v>
      </c>
      <c r="I3744" t="s">
        <v>13</v>
      </c>
    </row>
    <row r="3745" spans="2:9" hidden="1" x14ac:dyDescent="0.2">
      <c r="B3745" t="str">
        <f t="shared" si="58"/>
        <v>201810apartmentaverage3+_bed_surveyWest Vancouver</v>
      </c>
      <c r="C3745">
        <v>2018</v>
      </c>
      <c r="D3745">
        <v>10</v>
      </c>
      <c r="E3745" t="s">
        <v>65</v>
      </c>
      <c r="F3745" t="s">
        <v>59</v>
      </c>
      <c r="G3745" t="s">
        <v>56</v>
      </c>
      <c r="H3745" t="s">
        <v>35</v>
      </c>
      <c r="I3745" t="s">
        <v>13</v>
      </c>
    </row>
    <row r="3746" spans="2:9" hidden="1" x14ac:dyDescent="0.2">
      <c r="B3746" t="str">
        <f t="shared" si="58"/>
        <v>201810apartmentaverage3+_bed_surveyRichmond</v>
      </c>
      <c r="C3746">
        <v>2018</v>
      </c>
      <c r="D3746">
        <v>10</v>
      </c>
      <c r="E3746" t="s">
        <v>65</v>
      </c>
      <c r="F3746" t="s">
        <v>59</v>
      </c>
      <c r="G3746" t="s">
        <v>56</v>
      </c>
      <c r="H3746" t="s">
        <v>36</v>
      </c>
      <c r="I3746" t="s">
        <v>13</v>
      </c>
    </row>
    <row r="3747" spans="2:9" hidden="1" x14ac:dyDescent="0.2">
      <c r="B3747" t="str">
        <f t="shared" si="58"/>
        <v>201810apartmentaverage3+_bed_surveyDelta</v>
      </c>
      <c r="C3747">
        <v>2018</v>
      </c>
      <c r="D3747">
        <v>10</v>
      </c>
      <c r="E3747" t="s">
        <v>65</v>
      </c>
      <c r="F3747" t="s">
        <v>59</v>
      </c>
      <c r="G3747" t="s">
        <v>56</v>
      </c>
      <c r="H3747" t="s">
        <v>37</v>
      </c>
    </row>
    <row r="3748" spans="2:9" hidden="1" x14ac:dyDescent="0.2">
      <c r="B3748" t="str">
        <f t="shared" si="58"/>
        <v>201810apartmentaverage3+_bed_surveySurrey</v>
      </c>
      <c r="C3748">
        <v>2018</v>
      </c>
      <c r="D3748">
        <v>10</v>
      </c>
      <c r="E3748" t="s">
        <v>65</v>
      </c>
      <c r="F3748" t="s">
        <v>59</v>
      </c>
      <c r="G3748" t="s">
        <v>56</v>
      </c>
      <c r="H3748" t="s">
        <v>38</v>
      </c>
      <c r="I3748" t="s">
        <v>13</v>
      </c>
    </row>
    <row r="3749" spans="2:9" hidden="1" x14ac:dyDescent="0.2">
      <c r="B3749" t="str">
        <f t="shared" si="58"/>
        <v>201810apartmentaverage3+_bed_surveyWhite Rock</v>
      </c>
      <c r="C3749">
        <v>2018</v>
      </c>
      <c r="D3749">
        <v>10</v>
      </c>
      <c r="E3749" t="s">
        <v>65</v>
      </c>
      <c r="F3749" t="s">
        <v>59</v>
      </c>
      <c r="G3749" t="s">
        <v>56</v>
      </c>
      <c r="H3749" t="s">
        <v>39</v>
      </c>
    </row>
    <row r="3750" spans="2:9" hidden="1" x14ac:dyDescent="0.2">
      <c r="B3750" t="str">
        <f t="shared" si="58"/>
        <v>201810apartmentaverage3+_bed_surveyLangley City and Langley DM</v>
      </c>
      <c r="C3750">
        <v>2018</v>
      </c>
      <c r="D3750">
        <v>10</v>
      </c>
      <c r="E3750" t="s">
        <v>65</v>
      </c>
      <c r="F3750" t="s">
        <v>59</v>
      </c>
      <c r="G3750" t="s">
        <v>56</v>
      </c>
      <c r="H3750" t="s">
        <v>40</v>
      </c>
      <c r="I3750" t="s">
        <v>15</v>
      </c>
    </row>
    <row r="3751" spans="2:9" hidden="1" x14ac:dyDescent="0.2">
      <c r="B3751" t="str">
        <f t="shared" si="58"/>
        <v>201810apartmentaverage3+_bed_surveyTri-Cities</v>
      </c>
      <c r="C3751">
        <v>2018</v>
      </c>
      <c r="D3751">
        <v>10</v>
      </c>
      <c r="E3751" t="s">
        <v>65</v>
      </c>
      <c r="F3751" t="s">
        <v>59</v>
      </c>
      <c r="G3751" t="s">
        <v>56</v>
      </c>
      <c r="H3751" t="s">
        <v>41</v>
      </c>
      <c r="I3751" t="s">
        <v>13</v>
      </c>
    </row>
    <row r="3752" spans="2:9" hidden="1" x14ac:dyDescent="0.2">
      <c r="B3752" t="str">
        <f t="shared" si="58"/>
        <v>201810apartmentaverage3+_bed_surveyMaple Ridge/Pitt Meadows</v>
      </c>
      <c r="C3752">
        <v>2018</v>
      </c>
      <c r="D3752">
        <v>10</v>
      </c>
      <c r="E3752" t="s">
        <v>65</v>
      </c>
      <c r="F3752" t="s">
        <v>59</v>
      </c>
      <c r="G3752" t="s">
        <v>56</v>
      </c>
      <c r="H3752" t="s">
        <v>42</v>
      </c>
      <c r="I3752" t="s">
        <v>13</v>
      </c>
    </row>
    <row r="3753" spans="2:9" hidden="1" x14ac:dyDescent="0.2">
      <c r="B3753" t="str">
        <f t="shared" si="58"/>
        <v>201810apartmentaverage3+_bed_surveyVancouver</v>
      </c>
      <c r="C3753">
        <v>2018</v>
      </c>
      <c r="D3753">
        <v>10</v>
      </c>
      <c r="E3753" t="s">
        <v>65</v>
      </c>
      <c r="F3753" t="s">
        <v>59</v>
      </c>
      <c r="G3753" t="s">
        <v>56</v>
      </c>
      <c r="H3753" t="s">
        <v>43</v>
      </c>
      <c r="I3753" t="s">
        <v>13</v>
      </c>
    </row>
    <row r="3754" spans="2:9" hidden="1" x14ac:dyDescent="0.2">
      <c r="B3754" t="str">
        <f t="shared" si="58"/>
        <v>201710apartmentaverage3+_bed_surveyWest End/Stanley Park</v>
      </c>
      <c r="C3754">
        <v>2017</v>
      </c>
      <c r="D3754">
        <v>10</v>
      </c>
      <c r="E3754" t="s">
        <v>65</v>
      </c>
      <c r="F3754" t="s">
        <v>59</v>
      </c>
      <c r="G3754" t="s">
        <v>56</v>
      </c>
      <c r="H3754" t="s">
        <v>12</v>
      </c>
      <c r="I3754" t="s">
        <v>13</v>
      </c>
    </row>
    <row r="3755" spans="2:9" hidden="1" x14ac:dyDescent="0.2">
      <c r="B3755" t="str">
        <f t="shared" si="58"/>
        <v>201710apartmentaverage3+_bed_surveyEnglish Bay</v>
      </c>
      <c r="C3755">
        <v>2017</v>
      </c>
      <c r="D3755">
        <v>10</v>
      </c>
      <c r="E3755" t="s">
        <v>65</v>
      </c>
      <c r="F3755" t="s">
        <v>59</v>
      </c>
      <c r="G3755" t="s">
        <v>56</v>
      </c>
      <c r="H3755" t="s">
        <v>16</v>
      </c>
      <c r="I3755" t="s">
        <v>15</v>
      </c>
    </row>
    <row r="3756" spans="2:9" hidden="1" x14ac:dyDescent="0.2">
      <c r="B3756" t="str">
        <f t="shared" si="58"/>
        <v>201710apartmentaverage3+_bed_surveyDowntown</v>
      </c>
      <c r="C3756">
        <v>2017</v>
      </c>
      <c r="D3756">
        <v>10</v>
      </c>
      <c r="E3756" t="s">
        <v>65</v>
      </c>
      <c r="F3756" t="s">
        <v>59</v>
      </c>
      <c r="G3756" t="s">
        <v>56</v>
      </c>
      <c r="H3756" t="s">
        <v>17</v>
      </c>
    </row>
    <row r="3757" spans="2:9" hidden="1" x14ac:dyDescent="0.2">
      <c r="B3757" t="str">
        <f t="shared" si="58"/>
        <v>201710apartmentaverage3+_bed_surveySouth Granville/Oak</v>
      </c>
      <c r="C3757">
        <v>2017</v>
      </c>
      <c r="D3757">
        <v>10</v>
      </c>
      <c r="E3757" t="s">
        <v>65</v>
      </c>
      <c r="F3757" t="s">
        <v>59</v>
      </c>
      <c r="G3757" t="s">
        <v>56</v>
      </c>
      <c r="H3757" t="s">
        <v>19</v>
      </c>
      <c r="I3757" t="s">
        <v>15</v>
      </c>
    </row>
    <row r="3758" spans="2:9" hidden="1" x14ac:dyDescent="0.2">
      <c r="B3758" t="str">
        <f t="shared" si="58"/>
        <v>201710apartmentaverage3+_bed_surveyKitsilano/Point Grey</v>
      </c>
      <c r="C3758">
        <v>2017</v>
      </c>
      <c r="D3758">
        <v>10</v>
      </c>
      <c r="E3758" t="s">
        <v>65</v>
      </c>
      <c r="F3758" t="s">
        <v>59</v>
      </c>
      <c r="G3758" t="s">
        <v>56</v>
      </c>
      <c r="H3758" t="s">
        <v>20</v>
      </c>
      <c r="I3758" t="s">
        <v>15</v>
      </c>
    </row>
    <row r="3759" spans="2:9" hidden="1" x14ac:dyDescent="0.2">
      <c r="B3759" t="str">
        <f t="shared" si="58"/>
        <v>201710apartmentaverage3+_bed_surveyWestside/Kerrisdale</v>
      </c>
      <c r="C3759">
        <v>2017</v>
      </c>
      <c r="D3759">
        <v>10</v>
      </c>
      <c r="E3759" t="s">
        <v>65</v>
      </c>
      <c r="F3759" t="s">
        <v>59</v>
      </c>
      <c r="G3759" t="s">
        <v>56</v>
      </c>
      <c r="H3759" t="s">
        <v>21</v>
      </c>
      <c r="I3759" t="s">
        <v>13</v>
      </c>
    </row>
    <row r="3760" spans="2:9" hidden="1" x14ac:dyDescent="0.2">
      <c r="B3760" t="str">
        <f t="shared" si="58"/>
        <v>201710apartmentaverage3+_bed_surveyMarpole</v>
      </c>
      <c r="C3760">
        <v>2017</v>
      </c>
      <c r="D3760">
        <v>10</v>
      </c>
      <c r="E3760" t="s">
        <v>65</v>
      </c>
      <c r="F3760" t="s">
        <v>59</v>
      </c>
      <c r="G3760" t="s">
        <v>56</v>
      </c>
      <c r="H3760" t="s">
        <v>23</v>
      </c>
      <c r="I3760" t="s">
        <v>13</v>
      </c>
    </row>
    <row r="3761" spans="2:9" hidden="1" x14ac:dyDescent="0.2">
      <c r="B3761" t="str">
        <f t="shared" si="58"/>
        <v>201710apartmentaverage3+_bed_surveyMount Pleasant/Renfrew Heights</v>
      </c>
      <c r="C3761">
        <v>2017</v>
      </c>
      <c r="D3761">
        <v>10</v>
      </c>
      <c r="E3761" t="s">
        <v>65</v>
      </c>
      <c r="F3761" t="s">
        <v>59</v>
      </c>
      <c r="G3761" t="s">
        <v>56</v>
      </c>
      <c r="H3761" t="s">
        <v>24</v>
      </c>
      <c r="I3761" t="s">
        <v>18</v>
      </c>
    </row>
    <row r="3762" spans="2:9" hidden="1" x14ac:dyDescent="0.2">
      <c r="B3762" t="str">
        <f t="shared" si="58"/>
        <v>201710apartmentaverage3+_bed_surveyEast Hastings</v>
      </c>
      <c r="C3762">
        <v>2017</v>
      </c>
      <c r="D3762">
        <v>10</v>
      </c>
      <c r="E3762" t="s">
        <v>65</v>
      </c>
      <c r="F3762" t="s">
        <v>59</v>
      </c>
      <c r="G3762" t="s">
        <v>56</v>
      </c>
      <c r="H3762" t="s">
        <v>25</v>
      </c>
      <c r="I3762" t="s">
        <v>15</v>
      </c>
    </row>
    <row r="3763" spans="2:9" hidden="1" x14ac:dyDescent="0.2">
      <c r="B3763" t="str">
        <f t="shared" si="58"/>
        <v>201710apartmentaverage3+_bed_surveySoutheast Vancouver</v>
      </c>
      <c r="C3763">
        <v>2017</v>
      </c>
      <c r="D3763">
        <v>10</v>
      </c>
      <c r="E3763" t="s">
        <v>65</v>
      </c>
      <c r="F3763" t="s">
        <v>59</v>
      </c>
      <c r="G3763" t="s">
        <v>56</v>
      </c>
      <c r="H3763" t="s">
        <v>26</v>
      </c>
      <c r="I3763" t="s">
        <v>13</v>
      </c>
    </row>
    <row r="3764" spans="2:9" hidden="1" x14ac:dyDescent="0.2">
      <c r="B3764" t="str">
        <f t="shared" si="58"/>
        <v>201710apartmentaverage3+_bed_surveyUniversity Endowment Lands</v>
      </c>
      <c r="C3764">
        <v>2017</v>
      </c>
      <c r="D3764">
        <v>10</v>
      </c>
      <c r="E3764" t="s">
        <v>65</v>
      </c>
      <c r="F3764" t="s">
        <v>59</v>
      </c>
      <c r="G3764" t="s">
        <v>56</v>
      </c>
      <c r="H3764" t="s">
        <v>27</v>
      </c>
      <c r="I3764" t="s">
        <v>18</v>
      </c>
    </row>
    <row r="3765" spans="2:9" hidden="1" x14ac:dyDescent="0.2">
      <c r="B3765" t="str">
        <f t="shared" si="58"/>
        <v>201710apartmentaverage3+_bed_surveyCentral Park/Metrotown</v>
      </c>
      <c r="C3765">
        <v>2017</v>
      </c>
      <c r="D3765">
        <v>10</v>
      </c>
      <c r="E3765" t="s">
        <v>65</v>
      </c>
      <c r="F3765" t="s">
        <v>59</v>
      </c>
      <c r="G3765" t="s">
        <v>56</v>
      </c>
      <c r="H3765" t="s">
        <v>28</v>
      </c>
      <c r="I3765" t="s">
        <v>15</v>
      </c>
    </row>
    <row r="3766" spans="2:9" hidden="1" x14ac:dyDescent="0.2">
      <c r="B3766" t="str">
        <f t="shared" si="58"/>
        <v>201710apartmentaverage3+_bed_surveySoutheast Burnaby</v>
      </c>
      <c r="C3766">
        <v>2017</v>
      </c>
      <c r="D3766">
        <v>10</v>
      </c>
      <c r="E3766" t="s">
        <v>65</v>
      </c>
      <c r="F3766" t="s">
        <v>59</v>
      </c>
      <c r="G3766" t="s">
        <v>56</v>
      </c>
      <c r="H3766" t="s">
        <v>29</v>
      </c>
      <c r="I3766" t="s">
        <v>13</v>
      </c>
    </row>
    <row r="3767" spans="2:9" hidden="1" x14ac:dyDescent="0.2">
      <c r="B3767" t="str">
        <f t="shared" si="58"/>
        <v>201710apartmentaverage3+_bed_surveyNorth Burnaby</v>
      </c>
      <c r="C3767">
        <v>2017</v>
      </c>
      <c r="D3767">
        <v>10</v>
      </c>
      <c r="E3767" t="s">
        <v>65</v>
      </c>
      <c r="F3767" t="s">
        <v>59</v>
      </c>
      <c r="G3767" t="s">
        <v>56</v>
      </c>
      <c r="H3767" t="s">
        <v>31</v>
      </c>
      <c r="I3767" t="s">
        <v>15</v>
      </c>
    </row>
    <row r="3768" spans="2:9" hidden="1" x14ac:dyDescent="0.2">
      <c r="B3768" t="str">
        <f t="shared" si="58"/>
        <v>201710apartmentaverage3+_bed_surveyNew Westminster</v>
      </c>
      <c r="C3768">
        <v>2017</v>
      </c>
      <c r="D3768">
        <v>10</v>
      </c>
      <c r="E3768" t="s">
        <v>65</v>
      </c>
      <c r="F3768" t="s">
        <v>59</v>
      </c>
      <c r="G3768" t="s">
        <v>56</v>
      </c>
      <c r="H3768" t="s">
        <v>32</v>
      </c>
      <c r="I3768" t="s">
        <v>13</v>
      </c>
    </row>
    <row r="3769" spans="2:9" hidden="1" x14ac:dyDescent="0.2">
      <c r="B3769" t="str">
        <f t="shared" si="58"/>
        <v>201710apartmentaverage3+_bed_surveyNorth Vancouver CY</v>
      </c>
      <c r="C3769">
        <v>2017</v>
      </c>
      <c r="D3769">
        <v>10</v>
      </c>
      <c r="E3769" t="s">
        <v>65</v>
      </c>
      <c r="F3769" t="s">
        <v>59</v>
      </c>
      <c r="G3769" t="s">
        <v>56</v>
      </c>
      <c r="H3769" t="s">
        <v>33</v>
      </c>
      <c r="I3769" t="s">
        <v>15</v>
      </c>
    </row>
    <row r="3770" spans="2:9" hidden="1" x14ac:dyDescent="0.2">
      <c r="B3770" t="str">
        <f t="shared" si="58"/>
        <v>201710apartmentaverage3+_bed_surveyNorth Vancouver DM</v>
      </c>
      <c r="C3770">
        <v>2017</v>
      </c>
      <c r="D3770">
        <v>10</v>
      </c>
      <c r="E3770" t="s">
        <v>65</v>
      </c>
      <c r="F3770" t="s">
        <v>59</v>
      </c>
      <c r="G3770" t="s">
        <v>56</v>
      </c>
      <c r="H3770" t="s">
        <v>34</v>
      </c>
      <c r="I3770" t="s">
        <v>13</v>
      </c>
    </row>
    <row r="3771" spans="2:9" hidden="1" x14ac:dyDescent="0.2">
      <c r="B3771" t="str">
        <f t="shared" si="58"/>
        <v>201710apartmentaverage3+_bed_surveyWest Vancouver</v>
      </c>
      <c r="C3771">
        <v>2017</v>
      </c>
      <c r="D3771">
        <v>10</v>
      </c>
      <c r="E3771" t="s">
        <v>65</v>
      </c>
      <c r="F3771" t="s">
        <v>59</v>
      </c>
      <c r="G3771" t="s">
        <v>56</v>
      </c>
      <c r="H3771" t="s">
        <v>35</v>
      </c>
      <c r="I3771" t="s">
        <v>13</v>
      </c>
    </row>
    <row r="3772" spans="2:9" hidden="1" x14ac:dyDescent="0.2">
      <c r="B3772" t="str">
        <f t="shared" si="58"/>
        <v>201710apartmentaverage3+_bed_surveyRichmond</v>
      </c>
      <c r="C3772">
        <v>2017</v>
      </c>
      <c r="D3772">
        <v>10</v>
      </c>
      <c r="E3772" t="s">
        <v>65</v>
      </c>
      <c r="F3772" t="s">
        <v>59</v>
      </c>
      <c r="G3772" t="s">
        <v>56</v>
      </c>
      <c r="H3772" t="s">
        <v>36</v>
      </c>
      <c r="I3772" t="s">
        <v>13</v>
      </c>
    </row>
    <row r="3773" spans="2:9" hidden="1" x14ac:dyDescent="0.2">
      <c r="B3773" t="str">
        <f t="shared" si="58"/>
        <v>201710apartmentaverage3+_bed_surveyDelta</v>
      </c>
      <c r="C3773">
        <v>2017</v>
      </c>
      <c r="D3773">
        <v>10</v>
      </c>
      <c r="E3773" t="s">
        <v>65</v>
      </c>
      <c r="F3773" t="s">
        <v>59</v>
      </c>
      <c r="G3773" t="s">
        <v>56</v>
      </c>
      <c r="H3773" t="s">
        <v>37</v>
      </c>
      <c r="I3773" t="s">
        <v>15</v>
      </c>
    </row>
    <row r="3774" spans="2:9" hidden="1" x14ac:dyDescent="0.2">
      <c r="B3774" t="str">
        <f t="shared" si="58"/>
        <v>201710apartmentaverage3+_bed_surveySurrey</v>
      </c>
      <c r="C3774">
        <v>2017</v>
      </c>
      <c r="D3774">
        <v>10</v>
      </c>
      <c r="E3774" t="s">
        <v>65</v>
      </c>
      <c r="F3774" t="s">
        <v>59</v>
      </c>
      <c r="G3774" t="s">
        <v>56</v>
      </c>
      <c r="H3774" t="s">
        <v>38</v>
      </c>
      <c r="I3774" t="s">
        <v>13</v>
      </c>
    </row>
    <row r="3775" spans="2:9" hidden="1" x14ac:dyDescent="0.2">
      <c r="B3775" t="str">
        <f t="shared" si="58"/>
        <v>201710apartmentaverage3+_bed_surveyWhite Rock</v>
      </c>
      <c r="C3775">
        <v>2017</v>
      </c>
      <c r="D3775">
        <v>10</v>
      </c>
      <c r="E3775" t="s">
        <v>65</v>
      </c>
      <c r="F3775" t="s">
        <v>59</v>
      </c>
      <c r="G3775" t="s">
        <v>56</v>
      </c>
      <c r="H3775" t="s">
        <v>39</v>
      </c>
    </row>
    <row r="3776" spans="2:9" hidden="1" x14ac:dyDescent="0.2">
      <c r="B3776" t="str">
        <f t="shared" si="58"/>
        <v>201710apartmentaverage3+_bed_surveyLangley City and Langley DM</v>
      </c>
      <c r="C3776">
        <v>2017</v>
      </c>
      <c r="D3776">
        <v>10</v>
      </c>
      <c r="E3776" t="s">
        <v>65</v>
      </c>
      <c r="F3776" t="s">
        <v>59</v>
      </c>
      <c r="G3776" t="s">
        <v>56</v>
      </c>
      <c r="H3776" t="s">
        <v>40</v>
      </c>
      <c r="I3776" t="s">
        <v>18</v>
      </c>
    </row>
    <row r="3777" spans="2:9" hidden="1" x14ac:dyDescent="0.2">
      <c r="B3777" t="str">
        <f t="shared" si="58"/>
        <v>201710apartmentaverage3+_bed_surveyTri-Cities</v>
      </c>
      <c r="C3777">
        <v>2017</v>
      </c>
      <c r="D3777">
        <v>10</v>
      </c>
      <c r="E3777" t="s">
        <v>65</v>
      </c>
      <c r="F3777" t="s">
        <v>59</v>
      </c>
      <c r="G3777" t="s">
        <v>56</v>
      </c>
      <c r="H3777" t="s">
        <v>41</v>
      </c>
      <c r="I3777" t="s">
        <v>13</v>
      </c>
    </row>
    <row r="3778" spans="2:9" hidden="1" x14ac:dyDescent="0.2">
      <c r="B3778" t="str">
        <f t="shared" si="58"/>
        <v>201710apartmentaverage3+_bed_surveyMaple Ridge/Pitt Meadows</v>
      </c>
      <c r="C3778">
        <v>2017</v>
      </c>
      <c r="D3778">
        <v>10</v>
      </c>
      <c r="E3778" t="s">
        <v>65</v>
      </c>
      <c r="F3778" t="s">
        <v>59</v>
      </c>
      <c r="G3778" t="s">
        <v>56</v>
      </c>
      <c r="H3778" t="s">
        <v>42</v>
      </c>
      <c r="I3778" t="s">
        <v>13</v>
      </c>
    </row>
    <row r="3779" spans="2:9" hidden="1" x14ac:dyDescent="0.2">
      <c r="B3779" t="str">
        <f t="shared" si="58"/>
        <v>201710apartmentaverage3+_bed_surveyVancouver</v>
      </c>
      <c r="C3779">
        <v>2017</v>
      </c>
      <c r="D3779">
        <v>10</v>
      </c>
      <c r="E3779" t="s">
        <v>65</v>
      </c>
      <c r="F3779" t="s">
        <v>59</v>
      </c>
      <c r="G3779" t="s">
        <v>56</v>
      </c>
      <c r="H3779" t="s">
        <v>43</v>
      </c>
      <c r="I3779" t="s">
        <v>13</v>
      </c>
    </row>
    <row r="3780" spans="2:9" hidden="1" x14ac:dyDescent="0.2">
      <c r="B3780" t="str">
        <f t="shared" si="58"/>
        <v>201610apartmentaverage3+_bed_surveyWest End/Stanley Park</v>
      </c>
      <c r="C3780">
        <v>2016</v>
      </c>
      <c r="D3780">
        <v>10</v>
      </c>
      <c r="E3780" t="s">
        <v>65</v>
      </c>
      <c r="F3780" t="s">
        <v>59</v>
      </c>
      <c r="G3780" t="s">
        <v>56</v>
      </c>
      <c r="H3780" t="s">
        <v>12</v>
      </c>
      <c r="I3780" t="s">
        <v>13</v>
      </c>
    </row>
    <row r="3781" spans="2:9" hidden="1" x14ac:dyDescent="0.2">
      <c r="B3781" t="str">
        <f t="shared" si="58"/>
        <v>201610apartmentaverage3+_bed_surveyEnglish Bay</v>
      </c>
      <c r="C3781">
        <v>2016</v>
      </c>
      <c r="D3781">
        <v>10</v>
      </c>
      <c r="E3781" t="s">
        <v>65</v>
      </c>
      <c r="F3781" t="s">
        <v>59</v>
      </c>
      <c r="G3781" t="s">
        <v>56</v>
      </c>
      <c r="H3781" t="s">
        <v>16</v>
      </c>
    </row>
    <row r="3782" spans="2:9" hidden="1" x14ac:dyDescent="0.2">
      <c r="B3782" t="str">
        <f t="shared" ref="B3782:B3845" si="59">C3782&amp;D3782&amp;E3782&amp;F3782&amp;G3782&amp;H3782</f>
        <v>201610apartmentaverage3+_bed_surveyDowntown</v>
      </c>
      <c r="C3782">
        <v>2016</v>
      </c>
      <c r="D3782">
        <v>10</v>
      </c>
      <c r="E3782" t="s">
        <v>65</v>
      </c>
      <c r="F3782" t="s">
        <v>59</v>
      </c>
      <c r="G3782" t="s">
        <v>56</v>
      </c>
      <c r="H3782" t="s">
        <v>17</v>
      </c>
      <c r="I3782" t="s">
        <v>15</v>
      </c>
    </row>
    <row r="3783" spans="2:9" hidden="1" x14ac:dyDescent="0.2">
      <c r="B3783" t="str">
        <f t="shared" si="59"/>
        <v>201610apartmentaverage3+_bed_surveySouth Granville/Oak</v>
      </c>
      <c r="C3783">
        <v>2016</v>
      </c>
      <c r="D3783">
        <v>10</v>
      </c>
      <c r="E3783" t="s">
        <v>65</v>
      </c>
      <c r="F3783" t="s">
        <v>59</v>
      </c>
      <c r="G3783" t="s">
        <v>56</v>
      </c>
      <c r="H3783" t="s">
        <v>19</v>
      </c>
      <c r="I3783" t="s">
        <v>18</v>
      </c>
    </row>
    <row r="3784" spans="2:9" hidden="1" x14ac:dyDescent="0.2">
      <c r="B3784" t="str">
        <f t="shared" si="59"/>
        <v>201610apartmentaverage3+_bed_surveyKitsilano/Point Grey</v>
      </c>
      <c r="C3784">
        <v>2016</v>
      </c>
      <c r="D3784">
        <v>10</v>
      </c>
      <c r="E3784" t="s">
        <v>65</v>
      </c>
      <c r="F3784" t="s">
        <v>59</v>
      </c>
      <c r="G3784" t="s">
        <v>56</v>
      </c>
      <c r="H3784" t="s">
        <v>20</v>
      </c>
      <c r="I3784" t="s">
        <v>15</v>
      </c>
    </row>
    <row r="3785" spans="2:9" hidden="1" x14ac:dyDescent="0.2">
      <c r="B3785" t="str">
        <f t="shared" si="59"/>
        <v>201610apartmentaverage3+_bed_surveyWestside/Kerrisdale</v>
      </c>
      <c r="C3785">
        <v>2016</v>
      </c>
      <c r="D3785">
        <v>10</v>
      </c>
      <c r="E3785" t="s">
        <v>65</v>
      </c>
      <c r="F3785" t="s">
        <v>59</v>
      </c>
      <c r="G3785" t="s">
        <v>56</v>
      </c>
      <c r="H3785" t="s">
        <v>21</v>
      </c>
      <c r="I3785" t="s">
        <v>15</v>
      </c>
    </row>
    <row r="3786" spans="2:9" hidden="1" x14ac:dyDescent="0.2">
      <c r="B3786" t="str">
        <f t="shared" si="59"/>
        <v>201610apartmentaverage3+_bed_surveyMarpole</v>
      </c>
      <c r="C3786">
        <v>2016</v>
      </c>
      <c r="D3786">
        <v>10</v>
      </c>
      <c r="E3786" t="s">
        <v>65</v>
      </c>
      <c r="F3786" t="s">
        <v>59</v>
      </c>
      <c r="G3786" t="s">
        <v>56</v>
      </c>
      <c r="H3786" t="s">
        <v>23</v>
      </c>
      <c r="I3786" t="s">
        <v>13</v>
      </c>
    </row>
    <row r="3787" spans="2:9" hidden="1" x14ac:dyDescent="0.2">
      <c r="B3787" t="str">
        <f t="shared" si="59"/>
        <v>201610apartmentaverage3+_bed_surveyMount Pleasant/Renfrew Heights</v>
      </c>
      <c r="C3787">
        <v>2016</v>
      </c>
      <c r="D3787">
        <v>10</v>
      </c>
      <c r="E3787" t="s">
        <v>65</v>
      </c>
      <c r="F3787" t="s">
        <v>59</v>
      </c>
      <c r="G3787" t="s">
        <v>56</v>
      </c>
      <c r="H3787" t="s">
        <v>24</v>
      </c>
      <c r="I3787" t="s">
        <v>30</v>
      </c>
    </row>
    <row r="3788" spans="2:9" hidden="1" x14ac:dyDescent="0.2">
      <c r="B3788" t="str">
        <f t="shared" si="59"/>
        <v>201610apartmentaverage3+_bed_surveyEast Hastings</v>
      </c>
      <c r="C3788">
        <v>2016</v>
      </c>
      <c r="D3788">
        <v>10</v>
      </c>
      <c r="E3788" t="s">
        <v>65</v>
      </c>
      <c r="F3788" t="s">
        <v>59</v>
      </c>
      <c r="G3788" t="s">
        <v>56</v>
      </c>
      <c r="H3788" t="s">
        <v>25</v>
      </c>
      <c r="I3788" t="s">
        <v>15</v>
      </c>
    </row>
    <row r="3789" spans="2:9" hidden="1" x14ac:dyDescent="0.2">
      <c r="B3789" t="str">
        <f t="shared" si="59"/>
        <v>201610apartmentaverage3+_bed_surveySoutheast Vancouver</v>
      </c>
      <c r="C3789">
        <v>2016</v>
      </c>
      <c r="D3789">
        <v>10</v>
      </c>
      <c r="E3789" t="s">
        <v>65</v>
      </c>
      <c r="F3789" t="s">
        <v>59</v>
      </c>
      <c r="G3789" t="s">
        <v>56</v>
      </c>
      <c r="H3789" t="s">
        <v>26</v>
      </c>
      <c r="I3789" t="s">
        <v>13</v>
      </c>
    </row>
    <row r="3790" spans="2:9" hidden="1" x14ac:dyDescent="0.2">
      <c r="B3790" t="str">
        <f t="shared" si="59"/>
        <v>201610apartmentaverage3+_bed_surveyUniversity Endowment Lands</v>
      </c>
      <c r="C3790">
        <v>2016</v>
      </c>
      <c r="D3790">
        <v>10</v>
      </c>
      <c r="E3790" t="s">
        <v>65</v>
      </c>
      <c r="F3790" t="s">
        <v>59</v>
      </c>
      <c r="G3790" t="s">
        <v>56</v>
      </c>
      <c r="H3790" t="s">
        <v>27</v>
      </c>
      <c r="I3790" t="s">
        <v>15</v>
      </c>
    </row>
    <row r="3791" spans="2:9" hidden="1" x14ac:dyDescent="0.2">
      <c r="B3791" t="str">
        <f t="shared" si="59"/>
        <v>201610apartmentaverage3+_bed_surveyCentral Park/Metrotown</v>
      </c>
      <c r="C3791">
        <v>2016</v>
      </c>
      <c r="D3791">
        <v>10</v>
      </c>
      <c r="E3791" t="s">
        <v>65</v>
      </c>
      <c r="F3791" t="s">
        <v>59</v>
      </c>
      <c r="G3791" t="s">
        <v>56</v>
      </c>
      <c r="H3791" t="s">
        <v>28</v>
      </c>
      <c r="I3791" t="s">
        <v>15</v>
      </c>
    </row>
    <row r="3792" spans="2:9" hidden="1" x14ac:dyDescent="0.2">
      <c r="B3792" t="str">
        <f t="shared" si="59"/>
        <v>201610apartmentaverage3+_bed_surveySoutheast Burnaby</v>
      </c>
      <c r="C3792">
        <v>2016</v>
      </c>
      <c r="D3792">
        <v>10</v>
      </c>
      <c r="E3792" t="s">
        <v>65</v>
      </c>
      <c r="F3792" t="s">
        <v>59</v>
      </c>
      <c r="G3792" t="s">
        <v>56</v>
      </c>
      <c r="H3792" t="s">
        <v>29</v>
      </c>
      <c r="I3792" t="s">
        <v>13</v>
      </c>
    </row>
    <row r="3793" spans="2:9" hidden="1" x14ac:dyDescent="0.2">
      <c r="B3793" t="str">
        <f t="shared" si="59"/>
        <v>201610apartmentaverage3+_bed_surveyNorth Burnaby</v>
      </c>
      <c r="C3793">
        <v>2016</v>
      </c>
      <c r="D3793">
        <v>10</v>
      </c>
      <c r="E3793" t="s">
        <v>65</v>
      </c>
      <c r="F3793" t="s">
        <v>59</v>
      </c>
      <c r="G3793" t="s">
        <v>56</v>
      </c>
      <c r="H3793" t="s">
        <v>31</v>
      </c>
      <c r="I3793" t="s">
        <v>13</v>
      </c>
    </row>
    <row r="3794" spans="2:9" hidden="1" x14ac:dyDescent="0.2">
      <c r="B3794" t="str">
        <f t="shared" si="59"/>
        <v>201610apartmentaverage3+_bed_surveyNew Westminster</v>
      </c>
      <c r="C3794">
        <v>2016</v>
      </c>
      <c r="D3794">
        <v>10</v>
      </c>
      <c r="E3794" t="s">
        <v>65</v>
      </c>
      <c r="F3794" t="s">
        <v>59</v>
      </c>
      <c r="G3794" t="s">
        <v>56</v>
      </c>
      <c r="H3794" t="s">
        <v>32</v>
      </c>
      <c r="I3794" t="s">
        <v>15</v>
      </c>
    </row>
    <row r="3795" spans="2:9" hidden="1" x14ac:dyDescent="0.2">
      <c r="B3795" t="str">
        <f t="shared" si="59"/>
        <v>201610apartmentaverage3+_bed_surveyNorth Vancouver CY</v>
      </c>
      <c r="C3795">
        <v>2016</v>
      </c>
      <c r="D3795">
        <v>10</v>
      </c>
      <c r="E3795" t="s">
        <v>65</v>
      </c>
      <c r="F3795" t="s">
        <v>59</v>
      </c>
      <c r="G3795" t="s">
        <v>56</v>
      </c>
      <c r="H3795" t="s">
        <v>33</v>
      </c>
      <c r="I3795" t="s">
        <v>15</v>
      </c>
    </row>
    <row r="3796" spans="2:9" hidden="1" x14ac:dyDescent="0.2">
      <c r="B3796" t="str">
        <f t="shared" si="59"/>
        <v>201610apartmentaverage3+_bed_surveyNorth Vancouver DM</v>
      </c>
      <c r="C3796">
        <v>2016</v>
      </c>
      <c r="D3796">
        <v>10</v>
      </c>
      <c r="E3796" t="s">
        <v>65</v>
      </c>
      <c r="F3796" t="s">
        <v>59</v>
      </c>
      <c r="G3796" t="s">
        <v>56</v>
      </c>
      <c r="H3796" t="s">
        <v>34</v>
      </c>
      <c r="I3796" t="s">
        <v>13</v>
      </c>
    </row>
    <row r="3797" spans="2:9" hidden="1" x14ac:dyDescent="0.2">
      <c r="B3797" t="str">
        <f t="shared" si="59"/>
        <v>201610apartmentaverage3+_bed_surveyWest Vancouver</v>
      </c>
      <c r="C3797">
        <v>2016</v>
      </c>
      <c r="D3797">
        <v>10</v>
      </c>
      <c r="E3797" t="s">
        <v>65</v>
      </c>
      <c r="F3797" t="s">
        <v>59</v>
      </c>
      <c r="G3797" t="s">
        <v>56</v>
      </c>
      <c r="H3797" t="s">
        <v>35</v>
      </c>
      <c r="I3797" t="s">
        <v>13</v>
      </c>
    </row>
    <row r="3798" spans="2:9" hidden="1" x14ac:dyDescent="0.2">
      <c r="B3798" t="str">
        <f t="shared" si="59"/>
        <v>201610apartmentaverage3+_bed_surveyRichmond</v>
      </c>
      <c r="C3798">
        <v>2016</v>
      </c>
      <c r="D3798">
        <v>10</v>
      </c>
      <c r="E3798" t="s">
        <v>65</v>
      </c>
      <c r="F3798" t="s">
        <v>59</v>
      </c>
      <c r="G3798" t="s">
        <v>56</v>
      </c>
      <c r="H3798" t="s">
        <v>36</v>
      </c>
      <c r="I3798" t="s">
        <v>13</v>
      </c>
    </row>
    <row r="3799" spans="2:9" hidden="1" x14ac:dyDescent="0.2">
      <c r="B3799" t="str">
        <f t="shared" si="59"/>
        <v>201610apartmentaverage3+_bed_surveyDelta</v>
      </c>
      <c r="C3799">
        <v>2016</v>
      </c>
      <c r="D3799">
        <v>10</v>
      </c>
      <c r="E3799" t="s">
        <v>65</v>
      </c>
      <c r="F3799" t="s">
        <v>59</v>
      </c>
      <c r="G3799" t="s">
        <v>56</v>
      </c>
      <c r="H3799" t="s">
        <v>37</v>
      </c>
    </row>
    <row r="3800" spans="2:9" hidden="1" x14ac:dyDescent="0.2">
      <c r="B3800" t="str">
        <f t="shared" si="59"/>
        <v>201610apartmentaverage3+_bed_surveySurrey</v>
      </c>
      <c r="C3800">
        <v>2016</v>
      </c>
      <c r="D3800">
        <v>10</v>
      </c>
      <c r="E3800" t="s">
        <v>65</v>
      </c>
      <c r="F3800" t="s">
        <v>59</v>
      </c>
      <c r="G3800" t="s">
        <v>56</v>
      </c>
      <c r="H3800" t="s">
        <v>38</v>
      </c>
      <c r="I3800" t="s">
        <v>13</v>
      </c>
    </row>
    <row r="3801" spans="2:9" hidden="1" x14ac:dyDescent="0.2">
      <c r="B3801" t="str">
        <f t="shared" si="59"/>
        <v>201610apartmentaverage3+_bed_surveyWhite Rock</v>
      </c>
      <c r="C3801">
        <v>2016</v>
      </c>
      <c r="D3801">
        <v>10</v>
      </c>
      <c r="E3801" t="s">
        <v>65</v>
      </c>
      <c r="F3801" t="s">
        <v>59</v>
      </c>
      <c r="G3801" t="s">
        <v>56</v>
      </c>
      <c r="H3801" t="s">
        <v>39</v>
      </c>
    </row>
    <row r="3802" spans="2:9" hidden="1" x14ac:dyDescent="0.2">
      <c r="B3802" t="str">
        <f t="shared" si="59"/>
        <v>201610apartmentaverage3+_bed_surveyLangley City and Langley DM</v>
      </c>
      <c r="C3802">
        <v>2016</v>
      </c>
      <c r="D3802">
        <v>10</v>
      </c>
      <c r="E3802" t="s">
        <v>65</v>
      </c>
      <c r="F3802" t="s">
        <v>59</v>
      </c>
      <c r="G3802" t="s">
        <v>56</v>
      </c>
      <c r="H3802" t="s">
        <v>40</v>
      </c>
      <c r="I3802" t="s">
        <v>13</v>
      </c>
    </row>
    <row r="3803" spans="2:9" hidden="1" x14ac:dyDescent="0.2">
      <c r="B3803" t="str">
        <f t="shared" si="59"/>
        <v>201610apartmentaverage3+_bed_surveyTri-Cities</v>
      </c>
      <c r="C3803">
        <v>2016</v>
      </c>
      <c r="D3803">
        <v>10</v>
      </c>
      <c r="E3803" t="s">
        <v>65</v>
      </c>
      <c r="F3803" t="s">
        <v>59</v>
      </c>
      <c r="G3803" t="s">
        <v>56</v>
      </c>
      <c r="H3803" t="s">
        <v>41</v>
      </c>
      <c r="I3803" t="s">
        <v>13</v>
      </c>
    </row>
    <row r="3804" spans="2:9" hidden="1" x14ac:dyDescent="0.2">
      <c r="B3804" t="str">
        <f t="shared" si="59"/>
        <v>201610apartmentaverage3+_bed_surveyMaple Ridge/Pitt Meadows</v>
      </c>
      <c r="C3804">
        <v>2016</v>
      </c>
      <c r="D3804">
        <v>10</v>
      </c>
      <c r="E3804" t="s">
        <v>65</v>
      </c>
      <c r="F3804" t="s">
        <v>59</v>
      </c>
      <c r="G3804" t="s">
        <v>56</v>
      </c>
      <c r="H3804" t="s">
        <v>42</v>
      </c>
      <c r="I3804" t="s">
        <v>15</v>
      </c>
    </row>
    <row r="3805" spans="2:9" hidden="1" x14ac:dyDescent="0.2">
      <c r="B3805" t="str">
        <f t="shared" si="59"/>
        <v>201610apartmentaverage3+_bed_surveyVancouver</v>
      </c>
      <c r="C3805">
        <v>2016</v>
      </c>
      <c r="D3805">
        <v>10</v>
      </c>
      <c r="E3805" t="s">
        <v>65</v>
      </c>
      <c r="F3805" t="s">
        <v>59</v>
      </c>
      <c r="G3805" t="s">
        <v>56</v>
      </c>
      <c r="H3805" t="s">
        <v>43</v>
      </c>
      <c r="I3805" t="s">
        <v>13</v>
      </c>
    </row>
    <row r="3806" spans="2:9" hidden="1" x14ac:dyDescent="0.2">
      <c r="B3806" t="str">
        <f t="shared" si="59"/>
        <v>201510apartmentaverage3+_bed_surveyWest End/Stanley Park</v>
      </c>
      <c r="C3806">
        <v>2015</v>
      </c>
      <c r="D3806">
        <v>10</v>
      </c>
      <c r="E3806" t="s">
        <v>65</v>
      </c>
      <c r="F3806" t="s">
        <v>59</v>
      </c>
      <c r="G3806" t="s">
        <v>56</v>
      </c>
      <c r="H3806" t="s">
        <v>12</v>
      </c>
      <c r="I3806" t="s">
        <v>13</v>
      </c>
    </row>
    <row r="3807" spans="2:9" hidden="1" x14ac:dyDescent="0.2">
      <c r="B3807" t="str">
        <f t="shared" si="59"/>
        <v>201510apartmentaverage3+_bed_surveyEnglish Bay</v>
      </c>
      <c r="C3807">
        <v>2015</v>
      </c>
      <c r="D3807">
        <v>10</v>
      </c>
      <c r="E3807" t="s">
        <v>65</v>
      </c>
      <c r="F3807" t="s">
        <v>59</v>
      </c>
      <c r="G3807" t="s">
        <v>56</v>
      </c>
      <c r="H3807" t="s">
        <v>16</v>
      </c>
      <c r="I3807" t="s">
        <v>13</v>
      </c>
    </row>
    <row r="3808" spans="2:9" hidden="1" x14ac:dyDescent="0.2">
      <c r="B3808" t="str">
        <f t="shared" si="59"/>
        <v>201510apartmentaverage3+_bed_surveyDowntown</v>
      </c>
      <c r="C3808">
        <v>2015</v>
      </c>
      <c r="D3808">
        <v>10</v>
      </c>
      <c r="E3808" t="s">
        <v>65</v>
      </c>
      <c r="F3808" t="s">
        <v>59</v>
      </c>
      <c r="G3808" t="s">
        <v>56</v>
      </c>
      <c r="H3808" t="s">
        <v>17</v>
      </c>
      <c r="I3808" t="s">
        <v>15</v>
      </c>
    </row>
    <row r="3809" spans="2:9" hidden="1" x14ac:dyDescent="0.2">
      <c r="B3809" t="str">
        <f t="shared" si="59"/>
        <v>201510apartmentaverage3+_bed_surveySouth Granville/Oak</v>
      </c>
      <c r="C3809">
        <v>2015</v>
      </c>
      <c r="D3809">
        <v>10</v>
      </c>
      <c r="E3809" t="s">
        <v>65</v>
      </c>
      <c r="F3809" t="s">
        <v>59</v>
      </c>
      <c r="G3809" t="s">
        <v>56</v>
      </c>
      <c r="H3809" t="s">
        <v>19</v>
      </c>
      <c r="I3809" t="s">
        <v>15</v>
      </c>
    </row>
    <row r="3810" spans="2:9" hidden="1" x14ac:dyDescent="0.2">
      <c r="B3810" t="str">
        <f t="shared" si="59"/>
        <v>201510apartmentaverage3+_bed_surveyKitsilano/Point Grey</v>
      </c>
      <c r="C3810">
        <v>2015</v>
      </c>
      <c r="D3810">
        <v>10</v>
      </c>
      <c r="E3810" t="s">
        <v>65</v>
      </c>
      <c r="F3810" t="s">
        <v>59</v>
      </c>
      <c r="G3810" t="s">
        <v>56</v>
      </c>
      <c r="H3810" t="s">
        <v>20</v>
      </c>
      <c r="I3810" t="s">
        <v>30</v>
      </c>
    </row>
    <row r="3811" spans="2:9" hidden="1" x14ac:dyDescent="0.2">
      <c r="B3811" t="str">
        <f t="shared" si="59"/>
        <v>201510apartmentaverage3+_bed_surveyWestside/Kerrisdale</v>
      </c>
      <c r="C3811">
        <v>2015</v>
      </c>
      <c r="D3811">
        <v>10</v>
      </c>
      <c r="E3811" t="s">
        <v>65</v>
      </c>
      <c r="F3811" t="s">
        <v>59</v>
      </c>
      <c r="G3811" t="s">
        <v>56</v>
      </c>
      <c r="H3811" t="s">
        <v>21</v>
      </c>
      <c r="I3811" t="s">
        <v>15</v>
      </c>
    </row>
    <row r="3812" spans="2:9" hidden="1" x14ac:dyDescent="0.2">
      <c r="B3812" t="str">
        <f t="shared" si="59"/>
        <v>201510apartmentaverage3+_bed_surveyMarpole</v>
      </c>
      <c r="C3812">
        <v>2015</v>
      </c>
      <c r="D3812">
        <v>10</v>
      </c>
      <c r="E3812" t="s">
        <v>65</v>
      </c>
      <c r="F3812" t="s">
        <v>59</v>
      </c>
      <c r="G3812" t="s">
        <v>56</v>
      </c>
      <c r="H3812" t="s">
        <v>23</v>
      </c>
      <c r="I3812" t="s">
        <v>13</v>
      </c>
    </row>
    <row r="3813" spans="2:9" hidden="1" x14ac:dyDescent="0.2">
      <c r="B3813" t="str">
        <f t="shared" si="59"/>
        <v>201510apartmentaverage3+_bed_surveyMount Pleasant/Renfrew Heights</v>
      </c>
      <c r="C3813">
        <v>2015</v>
      </c>
      <c r="D3813">
        <v>10</v>
      </c>
      <c r="E3813" t="s">
        <v>65</v>
      </c>
      <c r="F3813" t="s">
        <v>59</v>
      </c>
      <c r="G3813" t="s">
        <v>56</v>
      </c>
      <c r="H3813" t="s">
        <v>24</v>
      </c>
      <c r="I3813" t="s">
        <v>18</v>
      </c>
    </row>
    <row r="3814" spans="2:9" hidden="1" x14ac:dyDescent="0.2">
      <c r="B3814" t="str">
        <f t="shared" si="59"/>
        <v>201510apartmentaverage3+_bed_surveyEast Hastings</v>
      </c>
      <c r="C3814">
        <v>2015</v>
      </c>
      <c r="D3814">
        <v>10</v>
      </c>
      <c r="E3814" t="s">
        <v>65</v>
      </c>
      <c r="F3814" t="s">
        <v>59</v>
      </c>
      <c r="G3814" t="s">
        <v>56</v>
      </c>
      <c r="H3814" t="s">
        <v>25</v>
      </c>
      <c r="I3814" t="s">
        <v>15</v>
      </c>
    </row>
    <row r="3815" spans="2:9" hidden="1" x14ac:dyDescent="0.2">
      <c r="B3815" t="str">
        <f t="shared" si="59"/>
        <v>201510apartmentaverage3+_bed_surveySoutheast Vancouver</v>
      </c>
      <c r="C3815">
        <v>2015</v>
      </c>
      <c r="D3815">
        <v>10</v>
      </c>
      <c r="E3815" t="s">
        <v>65</v>
      </c>
      <c r="F3815" t="s">
        <v>59</v>
      </c>
      <c r="G3815" t="s">
        <v>56</v>
      </c>
      <c r="H3815" t="s">
        <v>26</v>
      </c>
      <c r="I3815" t="s">
        <v>13</v>
      </c>
    </row>
    <row r="3816" spans="2:9" hidden="1" x14ac:dyDescent="0.2">
      <c r="B3816" t="str">
        <f t="shared" si="59"/>
        <v>201510apartmentaverage3+_bed_surveyUniversity Endowment Lands</v>
      </c>
      <c r="C3816">
        <v>2015</v>
      </c>
      <c r="D3816">
        <v>10</v>
      </c>
      <c r="E3816" t="s">
        <v>65</v>
      </c>
      <c r="F3816" t="s">
        <v>59</v>
      </c>
      <c r="G3816" t="s">
        <v>56</v>
      </c>
      <c r="H3816" t="s">
        <v>27</v>
      </c>
      <c r="I3816" t="s">
        <v>15</v>
      </c>
    </row>
    <row r="3817" spans="2:9" hidden="1" x14ac:dyDescent="0.2">
      <c r="B3817" t="str">
        <f t="shared" si="59"/>
        <v>201510apartmentaverage3+_bed_surveyCentral Park/Metrotown</v>
      </c>
      <c r="C3817">
        <v>2015</v>
      </c>
      <c r="D3817">
        <v>10</v>
      </c>
      <c r="E3817" t="s">
        <v>65</v>
      </c>
      <c r="F3817" t="s">
        <v>59</v>
      </c>
      <c r="G3817" t="s">
        <v>56</v>
      </c>
      <c r="H3817" t="s">
        <v>28</v>
      </c>
      <c r="I3817" t="s">
        <v>15</v>
      </c>
    </row>
    <row r="3818" spans="2:9" hidden="1" x14ac:dyDescent="0.2">
      <c r="B3818" t="str">
        <f t="shared" si="59"/>
        <v>201510apartmentaverage3+_bed_surveySoutheast Burnaby</v>
      </c>
      <c r="C3818">
        <v>2015</v>
      </c>
      <c r="D3818">
        <v>10</v>
      </c>
      <c r="E3818" t="s">
        <v>65</v>
      </c>
      <c r="F3818" t="s">
        <v>59</v>
      </c>
      <c r="G3818" t="s">
        <v>56</v>
      </c>
      <c r="H3818" t="s">
        <v>29</v>
      </c>
      <c r="I3818" t="s">
        <v>13</v>
      </c>
    </row>
    <row r="3819" spans="2:9" hidden="1" x14ac:dyDescent="0.2">
      <c r="B3819" t="str">
        <f t="shared" si="59"/>
        <v>201510apartmentaverage3+_bed_surveyNorth Burnaby</v>
      </c>
      <c r="C3819">
        <v>2015</v>
      </c>
      <c r="D3819">
        <v>10</v>
      </c>
      <c r="E3819" t="s">
        <v>65</v>
      </c>
      <c r="F3819" t="s">
        <v>59</v>
      </c>
      <c r="G3819" t="s">
        <v>56</v>
      </c>
      <c r="H3819" t="s">
        <v>31</v>
      </c>
      <c r="I3819" t="s">
        <v>13</v>
      </c>
    </row>
    <row r="3820" spans="2:9" hidden="1" x14ac:dyDescent="0.2">
      <c r="B3820" t="str">
        <f t="shared" si="59"/>
        <v>201510apartmentaverage3+_bed_surveyNew Westminster</v>
      </c>
      <c r="C3820">
        <v>2015</v>
      </c>
      <c r="D3820">
        <v>10</v>
      </c>
      <c r="E3820" t="s">
        <v>65</v>
      </c>
      <c r="F3820" t="s">
        <v>59</v>
      </c>
      <c r="G3820" t="s">
        <v>56</v>
      </c>
      <c r="H3820" t="s">
        <v>32</v>
      </c>
      <c r="I3820" t="s">
        <v>13</v>
      </c>
    </row>
    <row r="3821" spans="2:9" hidden="1" x14ac:dyDescent="0.2">
      <c r="B3821" t="str">
        <f t="shared" si="59"/>
        <v>201510apartmentaverage3+_bed_surveyNorth Vancouver City</v>
      </c>
      <c r="C3821">
        <v>2015</v>
      </c>
      <c r="D3821">
        <v>10</v>
      </c>
      <c r="E3821" t="s">
        <v>65</v>
      </c>
      <c r="F3821" t="s">
        <v>59</v>
      </c>
      <c r="G3821" t="s">
        <v>56</v>
      </c>
      <c r="H3821" t="s">
        <v>60</v>
      </c>
      <c r="I3821" t="s">
        <v>13</v>
      </c>
    </row>
    <row r="3822" spans="2:9" hidden="1" x14ac:dyDescent="0.2">
      <c r="B3822" t="str">
        <f t="shared" si="59"/>
        <v>201510apartmentaverage3+_bed_surveyNorth Vancouver DM</v>
      </c>
      <c r="C3822">
        <v>2015</v>
      </c>
      <c r="D3822">
        <v>10</v>
      </c>
      <c r="E3822" t="s">
        <v>65</v>
      </c>
      <c r="F3822" t="s">
        <v>59</v>
      </c>
      <c r="G3822" t="s">
        <v>56</v>
      </c>
      <c r="H3822" t="s">
        <v>34</v>
      </c>
      <c r="I3822" t="s">
        <v>13</v>
      </c>
    </row>
    <row r="3823" spans="2:9" hidden="1" x14ac:dyDescent="0.2">
      <c r="B3823" t="str">
        <f t="shared" si="59"/>
        <v>201510apartmentaverage3+_bed_surveyWest Vancouver</v>
      </c>
      <c r="C3823">
        <v>2015</v>
      </c>
      <c r="D3823">
        <v>10</v>
      </c>
      <c r="E3823" t="s">
        <v>65</v>
      </c>
      <c r="F3823" t="s">
        <v>59</v>
      </c>
      <c r="G3823" t="s">
        <v>56</v>
      </c>
      <c r="H3823" t="s">
        <v>35</v>
      </c>
      <c r="I3823" t="s">
        <v>15</v>
      </c>
    </row>
    <row r="3824" spans="2:9" hidden="1" x14ac:dyDescent="0.2">
      <c r="B3824" t="str">
        <f t="shared" si="59"/>
        <v>201510apartmentaverage3+_bed_surveyRichmond</v>
      </c>
      <c r="C3824">
        <v>2015</v>
      </c>
      <c r="D3824">
        <v>10</v>
      </c>
      <c r="E3824" t="s">
        <v>65</v>
      </c>
      <c r="F3824" t="s">
        <v>59</v>
      </c>
      <c r="G3824" t="s">
        <v>56</v>
      </c>
      <c r="H3824" t="s">
        <v>36</v>
      </c>
      <c r="I3824" t="s">
        <v>13</v>
      </c>
    </row>
    <row r="3825" spans="2:9" hidden="1" x14ac:dyDescent="0.2">
      <c r="B3825" t="str">
        <f t="shared" si="59"/>
        <v>201510apartmentaverage3+_bed_surveyDelta</v>
      </c>
      <c r="C3825">
        <v>2015</v>
      </c>
      <c r="D3825">
        <v>10</v>
      </c>
      <c r="E3825" t="s">
        <v>65</v>
      </c>
      <c r="F3825" t="s">
        <v>59</v>
      </c>
      <c r="G3825" t="s">
        <v>56</v>
      </c>
      <c r="H3825" t="s">
        <v>37</v>
      </c>
      <c r="I3825" t="s">
        <v>13</v>
      </c>
    </row>
    <row r="3826" spans="2:9" hidden="1" x14ac:dyDescent="0.2">
      <c r="B3826" t="str">
        <f t="shared" si="59"/>
        <v>201510apartmentaverage3+_bed_surveySurrey</v>
      </c>
      <c r="C3826">
        <v>2015</v>
      </c>
      <c r="D3826">
        <v>10</v>
      </c>
      <c r="E3826" t="s">
        <v>65</v>
      </c>
      <c r="F3826" t="s">
        <v>59</v>
      </c>
      <c r="G3826" t="s">
        <v>56</v>
      </c>
      <c r="H3826" t="s">
        <v>38</v>
      </c>
      <c r="I3826" t="s">
        <v>13</v>
      </c>
    </row>
    <row r="3827" spans="2:9" hidden="1" x14ac:dyDescent="0.2">
      <c r="B3827" t="str">
        <f t="shared" si="59"/>
        <v>201510apartmentaverage3+_bed_surveyWhite Rock</v>
      </c>
      <c r="C3827">
        <v>2015</v>
      </c>
      <c r="D3827">
        <v>10</v>
      </c>
      <c r="E3827" t="s">
        <v>65</v>
      </c>
      <c r="F3827" t="s">
        <v>59</v>
      </c>
      <c r="G3827" t="s">
        <v>56</v>
      </c>
      <c r="H3827" t="s">
        <v>39</v>
      </c>
      <c r="I3827" t="s">
        <v>13</v>
      </c>
    </row>
    <row r="3828" spans="2:9" hidden="1" x14ac:dyDescent="0.2">
      <c r="B3828" t="str">
        <f t="shared" si="59"/>
        <v>201510apartmentaverage3+_bed_surveyLangley City and Langley DM</v>
      </c>
      <c r="C3828">
        <v>2015</v>
      </c>
      <c r="D3828">
        <v>10</v>
      </c>
      <c r="E3828" t="s">
        <v>65</v>
      </c>
      <c r="F3828" t="s">
        <v>59</v>
      </c>
      <c r="G3828" t="s">
        <v>56</v>
      </c>
      <c r="H3828" t="s">
        <v>40</v>
      </c>
      <c r="I3828" t="s">
        <v>13</v>
      </c>
    </row>
    <row r="3829" spans="2:9" hidden="1" x14ac:dyDescent="0.2">
      <c r="B3829" t="str">
        <f t="shared" si="59"/>
        <v>201510apartmentaverage3+_bed_surveyTri-Cities</v>
      </c>
      <c r="C3829">
        <v>2015</v>
      </c>
      <c r="D3829">
        <v>10</v>
      </c>
      <c r="E3829" t="s">
        <v>65</v>
      </c>
      <c r="F3829" t="s">
        <v>59</v>
      </c>
      <c r="G3829" t="s">
        <v>56</v>
      </c>
      <c r="H3829" t="s">
        <v>41</v>
      </c>
      <c r="I3829" t="s">
        <v>13</v>
      </c>
    </row>
    <row r="3830" spans="2:9" hidden="1" x14ac:dyDescent="0.2">
      <c r="B3830" t="str">
        <f t="shared" si="59"/>
        <v>201510apartmentaverage3+_bed_surveyMaple Ridge/Pitt Meadows</v>
      </c>
      <c r="C3830">
        <v>2015</v>
      </c>
      <c r="D3830">
        <v>10</v>
      </c>
      <c r="E3830" t="s">
        <v>65</v>
      </c>
      <c r="F3830" t="s">
        <v>59</v>
      </c>
      <c r="G3830" t="s">
        <v>56</v>
      </c>
      <c r="H3830" t="s">
        <v>42</v>
      </c>
      <c r="I3830" t="s">
        <v>13</v>
      </c>
    </row>
    <row r="3831" spans="2:9" hidden="1" x14ac:dyDescent="0.2">
      <c r="B3831" t="str">
        <f t="shared" si="59"/>
        <v>201510apartmentaverage3+_bed_surveyVancouver</v>
      </c>
      <c r="C3831">
        <v>2015</v>
      </c>
      <c r="D3831">
        <v>10</v>
      </c>
      <c r="E3831" t="s">
        <v>65</v>
      </c>
      <c r="F3831" t="s">
        <v>59</v>
      </c>
      <c r="G3831" t="s">
        <v>56</v>
      </c>
      <c r="H3831" t="s">
        <v>43</v>
      </c>
      <c r="I3831" t="s">
        <v>13</v>
      </c>
    </row>
    <row r="3832" spans="2:9" hidden="1" x14ac:dyDescent="0.2">
      <c r="B3832" t="str">
        <f t="shared" si="59"/>
        <v>201410apartmentaverage3+_bed_surveyWest End/Stanley Park</v>
      </c>
      <c r="C3832">
        <v>2014</v>
      </c>
      <c r="D3832">
        <v>10</v>
      </c>
      <c r="E3832" t="s">
        <v>65</v>
      </c>
      <c r="F3832" t="s">
        <v>59</v>
      </c>
      <c r="G3832" t="s">
        <v>56</v>
      </c>
      <c r="H3832" t="s">
        <v>12</v>
      </c>
      <c r="I3832" t="s">
        <v>13</v>
      </c>
    </row>
    <row r="3833" spans="2:9" hidden="1" x14ac:dyDescent="0.2">
      <c r="B3833" t="str">
        <f t="shared" si="59"/>
        <v>201410apartmentaverage3+_bed_surveyEnglish Bay</v>
      </c>
      <c r="C3833">
        <v>2014</v>
      </c>
      <c r="D3833">
        <v>10</v>
      </c>
      <c r="E3833" t="s">
        <v>65</v>
      </c>
      <c r="F3833" t="s">
        <v>59</v>
      </c>
      <c r="G3833" t="s">
        <v>56</v>
      </c>
      <c r="H3833" t="s">
        <v>16</v>
      </c>
      <c r="I3833" t="s">
        <v>13</v>
      </c>
    </row>
    <row r="3834" spans="2:9" hidden="1" x14ac:dyDescent="0.2">
      <c r="B3834" t="str">
        <f t="shared" si="59"/>
        <v>201410apartmentaverage3+_bed_surveyDowntown</v>
      </c>
      <c r="C3834">
        <v>2014</v>
      </c>
      <c r="D3834">
        <v>10</v>
      </c>
      <c r="E3834" t="s">
        <v>65</v>
      </c>
      <c r="F3834" t="s">
        <v>59</v>
      </c>
      <c r="G3834" t="s">
        <v>56</v>
      </c>
      <c r="H3834" t="s">
        <v>17</v>
      </c>
      <c r="I3834" t="s">
        <v>18</v>
      </c>
    </row>
    <row r="3835" spans="2:9" hidden="1" x14ac:dyDescent="0.2">
      <c r="B3835" t="str">
        <f t="shared" si="59"/>
        <v>201410apartmentaverage3+_bed_surveySouth Granville/Oak</v>
      </c>
      <c r="C3835">
        <v>2014</v>
      </c>
      <c r="D3835">
        <v>10</v>
      </c>
      <c r="E3835" t="s">
        <v>65</v>
      </c>
      <c r="F3835" t="s">
        <v>59</v>
      </c>
      <c r="G3835" t="s">
        <v>56</v>
      </c>
      <c r="H3835" t="s">
        <v>19</v>
      </c>
      <c r="I3835" t="s">
        <v>13</v>
      </c>
    </row>
    <row r="3836" spans="2:9" hidden="1" x14ac:dyDescent="0.2">
      <c r="B3836" t="str">
        <f t="shared" si="59"/>
        <v>201410apartmentaverage3+_bed_surveyKitsilano/Point Grey</v>
      </c>
      <c r="C3836">
        <v>2014</v>
      </c>
      <c r="D3836">
        <v>10</v>
      </c>
      <c r="E3836" t="s">
        <v>65</v>
      </c>
      <c r="F3836" t="s">
        <v>59</v>
      </c>
      <c r="G3836" t="s">
        <v>56</v>
      </c>
      <c r="H3836" t="s">
        <v>20</v>
      </c>
      <c r="I3836" t="s">
        <v>18</v>
      </c>
    </row>
    <row r="3837" spans="2:9" hidden="1" x14ac:dyDescent="0.2">
      <c r="B3837" t="str">
        <f t="shared" si="59"/>
        <v>201410apartmentaverage3+_bed_surveyWestside/Kerrisdale</v>
      </c>
      <c r="C3837">
        <v>2014</v>
      </c>
      <c r="D3837">
        <v>10</v>
      </c>
      <c r="E3837" t="s">
        <v>65</v>
      </c>
      <c r="F3837" t="s">
        <v>59</v>
      </c>
      <c r="G3837" t="s">
        <v>56</v>
      </c>
      <c r="H3837" t="s">
        <v>21</v>
      </c>
      <c r="I3837" t="s">
        <v>15</v>
      </c>
    </row>
    <row r="3838" spans="2:9" hidden="1" x14ac:dyDescent="0.2">
      <c r="B3838" t="str">
        <f t="shared" si="59"/>
        <v>201410apartmentaverage3+_bed_surveyMarpole</v>
      </c>
      <c r="C3838">
        <v>2014</v>
      </c>
      <c r="D3838">
        <v>10</v>
      </c>
      <c r="E3838" t="s">
        <v>65</v>
      </c>
      <c r="F3838" t="s">
        <v>59</v>
      </c>
      <c r="G3838" t="s">
        <v>56</v>
      </c>
      <c r="H3838" t="s">
        <v>23</v>
      </c>
      <c r="I3838" t="s">
        <v>13</v>
      </c>
    </row>
    <row r="3839" spans="2:9" hidden="1" x14ac:dyDescent="0.2">
      <c r="B3839" t="str">
        <f t="shared" si="59"/>
        <v>201410apartmentaverage3+_bed_surveyMount Pleasant/Renfrew Heights</v>
      </c>
      <c r="C3839">
        <v>2014</v>
      </c>
      <c r="D3839">
        <v>10</v>
      </c>
      <c r="E3839" t="s">
        <v>65</v>
      </c>
      <c r="F3839" t="s">
        <v>59</v>
      </c>
      <c r="G3839" t="s">
        <v>56</v>
      </c>
      <c r="H3839" t="s">
        <v>24</v>
      </c>
      <c r="I3839" t="s">
        <v>15</v>
      </c>
    </row>
    <row r="3840" spans="2:9" hidden="1" x14ac:dyDescent="0.2">
      <c r="B3840" t="str">
        <f t="shared" si="59"/>
        <v>201410apartmentaverage3+_bed_surveyEast Hastings</v>
      </c>
      <c r="C3840">
        <v>2014</v>
      </c>
      <c r="D3840">
        <v>10</v>
      </c>
      <c r="E3840" t="s">
        <v>65</v>
      </c>
      <c r="F3840" t="s">
        <v>59</v>
      </c>
      <c r="G3840" t="s">
        <v>56</v>
      </c>
      <c r="H3840" t="s">
        <v>25</v>
      </c>
      <c r="I3840" t="s">
        <v>15</v>
      </c>
    </row>
    <row r="3841" spans="2:9" hidden="1" x14ac:dyDescent="0.2">
      <c r="B3841" t="str">
        <f t="shared" si="59"/>
        <v>201410apartmentaverage3+_bed_surveySoutheast Vancouver</v>
      </c>
      <c r="C3841">
        <v>2014</v>
      </c>
      <c r="D3841">
        <v>10</v>
      </c>
      <c r="E3841" t="s">
        <v>65</v>
      </c>
      <c r="F3841" t="s">
        <v>59</v>
      </c>
      <c r="G3841" t="s">
        <v>56</v>
      </c>
      <c r="H3841" t="s">
        <v>26</v>
      </c>
      <c r="I3841" t="s">
        <v>13</v>
      </c>
    </row>
    <row r="3842" spans="2:9" hidden="1" x14ac:dyDescent="0.2">
      <c r="B3842" t="str">
        <f t="shared" si="59"/>
        <v>201410apartmentaverage3+_bed_surveyUniversity Endowment Lands</v>
      </c>
      <c r="C3842">
        <v>2014</v>
      </c>
      <c r="D3842">
        <v>10</v>
      </c>
      <c r="E3842" t="s">
        <v>65</v>
      </c>
      <c r="F3842" t="s">
        <v>59</v>
      </c>
      <c r="G3842" t="s">
        <v>56</v>
      </c>
      <c r="H3842" t="s">
        <v>27</v>
      </c>
      <c r="I3842" t="s">
        <v>15</v>
      </c>
    </row>
    <row r="3843" spans="2:9" hidden="1" x14ac:dyDescent="0.2">
      <c r="B3843" t="str">
        <f t="shared" si="59"/>
        <v>201410apartmentaverage3+_bed_surveyCentral Park/Metrotown</v>
      </c>
      <c r="C3843">
        <v>2014</v>
      </c>
      <c r="D3843">
        <v>10</v>
      </c>
      <c r="E3843" t="s">
        <v>65</v>
      </c>
      <c r="F3843" t="s">
        <v>59</v>
      </c>
      <c r="G3843" t="s">
        <v>56</v>
      </c>
      <c r="H3843" t="s">
        <v>28</v>
      </c>
      <c r="I3843" t="s">
        <v>13</v>
      </c>
    </row>
    <row r="3844" spans="2:9" hidden="1" x14ac:dyDescent="0.2">
      <c r="B3844" t="str">
        <f t="shared" si="59"/>
        <v>201410apartmentaverage3+_bed_surveySoutheast Burnaby</v>
      </c>
      <c r="C3844">
        <v>2014</v>
      </c>
      <c r="D3844">
        <v>10</v>
      </c>
      <c r="E3844" t="s">
        <v>65</v>
      </c>
      <c r="F3844" t="s">
        <v>59</v>
      </c>
      <c r="G3844" t="s">
        <v>56</v>
      </c>
      <c r="H3844" t="s">
        <v>29</v>
      </c>
      <c r="I3844" t="s">
        <v>13</v>
      </c>
    </row>
    <row r="3845" spans="2:9" hidden="1" x14ac:dyDescent="0.2">
      <c r="B3845" t="str">
        <f t="shared" si="59"/>
        <v>201410apartmentaverage3+_bed_surveyNorth Burnaby</v>
      </c>
      <c r="C3845">
        <v>2014</v>
      </c>
      <c r="D3845">
        <v>10</v>
      </c>
      <c r="E3845" t="s">
        <v>65</v>
      </c>
      <c r="F3845" t="s">
        <v>59</v>
      </c>
      <c r="G3845" t="s">
        <v>56</v>
      </c>
      <c r="H3845" t="s">
        <v>31</v>
      </c>
      <c r="I3845" t="s">
        <v>13</v>
      </c>
    </row>
    <row r="3846" spans="2:9" hidden="1" x14ac:dyDescent="0.2">
      <c r="B3846" t="str">
        <f t="shared" ref="B3846:B3909" si="60">C3846&amp;D3846&amp;E3846&amp;F3846&amp;G3846&amp;H3846</f>
        <v>201410apartmentaverage3+_bed_surveyNew Westminster</v>
      </c>
      <c r="C3846">
        <v>2014</v>
      </c>
      <c r="D3846">
        <v>10</v>
      </c>
      <c r="E3846" t="s">
        <v>65</v>
      </c>
      <c r="F3846" t="s">
        <v>59</v>
      </c>
      <c r="G3846" t="s">
        <v>56</v>
      </c>
      <c r="H3846" t="s">
        <v>32</v>
      </c>
      <c r="I3846" t="s">
        <v>13</v>
      </c>
    </row>
    <row r="3847" spans="2:9" hidden="1" x14ac:dyDescent="0.2">
      <c r="B3847" t="str">
        <f t="shared" si="60"/>
        <v>201410apartmentaverage3+_bed_surveyNorth Vancouver City</v>
      </c>
      <c r="C3847">
        <v>2014</v>
      </c>
      <c r="D3847">
        <v>10</v>
      </c>
      <c r="E3847" t="s">
        <v>65</v>
      </c>
      <c r="F3847" t="s">
        <v>59</v>
      </c>
      <c r="G3847" t="s">
        <v>56</v>
      </c>
      <c r="H3847" t="s">
        <v>60</v>
      </c>
      <c r="I3847" t="s">
        <v>13</v>
      </c>
    </row>
    <row r="3848" spans="2:9" hidden="1" x14ac:dyDescent="0.2">
      <c r="B3848" t="str">
        <f t="shared" si="60"/>
        <v>201410apartmentaverage3+_bed_surveyNorth Vancouver DM</v>
      </c>
      <c r="C3848">
        <v>2014</v>
      </c>
      <c r="D3848">
        <v>10</v>
      </c>
      <c r="E3848" t="s">
        <v>65</v>
      </c>
      <c r="F3848" t="s">
        <v>59</v>
      </c>
      <c r="G3848" t="s">
        <v>56</v>
      </c>
      <c r="H3848" t="s">
        <v>34</v>
      </c>
      <c r="I3848" t="s">
        <v>13</v>
      </c>
    </row>
    <row r="3849" spans="2:9" hidden="1" x14ac:dyDescent="0.2">
      <c r="B3849" t="str">
        <f t="shared" si="60"/>
        <v>201410apartmentaverage3+_bed_surveyWest Vancouver</v>
      </c>
      <c r="C3849">
        <v>2014</v>
      </c>
      <c r="D3849">
        <v>10</v>
      </c>
      <c r="E3849" t="s">
        <v>65</v>
      </c>
      <c r="F3849" t="s">
        <v>59</v>
      </c>
      <c r="G3849" t="s">
        <v>56</v>
      </c>
      <c r="H3849" t="s">
        <v>35</v>
      </c>
      <c r="I3849" t="s">
        <v>15</v>
      </c>
    </row>
    <row r="3850" spans="2:9" hidden="1" x14ac:dyDescent="0.2">
      <c r="B3850" t="str">
        <f t="shared" si="60"/>
        <v>201410apartmentaverage3+_bed_surveyRichmond</v>
      </c>
      <c r="C3850">
        <v>2014</v>
      </c>
      <c r="D3850">
        <v>10</v>
      </c>
      <c r="E3850" t="s">
        <v>65</v>
      </c>
      <c r="F3850" t="s">
        <v>59</v>
      </c>
      <c r="G3850" t="s">
        <v>56</v>
      </c>
      <c r="H3850" t="s">
        <v>36</v>
      </c>
      <c r="I3850" t="s">
        <v>13</v>
      </c>
    </row>
    <row r="3851" spans="2:9" hidden="1" x14ac:dyDescent="0.2">
      <c r="B3851" t="str">
        <f t="shared" si="60"/>
        <v>201410apartmentaverage3+_bed_surveyDelta</v>
      </c>
      <c r="C3851">
        <v>2014</v>
      </c>
      <c r="D3851">
        <v>10</v>
      </c>
      <c r="E3851" t="s">
        <v>65</v>
      </c>
      <c r="F3851" t="s">
        <v>59</v>
      </c>
      <c r="G3851" t="s">
        <v>56</v>
      </c>
      <c r="H3851" t="s">
        <v>37</v>
      </c>
      <c r="I3851" t="s">
        <v>15</v>
      </c>
    </row>
    <row r="3852" spans="2:9" hidden="1" x14ac:dyDescent="0.2">
      <c r="B3852" t="str">
        <f t="shared" si="60"/>
        <v>201410apartmentaverage3+_bed_surveySurrey</v>
      </c>
      <c r="C3852">
        <v>2014</v>
      </c>
      <c r="D3852">
        <v>10</v>
      </c>
      <c r="E3852" t="s">
        <v>65</v>
      </c>
      <c r="F3852" t="s">
        <v>59</v>
      </c>
      <c r="G3852" t="s">
        <v>56</v>
      </c>
      <c r="H3852" t="s">
        <v>38</v>
      </c>
      <c r="I3852" t="s">
        <v>13</v>
      </c>
    </row>
    <row r="3853" spans="2:9" hidden="1" x14ac:dyDescent="0.2">
      <c r="B3853" t="str">
        <f t="shared" si="60"/>
        <v>201410apartmentaverage3+_bed_surveyWhite Rock</v>
      </c>
      <c r="C3853">
        <v>2014</v>
      </c>
      <c r="D3853">
        <v>10</v>
      </c>
      <c r="E3853" t="s">
        <v>65</v>
      </c>
      <c r="F3853" t="s">
        <v>59</v>
      </c>
      <c r="G3853" t="s">
        <v>56</v>
      </c>
      <c r="H3853" t="s">
        <v>39</v>
      </c>
    </row>
    <row r="3854" spans="2:9" hidden="1" x14ac:dyDescent="0.2">
      <c r="B3854" t="str">
        <f t="shared" si="60"/>
        <v>201410apartmentaverage3+_bed_surveyLangley City and Langley DM</v>
      </c>
      <c r="C3854">
        <v>2014</v>
      </c>
      <c r="D3854">
        <v>10</v>
      </c>
      <c r="E3854" t="s">
        <v>65</v>
      </c>
      <c r="F3854" t="s">
        <v>59</v>
      </c>
      <c r="G3854" t="s">
        <v>56</v>
      </c>
      <c r="H3854" t="s">
        <v>40</v>
      </c>
      <c r="I3854" t="s">
        <v>13</v>
      </c>
    </row>
    <row r="3855" spans="2:9" hidden="1" x14ac:dyDescent="0.2">
      <c r="B3855" t="str">
        <f t="shared" si="60"/>
        <v>201410apartmentaverage3+_bed_surveyTri-Cities</v>
      </c>
      <c r="C3855">
        <v>2014</v>
      </c>
      <c r="D3855">
        <v>10</v>
      </c>
      <c r="E3855" t="s">
        <v>65</v>
      </c>
      <c r="F3855" t="s">
        <v>59</v>
      </c>
      <c r="G3855" t="s">
        <v>56</v>
      </c>
      <c r="H3855" t="s">
        <v>41</v>
      </c>
      <c r="I3855" t="s">
        <v>13</v>
      </c>
    </row>
    <row r="3856" spans="2:9" hidden="1" x14ac:dyDescent="0.2">
      <c r="B3856" t="str">
        <f t="shared" si="60"/>
        <v>201410apartmentaverage3+_bed_surveyMaple Ridge/Pitt Meadows</v>
      </c>
      <c r="C3856">
        <v>2014</v>
      </c>
      <c r="D3856">
        <v>10</v>
      </c>
      <c r="E3856" t="s">
        <v>65</v>
      </c>
      <c r="F3856" t="s">
        <v>59</v>
      </c>
      <c r="G3856" t="s">
        <v>56</v>
      </c>
      <c r="H3856" t="s">
        <v>42</v>
      </c>
      <c r="I3856" t="s">
        <v>13</v>
      </c>
    </row>
    <row r="3857" spans="2:9" hidden="1" x14ac:dyDescent="0.2">
      <c r="B3857" t="str">
        <f t="shared" si="60"/>
        <v>201410apartmentaverage3+_bed_surveyVancouver</v>
      </c>
      <c r="C3857">
        <v>2014</v>
      </c>
      <c r="D3857">
        <v>10</v>
      </c>
      <c r="E3857" t="s">
        <v>65</v>
      </c>
      <c r="F3857" t="s">
        <v>59</v>
      </c>
      <c r="G3857" t="s">
        <v>56</v>
      </c>
      <c r="H3857" t="s">
        <v>43</v>
      </c>
      <c r="I3857" t="s">
        <v>13</v>
      </c>
    </row>
    <row r="3858" spans="2:9" hidden="1" x14ac:dyDescent="0.2">
      <c r="B3858" t="str">
        <f t="shared" si="60"/>
        <v>201310apartmentaverage3+_bed_surveyWest End/Stanley Park</v>
      </c>
      <c r="C3858">
        <v>2013</v>
      </c>
      <c r="D3858">
        <v>10</v>
      </c>
      <c r="E3858" t="s">
        <v>65</v>
      </c>
      <c r="F3858" t="s">
        <v>59</v>
      </c>
      <c r="G3858" t="s">
        <v>56</v>
      </c>
      <c r="H3858" t="s">
        <v>12</v>
      </c>
      <c r="I3858" t="s">
        <v>15</v>
      </c>
    </row>
    <row r="3859" spans="2:9" hidden="1" x14ac:dyDescent="0.2">
      <c r="B3859" t="str">
        <f t="shared" si="60"/>
        <v>201310apartmentaverage3+_bed_surveyEnglish Bay</v>
      </c>
      <c r="C3859">
        <v>2013</v>
      </c>
      <c r="D3859">
        <v>10</v>
      </c>
      <c r="E3859" t="s">
        <v>65</v>
      </c>
      <c r="F3859" t="s">
        <v>59</v>
      </c>
      <c r="G3859" t="s">
        <v>56</v>
      </c>
      <c r="H3859" t="s">
        <v>16</v>
      </c>
      <c r="I3859" t="s">
        <v>13</v>
      </c>
    </row>
    <row r="3860" spans="2:9" hidden="1" x14ac:dyDescent="0.2">
      <c r="B3860" t="str">
        <f t="shared" si="60"/>
        <v>201310apartmentaverage3+_bed_surveyDowntown</v>
      </c>
      <c r="C3860">
        <v>2013</v>
      </c>
      <c r="D3860">
        <v>10</v>
      </c>
      <c r="E3860" t="s">
        <v>65</v>
      </c>
      <c r="F3860" t="s">
        <v>59</v>
      </c>
      <c r="G3860" t="s">
        <v>56</v>
      </c>
      <c r="H3860" t="s">
        <v>17</v>
      </c>
      <c r="I3860" t="s">
        <v>15</v>
      </c>
    </row>
    <row r="3861" spans="2:9" hidden="1" x14ac:dyDescent="0.2">
      <c r="B3861" t="str">
        <f t="shared" si="60"/>
        <v>201310apartmentaverage3+_bed_surveySouth Granville/Oak</v>
      </c>
      <c r="C3861">
        <v>2013</v>
      </c>
      <c r="D3861">
        <v>10</v>
      </c>
      <c r="E3861" t="s">
        <v>65</v>
      </c>
      <c r="F3861" t="s">
        <v>59</v>
      </c>
      <c r="G3861" t="s">
        <v>56</v>
      </c>
      <c r="H3861" t="s">
        <v>19</v>
      </c>
      <c r="I3861" t="s">
        <v>15</v>
      </c>
    </row>
    <row r="3862" spans="2:9" hidden="1" x14ac:dyDescent="0.2">
      <c r="B3862" t="str">
        <f t="shared" si="60"/>
        <v>201310apartmentaverage3+_bed_surveyKitsilano/Point Grey</v>
      </c>
      <c r="C3862">
        <v>2013</v>
      </c>
      <c r="D3862">
        <v>10</v>
      </c>
      <c r="E3862" t="s">
        <v>65</v>
      </c>
      <c r="F3862" t="s">
        <v>59</v>
      </c>
      <c r="G3862" t="s">
        <v>56</v>
      </c>
      <c r="H3862" t="s">
        <v>20</v>
      </c>
      <c r="I3862" t="s">
        <v>15</v>
      </c>
    </row>
    <row r="3863" spans="2:9" hidden="1" x14ac:dyDescent="0.2">
      <c r="B3863" t="str">
        <f t="shared" si="60"/>
        <v>201310apartmentaverage3+_bed_surveyWestside/Kerrisdale</v>
      </c>
      <c r="C3863">
        <v>2013</v>
      </c>
      <c r="D3863">
        <v>10</v>
      </c>
      <c r="E3863" t="s">
        <v>65</v>
      </c>
      <c r="F3863" t="s">
        <v>59</v>
      </c>
      <c r="G3863" t="s">
        <v>56</v>
      </c>
      <c r="H3863" t="s">
        <v>21</v>
      </c>
      <c r="I3863" t="s">
        <v>15</v>
      </c>
    </row>
    <row r="3864" spans="2:9" hidden="1" x14ac:dyDescent="0.2">
      <c r="B3864" t="str">
        <f t="shared" si="60"/>
        <v>201310apartmentaverage3+_bed_surveyMarpole</v>
      </c>
      <c r="C3864">
        <v>2013</v>
      </c>
      <c r="D3864">
        <v>10</v>
      </c>
      <c r="E3864" t="s">
        <v>65</v>
      </c>
      <c r="F3864" t="s">
        <v>59</v>
      </c>
      <c r="G3864" t="s">
        <v>56</v>
      </c>
      <c r="H3864" t="s">
        <v>23</v>
      </c>
      <c r="I3864" t="s">
        <v>13</v>
      </c>
    </row>
    <row r="3865" spans="2:9" hidden="1" x14ac:dyDescent="0.2">
      <c r="B3865" t="str">
        <f t="shared" si="60"/>
        <v>201310apartmentaverage3+_bed_surveyMount Pleasant/Renfrew Heights</v>
      </c>
      <c r="C3865">
        <v>2013</v>
      </c>
      <c r="D3865">
        <v>10</v>
      </c>
      <c r="E3865" t="s">
        <v>65</v>
      </c>
      <c r="F3865" t="s">
        <v>59</v>
      </c>
      <c r="G3865" t="s">
        <v>56</v>
      </c>
      <c r="H3865" t="s">
        <v>24</v>
      </c>
      <c r="I3865" t="s">
        <v>15</v>
      </c>
    </row>
    <row r="3866" spans="2:9" hidden="1" x14ac:dyDescent="0.2">
      <c r="B3866" t="str">
        <f t="shared" si="60"/>
        <v>201310apartmentaverage3+_bed_surveyEast Hastings</v>
      </c>
      <c r="C3866">
        <v>2013</v>
      </c>
      <c r="D3866">
        <v>10</v>
      </c>
      <c r="E3866" t="s">
        <v>65</v>
      </c>
      <c r="F3866" t="s">
        <v>59</v>
      </c>
      <c r="G3866" t="s">
        <v>56</v>
      </c>
      <c r="H3866" t="s">
        <v>25</v>
      </c>
      <c r="I3866" t="s">
        <v>15</v>
      </c>
    </row>
    <row r="3867" spans="2:9" hidden="1" x14ac:dyDescent="0.2">
      <c r="B3867" t="str">
        <f t="shared" si="60"/>
        <v>201310apartmentaverage3+_bed_surveySoutheast Vancouver</v>
      </c>
      <c r="C3867">
        <v>2013</v>
      </c>
      <c r="D3867">
        <v>10</v>
      </c>
      <c r="E3867" t="s">
        <v>65</v>
      </c>
      <c r="F3867" t="s">
        <v>59</v>
      </c>
      <c r="G3867" t="s">
        <v>56</v>
      </c>
      <c r="H3867" t="s">
        <v>26</v>
      </c>
      <c r="I3867" t="s">
        <v>13</v>
      </c>
    </row>
    <row r="3868" spans="2:9" hidden="1" x14ac:dyDescent="0.2">
      <c r="B3868" t="str">
        <f t="shared" si="60"/>
        <v>201310apartmentaverage3+_bed_surveyUniversity Endowment Lands</v>
      </c>
      <c r="C3868">
        <v>2013</v>
      </c>
      <c r="D3868">
        <v>10</v>
      </c>
      <c r="E3868" t="s">
        <v>65</v>
      </c>
      <c r="F3868" t="s">
        <v>59</v>
      </c>
      <c r="G3868" t="s">
        <v>56</v>
      </c>
      <c r="H3868" t="s">
        <v>27</v>
      </c>
      <c r="I3868" t="s">
        <v>13</v>
      </c>
    </row>
    <row r="3869" spans="2:9" hidden="1" x14ac:dyDescent="0.2">
      <c r="B3869" t="str">
        <f t="shared" si="60"/>
        <v>201310apartmentaverage3+_bed_surveyCentral Park/Metrotown</v>
      </c>
      <c r="C3869">
        <v>2013</v>
      </c>
      <c r="D3869">
        <v>10</v>
      </c>
      <c r="E3869" t="s">
        <v>65</v>
      </c>
      <c r="F3869" t="s">
        <v>59</v>
      </c>
      <c r="G3869" t="s">
        <v>56</v>
      </c>
      <c r="H3869" t="s">
        <v>28</v>
      </c>
      <c r="I3869" t="s">
        <v>13</v>
      </c>
    </row>
    <row r="3870" spans="2:9" hidden="1" x14ac:dyDescent="0.2">
      <c r="B3870" t="str">
        <f t="shared" si="60"/>
        <v>201310apartmentaverage3+_bed_surveySoutheast Burnaby</v>
      </c>
      <c r="C3870">
        <v>2013</v>
      </c>
      <c r="D3870">
        <v>10</v>
      </c>
      <c r="E3870" t="s">
        <v>65</v>
      </c>
      <c r="F3870" t="s">
        <v>59</v>
      </c>
      <c r="G3870" t="s">
        <v>56</v>
      </c>
      <c r="H3870" t="s">
        <v>29</v>
      </c>
      <c r="I3870" t="s">
        <v>13</v>
      </c>
    </row>
    <row r="3871" spans="2:9" hidden="1" x14ac:dyDescent="0.2">
      <c r="B3871" t="str">
        <f t="shared" si="60"/>
        <v>201310apartmentaverage3+_bed_surveyNorth Burnaby</v>
      </c>
      <c r="C3871">
        <v>2013</v>
      </c>
      <c r="D3871">
        <v>10</v>
      </c>
      <c r="E3871" t="s">
        <v>65</v>
      </c>
      <c r="F3871" t="s">
        <v>59</v>
      </c>
      <c r="G3871" t="s">
        <v>56</v>
      </c>
      <c r="H3871" t="s">
        <v>31</v>
      </c>
      <c r="I3871" t="s">
        <v>13</v>
      </c>
    </row>
    <row r="3872" spans="2:9" hidden="1" x14ac:dyDescent="0.2">
      <c r="B3872" t="str">
        <f t="shared" si="60"/>
        <v>201310apartmentaverage3+_bed_surveyNew Westminster</v>
      </c>
      <c r="C3872">
        <v>2013</v>
      </c>
      <c r="D3872">
        <v>10</v>
      </c>
      <c r="E3872" t="s">
        <v>65</v>
      </c>
      <c r="F3872" t="s">
        <v>59</v>
      </c>
      <c r="G3872" t="s">
        <v>56</v>
      </c>
      <c r="H3872" t="s">
        <v>32</v>
      </c>
      <c r="I3872" t="s">
        <v>13</v>
      </c>
    </row>
    <row r="3873" spans="2:9" hidden="1" x14ac:dyDescent="0.2">
      <c r="B3873" t="str">
        <f t="shared" si="60"/>
        <v>201310apartmentaverage3+_bed_surveyNorth Vancouver City</v>
      </c>
      <c r="C3873">
        <v>2013</v>
      </c>
      <c r="D3873">
        <v>10</v>
      </c>
      <c r="E3873" t="s">
        <v>65</v>
      </c>
      <c r="F3873" t="s">
        <v>59</v>
      </c>
      <c r="G3873" t="s">
        <v>56</v>
      </c>
      <c r="H3873" t="s">
        <v>60</v>
      </c>
      <c r="I3873" t="s">
        <v>15</v>
      </c>
    </row>
    <row r="3874" spans="2:9" hidden="1" x14ac:dyDescent="0.2">
      <c r="B3874" t="str">
        <f t="shared" si="60"/>
        <v>201310apartmentaverage3+_bed_surveyNorth Vancouver DM</v>
      </c>
      <c r="C3874">
        <v>2013</v>
      </c>
      <c r="D3874">
        <v>10</v>
      </c>
      <c r="E3874" t="s">
        <v>65</v>
      </c>
      <c r="F3874" t="s">
        <v>59</v>
      </c>
      <c r="G3874" t="s">
        <v>56</v>
      </c>
      <c r="H3874" t="s">
        <v>34</v>
      </c>
      <c r="I3874" t="s">
        <v>13</v>
      </c>
    </row>
    <row r="3875" spans="2:9" hidden="1" x14ac:dyDescent="0.2">
      <c r="B3875" t="str">
        <f t="shared" si="60"/>
        <v>201310apartmentaverage3+_bed_surveyWest Vancouver</v>
      </c>
      <c r="C3875">
        <v>2013</v>
      </c>
      <c r="D3875">
        <v>10</v>
      </c>
      <c r="E3875" t="s">
        <v>65</v>
      </c>
      <c r="F3875" t="s">
        <v>59</v>
      </c>
      <c r="G3875" t="s">
        <v>56</v>
      </c>
      <c r="H3875" t="s">
        <v>35</v>
      </c>
      <c r="I3875" t="s">
        <v>18</v>
      </c>
    </row>
    <row r="3876" spans="2:9" hidden="1" x14ac:dyDescent="0.2">
      <c r="B3876" t="str">
        <f t="shared" si="60"/>
        <v>201310apartmentaverage3+_bed_surveyRichmond</v>
      </c>
      <c r="C3876">
        <v>2013</v>
      </c>
      <c r="D3876">
        <v>10</v>
      </c>
      <c r="E3876" t="s">
        <v>65</v>
      </c>
      <c r="F3876" t="s">
        <v>59</v>
      </c>
      <c r="G3876" t="s">
        <v>56</v>
      </c>
      <c r="H3876" t="s">
        <v>36</v>
      </c>
      <c r="I3876" t="s">
        <v>13</v>
      </c>
    </row>
    <row r="3877" spans="2:9" hidden="1" x14ac:dyDescent="0.2">
      <c r="B3877" t="str">
        <f t="shared" si="60"/>
        <v>201310apartmentaverage3+_bed_surveyDelta</v>
      </c>
      <c r="C3877">
        <v>2013</v>
      </c>
      <c r="D3877">
        <v>10</v>
      </c>
      <c r="E3877" t="s">
        <v>65</v>
      </c>
      <c r="F3877" t="s">
        <v>59</v>
      </c>
      <c r="G3877" t="s">
        <v>56</v>
      </c>
      <c r="H3877" t="s">
        <v>37</v>
      </c>
      <c r="I3877" t="s">
        <v>13</v>
      </c>
    </row>
    <row r="3878" spans="2:9" hidden="1" x14ac:dyDescent="0.2">
      <c r="B3878" t="str">
        <f t="shared" si="60"/>
        <v>201310apartmentaverage3+_bed_surveySurrey</v>
      </c>
      <c r="C3878">
        <v>2013</v>
      </c>
      <c r="D3878">
        <v>10</v>
      </c>
      <c r="E3878" t="s">
        <v>65</v>
      </c>
      <c r="F3878" t="s">
        <v>59</v>
      </c>
      <c r="G3878" t="s">
        <v>56</v>
      </c>
      <c r="H3878" t="s">
        <v>38</v>
      </c>
      <c r="I3878" t="s">
        <v>13</v>
      </c>
    </row>
    <row r="3879" spans="2:9" hidden="1" x14ac:dyDescent="0.2">
      <c r="B3879" t="str">
        <f t="shared" si="60"/>
        <v>201310apartmentaverage3+_bed_surveyWhite Rock</v>
      </c>
      <c r="C3879">
        <v>2013</v>
      </c>
      <c r="D3879">
        <v>10</v>
      </c>
      <c r="E3879" t="s">
        <v>65</v>
      </c>
      <c r="F3879" t="s">
        <v>59</v>
      </c>
      <c r="G3879" t="s">
        <v>56</v>
      </c>
      <c r="H3879" t="s">
        <v>39</v>
      </c>
      <c r="I3879" t="s">
        <v>13</v>
      </c>
    </row>
    <row r="3880" spans="2:9" hidden="1" x14ac:dyDescent="0.2">
      <c r="B3880" t="str">
        <f t="shared" si="60"/>
        <v>201310apartmentaverage3+_bed_surveyLangley City and Langley DM</v>
      </c>
      <c r="C3880">
        <v>2013</v>
      </c>
      <c r="D3880">
        <v>10</v>
      </c>
      <c r="E3880" t="s">
        <v>65</v>
      </c>
      <c r="F3880" t="s">
        <v>59</v>
      </c>
      <c r="G3880" t="s">
        <v>56</v>
      </c>
      <c r="H3880" t="s">
        <v>40</v>
      </c>
      <c r="I3880" t="s">
        <v>13</v>
      </c>
    </row>
    <row r="3881" spans="2:9" hidden="1" x14ac:dyDescent="0.2">
      <c r="B3881" t="str">
        <f t="shared" si="60"/>
        <v>201310apartmentaverage3+_bed_surveyTri-Cities</v>
      </c>
      <c r="C3881">
        <v>2013</v>
      </c>
      <c r="D3881">
        <v>10</v>
      </c>
      <c r="E3881" t="s">
        <v>65</v>
      </c>
      <c r="F3881" t="s">
        <v>59</v>
      </c>
      <c r="G3881" t="s">
        <v>56</v>
      </c>
      <c r="H3881" t="s">
        <v>41</v>
      </c>
      <c r="I3881" t="s">
        <v>13</v>
      </c>
    </row>
    <row r="3882" spans="2:9" hidden="1" x14ac:dyDescent="0.2">
      <c r="B3882" t="str">
        <f t="shared" si="60"/>
        <v>201310apartmentaverage3+_bed_surveyMaple Ridge/Pitt Meadows</v>
      </c>
      <c r="C3882">
        <v>2013</v>
      </c>
      <c r="D3882">
        <v>10</v>
      </c>
      <c r="E3882" t="s">
        <v>65</v>
      </c>
      <c r="F3882" t="s">
        <v>59</v>
      </c>
      <c r="G3882" t="s">
        <v>56</v>
      </c>
      <c r="H3882" t="s">
        <v>42</v>
      </c>
      <c r="I3882" t="s">
        <v>13</v>
      </c>
    </row>
    <row r="3883" spans="2:9" hidden="1" x14ac:dyDescent="0.2">
      <c r="B3883" t="str">
        <f t="shared" si="60"/>
        <v>201310apartmentaverage3+_bed_surveyVancouver</v>
      </c>
      <c r="C3883">
        <v>2013</v>
      </c>
      <c r="D3883">
        <v>10</v>
      </c>
      <c r="E3883" t="s">
        <v>65</v>
      </c>
      <c r="F3883" t="s">
        <v>59</v>
      </c>
      <c r="G3883" t="s">
        <v>56</v>
      </c>
      <c r="H3883" t="s">
        <v>43</v>
      </c>
      <c r="I3883" t="s">
        <v>13</v>
      </c>
    </row>
    <row r="3884" spans="2:9" hidden="1" x14ac:dyDescent="0.2">
      <c r="B3884" t="str">
        <f t="shared" si="60"/>
        <v>201210apartmentaverage3+_bed_surveyWest End/Stanley Park</v>
      </c>
      <c r="C3884">
        <v>2012</v>
      </c>
      <c r="D3884">
        <v>10</v>
      </c>
      <c r="E3884" t="s">
        <v>65</v>
      </c>
      <c r="F3884" t="s">
        <v>59</v>
      </c>
      <c r="G3884" t="s">
        <v>56</v>
      </c>
      <c r="H3884" t="s">
        <v>12</v>
      </c>
      <c r="I3884" t="s">
        <v>13</v>
      </c>
    </row>
    <row r="3885" spans="2:9" hidden="1" x14ac:dyDescent="0.2">
      <c r="B3885" t="str">
        <f t="shared" si="60"/>
        <v>201210apartmentaverage3+_bed_surveyEnglish Bay</v>
      </c>
      <c r="C3885">
        <v>2012</v>
      </c>
      <c r="D3885">
        <v>10</v>
      </c>
      <c r="E3885" t="s">
        <v>65</v>
      </c>
      <c r="F3885" t="s">
        <v>59</v>
      </c>
      <c r="G3885" t="s">
        <v>56</v>
      </c>
      <c r="H3885" t="s">
        <v>16</v>
      </c>
      <c r="I3885" t="s">
        <v>13</v>
      </c>
    </row>
    <row r="3886" spans="2:9" hidden="1" x14ac:dyDescent="0.2">
      <c r="B3886" t="str">
        <f t="shared" si="60"/>
        <v>201210apartmentaverage3+_bed_surveyDowntown</v>
      </c>
      <c r="C3886">
        <v>2012</v>
      </c>
      <c r="D3886">
        <v>10</v>
      </c>
      <c r="E3886" t="s">
        <v>65</v>
      </c>
      <c r="F3886" t="s">
        <v>59</v>
      </c>
      <c r="G3886" t="s">
        <v>56</v>
      </c>
      <c r="H3886" t="s">
        <v>17</v>
      </c>
      <c r="I3886" t="s">
        <v>13</v>
      </c>
    </row>
    <row r="3887" spans="2:9" hidden="1" x14ac:dyDescent="0.2">
      <c r="B3887" t="str">
        <f t="shared" si="60"/>
        <v>201210apartmentaverage3+_bed_surveySouth Granville/Oak</v>
      </c>
      <c r="C3887">
        <v>2012</v>
      </c>
      <c r="D3887">
        <v>10</v>
      </c>
      <c r="E3887" t="s">
        <v>65</v>
      </c>
      <c r="F3887" t="s">
        <v>59</v>
      </c>
      <c r="G3887" t="s">
        <v>56</v>
      </c>
      <c r="H3887" t="s">
        <v>19</v>
      </c>
      <c r="I3887" t="s">
        <v>13</v>
      </c>
    </row>
    <row r="3888" spans="2:9" hidden="1" x14ac:dyDescent="0.2">
      <c r="B3888" t="str">
        <f t="shared" si="60"/>
        <v>201210apartmentaverage3+_bed_surveyKitsilano/Point Grey</v>
      </c>
      <c r="C3888">
        <v>2012</v>
      </c>
      <c r="D3888">
        <v>10</v>
      </c>
      <c r="E3888" t="s">
        <v>65</v>
      </c>
      <c r="F3888" t="s">
        <v>59</v>
      </c>
      <c r="G3888" t="s">
        <v>56</v>
      </c>
      <c r="H3888" t="s">
        <v>20</v>
      </c>
    </row>
    <row r="3889" spans="2:9" hidden="1" x14ac:dyDescent="0.2">
      <c r="B3889" t="str">
        <f t="shared" si="60"/>
        <v>201210apartmentaverage3+_bed_surveyWestside/Kerrisdale</v>
      </c>
      <c r="C3889">
        <v>2012</v>
      </c>
      <c r="D3889">
        <v>10</v>
      </c>
      <c r="E3889" t="s">
        <v>65</v>
      </c>
      <c r="F3889" t="s">
        <v>59</v>
      </c>
      <c r="G3889" t="s">
        <v>56</v>
      </c>
      <c r="H3889" t="s">
        <v>21</v>
      </c>
      <c r="I3889" t="s">
        <v>15</v>
      </c>
    </row>
    <row r="3890" spans="2:9" hidden="1" x14ac:dyDescent="0.2">
      <c r="B3890" t="str">
        <f t="shared" si="60"/>
        <v>201210apartmentaverage3+_bed_surveyMarpole</v>
      </c>
      <c r="C3890">
        <v>2012</v>
      </c>
      <c r="D3890">
        <v>10</v>
      </c>
      <c r="E3890" t="s">
        <v>65</v>
      </c>
      <c r="F3890" t="s">
        <v>59</v>
      </c>
      <c r="G3890" t="s">
        <v>56</v>
      </c>
      <c r="H3890" t="s">
        <v>23</v>
      </c>
      <c r="I3890" t="s">
        <v>15</v>
      </c>
    </row>
    <row r="3891" spans="2:9" hidden="1" x14ac:dyDescent="0.2">
      <c r="B3891" t="str">
        <f t="shared" si="60"/>
        <v>201210apartmentaverage3+_bed_surveyMount Pleasant/Renfrew Heights</v>
      </c>
      <c r="C3891">
        <v>2012</v>
      </c>
      <c r="D3891">
        <v>10</v>
      </c>
      <c r="E3891" t="s">
        <v>65</v>
      </c>
      <c r="F3891" t="s">
        <v>59</v>
      </c>
      <c r="G3891" t="s">
        <v>56</v>
      </c>
      <c r="H3891" t="s">
        <v>24</v>
      </c>
      <c r="I3891" t="s">
        <v>18</v>
      </c>
    </row>
    <row r="3892" spans="2:9" hidden="1" x14ac:dyDescent="0.2">
      <c r="B3892" t="str">
        <f t="shared" si="60"/>
        <v>201210apartmentaverage3+_bed_surveyEast Hastings</v>
      </c>
      <c r="C3892">
        <v>2012</v>
      </c>
      <c r="D3892">
        <v>10</v>
      </c>
      <c r="E3892" t="s">
        <v>65</v>
      </c>
      <c r="F3892" t="s">
        <v>59</v>
      </c>
      <c r="G3892" t="s">
        <v>56</v>
      </c>
      <c r="H3892" t="s">
        <v>25</v>
      </c>
      <c r="I3892" t="s">
        <v>15</v>
      </c>
    </row>
    <row r="3893" spans="2:9" hidden="1" x14ac:dyDescent="0.2">
      <c r="B3893" t="str">
        <f t="shared" si="60"/>
        <v>201210apartmentaverage3+_bed_surveySoutheast Vancouver</v>
      </c>
      <c r="C3893">
        <v>2012</v>
      </c>
      <c r="D3893">
        <v>10</v>
      </c>
      <c r="E3893" t="s">
        <v>65</v>
      </c>
      <c r="F3893" t="s">
        <v>59</v>
      </c>
      <c r="G3893" t="s">
        <v>56</v>
      </c>
      <c r="H3893" t="s">
        <v>26</v>
      </c>
      <c r="I3893" t="s">
        <v>13</v>
      </c>
    </row>
    <row r="3894" spans="2:9" hidden="1" x14ac:dyDescent="0.2">
      <c r="B3894" t="str">
        <f t="shared" si="60"/>
        <v>201210apartmentaverage3+_bed_surveyUniversity Endowment Lands</v>
      </c>
      <c r="C3894">
        <v>2012</v>
      </c>
      <c r="D3894">
        <v>10</v>
      </c>
      <c r="E3894" t="s">
        <v>65</v>
      </c>
      <c r="F3894" t="s">
        <v>59</v>
      </c>
      <c r="G3894" t="s">
        <v>56</v>
      </c>
      <c r="H3894" t="s">
        <v>27</v>
      </c>
      <c r="I3894" t="s">
        <v>13</v>
      </c>
    </row>
    <row r="3895" spans="2:9" hidden="1" x14ac:dyDescent="0.2">
      <c r="B3895" t="str">
        <f t="shared" si="60"/>
        <v>201210apartmentaverage3+_bed_surveyCentral Park/Metrotown</v>
      </c>
      <c r="C3895">
        <v>2012</v>
      </c>
      <c r="D3895">
        <v>10</v>
      </c>
      <c r="E3895" t="s">
        <v>65</v>
      </c>
      <c r="F3895" t="s">
        <v>59</v>
      </c>
      <c r="G3895" t="s">
        <v>56</v>
      </c>
      <c r="H3895" t="s">
        <v>28</v>
      </c>
      <c r="I3895" t="s">
        <v>15</v>
      </c>
    </row>
    <row r="3896" spans="2:9" hidden="1" x14ac:dyDescent="0.2">
      <c r="B3896" t="str">
        <f t="shared" si="60"/>
        <v>201210apartmentaverage3+_bed_surveySoutheast Burnaby</v>
      </c>
      <c r="C3896">
        <v>2012</v>
      </c>
      <c r="D3896">
        <v>10</v>
      </c>
      <c r="E3896" t="s">
        <v>65</v>
      </c>
      <c r="F3896" t="s">
        <v>59</v>
      </c>
      <c r="G3896" t="s">
        <v>56</v>
      </c>
      <c r="H3896" t="s">
        <v>29</v>
      </c>
      <c r="I3896" t="s">
        <v>13</v>
      </c>
    </row>
    <row r="3897" spans="2:9" hidden="1" x14ac:dyDescent="0.2">
      <c r="B3897" t="str">
        <f t="shared" si="60"/>
        <v>201210apartmentaverage3+_bed_surveyNorth Burnaby</v>
      </c>
      <c r="C3897">
        <v>2012</v>
      </c>
      <c r="D3897">
        <v>10</v>
      </c>
      <c r="E3897" t="s">
        <v>65</v>
      </c>
      <c r="F3897" t="s">
        <v>59</v>
      </c>
      <c r="G3897" t="s">
        <v>56</v>
      </c>
      <c r="H3897" t="s">
        <v>31</v>
      </c>
      <c r="I3897" t="s">
        <v>13</v>
      </c>
    </row>
    <row r="3898" spans="2:9" hidden="1" x14ac:dyDescent="0.2">
      <c r="B3898" t="str">
        <f t="shared" si="60"/>
        <v>201210apartmentaverage3+_bed_surveyNew Westminster</v>
      </c>
      <c r="C3898">
        <v>2012</v>
      </c>
      <c r="D3898">
        <v>10</v>
      </c>
      <c r="E3898" t="s">
        <v>65</v>
      </c>
      <c r="F3898" t="s">
        <v>59</v>
      </c>
      <c r="G3898" t="s">
        <v>56</v>
      </c>
      <c r="H3898" t="s">
        <v>32</v>
      </c>
      <c r="I3898" t="s">
        <v>13</v>
      </c>
    </row>
    <row r="3899" spans="2:9" hidden="1" x14ac:dyDescent="0.2">
      <c r="B3899" t="str">
        <f t="shared" si="60"/>
        <v>201210apartmentaverage3+_bed_surveyNorth Vancouver City</v>
      </c>
      <c r="C3899">
        <v>2012</v>
      </c>
      <c r="D3899">
        <v>10</v>
      </c>
      <c r="E3899" t="s">
        <v>65</v>
      </c>
      <c r="F3899" t="s">
        <v>59</v>
      </c>
      <c r="G3899" t="s">
        <v>56</v>
      </c>
      <c r="H3899" t="s">
        <v>60</v>
      </c>
      <c r="I3899" t="s">
        <v>15</v>
      </c>
    </row>
    <row r="3900" spans="2:9" hidden="1" x14ac:dyDescent="0.2">
      <c r="B3900" t="str">
        <f t="shared" si="60"/>
        <v>201210apartmentaverage3+_bed_surveyNorth Vancouver DM</v>
      </c>
      <c r="C3900">
        <v>2012</v>
      </c>
      <c r="D3900">
        <v>10</v>
      </c>
      <c r="E3900" t="s">
        <v>65</v>
      </c>
      <c r="F3900" t="s">
        <v>59</v>
      </c>
      <c r="G3900" t="s">
        <v>56</v>
      </c>
      <c r="H3900" t="s">
        <v>34</v>
      </c>
      <c r="I3900" t="s">
        <v>13</v>
      </c>
    </row>
    <row r="3901" spans="2:9" hidden="1" x14ac:dyDescent="0.2">
      <c r="B3901" t="str">
        <f t="shared" si="60"/>
        <v>201210apartmentaverage3+_bed_surveyWest Vancouver</v>
      </c>
      <c r="C3901">
        <v>2012</v>
      </c>
      <c r="D3901">
        <v>10</v>
      </c>
      <c r="E3901" t="s">
        <v>65</v>
      </c>
      <c r="F3901" t="s">
        <v>59</v>
      </c>
      <c r="G3901" t="s">
        <v>56</v>
      </c>
      <c r="H3901" t="s">
        <v>35</v>
      </c>
      <c r="I3901" t="s">
        <v>13</v>
      </c>
    </row>
    <row r="3902" spans="2:9" hidden="1" x14ac:dyDescent="0.2">
      <c r="B3902" t="str">
        <f t="shared" si="60"/>
        <v>201210apartmentaverage3+_bed_surveyRichmond</v>
      </c>
      <c r="C3902">
        <v>2012</v>
      </c>
      <c r="D3902">
        <v>10</v>
      </c>
      <c r="E3902" t="s">
        <v>65</v>
      </c>
      <c r="F3902" t="s">
        <v>59</v>
      </c>
      <c r="G3902" t="s">
        <v>56</v>
      </c>
      <c r="H3902" t="s">
        <v>36</v>
      </c>
      <c r="I3902" t="s">
        <v>13</v>
      </c>
    </row>
    <row r="3903" spans="2:9" hidden="1" x14ac:dyDescent="0.2">
      <c r="B3903" t="str">
        <f t="shared" si="60"/>
        <v>201210apartmentaverage3+_bed_surveyDelta</v>
      </c>
      <c r="C3903">
        <v>2012</v>
      </c>
      <c r="D3903">
        <v>10</v>
      </c>
      <c r="E3903" t="s">
        <v>65</v>
      </c>
      <c r="F3903" t="s">
        <v>59</v>
      </c>
      <c r="G3903" t="s">
        <v>56</v>
      </c>
      <c r="H3903" t="s">
        <v>37</v>
      </c>
      <c r="I3903" t="s">
        <v>13</v>
      </c>
    </row>
    <row r="3904" spans="2:9" hidden="1" x14ac:dyDescent="0.2">
      <c r="B3904" t="str">
        <f t="shared" si="60"/>
        <v>201210apartmentaverage3+_bed_surveySurrey</v>
      </c>
      <c r="C3904">
        <v>2012</v>
      </c>
      <c r="D3904">
        <v>10</v>
      </c>
      <c r="E3904" t="s">
        <v>65</v>
      </c>
      <c r="F3904" t="s">
        <v>59</v>
      </c>
      <c r="G3904" t="s">
        <v>56</v>
      </c>
      <c r="H3904" t="s">
        <v>38</v>
      </c>
      <c r="I3904" t="s">
        <v>13</v>
      </c>
    </row>
    <row r="3905" spans="2:9" hidden="1" x14ac:dyDescent="0.2">
      <c r="B3905" t="str">
        <f t="shared" si="60"/>
        <v>201210apartmentaverage3+_bed_surveyWhite Rock</v>
      </c>
      <c r="C3905">
        <v>2012</v>
      </c>
      <c r="D3905">
        <v>10</v>
      </c>
      <c r="E3905" t="s">
        <v>65</v>
      </c>
      <c r="F3905" t="s">
        <v>59</v>
      </c>
      <c r="G3905" t="s">
        <v>56</v>
      </c>
      <c r="H3905" t="s">
        <v>39</v>
      </c>
      <c r="I3905" t="s">
        <v>13</v>
      </c>
    </row>
    <row r="3906" spans="2:9" hidden="1" x14ac:dyDescent="0.2">
      <c r="B3906" t="str">
        <f t="shared" si="60"/>
        <v>201210apartmentaverage3+_bed_surveyLangley City and Langley DM</v>
      </c>
      <c r="C3906">
        <v>2012</v>
      </c>
      <c r="D3906">
        <v>10</v>
      </c>
      <c r="E3906" t="s">
        <v>65</v>
      </c>
      <c r="F3906" t="s">
        <v>59</v>
      </c>
      <c r="G3906" t="s">
        <v>56</v>
      </c>
      <c r="H3906" t="s">
        <v>40</v>
      </c>
      <c r="I3906" t="s">
        <v>13</v>
      </c>
    </row>
    <row r="3907" spans="2:9" hidden="1" x14ac:dyDescent="0.2">
      <c r="B3907" t="str">
        <f t="shared" si="60"/>
        <v>201210apartmentaverage3+_bed_surveyTri-Cities</v>
      </c>
      <c r="C3907">
        <v>2012</v>
      </c>
      <c r="D3907">
        <v>10</v>
      </c>
      <c r="E3907" t="s">
        <v>65</v>
      </c>
      <c r="F3907" t="s">
        <v>59</v>
      </c>
      <c r="G3907" t="s">
        <v>56</v>
      </c>
      <c r="H3907" t="s">
        <v>41</v>
      </c>
      <c r="I3907" t="s">
        <v>13</v>
      </c>
    </row>
    <row r="3908" spans="2:9" hidden="1" x14ac:dyDescent="0.2">
      <c r="B3908" t="str">
        <f t="shared" si="60"/>
        <v>201210apartmentaverage3+_bed_surveyMaple Ridge/Pitt Meadows</v>
      </c>
      <c r="C3908">
        <v>2012</v>
      </c>
      <c r="D3908">
        <v>10</v>
      </c>
      <c r="E3908" t="s">
        <v>65</v>
      </c>
      <c r="F3908" t="s">
        <v>59</v>
      </c>
      <c r="G3908" t="s">
        <v>56</v>
      </c>
      <c r="H3908" t="s">
        <v>42</v>
      </c>
      <c r="I3908" t="s">
        <v>13</v>
      </c>
    </row>
    <row r="3909" spans="2:9" hidden="1" x14ac:dyDescent="0.2">
      <c r="B3909" t="str">
        <f t="shared" si="60"/>
        <v>201210apartmentaverage3+_bed_surveyVancouver</v>
      </c>
      <c r="C3909">
        <v>2012</v>
      </c>
      <c r="D3909">
        <v>10</v>
      </c>
      <c r="E3909" t="s">
        <v>65</v>
      </c>
      <c r="F3909" t="s">
        <v>59</v>
      </c>
      <c r="G3909" t="s">
        <v>56</v>
      </c>
      <c r="H3909" t="s">
        <v>43</v>
      </c>
      <c r="I3909" t="s">
        <v>13</v>
      </c>
    </row>
    <row r="3910" spans="2:9" hidden="1" x14ac:dyDescent="0.2">
      <c r="B3910" t="str">
        <f t="shared" ref="B3910:B3973" si="61">C3910&amp;D3910&amp;E3910&amp;F3910&amp;G3910&amp;H3910</f>
        <v>201110apartmentaverage3+_bed_surveyWest End/Stanley Park</v>
      </c>
      <c r="C3910">
        <v>2011</v>
      </c>
      <c r="D3910">
        <v>10</v>
      </c>
      <c r="E3910" t="s">
        <v>65</v>
      </c>
      <c r="F3910" t="s">
        <v>59</v>
      </c>
      <c r="G3910" t="s">
        <v>56</v>
      </c>
      <c r="H3910" t="s">
        <v>12</v>
      </c>
      <c r="I3910" t="s">
        <v>13</v>
      </c>
    </row>
    <row r="3911" spans="2:9" hidden="1" x14ac:dyDescent="0.2">
      <c r="B3911" t="str">
        <f t="shared" si="61"/>
        <v>201110apartmentaverage3+_bed_surveyEnglish Bay</v>
      </c>
      <c r="C3911">
        <v>2011</v>
      </c>
      <c r="D3911">
        <v>10</v>
      </c>
      <c r="E3911" t="s">
        <v>65</v>
      </c>
      <c r="F3911" t="s">
        <v>59</v>
      </c>
      <c r="G3911" t="s">
        <v>56</v>
      </c>
      <c r="H3911" t="s">
        <v>16</v>
      </c>
      <c r="I3911" t="s">
        <v>13</v>
      </c>
    </row>
    <row r="3912" spans="2:9" hidden="1" x14ac:dyDescent="0.2">
      <c r="B3912" t="str">
        <f t="shared" si="61"/>
        <v>201110apartmentaverage3+_bed_surveyDowntown</v>
      </c>
      <c r="C3912">
        <v>2011</v>
      </c>
      <c r="D3912">
        <v>10</v>
      </c>
      <c r="E3912" t="s">
        <v>65</v>
      </c>
      <c r="F3912" t="s">
        <v>59</v>
      </c>
      <c r="G3912" t="s">
        <v>56</v>
      </c>
      <c r="H3912" t="s">
        <v>17</v>
      </c>
      <c r="I3912" t="s">
        <v>13</v>
      </c>
    </row>
    <row r="3913" spans="2:9" hidden="1" x14ac:dyDescent="0.2">
      <c r="B3913" t="str">
        <f t="shared" si="61"/>
        <v>201110apartmentaverage3+_bed_surveySouth Granville/Oak</v>
      </c>
      <c r="C3913">
        <v>2011</v>
      </c>
      <c r="D3913">
        <v>10</v>
      </c>
      <c r="E3913" t="s">
        <v>65</v>
      </c>
      <c r="F3913" t="s">
        <v>59</v>
      </c>
      <c r="G3913" t="s">
        <v>56</v>
      </c>
      <c r="H3913" t="s">
        <v>19</v>
      </c>
      <c r="I3913" t="s">
        <v>15</v>
      </c>
    </row>
    <row r="3914" spans="2:9" hidden="1" x14ac:dyDescent="0.2">
      <c r="B3914" t="str">
        <f t="shared" si="61"/>
        <v>201110apartmentaverage3+_bed_surveyKitsilano/Point Grey</v>
      </c>
      <c r="C3914">
        <v>2011</v>
      </c>
      <c r="D3914">
        <v>10</v>
      </c>
      <c r="E3914" t="s">
        <v>65</v>
      </c>
      <c r="F3914" t="s">
        <v>59</v>
      </c>
      <c r="G3914" t="s">
        <v>56</v>
      </c>
      <c r="H3914" t="s">
        <v>20</v>
      </c>
      <c r="I3914" t="s">
        <v>18</v>
      </c>
    </row>
    <row r="3915" spans="2:9" hidden="1" x14ac:dyDescent="0.2">
      <c r="B3915" t="str">
        <f t="shared" si="61"/>
        <v>201110apartmentaverage3+_bed_surveyWestside/Kerrisdale</v>
      </c>
      <c r="C3915">
        <v>2011</v>
      </c>
      <c r="D3915">
        <v>10</v>
      </c>
      <c r="E3915" t="s">
        <v>65</v>
      </c>
      <c r="F3915" t="s">
        <v>59</v>
      </c>
      <c r="G3915" t="s">
        <v>56</v>
      </c>
      <c r="H3915" t="s">
        <v>21</v>
      </c>
      <c r="I3915" t="s">
        <v>13</v>
      </c>
    </row>
    <row r="3916" spans="2:9" hidden="1" x14ac:dyDescent="0.2">
      <c r="B3916" t="str">
        <f t="shared" si="61"/>
        <v>201110apartmentaverage3+_bed_surveyMarpole</v>
      </c>
      <c r="C3916">
        <v>2011</v>
      </c>
      <c r="D3916">
        <v>10</v>
      </c>
      <c r="E3916" t="s">
        <v>65</v>
      </c>
      <c r="F3916" t="s">
        <v>59</v>
      </c>
      <c r="G3916" t="s">
        <v>56</v>
      </c>
      <c r="H3916" t="s">
        <v>23</v>
      </c>
      <c r="I3916" t="s">
        <v>15</v>
      </c>
    </row>
    <row r="3917" spans="2:9" hidden="1" x14ac:dyDescent="0.2">
      <c r="B3917" t="str">
        <f t="shared" si="61"/>
        <v>201110apartmentaverage3+_bed_surveyMount Pleasant/Renfrew Heights</v>
      </c>
      <c r="C3917">
        <v>2011</v>
      </c>
      <c r="D3917">
        <v>10</v>
      </c>
      <c r="E3917" t="s">
        <v>65</v>
      </c>
      <c r="F3917" t="s">
        <v>59</v>
      </c>
      <c r="G3917" t="s">
        <v>56</v>
      </c>
      <c r="H3917" t="s">
        <v>24</v>
      </c>
      <c r="I3917" t="s">
        <v>18</v>
      </c>
    </row>
    <row r="3918" spans="2:9" hidden="1" x14ac:dyDescent="0.2">
      <c r="B3918" t="str">
        <f t="shared" si="61"/>
        <v>201110apartmentaverage3+_bed_surveyEast Hastings</v>
      </c>
      <c r="C3918">
        <v>2011</v>
      </c>
      <c r="D3918">
        <v>10</v>
      </c>
      <c r="E3918" t="s">
        <v>65</v>
      </c>
      <c r="F3918" t="s">
        <v>59</v>
      </c>
      <c r="G3918" t="s">
        <v>56</v>
      </c>
      <c r="H3918" t="s">
        <v>25</v>
      </c>
      <c r="I3918" t="s">
        <v>13</v>
      </c>
    </row>
    <row r="3919" spans="2:9" hidden="1" x14ac:dyDescent="0.2">
      <c r="B3919" t="str">
        <f t="shared" si="61"/>
        <v>201110apartmentaverage3+_bed_surveySoutheast Vancouver</v>
      </c>
      <c r="C3919">
        <v>2011</v>
      </c>
      <c r="D3919">
        <v>10</v>
      </c>
      <c r="E3919" t="s">
        <v>65</v>
      </c>
      <c r="F3919" t="s">
        <v>59</v>
      </c>
      <c r="G3919" t="s">
        <v>56</v>
      </c>
      <c r="H3919" t="s">
        <v>26</v>
      </c>
      <c r="I3919" t="s">
        <v>13</v>
      </c>
    </row>
    <row r="3920" spans="2:9" hidden="1" x14ac:dyDescent="0.2">
      <c r="B3920" t="str">
        <f t="shared" si="61"/>
        <v>201110apartmentaverage3+_bed_surveyUniversity Endowment Lands</v>
      </c>
      <c r="C3920">
        <v>2011</v>
      </c>
      <c r="D3920">
        <v>10</v>
      </c>
      <c r="E3920" t="s">
        <v>65</v>
      </c>
      <c r="F3920" t="s">
        <v>59</v>
      </c>
      <c r="G3920" t="s">
        <v>56</v>
      </c>
      <c r="H3920" t="s">
        <v>27</v>
      </c>
      <c r="I3920" t="s">
        <v>13</v>
      </c>
    </row>
    <row r="3921" spans="2:9" hidden="1" x14ac:dyDescent="0.2">
      <c r="B3921" t="str">
        <f t="shared" si="61"/>
        <v>201110apartmentaverage3+_bed_surveyCentral Park/Metrotown</v>
      </c>
      <c r="C3921">
        <v>2011</v>
      </c>
      <c r="D3921">
        <v>10</v>
      </c>
      <c r="E3921" t="s">
        <v>65</v>
      </c>
      <c r="F3921" t="s">
        <v>59</v>
      </c>
      <c r="G3921" t="s">
        <v>56</v>
      </c>
      <c r="H3921" t="s">
        <v>28</v>
      </c>
      <c r="I3921" t="s">
        <v>13</v>
      </c>
    </row>
    <row r="3922" spans="2:9" hidden="1" x14ac:dyDescent="0.2">
      <c r="B3922" t="str">
        <f t="shared" si="61"/>
        <v>201110apartmentaverage3+_bed_surveySoutheast Burnaby</v>
      </c>
      <c r="C3922">
        <v>2011</v>
      </c>
      <c r="D3922">
        <v>10</v>
      </c>
      <c r="E3922" t="s">
        <v>65</v>
      </c>
      <c r="F3922" t="s">
        <v>59</v>
      </c>
      <c r="G3922" t="s">
        <v>56</v>
      </c>
      <c r="H3922" t="s">
        <v>29</v>
      </c>
      <c r="I3922" t="s">
        <v>13</v>
      </c>
    </row>
    <row r="3923" spans="2:9" hidden="1" x14ac:dyDescent="0.2">
      <c r="B3923" t="str">
        <f t="shared" si="61"/>
        <v>201110apartmentaverage3+_bed_surveyNorth Burnaby</v>
      </c>
      <c r="C3923">
        <v>2011</v>
      </c>
      <c r="D3923">
        <v>10</v>
      </c>
      <c r="E3923" t="s">
        <v>65</v>
      </c>
      <c r="F3923" t="s">
        <v>59</v>
      </c>
      <c r="G3923" t="s">
        <v>56</v>
      </c>
      <c r="H3923" t="s">
        <v>31</v>
      </c>
      <c r="I3923" t="s">
        <v>13</v>
      </c>
    </row>
    <row r="3924" spans="2:9" hidden="1" x14ac:dyDescent="0.2">
      <c r="B3924" t="str">
        <f t="shared" si="61"/>
        <v>201110apartmentaverage3+_bed_surveyNew Westminster</v>
      </c>
      <c r="C3924">
        <v>2011</v>
      </c>
      <c r="D3924">
        <v>10</v>
      </c>
      <c r="E3924" t="s">
        <v>65</v>
      </c>
      <c r="F3924" t="s">
        <v>59</v>
      </c>
      <c r="G3924" t="s">
        <v>56</v>
      </c>
      <c r="H3924" t="s">
        <v>32</v>
      </c>
      <c r="I3924" t="s">
        <v>13</v>
      </c>
    </row>
    <row r="3925" spans="2:9" hidden="1" x14ac:dyDescent="0.2">
      <c r="B3925" t="str">
        <f t="shared" si="61"/>
        <v>201110apartmentaverage3+_bed_surveyNorth Vancouver City</v>
      </c>
      <c r="C3925">
        <v>2011</v>
      </c>
      <c r="D3925">
        <v>10</v>
      </c>
      <c r="E3925" t="s">
        <v>65</v>
      </c>
      <c r="F3925" t="s">
        <v>59</v>
      </c>
      <c r="G3925" t="s">
        <v>56</v>
      </c>
      <c r="H3925" t="s">
        <v>60</v>
      </c>
      <c r="I3925" t="s">
        <v>13</v>
      </c>
    </row>
    <row r="3926" spans="2:9" hidden="1" x14ac:dyDescent="0.2">
      <c r="B3926" t="str">
        <f t="shared" si="61"/>
        <v>201110apartmentaverage3+_bed_surveyNorth Vancouver DM</v>
      </c>
      <c r="C3926">
        <v>2011</v>
      </c>
      <c r="D3926">
        <v>10</v>
      </c>
      <c r="E3926" t="s">
        <v>65</v>
      </c>
      <c r="F3926" t="s">
        <v>59</v>
      </c>
      <c r="G3926" t="s">
        <v>56</v>
      </c>
      <c r="H3926" t="s">
        <v>34</v>
      </c>
      <c r="I3926" t="s">
        <v>13</v>
      </c>
    </row>
    <row r="3927" spans="2:9" hidden="1" x14ac:dyDescent="0.2">
      <c r="B3927" t="str">
        <f t="shared" si="61"/>
        <v>201110apartmentaverage3+_bed_surveyWest Vancouver</v>
      </c>
      <c r="C3927">
        <v>2011</v>
      </c>
      <c r="D3927">
        <v>10</v>
      </c>
      <c r="E3927" t="s">
        <v>65</v>
      </c>
      <c r="F3927" t="s">
        <v>59</v>
      </c>
      <c r="G3927" t="s">
        <v>56</v>
      </c>
      <c r="H3927" t="s">
        <v>35</v>
      </c>
      <c r="I3927" t="s">
        <v>13</v>
      </c>
    </row>
    <row r="3928" spans="2:9" hidden="1" x14ac:dyDescent="0.2">
      <c r="B3928" t="str">
        <f t="shared" si="61"/>
        <v>201110apartmentaverage3+_bed_surveyRichmond</v>
      </c>
      <c r="C3928">
        <v>2011</v>
      </c>
      <c r="D3928">
        <v>10</v>
      </c>
      <c r="E3928" t="s">
        <v>65</v>
      </c>
      <c r="F3928" t="s">
        <v>59</v>
      </c>
      <c r="G3928" t="s">
        <v>56</v>
      </c>
      <c r="H3928" t="s">
        <v>36</v>
      </c>
      <c r="I3928" t="s">
        <v>13</v>
      </c>
    </row>
    <row r="3929" spans="2:9" hidden="1" x14ac:dyDescent="0.2">
      <c r="B3929" t="str">
        <f t="shared" si="61"/>
        <v>201110apartmentaverage3+_bed_surveyDelta</v>
      </c>
      <c r="C3929">
        <v>2011</v>
      </c>
      <c r="D3929">
        <v>10</v>
      </c>
      <c r="E3929" t="s">
        <v>65</v>
      </c>
      <c r="F3929" t="s">
        <v>59</v>
      </c>
      <c r="G3929" t="s">
        <v>56</v>
      </c>
      <c r="H3929" t="s">
        <v>37</v>
      </c>
      <c r="I3929" t="s">
        <v>13</v>
      </c>
    </row>
    <row r="3930" spans="2:9" hidden="1" x14ac:dyDescent="0.2">
      <c r="B3930" t="str">
        <f t="shared" si="61"/>
        <v>201110apartmentaverage3+_bed_surveySurrey</v>
      </c>
      <c r="C3930">
        <v>2011</v>
      </c>
      <c r="D3930">
        <v>10</v>
      </c>
      <c r="E3930" t="s">
        <v>65</v>
      </c>
      <c r="F3930" t="s">
        <v>59</v>
      </c>
      <c r="G3930" t="s">
        <v>56</v>
      </c>
      <c r="H3930" t="s">
        <v>38</v>
      </c>
      <c r="I3930" t="s">
        <v>13</v>
      </c>
    </row>
    <row r="3931" spans="2:9" hidden="1" x14ac:dyDescent="0.2">
      <c r="B3931" t="str">
        <f t="shared" si="61"/>
        <v>201110apartmentaverage3+_bed_surveyWhite Rock</v>
      </c>
      <c r="C3931">
        <v>2011</v>
      </c>
      <c r="D3931">
        <v>10</v>
      </c>
      <c r="E3931" t="s">
        <v>65</v>
      </c>
      <c r="F3931" t="s">
        <v>59</v>
      </c>
      <c r="G3931" t="s">
        <v>56</v>
      </c>
      <c r="H3931" t="s">
        <v>39</v>
      </c>
      <c r="I3931" t="s">
        <v>13</v>
      </c>
    </row>
    <row r="3932" spans="2:9" hidden="1" x14ac:dyDescent="0.2">
      <c r="B3932" t="str">
        <f t="shared" si="61"/>
        <v>201110apartmentaverage3+_bed_surveyLangley City and Langley DM</v>
      </c>
      <c r="C3932">
        <v>2011</v>
      </c>
      <c r="D3932">
        <v>10</v>
      </c>
      <c r="E3932" t="s">
        <v>65</v>
      </c>
      <c r="F3932" t="s">
        <v>59</v>
      </c>
      <c r="G3932" t="s">
        <v>56</v>
      </c>
      <c r="H3932" t="s">
        <v>40</v>
      </c>
      <c r="I3932" t="s">
        <v>13</v>
      </c>
    </row>
    <row r="3933" spans="2:9" hidden="1" x14ac:dyDescent="0.2">
      <c r="B3933" t="str">
        <f t="shared" si="61"/>
        <v>201110apartmentaverage3+_bed_surveyTri-Cities</v>
      </c>
      <c r="C3933">
        <v>2011</v>
      </c>
      <c r="D3933">
        <v>10</v>
      </c>
      <c r="E3933" t="s">
        <v>65</v>
      </c>
      <c r="F3933" t="s">
        <v>59</v>
      </c>
      <c r="G3933" t="s">
        <v>56</v>
      </c>
      <c r="H3933" t="s">
        <v>41</v>
      </c>
      <c r="I3933" t="s">
        <v>13</v>
      </c>
    </row>
    <row r="3934" spans="2:9" hidden="1" x14ac:dyDescent="0.2">
      <c r="B3934" t="str">
        <f t="shared" si="61"/>
        <v>201110apartmentaverage3+_bed_surveyMaple Ridge/Pitt Meadows</v>
      </c>
      <c r="C3934">
        <v>2011</v>
      </c>
      <c r="D3934">
        <v>10</v>
      </c>
      <c r="E3934" t="s">
        <v>65</v>
      </c>
      <c r="F3934" t="s">
        <v>59</v>
      </c>
      <c r="G3934" t="s">
        <v>56</v>
      </c>
      <c r="H3934" t="s">
        <v>42</v>
      </c>
      <c r="I3934" t="s">
        <v>13</v>
      </c>
    </row>
    <row r="3935" spans="2:9" hidden="1" x14ac:dyDescent="0.2">
      <c r="B3935" t="str">
        <f t="shared" si="61"/>
        <v>201110apartmentaverage3+_bed_surveyVancouver</v>
      </c>
      <c r="C3935">
        <v>2011</v>
      </c>
      <c r="D3935">
        <v>10</v>
      </c>
      <c r="E3935" t="s">
        <v>65</v>
      </c>
      <c r="F3935" t="s">
        <v>59</v>
      </c>
      <c r="G3935" t="s">
        <v>56</v>
      </c>
      <c r="H3935" t="s">
        <v>43</v>
      </c>
      <c r="I3935" t="s">
        <v>13</v>
      </c>
    </row>
    <row r="3936" spans="2:9" hidden="1" x14ac:dyDescent="0.2">
      <c r="B3936" t="str">
        <f t="shared" si="61"/>
        <v>201010apartmentaverage3+_bed_surveyWest End/Stanley Park</v>
      </c>
      <c r="C3936">
        <v>2010</v>
      </c>
      <c r="D3936">
        <v>10</v>
      </c>
      <c r="E3936" t="s">
        <v>65</v>
      </c>
      <c r="F3936" t="s">
        <v>59</v>
      </c>
      <c r="G3936" t="s">
        <v>56</v>
      </c>
      <c r="H3936" t="s">
        <v>12</v>
      </c>
      <c r="I3936" t="s">
        <v>13</v>
      </c>
    </row>
    <row r="3937" spans="2:9" hidden="1" x14ac:dyDescent="0.2">
      <c r="B3937" t="str">
        <f t="shared" si="61"/>
        <v>201010apartmentaverage3+_bed_surveyEnglish Bay</v>
      </c>
      <c r="C3937">
        <v>2010</v>
      </c>
      <c r="D3937">
        <v>10</v>
      </c>
      <c r="E3937" t="s">
        <v>65</v>
      </c>
      <c r="F3937" t="s">
        <v>59</v>
      </c>
      <c r="G3937" t="s">
        <v>56</v>
      </c>
      <c r="H3937" t="s">
        <v>16</v>
      </c>
      <c r="I3937" t="s">
        <v>13</v>
      </c>
    </row>
    <row r="3938" spans="2:9" hidden="1" x14ac:dyDescent="0.2">
      <c r="B3938" t="str">
        <f t="shared" si="61"/>
        <v>201010apartmentaverage3+_bed_surveyDowntown</v>
      </c>
      <c r="C3938">
        <v>2010</v>
      </c>
      <c r="D3938">
        <v>10</v>
      </c>
      <c r="E3938" t="s">
        <v>65</v>
      </c>
      <c r="F3938" t="s">
        <v>59</v>
      </c>
      <c r="G3938" t="s">
        <v>56</v>
      </c>
      <c r="H3938" t="s">
        <v>17</v>
      </c>
      <c r="I3938" t="s">
        <v>30</v>
      </c>
    </row>
    <row r="3939" spans="2:9" hidden="1" x14ac:dyDescent="0.2">
      <c r="B3939" t="str">
        <f t="shared" si="61"/>
        <v>201010apartmentaverage3+_bed_surveySouth Granville/Oak</v>
      </c>
      <c r="C3939">
        <v>2010</v>
      </c>
      <c r="D3939">
        <v>10</v>
      </c>
      <c r="E3939" t="s">
        <v>65</v>
      </c>
      <c r="F3939" t="s">
        <v>59</v>
      </c>
      <c r="G3939" t="s">
        <v>56</v>
      </c>
      <c r="H3939" t="s">
        <v>19</v>
      </c>
      <c r="I3939" t="s">
        <v>13</v>
      </c>
    </row>
    <row r="3940" spans="2:9" hidden="1" x14ac:dyDescent="0.2">
      <c r="B3940" t="str">
        <f t="shared" si="61"/>
        <v>201010apartmentaverage3+_bed_surveyKitsilano/Point Grey</v>
      </c>
      <c r="C3940">
        <v>2010</v>
      </c>
      <c r="D3940">
        <v>10</v>
      </c>
      <c r="E3940" t="s">
        <v>65</v>
      </c>
      <c r="F3940" t="s">
        <v>59</v>
      </c>
      <c r="G3940" t="s">
        <v>56</v>
      </c>
      <c r="H3940" t="s">
        <v>20</v>
      </c>
      <c r="I3940" t="s">
        <v>30</v>
      </c>
    </row>
    <row r="3941" spans="2:9" hidden="1" x14ac:dyDescent="0.2">
      <c r="B3941" t="str">
        <f t="shared" si="61"/>
        <v>201010apartmentaverage3+_bed_surveyWestside/Kerrisdale</v>
      </c>
      <c r="C3941">
        <v>2010</v>
      </c>
      <c r="D3941">
        <v>10</v>
      </c>
      <c r="E3941" t="s">
        <v>65</v>
      </c>
      <c r="F3941" t="s">
        <v>59</v>
      </c>
      <c r="G3941" t="s">
        <v>56</v>
      </c>
      <c r="H3941" t="s">
        <v>21</v>
      </c>
      <c r="I3941" t="s">
        <v>13</v>
      </c>
    </row>
    <row r="3942" spans="2:9" hidden="1" x14ac:dyDescent="0.2">
      <c r="B3942" t="str">
        <f t="shared" si="61"/>
        <v>201010apartmentaverage3+_bed_surveyMarpole</v>
      </c>
      <c r="C3942">
        <v>2010</v>
      </c>
      <c r="D3942">
        <v>10</v>
      </c>
      <c r="E3942" t="s">
        <v>65</v>
      </c>
      <c r="F3942" t="s">
        <v>59</v>
      </c>
      <c r="G3942" t="s">
        <v>56</v>
      </c>
      <c r="H3942" t="s">
        <v>23</v>
      </c>
      <c r="I3942" t="s">
        <v>13</v>
      </c>
    </row>
    <row r="3943" spans="2:9" hidden="1" x14ac:dyDescent="0.2">
      <c r="B3943" t="str">
        <f t="shared" si="61"/>
        <v>201010apartmentaverage3+_bed_surveyMount Pleasant/Renfrew Heights</v>
      </c>
      <c r="C3943">
        <v>2010</v>
      </c>
      <c r="D3943">
        <v>10</v>
      </c>
      <c r="E3943" t="s">
        <v>65</v>
      </c>
      <c r="F3943" t="s">
        <v>59</v>
      </c>
      <c r="G3943" t="s">
        <v>56</v>
      </c>
      <c r="H3943" t="s">
        <v>24</v>
      </c>
      <c r="I3943" t="s">
        <v>15</v>
      </c>
    </row>
    <row r="3944" spans="2:9" hidden="1" x14ac:dyDescent="0.2">
      <c r="B3944" t="str">
        <f t="shared" si="61"/>
        <v>201010apartmentaverage3+_bed_surveyEast Hastings</v>
      </c>
      <c r="C3944">
        <v>2010</v>
      </c>
      <c r="D3944">
        <v>10</v>
      </c>
      <c r="E3944" t="s">
        <v>65</v>
      </c>
      <c r="F3944" t="s">
        <v>59</v>
      </c>
      <c r="G3944" t="s">
        <v>56</v>
      </c>
      <c r="H3944" t="s">
        <v>25</v>
      </c>
      <c r="I3944" t="s">
        <v>13</v>
      </c>
    </row>
    <row r="3945" spans="2:9" hidden="1" x14ac:dyDescent="0.2">
      <c r="B3945" t="str">
        <f t="shared" si="61"/>
        <v>201010apartmentaverage3+_bed_surveySoutheast Vancouver</v>
      </c>
      <c r="C3945">
        <v>2010</v>
      </c>
      <c r="D3945">
        <v>10</v>
      </c>
      <c r="E3945" t="s">
        <v>65</v>
      </c>
      <c r="F3945" t="s">
        <v>59</v>
      </c>
      <c r="G3945" t="s">
        <v>56</v>
      </c>
      <c r="H3945" t="s">
        <v>26</v>
      </c>
      <c r="I3945" t="s">
        <v>15</v>
      </c>
    </row>
    <row r="3946" spans="2:9" hidden="1" x14ac:dyDescent="0.2">
      <c r="B3946" t="str">
        <f t="shared" si="61"/>
        <v>201010apartmentaverage3+_bed_surveyUniversity Endowment Lands</v>
      </c>
      <c r="C3946">
        <v>2010</v>
      </c>
      <c r="D3946">
        <v>10</v>
      </c>
      <c r="E3946" t="s">
        <v>65</v>
      </c>
      <c r="F3946" t="s">
        <v>59</v>
      </c>
      <c r="G3946" t="s">
        <v>56</v>
      </c>
      <c r="H3946" t="s">
        <v>27</v>
      </c>
      <c r="I3946" t="s">
        <v>13</v>
      </c>
    </row>
    <row r="3947" spans="2:9" hidden="1" x14ac:dyDescent="0.2">
      <c r="B3947" t="str">
        <f t="shared" si="61"/>
        <v>201010apartmentaverage3+_bed_surveyCentral Park/Metrotown</v>
      </c>
      <c r="C3947">
        <v>2010</v>
      </c>
      <c r="D3947">
        <v>10</v>
      </c>
      <c r="E3947" t="s">
        <v>65</v>
      </c>
      <c r="F3947" t="s">
        <v>59</v>
      </c>
      <c r="G3947" t="s">
        <v>56</v>
      </c>
      <c r="H3947" t="s">
        <v>28</v>
      </c>
      <c r="I3947" t="s">
        <v>15</v>
      </c>
    </row>
    <row r="3948" spans="2:9" hidden="1" x14ac:dyDescent="0.2">
      <c r="B3948" t="str">
        <f t="shared" si="61"/>
        <v>201010apartmentaverage3+_bed_surveySoutheast Burnaby</v>
      </c>
      <c r="C3948">
        <v>2010</v>
      </c>
      <c r="D3948">
        <v>10</v>
      </c>
      <c r="E3948" t="s">
        <v>65</v>
      </c>
      <c r="F3948" t="s">
        <v>59</v>
      </c>
      <c r="G3948" t="s">
        <v>56</v>
      </c>
      <c r="H3948" t="s">
        <v>29</v>
      </c>
      <c r="I3948" t="s">
        <v>13</v>
      </c>
    </row>
    <row r="3949" spans="2:9" hidden="1" x14ac:dyDescent="0.2">
      <c r="B3949" t="str">
        <f t="shared" si="61"/>
        <v>201010apartmentaverage3+_bed_surveyNorth Burnaby</v>
      </c>
      <c r="C3949">
        <v>2010</v>
      </c>
      <c r="D3949">
        <v>10</v>
      </c>
      <c r="E3949" t="s">
        <v>65</v>
      </c>
      <c r="F3949" t="s">
        <v>59</v>
      </c>
      <c r="G3949" t="s">
        <v>56</v>
      </c>
      <c r="H3949" t="s">
        <v>31</v>
      </c>
      <c r="I3949" t="s">
        <v>13</v>
      </c>
    </row>
    <row r="3950" spans="2:9" hidden="1" x14ac:dyDescent="0.2">
      <c r="B3950" t="str">
        <f t="shared" si="61"/>
        <v>201010apartmentaverage3+_bed_surveyNew Westminster</v>
      </c>
      <c r="C3950">
        <v>2010</v>
      </c>
      <c r="D3950">
        <v>10</v>
      </c>
      <c r="E3950" t="s">
        <v>65</v>
      </c>
      <c r="F3950" t="s">
        <v>59</v>
      </c>
      <c r="G3950" t="s">
        <v>56</v>
      </c>
      <c r="H3950" t="s">
        <v>32</v>
      </c>
      <c r="I3950" t="s">
        <v>13</v>
      </c>
    </row>
    <row r="3951" spans="2:9" hidden="1" x14ac:dyDescent="0.2">
      <c r="B3951" t="str">
        <f t="shared" si="61"/>
        <v>201010apartmentaverage3+_bed_surveyNorth Vancouver City</v>
      </c>
      <c r="C3951">
        <v>2010</v>
      </c>
      <c r="D3951">
        <v>10</v>
      </c>
      <c r="E3951" t="s">
        <v>65</v>
      </c>
      <c r="F3951" t="s">
        <v>59</v>
      </c>
      <c r="G3951" t="s">
        <v>56</v>
      </c>
      <c r="H3951" t="s">
        <v>60</v>
      </c>
      <c r="I3951" t="s">
        <v>15</v>
      </c>
    </row>
    <row r="3952" spans="2:9" hidden="1" x14ac:dyDescent="0.2">
      <c r="B3952" t="str">
        <f t="shared" si="61"/>
        <v>201010apartmentaverage3+_bed_surveyNorth Vancouver DM</v>
      </c>
      <c r="C3952">
        <v>2010</v>
      </c>
      <c r="D3952">
        <v>10</v>
      </c>
      <c r="E3952" t="s">
        <v>65</v>
      </c>
      <c r="F3952" t="s">
        <v>59</v>
      </c>
      <c r="G3952" t="s">
        <v>56</v>
      </c>
      <c r="H3952" t="s">
        <v>34</v>
      </c>
      <c r="I3952" t="s">
        <v>13</v>
      </c>
    </row>
    <row r="3953" spans="2:9" hidden="1" x14ac:dyDescent="0.2">
      <c r="B3953" t="str">
        <f t="shared" si="61"/>
        <v>201010apartmentaverage3+_bed_surveyWest Vancouver</v>
      </c>
      <c r="C3953">
        <v>2010</v>
      </c>
      <c r="D3953">
        <v>10</v>
      </c>
      <c r="E3953" t="s">
        <v>65</v>
      </c>
      <c r="F3953" t="s">
        <v>59</v>
      </c>
      <c r="G3953" t="s">
        <v>56</v>
      </c>
      <c r="H3953" t="s">
        <v>35</v>
      </c>
      <c r="I3953" t="s">
        <v>13</v>
      </c>
    </row>
    <row r="3954" spans="2:9" hidden="1" x14ac:dyDescent="0.2">
      <c r="B3954" t="str">
        <f t="shared" si="61"/>
        <v>201010apartmentaverage3+_bed_surveyRichmond</v>
      </c>
      <c r="C3954">
        <v>2010</v>
      </c>
      <c r="D3954">
        <v>10</v>
      </c>
      <c r="E3954" t="s">
        <v>65</v>
      </c>
      <c r="F3954" t="s">
        <v>59</v>
      </c>
      <c r="G3954" t="s">
        <v>56</v>
      </c>
      <c r="H3954" t="s">
        <v>36</v>
      </c>
      <c r="I3954" t="s">
        <v>13</v>
      </c>
    </row>
    <row r="3955" spans="2:9" hidden="1" x14ac:dyDescent="0.2">
      <c r="B3955" t="str">
        <f t="shared" si="61"/>
        <v>201010apartmentaverage3+_bed_surveyDelta</v>
      </c>
      <c r="C3955">
        <v>2010</v>
      </c>
      <c r="D3955">
        <v>10</v>
      </c>
      <c r="E3955" t="s">
        <v>65</v>
      </c>
      <c r="F3955" t="s">
        <v>59</v>
      </c>
      <c r="G3955" t="s">
        <v>56</v>
      </c>
      <c r="H3955" t="s">
        <v>37</v>
      </c>
      <c r="I3955" t="s">
        <v>13</v>
      </c>
    </row>
    <row r="3956" spans="2:9" hidden="1" x14ac:dyDescent="0.2">
      <c r="B3956" t="str">
        <f t="shared" si="61"/>
        <v>201010apartmentaverage3+_bed_surveySurrey</v>
      </c>
      <c r="C3956">
        <v>2010</v>
      </c>
      <c r="D3956">
        <v>10</v>
      </c>
      <c r="E3956" t="s">
        <v>65</v>
      </c>
      <c r="F3956" t="s">
        <v>59</v>
      </c>
      <c r="G3956" t="s">
        <v>56</v>
      </c>
      <c r="H3956" t="s">
        <v>38</v>
      </c>
      <c r="I3956" t="s">
        <v>13</v>
      </c>
    </row>
    <row r="3957" spans="2:9" hidden="1" x14ac:dyDescent="0.2">
      <c r="B3957" t="str">
        <f t="shared" si="61"/>
        <v>201010apartmentaverage3+_bed_surveyWhite Rock</v>
      </c>
      <c r="C3957">
        <v>2010</v>
      </c>
      <c r="D3957">
        <v>10</v>
      </c>
      <c r="E3957" t="s">
        <v>65</v>
      </c>
      <c r="F3957" t="s">
        <v>59</v>
      </c>
      <c r="G3957" t="s">
        <v>56</v>
      </c>
      <c r="H3957" t="s">
        <v>39</v>
      </c>
      <c r="I3957" t="s">
        <v>13</v>
      </c>
    </row>
    <row r="3958" spans="2:9" hidden="1" x14ac:dyDescent="0.2">
      <c r="B3958" t="str">
        <f t="shared" si="61"/>
        <v>201010apartmentaverage3+_bed_surveyLangley City and Langley DM</v>
      </c>
      <c r="C3958">
        <v>2010</v>
      </c>
      <c r="D3958">
        <v>10</v>
      </c>
      <c r="E3958" t="s">
        <v>65</v>
      </c>
      <c r="F3958" t="s">
        <v>59</v>
      </c>
      <c r="G3958" t="s">
        <v>56</v>
      </c>
      <c r="H3958" t="s">
        <v>40</v>
      </c>
      <c r="I3958" t="s">
        <v>13</v>
      </c>
    </row>
    <row r="3959" spans="2:9" hidden="1" x14ac:dyDescent="0.2">
      <c r="B3959" t="str">
        <f t="shared" si="61"/>
        <v>201010apartmentaverage3+_bed_surveyTri-Cities</v>
      </c>
      <c r="C3959">
        <v>2010</v>
      </c>
      <c r="D3959">
        <v>10</v>
      </c>
      <c r="E3959" t="s">
        <v>65</v>
      </c>
      <c r="F3959" t="s">
        <v>59</v>
      </c>
      <c r="G3959" t="s">
        <v>56</v>
      </c>
      <c r="H3959" t="s">
        <v>41</v>
      </c>
      <c r="I3959" t="s">
        <v>13</v>
      </c>
    </row>
    <row r="3960" spans="2:9" hidden="1" x14ac:dyDescent="0.2">
      <c r="B3960" t="str">
        <f t="shared" si="61"/>
        <v>201010apartmentaverage3+_bed_surveyMaple Ridge/Pitt Meadows</v>
      </c>
      <c r="C3960">
        <v>2010</v>
      </c>
      <c r="D3960">
        <v>10</v>
      </c>
      <c r="E3960" t="s">
        <v>65</v>
      </c>
      <c r="F3960" t="s">
        <v>59</v>
      </c>
      <c r="G3960" t="s">
        <v>56</v>
      </c>
      <c r="H3960" t="s">
        <v>42</v>
      </c>
      <c r="I3960" t="s">
        <v>13</v>
      </c>
    </row>
    <row r="3961" spans="2:9" hidden="1" x14ac:dyDescent="0.2">
      <c r="B3961" t="str">
        <f t="shared" si="61"/>
        <v>201010apartmentaverage3+_bed_surveyVancouver</v>
      </c>
      <c r="C3961">
        <v>2010</v>
      </c>
      <c r="D3961">
        <v>10</v>
      </c>
      <c r="E3961" t="s">
        <v>65</v>
      </c>
      <c r="F3961" t="s">
        <v>59</v>
      </c>
      <c r="G3961" t="s">
        <v>56</v>
      </c>
      <c r="H3961" t="s">
        <v>43</v>
      </c>
      <c r="I3961" t="s">
        <v>13</v>
      </c>
    </row>
    <row r="3962" spans="2:9" hidden="1" x14ac:dyDescent="0.2">
      <c r="B3962" t="str">
        <f t="shared" si="61"/>
        <v>200910apartmentaverage3+_bed_surveyVancouver</v>
      </c>
      <c r="C3962">
        <v>2009</v>
      </c>
      <c r="D3962">
        <v>10</v>
      </c>
      <c r="E3962" t="s">
        <v>65</v>
      </c>
      <c r="F3962" t="s">
        <v>59</v>
      </c>
      <c r="G3962" t="s">
        <v>56</v>
      </c>
      <c r="H3962" t="s">
        <v>43</v>
      </c>
      <c r="I3962" t="s">
        <v>13</v>
      </c>
    </row>
    <row r="3963" spans="2:9" hidden="1" x14ac:dyDescent="0.2">
      <c r="B3963" t="str">
        <f t="shared" si="61"/>
        <v>200810apartmentaverage3+_bed_surveyVancouver</v>
      </c>
      <c r="C3963">
        <v>2008</v>
      </c>
      <c r="D3963">
        <v>10</v>
      </c>
      <c r="E3963" t="s">
        <v>65</v>
      </c>
      <c r="F3963" t="s">
        <v>59</v>
      </c>
      <c r="G3963" t="s">
        <v>56</v>
      </c>
      <c r="H3963" t="s">
        <v>43</v>
      </c>
      <c r="I3963" t="s">
        <v>13</v>
      </c>
    </row>
    <row r="3964" spans="2:9" hidden="1" x14ac:dyDescent="0.2">
      <c r="B3964" t="str">
        <f t="shared" si="61"/>
        <v>200710apartmentaverage3+_bed_surveyVancouver</v>
      </c>
      <c r="C3964">
        <v>2007</v>
      </c>
      <c r="D3964">
        <v>10</v>
      </c>
      <c r="E3964" t="s">
        <v>65</v>
      </c>
      <c r="F3964" t="s">
        <v>59</v>
      </c>
      <c r="G3964" t="s">
        <v>56</v>
      </c>
      <c r="H3964" t="s">
        <v>43</v>
      </c>
      <c r="I3964" t="s">
        <v>13</v>
      </c>
    </row>
    <row r="3965" spans="2:9" hidden="1" x14ac:dyDescent="0.2">
      <c r="B3965" t="str">
        <f t="shared" si="61"/>
        <v>200610apartmentaverage3+_bed_surveyVancouver</v>
      </c>
      <c r="C3965">
        <v>2006</v>
      </c>
      <c r="D3965">
        <v>10</v>
      </c>
      <c r="E3965" t="s">
        <v>65</v>
      </c>
      <c r="F3965" t="s">
        <v>59</v>
      </c>
      <c r="G3965" t="s">
        <v>56</v>
      </c>
      <c r="H3965" t="s">
        <v>43</v>
      </c>
      <c r="I3965" t="s">
        <v>13</v>
      </c>
    </row>
    <row r="3966" spans="2:9" hidden="1" x14ac:dyDescent="0.2">
      <c r="B3966" t="str">
        <f t="shared" si="61"/>
        <v>201910apartmentmedian3+_bed_surveyWest End/Stanley Park</v>
      </c>
      <c r="C3966">
        <v>2019</v>
      </c>
      <c r="D3966">
        <v>10</v>
      </c>
      <c r="E3966" t="s">
        <v>65</v>
      </c>
      <c r="F3966" t="s">
        <v>61</v>
      </c>
      <c r="G3966" t="s">
        <v>56</v>
      </c>
      <c r="H3966" t="s">
        <v>12</v>
      </c>
    </row>
    <row r="3967" spans="2:9" hidden="1" x14ac:dyDescent="0.2">
      <c r="B3967" t="str">
        <f t="shared" si="61"/>
        <v>201910apartmentmedian3+_bed_surveyEnglish Bay</v>
      </c>
      <c r="C3967">
        <v>2019</v>
      </c>
      <c r="D3967">
        <v>10</v>
      </c>
      <c r="E3967" t="s">
        <v>65</v>
      </c>
      <c r="F3967" t="s">
        <v>61</v>
      </c>
      <c r="G3967" t="s">
        <v>56</v>
      </c>
      <c r="H3967" t="s">
        <v>16</v>
      </c>
    </row>
    <row r="3968" spans="2:9" hidden="1" x14ac:dyDescent="0.2">
      <c r="B3968" t="str">
        <f t="shared" si="61"/>
        <v>201910apartmentmedian3+_bed_surveyDowntown</v>
      </c>
      <c r="C3968">
        <v>2019</v>
      </c>
      <c r="D3968">
        <v>10</v>
      </c>
      <c r="E3968" t="s">
        <v>65</v>
      </c>
      <c r="F3968" t="s">
        <v>61</v>
      </c>
      <c r="G3968" t="s">
        <v>56</v>
      </c>
      <c r="H3968" t="s">
        <v>17</v>
      </c>
      <c r="I3968" t="s">
        <v>15</v>
      </c>
    </row>
    <row r="3969" spans="2:9" hidden="1" x14ac:dyDescent="0.2">
      <c r="B3969" t="str">
        <f t="shared" si="61"/>
        <v>201910apartmentmedian3+_bed_surveySouth Granville/Oak</v>
      </c>
      <c r="C3969">
        <v>2019</v>
      </c>
      <c r="D3969">
        <v>10</v>
      </c>
      <c r="E3969" t="s">
        <v>65</v>
      </c>
      <c r="F3969" t="s">
        <v>61</v>
      </c>
      <c r="G3969" t="s">
        <v>56</v>
      </c>
      <c r="H3969" t="s">
        <v>19</v>
      </c>
      <c r="I3969" t="s">
        <v>18</v>
      </c>
    </row>
    <row r="3970" spans="2:9" hidden="1" x14ac:dyDescent="0.2">
      <c r="B3970" t="str">
        <f t="shared" si="61"/>
        <v>201910apartmentmedian3+_bed_surveyKitsilano/Point Grey</v>
      </c>
      <c r="C3970">
        <v>2019</v>
      </c>
      <c r="D3970">
        <v>10</v>
      </c>
      <c r="E3970" t="s">
        <v>65</v>
      </c>
      <c r="F3970" t="s">
        <v>61</v>
      </c>
      <c r="G3970" t="s">
        <v>56</v>
      </c>
      <c r="H3970" t="s">
        <v>20</v>
      </c>
      <c r="I3970" t="s">
        <v>15</v>
      </c>
    </row>
    <row r="3971" spans="2:9" hidden="1" x14ac:dyDescent="0.2">
      <c r="B3971" t="str">
        <f t="shared" si="61"/>
        <v>201910apartmentmedian3+_bed_surveyWestside/Kerrisdale</v>
      </c>
      <c r="C3971">
        <v>2019</v>
      </c>
      <c r="D3971">
        <v>10</v>
      </c>
      <c r="E3971" t="s">
        <v>65</v>
      </c>
      <c r="F3971" t="s">
        <v>61</v>
      </c>
      <c r="G3971" t="s">
        <v>56</v>
      </c>
      <c r="H3971" t="s">
        <v>21</v>
      </c>
      <c r="I3971" t="s">
        <v>15</v>
      </c>
    </row>
    <row r="3972" spans="2:9" hidden="1" x14ac:dyDescent="0.2">
      <c r="B3972" t="str">
        <f t="shared" si="61"/>
        <v>201910apartmentmedian3+_bed_surveyMarpole</v>
      </c>
      <c r="C3972">
        <v>2019</v>
      </c>
      <c r="D3972">
        <v>10</v>
      </c>
      <c r="E3972" t="s">
        <v>65</v>
      </c>
      <c r="F3972" t="s">
        <v>61</v>
      </c>
      <c r="G3972" t="s">
        <v>56</v>
      </c>
      <c r="H3972" t="s">
        <v>23</v>
      </c>
      <c r="I3972" t="s">
        <v>18</v>
      </c>
    </row>
    <row r="3973" spans="2:9" hidden="1" x14ac:dyDescent="0.2">
      <c r="B3973" t="str">
        <f t="shared" si="61"/>
        <v>201910apartmentmedian3+_bed_surveyMount Pleasant/Renfrew Heights</v>
      </c>
      <c r="C3973">
        <v>2019</v>
      </c>
      <c r="D3973">
        <v>10</v>
      </c>
      <c r="E3973" t="s">
        <v>65</v>
      </c>
      <c r="F3973" t="s">
        <v>61</v>
      </c>
      <c r="G3973" t="s">
        <v>56</v>
      </c>
      <c r="H3973" t="s">
        <v>24</v>
      </c>
    </row>
    <row r="3974" spans="2:9" hidden="1" x14ac:dyDescent="0.2">
      <c r="B3974" t="str">
        <f t="shared" ref="B3974:B4037" si="62">C3974&amp;D3974&amp;E3974&amp;F3974&amp;G3974&amp;H3974</f>
        <v>201910apartmentmedian3+_bed_surveyEast Hastings</v>
      </c>
      <c r="C3974">
        <v>2019</v>
      </c>
      <c r="D3974">
        <v>10</v>
      </c>
      <c r="E3974" t="s">
        <v>65</v>
      </c>
      <c r="F3974" t="s">
        <v>61</v>
      </c>
      <c r="G3974" t="s">
        <v>56</v>
      </c>
      <c r="H3974" t="s">
        <v>25</v>
      </c>
    </row>
    <row r="3975" spans="2:9" hidden="1" x14ac:dyDescent="0.2">
      <c r="B3975" t="str">
        <f t="shared" si="62"/>
        <v>201910apartmentmedian3+_bed_surveySoutheast Vancouver</v>
      </c>
      <c r="C3975">
        <v>2019</v>
      </c>
      <c r="D3975">
        <v>10</v>
      </c>
      <c r="E3975" t="s">
        <v>65</v>
      </c>
      <c r="F3975" t="s">
        <v>61</v>
      </c>
      <c r="G3975" t="s">
        <v>56</v>
      </c>
      <c r="H3975" t="s">
        <v>26</v>
      </c>
      <c r="I3975" t="s">
        <v>15</v>
      </c>
    </row>
    <row r="3976" spans="2:9" hidden="1" x14ac:dyDescent="0.2">
      <c r="B3976" t="str">
        <f t="shared" si="62"/>
        <v>201910apartmentmedian3+_bed_surveyUniversity Endowment Lands</v>
      </c>
      <c r="C3976">
        <v>2019</v>
      </c>
      <c r="D3976">
        <v>10</v>
      </c>
      <c r="E3976" t="s">
        <v>65</v>
      </c>
      <c r="F3976" t="s">
        <v>61</v>
      </c>
      <c r="G3976" t="s">
        <v>56</v>
      </c>
      <c r="H3976" t="s">
        <v>27</v>
      </c>
      <c r="I3976" t="s">
        <v>13</v>
      </c>
    </row>
    <row r="3977" spans="2:9" hidden="1" x14ac:dyDescent="0.2">
      <c r="B3977" t="str">
        <f t="shared" si="62"/>
        <v>201910apartmentmedian3+_bed_surveyCentral Park/Metrotown</v>
      </c>
      <c r="C3977">
        <v>2019</v>
      </c>
      <c r="D3977">
        <v>10</v>
      </c>
      <c r="E3977" t="s">
        <v>65</v>
      </c>
      <c r="F3977" t="s">
        <v>61</v>
      </c>
      <c r="G3977" t="s">
        <v>56</v>
      </c>
      <c r="H3977" t="s">
        <v>28</v>
      </c>
      <c r="I3977" t="s">
        <v>18</v>
      </c>
    </row>
    <row r="3978" spans="2:9" hidden="1" x14ac:dyDescent="0.2">
      <c r="B3978" t="str">
        <f t="shared" si="62"/>
        <v>201910apartmentmedian3+_bed_surveySoutheast Burnaby</v>
      </c>
      <c r="C3978">
        <v>2019</v>
      </c>
      <c r="D3978">
        <v>10</v>
      </c>
      <c r="E3978" t="s">
        <v>65</v>
      </c>
      <c r="F3978" t="s">
        <v>61</v>
      </c>
      <c r="G3978" t="s">
        <v>56</v>
      </c>
      <c r="H3978" t="s">
        <v>29</v>
      </c>
      <c r="I3978" t="s">
        <v>13</v>
      </c>
    </row>
    <row r="3979" spans="2:9" hidden="1" x14ac:dyDescent="0.2">
      <c r="B3979" t="str">
        <f t="shared" si="62"/>
        <v>201910apartmentmedian3+_bed_surveyNorth Burnaby</v>
      </c>
      <c r="C3979">
        <v>2019</v>
      </c>
      <c r="D3979">
        <v>10</v>
      </c>
      <c r="E3979" t="s">
        <v>65</v>
      </c>
      <c r="F3979" t="s">
        <v>61</v>
      </c>
      <c r="G3979" t="s">
        <v>56</v>
      </c>
      <c r="H3979" t="s">
        <v>31</v>
      </c>
      <c r="I3979" t="s">
        <v>13</v>
      </c>
    </row>
    <row r="3980" spans="2:9" hidden="1" x14ac:dyDescent="0.2">
      <c r="B3980" t="str">
        <f t="shared" si="62"/>
        <v>201910apartmentmedian3+_bed_surveyNew Westminster</v>
      </c>
      <c r="C3980">
        <v>2019</v>
      </c>
      <c r="D3980">
        <v>10</v>
      </c>
      <c r="E3980" t="s">
        <v>65</v>
      </c>
      <c r="F3980" t="s">
        <v>61</v>
      </c>
      <c r="G3980" t="s">
        <v>56</v>
      </c>
      <c r="H3980" t="s">
        <v>32</v>
      </c>
      <c r="I3980" t="s">
        <v>15</v>
      </c>
    </row>
    <row r="3981" spans="2:9" hidden="1" x14ac:dyDescent="0.2">
      <c r="B3981" t="str">
        <f t="shared" si="62"/>
        <v>201910apartmentmedian3+_bed_surveyNorth Vancouver CY</v>
      </c>
      <c r="C3981">
        <v>2019</v>
      </c>
      <c r="D3981">
        <v>10</v>
      </c>
      <c r="E3981" t="s">
        <v>65</v>
      </c>
      <c r="F3981" t="s">
        <v>61</v>
      </c>
      <c r="G3981" t="s">
        <v>56</v>
      </c>
      <c r="H3981" t="s">
        <v>33</v>
      </c>
      <c r="I3981" t="s">
        <v>18</v>
      </c>
    </row>
    <row r="3982" spans="2:9" hidden="1" x14ac:dyDescent="0.2">
      <c r="B3982" t="str">
        <f t="shared" si="62"/>
        <v>201910apartmentmedian3+_bed_surveyNorth Vancouver DM</v>
      </c>
      <c r="C3982">
        <v>2019</v>
      </c>
      <c r="D3982">
        <v>10</v>
      </c>
      <c r="E3982" t="s">
        <v>65</v>
      </c>
      <c r="F3982" t="s">
        <v>61</v>
      </c>
      <c r="G3982" t="s">
        <v>56</v>
      </c>
      <c r="H3982" t="s">
        <v>34</v>
      </c>
      <c r="I3982" t="s">
        <v>13</v>
      </c>
    </row>
    <row r="3983" spans="2:9" hidden="1" x14ac:dyDescent="0.2">
      <c r="B3983" t="str">
        <f t="shared" si="62"/>
        <v>201910apartmentmedian3+_bed_surveyWest Vancouver</v>
      </c>
      <c r="C3983">
        <v>2019</v>
      </c>
      <c r="D3983">
        <v>10</v>
      </c>
      <c r="E3983" t="s">
        <v>65</v>
      </c>
      <c r="F3983" t="s">
        <v>61</v>
      </c>
      <c r="G3983" t="s">
        <v>56</v>
      </c>
      <c r="H3983" t="s">
        <v>35</v>
      </c>
      <c r="I3983" t="s">
        <v>13</v>
      </c>
    </row>
    <row r="3984" spans="2:9" hidden="1" x14ac:dyDescent="0.2">
      <c r="B3984" t="str">
        <f t="shared" si="62"/>
        <v>201910apartmentmedian3+_bed_surveyRichmond</v>
      </c>
      <c r="C3984">
        <v>2019</v>
      </c>
      <c r="D3984">
        <v>10</v>
      </c>
      <c r="E3984" t="s">
        <v>65</v>
      </c>
      <c r="F3984" t="s">
        <v>61</v>
      </c>
      <c r="G3984" t="s">
        <v>56</v>
      </c>
      <c r="H3984" t="s">
        <v>36</v>
      </c>
      <c r="I3984" t="s">
        <v>13</v>
      </c>
    </row>
    <row r="3985" spans="2:9" hidden="1" x14ac:dyDescent="0.2">
      <c r="B3985" t="str">
        <f t="shared" si="62"/>
        <v>201910apartmentmedian3+_bed_surveyDelta</v>
      </c>
      <c r="C3985">
        <v>2019</v>
      </c>
      <c r="D3985">
        <v>10</v>
      </c>
      <c r="E3985" t="s">
        <v>65</v>
      </c>
      <c r="F3985" t="s">
        <v>61</v>
      </c>
      <c r="G3985" t="s">
        <v>56</v>
      </c>
      <c r="H3985" t="s">
        <v>37</v>
      </c>
    </row>
    <row r="3986" spans="2:9" hidden="1" x14ac:dyDescent="0.2">
      <c r="B3986" t="str">
        <f t="shared" si="62"/>
        <v>201910apartmentmedian3+_bed_surveySurrey</v>
      </c>
      <c r="C3986">
        <v>2019</v>
      </c>
      <c r="D3986">
        <v>10</v>
      </c>
      <c r="E3986" t="s">
        <v>65</v>
      </c>
      <c r="F3986" t="s">
        <v>61</v>
      </c>
      <c r="G3986" t="s">
        <v>56</v>
      </c>
      <c r="H3986" t="s">
        <v>38</v>
      </c>
      <c r="I3986" t="s">
        <v>13</v>
      </c>
    </row>
    <row r="3987" spans="2:9" hidden="1" x14ac:dyDescent="0.2">
      <c r="B3987" t="str">
        <f t="shared" si="62"/>
        <v>201910apartmentmedian3+_bed_surveyWhite Rock</v>
      </c>
      <c r="C3987">
        <v>2019</v>
      </c>
      <c r="D3987">
        <v>10</v>
      </c>
      <c r="E3987" t="s">
        <v>65</v>
      </c>
      <c r="F3987" t="s">
        <v>61</v>
      </c>
      <c r="G3987" t="s">
        <v>56</v>
      </c>
      <c r="H3987" t="s">
        <v>39</v>
      </c>
    </row>
    <row r="3988" spans="2:9" hidden="1" x14ac:dyDescent="0.2">
      <c r="B3988" t="str">
        <f t="shared" si="62"/>
        <v>201910apartmentmedian3+_bed_surveyLangley City and Langley DM</v>
      </c>
      <c r="C3988">
        <v>2019</v>
      </c>
      <c r="D3988">
        <v>10</v>
      </c>
      <c r="E3988" t="s">
        <v>65</v>
      </c>
      <c r="F3988" t="s">
        <v>61</v>
      </c>
      <c r="G3988" t="s">
        <v>56</v>
      </c>
      <c r="H3988" t="s">
        <v>40</v>
      </c>
    </row>
    <row r="3989" spans="2:9" hidden="1" x14ac:dyDescent="0.2">
      <c r="B3989" t="str">
        <f t="shared" si="62"/>
        <v>201910apartmentmedian3+_bed_surveyTri-Cities</v>
      </c>
      <c r="C3989">
        <v>2019</v>
      </c>
      <c r="D3989">
        <v>10</v>
      </c>
      <c r="E3989" t="s">
        <v>65</v>
      </c>
      <c r="F3989" t="s">
        <v>61</v>
      </c>
      <c r="G3989" t="s">
        <v>56</v>
      </c>
      <c r="H3989" t="s">
        <v>41</v>
      </c>
      <c r="I3989" t="s">
        <v>18</v>
      </c>
    </row>
    <row r="3990" spans="2:9" hidden="1" x14ac:dyDescent="0.2">
      <c r="B3990" t="str">
        <f t="shared" si="62"/>
        <v>201910apartmentmedian3+_bed_surveyMaple Ridge/Pitt Meadows</v>
      </c>
      <c r="C3990">
        <v>2019</v>
      </c>
      <c r="D3990">
        <v>10</v>
      </c>
      <c r="E3990" t="s">
        <v>65</v>
      </c>
      <c r="F3990" t="s">
        <v>61</v>
      </c>
      <c r="G3990" t="s">
        <v>56</v>
      </c>
      <c r="H3990" t="s">
        <v>42</v>
      </c>
      <c r="I3990" t="s">
        <v>13</v>
      </c>
    </row>
    <row r="3991" spans="2:9" hidden="1" x14ac:dyDescent="0.2">
      <c r="B3991" t="str">
        <f t="shared" si="62"/>
        <v>201910apartmentmedian3+_bed_surveyVancouver</v>
      </c>
      <c r="C3991">
        <v>2019</v>
      </c>
      <c r="D3991">
        <v>10</v>
      </c>
      <c r="E3991" t="s">
        <v>65</v>
      </c>
      <c r="F3991" t="s">
        <v>61</v>
      </c>
      <c r="G3991" t="s">
        <v>56</v>
      </c>
      <c r="H3991" t="s">
        <v>43</v>
      </c>
      <c r="I3991" t="s">
        <v>13</v>
      </c>
    </row>
    <row r="3992" spans="2:9" hidden="1" x14ac:dyDescent="0.2">
      <c r="B3992" t="str">
        <f t="shared" si="62"/>
        <v>201810apartmentmedian3+_bed_surveyWest End/Stanley Park</v>
      </c>
      <c r="C3992">
        <v>2018</v>
      </c>
      <c r="D3992">
        <v>10</v>
      </c>
      <c r="E3992" t="s">
        <v>65</v>
      </c>
      <c r="F3992" t="s">
        <v>61</v>
      </c>
      <c r="G3992" t="s">
        <v>56</v>
      </c>
      <c r="H3992" t="s">
        <v>12</v>
      </c>
      <c r="I3992" t="s">
        <v>13</v>
      </c>
    </row>
    <row r="3993" spans="2:9" hidden="1" x14ac:dyDescent="0.2">
      <c r="B3993" t="str">
        <f t="shared" si="62"/>
        <v>201810apartmentmedian3+_bed_surveyEnglish Bay</v>
      </c>
      <c r="C3993">
        <v>2018</v>
      </c>
      <c r="D3993">
        <v>10</v>
      </c>
      <c r="E3993" t="s">
        <v>65</v>
      </c>
      <c r="F3993" t="s">
        <v>61</v>
      </c>
      <c r="G3993" t="s">
        <v>56</v>
      </c>
      <c r="H3993" t="s">
        <v>16</v>
      </c>
    </row>
    <row r="3994" spans="2:9" hidden="1" x14ac:dyDescent="0.2">
      <c r="B3994" t="str">
        <f t="shared" si="62"/>
        <v>201810apartmentmedian3+_bed_surveyDowntown</v>
      </c>
      <c r="C3994">
        <v>2018</v>
      </c>
      <c r="D3994">
        <v>10</v>
      </c>
      <c r="E3994" t="s">
        <v>65</v>
      </c>
      <c r="F3994" t="s">
        <v>61</v>
      </c>
      <c r="G3994" t="s">
        <v>56</v>
      </c>
      <c r="H3994" t="s">
        <v>17</v>
      </c>
      <c r="I3994" t="s">
        <v>15</v>
      </c>
    </row>
    <row r="3995" spans="2:9" hidden="1" x14ac:dyDescent="0.2">
      <c r="B3995" t="str">
        <f t="shared" si="62"/>
        <v>201810apartmentmedian3+_bed_surveySouth Granville/Oak</v>
      </c>
      <c r="C3995">
        <v>2018</v>
      </c>
      <c r="D3995">
        <v>10</v>
      </c>
      <c r="E3995" t="s">
        <v>65</v>
      </c>
      <c r="F3995" t="s">
        <v>61</v>
      </c>
      <c r="G3995" t="s">
        <v>56</v>
      </c>
      <c r="H3995" t="s">
        <v>19</v>
      </c>
      <c r="I3995" t="s">
        <v>18</v>
      </c>
    </row>
    <row r="3996" spans="2:9" hidden="1" x14ac:dyDescent="0.2">
      <c r="B3996" t="str">
        <f t="shared" si="62"/>
        <v>201810apartmentmedian3+_bed_surveyKitsilano/Point Grey</v>
      </c>
      <c r="C3996">
        <v>2018</v>
      </c>
      <c r="D3996">
        <v>10</v>
      </c>
      <c r="E3996" t="s">
        <v>65</v>
      </c>
      <c r="F3996" t="s">
        <v>61</v>
      </c>
      <c r="G3996" t="s">
        <v>56</v>
      </c>
      <c r="H3996" t="s">
        <v>20</v>
      </c>
    </row>
    <row r="3997" spans="2:9" hidden="1" x14ac:dyDescent="0.2">
      <c r="B3997" t="str">
        <f t="shared" si="62"/>
        <v>201810apartmentmedian3+_bed_surveyWestside/Kerrisdale</v>
      </c>
      <c r="C3997">
        <v>2018</v>
      </c>
      <c r="D3997">
        <v>10</v>
      </c>
      <c r="E3997" t="s">
        <v>65</v>
      </c>
      <c r="F3997" t="s">
        <v>61</v>
      </c>
      <c r="G3997" t="s">
        <v>56</v>
      </c>
      <c r="H3997" t="s">
        <v>21</v>
      </c>
      <c r="I3997" t="s">
        <v>13</v>
      </c>
    </row>
    <row r="3998" spans="2:9" hidden="1" x14ac:dyDescent="0.2">
      <c r="B3998" t="str">
        <f t="shared" si="62"/>
        <v>201810apartmentmedian3+_bed_surveyMarpole</v>
      </c>
      <c r="C3998">
        <v>2018</v>
      </c>
      <c r="D3998">
        <v>10</v>
      </c>
      <c r="E3998" t="s">
        <v>65</v>
      </c>
      <c r="F3998" t="s">
        <v>61</v>
      </c>
      <c r="G3998" t="s">
        <v>56</v>
      </c>
      <c r="H3998" t="s">
        <v>23</v>
      </c>
      <c r="I3998" t="s">
        <v>18</v>
      </c>
    </row>
    <row r="3999" spans="2:9" hidden="1" x14ac:dyDescent="0.2">
      <c r="B3999" t="str">
        <f t="shared" si="62"/>
        <v>201810apartmentmedian3+_bed_surveyMount Pleasant/Renfrew Heights</v>
      </c>
      <c r="C3999">
        <v>2018</v>
      </c>
      <c r="D3999">
        <v>10</v>
      </c>
      <c r="E3999" t="s">
        <v>65</v>
      </c>
      <c r="F3999" t="s">
        <v>61</v>
      </c>
      <c r="G3999" t="s">
        <v>56</v>
      </c>
      <c r="H3999" t="s">
        <v>24</v>
      </c>
    </row>
    <row r="4000" spans="2:9" hidden="1" x14ac:dyDescent="0.2">
      <c r="B4000" t="str">
        <f t="shared" si="62"/>
        <v>201810apartmentmedian3+_bed_surveyEast Hastings</v>
      </c>
      <c r="C4000">
        <v>2018</v>
      </c>
      <c r="D4000">
        <v>10</v>
      </c>
      <c r="E4000" t="s">
        <v>65</v>
      </c>
      <c r="F4000" t="s">
        <v>61</v>
      </c>
      <c r="G4000" t="s">
        <v>56</v>
      </c>
      <c r="H4000" t="s">
        <v>25</v>
      </c>
      <c r="I4000" t="s">
        <v>30</v>
      </c>
    </row>
    <row r="4001" spans="2:9" hidden="1" x14ac:dyDescent="0.2">
      <c r="B4001" t="str">
        <f t="shared" si="62"/>
        <v>201810apartmentmedian3+_bed_surveySoutheast Vancouver</v>
      </c>
      <c r="C4001">
        <v>2018</v>
      </c>
      <c r="D4001">
        <v>10</v>
      </c>
      <c r="E4001" t="s">
        <v>65</v>
      </c>
      <c r="F4001" t="s">
        <v>61</v>
      </c>
      <c r="G4001" t="s">
        <v>56</v>
      </c>
      <c r="H4001" t="s">
        <v>26</v>
      </c>
      <c r="I4001" t="s">
        <v>13</v>
      </c>
    </row>
    <row r="4002" spans="2:9" hidden="1" x14ac:dyDescent="0.2">
      <c r="B4002" t="str">
        <f t="shared" si="62"/>
        <v>201810apartmentmedian3+_bed_surveyUniversity Endowment Lands</v>
      </c>
      <c r="C4002">
        <v>2018</v>
      </c>
      <c r="D4002">
        <v>10</v>
      </c>
      <c r="E4002" t="s">
        <v>65</v>
      </c>
      <c r="F4002" t="s">
        <v>61</v>
      </c>
      <c r="G4002" t="s">
        <v>56</v>
      </c>
      <c r="H4002" t="s">
        <v>27</v>
      </c>
      <c r="I4002" t="s">
        <v>15</v>
      </c>
    </row>
    <row r="4003" spans="2:9" hidden="1" x14ac:dyDescent="0.2">
      <c r="B4003" t="str">
        <f t="shared" si="62"/>
        <v>201810apartmentmedian3+_bed_surveyCentral Park/Metrotown</v>
      </c>
      <c r="C4003">
        <v>2018</v>
      </c>
      <c r="D4003">
        <v>10</v>
      </c>
      <c r="E4003" t="s">
        <v>65</v>
      </c>
      <c r="F4003" t="s">
        <v>61</v>
      </c>
      <c r="G4003" t="s">
        <v>56</v>
      </c>
      <c r="H4003" t="s">
        <v>28</v>
      </c>
      <c r="I4003" t="s">
        <v>15</v>
      </c>
    </row>
    <row r="4004" spans="2:9" hidden="1" x14ac:dyDescent="0.2">
      <c r="B4004" t="str">
        <f t="shared" si="62"/>
        <v>201810apartmentmedian3+_bed_surveySoutheast Burnaby</v>
      </c>
      <c r="C4004">
        <v>2018</v>
      </c>
      <c r="D4004">
        <v>10</v>
      </c>
      <c r="E4004" t="s">
        <v>65</v>
      </c>
      <c r="F4004" t="s">
        <v>61</v>
      </c>
      <c r="G4004" t="s">
        <v>56</v>
      </c>
      <c r="H4004" t="s">
        <v>29</v>
      </c>
      <c r="I4004" t="s">
        <v>13</v>
      </c>
    </row>
    <row r="4005" spans="2:9" hidden="1" x14ac:dyDescent="0.2">
      <c r="B4005" t="str">
        <f t="shared" si="62"/>
        <v>201810apartmentmedian3+_bed_surveyNorth Burnaby</v>
      </c>
      <c r="C4005">
        <v>2018</v>
      </c>
      <c r="D4005">
        <v>10</v>
      </c>
      <c r="E4005" t="s">
        <v>65</v>
      </c>
      <c r="F4005" t="s">
        <v>61</v>
      </c>
      <c r="G4005" t="s">
        <v>56</v>
      </c>
      <c r="H4005" t="s">
        <v>31</v>
      </c>
      <c r="I4005" t="s">
        <v>15</v>
      </c>
    </row>
    <row r="4006" spans="2:9" hidden="1" x14ac:dyDescent="0.2">
      <c r="B4006" t="str">
        <f t="shared" si="62"/>
        <v>201810apartmentmedian3+_bed_surveyNew Westminster</v>
      </c>
      <c r="C4006">
        <v>2018</v>
      </c>
      <c r="D4006">
        <v>10</v>
      </c>
      <c r="E4006" t="s">
        <v>65</v>
      </c>
      <c r="F4006" t="s">
        <v>61</v>
      </c>
      <c r="G4006" t="s">
        <v>56</v>
      </c>
      <c r="H4006" t="s">
        <v>32</v>
      </c>
      <c r="I4006" t="s">
        <v>15</v>
      </c>
    </row>
    <row r="4007" spans="2:9" hidden="1" x14ac:dyDescent="0.2">
      <c r="B4007" t="str">
        <f t="shared" si="62"/>
        <v>201810apartmentmedian3+_bed_surveyNorth Vancouver CY</v>
      </c>
      <c r="C4007">
        <v>2018</v>
      </c>
      <c r="D4007">
        <v>10</v>
      </c>
      <c r="E4007" t="s">
        <v>65</v>
      </c>
      <c r="F4007" t="s">
        <v>61</v>
      </c>
      <c r="G4007" t="s">
        <v>56</v>
      </c>
      <c r="H4007" t="s">
        <v>33</v>
      </c>
      <c r="I4007" t="s">
        <v>18</v>
      </c>
    </row>
    <row r="4008" spans="2:9" hidden="1" x14ac:dyDescent="0.2">
      <c r="B4008" t="str">
        <f t="shared" si="62"/>
        <v>201810apartmentmedian3+_bed_surveyNorth Vancouver DM</v>
      </c>
      <c r="C4008">
        <v>2018</v>
      </c>
      <c r="D4008">
        <v>10</v>
      </c>
      <c r="E4008" t="s">
        <v>65</v>
      </c>
      <c r="F4008" t="s">
        <v>61</v>
      </c>
      <c r="G4008" t="s">
        <v>56</v>
      </c>
      <c r="H4008" t="s">
        <v>34</v>
      </c>
      <c r="I4008" t="s">
        <v>13</v>
      </c>
    </row>
    <row r="4009" spans="2:9" hidden="1" x14ac:dyDescent="0.2">
      <c r="B4009" t="str">
        <f t="shared" si="62"/>
        <v>201810apartmentmedian3+_bed_surveyWest Vancouver</v>
      </c>
      <c r="C4009">
        <v>2018</v>
      </c>
      <c r="D4009">
        <v>10</v>
      </c>
      <c r="E4009" t="s">
        <v>65</v>
      </c>
      <c r="F4009" t="s">
        <v>61</v>
      </c>
      <c r="G4009" t="s">
        <v>56</v>
      </c>
      <c r="H4009" t="s">
        <v>35</v>
      </c>
      <c r="I4009" t="s">
        <v>13</v>
      </c>
    </row>
    <row r="4010" spans="2:9" hidden="1" x14ac:dyDescent="0.2">
      <c r="B4010" t="str">
        <f t="shared" si="62"/>
        <v>201810apartmentmedian3+_bed_surveyRichmond</v>
      </c>
      <c r="C4010">
        <v>2018</v>
      </c>
      <c r="D4010">
        <v>10</v>
      </c>
      <c r="E4010" t="s">
        <v>65</v>
      </c>
      <c r="F4010" t="s">
        <v>61</v>
      </c>
      <c r="G4010" t="s">
        <v>56</v>
      </c>
      <c r="H4010" t="s">
        <v>36</v>
      </c>
      <c r="I4010" t="s">
        <v>13</v>
      </c>
    </row>
    <row r="4011" spans="2:9" hidden="1" x14ac:dyDescent="0.2">
      <c r="B4011" t="str">
        <f t="shared" si="62"/>
        <v>201810apartmentmedian3+_bed_surveyDelta</v>
      </c>
      <c r="C4011">
        <v>2018</v>
      </c>
      <c r="D4011">
        <v>10</v>
      </c>
      <c r="E4011" t="s">
        <v>65</v>
      </c>
      <c r="F4011" t="s">
        <v>61</v>
      </c>
      <c r="G4011" t="s">
        <v>56</v>
      </c>
      <c r="H4011" t="s">
        <v>37</v>
      </c>
    </row>
    <row r="4012" spans="2:9" hidden="1" x14ac:dyDescent="0.2">
      <c r="B4012" t="str">
        <f t="shared" si="62"/>
        <v>201810apartmentmedian3+_bed_surveySurrey</v>
      </c>
      <c r="C4012">
        <v>2018</v>
      </c>
      <c r="D4012">
        <v>10</v>
      </c>
      <c r="E4012" t="s">
        <v>65</v>
      </c>
      <c r="F4012" t="s">
        <v>61</v>
      </c>
      <c r="G4012" t="s">
        <v>56</v>
      </c>
      <c r="H4012" t="s">
        <v>38</v>
      </c>
      <c r="I4012" t="s">
        <v>13</v>
      </c>
    </row>
    <row r="4013" spans="2:9" hidden="1" x14ac:dyDescent="0.2">
      <c r="B4013" t="str">
        <f t="shared" si="62"/>
        <v>201810apartmentmedian3+_bed_surveyWhite Rock</v>
      </c>
      <c r="C4013">
        <v>2018</v>
      </c>
      <c r="D4013">
        <v>10</v>
      </c>
      <c r="E4013" t="s">
        <v>65</v>
      </c>
      <c r="F4013" t="s">
        <v>61</v>
      </c>
      <c r="G4013" t="s">
        <v>56</v>
      </c>
      <c r="H4013" t="s">
        <v>39</v>
      </c>
    </row>
    <row r="4014" spans="2:9" hidden="1" x14ac:dyDescent="0.2">
      <c r="B4014" t="str">
        <f t="shared" si="62"/>
        <v>201810apartmentmedian3+_bed_surveyLangley City and Langley DM</v>
      </c>
      <c r="C4014">
        <v>2018</v>
      </c>
      <c r="D4014">
        <v>10</v>
      </c>
      <c r="E4014" t="s">
        <v>65</v>
      </c>
      <c r="F4014" t="s">
        <v>61</v>
      </c>
      <c r="G4014" t="s">
        <v>56</v>
      </c>
      <c r="H4014" t="s">
        <v>40</v>
      </c>
      <c r="I4014" t="s">
        <v>15</v>
      </c>
    </row>
    <row r="4015" spans="2:9" hidden="1" x14ac:dyDescent="0.2">
      <c r="B4015" t="str">
        <f t="shared" si="62"/>
        <v>201810apartmentmedian3+_bed_surveyTri-Cities</v>
      </c>
      <c r="C4015">
        <v>2018</v>
      </c>
      <c r="D4015">
        <v>10</v>
      </c>
      <c r="E4015" t="s">
        <v>65</v>
      </c>
      <c r="F4015" t="s">
        <v>61</v>
      </c>
      <c r="G4015" t="s">
        <v>56</v>
      </c>
      <c r="H4015" t="s">
        <v>41</v>
      </c>
      <c r="I4015" t="s">
        <v>13</v>
      </c>
    </row>
    <row r="4016" spans="2:9" hidden="1" x14ac:dyDescent="0.2">
      <c r="B4016" t="str">
        <f t="shared" si="62"/>
        <v>201810apartmentmedian3+_bed_surveyMaple Ridge/Pitt Meadows</v>
      </c>
      <c r="C4016">
        <v>2018</v>
      </c>
      <c r="D4016">
        <v>10</v>
      </c>
      <c r="E4016" t="s">
        <v>65</v>
      </c>
      <c r="F4016" t="s">
        <v>61</v>
      </c>
      <c r="G4016" t="s">
        <v>56</v>
      </c>
      <c r="H4016" t="s">
        <v>42</v>
      </c>
      <c r="I4016" t="s">
        <v>13</v>
      </c>
    </row>
    <row r="4017" spans="2:9" hidden="1" x14ac:dyDescent="0.2">
      <c r="B4017" t="str">
        <f t="shared" si="62"/>
        <v>201810apartmentmedian3+_bed_surveyVancouver</v>
      </c>
      <c r="C4017">
        <v>2018</v>
      </c>
      <c r="D4017">
        <v>10</v>
      </c>
      <c r="E4017" t="s">
        <v>65</v>
      </c>
      <c r="F4017" t="s">
        <v>61</v>
      </c>
      <c r="G4017" t="s">
        <v>56</v>
      </c>
      <c r="H4017" t="s">
        <v>43</v>
      </c>
      <c r="I4017" t="s">
        <v>13</v>
      </c>
    </row>
    <row r="4018" spans="2:9" hidden="1" x14ac:dyDescent="0.2">
      <c r="B4018" t="str">
        <f t="shared" si="62"/>
        <v>201710apartmentmedian3+_bed_surveyWest End/Stanley Park</v>
      </c>
      <c r="C4018">
        <v>2017</v>
      </c>
      <c r="D4018">
        <v>10</v>
      </c>
      <c r="E4018" t="s">
        <v>65</v>
      </c>
      <c r="F4018" t="s">
        <v>61</v>
      </c>
      <c r="G4018" t="s">
        <v>56</v>
      </c>
      <c r="H4018" t="s">
        <v>12</v>
      </c>
      <c r="I4018" t="s">
        <v>13</v>
      </c>
    </row>
    <row r="4019" spans="2:9" hidden="1" x14ac:dyDescent="0.2">
      <c r="B4019" t="str">
        <f t="shared" si="62"/>
        <v>201710apartmentmedian3+_bed_surveyEnglish Bay</v>
      </c>
      <c r="C4019">
        <v>2017</v>
      </c>
      <c r="D4019">
        <v>10</v>
      </c>
      <c r="E4019" t="s">
        <v>65</v>
      </c>
      <c r="F4019" t="s">
        <v>61</v>
      </c>
      <c r="G4019" t="s">
        <v>56</v>
      </c>
      <c r="H4019" t="s">
        <v>16</v>
      </c>
      <c r="I4019" t="s">
        <v>18</v>
      </c>
    </row>
    <row r="4020" spans="2:9" hidden="1" x14ac:dyDescent="0.2">
      <c r="B4020" t="str">
        <f t="shared" si="62"/>
        <v>201710apartmentmedian3+_bed_surveyDowntown</v>
      </c>
      <c r="C4020">
        <v>2017</v>
      </c>
      <c r="D4020">
        <v>10</v>
      </c>
      <c r="E4020" t="s">
        <v>65</v>
      </c>
      <c r="F4020" t="s">
        <v>61</v>
      </c>
      <c r="G4020" t="s">
        <v>56</v>
      </c>
      <c r="H4020" t="s">
        <v>17</v>
      </c>
    </row>
    <row r="4021" spans="2:9" hidden="1" x14ac:dyDescent="0.2">
      <c r="B4021" t="str">
        <f t="shared" si="62"/>
        <v>201710apartmentmedian3+_bed_surveySouth Granville/Oak</v>
      </c>
      <c r="C4021">
        <v>2017</v>
      </c>
      <c r="D4021">
        <v>10</v>
      </c>
      <c r="E4021" t="s">
        <v>65</v>
      </c>
      <c r="F4021" t="s">
        <v>61</v>
      </c>
      <c r="G4021" t="s">
        <v>56</v>
      </c>
      <c r="H4021" t="s">
        <v>19</v>
      </c>
      <c r="I4021" t="s">
        <v>18</v>
      </c>
    </row>
    <row r="4022" spans="2:9" hidden="1" x14ac:dyDescent="0.2">
      <c r="B4022" t="str">
        <f t="shared" si="62"/>
        <v>201710apartmentmedian3+_bed_surveyKitsilano/Point Grey</v>
      </c>
      <c r="C4022">
        <v>2017</v>
      </c>
      <c r="D4022">
        <v>10</v>
      </c>
      <c r="E4022" t="s">
        <v>65</v>
      </c>
      <c r="F4022" t="s">
        <v>61</v>
      </c>
      <c r="G4022" t="s">
        <v>56</v>
      </c>
      <c r="H4022" t="s">
        <v>20</v>
      </c>
      <c r="I4022" t="s">
        <v>15</v>
      </c>
    </row>
    <row r="4023" spans="2:9" hidden="1" x14ac:dyDescent="0.2">
      <c r="B4023" t="str">
        <f t="shared" si="62"/>
        <v>201710apartmentmedian3+_bed_surveyWestside/Kerrisdale</v>
      </c>
      <c r="C4023">
        <v>2017</v>
      </c>
      <c r="D4023">
        <v>10</v>
      </c>
      <c r="E4023" t="s">
        <v>65</v>
      </c>
      <c r="F4023" t="s">
        <v>61</v>
      </c>
      <c r="G4023" t="s">
        <v>56</v>
      </c>
      <c r="H4023" t="s">
        <v>21</v>
      </c>
      <c r="I4023" t="s">
        <v>13</v>
      </c>
    </row>
    <row r="4024" spans="2:9" hidden="1" x14ac:dyDescent="0.2">
      <c r="B4024" t="str">
        <f t="shared" si="62"/>
        <v>201710apartmentmedian3+_bed_surveyMarpole</v>
      </c>
      <c r="C4024">
        <v>2017</v>
      </c>
      <c r="D4024">
        <v>10</v>
      </c>
      <c r="E4024" t="s">
        <v>65</v>
      </c>
      <c r="F4024" t="s">
        <v>61</v>
      </c>
      <c r="G4024" t="s">
        <v>56</v>
      </c>
      <c r="H4024" t="s">
        <v>23</v>
      </c>
      <c r="I4024" t="s">
        <v>13</v>
      </c>
    </row>
    <row r="4025" spans="2:9" hidden="1" x14ac:dyDescent="0.2">
      <c r="B4025" t="str">
        <f t="shared" si="62"/>
        <v>201710apartmentmedian3+_bed_surveyMount Pleasant/Renfrew Heights</v>
      </c>
      <c r="C4025">
        <v>2017</v>
      </c>
      <c r="D4025">
        <v>10</v>
      </c>
      <c r="E4025" t="s">
        <v>65</v>
      </c>
      <c r="F4025" t="s">
        <v>61</v>
      </c>
      <c r="G4025" t="s">
        <v>56</v>
      </c>
      <c r="H4025" t="s">
        <v>24</v>
      </c>
    </row>
    <row r="4026" spans="2:9" hidden="1" x14ac:dyDescent="0.2">
      <c r="B4026" t="str">
        <f t="shared" si="62"/>
        <v>201710apartmentmedian3+_bed_surveyEast Hastings</v>
      </c>
      <c r="C4026">
        <v>2017</v>
      </c>
      <c r="D4026">
        <v>10</v>
      </c>
      <c r="E4026" t="s">
        <v>65</v>
      </c>
      <c r="F4026" t="s">
        <v>61</v>
      </c>
      <c r="G4026" t="s">
        <v>56</v>
      </c>
      <c r="H4026" t="s">
        <v>25</v>
      </c>
      <c r="I4026" t="s">
        <v>15</v>
      </c>
    </row>
    <row r="4027" spans="2:9" hidden="1" x14ac:dyDescent="0.2">
      <c r="B4027" t="str">
        <f t="shared" si="62"/>
        <v>201710apartmentmedian3+_bed_surveySoutheast Vancouver</v>
      </c>
      <c r="C4027">
        <v>2017</v>
      </c>
      <c r="D4027">
        <v>10</v>
      </c>
      <c r="E4027" t="s">
        <v>65</v>
      </c>
      <c r="F4027" t="s">
        <v>61</v>
      </c>
      <c r="G4027" t="s">
        <v>56</v>
      </c>
      <c r="H4027" t="s">
        <v>26</v>
      </c>
      <c r="I4027" t="s">
        <v>13</v>
      </c>
    </row>
    <row r="4028" spans="2:9" hidden="1" x14ac:dyDescent="0.2">
      <c r="B4028" t="str">
        <f t="shared" si="62"/>
        <v>201710apartmentmedian3+_bed_surveyUniversity Endowment Lands</v>
      </c>
      <c r="C4028">
        <v>2017</v>
      </c>
      <c r="D4028">
        <v>10</v>
      </c>
      <c r="E4028" t="s">
        <v>65</v>
      </c>
      <c r="F4028" t="s">
        <v>61</v>
      </c>
      <c r="G4028" t="s">
        <v>56</v>
      </c>
      <c r="H4028" t="s">
        <v>27</v>
      </c>
      <c r="I4028" t="s">
        <v>30</v>
      </c>
    </row>
    <row r="4029" spans="2:9" hidden="1" x14ac:dyDescent="0.2">
      <c r="B4029" t="str">
        <f t="shared" si="62"/>
        <v>201710apartmentmedian3+_bed_surveyCentral Park/Metrotown</v>
      </c>
      <c r="C4029">
        <v>2017</v>
      </c>
      <c r="D4029">
        <v>10</v>
      </c>
      <c r="E4029" t="s">
        <v>65</v>
      </c>
      <c r="F4029" t="s">
        <v>61</v>
      </c>
      <c r="G4029" t="s">
        <v>56</v>
      </c>
      <c r="H4029" t="s">
        <v>28</v>
      </c>
      <c r="I4029" t="s">
        <v>15</v>
      </c>
    </row>
    <row r="4030" spans="2:9" hidden="1" x14ac:dyDescent="0.2">
      <c r="B4030" t="str">
        <f t="shared" si="62"/>
        <v>201710apartmentmedian3+_bed_surveySoutheast Burnaby</v>
      </c>
      <c r="C4030">
        <v>2017</v>
      </c>
      <c r="D4030">
        <v>10</v>
      </c>
      <c r="E4030" t="s">
        <v>65</v>
      </c>
      <c r="F4030" t="s">
        <v>61</v>
      </c>
      <c r="G4030" t="s">
        <v>56</v>
      </c>
      <c r="H4030" t="s">
        <v>29</v>
      </c>
      <c r="I4030" t="s">
        <v>13</v>
      </c>
    </row>
    <row r="4031" spans="2:9" hidden="1" x14ac:dyDescent="0.2">
      <c r="B4031" t="str">
        <f t="shared" si="62"/>
        <v>201710apartmentmedian3+_bed_surveyNorth Burnaby</v>
      </c>
      <c r="C4031">
        <v>2017</v>
      </c>
      <c r="D4031">
        <v>10</v>
      </c>
      <c r="E4031" t="s">
        <v>65</v>
      </c>
      <c r="F4031" t="s">
        <v>61</v>
      </c>
      <c r="G4031" t="s">
        <v>56</v>
      </c>
      <c r="H4031" t="s">
        <v>31</v>
      </c>
    </row>
    <row r="4032" spans="2:9" hidden="1" x14ac:dyDescent="0.2">
      <c r="B4032" t="str">
        <f t="shared" si="62"/>
        <v>201710apartmentmedian3+_bed_surveyNew Westminster</v>
      </c>
      <c r="C4032">
        <v>2017</v>
      </c>
      <c r="D4032">
        <v>10</v>
      </c>
      <c r="E4032" t="s">
        <v>65</v>
      </c>
      <c r="F4032" t="s">
        <v>61</v>
      </c>
      <c r="G4032" t="s">
        <v>56</v>
      </c>
      <c r="H4032" t="s">
        <v>32</v>
      </c>
      <c r="I4032" t="s">
        <v>15</v>
      </c>
    </row>
    <row r="4033" spans="2:9" hidden="1" x14ac:dyDescent="0.2">
      <c r="B4033" t="str">
        <f t="shared" si="62"/>
        <v>201710apartmentmedian3+_bed_surveyNorth Vancouver CY</v>
      </c>
      <c r="C4033">
        <v>2017</v>
      </c>
      <c r="D4033">
        <v>10</v>
      </c>
      <c r="E4033" t="s">
        <v>65</v>
      </c>
      <c r="F4033" t="s">
        <v>61</v>
      </c>
      <c r="G4033" t="s">
        <v>56</v>
      </c>
      <c r="H4033" t="s">
        <v>33</v>
      </c>
      <c r="I4033" t="s">
        <v>15</v>
      </c>
    </row>
    <row r="4034" spans="2:9" hidden="1" x14ac:dyDescent="0.2">
      <c r="B4034" t="str">
        <f t="shared" si="62"/>
        <v>201710apartmentmedian3+_bed_surveyNorth Vancouver DM</v>
      </c>
      <c r="C4034">
        <v>2017</v>
      </c>
      <c r="D4034">
        <v>10</v>
      </c>
      <c r="E4034" t="s">
        <v>65</v>
      </c>
      <c r="F4034" t="s">
        <v>61</v>
      </c>
      <c r="G4034" t="s">
        <v>56</v>
      </c>
      <c r="H4034" t="s">
        <v>34</v>
      </c>
      <c r="I4034" t="s">
        <v>13</v>
      </c>
    </row>
    <row r="4035" spans="2:9" hidden="1" x14ac:dyDescent="0.2">
      <c r="B4035" t="str">
        <f t="shared" si="62"/>
        <v>201710apartmentmedian3+_bed_surveyWest Vancouver</v>
      </c>
      <c r="C4035">
        <v>2017</v>
      </c>
      <c r="D4035">
        <v>10</v>
      </c>
      <c r="E4035" t="s">
        <v>65</v>
      </c>
      <c r="F4035" t="s">
        <v>61</v>
      </c>
      <c r="G4035" t="s">
        <v>56</v>
      </c>
      <c r="H4035" t="s">
        <v>35</v>
      </c>
      <c r="I4035" t="s">
        <v>13</v>
      </c>
    </row>
    <row r="4036" spans="2:9" hidden="1" x14ac:dyDescent="0.2">
      <c r="B4036" t="str">
        <f t="shared" si="62"/>
        <v>201710apartmentmedian3+_bed_surveyRichmond</v>
      </c>
      <c r="C4036">
        <v>2017</v>
      </c>
      <c r="D4036">
        <v>10</v>
      </c>
      <c r="E4036" t="s">
        <v>65</v>
      </c>
      <c r="F4036" t="s">
        <v>61</v>
      </c>
      <c r="G4036" t="s">
        <v>56</v>
      </c>
      <c r="H4036" t="s">
        <v>36</v>
      </c>
      <c r="I4036" t="s">
        <v>13</v>
      </c>
    </row>
    <row r="4037" spans="2:9" hidden="1" x14ac:dyDescent="0.2">
      <c r="B4037" t="str">
        <f t="shared" si="62"/>
        <v>201710apartmentmedian3+_bed_surveyDelta</v>
      </c>
      <c r="C4037">
        <v>2017</v>
      </c>
      <c r="D4037">
        <v>10</v>
      </c>
      <c r="E4037" t="s">
        <v>65</v>
      </c>
      <c r="F4037" t="s">
        <v>61</v>
      </c>
      <c r="G4037" t="s">
        <v>56</v>
      </c>
      <c r="H4037" t="s">
        <v>37</v>
      </c>
      <c r="I4037" t="s">
        <v>15</v>
      </c>
    </row>
    <row r="4038" spans="2:9" hidden="1" x14ac:dyDescent="0.2">
      <c r="B4038" t="str">
        <f t="shared" ref="B4038:B4101" si="63">C4038&amp;D4038&amp;E4038&amp;F4038&amp;G4038&amp;H4038</f>
        <v>201710apartmentmedian3+_bed_surveySurrey</v>
      </c>
      <c r="C4038">
        <v>2017</v>
      </c>
      <c r="D4038">
        <v>10</v>
      </c>
      <c r="E4038" t="s">
        <v>65</v>
      </c>
      <c r="F4038" t="s">
        <v>61</v>
      </c>
      <c r="G4038" t="s">
        <v>56</v>
      </c>
      <c r="H4038" t="s">
        <v>38</v>
      </c>
      <c r="I4038" t="s">
        <v>13</v>
      </c>
    </row>
    <row r="4039" spans="2:9" hidden="1" x14ac:dyDescent="0.2">
      <c r="B4039" t="str">
        <f t="shared" si="63"/>
        <v>201710apartmentmedian3+_bed_surveyWhite Rock</v>
      </c>
      <c r="C4039">
        <v>2017</v>
      </c>
      <c r="D4039">
        <v>10</v>
      </c>
      <c r="E4039" t="s">
        <v>65</v>
      </c>
      <c r="F4039" t="s">
        <v>61</v>
      </c>
      <c r="G4039" t="s">
        <v>56</v>
      </c>
      <c r="H4039" t="s">
        <v>39</v>
      </c>
    </row>
    <row r="4040" spans="2:9" hidden="1" x14ac:dyDescent="0.2">
      <c r="B4040" t="str">
        <f t="shared" si="63"/>
        <v>201710apartmentmedian3+_bed_surveyLangley City and Langley DM</v>
      </c>
      <c r="C4040">
        <v>2017</v>
      </c>
      <c r="D4040">
        <v>10</v>
      </c>
      <c r="E4040" t="s">
        <v>65</v>
      </c>
      <c r="F4040" t="s">
        <v>61</v>
      </c>
      <c r="G4040" t="s">
        <v>56</v>
      </c>
      <c r="H4040" t="s">
        <v>40</v>
      </c>
      <c r="I4040" t="s">
        <v>30</v>
      </c>
    </row>
    <row r="4041" spans="2:9" hidden="1" x14ac:dyDescent="0.2">
      <c r="B4041" t="str">
        <f t="shared" si="63"/>
        <v>201710apartmentmedian3+_bed_surveyTri-Cities</v>
      </c>
      <c r="C4041">
        <v>2017</v>
      </c>
      <c r="D4041">
        <v>10</v>
      </c>
      <c r="E4041" t="s">
        <v>65</v>
      </c>
      <c r="F4041" t="s">
        <v>61</v>
      </c>
      <c r="G4041" t="s">
        <v>56</v>
      </c>
      <c r="H4041" t="s">
        <v>41</v>
      </c>
      <c r="I4041" t="s">
        <v>13</v>
      </c>
    </row>
    <row r="4042" spans="2:9" hidden="1" x14ac:dyDescent="0.2">
      <c r="B4042" t="str">
        <f t="shared" si="63"/>
        <v>201710apartmentmedian3+_bed_surveyMaple Ridge/Pitt Meadows</v>
      </c>
      <c r="C4042">
        <v>2017</v>
      </c>
      <c r="D4042">
        <v>10</v>
      </c>
      <c r="E4042" t="s">
        <v>65</v>
      </c>
      <c r="F4042" t="s">
        <v>61</v>
      </c>
      <c r="G4042" t="s">
        <v>56</v>
      </c>
      <c r="H4042" t="s">
        <v>42</v>
      </c>
      <c r="I4042" t="s">
        <v>15</v>
      </c>
    </row>
    <row r="4043" spans="2:9" hidden="1" x14ac:dyDescent="0.2">
      <c r="B4043" t="str">
        <f t="shared" si="63"/>
        <v>201710apartmentmedian3+_bed_surveyVancouver</v>
      </c>
      <c r="C4043">
        <v>2017</v>
      </c>
      <c r="D4043">
        <v>10</v>
      </c>
      <c r="E4043" t="s">
        <v>65</v>
      </c>
      <c r="F4043" t="s">
        <v>61</v>
      </c>
      <c r="G4043" t="s">
        <v>56</v>
      </c>
      <c r="H4043" t="s">
        <v>43</v>
      </c>
      <c r="I4043" t="s">
        <v>13</v>
      </c>
    </row>
    <row r="4044" spans="2:9" hidden="1" x14ac:dyDescent="0.2">
      <c r="B4044" t="str">
        <f t="shared" si="63"/>
        <v>201610apartmentmedian3+_bed_surveyWest End/Stanley Park</v>
      </c>
      <c r="C4044">
        <v>2016</v>
      </c>
      <c r="D4044">
        <v>10</v>
      </c>
      <c r="E4044" t="s">
        <v>65</v>
      </c>
      <c r="F4044" t="s">
        <v>61</v>
      </c>
      <c r="G4044" t="s">
        <v>56</v>
      </c>
      <c r="H4044" t="s">
        <v>12</v>
      </c>
      <c r="I4044" t="s">
        <v>13</v>
      </c>
    </row>
    <row r="4045" spans="2:9" hidden="1" x14ac:dyDescent="0.2">
      <c r="B4045" t="str">
        <f t="shared" si="63"/>
        <v>201610apartmentmedian3+_bed_surveyEnglish Bay</v>
      </c>
      <c r="C4045">
        <v>2016</v>
      </c>
      <c r="D4045">
        <v>10</v>
      </c>
      <c r="E4045" t="s">
        <v>65</v>
      </c>
      <c r="F4045" t="s">
        <v>61</v>
      </c>
      <c r="G4045" t="s">
        <v>56</v>
      </c>
      <c r="H4045" t="s">
        <v>16</v>
      </c>
    </row>
    <row r="4046" spans="2:9" hidden="1" x14ac:dyDescent="0.2">
      <c r="B4046" t="str">
        <f t="shared" si="63"/>
        <v>201610apartmentmedian3+_bed_surveyDowntown</v>
      </c>
      <c r="C4046">
        <v>2016</v>
      </c>
      <c r="D4046">
        <v>10</v>
      </c>
      <c r="E4046" t="s">
        <v>65</v>
      </c>
      <c r="F4046" t="s">
        <v>61</v>
      </c>
      <c r="G4046" t="s">
        <v>56</v>
      </c>
      <c r="H4046" t="s">
        <v>17</v>
      </c>
      <c r="I4046" t="s">
        <v>18</v>
      </c>
    </row>
    <row r="4047" spans="2:9" hidden="1" x14ac:dyDescent="0.2">
      <c r="B4047" t="str">
        <f t="shared" si="63"/>
        <v>201610apartmentmedian3+_bed_surveySouth Granville/Oak</v>
      </c>
      <c r="C4047">
        <v>2016</v>
      </c>
      <c r="D4047">
        <v>10</v>
      </c>
      <c r="E4047" t="s">
        <v>65</v>
      </c>
      <c r="F4047" t="s">
        <v>61</v>
      </c>
      <c r="G4047" t="s">
        <v>56</v>
      </c>
      <c r="H4047" t="s">
        <v>19</v>
      </c>
      <c r="I4047" t="s">
        <v>30</v>
      </c>
    </row>
    <row r="4048" spans="2:9" hidden="1" x14ac:dyDescent="0.2">
      <c r="B4048" t="str">
        <f t="shared" si="63"/>
        <v>201610apartmentmedian3+_bed_surveyKitsilano/Point Grey</v>
      </c>
      <c r="C4048">
        <v>2016</v>
      </c>
      <c r="D4048">
        <v>10</v>
      </c>
      <c r="E4048" t="s">
        <v>65</v>
      </c>
      <c r="F4048" t="s">
        <v>61</v>
      </c>
      <c r="G4048" t="s">
        <v>56</v>
      </c>
      <c r="H4048" t="s">
        <v>20</v>
      </c>
      <c r="I4048" t="s">
        <v>30</v>
      </c>
    </row>
    <row r="4049" spans="2:9" hidden="1" x14ac:dyDescent="0.2">
      <c r="B4049" t="str">
        <f t="shared" si="63"/>
        <v>201610apartmentmedian3+_bed_surveyWestside/Kerrisdale</v>
      </c>
      <c r="C4049">
        <v>2016</v>
      </c>
      <c r="D4049">
        <v>10</v>
      </c>
      <c r="E4049" t="s">
        <v>65</v>
      </c>
      <c r="F4049" t="s">
        <v>61</v>
      </c>
      <c r="G4049" t="s">
        <v>56</v>
      </c>
      <c r="H4049" t="s">
        <v>21</v>
      </c>
      <c r="I4049" t="s">
        <v>15</v>
      </c>
    </row>
    <row r="4050" spans="2:9" hidden="1" x14ac:dyDescent="0.2">
      <c r="B4050" t="str">
        <f t="shared" si="63"/>
        <v>201610apartmentmedian3+_bed_surveyMarpole</v>
      </c>
      <c r="C4050">
        <v>2016</v>
      </c>
      <c r="D4050">
        <v>10</v>
      </c>
      <c r="E4050" t="s">
        <v>65</v>
      </c>
      <c r="F4050" t="s">
        <v>61</v>
      </c>
      <c r="G4050" t="s">
        <v>56</v>
      </c>
      <c r="H4050" t="s">
        <v>23</v>
      </c>
      <c r="I4050" t="s">
        <v>13</v>
      </c>
    </row>
    <row r="4051" spans="2:9" hidden="1" x14ac:dyDescent="0.2">
      <c r="B4051" t="str">
        <f t="shared" si="63"/>
        <v>201610apartmentmedian3+_bed_surveyMount Pleasant/Renfrew Heights</v>
      </c>
      <c r="C4051">
        <v>2016</v>
      </c>
      <c r="D4051">
        <v>10</v>
      </c>
      <c r="E4051" t="s">
        <v>65</v>
      </c>
      <c r="F4051" t="s">
        <v>61</v>
      </c>
      <c r="G4051" t="s">
        <v>56</v>
      </c>
      <c r="H4051" t="s">
        <v>24</v>
      </c>
    </row>
    <row r="4052" spans="2:9" hidden="1" x14ac:dyDescent="0.2">
      <c r="B4052" t="str">
        <f t="shared" si="63"/>
        <v>201610apartmentmedian3+_bed_surveyEast Hastings</v>
      </c>
      <c r="C4052">
        <v>2016</v>
      </c>
      <c r="D4052">
        <v>10</v>
      </c>
      <c r="E4052" t="s">
        <v>65</v>
      </c>
      <c r="F4052" t="s">
        <v>61</v>
      </c>
      <c r="G4052" t="s">
        <v>56</v>
      </c>
      <c r="H4052" t="s">
        <v>25</v>
      </c>
      <c r="I4052" t="s">
        <v>15</v>
      </c>
    </row>
    <row r="4053" spans="2:9" hidden="1" x14ac:dyDescent="0.2">
      <c r="B4053" t="str">
        <f t="shared" si="63"/>
        <v>201610apartmentmedian3+_bed_surveySoutheast Vancouver</v>
      </c>
      <c r="C4053">
        <v>2016</v>
      </c>
      <c r="D4053">
        <v>10</v>
      </c>
      <c r="E4053" t="s">
        <v>65</v>
      </c>
      <c r="F4053" t="s">
        <v>61</v>
      </c>
      <c r="G4053" t="s">
        <v>56</v>
      </c>
      <c r="H4053" t="s">
        <v>26</v>
      </c>
      <c r="I4053" t="s">
        <v>13</v>
      </c>
    </row>
    <row r="4054" spans="2:9" hidden="1" x14ac:dyDescent="0.2">
      <c r="B4054" t="str">
        <f t="shared" si="63"/>
        <v>201610apartmentmedian3+_bed_surveyUniversity Endowment Lands</v>
      </c>
      <c r="C4054">
        <v>2016</v>
      </c>
      <c r="D4054">
        <v>10</v>
      </c>
      <c r="E4054" t="s">
        <v>65</v>
      </c>
      <c r="F4054" t="s">
        <v>61</v>
      </c>
      <c r="G4054" t="s">
        <v>56</v>
      </c>
      <c r="H4054" t="s">
        <v>27</v>
      </c>
      <c r="I4054" t="s">
        <v>30</v>
      </c>
    </row>
    <row r="4055" spans="2:9" hidden="1" x14ac:dyDescent="0.2">
      <c r="B4055" t="str">
        <f t="shared" si="63"/>
        <v>201610apartmentmedian3+_bed_surveyCentral Park/Metrotown</v>
      </c>
      <c r="C4055">
        <v>2016</v>
      </c>
      <c r="D4055">
        <v>10</v>
      </c>
      <c r="E4055" t="s">
        <v>65</v>
      </c>
      <c r="F4055" t="s">
        <v>61</v>
      </c>
      <c r="G4055" t="s">
        <v>56</v>
      </c>
      <c r="H4055" t="s">
        <v>28</v>
      </c>
      <c r="I4055" t="s">
        <v>13</v>
      </c>
    </row>
    <row r="4056" spans="2:9" hidden="1" x14ac:dyDescent="0.2">
      <c r="B4056" t="str">
        <f t="shared" si="63"/>
        <v>201610apartmentmedian3+_bed_surveySoutheast Burnaby</v>
      </c>
      <c r="C4056">
        <v>2016</v>
      </c>
      <c r="D4056">
        <v>10</v>
      </c>
      <c r="E4056" t="s">
        <v>65</v>
      </c>
      <c r="F4056" t="s">
        <v>61</v>
      </c>
      <c r="G4056" t="s">
        <v>56</v>
      </c>
      <c r="H4056" t="s">
        <v>29</v>
      </c>
      <c r="I4056" t="s">
        <v>13</v>
      </c>
    </row>
    <row r="4057" spans="2:9" hidden="1" x14ac:dyDescent="0.2">
      <c r="B4057" t="str">
        <f t="shared" si="63"/>
        <v>201610apartmentmedian3+_bed_surveyNorth Burnaby</v>
      </c>
      <c r="C4057">
        <v>2016</v>
      </c>
      <c r="D4057">
        <v>10</v>
      </c>
      <c r="E4057" t="s">
        <v>65</v>
      </c>
      <c r="F4057" t="s">
        <v>61</v>
      </c>
      <c r="G4057" t="s">
        <v>56</v>
      </c>
      <c r="H4057" t="s">
        <v>31</v>
      </c>
      <c r="I4057" t="s">
        <v>13</v>
      </c>
    </row>
    <row r="4058" spans="2:9" hidden="1" x14ac:dyDescent="0.2">
      <c r="B4058" t="str">
        <f t="shared" si="63"/>
        <v>201610apartmentmedian3+_bed_surveyNew Westminster</v>
      </c>
      <c r="C4058">
        <v>2016</v>
      </c>
      <c r="D4058">
        <v>10</v>
      </c>
      <c r="E4058" t="s">
        <v>65</v>
      </c>
      <c r="F4058" t="s">
        <v>61</v>
      </c>
      <c r="G4058" t="s">
        <v>56</v>
      </c>
      <c r="H4058" t="s">
        <v>32</v>
      </c>
      <c r="I4058" t="s">
        <v>15</v>
      </c>
    </row>
    <row r="4059" spans="2:9" hidden="1" x14ac:dyDescent="0.2">
      <c r="B4059" t="str">
        <f t="shared" si="63"/>
        <v>201610apartmentmedian3+_bed_surveyNorth Vancouver CY</v>
      </c>
      <c r="C4059">
        <v>2016</v>
      </c>
      <c r="D4059">
        <v>10</v>
      </c>
      <c r="E4059" t="s">
        <v>65</v>
      </c>
      <c r="F4059" t="s">
        <v>61</v>
      </c>
      <c r="G4059" t="s">
        <v>56</v>
      </c>
      <c r="H4059" t="s">
        <v>33</v>
      </c>
      <c r="I4059" t="s">
        <v>18</v>
      </c>
    </row>
    <row r="4060" spans="2:9" hidden="1" x14ac:dyDescent="0.2">
      <c r="B4060" t="str">
        <f t="shared" si="63"/>
        <v>201610apartmentmedian3+_bed_surveyNorth Vancouver DM</v>
      </c>
      <c r="C4060">
        <v>2016</v>
      </c>
      <c r="D4060">
        <v>10</v>
      </c>
      <c r="E4060" t="s">
        <v>65</v>
      </c>
      <c r="F4060" t="s">
        <v>61</v>
      </c>
      <c r="G4060" t="s">
        <v>56</v>
      </c>
      <c r="H4060" t="s">
        <v>34</v>
      </c>
      <c r="I4060" t="s">
        <v>15</v>
      </c>
    </row>
    <row r="4061" spans="2:9" hidden="1" x14ac:dyDescent="0.2">
      <c r="B4061" t="str">
        <f t="shared" si="63"/>
        <v>201610apartmentmedian3+_bed_surveyWest Vancouver</v>
      </c>
      <c r="C4061">
        <v>2016</v>
      </c>
      <c r="D4061">
        <v>10</v>
      </c>
      <c r="E4061" t="s">
        <v>65</v>
      </c>
      <c r="F4061" t="s">
        <v>61</v>
      </c>
      <c r="G4061" t="s">
        <v>56</v>
      </c>
      <c r="H4061" t="s">
        <v>35</v>
      </c>
      <c r="I4061" t="s">
        <v>13</v>
      </c>
    </row>
    <row r="4062" spans="2:9" hidden="1" x14ac:dyDescent="0.2">
      <c r="B4062" t="str">
        <f t="shared" si="63"/>
        <v>201610apartmentmedian3+_bed_surveyRichmond</v>
      </c>
      <c r="C4062">
        <v>2016</v>
      </c>
      <c r="D4062">
        <v>10</v>
      </c>
      <c r="E4062" t="s">
        <v>65</v>
      </c>
      <c r="F4062" t="s">
        <v>61</v>
      </c>
      <c r="G4062" t="s">
        <v>56</v>
      </c>
      <c r="H4062" t="s">
        <v>36</v>
      </c>
      <c r="I4062" t="s">
        <v>13</v>
      </c>
    </row>
    <row r="4063" spans="2:9" hidden="1" x14ac:dyDescent="0.2">
      <c r="B4063" t="str">
        <f t="shared" si="63"/>
        <v>201610apartmentmedian3+_bed_surveyDelta</v>
      </c>
      <c r="C4063">
        <v>2016</v>
      </c>
      <c r="D4063">
        <v>10</v>
      </c>
      <c r="E4063" t="s">
        <v>65</v>
      </c>
      <c r="F4063" t="s">
        <v>61</v>
      </c>
      <c r="G4063" t="s">
        <v>56</v>
      </c>
      <c r="H4063" t="s">
        <v>37</v>
      </c>
    </row>
    <row r="4064" spans="2:9" hidden="1" x14ac:dyDescent="0.2">
      <c r="B4064" t="str">
        <f t="shared" si="63"/>
        <v>201610apartmentmedian3+_bed_surveySurrey</v>
      </c>
      <c r="C4064">
        <v>2016</v>
      </c>
      <c r="D4064">
        <v>10</v>
      </c>
      <c r="E4064" t="s">
        <v>65</v>
      </c>
      <c r="F4064" t="s">
        <v>61</v>
      </c>
      <c r="G4064" t="s">
        <v>56</v>
      </c>
      <c r="H4064" t="s">
        <v>38</v>
      </c>
      <c r="I4064" t="s">
        <v>13</v>
      </c>
    </row>
    <row r="4065" spans="2:9" hidden="1" x14ac:dyDescent="0.2">
      <c r="B4065" t="str">
        <f t="shared" si="63"/>
        <v>201610apartmentmedian3+_bed_surveyWhite Rock</v>
      </c>
      <c r="C4065">
        <v>2016</v>
      </c>
      <c r="D4065">
        <v>10</v>
      </c>
      <c r="E4065" t="s">
        <v>65</v>
      </c>
      <c r="F4065" t="s">
        <v>61</v>
      </c>
      <c r="G4065" t="s">
        <v>56</v>
      </c>
      <c r="H4065" t="s">
        <v>39</v>
      </c>
    </row>
    <row r="4066" spans="2:9" hidden="1" x14ac:dyDescent="0.2">
      <c r="B4066" t="str">
        <f t="shared" si="63"/>
        <v>201610apartmentmedian3+_bed_surveyLangley City and Langley DM</v>
      </c>
      <c r="C4066">
        <v>2016</v>
      </c>
      <c r="D4066">
        <v>10</v>
      </c>
      <c r="E4066" t="s">
        <v>65</v>
      </c>
      <c r="F4066" t="s">
        <v>61</v>
      </c>
      <c r="G4066" t="s">
        <v>56</v>
      </c>
      <c r="H4066" t="s">
        <v>40</v>
      </c>
      <c r="I4066" t="s">
        <v>13</v>
      </c>
    </row>
    <row r="4067" spans="2:9" hidden="1" x14ac:dyDescent="0.2">
      <c r="B4067" t="str">
        <f t="shared" si="63"/>
        <v>201610apartmentmedian3+_bed_surveyTri-Cities</v>
      </c>
      <c r="C4067">
        <v>2016</v>
      </c>
      <c r="D4067">
        <v>10</v>
      </c>
      <c r="E4067" t="s">
        <v>65</v>
      </c>
      <c r="F4067" t="s">
        <v>61</v>
      </c>
      <c r="G4067" t="s">
        <v>56</v>
      </c>
      <c r="H4067" t="s">
        <v>41</v>
      </c>
      <c r="I4067" t="s">
        <v>13</v>
      </c>
    </row>
    <row r="4068" spans="2:9" hidden="1" x14ac:dyDescent="0.2">
      <c r="B4068" t="str">
        <f t="shared" si="63"/>
        <v>201610apartmentmedian3+_bed_surveyMaple Ridge/Pitt Meadows</v>
      </c>
      <c r="C4068">
        <v>2016</v>
      </c>
      <c r="D4068">
        <v>10</v>
      </c>
      <c r="E4068" t="s">
        <v>65</v>
      </c>
      <c r="F4068" t="s">
        <v>61</v>
      </c>
      <c r="G4068" t="s">
        <v>56</v>
      </c>
      <c r="H4068" t="s">
        <v>42</v>
      </c>
      <c r="I4068" t="s">
        <v>18</v>
      </c>
    </row>
    <row r="4069" spans="2:9" hidden="1" x14ac:dyDescent="0.2">
      <c r="B4069" t="str">
        <f t="shared" si="63"/>
        <v>201610apartmentmedian3+_bed_surveyVancouver</v>
      </c>
      <c r="C4069">
        <v>2016</v>
      </c>
      <c r="D4069">
        <v>10</v>
      </c>
      <c r="E4069" t="s">
        <v>65</v>
      </c>
      <c r="F4069" t="s">
        <v>61</v>
      </c>
      <c r="G4069" t="s">
        <v>56</v>
      </c>
      <c r="H4069" t="s">
        <v>43</v>
      </c>
      <c r="I4069" t="s">
        <v>13</v>
      </c>
    </row>
    <row r="4070" spans="2:9" hidden="1" x14ac:dyDescent="0.2">
      <c r="B4070" t="str">
        <f t="shared" si="63"/>
        <v>201510apartmentmedian3+_bed_surveyWest End/Stanley Park</v>
      </c>
      <c r="C4070">
        <v>2015</v>
      </c>
      <c r="D4070">
        <v>10</v>
      </c>
      <c r="E4070" t="s">
        <v>65</v>
      </c>
      <c r="F4070" t="s">
        <v>61</v>
      </c>
      <c r="G4070" t="s">
        <v>56</v>
      </c>
      <c r="H4070" t="s">
        <v>12</v>
      </c>
      <c r="I4070" t="s">
        <v>15</v>
      </c>
    </row>
    <row r="4071" spans="2:9" hidden="1" x14ac:dyDescent="0.2">
      <c r="B4071" t="str">
        <f t="shared" si="63"/>
        <v>201510apartmentmedian3+_bed_surveyEnglish Bay</v>
      </c>
      <c r="C4071">
        <v>2015</v>
      </c>
      <c r="D4071">
        <v>10</v>
      </c>
      <c r="E4071" t="s">
        <v>65</v>
      </c>
      <c r="F4071" t="s">
        <v>61</v>
      </c>
      <c r="G4071" t="s">
        <v>56</v>
      </c>
      <c r="H4071" t="s">
        <v>16</v>
      </c>
      <c r="I4071" t="s">
        <v>13</v>
      </c>
    </row>
    <row r="4072" spans="2:9" hidden="1" x14ac:dyDescent="0.2">
      <c r="B4072" t="str">
        <f t="shared" si="63"/>
        <v>201510apartmentmedian3+_bed_surveyDowntown</v>
      </c>
      <c r="C4072">
        <v>2015</v>
      </c>
      <c r="D4072">
        <v>10</v>
      </c>
      <c r="E4072" t="s">
        <v>65</v>
      </c>
      <c r="F4072" t="s">
        <v>61</v>
      </c>
      <c r="G4072" t="s">
        <v>56</v>
      </c>
      <c r="H4072" t="s">
        <v>17</v>
      </c>
      <c r="I4072" t="s">
        <v>15</v>
      </c>
    </row>
    <row r="4073" spans="2:9" hidden="1" x14ac:dyDescent="0.2">
      <c r="B4073" t="str">
        <f t="shared" si="63"/>
        <v>201510apartmentmedian3+_bed_surveySouth Granville/Oak</v>
      </c>
      <c r="C4073">
        <v>2015</v>
      </c>
      <c r="D4073">
        <v>10</v>
      </c>
      <c r="E4073" t="s">
        <v>65</v>
      </c>
      <c r="F4073" t="s">
        <v>61</v>
      </c>
      <c r="G4073" t="s">
        <v>56</v>
      </c>
      <c r="H4073" t="s">
        <v>19</v>
      </c>
      <c r="I4073" t="s">
        <v>15</v>
      </c>
    </row>
    <row r="4074" spans="2:9" hidden="1" x14ac:dyDescent="0.2">
      <c r="B4074" t="str">
        <f t="shared" si="63"/>
        <v>201510apartmentmedian3+_bed_surveyKitsilano/Point Grey</v>
      </c>
      <c r="C4074">
        <v>2015</v>
      </c>
      <c r="D4074">
        <v>10</v>
      </c>
      <c r="E4074" t="s">
        <v>65</v>
      </c>
      <c r="F4074" t="s">
        <v>61</v>
      </c>
      <c r="G4074" t="s">
        <v>56</v>
      </c>
      <c r="H4074" t="s">
        <v>20</v>
      </c>
    </row>
    <row r="4075" spans="2:9" hidden="1" x14ac:dyDescent="0.2">
      <c r="B4075" t="str">
        <f t="shared" si="63"/>
        <v>201510apartmentmedian3+_bed_surveyWestside/Kerrisdale</v>
      </c>
      <c r="C4075">
        <v>2015</v>
      </c>
      <c r="D4075">
        <v>10</v>
      </c>
      <c r="E4075" t="s">
        <v>65</v>
      </c>
      <c r="F4075" t="s">
        <v>61</v>
      </c>
      <c r="G4075" t="s">
        <v>56</v>
      </c>
      <c r="H4075" t="s">
        <v>21</v>
      </c>
      <c r="I4075" t="s">
        <v>18</v>
      </c>
    </row>
    <row r="4076" spans="2:9" hidden="1" x14ac:dyDescent="0.2">
      <c r="B4076" t="str">
        <f t="shared" si="63"/>
        <v>201510apartmentmedian3+_bed_surveyMarpole</v>
      </c>
      <c r="C4076">
        <v>2015</v>
      </c>
      <c r="D4076">
        <v>10</v>
      </c>
      <c r="E4076" t="s">
        <v>65</v>
      </c>
      <c r="F4076" t="s">
        <v>61</v>
      </c>
      <c r="G4076" t="s">
        <v>56</v>
      </c>
      <c r="H4076" t="s">
        <v>23</v>
      </c>
      <c r="I4076" t="s">
        <v>15</v>
      </c>
    </row>
    <row r="4077" spans="2:9" hidden="1" x14ac:dyDescent="0.2">
      <c r="B4077" t="str">
        <f t="shared" si="63"/>
        <v>201510apartmentmedian3+_bed_surveyMount Pleasant/Renfrew Heights</v>
      </c>
      <c r="C4077">
        <v>2015</v>
      </c>
      <c r="D4077">
        <v>10</v>
      </c>
      <c r="E4077" t="s">
        <v>65</v>
      </c>
      <c r="F4077" t="s">
        <v>61</v>
      </c>
      <c r="G4077" t="s">
        <v>56</v>
      </c>
      <c r="H4077" t="s">
        <v>24</v>
      </c>
      <c r="I4077" t="s">
        <v>18</v>
      </c>
    </row>
    <row r="4078" spans="2:9" hidden="1" x14ac:dyDescent="0.2">
      <c r="B4078" t="str">
        <f t="shared" si="63"/>
        <v>201510apartmentmedian3+_bed_surveyEast Hastings</v>
      </c>
      <c r="C4078">
        <v>2015</v>
      </c>
      <c r="D4078">
        <v>10</v>
      </c>
      <c r="E4078" t="s">
        <v>65</v>
      </c>
      <c r="F4078" t="s">
        <v>61</v>
      </c>
      <c r="G4078" t="s">
        <v>56</v>
      </c>
      <c r="H4078" t="s">
        <v>25</v>
      </c>
      <c r="I4078" t="s">
        <v>15</v>
      </c>
    </row>
    <row r="4079" spans="2:9" hidden="1" x14ac:dyDescent="0.2">
      <c r="B4079" t="str">
        <f t="shared" si="63"/>
        <v>201510apartmentmedian3+_bed_surveySoutheast Vancouver</v>
      </c>
      <c r="C4079">
        <v>2015</v>
      </c>
      <c r="D4079">
        <v>10</v>
      </c>
      <c r="E4079" t="s">
        <v>65</v>
      </c>
      <c r="F4079" t="s">
        <v>61</v>
      </c>
      <c r="G4079" t="s">
        <v>56</v>
      </c>
      <c r="H4079" t="s">
        <v>26</v>
      </c>
      <c r="I4079" t="s">
        <v>13</v>
      </c>
    </row>
    <row r="4080" spans="2:9" hidden="1" x14ac:dyDescent="0.2">
      <c r="B4080" t="str">
        <f t="shared" si="63"/>
        <v>201510apartmentmedian3+_bed_surveyUniversity Endowment Lands</v>
      </c>
      <c r="C4080">
        <v>2015</v>
      </c>
      <c r="D4080">
        <v>10</v>
      </c>
      <c r="E4080" t="s">
        <v>65</v>
      </c>
      <c r="F4080" t="s">
        <v>61</v>
      </c>
      <c r="G4080" t="s">
        <v>56</v>
      </c>
      <c r="H4080" t="s">
        <v>27</v>
      </c>
      <c r="I4080" t="s">
        <v>15</v>
      </c>
    </row>
    <row r="4081" spans="2:9" hidden="1" x14ac:dyDescent="0.2">
      <c r="B4081" t="str">
        <f t="shared" si="63"/>
        <v>201510apartmentmedian3+_bed_surveyCentral Park/Metrotown</v>
      </c>
      <c r="C4081">
        <v>2015</v>
      </c>
      <c r="D4081">
        <v>10</v>
      </c>
      <c r="E4081" t="s">
        <v>65</v>
      </c>
      <c r="F4081" t="s">
        <v>61</v>
      </c>
      <c r="G4081" t="s">
        <v>56</v>
      </c>
      <c r="H4081" t="s">
        <v>28</v>
      </c>
      <c r="I4081" t="s">
        <v>13</v>
      </c>
    </row>
    <row r="4082" spans="2:9" hidden="1" x14ac:dyDescent="0.2">
      <c r="B4082" t="str">
        <f t="shared" si="63"/>
        <v>201510apartmentmedian3+_bed_surveySoutheast Burnaby</v>
      </c>
      <c r="C4082">
        <v>2015</v>
      </c>
      <c r="D4082">
        <v>10</v>
      </c>
      <c r="E4082" t="s">
        <v>65</v>
      </c>
      <c r="F4082" t="s">
        <v>61</v>
      </c>
      <c r="G4082" t="s">
        <v>56</v>
      </c>
      <c r="H4082" t="s">
        <v>29</v>
      </c>
      <c r="I4082" t="s">
        <v>15</v>
      </c>
    </row>
    <row r="4083" spans="2:9" hidden="1" x14ac:dyDescent="0.2">
      <c r="B4083" t="str">
        <f t="shared" si="63"/>
        <v>201510apartmentmedian3+_bed_surveyNorth Burnaby</v>
      </c>
      <c r="C4083">
        <v>2015</v>
      </c>
      <c r="D4083">
        <v>10</v>
      </c>
      <c r="E4083" t="s">
        <v>65</v>
      </c>
      <c r="F4083" t="s">
        <v>61</v>
      </c>
      <c r="G4083" t="s">
        <v>56</v>
      </c>
      <c r="H4083" t="s">
        <v>31</v>
      </c>
      <c r="I4083" t="s">
        <v>13</v>
      </c>
    </row>
    <row r="4084" spans="2:9" hidden="1" x14ac:dyDescent="0.2">
      <c r="B4084" t="str">
        <f t="shared" si="63"/>
        <v>201510apartmentmedian3+_bed_surveyNew Westminster</v>
      </c>
      <c r="C4084">
        <v>2015</v>
      </c>
      <c r="D4084">
        <v>10</v>
      </c>
      <c r="E4084" t="s">
        <v>65</v>
      </c>
      <c r="F4084" t="s">
        <v>61</v>
      </c>
      <c r="G4084" t="s">
        <v>56</v>
      </c>
      <c r="H4084" t="s">
        <v>32</v>
      </c>
      <c r="I4084" t="s">
        <v>13</v>
      </c>
    </row>
    <row r="4085" spans="2:9" hidden="1" x14ac:dyDescent="0.2">
      <c r="B4085" t="str">
        <f t="shared" si="63"/>
        <v>201510apartmentmedian3+_bed_surveyNorth Vancouver City</v>
      </c>
      <c r="C4085">
        <v>2015</v>
      </c>
      <c r="D4085">
        <v>10</v>
      </c>
      <c r="E4085" t="s">
        <v>65</v>
      </c>
      <c r="F4085" t="s">
        <v>61</v>
      </c>
      <c r="G4085" t="s">
        <v>56</v>
      </c>
      <c r="H4085" t="s">
        <v>60</v>
      </c>
      <c r="I4085" t="s">
        <v>15</v>
      </c>
    </row>
    <row r="4086" spans="2:9" hidden="1" x14ac:dyDescent="0.2">
      <c r="B4086" t="str">
        <f t="shared" si="63"/>
        <v>201510apartmentmedian3+_bed_surveyNorth Vancouver DM</v>
      </c>
      <c r="C4086">
        <v>2015</v>
      </c>
      <c r="D4086">
        <v>10</v>
      </c>
      <c r="E4086" t="s">
        <v>65</v>
      </c>
      <c r="F4086" t="s">
        <v>61</v>
      </c>
      <c r="G4086" t="s">
        <v>56</v>
      </c>
      <c r="H4086" t="s">
        <v>34</v>
      </c>
      <c r="I4086" t="s">
        <v>13</v>
      </c>
    </row>
    <row r="4087" spans="2:9" hidden="1" x14ac:dyDescent="0.2">
      <c r="B4087" t="str">
        <f t="shared" si="63"/>
        <v>201510apartmentmedian3+_bed_surveyWest Vancouver</v>
      </c>
      <c r="C4087">
        <v>2015</v>
      </c>
      <c r="D4087">
        <v>10</v>
      </c>
      <c r="E4087" t="s">
        <v>65</v>
      </c>
      <c r="F4087" t="s">
        <v>61</v>
      </c>
      <c r="G4087" t="s">
        <v>56</v>
      </c>
      <c r="H4087" t="s">
        <v>35</v>
      </c>
      <c r="I4087" t="s">
        <v>15</v>
      </c>
    </row>
    <row r="4088" spans="2:9" hidden="1" x14ac:dyDescent="0.2">
      <c r="B4088" t="str">
        <f t="shared" si="63"/>
        <v>201510apartmentmedian3+_bed_surveyRichmond</v>
      </c>
      <c r="C4088">
        <v>2015</v>
      </c>
      <c r="D4088">
        <v>10</v>
      </c>
      <c r="E4088" t="s">
        <v>65</v>
      </c>
      <c r="F4088" t="s">
        <v>61</v>
      </c>
      <c r="G4088" t="s">
        <v>56</v>
      </c>
      <c r="H4088" t="s">
        <v>36</v>
      </c>
      <c r="I4088" t="s">
        <v>15</v>
      </c>
    </row>
    <row r="4089" spans="2:9" hidden="1" x14ac:dyDescent="0.2">
      <c r="B4089" t="str">
        <f t="shared" si="63"/>
        <v>201510apartmentmedian3+_bed_surveyDelta</v>
      </c>
      <c r="C4089">
        <v>2015</v>
      </c>
      <c r="D4089">
        <v>10</v>
      </c>
      <c r="E4089" t="s">
        <v>65</v>
      </c>
      <c r="F4089" t="s">
        <v>61</v>
      </c>
      <c r="G4089" t="s">
        <v>56</v>
      </c>
      <c r="H4089" t="s">
        <v>37</v>
      </c>
      <c r="I4089" t="s">
        <v>13</v>
      </c>
    </row>
    <row r="4090" spans="2:9" hidden="1" x14ac:dyDescent="0.2">
      <c r="B4090" t="str">
        <f t="shared" si="63"/>
        <v>201510apartmentmedian3+_bed_surveySurrey</v>
      </c>
      <c r="C4090">
        <v>2015</v>
      </c>
      <c r="D4090">
        <v>10</v>
      </c>
      <c r="E4090" t="s">
        <v>65</v>
      </c>
      <c r="F4090" t="s">
        <v>61</v>
      </c>
      <c r="G4090" t="s">
        <v>56</v>
      </c>
      <c r="H4090" t="s">
        <v>38</v>
      </c>
      <c r="I4090" t="s">
        <v>13</v>
      </c>
    </row>
    <row r="4091" spans="2:9" hidden="1" x14ac:dyDescent="0.2">
      <c r="B4091" t="str">
        <f t="shared" si="63"/>
        <v>201510apartmentmedian3+_bed_surveyWhite Rock</v>
      </c>
      <c r="C4091">
        <v>2015</v>
      </c>
      <c r="D4091">
        <v>10</v>
      </c>
      <c r="E4091" t="s">
        <v>65</v>
      </c>
      <c r="F4091" t="s">
        <v>61</v>
      </c>
      <c r="G4091" t="s">
        <v>56</v>
      </c>
      <c r="H4091" t="s">
        <v>39</v>
      </c>
      <c r="I4091" t="s">
        <v>13</v>
      </c>
    </row>
    <row r="4092" spans="2:9" hidden="1" x14ac:dyDescent="0.2">
      <c r="B4092" t="str">
        <f t="shared" si="63"/>
        <v>201510apartmentmedian3+_bed_surveyLangley City and Langley DM</v>
      </c>
      <c r="C4092">
        <v>2015</v>
      </c>
      <c r="D4092">
        <v>10</v>
      </c>
      <c r="E4092" t="s">
        <v>65</v>
      </c>
      <c r="F4092" t="s">
        <v>61</v>
      </c>
      <c r="G4092" t="s">
        <v>56</v>
      </c>
      <c r="H4092" t="s">
        <v>40</v>
      </c>
      <c r="I4092" t="s">
        <v>13</v>
      </c>
    </row>
    <row r="4093" spans="2:9" hidden="1" x14ac:dyDescent="0.2">
      <c r="B4093" t="str">
        <f t="shared" si="63"/>
        <v>201510apartmentmedian3+_bed_surveyTri-Cities</v>
      </c>
      <c r="C4093">
        <v>2015</v>
      </c>
      <c r="D4093">
        <v>10</v>
      </c>
      <c r="E4093" t="s">
        <v>65</v>
      </c>
      <c r="F4093" t="s">
        <v>61</v>
      </c>
      <c r="G4093" t="s">
        <v>56</v>
      </c>
      <c r="H4093" t="s">
        <v>41</v>
      </c>
      <c r="I4093" t="s">
        <v>13</v>
      </c>
    </row>
    <row r="4094" spans="2:9" hidden="1" x14ac:dyDescent="0.2">
      <c r="B4094" t="str">
        <f t="shared" si="63"/>
        <v>201510apartmentmedian3+_bed_surveyMaple Ridge/Pitt Meadows</v>
      </c>
      <c r="C4094">
        <v>2015</v>
      </c>
      <c r="D4094">
        <v>10</v>
      </c>
      <c r="E4094" t="s">
        <v>65</v>
      </c>
      <c r="F4094" t="s">
        <v>61</v>
      </c>
      <c r="G4094" t="s">
        <v>56</v>
      </c>
      <c r="H4094" t="s">
        <v>42</v>
      </c>
      <c r="I4094" t="s">
        <v>13</v>
      </c>
    </row>
    <row r="4095" spans="2:9" hidden="1" x14ac:dyDescent="0.2">
      <c r="B4095" t="str">
        <f t="shared" si="63"/>
        <v>201510apartmentmedian3+_bed_surveyVancouver</v>
      </c>
      <c r="C4095">
        <v>2015</v>
      </c>
      <c r="D4095">
        <v>10</v>
      </c>
      <c r="E4095" t="s">
        <v>65</v>
      </c>
      <c r="F4095" t="s">
        <v>61</v>
      </c>
      <c r="G4095" t="s">
        <v>56</v>
      </c>
      <c r="H4095" t="s">
        <v>43</v>
      </c>
      <c r="I4095" t="s">
        <v>13</v>
      </c>
    </row>
    <row r="4096" spans="2:9" hidden="1" x14ac:dyDescent="0.2">
      <c r="B4096" t="str">
        <f t="shared" si="63"/>
        <v>201410apartmentmedian3+_bed_surveyWest End/Stanley Park</v>
      </c>
      <c r="C4096">
        <v>2014</v>
      </c>
      <c r="D4096">
        <v>10</v>
      </c>
      <c r="E4096" t="s">
        <v>65</v>
      </c>
      <c r="F4096" t="s">
        <v>61</v>
      </c>
      <c r="G4096" t="s">
        <v>56</v>
      </c>
      <c r="H4096" t="s">
        <v>12</v>
      </c>
      <c r="I4096" t="s">
        <v>13</v>
      </c>
    </row>
    <row r="4097" spans="2:9" hidden="1" x14ac:dyDescent="0.2">
      <c r="B4097" t="str">
        <f t="shared" si="63"/>
        <v>201410apartmentmedian3+_bed_surveyEnglish Bay</v>
      </c>
      <c r="C4097">
        <v>2014</v>
      </c>
      <c r="D4097">
        <v>10</v>
      </c>
      <c r="E4097" t="s">
        <v>65</v>
      </c>
      <c r="F4097" t="s">
        <v>61</v>
      </c>
      <c r="G4097" t="s">
        <v>56</v>
      </c>
      <c r="H4097" t="s">
        <v>16</v>
      </c>
      <c r="I4097" t="s">
        <v>13</v>
      </c>
    </row>
    <row r="4098" spans="2:9" hidden="1" x14ac:dyDescent="0.2">
      <c r="B4098" t="str">
        <f t="shared" si="63"/>
        <v>201410apartmentmedian3+_bed_surveyDowntown</v>
      </c>
      <c r="C4098">
        <v>2014</v>
      </c>
      <c r="D4098">
        <v>10</v>
      </c>
      <c r="E4098" t="s">
        <v>65</v>
      </c>
      <c r="F4098" t="s">
        <v>61</v>
      </c>
      <c r="G4098" t="s">
        <v>56</v>
      </c>
      <c r="H4098" t="s">
        <v>17</v>
      </c>
      <c r="I4098" t="s">
        <v>30</v>
      </c>
    </row>
    <row r="4099" spans="2:9" hidden="1" x14ac:dyDescent="0.2">
      <c r="B4099" t="str">
        <f t="shared" si="63"/>
        <v>201410apartmentmedian3+_bed_surveySouth Granville/Oak</v>
      </c>
      <c r="C4099">
        <v>2014</v>
      </c>
      <c r="D4099">
        <v>10</v>
      </c>
      <c r="E4099" t="s">
        <v>65</v>
      </c>
      <c r="F4099" t="s">
        <v>61</v>
      </c>
      <c r="G4099" t="s">
        <v>56</v>
      </c>
      <c r="H4099" t="s">
        <v>19</v>
      </c>
      <c r="I4099" t="s">
        <v>13</v>
      </c>
    </row>
    <row r="4100" spans="2:9" hidden="1" x14ac:dyDescent="0.2">
      <c r="B4100" t="str">
        <f t="shared" si="63"/>
        <v>201410apartmentmedian3+_bed_surveyKitsilano/Point Grey</v>
      </c>
      <c r="C4100">
        <v>2014</v>
      </c>
      <c r="D4100">
        <v>10</v>
      </c>
      <c r="E4100" t="s">
        <v>65</v>
      </c>
      <c r="F4100" t="s">
        <v>61</v>
      </c>
      <c r="G4100" t="s">
        <v>56</v>
      </c>
      <c r="H4100" t="s">
        <v>20</v>
      </c>
      <c r="I4100" t="s">
        <v>18</v>
      </c>
    </row>
    <row r="4101" spans="2:9" hidden="1" x14ac:dyDescent="0.2">
      <c r="B4101" t="str">
        <f t="shared" si="63"/>
        <v>201410apartmentmedian3+_bed_surveyWestside/Kerrisdale</v>
      </c>
      <c r="C4101">
        <v>2014</v>
      </c>
      <c r="D4101">
        <v>10</v>
      </c>
      <c r="E4101" t="s">
        <v>65</v>
      </c>
      <c r="F4101" t="s">
        <v>61</v>
      </c>
      <c r="G4101" t="s">
        <v>56</v>
      </c>
      <c r="H4101" t="s">
        <v>21</v>
      </c>
      <c r="I4101" t="s">
        <v>30</v>
      </c>
    </row>
    <row r="4102" spans="2:9" hidden="1" x14ac:dyDescent="0.2">
      <c r="B4102" t="str">
        <f t="shared" ref="B4102:B4165" si="64">C4102&amp;D4102&amp;E4102&amp;F4102&amp;G4102&amp;H4102</f>
        <v>201410apartmentmedian3+_bed_surveyMarpole</v>
      </c>
      <c r="C4102">
        <v>2014</v>
      </c>
      <c r="D4102">
        <v>10</v>
      </c>
      <c r="E4102" t="s">
        <v>65</v>
      </c>
      <c r="F4102" t="s">
        <v>61</v>
      </c>
      <c r="G4102" t="s">
        <v>56</v>
      </c>
      <c r="H4102" t="s">
        <v>23</v>
      </c>
      <c r="I4102" t="s">
        <v>15</v>
      </c>
    </row>
    <row r="4103" spans="2:9" hidden="1" x14ac:dyDescent="0.2">
      <c r="B4103" t="str">
        <f t="shared" si="64"/>
        <v>201410apartmentmedian3+_bed_surveyMount Pleasant/Renfrew Heights</v>
      </c>
      <c r="C4103">
        <v>2014</v>
      </c>
      <c r="D4103">
        <v>10</v>
      </c>
      <c r="E4103" t="s">
        <v>65</v>
      </c>
      <c r="F4103" t="s">
        <v>61</v>
      </c>
      <c r="G4103" t="s">
        <v>56</v>
      </c>
      <c r="H4103" t="s">
        <v>24</v>
      </c>
      <c r="I4103" t="s">
        <v>30</v>
      </c>
    </row>
    <row r="4104" spans="2:9" hidden="1" x14ac:dyDescent="0.2">
      <c r="B4104" t="str">
        <f t="shared" si="64"/>
        <v>201410apartmentmedian3+_bed_surveyEast Hastings</v>
      </c>
      <c r="C4104">
        <v>2014</v>
      </c>
      <c r="D4104">
        <v>10</v>
      </c>
      <c r="E4104" t="s">
        <v>65</v>
      </c>
      <c r="F4104" t="s">
        <v>61</v>
      </c>
      <c r="G4104" t="s">
        <v>56</v>
      </c>
      <c r="H4104" t="s">
        <v>25</v>
      </c>
      <c r="I4104" t="s">
        <v>15</v>
      </c>
    </row>
    <row r="4105" spans="2:9" hidden="1" x14ac:dyDescent="0.2">
      <c r="B4105" t="str">
        <f t="shared" si="64"/>
        <v>201410apartmentmedian3+_bed_surveySoutheast Vancouver</v>
      </c>
      <c r="C4105">
        <v>2014</v>
      </c>
      <c r="D4105">
        <v>10</v>
      </c>
      <c r="E4105" t="s">
        <v>65</v>
      </c>
      <c r="F4105" t="s">
        <v>61</v>
      </c>
      <c r="G4105" t="s">
        <v>56</v>
      </c>
      <c r="H4105" t="s">
        <v>26</v>
      </c>
      <c r="I4105" t="s">
        <v>13</v>
      </c>
    </row>
    <row r="4106" spans="2:9" hidden="1" x14ac:dyDescent="0.2">
      <c r="B4106" t="str">
        <f t="shared" si="64"/>
        <v>201410apartmentmedian3+_bed_surveyUniversity Endowment Lands</v>
      </c>
      <c r="C4106">
        <v>2014</v>
      </c>
      <c r="D4106">
        <v>10</v>
      </c>
      <c r="E4106" t="s">
        <v>65</v>
      </c>
      <c r="F4106" t="s">
        <v>61</v>
      </c>
      <c r="G4106" t="s">
        <v>56</v>
      </c>
      <c r="H4106" t="s">
        <v>27</v>
      </c>
      <c r="I4106" t="s">
        <v>18</v>
      </c>
    </row>
    <row r="4107" spans="2:9" hidden="1" x14ac:dyDescent="0.2">
      <c r="B4107" t="str">
        <f t="shared" si="64"/>
        <v>201410apartmentmedian3+_bed_surveyCentral Park/Metrotown</v>
      </c>
      <c r="C4107">
        <v>2014</v>
      </c>
      <c r="D4107">
        <v>10</v>
      </c>
      <c r="E4107" t="s">
        <v>65</v>
      </c>
      <c r="F4107" t="s">
        <v>61</v>
      </c>
      <c r="G4107" t="s">
        <v>56</v>
      </c>
      <c r="H4107" t="s">
        <v>28</v>
      </c>
      <c r="I4107" t="s">
        <v>13</v>
      </c>
    </row>
    <row r="4108" spans="2:9" hidden="1" x14ac:dyDescent="0.2">
      <c r="B4108" t="str">
        <f t="shared" si="64"/>
        <v>201410apartmentmedian3+_bed_surveySoutheast Burnaby</v>
      </c>
      <c r="C4108">
        <v>2014</v>
      </c>
      <c r="D4108">
        <v>10</v>
      </c>
      <c r="E4108" t="s">
        <v>65</v>
      </c>
      <c r="F4108" t="s">
        <v>61</v>
      </c>
      <c r="G4108" t="s">
        <v>56</v>
      </c>
      <c r="H4108" t="s">
        <v>29</v>
      </c>
      <c r="I4108" t="s">
        <v>13</v>
      </c>
    </row>
    <row r="4109" spans="2:9" hidden="1" x14ac:dyDescent="0.2">
      <c r="B4109" t="str">
        <f t="shared" si="64"/>
        <v>201410apartmentmedian3+_bed_surveyNorth Burnaby</v>
      </c>
      <c r="C4109">
        <v>2014</v>
      </c>
      <c r="D4109">
        <v>10</v>
      </c>
      <c r="E4109" t="s">
        <v>65</v>
      </c>
      <c r="F4109" t="s">
        <v>61</v>
      </c>
      <c r="G4109" t="s">
        <v>56</v>
      </c>
      <c r="H4109" t="s">
        <v>31</v>
      </c>
      <c r="I4109" t="s">
        <v>15</v>
      </c>
    </row>
    <row r="4110" spans="2:9" hidden="1" x14ac:dyDescent="0.2">
      <c r="B4110" t="str">
        <f t="shared" si="64"/>
        <v>201410apartmentmedian3+_bed_surveyNew Westminster</v>
      </c>
      <c r="C4110">
        <v>2014</v>
      </c>
      <c r="D4110">
        <v>10</v>
      </c>
      <c r="E4110" t="s">
        <v>65</v>
      </c>
      <c r="F4110" t="s">
        <v>61</v>
      </c>
      <c r="G4110" t="s">
        <v>56</v>
      </c>
      <c r="H4110" t="s">
        <v>32</v>
      </c>
      <c r="I4110" t="s">
        <v>15</v>
      </c>
    </row>
    <row r="4111" spans="2:9" hidden="1" x14ac:dyDescent="0.2">
      <c r="B4111" t="str">
        <f t="shared" si="64"/>
        <v>201410apartmentmedian3+_bed_surveyNorth Vancouver City</v>
      </c>
      <c r="C4111">
        <v>2014</v>
      </c>
      <c r="D4111">
        <v>10</v>
      </c>
      <c r="E4111" t="s">
        <v>65</v>
      </c>
      <c r="F4111" t="s">
        <v>61</v>
      </c>
      <c r="G4111" t="s">
        <v>56</v>
      </c>
      <c r="H4111" t="s">
        <v>60</v>
      </c>
      <c r="I4111" t="s">
        <v>15</v>
      </c>
    </row>
    <row r="4112" spans="2:9" hidden="1" x14ac:dyDescent="0.2">
      <c r="B4112" t="str">
        <f t="shared" si="64"/>
        <v>201410apartmentmedian3+_bed_surveyNorth Vancouver DM</v>
      </c>
      <c r="C4112">
        <v>2014</v>
      </c>
      <c r="D4112">
        <v>10</v>
      </c>
      <c r="E4112" t="s">
        <v>65</v>
      </c>
      <c r="F4112" t="s">
        <v>61</v>
      </c>
      <c r="G4112" t="s">
        <v>56</v>
      </c>
      <c r="H4112" t="s">
        <v>34</v>
      </c>
      <c r="I4112" t="s">
        <v>13</v>
      </c>
    </row>
    <row r="4113" spans="2:9" hidden="1" x14ac:dyDescent="0.2">
      <c r="B4113" t="str">
        <f t="shared" si="64"/>
        <v>201410apartmentmedian3+_bed_surveyWest Vancouver</v>
      </c>
      <c r="C4113">
        <v>2014</v>
      </c>
      <c r="D4113">
        <v>10</v>
      </c>
      <c r="E4113" t="s">
        <v>65</v>
      </c>
      <c r="F4113" t="s">
        <v>61</v>
      </c>
      <c r="G4113" t="s">
        <v>56</v>
      </c>
      <c r="H4113" t="s">
        <v>35</v>
      </c>
      <c r="I4113" t="s">
        <v>15</v>
      </c>
    </row>
    <row r="4114" spans="2:9" hidden="1" x14ac:dyDescent="0.2">
      <c r="B4114" t="str">
        <f t="shared" si="64"/>
        <v>201410apartmentmedian3+_bed_surveyRichmond</v>
      </c>
      <c r="C4114">
        <v>2014</v>
      </c>
      <c r="D4114">
        <v>10</v>
      </c>
      <c r="E4114" t="s">
        <v>65</v>
      </c>
      <c r="F4114" t="s">
        <v>61</v>
      </c>
      <c r="G4114" t="s">
        <v>56</v>
      </c>
      <c r="H4114" t="s">
        <v>36</v>
      </c>
      <c r="I4114" t="s">
        <v>13</v>
      </c>
    </row>
    <row r="4115" spans="2:9" hidden="1" x14ac:dyDescent="0.2">
      <c r="B4115" t="str">
        <f t="shared" si="64"/>
        <v>201410apartmentmedian3+_bed_surveyDelta</v>
      </c>
      <c r="C4115">
        <v>2014</v>
      </c>
      <c r="D4115">
        <v>10</v>
      </c>
      <c r="E4115" t="s">
        <v>65</v>
      </c>
      <c r="F4115" t="s">
        <v>61</v>
      </c>
      <c r="G4115" t="s">
        <v>56</v>
      </c>
      <c r="H4115" t="s">
        <v>37</v>
      </c>
      <c r="I4115" t="s">
        <v>15</v>
      </c>
    </row>
    <row r="4116" spans="2:9" hidden="1" x14ac:dyDescent="0.2">
      <c r="B4116" t="str">
        <f t="shared" si="64"/>
        <v>201410apartmentmedian3+_bed_surveySurrey</v>
      </c>
      <c r="C4116">
        <v>2014</v>
      </c>
      <c r="D4116">
        <v>10</v>
      </c>
      <c r="E4116" t="s">
        <v>65</v>
      </c>
      <c r="F4116" t="s">
        <v>61</v>
      </c>
      <c r="G4116" t="s">
        <v>56</v>
      </c>
      <c r="H4116" t="s">
        <v>38</v>
      </c>
      <c r="I4116" t="s">
        <v>13</v>
      </c>
    </row>
    <row r="4117" spans="2:9" hidden="1" x14ac:dyDescent="0.2">
      <c r="B4117" t="str">
        <f t="shared" si="64"/>
        <v>201410apartmentmedian3+_bed_surveyWhite Rock</v>
      </c>
      <c r="C4117">
        <v>2014</v>
      </c>
      <c r="D4117">
        <v>10</v>
      </c>
      <c r="E4117" t="s">
        <v>65</v>
      </c>
      <c r="F4117" t="s">
        <v>61</v>
      </c>
      <c r="G4117" t="s">
        <v>56</v>
      </c>
      <c r="H4117" t="s">
        <v>39</v>
      </c>
    </row>
    <row r="4118" spans="2:9" hidden="1" x14ac:dyDescent="0.2">
      <c r="B4118" t="str">
        <f t="shared" si="64"/>
        <v>201410apartmentmedian3+_bed_surveyLangley City and Langley DM</v>
      </c>
      <c r="C4118">
        <v>2014</v>
      </c>
      <c r="D4118">
        <v>10</v>
      </c>
      <c r="E4118" t="s">
        <v>65</v>
      </c>
      <c r="F4118" t="s">
        <v>61</v>
      </c>
      <c r="G4118" t="s">
        <v>56</v>
      </c>
      <c r="H4118" t="s">
        <v>40</v>
      </c>
      <c r="I4118" t="s">
        <v>15</v>
      </c>
    </row>
    <row r="4119" spans="2:9" hidden="1" x14ac:dyDescent="0.2">
      <c r="B4119" t="str">
        <f t="shared" si="64"/>
        <v>201410apartmentmedian3+_bed_surveyTri-Cities</v>
      </c>
      <c r="C4119">
        <v>2014</v>
      </c>
      <c r="D4119">
        <v>10</v>
      </c>
      <c r="E4119" t="s">
        <v>65</v>
      </c>
      <c r="F4119" t="s">
        <v>61</v>
      </c>
      <c r="G4119" t="s">
        <v>56</v>
      </c>
      <c r="H4119" t="s">
        <v>41</v>
      </c>
      <c r="I4119" t="s">
        <v>13</v>
      </c>
    </row>
    <row r="4120" spans="2:9" hidden="1" x14ac:dyDescent="0.2">
      <c r="B4120" t="str">
        <f t="shared" si="64"/>
        <v>201410apartmentmedian3+_bed_surveyMaple Ridge/Pitt Meadows</v>
      </c>
      <c r="C4120">
        <v>2014</v>
      </c>
      <c r="D4120">
        <v>10</v>
      </c>
      <c r="E4120" t="s">
        <v>65</v>
      </c>
      <c r="F4120" t="s">
        <v>61</v>
      </c>
      <c r="G4120" t="s">
        <v>56</v>
      </c>
      <c r="H4120" t="s">
        <v>42</v>
      </c>
      <c r="I4120" t="s">
        <v>13</v>
      </c>
    </row>
    <row r="4121" spans="2:9" hidden="1" x14ac:dyDescent="0.2">
      <c r="B4121" t="str">
        <f t="shared" si="64"/>
        <v>201410apartmentmedian3+_bed_surveyVancouver</v>
      </c>
      <c r="C4121">
        <v>2014</v>
      </c>
      <c r="D4121">
        <v>10</v>
      </c>
      <c r="E4121" t="s">
        <v>65</v>
      </c>
      <c r="F4121" t="s">
        <v>61</v>
      </c>
      <c r="G4121" t="s">
        <v>56</v>
      </c>
      <c r="H4121" t="s">
        <v>43</v>
      </c>
      <c r="I4121" t="s">
        <v>13</v>
      </c>
    </row>
    <row r="4122" spans="2:9" hidden="1" x14ac:dyDescent="0.2">
      <c r="B4122" t="str">
        <f t="shared" si="64"/>
        <v>201310apartmentmedian3+_bed_surveyWest End/Stanley Park</v>
      </c>
      <c r="C4122">
        <v>2013</v>
      </c>
      <c r="D4122">
        <v>10</v>
      </c>
      <c r="E4122" t="s">
        <v>65</v>
      </c>
      <c r="F4122" t="s">
        <v>61</v>
      </c>
      <c r="G4122" t="s">
        <v>56</v>
      </c>
      <c r="H4122" t="s">
        <v>12</v>
      </c>
      <c r="I4122" t="s">
        <v>30</v>
      </c>
    </row>
    <row r="4123" spans="2:9" hidden="1" x14ac:dyDescent="0.2">
      <c r="B4123" t="str">
        <f t="shared" si="64"/>
        <v>201310apartmentmedian3+_bed_surveyEnglish Bay</v>
      </c>
      <c r="C4123">
        <v>2013</v>
      </c>
      <c r="D4123">
        <v>10</v>
      </c>
      <c r="E4123" t="s">
        <v>65</v>
      </c>
      <c r="F4123" t="s">
        <v>61</v>
      </c>
      <c r="G4123" t="s">
        <v>56</v>
      </c>
      <c r="H4123" t="s">
        <v>16</v>
      </c>
      <c r="I4123" t="s">
        <v>13</v>
      </c>
    </row>
    <row r="4124" spans="2:9" hidden="1" x14ac:dyDescent="0.2">
      <c r="B4124" t="str">
        <f t="shared" si="64"/>
        <v>201310apartmentmedian3+_bed_surveyDowntown</v>
      </c>
      <c r="C4124">
        <v>2013</v>
      </c>
      <c r="D4124">
        <v>10</v>
      </c>
      <c r="E4124" t="s">
        <v>65</v>
      </c>
      <c r="F4124" t="s">
        <v>61</v>
      </c>
      <c r="G4124" t="s">
        <v>56</v>
      </c>
      <c r="H4124" t="s">
        <v>17</v>
      </c>
      <c r="I4124" t="s">
        <v>18</v>
      </c>
    </row>
    <row r="4125" spans="2:9" hidden="1" x14ac:dyDescent="0.2">
      <c r="B4125" t="str">
        <f t="shared" si="64"/>
        <v>201310apartmentmedian3+_bed_surveySouth Granville/Oak</v>
      </c>
      <c r="C4125">
        <v>2013</v>
      </c>
      <c r="D4125">
        <v>10</v>
      </c>
      <c r="E4125" t="s">
        <v>65</v>
      </c>
      <c r="F4125" t="s">
        <v>61</v>
      </c>
      <c r="G4125" t="s">
        <v>56</v>
      </c>
      <c r="H4125" t="s">
        <v>19</v>
      </c>
      <c r="I4125" t="s">
        <v>15</v>
      </c>
    </row>
    <row r="4126" spans="2:9" hidden="1" x14ac:dyDescent="0.2">
      <c r="B4126" t="str">
        <f t="shared" si="64"/>
        <v>201310apartmentmedian3+_bed_surveyKitsilano/Point Grey</v>
      </c>
      <c r="C4126">
        <v>2013</v>
      </c>
      <c r="D4126">
        <v>10</v>
      </c>
      <c r="E4126" t="s">
        <v>65</v>
      </c>
      <c r="F4126" t="s">
        <v>61</v>
      </c>
      <c r="G4126" t="s">
        <v>56</v>
      </c>
      <c r="H4126" t="s">
        <v>20</v>
      </c>
    </row>
    <row r="4127" spans="2:9" hidden="1" x14ac:dyDescent="0.2">
      <c r="B4127" t="str">
        <f t="shared" si="64"/>
        <v>201310apartmentmedian3+_bed_surveyWestside/Kerrisdale</v>
      </c>
      <c r="C4127">
        <v>2013</v>
      </c>
      <c r="D4127">
        <v>10</v>
      </c>
      <c r="E4127" t="s">
        <v>65</v>
      </c>
      <c r="F4127" t="s">
        <v>61</v>
      </c>
      <c r="G4127" t="s">
        <v>56</v>
      </c>
      <c r="H4127" t="s">
        <v>21</v>
      </c>
      <c r="I4127" t="s">
        <v>15</v>
      </c>
    </row>
    <row r="4128" spans="2:9" hidden="1" x14ac:dyDescent="0.2">
      <c r="B4128" t="str">
        <f t="shared" si="64"/>
        <v>201310apartmentmedian3+_bed_surveyMarpole</v>
      </c>
      <c r="C4128">
        <v>2013</v>
      </c>
      <c r="D4128">
        <v>10</v>
      </c>
      <c r="E4128" t="s">
        <v>65</v>
      </c>
      <c r="F4128" t="s">
        <v>61</v>
      </c>
      <c r="G4128" t="s">
        <v>56</v>
      </c>
      <c r="H4128" t="s">
        <v>23</v>
      </c>
      <c r="I4128" t="s">
        <v>15</v>
      </c>
    </row>
    <row r="4129" spans="2:9" hidden="1" x14ac:dyDescent="0.2">
      <c r="B4129" t="str">
        <f t="shared" si="64"/>
        <v>201310apartmentmedian3+_bed_surveyMount Pleasant/Renfrew Heights</v>
      </c>
      <c r="C4129">
        <v>2013</v>
      </c>
      <c r="D4129">
        <v>10</v>
      </c>
      <c r="E4129" t="s">
        <v>65</v>
      </c>
      <c r="F4129" t="s">
        <v>61</v>
      </c>
      <c r="G4129" t="s">
        <v>56</v>
      </c>
      <c r="H4129" t="s">
        <v>24</v>
      </c>
      <c r="I4129" t="s">
        <v>18</v>
      </c>
    </row>
    <row r="4130" spans="2:9" hidden="1" x14ac:dyDescent="0.2">
      <c r="B4130" t="str">
        <f t="shared" si="64"/>
        <v>201310apartmentmedian3+_bed_surveyEast Hastings</v>
      </c>
      <c r="C4130">
        <v>2013</v>
      </c>
      <c r="D4130">
        <v>10</v>
      </c>
      <c r="E4130" t="s">
        <v>65</v>
      </c>
      <c r="F4130" t="s">
        <v>61</v>
      </c>
      <c r="G4130" t="s">
        <v>56</v>
      </c>
      <c r="H4130" t="s">
        <v>25</v>
      </c>
      <c r="I4130" t="s">
        <v>15</v>
      </c>
    </row>
    <row r="4131" spans="2:9" hidden="1" x14ac:dyDescent="0.2">
      <c r="B4131" t="str">
        <f t="shared" si="64"/>
        <v>201310apartmentmedian3+_bed_surveySoutheast Vancouver</v>
      </c>
      <c r="C4131">
        <v>2013</v>
      </c>
      <c r="D4131">
        <v>10</v>
      </c>
      <c r="E4131" t="s">
        <v>65</v>
      </c>
      <c r="F4131" t="s">
        <v>61</v>
      </c>
      <c r="G4131" t="s">
        <v>56</v>
      </c>
      <c r="H4131" t="s">
        <v>26</v>
      </c>
      <c r="I4131" t="s">
        <v>13</v>
      </c>
    </row>
    <row r="4132" spans="2:9" hidden="1" x14ac:dyDescent="0.2">
      <c r="B4132" t="str">
        <f t="shared" si="64"/>
        <v>201310apartmentmedian3+_bed_surveyUniversity Endowment Lands</v>
      </c>
      <c r="C4132">
        <v>2013</v>
      </c>
      <c r="D4132">
        <v>10</v>
      </c>
      <c r="E4132" t="s">
        <v>65</v>
      </c>
      <c r="F4132" t="s">
        <v>61</v>
      </c>
      <c r="G4132" t="s">
        <v>56</v>
      </c>
      <c r="H4132" t="s">
        <v>27</v>
      </c>
      <c r="I4132" t="s">
        <v>13</v>
      </c>
    </row>
    <row r="4133" spans="2:9" hidden="1" x14ac:dyDescent="0.2">
      <c r="B4133" t="str">
        <f t="shared" si="64"/>
        <v>201310apartmentmedian3+_bed_surveyCentral Park/Metrotown</v>
      </c>
      <c r="C4133">
        <v>2013</v>
      </c>
      <c r="D4133">
        <v>10</v>
      </c>
      <c r="E4133" t="s">
        <v>65</v>
      </c>
      <c r="F4133" t="s">
        <v>61</v>
      </c>
      <c r="G4133" t="s">
        <v>56</v>
      </c>
      <c r="H4133" t="s">
        <v>28</v>
      </c>
      <c r="I4133" t="s">
        <v>13</v>
      </c>
    </row>
    <row r="4134" spans="2:9" hidden="1" x14ac:dyDescent="0.2">
      <c r="B4134" t="str">
        <f t="shared" si="64"/>
        <v>201310apartmentmedian3+_bed_surveySoutheast Burnaby</v>
      </c>
      <c r="C4134">
        <v>2013</v>
      </c>
      <c r="D4134">
        <v>10</v>
      </c>
      <c r="E4134" t="s">
        <v>65</v>
      </c>
      <c r="F4134" t="s">
        <v>61</v>
      </c>
      <c r="G4134" t="s">
        <v>56</v>
      </c>
      <c r="H4134" t="s">
        <v>29</v>
      </c>
      <c r="I4134" t="s">
        <v>13</v>
      </c>
    </row>
    <row r="4135" spans="2:9" hidden="1" x14ac:dyDescent="0.2">
      <c r="B4135" t="str">
        <f t="shared" si="64"/>
        <v>201310apartmentmedian3+_bed_surveyNorth Burnaby</v>
      </c>
      <c r="C4135">
        <v>2013</v>
      </c>
      <c r="D4135">
        <v>10</v>
      </c>
      <c r="E4135" t="s">
        <v>65</v>
      </c>
      <c r="F4135" t="s">
        <v>61</v>
      </c>
      <c r="G4135" t="s">
        <v>56</v>
      </c>
      <c r="H4135" t="s">
        <v>31</v>
      </c>
      <c r="I4135" t="s">
        <v>13</v>
      </c>
    </row>
    <row r="4136" spans="2:9" hidden="1" x14ac:dyDescent="0.2">
      <c r="B4136" t="str">
        <f t="shared" si="64"/>
        <v>201310apartmentmedian3+_bed_surveyNew Westminster</v>
      </c>
      <c r="C4136">
        <v>2013</v>
      </c>
      <c r="D4136">
        <v>10</v>
      </c>
      <c r="E4136" t="s">
        <v>65</v>
      </c>
      <c r="F4136" t="s">
        <v>61</v>
      </c>
      <c r="G4136" t="s">
        <v>56</v>
      </c>
      <c r="H4136" t="s">
        <v>32</v>
      </c>
      <c r="I4136" t="s">
        <v>13</v>
      </c>
    </row>
    <row r="4137" spans="2:9" hidden="1" x14ac:dyDescent="0.2">
      <c r="B4137" t="str">
        <f t="shared" si="64"/>
        <v>201310apartmentmedian3+_bed_surveyNorth Vancouver City</v>
      </c>
      <c r="C4137">
        <v>2013</v>
      </c>
      <c r="D4137">
        <v>10</v>
      </c>
      <c r="E4137" t="s">
        <v>65</v>
      </c>
      <c r="F4137" t="s">
        <v>61</v>
      </c>
      <c r="G4137" t="s">
        <v>56</v>
      </c>
      <c r="H4137" t="s">
        <v>60</v>
      </c>
      <c r="I4137" t="s">
        <v>15</v>
      </c>
    </row>
    <row r="4138" spans="2:9" hidden="1" x14ac:dyDescent="0.2">
      <c r="B4138" t="str">
        <f t="shared" si="64"/>
        <v>201310apartmentmedian3+_bed_surveyNorth Vancouver DM</v>
      </c>
      <c r="C4138">
        <v>2013</v>
      </c>
      <c r="D4138">
        <v>10</v>
      </c>
      <c r="E4138" t="s">
        <v>65</v>
      </c>
      <c r="F4138" t="s">
        <v>61</v>
      </c>
      <c r="G4138" t="s">
        <v>56</v>
      </c>
      <c r="H4138" t="s">
        <v>34</v>
      </c>
      <c r="I4138" t="s">
        <v>13</v>
      </c>
    </row>
    <row r="4139" spans="2:9" hidden="1" x14ac:dyDescent="0.2">
      <c r="B4139" t="str">
        <f t="shared" si="64"/>
        <v>201310apartmentmedian3+_bed_surveyWest Vancouver</v>
      </c>
      <c r="C4139">
        <v>2013</v>
      </c>
      <c r="D4139">
        <v>10</v>
      </c>
      <c r="E4139" t="s">
        <v>65</v>
      </c>
      <c r="F4139" t="s">
        <v>61</v>
      </c>
      <c r="G4139" t="s">
        <v>56</v>
      </c>
      <c r="H4139" t="s">
        <v>35</v>
      </c>
      <c r="I4139" t="s">
        <v>30</v>
      </c>
    </row>
    <row r="4140" spans="2:9" hidden="1" x14ac:dyDescent="0.2">
      <c r="B4140" t="str">
        <f t="shared" si="64"/>
        <v>201310apartmentmedian3+_bed_surveyRichmond</v>
      </c>
      <c r="C4140">
        <v>2013</v>
      </c>
      <c r="D4140">
        <v>10</v>
      </c>
      <c r="E4140" t="s">
        <v>65</v>
      </c>
      <c r="F4140" t="s">
        <v>61</v>
      </c>
      <c r="G4140" t="s">
        <v>56</v>
      </c>
      <c r="H4140" t="s">
        <v>36</v>
      </c>
      <c r="I4140" t="s">
        <v>13</v>
      </c>
    </row>
    <row r="4141" spans="2:9" hidden="1" x14ac:dyDescent="0.2">
      <c r="B4141" t="str">
        <f t="shared" si="64"/>
        <v>201310apartmentmedian3+_bed_surveyDelta</v>
      </c>
      <c r="C4141">
        <v>2013</v>
      </c>
      <c r="D4141">
        <v>10</v>
      </c>
      <c r="E4141" t="s">
        <v>65</v>
      </c>
      <c r="F4141" t="s">
        <v>61</v>
      </c>
      <c r="G4141" t="s">
        <v>56</v>
      </c>
      <c r="H4141" t="s">
        <v>37</v>
      </c>
      <c r="I4141" t="s">
        <v>13</v>
      </c>
    </row>
    <row r="4142" spans="2:9" hidden="1" x14ac:dyDescent="0.2">
      <c r="B4142" t="str">
        <f t="shared" si="64"/>
        <v>201310apartmentmedian3+_bed_surveySurrey</v>
      </c>
      <c r="C4142">
        <v>2013</v>
      </c>
      <c r="D4142">
        <v>10</v>
      </c>
      <c r="E4142" t="s">
        <v>65</v>
      </c>
      <c r="F4142" t="s">
        <v>61</v>
      </c>
      <c r="G4142" t="s">
        <v>56</v>
      </c>
      <c r="H4142" t="s">
        <v>38</v>
      </c>
      <c r="I4142" t="s">
        <v>13</v>
      </c>
    </row>
    <row r="4143" spans="2:9" hidden="1" x14ac:dyDescent="0.2">
      <c r="B4143" t="str">
        <f t="shared" si="64"/>
        <v>201310apartmentmedian3+_bed_surveyWhite Rock</v>
      </c>
      <c r="C4143">
        <v>2013</v>
      </c>
      <c r="D4143">
        <v>10</v>
      </c>
      <c r="E4143" t="s">
        <v>65</v>
      </c>
      <c r="F4143" t="s">
        <v>61</v>
      </c>
      <c r="G4143" t="s">
        <v>56</v>
      </c>
      <c r="H4143" t="s">
        <v>39</v>
      </c>
      <c r="I4143" t="s">
        <v>13</v>
      </c>
    </row>
    <row r="4144" spans="2:9" hidden="1" x14ac:dyDescent="0.2">
      <c r="B4144" t="str">
        <f t="shared" si="64"/>
        <v>201310apartmentmedian3+_bed_surveyLangley City and Langley DM</v>
      </c>
      <c r="C4144">
        <v>2013</v>
      </c>
      <c r="D4144">
        <v>10</v>
      </c>
      <c r="E4144" t="s">
        <v>65</v>
      </c>
      <c r="F4144" t="s">
        <v>61</v>
      </c>
      <c r="G4144" t="s">
        <v>56</v>
      </c>
      <c r="H4144" t="s">
        <v>40</v>
      </c>
      <c r="I4144" t="s">
        <v>13</v>
      </c>
    </row>
    <row r="4145" spans="2:9" hidden="1" x14ac:dyDescent="0.2">
      <c r="B4145" t="str">
        <f t="shared" si="64"/>
        <v>201310apartmentmedian3+_bed_surveyTri-Cities</v>
      </c>
      <c r="C4145">
        <v>2013</v>
      </c>
      <c r="D4145">
        <v>10</v>
      </c>
      <c r="E4145" t="s">
        <v>65</v>
      </c>
      <c r="F4145" t="s">
        <v>61</v>
      </c>
      <c r="G4145" t="s">
        <v>56</v>
      </c>
      <c r="H4145" t="s">
        <v>41</v>
      </c>
      <c r="I4145" t="s">
        <v>13</v>
      </c>
    </row>
    <row r="4146" spans="2:9" hidden="1" x14ac:dyDescent="0.2">
      <c r="B4146" t="str">
        <f t="shared" si="64"/>
        <v>201310apartmentmedian3+_bed_surveyMaple Ridge/Pitt Meadows</v>
      </c>
      <c r="C4146">
        <v>2013</v>
      </c>
      <c r="D4146">
        <v>10</v>
      </c>
      <c r="E4146" t="s">
        <v>65</v>
      </c>
      <c r="F4146" t="s">
        <v>61</v>
      </c>
      <c r="G4146" t="s">
        <v>56</v>
      </c>
      <c r="H4146" t="s">
        <v>42</v>
      </c>
      <c r="I4146" t="s">
        <v>13</v>
      </c>
    </row>
    <row r="4147" spans="2:9" hidden="1" x14ac:dyDescent="0.2">
      <c r="B4147" t="str">
        <f t="shared" si="64"/>
        <v>201310apartmentmedian3+_bed_surveyVancouver</v>
      </c>
      <c r="C4147">
        <v>2013</v>
      </c>
      <c r="D4147">
        <v>10</v>
      </c>
      <c r="E4147" t="s">
        <v>65</v>
      </c>
      <c r="F4147" t="s">
        <v>61</v>
      </c>
      <c r="G4147" t="s">
        <v>56</v>
      </c>
      <c r="H4147" t="s">
        <v>43</v>
      </c>
      <c r="I4147" t="s">
        <v>13</v>
      </c>
    </row>
    <row r="4148" spans="2:9" hidden="1" x14ac:dyDescent="0.2">
      <c r="B4148" t="str">
        <f t="shared" si="64"/>
        <v>201210apartmentmedian3+_bed_surveyWest End/Stanley Park</v>
      </c>
      <c r="C4148">
        <v>2012</v>
      </c>
      <c r="D4148">
        <v>10</v>
      </c>
      <c r="E4148" t="s">
        <v>65</v>
      </c>
      <c r="F4148" t="s">
        <v>61</v>
      </c>
      <c r="G4148" t="s">
        <v>56</v>
      </c>
      <c r="H4148" t="s">
        <v>12</v>
      </c>
      <c r="I4148" t="s">
        <v>13</v>
      </c>
    </row>
    <row r="4149" spans="2:9" hidden="1" x14ac:dyDescent="0.2">
      <c r="B4149" t="str">
        <f t="shared" si="64"/>
        <v>201210apartmentmedian3+_bed_surveyEnglish Bay</v>
      </c>
      <c r="C4149">
        <v>2012</v>
      </c>
      <c r="D4149">
        <v>10</v>
      </c>
      <c r="E4149" t="s">
        <v>65</v>
      </c>
      <c r="F4149" t="s">
        <v>61</v>
      </c>
      <c r="G4149" t="s">
        <v>56</v>
      </c>
      <c r="H4149" t="s">
        <v>16</v>
      </c>
      <c r="I4149" t="s">
        <v>13</v>
      </c>
    </row>
    <row r="4150" spans="2:9" hidden="1" x14ac:dyDescent="0.2">
      <c r="B4150" t="str">
        <f t="shared" si="64"/>
        <v>201210apartmentmedian3+_bed_surveyDowntown</v>
      </c>
      <c r="C4150">
        <v>2012</v>
      </c>
      <c r="D4150">
        <v>10</v>
      </c>
      <c r="E4150" t="s">
        <v>65</v>
      </c>
      <c r="F4150" t="s">
        <v>61</v>
      </c>
      <c r="G4150" t="s">
        <v>56</v>
      </c>
      <c r="H4150" t="s">
        <v>17</v>
      </c>
      <c r="I4150" t="s">
        <v>15</v>
      </c>
    </row>
    <row r="4151" spans="2:9" hidden="1" x14ac:dyDescent="0.2">
      <c r="B4151" t="str">
        <f t="shared" si="64"/>
        <v>201210apartmentmedian3+_bed_surveySouth Granville/Oak</v>
      </c>
      <c r="C4151">
        <v>2012</v>
      </c>
      <c r="D4151">
        <v>10</v>
      </c>
      <c r="E4151" t="s">
        <v>65</v>
      </c>
      <c r="F4151" t="s">
        <v>61</v>
      </c>
      <c r="G4151" t="s">
        <v>56</v>
      </c>
      <c r="H4151" t="s">
        <v>19</v>
      </c>
      <c r="I4151" t="s">
        <v>13</v>
      </c>
    </row>
    <row r="4152" spans="2:9" hidden="1" x14ac:dyDescent="0.2">
      <c r="B4152" t="str">
        <f t="shared" si="64"/>
        <v>201210apartmentmedian3+_bed_surveyKitsilano/Point Grey</v>
      </c>
      <c r="C4152">
        <v>2012</v>
      </c>
      <c r="D4152">
        <v>10</v>
      </c>
      <c r="E4152" t="s">
        <v>65</v>
      </c>
      <c r="F4152" t="s">
        <v>61</v>
      </c>
      <c r="G4152" t="s">
        <v>56</v>
      </c>
      <c r="H4152" t="s">
        <v>20</v>
      </c>
    </row>
    <row r="4153" spans="2:9" hidden="1" x14ac:dyDescent="0.2">
      <c r="B4153" t="str">
        <f t="shared" si="64"/>
        <v>201210apartmentmedian3+_bed_surveyWestside/Kerrisdale</v>
      </c>
      <c r="C4153">
        <v>2012</v>
      </c>
      <c r="D4153">
        <v>10</v>
      </c>
      <c r="E4153" t="s">
        <v>65</v>
      </c>
      <c r="F4153" t="s">
        <v>61</v>
      </c>
      <c r="G4153" t="s">
        <v>56</v>
      </c>
      <c r="H4153" t="s">
        <v>21</v>
      </c>
      <c r="I4153" t="s">
        <v>18</v>
      </c>
    </row>
    <row r="4154" spans="2:9" hidden="1" x14ac:dyDescent="0.2">
      <c r="B4154" t="str">
        <f t="shared" si="64"/>
        <v>201210apartmentmedian3+_bed_surveyMarpole</v>
      </c>
      <c r="C4154">
        <v>2012</v>
      </c>
      <c r="D4154">
        <v>10</v>
      </c>
      <c r="E4154" t="s">
        <v>65</v>
      </c>
      <c r="F4154" t="s">
        <v>61</v>
      </c>
      <c r="G4154" t="s">
        <v>56</v>
      </c>
      <c r="H4154" t="s">
        <v>23</v>
      </c>
      <c r="I4154" t="s">
        <v>18</v>
      </c>
    </row>
    <row r="4155" spans="2:9" hidden="1" x14ac:dyDescent="0.2">
      <c r="B4155" t="str">
        <f t="shared" si="64"/>
        <v>201210apartmentmedian3+_bed_surveyMount Pleasant/Renfrew Heights</v>
      </c>
      <c r="C4155">
        <v>2012</v>
      </c>
      <c r="D4155">
        <v>10</v>
      </c>
      <c r="E4155" t="s">
        <v>65</v>
      </c>
      <c r="F4155" t="s">
        <v>61</v>
      </c>
      <c r="G4155" t="s">
        <v>56</v>
      </c>
      <c r="H4155" t="s">
        <v>24</v>
      </c>
    </row>
    <row r="4156" spans="2:9" hidden="1" x14ac:dyDescent="0.2">
      <c r="B4156" t="str">
        <f t="shared" si="64"/>
        <v>201210apartmentmedian3+_bed_surveyEast Hastings</v>
      </c>
      <c r="C4156">
        <v>2012</v>
      </c>
      <c r="D4156">
        <v>10</v>
      </c>
      <c r="E4156" t="s">
        <v>65</v>
      </c>
      <c r="F4156" t="s">
        <v>61</v>
      </c>
      <c r="G4156" t="s">
        <v>56</v>
      </c>
      <c r="H4156" t="s">
        <v>25</v>
      </c>
      <c r="I4156" t="s">
        <v>18</v>
      </c>
    </row>
    <row r="4157" spans="2:9" hidden="1" x14ac:dyDescent="0.2">
      <c r="B4157" t="str">
        <f t="shared" si="64"/>
        <v>201210apartmentmedian3+_bed_surveySoutheast Vancouver</v>
      </c>
      <c r="C4157">
        <v>2012</v>
      </c>
      <c r="D4157">
        <v>10</v>
      </c>
      <c r="E4157" t="s">
        <v>65</v>
      </c>
      <c r="F4157" t="s">
        <v>61</v>
      </c>
      <c r="G4157" t="s">
        <v>56</v>
      </c>
      <c r="H4157" t="s">
        <v>26</v>
      </c>
      <c r="I4157" t="s">
        <v>13</v>
      </c>
    </row>
    <row r="4158" spans="2:9" hidden="1" x14ac:dyDescent="0.2">
      <c r="B4158" t="str">
        <f t="shared" si="64"/>
        <v>201210apartmentmedian3+_bed_surveyUniversity Endowment Lands</v>
      </c>
      <c r="C4158">
        <v>2012</v>
      </c>
      <c r="D4158">
        <v>10</v>
      </c>
      <c r="E4158" t="s">
        <v>65</v>
      </c>
      <c r="F4158" t="s">
        <v>61</v>
      </c>
      <c r="G4158" t="s">
        <v>56</v>
      </c>
      <c r="H4158" t="s">
        <v>27</v>
      </c>
      <c r="I4158" t="s">
        <v>13</v>
      </c>
    </row>
    <row r="4159" spans="2:9" hidden="1" x14ac:dyDescent="0.2">
      <c r="B4159" t="str">
        <f t="shared" si="64"/>
        <v>201210apartmentmedian3+_bed_surveyCentral Park/Metrotown</v>
      </c>
      <c r="C4159">
        <v>2012</v>
      </c>
      <c r="D4159">
        <v>10</v>
      </c>
      <c r="E4159" t="s">
        <v>65</v>
      </c>
      <c r="F4159" t="s">
        <v>61</v>
      </c>
      <c r="G4159" t="s">
        <v>56</v>
      </c>
      <c r="H4159" t="s">
        <v>28</v>
      </c>
      <c r="I4159" t="s">
        <v>13</v>
      </c>
    </row>
    <row r="4160" spans="2:9" hidden="1" x14ac:dyDescent="0.2">
      <c r="B4160" t="str">
        <f t="shared" si="64"/>
        <v>201210apartmentmedian3+_bed_surveySoutheast Burnaby</v>
      </c>
      <c r="C4160">
        <v>2012</v>
      </c>
      <c r="D4160">
        <v>10</v>
      </c>
      <c r="E4160" t="s">
        <v>65</v>
      </c>
      <c r="F4160" t="s">
        <v>61</v>
      </c>
      <c r="G4160" t="s">
        <v>56</v>
      </c>
      <c r="H4160" t="s">
        <v>29</v>
      </c>
      <c r="I4160" t="s">
        <v>13</v>
      </c>
    </row>
    <row r="4161" spans="2:9" hidden="1" x14ac:dyDescent="0.2">
      <c r="B4161" t="str">
        <f t="shared" si="64"/>
        <v>201210apartmentmedian3+_bed_surveyNorth Burnaby</v>
      </c>
      <c r="C4161">
        <v>2012</v>
      </c>
      <c r="D4161">
        <v>10</v>
      </c>
      <c r="E4161" t="s">
        <v>65</v>
      </c>
      <c r="F4161" t="s">
        <v>61</v>
      </c>
      <c r="G4161" t="s">
        <v>56</v>
      </c>
      <c r="H4161" t="s">
        <v>31</v>
      </c>
      <c r="I4161" t="s">
        <v>15</v>
      </c>
    </row>
    <row r="4162" spans="2:9" hidden="1" x14ac:dyDescent="0.2">
      <c r="B4162" t="str">
        <f t="shared" si="64"/>
        <v>201210apartmentmedian3+_bed_surveyNew Westminster</v>
      </c>
      <c r="C4162">
        <v>2012</v>
      </c>
      <c r="D4162">
        <v>10</v>
      </c>
      <c r="E4162" t="s">
        <v>65</v>
      </c>
      <c r="F4162" t="s">
        <v>61</v>
      </c>
      <c r="G4162" t="s">
        <v>56</v>
      </c>
      <c r="H4162" t="s">
        <v>32</v>
      </c>
      <c r="I4162" t="s">
        <v>13</v>
      </c>
    </row>
    <row r="4163" spans="2:9" hidden="1" x14ac:dyDescent="0.2">
      <c r="B4163" t="str">
        <f t="shared" si="64"/>
        <v>201210apartmentmedian3+_bed_surveyNorth Vancouver City</v>
      </c>
      <c r="C4163">
        <v>2012</v>
      </c>
      <c r="D4163">
        <v>10</v>
      </c>
      <c r="E4163" t="s">
        <v>65</v>
      </c>
      <c r="F4163" t="s">
        <v>61</v>
      </c>
      <c r="G4163" t="s">
        <v>56</v>
      </c>
      <c r="H4163" t="s">
        <v>60</v>
      </c>
      <c r="I4163" t="s">
        <v>18</v>
      </c>
    </row>
    <row r="4164" spans="2:9" hidden="1" x14ac:dyDescent="0.2">
      <c r="B4164" t="str">
        <f t="shared" si="64"/>
        <v>201210apartmentmedian3+_bed_surveyNorth Vancouver DM</v>
      </c>
      <c r="C4164">
        <v>2012</v>
      </c>
      <c r="D4164">
        <v>10</v>
      </c>
      <c r="E4164" t="s">
        <v>65</v>
      </c>
      <c r="F4164" t="s">
        <v>61</v>
      </c>
      <c r="G4164" t="s">
        <v>56</v>
      </c>
      <c r="H4164" t="s">
        <v>34</v>
      </c>
      <c r="I4164" t="s">
        <v>13</v>
      </c>
    </row>
    <row r="4165" spans="2:9" hidden="1" x14ac:dyDescent="0.2">
      <c r="B4165" t="str">
        <f t="shared" si="64"/>
        <v>201210apartmentmedian3+_bed_surveyWest Vancouver</v>
      </c>
      <c r="C4165">
        <v>2012</v>
      </c>
      <c r="D4165">
        <v>10</v>
      </c>
      <c r="E4165" t="s">
        <v>65</v>
      </c>
      <c r="F4165" t="s">
        <v>61</v>
      </c>
      <c r="G4165" t="s">
        <v>56</v>
      </c>
      <c r="H4165" t="s">
        <v>35</v>
      </c>
      <c r="I4165" t="s">
        <v>13</v>
      </c>
    </row>
    <row r="4166" spans="2:9" hidden="1" x14ac:dyDescent="0.2">
      <c r="B4166" t="str">
        <f t="shared" ref="B4166:B4229" si="65">C4166&amp;D4166&amp;E4166&amp;F4166&amp;G4166&amp;H4166</f>
        <v>201210apartmentmedian3+_bed_surveyRichmond</v>
      </c>
      <c r="C4166">
        <v>2012</v>
      </c>
      <c r="D4166">
        <v>10</v>
      </c>
      <c r="E4166" t="s">
        <v>65</v>
      </c>
      <c r="F4166" t="s">
        <v>61</v>
      </c>
      <c r="G4166" t="s">
        <v>56</v>
      </c>
      <c r="H4166" t="s">
        <v>36</v>
      </c>
      <c r="I4166" t="s">
        <v>13</v>
      </c>
    </row>
    <row r="4167" spans="2:9" hidden="1" x14ac:dyDescent="0.2">
      <c r="B4167" t="str">
        <f t="shared" si="65"/>
        <v>201210apartmentmedian3+_bed_surveyDelta</v>
      </c>
      <c r="C4167">
        <v>2012</v>
      </c>
      <c r="D4167">
        <v>10</v>
      </c>
      <c r="E4167" t="s">
        <v>65</v>
      </c>
      <c r="F4167" t="s">
        <v>61</v>
      </c>
      <c r="G4167" t="s">
        <v>56</v>
      </c>
      <c r="H4167" t="s">
        <v>37</v>
      </c>
      <c r="I4167" t="s">
        <v>13</v>
      </c>
    </row>
    <row r="4168" spans="2:9" hidden="1" x14ac:dyDescent="0.2">
      <c r="B4168" t="str">
        <f t="shared" si="65"/>
        <v>201210apartmentmedian3+_bed_surveySurrey</v>
      </c>
      <c r="C4168">
        <v>2012</v>
      </c>
      <c r="D4168">
        <v>10</v>
      </c>
      <c r="E4168" t="s">
        <v>65</v>
      </c>
      <c r="F4168" t="s">
        <v>61</v>
      </c>
      <c r="G4168" t="s">
        <v>56</v>
      </c>
      <c r="H4168" t="s">
        <v>38</v>
      </c>
      <c r="I4168" t="s">
        <v>13</v>
      </c>
    </row>
    <row r="4169" spans="2:9" hidden="1" x14ac:dyDescent="0.2">
      <c r="B4169" t="str">
        <f t="shared" si="65"/>
        <v>201210apartmentmedian3+_bed_surveyWhite Rock</v>
      </c>
      <c r="C4169">
        <v>2012</v>
      </c>
      <c r="D4169">
        <v>10</v>
      </c>
      <c r="E4169" t="s">
        <v>65</v>
      </c>
      <c r="F4169" t="s">
        <v>61</v>
      </c>
      <c r="G4169" t="s">
        <v>56</v>
      </c>
      <c r="H4169" t="s">
        <v>39</v>
      </c>
      <c r="I4169" t="s">
        <v>13</v>
      </c>
    </row>
    <row r="4170" spans="2:9" hidden="1" x14ac:dyDescent="0.2">
      <c r="B4170" t="str">
        <f t="shared" si="65"/>
        <v>201210apartmentmedian3+_bed_surveyLangley City and Langley DM</v>
      </c>
      <c r="C4170">
        <v>2012</v>
      </c>
      <c r="D4170">
        <v>10</v>
      </c>
      <c r="E4170" t="s">
        <v>65</v>
      </c>
      <c r="F4170" t="s">
        <v>61</v>
      </c>
      <c r="G4170" t="s">
        <v>56</v>
      </c>
      <c r="H4170" t="s">
        <v>40</v>
      </c>
      <c r="I4170" t="s">
        <v>15</v>
      </c>
    </row>
    <row r="4171" spans="2:9" hidden="1" x14ac:dyDescent="0.2">
      <c r="B4171" t="str">
        <f t="shared" si="65"/>
        <v>201210apartmentmedian3+_bed_surveyTri-Cities</v>
      </c>
      <c r="C4171">
        <v>2012</v>
      </c>
      <c r="D4171">
        <v>10</v>
      </c>
      <c r="E4171" t="s">
        <v>65</v>
      </c>
      <c r="F4171" t="s">
        <v>61</v>
      </c>
      <c r="G4171" t="s">
        <v>56</v>
      </c>
      <c r="H4171" t="s">
        <v>41</v>
      </c>
      <c r="I4171" t="s">
        <v>13</v>
      </c>
    </row>
    <row r="4172" spans="2:9" hidden="1" x14ac:dyDescent="0.2">
      <c r="B4172" t="str">
        <f t="shared" si="65"/>
        <v>201210apartmentmedian3+_bed_surveyMaple Ridge/Pitt Meadows</v>
      </c>
      <c r="C4172">
        <v>2012</v>
      </c>
      <c r="D4172">
        <v>10</v>
      </c>
      <c r="E4172" t="s">
        <v>65</v>
      </c>
      <c r="F4172" t="s">
        <v>61</v>
      </c>
      <c r="G4172" t="s">
        <v>56</v>
      </c>
      <c r="H4172" t="s">
        <v>42</v>
      </c>
      <c r="I4172" t="s">
        <v>13</v>
      </c>
    </row>
    <row r="4173" spans="2:9" hidden="1" x14ac:dyDescent="0.2">
      <c r="B4173" t="str">
        <f t="shared" si="65"/>
        <v>201210apartmentmedian3+_bed_surveyVancouver</v>
      </c>
      <c r="C4173">
        <v>2012</v>
      </c>
      <c r="D4173">
        <v>10</v>
      </c>
      <c r="E4173" t="s">
        <v>65</v>
      </c>
      <c r="F4173" t="s">
        <v>61</v>
      </c>
      <c r="G4173" t="s">
        <v>56</v>
      </c>
      <c r="H4173" t="s">
        <v>43</v>
      </c>
      <c r="I4173" t="s">
        <v>13</v>
      </c>
    </row>
    <row r="4174" spans="2:9" hidden="1" x14ac:dyDescent="0.2">
      <c r="B4174" t="str">
        <f t="shared" si="65"/>
        <v>201110apartmentmedian3+_bed_surveyWest End/Stanley Park</v>
      </c>
      <c r="C4174">
        <v>2011</v>
      </c>
      <c r="D4174">
        <v>10</v>
      </c>
      <c r="E4174" t="s">
        <v>65</v>
      </c>
      <c r="F4174" t="s">
        <v>61</v>
      </c>
      <c r="G4174" t="s">
        <v>56</v>
      </c>
      <c r="H4174" t="s">
        <v>12</v>
      </c>
      <c r="I4174" t="s">
        <v>13</v>
      </c>
    </row>
    <row r="4175" spans="2:9" hidden="1" x14ac:dyDescent="0.2">
      <c r="B4175" t="str">
        <f t="shared" si="65"/>
        <v>201110apartmentmedian3+_bed_surveyEnglish Bay</v>
      </c>
      <c r="C4175">
        <v>2011</v>
      </c>
      <c r="D4175">
        <v>10</v>
      </c>
      <c r="E4175" t="s">
        <v>65</v>
      </c>
      <c r="F4175" t="s">
        <v>61</v>
      </c>
      <c r="G4175" t="s">
        <v>56</v>
      </c>
      <c r="H4175" t="s">
        <v>16</v>
      </c>
      <c r="I4175" t="s">
        <v>13</v>
      </c>
    </row>
    <row r="4176" spans="2:9" hidden="1" x14ac:dyDescent="0.2">
      <c r="B4176" t="str">
        <f t="shared" si="65"/>
        <v>201110apartmentmedian3+_bed_surveyDowntown</v>
      </c>
      <c r="C4176">
        <v>2011</v>
      </c>
      <c r="D4176">
        <v>10</v>
      </c>
      <c r="E4176" t="s">
        <v>65</v>
      </c>
      <c r="F4176" t="s">
        <v>61</v>
      </c>
      <c r="G4176" t="s">
        <v>56</v>
      </c>
      <c r="H4176" t="s">
        <v>17</v>
      </c>
      <c r="I4176" t="s">
        <v>15</v>
      </c>
    </row>
    <row r="4177" spans="2:9" hidden="1" x14ac:dyDescent="0.2">
      <c r="B4177" t="str">
        <f t="shared" si="65"/>
        <v>201110apartmentmedian3+_bed_surveySouth Granville/Oak</v>
      </c>
      <c r="C4177">
        <v>2011</v>
      </c>
      <c r="D4177">
        <v>10</v>
      </c>
      <c r="E4177" t="s">
        <v>65</v>
      </c>
      <c r="F4177" t="s">
        <v>61</v>
      </c>
      <c r="G4177" t="s">
        <v>56</v>
      </c>
      <c r="H4177" t="s">
        <v>19</v>
      </c>
      <c r="I4177" t="s">
        <v>18</v>
      </c>
    </row>
    <row r="4178" spans="2:9" hidden="1" x14ac:dyDescent="0.2">
      <c r="B4178" t="str">
        <f t="shared" si="65"/>
        <v>201110apartmentmedian3+_bed_surveyKitsilano/Point Grey</v>
      </c>
      <c r="C4178">
        <v>2011</v>
      </c>
      <c r="D4178">
        <v>10</v>
      </c>
      <c r="E4178" t="s">
        <v>65</v>
      </c>
      <c r="F4178" t="s">
        <v>61</v>
      </c>
      <c r="G4178" t="s">
        <v>56</v>
      </c>
      <c r="H4178" t="s">
        <v>20</v>
      </c>
    </row>
    <row r="4179" spans="2:9" hidden="1" x14ac:dyDescent="0.2">
      <c r="B4179" t="str">
        <f t="shared" si="65"/>
        <v>201110apartmentmedian3+_bed_surveyWestside/Kerrisdale</v>
      </c>
      <c r="C4179">
        <v>2011</v>
      </c>
      <c r="D4179">
        <v>10</v>
      </c>
      <c r="E4179" t="s">
        <v>65</v>
      </c>
      <c r="F4179" t="s">
        <v>61</v>
      </c>
      <c r="G4179" t="s">
        <v>56</v>
      </c>
      <c r="H4179" t="s">
        <v>21</v>
      </c>
      <c r="I4179" t="s">
        <v>15</v>
      </c>
    </row>
    <row r="4180" spans="2:9" hidden="1" x14ac:dyDescent="0.2">
      <c r="B4180" t="str">
        <f t="shared" si="65"/>
        <v>201110apartmentmedian3+_bed_surveyMarpole</v>
      </c>
      <c r="C4180">
        <v>2011</v>
      </c>
      <c r="D4180">
        <v>10</v>
      </c>
      <c r="E4180" t="s">
        <v>65</v>
      </c>
      <c r="F4180" t="s">
        <v>61</v>
      </c>
      <c r="G4180" t="s">
        <v>56</v>
      </c>
      <c r="H4180" t="s">
        <v>23</v>
      </c>
      <c r="I4180" t="s">
        <v>18</v>
      </c>
    </row>
    <row r="4181" spans="2:9" hidden="1" x14ac:dyDescent="0.2">
      <c r="B4181" t="str">
        <f t="shared" si="65"/>
        <v>201110apartmentmedian3+_bed_surveyMount Pleasant/Renfrew Heights</v>
      </c>
      <c r="C4181">
        <v>2011</v>
      </c>
      <c r="D4181">
        <v>10</v>
      </c>
      <c r="E4181" t="s">
        <v>65</v>
      </c>
      <c r="F4181" t="s">
        <v>61</v>
      </c>
      <c r="G4181" t="s">
        <v>56</v>
      </c>
      <c r="H4181" t="s">
        <v>24</v>
      </c>
    </row>
    <row r="4182" spans="2:9" hidden="1" x14ac:dyDescent="0.2">
      <c r="B4182" t="str">
        <f t="shared" si="65"/>
        <v>201110apartmentmedian3+_bed_surveyEast Hastings</v>
      </c>
      <c r="C4182">
        <v>2011</v>
      </c>
      <c r="D4182">
        <v>10</v>
      </c>
      <c r="E4182" t="s">
        <v>65</v>
      </c>
      <c r="F4182" t="s">
        <v>61</v>
      </c>
      <c r="G4182" t="s">
        <v>56</v>
      </c>
      <c r="H4182" t="s">
        <v>25</v>
      </c>
      <c r="I4182" t="s">
        <v>13</v>
      </c>
    </row>
    <row r="4183" spans="2:9" hidden="1" x14ac:dyDescent="0.2">
      <c r="B4183" t="str">
        <f t="shared" si="65"/>
        <v>201110apartmentmedian3+_bed_surveySoutheast Vancouver</v>
      </c>
      <c r="C4183">
        <v>2011</v>
      </c>
      <c r="D4183">
        <v>10</v>
      </c>
      <c r="E4183" t="s">
        <v>65</v>
      </c>
      <c r="F4183" t="s">
        <v>61</v>
      </c>
      <c r="G4183" t="s">
        <v>56</v>
      </c>
      <c r="H4183" t="s">
        <v>26</v>
      </c>
      <c r="I4183" t="s">
        <v>13</v>
      </c>
    </row>
    <row r="4184" spans="2:9" hidden="1" x14ac:dyDescent="0.2">
      <c r="B4184" t="str">
        <f t="shared" si="65"/>
        <v>201110apartmentmedian3+_bed_surveyUniversity Endowment Lands</v>
      </c>
      <c r="C4184">
        <v>2011</v>
      </c>
      <c r="D4184">
        <v>10</v>
      </c>
      <c r="E4184" t="s">
        <v>65</v>
      </c>
      <c r="F4184" t="s">
        <v>61</v>
      </c>
      <c r="G4184" t="s">
        <v>56</v>
      </c>
      <c r="H4184" t="s">
        <v>27</v>
      </c>
      <c r="I4184" t="s">
        <v>13</v>
      </c>
    </row>
    <row r="4185" spans="2:9" hidden="1" x14ac:dyDescent="0.2">
      <c r="B4185" t="str">
        <f t="shared" si="65"/>
        <v>201110apartmentmedian3+_bed_surveyCentral Park/Metrotown</v>
      </c>
      <c r="C4185">
        <v>2011</v>
      </c>
      <c r="D4185">
        <v>10</v>
      </c>
      <c r="E4185" t="s">
        <v>65</v>
      </c>
      <c r="F4185" t="s">
        <v>61</v>
      </c>
      <c r="G4185" t="s">
        <v>56</v>
      </c>
      <c r="H4185" t="s">
        <v>28</v>
      </c>
      <c r="I4185" t="s">
        <v>13</v>
      </c>
    </row>
    <row r="4186" spans="2:9" hidden="1" x14ac:dyDescent="0.2">
      <c r="B4186" t="str">
        <f t="shared" si="65"/>
        <v>201110apartmentmedian3+_bed_surveySoutheast Burnaby</v>
      </c>
      <c r="C4186">
        <v>2011</v>
      </c>
      <c r="D4186">
        <v>10</v>
      </c>
      <c r="E4186" t="s">
        <v>65</v>
      </c>
      <c r="F4186" t="s">
        <v>61</v>
      </c>
      <c r="G4186" t="s">
        <v>56</v>
      </c>
      <c r="H4186" t="s">
        <v>29</v>
      </c>
      <c r="I4186" t="s">
        <v>13</v>
      </c>
    </row>
    <row r="4187" spans="2:9" hidden="1" x14ac:dyDescent="0.2">
      <c r="B4187" t="str">
        <f t="shared" si="65"/>
        <v>201110apartmentmedian3+_bed_surveyNorth Burnaby</v>
      </c>
      <c r="C4187">
        <v>2011</v>
      </c>
      <c r="D4187">
        <v>10</v>
      </c>
      <c r="E4187" t="s">
        <v>65</v>
      </c>
      <c r="F4187" t="s">
        <v>61</v>
      </c>
      <c r="G4187" t="s">
        <v>56</v>
      </c>
      <c r="H4187" t="s">
        <v>31</v>
      </c>
      <c r="I4187" t="s">
        <v>15</v>
      </c>
    </row>
    <row r="4188" spans="2:9" hidden="1" x14ac:dyDescent="0.2">
      <c r="B4188" t="str">
        <f t="shared" si="65"/>
        <v>201110apartmentmedian3+_bed_surveyNew Westminster</v>
      </c>
      <c r="C4188">
        <v>2011</v>
      </c>
      <c r="D4188">
        <v>10</v>
      </c>
      <c r="E4188" t="s">
        <v>65</v>
      </c>
      <c r="F4188" t="s">
        <v>61</v>
      </c>
      <c r="G4188" t="s">
        <v>56</v>
      </c>
      <c r="H4188" t="s">
        <v>32</v>
      </c>
      <c r="I4188" t="s">
        <v>13</v>
      </c>
    </row>
    <row r="4189" spans="2:9" hidden="1" x14ac:dyDescent="0.2">
      <c r="B4189" t="str">
        <f t="shared" si="65"/>
        <v>201110apartmentmedian3+_bed_surveyNorth Vancouver City</v>
      </c>
      <c r="C4189">
        <v>2011</v>
      </c>
      <c r="D4189">
        <v>10</v>
      </c>
      <c r="E4189" t="s">
        <v>65</v>
      </c>
      <c r="F4189" t="s">
        <v>61</v>
      </c>
      <c r="G4189" t="s">
        <v>56</v>
      </c>
      <c r="H4189" t="s">
        <v>60</v>
      </c>
      <c r="I4189" t="s">
        <v>13</v>
      </c>
    </row>
    <row r="4190" spans="2:9" hidden="1" x14ac:dyDescent="0.2">
      <c r="B4190" t="str">
        <f t="shared" si="65"/>
        <v>201110apartmentmedian3+_bed_surveyNorth Vancouver DM</v>
      </c>
      <c r="C4190">
        <v>2011</v>
      </c>
      <c r="D4190">
        <v>10</v>
      </c>
      <c r="E4190" t="s">
        <v>65</v>
      </c>
      <c r="F4190" t="s">
        <v>61</v>
      </c>
      <c r="G4190" t="s">
        <v>56</v>
      </c>
      <c r="H4190" t="s">
        <v>34</v>
      </c>
      <c r="I4190" t="s">
        <v>13</v>
      </c>
    </row>
    <row r="4191" spans="2:9" hidden="1" x14ac:dyDescent="0.2">
      <c r="B4191" t="str">
        <f t="shared" si="65"/>
        <v>201110apartmentmedian3+_bed_surveyWest Vancouver</v>
      </c>
      <c r="C4191">
        <v>2011</v>
      </c>
      <c r="D4191">
        <v>10</v>
      </c>
      <c r="E4191" t="s">
        <v>65</v>
      </c>
      <c r="F4191" t="s">
        <v>61</v>
      </c>
      <c r="G4191" t="s">
        <v>56</v>
      </c>
      <c r="H4191" t="s">
        <v>35</v>
      </c>
      <c r="I4191" t="s">
        <v>13</v>
      </c>
    </row>
    <row r="4192" spans="2:9" hidden="1" x14ac:dyDescent="0.2">
      <c r="B4192" t="str">
        <f t="shared" si="65"/>
        <v>201110apartmentmedian3+_bed_surveyRichmond</v>
      </c>
      <c r="C4192">
        <v>2011</v>
      </c>
      <c r="D4192">
        <v>10</v>
      </c>
      <c r="E4192" t="s">
        <v>65</v>
      </c>
      <c r="F4192" t="s">
        <v>61</v>
      </c>
      <c r="G4192" t="s">
        <v>56</v>
      </c>
      <c r="H4192" t="s">
        <v>36</v>
      </c>
      <c r="I4192" t="s">
        <v>13</v>
      </c>
    </row>
    <row r="4193" spans="2:9" hidden="1" x14ac:dyDescent="0.2">
      <c r="B4193" t="str">
        <f t="shared" si="65"/>
        <v>201110apartmentmedian3+_bed_surveyDelta</v>
      </c>
      <c r="C4193">
        <v>2011</v>
      </c>
      <c r="D4193">
        <v>10</v>
      </c>
      <c r="E4193" t="s">
        <v>65</v>
      </c>
      <c r="F4193" t="s">
        <v>61</v>
      </c>
      <c r="G4193" t="s">
        <v>56</v>
      </c>
      <c r="H4193" t="s">
        <v>37</v>
      </c>
      <c r="I4193" t="s">
        <v>13</v>
      </c>
    </row>
    <row r="4194" spans="2:9" hidden="1" x14ac:dyDescent="0.2">
      <c r="B4194" t="str">
        <f t="shared" si="65"/>
        <v>201110apartmentmedian3+_bed_surveySurrey</v>
      </c>
      <c r="C4194">
        <v>2011</v>
      </c>
      <c r="D4194">
        <v>10</v>
      </c>
      <c r="E4194" t="s">
        <v>65</v>
      </c>
      <c r="F4194" t="s">
        <v>61</v>
      </c>
      <c r="G4194" t="s">
        <v>56</v>
      </c>
      <c r="H4194" t="s">
        <v>38</v>
      </c>
      <c r="I4194" t="s">
        <v>13</v>
      </c>
    </row>
    <row r="4195" spans="2:9" hidden="1" x14ac:dyDescent="0.2">
      <c r="B4195" t="str">
        <f t="shared" si="65"/>
        <v>201110apartmentmedian3+_bed_surveyWhite Rock</v>
      </c>
      <c r="C4195">
        <v>2011</v>
      </c>
      <c r="D4195">
        <v>10</v>
      </c>
      <c r="E4195" t="s">
        <v>65</v>
      </c>
      <c r="F4195" t="s">
        <v>61</v>
      </c>
      <c r="G4195" t="s">
        <v>56</v>
      </c>
      <c r="H4195" t="s">
        <v>39</v>
      </c>
      <c r="I4195" t="s">
        <v>13</v>
      </c>
    </row>
    <row r="4196" spans="2:9" hidden="1" x14ac:dyDescent="0.2">
      <c r="B4196" t="str">
        <f t="shared" si="65"/>
        <v>201110apartmentmedian3+_bed_surveyLangley City and Langley DM</v>
      </c>
      <c r="C4196">
        <v>2011</v>
      </c>
      <c r="D4196">
        <v>10</v>
      </c>
      <c r="E4196" t="s">
        <v>65</v>
      </c>
      <c r="F4196" t="s">
        <v>61</v>
      </c>
      <c r="G4196" t="s">
        <v>56</v>
      </c>
      <c r="H4196" t="s">
        <v>40</v>
      </c>
      <c r="I4196" t="s">
        <v>13</v>
      </c>
    </row>
    <row r="4197" spans="2:9" hidden="1" x14ac:dyDescent="0.2">
      <c r="B4197" t="str">
        <f t="shared" si="65"/>
        <v>201110apartmentmedian3+_bed_surveyTri-Cities</v>
      </c>
      <c r="C4197">
        <v>2011</v>
      </c>
      <c r="D4197">
        <v>10</v>
      </c>
      <c r="E4197" t="s">
        <v>65</v>
      </c>
      <c r="F4197" t="s">
        <v>61</v>
      </c>
      <c r="G4197" t="s">
        <v>56</v>
      </c>
      <c r="H4197" t="s">
        <v>41</v>
      </c>
      <c r="I4197" t="s">
        <v>13</v>
      </c>
    </row>
    <row r="4198" spans="2:9" hidden="1" x14ac:dyDescent="0.2">
      <c r="B4198" t="str">
        <f t="shared" si="65"/>
        <v>201110apartmentmedian3+_bed_surveyMaple Ridge/Pitt Meadows</v>
      </c>
      <c r="C4198">
        <v>2011</v>
      </c>
      <c r="D4198">
        <v>10</v>
      </c>
      <c r="E4198" t="s">
        <v>65</v>
      </c>
      <c r="F4198" t="s">
        <v>61</v>
      </c>
      <c r="G4198" t="s">
        <v>56</v>
      </c>
      <c r="H4198" t="s">
        <v>42</v>
      </c>
      <c r="I4198" t="s">
        <v>13</v>
      </c>
    </row>
    <row r="4199" spans="2:9" hidden="1" x14ac:dyDescent="0.2">
      <c r="B4199" t="str">
        <f t="shared" si="65"/>
        <v>201110apartmentmedian3+_bed_surveyVancouver</v>
      </c>
      <c r="C4199">
        <v>2011</v>
      </c>
      <c r="D4199">
        <v>10</v>
      </c>
      <c r="E4199" t="s">
        <v>65</v>
      </c>
      <c r="F4199" t="s">
        <v>61</v>
      </c>
      <c r="G4199" t="s">
        <v>56</v>
      </c>
      <c r="H4199" t="s">
        <v>43</v>
      </c>
      <c r="I4199" t="s">
        <v>13</v>
      </c>
    </row>
    <row r="4200" spans="2:9" hidden="1" x14ac:dyDescent="0.2">
      <c r="B4200" t="str">
        <f t="shared" si="65"/>
        <v>201010apartmentmedian3+_bed_surveyWest End/Stanley Park</v>
      </c>
      <c r="C4200">
        <v>2010</v>
      </c>
      <c r="D4200">
        <v>10</v>
      </c>
      <c r="E4200" t="s">
        <v>65</v>
      </c>
      <c r="F4200" t="s">
        <v>61</v>
      </c>
      <c r="G4200" t="s">
        <v>56</v>
      </c>
      <c r="H4200" t="s">
        <v>12</v>
      </c>
      <c r="I4200" t="s">
        <v>13</v>
      </c>
    </row>
    <row r="4201" spans="2:9" hidden="1" x14ac:dyDescent="0.2">
      <c r="B4201" t="str">
        <f t="shared" si="65"/>
        <v>201010apartmentmedian3+_bed_surveyEnglish Bay</v>
      </c>
      <c r="C4201">
        <v>2010</v>
      </c>
      <c r="D4201">
        <v>10</v>
      </c>
      <c r="E4201" t="s">
        <v>65</v>
      </c>
      <c r="F4201" t="s">
        <v>61</v>
      </c>
      <c r="G4201" t="s">
        <v>56</v>
      </c>
      <c r="H4201" t="s">
        <v>16</v>
      </c>
      <c r="I4201" t="s">
        <v>13</v>
      </c>
    </row>
    <row r="4202" spans="2:9" hidden="1" x14ac:dyDescent="0.2">
      <c r="B4202" t="str">
        <f t="shared" si="65"/>
        <v>201010apartmentmedian3+_bed_surveyDowntown</v>
      </c>
      <c r="C4202">
        <v>2010</v>
      </c>
      <c r="D4202">
        <v>10</v>
      </c>
      <c r="E4202" t="s">
        <v>65</v>
      </c>
      <c r="F4202" t="s">
        <v>61</v>
      </c>
      <c r="G4202" t="s">
        <v>56</v>
      </c>
      <c r="H4202" t="s">
        <v>17</v>
      </c>
    </row>
    <row r="4203" spans="2:9" hidden="1" x14ac:dyDescent="0.2">
      <c r="B4203" t="str">
        <f t="shared" si="65"/>
        <v>201010apartmentmedian3+_bed_surveySouth Granville/Oak</v>
      </c>
      <c r="C4203">
        <v>2010</v>
      </c>
      <c r="D4203">
        <v>10</v>
      </c>
      <c r="E4203" t="s">
        <v>65</v>
      </c>
      <c r="F4203" t="s">
        <v>61</v>
      </c>
      <c r="G4203" t="s">
        <v>56</v>
      </c>
      <c r="H4203" t="s">
        <v>19</v>
      </c>
      <c r="I4203" t="s">
        <v>15</v>
      </c>
    </row>
    <row r="4204" spans="2:9" hidden="1" x14ac:dyDescent="0.2">
      <c r="B4204" t="str">
        <f t="shared" si="65"/>
        <v>201010apartmentmedian3+_bed_surveyKitsilano/Point Grey</v>
      </c>
      <c r="C4204">
        <v>2010</v>
      </c>
      <c r="D4204">
        <v>10</v>
      </c>
      <c r="E4204" t="s">
        <v>65</v>
      </c>
      <c r="F4204" t="s">
        <v>61</v>
      </c>
      <c r="G4204" t="s">
        <v>56</v>
      </c>
      <c r="H4204" t="s">
        <v>20</v>
      </c>
    </row>
    <row r="4205" spans="2:9" hidden="1" x14ac:dyDescent="0.2">
      <c r="B4205" t="str">
        <f t="shared" si="65"/>
        <v>201010apartmentmedian3+_bed_surveyWestside/Kerrisdale</v>
      </c>
      <c r="C4205">
        <v>2010</v>
      </c>
      <c r="D4205">
        <v>10</v>
      </c>
      <c r="E4205" t="s">
        <v>65</v>
      </c>
      <c r="F4205" t="s">
        <v>61</v>
      </c>
      <c r="G4205" t="s">
        <v>56</v>
      </c>
      <c r="H4205" t="s">
        <v>21</v>
      </c>
      <c r="I4205" t="s">
        <v>13</v>
      </c>
    </row>
    <row r="4206" spans="2:9" hidden="1" x14ac:dyDescent="0.2">
      <c r="B4206" t="str">
        <f t="shared" si="65"/>
        <v>201010apartmentmedian3+_bed_surveyMarpole</v>
      </c>
      <c r="C4206">
        <v>2010</v>
      </c>
      <c r="D4206">
        <v>10</v>
      </c>
      <c r="E4206" t="s">
        <v>65</v>
      </c>
      <c r="F4206" t="s">
        <v>61</v>
      </c>
      <c r="G4206" t="s">
        <v>56</v>
      </c>
      <c r="H4206" t="s">
        <v>23</v>
      </c>
      <c r="I4206" t="s">
        <v>15</v>
      </c>
    </row>
    <row r="4207" spans="2:9" hidden="1" x14ac:dyDescent="0.2">
      <c r="B4207" t="str">
        <f t="shared" si="65"/>
        <v>201010apartmentmedian3+_bed_surveyMount Pleasant/Renfrew Heights</v>
      </c>
      <c r="C4207">
        <v>2010</v>
      </c>
      <c r="D4207">
        <v>10</v>
      </c>
      <c r="E4207" t="s">
        <v>65</v>
      </c>
      <c r="F4207" t="s">
        <v>61</v>
      </c>
      <c r="G4207" t="s">
        <v>56</v>
      </c>
      <c r="H4207" t="s">
        <v>24</v>
      </c>
      <c r="I4207" t="s">
        <v>30</v>
      </c>
    </row>
    <row r="4208" spans="2:9" hidden="1" x14ac:dyDescent="0.2">
      <c r="B4208" t="str">
        <f t="shared" si="65"/>
        <v>201010apartmentmedian3+_bed_surveyEast Hastings</v>
      </c>
      <c r="C4208">
        <v>2010</v>
      </c>
      <c r="D4208">
        <v>10</v>
      </c>
      <c r="E4208" t="s">
        <v>65</v>
      </c>
      <c r="F4208" t="s">
        <v>61</v>
      </c>
      <c r="G4208" t="s">
        <v>56</v>
      </c>
      <c r="H4208" t="s">
        <v>25</v>
      </c>
      <c r="I4208" t="s">
        <v>13</v>
      </c>
    </row>
    <row r="4209" spans="2:9" hidden="1" x14ac:dyDescent="0.2">
      <c r="B4209" t="str">
        <f t="shared" si="65"/>
        <v>201010apartmentmedian3+_bed_surveySoutheast Vancouver</v>
      </c>
      <c r="C4209">
        <v>2010</v>
      </c>
      <c r="D4209">
        <v>10</v>
      </c>
      <c r="E4209" t="s">
        <v>65</v>
      </c>
      <c r="F4209" t="s">
        <v>61</v>
      </c>
      <c r="G4209" t="s">
        <v>56</v>
      </c>
      <c r="H4209" t="s">
        <v>26</v>
      </c>
      <c r="I4209" t="s">
        <v>15</v>
      </c>
    </row>
    <row r="4210" spans="2:9" hidden="1" x14ac:dyDescent="0.2">
      <c r="B4210" t="str">
        <f t="shared" si="65"/>
        <v>201010apartmentmedian3+_bed_surveyUniversity Endowment Lands</v>
      </c>
      <c r="C4210">
        <v>2010</v>
      </c>
      <c r="D4210">
        <v>10</v>
      </c>
      <c r="E4210" t="s">
        <v>65</v>
      </c>
      <c r="F4210" t="s">
        <v>61</v>
      </c>
      <c r="G4210" t="s">
        <v>56</v>
      </c>
      <c r="H4210" t="s">
        <v>27</v>
      </c>
      <c r="I4210" t="s">
        <v>13</v>
      </c>
    </row>
    <row r="4211" spans="2:9" hidden="1" x14ac:dyDescent="0.2">
      <c r="B4211" t="str">
        <f t="shared" si="65"/>
        <v>201010apartmentmedian3+_bed_surveyCentral Park/Metrotown</v>
      </c>
      <c r="C4211">
        <v>2010</v>
      </c>
      <c r="D4211">
        <v>10</v>
      </c>
      <c r="E4211" t="s">
        <v>65</v>
      </c>
      <c r="F4211" t="s">
        <v>61</v>
      </c>
      <c r="G4211" t="s">
        <v>56</v>
      </c>
      <c r="H4211" t="s">
        <v>28</v>
      </c>
      <c r="I4211" t="s">
        <v>15</v>
      </c>
    </row>
    <row r="4212" spans="2:9" hidden="1" x14ac:dyDescent="0.2">
      <c r="B4212" t="str">
        <f t="shared" si="65"/>
        <v>201010apartmentmedian3+_bed_surveySoutheast Burnaby</v>
      </c>
      <c r="C4212">
        <v>2010</v>
      </c>
      <c r="D4212">
        <v>10</v>
      </c>
      <c r="E4212" t="s">
        <v>65</v>
      </c>
      <c r="F4212" t="s">
        <v>61</v>
      </c>
      <c r="G4212" t="s">
        <v>56</v>
      </c>
      <c r="H4212" t="s">
        <v>29</v>
      </c>
      <c r="I4212" t="s">
        <v>13</v>
      </c>
    </row>
    <row r="4213" spans="2:9" hidden="1" x14ac:dyDescent="0.2">
      <c r="B4213" t="str">
        <f t="shared" si="65"/>
        <v>201010apartmentmedian3+_bed_surveyNorth Burnaby</v>
      </c>
      <c r="C4213">
        <v>2010</v>
      </c>
      <c r="D4213">
        <v>10</v>
      </c>
      <c r="E4213" t="s">
        <v>65</v>
      </c>
      <c r="F4213" t="s">
        <v>61</v>
      </c>
      <c r="G4213" t="s">
        <v>56</v>
      </c>
      <c r="H4213" t="s">
        <v>31</v>
      </c>
      <c r="I4213" t="s">
        <v>15</v>
      </c>
    </row>
    <row r="4214" spans="2:9" hidden="1" x14ac:dyDescent="0.2">
      <c r="B4214" t="str">
        <f t="shared" si="65"/>
        <v>201010apartmentmedian3+_bed_surveyNew Westminster</v>
      </c>
      <c r="C4214">
        <v>2010</v>
      </c>
      <c r="D4214">
        <v>10</v>
      </c>
      <c r="E4214" t="s">
        <v>65</v>
      </c>
      <c r="F4214" t="s">
        <v>61</v>
      </c>
      <c r="G4214" t="s">
        <v>56</v>
      </c>
      <c r="H4214" t="s">
        <v>32</v>
      </c>
      <c r="I4214" t="s">
        <v>13</v>
      </c>
    </row>
    <row r="4215" spans="2:9" hidden="1" x14ac:dyDescent="0.2">
      <c r="B4215" t="str">
        <f t="shared" si="65"/>
        <v>201010apartmentmedian3+_bed_surveyNorth Vancouver City</v>
      </c>
      <c r="C4215">
        <v>2010</v>
      </c>
      <c r="D4215">
        <v>10</v>
      </c>
      <c r="E4215" t="s">
        <v>65</v>
      </c>
      <c r="F4215" t="s">
        <v>61</v>
      </c>
      <c r="G4215" t="s">
        <v>56</v>
      </c>
      <c r="H4215" t="s">
        <v>60</v>
      </c>
      <c r="I4215" t="s">
        <v>18</v>
      </c>
    </row>
    <row r="4216" spans="2:9" hidden="1" x14ac:dyDescent="0.2">
      <c r="B4216" t="str">
        <f t="shared" si="65"/>
        <v>201010apartmentmedian3+_bed_surveyNorth Vancouver DM</v>
      </c>
      <c r="C4216">
        <v>2010</v>
      </c>
      <c r="D4216">
        <v>10</v>
      </c>
      <c r="E4216" t="s">
        <v>65</v>
      </c>
      <c r="F4216" t="s">
        <v>61</v>
      </c>
      <c r="G4216" t="s">
        <v>56</v>
      </c>
      <c r="H4216" t="s">
        <v>34</v>
      </c>
      <c r="I4216" t="s">
        <v>13</v>
      </c>
    </row>
    <row r="4217" spans="2:9" hidden="1" x14ac:dyDescent="0.2">
      <c r="B4217" t="str">
        <f t="shared" si="65"/>
        <v>201010apartmentmedian3+_bed_surveyWest Vancouver</v>
      </c>
      <c r="C4217">
        <v>2010</v>
      </c>
      <c r="D4217">
        <v>10</v>
      </c>
      <c r="E4217" t="s">
        <v>65</v>
      </c>
      <c r="F4217" t="s">
        <v>61</v>
      </c>
      <c r="G4217" t="s">
        <v>56</v>
      </c>
      <c r="H4217" t="s">
        <v>35</v>
      </c>
      <c r="I4217" t="s">
        <v>15</v>
      </c>
    </row>
    <row r="4218" spans="2:9" hidden="1" x14ac:dyDescent="0.2">
      <c r="B4218" t="str">
        <f t="shared" si="65"/>
        <v>201010apartmentmedian3+_bed_surveyRichmond</v>
      </c>
      <c r="C4218">
        <v>2010</v>
      </c>
      <c r="D4218">
        <v>10</v>
      </c>
      <c r="E4218" t="s">
        <v>65</v>
      </c>
      <c r="F4218" t="s">
        <v>61</v>
      </c>
      <c r="G4218" t="s">
        <v>56</v>
      </c>
      <c r="H4218" t="s">
        <v>36</v>
      </c>
      <c r="I4218" t="s">
        <v>13</v>
      </c>
    </row>
    <row r="4219" spans="2:9" hidden="1" x14ac:dyDescent="0.2">
      <c r="B4219" t="str">
        <f t="shared" si="65"/>
        <v>201010apartmentmedian3+_bed_surveyDelta</v>
      </c>
      <c r="C4219">
        <v>2010</v>
      </c>
      <c r="D4219">
        <v>10</v>
      </c>
      <c r="E4219" t="s">
        <v>65</v>
      </c>
      <c r="F4219" t="s">
        <v>61</v>
      </c>
      <c r="G4219" t="s">
        <v>56</v>
      </c>
      <c r="H4219" t="s">
        <v>37</v>
      </c>
      <c r="I4219" t="s">
        <v>13</v>
      </c>
    </row>
    <row r="4220" spans="2:9" hidden="1" x14ac:dyDescent="0.2">
      <c r="B4220" t="str">
        <f t="shared" si="65"/>
        <v>201010apartmentmedian3+_bed_surveySurrey</v>
      </c>
      <c r="C4220">
        <v>2010</v>
      </c>
      <c r="D4220">
        <v>10</v>
      </c>
      <c r="E4220" t="s">
        <v>65</v>
      </c>
      <c r="F4220" t="s">
        <v>61</v>
      </c>
      <c r="G4220" t="s">
        <v>56</v>
      </c>
      <c r="H4220" t="s">
        <v>38</v>
      </c>
      <c r="I4220" t="s">
        <v>13</v>
      </c>
    </row>
    <row r="4221" spans="2:9" hidden="1" x14ac:dyDescent="0.2">
      <c r="B4221" t="str">
        <f t="shared" si="65"/>
        <v>201010apartmentmedian3+_bed_surveyWhite Rock</v>
      </c>
      <c r="C4221">
        <v>2010</v>
      </c>
      <c r="D4221">
        <v>10</v>
      </c>
      <c r="E4221" t="s">
        <v>65</v>
      </c>
      <c r="F4221" t="s">
        <v>61</v>
      </c>
      <c r="G4221" t="s">
        <v>56</v>
      </c>
      <c r="H4221" t="s">
        <v>39</v>
      </c>
      <c r="I4221" t="s">
        <v>13</v>
      </c>
    </row>
    <row r="4222" spans="2:9" hidden="1" x14ac:dyDescent="0.2">
      <c r="B4222" t="str">
        <f t="shared" si="65"/>
        <v>201010apartmentmedian3+_bed_surveyLangley City and Langley DM</v>
      </c>
      <c r="C4222">
        <v>2010</v>
      </c>
      <c r="D4222">
        <v>10</v>
      </c>
      <c r="E4222" t="s">
        <v>65</v>
      </c>
      <c r="F4222" t="s">
        <v>61</v>
      </c>
      <c r="G4222" t="s">
        <v>56</v>
      </c>
      <c r="H4222" t="s">
        <v>40</v>
      </c>
      <c r="I4222" t="s">
        <v>13</v>
      </c>
    </row>
    <row r="4223" spans="2:9" hidden="1" x14ac:dyDescent="0.2">
      <c r="B4223" t="str">
        <f t="shared" si="65"/>
        <v>201010apartmentmedian3+_bed_surveyTri-Cities</v>
      </c>
      <c r="C4223">
        <v>2010</v>
      </c>
      <c r="D4223">
        <v>10</v>
      </c>
      <c r="E4223" t="s">
        <v>65</v>
      </c>
      <c r="F4223" t="s">
        <v>61</v>
      </c>
      <c r="G4223" t="s">
        <v>56</v>
      </c>
      <c r="H4223" t="s">
        <v>41</v>
      </c>
      <c r="I4223" t="s">
        <v>13</v>
      </c>
    </row>
    <row r="4224" spans="2:9" hidden="1" x14ac:dyDescent="0.2">
      <c r="B4224" t="str">
        <f t="shared" si="65"/>
        <v>201010apartmentmedian3+_bed_surveyMaple Ridge/Pitt Meadows</v>
      </c>
      <c r="C4224">
        <v>2010</v>
      </c>
      <c r="D4224">
        <v>10</v>
      </c>
      <c r="E4224" t="s">
        <v>65</v>
      </c>
      <c r="F4224" t="s">
        <v>61</v>
      </c>
      <c r="G4224" t="s">
        <v>56</v>
      </c>
      <c r="H4224" t="s">
        <v>42</v>
      </c>
      <c r="I4224" t="s">
        <v>13</v>
      </c>
    </row>
    <row r="4225" spans="2:9" hidden="1" x14ac:dyDescent="0.2">
      <c r="B4225" t="str">
        <f t="shared" si="65"/>
        <v>201010apartmentmedian3+_bed_surveyVancouver</v>
      </c>
      <c r="C4225">
        <v>2010</v>
      </c>
      <c r="D4225">
        <v>10</v>
      </c>
      <c r="E4225" t="s">
        <v>65</v>
      </c>
      <c r="F4225" t="s">
        <v>61</v>
      </c>
      <c r="G4225" t="s">
        <v>56</v>
      </c>
      <c r="H4225" t="s">
        <v>43</v>
      </c>
      <c r="I4225" t="s">
        <v>13</v>
      </c>
    </row>
    <row r="4226" spans="2:9" hidden="1" x14ac:dyDescent="0.2">
      <c r="B4226" t="str">
        <f t="shared" si="65"/>
        <v>200910apartmentmedian3+_bed_surveyVancouver</v>
      </c>
      <c r="C4226">
        <v>2009</v>
      </c>
      <c r="D4226">
        <v>10</v>
      </c>
      <c r="E4226" t="s">
        <v>65</v>
      </c>
      <c r="F4226" t="s">
        <v>61</v>
      </c>
      <c r="G4226" t="s">
        <v>56</v>
      </c>
      <c r="H4226" t="s">
        <v>43</v>
      </c>
      <c r="I4226" t="s">
        <v>13</v>
      </c>
    </row>
    <row r="4227" spans="2:9" hidden="1" x14ac:dyDescent="0.2">
      <c r="B4227" t="str">
        <f t="shared" si="65"/>
        <v>200810apartmentmedian3+_bed_surveyVancouver</v>
      </c>
      <c r="C4227">
        <v>2008</v>
      </c>
      <c r="D4227">
        <v>10</v>
      </c>
      <c r="E4227" t="s">
        <v>65</v>
      </c>
      <c r="F4227" t="s">
        <v>61</v>
      </c>
      <c r="G4227" t="s">
        <v>56</v>
      </c>
      <c r="H4227" t="s">
        <v>43</v>
      </c>
      <c r="I4227" t="s">
        <v>13</v>
      </c>
    </row>
    <row r="4228" spans="2:9" hidden="1" x14ac:dyDescent="0.2">
      <c r="B4228" t="str">
        <f t="shared" si="65"/>
        <v>200710apartmentmedian3+_bed_surveyVancouver</v>
      </c>
      <c r="C4228">
        <v>2007</v>
      </c>
      <c r="D4228">
        <v>10</v>
      </c>
      <c r="E4228" t="s">
        <v>65</v>
      </c>
      <c r="F4228" t="s">
        <v>61</v>
      </c>
      <c r="G4228" t="s">
        <v>56</v>
      </c>
      <c r="H4228" t="s">
        <v>43</v>
      </c>
      <c r="I4228" t="s">
        <v>13</v>
      </c>
    </row>
    <row r="4229" spans="2:9" hidden="1" x14ac:dyDescent="0.2">
      <c r="B4229" t="str">
        <f t="shared" si="65"/>
        <v>200610apartmentmedian3+_bed_surveyVancouver</v>
      </c>
      <c r="C4229">
        <v>2006</v>
      </c>
      <c r="D4229">
        <v>10</v>
      </c>
      <c r="E4229" t="s">
        <v>65</v>
      </c>
      <c r="F4229" t="s">
        <v>61</v>
      </c>
      <c r="G4229" t="s">
        <v>56</v>
      </c>
      <c r="H4229" t="s">
        <v>43</v>
      </c>
      <c r="I4229" t="s">
        <v>13</v>
      </c>
    </row>
    <row r="4235" spans="2:9" x14ac:dyDescent="0.2">
      <c r="F4235">
        <f>SUMIFS(I:I,C:C,"&gt;=2016")</f>
        <v>1150939</v>
      </c>
    </row>
    <row r="4236" spans="2:9" x14ac:dyDescent="0.2">
      <c r="F4236">
        <f>SUMIFS(I:I,C:C,"&gt;="&amp;H4236)</f>
        <v>2595422</v>
      </c>
      <c r="H4236">
        <v>2010</v>
      </c>
    </row>
  </sheetData>
  <autoFilter ref="B5:I4229" xr:uid="{00000000-0009-0000-0000-000002000000}">
    <filterColumn colId="5">
      <filters>
        <filter val="3+_bed_rate"/>
      </filters>
    </filterColumn>
    <filterColumn colId="6">
      <filters>
        <filter val="English Bay"/>
      </filters>
    </filterColumn>
  </autoFilter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3:J436"/>
  <sheetViews>
    <sheetView zoomScale="120" zoomScaleNormal="120" workbookViewId="0">
      <selection activeCell="J6" sqref="J6"/>
    </sheetView>
  </sheetViews>
  <sheetFormatPr defaultRowHeight="12.75" x14ac:dyDescent="0.2"/>
  <cols>
    <col min="1" max="1025" width="11.5703125"/>
  </cols>
  <sheetData>
    <row r="3" spans="3:10" x14ac:dyDescent="0.2">
      <c r="H3" t="s">
        <v>48</v>
      </c>
      <c r="I3" t="s">
        <v>66</v>
      </c>
    </row>
    <row r="4" spans="3:10" x14ac:dyDescent="0.2">
      <c r="C4" t="s">
        <v>46</v>
      </c>
      <c r="D4" t="s">
        <v>47</v>
      </c>
      <c r="E4" t="s">
        <v>63</v>
      </c>
      <c r="F4" t="s">
        <v>48</v>
      </c>
      <c r="G4" t="s">
        <v>67</v>
      </c>
      <c r="H4" t="s">
        <v>64</v>
      </c>
      <c r="I4" t="s">
        <v>64</v>
      </c>
      <c r="J4" t="s">
        <v>68</v>
      </c>
    </row>
    <row r="5" spans="3:10" x14ac:dyDescent="0.2">
      <c r="C5" t="s">
        <v>65</v>
      </c>
      <c r="D5" t="s">
        <v>59</v>
      </c>
      <c r="E5" t="s">
        <v>49</v>
      </c>
      <c r="F5" t="s">
        <v>12</v>
      </c>
      <c r="G5">
        <v>2010</v>
      </c>
      <c r="H5">
        <f>IFERROR(AVERAGEIFS(average_median_rates_1!I:I,average_median_rates_1!E:E,C5,average_median_rates_1!F:F,D5,average_median_rates_1!G:G,E5,average_median_rates_1!H:H,F5,average_median_rates_1!C:C,"&gt;="&amp;G5),0)</f>
        <v>1019.7</v>
      </c>
      <c r="I5">
        <f>IFERROR(AVERAGEIFS(average_median_rates_1!I:I,average_median_rates_1!E:E,C5,average_median_rates_1!F:F,D5,average_median_rates_1!G:G,E5,average_median_rates_1!H:H,$I$3,average_median_rates_1!C:C,"&gt;="&amp;G5),0)</f>
        <v>967.9</v>
      </c>
      <c r="J5">
        <f>IFERROR(H5/I5,0)</f>
        <v>1.0535179254055171</v>
      </c>
    </row>
    <row r="6" spans="3:10" x14ac:dyDescent="0.2">
      <c r="C6" t="s">
        <v>65</v>
      </c>
      <c r="D6" t="s">
        <v>59</v>
      </c>
      <c r="E6" t="s">
        <v>49</v>
      </c>
      <c r="F6" t="s">
        <v>16</v>
      </c>
      <c r="G6">
        <v>2010</v>
      </c>
      <c r="H6">
        <v>1043.7</v>
      </c>
      <c r="I6">
        <v>967.9</v>
      </c>
      <c r="J6">
        <v>1.0783138754003501</v>
      </c>
    </row>
    <row r="7" spans="3:10" x14ac:dyDescent="0.2">
      <c r="C7" t="s">
        <v>65</v>
      </c>
      <c r="D7" t="s">
        <v>59</v>
      </c>
      <c r="E7" t="s">
        <v>49</v>
      </c>
      <c r="F7" t="s">
        <v>17</v>
      </c>
      <c r="G7">
        <v>2010</v>
      </c>
      <c r="H7">
        <v>1111.7</v>
      </c>
      <c r="I7">
        <v>967.9</v>
      </c>
      <c r="J7">
        <v>1.14856906705238</v>
      </c>
    </row>
    <row r="8" spans="3:10" x14ac:dyDescent="0.2">
      <c r="C8" t="s">
        <v>65</v>
      </c>
      <c r="D8" t="s">
        <v>59</v>
      </c>
      <c r="E8" t="s">
        <v>49</v>
      </c>
      <c r="F8" t="s">
        <v>19</v>
      </c>
      <c r="G8">
        <v>2010</v>
      </c>
      <c r="H8">
        <v>987.2</v>
      </c>
      <c r="I8">
        <v>967.9</v>
      </c>
      <c r="J8">
        <v>1.0199400764541799</v>
      </c>
    </row>
    <row r="9" spans="3:10" x14ac:dyDescent="0.2">
      <c r="C9" t="s">
        <v>65</v>
      </c>
      <c r="D9" t="s">
        <v>59</v>
      </c>
      <c r="E9" t="s">
        <v>49</v>
      </c>
      <c r="F9" t="s">
        <v>20</v>
      </c>
      <c r="G9">
        <v>2010</v>
      </c>
      <c r="H9">
        <v>997.6</v>
      </c>
      <c r="I9">
        <v>967.9</v>
      </c>
      <c r="J9">
        <v>1.03068498811861</v>
      </c>
    </row>
    <row r="10" spans="3:10" x14ac:dyDescent="0.2">
      <c r="C10" t="s">
        <v>65</v>
      </c>
      <c r="D10" t="s">
        <v>59</v>
      </c>
      <c r="E10" t="s">
        <v>49</v>
      </c>
      <c r="F10" t="s">
        <v>21</v>
      </c>
      <c r="G10">
        <v>2010</v>
      </c>
      <c r="H10">
        <v>940.7</v>
      </c>
      <c r="I10">
        <v>967.9</v>
      </c>
      <c r="J10">
        <v>0.97189792333918801</v>
      </c>
    </row>
    <row r="11" spans="3:10" x14ac:dyDescent="0.2">
      <c r="C11" t="s">
        <v>65</v>
      </c>
      <c r="D11" t="s">
        <v>59</v>
      </c>
      <c r="E11" t="s">
        <v>49</v>
      </c>
      <c r="F11" t="s">
        <v>23</v>
      </c>
      <c r="G11">
        <v>2010</v>
      </c>
      <c r="H11">
        <v>804.2</v>
      </c>
      <c r="I11">
        <v>967.9</v>
      </c>
      <c r="J11">
        <v>0.83087095774356901</v>
      </c>
    </row>
    <row r="12" spans="3:10" x14ac:dyDescent="0.2">
      <c r="C12" t="s">
        <v>65</v>
      </c>
      <c r="D12" t="s">
        <v>59</v>
      </c>
      <c r="E12" t="s">
        <v>49</v>
      </c>
      <c r="F12" t="s">
        <v>24</v>
      </c>
      <c r="G12">
        <v>2010</v>
      </c>
      <c r="H12">
        <v>965.9</v>
      </c>
      <c r="I12">
        <v>967.9</v>
      </c>
      <c r="J12">
        <v>0.99793367083376405</v>
      </c>
    </row>
    <row r="13" spans="3:10" x14ac:dyDescent="0.2">
      <c r="C13" t="s">
        <v>65</v>
      </c>
      <c r="D13" t="s">
        <v>59</v>
      </c>
      <c r="E13" t="s">
        <v>49</v>
      </c>
      <c r="F13" t="s">
        <v>25</v>
      </c>
      <c r="G13">
        <v>2010</v>
      </c>
      <c r="H13">
        <v>948.1</v>
      </c>
      <c r="I13">
        <v>967.9</v>
      </c>
      <c r="J13">
        <v>0.97954334125426201</v>
      </c>
    </row>
    <row r="14" spans="3:10" x14ac:dyDescent="0.2">
      <c r="C14" t="s">
        <v>65</v>
      </c>
      <c r="D14" t="s">
        <v>59</v>
      </c>
      <c r="E14" t="s">
        <v>49</v>
      </c>
      <c r="F14" t="s">
        <v>26</v>
      </c>
      <c r="G14">
        <v>2010</v>
      </c>
      <c r="H14">
        <v>916</v>
      </c>
      <c r="I14">
        <v>967.9</v>
      </c>
      <c r="J14">
        <v>0.94637875813617101</v>
      </c>
    </row>
    <row r="15" spans="3:10" x14ac:dyDescent="0.2">
      <c r="C15" t="s">
        <v>65</v>
      </c>
      <c r="D15" t="s">
        <v>59</v>
      </c>
      <c r="E15" t="s">
        <v>49</v>
      </c>
      <c r="F15" t="s">
        <v>27</v>
      </c>
      <c r="G15">
        <v>2010</v>
      </c>
      <c r="H15">
        <v>1225.5</v>
      </c>
      <c r="I15">
        <v>967.9</v>
      </c>
      <c r="J15">
        <v>1.26614319661122</v>
      </c>
    </row>
    <row r="16" spans="3:10" x14ac:dyDescent="0.2">
      <c r="C16" t="s">
        <v>65</v>
      </c>
      <c r="D16" t="s">
        <v>59</v>
      </c>
      <c r="E16" t="s">
        <v>49</v>
      </c>
      <c r="F16" t="s">
        <v>28</v>
      </c>
      <c r="G16">
        <v>2010</v>
      </c>
      <c r="H16">
        <v>911.5</v>
      </c>
      <c r="I16">
        <v>967.9</v>
      </c>
      <c r="J16">
        <v>0.94172951751213996</v>
      </c>
    </row>
    <row r="17" spans="3:10" x14ac:dyDescent="0.2">
      <c r="C17" t="s">
        <v>65</v>
      </c>
      <c r="D17" t="s">
        <v>59</v>
      </c>
      <c r="E17" t="s">
        <v>49</v>
      </c>
      <c r="F17" t="s">
        <v>29</v>
      </c>
      <c r="G17">
        <v>2010</v>
      </c>
      <c r="H17">
        <v>734</v>
      </c>
      <c r="I17">
        <v>967.9</v>
      </c>
      <c r="J17">
        <v>0.75834280400867904</v>
      </c>
    </row>
    <row r="18" spans="3:10" x14ac:dyDescent="0.2">
      <c r="C18" t="s">
        <v>65</v>
      </c>
      <c r="D18" t="s">
        <v>59</v>
      </c>
      <c r="E18" t="s">
        <v>49</v>
      </c>
      <c r="F18" t="s">
        <v>31</v>
      </c>
      <c r="G18">
        <v>2010</v>
      </c>
      <c r="H18">
        <v>803.4</v>
      </c>
      <c r="I18">
        <v>967.9</v>
      </c>
      <c r="J18">
        <v>0.83004442607707396</v>
      </c>
    </row>
    <row r="19" spans="3:10" x14ac:dyDescent="0.2">
      <c r="C19" t="s">
        <v>65</v>
      </c>
      <c r="D19" t="s">
        <v>59</v>
      </c>
      <c r="E19" t="s">
        <v>49</v>
      </c>
      <c r="F19" t="s">
        <v>32</v>
      </c>
      <c r="G19">
        <v>2010</v>
      </c>
      <c r="H19">
        <v>769.6</v>
      </c>
      <c r="I19">
        <v>967.9</v>
      </c>
      <c r="J19">
        <v>0.79512346316768301</v>
      </c>
    </row>
    <row r="20" spans="3:10" x14ac:dyDescent="0.2">
      <c r="C20" t="s">
        <v>65</v>
      </c>
      <c r="D20" t="s">
        <v>59</v>
      </c>
      <c r="E20" t="s">
        <v>49</v>
      </c>
      <c r="F20" t="s">
        <v>33</v>
      </c>
      <c r="G20">
        <v>2010</v>
      </c>
      <c r="H20">
        <v>1089.25</v>
      </c>
      <c r="I20">
        <v>967.9</v>
      </c>
      <c r="J20">
        <v>1.12537452216138</v>
      </c>
    </row>
    <row r="21" spans="3:10" x14ac:dyDescent="0.2">
      <c r="C21" t="s">
        <v>65</v>
      </c>
      <c r="D21" t="s">
        <v>59</v>
      </c>
      <c r="E21" t="s">
        <v>49</v>
      </c>
      <c r="F21" t="s">
        <v>34</v>
      </c>
      <c r="G21">
        <v>2010</v>
      </c>
      <c r="H21">
        <v>989.2</v>
      </c>
      <c r="I21">
        <v>967.9</v>
      </c>
      <c r="J21">
        <v>1.0220064056204201</v>
      </c>
    </row>
    <row r="22" spans="3:10" x14ac:dyDescent="0.2">
      <c r="C22" t="s">
        <v>65</v>
      </c>
      <c r="D22" t="s">
        <v>59</v>
      </c>
      <c r="E22" t="s">
        <v>49</v>
      </c>
      <c r="F22" t="s">
        <v>35</v>
      </c>
      <c r="G22">
        <v>2010</v>
      </c>
      <c r="H22">
        <v>1096.8</v>
      </c>
      <c r="I22">
        <v>967.9</v>
      </c>
      <c r="J22">
        <v>1.1331749147639201</v>
      </c>
    </row>
    <row r="23" spans="3:10" x14ac:dyDescent="0.2">
      <c r="C23" t="s">
        <v>65</v>
      </c>
      <c r="D23" t="s">
        <v>59</v>
      </c>
      <c r="E23" t="s">
        <v>49</v>
      </c>
      <c r="F23" t="s">
        <v>36</v>
      </c>
      <c r="G23">
        <v>2010</v>
      </c>
      <c r="H23">
        <v>867.1</v>
      </c>
      <c r="I23">
        <v>967.9</v>
      </c>
      <c r="J23">
        <v>0.89585701002169604</v>
      </c>
    </row>
    <row r="24" spans="3:10" x14ac:dyDescent="0.2">
      <c r="C24" t="s">
        <v>65</v>
      </c>
      <c r="D24" t="s">
        <v>59</v>
      </c>
      <c r="E24" t="s">
        <v>49</v>
      </c>
      <c r="F24" t="s">
        <v>37</v>
      </c>
      <c r="G24">
        <v>2010</v>
      </c>
      <c r="H24">
        <v>676.6</v>
      </c>
      <c r="I24">
        <v>967.9</v>
      </c>
      <c r="J24">
        <v>0.69903915693770002</v>
      </c>
    </row>
    <row r="25" spans="3:10" x14ac:dyDescent="0.2">
      <c r="C25" t="s">
        <v>65</v>
      </c>
      <c r="D25" t="s">
        <v>59</v>
      </c>
      <c r="E25" t="s">
        <v>49</v>
      </c>
      <c r="F25" t="s">
        <v>38</v>
      </c>
      <c r="G25">
        <v>2010</v>
      </c>
      <c r="H25">
        <v>706.8</v>
      </c>
      <c r="I25">
        <v>967.9</v>
      </c>
      <c r="J25">
        <v>0.73024072734786605</v>
      </c>
    </row>
    <row r="26" spans="3:10" x14ac:dyDescent="0.2">
      <c r="C26" t="s">
        <v>65</v>
      </c>
      <c r="D26" t="s">
        <v>59</v>
      </c>
      <c r="E26" t="s">
        <v>49</v>
      </c>
      <c r="F26" t="s">
        <v>39</v>
      </c>
      <c r="G26">
        <v>2010</v>
      </c>
      <c r="H26">
        <v>780.2</v>
      </c>
      <c r="I26">
        <v>967.9</v>
      </c>
      <c r="J26">
        <v>0.80607500774873397</v>
      </c>
    </row>
    <row r="27" spans="3:10" x14ac:dyDescent="0.2">
      <c r="C27" t="s">
        <v>65</v>
      </c>
      <c r="D27" t="s">
        <v>59</v>
      </c>
      <c r="E27" t="s">
        <v>49</v>
      </c>
      <c r="F27" t="s">
        <v>40</v>
      </c>
      <c r="G27">
        <v>2010</v>
      </c>
      <c r="H27">
        <v>709.3</v>
      </c>
      <c r="I27">
        <v>967.9</v>
      </c>
      <c r="J27">
        <v>0.73282363880566204</v>
      </c>
    </row>
    <row r="28" spans="3:10" x14ac:dyDescent="0.2">
      <c r="C28" t="s">
        <v>65</v>
      </c>
      <c r="D28" t="s">
        <v>59</v>
      </c>
      <c r="E28" t="s">
        <v>49</v>
      </c>
      <c r="F28" t="s">
        <v>41</v>
      </c>
      <c r="G28">
        <v>2010</v>
      </c>
      <c r="H28">
        <v>749.7</v>
      </c>
      <c r="I28">
        <v>967.9</v>
      </c>
      <c r="J28">
        <v>0.77456348796363295</v>
      </c>
    </row>
    <row r="29" spans="3:10" x14ac:dyDescent="0.2">
      <c r="C29" t="s">
        <v>65</v>
      </c>
      <c r="D29" t="s">
        <v>59</v>
      </c>
      <c r="E29" t="s">
        <v>49</v>
      </c>
      <c r="F29" t="s">
        <v>42</v>
      </c>
      <c r="G29">
        <v>2010</v>
      </c>
      <c r="H29">
        <v>661.9</v>
      </c>
      <c r="I29">
        <v>967.9</v>
      </c>
      <c r="J29">
        <v>0.68385163756586398</v>
      </c>
    </row>
    <row r="30" spans="3:10" x14ac:dyDescent="0.2">
      <c r="C30" t="s">
        <v>65</v>
      </c>
      <c r="D30" t="s">
        <v>59</v>
      </c>
      <c r="E30" t="s">
        <v>49</v>
      </c>
      <c r="F30" t="s">
        <v>43</v>
      </c>
      <c r="G30">
        <v>2010</v>
      </c>
      <c r="H30">
        <v>967.9</v>
      </c>
      <c r="I30">
        <v>967.9</v>
      </c>
      <c r="J30">
        <v>1</v>
      </c>
    </row>
    <row r="31" spans="3:10" x14ac:dyDescent="0.2">
      <c r="C31" t="s">
        <v>65</v>
      </c>
      <c r="D31" t="s">
        <v>59</v>
      </c>
      <c r="E31" t="s">
        <v>49</v>
      </c>
      <c r="F31" t="s">
        <v>60</v>
      </c>
      <c r="G31">
        <v>2010</v>
      </c>
      <c r="H31">
        <v>852.66666666666697</v>
      </c>
      <c r="I31">
        <v>967.9</v>
      </c>
      <c r="J31">
        <v>0.88094500120535901</v>
      </c>
    </row>
    <row r="32" spans="3:10" x14ac:dyDescent="0.2">
      <c r="C32" t="s">
        <v>65</v>
      </c>
      <c r="D32" t="s">
        <v>61</v>
      </c>
      <c r="E32" t="s">
        <v>49</v>
      </c>
      <c r="F32" t="s">
        <v>12</v>
      </c>
      <c r="G32">
        <v>2010</v>
      </c>
      <c r="H32">
        <v>1003.5</v>
      </c>
      <c r="I32">
        <v>944</v>
      </c>
      <c r="J32">
        <v>1.0630296610169501</v>
      </c>
    </row>
    <row r="33" spans="3:10" x14ac:dyDescent="0.2">
      <c r="C33" t="s">
        <v>65</v>
      </c>
      <c r="D33" t="s">
        <v>61</v>
      </c>
      <c r="E33" t="s">
        <v>49</v>
      </c>
      <c r="F33" t="s">
        <v>16</v>
      </c>
      <c r="G33">
        <v>2010</v>
      </c>
      <c r="H33">
        <v>1027.9000000000001</v>
      </c>
      <c r="I33">
        <v>944</v>
      </c>
      <c r="J33">
        <v>1.08887711864407</v>
      </c>
    </row>
    <row r="34" spans="3:10" x14ac:dyDescent="0.2">
      <c r="C34" t="s">
        <v>65</v>
      </c>
      <c r="D34" t="s">
        <v>61</v>
      </c>
      <c r="E34" t="s">
        <v>49</v>
      </c>
      <c r="F34" t="s">
        <v>17</v>
      </c>
      <c r="G34">
        <v>2010</v>
      </c>
      <c r="H34">
        <v>1061.9000000000001</v>
      </c>
      <c r="I34">
        <v>944</v>
      </c>
      <c r="J34">
        <v>1.1248940677966099</v>
      </c>
    </row>
    <row r="35" spans="3:10" x14ac:dyDescent="0.2">
      <c r="C35" t="s">
        <v>65</v>
      </c>
      <c r="D35" t="s">
        <v>61</v>
      </c>
      <c r="E35" t="s">
        <v>49</v>
      </c>
      <c r="F35" t="s">
        <v>19</v>
      </c>
      <c r="G35">
        <v>2010</v>
      </c>
      <c r="H35">
        <v>962.6</v>
      </c>
      <c r="I35">
        <v>944</v>
      </c>
      <c r="J35">
        <v>1.0197033898305099</v>
      </c>
    </row>
    <row r="36" spans="3:10" x14ac:dyDescent="0.2">
      <c r="C36" t="s">
        <v>65</v>
      </c>
      <c r="D36" t="s">
        <v>61</v>
      </c>
      <c r="E36" t="s">
        <v>49</v>
      </c>
      <c r="F36" t="s">
        <v>20</v>
      </c>
      <c r="G36">
        <v>2010</v>
      </c>
      <c r="H36">
        <v>983.3</v>
      </c>
      <c r="I36">
        <v>944</v>
      </c>
      <c r="J36">
        <v>1.0416313559321999</v>
      </c>
    </row>
    <row r="37" spans="3:10" x14ac:dyDescent="0.2">
      <c r="C37" t="s">
        <v>65</v>
      </c>
      <c r="D37" t="s">
        <v>61</v>
      </c>
      <c r="E37" t="s">
        <v>49</v>
      </c>
      <c r="F37" t="s">
        <v>21</v>
      </c>
      <c r="G37">
        <v>2010</v>
      </c>
      <c r="H37">
        <v>921.8</v>
      </c>
      <c r="I37">
        <v>944</v>
      </c>
      <c r="J37">
        <v>0.97648305084745701</v>
      </c>
    </row>
    <row r="38" spans="3:10" x14ac:dyDescent="0.2">
      <c r="C38" t="s">
        <v>65</v>
      </c>
      <c r="D38" t="s">
        <v>61</v>
      </c>
      <c r="E38" t="s">
        <v>49</v>
      </c>
      <c r="F38" t="s">
        <v>23</v>
      </c>
      <c r="G38">
        <v>2010</v>
      </c>
      <c r="H38">
        <v>779.8</v>
      </c>
      <c r="I38">
        <v>944</v>
      </c>
      <c r="J38">
        <v>0.82605932203389798</v>
      </c>
    </row>
    <row r="39" spans="3:10" x14ac:dyDescent="0.2">
      <c r="C39" t="s">
        <v>65</v>
      </c>
      <c r="D39" t="s">
        <v>61</v>
      </c>
      <c r="E39" t="s">
        <v>49</v>
      </c>
      <c r="F39" t="s">
        <v>24</v>
      </c>
      <c r="G39">
        <v>2010</v>
      </c>
      <c r="H39">
        <v>916.5</v>
      </c>
      <c r="I39">
        <v>944</v>
      </c>
      <c r="J39">
        <v>0.97086864406779705</v>
      </c>
    </row>
    <row r="40" spans="3:10" x14ac:dyDescent="0.2">
      <c r="C40" t="s">
        <v>65</v>
      </c>
      <c r="D40" t="s">
        <v>61</v>
      </c>
      <c r="E40" t="s">
        <v>49</v>
      </c>
      <c r="F40" t="s">
        <v>25</v>
      </c>
      <c r="G40">
        <v>2010</v>
      </c>
      <c r="H40">
        <v>885.1</v>
      </c>
      <c r="I40">
        <v>944</v>
      </c>
      <c r="J40">
        <v>0.93760593220338995</v>
      </c>
    </row>
    <row r="41" spans="3:10" x14ac:dyDescent="0.2">
      <c r="C41" t="s">
        <v>65</v>
      </c>
      <c r="D41" t="s">
        <v>61</v>
      </c>
      <c r="E41" t="s">
        <v>49</v>
      </c>
      <c r="F41" t="s">
        <v>26</v>
      </c>
      <c r="G41">
        <v>2010</v>
      </c>
      <c r="H41">
        <v>913</v>
      </c>
      <c r="I41">
        <v>944</v>
      </c>
      <c r="J41">
        <v>0.96716101694915302</v>
      </c>
    </row>
    <row r="42" spans="3:10" x14ac:dyDescent="0.2">
      <c r="C42" t="s">
        <v>65</v>
      </c>
      <c r="D42" t="s">
        <v>61</v>
      </c>
      <c r="E42" t="s">
        <v>49</v>
      </c>
      <c r="F42" t="s">
        <v>27</v>
      </c>
      <c r="G42">
        <v>2010</v>
      </c>
      <c r="H42">
        <v>1232.5</v>
      </c>
      <c r="I42">
        <v>944</v>
      </c>
      <c r="J42">
        <v>1.30561440677966</v>
      </c>
    </row>
    <row r="43" spans="3:10" x14ac:dyDescent="0.2">
      <c r="C43" t="s">
        <v>65</v>
      </c>
      <c r="D43" t="s">
        <v>61</v>
      </c>
      <c r="E43" t="s">
        <v>49</v>
      </c>
      <c r="F43" t="s">
        <v>28</v>
      </c>
      <c r="G43">
        <v>2010</v>
      </c>
      <c r="H43">
        <v>833.5</v>
      </c>
      <c r="I43">
        <v>944</v>
      </c>
      <c r="J43">
        <v>0.88294491525423702</v>
      </c>
    </row>
    <row r="44" spans="3:10" x14ac:dyDescent="0.2">
      <c r="C44" t="s">
        <v>65</v>
      </c>
      <c r="D44" t="s">
        <v>61</v>
      </c>
      <c r="E44" t="s">
        <v>49</v>
      </c>
      <c r="F44" t="s">
        <v>29</v>
      </c>
      <c r="G44">
        <v>2010</v>
      </c>
      <c r="H44">
        <v>736.8</v>
      </c>
      <c r="I44">
        <v>944</v>
      </c>
      <c r="J44">
        <v>0.78050847457627104</v>
      </c>
    </row>
    <row r="45" spans="3:10" x14ac:dyDescent="0.2">
      <c r="C45" t="s">
        <v>65</v>
      </c>
      <c r="D45" t="s">
        <v>61</v>
      </c>
      <c r="E45" t="s">
        <v>49</v>
      </c>
      <c r="F45" t="s">
        <v>31</v>
      </c>
      <c r="G45">
        <v>2010</v>
      </c>
      <c r="H45">
        <v>752.5</v>
      </c>
      <c r="I45">
        <v>944</v>
      </c>
      <c r="J45">
        <v>0.79713983050847503</v>
      </c>
    </row>
    <row r="46" spans="3:10" x14ac:dyDescent="0.2">
      <c r="C46" t="s">
        <v>65</v>
      </c>
      <c r="D46" t="s">
        <v>61</v>
      </c>
      <c r="E46" t="s">
        <v>49</v>
      </c>
      <c r="F46" t="s">
        <v>32</v>
      </c>
      <c r="G46">
        <v>2010</v>
      </c>
      <c r="H46">
        <v>749.9</v>
      </c>
      <c r="I46">
        <v>944</v>
      </c>
      <c r="J46">
        <v>0.79438559322033897</v>
      </c>
    </row>
    <row r="47" spans="3:10" x14ac:dyDescent="0.2">
      <c r="C47" t="s">
        <v>65</v>
      </c>
      <c r="D47" t="s">
        <v>61</v>
      </c>
      <c r="E47" t="s">
        <v>49</v>
      </c>
      <c r="F47" t="s">
        <v>33</v>
      </c>
      <c r="G47">
        <v>2010</v>
      </c>
      <c r="H47">
        <v>1036.5</v>
      </c>
      <c r="I47">
        <v>944</v>
      </c>
      <c r="J47">
        <v>1.0979872881355901</v>
      </c>
    </row>
    <row r="48" spans="3:10" x14ac:dyDescent="0.2">
      <c r="C48" t="s">
        <v>65</v>
      </c>
      <c r="D48" t="s">
        <v>61</v>
      </c>
      <c r="E48" t="s">
        <v>49</v>
      </c>
      <c r="F48" t="s">
        <v>34</v>
      </c>
      <c r="G48">
        <v>2010</v>
      </c>
      <c r="H48">
        <v>981.1</v>
      </c>
      <c r="I48">
        <v>944</v>
      </c>
      <c r="J48">
        <v>1.03930084745763</v>
      </c>
    </row>
    <row r="49" spans="3:10" x14ac:dyDescent="0.2">
      <c r="C49" t="s">
        <v>65</v>
      </c>
      <c r="D49" t="s">
        <v>61</v>
      </c>
      <c r="E49" t="s">
        <v>49</v>
      </c>
      <c r="F49" t="s">
        <v>35</v>
      </c>
      <c r="G49">
        <v>2010</v>
      </c>
      <c r="H49">
        <v>1093.8</v>
      </c>
      <c r="I49">
        <v>944</v>
      </c>
      <c r="J49">
        <v>1.15868644067797</v>
      </c>
    </row>
    <row r="50" spans="3:10" x14ac:dyDescent="0.2">
      <c r="C50" t="s">
        <v>65</v>
      </c>
      <c r="D50" t="s">
        <v>61</v>
      </c>
      <c r="E50" t="s">
        <v>49</v>
      </c>
      <c r="F50" t="s">
        <v>36</v>
      </c>
      <c r="G50">
        <v>2010</v>
      </c>
      <c r="H50">
        <v>877.2</v>
      </c>
      <c r="I50">
        <v>944</v>
      </c>
      <c r="J50">
        <v>0.92923728813559303</v>
      </c>
    </row>
    <row r="51" spans="3:10" x14ac:dyDescent="0.2">
      <c r="C51" t="s">
        <v>65</v>
      </c>
      <c r="D51" t="s">
        <v>61</v>
      </c>
      <c r="E51" t="s">
        <v>49</v>
      </c>
      <c r="F51" t="s">
        <v>37</v>
      </c>
      <c r="G51">
        <v>2010</v>
      </c>
      <c r="H51">
        <v>675</v>
      </c>
      <c r="I51">
        <v>944</v>
      </c>
      <c r="J51">
        <v>0.71504237288135597</v>
      </c>
    </row>
    <row r="52" spans="3:10" x14ac:dyDescent="0.2">
      <c r="C52" t="s">
        <v>65</v>
      </c>
      <c r="D52" t="s">
        <v>61</v>
      </c>
      <c r="E52" t="s">
        <v>49</v>
      </c>
      <c r="F52" t="s">
        <v>38</v>
      </c>
      <c r="G52">
        <v>2010</v>
      </c>
      <c r="H52">
        <v>728.3</v>
      </c>
      <c r="I52">
        <v>944</v>
      </c>
      <c r="J52">
        <v>0.771504237288136</v>
      </c>
    </row>
    <row r="53" spans="3:10" x14ac:dyDescent="0.2">
      <c r="C53" t="s">
        <v>65</v>
      </c>
      <c r="D53" t="s">
        <v>61</v>
      </c>
      <c r="E53" t="s">
        <v>49</v>
      </c>
      <c r="F53" t="s">
        <v>39</v>
      </c>
      <c r="G53">
        <v>2010</v>
      </c>
      <c r="H53">
        <v>767.9</v>
      </c>
      <c r="I53">
        <v>944</v>
      </c>
      <c r="J53">
        <v>0.81345338983050797</v>
      </c>
    </row>
    <row r="54" spans="3:10" x14ac:dyDescent="0.2">
      <c r="C54" t="s">
        <v>65</v>
      </c>
      <c r="D54" t="s">
        <v>61</v>
      </c>
      <c r="E54" t="s">
        <v>49</v>
      </c>
      <c r="F54" t="s">
        <v>40</v>
      </c>
      <c r="G54">
        <v>2010</v>
      </c>
      <c r="H54">
        <v>699</v>
      </c>
      <c r="I54">
        <v>944</v>
      </c>
      <c r="J54">
        <v>0.740466101694915</v>
      </c>
    </row>
    <row r="55" spans="3:10" x14ac:dyDescent="0.2">
      <c r="C55" t="s">
        <v>65</v>
      </c>
      <c r="D55" t="s">
        <v>61</v>
      </c>
      <c r="E55" t="s">
        <v>49</v>
      </c>
      <c r="F55" t="s">
        <v>41</v>
      </c>
      <c r="G55">
        <v>2010</v>
      </c>
      <c r="H55">
        <v>738</v>
      </c>
      <c r="I55">
        <v>944</v>
      </c>
      <c r="J55">
        <v>0.78177966101694896</v>
      </c>
    </row>
    <row r="56" spans="3:10" x14ac:dyDescent="0.2">
      <c r="C56" t="s">
        <v>65</v>
      </c>
      <c r="D56" t="s">
        <v>61</v>
      </c>
      <c r="E56" t="s">
        <v>49</v>
      </c>
      <c r="F56" t="s">
        <v>42</v>
      </c>
      <c r="G56">
        <v>2010</v>
      </c>
      <c r="H56">
        <v>632.66666666666697</v>
      </c>
      <c r="I56">
        <v>944</v>
      </c>
      <c r="J56">
        <v>0.67019774011299404</v>
      </c>
    </row>
    <row r="57" spans="3:10" x14ac:dyDescent="0.2">
      <c r="C57" t="s">
        <v>65</v>
      </c>
      <c r="D57" t="s">
        <v>61</v>
      </c>
      <c r="E57" t="s">
        <v>49</v>
      </c>
      <c r="F57" t="s">
        <v>43</v>
      </c>
      <c r="G57">
        <v>2010</v>
      </c>
      <c r="H57">
        <v>944</v>
      </c>
      <c r="I57">
        <v>944</v>
      </c>
      <c r="J57">
        <v>1</v>
      </c>
    </row>
    <row r="58" spans="3:10" x14ac:dyDescent="0.2">
      <c r="C58" t="s">
        <v>65</v>
      </c>
      <c r="D58" t="s">
        <v>61</v>
      </c>
      <c r="E58" t="s">
        <v>49</v>
      </c>
      <c r="F58" t="s">
        <v>60</v>
      </c>
      <c r="G58">
        <v>2010</v>
      </c>
      <c r="H58">
        <v>849.66666666666697</v>
      </c>
      <c r="I58">
        <v>944</v>
      </c>
      <c r="J58">
        <v>0.90007062146892702</v>
      </c>
    </row>
    <row r="59" spans="3:10" x14ac:dyDescent="0.2">
      <c r="C59" t="s">
        <v>65</v>
      </c>
      <c r="D59" t="s">
        <v>59</v>
      </c>
      <c r="E59" t="s">
        <v>50</v>
      </c>
      <c r="F59" t="s">
        <v>12</v>
      </c>
      <c r="G59">
        <v>2010</v>
      </c>
      <c r="H59">
        <v>0</v>
      </c>
      <c r="I59">
        <v>0</v>
      </c>
      <c r="J59">
        <v>0</v>
      </c>
    </row>
    <row r="60" spans="3:10" x14ac:dyDescent="0.2">
      <c r="C60" t="s">
        <v>65</v>
      </c>
      <c r="D60" t="s">
        <v>59</v>
      </c>
      <c r="E60" t="s">
        <v>50</v>
      </c>
      <c r="F60" t="s">
        <v>16</v>
      </c>
      <c r="G60">
        <v>2010</v>
      </c>
      <c r="H60">
        <v>0</v>
      </c>
      <c r="I60">
        <v>0</v>
      </c>
      <c r="J60">
        <v>0</v>
      </c>
    </row>
    <row r="61" spans="3:10" x14ac:dyDescent="0.2">
      <c r="C61" t="s">
        <v>65</v>
      </c>
      <c r="D61" t="s">
        <v>59</v>
      </c>
      <c r="E61" t="s">
        <v>50</v>
      </c>
      <c r="F61" t="s">
        <v>17</v>
      </c>
      <c r="G61">
        <v>2010</v>
      </c>
      <c r="H61">
        <v>0</v>
      </c>
      <c r="I61">
        <v>0</v>
      </c>
      <c r="J61">
        <v>0</v>
      </c>
    </row>
    <row r="62" spans="3:10" x14ac:dyDescent="0.2">
      <c r="C62" t="s">
        <v>65</v>
      </c>
      <c r="D62" t="s">
        <v>59</v>
      </c>
      <c r="E62" t="s">
        <v>50</v>
      </c>
      <c r="F62" t="s">
        <v>19</v>
      </c>
      <c r="G62">
        <v>2010</v>
      </c>
      <c r="H62">
        <v>0</v>
      </c>
      <c r="I62">
        <v>0</v>
      </c>
      <c r="J62">
        <v>0</v>
      </c>
    </row>
    <row r="63" spans="3:10" x14ac:dyDescent="0.2">
      <c r="C63" t="s">
        <v>65</v>
      </c>
      <c r="D63" t="s">
        <v>59</v>
      </c>
      <c r="E63" t="s">
        <v>50</v>
      </c>
      <c r="F63" t="s">
        <v>20</v>
      </c>
      <c r="G63">
        <v>2010</v>
      </c>
      <c r="H63">
        <v>0</v>
      </c>
      <c r="I63">
        <v>0</v>
      </c>
      <c r="J63">
        <v>0</v>
      </c>
    </row>
    <row r="64" spans="3:10" x14ac:dyDescent="0.2">
      <c r="C64" t="s">
        <v>65</v>
      </c>
      <c r="D64" t="s">
        <v>59</v>
      </c>
      <c r="E64" t="s">
        <v>50</v>
      </c>
      <c r="F64" t="s">
        <v>21</v>
      </c>
      <c r="G64">
        <v>2010</v>
      </c>
      <c r="H64">
        <v>0</v>
      </c>
      <c r="I64">
        <v>0</v>
      </c>
      <c r="J64">
        <v>0</v>
      </c>
    </row>
    <row r="65" spans="3:10" x14ac:dyDescent="0.2">
      <c r="C65" t="s">
        <v>65</v>
      </c>
      <c r="D65" t="s">
        <v>59</v>
      </c>
      <c r="E65" t="s">
        <v>50</v>
      </c>
      <c r="F65" t="s">
        <v>23</v>
      </c>
      <c r="G65">
        <v>2010</v>
      </c>
      <c r="H65">
        <v>0</v>
      </c>
      <c r="I65">
        <v>0</v>
      </c>
      <c r="J65">
        <v>0</v>
      </c>
    </row>
    <row r="66" spans="3:10" x14ac:dyDescent="0.2">
      <c r="C66" t="s">
        <v>65</v>
      </c>
      <c r="D66" t="s">
        <v>59</v>
      </c>
      <c r="E66" t="s">
        <v>50</v>
      </c>
      <c r="F66" t="s">
        <v>24</v>
      </c>
      <c r="G66">
        <v>2010</v>
      </c>
      <c r="H66">
        <v>0</v>
      </c>
      <c r="I66">
        <v>0</v>
      </c>
      <c r="J66">
        <v>0</v>
      </c>
    </row>
    <row r="67" spans="3:10" x14ac:dyDescent="0.2">
      <c r="C67" t="s">
        <v>65</v>
      </c>
      <c r="D67" t="s">
        <v>59</v>
      </c>
      <c r="E67" t="s">
        <v>50</v>
      </c>
      <c r="F67" t="s">
        <v>25</v>
      </c>
      <c r="G67">
        <v>2010</v>
      </c>
      <c r="H67">
        <v>0</v>
      </c>
      <c r="I67">
        <v>0</v>
      </c>
      <c r="J67">
        <v>0</v>
      </c>
    </row>
    <row r="68" spans="3:10" x14ac:dyDescent="0.2">
      <c r="C68" t="s">
        <v>65</v>
      </c>
      <c r="D68" t="s">
        <v>59</v>
      </c>
      <c r="E68" t="s">
        <v>50</v>
      </c>
      <c r="F68" t="s">
        <v>26</v>
      </c>
      <c r="G68">
        <v>2010</v>
      </c>
      <c r="H68">
        <v>0</v>
      </c>
      <c r="I68">
        <v>0</v>
      </c>
      <c r="J68">
        <v>0</v>
      </c>
    </row>
    <row r="69" spans="3:10" x14ac:dyDescent="0.2">
      <c r="C69" t="s">
        <v>65</v>
      </c>
      <c r="D69" t="s">
        <v>59</v>
      </c>
      <c r="E69" t="s">
        <v>50</v>
      </c>
      <c r="F69" t="s">
        <v>27</v>
      </c>
      <c r="G69">
        <v>2010</v>
      </c>
      <c r="H69">
        <v>0</v>
      </c>
      <c r="I69">
        <v>0</v>
      </c>
      <c r="J69">
        <v>0</v>
      </c>
    </row>
    <row r="70" spans="3:10" x14ac:dyDescent="0.2">
      <c r="C70" t="s">
        <v>65</v>
      </c>
      <c r="D70" t="s">
        <v>59</v>
      </c>
      <c r="E70" t="s">
        <v>50</v>
      </c>
      <c r="F70" t="s">
        <v>28</v>
      </c>
      <c r="G70">
        <v>2010</v>
      </c>
      <c r="H70">
        <v>0</v>
      </c>
      <c r="I70">
        <v>0</v>
      </c>
      <c r="J70">
        <v>0</v>
      </c>
    </row>
    <row r="71" spans="3:10" x14ac:dyDescent="0.2">
      <c r="C71" t="s">
        <v>65</v>
      </c>
      <c r="D71" t="s">
        <v>59</v>
      </c>
      <c r="E71" t="s">
        <v>50</v>
      </c>
      <c r="F71" t="s">
        <v>29</v>
      </c>
      <c r="G71">
        <v>2010</v>
      </c>
      <c r="H71">
        <v>0</v>
      </c>
      <c r="I71">
        <v>0</v>
      </c>
      <c r="J71">
        <v>0</v>
      </c>
    </row>
    <row r="72" spans="3:10" x14ac:dyDescent="0.2">
      <c r="C72" t="s">
        <v>65</v>
      </c>
      <c r="D72" t="s">
        <v>59</v>
      </c>
      <c r="E72" t="s">
        <v>50</v>
      </c>
      <c r="F72" t="s">
        <v>31</v>
      </c>
      <c r="G72">
        <v>2010</v>
      </c>
      <c r="H72">
        <v>0</v>
      </c>
      <c r="I72">
        <v>0</v>
      </c>
      <c r="J72">
        <v>0</v>
      </c>
    </row>
    <row r="73" spans="3:10" x14ac:dyDescent="0.2">
      <c r="C73" t="s">
        <v>65</v>
      </c>
      <c r="D73" t="s">
        <v>59</v>
      </c>
      <c r="E73" t="s">
        <v>50</v>
      </c>
      <c r="F73" t="s">
        <v>32</v>
      </c>
      <c r="G73">
        <v>2010</v>
      </c>
      <c r="H73">
        <v>0</v>
      </c>
      <c r="I73">
        <v>0</v>
      </c>
      <c r="J73">
        <v>0</v>
      </c>
    </row>
    <row r="74" spans="3:10" x14ac:dyDescent="0.2">
      <c r="C74" t="s">
        <v>65</v>
      </c>
      <c r="D74" t="s">
        <v>59</v>
      </c>
      <c r="E74" t="s">
        <v>50</v>
      </c>
      <c r="F74" t="s">
        <v>33</v>
      </c>
      <c r="G74">
        <v>2010</v>
      </c>
      <c r="H74">
        <v>0</v>
      </c>
      <c r="I74">
        <v>0</v>
      </c>
      <c r="J74">
        <v>0</v>
      </c>
    </row>
    <row r="75" spans="3:10" x14ac:dyDescent="0.2">
      <c r="C75" t="s">
        <v>65</v>
      </c>
      <c r="D75" t="s">
        <v>59</v>
      </c>
      <c r="E75" t="s">
        <v>50</v>
      </c>
      <c r="F75" t="s">
        <v>34</v>
      </c>
      <c r="G75">
        <v>2010</v>
      </c>
      <c r="H75">
        <v>0</v>
      </c>
      <c r="I75">
        <v>0</v>
      </c>
      <c r="J75">
        <v>0</v>
      </c>
    </row>
    <row r="76" spans="3:10" x14ac:dyDescent="0.2">
      <c r="C76" t="s">
        <v>65</v>
      </c>
      <c r="D76" t="s">
        <v>59</v>
      </c>
      <c r="E76" t="s">
        <v>50</v>
      </c>
      <c r="F76" t="s">
        <v>35</v>
      </c>
      <c r="G76">
        <v>2010</v>
      </c>
      <c r="H76">
        <v>0</v>
      </c>
      <c r="I76">
        <v>0</v>
      </c>
      <c r="J76">
        <v>0</v>
      </c>
    </row>
    <row r="77" spans="3:10" x14ac:dyDescent="0.2">
      <c r="C77" t="s">
        <v>65</v>
      </c>
      <c r="D77" t="s">
        <v>59</v>
      </c>
      <c r="E77" t="s">
        <v>50</v>
      </c>
      <c r="F77" t="s">
        <v>36</v>
      </c>
      <c r="G77">
        <v>2010</v>
      </c>
      <c r="H77">
        <v>0</v>
      </c>
      <c r="I77">
        <v>0</v>
      </c>
      <c r="J77">
        <v>0</v>
      </c>
    </row>
    <row r="78" spans="3:10" x14ac:dyDescent="0.2">
      <c r="C78" t="s">
        <v>65</v>
      </c>
      <c r="D78" t="s">
        <v>59</v>
      </c>
      <c r="E78" t="s">
        <v>50</v>
      </c>
      <c r="F78" t="s">
        <v>37</v>
      </c>
      <c r="G78">
        <v>2010</v>
      </c>
      <c r="H78">
        <v>0</v>
      </c>
      <c r="I78">
        <v>0</v>
      </c>
      <c r="J78">
        <v>0</v>
      </c>
    </row>
    <row r="79" spans="3:10" x14ac:dyDescent="0.2">
      <c r="C79" t="s">
        <v>65</v>
      </c>
      <c r="D79" t="s">
        <v>59</v>
      </c>
      <c r="E79" t="s">
        <v>50</v>
      </c>
      <c r="F79" t="s">
        <v>38</v>
      </c>
      <c r="G79">
        <v>2010</v>
      </c>
      <c r="H79">
        <v>0</v>
      </c>
      <c r="I79">
        <v>0</v>
      </c>
      <c r="J79">
        <v>0</v>
      </c>
    </row>
    <row r="80" spans="3:10" x14ac:dyDescent="0.2">
      <c r="C80" t="s">
        <v>65</v>
      </c>
      <c r="D80" t="s">
        <v>59</v>
      </c>
      <c r="E80" t="s">
        <v>50</v>
      </c>
      <c r="F80" t="s">
        <v>39</v>
      </c>
      <c r="G80">
        <v>2010</v>
      </c>
      <c r="H80">
        <v>0</v>
      </c>
      <c r="I80">
        <v>0</v>
      </c>
      <c r="J80">
        <v>0</v>
      </c>
    </row>
    <row r="81" spans="3:10" x14ac:dyDescent="0.2">
      <c r="C81" t="s">
        <v>65</v>
      </c>
      <c r="D81" t="s">
        <v>59</v>
      </c>
      <c r="E81" t="s">
        <v>50</v>
      </c>
      <c r="F81" t="s">
        <v>40</v>
      </c>
      <c r="G81">
        <v>2010</v>
      </c>
      <c r="H81">
        <v>0</v>
      </c>
      <c r="I81">
        <v>0</v>
      </c>
      <c r="J81">
        <v>0</v>
      </c>
    </row>
    <row r="82" spans="3:10" x14ac:dyDescent="0.2">
      <c r="C82" t="s">
        <v>65</v>
      </c>
      <c r="D82" t="s">
        <v>59</v>
      </c>
      <c r="E82" t="s">
        <v>50</v>
      </c>
      <c r="F82" t="s">
        <v>41</v>
      </c>
      <c r="G82">
        <v>2010</v>
      </c>
      <c r="H82">
        <v>0</v>
      </c>
      <c r="I82">
        <v>0</v>
      </c>
      <c r="J82">
        <v>0</v>
      </c>
    </row>
    <row r="83" spans="3:10" x14ac:dyDescent="0.2">
      <c r="C83" t="s">
        <v>65</v>
      </c>
      <c r="D83" t="s">
        <v>59</v>
      </c>
      <c r="E83" t="s">
        <v>50</v>
      </c>
      <c r="F83" t="s">
        <v>42</v>
      </c>
      <c r="G83">
        <v>2010</v>
      </c>
      <c r="H83">
        <v>0</v>
      </c>
      <c r="I83">
        <v>0</v>
      </c>
      <c r="J83">
        <v>0</v>
      </c>
    </row>
    <row r="84" spans="3:10" x14ac:dyDescent="0.2">
      <c r="C84" t="s">
        <v>65</v>
      </c>
      <c r="D84" t="s">
        <v>59</v>
      </c>
      <c r="E84" t="s">
        <v>50</v>
      </c>
      <c r="F84" t="s">
        <v>43</v>
      </c>
      <c r="G84">
        <v>2010</v>
      </c>
      <c r="H84">
        <v>0</v>
      </c>
      <c r="I84">
        <v>0</v>
      </c>
      <c r="J84">
        <v>0</v>
      </c>
    </row>
    <row r="85" spans="3:10" x14ac:dyDescent="0.2">
      <c r="C85" t="s">
        <v>65</v>
      </c>
      <c r="D85" t="s">
        <v>59</v>
      </c>
      <c r="E85" t="s">
        <v>50</v>
      </c>
      <c r="F85" t="s">
        <v>60</v>
      </c>
      <c r="G85">
        <v>2010</v>
      </c>
      <c r="H85">
        <v>0</v>
      </c>
      <c r="I85">
        <v>0</v>
      </c>
      <c r="J85">
        <v>0</v>
      </c>
    </row>
    <row r="86" spans="3:10" x14ac:dyDescent="0.2">
      <c r="C86" t="s">
        <v>65</v>
      </c>
      <c r="D86" t="s">
        <v>61</v>
      </c>
      <c r="E86" t="s">
        <v>50</v>
      </c>
      <c r="F86" t="s">
        <v>12</v>
      </c>
      <c r="G86">
        <v>2010</v>
      </c>
      <c r="H86">
        <v>0</v>
      </c>
      <c r="I86">
        <v>0</v>
      </c>
      <c r="J86">
        <v>0</v>
      </c>
    </row>
    <row r="87" spans="3:10" x14ac:dyDescent="0.2">
      <c r="C87" t="s">
        <v>65</v>
      </c>
      <c r="D87" t="s">
        <v>61</v>
      </c>
      <c r="E87" t="s">
        <v>50</v>
      </c>
      <c r="F87" t="s">
        <v>16</v>
      </c>
      <c r="G87">
        <v>2010</v>
      </c>
      <c r="H87">
        <v>0</v>
      </c>
      <c r="I87">
        <v>0</v>
      </c>
      <c r="J87">
        <v>0</v>
      </c>
    </row>
    <row r="88" spans="3:10" x14ac:dyDescent="0.2">
      <c r="C88" t="s">
        <v>65</v>
      </c>
      <c r="D88" t="s">
        <v>61</v>
      </c>
      <c r="E88" t="s">
        <v>50</v>
      </c>
      <c r="F88" t="s">
        <v>17</v>
      </c>
      <c r="G88">
        <v>2010</v>
      </c>
      <c r="H88">
        <v>0</v>
      </c>
      <c r="I88">
        <v>0</v>
      </c>
      <c r="J88">
        <v>0</v>
      </c>
    </row>
    <row r="89" spans="3:10" x14ac:dyDescent="0.2">
      <c r="C89" t="s">
        <v>65</v>
      </c>
      <c r="D89" t="s">
        <v>61</v>
      </c>
      <c r="E89" t="s">
        <v>50</v>
      </c>
      <c r="F89" t="s">
        <v>19</v>
      </c>
      <c r="G89">
        <v>2010</v>
      </c>
      <c r="H89">
        <v>0</v>
      </c>
      <c r="I89">
        <v>0</v>
      </c>
      <c r="J89">
        <v>0</v>
      </c>
    </row>
    <row r="90" spans="3:10" x14ac:dyDescent="0.2">
      <c r="C90" t="s">
        <v>65</v>
      </c>
      <c r="D90" t="s">
        <v>61</v>
      </c>
      <c r="E90" t="s">
        <v>50</v>
      </c>
      <c r="F90" t="s">
        <v>20</v>
      </c>
      <c r="G90">
        <v>2010</v>
      </c>
      <c r="H90">
        <v>0</v>
      </c>
      <c r="I90">
        <v>0</v>
      </c>
      <c r="J90">
        <v>0</v>
      </c>
    </row>
    <row r="91" spans="3:10" x14ac:dyDescent="0.2">
      <c r="C91" t="s">
        <v>65</v>
      </c>
      <c r="D91" t="s">
        <v>61</v>
      </c>
      <c r="E91" t="s">
        <v>50</v>
      </c>
      <c r="F91" t="s">
        <v>21</v>
      </c>
      <c r="G91">
        <v>2010</v>
      </c>
      <c r="H91">
        <v>0</v>
      </c>
      <c r="I91">
        <v>0</v>
      </c>
      <c r="J91">
        <v>0</v>
      </c>
    </row>
    <row r="92" spans="3:10" x14ac:dyDescent="0.2">
      <c r="C92" t="s">
        <v>65</v>
      </c>
      <c r="D92" t="s">
        <v>61</v>
      </c>
      <c r="E92" t="s">
        <v>50</v>
      </c>
      <c r="F92" t="s">
        <v>23</v>
      </c>
      <c r="G92">
        <v>2010</v>
      </c>
      <c r="H92">
        <v>0</v>
      </c>
      <c r="I92">
        <v>0</v>
      </c>
      <c r="J92">
        <v>0</v>
      </c>
    </row>
    <row r="93" spans="3:10" x14ac:dyDescent="0.2">
      <c r="C93" t="s">
        <v>65</v>
      </c>
      <c r="D93" t="s">
        <v>61</v>
      </c>
      <c r="E93" t="s">
        <v>50</v>
      </c>
      <c r="F93" t="s">
        <v>24</v>
      </c>
      <c r="G93">
        <v>2010</v>
      </c>
      <c r="H93">
        <v>0</v>
      </c>
      <c r="I93">
        <v>0</v>
      </c>
      <c r="J93">
        <v>0</v>
      </c>
    </row>
    <row r="94" spans="3:10" x14ac:dyDescent="0.2">
      <c r="C94" t="s">
        <v>65</v>
      </c>
      <c r="D94" t="s">
        <v>61</v>
      </c>
      <c r="E94" t="s">
        <v>50</v>
      </c>
      <c r="F94" t="s">
        <v>25</v>
      </c>
      <c r="G94">
        <v>2010</v>
      </c>
      <c r="H94">
        <v>0</v>
      </c>
      <c r="I94">
        <v>0</v>
      </c>
      <c r="J94">
        <v>0</v>
      </c>
    </row>
    <row r="95" spans="3:10" x14ac:dyDescent="0.2">
      <c r="C95" t="s">
        <v>65</v>
      </c>
      <c r="D95" t="s">
        <v>61</v>
      </c>
      <c r="E95" t="s">
        <v>50</v>
      </c>
      <c r="F95" t="s">
        <v>26</v>
      </c>
      <c r="G95">
        <v>2010</v>
      </c>
      <c r="H95">
        <v>0</v>
      </c>
      <c r="I95">
        <v>0</v>
      </c>
      <c r="J95">
        <v>0</v>
      </c>
    </row>
    <row r="96" spans="3:10" x14ac:dyDescent="0.2">
      <c r="C96" t="s">
        <v>65</v>
      </c>
      <c r="D96" t="s">
        <v>61</v>
      </c>
      <c r="E96" t="s">
        <v>50</v>
      </c>
      <c r="F96" t="s">
        <v>27</v>
      </c>
      <c r="G96">
        <v>2010</v>
      </c>
      <c r="H96">
        <v>0</v>
      </c>
      <c r="I96">
        <v>0</v>
      </c>
      <c r="J96">
        <v>0</v>
      </c>
    </row>
    <row r="97" spans="3:10" x14ac:dyDescent="0.2">
      <c r="C97" t="s">
        <v>65</v>
      </c>
      <c r="D97" t="s">
        <v>61</v>
      </c>
      <c r="E97" t="s">
        <v>50</v>
      </c>
      <c r="F97" t="s">
        <v>28</v>
      </c>
      <c r="G97">
        <v>2010</v>
      </c>
      <c r="H97">
        <v>0</v>
      </c>
      <c r="I97">
        <v>0</v>
      </c>
      <c r="J97">
        <v>0</v>
      </c>
    </row>
    <row r="98" spans="3:10" x14ac:dyDescent="0.2">
      <c r="C98" t="s">
        <v>65</v>
      </c>
      <c r="D98" t="s">
        <v>61</v>
      </c>
      <c r="E98" t="s">
        <v>50</v>
      </c>
      <c r="F98" t="s">
        <v>29</v>
      </c>
      <c r="G98">
        <v>2010</v>
      </c>
      <c r="H98">
        <v>0</v>
      </c>
      <c r="I98">
        <v>0</v>
      </c>
      <c r="J98">
        <v>0</v>
      </c>
    </row>
    <row r="99" spans="3:10" x14ac:dyDescent="0.2">
      <c r="C99" t="s">
        <v>65</v>
      </c>
      <c r="D99" t="s">
        <v>61</v>
      </c>
      <c r="E99" t="s">
        <v>50</v>
      </c>
      <c r="F99" t="s">
        <v>31</v>
      </c>
      <c r="G99">
        <v>2010</v>
      </c>
      <c r="H99">
        <v>0</v>
      </c>
      <c r="I99">
        <v>0</v>
      </c>
      <c r="J99">
        <v>0</v>
      </c>
    </row>
    <row r="100" spans="3:10" x14ac:dyDescent="0.2">
      <c r="C100" t="s">
        <v>65</v>
      </c>
      <c r="D100" t="s">
        <v>61</v>
      </c>
      <c r="E100" t="s">
        <v>50</v>
      </c>
      <c r="F100" t="s">
        <v>32</v>
      </c>
      <c r="G100">
        <v>2010</v>
      </c>
      <c r="H100">
        <v>0</v>
      </c>
      <c r="I100">
        <v>0</v>
      </c>
      <c r="J100">
        <v>0</v>
      </c>
    </row>
    <row r="101" spans="3:10" x14ac:dyDescent="0.2">
      <c r="C101" t="s">
        <v>65</v>
      </c>
      <c r="D101" t="s">
        <v>61</v>
      </c>
      <c r="E101" t="s">
        <v>50</v>
      </c>
      <c r="F101" t="s">
        <v>33</v>
      </c>
      <c r="G101">
        <v>2010</v>
      </c>
      <c r="H101">
        <v>0</v>
      </c>
      <c r="I101">
        <v>0</v>
      </c>
      <c r="J101">
        <v>0</v>
      </c>
    </row>
    <row r="102" spans="3:10" x14ac:dyDescent="0.2">
      <c r="C102" t="s">
        <v>65</v>
      </c>
      <c r="D102" t="s">
        <v>61</v>
      </c>
      <c r="E102" t="s">
        <v>50</v>
      </c>
      <c r="F102" t="s">
        <v>34</v>
      </c>
      <c r="G102">
        <v>2010</v>
      </c>
      <c r="H102">
        <v>0</v>
      </c>
      <c r="I102">
        <v>0</v>
      </c>
      <c r="J102">
        <v>0</v>
      </c>
    </row>
    <row r="103" spans="3:10" x14ac:dyDescent="0.2">
      <c r="C103" t="s">
        <v>65</v>
      </c>
      <c r="D103" t="s">
        <v>61</v>
      </c>
      <c r="E103" t="s">
        <v>50</v>
      </c>
      <c r="F103" t="s">
        <v>35</v>
      </c>
      <c r="G103">
        <v>2010</v>
      </c>
      <c r="H103">
        <v>0</v>
      </c>
      <c r="I103">
        <v>0</v>
      </c>
      <c r="J103">
        <v>0</v>
      </c>
    </row>
    <row r="104" spans="3:10" x14ac:dyDescent="0.2">
      <c r="C104" t="s">
        <v>65</v>
      </c>
      <c r="D104" t="s">
        <v>61</v>
      </c>
      <c r="E104" t="s">
        <v>50</v>
      </c>
      <c r="F104" t="s">
        <v>36</v>
      </c>
      <c r="G104">
        <v>2010</v>
      </c>
      <c r="H104">
        <v>0</v>
      </c>
      <c r="I104">
        <v>0</v>
      </c>
      <c r="J104">
        <v>0</v>
      </c>
    </row>
    <row r="105" spans="3:10" x14ac:dyDescent="0.2">
      <c r="C105" t="s">
        <v>65</v>
      </c>
      <c r="D105" t="s">
        <v>61</v>
      </c>
      <c r="E105" t="s">
        <v>50</v>
      </c>
      <c r="F105" t="s">
        <v>37</v>
      </c>
      <c r="G105">
        <v>2010</v>
      </c>
      <c r="H105">
        <v>0</v>
      </c>
      <c r="I105">
        <v>0</v>
      </c>
      <c r="J105">
        <v>0</v>
      </c>
    </row>
    <row r="106" spans="3:10" x14ac:dyDescent="0.2">
      <c r="C106" t="s">
        <v>65</v>
      </c>
      <c r="D106" t="s">
        <v>61</v>
      </c>
      <c r="E106" t="s">
        <v>50</v>
      </c>
      <c r="F106" t="s">
        <v>38</v>
      </c>
      <c r="G106">
        <v>2010</v>
      </c>
      <c r="H106">
        <v>0</v>
      </c>
      <c r="I106">
        <v>0</v>
      </c>
      <c r="J106">
        <v>0</v>
      </c>
    </row>
    <row r="107" spans="3:10" x14ac:dyDescent="0.2">
      <c r="C107" t="s">
        <v>65</v>
      </c>
      <c r="D107" t="s">
        <v>61</v>
      </c>
      <c r="E107" t="s">
        <v>50</v>
      </c>
      <c r="F107" t="s">
        <v>39</v>
      </c>
      <c r="G107">
        <v>2010</v>
      </c>
      <c r="H107">
        <v>0</v>
      </c>
      <c r="I107">
        <v>0</v>
      </c>
      <c r="J107">
        <v>0</v>
      </c>
    </row>
    <row r="108" spans="3:10" x14ac:dyDescent="0.2">
      <c r="C108" t="s">
        <v>65</v>
      </c>
      <c r="D108" t="s">
        <v>61</v>
      </c>
      <c r="E108" t="s">
        <v>50</v>
      </c>
      <c r="F108" t="s">
        <v>40</v>
      </c>
      <c r="G108">
        <v>2010</v>
      </c>
      <c r="H108">
        <v>0</v>
      </c>
      <c r="I108">
        <v>0</v>
      </c>
      <c r="J108">
        <v>0</v>
      </c>
    </row>
    <row r="109" spans="3:10" x14ac:dyDescent="0.2">
      <c r="C109" t="s">
        <v>65</v>
      </c>
      <c r="D109" t="s">
        <v>61</v>
      </c>
      <c r="E109" t="s">
        <v>50</v>
      </c>
      <c r="F109" t="s">
        <v>41</v>
      </c>
      <c r="G109">
        <v>2010</v>
      </c>
      <c r="H109">
        <v>0</v>
      </c>
      <c r="I109">
        <v>0</v>
      </c>
      <c r="J109">
        <v>0</v>
      </c>
    </row>
    <row r="110" spans="3:10" x14ac:dyDescent="0.2">
      <c r="C110" t="s">
        <v>65</v>
      </c>
      <c r="D110" t="s">
        <v>61</v>
      </c>
      <c r="E110" t="s">
        <v>50</v>
      </c>
      <c r="F110" t="s">
        <v>42</v>
      </c>
      <c r="G110">
        <v>2010</v>
      </c>
      <c r="H110">
        <v>0</v>
      </c>
      <c r="I110">
        <v>0</v>
      </c>
      <c r="J110">
        <v>0</v>
      </c>
    </row>
    <row r="111" spans="3:10" x14ac:dyDescent="0.2">
      <c r="C111" t="s">
        <v>65</v>
      </c>
      <c r="D111" t="s">
        <v>61</v>
      </c>
      <c r="E111" t="s">
        <v>50</v>
      </c>
      <c r="F111" t="s">
        <v>43</v>
      </c>
      <c r="G111">
        <v>2010</v>
      </c>
      <c r="H111">
        <v>0</v>
      </c>
      <c r="I111">
        <v>0</v>
      </c>
      <c r="J111">
        <v>0</v>
      </c>
    </row>
    <row r="112" spans="3:10" x14ac:dyDescent="0.2">
      <c r="C112" t="s">
        <v>65</v>
      </c>
      <c r="D112" t="s">
        <v>61</v>
      </c>
      <c r="E112" t="s">
        <v>50</v>
      </c>
      <c r="F112" t="s">
        <v>60</v>
      </c>
      <c r="G112">
        <v>2010</v>
      </c>
      <c r="H112">
        <v>0</v>
      </c>
      <c r="I112">
        <v>0</v>
      </c>
      <c r="J112">
        <v>0</v>
      </c>
    </row>
    <row r="113" spans="3:10" x14ac:dyDescent="0.2">
      <c r="C113" t="s">
        <v>65</v>
      </c>
      <c r="D113" t="s">
        <v>59</v>
      </c>
      <c r="E113" t="s">
        <v>51</v>
      </c>
      <c r="F113" t="s">
        <v>12</v>
      </c>
      <c r="G113">
        <v>2010</v>
      </c>
      <c r="H113">
        <v>1280.5</v>
      </c>
      <c r="I113">
        <v>1107.9000000000001</v>
      </c>
      <c r="J113">
        <v>1.1557902337756101</v>
      </c>
    </row>
    <row r="114" spans="3:10" x14ac:dyDescent="0.2">
      <c r="C114" t="s">
        <v>65</v>
      </c>
      <c r="D114" t="s">
        <v>59</v>
      </c>
      <c r="E114" t="s">
        <v>51</v>
      </c>
      <c r="F114" t="s">
        <v>16</v>
      </c>
      <c r="G114">
        <v>2010</v>
      </c>
      <c r="H114">
        <v>1315.8</v>
      </c>
      <c r="I114">
        <v>1107.9000000000001</v>
      </c>
      <c r="J114">
        <v>1.1876523151909</v>
      </c>
    </row>
    <row r="115" spans="3:10" x14ac:dyDescent="0.2">
      <c r="C115" t="s">
        <v>65</v>
      </c>
      <c r="D115" t="s">
        <v>59</v>
      </c>
      <c r="E115" t="s">
        <v>51</v>
      </c>
      <c r="F115" t="s">
        <v>17</v>
      </c>
      <c r="G115">
        <v>2010</v>
      </c>
      <c r="H115">
        <v>1359.5</v>
      </c>
      <c r="I115">
        <v>1107.9000000000001</v>
      </c>
      <c r="J115">
        <v>1.22709630833108</v>
      </c>
    </row>
    <row r="116" spans="3:10" x14ac:dyDescent="0.2">
      <c r="C116" t="s">
        <v>65</v>
      </c>
      <c r="D116" t="s">
        <v>59</v>
      </c>
      <c r="E116" t="s">
        <v>51</v>
      </c>
      <c r="F116" t="s">
        <v>19</v>
      </c>
      <c r="G116">
        <v>2010</v>
      </c>
      <c r="H116">
        <v>1231.8</v>
      </c>
      <c r="I116">
        <v>1107.9000000000001</v>
      </c>
      <c r="J116">
        <v>1.1118331979420499</v>
      </c>
    </row>
    <row r="117" spans="3:10" x14ac:dyDescent="0.2">
      <c r="C117" t="s">
        <v>65</v>
      </c>
      <c r="D117" t="s">
        <v>59</v>
      </c>
      <c r="E117" t="s">
        <v>51</v>
      </c>
      <c r="F117" t="s">
        <v>20</v>
      </c>
      <c r="G117">
        <v>2010</v>
      </c>
      <c r="H117">
        <v>1243.8</v>
      </c>
      <c r="I117">
        <v>1107.9000000000001</v>
      </c>
      <c r="J117">
        <v>1.1226645004061699</v>
      </c>
    </row>
    <row r="118" spans="3:10" x14ac:dyDescent="0.2">
      <c r="C118" t="s">
        <v>65</v>
      </c>
      <c r="D118" t="s">
        <v>59</v>
      </c>
      <c r="E118" t="s">
        <v>51</v>
      </c>
      <c r="F118" t="s">
        <v>21</v>
      </c>
      <c r="G118">
        <v>2010</v>
      </c>
      <c r="H118">
        <v>1233.3</v>
      </c>
      <c r="I118">
        <v>1107.9000000000001</v>
      </c>
      <c r="J118">
        <v>1.1131871107500699</v>
      </c>
    </row>
    <row r="119" spans="3:10" x14ac:dyDescent="0.2">
      <c r="C119" t="s">
        <v>65</v>
      </c>
      <c r="D119" t="s">
        <v>59</v>
      </c>
      <c r="E119" t="s">
        <v>51</v>
      </c>
      <c r="F119" t="s">
        <v>23</v>
      </c>
      <c r="G119">
        <v>2010</v>
      </c>
      <c r="H119">
        <v>919.9</v>
      </c>
      <c r="I119">
        <v>1107.9000000000001</v>
      </c>
      <c r="J119">
        <v>0.83030959472876598</v>
      </c>
    </row>
    <row r="120" spans="3:10" x14ac:dyDescent="0.2">
      <c r="C120" t="s">
        <v>65</v>
      </c>
      <c r="D120" t="s">
        <v>59</v>
      </c>
      <c r="E120" t="s">
        <v>51</v>
      </c>
      <c r="F120" t="s">
        <v>24</v>
      </c>
      <c r="G120">
        <v>2010</v>
      </c>
      <c r="H120">
        <v>1054.2</v>
      </c>
      <c r="I120">
        <v>1107.9000000000001</v>
      </c>
      <c r="J120">
        <v>0.95152992147305704</v>
      </c>
    </row>
    <row r="121" spans="3:10" x14ac:dyDescent="0.2">
      <c r="C121" t="s">
        <v>65</v>
      </c>
      <c r="D121" t="s">
        <v>59</v>
      </c>
      <c r="E121" t="s">
        <v>51</v>
      </c>
      <c r="F121" t="s">
        <v>25</v>
      </c>
      <c r="G121">
        <v>2010</v>
      </c>
      <c r="H121">
        <v>985.2</v>
      </c>
      <c r="I121">
        <v>1107.9000000000001</v>
      </c>
      <c r="J121">
        <v>0.889249932304359</v>
      </c>
    </row>
    <row r="122" spans="3:10" x14ac:dyDescent="0.2">
      <c r="C122" t="s">
        <v>65</v>
      </c>
      <c r="D122" t="s">
        <v>59</v>
      </c>
      <c r="E122" t="s">
        <v>51</v>
      </c>
      <c r="F122" t="s">
        <v>26</v>
      </c>
      <c r="G122">
        <v>2010</v>
      </c>
      <c r="H122">
        <v>1047.8</v>
      </c>
      <c r="I122">
        <v>1107.9000000000001</v>
      </c>
      <c r="J122">
        <v>0.94575322682552598</v>
      </c>
    </row>
    <row r="123" spans="3:10" x14ac:dyDescent="0.2">
      <c r="C123" t="s">
        <v>65</v>
      </c>
      <c r="D123" t="s">
        <v>59</v>
      </c>
      <c r="E123" t="s">
        <v>51</v>
      </c>
      <c r="F123" t="s">
        <v>27</v>
      </c>
      <c r="G123">
        <v>2010</v>
      </c>
      <c r="H123">
        <v>1509.3</v>
      </c>
      <c r="I123">
        <v>1107.9000000000001</v>
      </c>
      <c r="J123">
        <v>1.3623070674248601</v>
      </c>
    </row>
    <row r="124" spans="3:10" x14ac:dyDescent="0.2">
      <c r="C124" t="s">
        <v>65</v>
      </c>
      <c r="D124" t="s">
        <v>59</v>
      </c>
      <c r="E124" t="s">
        <v>51</v>
      </c>
      <c r="F124" t="s">
        <v>28</v>
      </c>
      <c r="G124">
        <v>2010</v>
      </c>
      <c r="H124">
        <v>1005.5</v>
      </c>
      <c r="I124">
        <v>1107.9000000000001</v>
      </c>
      <c r="J124">
        <v>0.90757288563949801</v>
      </c>
    </row>
    <row r="125" spans="3:10" x14ac:dyDescent="0.2">
      <c r="C125" t="s">
        <v>65</v>
      </c>
      <c r="D125" t="s">
        <v>59</v>
      </c>
      <c r="E125" t="s">
        <v>51</v>
      </c>
      <c r="F125" t="s">
        <v>29</v>
      </c>
      <c r="G125">
        <v>2010</v>
      </c>
      <c r="H125">
        <v>874.5</v>
      </c>
      <c r="I125">
        <v>1107.9000000000001</v>
      </c>
      <c r="J125">
        <v>0.78933116707284001</v>
      </c>
    </row>
    <row r="126" spans="3:10" x14ac:dyDescent="0.2">
      <c r="C126" t="s">
        <v>65</v>
      </c>
      <c r="D126" t="s">
        <v>59</v>
      </c>
      <c r="E126" t="s">
        <v>51</v>
      </c>
      <c r="F126" t="s">
        <v>31</v>
      </c>
      <c r="G126">
        <v>2010</v>
      </c>
      <c r="H126">
        <v>1027.3</v>
      </c>
      <c r="I126">
        <v>1107.9000000000001</v>
      </c>
      <c r="J126">
        <v>0.92724975178265201</v>
      </c>
    </row>
    <row r="127" spans="3:10" x14ac:dyDescent="0.2">
      <c r="C127" t="s">
        <v>65</v>
      </c>
      <c r="D127" t="s">
        <v>59</v>
      </c>
      <c r="E127" t="s">
        <v>51</v>
      </c>
      <c r="F127" t="s">
        <v>32</v>
      </c>
      <c r="G127">
        <v>2010</v>
      </c>
      <c r="H127">
        <v>909</v>
      </c>
      <c r="I127">
        <v>1107.9000000000001</v>
      </c>
      <c r="J127">
        <v>0.82047116165718903</v>
      </c>
    </row>
    <row r="128" spans="3:10" x14ac:dyDescent="0.2">
      <c r="C128" t="s">
        <v>65</v>
      </c>
      <c r="D128" t="s">
        <v>59</v>
      </c>
      <c r="E128" t="s">
        <v>51</v>
      </c>
      <c r="F128" t="s">
        <v>33</v>
      </c>
      <c r="G128">
        <v>2010</v>
      </c>
      <c r="H128">
        <v>1277.75</v>
      </c>
      <c r="I128">
        <v>1107.9000000000001</v>
      </c>
      <c r="J128">
        <v>1.15330806029425</v>
      </c>
    </row>
    <row r="129" spans="3:10" x14ac:dyDescent="0.2">
      <c r="C129" t="s">
        <v>65</v>
      </c>
      <c r="D129" t="s">
        <v>59</v>
      </c>
      <c r="E129" t="s">
        <v>51</v>
      </c>
      <c r="F129" t="s">
        <v>34</v>
      </c>
      <c r="G129">
        <v>2010</v>
      </c>
      <c r="H129">
        <v>1180.4000000000001</v>
      </c>
      <c r="I129">
        <v>1107.9000000000001</v>
      </c>
      <c r="J129">
        <v>1.06543911905407</v>
      </c>
    </row>
    <row r="130" spans="3:10" x14ac:dyDescent="0.2">
      <c r="C130" t="s">
        <v>65</v>
      </c>
      <c r="D130" t="s">
        <v>59</v>
      </c>
      <c r="E130" t="s">
        <v>51</v>
      </c>
      <c r="F130" t="s">
        <v>35</v>
      </c>
      <c r="G130">
        <v>2010</v>
      </c>
      <c r="H130">
        <v>1411.9</v>
      </c>
      <c r="I130">
        <v>1107.9000000000001</v>
      </c>
      <c r="J130">
        <v>1.27439299575774</v>
      </c>
    </row>
    <row r="131" spans="3:10" x14ac:dyDescent="0.2">
      <c r="C131" t="s">
        <v>65</v>
      </c>
      <c r="D131" t="s">
        <v>59</v>
      </c>
      <c r="E131" t="s">
        <v>51</v>
      </c>
      <c r="F131" t="s">
        <v>36</v>
      </c>
      <c r="G131">
        <v>2010</v>
      </c>
      <c r="H131">
        <v>1045.7</v>
      </c>
      <c r="I131">
        <v>1107.9000000000001</v>
      </c>
      <c r="J131">
        <v>0.94385774889430496</v>
      </c>
    </row>
    <row r="132" spans="3:10" x14ac:dyDescent="0.2">
      <c r="C132" t="s">
        <v>65</v>
      </c>
      <c r="D132" t="s">
        <v>59</v>
      </c>
      <c r="E132" t="s">
        <v>51</v>
      </c>
      <c r="F132" t="s">
        <v>37</v>
      </c>
      <c r="G132">
        <v>2010</v>
      </c>
      <c r="H132">
        <v>831.2</v>
      </c>
      <c r="I132">
        <v>1107.9000000000001</v>
      </c>
      <c r="J132">
        <v>0.75024821734813596</v>
      </c>
    </row>
    <row r="133" spans="3:10" x14ac:dyDescent="0.2">
      <c r="C133" t="s">
        <v>65</v>
      </c>
      <c r="D133" t="s">
        <v>59</v>
      </c>
      <c r="E133" t="s">
        <v>51</v>
      </c>
      <c r="F133" t="s">
        <v>38</v>
      </c>
      <c r="G133">
        <v>2010</v>
      </c>
      <c r="H133">
        <v>821.1</v>
      </c>
      <c r="I133">
        <v>1107.9000000000001</v>
      </c>
      <c r="J133">
        <v>0.74113187110750101</v>
      </c>
    </row>
    <row r="134" spans="3:10" x14ac:dyDescent="0.2">
      <c r="C134" t="s">
        <v>65</v>
      </c>
      <c r="D134" t="s">
        <v>59</v>
      </c>
      <c r="E134" t="s">
        <v>51</v>
      </c>
      <c r="F134" t="s">
        <v>39</v>
      </c>
      <c r="G134">
        <v>2010</v>
      </c>
      <c r="H134">
        <v>894.4</v>
      </c>
      <c r="I134">
        <v>1107.9000000000001</v>
      </c>
      <c r="J134">
        <v>0.80729307699250796</v>
      </c>
    </row>
    <row r="135" spans="3:10" x14ac:dyDescent="0.2">
      <c r="C135" t="s">
        <v>65</v>
      </c>
      <c r="D135" t="s">
        <v>59</v>
      </c>
      <c r="E135" t="s">
        <v>51</v>
      </c>
      <c r="F135" t="s">
        <v>40</v>
      </c>
      <c r="G135">
        <v>2010</v>
      </c>
      <c r="H135">
        <v>876.1</v>
      </c>
      <c r="I135">
        <v>1107.9000000000001</v>
      </c>
      <c r="J135">
        <v>0.790775340734723</v>
      </c>
    </row>
    <row r="136" spans="3:10" x14ac:dyDescent="0.2">
      <c r="C136" t="s">
        <v>65</v>
      </c>
      <c r="D136" t="s">
        <v>59</v>
      </c>
      <c r="E136" t="s">
        <v>51</v>
      </c>
      <c r="F136" t="s">
        <v>41</v>
      </c>
      <c r="G136">
        <v>2010</v>
      </c>
      <c r="H136">
        <v>898.9</v>
      </c>
      <c r="I136">
        <v>1107.9000000000001</v>
      </c>
      <c r="J136">
        <v>0.81135481541655396</v>
      </c>
    </row>
    <row r="137" spans="3:10" x14ac:dyDescent="0.2">
      <c r="C137" t="s">
        <v>65</v>
      </c>
      <c r="D137" t="s">
        <v>59</v>
      </c>
      <c r="E137" t="s">
        <v>51</v>
      </c>
      <c r="F137" t="s">
        <v>42</v>
      </c>
      <c r="G137">
        <v>2010</v>
      </c>
      <c r="H137">
        <v>768.5</v>
      </c>
      <c r="I137">
        <v>1107.9000000000001</v>
      </c>
      <c r="J137">
        <v>0.69365466197310199</v>
      </c>
    </row>
    <row r="138" spans="3:10" x14ac:dyDescent="0.2">
      <c r="C138" t="s">
        <v>65</v>
      </c>
      <c r="D138" t="s">
        <v>59</v>
      </c>
      <c r="E138" t="s">
        <v>51</v>
      </c>
      <c r="F138" t="s">
        <v>43</v>
      </c>
      <c r="G138">
        <v>2010</v>
      </c>
      <c r="H138">
        <v>1107.9000000000001</v>
      </c>
      <c r="I138">
        <v>1107.9000000000001</v>
      </c>
      <c r="J138">
        <v>1</v>
      </c>
    </row>
    <row r="139" spans="3:10" x14ac:dyDescent="0.2">
      <c r="C139" t="s">
        <v>65</v>
      </c>
      <c r="D139" t="s">
        <v>59</v>
      </c>
      <c r="E139" t="s">
        <v>51</v>
      </c>
      <c r="F139" t="s">
        <v>60</v>
      </c>
      <c r="G139">
        <v>2010</v>
      </c>
      <c r="H139">
        <v>989.33333333333303</v>
      </c>
      <c r="I139">
        <v>1107.9000000000001</v>
      </c>
      <c r="J139">
        <v>0.89298071426422299</v>
      </c>
    </row>
    <row r="140" spans="3:10" x14ac:dyDescent="0.2">
      <c r="C140" t="s">
        <v>65</v>
      </c>
      <c r="D140" t="s">
        <v>61</v>
      </c>
      <c r="E140" t="s">
        <v>51</v>
      </c>
      <c r="F140" t="s">
        <v>12</v>
      </c>
      <c r="G140">
        <v>2010</v>
      </c>
      <c r="H140">
        <v>1268.3</v>
      </c>
      <c r="I140">
        <v>1054.5999999999999</v>
      </c>
      <c r="J140">
        <v>1.2026360705480801</v>
      </c>
    </row>
    <row r="141" spans="3:10" x14ac:dyDescent="0.2">
      <c r="C141" t="s">
        <v>65</v>
      </c>
      <c r="D141" t="s">
        <v>61</v>
      </c>
      <c r="E141" t="s">
        <v>51</v>
      </c>
      <c r="F141" t="s">
        <v>16</v>
      </c>
      <c r="G141">
        <v>2010</v>
      </c>
      <c r="H141">
        <v>1314.6</v>
      </c>
      <c r="I141">
        <v>1054.5999999999999</v>
      </c>
      <c r="J141">
        <v>1.2465389721221301</v>
      </c>
    </row>
    <row r="142" spans="3:10" x14ac:dyDescent="0.2">
      <c r="C142" t="s">
        <v>65</v>
      </c>
      <c r="D142" t="s">
        <v>61</v>
      </c>
      <c r="E142" t="s">
        <v>51</v>
      </c>
      <c r="F142" t="s">
        <v>17</v>
      </c>
      <c r="G142">
        <v>2010</v>
      </c>
      <c r="H142">
        <v>1338.9</v>
      </c>
      <c r="I142">
        <v>1054.5999999999999</v>
      </c>
      <c r="J142">
        <v>1.2695808837473901</v>
      </c>
    </row>
    <row r="143" spans="3:10" x14ac:dyDescent="0.2">
      <c r="C143" t="s">
        <v>65</v>
      </c>
      <c r="D143" t="s">
        <v>61</v>
      </c>
      <c r="E143" t="s">
        <v>51</v>
      </c>
      <c r="F143" t="s">
        <v>19</v>
      </c>
      <c r="G143">
        <v>2010</v>
      </c>
      <c r="H143">
        <v>1187.8</v>
      </c>
      <c r="I143">
        <v>1054.5999999999999</v>
      </c>
      <c r="J143">
        <v>1.1263038118718001</v>
      </c>
    </row>
    <row r="144" spans="3:10" x14ac:dyDescent="0.2">
      <c r="C144" t="s">
        <v>65</v>
      </c>
      <c r="D144" t="s">
        <v>61</v>
      </c>
      <c r="E144" t="s">
        <v>51</v>
      </c>
      <c r="F144" t="s">
        <v>20</v>
      </c>
      <c r="G144">
        <v>2010</v>
      </c>
      <c r="H144">
        <v>1234.8</v>
      </c>
      <c r="I144">
        <v>1054.5999999999999</v>
      </c>
      <c r="J144">
        <v>1.1708704722169501</v>
      </c>
    </row>
    <row r="145" spans="3:10" x14ac:dyDescent="0.2">
      <c r="C145" t="s">
        <v>65</v>
      </c>
      <c r="D145" t="s">
        <v>61</v>
      </c>
      <c r="E145" t="s">
        <v>51</v>
      </c>
      <c r="F145" t="s">
        <v>21</v>
      </c>
      <c r="G145">
        <v>2010</v>
      </c>
      <c r="H145">
        <v>1185.5</v>
      </c>
      <c r="I145">
        <v>1054.5999999999999</v>
      </c>
      <c r="J145">
        <v>1.12412289019533</v>
      </c>
    </row>
    <row r="146" spans="3:10" x14ac:dyDescent="0.2">
      <c r="C146" t="s">
        <v>65</v>
      </c>
      <c r="D146" t="s">
        <v>61</v>
      </c>
      <c r="E146" t="s">
        <v>51</v>
      </c>
      <c r="F146" t="s">
        <v>23</v>
      </c>
      <c r="G146">
        <v>2010</v>
      </c>
      <c r="H146">
        <v>904.8</v>
      </c>
      <c r="I146">
        <v>1054.5999999999999</v>
      </c>
      <c r="J146">
        <v>0.85795562298501804</v>
      </c>
    </row>
    <row r="147" spans="3:10" x14ac:dyDescent="0.2">
      <c r="C147" t="s">
        <v>65</v>
      </c>
      <c r="D147" t="s">
        <v>61</v>
      </c>
      <c r="E147" t="s">
        <v>51</v>
      </c>
      <c r="F147" t="s">
        <v>24</v>
      </c>
      <c r="G147">
        <v>2010</v>
      </c>
      <c r="H147">
        <v>1010.1</v>
      </c>
      <c r="I147">
        <v>1054.5999999999999</v>
      </c>
      <c r="J147">
        <v>0.95780390669448101</v>
      </c>
    </row>
    <row r="148" spans="3:10" x14ac:dyDescent="0.2">
      <c r="C148" t="s">
        <v>65</v>
      </c>
      <c r="D148" t="s">
        <v>61</v>
      </c>
      <c r="E148" t="s">
        <v>51</v>
      </c>
      <c r="F148" t="s">
        <v>25</v>
      </c>
      <c r="G148">
        <v>2010</v>
      </c>
      <c r="H148">
        <v>955.2</v>
      </c>
      <c r="I148">
        <v>1054.5999999999999</v>
      </c>
      <c r="J148">
        <v>0.90574625450407698</v>
      </c>
    </row>
    <row r="149" spans="3:10" x14ac:dyDescent="0.2">
      <c r="C149" t="s">
        <v>65</v>
      </c>
      <c r="D149" t="s">
        <v>61</v>
      </c>
      <c r="E149" t="s">
        <v>51</v>
      </c>
      <c r="F149" t="s">
        <v>26</v>
      </c>
      <c r="G149">
        <v>2010</v>
      </c>
      <c r="H149">
        <v>1039.3</v>
      </c>
      <c r="I149">
        <v>1054.5999999999999</v>
      </c>
      <c r="J149">
        <v>0.98549212971742794</v>
      </c>
    </row>
    <row r="150" spans="3:10" x14ac:dyDescent="0.2">
      <c r="C150" t="s">
        <v>65</v>
      </c>
      <c r="D150" t="s">
        <v>61</v>
      </c>
      <c r="E150" t="s">
        <v>51</v>
      </c>
      <c r="F150" t="s">
        <v>27</v>
      </c>
      <c r="G150">
        <v>2010</v>
      </c>
      <c r="H150">
        <v>1491.2</v>
      </c>
      <c r="I150">
        <v>1054.5999999999999</v>
      </c>
      <c r="J150">
        <v>1.4139958278020099</v>
      </c>
    </row>
    <row r="151" spans="3:10" x14ac:dyDescent="0.2">
      <c r="C151" t="s">
        <v>65</v>
      </c>
      <c r="D151" t="s">
        <v>61</v>
      </c>
      <c r="E151" t="s">
        <v>51</v>
      </c>
      <c r="F151" t="s">
        <v>28</v>
      </c>
      <c r="G151">
        <v>2010</v>
      </c>
      <c r="H151">
        <v>947.9</v>
      </c>
      <c r="I151">
        <v>1054.5999999999999</v>
      </c>
      <c r="J151">
        <v>0.89882419874834096</v>
      </c>
    </row>
    <row r="152" spans="3:10" x14ac:dyDescent="0.2">
      <c r="C152" t="s">
        <v>65</v>
      </c>
      <c r="D152" t="s">
        <v>61</v>
      </c>
      <c r="E152" t="s">
        <v>51</v>
      </c>
      <c r="F152" t="s">
        <v>29</v>
      </c>
      <c r="G152">
        <v>2010</v>
      </c>
      <c r="H152">
        <v>865.6</v>
      </c>
      <c r="I152">
        <v>1054.5999999999999</v>
      </c>
      <c r="J152">
        <v>0.82078513180352697</v>
      </c>
    </row>
    <row r="153" spans="3:10" x14ac:dyDescent="0.2">
      <c r="C153" t="s">
        <v>65</v>
      </c>
      <c r="D153" t="s">
        <v>61</v>
      </c>
      <c r="E153" t="s">
        <v>51</v>
      </c>
      <c r="F153" t="s">
        <v>31</v>
      </c>
      <c r="G153">
        <v>2010</v>
      </c>
      <c r="H153">
        <v>990</v>
      </c>
      <c r="I153">
        <v>1054.5999999999999</v>
      </c>
      <c r="J153">
        <v>0.93874454769580895</v>
      </c>
    </row>
    <row r="154" spans="3:10" x14ac:dyDescent="0.2">
      <c r="C154" t="s">
        <v>65</v>
      </c>
      <c r="D154" t="s">
        <v>61</v>
      </c>
      <c r="E154" t="s">
        <v>51</v>
      </c>
      <c r="F154" t="s">
        <v>32</v>
      </c>
      <c r="G154">
        <v>2010</v>
      </c>
      <c r="H154">
        <v>890.4</v>
      </c>
      <c r="I154">
        <v>1054.5999999999999</v>
      </c>
      <c r="J154">
        <v>0.84430115683671503</v>
      </c>
    </row>
    <row r="155" spans="3:10" x14ac:dyDescent="0.2">
      <c r="C155" t="s">
        <v>65</v>
      </c>
      <c r="D155" t="s">
        <v>61</v>
      </c>
      <c r="E155" t="s">
        <v>51</v>
      </c>
      <c r="F155" t="s">
        <v>33</v>
      </c>
      <c r="G155">
        <v>2010</v>
      </c>
      <c r="H155">
        <v>1234.5</v>
      </c>
      <c r="I155">
        <v>1054.5999999999999</v>
      </c>
      <c r="J155">
        <v>1.1705860041722</v>
      </c>
    </row>
    <row r="156" spans="3:10" x14ac:dyDescent="0.2">
      <c r="C156" t="s">
        <v>65</v>
      </c>
      <c r="D156" t="s">
        <v>61</v>
      </c>
      <c r="E156" t="s">
        <v>51</v>
      </c>
      <c r="F156" t="s">
        <v>34</v>
      </c>
      <c r="G156">
        <v>2010</v>
      </c>
      <c r="H156">
        <v>1197.3</v>
      </c>
      <c r="I156">
        <v>1054.5999999999999</v>
      </c>
      <c r="J156">
        <v>1.1353119666224201</v>
      </c>
    </row>
    <row r="157" spans="3:10" x14ac:dyDescent="0.2">
      <c r="C157" t="s">
        <v>65</v>
      </c>
      <c r="D157" t="s">
        <v>61</v>
      </c>
      <c r="E157" t="s">
        <v>51</v>
      </c>
      <c r="F157" t="s">
        <v>35</v>
      </c>
      <c r="G157">
        <v>2010</v>
      </c>
      <c r="H157">
        <v>1412.5</v>
      </c>
      <c r="I157">
        <v>1054.5999999999999</v>
      </c>
      <c r="J157">
        <v>1.33937037739427</v>
      </c>
    </row>
    <row r="158" spans="3:10" x14ac:dyDescent="0.2">
      <c r="C158" t="s">
        <v>65</v>
      </c>
      <c r="D158" t="s">
        <v>61</v>
      </c>
      <c r="E158" t="s">
        <v>51</v>
      </c>
      <c r="F158" t="s">
        <v>36</v>
      </c>
      <c r="G158">
        <v>2010</v>
      </c>
      <c r="H158">
        <v>1006.5</v>
      </c>
      <c r="I158">
        <v>1054.5999999999999</v>
      </c>
      <c r="J158">
        <v>0.95439029015740595</v>
      </c>
    </row>
    <row r="159" spans="3:10" x14ac:dyDescent="0.2">
      <c r="C159" t="s">
        <v>65</v>
      </c>
      <c r="D159" t="s">
        <v>61</v>
      </c>
      <c r="E159" t="s">
        <v>51</v>
      </c>
      <c r="F159" t="s">
        <v>37</v>
      </c>
      <c r="G159">
        <v>2010</v>
      </c>
      <c r="H159">
        <v>834.9</v>
      </c>
      <c r="I159">
        <v>1054.5999999999999</v>
      </c>
      <c r="J159">
        <v>0.79167456855679896</v>
      </c>
    </row>
    <row r="160" spans="3:10" x14ac:dyDescent="0.2">
      <c r="C160" t="s">
        <v>65</v>
      </c>
      <c r="D160" t="s">
        <v>61</v>
      </c>
      <c r="E160" t="s">
        <v>51</v>
      </c>
      <c r="F160" t="s">
        <v>38</v>
      </c>
      <c r="G160">
        <v>2010</v>
      </c>
      <c r="H160">
        <v>815.9</v>
      </c>
      <c r="I160">
        <v>1054.5999999999999</v>
      </c>
      <c r="J160">
        <v>0.77365825905556596</v>
      </c>
    </row>
    <row r="161" spans="3:10" x14ac:dyDescent="0.2">
      <c r="C161" t="s">
        <v>65</v>
      </c>
      <c r="D161" t="s">
        <v>61</v>
      </c>
      <c r="E161" t="s">
        <v>51</v>
      </c>
      <c r="F161" t="s">
        <v>39</v>
      </c>
      <c r="G161">
        <v>2010</v>
      </c>
      <c r="H161">
        <v>881.7</v>
      </c>
      <c r="I161">
        <v>1054.5999999999999</v>
      </c>
      <c r="J161">
        <v>0.83605158353878295</v>
      </c>
    </row>
    <row r="162" spans="3:10" x14ac:dyDescent="0.2">
      <c r="C162" t="s">
        <v>65</v>
      </c>
      <c r="D162" t="s">
        <v>61</v>
      </c>
      <c r="E162" t="s">
        <v>51</v>
      </c>
      <c r="F162" t="s">
        <v>40</v>
      </c>
      <c r="G162">
        <v>2010</v>
      </c>
      <c r="H162">
        <v>861.1</v>
      </c>
      <c r="I162">
        <v>1054.5999999999999</v>
      </c>
      <c r="J162">
        <v>0.81651811113218298</v>
      </c>
    </row>
    <row r="163" spans="3:10" x14ac:dyDescent="0.2">
      <c r="C163" t="s">
        <v>65</v>
      </c>
      <c r="D163" t="s">
        <v>61</v>
      </c>
      <c r="E163" t="s">
        <v>51</v>
      </c>
      <c r="F163" t="s">
        <v>41</v>
      </c>
      <c r="G163">
        <v>2010</v>
      </c>
      <c r="H163">
        <v>882.4</v>
      </c>
      <c r="I163">
        <v>1054.5999999999999</v>
      </c>
      <c r="J163">
        <v>0.83671534230987998</v>
      </c>
    </row>
    <row r="164" spans="3:10" x14ac:dyDescent="0.2">
      <c r="C164" t="s">
        <v>65</v>
      </c>
      <c r="D164" t="s">
        <v>61</v>
      </c>
      <c r="E164" t="s">
        <v>51</v>
      </c>
      <c r="F164" t="s">
        <v>42</v>
      </c>
      <c r="G164">
        <v>2010</v>
      </c>
      <c r="H164">
        <v>775.1</v>
      </c>
      <c r="I164">
        <v>1054.5999999999999</v>
      </c>
      <c r="J164">
        <v>0.73497060496870903</v>
      </c>
    </row>
    <row r="165" spans="3:10" x14ac:dyDescent="0.2">
      <c r="C165" t="s">
        <v>65</v>
      </c>
      <c r="D165" t="s">
        <v>61</v>
      </c>
      <c r="E165" t="s">
        <v>51</v>
      </c>
      <c r="F165" t="s">
        <v>43</v>
      </c>
      <c r="G165">
        <v>2010</v>
      </c>
      <c r="H165">
        <v>1054.5999999999999</v>
      </c>
      <c r="I165">
        <v>1054.5999999999999</v>
      </c>
      <c r="J165">
        <v>1</v>
      </c>
    </row>
    <row r="166" spans="3:10" x14ac:dyDescent="0.2">
      <c r="C166" t="s">
        <v>65</v>
      </c>
      <c r="D166" t="s">
        <v>61</v>
      </c>
      <c r="E166" t="s">
        <v>51</v>
      </c>
      <c r="F166" t="s">
        <v>60</v>
      </c>
      <c r="G166">
        <v>2010</v>
      </c>
      <c r="H166">
        <v>957.66666666666697</v>
      </c>
      <c r="I166">
        <v>1054.5999999999999</v>
      </c>
      <c r="J166">
        <v>0.90808521398318498</v>
      </c>
    </row>
    <row r="167" spans="3:10" x14ac:dyDescent="0.2">
      <c r="C167" t="s">
        <v>65</v>
      </c>
      <c r="D167" t="s">
        <v>59</v>
      </c>
      <c r="E167" t="s">
        <v>52</v>
      </c>
      <c r="F167" t="s">
        <v>12</v>
      </c>
      <c r="G167">
        <v>2010</v>
      </c>
      <c r="H167">
        <v>0</v>
      </c>
      <c r="I167">
        <v>0</v>
      </c>
      <c r="J167">
        <v>0</v>
      </c>
    </row>
    <row r="168" spans="3:10" x14ac:dyDescent="0.2">
      <c r="C168" t="s">
        <v>65</v>
      </c>
      <c r="D168" t="s">
        <v>59</v>
      </c>
      <c r="E168" t="s">
        <v>52</v>
      </c>
      <c r="F168" t="s">
        <v>16</v>
      </c>
      <c r="G168">
        <v>2010</v>
      </c>
      <c r="H168">
        <v>0</v>
      </c>
      <c r="I168">
        <v>0</v>
      </c>
      <c r="J168">
        <v>0</v>
      </c>
    </row>
    <row r="169" spans="3:10" x14ac:dyDescent="0.2">
      <c r="C169" t="s">
        <v>65</v>
      </c>
      <c r="D169" t="s">
        <v>59</v>
      </c>
      <c r="E169" t="s">
        <v>52</v>
      </c>
      <c r="F169" t="s">
        <v>17</v>
      </c>
      <c r="G169">
        <v>2010</v>
      </c>
      <c r="H169">
        <v>0</v>
      </c>
      <c r="I169">
        <v>0</v>
      </c>
      <c r="J169">
        <v>0</v>
      </c>
    </row>
    <row r="170" spans="3:10" x14ac:dyDescent="0.2">
      <c r="C170" t="s">
        <v>65</v>
      </c>
      <c r="D170" t="s">
        <v>59</v>
      </c>
      <c r="E170" t="s">
        <v>52</v>
      </c>
      <c r="F170" t="s">
        <v>19</v>
      </c>
      <c r="G170">
        <v>2010</v>
      </c>
      <c r="H170">
        <v>0</v>
      </c>
      <c r="I170">
        <v>0</v>
      </c>
      <c r="J170">
        <v>0</v>
      </c>
    </row>
    <row r="171" spans="3:10" x14ac:dyDescent="0.2">
      <c r="C171" t="s">
        <v>65</v>
      </c>
      <c r="D171" t="s">
        <v>59</v>
      </c>
      <c r="E171" t="s">
        <v>52</v>
      </c>
      <c r="F171" t="s">
        <v>20</v>
      </c>
      <c r="G171">
        <v>2010</v>
      </c>
      <c r="H171">
        <v>0</v>
      </c>
      <c r="I171">
        <v>0</v>
      </c>
      <c r="J171">
        <v>0</v>
      </c>
    </row>
    <row r="172" spans="3:10" x14ac:dyDescent="0.2">
      <c r="C172" t="s">
        <v>65</v>
      </c>
      <c r="D172" t="s">
        <v>59</v>
      </c>
      <c r="E172" t="s">
        <v>52</v>
      </c>
      <c r="F172" t="s">
        <v>21</v>
      </c>
      <c r="G172">
        <v>2010</v>
      </c>
      <c r="H172">
        <v>0</v>
      </c>
      <c r="I172">
        <v>0</v>
      </c>
      <c r="J172">
        <v>0</v>
      </c>
    </row>
    <row r="173" spans="3:10" x14ac:dyDescent="0.2">
      <c r="C173" t="s">
        <v>65</v>
      </c>
      <c r="D173" t="s">
        <v>59</v>
      </c>
      <c r="E173" t="s">
        <v>52</v>
      </c>
      <c r="F173" t="s">
        <v>23</v>
      </c>
      <c r="G173">
        <v>2010</v>
      </c>
      <c r="H173">
        <v>0</v>
      </c>
      <c r="I173">
        <v>0</v>
      </c>
      <c r="J173">
        <v>0</v>
      </c>
    </row>
    <row r="174" spans="3:10" x14ac:dyDescent="0.2">
      <c r="C174" t="s">
        <v>65</v>
      </c>
      <c r="D174" t="s">
        <v>59</v>
      </c>
      <c r="E174" t="s">
        <v>52</v>
      </c>
      <c r="F174" t="s">
        <v>24</v>
      </c>
      <c r="G174">
        <v>2010</v>
      </c>
      <c r="H174">
        <v>0</v>
      </c>
      <c r="I174">
        <v>0</v>
      </c>
      <c r="J174">
        <v>0</v>
      </c>
    </row>
    <row r="175" spans="3:10" x14ac:dyDescent="0.2">
      <c r="C175" t="s">
        <v>65</v>
      </c>
      <c r="D175" t="s">
        <v>59</v>
      </c>
      <c r="E175" t="s">
        <v>52</v>
      </c>
      <c r="F175" t="s">
        <v>25</v>
      </c>
      <c r="G175">
        <v>2010</v>
      </c>
      <c r="H175">
        <v>0</v>
      </c>
      <c r="I175">
        <v>0</v>
      </c>
      <c r="J175">
        <v>0</v>
      </c>
    </row>
    <row r="176" spans="3:10" x14ac:dyDescent="0.2">
      <c r="C176" t="s">
        <v>65</v>
      </c>
      <c r="D176" t="s">
        <v>59</v>
      </c>
      <c r="E176" t="s">
        <v>52</v>
      </c>
      <c r="F176" t="s">
        <v>26</v>
      </c>
      <c r="G176">
        <v>2010</v>
      </c>
      <c r="H176">
        <v>0</v>
      </c>
      <c r="I176">
        <v>0</v>
      </c>
      <c r="J176">
        <v>0</v>
      </c>
    </row>
    <row r="177" spans="3:10" x14ac:dyDescent="0.2">
      <c r="C177" t="s">
        <v>65</v>
      </c>
      <c r="D177" t="s">
        <v>59</v>
      </c>
      <c r="E177" t="s">
        <v>52</v>
      </c>
      <c r="F177" t="s">
        <v>27</v>
      </c>
      <c r="G177">
        <v>2010</v>
      </c>
      <c r="H177">
        <v>0</v>
      </c>
      <c r="I177">
        <v>0</v>
      </c>
      <c r="J177">
        <v>0</v>
      </c>
    </row>
    <row r="178" spans="3:10" x14ac:dyDescent="0.2">
      <c r="C178" t="s">
        <v>65</v>
      </c>
      <c r="D178" t="s">
        <v>59</v>
      </c>
      <c r="E178" t="s">
        <v>52</v>
      </c>
      <c r="F178" t="s">
        <v>28</v>
      </c>
      <c r="G178">
        <v>2010</v>
      </c>
      <c r="H178">
        <v>0</v>
      </c>
      <c r="I178">
        <v>0</v>
      </c>
      <c r="J178">
        <v>0</v>
      </c>
    </row>
    <row r="179" spans="3:10" x14ac:dyDescent="0.2">
      <c r="C179" t="s">
        <v>65</v>
      </c>
      <c r="D179" t="s">
        <v>59</v>
      </c>
      <c r="E179" t="s">
        <v>52</v>
      </c>
      <c r="F179" t="s">
        <v>29</v>
      </c>
      <c r="G179">
        <v>2010</v>
      </c>
      <c r="H179">
        <v>0</v>
      </c>
      <c r="I179">
        <v>0</v>
      </c>
      <c r="J179">
        <v>0</v>
      </c>
    </row>
    <row r="180" spans="3:10" x14ac:dyDescent="0.2">
      <c r="C180" t="s">
        <v>65</v>
      </c>
      <c r="D180" t="s">
        <v>59</v>
      </c>
      <c r="E180" t="s">
        <v>52</v>
      </c>
      <c r="F180" t="s">
        <v>31</v>
      </c>
      <c r="G180">
        <v>2010</v>
      </c>
      <c r="H180">
        <v>0</v>
      </c>
      <c r="I180">
        <v>0</v>
      </c>
      <c r="J180">
        <v>0</v>
      </c>
    </row>
    <row r="181" spans="3:10" x14ac:dyDescent="0.2">
      <c r="C181" t="s">
        <v>65</v>
      </c>
      <c r="D181" t="s">
        <v>59</v>
      </c>
      <c r="E181" t="s">
        <v>52</v>
      </c>
      <c r="F181" t="s">
        <v>32</v>
      </c>
      <c r="G181">
        <v>2010</v>
      </c>
      <c r="H181">
        <v>0</v>
      </c>
      <c r="I181">
        <v>0</v>
      </c>
      <c r="J181">
        <v>0</v>
      </c>
    </row>
    <row r="182" spans="3:10" x14ac:dyDescent="0.2">
      <c r="C182" t="s">
        <v>65</v>
      </c>
      <c r="D182" t="s">
        <v>59</v>
      </c>
      <c r="E182" t="s">
        <v>52</v>
      </c>
      <c r="F182" t="s">
        <v>33</v>
      </c>
      <c r="G182">
        <v>2010</v>
      </c>
      <c r="H182">
        <v>0</v>
      </c>
      <c r="I182">
        <v>0</v>
      </c>
      <c r="J182">
        <v>0</v>
      </c>
    </row>
    <row r="183" spans="3:10" x14ac:dyDescent="0.2">
      <c r="C183" t="s">
        <v>65</v>
      </c>
      <c r="D183" t="s">
        <v>59</v>
      </c>
      <c r="E183" t="s">
        <v>52</v>
      </c>
      <c r="F183" t="s">
        <v>34</v>
      </c>
      <c r="G183">
        <v>2010</v>
      </c>
      <c r="H183">
        <v>0</v>
      </c>
      <c r="I183">
        <v>0</v>
      </c>
      <c r="J183">
        <v>0</v>
      </c>
    </row>
    <row r="184" spans="3:10" x14ac:dyDescent="0.2">
      <c r="C184" t="s">
        <v>65</v>
      </c>
      <c r="D184" t="s">
        <v>59</v>
      </c>
      <c r="E184" t="s">
        <v>52</v>
      </c>
      <c r="F184" t="s">
        <v>35</v>
      </c>
      <c r="G184">
        <v>2010</v>
      </c>
      <c r="H184">
        <v>0</v>
      </c>
      <c r="I184">
        <v>0</v>
      </c>
      <c r="J184">
        <v>0</v>
      </c>
    </row>
    <row r="185" spans="3:10" x14ac:dyDescent="0.2">
      <c r="C185" t="s">
        <v>65</v>
      </c>
      <c r="D185" t="s">
        <v>59</v>
      </c>
      <c r="E185" t="s">
        <v>52</v>
      </c>
      <c r="F185" t="s">
        <v>36</v>
      </c>
      <c r="G185">
        <v>2010</v>
      </c>
      <c r="H185">
        <v>0</v>
      </c>
      <c r="I185">
        <v>0</v>
      </c>
      <c r="J185">
        <v>0</v>
      </c>
    </row>
    <row r="186" spans="3:10" x14ac:dyDescent="0.2">
      <c r="C186" t="s">
        <v>65</v>
      </c>
      <c r="D186" t="s">
        <v>59</v>
      </c>
      <c r="E186" t="s">
        <v>52</v>
      </c>
      <c r="F186" t="s">
        <v>37</v>
      </c>
      <c r="G186">
        <v>2010</v>
      </c>
      <c r="H186">
        <v>0</v>
      </c>
      <c r="I186">
        <v>0</v>
      </c>
      <c r="J186">
        <v>0</v>
      </c>
    </row>
    <row r="187" spans="3:10" x14ac:dyDescent="0.2">
      <c r="C187" t="s">
        <v>65</v>
      </c>
      <c r="D187" t="s">
        <v>59</v>
      </c>
      <c r="E187" t="s">
        <v>52</v>
      </c>
      <c r="F187" t="s">
        <v>38</v>
      </c>
      <c r="G187">
        <v>2010</v>
      </c>
      <c r="H187">
        <v>0</v>
      </c>
      <c r="I187">
        <v>0</v>
      </c>
      <c r="J187">
        <v>0</v>
      </c>
    </row>
    <row r="188" spans="3:10" x14ac:dyDescent="0.2">
      <c r="C188" t="s">
        <v>65</v>
      </c>
      <c r="D188" t="s">
        <v>59</v>
      </c>
      <c r="E188" t="s">
        <v>52</v>
      </c>
      <c r="F188" t="s">
        <v>39</v>
      </c>
      <c r="G188">
        <v>2010</v>
      </c>
      <c r="H188">
        <v>0</v>
      </c>
      <c r="I188">
        <v>0</v>
      </c>
      <c r="J188">
        <v>0</v>
      </c>
    </row>
    <row r="189" spans="3:10" x14ac:dyDescent="0.2">
      <c r="C189" t="s">
        <v>65</v>
      </c>
      <c r="D189" t="s">
        <v>59</v>
      </c>
      <c r="E189" t="s">
        <v>52</v>
      </c>
      <c r="F189" t="s">
        <v>40</v>
      </c>
      <c r="G189">
        <v>2010</v>
      </c>
      <c r="H189">
        <v>0</v>
      </c>
      <c r="I189">
        <v>0</v>
      </c>
      <c r="J189">
        <v>0</v>
      </c>
    </row>
    <row r="190" spans="3:10" x14ac:dyDescent="0.2">
      <c r="C190" t="s">
        <v>65</v>
      </c>
      <c r="D190" t="s">
        <v>59</v>
      </c>
      <c r="E190" t="s">
        <v>52</v>
      </c>
      <c r="F190" t="s">
        <v>41</v>
      </c>
      <c r="G190">
        <v>2010</v>
      </c>
      <c r="H190">
        <v>0</v>
      </c>
      <c r="I190">
        <v>0</v>
      </c>
      <c r="J190">
        <v>0</v>
      </c>
    </row>
    <row r="191" spans="3:10" x14ac:dyDescent="0.2">
      <c r="C191" t="s">
        <v>65</v>
      </c>
      <c r="D191" t="s">
        <v>59</v>
      </c>
      <c r="E191" t="s">
        <v>52</v>
      </c>
      <c r="F191" t="s">
        <v>42</v>
      </c>
      <c r="G191">
        <v>2010</v>
      </c>
      <c r="H191">
        <v>0</v>
      </c>
      <c r="I191">
        <v>0</v>
      </c>
      <c r="J191">
        <v>0</v>
      </c>
    </row>
    <row r="192" spans="3:10" x14ac:dyDescent="0.2">
      <c r="C192" t="s">
        <v>65</v>
      </c>
      <c r="D192" t="s">
        <v>59</v>
      </c>
      <c r="E192" t="s">
        <v>52</v>
      </c>
      <c r="F192" t="s">
        <v>43</v>
      </c>
      <c r="G192">
        <v>2010</v>
      </c>
      <c r="H192">
        <v>0</v>
      </c>
      <c r="I192">
        <v>0</v>
      </c>
      <c r="J192">
        <v>0</v>
      </c>
    </row>
    <row r="193" spans="3:10" x14ac:dyDescent="0.2">
      <c r="C193" t="s">
        <v>65</v>
      </c>
      <c r="D193" t="s">
        <v>59</v>
      </c>
      <c r="E193" t="s">
        <v>52</v>
      </c>
      <c r="F193" t="s">
        <v>60</v>
      </c>
      <c r="G193">
        <v>2010</v>
      </c>
      <c r="H193">
        <v>0</v>
      </c>
      <c r="I193">
        <v>0</v>
      </c>
      <c r="J193">
        <v>0</v>
      </c>
    </row>
    <row r="194" spans="3:10" x14ac:dyDescent="0.2">
      <c r="C194" t="s">
        <v>65</v>
      </c>
      <c r="D194" t="s">
        <v>61</v>
      </c>
      <c r="E194" t="s">
        <v>52</v>
      </c>
      <c r="F194" t="s">
        <v>12</v>
      </c>
      <c r="G194">
        <v>2010</v>
      </c>
      <c r="H194">
        <v>0</v>
      </c>
      <c r="I194">
        <v>0</v>
      </c>
      <c r="J194">
        <v>0</v>
      </c>
    </row>
    <row r="195" spans="3:10" x14ac:dyDescent="0.2">
      <c r="C195" t="s">
        <v>65</v>
      </c>
      <c r="D195" t="s">
        <v>61</v>
      </c>
      <c r="E195" t="s">
        <v>52</v>
      </c>
      <c r="F195" t="s">
        <v>16</v>
      </c>
      <c r="G195">
        <v>2010</v>
      </c>
      <c r="H195">
        <v>0</v>
      </c>
      <c r="I195">
        <v>0</v>
      </c>
      <c r="J195">
        <v>0</v>
      </c>
    </row>
    <row r="196" spans="3:10" x14ac:dyDescent="0.2">
      <c r="C196" t="s">
        <v>65</v>
      </c>
      <c r="D196" t="s">
        <v>61</v>
      </c>
      <c r="E196" t="s">
        <v>52</v>
      </c>
      <c r="F196" t="s">
        <v>17</v>
      </c>
      <c r="G196">
        <v>2010</v>
      </c>
      <c r="H196">
        <v>0</v>
      </c>
      <c r="I196">
        <v>0</v>
      </c>
      <c r="J196">
        <v>0</v>
      </c>
    </row>
    <row r="197" spans="3:10" x14ac:dyDescent="0.2">
      <c r="C197" t="s">
        <v>65</v>
      </c>
      <c r="D197" t="s">
        <v>61</v>
      </c>
      <c r="E197" t="s">
        <v>52</v>
      </c>
      <c r="F197" t="s">
        <v>19</v>
      </c>
      <c r="G197">
        <v>2010</v>
      </c>
      <c r="H197">
        <v>0</v>
      </c>
      <c r="I197">
        <v>0</v>
      </c>
      <c r="J197">
        <v>0</v>
      </c>
    </row>
    <row r="198" spans="3:10" x14ac:dyDescent="0.2">
      <c r="C198" t="s">
        <v>65</v>
      </c>
      <c r="D198" t="s">
        <v>61</v>
      </c>
      <c r="E198" t="s">
        <v>52</v>
      </c>
      <c r="F198" t="s">
        <v>20</v>
      </c>
      <c r="G198">
        <v>2010</v>
      </c>
      <c r="H198">
        <v>0</v>
      </c>
      <c r="I198">
        <v>0</v>
      </c>
      <c r="J198">
        <v>0</v>
      </c>
    </row>
    <row r="199" spans="3:10" x14ac:dyDescent="0.2">
      <c r="C199" t="s">
        <v>65</v>
      </c>
      <c r="D199" t="s">
        <v>61</v>
      </c>
      <c r="E199" t="s">
        <v>52</v>
      </c>
      <c r="F199" t="s">
        <v>21</v>
      </c>
      <c r="G199">
        <v>2010</v>
      </c>
      <c r="H199">
        <v>0</v>
      </c>
      <c r="I199">
        <v>0</v>
      </c>
      <c r="J199">
        <v>0</v>
      </c>
    </row>
    <row r="200" spans="3:10" x14ac:dyDescent="0.2">
      <c r="C200" t="s">
        <v>65</v>
      </c>
      <c r="D200" t="s">
        <v>61</v>
      </c>
      <c r="E200" t="s">
        <v>52</v>
      </c>
      <c r="F200" t="s">
        <v>23</v>
      </c>
      <c r="G200">
        <v>2010</v>
      </c>
      <c r="H200">
        <v>0</v>
      </c>
      <c r="I200">
        <v>0</v>
      </c>
      <c r="J200">
        <v>0</v>
      </c>
    </row>
    <row r="201" spans="3:10" x14ac:dyDescent="0.2">
      <c r="C201" t="s">
        <v>65</v>
      </c>
      <c r="D201" t="s">
        <v>61</v>
      </c>
      <c r="E201" t="s">
        <v>52</v>
      </c>
      <c r="F201" t="s">
        <v>24</v>
      </c>
      <c r="G201">
        <v>2010</v>
      </c>
      <c r="H201">
        <v>0</v>
      </c>
      <c r="I201">
        <v>0</v>
      </c>
      <c r="J201">
        <v>0</v>
      </c>
    </row>
    <row r="202" spans="3:10" x14ac:dyDescent="0.2">
      <c r="C202" t="s">
        <v>65</v>
      </c>
      <c r="D202" t="s">
        <v>61</v>
      </c>
      <c r="E202" t="s">
        <v>52</v>
      </c>
      <c r="F202" t="s">
        <v>25</v>
      </c>
      <c r="G202">
        <v>2010</v>
      </c>
      <c r="H202">
        <v>0</v>
      </c>
      <c r="I202">
        <v>0</v>
      </c>
      <c r="J202">
        <v>0</v>
      </c>
    </row>
    <row r="203" spans="3:10" x14ac:dyDescent="0.2">
      <c r="C203" t="s">
        <v>65</v>
      </c>
      <c r="D203" t="s">
        <v>61</v>
      </c>
      <c r="E203" t="s">
        <v>52</v>
      </c>
      <c r="F203" t="s">
        <v>26</v>
      </c>
      <c r="G203">
        <v>2010</v>
      </c>
      <c r="H203">
        <v>0</v>
      </c>
      <c r="I203">
        <v>0</v>
      </c>
      <c r="J203">
        <v>0</v>
      </c>
    </row>
    <row r="204" spans="3:10" x14ac:dyDescent="0.2">
      <c r="C204" t="s">
        <v>65</v>
      </c>
      <c r="D204" t="s">
        <v>61</v>
      </c>
      <c r="E204" t="s">
        <v>52</v>
      </c>
      <c r="F204" t="s">
        <v>27</v>
      </c>
      <c r="G204">
        <v>2010</v>
      </c>
      <c r="H204">
        <v>0</v>
      </c>
      <c r="I204">
        <v>0</v>
      </c>
      <c r="J204">
        <v>0</v>
      </c>
    </row>
    <row r="205" spans="3:10" x14ac:dyDescent="0.2">
      <c r="C205" t="s">
        <v>65</v>
      </c>
      <c r="D205" t="s">
        <v>61</v>
      </c>
      <c r="E205" t="s">
        <v>52</v>
      </c>
      <c r="F205" t="s">
        <v>28</v>
      </c>
      <c r="G205">
        <v>2010</v>
      </c>
      <c r="H205">
        <v>0</v>
      </c>
      <c r="I205">
        <v>0</v>
      </c>
      <c r="J205">
        <v>0</v>
      </c>
    </row>
    <row r="206" spans="3:10" x14ac:dyDescent="0.2">
      <c r="C206" t="s">
        <v>65</v>
      </c>
      <c r="D206" t="s">
        <v>61</v>
      </c>
      <c r="E206" t="s">
        <v>52</v>
      </c>
      <c r="F206" t="s">
        <v>29</v>
      </c>
      <c r="G206">
        <v>2010</v>
      </c>
      <c r="H206">
        <v>0</v>
      </c>
      <c r="I206">
        <v>0</v>
      </c>
      <c r="J206">
        <v>0</v>
      </c>
    </row>
    <row r="207" spans="3:10" x14ac:dyDescent="0.2">
      <c r="C207" t="s">
        <v>65</v>
      </c>
      <c r="D207" t="s">
        <v>61</v>
      </c>
      <c r="E207" t="s">
        <v>52</v>
      </c>
      <c r="F207" t="s">
        <v>31</v>
      </c>
      <c r="G207">
        <v>2010</v>
      </c>
      <c r="H207">
        <v>0</v>
      </c>
      <c r="I207">
        <v>0</v>
      </c>
      <c r="J207">
        <v>0</v>
      </c>
    </row>
    <row r="208" spans="3:10" x14ac:dyDescent="0.2">
      <c r="C208" t="s">
        <v>65</v>
      </c>
      <c r="D208" t="s">
        <v>61</v>
      </c>
      <c r="E208" t="s">
        <v>52</v>
      </c>
      <c r="F208" t="s">
        <v>32</v>
      </c>
      <c r="G208">
        <v>2010</v>
      </c>
      <c r="H208">
        <v>0</v>
      </c>
      <c r="I208">
        <v>0</v>
      </c>
      <c r="J208">
        <v>0</v>
      </c>
    </row>
    <row r="209" spans="3:10" x14ac:dyDescent="0.2">
      <c r="C209" t="s">
        <v>65</v>
      </c>
      <c r="D209" t="s">
        <v>61</v>
      </c>
      <c r="E209" t="s">
        <v>52</v>
      </c>
      <c r="F209" t="s">
        <v>33</v>
      </c>
      <c r="G209">
        <v>2010</v>
      </c>
      <c r="H209">
        <v>0</v>
      </c>
      <c r="I209">
        <v>0</v>
      </c>
      <c r="J209">
        <v>0</v>
      </c>
    </row>
    <row r="210" spans="3:10" x14ac:dyDescent="0.2">
      <c r="C210" t="s">
        <v>65</v>
      </c>
      <c r="D210" t="s">
        <v>61</v>
      </c>
      <c r="E210" t="s">
        <v>52</v>
      </c>
      <c r="F210" t="s">
        <v>34</v>
      </c>
      <c r="G210">
        <v>2010</v>
      </c>
      <c r="H210">
        <v>0</v>
      </c>
      <c r="I210">
        <v>0</v>
      </c>
      <c r="J210">
        <v>0</v>
      </c>
    </row>
    <row r="211" spans="3:10" x14ac:dyDescent="0.2">
      <c r="C211" t="s">
        <v>65</v>
      </c>
      <c r="D211" t="s">
        <v>61</v>
      </c>
      <c r="E211" t="s">
        <v>52</v>
      </c>
      <c r="F211" t="s">
        <v>35</v>
      </c>
      <c r="G211">
        <v>2010</v>
      </c>
      <c r="H211">
        <v>0</v>
      </c>
      <c r="I211">
        <v>0</v>
      </c>
      <c r="J211">
        <v>0</v>
      </c>
    </row>
    <row r="212" spans="3:10" x14ac:dyDescent="0.2">
      <c r="C212" t="s">
        <v>65</v>
      </c>
      <c r="D212" t="s">
        <v>61</v>
      </c>
      <c r="E212" t="s">
        <v>52</v>
      </c>
      <c r="F212" t="s">
        <v>36</v>
      </c>
      <c r="G212">
        <v>2010</v>
      </c>
      <c r="H212">
        <v>0</v>
      </c>
      <c r="I212">
        <v>0</v>
      </c>
      <c r="J212">
        <v>0</v>
      </c>
    </row>
    <row r="213" spans="3:10" x14ac:dyDescent="0.2">
      <c r="C213" t="s">
        <v>65</v>
      </c>
      <c r="D213" t="s">
        <v>61</v>
      </c>
      <c r="E213" t="s">
        <v>52</v>
      </c>
      <c r="F213" t="s">
        <v>37</v>
      </c>
      <c r="G213">
        <v>2010</v>
      </c>
      <c r="H213">
        <v>0</v>
      </c>
      <c r="I213">
        <v>0</v>
      </c>
      <c r="J213">
        <v>0</v>
      </c>
    </row>
    <row r="214" spans="3:10" x14ac:dyDescent="0.2">
      <c r="C214" t="s">
        <v>65</v>
      </c>
      <c r="D214" t="s">
        <v>61</v>
      </c>
      <c r="E214" t="s">
        <v>52</v>
      </c>
      <c r="F214" t="s">
        <v>38</v>
      </c>
      <c r="G214">
        <v>2010</v>
      </c>
      <c r="H214">
        <v>0</v>
      </c>
      <c r="I214">
        <v>0</v>
      </c>
      <c r="J214">
        <v>0</v>
      </c>
    </row>
    <row r="215" spans="3:10" x14ac:dyDescent="0.2">
      <c r="C215" t="s">
        <v>65</v>
      </c>
      <c r="D215" t="s">
        <v>61</v>
      </c>
      <c r="E215" t="s">
        <v>52</v>
      </c>
      <c r="F215" t="s">
        <v>39</v>
      </c>
      <c r="G215">
        <v>2010</v>
      </c>
      <c r="H215">
        <v>0</v>
      </c>
      <c r="I215">
        <v>0</v>
      </c>
      <c r="J215">
        <v>0</v>
      </c>
    </row>
    <row r="216" spans="3:10" x14ac:dyDescent="0.2">
      <c r="C216" t="s">
        <v>65</v>
      </c>
      <c r="D216" t="s">
        <v>61</v>
      </c>
      <c r="E216" t="s">
        <v>52</v>
      </c>
      <c r="F216" t="s">
        <v>40</v>
      </c>
      <c r="G216">
        <v>2010</v>
      </c>
      <c r="H216">
        <v>0</v>
      </c>
      <c r="I216">
        <v>0</v>
      </c>
      <c r="J216">
        <v>0</v>
      </c>
    </row>
    <row r="217" spans="3:10" x14ac:dyDescent="0.2">
      <c r="C217" t="s">
        <v>65</v>
      </c>
      <c r="D217" t="s">
        <v>61</v>
      </c>
      <c r="E217" t="s">
        <v>52</v>
      </c>
      <c r="F217" t="s">
        <v>41</v>
      </c>
      <c r="G217">
        <v>2010</v>
      </c>
      <c r="H217">
        <v>0</v>
      </c>
      <c r="I217">
        <v>0</v>
      </c>
      <c r="J217">
        <v>0</v>
      </c>
    </row>
    <row r="218" spans="3:10" x14ac:dyDescent="0.2">
      <c r="C218" t="s">
        <v>65</v>
      </c>
      <c r="D218" t="s">
        <v>61</v>
      </c>
      <c r="E218" t="s">
        <v>52</v>
      </c>
      <c r="F218" t="s">
        <v>42</v>
      </c>
      <c r="G218">
        <v>2010</v>
      </c>
      <c r="H218">
        <v>0</v>
      </c>
      <c r="I218">
        <v>0</v>
      </c>
      <c r="J218">
        <v>0</v>
      </c>
    </row>
    <row r="219" spans="3:10" x14ac:dyDescent="0.2">
      <c r="C219" t="s">
        <v>65</v>
      </c>
      <c r="D219" t="s">
        <v>61</v>
      </c>
      <c r="E219" t="s">
        <v>52</v>
      </c>
      <c r="F219" t="s">
        <v>43</v>
      </c>
      <c r="G219">
        <v>2010</v>
      </c>
      <c r="H219">
        <v>0</v>
      </c>
      <c r="I219">
        <v>0</v>
      </c>
      <c r="J219">
        <v>0</v>
      </c>
    </row>
    <row r="220" spans="3:10" x14ac:dyDescent="0.2">
      <c r="C220" t="s">
        <v>65</v>
      </c>
      <c r="D220" t="s">
        <v>61</v>
      </c>
      <c r="E220" t="s">
        <v>52</v>
      </c>
      <c r="F220" t="s">
        <v>60</v>
      </c>
      <c r="G220">
        <v>2010</v>
      </c>
      <c r="H220">
        <v>0</v>
      </c>
      <c r="I220">
        <v>0</v>
      </c>
      <c r="J220">
        <v>0</v>
      </c>
    </row>
    <row r="221" spans="3:10" x14ac:dyDescent="0.2">
      <c r="C221" t="s">
        <v>65</v>
      </c>
      <c r="D221" t="s">
        <v>59</v>
      </c>
      <c r="E221" t="s">
        <v>53</v>
      </c>
      <c r="F221" t="s">
        <v>12</v>
      </c>
      <c r="G221">
        <v>2010</v>
      </c>
      <c r="H221">
        <v>1971.3</v>
      </c>
      <c r="I221">
        <v>1405.2</v>
      </c>
      <c r="J221">
        <v>1.4028608027327101</v>
      </c>
    </row>
    <row r="222" spans="3:10" x14ac:dyDescent="0.2">
      <c r="C222" t="s">
        <v>65</v>
      </c>
      <c r="D222" t="s">
        <v>59</v>
      </c>
      <c r="E222" t="s">
        <v>53</v>
      </c>
      <c r="F222" t="s">
        <v>16</v>
      </c>
      <c r="G222">
        <v>2010</v>
      </c>
      <c r="H222">
        <v>1917.6</v>
      </c>
      <c r="I222">
        <v>1405.2</v>
      </c>
      <c r="J222">
        <v>1.3646456020495299</v>
      </c>
    </row>
    <row r="223" spans="3:10" x14ac:dyDescent="0.2">
      <c r="C223" t="s">
        <v>65</v>
      </c>
      <c r="D223" t="s">
        <v>59</v>
      </c>
      <c r="E223" t="s">
        <v>53</v>
      </c>
      <c r="F223" t="s">
        <v>17</v>
      </c>
      <c r="G223">
        <v>2010</v>
      </c>
      <c r="H223">
        <v>2054.9</v>
      </c>
      <c r="I223">
        <v>1405.2</v>
      </c>
      <c r="J223">
        <v>1.4623541132934801</v>
      </c>
    </row>
    <row r="224" spans="3:10" x14ac:dyDescent="0.2">
      <c r="C224" t="s">
        <v>65</v>
      </c>
      <c r="D224" t="s">
        <v>59</v>
      </c>
      <c r="E224" t="s">
        <v>53</v>
      </c>
      <c r="F224" t="s">
        <v>19</v>
      </c>
      <c r="G224">
        <v>2010</v>
      </c>
      <c r="H224">
        <v>1714.8</v>
      </c>
      <c r="I224">
        <v>1405.2</v>
      </c>
      <c r="J224">
        <v>1.2203245089667001</v>
      </c>
    </row>
    <row r="225" spans="3:10" x14ac:dyDescent="0.2">
      <c r="C225" t="s">
        <v>65</v>
      </c>
      <c r="D225" t="s">
        <v>59</v>
      </c>
      <c r="E225" t="s">
        <v>53</v>
      </c>
      <c r="F225" t="s">
        <v>20</v>
      </c>
      <c r="G225">
        <v>2010</v>
      </c>
      <c r="H225">
        <v>1753.7</v>
      </c>
      <c r="I225">
        <v>1405.2</v>
      </c>
      <c r="J225">
        <v>1.2480074010816999</v>
      </c>
    </row>
    <row r="226" spans="3:10" x14ac:dyDescent="0.2">
      <c r="C226" t="s">
        <v>65</v>
      </c>
      <c r="D226" t="s">
        <v>59</v>
      </c>
      <c r="E226" t="s">
        <v>53</v>
      </c>
      <c r="F226" t="s">
        <v>21</v>
      </c>
      <c r="G226">
        <v>2010</v>
      </c>
      <c r="H226">
        <v>1884.5</v>
      </c>
      <c r="I226">
        <v>1405.2</v>
      </c>
      <c r="J226">
        <v>1.3410902362653001</v>
      </c>
    </row>
    <row r="227" spans="3:10" x14ac:dyDescent="0.2">
      <c r="C227" t="s">
        <v>65</v>
      </c>
      <c r="D227" t="s">
        <v>59</v>
      </c>
      <c r="E227" t="s">
        <v>53</v>
      </c>
      <c r="F227" t="s">
        <v>23</v>
      </c>
      <c r="G227">
        <v>2010</v>
      </c>
      <c r="H227">
        <v>1196.5</v>
      </c>
      <c r="I227">
        <v>1405.2</v>
      </c>
      <c r="J227">
        <v>0.85148021633931104</v>
      </c>
    </row>
    <row r="228" spans="3:10" x14ac:dyDescent="0.2">
      <c r="C228" t="s">
        <v>65</v>
      </c>
      <c r="D228" t="s">
        <v>59</v>
      </c>
      <c r="E228" t="s">
        <v>53</v>
      </c>
      <c r="F228" t="s">
        <v>24</v>
      </c>
      <c r="G228">
        <v>2010</v>
      </c>
      <c r="H228">
        <v>1404.6</v>
      </c>
      <c r="I228">
        <v>1405.2</v>
      </c>
      <c r="J228">
        <v>0.99957301451750602</v>
      </c>
    </row>
    <row r="229" spans="3:10" x14ac:dyDescent="0.2">
      <c r="C229" t="s">
        <v>65</v>
      </c>
      <c r="D229" t="s">
        <v>59</v>
      </c>
      <c r="E229" t="s">
        <v>53</v>
      </c>
      <c r="F229" t="s">
        <v>25</v>
      </c>
      <c r="G229">
        <v>2010</v>
      </c>
      <c r="H229">
        <v>1314.6</v>
      </c>
      <c r="I229">
        <v>1405.2</v>
      </c>
      <c r="J229">
        <v>0.93552519214346697</v>
      </c>
    </row>
    <row r="230" spans="3:10" x14ac:dyDescent="0.2">
      <c r="C230" t="s">
        <v>65</v>
      </c>
      <c r="D230" t="s">
        <v>59</v>
      </c>
      <c r="E230" t="s">
        <v>53</v>
      </c>
      <c r="F230" t="s">
        <v>26</v>
      </c>
      <c r="G230">
        <v>2010</v>
      </c>
      <c r="H230">
        <v>1401.7</v>
      </c>
      <c r="I230">
        <v>1405.2</v>
      </c>
      <c r="J230">
        <v>0.99750925135212098</v>
      </c>
    </row>
    <row r="231" spans="3:10" x14ac:dyDescent="0.2">
      <c r="C231" t="s">
        <v>65</v>
      </c>
      <c r="D231" t="s">
        <v>59</v>
      </c>
      <c r="E231" t="s">
        <v>53</v>
      </c>
      <c r="F231" t="s">
        <v>27</v>
      </c>
      <c r="G231">
        <v>2010</v>
      </c>
      <c r="H231">
        <v>2011</v>
      </c>
      <c r="I231">
        <v>1405.2</v>
      </c>
      <c r="J231">
        <v>1.43111300882437</v>
      </c>
    </row>
    <row r="232" spans="3:10" x14ac:dyDescent="0.2">
      <c r="C232" t="s">
        <v>65</v>
      </c>
      <c r="D232" t="s">
        <v>59</v>
      </c>
      <c r="E232" t="s">
        <v>53</v>
      </c>
      <c r="F232" t="s">
        <v>28</v>
      </c>
      <c r="G232">
        <v>2010</v>
      </c>
      <c r="H232">
        <v>1293.5999999999999</v>
      </c>
      <c r="I232">
        <v>1405.2</v>
      </c>
      <c r="J232">
        <v>0.92058070025619099</v>
      </c>
    </row>
    <row r="233" spans="3:10" x14ac:dyDescent="0.2">
      <c r="C233" t="s">
        <v>65</v>
      </c>
      <c r="D233" t="s">
        <v>59</v>
      </c>
      <c r="E233" t="s">
        <v>53</v>
      </c>
      <c r="F233" t="s">
        <v>29</v>
      </c>
      <c r="G233">
        <v>2010</v>
      </c>
      <c r="H233">
        <v>1080</v>
      </c>
      <c r="I233">
        <v>1405.2</v>
      </c>
      <c r="J233">
        <v>0.76857386848847098</v>
      </c>
    </row>
    <row r="234" spans="3:10" x14ac:dyDescent="0.2">
      <c r="C234" t="s">
        <v>65</v>
      </c>
      <c r="D234" t="s">
        <v>59</v>
      </c>
      <c r="E234" t="s">
        <v>53</v>
      </c>
      <c r="F234" t="s">
        <v>31</v>
      </c>
      <c r="G234">
        <v>2010</v>
      </c>
      <c r="H234">
        <v>1311.8</v>
      </c>
      <c r="I234">
        <v>1405.2</v>
      </c>
      <c r="J234">
        <v>0.93353259322516402</v>
      </c>
    </row>
    <row r="235" spans="3:10" x14ac:dyDescent="0.2">
      <c r="C235" t="s">
        <v>65</v>
      </c>
      <c r="D235" t="s">
        <v>59</v>
      </c>
      <c r="E235" t="s">
        <v>53</v>
      </c>
      <c r="F235" t="s">
        <v>32</v>
      </c>
      <c r="G235">
        <v>2010</v>
      </c>
      <c r="H235">
        <v>1212</v>
      </c>
      <c r="I235">
        <v>1405.2</v>
      </c>
      <c r="J235">
        <v>0.86251067463706199</v>
      </c>
    </row>
    <row r="236" spans="3:10" x14ac:dyDescent="0.2">
      <c r="C236" t="s">
        <v>65</v>
      </c>
      <c r="D236" t="s">
        <v>59</v>
      </c>
      <c r="E236" t="s">
        <v>53</v>
      </c>
      <c r="F236" t="s">
        <v>33</v>
      </c>
      <c r="G236">
        <v>2010</v>
      </c>
      <c r="H236">
        <v>1590.5</v>
      </c>
      <c r="I236">
        <v>1405.2</v>
      </c>
      <c r="J236">
        <v>1.13186734984344</v>
      </c>
    </row>
    <row r="237" spans="3:10" x14ac:dyDescent="0.2">
      <c r="C237" t="s">
        <v>65</v>
      </c>
      <c r="D237" t="s">
        <v>59</v>
      </c>
      <c r="E237" t="s">
        <v>53</v>
      </c>
      <c r="F237" t="s">
        <v>34</v>
      </c>
      <c r="G237">
        <v>2010</v>
      </c>
      <c r="H237">
        <v>1502.4</v>
      </c>
      <c r="I237">
        <v>1405.2</v>
      </c>
      <c r="J237">
        <v>1.0691716481639599</v>
      </c>
    </row>
    <row r="238" spans="3:10" x14ac:dyDescent="0.2">
      <c r="C238" t="s">
        <v>65</v>
      </c>
      <c r="D238" t="s">
        <v>59</v>
      </c>
      <c r="E238" t="s">
        <v>53</v>
      </c>
      <c r="F238" t="s">
        <v>35</v>
      </c>
      <c r="G238">
        <v>2010</v>
      </c>
      <c r="H238">
        <v>2177.4</v>
      </c>
      <c r="I238">
        <v>1405.2</v>
      </c>
      <c r="J238">
        <v>1.5495303159692599</v>
      </c>
    </row>
    <row r="239" spans="3:10" x14ac:dyDescent="0.2">
      <c r="C239" t="s">
        <v>65</v>
      </c>
      <c r="D239" t="s">
        <v>59</v>
      </c>
      <c r="E239" t="s">
        <v>53</v>
      </c>
      <c r="F239" t="s">
        <v>36</v>
      </c>
      <c r="G239">
        <v>2010</v>
      </c>
      <c r="H239">
        <v>1271.5999999999999</v>
      </c>
      <c r="I239">
        <v>1405.2</v>
      </c>
      <c r="J239">
        <v>0.904924565898093</v>
      </c>
    </row>
    <row r="240" spans="3:10" x14ac:dyDescent="0.2">
      <c r="C240" t="s">
        <v>65</v>
      </c>
      <c r="D240" t="s">
        <v>59</v>
      </c>
      <c r="E240" t="s">
        <v>53</v>
      </c>
      <c r="F240" t="s">
        <v>37</v>
      </c>
      <c r="G240">
        <v>2010</v>
      </c>
      <c r="H240">
        <v>1070.5999999999999</v>
      </c>
      <c r="I240">
        <v>1405.2</v>
      </c>
      <c r="J240">
        <v>0.76188442926273803</v>
      </c>
    </row>
    <row r="241" spans="3:10" x14ac:dyDescent="0.2">
      <c r="C241" t="s">
        <v>65</v>
      </c>
      <c r="D241" t="s">
        <v>59</v>
      </c>
      <c r="E241" t="s">
        <v>53</v>
      </c>
      <c r="F241" t="s">
        <v>38</v>
      </c>
      <c r="G241">
        <v>2010</v>
      </c>
      <c r="H241">
        <v>991.2</v>
      </c>
      <c r="I241">
        <v>1405.2</v>
      </c>
      <c r="J241">
        <v>0.705380017079419</v>
      </c>
    </row>
    <row r="242" spans="3:10" x14ac:dyDescent="0.2">
      <c r="C242" t="s">
        <v>65</v>
      </c>
      <c r="D242" t="s">
        <v>59</v>
      </c>
      <c r="E242" t="s">
        <v>53</v>
      </c>
      <c r="F242" t="s">
        <v>39</v>
      </c>
      <c r="G242">
        <v>2010</v>
      </c>
      <c r="H242">
        <v>1123.9000000000001</v>
      </c>
      <c r="I242">
        <v>1405.2</v>
      </c>
      <c r="J242">
        <v>0.79981497295758597</v>
      </c>
    </row>
    <row r="243" spans="3:10" x14ac:dyDescent="0.2">
      <c r="C243" t="s">
        <v>65</v>
      </c>
      <c r="D243" t="s">
        <v>59</v>
      </c>
      <c r="E243" t="s">
        <v>53</v>
      </c>
      <c r="F243" t="s">
        <v>40</v>
      </c>
      <c r="G243">
        <v>2010</v>
      </c>
      <c r="H243">
        <v>1106.0999999999999</v>
      </c>
      <c r="I243">
        <v>1405.2</v>
      </c>
      <c r="J243">
        <v>0.78714773697694296</v>
      </c>
    </row>
    <row r="244" spans="3:10" x14ac:dyDescent="0.2">
      <c r="C244" t="s">
        <v>65</v>
      </c>
      <c r="D244" t="s">
        <v>59</v>
      </c>
      <c r="E244" t="s">
        <v>53</v>
      </c>
      <c r="F244" t="s">
        <v>41</v>
      </c>
      <c r="G244">
        <v>2010</v>
      </c>
      <c r="H244">
        <v>1122.5999999999999</v>
      </c>
      <c r="I244">
        <v>1405.2</v>
      </c>
      <c r="J244">
        <v>0.79888983774551703</v>
      </c>
    </row>
    <row r="245" spans="3:10" x14ac:dyDescent="0.2">
      <c r="C245" t="s">
        <v>65</v>
      </c>
      <c r="D245" t="s">
        <v>59</v>
      </c>
      <c r="E245" t="s">
        <v>53</v>
      </c>
      <c r="F245" t="s">
        <v>42</v>
      </c>
      <c r="G245">
        <v>2010</v>
      </c>
      <c r="H245">
        <v>973.6</v>
      </c>
      <c r="I245">
        <v>1405.2</v>
      </c>
      <c r="J245">
        <v>0.69285510959294005</v>
      </c>
    </row>
    <row r="246" spans="3:10" x14ac:dyDescent="0.2">
      <c r="C246" t="s">
        <v>65</v>
      </c>
      <c r="D246" t="s">
        <v>59</v>
      </c>
      <c r="E246" t="s">
        <v>53</v>
      </c>
      <c r="F246" t="s">
        <v>43</v>
      </c>
      <c r="G246">
        <v>2010</v>
      </c>
      <c r="H246">
        <v>1405.2</v>
      </c>
      <c r="I246">
        <v>1405.2</v>
      </c>
      <c r="J246">
        <v>1</v>
      </c>
    </row>
    <row r="247" spans="3:10" x14ac:dyDescent="0.2">
      <c r="C247" t="s">
        <v>65</v>
      </c>
      <c r="D247" t="s">
        <v>59</v>
      </c>
      <c r="E247" t="s">
        <v>53</v>
      </c>
      <c r="F247" t="s">
        <v>60</v>
      </c>
      <c r="G247">
        <v>2010</v>
      </c>
      <c r="H247">
        <v>1237</v>
      </c>
      <c r="I247">
        <v>1405.2</v>
      </c>
      <c r="J247">
        <v>0.88030173640762899</v>
      </c>
    </row>
    <row r="248" spans="3:10" x14ac:dyDescent="0.2">
      <c r="C248" t="s">
        <v>65</v>
      </c>
      <c r="D248" t="s">
        <v>61</v>
      </c>
      <c r="E248" t="s">
        <v>53</v>
      </c>
      <c r="F248" t="s">
        <v>12</v>
      </c>
      <c r="G248">
        <v>2010</v>
      </c>
      <c r="H248">
        <v>1862.8</v>
      </c>
      <c r="I248">
        <v>1274.8</v>
      </c>
      <c r="J248">
        <v>1.46124882334484</v>
      </c>
    </row>
    <row r="249" spans="3:10" x14ac:dyDescent="0.2">
      <c r="C249" t="s">
        <v>65</v>
      </c>
      <c r="D249" t="s">
        <v>61</v>
      </c>
      <c r="E249" t="s">
        <v>53</v>
      </c>
      <c r="F249" t="s">
        <v>16</v>
      </c>
      <c r="G249">
        <v>2010</v>
      </c>
      <c r="H249">
        <v>1850.3</v>
      </c>
      <c r="I249">
        <v>1274.8</v>
      </c>
      <c r="J249">
        <v>1.45144336366489</v>
      </c>
    </row>
    <row r="250" spans="3:10" x14ac:dyDescent="0.2">
      <c r="C250" t="s">
        <v>65</v>
      </c>
      <c r="D250" t="s">
        <v>61</v>
      </c>
      <c r="E250" t="s">
        <v>53</v>
      </c>
      <c r="F250" t="s">
        <v>17</v>
      </c>
      <c r="G250">
        <v>2010</v>
      </c>
      <c r="H250">
        <v>1960.6</v>
      </c>
      <c r="I250">
        <v>1274.8</v>
      </c>
      <c r="J250">
        <v>1.5379667398807699</v>
      </c>
    </row>
    <row r="251" spans="3:10" x14ac:dyDescent="0.2">
      <c r="C251" t="s">
        <v>65</v>
      </c>
      <c r="D251" t="s">
        <v>61</v>
      </c>
      <c r="E251" t="s">
        <v>53</v>
      </c>
      <c r="F251" t="s">
        <v>19</v>
      </c>
      <c r="G251">
        <v>2010</v>
      </c>
      <c r="H251">
        <v>1651.8</v>
      </c>
      <c r="I251">
        <v>1274.8</v>
      </c>
      <c r="J251">
        <v>1.2957326639472899</v>
      </c>
    </row>
    <row r="252" spans="3:10" x14ac:dyDescent="0.2">
      <c r="C252" t="s">
        <v>65</v>
      </c>
      <c r="D252" t="s">
        <v>61</v>
      </c>
      <c r="E252" t="s">
        <v>53</v>
      </c>
      <c r="F252" t="s">
        <v>20</v>
      </c>
      <c r="G252">
        <v>2010</v>
      </c>
      <c r="H252">
        <v>1739</v>
      </c>
      <c r="I252">
        <v>1274.8</v>
      </c>
      <c r="J252">
        <v>1.36413555067462</v>
      </c>
    </row>
    <row r="253" spans="3:10" x14ac:dyDescent="0.2">
      <c r="C253" t="s">
        <v>65</v>
      </c>
      <c r="D253" t="s">
        <v>61</v>
      </c>
      <c r="E253" t="s">
        <v>53</v>
      </c>
      <c r="F253" t="s">
        <v>21</v>
      </c>
      <c r="G253">
        <v>2010</v>
      </c>
      <c r="H253">
        <v>1823.4</v>
      </c>
      <c r="I253">
        <v>1274.8</v>
      </c>
      <c r="J253">
        <v>1.4303420144336401</v>
      </c>
    </row>
    <row r="254" spans="3:10" x14ac:dyDescent="0.2">
      <c r="C254" t="s">
        <v>65</v>
      </c>
      <c r="D254" t="s">
        <v>61</v>
      </c>
      <c r="E254" t="s">
        <v>53</v>
      </c>
      <c r="F254" t="s">
        <v>23</v>
      </c>
      <c r="G254">
        <v>2010</v>
      </c>
      <c r="H254">
        <v>1180.4000000000001</v>
      </c>
      <c r="I254">
        <v>1274.8</v>
      </c>
      <c r="J254">
        <v>0.92594916849701903</v>
      </c>
    </row>
    <row r="255" spans="3:10" x14ac:dyDescent="0.2">
      <c r="C255" t="s">
        <v>65</v>
      </c>
      <c r="D255" t="s">
        <v>61</v>
      </c>
      <c r="E255" t="s">
        <v>53</v>
      </c>
      <c r="F255" t="s">
        <v>24</v>
      </c>
      <c r="G255">
        <v>2010</v>
      </c>
      <c r="H255">
        <v>1358.5</v>
      </c>
      <c r="I255">
        <v>1274.8</v>
      </c>
      <c r="J255">
        <v>1.0656573580169399</v>
      </c>
    </row>
    <row r="256" spans="3:10" x14ac:dyDescent="0.2">
      <c r="C256" t="s">
        <v>65</v>
      </c>
      <c r="D256" t="s">
        <v>61</v>
      </c>
      <c r="E256" t="s">
        <v>53</v>
      </c>
      <c r="F256" t="s">
        <v>25</v>
      </c>
      <c r="G256">
        <v>2010</v>
      </c>
      <c r="H256">
        <v>1242</v>
      </c>
      <c r="I256">
        <v>1274.8</v>
      </c>
      <c r="J256">
        <v>0.97427047379981202</v>
      </c>
    </row>
    <row r="257" spans="3:10" x14ac:dyDescent="0.2">
      <c r="C257" t="s">
        <v>65</v>
      </c>
      <c r="D257" t="s">
        <v>61</v>
      </c>
      <c r="E257" t="s">
        <v>53</v>
      </c>
      <c r="F257" t="s">
        <v>26</v>
      </c>
      <c r="G257">
        <v>2010</v>
      </c>
      <c r="H257">
        <v>1415.9</v>
      </c>
      <c r="I257">
        <v>1274.8</v>
      </c>
      <c r="J257">
        <v>1.1106840288672699</v>
      </c>
    </row>
    <row r="258" spans="3:10" x14ac:dyDescent="0.2">
      <c r="C258" t="s">
        <v>65</v>
      </c>
      <c r="D258" t="s">
        <v>61</v>
      </c>
      <c r="E258" t="s">
        <v>53</v>
      </c>
      <c r="F258" t="s">
        <v>27</v>
      </c>
      <c r="G258">
        <v>2010</v>
      </c>
      <c r="H258">
        <v>2113.3000000000002</v>
      </c>
      <c r="I258">
        <v>1274.8</v>
      </c>
      <c r="J258">
        <v>1.6577502353310301</v>
      </c>
    </row>
    <row r="259" spans="3:10" x14ac:dyDescent="0.2">
      <c r="C259" t="s">
        <v>65</v>
      </c>
      <c r="D259" t="s">
        <v>61</v>
      </c>
      <c r="E259" t="s">
        <v>53</v>
      </c>
      <c r="F259" t="s">
        <v>28</v>
      </c>
      <c r="G259">
        <v>2010</v>
      </c>
      <c r="H259">
        <v>1234</v>
      </c>
      <c r="I259">
        <v>1274.8</v>
      </c>
      <c r="J259">
        <v>0.96799497960464398</v>
      </c>
    </row>
    <row r="260" spans="3:10" x14ac:dyDescent="0.2">
      <c r="C260" t="s">
        <v>65</v>
      </c>
      <c r="D260" t="s">
        <v>61</v>
      </c>
      <c r="E260" t="s">
        <v>53</v>
      </c>
      <c r="F260" t="s">
        <v>29</v>
      </c>
      <c r="G260">
        <v>2010</v>
      </c>
      <c r="H260">
        <v>1060.4000000000001</v>
      </c>
      <c r="I260">
        <v>1274.8</v>
      </c>
      <c r="J260">
        <v>0.83181675556950097</v>
      </c>
    </row>
    <row r="261" spans="3:10" x14ac:dyDescent="0.2">
      <c r="C261" t="s">
        <v>65</v>
      </c>
      <c r="D261" t="s">
        <v>61</v>
      </c>
      <c r="E261" t="s">
        <v>53</v>
      </c>
      <c r="F261" t="s">
        <v>31</v>
      </c>
      <c r="G261">
        <v>2010</v>
      </c>
      <c r="H261">
        <v>1300.5</v>
      </c>
      <c r="I261">
        <v>1274.8</v>
      </c>
      <c r="J261">
        <v>1.02016002510198</v>
      </c>
    </row>
    <row r="262" spans="3:10" x14ac:dyDescent="0.2">
      <c r="C262" t="s">
        <v>65</v>
      </c>
      <c r="D262" t="s">
        <v>61</v>
      </c>
      <c r="E262" t="s">
        <v>53</v>
      </c>
      <c r="F262" t="s">
        <v>32</v>
      </c>
      <c r="G262">
        <v>2010</v>
      </c>
      <c r="H262">
        <v>1183.5999999999999</v>
      </c>
      <c r="I262">
        <v>1274.8</v>
      </c>
      <c r="J262">
        <v>0.92845936617508595</v>
      </c>
    </row>
    <row r="263" spans="3:10" x14ac:dyDescent="0.2">
      <c r="C263" t="s">
        <v>65</v>
      </c>
      <c r="D263" t="s">
        <v>61</v>
      </c>
      <c r="E263" t="s">
        <v>53</v>
      </c>
      <c r="F263" t="s">
        <v>33</v>
      </c>
      <c r="G263">
        <v>2010</v>
      </c>
      <c r="H263">
        <v>1506.75</v>
      </c>
      <c r="I263">
        <v>1274.8</v>
      </c>
      <c r="J263">
        <v>1.18195010982115</v>
      </c>
    </row>
    <row r="264" spans="3:10" x14ac:dyDescent="0.2">
      <c r="C264" t="s">
        <v>65</v>
      </c>
      <c r="D264" t="s">
        <v>61</v>
      </c>
      <c r="E264" t="s">
        <v>53</v>
      </c>
      <c r="F264" t="s">
        <v>34</v>
      </c>
      <c r="G264">
        <v>2010</v>
      </c>
      <c r="H264">
        <v>1433.1</v>
      </c>
      <c r="I264">
        <v>1274.8</v>
      </c>
      <c r="J264">
        <v>1.1241763413868799</v>
      </c>
    </row>
    <row r="265" spans="3:10" x14ac:dyDescent="0.2">
      <c r="C265" t="s">
        <v>65</v>
      </c>
      <c r="D265" t="s">
        <v>61</v>
      </c>
      <c r="E265" t="s">
        <v>53</v>
      </c>
      <c r="F265" t="s">
        <v>35</v>
      </c>
      <c r="G265">
        <v>2010</v>
      </c>
      <c r="H265">
        <v>2196.3000000000002</v>
      </c>
      <c r="I265">
        <v>1274.8</v>
      </c>
      <c r="J265">
        <v>1.7228584876059001</v>
      </c>
    </row>
    <row r="266" spans="3:10" x14ac:dyDescent="0.2">
      <c r="C266" t="s">
        <v>65</v>
      </c>
      <c r="D266" t="s">
        <v>61</v>
      </c>
      <c r="E266" t="s">
        <v>53</v>
      </c>
      <c r="F266" t="s">
        <v>36</v>
      </c>
      <c r="G266">
        <v>2010</v>
      </c>
      <c r="H266">
        <v>1234.2</v>
      </c>
      <c r="I266">
        <v>1274.8</v>
      </c>
      <c r="J266">
        <v>0.96815186695952304</v>
      </c>
    </row>
    <row r="267" spans="3:10" x14ac:dyDescent="0.2">
      <c r="C267" t="s">
        <v>65</v>
      </c>
      <c r="D267" t="s">
        <v>61</v>
      </c>
      <c r="E267" t="s">
        <v>53</v>
      </c>
      <c r="F267" t="s">
        <v>37</v>
      </c>
      <c r="G267">
        <v>2010</v>
      </c>
      <c r="H267">
        <v>1086</v>
      </c>
      <c r="I267">
        <v>1274.8</v>
      </c>
      <c r="J267">
        <v>0.85189833699403805</v>
      </c>
    </row>
    <row r="268" spans="3:10" x14ac:dyDescent="0.2">
      <c r="C268" t="s">
        <v>65</v>
      </c>
      <c r="D268" t="s">
        <v>61</v>
      </c>
      <c r="E268" t="s">
        <v>53</v>
      </c>
      <c r="F268" t="s">
        <v>38</v>
      </c>
      <c r="G268">
        <v>2010</v>
      </c>
      <c r="H268">
        <v>959.6</v>
      </c>
      <c r="I268">
        <v>1274.8</v>
      </c>
      <c r="J268">
        <v>0.75274552871038602</v>
      </c>
    </row>
    <row r="269" spans="3:10" x14ac:dyDescent="0.2">
      <c r="C269" t="s">
        <v>65</v>
      </c>
      <c r="D269" t="s">
        <v>61</v>
      </c>
      <c r="E269" t="s">
        <v>53</v>
      </c>
      <c r="F269" t="s">
        <v>39</v>
      </c>
      <c r="G269">
        <v>2010</v>
      </c>
      <c r="H269">
        <v>1085.4000000000001</v>
      </c>
      <c r="I269">
        <v>1274.8</v>
      </c>
      <c r="J269">
        <v>0.85142767492940097</v>
      </c>
    </row>
    <row r="270" spans="3:10" x14ac:dyDescent="0.2">
      <c r="C270" t="s">
        <v>65</v>
      </c>
      <c r="D270" t="s">
        <v>61</v>
      </c>
      <c r="E270" t="s">
        <v>53</v>
      </c>
      <c r="F270" t="s">
        <v>40</v>
      </c>
      <c r="G270">
        <v>2010</v>
      </c>
      <c r="H270">
        <v>1060.5999999999999</v>
      </c>
      <c r="I270">
        <v>1274.8</v>
      </c>
      <c r="J270">
        <v>0.83197364292438003</v>
      </c>
    </row>
    <row r="271" spans="3:10" x14ac:dyDescent="0.2">
      <c r="C271" t="s">
        <v>65</v>
      </c>
      <c r="D271" t="s">
        <v>61</v>
      </c>
      <c r="E271" t="s">
        <v>53</v>
      </c>
      <c r="F271" t="s">
        <v>41</v>
      </c>
      <c r="G271">
        <v>2010</v>
      </c>
      <c r="H271">
        <v>1093.8</v>
      </c>
      <c r="I271">
        <v>1274.8</v>
      </c>
      <c r="J271">
        <v>0.85801694383432703</v>
      </c>
    </row>
    <row r="272" spans="3:10" x14ac:dyDescent="0.2">
      <c r="C272" t="s">
        <v>65</v>
      </c>
      <c r="D272" t="s">
        <v>61</v>
      </c>
      <c r="E272" t="s">
        <v>53</v>
      </c>
      <c r="F272" t="s">
        <v>42</v>
      </c>
      <c r="G272">
        <v>2010</v>
      </c>
      <c r="H272">
        <v>971.1</v>
      </c>
      <c r="I272">
        <v>1274.8</v>
      </c>
      <c r="J272">
        <v>0.76176655161593998</v>
      </c>
    </row>
    <row r="273" spans="3:10" x14ac:dyDescent="0.2">
      <c r="C273" t="s">
        <v>65</v>
      </c>
      <c r="D273" t="s">
        <v>61</v>
      </c>
      <c r="E273" t="s">
        <v>53</v>
      </c>
      <c r="F273" t="s">
        <v>43</v>
      </c>
      <c r="G273">
        <v>2010</v>
      </c>
      <c r="H273">
        <v>1274.8</v>
      </c>
      <c r="I273">
        <v>1274.8</v>
      </c>
      <c r="J273">
        <v>1</v>
      </c>
    </row>
    <row r="274" spans="3:10" x14ac:dyDescent="0.2">
      <c r="C274" t="s">
        <v>65</v>
      </c>
      <c r="D274" t="s">
        <v>61</v>
      </c>
      <c r="E274" t="s">
        <v>53</v>
      </c>
      <c r="F274" t="s">
        <v>60</v>
      </c>
      <c r="G274">
        <v>2010</v>
      </c>
      <c r="H274">
        <v>1200</v>
      </c>
      <c r="I274">
        <v>1274.8</v>
      </c>
      <c r="J274">
        <v>0.94132412927518005</v>
      </c>
    </row>
    <row r="275" spans="3:10" x14ac:dyDescent="0.2">
      <c r="C275" t="s">
        <v>65</v>
      </c>
      <c r="D275" t="s">
        <v>59</v>
      </c>
      <c r="E275" t="s">
        <v>54</v>
      </c>
      <c r="F275" t="s">
        <v>12</v>
      </c>
      <c r="G275">
        <v>2010</v>
      </c>
      <c r="H275">
        <v>0</v>
      </c>
      <c r="I275">
        <v>0</v>
      </c>
      <c r="J275">
        <v>0</v>
      </c>
    </row>
    <row r="276" spans="3:10" x14ac:dyDescent="0.2">
      <c r="C276" t="s">
        <v>65</v>
      </c>
      <c r="D276" t="s">
        <v>59</v>
      </c>
      <c r="E276" t="s">
        <v>54</v>
      </c>
      <c r="F276" t="s">
        <v>16</v>
      </c>
      <c r="G276">
        <v>2010</v>
      </c>
      <c r="H276">
        <v>0</v>
      </c>
      <c r="I276">
        <v>0</v>
      </c>
      <c r="J276">
        <v>0</v>
      </c>
    </row>
    <row r="277" spans="3:10" x14ac:dyDescent="0.2">
      <c r="C277" t="s">
        <v>65</v>
      </c>
      <c r="D277" t="s">
        <v>59</v>
      </c>
      <c r="E277" t="s">
        <v>54</v>
      </c>
      <c r="F277" t="s">
        <v>17</v>
      </c>
      <c r="G277">
        <v>2010</v>
      </c>
      <c r="H277">
        <v>0</v>
      </c>
      <c r="I277">
        <v>0</v>
      </c>
      <c r="J277">
        <v>0</v>
      </c>
    </row>
    <row r="278" spans="3:10" x14ac:dyDescent="0.2">
      <c r="C278" t="s">
        <v>65</v>
      </c>
      <c r="D278" t="s">
        <v>59</v>
      </c>
      <c r="E278" t="s">
        <v>54</v>
      </c>
      <c r="F278" t="s">
        <v>19</v>
      </c>
      <c r="G278">
        <v>2010</v>
      </c>
      <c r="H278">
        <v>0</v>
      </c>
      <c r="I278">
        <v>0</v>
      </c>
      <c r="J278">
        <v>0</v>
      </c>
    </row>
    <row r="279" spans="3:10" x14ac:dyDescent="0.2">
      <c r="C279" t="s">
        <v>65</v>
      </c>
      <c r="D279" t="s">
        <v>59</v>
      </c>
      <c r="E279" t="s">
        <v>54</v>
      </c>
      <c r="F279" t="s">
        <v>20</v>
      </c>
      <c r="G279">
        <v>2010</v>
      </c>
      <c r="H279">
        <v>0</v>
      </c>
      <c r="I279">
        <v>0</v>
      </c>
      <c r="J279">
        <v>0</v>
      </c>
    </row>
    <row r="280" spans="3:10" x14ac:dyDescent="0.2">
      <c r="C280" t="s">
        <v>65</v>
      </c>
      <c r="D280" t="s">
        <v>59</v>
      </c>
      <c r="E280" t="s">
        <v>54</v>
      </c>
      <c r="F280" t="s">
        <v>21</v>
      </c>
      <c r="G280">
        <v>2010</v>
      </c>
      <c r="H280">
        <v>0</v>
      </c>
      <c r="I280">
        <v>0</v>
      </c>
      <c r="J280">
        <v>0</v>
      </c>
    </row>
    <row r="281" spans="3:10" x14ac:dyDescent="0.2">
      <c r="C281" t="s">
        <v>65</v>
      </c>
      <c r="D281" t="s">
        <v>59</v>
      </c>
      <c r="E281" t="s">
        <v>54</v>
      </c>
      <c r="F281" t="s">
        <v>23</v>
      </c>
      <c r="G281">
        <v>2010</v>
      </c>
      <c r="H281">
        <v>0</v>
      </c>
      <c r="I281">
        <v>0</v>
      </c>
      <c r="J281">
        <v>0</v>
      </c>
    </row>
    <row r="282" spans="3:10" x14ac:dyDescent="0.2">
      <c r="C282" t="s">
        <v>65</v>
      </c>
      <c r="D282" t="s">
        <v>59</v>
      </c>
      <c r="E282" t="s">
        <v>54</v>
      </c>
      <c r="F282" t="s">
        <v>24</v>
      </c>
      <c r="G282">
        <v>2010</v>
      </c>
      <c r="H282">
        <v>0</v>
      </c>
      <c r="I282">
        <v>0</v>
      </c>
      <c r="J282">
        <v>0</v>
      </c>
    </row>
    <row r="283" spans="3:10" x14ac:dyDescent="0.2">
      <c r="C283" t="s">
        <v>65</v>
      </c>
      <c r="D283" t="s">
        <v>59</v>
      </c>
      <c r="E283" t="s">
        <v>54</v>
      </c>
      <c r="F283" t="s">
        <v>25</v>
      </c>
      <c r="G283">
        <v>2010</v>
      </c>
      <c r="H283">
        <v>0</v>
      </c>
      <c r="I283">
        <v>0</v>
      </c>
      <c r="J283">
        <v>0</v>
      </c>
    </row>
    <row r="284" spans="3:10" x14ac:dyDescent="0.2">
      <c r="C284" t="s">
        <v>65</v>
      </c>
      <c r="D284" t="s">
        <v>59</v>
      </c>
      <c r="E284" t="s">
        <v>54</v>
      </c>
      <c r="F284" t="s">
        <v>26</v>
      </c>
      <c r="G284">
        <v>2010</v>
      </c>
      <c r="H284">
        <v>0</v>
      </c>
      <c r="I284">
        <v>0</v>
      </c>
      <c r="J284">
        <v>0</v>
      </c>
    </row>
    <row r="285" spans="3:10" x14ac:dyDescent="0.2">
      <c r="C285" t="s">
        <v>65</v>
      </c>
      <c r="D285" t="s">
        <v>59</v>
      </c>
      <c r="E285" t="s">
        <v>54</v>
      </c>
      <c r="F285" t="s">
        <v>27</v>
      </c>
      <c r="G285">
        <v>2010</v>
      </c>
      <c r="H285">
        <v>0</v>
      </c>
      <c r="I285">
        <v>0</v>
      </c>
      <c r="J285">
        <v>0</v>
      </c>
    </row>
    <row r="286" spans="3:10" x14ac:dyDescent="0.2">
      <c r="C286" t="s">
        <v>65</v>
      </c>
      <c r="D286" t="s">
        <v>59</v>
      </c>
      <c r="E286" t="s">
        <v>54</v>
      </c>
      <c r="F286" t="s">
        <v>28</v>
      </c>
      <c r="G286">
        <v>2010</v>
      </c>
      <c r="H286">
        <v>0</v>
      </c>
      <c r="I286">
        <v>0</v>
      </c>
      <c r="J286">
        <v>0</v>
      </c>
    </row>
    <row r="287" spans="3:10" x14ac:dyDescent="0.2">
      <c r="C287" t="s">
        <v>65</v>
      </c>
      <c r="D287" t="s">
        <v>59</v>
      </c>
      <c r="E287" t="s">
        <v>54</v>
      </c>
      <c r="F287" t="s">
        <v>29</v>
      </c>
      <c r="G287">
        <v>2010</v>
      </c>
      <c r="H287">
        <v>0</v>
      </c>
      <c r="I287">
        <v>0</v>
      </c>
      <c r="J287">
        <v>0</v>
      </c>
    </row>
    <row r="288" spans="3:10" x14ac:dyDescent="0.2">
      <c r="C288" t="s">
        <v>65</v>
      </c>
      <c r="D288" t="s">
        <v>59</v>
      </c>
      <c r="E288" t="s">
        <v>54</v>
      </c>
      <c r="F288" t="s">
        <v>31</v>
      </c>
      <c r="G288">
        <v>2010</v>
      </c>
      <c r="H288">
        <v>0</v>
      </c>
      <c r="I288">
        <v>0</v>
      </c>
      <c r="J288">
        <v>0</v>
      </c>
    </row>
    <row r="289" spans="3:10" x14ac:dyDescent="0.2">
      <c r="C289" t="s">
        <v>65</v>
      </c>
      <c r="D289" t="s">
        <v>59</v>
      </c>
      <c r="E289" t="s">
        <v>54</v>
      </c>
      <c r="F289" t="s">
        <v>32</v>
      </c>
      <c r="G289">
        <v>2010</v>
      </c>
      <c r="H289">
        <v>0</v>
      </c>
      <c r="I289">
        <v>0</v>
      </c>
      <c r="J289">
        <v>0</v>
      </c>
    </row>
    <row r="290" spans="3:10" x14ac:dyDescent="0.2">
      <c r="C290" t="s">
        <v>65</v>
      </c>
      <c r="D290" t="s">
        <v>59</v>
      </c>
      <c r="E290" t="s">
        <v>54</v>
      </c>
      <c r="F290" t="s">
        <v>33</v>
      </c>
      <c r="G290">
        <v>2010</v>
      </c>
      <c r="H290">
        <v>0</v>
      </c>
      <c r="I290">
        <v>0</v>
      </c>
      <c r="J290">
        <v>0</v>
      </c>
    </row>
    <row r="291" spans="3:10" x14ac:dyDescent="0.2">
      <c r="C291" t="s">
        <v>65</v>
      </c>
      <c r="D291" t="s">
        <v>59</v>
      </c>
      <c r="E291" t="s">
        <v>54</v>
      </c>
      <c r="F291" t="s">
        <v>34</v>
      </c>
      <c r="G291">
        <v>2010</v>
      </c>
      <c r="H291">
        <v>0</v>
      </c>
      <c r="I291">
        <v>0</v>
      </c>
      <c r="J291">
        <v>0</v>
      </c>
    </row>
    <row r="292" spans="3:10" x14ac:dyDescent="0.2">
      <c r="C292" t="s">
        <v>65</v>
      </c>
      <c r="D292" t="s">
        <v>59</v>
      </c>
      <c r="E292" t="s">
        <v>54</v>
      </c>
      <c r="F292" t="s">
        <v>35</v>
      </c>
      <c r="G292">
        <v>2010</v>
      </c>
      <c r="H292">
        <v>0</v>
      </c>
      <c r="I292">
        <v>0</v>
      </c>
      <c r="J292">
        <v>0</v>
      </c>
    </row>
    <row r="293" spans="3:10" x14ac:dyDescent="0.2">
      <c r="C293" t="s">
        <v>65</v>
      </c>
      <c r="D293" t="s">
        <v>59</v>
      </c>
      <c r="E293" t="s">
        <v>54</v>
      </c>
      <c r="F293" t="s">
        <v>36</v>
      </c>
      <c r="G293">
        <v>2010</v>
      </c>
      <c r="H293">
        <v>0</v>
      </c>
      <c r="I293">
        <v>0</v>
      </c>
      <c r="J293">
        <v>0</v>
      </c>
    </row>
    <row r="294" spans="3:10" x14ac:dyDescent="0.2">
      <c r="C294" t="s">
        <v>65</v>
      </c>
      <c r="D294" t="s">
        <v>59</v>
      </c>
      <c r="E294" t="s">
        <v>54</v>
      </c>
      <c r="F294" t="s">
        <v>37</v>
      </c>
      <c r="G294">
        <v>2010</v>
      </c>
      <c r="H294">
        <v>0</v>
      </c>
      <c r="I294">
        <v>0</v>
      </c>
      <c r="J294">
        <v>0</v>
      </c>
    </row>
    <row r="295" spans="3:10" x14ac:dyDescent="0.2">
      <c r="C295" t="s">
        <v>65</v>
      </c>
      <c r="D295" t="s">
        <v>59</v>
      </c>
      <c r="E295" t="s">
        <v>54</v>
      </c>
      <c r="F295" t="s">
        <v>38</v>
      </c>
      <c r="G295">
        <v>2010</v>
      </c>
      <c r="H295">
        <v>0</v>
      </c>
      <c r="I295">
        <v>0</v>
      </c>
      <c r="J295">
        <v>0</v>
      </c>
    </row>
    <row r="296" spans="3:10" x14ac:dyDescent="0.2">
      <c r="C296" t="s">
        <v>65</v>
      </c>
      <c r="D296" t="s">
        <v>59</v>
      </c>
      <c r="E296" t="s">
        <v>54</v>
      </c>
      <c r="F296" t="s">
        <v>39</v>
      </c>
      <c r="G296">
        <v>2010</v>
      </c>
      <c r="H296">
        <v>0</v>
      </c>
      <c r="I296">
        <v>0</v>
      </c>
      <c r="J296">
        <v>0</v>
      </c>
    </row>
    <row r="297" spans="3:10" x14ac:dyDescent="0.2">
      <c r="C297" t="s">
        <v>65</v>
      </c>
      <c r="D297" t="s">
        <v>59</v>
      </c>
      <c r="E297" t="s">
        <v>54</v>
      </c>
      <c r="F297" t="s">
        <v>40</v>
      </c>
      <c r="G297">
        <v>2010</v>
      </c>
      <c r="H297">
        <v>0</v>
      </c>
      <c r="I297">
        <v>0</v>
      </c>
      <c r="J297">
        <v>0</v>
      </c>
    </row>
    <row r="298" spans="3:10" x14ac:dyDescent="0.2">
      <c r="C298" t="s">
        <v>65</v>
      </c>
      <c r="D298" t="s">
        <v>59</v>
      </c>
      <c r="E298" t="s">
        <v>54</v>
      </c>
      <c r="F298" t="s">
        <v>41</v>
      </c>
      <c r="G298">
        <v>2010</v>
      </c>
      <c r="H298">
        <v>0</v>
      </c>
      <c r="I298">
        <v>0</v>
      </c>
      <c r="J298">
        <v>0</v>
      </c>
    </row>
    <row r="299" spans="3:10" x14ac:dyDescent="0.2">
      <c r="C299" t="s">
        <v>65</v>
      </c>
      <c r="D299" t="s">
        <v>59</v>
      </c>
      <c r="E299" t="s">
        <v>54</v>
      </c>
      <c r="F299" t="s">
        <v>42</v>
      </c>
      <c r="G299">
        <v>2010</v>
      </c>
      <c r="H299">
        <v>0</v>
      </c>
      <c r="I299">
        <v>0</v>
      </c>
      <c r="J299">
        <v>0</v>
      </c>
    </row>
    <row r="300" spans="3:10" x14ac:dyDescent="0.2">
      <c r="C300" t="s">
        <v>65</v>
      </c>
      <c r="D300" t="s">
        <v>59</v>
      </c>
      <c r="E300" t="s">
        <v>54</v>
      </c>
      <c r="F300" t="s">
        <v>43</v>
      </c>
      <c r="G300">
        <v>2010</v>
      </c>
      <c r="H300">
        <v>0</v>
      </c>
      <c r="I300">
        <v>0</v>
      </c>
      <c r="J300">
        <v>0</v>
      </c>
    </row>
    <row r="301" spans="3:10" x14ac:dyDescent="0.2">
      <c r="C301" t="s">
        <v>65</v>
      </c>
      <c r="D301" t="s">
        <v>59</v>
      </c>
      <c r="E301" t="s">
        <v>54</v>
      </c>
      <c r="F301" t="s">
        <v>60</v>
      </c>
      <c r="G301">
        <v>2010</v>
      </c>
      <c r="H301">
        <v>0</v>
      </c>
      <c r="I301">
        <v>0</v>
      </c>
      <c r="J301">
        <v>0</v>
      </c>
    </row>
    <row r="302" spans="3:10" x14ac:dyDescent="0.2">
      <c r="C302" t="s">
        <v>65</v>
      </c>
      <c r="D302" t="s">
        <v>61</v>
      </c>
      <c r="E302" t="s">
        <v>54</v>
      </c>
      <c r="F302" t="s">
        <v>12</v>
      </c>
      <c r="G302">
        <v>2010</v>
      </c>
      <c r="H302">
        <v>0</v>
      </c>
      <c r="I302">
        <v>0</v>
      </c>
      <c r="J302">
        <v>0</v>
      </c>
    </row>
    <row r="303" spans="3:10" x14ac:dyDescent="0.2">
      <c r="C303" t="s">
        <v>65</v>
      </c>
      <c r="D303" t="s">
        <v>61</v>
      </c>
      <c r="E303" t="s">
        <v>54</v>
      </c>
      <c r="F303" t="s">
        <v>16</v>
      </c>
      <c r="G303">
        <v>2010</v>
      </c>
      <c r="H303">
        <v>0</v>
      </c>
      <c r="I303">
        <v>0</v>
      </c>
      <c r="J303">
        <v>0</v>
      </c>
    </row>
    <row r="304" spans="3:10" x14ac:dyDescent="0.2">
      <c r="C304" t="s">
        <v>65</v>
      </c>
      <c r="D304" t="s">
        <v>61</v>
      </c>
      <c r="E304" t="s">
        <v>54</v>
      </c>
      <c r="F304" t="s">
        <v>17</v>
      </c>
      <c r="G304">
        <v>2010</v>
      </c>
      <c r="H304">
        <v>0</v>
      </c>
      <c r="I304">
        <v>0</v>
      </c>
      <c r="J304">
        <v>0</v>
      </c>
    </row>
    <row r="305" spans="3:10" x14ac:dyDescent="0.2">
      <c r="C305" t="s">
        <v>65</v>
      </c>
      <c r="D305" t="s">
        <v>61</v>
      </c>
      <c r="E305" t="s">
        <v>54</v>
      </c>
      <c r="F305" t="s">
        <v>19</v>
      </c>
      <c r="G305">
        <v>2010</v>
      </c>
      <c r="H305">
        <v>0</v>
      </c>
      <c r="I305">
        <v>0</v>
      </c>
      <c r="J305">
        <v>0</v>
      </c>
    </row>
    <row r="306" spans="3:10" x14ac:dyDescent="0.2">
      <c r="C306" t="s">
        <v>65</v>
      </c>
      <c r="D306" t="s">
        <v>61</v>
      </c>
      <c r="E306" t="s">
        <v>54</v>
      </c>
      <c r="F306" t="s">
        <v>20</v>
      </c>
      <c r="G306">
        <v>2010</v>
      </c>
      <c r="H306">
        <v>0</v>
      </c>
      <c r="I306">
        <v>0</v>
      </c>
      <c r="J306">
        <v>0</v>
      </c>
    </row>
    <row r="307" spans="3:10" x14ac:dyDescent="0.2">
      <c r="C307" t="s">
        <v>65</v>
      </c>
      <c r="D307" t="s">
        <v>61</v>
      </c>
      <c r="E307" t="s">
        <v>54</v>
      </c>
      <c r="F307" t="s">
        <v>21</v>
      </c>
      <c r="G307">
        <v>2010</v>
      </c>
      <c r="H307">
        <v>0</v>
      </c>
      <c r="I307">
        <v>0</v>
      </c>
      <c r="J307">
        <v>0</v>
      </c>
    </row>
    <row r="308" spans="3:10" x14ac:dyDescent="0.2">
      <c r="C308" t="s">
        <v>65</v>
      </c>
      <c r="D308" t="s">
        <v>61</v>
      </c>
      <c r="E308" t="s">
        <v>54</v>
      </c>
      <c r="F308" t="s">
        <v>23</v>
      </c>
      <c r="G308">
        <v>2010</v>
      </c>
      <c r="H308">
        <v>0</v>
      </c>
      <c r="I308">
        <v>0</v>
      </c>
      <c r="J308">
        <v>0</v>
      </c>
    </row>
    <row r="309" spans="3:10" x14ac:dyDescent="0.2">
      <c r="C309" t="s">
        <v>65</v>
      </c>
      <c r="D309" t="s">
        <v>61</v>
      </c>
      <c r="E309" t="s">
        <v>54</v>
      </c>
      <c r="F309" t="s">
        <v>24</v>
      </c>
      <c r="G309">
        <v>2010</v>
      </c>
      <c r="H309">
        <v>0</v>
      </c>
      <c r="I309">
        <v>0</v>
      </c>
      <c r="J309">
        <v>0</v>
      </c>
    </row>
    <row r="310" spans="3:10" x14ac:dyDescent="0.2">
      <c r="C310" t="s">
        <v>65</v>
      </c>
      <c r="D310" t="s">
        <v>61</v>
      </c>
      <c r="E310" t="s">
        <v>54</v>
      </c>
      <c r="F310" t="s">
        <v>25</v>
      </c>
      <c r="G310">
        <v>2010</v>
      </c>
      <c r="H310">
        <v>0</v>
      </c>
      <c r="I310">
        <v>0</v>
      </c>
      <c r="J310">
        <v>0</v>
      </c>
    </row>
    <row r="311" spans="3:10" x14ac:dyDescent="0.2">
      <c r="C311" t="s">
        <v>65</v>
      </c>
      <c r="D311" t="s">
        <v>61</v>
      </c>
      <c r="E311" t="s">
        <v>54</v>
      </c>
      <c r="F311" t="s">
        <v>26</v>
      </c>
      <c r="G311">
        <v>2010</v>
      </c>
      <c r="H311">
        <v>0</v>
      </c>
      <c r="I311">
        <v>0</v>
      </c>
      <c r="J311">
        <v>0</v>
      </c>
    </row>
    <row r="312" spans="3:10" x14ac:dyDescent="0.2">
      <c r="C312" t="s">
        <v>65</v>
      </c>
      <c r="D312" t="s">
        <v>61</v>
      </c>
      <c r="E312" t="s">
        <v>54</v>
      </c>
      <c r="F312" t="s">
        <v>27</v>
      </c>
      <c r="G312">
        <v>2010</v>
      </c>
      <c r="H312">
        <v>0</v>
      </c>
      <c r="I312">
        <v>0</v>
      </c>
      <c r="J312">
        <v>0</v>
      </c>
    </row>
    <row r="313" spans="3:10" x14ac:dyDescent="0.2">
      <c r="C313" t="s">
        <v>65</v>
      </c>
      <c r="D313" t="s">
        <v>61</v>
      </c>
      <c r="E313" t="s">
        <v>54</v>
      </c>
      <c r="F313" t="s">
        <v>28</v>
      </c>
      <c r="G313">
        <v>2010</v>
      </c>
      <c r="H313">
        <v>0</v>
      </c>
      <c r="I313">
        <v>0</v>
      </c>
      <c r="J313">
        <v>0</v>
      </c>
    </row>
    <row r="314" spans="3:10" x14ac:dyDescent="0.2">
      <c r="C314" t="s">
        <v>65</v>
      </c>
      <c r="D314" t="s">
        <v>61</v>
      </c>
      <c r="E314" t="s">
        <v>54</v>
      </c>
      <c r="F314" t="s">
        <v>29</v>
      </c>
      <c r="G314">
        <v>2010</v>
      </c>
      <c r="H314">
        <v>0</v>
      </c>
      <c r="I314">
        <v>0</v>
      </c>
      <c r="J314">
        <v>0</v>
      </c>
    </row>
    <row r="315" spans="3:10" x14ac:dyDescent="0.2">
      <c r="C315" t="s">
        <v>65</v>
      </c>
      <c r="D315" t="s">
        <v>61</v>
      </c>
      <c r="E315" t="s">
        <v>54</v>
      </c>
      <c r="F315" t="s">
        <v>31</v>
      </c>
      <c r="G315">
        <v>2010</v>
      </c>
      <c r="H315">
        <v>0</v>
      </c>
      <c r="I315">
        <v>0</v>
      </c>
      <c r="J315">
        <v>0</v>
      </c>
    </row>
    <row r="316" spans="3:10" x14ac:dyDescent="0.2">
      <c r="C316" t="s">
        <v>65</v>
      </c>
      <c r="D316" t="s">
        <v>61</v>
      </c>
      <c r="E316" t="s">
        <v>54</v>
      </c>
      <c r="F316" t="s">
        <v>32</v>
      </c>
      <c r="G316">
        <v>2010</v>
      </c>
      <c r="H316">
        <v>0</v>
      </c>
      <c r="I316">
        <v>0</v>
      </c>
      <c r="J316">
        <v>0</v>
      </c>
    </row>
    <row r="317" spans="3:10" x14ac:dyDescent="0.2">
      <c r="C317" t="s">
        <v>65</v>
      </c>
      <c r="D317" t="s">
        <v>61</v>
      </c>
      <c r="E317" t="s">
        <v>54</v>
      </c>
      <c r="F317" t="s">
        <v>33</v>
      </c>
      <c r="G317">
        <v>2010</v>
      </c>
      <c r="H317">
        <v>0</v>
      </c>
      <c r="I317">
        <v>0</v>
      </c>
      <c r="J317">
        <v>0</v>
      </c>
    </row>
    <row r="318" spans="3:10" x14ac:dyDescent="0.2">
      <c r="C318" t="s">
        <v>65</v>
      </c>
      <c r="D318" t="s">
        <v>61</v>
      </c>
      <c r="E318" t="s">
        <v>54</v>
      </c>
      <c r="F318" t="s">
        <v>34</v>
      </c>
      <c r="G318">
        <v>2010</v>
      </c>
      <c r="H318">
        <v>0</v>
      </c>
      <c r="I318">
        <v>0</v>
      </c>
      <c r="J318">
        <v>0</v>
      </c>
    </row>
    <row r="319" spans="3:10" x14ac:dyDescent="0.2">
      <c r="C319" t="s">
        <v>65</v>
      </c>
      <c r="D319" t="s">
        <v>61</v>
      </c>
      <c r="E319" t="s">
        <v>54</v>
      </c>
      <c r="F319" t="s">
        <v>35</v>
      </c>
      <c r="G319">
        <v>2010</v>
      </c>
      <c r="H319">
        <v>0</v>
      </c>
      <c r="I319">
        <v>0</v>
      </c>
      <c r="J319">
        <v>0</v>
      </c>
    </row>
    <row r="320" spans="3:10" x14ac:dyDescent="0.2">
      <c r="C320" t="s">
        <v>65</v>
      </c>
      <c r="D320" t="s">
        <v>61</v>
      </c>
      <c r="E320" t="s">
        <v>54</v>
      </c>
      <c r="F320" t="s">
        <v>36</v>
      </c>
      <c r="G320">
        <v>2010</v>
      </c>
      <c r="H320">
        <v>0</v>
      </c>
      <c r="I320">
        <v>0</v>
      </c>
      <c r="J320">
        <v>0</v>
      </c>
    </row>
    <row r="321" spans="3:10" x14ac:dyDescent="0.2">
      <c r="C321" t="s">
        <v>65</v>
      </c>
      <c r="D321" t="s">
        <v>61</v>
      </c>
      <c r="E321" t="s">
        <v>54</v>
      </c>
      <c r="F321" t="s">
        <v>37</v>
      </c>
      <c r="G321">
        <v>2010</v>
      </c>
      <c r="H321">
        <v>0</v>
      </c>
      <c r="I321">
        <v>0</v>
      </c>
      <c r="J321">
        <v>0</v>
      </c>
    </row>
    <row r="322" spans="3:10" x14ac:dyDescent="0.2">
      <c r="C322" t="s">
        <v>65</v>
      </c>
      <c r="D322" t="s">
        <v>61</v>
      </c>
      <c r="E322" t="s">
        <v>54</v>
      </c>
      <c r="F322" t="s">
        <v>38</v>
      </c>
      <c r="G322">
        <v>2010</v>
      </c>
      <c r="H322">
        <v>0</v>
      </c>
      <c r="I322">
        <v>0</v>
      </c>
      <c r="J322">
        <v>0</v>
      </c>
    </row>
    <row r="323" spans="3:10" x14ac:dyDescent="0.2">
      <c r="C323" t="s">
        <v>65</v>
      </c>
      <c r="D323" t="s">
        <v>61</v>
      </c>
      <c r="E323" t="s">
        <v>54</v>
      </c>
      <c r="F323" t="s">
        <v>39</v>
      </c>
      <c r="G323">
        <v>2010</v>
      </c>
      <c r="H323">
        <v>0</v>
      </c>
      <c r="I323">
        <v>0</v>
      </c>
      <c r="J323">
        <v>0</v>
      </c>
    </row>
    <row r="324" spans="3:10" x14ac:dyDescent="0.2">
      <c r="C324" t="s">
        <v>65</v>
      </c>
      <c r="D324" t="s">
        <v>61</v>
      </c>
      <c r="E324" t="s">
        <v>54</v>
      </c>
      <c r="F324" t="s">
        <v>40</v>
      </c>
      <c r="G324">
        <v>2010</v>
      </c>
      <c r="H324">
        <v>0</v>
      </c>
      <c r="I324">
        <v>0</v>
      </c>
      <c r="J324">
        <v>0</v>
      </c>
    </row>
    <row r="325" spans="3:10" x14ac:dyDescent="0.2">
      <c r="C325" t="s">
        <v>65</v>
      </c>
      <c r="D325" t="s">
        <v>61</v>
      </c>
      <c r="E325" t="s">
        <v>54</v>
      </c>
      <c r="F325" t="s">
        <v>41</v>
      </c>
      <c r="G325">
        <v>2010</v>
      </c>
      <c r="H325">
        <v>0</v>
      </c>
      <c r="I325">
        <v>0</v>
      </c>
      <c r="J325">
        <v>0</v>
      </c>
    </row>
    <row r="326" spans="3:10" x14ac:dyDescent="0.2">
      <c r="C326" t="s">
        <v>65</v>
      </c>
      <c r="D326" t="s">
        <v>61</v>
      </c>
      <c r="E326" t="s">
        <v>54</v>
      </c>
      <c r="F326" t="s">
        <v>42</v>
      </c>
      <c r="G326">
        <v>2010</v>
      </c>
      <c r="H326">
        <v>0</v>
      </c>
      <c r="I326">
        <v>0</v>
      </c>
      <c r="J326">
        <v>0</v>
      </c>
    </row>
    <row r="327" spans="3:10" x14ac:dyDescent="0.2">
      <c r="C327" t="s">
        <v>65</v>
      </c>
      <c r="D327" t="s">
        <v>61</v>
      </c>
      <c r="E327" t="s">
        <v>54</v>
      </c>
      <c r="F327" t="s">
        <v>43</v>
      </c>
      <c r="G327">
        <v>2010</v>
      </c>
      <c r="H327">
        <v>0</v>
      </c>
      <c r="I327">
        <v>0</v>
      </c>
      <c r="J327">
        <v>0</v>
      </c>
    </row>
    <row r="328" spans="3:10" x14ac:dyDescent="0.2">
      <c r="C328" t="s">
        <v>65</v>
      </c>
      <c r="D328" t="s">
        <v>61</v>
      </c>
      <c r="E328" t="s">
        <v>54</v>
      </c>
      <c r="F328" t="s">
        <v>60</v>
      </c>
      <c r="G328">
        <v>2010</v>
      </c>
      <c r="H328">
        <v>0</v>
      </c>
      <c r="I328">
        <v>0</v>
      </c>
      <c r="J328">
        <v>0</v>
      </c>
    </row>
    <row r="329" spans="3:10" x14ac:dyDescent="0.2">
      <c r="C329" t="s">
        <v>65</v>
      </c>
      <c r="D329" t="s">
        <v>59</v>
      </c>
      <c r="E329" t="s">
        <v>55</v>
      </c>
      <c r="F329" t="s">
        <v>12</v>
      </c>
      <c r="G329">
        <v>2010</v>
      </c>
      <c r="H329">
        <v>3070.9</v>
      </c>
      <c r="I329">
        <v>1643.4</v>
      </c>
      <c r="J329">
        <v>1.8686260192284301</v>
      </c>
    </row>
    <row r="330" spans="3:10" x14ac:dyDescent="0.2">
      <c r="C330" t="s">
        <v>65</v>
      </c>
      <c r="D330" t="s">
        <v>59</v>
      </c>
      <c r="E330" t="s">
        <v>55</v>
      </c>
      <c r="F330" t="s">
        <v>16</v>
      </c>
      <c r="G330">
        <v>2010</v>
      </c>
      <c r="H330">
        <v>2681.25</v>
      </c>
      <c r="I330">
        <v>1643.4</v>
      </c>
      <c r="J330">
        <v>1.6315261044176701</v>
      </c>
    </row>
    <row r="331" spans="3:10" x14ac:dyDescent="0.2">
      <c r="C331" t="s">
        <v>65</v>
      </c>
      <c r="D331" t="s">
        <v>59</v>
      </c>
      <c r="E331" t="s">
        <v>55</v>
      </c>
      <c r="F331" t="s">
        <v>17</v>
      </c>
      <c r="G331">
        <v>2010</v>
      </c>
      <c r="H331">
        <v>2855.8888888888901</v>
      </c>
      <c r="I331">
        <v>1643.4</v>
      </c>
      <c r="J331">
        <v>1.73779292253188</v>
      </c>
    </row>
    <row r="332" spans="3:10" x14ac:dyDescent="0.2">
      <c r="C332" t="s">
        <v>65</v>
      </c>
      <c r="D332" t="s">
        <v>59</v>
      </c>
      <c r="E332" t="s">
        <v>55</v>
      </c>
      <c r="F332" t="s">
        <v>19</v>
      </c>
      <c r="G332">
        <v>2010</v>
      </c>
      <c r="H332">
        <v>2128.3000000000002</v>
      </c>
      <c r="I332">
        <v>1643.4</v>
      </c>
      <c r="J332">
        <v>1.29505902397469</v>
      </c>
    </row>
    <row r="333" spans="3:10" x14ac:dyDescent="0.2">
      <c r="C333" t="s">
        <v>65</v>
      </c>
      <c r="D333" t="s">
        <v>59</v>
      </c>
      <c r="E333" t="s">
        <v>55</v>
      </c>
      <c r="F333" t="s">
        <v>20</v>
      </c>
      <c r="G333">
        <v>2010</v>
      </c>
      <c r="H333">
        <v>2507.75</v>
      </c>
      <c r="I333">
        <v>1643.4</v>
      </c>
      <c r="J333">
        <v>1.52595229402458</v>
      </c>
    </row>
    <row r="334" spans="3:10" x14ac:dyDescent="0.2">
      <c r="C334" t="s">
        <v>65</v>
      </c>
      <c r="D334" t="s">
        <v>59</v>
      </c>
      <c r="E334" t="s">
        <v>55</v>
      </c>
      <c r="F334" t="s">
        <v>21</v>
      </c>
      <c r="G334">
        <v>2010</v>
      </c>
      <c r="H334">
        <v>2631.3</v>
      </c>
      <c r="I334">
        <v>1643.4</v>
      </c>
      <c r="J334">
        <v>1.6011317999269801</v>
      </c>
    </row>
    <row r="335" spans="3:10" x14ac:dyDescent="0.2">
      <c r="C335" t="s">
        <v>65</v>
      </c>
      <c r="D335" t="s">
        <v>59</v>
      </c>
      <c r="E335" t="s">
        <v>55</v>
      </c>
      <c r="F335" t="s">
        <v>23</v>
      </c>
      <c r="G335">
        <v>2010</v>
      </c>
      <c r="H335">
        <v>1311.2</v>
      </c>
      <c r="I335">
        <v>1643.4</v>
      </c>
      <c r="J335">
        <v>0.79785809906291805</v>
      </c>
    </row>
    <row r="336" spans="3:10" x14ac:dyDescent="0.2">
      <c r="C336" t="s">
        <v>65</v>
      </c>
      <c r="D336" t="s">
        <v>59</v>
      </c>
      <c r="E336" t="s">
        <v>55</v>
      </c>
      <c r="F336" t="s">
        <v>24</v>
      </c>
      <c r="G336">
        <v>2010</v>
      </c>
      <c r="H336">
        <v>1526.125</v>
      </c>
      <c r="I336">
        <v>1643.4</v>
      </c>
      <c r="J336">
        <v>0.92863879761470103</v>
      </c>
    </row>
    <row r="337" spans="3:10" x14ac:dyDescent="0.2">
      <c r="C337" t="s">
        <v>65</v>
      </c>
      <c r="D337" t="s">
        <v>59</v>
      </c>
      <c r="E337" t="s">
        <v>55</v>
      </c>
      <c r="F337" t="s">
        <v>25</v>
      </c>
      <c r="G337">
        <v>2010</v>
      </c>
      <c r="H337">
        <v>1353.9</v>
      </c>
      <c r="I337">
        <v>1643.4</v>
      </c>
      <c r="J337">
        <v>0.82384081781672103</v>
      </c>
    </row>
    <row r="338" spans="3:10" x14ac:dyDescent="0.2">
      <c r="C338" t="s">
        <v>65</v>
      </c>
      <c r="D338" t="s">
        <v>59</v>
      </c>
      <c r="E338" t="s">
        <v>55</v>
      </c>
      <c r="F338" t="s">
        <v>26</v>
      </c>
      <c r="G338">
        <v>2010</v>
      </c>
      <c r="H338">
        <v>1320.9</v>
      </c>
      <c r="I338">
        <v>1643.4</v>
      </c>
      <c r="J338">
        <v>0.80376049653158099</v>
      </c>
    </row>
    <row r="339" spans="3:10" x14ac:dyDescent="0.2">
      <c r="C339" t="s">
        <v>65</v>
      </c>
      <c r="D339" t="s">
        <v>59</v>
      </c>
      <c r="E339" t="s">
        <v>55</v>
      </c>
      <c r="F339" t="s">
        <v>27</v>
      </c>
      <c r="G339">
        <v>2010</v>
      </c>
      <c r="H339">
        <v>2446.3000000000002</v>
      </c>
      <c r="I339">
        <v>1643.4</v>
      </c>
      <c r="J339">
        <v>1.48856030181331</v>
      </c>
    </row>
    <row r="340" spans="3:10" x14ac:dyDescent="0.2">
      <c r="C340" t="s">
        <v>65</v>
      </c>
      <c r="D340" t="s">
        <v>59</v>
      </c>
      <c r="E340" t="s">
        <v>55</v>
      </c>
      <c r="F340" t="s">
        <v>28</v>
      </c>
      <c r="G340">
        <v>2010</v>
      </c>
      <c r="H340">
        <v>1649.3</v>
      </c>
      <c r="I340">
        <v>1643.4</v>
      </c>
      <c r="J340">
        <v>1.0035901180479501</v>
      </c>
    </row>
    <row r="341" spans="3:10" x14ac:dyDescent="0.2">
      <c r="C341" t="s">
        <v>65</v>
      </c>
      <c r="D341" t="s">
        <v>59</v>
      </c>
      <c r="E341" t="s">
        <v>55</v>
      </c>
      <c r="F341" t="s">
        <v>29</v>
      </c>
      <c r="G341">
        <v>2010</v>
      </c>
      <c r="H341">
        <v>1214.7</v>
      </c>
      <c r="I341">
        <v>1643.4</v>
      </c>
      <c r="J341">
        <v>0.73913837166849194</v>
      </c>
    </row>
    <row r="342" spans="3:10" x14ac:dyDescent="0.2">
      <c r="C342" t="s">
        <v>65</v>
      </c>
      <c r="D342" t="s">
        <v>59</v>
      </c>
      <c r="E342" t="s">
        <v>55</v>
      </c>
      <c r="F342" t="s">
        <v>31</v>
      </c>
      <c r="G342">
        <v>2010</v>
      </c>
      <c r="H342">
        <v>1550.1</v>
      </c>
      <c r="I342">
        <v>1643.4</v>
      </c>
      <c r="J342">
        <v>0.943227455275648</v>
      </c>
    </row>
    <row r="343" spans="3:10" x14ac:dyDescent="0.2">
      <c r="C343" t="s">
        <v>65</v>
      </c>
      <c r="D343" t="s">
        <v>59</v>
      </c>
      <c r="E343" t="s">
        <v>55</v>
      </c>
      <c r="F343" t="s">
        <v>32</v>
      </c>
      <c r="G343">
        <v>2010</v>
      </c>
      <c r="H343">
        <v>1507.6</v>
      </c>
      <c r="I343">
        <v>1643.4</v>
      </c>
      <c r="J343">
        <v>0.91736643543872498</v>
      </c>
    </row>
    <row r="344" spans="3:10" x14ac:dyDescent="0.2">
      <c r="C344" t="s">
        <v>65</v>
      </c>
      <c r="D344" t="s">
        <v>59</v>
      </c>
      <c r="E344" t="s">
        <v>55</v>
      </c>
      <c r="F344" t="s">
        <v>33</v>
      </c>
      <c r="G344">
        <v>2010</v>
      </c>
      <c r="H344">
        <v>2188</v>
      </c>
      <c r="I344">
        <v>1643.4</v>
      </c>
      <c r="J344">
        <v>1.33138615066326</v>
      </c>
    </row>
    <row r="345" spans="3:10" x14ac:dyDescent="0.2">
      <c r="C345" t="s">
        <v>65</v>
      </c>
      <c r="D345" t="s">
        <v>59</v>
      </c>
      <c r="E345" t="s">
        <v>55</v>
      </c>
      <c r="F345" t="s">
        <v>34</v>
      </c>
      <c r="G345">
        <v>2010</v>
      </c>
      <c r="H345">
        <v>1572.9</v>
      </c>
      <c r="I345">
        <v>1643.4</v>
      </c>
      <c r="J345">
        <v>0.95710113179992695</v>
      </c>
    </row>
    <row r="346" spans="3:10" x14ac:dyDescent="0.2">
      <c r="C346" t="s">
        <v>65</v>
      </c>
      <c r="D346" t="s">
        <v>59</v>
      </c>
      <c r="E346" t="s">
        <v>55</v>
      </c>
      <c r="F346" t="s">
        <v>35</v>
      </c>
      <c r="G346">
        <v>2010</v>
      </c>
      <c r="H346">
        <v>3290.4</v>
      </c>
      <c r="I346">
        <v>1643.4</v>
      </c>
      <c r="J346">
        <v>2.00219058050383</v>
      </c>
    </row>
    <row r="347" spans="3:10" x14ac:dyDescent="0.2">
      <c r="C347" t="s">
        <v>65</v>
      </c>
      <c r="D347" t="s">
        <v>59</v>
      </c>
      <c r="E347" t="s">
        <v>55</v>
      </c>
      <c r="F347" t="s">
        <v>36</v>
      </c>
      <c r="G347">
        <v>2010</v>
      </c>
      <c r="H347">
        <v>1517.9</v>
      </c>
      <c r="I347">
        <v>1643.4</v>
      </c>
      <c r="J347">
        <v>0.92363392965802604</v>
      </c>
    </row>
    <row r="348" spans="3:10" x14ac:dyDescent="0.2">
      <c r="C348" t="s">
        <v>65</v>
      </c>
      <c r="D348" t="s">
        <v>59</v>
      </c>
      <c r="E348" t="s">
        <v>55</v>
      </c>
      <c r="F348" t="s">
        <v>37</v>
      </c>
      <c r="G348">
        <v>2010</v>
      </c>
      <c r="H348">
        <v>1121.7142857142901</v>
      </c>
      <c r="I348">
        <v>1643.4</v>
      </c>
      <c r="J348">
        <v>0.682557068099237</v>
      </c>
    </row>
    <row r="349" spans="3:10" x14ac:dyDescent="0.2">
      <c r="C349" t="s">
        <v>65</v>
      </c>
      <c r="D349" t="s">
        <v>59</v>
      </c>
      <c r="E349" t="s">
        <v>55</v>
      </c>
      <c r="F349" t="s">
        <v>38</v>
      </c>
      <c r="G349">
        <v>2010</v>
      </c>
      <c r="H349">
        <v>1129.9000000000001</v>
      </c>
      <c r="I349">
        <v>1643.4</v>
      </c>
      <c r="J349">
        <v>0.68753803091152499</v>
      </c>
    </row>
    <row r="350" spans="3:10" x14ac:dyDescent="0.2">
      <c r="C350" t="s">
        <v>65</v>
      </c>
      <c r="D350" t="s">
        <v>59</v>
      </c>
      <c r="E350" t="s">
        <v>55</v>
      </c>
      <c r="F350" t="s">
        <v>39</v>
      </c>
      <c r="G350">
        <v>2010</v>
      </c>
      <c r="H350">
        <v>1438.4</v>
      </c>
      <c r="I350">
        <v>1643.4</v>
      </c>
      <c r="J350">
        <v>0.87525861019836904</v>
      </c>
    </row>
    <row r="351" spans="3:10" x14ac:dyDescent="0.2">
      <c r="C351" t="s">
        <v>65</v>
      </c>
      <c r="D351" t="s">
        <v>59</v>
      </c>
      <c r="E351" t="s">
        <v>55</v>
      </c>
      <c r="F351" t="s">
        <v>40</v>
      </c>
      <c r="G351">
        <v>2010</v>
      </c>
      <c r="H351">
        <v>1324.9</v>
      </c>
      <c r="I351">
        <v>1643.4</v>
      </c>
      <c r="J351">
        <v>0.80619447486917395</v>
      </c>
    </row>
    <row r="352" spans="3:10" x14ac:dyDescent="0.2">
      <c r="C352" t="s">
        <v>65</v>
      </c>
      <c r="D352" t="s">
        <v>59</v>
      </c>
      <c r="E352" t="s">
        <v>55</v>
      </c>
      <c r="F352" t="s">
        <v>41</v>
      </c>
      <c r="G352">
        <v>2010</v>
      </c>
      <c r="H352">
        <v>1247.5</v>
      </c>
      <c r="I352">
        <v>1643.4</v>
      </c>
      <c r="J352">
        <v>0.75909699403675301</v>
      </c>
    </row>
    <row r="353" spans="3:10" x14ac:dyDescent="0.2">
      <c r="C353" t="s">
        <v>65</v>
      </c>
      <c r="D353" t="s">
        <v>59</v>
      </c>
      <c r="E353" t="s">
        <v>55</v>
      </c>
      <c r="F353" t="s">
        <v>42</v>
      </c>
      <c r="G353">
        <v>2010</v>
      </c>
      <c r="H353">
        <v>1189.7</v>
      </c>
      <c r="I353">
        <v>1643.4</v>
      </c>
      <c r="J353">
        <v>0.72392600705853705</v>
      </c>
    </row>
    <row r="354" spans="3:10" x14ac:dyDescent="0.2">
      <c r="C354" t="s">
        <v>65</v>
      </c>
      <c r="D354" t="s">
        <v>59</v>
      </c>
      <c r="E354" t="s">
        <v>55</v>
      </c>
      <c r="F354" t="s">
        <v>43</v>
      </c>
      <c r="G354">
        <v>2010</v>
      </c>
      <c r="H354">
        <v>1643.4</v>
      </c>
      <c r="I354">
        <v>1643.4</v>
      </c>
      <c r="J354">
        <v>1</v>
      </c>
    </row>
    <row r="355" spans="3:10" x14ac:dyDescent="0.2">
      <c r="C355" t="s">
        <v>65</v>
      </c>
      <c r="D355" t="s">
        <v>59</v>
      </c>
      <c r="E355" t="s">
        <v>55</v>
      </c>
      <c r="F355" t="s">
        <v>60</v>
      </c>
      <c r="G355">
        <v>2010</v>
      </c>
      <c r="H355">
        <v>1489</v>
      </c>
      <c r="I355">
        <v>1643.4</v>
      </c>
      <c r="J355">
        <v>0.90604843616891795</v>
      </c>
    </row>
    <row r="356" spans="3:10" x14ac:dyDescent="0.2">
      <c r="C356" t="s">
        <v>65</v>
      </c>
      <c r="D356" t="s">
        <v>61</v>
      </c>
      <c r="E356" t="s">
        <v>55</v>
      </c>
      <c r="F356" t="s">
        <v>12</v>
      </c>
      <c r="G356">
        <v>2010</v>
      </c>
      <c r="H356">
        <v>2777.5555555555602</v>
      </c>
      <c r="I356">
        <v>1391.8</v>
      </c>
      <c r="J356">
        <v>1.9956571027127099</v>
      </c>
    </row>
    <row r="357" spans="3:10" x14ac:dyDescent="0.2">
      <c r="C357" t="s">
        <v>65</v>
      </c>
      <c r="D357" t="s">
        <v>61</v>
      </c>
      <c r="E357" t="s">
        <v>55</v>
      </c>
      <c r="F357" t="s">
        <v>16</v>
      </c>
      <c r="G357">
        <v>2010</v>
      </c>
      <c r="H357">
        <v>2406.4285714285702</v>
      </c>
      <c r="I357">
        <v>1391.8</v>
      </c>
      <c r="J357">
        <v>1.72900457783343</v>
      </c>
    </row>
    <row r="358" spans="3:10" x14ac:dyDescent="0.2">
      <c r="C358" t="s">
        <v>65</v>
      </c>
      <c r="D358" t="s">
        <v>61</v>
      </c>
      <c r="E358" t="s">
        <v>55</v>
      </c>
      <c r="F358" t="s">
        <v>17</v>
      </c>
      <c r="G358">
        <v>2010</v>
      </c>
      <c r="H358">
        <v>2568.125</v>
      </c>
      <c r="I358">
        <v>1391.8</v>
      </c>
      <c r="J358">
        <v>1.84518249748527</v>
      </c>
    </row>
    <row r="359" spans="3:10" x14ac:dyDescent="0.2">
      <c r="C359" t="s">
        <v>65</v>
      </c>
      <c r="D359" t="s">
        <v>61</v>
      </c>
      <c r="E359" t="s">
        <v>55</v>
      </c>
      <c r="F359" t="s">
        <v>19</v>
      </c>
      <c r="G359">
        <v>2010</v>
      </c>
      <c r="H359">
        <v>2079</v>
      </c>
      <c r="I359">
        <v>1391.8</v>
      </c>
      <c r="J359">
        <v>1.49374910188245</v>
      </c>
    </row>
    <row r="360" spans="3:10" x14ac:dyDescent="0.2">
      <c r="C360" t="s">
        <v>65</v>
      </c>
      <c r="D360" t="s">
        <v>61</v>
      </c>
      <c r="E360" t="s">
        <v>55</v>
      </c>
      <c r="F360" t="s">
        <v>20</v>
      </c>
      <c r="G360">
        <v>2010</v>
      </c>
      <c r="H360">
        <v>2631.25</v>
      </c>
      <c r="I360">
        <v>1391.8</v>
      </c>
      <c r="J360">
        <v>1.8905374335392999</v>
      </c>
    </row>
    <row r="361" spans="3:10" x14ac:dyDescent="0.2">
      <c r="C361" t="s">
        <v>65</v>
      </c>
      <c r="D361" t="s">
        <v>61</v>
      </c>
      <c r="E361" t="s">
        <v>55</v>
      </c>
      <c r="F361" t="s">
        <v>21</v>
      </c>
      <c r="G361">
        <v>2010</v>
      </c>
      <c r="H361">
        <v>2541.1</v>
      </c>
      <c r="I361">
        <v>1391.8</v>
      </c>
      <c r="J361">
        <v>1.8257651961488699</v>
      </c>
    </row>
    <row r="362" spans="3:10" x14ac:dyDescent="0.2">
      <c r="C362" t="s">
        <v>65</v>
      </c>
      <c r="D362" t="s">
        <v>61</v>
      </c>
      <c r="E362" t="s">
        <v>55</v>
      </c>
      <c r="F362" t="s">
        <v>23</v>
      </c>
      <c r="G362">
        <v>2010</v>
      </c>
      <c r="H362">
        <v>1299.8</v>
      </c>
      <c r="I362">
        <v>1391.8</v>
      </c>
      <c r="J362">
        <v>0.93389854864204602</v>
      </c>
    </row>
    <row r="363" spans="3:10" x14ac:dyDescent="0.2">
      <c r="C363" t="s">
        <v>65</v>
      </c>
      <c r="D363" t="s">
        <v>61</v>
      </c>
      <c r="E363" t="s">
        <v>55</v>
      </c>
      <c r="F363" t="s">
        <v>24</v>
      </c>
      <c r="G363">
        <v>2010</v>
      </c>
      <c r="H363">
        <v>1384.25</v>
      </c>
      <c r="I363">
        <v>1391.8</v>
      </c>
      <c r="J363">
        <v>0.99457537002442897</v>
      </c>
    </row>
    <row r="364" spans="3:10" x14ac:dyDescent="0.2">
      <c r="C364" t="s">
        <v>65</v>
      </c>
      <c r="D364" t="s">
        <v>61</v>
      </c>
      <c r="E364" t="s">
        <v>55</v>
      </c>
      <c r="F364" t="s">
        <v>25</v>
      </c>
      <c r="G364">
        <v>2010</v>
      </c>
      <c r="H364">
        <v>1308.7777777777801</v>
      </c>
      <c r="I364">
        <v>1391.8</v>
      </c>
      <c r="J364">
        <v>0.94034902843639701</v>
      </c>
    </row>
    <row r="365" spans="3:10" x14ac:dyDescent="0.2">
      <c r="C365" t="s">
        <v>65</v>
      </c>
      <c r="D365" t="s">
        <v>61</v>
      </c>
      <c r="E365" t="s">
        <v>55</v>
      </c>
      <c r="F365" t="s">
        <v>26</v>
      </c>
      <c r="G365">
        <v>2010</v>
      </c>
      <c r="H365">
        <v>1352.3</v>
      </c>
      <c r="I365">
        <v>1391.8</v>
      </c>
      <c r="J365">
        <v>0.97161948555827005</v>
      </c>
    </row>
    <row r="366" spans="3:10" x14ac:dyDescent="0.2">
      <c r="C366" t="s">
        <v>65</v>
      </c>
      <c r="D366" t="s">
        <v>61</v>
      </c>
      <c r="E366" t="s">
        <v>55</v>
      </c>
      <c r="F366" t="s">
        <v>27</v>
      </c>
      <c r="G366">
        <v>2010</v>
      </c>
      <c r="H366">
        <v>2577.1</v>
      </c>
      <c r="I366">
        <v>1391.8</v>
      </c>
      <c r="J366">
        <v>1.85163098146285</v>
      </c>
    </row>
    <row r="367" spans="3:10" x14ac:dyDescent="0.2">
      <c r="C367" t="s">
        <v>65</v>
      </c>
      <c r="D367" t="s">
        <v>61</v>
      </c>
      <c r="E367" t="s">
        <v>55</v>
      </c>
      <c r="F367" t="s">
        <v>28</v>
      </c>
      <c r="G367">
        <v>2010</v>
      </c>
      <c r="H367">
        <v>1549</v>
      </c>
      <c r="I367">
        <v>1391.8</v>
      </c>
      <c r="J367">
        <v>1.1129472625377199</v>
      </c>
    </row>
    <row r="368" spans="3:10" x14ac:dyDescent="0.2">
      <c r="C368" t="s">
        <v>65</v>
      </c>
      <c r="D368" t="s">
        <v>61</v>
      </c>
      <c r="E368" t="s">
        <v>55</v>
      </c>
      <c r="F368" t="s">
        <v>29</v>
      </c>
      <c r="G368">
        <v>2010</v>
      </c>
      <c r="H368">
        <v>1180.5</v>
      </c>
      <c r="I368">
        <v>1391.8</v>
      </c>
      <c r="J368">
        <v>0.84818221008765604</v>
      </c>
    </row>
    <row r="369" spans="3:10" x14ac:dyDescent="0.2">
      <c r="C369" t="s">
        <v>65</v>
      </c>
      <c r="D369" t="s">
        <v>61</v>
      </c>
      <c r="E369" t="s">
        <v>55</v>
      </c>
      <c r="F369" t="s">
        <v>31</v>
      </c>
      <c r="G369">
        <v>2010</v>
      </c>
      <c r="H369">
        <v>1459.6666666666699</v>
      </c>
      <c r="I369">
        <v>1391.8</v>
      </c>
      <c r="J369">
        <v>1.0487617952771</v>
      </c>
    </row>
    <row r="370" spans="3:10" x14ac:dyDescent="0.2">
      <c r="C370" t="s">
        <v>65</v>
      </c>
      <c r="D370" t="s">
        <v>61</v>
      </c>
      <c r="E370" t="s">
        <v>55</v>
      </c>
      <c r="F370" t="s">
        <v>32</v>
      </c>
      <c r="G370">
        <v>2010</v>
      </c>
      <c r="H370">
        <v>1518</v>
      </c>
      <c r="I370">
        <v>1391.8</v>
      </c>
      <c r="J370">
        <v>1.0906739474062399</v>
      </c>
    </row>
    <row r="371" spans="3:10" x14ac:dyDescent="0.2">
      <c r="C371" t="s">
        <v>65</v>
      </c>
      <c r="D371" t="s">
        <v>61</v>
      </c>
      <c r="E371" t="s">
        <v>55</v>
      </c>
      <c r="F371" t="s">
        <v>33</v>
      </c>
      <c r="G371">
        <v>2010</v>
      </c>
      <c r="H371">
        <v>2278.75</v>
      </c>
      <c r="I371">
        <v>1391.8</v>
      </c>
      <c r="J371">
        <v>1.6372682856732299</v>
      </c>
    </row>
    <row r="372" spans="3:10" x14ac:dyDescent="0.2">
      <c r="C372" t="s">
        <v>65</v>
      </c>
      <c r="D372" t="s">
        <v>61</v>
      </c>
      <c r="E372" t="s">
        <v>55</v>
      </c>
      <c r="F372" t="s">
        <v>34</v>
      </c>
      <c r="G372">
        <v>2010</v>
      </c>
      <c r="H372">
        <v>1569.5</v>
      </c>
      <c r="I372">
        <v>1391.8</v>
      </c>
      <c r="J372">
        <v>1.1276763902859599</v>
      </c>
    </row>
    <row r="373" spans="3:10" x14ac:dyDescent="0.2">
      <c r="C373" t="s">
        <v>65</v>
      </c>
      <c r="D373" t="s">
        <v>61</v>
      </c>
      <c r="E373" t="s">
        <v>55</v>
      </c>
      <c r="F373" t="s">
        <v>35</v>
      </c>
      <c r="G373">
        <v>2010</v>
      </c>
      <c r="H373">
        <v>3175</v>
      </c>
      <c r="I373">
        <v>1391.8</v>
      </c>
      <c r="J373">
        <v>2.2812185658858999</v>
      </c>
    </row>
    <row r="374" spans="3:10" x14ac:dyDescent="0.2">
      <c r="C374" t="s">
        <v>65</v>
      </c>
      <c r="D374" t="s">
        <v>61</v>
      </c>
      <c r="E374" t="s">
        <v>55</v>
      </c>
      <c r="F374" t="s">
        <v>36</v>
      </c>
      <c r="G374">
        <v>2010</v>
      </c>
      <c r="H374">
        <v>1431.1</v>
      </c>
      <c r="I374">
        <v>1391.8</v>
      </c>
      <c r="J374">
        <v>1.0282368156344299</v>
      </c>
    </row>
    <row r="375" spans="3:10" x14ac:dyDescent="0.2">
      <c r="C375" t="s">
        <v>65</v>
      </c>
      <c r="D375" t="s">
        <v>61</v>
      </c>
      <c r="E375" t="s">
        <v>55</v>
      </c>
      <c r="F375" t="s">
        <v>37</v>
      </c>
      <c r="G375">
        <v>2010</v>
      </c>
      <c r="H375">
        <v>1050.42857142857</v>
      </c>
      <c r="I375">
        <v>1391.8</v>
      </c>
      <c r="J375">
        <v>0.75472666434011404</v>
      </c>
    </row>
    <row r="376" spans="3:10" x14ac:dyDescent="0.2">
      <c r="C376" t="s">
        <v>65</v>
      </c>
      <c r="D376" t="s">
        <v>61</v>
      </c>
      <c r="E376" t="s">
        <v>55</v>
      </c>
      <c r="F376" t="s">
        <v>38</v>
      </c>
      <c r="G376">
        <v>2010</v>
      </c>
      <c r="H376">
        <v>1117.7</v>
      </c>
      <c r="I376">
        <v>1391.8</v>
      </c>
      <c r="J376">
        <v>0.80306078459548802</v>
      </c>
    </row>
    <row r="377" spans="3:10" x14ac:dyDescent="0.2">
      <c r="C377" t="s">
        <v>65</v>
      </c>
      <c r="D377" t="s">
        <v>61</v>
      </c>
      <c r="E377" t="s">
        <v>55</v>
      </c>
      <c r="F377" t="s">
        <v>39</v>
      </c>
      <c r="G377">
        <v>2010</v>
      </c>
      <c r="H377">
        <v>1520</v>
      </c>
      <c r="I377">
        <v>1391.8</v>
      </c>
      <c r="J377">
        <v>1.09211093547924</v>
      </c>
    </row>
    <row r="378" spans="3:10" x14ac:dyDescent="0.2">
      <c r="C378" t="s">
        <v>65</v>
      </c>
      <c r="D378" t="s">
        <v>61</v>
      </c>
      <c r="E378" t="s">
        <v>55</v>
      </c>
      <c r="F378" t="s">
        <v>40</v>
      </c>
      <c r="G378">
        <v>2010</v>
      </c>
      <c r="H378">
        <v>1190.1111111111099</v>
      </c>
      <c r="I378">
        <v>1391.8</v>
      </c>
      <c r="J378">
        <v>0.85508773610512401</v>
      </c>
    </row>
    <row r="379" spans="3:10" x14ac:dyDescent="0.2">
      <c r="C379" t="s">
        <v>65</v>
      </c>
      <c r="D379" t="s">
        <v>61</v>
      </c>
      <c r="E379" t="s">
        <v>55</v>
      </c>
      <c r="F379" t="s">
        <v>41</v>
      </c>
      <c r="G379">
        <v>2010</v>
      </c>
      <c r="H379">
        <v>1230.5</v>
      </c>
      <c r="I379">
        <v>1391.8</v>
      </c>
      <c r="J379">
        <v>0.88410691191263102</v>
      </c>
    </row>
    <row r="380" spans="3:10" x14ac:dyDescent="0.2">
      <c r="C380" t="s">
        <v>65</v>
      </c>
      <c r="D380" t="s">
        <v>61</v>
      </c>
      <c r="E380" t="s">
        <v>55</v>
      </c>
      <c r="F380" t="s">
        <v>42</v>
      </c>
      <c r="G380">
        <v>2010</v>
      </c>
      <c r="H380">
        <v>1222.4000000000001</v>
      </c>
      <c r="I380">
        <v>1391.8</v>
      </c>
      <c r="J380">
        <v>0.87828711021698502</v>
      </c>
    </row>
    <row r="381" spans="3:10" x14ac:dyDescent="0.2">
      <c r="C381" t="s">
        <v>65</v>
      </c>
      <c r="D381" t="s">
        <v>61</v>
      </c>
      <c r="E381" t="s">
        <v>55</v>
      </c>
      <c r="F381" t="s">
        <v>43</v>
      </c>
      <c r="G381">
        <v>2010</v>
      </c>
      <c r="H381">
        <v>1391.8</v>
      </c>
      <c r="I381">
        <v>1391.8</v>
      </c>
      <c r="J381">
        <v>1</v>
      </c>
    </row>
    <row r="382" spans="3:10" x14ac:dyDescent="0.2">
      <c r="C382" t="s">
        <v>65</v>
      </c>
      <c r="D382" t="s">
        <v>61</v>
      </c>
      <c r="E382" t="s">
        <v>55</v>
      </c>
      <c r="F382" t="s">
        <v>60</v>
      </c>
      <c r="G382">
        <v>2010</v>
      </c>
      <c r="H382">
        <v>1475</v>
      </c>
      <c r="I382">
        <v>1391.8</v>
      </c>
      <c r="J382">
        <v>1.0597787038367601</v>
      </c>
    </row>
    <row r="383" spans="3:10" x14ac:dyDescent="0.2">
      <c r="C383" t="s">
        <v>65</v>
      </c>
      <c r="D383" t="s">
        <v>59</v>
      </c>
      <c r="E383" t="s">
        <v>56</v>
      </c>
      <c r="F383" t="s">
        <v>12</v>
      </c>
      <c r="G383">
        <v>2010</v>
      </c>
      <c r="H383">
        <v>0</v>
      </c>
      <c r="I383">
        <v>0</v>
      </c>
      <c r="J383">
        <v>0</v>
      </c>
    </row>
    <row r="384" spans="3:10" x14ac:dyDescent="0.2">
      <c r="C384" t="s">
        <v>65</v>
      </c>
      <c r="D384" t="s">
        <v>59</v>
      </c>
      <c r="E384" t="s">
        <v>56</v>
      </c>
      <c r="F384" t="s">
        <v>16</v>
      </c>
      <c r="G384">
        <v>2010</v>
      </c>
      <c r="H384">
        <v>0</v>
      </c>
      <c r="I384">
        <v>0</v>
      </c>
      <c r="J384">
        <v>0</v>
      </c>
    </row>
    <row r="385" spans="3:10" x14ac:dyDescent="0.2">
      <c r="C385" t="s">
        <v>65</v>
      </c>
      <c r="D385" t="s">
        <v>59</v>
      </c>
      <c r="E385" t="s">
        <v>56</v>
      </c>
      <c r="F385" t="s">
        <v>17</v>
      </c>
      <c r="G385">
        <v>2010</v>
      </c>
      <c r="H385">
        <v>0</v>
      </c>
      <c r="I385">
        <v>0</v>
      </c>
      <c r="J385">
        <v>0</v>
      </c>
    </row>
    <row r="386" spans="3:10" x14ac:dyDescent="0.2">
      <c r="C386" t="s">
        <v>65</v>
      </c>
      <c r="D386" t="s">
        <v>59</v>
      </c>
      <c r="E386" t="s">
        <v>56</v>
      </c>
      <c r="F386" t="s">
        <v>19</v>
      </c>
      <c r="G386">
        <v>2010</v>
      </c>
      <c r="H386">
        <v>0</v>
      </c>
      <c r="I386">
        <v>0</v>
      </c>
      <c r="J386">
        <v>0</v>
      </c>
    </row>
    <row r="387" spans="3:10" x14ac:dyDescent="0.2">
      <c r="C387" t="s">
        <v>65</v>
      </c>
      <c r="D387" t="s">
        <v>59</v>
      </c>
      <c r="E387" t="s">
        <v>56</v>
      </c>
      <c r="F387" t="s">
        <v>20</v>
      </c>
      <c r="G387">
        <v>2010</v>
      </c>
      <c r="H387">
        <v>0</v>
      </c>
      <c r="I387">
        <v>0</v>
      </c>
      <c r="J387">
        <v>0</v>
      </c>
    </row>
    <row r="388" spans="3:10" x14ac:dyDescent="0.2">
      <c r="C388" t="s">
        <v>65</v>
      </c>
      <c r="D388" t="s">
        <v>59</v>
      </c>
      <c r="E388" t="s">
        <v>56</v>
      </c>
      <c r="F388" t="s">
        <v>21</v>
      </c>
      <c r="G388">
        <v>2010</v>
      </c>
      <c r="H388">
        <v>0</v>
      </c>
      <c r="I388">
        <v>0</v>
      </c>
      <c r="J388">
        <v>0</v>
      </c>
    </row>
    <row r="389" spans="3:10" x14ac:dyDescent="0.2">
      <c r="C389" t="s">
        <v>65</v>
      </c>
      <c r="D389" t="s">
        <v>59</v>
      </c>
      <c r="E389" t="s">
        <v>56</v>
      </c>
      <c r="F389" t="s">
        <v>23</v>
      </c>
      <c r="G389">
        <v>2010</v>
      </c>
      <c r="H389">
        <v>0</v>
      </c>
      <c r="I389">
        <v>0</v>
      </c>
      <c r="J389">
        <v>0</v>
      </c>
    </row>
    <row r="390" spans="3:10" x14ac:dyDescent="0.2">
      <c r="C390" t="s">
        <v>65</v>
      </c>
      <c r="D390" t="s">
        <v>59</v>
      </c>
      <c r="E390" t="s">
        <v>56</v>
      </c>
      <c r="F390" t="s">
        <v>24</v>
      </c>
      <c r="G390">
        <v>2010</v>
      </c>
      <c r="H390">
        <v>0</v>
      </c>
      <c r="I390">
        <v>0</v>
      </c>
      <c r="J390">
        <v>0</v>
      </c>
    </row>
    <row r="391" spans="3:10" x14ac:dyDescent="0.2">
      <c r="C391" t="s">
        <v>65</v>
      </c>
      <c r="D391" t="s">
        <v>59</v>
      </c>
      <c r="E391" t="s">
        <v>56</v>
      </c>
      <c r="F391" t="s">
        <v>25</v>
      </c>
      <c r="G391">
        <v>2010</v>
      </c>
      <c r="H391">
        <v>0</v>
      </c>
      <c r="I391">
        <v>0</v>
      </c>
      <c r="J391">
        <v>0</v>
      </c>
    </row>
    <row r="392" spans="3:10" x14ac:dyDescent="0.2">
      <c r="C392" t="s">
        <v>65</v>
      </c>
      <c r="D392" t="s">
        <v>59</v>
      </c>
      <c r="E392" t="s">
        <v>56</v>
      </c>
      <c r="F392" t="s">
        <v>26</v>
      </c>
      <c r="G392">
        <v>2010</v>
      </c>
      <c r="H392">
        <v>0</v>
      </c>
      <c r="I392">
        <v>0</v>
      </c>
      <c r="J392">
        <v>0</v>
      </c>
    </row>
    <row r="393" spans="3:10" x14ac:dyDescent="0.2">
      <c r="C393" t="s">
        <v>65</v>
      </c>
      <c r="D393" t="s">
        <v>59</v>
      </c>
      <c r="E393" t="s">
        <v>56</v>
      </c>
      <c r="F393" t="s">
        <v>27</v>
      </c>
      <c r="G393">
        <v>2010</v>
      </c>
      <c r="H393">
        <v>0</v>
      </c>
      <c r="I393">
        <v>0</v>
      </c>
      <c r="J393">
        <v>0</v>
      </c>
    </row>
    <row r="394" spans="3:10" x14ac:dyDescent="0.2">
      <c r="C394" t="s">
        <v>65</v>
      </c>
      <c r="D394" t="s">
        <v>59</v>
      </c>
      <c r="E394" t="s">
        <v>56</v>
      </c>
      <c r="F394" t="s">
        <v>28</v>
      </c>
      <c r="G394">
        <v>2010</v>
      </c>
      <c r="H394">
        <v>0</v>
      </c>
      <c r="I394">
        <v>0</v>
      </c>
      <c r="J394">
        <v>0</v>
      </c>
    </row>
    <row r="395" spans="3:10" x14ac:dyDescent="0.2">
      <c r="C395" t="s">
        <v>65</v>
      </c>
      <c r="D395" t="s">
        <v>59</v>
      </c>
      <c r="E395" t="s">
        <v>56</v>
      </c>
      <c r="F395" t="s">
        <v>29</v>
      </c>
      <c r="G395">
        <v>2010</v>
      </c>
      <c r="H395">
        <v>0</v>
      </c>
      <c r="I395">
        <v>0</v>
      </c>
      <c r="J395">
        <v>0</v>
      </c>
    </row>
    <row r="396" spans="3:10" x14ac:dyDescent="0.2">
      <c r="C396" t="s">
        <v>65</v>
      </c>
      <c r="D396" t="s">
        <v>59</v>
      </c>
      <c r="E396" t="s">
        <v>56</v>
      </c>
      <c r="F396" t="s">
        <v>31</v>
      </c>
      <c r="G396">
        <v>2010</v>
      </c>
      <c r="H396">
        <v>0</v>
      </c>
      <c r="I396">
        <v>0</v>
      </c>
      <c r="J396">
        <v>0</v>
      </c>
    </row>
    <row r="397" spans="3:10" x14ac:dyDescent="0.2">
      <c r="C397" t="s">
        <v>65</v>
      </c>
      <c r="D397" t="s">
        <v>59</v>
      </c>
      <c r="E397" t="s">
        <v>56</v>
      </c>
      <c r="F397" t="s">
        <v>32</v>
      </c>
      <c r="G397">
        <v>2010</v>
      </c>
      <c r="H397">
        <v>0</v>
      </c>
      <c r="I397">
        <v>0</v>
      </c>
      <c r="J397">
        <v>0</v>
      </c>
    </row>
    <row r="398" spans="3:10" x14ac:dyDescent="0.2">
      <c r="C398" t="s">
        <v>65</v>
      </c>
      <c r="D398" t="s">
        <v>59</v>
      </c>
      <c r="E398" t="s">
        <v>56</v>
      </c>
      <c r="F398" t="s">
        <v>33</v>
      </c>
      <c r="G398">
        <v>2010</v>
      </c>
      <c r="H398">
        <v>0</v>
      </c>
      <c r="I398">
        <v>0</v>
      </c>
      <c r="J398">
        <v>0</v>
      </c>
    </row>
    <row r="399" spans="3:10" x14ac:dyDescent="0.2">
      <c r="C399" t="s">
        <v>65</v>
      </c>
      <c r="D399" t="s">
        <v>59</v>
      </c>
      <c r="E399" t="s">
        <v>56</v>
      </c>
      <c r="F399" t="s">
        <v>34</v>
      </c>
      <c r="G399">
        <v>2010</v>
      </c>
      <c r="H399">
        <v>0</v>
      </c>
      <c r="I399">
        <v>0</v>
      </c>
      <c r="J399">
        <v>0</v>
      </c>
    </row>
    <row r="400" spans="3:10" x14ac:dyDescent="0.2">
      <c r="C400" t="s">
        <v>65</v>
      </c>
      <c r="D400" t="s">
        <v>59</v>
      </c>
      <c r="E400" t="s">
        <v>56</v>
      </c>
      <c r="F400" t="s">
        <v>35</v>
      </c>
      <c r="G400">
        <v>2010</v>
      </c>
      <c r="H400">
        <v>0</v>
      </c>
      <c r="I400">
        <v>0</v>
      </c>
      <c r="J400">
        <v>0</v>
      </c>
    </row>
    <row r="401" spans="3:10" x14ac:dyDescent="0.2">
      <c r="C401" t="s">
        <v>65</v>
      </c>
      <c r="D401" t="s">
        <v>59</v>
      </c>
      <c r="E401" t="s">
        <v>56</v>
      </c>
      <c r="F401" t="s">
        <v>36</v>
      </c>
      <c r="G401">
        <v>2010</v>
      </c>
      <c r="H401">
        <v>0</v>
      </c>
      <c r="I401">
        <v>0</v>
      </c>
      <c r="J401">
        <v>0</v>
      </c>
    </row>
    <row r="402" spans="3:10" x14ac:dyDescent="0.2">
      <c r="C402" t="s">
        <v>65</v>
      </c>
      <c r="D402" t="s">
        <v>59</v>
      </c>
      <c r="E402" t="s">
        <v>56</v>
      </c>
      <c r="F402" t="s">
        <v>37</v>
      </c>
      <c r="G402">
        <v>2010</v>
      </c>
      <c r="H402">
        <v>0</v>
      </c>
      <c r="I402">
        <v>0</v>
      </c>
      <c r="J402">
        <v>0</v>
      </c>
    </row>
    <row r="403" spans="3:10" x14ac:dyDescent="0.2">
      <c r="C403" t="s">
        <v>65</v>
      </c>
      <c r="D403" t="s">
        <v>59</v>
      </c>
      <c r="E403" t="s">
        <v>56</v>
      </c>
      <c r="F403" t="s">
        <v>38</v>
      </c>
      <c r="G403">
        <v>2010</v>
      </c>
      <c r="H403">
        <v>0</v>
      </c>
      <c r="I403">
        <v>0</v>
      </c>
      <c r="J403">
        <v>0</v>
      </c>
    </row>
    <row r="404" spans="3:10" x14ac:dyDescent="0.2">
      <c r="C404" t="s">
        <v>65</v>
      </c>
      <c r="D404" t="s">
        <v>59</v>
      </c>
      <c r="E404" t="s">
        <v>56</v>
      </c>
      <c r="F404" t="s">
        <v>39</v>
      </c>
      <c r="G404">
        <v>2010</v>
      </c>
      <c r="H404">
        <v>0</v>
      </c>
      <c r="I404">
        <v>0</v>
      </c>
      <c r="J404">
        <v>0</v>
      </c>
    </row>
    <row r="405" spans="3:10" x14ac:dyDescent="0.2">
      <c r="C405" t="s">
        <v>65</v>
      </c>
      <c r="D405" t="s">
        <v>59</v>
      </c>
      <c r="E405" t="s">
        <v>56</v>
      </c>
      <c r="F405" t="s">
        <v>40</v>
      </c>
      <c r="G405">
        <v>2010</v>
      </c>
      <c r="H405">
        <v>0</v>
      </c>
      <c r="I405">
        <v>0</v>
      </c>
      <c r="J405">
        <v>0</v>
      </c>
    </row>
    <row r="406" spans="3:10" x14ac:dyDescent="0.2">
      <c r="C406" t="s">
        <v>65</v>
      </c>
      <c r="D406" t="s">
        <v>59</v>
      </c>
      <c r="E406" t="s">
        <v>56</v>
      </c>
      <c r="F406" t="s">
        <v>41</v>
      </c>
      <c r="G406">
        <v>2010</v>
      </c>
      <c r="H406">
        <v>0</v>
      </c>
      <c r="I406">
        <v>0</v>
      </c>
      <c r="J406">
        <v>0</v>
      </c>
    </row>
    <row r="407" spans="3:10" x14ac:dyDescent="0.2">
      <c r="C407" t="s">
        <v>65</v>
      </c>
      <c r="D407" t="s">
        <v>59</v>
      </c>
      <c r="E407" t="s">
        <v>56</v>
      </c>
      <c r="F407" t="s">
        <v>42</v>
      </c>
      <c r="G407">
        <v>2010</v>
      </c>
      <c r="H407">
        <v>0</v>
      </c>
      <c r="I407">
        <v>0</v>
      </c>
      <c r="J407">
        <v>0</v>
      </c>
    </row>
    <row r="408" spans="3:10" x14ac:dyDescent="0.2">
      <c r="C408" t="s">
        <v>65</v>
      </c>
      <c r="D408" t="s">
        <v>59</v>
      </c>
      <c r="E408" t="s">
        <v>56</v>
      </c>
      <c r="F408" t="s">
        <v>43</v>
      </c>
      <c r="G408">
        <v>2010</v>
      </c>
      <c r="H408">
        <v>0</v>
      </c>
      <c r="I408">
        <v>0</v>
      </c>
      <c r="J408">
        <v>0</v>
      </c>
    </row>
    <row r="409" spans="3:10" x14ac:dyDescent="0.2">
      <c r="C409" t="s">
        <v>65</v>
      </c>
      <c r="D409" t="s">
        <v>59</v>
      </c>
      <c r="E409" t="s">
        <v>56</v>
      </c>
      <c r="F409" t="s">
        <v>60</v>
      </c>
      <c r="G409">
        <v>2010</v>
      </c>
      <c r="H409">
        <v>0</v>
      </c>
      <c r="I409">
        <v>0</v>
      </c>
      <c r="J409">
        <v>0</v>
      </c>
    </row>
    <row r="410" spans="3:10" x14ac:dyDescent="0.2">
      <c r="C410" t="s">
        <v>65</v>
      </c>
      <c r="D410" t="s">
        <v>61</v>
      </c>
      <c r="E410" t="s">
        <v>56</v>
      </c>
      <c r="F410" t="s">
        <v>12</v>
      </c>
      <c r="G410">
        <v>2010</v>
      </c>
      <c r="H410">
        <v>0</v>
      </c>
      <c r="I410">
        <v>0</v>
      </c>
      <c r="J410">
        <v>0</v>
      </c>
    </row>
    <row r="411" spans="3:10" x14ac:dyDescent="0.2">
      <c r="C411" t="s">
        <v>65</v>
      </c>
      <c r="D411" t="s">
        <v>61</v>
      </c>
      <c r="E411" t="s">
        <v>56</v>
      </c>
      <c r="F411" t="s">
        <v>16</v>
      </c>
      <c r="G411">
        <v>2010</v>
      </c>
      <c r="H411">
        <v>0</v>
      </c>
      <c r="I411">
        <v>0</v>
      </c>
      <c r="J411">
        <v>0</v>
      </c>
    </row>
    <row r="412" spans="3:10" x14ac:dyDescent="0.2">
      <c r="C412" t="s">
        <v>65</v>
      </c>
      <c r="D412" t="s">
        <v>61</v>
      </c>
      <c r="E412" t="s">
        <v>56</v>
      </c>
      <c r="F412" t="s">
        <v>17</v>
      </c>
      <c r="G412">
        <v>2010</v>
      </c>
      <c r="H412">
        <v>0</v>
      </c>
      <c r="I412">
        <v>0</v>
      </c>
      <c r="J412">
        <v>0</v>
      </c>
    </row>
    <row r="413" spans="3:10" x14ac:dyDescent="0.2">
      <c r="C413" t="s">
        <v>65</v>
      </c>
      <c r="D413" t="s">
        <v>61</v>
      </c>
      <c r="E413" t="s">
        <v>56</v>
      </c>
      <c r="F413" t="s">
        <v>19</v>
      </c>
      <c r="G413">
        <v>2010</v>
      </c>
      <c r="H413">
        <v>0</v>
      </c>
      <c r="I413">
        <v>0</v>
      </c>
      <c r="J413">
        <v>0</v>
      </c>
    </row>
    <row r="414" spans="3:10" x14ac:dyDescent="0.2">
      <c r="C414" t="s">
        <v>65</v>
      </c>
      <c r="D414" t="s">
        <v>61</v>
      </c>
      <c r="E414" t="s">
        <v>56</v>
      </c>
      <c r="F414" t="s">
        <v>20</v>
      </c>
      <c r="G414">
        <v>2010</v>
      </c>
      <c r="H414">
        <v>0</v>
      </c>
      <c r="I414">
        <v>0</v>
      </c>
      <c r="J414">
        <v>0</v>
      </c>
    </row>
    <row r="415" spans="3:10" x14ac:dyDescent="0.2">
      <c r="C415" t="s">
        <v>65</v>
      </c>
      <c r="D415" t="s">
        <v>61</v>
      </c>
      <c r="E415" t="s">
        <v>56</v>
      </c>
      <c r="F415" t="s">
        <v>21</v>
      </c>
      <c r="G415">
        <v>2010</v>
      </c>
      <c r="H415">
        <v>0</v>
      </c>
      <c r="I415">
        <v>0</v>
      </c>
      <c r="J415">
        <v>0</v>
      </c>
    </row>
    <row r="416" spans="3:10" x14ac:dyDescent="0.2">
      <c r="C416" t="s">
        <v>65</v>
      </c>
      <c r="D416" t="s">
        <v>61</v>
      </c>
      <c r="E416" t="s">
        <v>56</v>
      </c>
      <c r="F416" t="s">
        <v>23</v>
      </c>
      <c r="G416">
        <v>2010</v>
      </c>
      <c r="H416">
        <v>0</v>
      </c>
      <c r="I416">
        <v>0</v>
      </c>
      <c r="J416">
        <v>0</v>
      </c>
    </row>
    <row r="417" spans="3:10" x14ac:dyDescent="0.2">
      <c r="C417" t="s">
        <v>65</v>
      </c>
      <c r="D417" t="s">
        <v>61</v>
      </c>
      <c r="E417" t="s">
        <v>56</v>
      </c>
      <c r="F417" t="s">
        <v>24</v>
      </c>
      <c r="G417">
        <v>2010</v>
      </c>
      <c r="H417">
        <v>0</v>
      </c>
      <c r="I417">
        <v>0</v>
      </c>
      <c r="J417">
        <v>0</v>
      </c>
    </row>
    <row r="418" spans="3:10" x14ac:dyDescent="0.2">
      <c r="C418" t="s">
        <v>65</v>
      </c>
      <c r="D418" t="s">
        <v>61</v>
      </c>
      <c r="E418" t="s">
        <v>56</v>
      </c>
      <c r="F418" t="s">
        <v>25</v>
      </c>
      <c r="G418">
        <v>2010</v>
      </c>
      <c r="H418">
        <v>0</v>
      </c>
      <c r="I418">
        <v>0</v>
      </c>
      <c r="J418">
        <v>0</v>
      </c>
    </row>
    <row r="419" spans="3:10" x14ac:dyDescent="0.2">
      <c r="C419" t="s">
        <v>65</v>
      </c>
      <c r="D419" t="s">
        <v>61</v>
      </c>
      <c r="E419" t="s">
        <v>56</v>
      </c>
      <c r="F419" t="s">
        <v>26</v>
      </c>
      <c r="G419">
        <v>2010</v>
      </c>
      <c r="H419">
        <v>0</v>
      </c>
      <c r="I419">
        <v>0</v>
      </c>
      <c r="J419">
        <v>0</v>
      </c>
    </row>
    <row r="420" spans="3:10" x14ac:dyDescent="0.2">
      <c r="C420" t="s">
        <v>65</v>
      </c>
      <c r="D420" t="s">
        <v>61</v>
      </c>
      <c r="E420" t="s">
        <v>56</v>
      </c>
      <c r="F420" t="s">
        <v>27</v>
      </c>
      <c r="G420">
        <v>2010</v>
      </c>
      <c r="H420">
        <v>0</v>
      </c>
      <c r="I420">
        <v>0</v>
      </c>
      <c r="J420">
        <v>0</v>
      </c>
    </row>
    <row r="421" spans="3:10" x14ac:dyDescent="0.2">
      <c r="C421" t="s">
        <v>65</v>
      </c>
      <c r="D421" t="s">
        <v>61</v>
      </c>
      <c r="E421" t="s">
        <v>56</v>
      </c>
      <c r="F421" t="s">
        <v>28</v>
      </c>
      <c r="G421">
        <v>2010</v>
      </c>
      <c r="H421">
        <v>0</v>
      </c>
      <c r="I421">
        <v>0</v>
      </c>
      <c r="J421">
        <v>0</v>
      </c>
    </row>
    <row r="422" spans="3:10" x14ac:dyDescent="0.2">
      <c r="C422" t="s">
        <v>65</v>
      </c>
      <c r="D422" t="s">
        <v>61</v>
      </c>
      <c r="E422" t="s">
        <v>56</v>
      </c>
      <c r="F422" t="s">
        <v>29</v>
      </c>
      <c r="G422">
        <v>2010</v>
      </c>
      <c r="H422">
        <v>0</v>
      </c>
      <c r="I422">
        <v>0</v>
      </c>
      <c r="J422">
        <v>0</v>
      </c>
    </row>
    <row r="423" spans="3:10" x14ac:dyDescent="0.2">
      <c r="C423" t="s">
        <v>65</v>
      </c>
      <c r="D423" t="s">
        <v>61</v>
      </c>
      <c r="E423" t="s">
        <v>56</v>
      </c>
      <c r="F423" t="s">
        <v>31</v>
      </c>
      <c r="G423">
        <v>2010</v>
      </c>
      <c r="H423">
        <v>0</v>
      </c>
      <c r="I423">
        <v>0</v>
      </c>
      <c r="J423">
        <v>0</v>
      </c>
    </row>
    <row r="424" spans="3:10" x14ac:dyDescent="0.2">
      <c r="C424" t="s">
        <v>65</v>
      </c>
      <c r="D424" t="s">
        <v>61</v>
      </c>
      <c r="E424" t="s">
        <v>56</v>
      </c>
      <c r="F424" t="s">
        <v>32</v>
      </c>
      <c r="G424">
        <v>2010</v>
      </c>
      <c r="H424">
        <v>0</v>
      </c>
      <c r="I424">
        <v>0</v>
      </c>
      <c r="J424">
        <v>0</v>
      </c>
    </row>
    <row r="425" spans="3:10" x14ac:dyDescent="0.2">
      <c r="C425" t="s">
        <v>65</v>
      </c>
      <c r="D425" t="s">
        <v>61</v>
      </c>
      <c r="E425" t="s">
        <v>56</v>
      </c>
      <c r="F425" t="s">
        <v>33</v>
      </c>
      <c r="G425">
        <v>2010</v>
      </c>
      <c r="H425">
        <v>0</v>
      </c>
      <c r="I425">
        <v>0</v>
      </c>
      <c r="J425">
        <v>0</v>
      </c>
    </row>
    <row r="426" spans="3:10" x14ac:dyDescent="0.2">
      <c r="C426" t="s">
        <v>65</v>
      </c>
      <c r="D426" t="s">
        <v>61</v>
      </c>
      <c r="E426" t="s">
        <v>56</v>
      </c>
      <c r="F426" t="s">
        <v>34</v>
      </c>
      <c r="G426">
        <v>2010</v>
      </c>
      <c r="H426">
        <v>0</v>
      </c>
      <c r="I426">
        <v>0</v>
      </c>
      <c r="J426">
        <v>0</v>
      </c>
    </row>
    <row r="427" spans="3:10" x14ac:dyDescent="0.2">
      <c r="C427" t="s">
        <v>65</v>
      </c>
      <c r="D427" t="s">
        <v>61</v>
      </c>
      <c r="E427" t="s">
        <v>56</v>
      </c>
      <c r="F427" t="s">
        <v>35</v>
      </c>
      <c r="G427">
        <v>2010</v>
      </c>
      <c r="H427">
        <v>0</v>
      </c>
      <c r="I427">
        <v>0</v>
      </c>
      <c r="J427">
        <v>0</v>
      </c>
    </row>
    <row r="428" spans="3:10" x14ac:dyDescent="0.2">
      <c r="C428" t="s">
        <v>65</v>
      </c>
      <c r="D428" t="s">
        <v>61</v>
      </c>
      <c r="E428" t="s">
        <v>56</v>
      </c>
      <c r="F428" t="s">
        <v>36</v>
      </c>
      <c r="G428">
        <v>2010</v>
      </c>
      <c r="H428">
        <v>0</v>
      </c>
      <c r="I428">
        <v>0</v>
      </c>
      <c r="J428">
        <v>0</v>
      </c>
    </row>
    <row r="429" spans="3:10" x14ac:dyDescent="0.2">
      <c r="C429" t="s">
        <v>65</v>
      </c>
      <c r="D429" t="s">
        <v>61</v>
      </c>
      <c r="E429" t="s">
        <v>56</v>
      </c>
      <c r="F429" t="s">
        <v>37</v>
      </c>
      <c r="G429">
        <v>2010</v>
      </c>
      <c r="H429">
        <v>0</v>
      </c>
      <c r="I429">
        <v>0</v>
      </c>
      <c r="J429">
        <v>0</v>
      </c>
    </row>
    <row r="430" spans="3:10" x14ac:dyDescent="0.2">
      <c r="C430" t="s">
        <v>65</v>
      </c>
      <c r="D430" t="s">
        <v>61</v>
      </c>
      <c r="E430" t="s">
        <v>56</v>
      </c>
      <c r="F430" t="s">
        <v>38</v>
      </c>
      <c r="G430">
        <v>2010</v>
      </c>
      <c r="H430">
        <v>0</v>
      </c>
      <c r="I430">
        <v>0</v>
      </c>
      <c r="J430">
        <v>0</v>
      </c>
    </row>
    <row r="431" spans="3:10" x14ac:dyDescent="0.2">
      <c r="C431" t="s">
        <v>65</v>
      </c>
      <c r="D431" t="s">
        <v>61</v>
      </c>
      <c r="E431" t="s">
        <v>56</v>
      </c>
      <c r="F431" t="s">
        <v>39</v>
      </c>
      <c r="G431">
        <v>2010</v>
      </c>
      <c r="H431">
        <v>0</v>
      </c>
      <c r="I431">
        <v>0</v>
      </c>
      <c r="J431">
        <v>0</v>
      </c>
    </row>
    <row r="432" spans="3:10" x14ac:dyDescent="0.2">
      <c r="C432" t="s">
        <v>65</v>
      </c>
      <c r="D432" t="s">
        <v>61</v>
      </c>
      <c r="E432" t="s">
        <v>56</v>
      </c>
      <c r="F432" t="s">
        <v>40</v>
      </c>
      <c r="G432">
        <v>2010</v>
      </c>
      <c r="H432">
        <v>0</v>
      </c>
      <c r="I432">
        <v>0</v>
      </c>
      <c r="J432">
        <v>0</v>
      </c>
    </row>
    <row r="433" spans="3:10" x14ac:dyDescent="0.2">
      <c r="C433" t="s">
        <v>65</v>
      </c>
      <c r="D433" t="s">
        <v>61</v>
      </c>
      <c r="E433" t="s">
        <v>56</v>
      </c>
      <c r="F433" t="s">
        <v>41</v>
      </c>
      <c r="G433">
        <v>2010</v>
      </c>
      <c r="H433">
        <v>0</v>
      </c>
      <c r="I433">
        <v>0</v>
      </c>
      <c r="J433">
        <v>0</v>
      </c>
    </row>
    <row r="434" spans="3:10" x14ac:dyDescent="0.2">
      <c r="C434" t="s">
        <v>65</v>
      </c>
      <c r="D434" t="s">
        <v>61</v>
      </c>
      <c r="E434" t="s">
        <v>56</v>
      </c>
      <c r="F434" t="s">
        <v>42</v>
      </c>
      <c r="G434">
        <v>2010</v>
      </c>
      <c r="H434">
        <v>0</v>
      </c>
      <c r="I434">
        <v>0</v>
      </c>
      <c r="J434">
        <v>0</v>
      </c>
    </row>
    <row r="435" spans="3:10" x14ac:dyDescent="0.2">
      <c r="C435" t="s">
        <v>65</v>
      </c>
      <c r="D435" t="s">
        <v>61</v>
      </c>
      <c r="E435" t="s">
        <v>56</v>
      </c>
      <c r="F435" t="s">
        <v>43</v>
      </c>
      <c r="G435">
        <v>2010</v>
      </c>
      <c r="H435">
        <v>0</v>
      </c>
      <c r="I435">
        <v>0</v>
      </c>
      <c r="J435">
        <v>0</v>
      </c>
    </row>
    <row r="436" spans="3:10" x14ac:dyDescent="0.2">
      <c r="C436" t="s">
        <v>65</v>
      </c>
      <c r="D436" t="s">
        <v>61</v>
      </c>
      <c r="E436" t="s">
        <v>56</v>
      </c>
      <c r="F436" t="s">
        <v>60</v>
      </c>
      <c r="G436">
        <v>2010</v>
      </c>
      <c r="H436">
        <v>0</v>
      </c>
      <c r="I436">
        <v>0</v>
      </c>
      <c r="J436">
        <v>0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J3028"/>
  <sheetViews>
    <sheetView topLeftCell="A2994" zoomScale="120" zoomScaleNormal="120" workbookViewId="0">
      <selection activeCell="D3016" sqref="D3016"/>
    </sheetView>
  </sheetViews>
  <sheetFormatPr defaultRowHeight="12.75" x14ac:dyDescent="0.2"/>
  <cols>
    <col min="1" max="1025" width="11.5703125"/>
  </cols>
  <sheetData>
    <row r="3" spans="2:10" x14ac:dyDescent="0.2">
      <c r="H3" t="s">
        <v>48</v>
      </c>
      <c r="I3" t="s">
        <v>66</v>
      </c>
    </row>
    <row r="4" spans="2:10" x14ac:dyDescent="0.2">
      <c r="B4" t="s">
        <v>62</v>
      </c>
      <c r="C4" s="5" t="s">
        <v>46</v>
      </c>
      <c r="D4" s="5" t="s">
        <v>47</v>
      </c>
      <c r="E4" s="5" t="s">
        <v>63</v>
      </c>
      <c r="F4" s="5" t="s">
        <v>48</v>
      </c>
      <c r="G4" s="5" t="s">
        <v>67</v>
      </c>
      <c r="H4" s="5" t="s">
        <v>64</v>
      </c>
      <c r="I4" s="5" t="s">
        <v>64</v>
      </c>
      <c r="J4" s="5" t="s">
        <v>68</v>
      </c>
    </row>
    <row r="5" spans="2:10" x14ac:dyDescent="0.2">
      <c r="B5" t="str">
        <f t="shared" ref="B5:B68" si="0">C5&amp;D5&amp;E5&amp;F5</f>
        <v>apartmentaveragebachelor_rateWest End/Stanley Park</v>
      </c>
      <c r="C5" t="s">
        <v>65</v>
      </c>
      <c r="D5" t="s">
        <v>59</v>
      </c>
      <c r="E5" t="s">
        <v>49</v>
      </c>
      <c r="F5" t="s">
        <v>12</v>
      </c>
      <c r="G5">
        <v>2010</v>
      </c>
      <c r="H5">
        <f>IFERROR(AVERAGEIFS(average_median_rates_1!I:I,average_median_rates_1!E:E,C5,average_median_rates_1!F:F,D5,average_median_rates_1!G:G,E5,average_median_rates_1!H:H,F5,average_median_rates_1!C:C,"&gt;="&amp;G5),0)</f>
        <v>1019.7</v>
      </c>
      <c r="I5">
        <f>IFERROR(AVERAGEIFS(average_median_rates_1!I:I,average_median_rates_1!E:E,C5,average_median_rates_1!F:F,D5,average_median_rates_1!G:G,E5,average_median_rates_1!H:H,$I$3,average_median_rates_1!C:C,"&gt;="&amp;G5),0)</f>
        <v>967.9</v>
      </c>
      <c r="J5">
        <f>IFERROR(H5/I5,0)</f>
        <v>1.0535179254055171</v>
      </c>
    </row>
    <row r="6" spans="2:10" x14ac:dyDescent="0.2">
      <c r="B6" t="str">
        <f t="shared" si="0"/>
        <v>apartmentaveragebachelor_rateEnglish Bay</v>
      </c>
      <c r="C6" t="s">
        <v>65</v>
      </c>
      <c r="D6" t="s">
        <v>59</v>
      </c>
      <c r="E6" t="s">
        <v>49</v>
      </c>
      <c r="F6" t="s">
        <v>16</v>
      </c>
      <c r="G6">
        <v>2010</v>
      </c>
      <c r="H6">
        <v>1043.7</v>
      </c>
      <c r="I6">
        <v>967.9</v>
      </c>
      <c r="J6">
        <v>1.0783138754003501</v>
      </c>
    </row>
    <row r="7" spans="2:10" x14ac:dyDescent="0.2">
      <c r="B7" t="str">
        <f t="shared" si="0"/>
        <v>apartmentaveragebachelor_rateDowntown</v>
      </c>
      <c r="C7" t="s">
        <v>65</v>
      </c>
      <c r="D7" t="s">
        <v>59</v>
      </c>
      <c r="E7" t="s">
        <v>49</v>
      </c>
      <c r="F7" t="s">
        <v>17</v>
      </c>
      <c r="G7">
        <v>2010</v>
      </c>
      <c r="H7">
        <v>1111.7</v>
      </c>
      <c r="I7">
        <v>967.9</v>
      </c>
      <c r="J7">
        <v>1.14856906705238</v>
      </c>
    </row>
    <row r="8" spans="2:10" x14ac:dyDescent="0.2">
      <c r="B8" t="str">
        <f t="shared" si="0"/>
        <v>apartmentaveragebachelor_rateSouth Granville/Oak</v>
      </c>
      <c r="C8" t="s">
        <v>65</v>
      </c>
      <c r="D8" t="s">
        <v>59</v>
      </c>
      <c r="E8" t="s">
        <v>49</v>
      </c>
      <c r="F8" t="s">
        <v>19</v>
      </c>
      <c r="G8">
        <v>2010</v>
      </c>
      <c r="H8">
        <v>987.2</v>
      </c>
      <c r="I8">
        <v>967.9</v>
      </c>
      <c r="J8">
        <v>1.0199400764541799</v>
      </c>
    </row>
    <row r="9" spans="2:10" x14ac:dyDescent="0.2">
      <c r="B9" t="str">
        <f t="shared" si="0"/>
        <v>apartmentaveragebachelor_rateKitsilano/Point Grey</v>
      </c>
      <c r="C9" t="s">
        <v>65</v>
      </c>
      <c r="D9" t="s">
        <v>59</v>
      </c>
      <c r="E9" t="s">
        <v>49</v>
      </c>
      <c r="F9" t="s">
        <v>20</v>
      </c>
      <c r="G9">
        <v>2010</v>
      </c>
      <c r="H9">
        <v>997.6</v>
      </c>
      <c r="I9">
        <v>967.9</v>
      </c>
      <c r="J9">
        <v>1.03068498811861</v>
      </c>
    </row>
    <row r="10" spans="2:10" x14ac:dyDescent="0.2">
      <c r="B10" t="str">
        <f t="shared" si="0"/>
        <v>apartmentaveragebachelor_rateWestside/Kerrisdale</v>
      </c>
      <c r="C10" t="s">
        <v>65</v>
      </c>
      <c r="D10" t="s">
        <v>59</v>
      </c>
      <c r="E10" t="s">
        <v>49</v>
      </c>
      <c r="F10" t="s">
        <v>21</v>
      </c>
      <c r="G10">
        <v>2010</v>
      </c>
      <c r="H10">
        <v>940.7</v>
      </c>
      <c r="I10">
        <v>967.9</v>
      </c>
      <c r="J10">
        <v>0.97189792333918801</v>
      </c>
    </row>
    <row r="11" spans="2:10" x14ac:dyDescent="0.2">
      <c r="B11" t="str">
        <f t="shared" si="0"/>
        <v>apartmentaveragebachelor_rateMarpole</v>
      </c>
      <c r="C11" t="s">
        <v>65</v>
      </c>
      <c r="D11" t="s">
        <v>59</v>
      </c>
      <c r="E11" t="s">
        <v>49</v>
      </c>
      <c r="F11" t="s">
        <v>23</v>
      </c>
      <c r="G11">
        <v>2010</v>
      </c>
      <c r="H11">
        <v>804.2</v>
      </c>
      <c r="I11">
        <v>967.9</v>
      </c>
      <c r="J11">
        <v>0.83087095774356901</v>
      </c>
    </row>
    <row r="12" spans="2:10" x14ac:dyDescent="0.2">
      <c r="B12" t="str">
        <f t="shared" si="0"/>
        <v>apartmentaveragebachelor_rateMount Pleasant/Renfrew Heights</v>
      </c>
      <c r="C12" t="s">
        <v>65</v>
      </c>
      <c r="D12" t="s">
        <v>59</v>
      </c>
      <c r="E12" t="s">
        <v>49</v>
      </c>
      <c r="F12" t="s">
        <v>24</v>
      </c>
      <c r="G12">
        <v>2010</v>
      </c>
      <c r="H12">
        <v>965.9</v>
      </c>
      <c r="I12">
        <v>967.9</v>
      </c>
      <c r="J12">
        <v>0.99793367083376405</v>
      </c>
    </row>
    <row r="13" spans="2:10" x14ac:dyDescent="0.2">
      <c r="B13" t="str">
        <f t="shared" si="0"/>
        <v>apartmentaveragebachelor_rateEast Hastings</v>
      </c>
      <c r="C13" t="s">
        <v>65</v>
      </c>
      <c r="D13" t="s">
        <v>59</v>
      </c>
      <c r="E13" t="s">
        <v>49</v>
      </c>
      <c r="F13" t="s">
        <v>25</v>
      </c>
      <c r="G13">
        <v>2010</v>
      </c>
      <c r="H13">
        <v>948.1</v>
      </c>
      <c r="I13">
        <v>967.9</v>
      </c>
      <c r="J13">
        <v>0.97954334125426201</v>
      </c>
    </row>
    <row r="14" spans="2:10" x14ac:dyDescent="0.2">
      <c r="B14" t="str">
        <f t="shared" si="0"/>
        <v>apartmentaveragebachelor_rateSoutheast Vancouver</v>
      </c>
      <c r="C14" t="s">
        <v>65</v>
      </c>
      <c r="D14" t="s">
        <v>59</v>
      </c>
      <c r="E14" t="s">
        <v>49</v>
      </c>
      <c r="F14" t="s">
        <v>26</v>
      </c>
      <c r="G14">
        <v>2010</v>
      </c>
      <c r="H14">
        <v>916</v>
      </c>
      <c r="I14">
        <v>967.9</v>
      </c>
      <c r="J14">
        <v>0.94637875813617101</v>
      </c>
    </row>
    <row r="15" spans="2:10" x14ac:dyDescent="0.2">
      <c r="B15" t="str">
        <f t="shared" si="0"/>
        <v>apartmentaveragebachelor_rateUniversity Endowment Lands</v>
      </c>
      <c r="C15" t="s">
        <v>65</v>
      </c>
      <c r="D15" t="s">
        <v>59</v>
      </c>
      <c r="E15" t="s">
        <v>49</v>
      </c>
      <c r="F15" t="s">
        <v>27</v>
      </c>
      <c r="G15">
        <v>2010</v>
      </c>
      <c r="H15">
        <v>1225.5</v>
      </c>
      <c r="I15">
        <v>967.9</v>
      </c>
      <c r="J15">
        <v>1.26614319661122</v>
      </c>
    </row>
    <row r="16" spans="2:10" x14ac:dyDescent="0.2">
      <c r="B16" t="str">
        <f t="shared" si="0"/>
        <v>apartmentaveragebachelor_rateCentral Park/Metrotown</v>
      </c>
      <c r="C16" t="s">
        <v>65</v>
      </c>
      <c r="D16" t="s">
        <v>59</v>
      </c>
      <c r="E16" t="s">
        <v>49</v>
      </c>
      <c r="F16" t="s">
        <v>28</v>
      </c>
      <c r="G16">
        <v>2010</v>
      </c>
      <c r="H16">
        <v>911.5</v>
      </c>
      <c r="I16">
        <v>967.9</v>
      </c>
      <c r="J16">
        <v>0.94172951751213996</v>
      </c>
    </row>
    <row r="17" spans="2:10" x14ac:dyDescent="0.2">
      <c r="B17" t="str">
        <f t="shared" si="0"/>
        <v>apartmentaveragebachelor_rateSoutheast Burnaby</v>
      </c>
      <c r="C17" t="s">
        <v>65</v>
      </c>
      <c r="D17" t="s">
        <v>59</v>
      </c>
      <c r="E17" t="s">
        <v>49</v>
      </c>
      <c r="F17" t="s">
        <v>29</v>
      </c>
      <c r="G17">
        <v>2010</v>
      </c>
      <c r="H17">
        <v>734</v>
      </c>
      <c r="I17">
        <v>967.9</v>
      </c>
      <c r="J17">
        <v>0.75834280400867904</v>
      </c>
    </row>
    <row r="18" spans="2:10" x14ac:dyDescent="0.2">
      <c r="B18" t="str">
        <f t="shared" si="0"/>
        <v>apartmentaveragebachelor_rateNorth Burnaby</v>
      </c>
      <c r="C18" t="s">
        <v>65</v>
      </c>
      <c r="D18" t="s">
        <v>59</v>
      </c>
      <c r="E18" t="s">
        <v>49</v>
      </c>
      <c r="F18" t="s">
        <v>31</v>
      </c>
      <c r="G18">
        <v>2010</v>
      </c>
      <c r="H18">
        <v>803.4</v>
      </c>
      <c r="I18">
        <v>967.9</v>
      </c>
      <c r="J18">
        <v>0.83004442607707396</v>
      </c>
    </row>
    <row r="19" spans="2:10" x14ac:dyDescent="0.2">
      <c r="B19" t="str">
        <f t="shared" si="0"/>
        <v>apartmentaveragebachelor_rateNew Westminster</v>
      </c>
      <c r="C19" t="s">
        <v>65</v>
      </c>
      <c r="D19" t="s">
        <v>59</v>
      </c>
      <c r="E19" t="s">
        <v>49</v>
      </c>
      <c r="F19" t="s">
        <v>32</v>
      </c>
      <c r="G19">
        <v>2010</v>
      </c>
      <c r="H19">
        <v>769.6</v>
      </c>
      <c r="I19">
        <v>967.9</v>
      </c>
      <c r="J19">
        <v>0.79512346316768301</v>
      </c>
    </row>
    <row r="20" spans="2:10" x14ac:dyDescent="0.2">
      <c r="B20" t="str">
        <f t="shared" si="0"/>
        <v>apartmentaveragebachelor_rateNorth Vancouver CY</v>
      </c>
      <c r="C20" t="s">
        <v>65</v>
      </c>
      <c r="D20" t="s">
        <v>59</v>
      </c>
      <c r="E20" t="s">
        <v>49</v>
      </c>
      <c r="F20" t="s">
        <v>33</v>
      </c>
      <c r="G20">
        <v>2010</v>
      </c>
      <c r="H20">
        <v>1089.25</v>
      </c>
      <c r="I20">
        <v>967.9</v>
      </c>
      <c r="J20">
        <v>1.12537452216138</v>
      </c>
    </row>
    <row r="21" spans="2:10" x14ac:dyDescent="0.2">
      <c r="B21" t="str">
        <f t="shared" si="0"/>
        <v>apartmentaveragebachelor_rateNorth Vancouver DM</v>
      </c>
      <c r="C21" t="s">
        <v>65</v>
      </c>
      <c r="D21" t="s">
        <v>59</v>
      </c>
      <c r="E21" t="s">
        <v>49</v>
      </c>
      <c r="F21" t="s">
        <v>34</v>
      </c>
      <c r="G21">
        <v>2010</v>
      </c>
      <c r="H21">
        <v>989.2</v>
      </c>
      <c r="I21">
        <v>967.9</v>
      </c>
      <c r="J21">
        <v>1.0220064056204201</v>
      </c>
    </row>
    <row r="22" spans="2:10" x14ac:dyDescent="0.2">
      <c r="B22" t="str">
        <f t="shared" si="0"/>
        <v>apartmentaveragebachelor_rateWest Vancouver</v>
      </c>
      <c r="C22" t="s">
        <v>65</v>
      </c>
      <c r="D22" t="s">
        <v>59</v>
      </c>
      <c r="E22" t="s">
        <v>49</v>
      </c>
      <c r="F22" t="s">
        <v>35</v>
      </c>
      <c r="G22">
        <v>2010</v>
      </c>
      <c r="H22">
        <v>1096.8</v>
      </c>
      <c r="I22">
        <v>967.9</v>
      </c>
      <c r="J22">
        <v>1.1331749147639201</v>
      </c>
    </row>
    <row r="23" spans="2:10" x14ac:dyDescent="0.2">
      <c r="B23" t="str">
        <f t="shared" si="0"/>
        <v>apartmentaveragebachelor_rateRichmond</v>
      </c>
      <c r="C23" t="s">
        <v>65</v>
      </c>
      <c r="D23" t="s">
        <v>59</v>
      </c>
      <c r="E23" t="s">
        <v>49</v>
      </c>
      <c r="F23" t="s">
        <v>36</v>
      </c>
      <c r="G23">
        <v>2010</v>
      </c>
      <c r="H23">
        <v>867.1</v>
      </c>
      <c r="I23">
        <v>967.9</v>
      </c>
      <c r="J23">
        <v>0.89585701002169604</v>
      </c>
    </row>
    <row r="24" spans="2:10" x14ac:dyDescent="0.2">
      <c r="B24" t="str">
        <f t="shared" si="0"/>
        <v>apartmentaveragebachelor_rateDelta</v>
      </c>
      <c r="C24" t="s">
        <v>65</v>
      </c>
      <c r="D24" t="s">
        <v>59</v>
      </c>
      <c r="E24" t="s">
        <v>49</v>
      </c>
      <c r="F24" t="s">
        <v>37</v>
      </c>
      <c r="G24">
        <v>2010</v>
      </c>
      <c r="H24">
        <v>676.6</v>
      </c>
      <c r="I24">
        <v>967.9</v>
      </c>
      <c r="J24">
        <v>0.69903915693770002</v>
      </c>
    </row>
    <row r="25" spans="2:10" x14ac:dyDescent="0.2">
      <c r="B25" t="str">
        <f t="shared" si="0"/>
        <v>apartmentaveragebachelor_rateSurrey</v>
      </c>
      <c r="C25" t="s">
        <v>65</v>
      </c>
      <c r="D25" t="s">
        <v>59</v>
      </c>
      <c r="E25" t="s">
        <v>49</v>
      </c>
      <c r="F25" t="s">
        <v>38</v>
      </c>
      <c r="G25">
        <v>2010</v>
      </c>
      <c r="H25">
        <v>706.8</v>
      </c>
      <c r="I25">
        <v>967.9</v>
      </c>
      <c r="J25">
        <v>0.73024072734786605</v>
      </c>
    </row>
    <row r="26" spans="2:10" x14ac:dyDescent="0.2">
      <c r="B26" t="str">
        <f t="shared" si="0"/>
        <v>apartmentaveragebachelor_rateWhite Rock</v>
      </c>
      <c r="C26" t="s">
        <v>65</v>
      </c>
      <c r="D26" t="s">
        <v>59</v>
      </c>
      <c r="E26" t="s">
        <v>49</v>
      </c>
      <c r="F26" t="s">
        <v>39</v>
      </c>
      <c r="G26">
        <v>2010</v>
      </c>
      <c r="H26">
        <v>780.2</v>
      </c>
      <c r="I26">
        <v>967.9</v>
      </c>
      <c r="J26">
        <v>0.80607500774873397</v>
      </c>
    </row>
    <row r="27" spans="2:10" x14ac:dyDescent="0.2">
      <c r="B27" t="str">
        <f t="shared" si="0"/>
        <v>apartmentaveragebachelor_rateLangley City and Langley DM</v>
      </c>
      <c r="C27" t="s">
        <v>65</v>
      </c>
      <c r="D27" t="s">
        <v>59</v>
      </c>
      <c r="E27" t="s">
        <v>49</v>
      </c>
      <c r="F27" t="s">
        <v>40</v>
      </c>
      <c r="G27">
        <v>2010</v>
      </c>
      <c r="H27">
        <v>709.3</v>
      </c>
      <c r="I27">
        <v>967.9</v>
      </c>
      <c r="J27">
        <v>0.73282363880566204</v>
      </c>
    </row>
    <row r="28" spans="2:10" x14ac:dyDescent="0.2">
      <c r="B28" t="str">
        <f t="shared" si="0"/>
        <v>apartmentaveragebachelor_rateTri-Cities</v>
      </c>
      <c r="C28" t="s">
        <v>65</v>
      </c>
      <c r="D28" t="s">
        <v>59</v>
      </c>
      <c r="E28" t="s">
        <v>49</v>
      </c>
      <c r="F28" t="s">
        <v>41</v>
      </c>
      <c r="G28">
        <v>2010</v>
      </c>
      <c r="H28">
        <v>749.7</v>
      </c>
      <c r="I28">
        <v>967.9</v>
      </c>
      <c r="J28">
        <v>0.77456348796363295</v>
      </c>
    </row>
    <row r="29" spans="2:10" x14ac:dyDescent="0.2">
      <c r="B29" t="str">
        <f t="shared" si="0"/>
        <v>apartmentaveragebachelor_rateMaple Ridge/Pitt Meadows</v>
      </c>
      <c r="C29" t="s">
        <v>65</v>
      </c>
      <c r="D29" t="s">
        <v>59</v>
      </c>
      <c r="E29" t="s">
        <v>49</v>
      </c>
      <c r="F29" t="s">
        <v>42</v>
      </c>
      <c r="G29">
        <v>2010</v>
      </c>
      <c r="H29">
        <v>661.9</v>
      </c>
      <c r="I29">
        <v>967.9</v>
      </c>
      <c r="J29">
        <v>0.68385163756586398</v>
      </c>
    </row>
    <row r="30" spans="2:10" x14ac:dyDescent="0.2">
      <c r="B30" t="str">
        <f t="shared" si="0"/>
        <v>apartmentaveragebachelor_rateVancouver</v>
      </c>
      <c r="C30" t="s">
        <v>65</v>
      </c>
      <c r="D30" t="s">
        <v>59</v>
      </c>
      <c r="E30" t="s">
        <v>49</v>
      </c>
      <c r="F30" t="s">
        <v>43</v>
      </c>
      <c r="G30">
        <v>2010</v>
      </c>
      <c r="H30">
        <v>967.9</v>
      </c>
      <c r="I30">
        <v>967.9</v>
      </c>
      <c r="J30">
        <v>1</v>
      </c>
    </row>
    <row r="31" spans="2:10" x14ac:dyDescent="0.2">
      <c r="B31" t="str">
        <f t="shared" si="0"/>
        <v>apartmentaveragebachelor_rateNorth Vancouver City</v>
      </c>
      <c r="C31" t="s">
        <v>65</v>
      </c>
      <c r="D31" t="s">
        <v>59</v>
      </c>
      <c r="E31" t="s">
        <v>49</v>
      </c>
      <c r="F31" t="s">
        <v>60</v>
      </c>
      <c r="G31">
        <v>2010</v>
      </c>
      <c r="H31">
        <v>852.66666666666697</v>
      </c>
      <c r="I31">
        <v>967.9</v>
      </c>
      <c r="J31">
        <v>0.88094500120535901</v>
      </c>
    </row>
    <row r="32" spans="2:10" x14ac:dyDescent="0.2">
      <c r="B32" t="str">
        <f t="shared" si="0"/>
        <v>apartmentaverage1_bed_rateEnglish Bay</v>
      </c>
      <c r="C32" t="s">
        <v>65</v>
      </c>
      <c r="D32" t="s">
        <v>59</v>
      </c>
      <c r="E32" t="s">
        <v>51</v>
      </c>
      <c r="F32" t="s">
        <v>16</v>
      </c>
      <c r="G32">
        <v>2010</v>
      </c>
      <c r="H32">
        <v>1315.8</v>
      </c>
      <c r="I32">
        <v>1107.9000000000001</v>
      </c>
      <c r="J32">
        <v>1.1876523151909</v>
      </c>
    </row>
    <row r="33" spans="2:10" x14ac:dyDescent="0.2">
      <c r="B33" t="str">
        <f t="shared" si="0"/>
        <v>apartmentaverage1_bed_rateDowntown</v>
      </c>
      <c r="C33" t="s">
        <v>65</v>
      </c>
      <c r="D33" t="s">
        <v>59</v>
      </c>
      <c r="E33" t="s">
        <v>51</v>
      </c>
      <c r="F33" t="s">
        <v>17</v>
      </c>
      <c r="G33">
        <v>2010</v>
      </c>
      <c r="H33">
        <v>1359.5</v>
      </c>
      <c r="I33">
        <v>1107.9000000000001</v>
      </c>
      <c r="J33">
        <v>1.22709630833108</v>
      </c>
    </row>
    <row r="34" spans="2:10" x14ac:dyDescent="0.2">
      <c r="B34" t="str">
        <f t="shared" si="0"/>
        <v>apartmentaverage1_bed_rateSouth Granville/Oak</v>
      </c>
      <c r="C34" t="s">
        <v>65</v>
      </c>
      <c r="D34" t="s">
        <v>59</v>
      </c>
      <c r="E34" t="s">
        <v>51</v>
      </c>
      <c r="F34" t="s">
        <v>19</v>
      </c>
      <c r="G34">
        <v>2010</v>
      </c>
      <c r="H34">
        <v>1231.8</v>
      </c>
      <c r="I34">
        <v>1107.9000000000001</v>
      </c>
      <c r="J34">
        <v>1.1118331979420499</v>
      </c>
    </row>
    <row r="35" spans="2:10" x14ac:dyDescent="0.2">
      <c r="B35" t="str">
        <f t="shared" si="0"/>
        <v>apartmentaverage1_bed_rateKitsilano/Point Grey</v>
      </c>
      <c r="C35" t="s">
        <v>65</v>
      </c>
      <c r="D35" t="s">
        <v>59</v>
      </c>
      <c r="E35" t="s">
        <v>51</v>
      </c>
      <c r="F35" t="s">
        <v>20</v>
      </c>
      <c r="G35">
        <v>2010</v>
      </c>
      <c r="H35">
        <v>1243.8</v>
      </c>
      <c r="I35">
        <v>1107.9000000000001</v>
      </c>
      <c r="J35">
        <v>1.1226645004061699</v>
      </c>
    </row>
    <row r="36" spans="2:10" x14ac:dyDescent="0.2">
      <c r="B36" t="str">
        <f t="shared" si="0"/>
        <v>apartmentaverage1_bed_rateWestside/Kerrisdale</v>
      </c>
      <c r="C36" t="s">
        <v>65</v>
      </c>
      <c r="D36" t="s">
        <v>59</v>
      </c>
      <c r="E36" t="s">
        <v>51</v>
      </c>
      <c r="F36" t="s">
        <v>21</v>
      </c>
      <c r="G36">
        <v>2010</v>
      </c>
      <c r="H36">
        <v>1233.3</v>
      </c>
      <c r="I36">
        <v>1107.9000000000001</v>
      </c>
      <c r="J36">
        <v>1.1131871107500699</v>
      </c>
    </row>
    <row r="37" spans="2:10" x14ac:dyDescent="0.2">
      <c r="B37" t="str">
        <f t="shared" si="0"/>
        <v>apartmentaverage1_bed_rateMarpole</v>
      </c>
      <c r="C37" t="s">
        <v>65</v>
      </c>
      <c r="D37" t="s">
        <v>59</v>
      </c>
      <c r="E37" t="s">
        <v>51</v>
      </c>
      <c r="F37" t="s">
        <v>23</v>
      </c>
      <c r="G37">
        <v>2010</v>
      </c>
      <c r="H37">
        <v>919.9</v>
      </c>
      <c r="I37">
        <v>1107.9000000000001</v>
      </c>
      <c r="J37">
        <v>0.83030959472876598</v>
      </c>
    </row>
    <row r="38" spans="2:10" x14ac:dyDescent="0.2">
      <c r="B38" t="str">
        <f t="shared" si="0"/>
        <v>apartmentaverage1_bed_rateMount Pleasant/Renfrew Heights</v>
      </c>
      <c r="C38" t="s">
        <v>65</v>
      </c>
      <c r="D38" t="s">
        <v>59</v>
      </c>
      <c r="E38" t="s">
        <v>51</v>
      </c>
      <c r="F38" t="s">
        <v>24</v>
      </c>
      <c r="G38">
        <v>2010</v>
      </c>
      <c r="H38">
        <v>1054.2</v>
      </c>
      <c r="I38">
        <v>1107.9000000000001</v>
      </c>
      <c r="J38">
        <v>0.95152992147305704</v>
      </c>
    </row>
    <row r="39" spans="2:10" x14ac:dyDescent="0.2">
      <c r="B39" t="str">
        <f t="shared" si="0"/>
        <v>apartmentaverage1_bed_rateEast Hastings</v>
      </c>
      <c r="C39" t="s">
        <v>65</v>
      </c>
      <c r="D39" t="s">
        <v>59</v>
      </c>
      <c r="E39" t="s">
        <v>51</v>
      </c>
      <c r="F39" t="s">
        <v>25</v>
      </c>
      <c r="G39">
        <v>2010</v>
      </c>
      <c r="H39">
        <v>985.2</v>
      </c>
      <c r="I39">
        <v>1107.9000000000001</v>
      </c>
      <c r="J39">
        <v>0.889249932304359</v>
      </c>
    </row>
    <row r="40" spans="2:10" x14ac:dyDescent="0.2">
      <c r="B40" t="str">
        <f t="shared" si="0"/>
        <v>apartmentaverage1_bed_rateSoutheast Vancouver</v>
      </c>
      <c r="C40" t="s">
        <v>65</v>
      </c>
      <c r="D40" t="s">
        <v>59</v>
      </c>
      <c r="E40" t="s">
        <v>51</v>
      </c>
      <c r="F40" t="s">
        <v>26</v>
      </c>
      <c r="G40">
        <v>2010</v>
      </c>
      <c r="H40">
        <v>1047.8</v>
      </c>
      <c r="I40">
        <v>1107.9000000000001</v>
      </c>
      <c r="J40">
        <v>0.94575322682552598</v>
      </c>
    </row>
    <row r="41" spans="2:10" x14ac:dyDescent="0.2">
      <c r="B41" t="str">
        <f t="shared" si="0"/>
        <v>apartmentaverage1_bed_rateUniversity Endowment Lands</v>
      </c>
      <c r="C41" t="s">
        <v>65</v>
      </c>
      <c r="D41" t="s">
        <v>59</v>
      </c>
      <c r="E41" t="s">
        <v>51</v>
      </c>
      <c r="F41" t="s">
        <v>27</v>
      </c>
      <c r="G41">
        <v>2010</v>
      </c>
      <c r="H41">
        <v>1509.3</v>
      </c>
      <c r="I41">
        <v>1107.9000000000001</v>
      </c>
      <c r="J41">
        <v>1.3623070674248601</v>
      </c>
    </row>
    <row r="42" spans="2:10" x14ac:dyDescent="0.2">
      <c r="B42" t="str">
        <f t="shared" si="0"/>
        <v>apartmentaverage1_bed_rateCentral Park/Metrotown</v>
      </c>
      <c r="C42" t="s">
        <v>65</v>
      </c>
      <c r="D42" t="s">
        <v>59</v>
      </c>
      <c r="E42" t="s">
        <v>51</v>
      </c>
      <c r="F42" t="s">
        <v>28</v>
      </c>
      <c r="G42">
        <v>2010</v>
      </c>
      <c r="H42">
        <v>1005.5</v>
      </c>
      <c r="I42">
        <v>1107.9000000000001</v>
      </c>
      <c r="J42">
        <v>0.90757288563949801</v>
      </c>
    </row>
    <row r="43" spans="2:10" x14ac:dyDescent="0.2">
      <c r="B43" t="str">
        <f t="shared" si="0"/>
        <v>apartmentaverage1_bed_rateSoutheast Burnaby</v>
      </c>
      <c r="C43" t="s">
        <v>65</v>
      </c>
      <c r="D43" t="s">
        <v>59</v>
      </c>
      <c r="E43" t="s">
        <v>51</v>
      </c>
      <c r="F43" t="s">
        <v>29</v>
      </c>
      <c r="G43">
        <v>2010</v>
      </c>
      <c r="H43">
        <v>874.5</v>
      </c>
      <c r="I43">
        <v>1107.9000000000001</v>
      </c>
      <c r="J43">
        <v>0.78933116707284001</v>
      </c>
    </row>
    <row r="44" spans="2:10" x14ac:dyDescent="0.2">
      <c r="B44" t="str">
        <f t="shared" si="0"/>
        <v>apartmentaverage1_bed_rateNorth Burnaby</v>
      </c>
      <c r="C44" t="s">
        <v>65</v>
      </c>
      <c r="D44" t="s">
        <v>59</v>
      </c>
      <c r="E44" t="s">
        <v>51</v>
      </c>
      <c r="F44" t="s">
        <v>31</v>
      </c>
      <c r="G44">
        <v>2010</v>
      </c>
      <c r="H44">
        <v>1027.3</v>
      </c>
      <c r="I44">
        <v>1107.9000000000001</v>
      </c>
      <c r="J44">
        <v>0.92724975178265201</v>
      </c>
    </row>
    <row r="45" spans="2:10" x14ac:dyDescent="0.2">
      <c r="B45" t="str">
        <f t="shared" si="0"/>
        <v>apartmentaverage1_bed_rateNew Westminster</v>
      </c>
      <c r="C45" t="s">
        <v>65</v>
      </c>
      <c r="D45" t="s">
        <v>59</v>
      </c>
      <c r="E45" t="s">
        <v>51</v>
      </c>
      <c r="F45" t="s">
        <v>32</v>
      </c>
      <c r="G45">
        <v>2010</v>
      </c>
      <c r="H45">
        <v>909</v>
      </c>
      <c r="I45">
        <v>1107.9000000000001</v>
      </c>
      <c r="J45">
        <v>0.82047116165718903</v>
      </c>
    </row>
    <row r="46" spans="2:10" x14ac:dyDescent="0.2">
      <c r="B46" t="str">
        <f t="shared" si="0"/>
        <v>apartmentaverage1_bed_rateNorth Vancouver CY</v>
      </c>
      <c r="C46" t="s">
        <v>65</v>
      </c>
      <c r="D46" t="s">
        <v>59</v>
      </c>
      <c r="E46" t="s">
        <v>51</v>
      </c>
      <c r="F46" t="s">
        <v>33</v>
      </c>
      <c r="G46">
        <v>2010</v>
      </c>
      <c r="H46">
        <v>1277.75</v>
      </c>
      <c r="I46">
        <v>1107.9000000000001</v>
      </c>
      <c r="J46">
        <v>1.15330806029425</v>
      </c>
    </row>
    <row r="47" spans="2:10" x14ac:dyDescent="0.2">
      <c r="B47" t="str">
        <f t="shared" si="0"/>
        <v>apartmentaverage1_bed_rateNorth Vancouver DM</v>
      </c>
      <c r="C47" t="s">
        <v>65</v>
      </c>
      <c r="D47" t="s">
        <v>59</v>
      </c>
      <c r="E47" t="s">
        <v>51</v>
      </c>
      <c r="F47" t="s">
        <v>34</v>
      </c>
      <c r="G47">
        <v>2010</v>
      </c>
      <c r="H47">
        <v>1180.4000000000001</v>
      </c>
      <c r="I47">
        <v>1107.9000000000001</v>
      </c>
      <c r="J47">
        <v>1.06543911905407</v>
      </c>
    </row>
    <row r="48" spans="2:10" x14ac:dyDescent="0.2">
      <c r="B48" t="str">
        <f t="shared" si="0"/>
        <v>apartmentaverage1_bed_rateWest Vancouver</v>
      </c>
      <c r="C48" t="s">
        <v>65</v>
      </c>
      <c r="D48" t="s">
        <v>59</v>
      </c>
      <c r="E48" t="s">
        <v>51</v>
      </c>
      <c r="F48" t="s">
        <v>35</v>
      </c>
      <c r="G48">
        <v>2010</v>
      </c>
      <c r="H48">
        <v>1411.9</v>
      </c>
      <c r="I48">
        <v>1107.9000000000001</v>
      </c>
      <c r="J48">
        <v>1.27439299575774</v>
      </c>
    </row>
    <row r="49" spans="2:10" x14ac:dyDescent="0.2">
      <c r="B49" t="str">
        <f t="shared" si="0"/>
        <v>apartmentaverage1_bed_rateRichmond</v>
      </c>
      <c r="C49" t="s">
        <v>65</v>
      </c>
      <c r="D49" t="s">
        <v>59</v>
      </c>
      <c r="E49" t="s">
        <v>51</v>
      </c>
      <c r="F49" t="s">
        <v>36</v>
      </c>
      <c r="G49">
        <v>2010</v>
      </c>
      <c r="H49">
        <v>1045.7</v>
      </c>
      <c r="I49">
        <v>1107.9000000000001</v>
      </c>
      <c r="J49">
        <v>0.94385774889430496</v>
      </c>
    </row>
    <row r="50" spans="2:10" x14ac:dyDescent="0.2">
      <c r="B50" t="str">
        <f t="shared" si="0"/>
        <v>apartmentaverage1_bed_rateDelta</v>
      </c>
      <c r="C50" t="s">
        <v>65</v>
      </c>
      <c r="D50" t="s">
        <v>59</v>
      </c>
      <c r="E50" t="s">
        <v>51</v>
      </c>
      <c r="F50" t="s">
        <v>37</v>
      </c>
      <c r="G50">
        <v>2010</v>
      </c>
      <c r="H50">
        <v>831.2</v>
      </c>
      <c r="I50">
        <v>1107.9000000000001</v>
      </c>
      <c r="J50">
        <v>0.75024821734813596</v>
      </c>
    </row>
    <row r="51" spans="2:10" x14ac:dyDescent="0.2">
      <c r="B51" t="str">
        <f t="shared" si="0"/>
        <v>apartmentaverage1_bed_rateSurrey</v>
      </c>
      <c r="C51" t="s">
        <v>65</v>
      </c>
      <c r="D51" t="s">
        <v>59</v>
      </c>
      <c r="E51" t="s">
        <v>51</v>
      </c>
      <c r="F51" t="s">
        <v>38</v>
      </c>
      <c r="G51">
        <v>2010</v>
      </c>
      <c r="H51">
        <v>821.1</v>
      </c>
      <c r="I51">
        <v>1107.9000000000001</v>
      </c>
      <c r="J51">
        <v>0.74113187110750101</v>
      </c>
    </row>
    <row r="52" spans="2:10" x14ac:dyDescent="0.2">
      <c r="B52" t="str">
        <f t="shared" si="0"/>
        <v>apartmentaverage1_bed_rateWhite Rock</v>
      </c>
      <c r="C52" t="s">
        <v>65</v>
      </c>
      <c r="D52" t="s">
        <v>59</v>
      </c>
      <c r="E52" t="s">
        <v>51</v>
      </c>
      <c r="F52" t="s">
        <v>39</v>
      </c>
      <c r="G52">
        <v>2010</v>
      </c>
      <c r="H52">
        <v>894.4</v>
      </c>
      <c r="I52">
        <v>1107.9000000000001</v>
      </c>
      <c r="J52">
        <v>0.80729307699250796</v>
      </c>
    </row>
    <row r="53" spans="2:10" x14ac:dyDescent="0.2">
      <c r="B53" t="str">
        <f t="shared" si="0"/>
        <v>apartmentaverage1_bed_rateLangley City and Langley DM</v>
      </c>
      <c r="C53" t="s">
        <v>65</v>
      </c>
      <c r="D53" t="s">
        <v>59</v>
      </c>
      <c r="E53" t="s">
        <v>51</v>
      </c>
      <c r="F53" t="s">
        <v>40</v>
      </c>
      <c r="G53">
        <v>2010</v>
      </c>
      <c r="H53">
        <v>876.1</v>
      </c>
      <c r="I53">
        <v>1107.9000000000001</v>
      </c>
      <c r="J53">
        <v>0.790775340734723</v>
      </c>
    </row>
    <row r="54" spans="2:10" x14ac:dyDescent="0.2">
      <c r="B54" t="str">
        <f t="shared" si="0"/>
        <v>apartmentaverage1_bed_rateTri-Cities</v>
      </c>
      <c r="C54" t="s">
        <v>65</v>
      </c>
      <c r="D54" t="s">
        <v>59</v>
      </c>
      <c r="E54" t="s">
        <v>51</v>
      </c>
      <c r="F54" t="s">
        <v>41</v>
      </c>
      <c r="G54">
        <v>2010</v>
      </c>
      <c r="H54">
        <v>898.9</v>
      </c>
      <c r="I54">
        <v>1107.9000000000001</v>
      </c>
      <c r="J54">
        <v>0.81135481541655396</v>
      </c>
    </row>
    <row r="55" spans="2:10" x14ac:dyDescent="0.2">
      <c r="B55" t="str">
        <f t="shared" si="0"/>
        <v>apartmentaverage1_bed_rateMaple Ridge/Pitt Meadows</v>
      </c>
      <c r="C55" t="s">
        <v>65</v>
      </c>
      <c r="D55" t="s">
        <v>59</v>
      </c>
      <c r="E55" t="s">
        <v>51</v>
      </c>
      <c r="F55" t="s">
        <v>42</v>
      </c>
      <c r="G55">
        <v>2010</v>
      </c>
      <c r="H55">
        <v>768.5</v>
      </c>
      <c r="I55">
        <v>1107.9000000000001</v>
      </c>
      <c r="J55">
        <v>0.69365466197310199</v>
      </c>
    </row>
    <row r="56" spans="2:10" x14ac:dyDescent="0.2">
      <c r="B56" t="str">
        <f t="shared" si="0"/>
        <v>apartmentaverage1_bed_rateVancouver</v>
      </c>
      <c r="C56" t="s">
        <v>65</v>
      </c>
      <c r="D56" t="s">
        <v>59</v>
      </c>
      <c r="E56" t="s">
        <v>51</v>
      </c>
      <c r="F56" t="s">
        <v>43</v>
      </c>
      <c r="G56">
        <v>2010</v>
      </c>
      <c r="H56">
        <v>1107.9000000000001</v>
      </c>
      <c r="I56">
        <v>1107.9000000000001</v>
      </c>
      <c r="J56">
        <v>1</v>
      </c>
    </row>
    <row r="57" spans="2:10" x14ac:dyDescent="0.2">
      <c r="B57" t="str">
        <f t="shared" si="0"/>
        <v>apartmentaverage1_bed_rateNorth Vancouver City</v>
      </c>
      <c r="C57" t="s">
        <v>65</v>
      </c>
      <c r="D57" t="s">
        <v>59</v>
      </c>
      <c r="E57" t="s">
        <v>51</v>
      </c>
      <c r="F57" t="s">
        <v>60</v>
      </c>
      <c r="G57">
        <v>2010</v>
      </c>
      <c r="H57">
        <v>989.33333333333303</v>
      </c>
      <c r="I57">
        <v>1107.9000000000001</v>
      </c>
      <c r="J57">
        <v>0.89298071426422299</v>
      </c>
    </row>
    <row r="58" spans="2:10" x14ac:dyDescent="0.2">
      <c r="B58" t="str">
        <f t="shared" si="0"/>
        <v>apartmentaverage2_bed_rateWest End/Stanley Park</v>
      </c>
      <c r="C58" t="s">
        <v>65</v>
      </c>
      <c r="D58" t="s">
        <v>59</v>
      </c>
      <c r="E58" t="s">
        <v>53</v>
      </c>
      <c r="F58" t="s">
        <v>12</v>
      </c>
      <c r="G58">
        <v>2010</v>
      </c>
      <c r="H58">
        <v>1971.3</v>
      </c>
      <c r="I58">
        <v>1405.2</v>
      </c>
      <c r="J58">
        <v>1.4028608027327101</v>
      </c>
    </row>
    <row r="59" spans="2:10" x14ac:dyDescent="0.2">
      <c r="B59" t="str">
        <f t="shared" si="0"/>
        <v>apartmentaverage2_bed_rateEnglish Bay</v>
      </c>
      <c r="C59" t="s">
        <v>65</v>
      </c>
      <c r="D59" t="s">
        <v>59</v>
      </c>
      <c r="E59" t="s">
        <v>53</v>
      </c>
      <c r="F59" t="s">
        <v>16</v>
      </c>
      <c r="G59">
        <v>2010</v>
      </c>
      <c r="H59">
        <v>1917.6</v>
      </c>
      <c r="I59">
        <v>1405.2</v>
      </c>
      <c r="J59">
        <v>1.3646456020495299</v>
      </c>
    </row>
    <row r="60" spans="2:10" x14ac:dyDescent="0.2">
      <c r="B60" t="str">
        <f t="shared" si="0"/>
        <v>apartmentaverage2_bed_rateDowntown</v>
      </c>
      <c r="C60" t="s">
        <v>65</v>
      </c>
      <c r="D60" t="s">
        <v>59</v>
      </c>
      <c r="E60" t="s">
        <v>53</v>
      </c>
      <c r="F60" t="s">
        <v>17</v>
      </c>
      <c r="G60">
        <v>2010</v>
      </c>
      <c r="H60">
        <v>2054.9</v>
      </c>
      <c r="I60">
        <v>1405.2</v>
      </c>
      <c r="J60">
        <v>1.4623541132934801</v>
      </c>
    </row>
    <row r="61" spans="2:10" x14ac:dyDescent="0.2">
      <c r="B61" t="str">
        <f t="shared" si="0"/>
        <v>apartmentaverage2_bed_rateSouth Granville/Oak</v>
      </c>
      <c r="C61" t="s">
        <v>65</v>
      </c>
      <c r="D61" t="s">
        <v>59</v>
      </c>
      <c r="E61" t="s">
        <v>53</v>
      </c>
      <c r="F61" t="s">
        <v>19</v>
      </c>
      <c r="G61">
        <v>2010</v>
      </c>
      <c r="H61">
        <v>1714.8</v>
      </c>
      <c r="I61">
        <v>1405.2</v>
      </c>
      <c r="J61">
        <v>1.2203245089667001</v>
      </c>
    </row>
    <row r="62" spans="2:10" x14ac:dyDescent="0.2">
      <c r="B62" t="str">
        <f t="shared" si="0"/>
        <v>apartmentaverage2_bed_rateKitsilano/Point Grey</v>
      </c>
      <c r="C62" t="s">
        <v>65</v>
      </c>
      <c r="D62" t="s">
        <v>59</v>
      </c>
      <c r="E62" t="s">
        <v>53</v>
      </c>
      <c r="F62" t="s">
        <v>20</v>
      </c>
      <c r="G62">
        <v>2010</v>
      </c>
      <c r="H62">
        <v>1753.7</v>
      </c>
      <c r="I62">
        <v>1405.2</v>
      </c>
      <c r="J62">
        <v>1.2480074010816999</v>
      </c>
    </row>
    <row r="63" spans="2:10" x14ac:dyDescent="0.2">
      <c r="B63" t="str">
        <f t="shared" si="0"/>
        <v>apartmentaverage2_bed_rateWestside/Kerrisdale</v>
      </c>
      <c r="C63" t="s">
        <v>65</v>
      </c>
      <c r="D63" t="s">
        <v>59</v>
      </c>
      <c r="E63" t="s">
        <v>53</v>
      </c>
      <c r="F63" t="s">
        <v>21</v>
      </c>
      <c r="G63">
        <v>2010</v>
      </c>
      <c r="H63">
        <v>1884.5</v>
      </c>
      <c r="I63">
        <v>1405.2</v>
      </c>
      <c r="J63">
        <v>1.3410902362653001</v>
      </c>
    </row>
    <row r="64" spans="2:10" x14ac:dyDescent="0.2">
      <c r="B64" t="str">
        <f t="shared" si="0"/>
        <v>apartmentaverage2_bed_rateMarpole</v>
      </c>
      <c r="C64" t="s">
        <v>65</v>
      </c>
      <c r="D64" t="s">
        <v>59</v>
      </c>
      <c r="E64" t="s">
        <v>53</v>
      </c>
      <c r="F64" t="s">
        <v>23</v>
      </c>
      <c r="G64">
        <v>2010</v>
      </c>
      <c r="H64">
        <v>1196.5</v>
      </c>
      <c r="I64">
        <v>1405.2</v>
      </c>
      <c r="J64">
        <v>0.85148021633931104</v>
      </c>
    </row>
    <row r="65" spans="2:10" x14ac:dyDescent="0.2">
      <c r="B65" t="str">
        <f t="shared" si="0"/>
        <v>apartmentaverage2_bed_rateMount Pleasant/Renfrew Heights</v>
      </c>
      <c r="C65" t="s">
        <v>65</v>
      </c>
      <c r="D65" t="s">
        <v>59</v>
      </c>
      <c r="E65" t="s">
        <v>53</v>
      </c>
      <c r="F65" t="s">
        <v>24</v>
      </c>
      <c r="G65">
        <v>2010</v>
      </c>
      <c r="H65">
        <v>1404.6</v>
      </c>
      <c r="I65">
        <v>1405.2</v>
      </c>
      <c r="J65">
        <v>0.99957301451750602</v>
      </c>
    </row>
    <row r="66" spans="2:10" x14ac:dyDescent="0.2">
      <c r="B66" t="str">
        <f t="shared" si="0"/>
        <v>apartmentaverage2_bed_rateEast Hastings</v>
      </c>
      <c r="C66" t="s">
        <v>65</v>
      </c>
      <c r="D66" t="s">
        <v>59</v>
      </c>
      <c r="E66" t="s">
        <v>53</v>
      </c>
      <c r="F66" t="s">
        <v>25</v>
      </c>
      <c r="G66">
        <v>2010</v>
      </c>
      <c r="H66">
        <v>1314.6</v>
      </c>
      <c r="I66">
        <v>1405.2</v>
      </c>
      <c r="J66">
        <v>0.93552519214346697</v>
      </c>
    </row>
    <row r="67" spans="2:10" x14ac:dyDescent="0.2">
      <c r="B67" t="str">
        <f t="shared" si="0"/>
        <v>apartmentaverage2_bed_rateSoutheast Vancouver</v>
      </c>
      <c r="C67" t="s">
        <v>65</v>
      </c>
      <c r="D67" t="s">
        <v>59</v>
      </c>
      <c r="E67" t="s">
        <v>53</v>
      </c>
      <c r="F67" t="s">
        <v>26</v>
      </c>
      <c r="G67">
        <v>2010</v>
      </c>
      <c r="H67">
        <v>1401.7</v>
      </c>
      <c r="I67">
        <v>1405.2</v>
      </c>
      <c r="J67">
        <v>0.99750925135212098</v>
      </c>
    </row>
    <row r="68" spans="2:10" x14ac:dyDescent="0.2">
      <c r="B68" t="str">
        <f t="shared" si="0"/>
        <v>apartmentaverage2_bed_rateUniversity Endowment Lands</v>
      </c>
      <c r="C68" t="s">
        <v>65</v>
      </c>
      <c r="D68" t="s">
        <v>59</v>
      </c>
      <c r="E68" t="s">
        <v>53</v>
      </c>
      <c r="F68" t="s">
        <v>27</v>
      </c>
      <c r="G68">
        <v>2010</v>
      </c>
      <c r="H68">
        <v>2011</v>
      </c>
      <c r="I68">
        <v>1405.2</v>
      </c>
      <c r="J68">
        <v>1.43111300882437</v>
      </c>
    </row>
    <row r="69" spans="2:10" x14ac:dyDescent="0.2">
      <c r="B69" t="str">
        <f t="shared" ref="B69:B132" si="1">C69&amp;D69&amp;E69&amp;F69</f>
        <v>apartmentaverage2_bed_rateCentral Park/Metrotown</v>
      </c>
      <c r="C69" t="s">
        <v>65</v>
      </c>
      <c r="D69" t="s">
        <v>59</v>
      </c>
      <c r="E69" t="s">
        <v>53</v>
      </c>
      <c r="F69" t="s">
        <v>28</v>
      </c>
      <c r="G69">
        <v>2010</v>
      </c>
      <c r="H69">
        <v>1293.5999999999999</v>
      </c>
      <c r="I69">
        <v>1405.2</v>
      </c>
      <c r="J69">
        <v>0.92058070025619099</v>
      </c>
    </row>
    <row r="70" spans="2:10" x14ac:dyDescent="0.2">
      <c r="B70" t="str">
        <f t="shared" si="1"/>
        <v>apartmentaverage2_bed_rateSoutheast Burnaby</v>
      </c>
      <c r="C70" t="s">
        <v>65</v>
      </c>
      <c r="D70" t="s">
        <v>59</v>
      </c>
      <c r="E70" t="s">
        <v>53</v>
      </c>
      <c r="F70" t="s">
        <v>29</v>
      </c>
      <c r="G70">
        <v>2010</v>
      </c>
      <c r="H70">
        <v>1080</v>
      </c>
      <c r="I70">
        <v>1405.2</v>
      </c>
      <c r="J70">
        <v>0.76857386848847098</v>
      </c>
    </row>
    <row r="71" spans="2:10" x14ac:dyDescent="0.2">
      <c r="B71" t="str">
        <f t="shared" si="1"/>
        <v>apartmentaverage2_bed_rateNorth Burnaby</v>
      </c>
      <c r="C71" t="s">
        <v>65</v>
      </c>
      <c r="D71" t="s">
        <v>59</v>
      </c>
      <c r="E71" t="s">
        <v>53</v>
      </c>
      <c r="F71" t="s">
        <v>31</v>
      </c>
      <c r="G71">
        <v>2010</v>
      </c>
      <c r="H71">
        <v>1311.8</v>
      </c>
      <c r="I71">
        <v>1405.2</v>
      </c>
      <c r="J71">
        <v>0.93353259322516402</v>
      </c>
    </row>
    <row r="72" spans="2:10" x14ac:dyDescent="0.2">
      <c r="B72" t="str">
        <f t="shared" si="1"/>
        <v>apartmentaverage2_bed_rateNew Westminster</v>
      </c>
      <c r="C72" t="s">
        <v>65</v>
      </c>
      <c r="D72" t="s">
        <v>59</v>
      </c>
      <c r="E72" t="s">
        <v>53</v>
      </c>
      <c r="F72" t="s">
        <v>32</v>
      </c>
      <c r="G72">
        <v>2010</v>
      </c>
      <c r="H72">
        <v>1212</v>
      </c>
      <c r="I72">
        <v>1405.2</v>
      </c>
      <c r="J72">
        <v>0.86251067463706199</v>
      </c>
    </row>
    <row r="73" spans="2:10" x14ac:dyDescent="0.2">
      <c r="B73" t="str">
        <f t="shared" si="1"/>
        <v>apartmentaverage2_bed_rateNorth Vancouver CY</v>
      </c>
      <c r="C73" t="s">
        <v>65</v>
      </c>
      <c r="D73" t="s">
        <v>59</v>
      </c>
      <c r="E73" t="s">
        <v>53</v>
      </c>
      <c r="F73" t="s">
        <v>33</v>
      </c>
      <c r="G73">
        <v>2010</v>
      </c>
      <c r="H73">
        <v>1590.5</v>
      </c>
      <c r="I73">
        <v>1405.2</v>
      </c>
      <c r="J73">
        <v>1.13186734984344</v>
      </c>
    </row>
    <row r="74" spans="2:10" x14ac:dyDescent="0.2">
      <c r="B74" t="str">
        <f t="shared" si="1"/>
        <v>apartmentaverage2_bed_rateNorth Vancouver DM</v>
      </c>
      <c r="C74" t="s">
        <v>65</v>
      </c>
      <c r="D74" t="s">
        <v>59</v>
      </c>
      <c r="E74" t="s">
        <v>53</v>
      </c>
      <c r="F74" t="s">
        <v>34</v>
      </c>
      <c r="G74">
        <v>2010</v>
      </c>
      <c r="H74">
        <v>1502.4</v>
      </c>
      <c r="I74">
        <v>1405.2</v>
      </c>
      <c r="J74">
        <v>1.0691716481639599</v>
      </c>
    </row>
    <row r="75" spans="2:10" x14ac:dyDescent="0.2">
      <c r="B75" t="str">
        <f t="shared" si="1"/>
        <v>apartmentaverage2_bed_rateWest Vancouver</v>
      </c>
      <c r="C75" t="s">
        <v>65</v>
      </c>
      <c r="D75" t="s">
        <v>59</v>
      </c>
      <c r="E75" t="s">
        <v>53</v>
      </c>
      <c r="F75" t="s">
        <v>35</v>
      </c>
      <c r="G75">
        <v>2010</v>
      </c>
      <c r="H75">
        <v>2177.4</v>
      </c>
      <c r="I75">
        <v>1405.2</v>
      </c>
      <c r="J75">
        <v>1.5495303159692599</v>
      </c>
    </row>
    <row r="76" spans="2:10" x14ac:dyDescent="0.2">
      <c r="B76" t="str">
        <f t="shared" si="1"/>
        <v>apartmentaverage2_bed_rateRichmond</v>
      </c>
      <c r="C76" t="s">
        <v>65</v>
      </c>
      <c r="D76" t="s">
        <v>59</v>
      </c>
      <c r="E76" t="s">
        <v>53</v>
      </c>
      <c r="F76" t="s">
        <v>36</v>
      </c>
      <c r="G76">
        <v>2010</v>
      </c>
      <c r="H76">
        <v>1271.5999999999999</v>
      </c>
      <c r="I76">
        <v>1405.2</v>
      </c>
      <c r="J76">
        <v>0.904924565898093</v>
      </c>
    </row>
    <row r="77" spans="2:10" x14ac:dyDescent="0.2">
      <c r="B77" t="str">
        <f t="shared" si="1"/>
        <v>apartmentaverage2_bed_rateDelta</v>
      </c>
      <c r="C77" t="s">
        <v>65</v>
      </c>
      <c r="D77" t="s">
        <v>59</v>
      </c>
      <c r="E77" t="s">
        <v>53</v>
      </c>
      <c r="F77" t="s">
        <v>37</v>
      </c>
      <c r="G77">
        <v>2010</v>
      </c>
      <c r="H77">
        <v>1070.5999999999999</v>
      </c>
      <c r="I77">
        <v>1405.2</v>
      </c>
      <c r="J77">
        <v>0.76188442926273803</v>
      </c>
    </row>
    <row r="78" spans="2:10" x14ac:dyDescent="0.2">
      <c r="B78" t="str">
        <f t="shared" si="1"/>
        <v>apartmentaverage2_bed_rateSurrey</v>
      </c>
      <c r="C78" t="s">
        <v>65</v>
      </c>
      <c r="D78" t="s">
        <v>59</v>
      </c>
      <c r="E78" t="s">
        <v>53</v>
      </c>
      <c r="F78" t="s">
        <v>38</v>
      </c>
      <c r="G78">
        <v>2010</v>
      </c>
      <c r="H78">
        <v>991.2</v>
      </c>
      <c r="I78">
        <v>1405.2</v>
      </c>
      <c r="J78">
        <v>0.705380017079419</v>
      </c>
    </row>
    <row r="79" spans="2:10" x14ac:dyDescent="0.2">
      <c r="B79" t="str">
        <f t="shared" si="1"/>
        <v>apartmentaverage2_bed_rateWhite Rock</v>
      </c>
      <c r="C79" t="s">
        <v>65</v>
      </c>
      <c r="D79" t="s">
        <v>59</v>
      </c>
      <c r="E79" t="s">
        <v>53</v>
      </c>
      <c r="F79" t="s">
        <v>39</v>
      </c>
      <c r="G79">
        <v>2010</v>
      </c>
      <c r="H79">
        <v>1123.9000000000001</v>
      </c>
      <c r="I79">
        <v>1405.2</v>
      </c>
      <c r="J79">
        <v>0.79981497295758597</v>
      </c>
    </row>
    <row r="80" spans="2:10" x14ac:dyDescent="0.2">
      <c r="B80" t="str">
        <f t="shared" si="1"/>
        <v>apartmentaverage2_bed_rateLangley City and Langley DM</v>
      </c>
      <c r="C80" t="s">
        <v>65</v>
      </c>
      <c r="D80" t="s">
        <v>59</v>
      </c>
      <c r="E80" t="s">
        <v>53</v>
      </c>
      <c r="F80" t="s">
        <v>40</v>
      </c>
      <c r="G80">
        <v>2010</v>
      </c>
      <c r="H80">
        <v>1106.0999999999999</v>
      </c>
      <c r="I80">
        <v>1405.2</v>
      </c>
      <c r="J80">
        <v>0.78714773697694296</v>
      </c>
    </row>
    <row r="81" spans="2:10" x14ac:dyDescent="0.2">
      <c r="B81" t="str">
        <f t="shared" si="1"/>
        <v>apartmentaverage2_bed_rateTri-Cities</v>
      </c>
      <c r="C81" t="s">
        <v>65</v>
      </c>
      <c r="D81" t="s">
        <v>59</v>
      </c>
      <c r="E81" t="s">
        <v>53</v>
      </c>
      <c r="F81" t="s">
        <v>41</v>
      </c>
      <c r="G81">
        <v>2010</v>
      </c>
      <c r="H81">
        <v>1122.5999999999999</v>
      </c>
      <c r="I81">
        <v>1405.2</v>
      </c>
      <c r="J81">
        <v>0.79888983774551703</v>
      </c>
    </row>
    <row r="82" spans="2:10" x14ac:dyDescent="0.2">
      <c r="B82" t="str">
        <f t="shared" si="1"/>
        <v>apartmentaverage2_bed_rateMaple Ridge/Pitt Meadows</v>
      </c>
      <c r="C82" t="s">
        <v>65</v>
      </c>
      <c r="D82" t="s">
        <v>59</v>
      </c>
      <c r="E82" t="s">
        <v>53</v>
      </c>
      <c r="F82" t="s">
        <v>42</v>
      </c>
      <c r="G82">
        <v>2010</v>
      </c>
      <c r="H82">
        <v>973.6</v>
      </c>
      <c r="I82">
        <v>1405.2</v>
      </c>
      <c r="J82">
        <v>0.69285510959294005</v>
      </c>
    </row>
    <row r="83" spans="2:10" x14ac:dyDescent="0.2">
      <c r="B83" t="str">
        <f t="shared" si="1"/>
        <v>apartmentaverage2_bed_rateVancouver</v>
      </c>
      <c r="C83" t="s">
        <v>65</v>
      </c>
      <c r="D83" t="s">
        <v>59</v>
      </c>
      <c r="E83" t="s">
        <v>53</v>
      </c>
      <c r="F83" t="s">
        <v>43</v>
      </c>
      <c r="G83">
        <v>2010</v>
      </c>
      <c r="H83">
        <v>1405.2</v>
      </c>
      <c r="I83">
        <v>1405.2</v>
      </c>
      <c r="J83">
        <v>1</v>
      </c>
    </row>
    <row r="84" spans="2:10" x14ac:dyDescent="0.2">
      <c r="B84" t="str">
        <f t="shared" si="1"/>
        <v>apartmentaverage2_bed_rateNorth Vancouver City</v>
      </c>
      <c r="C84" t="s">
        <v>65</v>
      </c>
      <c r="D84" t="s">
        <v>59</v>
      </c>
      <c r="E84" t="s">
        <v>53</v>
      </c>
      <c r="F84" t="s">
        <v>60</v>
      </c>
      <c r="G84">
        <v>2010</v>
      </c>
      <c r="H84">
        <v>1237</v>
      </c>
      <c r="I84">
        <v>1405.2</v>
      </c>
      <c r="J84">
        <v>0.88030173640762899</v>
      </c>
    </row>
    <row r="85" spans="2:10" x14ac:dyDescent="0.2">
      <c r="B85" t="str">
        <f t="shared" si="1"/>
        <v>apartmentaverage3+_bed_rateWest End/Stanley Park</v>
      </c>
      <c r="C85" t="s">
        <v>65</v>
      </c>
      <c r="D85" t="s">
        <v>59</v>
      </c>
      <c r="E85" t="s">
        <v>55</v>
      </c>
      <c r="F85" t="s">
        <v>12</v>
      </c>
      <c r="G85">
        <v>2010</v>
      </c>
      <c r="H85">
        <v>3070.9</v>
      </c>
      <c r="I85">
        <v>1643.4</v>
      </c>
      <c r="J85">
        <v>1.8686260192284301</v>
      </c>
    </row>
    <row r="86" spans="2:10" x14ac:dyDescent="0.2">
      <c r="B86" t="str">
        <f t="shared" si="1"/>
        <v>apartmentaverage3+_bed_rateEnglish Bay</v>
      </c>
      <c r="C86" t="s">
        <v>65</v>
      </c>
      <c r="D86" t="s">
        <v>59</v>
      </c>
      <c r="E86" t="s">
        <v>55</v>
      </c>
      <c r="F86" t="s">
        <v>16</v>
      </c>
      <c r="G86">
        <v>2010</v>
      </c>
      <c r="H86">
        <v>2681.25</v>
      </c>
      <c r="I86">
        <v>1643.4</v>
      </c>
      <c r="J86">
        <v>1.6315261044176701</v>
      </c>
    </row>
    <row r="87" spans="2:10" x14ac:dyDescent="0.2">
      <c r="B87" t="str">
        <f t="shared" si="1"/>
        <v>apartmentaverage3+_bed_rateDowntown</v>
      </c>
      <c r="C87" t="s">
        <v>65</v>
      </c>
      <c r="D87" t="s">
        <v>59</v>
      </c>
      <c r="E87" t="s">
        <v>55</v>
      </c>
      <c r="F87" t="s">
        <v>17</v>
      </c>
      <c r="G87">
        <v>2010</v>
      </c>
      <c r="H87">
        <v>2855.8888888888901</v>
      </c>
      <c r="I87">
        <v>1643.4</v>
      </c>
      <c r="J87">
        <v>1.73779292253188</v>
      </c>
    </row>
    <row r="88" spans="2:10" x14ac:dyDescent="0.2">
      <c r="B88" t="str">
        <f t="shared" si="1"/>
        <v>apartmentaverage3+_bed_rateSouth Granville/Oak</v>
      </c>
      <c r="C88" t="s">
        <v>65</v>
      </c>
      <c r="D88" t="s">
        <v>59</v>
      </c>
      <c r="E88" t="s">
        <v>55</v>
      </c>
      <c r="F88" t="s">
        <v>19</v>
      </c>
      <c r="G88">
        <v>2010</v>
      </c>
      <c r="H88">
        <v>2128.3000000000002</v>
      </c>
      <c r="I88">
        <v>1643.4</v>
      </c>
      <c r="J88">
        <v>1.29505902397469</v>
      </c>
    </row>
    <row r="89" spans="2:10" x14ac:dyDescent="0.2">
      <c r="B89" t="str">
        <f t="shared" si="1"/>
        <v>apartmentaverage3+_bed_rateKitsilano/Point Grey</v>
      </c>
      <c r="C89" t="s">
        <v>65</v>
      </c>
      <c r="D89" t="s">
        <v>59</v>
      </c>
      <c r="E89" t="s">
        <v>55</v>
      </c>
      <c r="F89" t="s">
        <v>20</v>
      </c>
      <c r="G89">
        <v>2010</v>
      </c>
      <c r="H89">
        <v>2507.75</v>
      </c>
      <c r="I89">
        <v>1643.4</v>
      </c>
      <c r="J89">
        <v>1.52595229402458</v>
      </c>
    </row>
    <row r="90" spans="2:10" x14ac:dyDescent="0.2">
      <c r="B90" t="str">
        <f t="shared" si="1"/>
        <v>apartmentaverage3+_bed_rateWestside/Kerrisdale</v>
      </c>
      <c r="C90" t="s">
        <v>65</v>
      </c>
      <c r="D90" t="s">
        <v>59</v>
      </c>
      <c r="E90" t="s">
        <v>55</v>
      </c>
      <c r="F90" t="s">
        <v>21</v>
      </c>
      <c r="G90">
        <v>2010</v>
      </c>
      <c r="H90">
        <v>2631.3</v>
      </c>
      <c r="I90">
        <v>1643.4</v>
      </c>
      <c r="J90">
        <v>1.6011317999269801</v>
      </c>
    </row>
    <row r="91" spans="2:10" x14ac:dyDescent="0.2">
      <c r="B91" t="str">
        <f t="shared" si="1"/>
        <v>apartmentaverage3+_bed_rateMarpole</v>
      </c>
      <c r="C91" t="s">
        <v>65</v>
      </c>
      <c r="D91" t="s">
        <v>59</v>
      </c>
      <c r="E91" t="s">
        <v>55</v>
      </c>
      <c r="F91" t="s">
        <v>23</v>
      </c>
      <c r="G91">
        <v>2010</v>
      </c>
      <c r="H91">
        <v>1311.2</v>
      </c>
      <c r="I91">
        <v>1643.4</v>
      </c>
      <c r="J91">
        <v>0.79785809906291805</v>
      </c>
    </row>
    <row r="92" spans="2:10" x14ac:dyDescent="0.2">
      <c r="B92" t="str">
        <f t="shared" si="1"/>
        <v>apartmentaverage3+_bed_rateMount Pleasant/Renfrew Heights</v>
      </c>
      <c r="C92" t="s">
        <v>65</v>
      </c>
      <c r="D92" t="s">
        <v>59</v>
      </c>
      <c r="E92" t="s">
        <v>55</v>
      </c>
      <c r="F92" t="s">
        <v>24</v>
      </c>
      <c r="G92">
        <v>2010</v>
      </c>
      <c r="H92">
        <v>1526.125</v>
      </c>
      <c r="I92">
        <v>1643.4</v>
      </c>
      <c r="J92">
        <v>0.92863879761470103</v>
      </c>
    </row>
    <row r="93" spans="2:10" x14ac:dyDescent="0.2">
      <c r="B93" t="str">
        <f t="shared" si="1"/>
        <v>apartmentaverage3+_bed_rateEast Hastings</v>
      </c>
      <c r="C93" t="s">
        <v>65</v>
      </c>
      <c r="D93" t="s">
        <v>59</v>
      </c>
      <c r="E93" t="s">
        <v>55</v>
      </c>
      <c r="F93" t="s">
        <v>25</v>
      </c>
      <c r="G93">
        <v>2010</v>
      </c>
      <c r="H93">
        <v>1353.9</v>
      </c>
      <c r="I93">
        <v>1643.4</v>
      </c>
      <c r="J93">
        <v>0.82384081781672103</v>
      </c>
    </row>
    <row r="94" spans="2:10" x14ac:dyDescent="0.2">
      <c r="B94" t="str">
        <f t="shared" si="1"/>
        <v>apartmentaverage3+_bed_rateSoutheast Vancouver</v>
      </c>
      <c r="C94" t="s">
        <v>65</v>
      </c>
      <c r="D94" t="s">
        <v>59</v>
      </c>
      <c r="E94" t="s">
        <v>55</v>
      </c>
      <c r="F94" t="s">
        <v>26</v>
      </c>
      <c r="G94">
        <v>2010</v>
      </c>
      <c r="H94">
        <v>1320.9</v>
      </c>
      <c r="I94">
        <v>1643.4</v>
      </c>
      <c r="J94">
        <v>0.80376049653158099</v>
      </c>
    </row>
    <row r="95" spans="2:10" x14ac:dyDescent="0.2">
      <c r="B95" t="str">
        <f t="shared" si="1"/>
        <v>apartmentaverage3+_bed_rateUniversity Endowment Lands</v>
      </c>
      <c r="C95" t="s">
        <v>65</v>
      </c>
      <c r="D95" t="s">
        <v>59</v>
      </c>
      <c r="E95" t="s">
        <v>55</v>
      </c>
      <c r="F95" t="s">
        <v>27</v>
      </c>
      <c r="G95">
        <v>2010</v>
      </c>
      <c r="H95">
        <v>2446.3000000000002</v>
      </c>
      <c r="I95">
        <v>1643.4</v>
      </c>
      <c r="J95">
        <v>1.48856030181331</v>
      </c>
    </row>
    <row r="96" spans="2:10" x14ac:dyDescent="0.2">
      <c r="B96" t="str">
        <f t="shared" si="1"/>
        <v>apartmentaverage3+_bed_rateCentral Park/Metrotown</v>
      </c>
      <c r="C96" t="s">
        <v>65</v>
      </c>
      <c r="D96" t="s">
        <v>59</v>
      </c>
      <c r="E96" t="s">
        <v>55</v>
      </c>
      <c r="F96" t="s">
        <v>28</v>
      </c>
      <c r="G96">
        <v>2010</v>
      </c>
      <c r="H96">
        <v>1649.3</v>
      </c>
      <c r="I96">
        <v>1643.4</v>
      </c>
      <c r="J96">
        <v>1.0035901180479501</v>
      </c>
    </row>
    <row r="97" spans="2:10" x14ac:dyDescent="0.2">
      <c r="B97" t="str">
        <f t="shared" si="1"/>
        <v>apartmentaverage3+_bed_rateSoutheast Burnaby</v>
      </c>
      <c r="C97" t="s">
        <v>65</v>
      </c>
      <c r="D97" t="s">
        <v>59</v>
      </c>
      <c r="E97" t="s">
        <v>55</v>
      </c>
      <c r="F97" t="s">
        <v>29</v>
      </c>
      <c r="G97">
        <v>2010</v>
      </c>
      <c r="H97">
        <v>1214.7</v>
      </c>
      <c r="I97">
        <v>1643.4</v>
      </c>
      <c r="J97">
        <v>0.73913837166849194</v>
      </c>
    </row>
    <row r="98" spans="2:10" x14ac:dyDescent="0.2">
      <c r="B98" t="str">
        <f t="shared" si="1"/>
        <v>apartmentaverage3+_bed_rateNorth Burnaby</v>
      </c>
      <c r="C98" t="s">
        <v>65</v>
      </c>
      <c r="D98" t="s">
        <v>59</v>
      </c>
      <c r="E98" t="s">
        <v>55</v>
      </c>
      <c r="F98" t="s">
        <v>31</v>
      </c>
      <c r="G98">
        <v>2010</v>
      </c>
      <c r="H98">
        <v>1550.1</v>
      </c>
      <c r="I98">
        <v>1643.4</v>
      </c>
      <c r="J98">
        <v>0.943227455275648</v>
      </c>
    </row>
    <row r="99" spans="2:10" x14ac:dyDescent="0.2">
      <c r="B99" t="str">
        <f t="shared" si="1"/>
        <v>apartmentaverage3+_bed_rateNew Westminster</v>
      </c>
      <c r="C99" t="s">
        <v>65</v>
      </c>
      <c r="D99" t="s">
        <v>59</v>
      </c>
      <c r="E99" t="s">
        <v>55</v>
      </c>
      <c r="F99" t="s">
        <v>32</v>
      </c>
      <c r="G99">
        <v>2010</v>
      </c>
      <c r="H99">
        <v>1507.6</v>
      </c>
      <c r="I99">
        <v>1643.4</v>
      </c>
      <c r="J99">
        <v>0.91736643543872498</v>
      </c>
    </row>
    <row r="100" spans="2:10" x14ac:dyDescent="0.2">
      <c r="B100" t="str">
        <f t="shared" si="1"/>
        <v>apartmentaverage3+_bed_rateNorth Vancouver CY</v>
      </c>
      <c r="C100" t="s">
        <v>65</v>
      </c>
      <c r="D100" t="s">
        <v>59</v>
      </c>
      <c r="E100" t="s">
        <v>55</v>
      </c>
      <c r="F100" t="s">
        <v>33</v>
      </c>
      <c r="G100">
        <v>2010</v>
      </c>
      <c r="H100">
        <v>2188</v>
      </c>
      <c r="I100">
        <v>1643.4</v>
      </c>
      <c r="J100">
        <v>1.33138615066326</v>
      </c>
    </row>
    <row r="101" spans="2:10" x14ac:dyDescent="0.2">
      <c r="B101" t="str">
        <f t="shared" si="1"/>
        <v>apartmentaverage3+_bed_rateNorth Vancouver DM</v>
      </c>
      <c r="C101" t="s">
        <v>65</v>
      </c>
      <c r="D101" t="s">
        <v>59</v>
      </c>
      <c r="E101" t="s">
        <v>55</v>
      </c>
      <c r="F101" t="s">
        <v>34</v>
      </c>
      <c r="G101">
        <v>2010</v>
      </c>
      <c r="H101">
        <v>1572.9</v>
      </c>
      <c r="I101">
        <v>1643.4</v>
      </c>
      <c r="J101">
        <v>0.95710113179992695</v>
      </c>
    </row>
    <row r="102" spans="2:10" x14ac:dyDescent="0.2">
      <c r="B102" t="str">
        <f t="shared" si="1"/>
        <v>apartmentaverage3+_bed_rateWest Vancouver</v>
      </c>
      <c r="C102" t="s">
        <v>65</v>
      </c>
      <c r="D102" t="s">
        <v>59</v>
      </c>
      <c r="E102" t="s">
        <v>55</v>
      </c>
      <c r="F102" t="s">
        <v>35</v>
      </c>
      <c r="G102">
        <v>2010</v>
      </c>
      <c r="H102">
        <v>3290.4</v>
      </c>
      <c r="I102">
        <v>1643.4</v>
      </c>
      <c r="J102">
        <v>2.00219058050383</v>
      </c>
    </row>
    <row r="103" spans="2:10" x14ac:dyDescent="0.2">
      <c r="B103" t="str">
        <f t="shared" si="1"/>
        <v>apartmentaverage3+_bed_rateRichmond</v>
      </c>
      <c r="C103" t="s">
        <v>65</v>
      </c>
      <c r="D103" t="s">
        <v>59</v>
      </c>
      <c r="E103" t="s">
        <v>55</v>
      </c>
      <c r="F103" t="s">
        <v>36</v>
      </c>
      <c r="G103">
        <v>2010</v>
      </c>
      <c r="H103">
        <v>1517.9</v>
      </c>
      <c r="I103">
        <v>1643.4</v>
      </c>
      <c r="J103">
        <v>0.92363392965802604</v>
      </c>
    </row>
    <row r="104" spans="2:10" x14ac:dyDescent="0.2">
      <c r="B104" t="str">
        <f t="shared" si="1"/>
        <v>apartmentaverage3+_bed_rateDelta</v>
      </c>
      <c r="C104" t="s">
        <v>65</v>
      </c>
      <c r="D104" t="s">
        <v>59</v>
      </c>
      <c r="E104" t="s">
        <v>55</v>
      </c>
      <c r="F104" t="s">
        <v>37</v>
      </c>
      <c r="G104">
        <v>2010</v>
      </c>
      <c r="H104">
        <v>1121.7142857142901</v>
      </c>
      <c r="I104">
        <v>1643.4</v>
      </c>
      <c r="J104">
        <v>0.682557068099237</v>
      </c>
    </row>
    <row r="105" spans="2:10" x14ac:dyDescent="0.2">
      <c r="B105" t="str">
        <f t="shared" si="1"/>
        <v>apartmentaverage3+_bed_rateSurrey</v>
      </c>
      <c r="C105" t="s">
        <v>65</v>
      </c>
      <c r="D105" t="s">
        <v>59</v>
      </c>
      <c r="E105" t="s">
        <v>55</v>
      </c>
      <c r="F105" t="s">
        <v>38</v>
      </c>
      <c r="G105">
        <v>2010</v>
      </c>
      <c r="H105">
        <v>1129.9000000000001</v>
      </c>
      <c r="I105">
        <v>1643.4</v>
      </c>
      <c r="J105">
        <v>0.68753803091152499</v>
      </c>
    </row>
    <row r="106" spans="2:10" x14ac:dyDescent="0.2">
      <c r="B106" t="str">
        <f t="shared" si="1"/>
        <v>apartmentaverage3+_bed_rateWhite Rock</v>
      </c>
      <c r="C106" t="s">
        <v>65</v>
      </c>
      <c r="D106" t="s">
        <v>59</v>
      </c>
      <c r="E106" t="s">
        <v>55</v>
      </c>
      <c r="F106" t="s">
        <v>39</v>
      </c>
      <c r="G106">
        <v>2010</v>
      </c>
      <c r="H106">
        <v>1438.4</v>
      </c>
      <c r="I106">
        <v>1643.4</v>
      </c>
      <c r="J106">
        <v>0.87525861019836904</v>
      </c>
    </row>
    <row r="107" spans="2:10" x14ac:dyDescent="0.2">
      <c r="B107" t="str">
        <f t="shared" si="1"/>
        <v>apartmentaverage3+_bed_rateLangley City and Langley DM</v>
      </c>
      <c r="C107" t="s">
        <v>65</v>
      </c>
      <c r="D107" t="s">
        <v>59</v>
      </c>
      <c r="E107" t="s">
        <v>55</v>
      </c>
      <c r="F107" t="s">
        <v>40</v>
      </c>
      <c r="G107">
        <v>2010</v>
      </c>
      <c r="H107">
        <v>1324.9</v>
      </c>
      <c r="I107">
        <v>1643.4</v>
      </c>
      <c r="J107">
        <v>0.80619447486917395</v>
      </c>
    </row>
    <row r="108" spans="2:10" x14ac:dyDescent="0.2">
      <c r="B108" t="str">
        <f t="shared" si="1"/>
        <v>apartmentaverage3+_bed_rateTri-Cities</v>
      </c>
      <c r="C108" t="s">
        <v>65</v>
      </c>
      <c r="D108" t="s">
        <v>59</v>
      </c>
      <c r="E108" t="s">
        <v>55</v>
      </c>
      <c r="F108" t="s">
        <v>41</v>
      </c>
      <c r="G108">
        <v>2010</v>
      </c>
      <c r="H108">
        <v>1247.5</v>
      </c>
      <c r="I108">
        <v>1643.4</v>
      </c>
      <c r="J108">
        <v>0.75909699403675301</v>
      </c>
    </row>
    <row r="109" spans="2:10" x14ac:dyDescent="0.2">
      <c r="B109" t="str">
        <f t="shared" si="1"/>
        <v>apartmentaverage3+_bed_rateMaple Ridge/Pitt Meadows</v>
      </c>
      <c r="C109" t="s">
        <v>65</v>
      </c>
      <c r="D109" t="s">
        <v>59</v>
      </c>
      <c r="E109" t="s">
        <v>55</v>
      </c>
      <c r="F109" t="s">
        <v>42</v>
      </c>
      <c r="G109">
        <v>2010</v>
      </c>
      <c r="H109">
        <v>1189.7</v>
      </c>
      <c r="I109">
        <v>1643.4</v>
      </c>
      <c r="J109">
        <v>0.72392600705853705</v>
      </c>
    </row>
    <row r="110" spans="2:10" x14ac:dyDescent="0.2">
      <c r="B110" t="str">
        <f t="shared" si="1"/>
        <v>apartmentaverage3+_bed_rateVancouver</v>
      </c>
      <c r="C110" t="s">
        <v>65</v>
      </c>
      <c r="D110" t="s">
        <v>59</v>
      </c>
      <c r="E110" t="s">
        <v>55</v>
      </c>
      <c r="F110" t="s">
        <v>43</v>
      </c>
      <c r="G110">
        <v>2010</v>
      </c>
      <c r="H110">
        <v>1643.4</v>
      </c>
      <c r="I110">
        <v>1643.4</v>
      </c>
      <c r="J110">
        <v>1</v>
      </c>
    </row>
    <row r="111" spans="2:10" x14ac:dyDescent="0.2">
      <c r="B111" t="str">
        <f t="shared" si="1"/>
        <v>apartmentaverage3+_bed_rateNorth Vancouver City</v>
      </c>
      <c r="C111" t="s">
        <v>65</v>
      </c>
      <c r="D111" t="s">
        <v>59</v>
      </c>
      <c r="E111" t="s">
        <v>55</v>
      </c>
      <c r="F111" t="s">
        <v>60</v>
      </c>
      <c r="G111">
        <v>2010</v>
      </c>
      <c r="H111">
        <v>1489</v>
      </c>
      <c r="I111">
        <v>1643.4</v>
      </c>
      <c r="J111">
        <v>0.90604843616891795</v>
      </c>
    </row>
    <row r="112" spans="2:10" x14ac:dyDescent="0.2">
      <c r="B112" t="str">
        <f t="shared" si="1"/>
        <v>apartmentmedianbachelor_rateWest End/Stanley Park</v>
      </c>
      <c r="C112" t="s">
        <v>65</v>
      </c>
      <c r="D112" t="s">
        <v>61</v>
      </c>
      <c r="E112" t="s">
        <v>49</v>
      </c>
      <c r="F112" t="s">
        <v>12</v>
      </c>
      <c r="G112">
        <v>2010</v>
      </c>
      <c r="H112">
        <v>1003.5</v>
      </c>
      <c r="I112">
        <v>944</v>
      </c>
      <c r="J112">
        <v>1.0630296610169501</v>
      </c>
    </row>
    <row r="113" spans="2:10" x14ac:dyDescent="0.2">
      <c r="B113" t="str">
        <f t="shared" si="1"/>
        <v>apartmentmedianbachelor_rateEnglish Bay</v>
      </c>
      <c r="C113" t="s">
        <v>65</v>
      </c>
      <c r="D113" t="s">
        <v>61</v>
      </c>
      <c r="E113" t="s">
        <v>49</v>
      </c>
      <c r="F113" t="s">
        <v>16</v>
      </c>
      <c r="G113">
        <v>2010</v>
      </c>
      <c r="H113">
        <v>1027.9000000000001</v>
      </c>
      <c r="I113">
        <v>944</v>
      </c>
      <c r="J113">
        <v>1.08887711864407</v>
      </c>
    </row>
    <row r="114" spans="2:10" x14ac:dyDescent="0.2">
      <c r="B114" t="str">
        <f t="shared" si="1"/>
        <v>apartmentmedianbachelor_rateDowntown</v>
      </c>
      <c r="C114" t="s">
        <v>65</v>
      </c>
      <c r="D114" t="s">
        <v>61</v>
      </c>
      <c r="E114" t="s">
        <v>49</v>
      </c>
      <c r="F114" t="s">
        <v>17</v>
      </c>
      <c r="G114">
        <v>2010</v>
      </c>
      <c r="H114">
        <v>1061.9000000000001</v>
      </c>
      <c r="I114">
        <v>944</v>
      </c>
      <c r="J114">
        <v>1.1248940677966099</v>
      </c>
    </row>
    <row r="115" spans="2:10" x14ac:dyDescent="0.2">
      <c r="B115" t="str">
        <f t="shared" si="1"/>
        <v>apartmentmedianbachelor_rateSouth Granville/Oak</v>
      </c>
      <c r="C115" t="s">
        <v>65</v>
      </c>
      <c r="D115" t="s">
        <v>61</v>
      </c>
      <c r="E115" t="s">
        <v>49</v>
      </c>
      <c r="F115" t="s">
        <v>19</v>
      </c>
      <c r="G115">
        <v>2010</v>
      </c>
      <c r="H115">
        <v>962.6</v>
      </c>
      <c r="I115">
        <v>944</v>
      </c>
      <c r="J115">
        <v>1.0197033898305099</v>
      </c>
    </row>
    <row r="116" spans="2:10" x14ac:dyDescent="0.2">
      <c r="B116" t="str">
        <f t="shared" si="1"/>
        <v>apartmentmedianbachelor_rateKitsilano/Point Grey</v>
      </c>
      <c r="C116" t="s">
        <v>65</v>
      </c>
      <c r="D116" t="s">
        <v>61</v>
      </c>
      <c r="E116" t="s">
        <v>49</v>
      </c>
      <c r="F116" t="s">
        <v>20</v>
      </c>
      <c r="G116">
        <v>2010</v>
      </c>
      <c r="H116">
        <v>983.3</v>
      </c>
      <c r="I116">
        <v>944</v>
      </c>
      <c r="J116">
        <v>1.0416313559321999</v>
      </c>
    </row>
    <row r="117" spans="2:10" x14ac:dyDescent="0.2">
      <c r="B117" t="str">
        <f t="shared" si="1"/>
        <v>apartmentmedianbachelor_rateWestside/Kerrisdale</v>
      </c>
      <c r="C117" t="s">
        <v>65</v>
      </c>
      <c r="D117" t="s">
        <v>61</v>
      </c>
      <c r="E117" t="s">
        <v>49</v>
      </c>
      <c r="F117" t="s">
        <v>21</v>
      </c>
      <c r="G117">
        <v>2010</v>
      </c>
      <c r="H117">
        <v>921.8</v>
      </c>
      <c r="I117">
        <v>944</v>
      </c>
      <c r="J117">
        <v>0.97648305084745701</v>
      </c>
    </row>
    <row r="118" spans="2:10" x14ac:dyDescent="0.2">
      <c r="B118" t="str">
        <f t="shared" si="1"/>
        <v>apartmentmedianbachelor_rateMarpole</v>
      </c>
      <c r="C118" t="s">
        <v>65</v>
      </c>
      <c r="D118" t="s">
        <v>61</v>
      </c>
      <c r="E118" t="s">
        <v>49</v>
      </c>
      <c r="F118" t="s">
        <v>23</v>
      </c>
      <c r="G118">
        <v>2010</v>
      </c>
      <c r="H118">
        <v>779.8</v>
      </c>
      <c r="I118">
        <v>944</v>
      </c>
      <c r="J118">
        <v>0.82605932203389798</v>
      </c>
    </row>
    <row r="119" spans="2:10" x14ac:dyDescent="0.2">
      <c r="B119" t="str">
        <f t="shared" si="1"/>
        <v>apartmentmedianbachelor_rateMount Pleasant/Renfrew Heights</v>
      </c>
      <c r="C119" t="s">
        <v>65</v>
      </c>
      <c r="D119" t="s">
        <v>61</v>
      </c>
      <c r="E119" t="s">
        <v>49</v>
      </c>
      <c r="F119" t="s">
        <v>24</v>
      </c>
      <c r="G119">
        <v>2010</v>
      </c>
      <c r="H119">
        <v>916.5</v>
      </c>
      <c r="I119">
        <v>944</v>
      </c>
      <c r="J119">
        <v>0.97086864406779705</v>
      </c>
    </row>
    <row r="120" spans="2:10" x14ac:dyDescent="0.2">
      <c r="B120" t="str">
        <f t="shared" si="1"/>
        <v>apartmentmedianbachelor_rateEast Hastings</v>
      </c>
      <c r="C120" t="s">
        <v>65</v>
      </c>
      <c r="D120" t="s">
        <v>61</v>
      </c>
      <c r="E120" t="s">
        <v>49</v>
      </c>
      <c r="F120" t="s">
        <v>25</v>
      </c>
      <c r="G120">
        <v>2010</v>
      </c>
      <c r="H120">
        <v>885.1</v>
      </c>
      <c r="I120">
        <v>944</v>
      </c>
      <c r="J120">
        <v>0.93760593220338995</v>
      </c>
    </row>
    <row r="121" spans="2:10" x14ac:dyDescent="0.2">
      <c r="B121" t="str">
        <f t="shared" si="1"/>
        <v>apartmentmedianbachelor_rateSoutheast Vancouver</v>
      </c>
      <c r="C121" t="s">
        <v>65</v>
      </c>
      <c r="D121" t="s">
        <v>61</v>
      </c>
      <c r="E121" t="s">
        <v>49</v>
      </c>
      <c r="F121" t="s">
        <v>26</v>
      </c>
      <c r="G121">
        <v>2010</v>
      </c>
      <c r="H121">
        <v>913</v>
      </c>
      <c r="I121">
        <v>944</v>
      </c>
      <c r="J121">
        <v>0.96716101694915302</v>
      </c>
    </row>
    <row r="122" spans="2:10" x14ac:dyDescent="0.2">
      <c r="B122" t="str">
        <f t="shared" si="1"/>
        <v>apartmentmedianbachelor_rateUniversity Endowment Lands</v>
      </c>
      <c r="C122" t="s">
        <v>65</v>
      </c>
      <c r="D122" t="s">
        <v>61</v>
      </c>
      <c r="E122" t="s">
        <v>49</v>
      </c>
      <c r="F122" t="s">
        <v>27</v>
      </c>
      <c r="G122">
        <v>2010</v>
      </c>
      <c r="H122">
        <v>1232.5</v>
      </c>
      <c r="I122">
        <v>944</v>
      </c>
      <c r="J122">
        <v>1.30561440677966</v>
      </c>
    </row>
    <row r="123" spans="2:10" x14ac:dyDescent="0.2">
      <c r="B123" t="str">
        <f t="shared" si="1"/>
        <v>apartmentmedianbachelor_rateCentral Park/Metrotown</v>
      </c>
      <c r="C123" t="s">
        <v>65</v>
      </c>
      <c r="D123" t="s">
        <v>61</v>
      </c>
      <c r="E123" t="s">
        <v>49</v>
      </c>
      <c r="F123" t="s">
        <v>28</v>
      </c>
      <c r="G123">
        <v>2010</v>
      </c>
      <c r="H123">
        <v>833.5</v>
      </c>
      <c r="I123">
        <v>944</v>
      </c>
      <c r="J123">
        <v>0.88294491525423702</v>
      </c>
    </row>
    <row r="124" spans="2:10" x14ac:dyDescent="0.2">
      <c r="B124" t="str">
        <f t="shared" si="1"/>
        <v>apartmentmedianbachelor_rateSoutheast Burnaby</v>
      </c>
      <c r="C124" t="s">
        <v>65</v>
      </c>
      <c r="D124" t="s">
        <v>61</v>
      </c>
      <c r="E124" t="s">
        <v>49</v>
      </c>
      <c r="F124" t="s">
        <v>29</v>
      </c>
      <c r="G124">
        <v>2010</v>
      </c>
      <c r="H124">
        <v>736.8</v>
      </c>
      <c r="I124">
        <v>944</v>
      </c>
      <c r="J124">
        <v>0.78050847457627104</v>
      </c>
    </row>
    <row r="125" spans="2:10" x14ac:dyDescent="0.2">
      <c r="B125" t="str">
        <f t="shared" si="1"/>
        <v>apartmentmedianbachelor_rateNorth Burnaby</v>
      </c>
      <c r="C125" t="s">
        <v>65</v>
      </c>
      <c r="D125" t="s">
        <v>61</v>
      </c>
      <c r="E125" t="s">
        <v>49</v>
      </c>
      <c r="F125" t="s">
        <v>31</v>
      </c>
      <c r="G125">
        <v>2010</v>
      </c>
      <c r="H125">
        <v>752.5</v>
      </c>
      <c r="I125">
        <v>944</v>
      </c>
      <c r="J125">
        <v>0.79713983050847503</v>
      </c>
    </row>
    <row r="126" spans="2:10" x14ac:dyDescent="0.2">
      <c r="B126" t="str">
        <f t="shared" si="1"/>
        <v>apartmentmedianbachelor_rateNew Westminster</v>
      </c>
      <c r="C126" t="s">
        <v>65</v>
      </c>
      <c r="D126" t="s">
        <v>61</v>
      </c>
      <c r="E126" t="s">
        <v>49</v>
      </c>
      <c r="F126" t="s">
        <v>32</v>
      </c>
      <c r="G126">
        <v>2010</v>
      </c>
      <c r="H126">
        <v>749.9</v>
      </c>
      <c r="I126">
        <v>944</v>
      </c>
      <c r="J126">
        <v>0.79438559322033897</v>
      </c>
    </row>
    <row r="127" spans="2:10" x14ac:dyDescent="0.2">
      <c r="B127" t="str">
        <f t="shared" si="1"/>
        <v>apartmentmedianbachelor_rateNorth Vancouver CY</v>
      </c>
      <c r="C127" t="s">
        <v>65</v>
      </c>
      <c r="D127" t="s">
        <v>61</v>
      </c>
      <c r="E127" t="s">
        <v>49</v>
      </c>
      <c r="F127" t="s">
        <v>33</v>
      </c>
      <c r="G127">
        <v>2010</v>
      </c>
      <c r="H127">
        <v>1036.5</v>
      </c>
      <c r="I127">
        <v>944</v>
      </c>
      <c r="J127">
        <v>1.0979872881355901</v>
      </c>
    </row>
    <row r="128" spans="2:10" x14ac:dyDescent="0.2">
      <c r="B128" t="str">
        <f t="shared" si="1"/>
        <v>apartmentmedianbachelor_rateNorth Vancouver DM</v>
      </c>
      <c r="C128" t="s">
        <v>65</v>
      </c>
      <c r="D128" t="s">
        <v>61</v>
      </c>
      <c r="E128" t="s">
        <v>49</v>
      </c>
      <c r="F128" t="s">
        <v>34</v>
      </c>
      <c r="G128">
        <v>2010</v>
      </c>
      <c r="H128">
        <v>981.1</v>
      </c>
      <c r="I128">
        <v>944</v>
      </c>
      <c r="J128">
        <v>1.03930084745763</v>
      </c>
    </row>
    <row r="129" spans="2:10" x14ac:dyDescent="0.2">
      <c r="B129" t="str">
        <f t="shared" si="1"/>
        <v>apartmentmedianbachelor_rateWest Vancouver</v>
      </c>
      <c r="C129" t="s">
        <v>65</v>
      </c>
      <c r="D129" t="s">
        <v>61</v>
      </c>
      <c r="E129" t="s">
        <v>49</v>
      </c>
      <c r="F129" t="s">
        <v>35</v>
      </c>
      <c r="G129">
        <v>2010</v>
      </c>
      <c r="H129">
        <v>1093.8</v>
      </c>
      <c r="I129">
        <v>944</v>
      </c>
      <c r="J129">
        <v>1.15868644067797</v>
      </c>
    </row>
    <row r="130" spans="2:10" x14ac:dyDescent="0.2">
      <c r="B130" t="str">
        <f t="shared" si="1"/>
        <v>apartmentmedianbachelor_rateRichmond</v>
      </c>
      <c r="C130" t="s">
        <v>65</v>
      </c>
      <c r="D130" t="s">
        <v>61</v>
      </c>
      <c r="E130" t="s">
        <v>49</v>
      </c>
      <c r="F130" t="s">
        <v>36</v>
      </c>
      <c r="G130">
        <v>2010</v>
      </c>
      <c r="H130">
        <v>877.2</v>
      </c>
      <c r="I130">
        <v>944</v>
      </c>
      <c r="J130">
        <v>0.92923728813559303</v>
      </c>
    </row>
    <row r="131" spans="2:10" x14ac:dyDescent="0.2">
      <c r="B131" t="str">
        <f t="shared" si="1"/>
        <v>apartmentmedianbachelor_rateDelta</v>
      </c>
      <c r="C131" t="s">
        <v>65</v>
      </c>
      <c r="D131" t="s">
        <v>61</v>
      </c>
      <c r="E131" t="s">
        <v>49</v>
      </c>
      <c r="F131" t="s">
        <v>37</v>
      </c>
      <c r="G131">
        <v>2010</v>
      </c>
      <c r="H131">
        <v>675</v>
      </c>
      <c r="I131">
        <v>944</v>
      </c>
      <c r="J131">
        <v>0.71504237288135597</v>
      </c>
    </row>
    <row r="132" spans="2:10" x14ac:dyDescent="0.2">
      <c r="B132" t="str">
        <f t="shared" si="1"/>
        <v>apartmentmedianbachelor_rateSurrey</v>
      </c>
      <c r="C132" t="s">
        <v>65</v>
      </c>
      <c r="D132" t="s">
        <v>61</v>
      </c>
      <c r="E132" t="s">
        <v>49</v>
      </c>
      <c r="F132" t="s">
        <v>38</v>
      </c>
      <c r="G132">
        <v>2010</v>
      </c>
      <c r="H132">
        <v>728.3</v>
      </c>
      <c r="I132">
        <v>944</v>
      </c>
      <c r="J132">
        <v>0.771504237288136</v>
      </c>
    </row>
    <row r="133" spans="2:10" x14ac:dyDescent="0.2">
      <c r="B133" t="str">
        <f t="shared" ref="B133:B196" si="2">C133&amp;D133&amp;E133&amp;F133</f>
        <v>apartmentmedianbachelor_rateWhite Rock</v>
      </c>
      <c r="C133" t="s">
        <v>65</v>
      </c>
      <c r="D133" t="s">
        <v>61</v>
      </c>
      <c r="E133" t="s">
        <v>49</v>
      </c>
      <c r="F133" t="s">
        <v>39</v>
      </c>
      <c r="G133">
        <v>2010</v>
      </c>
      <c r="H133">
        <v>767.9</v>
      </c>
      <c r="I133">
        <v>944</v>
      </c>
      <c r="J133">
        <v>0.81345338983050797</v>
      </c>
    </row>
    <row r="134" spans="2:10" x14ac:dyDescent="0.2">
      <c r="B134" t="str">
        <f t="shared" si="2"/>
        <v>apartmentmedianbachelor_rateLangley City and Langley DM</v>
      </c>
      <c r="C134" t="s">
        <v>65</v>
      </c>
      <c r="D134" t="s">
        <v>61</v>
      </c>
      <c r="E134" t="s">
        <v>49</v>
      </c>
      <c r="F134" t="s">
        <v>40</v>
      </c>
      <c r="G134">
        <v>2010</v>
      </c>
      <c r="H134">
        <v>699</v>
      </c>
      <c r="I134">
        <v>944</v>
      </c>
      <c r="J134">
        <v>0.740466101694915</v>
      </c>
    </row>
    <row r="135" spans="2:10" x14ac:dyDescent="0.2">
      <c r="B135" t="str">
        <f t="shared" si="2"/>
        <v>apartmentmedianbachelor_rateTri-Cities</v>
      </c>
      <c r="C135" t="s">
        <v>65</v>
      </c>
      <c r="D135" t="s">
        <v>61</v>
      </c>
      <c r="E135" t="s">
        <v>49</v>
      </c>
      <c r="F135" t="s">
        <v>41</v>
      </c>
      <c r="G135">
        <v>2010</v>
      </c>
      <c r="H135">
        <v>738</v>
      </c>
      <c r="I135">
        <v>944</v>
      </c>
      <c r="J135">
        <v>0.78177966101694896</v>
      </c>
    </row>
    <row r="136" spans="2:10" x14ac:dyDescent="0.2">
      <c r="B136" t="str">
        <f t="shared" si="2"/>
        <v>apartmentmedianbachelor_rateMaple Ridge/Pitt Meadows</v>
      </c>
      <c r="C136" t="s">
        <v>65</v>
      </c>
      <c r="D136" t="s">
        <v>61</v>
      </c>
      <c r="E136" t="s">
        <v>49</v>
      </c>
      <c r="F136" t="s">
        <v>42</v>
      </c>
      <c r="G136">
        <v>2010</v>
      </c>
      <c r="H136">
        <v>632.66666666666697</v>
      </c>
      <c r="I136">
        <v>944</v>
      </c>
      <c r="J136">
        <v>0.67019774011299404</v>
      </c>
    </row>
    <row r="137" spans="2:10" x14ac:dyDescent="0.2">
      <c r="B137" t="str">
        <f t="shared" si="2"/>
        <v>apartmentmedianbachelor_rateVancouver</v>
      </c>
      <c r="C137" t="s">
        <v>65</v>
      </c>
      <c r="D137" t="s">
        <v>61</v>
      </c>
      <c r="E137" t="s">
        <v>49</v>
      </c>
      <c r="F137" t="s">
        <v>43</v>
      </c>
      <c r="G137">
        <v>2010</v>
      </c>
      <c r="H137">
        <v>944</v>
      </c>
      <c r="I137">
        <v>944</v>
      </c>
      <c r="J137">
        <v>1</v>
      </c>
    </row>
    <row r="138" spans="2:10" x14ac:dyDescent="0.2">
      <c r="B138" t="str">
        <f t="shared" si="2"/>
        <v>apartmentmedianbachelor_rateNorth Vancouver City</v>
      </c>
      <c r="C138" t="s">
        <v>65</v>
      </c>
      <c r="D138" t="s">
        <v>61</v>
      </c>
      <c r="E138" t="s">
        <v>49</v>
      </c>
      <c r="F138" t="s">
        <v>60</v>
      </c>
      <c r="G138">
        <v>2010</v>
      </c>
      <c r="H138">
        <v>849.66666666666697</v>
      </c>
      <c r="I138">
        <v>944</v>
      </c>
      <c r="J138">
        <v>0.90007062146892702</v>
      </c>
    </row>
    <row r="139" spans="2:10" x14ac:dyDescent="0.2">
      <c r="B139" t="str">
        <f t="shared" si="2"/>
        <v>apartmentmedian1_bed_rateEnglish Bay</v>
      </c>
      <c r="C139" t="s">
        <v>65</v>
      </c>
      <c r="D139" t="s">
        <v>61</v>
      </c>
      <c r="E139" t="s">
        <v>51</v>
      </c>
      <c r="F139" t="s">
        <v>16</v>
      </c>
      <c r="G139">
        <v>2010</v>
      </c>
      <c r="H139">
        <v>1314.6</v>
      </c>
      <c r="I139">
        <v>1054.5999999999999</v>
      </c>
      <c r="J139">
        <v>1.2465389721221301</v>
      </c>
    </row>
    <row r="140" spans="2:10" x14ac:dyDescent="0.2">
      <c r="B140" t="str">
        <f t="shared" si="2"/>
        <v>apartmentmedian1_bed_rateDowntown</v>
      </c>
      <c r="C140" t="s">
        <v>65</v>
      </c>
      <c r="D140" t="s">
        <v>61</v>
      </c>
      <c r="E140" t="s">
        <v>51</v>
      </c>
      <c r="F140" t="s">
        <v>17</v>
      </c>
      <c r="G140">
        <v>2010</v>
      </c>
      <c r="H140">
        <v>1338.9</v>
      </c>
      <c r="I140">
        <v>1054.5999999999999</v>
      </c>
      <c r="J140">
        <v>1.2695808837473901</v>
      </c>
    </row>
    <row r="141" spans="2:10" x14ac:dyDescent="0.2">
      <c r="B141" t="str">
        <f t="shared" si="2"/>
        <v>apartmentmedian1_bed_rateSouth Granville/Oak</v>
      </c>
      <c r="C141" t="s">
        <v>65</v>
      </c>
      <c r="D141" t="s">
        <v>61</v>
      </c>
      <c r="E141" t="s">
        <v>51</v>
      </c>
      <c r="F141" t="s">
        <v>19</v>
      </c>
      <c r="G141">
        <v>2010</v>
      </c>
      <c r="H141">
        <v>1187.8</v>
      </c>
      <c r="I141">
        <v>1054.5999999999999</v>
      </c>
      <c r="J141">
        <v>1.1263038118718001</v>
      </c>
    </row>
    <row r="142" spans="2:10" x14ac:dyDescent="0.2">
      <c r="B142" t="str">
        <f t="shared" si="2"/>
        <v>apartmentmedian1_bed_rateKitsilano/Point Grey</v>
      </c>
      <c r="C142" t="s">
        <v>65</v>
      </c>
      <c r="D142" t="s">
        <v>61</v>
      </c>
      <c r="E142" t="s">
        <v>51</v>
      </c>
      <c r="F142" t="s">
        <v>20</v>
      </c>
      <c r="G142">
        <v>2010</v>
      </c>
      <c r="H142">
        <v>1234.8</v>
      </c>
      <c r="I142">
        <v>1054.5999999999999</v>
      </c>
      <c r="J142">
        <v>1.1708704722169501</v>
      </c>
    </row>
    <row r="143" spans="2:10" x14ac:dyDescent="0.2">
      <c r="B143" t="str">
        <f t="shared" si="2"/>
        <v>apartmentmedian1_bed_rateWestside/Kerrisdale</v>
      </c>
      <c r="C143" t="s">
        <v>65</v>
      </c>
      <c r="D143" t="s">
        <v>61</v>
      </c>
      <c r="E143" t="s">
        <v>51</v>
      </c>
      <c r="F143" t="s">
        <v>21</v>
      </c>
      <c r="G143">
        <v>2010</v>
      </c>
      <c r="H143">
        <v>1185.5</v>
      </c>
      <c r="I143">
        <v>1054.5999999999999</v>
      </c>
      <c r="J143">
        <v>1.12412289019533</v>
      </c>
    </row>
    <row r="144" spans="2:10" x14ac:dyDescent="0.2">
      <c r="B144" t="str">
        <f t="shared" si="2"/>
        <v>apartmentmedian1_bed_rateMarpole</v>
      </c>
      <c r="C144" t="s">
        <v>65</v>
      </c>
      <c r="D144" t="s">
        <v>61</v>
      </c>
      <c r="E144" t="s">
        <v>51</v>
      </c>
      <c r="F144" t="s">
        <v>23</v>
      </c>
      <c r="G144">
        <v>2010</v>
      </c>
      <c r="H144">
        <v>904.8</v>
      </c>
      <c r="I144">
        <v>1054.5999999999999</v>
      </c>
      <c r="J144">
        <v>0.85795562298501804</v>
      </c>
    </row>
    <row r="145" spans="2:10" x14ac:dyDescent="0.2">
      <c r="B145" t="str">
        <f t="shared" si="2"/>
        <v>apartmentmedian1_bed_rateMount Pleasant/Renfrew Heights</v>
      </c>
      <c r="C145" t="s">
        <v>65</v>
      </c>
      <c r="D145" t="s">
        <v>61</v>
      </c>
      <c r="E145" t="s">
        <v>51</v>
      </c>
      <c r="F145" t="s">
        <v>24</v>
      </c>
      <c r="G145">
        <v>2010</v>
      </c>
      <c r="H145">
        <v>1010.1</v>
      </c>
      <c r="I145">
        <v>1054.5999999999999</v>
      </c>
      <c r="J145">
        <v>0.95780390669448101</v>
      </c>
    </row>
    <row r="146" spans="2:10" x14ac:dyDescent="0.2">
      <c r="B146" t="str">
        <f t="shared" si="2"/>
        <v>apartmentmedian1_bed_rateEast Hastings</v>
      </c>
      <c r="C146" t="s">
        <v>65</v>
      </c>
      <c r="D146" t="s">
        <v>61</v>
      </c>
      <c r="E146" t="s">
        <v>51</v>
      </c>
      <c r="F146" t="s">
        <v>25</v>
      </c>
      <c r="G146">
        <v>2010</v>
      </c>
      <c r="H146">
        <v>955.2</v>
      </c>
      <c r="I146">
        <v>1054.5999999999999</v>
      </c>
      <c r="J146">
        <v>0.90574625450407698</v>
      </c>
    </row>
    <row r="147" spans="2:10" x14ac:dyDescent="0.2">
      <c r="B147" t="str">
        <f t="shared" si="2"/>
        <v>apartmentmedian1_bed_rateSoutheast Vancouver</v>
      </c>
      <c r="C147" t="s">
        <v>65</v>
      </c>
      <c r="D147" t="s">
        <v>61</v>
      </c>
      <c r="E147" t="s">
        <v>51</v>
      </c>
      <c r="F147" t="s">
        <v>26</v>
      </c>
      <c r="G147">
        <v>2010</v>
      </c>
      <c r="H147">
        <v>1039.3</v>
      </c>
      <c r="I147">
        <v>1054.5999999999999</v>
      </c>
      <c r="J147">
        <v>0.98549212971742794</v>
      </c>
    </row>
    <row r="148" spans="2:10" x14ac:dyDescent="0.2">
      <c r="B148" t="str">
        <f t="shared" si="2"/>
        <v>apartmentmedian1_bed_rateUniversity Endowment Lands</v>
      </c>
      <c r="C148" t="s">
        <v>65</v>
      </c>
      <c r="D148" t="s">
        <v>61</v>
      </c>
      <c r="E148" t="s">
        <v>51</v>
      </c>
      <c r="F148" t="s">
        <v>27</v>
      </c>
      <c r="G148">
        <v>2010</v>
      </c>
      <c r="H148">
        <v>1491.2</v>
      </c>
      <c r="I148">
        <v>1054.5999999999999</v>
      </c>
      <c r="J148">
        <v>1.4139958278020099</v>
      </c>
    </row>
    <row r="149" spans="2:10" x14ac:dyDescent="0.2">
      <c r="B149" t="str">
        <f t="shared" si="2"/>
        <v>apartmentmedian1_bed_rateCentral Park/Metrotown</v>
      </c>
      <c r="C149" t="s">
        <v>65</v>
      </c>
      <c r="D149" t="s">
        <v>61</v>
      </c>
      <c r="E149" t="s">
        <v>51</v>
      </c>
      <c r="F149" t="s">
        <v>28</v>
      </c>
      <c r="G149">
        <v>2010</v>
      </c>
      <c r="H149">
        <v>947.9</v>
      </c>
      <c r="I149">
        <v>1054.5999999999999</v>
      </c>
      <c r="J149">
        <v>0.89882419874834096</v>
      </c>
    </row>
    <row r="150" spans="2:10" x14ac:dyDescent="0.2">
      <c r="B150" t="str">
        <f t="shared" si="2"/>
        <v>apartmentmedian1_bed_rateSoutheast Burnaby</v>
      </c>
      <c r="C150" t="s">
        <v>65</v>
      </c>
      <c r="D150" t="s">
        <v>61</v>
      </c>
      <c r="E150" t="s">
        <v>51</v>
      </c>
      <c r="F150" t="s">
        <v>29</v>
      </c>
      <c r="G150">
        <v>2010</v>
      </c>
      <c r="H150">
        <v>865.6</v>
      </c>
      <c r="I150">
        <v>1054.5999999999999</v>
      </c>
      <c r="J150">
        <v>0.82078513180352697</v>
      </c>
    </row>
    <row r="151" spans="2:10" x14ac:dyDescent="0.2">
      <c r="B151" t="str">
        <f t="shared" si="2"/>
        <v>apartmentmedian1_bed_rateNorth Burnaby</v>
      </c>
      <c r="C151" t="s">
        <v>65</v>
      </c>
      <c r="D151" t="s">
        <v>61</v>
      </c>
      <c r="E151" t="s">
        <v>51</v>
      </c>
      <c r="F151" t="s">
        <v>31</v>
      </c>
      <c r="G151">
        <v>2010</v>
      </c>
      <c r="H151">
        <v>990</v>
      </c>
      <c r="I151">
        <v>1054.5999999999999</v>
      </c>
      <c r="J151">
        <v>0.93874454769580895</v>
      </c>
    </row>
    <row r="152" spans="2:10" x14ac:dyDescent="0.2">
      <c r="B152" t="str">
        <f t="shared" si="2"/>
        <v>apartmentmedian1_bed_rateNew Westminster</v>
      </c>
      <c r="C152" t="s">
        <v>65</v>
      </c>
      <c r="D152" t="s">
        <v>61</v>
      </c>
      <c r="E152" t="s">
        <v>51</v>
      </c>
      <c r="F152" t="s">
        <v>32</v>
      </c>
      <c r="G152">
        <v>2010</v>
      </c>
      <c r="H152">
        <v>890.4</v>
      </c>
      <c r="I152">
        <v>1054.5999999999999</v>
      </c>
      <c r="J152">
        <v>0.84430115683671503</v>
      </c>
    </row>
    <row r="153" spans="2:10" x14ac:dyDescent="0.2">
      <c r="B153" t="str">
        <f t="shared" si="2"/>
        <v>apartmentmedian1_bed_rateNorth Vancouver CY</v>
      </c>
      <c r="C153" t="s">
        <v>65</v>
      </c>
      <c r="D153" t="s">
        <v>61</v>
      </c>
      <c r="E153" t="s">
        <v>51</v>
      </c>
      <c r="F153" t="s">
        <v>33</v>
      </c>
      <c r="G153">
        <v>2010</v>
      </c>
      <c r="H153">
        <v>1234.5</v>
      </c>
      <c r="I153">
        <v>1054.5999999999999</v>
      </c>
      <c r="J153">
        <v>1.1705860041722</v>
      </c>
    </row>
    <row r="154" spans="2:10" x14ac:dyDescent="0.2">
      <c r="B154" t="str">
        <f t="shared" si="2"/>
        <v>apartmentmedian1_bed_rateNorth Vancouver DM</v>
      </c>
      <c r="C154" t="s">
        <v>65</v>
      </c>
      <c r="D154" t="s">
        <v>61</v>
      </c>
      <c r="E154" t="s">
        <v>51</v>
      </c>
      <c r="F154" t="s">
        <v>34</v>
      </c>
      <c r="G154">
        <v>2010</v>
      </c>
      <c r="H154">
        <v>1197.3</v>
      </c>
      <c r="I154">
        <v>1054.5999999999999</v>
      </c>
      <c r="J154">
        <v>1.1353119666224201</v>
      </c>
    </row>
    <row r="155" spans="2:10" x14ac:dyDescent="0.2">
      <c r="B155" t="str">
        <f t="shared" si="2"/>
        <v>apartmentmedian1_bed_rateWest Vancouver</v>
      </c>
      <c r="C155" t="s">
        <v>65</v>
      </c>
      <c r="D155" t="s">
        <v>61</v>
      </c>
      <c r="E155" t="s">
        <v>51</v>
      </c>
      <c r="F155" t="s">
        <v>35</v>
      </c>
      <c r="G155">
        <v>2010</v>
      </c>
      <c r="H155">
        <v>1412.5</v>
      </c>
      <c r="I155">
        <v>1054.5999999999999</v>
      </c>
      <c r="J155">
        <v>1.33937037739427</v>
      </c>
    </row>
    <row r="156" spans="2:10" x14ac:dyDescent="0.2">
      <c r="B156" t="str">
        <f t="shared" si="2"/>
        <v>apartmentmedian1_bed_rateRichmond</v>
      </c>
      <c r="C156" t="s">
        <v>65</v>
      </c>
      <c r="D156" t="s">
        <v>61</v>
      </c>
      <c r="E156" t="s">
        <v>51</v>
      </c>
      <c r="F156" t="s">
        <v>36</v>
      </c>
      <c r="G156">
        <v>2010</v>
      </c>
      <c r="H156">
        <v>1006.5</v>
      </c>
      <c r="I156">
        <v>1054.5999999999999</v>
      </c>
      <c r="J156">
        <v>0.95439029015740595</v>
      </c>
    </row>
    <row r="157" spans="2:10" x14ac:dyDescent="0.2">
      <c r="B157" t="str">
        <f t="shared" si="2"/>
        <v>apartmentmedian1_bed_rateDelta</v>
      </c>
      <c r="C157" t="s">
        <v>65</v>
      </c>
      <c r="D157" t="s">
        <v>61</v>
      </c>
      <c r="E157" t="s">
        <v>51</v>
      </c>
      <c r="F157" t="s">
        <v>37</v>
      </c>
      <c r="G157">
        <v>2010</v>
      </c>
      <c r="H157">
        <v>834.9</v>
      </c>
      <c r="I157">
        <v>1054.5999999999999</v>
      </c>
      <c r="J157">
        <v>0.79167456855679896</v>
      </c>
    </row>
    <row r="158" spans="2:10" x14ac:dyDescent="0.2">
      <c r="B158" t="str">
        <f t="shared" si="2"/>
        <v>apartmentmedian1_bed_rateSurrey</v>
      </c>
      <c r="C158" t="s">
        <v>65</v>
      </c>
      <c r="D158" t="s">
        <v>61</v>
      </c>
      <c r="E158" t="s">
        <v>51</v>
      </c>
      <c r="F158" t="s">
        <v>38</v>
      </c>
      <c r="G158">
        <v>2010</v>
      </c>
      <c r="H158">
        <v>815.9</v>
      </c>
      <c r="I158">
        <v>1054.5999999999999</v>
      </c>
      <c r="J158">
        <v>0.77365825905556596</v>
      </c>
    </row>
    <row r="159" spans="2:10" x14ac:dyDescent="0.2">
      <c r="B159" t="str">
        <f t="shared" si="2"/>
        <v>apartmentmedian1_bed_rateWhite Rock</v>
      </c>
      <c r="C159" t="s">
        <v>65</v>
      </c>
      <c r="D159" t="s">
        <v>61</v>
      </c>
      <c r="E159" t="s">
        <v>51</v>
      </c>
      <c r="F159" t="s">
        <v>39</v>
      </c>
      <c r="G159">
        <v>2010</v>
      </c>
      <c r="H159">
        <v>881.7</v>
      </c>
      <c r="I159">
        <v>1054.5999999999999</v>
      </c>
      <c r="J159">
        <v>0.83605158353878295</v>
      </c>
    </row>
    <row r="160" spans="2:10" x14ac:dyDescent="0.2">
      <c r="B160" t="str">
        <f t="shared" si="2"/>
        <v>apartmentmedian1_bed_rateLangley City and Langley DM</v>
      </c>
      <c r="C160" t="s">
        <v>65</v>
      </c>
      <c r="D160" t="s">
        <v>61</v>
      </c>
      <c r="E160" t="s">
        <v>51</v>
      </c>
      <c r="F160" t="s">
        <v>40</v>
      </c>
      <c r="G160">
        <v>2010</v>
      </c>
      <c r="H160">
        <v>861.1</v>
      </c>
      <c r="I160">
        <v>1054.5999999999999</v>
      </c>
      <c r="J160">
        <v>0.81651811113218298</v>
      </c>
    </row>
    <row r="161" spans="2:10" x14ac:dyDescent="0.2">
      <c r="B161" t="str">
        <f t="shared" si="2"/>
        <v>apartmentmedian1_bed_rateTri-Cities</v>
      </c>
      <c r="C161" t="s">
        <v>65</v>
      </c>
      <c r="D161" t="s">
        <v>61</v>
      </c>
      <c r="E161" t="s">
        <v>51</v>
      </c>
      <c r="F161" t="s">
        <v>41</v>
      </c>
      <c r="G161">
        <v>2010</v>
      </c>
      <c r="H161">
        <v>882.4</v>
      </c>
      <c r="I161">
        <v>1054.5999999999999</v>
      </c>
      <c r="J161">
        <v>0.83671534230987998</v>
      </c>
    </row>
    <row r="162" spans="2:10" x14ac:dyDescent="0.2">
      <c r="B162" t="str">
        <f t="shared" si="2"/>
        <v>apartmentmedian1_bed_rateMaple Ridge/Pitt Meadows</v>
      </c>
      <c r="C162" t="s">
        <v>65</v>
      </c>
      <c r="D162" t="s">
        <v>61</v>
      </c>
      <c r="E162" t="s">
        <v>51</v>
      </c>
      <c r="F162" t="s">
        <v>42</v>
      </c>
      <c r="G162">
        <v>2010</v>
      </c>
      <c r="H162">
        <v>775.1</v>
      </c>
      <c r="I162">
        <v>1054.5999999999999</v>
      </c>
      <c r="J162">
        <v>0.73497060496870903</v>
      </c>
    </row>
    <row r="163" spans="2:10" x14ac:dyDescent="0.2">
      <c r="B163" t="str">
        <f t="shared" si="2"/>
        <v>apartmentmedian1_bed_rateVancouver</v>
      </c>
      <c r="C163" t="s">
        <v>65</v>
      </c>
      <c r="D163" t="s">
        <v>61</v>
      </c>
      <c r="E163" t="s">
        <v>51</v>
      </c>
      <c r="F163" t="s">
        <v>43</v>
      </c>
      <c r="G163">
        <v>2010</v>
      </c>
      <c r="H163">
        <v>1054.5999999999999</v>
      </c>
      <c r="I163">
        <v>1054.5999999999999</v>
      </c>
      <c r="J163">
        <v>1</v>
      </c>
    </row>
    <row r="164" spans="2:10" x14ac:dyDescent="0.2">
      <c r="B164" t="str">
        <f t="shared" si="2"/>
        <v>apartmentmedian1_bed_rateNorth Vancouver City</v>
      </c>
      <c r="C164" t="s">
        <v>65</v>
      </c>
      <c r="D164" t="s">
        <v>61</v>
      </c>
      <c r="E164" t="s">
        <v>51</v>
      </c>
      <c r="F164" t="s">
        <v>60</v>
      </c>
      <c r="G164">
        <v>2010</v>
      </c>
      <c r="H164">
        <v>957.66666666666697</v>
      </c>
      <c r="I164">
        <v>1054.5999999999999</v>
      </c>
      <c r="J164">
        <v>0.90808521398318498</v>
      </c>
    </row>
    <row r="165" spans="2:10" x14ac:dyDescent="0.2">
      <c r="B165" t="str">
        <f t="shared" si="2"/>
        <v>apartmentmedian2_bed_rateWest End/Stanley Park</v>
      </c>
      <c r="C165" t="s">
        <v>65</v>
      </c>
      <c r="D165" t="s">
        <v>61</v>
      </c>
      <c r="E165" t="s">
        <v>53</v>
      </c>
      <c r="F165" t="s">
        <v>12</v>
      </c>
      <c r="G165">
        <v>2010</v>
      </c>
      <c r="H165">
        <v>1862.8</v>
      </c>
      <c r="I165">
        <v>1274.8</v>
      </c>
      <c r="J165">
        <v>1.46124882334484</v>
      </c>
    </row>
    <row r="166" spans="2:10" x14ac:dyDescent="0.2">
      <c r="B166" t="str">
        <f t="shared" si="2"/>
        <v>apartmentmedian2_bed_rateEnglish Bay</v>
      </c>
      <c r="C166" t="s">
        <v>65</v>
      </c>
      <c r="D166" t="s">
        <v>61</v>
      </c>
      <c r="E166" t="s">
        <v>53</v>
      </c>
      <c r="F166" t="s">
        <v>16</v>
      </c>
      <c r="G166">
        <v>2010</v>
      </c>
      <c r="H166">
        <v>1850.3</v>
      </c>
      <c r="I166">
        <v>1274.8</v>
      </c>
      <c r="J166">
        <v>1.45144336366489</v>
      </c>
    </row>
    <row r="167" spans="2:10" x14ac:dyDescent="0.2">
      <c r="B167" t="str">
        <f t="shared" si="2"/>
        <v>apartmentmedian2_bed_rateDowntown</v>
      </c>
      <c r="C167" t="s">
        <v>65</v>
      </c>
      <c r="D167" t="s">
        <v>61</v>
      </c>
      <c r="E167" t="s">
        <v>53</v>
      </c>
      <c r="F167" t="s">
        <v>17</v>
      </c>
      <c r="G167">
        <v>2010</v>
      </c>
      <c r="H167">
        <v>1960.6</v>
      </c>
      <c r="I167">
        <v>1274.8</v>
      </c>
      <c r="J167">
        <v>1.5379667398807699</v>
      </c>
    </row>
    <row r="168" spans="2:10" x14ac:dyDescent="0.2">
      <c r="B168" t="str">
        <f t="shared" si="2"/>
        <v>apartmentmedian2_bed_rateSouth Granville/Oak</v>
      </c>
      <c r="C168" t="s">
        <v>65</v>
      </c>
      <c r="D168" t="s">
        <v>61</v>
      </c>
      <c r="E168" t="s">
        <v>53</v>
      </c>
      <c r="F168" t="s">
        <v>19</v>
      </c>
      <c r="G168">
        <v>2010</v>
      </c>
      <c r="H168">
        <v>1651.8</v>
      </c>
      <c r="I168">
        <v>1274.8</v>
      </c>
      <c r="J168">
        <v>1.2957326639472899</v>
      </c>
    </row>
    <row r="169" spans="2:10" x14ac:dyDescent="0.2">
      <c r="B169" t="str">
        <f t="shared" si="2"/>
        <v>apartmentmedian2_bed_rateKitsilano/Point Grey</v>
      </c>
      <c r="C169" t="s">
        <v>65</v>
      </c>
      <c r="D169" t="s">
        <v>61</v>
      </c>
      <c r="E169" t="s">
        <v>53</v>
      </c>
      <c r="F169" t="s">
        <v>20</v>
      </c>
      <c r="G169">
        <v>2010</v>
      </c>
      <c r="H169">
        <v>1739</v>
      </c>
      <c r="I169">
        <v>1274.8</v>
      </c>
      <c r="J169">
        <v>1.36413555067462</v>
      </c>
    </row>
    <row r="170" spans="2:10" x14ac:dyDescent="0.2">
      <c r="B170" t="str">
        <f t="shared" si="2"/>
        <v>apartmentmedian2_bed_rateWestside/Kerrisdale</v>
      </c>
      <c r="C170" t="s">
        <v>65</v>
      </c>
      <c r="D170" t="s">
        <v>61</v>
      </c>
      <c r="E170" t="s">
        <v>53</v>
      </c>
      <c r="F170" t="s">
        <v>21</v>
      </c>
      <c r="G170">
        <v>2010</v>
      </c>
      <c r="H170">
        <v>1823.4</v>
      </c>
      <c r="I170">
        <v>1274.8</v>
      </c>
      <c r="J170">
        <v>1.4303420144336401</v>
      </c>
    </row>
    <row r="171" spans="2:10" x14ac:dyDescent="0.2">
      <c r="B171" t="str">
        <f t="shared" si="2"/>
        <v>apartmentmedian2_bed_rateMarpole</v>
      </c>
      <c r="C171" t="s">
        <v>65</v>
      </c>
      <c r="D171" t="s">
        <v>61</v>
      </c>
      <c r="E171" t="s">
        <v>53</v>
      </c>
      <c r="F171" t="s">
        <v>23</v>
      </c>
      <c r="G171">
        <v>2010</v>
      </c>
      <c r="H171">
        <v>1180.4000000000001</v>
      </c>
      <c r="I171">
        <v>1274.8</v>
      </c>
      <c r="J171">
        <v>0.92594916849701903</v>
      </c>
    </row>
    <row r="172" spans="2:10" x14ac:dyDescent="0.2">
      <c r="B172" t="str">
        <f t="shared" si="2"/>
        <v>apartmentmedian2_bed_rateMount Pleasant/Renfrew Heights</v>
      </c>
      <c r="C172" t="s">
        <v>65</v>
      </c>
      <c r="D172" t="s">
        <v>61</v>
      </c>
      <c r="E172" t="s">
        <v>53</v>
      </c>
      <c r="F172" t="s">
        <v>24</v>
      </c>
      <c r="G172">
        <v>2010</v>
      </c>
      <c r="H172">
        <v>1358.5</v>
      </c>
      <c r="I172">
        <v>1274.8</v>
      </c>
      <c r="J172">
        <v>1.0656573580169399</v>
      </c>
    </row>
    <row r="173" spans="2:10" x14ac:dyDescent="0.2">
      <c r="B173" t="str">
        <f t="shared" si="2"/>
        <v>apartmentmedian2_bed_rateEast Hastings</v>
      </c>
      <c r="C173" t="s">
        <v>65</v>
      </c>
      <c r="D173" t="s">
        <v>61</v>
      </c>
      <c r="E173" t="s">
        <v>53</v>
      </c>
      <c r="F173" t="s">
        <v>25</v>
      </c>
      <c r="G173">
        <v>2010</v>
      </c>
      <c r="H173">
        <v>1242</v>
      </c>
      <c r="I173">
        <v>1274.8</v>
      </c>
      <c r="J173">
        <v>0.97427047379981202</v>
      </c>
    </row>
    <row r="174" spans="2:10" x14ac:dyDescent="0.2">
      <c r="B174" t="str">
        <f t="shared" si="2"/>
        <v>apartmentmedian2_bed_rateSoutheast Vancouver</v>
      </c>
      <c r="C174" t="s">
        <v>65</v>
      </c>
      <c r="D174" t="s">
        <v>61</v>
      </c>
      <c r="E174" t="s">
        <v>53</v>
      </c>
      <c r="F174" t="s">
        <v>26</v>
      </c>
      <c r="G174">
        <v>2010</v>
      </c>
      <c r="H174">
        <v>1415.9</v>
      </c>
      <c r="I174">
        <v>1274.8</v>
      </c>
      <c r="J174">
        <v>1.1106840288672699</v>
      </c>
    </row>
    <row r="175" spans="2:10" x14ac:dyDescent="0.2">
      <c r="B175" t="str">
        <f t="shared" si="2"/>
        <v>apartmentmedian2_bed_rateUniversity Endowment Lands</v>
      </c>
      <c r="C175" t="s">
        <v>65</v>
      </c>
      <c r="D175" t="s">
        <v>61</v>
      </c>
      <c r="E175" t="s">
        <v>53</v>
      </c>
      <c r="F175" t="s">
        <v>27</v>
      </c>
      <c r="G175">
        <v>2010</v>
      </c>
      <c r="H175">
        <v>2113.3000000000002</v>
      </c>
      <c r="I175">
        <v>1274.8</v>
      </c>
      <c r="J175">
        <v>1.6577502353310301</v>
      </c>
    </row>
    <row r="176" spans="2:10" x14ac:dyDescent="0.2">
      <c r="B176" t="str">
        <f t="shared" si="2"/>
        <v>apartmentmedian2_bed_rateCentral Park/Metrotown</v>
      </c>
      <c r="C176" t="s">
        <v>65</v>
      </c>
      <c r="D176" t="s">
        <v>61</v>
      </c>
      <c r="E176" t="s">
        <v>53</v>
      </c>
      <c r="F176" t="s">
        <v>28</v>
      </c>
      <c r="G176">
        <v>2010</v>
      </c>
      <c r="H176">
        <v>1234</v>
      </c>
      <c r="I176">
        <v>1274.8</v>
      </c>
      <c r="J176">
        <v>0.96799497960464398</v>
      </c>
    </row>
    <row r="177" spans="2:10" x14ac:dyDescent="0.2">
      <c r="B177" t="str">
        <f t="shared" si="2"/>
        <v>apartmentmedian2_bed_rateSoutheast Burnaby</v>
      </c>
      <c r="C177" t="s">
        <v>65</v>
      </c>
      <c r="D177" t="s">
        <v>61</v>
      </c>
      <c r="E177" t="s">
        <v>53</v>
      </c>
      <c r="F177" t="s">
        <v>29</v>
      </c>
      <c r="G177">
        <v>2010</v>
      </c>
      <c r="H177">
        <v>1060.4000000000001</v>
      </c>
      <c r="I177">
        <v>1274.8</v>
      </c>
      <c r="J177">
        <v>0.83181675556950097</v>
      </c>
    </row>
    <row r="178" spans="2:10" x14ac:dyDescent="0.2">
      <c r="B178" t="str">
        <f t="shared" si="2"/>
        <v>apartmentmedian2_bed_rateNorth Burnaby</v>
      </c>
      <c r="C178" t="s">
        <v>65</v>
      </c>
      <c r="D178" t="s">
        <v>61</v>
      </c>
      <c r="E178" t="s">
        <v>53</v>
      </c>
      <c r="F178" t="s">
        <v>31</v>
      </c>
      <c r="G178">
        <v>2010</v>
      </c>
      <c r="H178">
        <v>1300.5</v>
      </c>
      <c r="I178">
        <v>1274.8</v>
      </c>
      <c r="J178">
        <v>1.02016002510198</v>
      </c>
    </row>
    <row r="179" spans="2:10" x14ac:dyDescent="0.2">
      <c r="B179" t="str">
        <f t="shared" si="2"/>
        <v>apartmentmedian2_bed_rateNew Westminster</v>
      </c>
      <c r="C179" t="s">
        <v>65</v>
      </c>
      <c r="D179" t="s">
        <v>61</v>
      </c>
      <c r="E179" t="s">
        <v>53</v>
      </c>
      <c r="F179" t="s">
        <v>32</v>
      </c>
      <c r="G179">
        <v>2010</v>
      </c>
      <c r="H179">
        <v>1183.5999999999999</v>
      </c>
      <c r="I179">
        <v>1274.8</v>
      </c>
      <c r="J179">
        <v>0.92845936617508595</v>
      </c>
    </row>
    <row r="180" spans="2:10" x14ac:dyDescent="0.2">
      <c r="B180" t="str">
        <f t="shared" si="2"/>
        <v>apartmentmedian2_bed_rateNorth Vancouver CY</v>
      </c>
      <c r="C180" t="s">
        <v>65</v>
      </c>
      <c r="D180" t="s">
        <v>61</v>
      </c>
      <c r="E180" t="s">
        <v>53</v>
      </c>
      <c r="F180" t="s">
        <v>33</v>
      </c>
      <c r="G180">
        <v>2010</v>
      </c>
      <c r="H180">
        <v>1506.75</v>
      </c>
      <c r="I180">
        <v>1274.8</v>
      </c>
      <c r="J180">
        <v>1.18195010982115</v>
      </c>
    </row>
    <row r="181" spans="2:10" x14ac:dyDescent="0.2">
      <c r="B181" t="str">
        <f t="shared" si="2"/>
        <v>apartmentmedian2_bed_rateNorth Vancouver DM</v>
      </c>
      <c r="C181" t="s">
        <v>65</v>
      </c>
      <c r="D181" t="s">
        <v>61</v>
      </c>
      <c r="E181" t="s">
        <v>53</v>
      </c>
      <c r="F181" t="s">
        <v>34</v>
      </c>
      <c r="G181">
        <v>2010</v>
      </c>
      <c r="H181">
        <v>1433.1</v>
      </c>
      <c r="I181">
        <v>1274.8</v>
      </c>
      <c r="J181">
        <v>1.1241763413868799</v>
      </c>
    </row>
    <row r="182" spans="2:10" x14ac:dyDescent="0.2">
      <c r="B182" t="str">
        <f t="shared" si="2"/>
        <v>apartmentmedian2_bed_rateWest Vancouver</v>
      </c>
      <c r="C182" t="s">
        <v>65</v>
      </c>
      <c r="D182" t="s">
        <v>61</v>
      </c>
      <c r="E182" t="s">
        <v>53</v>
      </c>
      <c r="F182" t="s">
        <v>35</v>
      </c>
      <c r="G182">
        <v>2010</v>
      </c>
      <c r="H182">
        <v>2196.3000000000002</v>
      </c>
      <c r="I182">
        <v>1274.8</v>
      </c>
      <c r="J182">
        <v>1.7228584876059001</v>
      </c>
    </row>
    <row r="183" spans="2:10" x14ac:dyDescent="0.2">
      <c r="B183" t="str">
        <f t="shared" si="2"/>
        <v>apartmentmedian2_bed_rateRichmond</v>
      </c>
      <c r="C183" t="s">
        <v>65</v>
      </c>
      <c r="D183" t="s">
        <v>61</v>
      </c>
      <c r="E183" t="s">
        <v>53</v>
      </c>
      <c r="F183" t="s">
        <v>36</v>
      </c>
      <c r="G183">
        <v>2010</v>
      </c>
      <c r="H183">
        <v>1234.2</v>
      </c>
      <c r="I183">
        <v>1274.8</v>
      </c>
      <c r="J183">
        <v>0.96815186695952304</v>
      </c>
    </row>
    <row r="184" spans="2:10" x14ac:dyDescent="0.2">
      <c r="B184" t="str">
        <f t="shared" si="2"/>
        <v>apartmentmedian2_bed_rateDelta</v>
      </c>
      <c r="C184" t="s">
        <v>65</v>
      </c>
      <c r="D184" t="s">
        <v>61</v>
      </c>
      <c r="E184" t="s">
        <v>53</v>
      </c>
      <c r="F184" t="s">
        <v>37</v>
      </c>
      <c r="G184">
        <v>2010</v>
      </c>
      <c r="H184">
        <v>1086</v>
      </c>
      <c r="I184">
        <v>1274.8</v>
      </c>
      <c r="J184">
        <v>0.85189833699403805</v>
      </c>
    </row>
    <row r="185" spans="2:10" x14ac:dyDescent="0.2">
      <c r="B185" t="str">
        <f t="shared" si="2"/>
        <v>apartmentmedian2_bed_rateSurrey</v>
      </c>
      <c r="C185" t="s">
        <v>65</v>
      </c>
      <c r="D185" t="s">
        <v>61</v>
      </c>
      <c r="E185" t="s">
        <v>53</v>
      </c>
      <c r="F185" t="s">
        <v>38</v>
      </c>
      <c r="G185">
        <v>2010</v>
      </c>
      <c r="H185">
        <v>959.6</v>
      </c>
      <c r="I185">
        <v>1274.8</v>
      </c>
      <c r="J185">
        <v>0.75274552871038602</v>
      </c>
    </row>
    <row r="186" spans="2:10" x14ac:dyDescent="0.2">
      <c r="B186" t="str">
        <f t="shared" si="2"/>
        <v>apartmentmedian2_bed_rateWhite Rock</v>
      </c>
      <c r="C186" t="s">
        <v>65</v>
      </c>
      <c r="D186" t="s">
        <v>61</v>
      </c>
      <c r="E186" t="s">
        <v>53</v>
      </c>
      <c r="F186" t="s">
        <v>39</v>
      </c>
      <c r="G186">
        <v>2010</v>
      </c>
      <c r="H186">
        <v>1085.4000000000001</v>
      </c>
      <c r="I186">
        <v>1274.8</v>
      </c>
      <c r="J186">
        <v>0.85142767492940097</v>
      </c>
    </row>
    <row r="187" spans="2:10" x14ac:dyDescent="0.2">
      <c r="B187" t="str">
        <f t="shared" si="2"/>
        <v>apartmentmedian2_bed_rateLangley City and Langley DM</v>
      </c>
      <c r="C187" t="s">
        <v>65</v>
      </c>
      <c r="D187" t="s">
        <v>61</v>
      </c>
      <c r="E187" t="s">
        <v>53</v>
      </c>
      <c r="F187" t="s">
        <v>40</v>
      </c>
      <c r="G187">
        <v>2010</v>
      </c>
      <c r="H187">
        <v>1060.5999999999999</v>
      </c>
      <c r="I187">
        <v>1274.8</v>
      </c>
      <c r="J187">
        <v>0.83197364292438003</v>
      </c>
    </row>
    <row r="188" spans="2:10" x14ac:dyDescent="0.2">
      <c r="B188" t="str">
        <f t="shared" si="2"/>
        <v>apartmentmedian2_bed_rateTri-Cities</v>
      </c>
      <c r="C188" t="s">
        <v>65</v>
      </c>
      <c r="D188" t="s">
        <v>61</v>
      </c>
      <c r="E188" t="s">
        <v>53</v>
      </c>
      <c r="F188" t="s">
        <v>41</v>
      </c>
      <c r="G188">
        <v>2010</v>
      </c>
      <c r="H188">
        <v>1093.8</v>
      </c>
      <c r="I188">
        <v>1274.8</v>
      </c>
      <c r="J188">
        <v>0.85801694383432703</v>
      </c>
    </row>
    <row r="189" spans="2:10" x14ac:dyDescent="0.2">
      <c r="B189" t="str">
        <f t="shared" si="2"/>
        <v>apartmentmedian2_bed_rateMaple Ridge/Pitt Meadows</v>
      </c>
      <c r="C189" t="s">
        <v>65</v>
      </c>
      <c r="D189" t="s">
        <v>61</v>
      </c>
      <c r="E189" t="s">
        <v>53</v>
      </c>
      <c r="F189" t="s">
        <v>42</v>
      </c>
      <c r="G189">
        <v>2010</v>
      </c>
      <c r="H189">
        <v>971.1</v>
      </c>
      <c r="I189">
        <v>1274.8</v>
      </c>
      <c r="J189">
        <v>0.76176655161593998</v>
      </c>
    </row>
    <row r="190" spans="2:10" x14ac:dyDescent="0.2">
      <c r="B190" t="str">
        <f t="shared" si="2"/>
        <v>apartmentmedian2_bed_rateVancouver</v>
      </c>
      <c r="C190" t="s">
        <v>65</v>
      </c>
      <c r="D190" t="s">
        <v>61</v>
      </c>
      <c r="E190" t="s">
        <v>53</v>
      </c>
      <c r="F190" t="s">
        <v>43</v>
      </c>
      <c r="G190">
        <v>2010</v>
      </c>
      <c r="H190">
        <v>1274.8</v>
      </c>
      <c r="I190">
        <v>1274.8</v>
      </c>
      <c r="J190">
        <v>1</v>
      </c>
    </row>
    <row r="191" spans="2:10" x14ac:dyDescent="0.2">
      <c r="B191" t="str">
        <f t="shared" si="2"/>
        <v>apartmentmedian2_bed_rateNorth Vancouver City</v>
      </c>
      <c r="C191" t="s">
        <v>65</v>
      </c>
      <c r="D191" t="s">
        <v>61</v>
      </c>
      <c r="E191" t="s">
        <v>53</v>
      </c>
      <c r="F191" t="s">
        <v>60</v>
      </c>
      <c r="G191">
        <v>2010</v>
      </c>
      <c r="H191">
        <v>1200</v>
      </c>
      <c r="I191">
        <v>1274.8</v>
      </c>
      <c r="J191">
        <v>0.94132412927518005</v>
      </c>
    </row>
    <row r="192" spans="2:10" x14ac:dyDescent="0.2">
      <c r="B192" t="str">
        <f t="shared" si="2"/>
        <v>apartmentmedian3+_bed_rateWest End/Stanley Park</v>
      </c>
      <c r="C192" t="s">
        <v>65</v>
      </c>
      <c r="D192" t="s">
        <v>61</v>
      </c>
      <c r="E192" t="s">
        <v>55</v>
      </c>
      <c r="F192" t="s">
        <v>12</v>
      </c>
      <c r="G192">
        <v>2010</v>
      </c>
      <c r="H192">
        <v>2777.5555555555602</v>
      </c>
      <c r="I192">
        <v>1391.8</v>
      </c>
      <c r="J192">
        <v>1.9956571027127099</v>
      </c>
    </row>
    <row r="193" spans="2:10" x14ac:dyDescent="0.2">
      <c r="B193" t="str">
        <f t="shared" si="2"/>
        <v>apartmentmedian3+_bed_rateEnglish Bay</v>
      </c>
      <c r="C193" t="s">
        <v>65</v>
      </c>
      <c r="D193" t="s">
        <v>61</v>
      </c>
      <c r="E193" t="s">
        <v>55</v>
      </c>
      <c r="F193" t="s">
        <v>16</v>
      </c>
      <c r="G193">
        <v>2010</v>
      </c>
      <c r="H193">
        <v>2406.4285714285702</v>
      </c>
      <c r="I193">
        <v>1391.8</v>
      </c>
      <c r="J193">
        <v>1.72900457783343</v>
      </c>
    </row>
    <row r="194" spans="2:10" x14ac:dyDescent="0.2">
      <c r="B194" t="str">
        <f t="shared" si="2"/>
        <v>apartmentmedian3+_bed_rateDowntown</v>
      </c>
      <c r="C194" t="s">
        <v>65</v>
      </c>
      <c r="D194" t="s">
        <v>61</v>
      </c>
      <c r="E194" t="s">
        <v>55</v>
      </c>
      <c r="F194" t="s">
        <v>17</v>
      </c>
      <c r="G194">
        <v>2010</v>
      </c>
      <c r="H194">
        <v>2568.125</v>
      </c>
      <c r="I194">
        <v>1391.8</v>
      </c>
      <c r="J194">
        <v>1.84518249748527</v>
      </c>
    </row>
    <row r="195" spans="2:10" x14ac:dyDescent="0.2">
      <c r="B195" t="str">
        <f t="shared" si="2"/>
        <v>apartmentmedian3+_bed_rateSouth Granville/Oak</v>
      </c>
      <c r="C195" t="s">
        <v>65</v>
      </c>
      <c r="D195" t="s">
        <v>61</v>
      </c>
      <c r="E195" t="s">
        <v>55</v>
      </c>
      <c r="F195" t="s">
        <v>19</v>
      </c>
      <c r="G195">
        <v>2010</v>
      </c>
      <c r="H195">
        <v>2079</v>
      </c>
      <c r="I195">
        <v>1391.8</v>
      </c>
      <c r="J195">
        <v>1.49374910188245</v>
      </c>
    </row>
    <row r="196" spans="2:10" x14ac:dyDescent="0.2">
      <c r="B196" t="str">
        <f t="shared" si="2"/>
        <v>apartmentmedian3+_bed_rateKitsilano/Point Grey</v>
      </c>
      <c r="C196" t="s">
        <v>65</v>
      </c>
      <c r="D196" t="s">
        <v>61</v>
      </c>
      <c r="E196" t="s">
        <v>55</v>
      </c>
      <c r="F196" t="s">
        <v>20</v>
      </c>
      <c r="G196">
        <v>2010</v>
      </c>
      <c r="H196">
        <v>2631.25</v>
      </c>
      <c r="I196">
        <v>1391.8</v>
      </c>
      <c r="J196">
        <v>1.8905374335392999</v>
      </c>
    </row>
    <row r="197" spans="2:10" x14ac:dyDescent="0.2">
      <c r="B197" t="str">
        <f t="shared" ref="B197:B260" si="3">C197&amp;D197&amp;E197&amp;F197</f>
        <v>apartmentmedian3+_bed_rateWestside/Kerrisdale</v>
      </c>
      <c r="C197" t="s">
        <v>65</v>
      </c>
      <c r="D197" t="s">
        <v>61</v>
      </c>
      <c r="E197" t="s">
        <v>55</v>
      </c>
      <c r="F197" t="s">
        <v>21</v>
      </c>
      <c r="G197">
        <v>2010</v>
      </c>
      <c r="H197">
        <v>2541.1</v>
      </c>
      <c r="I197">
        <v>1391.8</v>
      </c>
      <c r="J197">
        <v>1.8257651961488699</v>
      </c>
    </row>
    <row r="198" spans="2:10" x14ac:dyDescent="0.2">
      <c r="B198" t="str">
        <f t="shared" si="3"/>
        <v>apartmentmedian3+_bed_rateMarpole</v>
      </c>
      <c r="C198" t="s">
        <v>65</v>
      </c>
      <c r="D198" t="s">
        <v>61</v>
      </c>
      <c r="E198" t="s">
        <v>55</v>
      </c>
      <c r="F198" t="s">
        <v>23</v>
      </c>
      <c r="G198">
        <v>2010</v>
      </c>
      <c r="H198">
        <v>1299.8</v>
      </c>
      <c r="I198">
        <v>1391.8</v>
      </c>
      <c r="J198">
        <v>0.93389854864204602</v>
      </c>
    </row>
    <row r="199" spans="2:10" x14ac:dyDescent="0.2">
      <c r="B199" t="str">
        <f t="shared" si="3"/>
        <v>apartmentmedian3+_bed_rateMount Pleasant/Renfrew Heights</v>
      </c>
      <c r="C199" t="s">
        <v>65</v>
      </c>
      <c r="D199" t="s">
        <v>61</v>
      </c>
      <c r="E199" t="s">
        <v>55</v>
      </c>
      <c r="F199" t="s">
        <v>24</v>
      </c>
      <c r="G199">
        <v>2010</v>
      </c>
      <c r="H199">
        <v>1384.25</v>
      </c>
      <c r="I199">
        <v>1391.8</v>
      </c>
      <c r="J199">
        <v>0.99457537002442897</v>
      </c>
    </row>
    <row r="200" spans="2:10" x14ac:dyDescent="0.2">
      <c r="B200" t="str">
        <f t="shared" si="3"/>
        <v>apartmentmedian3+_bed_rateEast Hastings</v>
      </c>
      <c r="C200" t="s">
        <v>65</v>
      </c>
      <c r="D200" t="s">
        <v>61</v>
      </c>
      <c r="E200" t="s">
        <v>55</v>
      </c>
      <c r="F200" t="s">
        <v>25</v>
      </c>
      <c r="G200">
        <v>2010</v>
      </c>
      <c r="H200">
        <v>1308.7777777777801</v>
      </c>
      <c r="I200">
        <v>1391.8</v>
      </c>
      <c r="J200">
        <v>0.94034902843639701</v>
      </c>
    </row>
    <row r="201" spans="2:10" x14ac:dyDescent="0.2">
      <c r="B201" t="str">
        <f t="shared" si="3"/>
        <v>apartmentmedian3+_bed_rateSoutheast Vancouver</v>
      </c>
      <c r="C201" t="s">
        <v>65</v>
      </c>
      <c r="D201" t="s">
        <v>61</v>
      </c>
      <c r="E201" t="s">
        <v>55</v>
      </c>
      <c r="F201" t="s">
        <v>26</v>
      </c>
      <c r="G201">
        <v>2010</v>
      </c>
      <c r="H201">
        <v>1352.3</v>
      </c>
      <c r="I201">
        <v>1391.8</v>
      </c>
      <c r="J201">
        <v>0.97161948555827005</v>
      </c>
    </row>
    <row r="202" spans="2:10" x14ac:dyDescent="0.2">
      <c r="B202" t="str">
        <f t="shared" si="3"/>
        <v>apartmentmedian3+_bed_rateUniversity Endowment Lands</v>
      </c>
      <c r="C202" t="s">
        <v>65</v>
      </c>
      <c r="D202" t="s">
        <v>61</v>
      </c>
      <c r="E202" t="s">
        <v>55</v>
      </c>
      <c r="F202" t="s">
        <v>27</v>
      </c>
      <c r="G202">
        <v>2010</v>
      </c>
      <c r="H202">
        <v>2577.1</v>
      </c>
      <c r="I202">
        <v>1391.8</v>
      </c>
      <c r="J202">
        <v>1.85163098146285</v>
      </c>
    </row>
    <row r="203" spans="2:10" x14ac:dyDescent="0.2">
      <c r="B203" t="str">
        <f t="shared" si="3"/>
        <v>apartmentmedian3+_bed_rateCentral Park/Metrotown</v>
      </c>
      <c r="C203" t="s">
        <v>65</v>
      </c>
      <c r="D203" t="s">
        <v>61</v>
      </c>
      <c r="E203" t="s">
        <v>55</v>
      </c>
      <c r="F203" t="s">
        <v>28</v>
      </c>
      <c r="G203">
        <v>2010</v>
      </c>
      <c r="H203">
        <v>1549</v>
      </c>
      <c r="I203">
        <v>1391.8</v>
      </c>
      <c r="J203">
        <v>1.1129472625377199</v>
      </c>
    </row>
    <row r="204" spans="2:10" x14ac:dyDescent="0.2">
      <c r="B204" t="str">
        <f t="shared" si="3"/>
        <v>apartmentmedian3+_bed_rateSoutheast Burnaby</v>
      </c>
      <c r="C204" t="s">
        <v>65</v>
      </c>
      <c r="D204" t="s">
        <v>61</v>
      </c>
      <c r="E204" t="s">
        <v>55</v>
      </c>
      <c r="F204" t="s">
        <v>29</v>
      </c>
      <c r="G204">
        <v>2010</v>
      </c>
      <c r="H204">
        <v>1180.5</v>
      </c>
      <c r="I204">
        <v>1391.8</v>
      </c>
      <c r="J204">
        <v>0.84818221008765604</v>
      </c>
    </row>
    <row r="205" spans="2:10" x14ac:dyDescent="0.2">
      <c r="B205" t="str">
        <f t="shared" si="3"/>
        <v>apartmentmedian3+_bed_rateNorth Burnaby</v>
      </c>
      <c r="C205" t="s">
        <v>65</v>
      </c>
      <c r="D205" t="s">
        <v>61</v>
      </c>
      <c r="E205" t="s">
        <v>55</v>
      </c>
      <c r="F205" t="s">
        <v>31</v>
      </c>
      <c r="G205">
        <v>2010</v>
      </c>
      <c r="H205">
        <v>1459.6666666666699</v>
      </c>
      <c r="I205">
        <v>1391.8</v>
      </c>
      <c r="J205">
        <v>1.0487617952771</v>
      </c>
    </row>
    <row r="206" spans="2:10" x14ac:dyDescent="0.2">
      <c r="B206" t="str">
        <f t="shared" si="3"/>
        <v>apartmentmedian3+_bed_rateNew Westminster</v>
      </c>
      <c r="C206" t="s">
        <v>65</v>
      </c>
      <c r="D206" t="s">
        <v>61</v>
      </c>
      <c r="E206" t="s">
        <v>55</v>
      </c>
      <c r="F206" t="s">
        <v>32</v>
      </c>
      <c r="G206">
        <v>2010</v>
      </c>
      <c r="H206">
        <v>1518</v>
      </c>
      <c r="I206">
        <v>1391.8</v>
      </c>
      <c r="J206">
        <v>1.0906739474062399</v>
      </c>
    </row>
    <row r="207" spans="2:10" x14ac:dyDescent="0.2">
      <c r="B207" t="str">
        <f t="shared" si="3"/>
        <v>apartmentmedian3+_bed_rateNorth Vancouver CY</v>
      </c>
      <c r="C207" t="s">
        <v>65</v>
      </c>
      <c r="D207" t="s">
        <v>61</v>
      </c>
      <c r="E207" t="s">
        <v>55</v>
      </c>
      <c r="F207" t="s">
        <v>33</v>
      </c>
      <c r="G207">
        <v>2010</v>
      </c>
      <c r="H207">
        <v>2278.75</v>
      </c>
      <c r="I207">
        <v>1391.8</v>
      </c>
      <c r="J207">
        <v>1.6372682856732299</v>
      </c>
    </row>
    <row r="208" spans="2:10" x14ac:dyDescent="0.2">
      <c r="B208" t="str">
        <f t="shared" si="3"/>
        <v>apartmentmedian3+_bed_rateNorth Vancouver DM</v>
      </c>
      <c r="C208" t="s">
        <v>65</v>
      </c>
      <c r="D208" t="s">
        <v>61</v>
      </c>
      <c r="E208" t="s">
        <v>55</v>
      </c>
      <c r="F208" t="s">
        <v>34</v>
      </c>
      <c r="G208">
        <v>2010</v>
      </c>
      <c r="H208">
        <v>1569.5</v>
      </c>
      <c r="I208">
        <v>1391.8</v>
      </c>
      <c r="J208">
        <v>1.1276763902859599</v>
      </c>
    </row>
    <row r="209" spans="2:10" x14ac:dyDescent="0.2">
      <c r="B209" t="str">
        <f t="shared" si="3"/>
        <v>apartmentmedian3+_bed_rateWest Vancouver</v>
      </c>
      <c r="C209" t="s">
        <v>65</v>
      </c>
      <c r="D209" t="s">
        <v>61</v>
      </c>
      <c r="E209" t="s">
        <v>55</v>
      </c>
      <c r="F209" t="s">
        <v>35</v>
      </c>
      <c r="G209">
        <v>2010</v>
      </c>
      <c r="H209">
        <v>3175</v>
      </c>
      <c r="I209">
        <v>1391.8</v>
      </c>
      <c r="J209">
        <v>2.2812185658858999</v>
      </c>
    </row>
    <row r="210" spans="2:10" x14ac:dyDescent="0.2">
      <c r="B210" t="str">
        <f t="shared" si="3"/>
        <v>apartmentmedian3+_bed_rateRichmond</v>
      </c>
      <c r="C210" t="s">
        <v>65</v>
      </c>
      <c r="D210" t="s">
        <v>61</v>
      </c>
      <c r="E210" t="s">
        <v>55</v>
      </c>
      <c r="F210" t="s">
        <v>36</v>
      </c>
      <c r="G210">
        <v>2010</v>
      </c>
      <c r="H210">
        <v>1431.1</v>
      </c>
      <c r="I210">
        <v>1391.8</v>
      </c>
      <c r="J210">
        <v>1.0282368156344299</v>
      </c>
    </row>
    <row r="211" spans="2:10" x14ac:dyDescent="0.2">
      <c r="B211" t="str">
        <f t="shared" si="3"/>
        <v>apartmentmedian3+_bed_rateDelta</v>
      </c>
      <c r="C211" t="s">
        <v>65</v>
      </c>
      <c r="D211" t="s">
        <v>61</v>
      </c>
      <c r="E211" t="s">
        <v>55</v>
      </c>
      <c r="F211" t="s">
        <v>37</v>
      </c>
      <c r="G211">
        <v>2010</v>
      </c>
      <c r="H211">
        <v>1050.42857142857</v>
      </c>
      <c r="I211">
        <v>1391.8</v>
      </c>
      <c r="J211">
        <v>0.75472666434011404</v>
      </c>
    </row>
    <row r="212" spans="2:10" x14ac:dyDescent="0.2">
      <c r="B212" t="str">
        <f t="shared" si="3"/>
        <v>apartmentmedian3+_bed_rateSurrey</v>
      </c>
      <c r="C212" t="s">
        <v>65</v>
      </c>
      <c r="D212" t="s">
        <v>61</v>
      </c>
      <c r="E212" t="s">
        <v>55</v>
      </c>
      <c r="F212" t="s">
        <v>38</v>
      </c>
      <c r="G212">
        <v>2010</v>
      </c>
      <c r="H212">
        <v>1117.7</v>
      </c>
      <c r="I212">
        <v>1391.8</v>
      </c>
      <c r="J212">
        <v>0.80306078459548802</v>
      </c>
    </row>
    <row r="213" spans="2:10" x14ac:dyDescent="0.2">
      <c r="B213" t="str">
        <f t="shared" si="3"/>
        <v>apartmentmedian3+_bed_rateWhite Rock</v>
      </c>
      <c r="C213" t="s">
        <v>65</v>
      </c>
      <c r="D213" t="s">
        <v>61</v>
      </c>
      <c r="E213" t="s">
        <v>55</v>
      </c>
      <c r="F213" t="s">
        <v>39</v>
      </c>
      <c r="G213">
        <v>2010</v>
      </c>
      <c r="H213">
        <v>1520</v>
      </c>
      <c r="I213">
        <v>1391.8</v>
      </c>
      <c r="J213">
        <v>1.09211093547924</v>
      </c>
    </row>
    <row r="214" spans="2:10" x14ac:dyDescent="0.2">
      <c r="B214" t="str">
        <f t="shared" si="3"/>
        <v>apartmentmedian3+_bed_rateLangley City and Langley DM</v>
      </c>
      <c r="C214" t="s">
        <v>65</v>
      </c>
      <c r="D214" t="s">
        <v>61</v>
      </c>
      <c r="E214" t="s">
        <v>55</v>
      </c>
      <c r="F214" t="s">
        <v>40</v>
      </c>
      <c r="G214">
        <v>2010</v>
      </c>
      <c r="H214">
        <v>1190.1111111111099</v>
      </c>
      <c r="I214">
        <v>1391.8</v>
      </c>
      <c r="J214">
        <v>0.85508773610512401</v>
      </c>
    </row>
    <row r="215" spans="2:10" x14ac:dyDescent="0.2">
      <c r="B215" t="str">
        <f t="shared" si="3"/>
        <v>apartmentmedian3+_bed_rateTri-Cities</v>
      </c>
      <c r="C215" t="s">
        <v>65</v>
      </c>
      <c r="D215" t="s">
        <v>61</v>
      </c>
      <c r="E215" t="s">
        <v>55</v>
      </c>
      <c r="F215" t="s">
        <v>41</v>
      </c>
      <c r="G215">
        <v>2010</v>
      </c>
      <c r="H215">
        <v>1230.5</v>
      </c>
      <c r="I215">
        <v>1391.8</v>
      </c>
      <c r="J215">
        <v>0.88410691191263102</v>
      </c>
    </row>
    <row r="216" spans="2:10" x14ac:dyDescent="0.2">
      <c r="B216" t="str">
        <f t="shared" si="3"/>
        <v>apartmentmedian3+_bed_rateMaple Ridge/Pitt Meadows</v>
      </c>
      <c r="C216" t="s">
        <v>65</v>
      </c>
      <c r="D216" t="s">
        <v>61</v>
      </c>
      <c r="E216" t="s">
        <v>55</v>
      </c>
      <c r="F216" t="s">
        <v>42</v>
      </c>
      <c r="G216">
        <v>2010</v>
      </c>
      <c r="H216">
        <v>1222.4000000000001</v>
      </c>
      <c r="I216">
        <v>1391.8</v>
      </c>
      <c r="J216">
        <v>0.87828711021698502</v>
      </c>
    </row>
    <row r="217" spans="2:10" x14ac:dyDescent="0.2">
      <c r="B217" t="str">
        <f t="shared" si="3"/>
        <v>apartmentmedian3+_bed_rateVancouver</v>
      </c>
      <c r="C217" t="s">
        <v>65</v>
      </c>
      <c r="D217" t="s">
        <v>61</v>
      </c>
      <c r="E217" t="s">
        <v>55</v>
      </c>
      <c r="F217" t="s">
        <v>43</v>
      </c>
      <c r="G217">
        <v>2010</v>
      </c>
      <c r="H217">
        <v>1391.8</v>
      </c>
      <c r="I217">
        <v>1391.8</v>
      </c>
      <c r="J217">
        <v>1</v>
      </c>
    </row>
    <row r="218" spans="2:10" x14ac:dyDescent="0.2">
      <c r="B218" t="str">
        <f t="shared" si="3"/>
        <v>apartmentmedian3+_bed_rateNorth Vancouver City</v>
      </c>
      <c r="C218" t="s">
        <v>65</v>
      </c>
      <c r="D218" t="s">
        <v>61</v>
      </c>
      <c r="E218" t="s">
        <v>55</v>
      </c>
      <c r="F218" t="s">
        <v>60</v>
      </c>
      <c r="G218">
        <v>2010</v>
      </c>
      <c r="H218">
        <v>1475</v>
      </c>
      <c r="I218">
        <v>1391.8</v>
      </c>
      <c r="J218">
        <v>1.0597787038367601</v>
      </c>
    </row>
    <row r="219" spans="2:10" x14ac:dyDescent="0.2">
      <c r="B219" t="str">
        <f t="shared" si="3"/>
        <v>apartmentaveragebachelor_rateWest End/Stanley Park</v>
      </c>
      <c r="C219" t="s">
        <v>65</v>
      </c>
      <c r="D219" t="s">
        <v>59</v>
      </c>
      <c r="E219" t="s">
        <v>49</v>
      </c>
      <c r="F219" t="s">
        <v>12</v>
      </c>
      <c r="G219">
        <v>2010</v>
      </c>
      <c r="H219">
        <v>1019.7</v>
      </c>
      <c r="I219">
        <v>967.9</v>
      </c>
      <c r="J219">
        <v>1.05351792540552</v>
      </c>
    </row>
    <row r="220" spans="2:10" x14ac:dyDescent="0.2">
      <c r="B220" t="str">
        <f t="shared" si="3"/>
        <v>apartmentaveragebachelor_rateEnglish Bay</v>
      </c>
      <c r="C220" t="s">
        <v>65</v>
      </c>
      <c r="D220" t="s">
        <v>59</v>
      </c>
      <c r="E220" t="s">
        <v>49</v>
      </c>
      <c r="F220" t="s">
        <v>16</v>
      </c>
      <c r="G220">
        <v>2010</v>
      </c>
      <c r="H220">
        <v>1043.7</v>
      </c>
      <c r="I220">
        <v>967.9</v>
      </c>
      <c r="J220">
        <v>1.0783138754003501</v>
      </c>
    </row>
    <row r="221" spans="2:10" x14ac:dyDescent="0.2">
      <c r="B221" t="str">
        <f t="shared" si="3"/>
        <v>apartmentaveragebachelor_rateDowntown</v>
      </c>
      <c r="C221" t="s">
        <v>65</v>
      </c>
      <c r="D221" t="s">
        <v>59</v>
      </c>
      <c r="E221" t="s">
        <v>49</v>
      </c>
      <c r="F221" t="s">
        <v>17</v>
      </c>
      <c r="G221">
        <v>2010</v>
      </c>
      <c r="H221">
        <v>1111.7</v>
      </c>
      <c r="I221">
        <v>967.9</v>
      </c>
      <c r="J221">
        <v>1.14856906705238</v>
      </c>
    </row>
    <row r="222" spans="2:10" x14ac:dyDescent="0.2">
      <c r="B222" t="str">
        <f t="shared" si="3"/>
        <v>apartmentaveragebachelor_rateSouth Granville/Oak</v>
      </c>
      <c r="C222" t="s">
        <v>65</v>
      </c>
      <c r="D222" t="s">
        <v>59</v>
      </c>
      <c r="E222" t="s">
        <v>49</v>
      </c>
      <c r="F222" t="s">
        <v>19</v>
      </c>
      <c r="G222">
        <v>2010</v>
      </c>
      <c r="H222">
        <v>987.2</v>
      </c>
      <c r="I222">
        <v>967.9</v>
      </c>
      <c r="J222">
        <v>1.0199400764541799</v>
      </c>
    </row>
    <row r="223" spans="2:10" x14ac:dyDescent="0.2">
      <c r="B223" t="str">
        <f t="shared" si="3"/>
        <v>apartmentaveragebachelor_rateKitsilano/Point Grey</v>
      </c>
      <c r="C223" t="s">
        <v>65</v>
      </c>
      <c r="D223" t="s">
        <v>59</v>
      </c>
      <c r="E223" t="s">
        <v>49</v>
      </c>
      <c r="F223" t="s">
        <v>20</v>
      </c>
      <c r="G223">
        <v>2010</v>
      </c>
      <c r="H223">
        <v>997.6</v>
      </c>
      <c r="I223">
        <v>967.9</v>
      </c>
      <c r="J223">
        <v>1.03068498811861</v>
      </c>
    </row>
    <row r="224" spans="2:10" x14ac:dyDescent="0.2">
      <c r="B224" t="str">
        <f t="shared" si="3"/>
        <v>apartmentaveragebachelor_rateWestside/Kerrisdale</v>
      </c>
      <c r="C224" t="s">
        <v>65</v>
      </c>
      <c r="D224" t="s">
        <v>59</v>
      </c>
      <c r="E224" t="s">
        <v>49</v>
      </c>
      <c r="F224" t="s">
        <v>21</v>
      </c>
      <c r="G224">
        <v>2010</v>
      </c>
      <c r="H224">
        <v>940.7</v>
      </c>
      <c r="I224">
        <v>967.9</v>
      </c>
      <c r="J224">
        <v>0.97189792333918801</v>
      </c>
    </row>
    <row r="225" spans="2:10" x14ac:dyDescent="0.2">
      <c r="B225" t="str">
        <f t="shared" si="3"/>
        <v>apartmentaveragebachelor_rateMarpole</v>
      </c>
      <c r="C225" t="s">
        <v>65</v>
      </c>
      <c r="D225" t="s">
        <v>59</v>
      </c>
      <c r="E225" t="s">
        <v>49</v>
      </c>
      <c r="F225" t="s">
        <v>23</v>
      </c>
      <c r="G225">
        <v>2010</v>
      </c>
      <c r="H225">
        <v>804.2</v>
      </c>
      <c r="I225">
        <v>967.9</v>
      </c>
      <c r="J225">
        <v>0.83087095774356901</v>
      </c>
    </row>
    <row r="226" spans="2:10" x14ac:dyDescent="0.2">
      <c r="B226" t="str">
        <f t="shared" si="3"/>
        <v>apartmentaveragebachelor_rateMount Pleasant/Renfrew Heights</v>
      </c>
      <c r="C226" t="s">
        <v>65</v>
      </c>
      <c r="D226" t="s">
        <v>59</v>
      </c>
      <c r="E226" t="s">
        <v>49</v>
      </c>
      <c r="F226" t="s">
        <v>24</v>
      </c>
      <c r="G226">
        <v>2010</v>
      </c>
      <c r="H226">
        <v>965.9</v>
      </c>
      <c r="I226">
        <v>967.9</v>
      </c>
      <c r="J226">
        <v>0.99793367083376405</v>
      </c>
    </row>
    <row r="227" spans="2:10" x14ac:dyDescent="0.2">
      <c r="B227" t="str">
        <f t="shared" si="3"/>
        <v>apartmentaveragebachelor_rateEast Hastings</v>
      </c>
      <c r="C227" t="s">
        <v>65</v>
      </c>
      <c r="D227" t="s">
        <v>59</v>
      </c>
      <c r="E227" t="s">
        <v>49</v>
      </c>
      <c r="F227" t="s">
        <v>25</v>
      </c>
      <c r="G227">
        <v>2010</v>
      </c>
      <c r="H227">
        <v>948.1</v>
      </c>
      <c r="I227">
        <v>967.9</v>
      </c>
      <c r="J227">
        <v>0.97954334125426201</v>
      </c>
    </row>
    <row r="228" spans="2:10" x14ac:dyDescent="0.2">
      <c r="B228" t="str">
        <f t="shared" si="3"/>
        <v>apartmentaveragebachelor_rateSoutheast Vancouver</v>
      </c>
      <c r="C228" t="s">
        <v>65</v>
      </c>
      <c r="D228" t="s">
        <v>59</v>
      </c>
      <c r="E228" t="s">
        <v>49</v>
      </c>
      <c r="F228" t="s">
        <v>26</v>
      </c>
      <c r="G228">
        <v>2010</v>
      </c>
      <c r="H228">
        <v>916</v>
      </c>
      <c r="I228">
        <v>967.9</v>
      </c>
      <c r="J228">
        <v>0.94637875813617101</v>
      </c>
    </row>
    <row r="229" spans="2:10" x14ac:dyDescent="0.2">
      <c r="B229" t="str">
        <f t="shared" si="3"/>
        <v>apartmentaveragebachelor_rateUniversity Endowment Lands</v>
      </c>
      <c r="C229" t="s">
        <v>65</v>
      </c>
      <c r="D229" t="s">
        <v>59</v>
      </c>
      <c r="E229" t="s">
        <v>49</v>
      </c>
      <c r="F229" t="s">
        <v>27</v>
      </c>
      <c r="G229">
        <v>2010</v>
      </c>
      <c r="H229">
        <v>1225.5</v>
      </c>
      <c r="I229">
        <v>967.9</v>
      </c>
      <c r="J229">
        <v>1.26614319661122</v>
      </c>
    </row>
    <row r="230" spans="2:10" x14ac:dyDescent="0.2">
      <c r="B230" t="str">
        <f t="shared" si="3"/>
        <v>apartmentaveragebachelor_rateCentral Park/Metrotown</v>
      </c>
      <c r="C230" t="s">
        <v>65</v>
      </c>
      <c r="D230" t="s">
        <v>59</v>
      </c>
      <c r="E230" t="s">
        <v>49</v>
      </c>
      <c r="F230" t="s">
        <v>28</v>
      </c>
      <c r="G230">
        <v>2010</v>
      </c>
      <c r="H230">
        <v>911.5</v>
      </c>
      <c r="I230">
        <v>967.9</v>
      </c>
      <c r="J230">
        <v>0.94172951751213996</v>
      </c>
    </row>
    <row r="231" spans="2:10" x14ac:dyDescent="0.2">
      <c r="B231" t="str">
        <f t="shared" si="3"/>
        <v>apartmentaveragebachelor_rateSoutheast Burnaby</v>
      </c>
      <c r="C231" t="s">
        <v>65</v>
      </c>
      <c r="D231" t="s">
        <v>59</v>
      </c>
      <c r="E231" t="s">
        <v>49</v>
      </c>
      <c r="F231" t="s">
        <v>29</v>
      </c>
      <c r="G231">
        <v>2010</v>
      </c>
      <c r="H231">
        <v>734</v>
      </c>
      <c r="I231">
        <v>967.9</v>
      </c>
      <c r="J231">
        <v>0.75834280400867904</v>
      </c>
    </row>
    <row r="232" spans="2:10" x14ac:dyDescent="0.2">
      <c r="B232" t="str">
        <f t="shared" si="3"/>
        <v>apartmentaveragebachelor_rateNorth Burnaby</v>
      </c>
      <c r="C232" t="s">
        <v>65</v>
      </c>
      <c r="D232" t="s">
        <v>59</v>
      </c>
      <c r="E232" t="s">
        <v>49</v>
      </c>
      <c r="F232" t="s">
        <v>31</v>
      </c>
      <c r="G232">
        <v>2010</v>
      </c>
      <c r="H232">
        <v>803.4</v>
      </c>
      <c r="I232">
        <v>967.9</v>
      </c>
      <c r="J232">
        <v>0.83004442607707396</v>
      </c>
    </row>
    <row r="233" spans="2:10" x14ac:dyDescent="0.2">
      <c r="B233" t="str">
        <f t="shared" si="3"/>
        <v>apartmentaveragebachelor_rateNew Westminster</v>
      </c>
      <c r="C233" t="s">
        <v>65</v>
      </c>
      <c r="D233" t="s">
        <v>59</v>
      </c>
      <c r="E233" t="s">
        <v>49</v>
      </c>
      <c r="F233" t="s">
        <v>32</v>
      </c>
      <c r="G233">
        <v>2010</v>
      </c>
      <c r="H233">
        <v>769.6</v>
      </c>
      <c r="I233">
        <v>967.9</v>
      </c>
      <c r="J233">
        <v>0.79512346316768301</v>
      </c>
    </row>
    <row r="234" spans="2:10" x14ac:dyDescent="0.2">
      <c r="B234" t="str">
        <f t="shared" si="3"/>
        <v>apartmentaveragebachelor_rateNorth Vancouver CY</v>
      </c>
      <c r="C234" t="s">
        <v>65</v>
      </c>
      <c r="D234" t="s">
        <v>59</v>
      </c>
      <c r="E234" t="s">
        <v>49</v>
      </c>
      <c r="F234" t="s">
        <v>33</v>
      </c>
      <c r="G234">
        <v>2010</v>
      </c>
      <c r="H234">
        <v>1089.25</v>
      </c>
      <c r="I234">
        <v>967.9</v>
      </c>
      <c r="J234">
        <v>1.12537452216138</v>
      </c>
    </row>
    <row r="235" spans="2:10" x14ac:dyDescent="0.2">
      <c r="B235" t="str">
        <f t="shared" si="3"/>
        <v>apartmentaveragebachelor_rateNorth Vancouver DM</v>
      </c>
      <c r="C235" t="s">
        <v>65</v>
      </c>
      <c r="D235" t="s">
        <v>59</v>
      </c>
      <c r="E235" t="s">
        <v>49</v>
      </c>
      <c r="F235" t="s">
        <v>34</v>
      </c>
      <c r="G235">
        <v>2010</v>
      </c>
      <c r="H235">
        <v>989.2</v>
      </c>
      <c r="I235">
        <v>967.9</v>
      </c>
      <c r="J235">
        <v>1.0220064056204201</v>
      </c>
    </row>
    <row r="236" spans="2:10" x14ac:dyDescent="0.2">
      <c r="B236" t="str">
        <f t="shared" si="3"/>
        <v>apartmentaveragebachelor_rateWest Vancouver</v>
      </c>
      <c r="C236" t="s">
        <v>65</v>
      </c>
      <c r="D236" t="s">
        <v>59</v>
      </c>
      <c r="E236" t="s">
        <v>49</v>
      </c>
      <c r="F236" t="s">
        <v>35</v>
      </c>
      <c r="G236">
        <v>2010</v>
      </c>
      <c r="H236">
        <v>1096.8</v>
      </c>
      <c r="I236">
        <v>967.9</v>
      </c>
      <c r="J236">
        <v>1.1331749147639201</v>
      </c>
    </row>
    <row r="237" spans="2:10" x14ac:dyDescent="0.2">
      <c r="B237" t="str">
        <f t="shared" si="3"/>
        <v>apartmentaveragebachelor_rateRichmond</v>
      </c>
      <c r="C237" t="s">
        <v>65</v>
      </c>
      <c r="D237" t="s">
        <v>59</v>
      </c>
      <c r="E237" t="s">
        <v>49</v>
      </c>
      <c r="F237" t="s">
        <v>36</v>
      </c>
      <c r="G237">
        <v>2010</v>
      </c>
      <c r="H237">
        <v>867.1</v>
      </c>
      <c r="I237">
        <v>967.9</v>
      </c>
      <c r="J237">
        <v>0.89585701002169604</v>
      </c>
    </row>
    <row r="238" spans="2:10" x14ac:dyDescent="0.2">
      <c r="B238" t="str">
        <f t="shared" si="3"/>
        <v>apartmentaveragebachelor_rateDelta</v>
      </c>
      <c r="C238" t="s">
        <v>65</v>
      </c>
      <c r="D238" t="s">
        <v>59</v>
      </c>
      <c r="E238" t="s">
        <v>49</v>
      </c>
      <c r="F238" t="s">
        <v>37</v>
      </c>
      <c r="G238">
        <v>2010</v>
      </c>
      <c r="H238">
        <v>676.6</v>
      </c>
      <c r="I238">
        <v>967.9</v>
      </c>
      <c r="J238">
        <v>0.69903915693770002</v>
      </c>
    </row>
    <row r="239" spans="2:10" x14ac:dyDescent="0.2">
      <c r="B239" t="str">
        <f t="shared" si="3"/>
        <v>apartmentaveragebachelor_rateSurrey</v>
      </c>
      <c r="C239" t="s">
        <v>65</v>
      </c>
      <c r="D239" t="s">
        <v>59</v>
      </c>
      <c r="E239" t="s">
        <v>49</v>
      </c>
      <c r="F239" t="s">
        <v>38</v>
      </c>
      <c r="G239">
        <v>2010</v>
      </c>
      <c r="H239">
        <v>706.8</v>
      </c>
      <c r="I239">
        <v>967.9</v>
      </c>
      <c r="J239">
        <v>0.73024072734786605</v>
      </c>
    </row>
    <row r="240" spans="2:10" x14ac:dyDescent="0.2">
      <c r="B240" t="str">
        <f t="shared" si="3"/>
        <v>apartmentaveragebachelor_rateWhite Rock</v>
      </c>
      <c r="C240" t="s">
        <v>65</v>
      </c>
      <c r="D240" t="s">
        <v>59</v>
      </c>
      <c r="E240" t="s">
        <v>49</v>
      </c>
      <c r="F240" t="s">
        <v>39</v>
      </c>
      <c r="G240">
        <v>2010</v>
      </c>
      <c r="H240">
        <v>780.2</v>
      </c>
      <c r="I240">
        <v>967.9</v>
      </c>
      <c r="J240">
        <v>0.80607500774873397</v>
      </c>
    </row>
    <row r="241" spans="2:10" x14ac:dyDescent="0.2">
      <c r="B241" t="str">
        <f t="shared" si="3"/>
        <v>apartmentaveragebachelor_rateLangley City and Langley DM</v>
      </c>
      <c r="C241" t="s">
        <v>65</v>
      </c>
      <c r="D241" t="s">
        <v>59</v>
      </c>
      <c r="E241" t="s">
        <v>49</v>
      </c>
      <c r="F241" t="s">
        <v>40</v>
      </c>
      <c r="G241">
        <v>2010</v>
      </c>
      <c r="H241">
        <v>709.3</v>
      </c>
      <c r="I241">
        <v>967.9</v>
      </c>
      <c r="J241">
        <v>0.73282363880566204</v>
      </c>
    </row>
    <row r="242" spans="2:10" x14ac:dyDescent="0.2">
      <c r="B242" t="str">
        <f t="shared" si="3"/>
        <v>apartmentaveragebachelor_rateTri-Cities</v>
      </c>
      <c r="C242" t="s">
        <v>65</v>
      </c>
      <c r="D242" t="s">
        <v>59</v>
      </c>
      <c r="E242" t="s">
        <v>49</v>
      </c>
      <c r="F242" t="s">
        <v>41</v>
      </c>
      <c r="G242">
        <v>2010</v>
      </c>
      <c r="H242">
        <v>749.7</v>
      </c>
      <c r="I242">
        <v>967.9</v>
      </c>
      <c r="J242">
        <v>0.77456348796363295</v>
      </c>
    </row>
    <row r="243" spans="2:10" x14ac:dyDescent="0.2">
      <c r="B243" t="str">
        <f t="shared" si="3"/>
        <v>apartmentaveragebachelor_rateMaple Ridge/Pitt Meadows</v>
      </c>
      <c r="C243" t="s">
        <v>65</v>
      </c>
      <c r="D243" t="s">
        <v>59</v>
      </c>
      <c r="E243" t="s">
        <v>49</v>
      </c>
      <c r="F243" t="s">
        <v>42</v>
      </c>
      <c r="G243">
        <v>2010</v>
      </c>
      <c r="H243">
        <v>661.9</v>
      </c>
      <c r="I243">
        <v>967.9</v>
      </c>
      <c r="J243">
        <v>0.68385163756586398</v>
      </c>
    </row>
    <row r="244" spans="2:10" x14ac:dyDescent="0.2">
      <c r="B244" t="str">
        <f t="shared" si="3"/>
        <v>apartmentaveragebachelor_rateVancouver</v>
      </c>
      <c r="C244" t="s">
        <v>65</v>
      </c>
      <c r="D244" t="s">
        <v>59</v>
      </c>
      <c r="E244" t="s">
        <v>49</v>
      </c>
      <c r="F244" t="s">
        <v>43</v>
      </c>
      <c r="G244">
        <v>2010</v>
      </c>
      <c r="H244">
        <v>967.9</v>
      </c>
      <c r="I244">
        <v>967.9</v>
      </c>
      <c r="J244">
        <v>1</v>
      </c>
    </row>
    <row r="245" spans="2:10" x14ac:dyDescent="0.2">
      <c r="B245" t="str">
        <f t="shared" si="3"/>
        <v>apartmentaveragebachelor_rateNorth Vancouver City</v>
      </c>
      <c r="C245" t="s">
        <v>65</v>
      </c>
      <c r="D245" t="s">
        <v>59</v>
      </c>
      <c r="E245" t="s">
        <v>49</v>
      </c>
      <c r="F245" t="s">
        <v>60</v>
      </c>
      <c r="G245">
        <v>2010</v>
      </c>
      <c r="H245">
        <v>852.66666666666697</v>
      </c>
      <c r="I245">
        <v>967.9</v>
      </c>
      <c r="J245">
        <v>0.88094500120535901</v>
      </c>
    </row>
    <row r="246" spans="2:10" x14ac:dyDescent="0.2">
      <c r="B246" t="str">
        <f t="shared" si="3"/>
        <v>apartmentaverage1_bed_rateEnglish Bay</v>
      </c>
      <c r="C246" t="s">
        <v>65</v>
      </c>
      <c r="D246" t="s">
        <v>59</v>
      </c>
      <c r="E246" t="s">
        <v>51</v>
      </c>
      <c r="F246" t="s">
        <v>16</v>
      </c>
      <c r="G246">
        <v>2010</v>
      </c>
      <c r="H246">
        <v>1315.8</v>
      </c>
      <c r="I246">
        <v>1107.9000000000001</v>
      </c>
      <c r="J246">
        <v>1.1876523151909</v>
      </c>
    </row>
    <row r="247" spans="2:10" x14ac:dyDescent="0.2">
      <c r="B247" t="str">
        <f t="shared" si="3"/>
        <v>apartmentaverage1_bed_rateDowntown</v>
      </c>
      <c r="C247" t="s">
        <v>65</v>
      </c>
      <c r="D247" t="s">
        <v>59</v>
      </c>
      <c r="E247" t="s">
        <v>51</v>
      </c>
      <c r="F247" t="s">
        <v>17</v>
      </c>
      <c r="G247">
        <v>2010</v>
      </c>
      <c r="H247">
        <v>1359.5</v>
      </c>
      <c r="I247">
        <v>1107.9000000000001</v>
      </c>
      <c r="J247">
        <v>1.22709630833108</v>
      </c>
    </row>
    <row r="248" spans="2:10" x14ac:dyDescent="0.2">
      <c r="B248" t="str">
        <f t="shared" si="3"/>
        <v>apartmentaverage1_bed_rateSouth Granville/Oak</v>
      </c>
      <c r="C248" t="s">
        <v>65</v>
      </c>
      <c r="D248" t="s">
        <v>59</v>
      </c>
      <c r="E248" t="s">
        <v>51</v>
      </c>
      <c r="F248" t="s">
        <v>19</v>
      </c>
      <c r="G248">
        <v>2010</v>
      </c>
      <c r="H248">
        <v>1231.8</v>
      </c>
      <c r="I248">
        <v>1107.9000000000001</v>
      </c>
      <c r="J248">
        <v>1.1118331979420499</v>
      </c>
    </row>
    <row r="249" spans="2:10" x14ac:dyDescent="0.2">
      <c r="B249" t="str">
        <f t="shared" si="3"/>
        <v>apartmentaverage1_bed_rateKitsilano/Point Grey</v>
      </c>
      <c r="C249" t="s">
        <v>65</v>
      </c>
      <c r="D249" t="s">
        <v>59</v>
      </c>
      <c r="E249" t="s">
        <v>51</v>
      </c>
      <c r="F249" t="s">
        <v>20</v>
      </c>
      <c r="G249">
        <v>2010</v>
      </c>
      <c r="H249">
        <v>1243.8</v>
      </c>
      <c r="I249">
        <v>1107.9000000000001</v>
      </c>
      <c r="J249">
        <v>1.1226645004061699</v>
      </c>
    </row>
    <row r="250" spans="2:10" x14ac:dyDescent="0.2">
      <c r="B250" t="str">
        <f t="shared" si="3"/>
        <v>apartmentaverage1_bed_rateWestside/Kerrisdale</v>
      </c>
      <c r="C250" t="s">
        <v>65</v>
      </c>
      <c r="D250" t="s">
        <v>59</v>
      </c>
      <c r="E250" t="s">
        <v>51</v>
      </c>
      <c r="F250" t="s">
        <v>21</v>
      </c>
      <c r="G250">
        <v>2010</v>
      </c>
      <c r="H250">
        <v>1233.3</v>
      </c>
      <c r="I250">
        <v>1107.9000000000001</v>
      </c>
      <c r="J250">
        <v>1.1131871107500699</v>
      </c>
    </row>
    <row r="251" spans="2:10" x14ac:dyDescent="0.2">
      <c r="B251" t="str">
        <f t="shared" si="3"/>
        <v>apartmentaverage1_bed_rateMarpole</v>
      </c>
      <c r="C251" t="s">
        <v>65</v>
      </c>
      <c r="D251" t="s">
        <v>59</v>
      </c>
      <c r="E251" t="s">
        <v>51</v>
      </c>
      <c r="F251" t="s">
        <v>23</v>
      </c>
      <c r="G251">
        <v>2010</v>
      </c>
      <c r="H251">
        <v>919.9</v>
      </c>
      <c r="I251">
        <v>1107.9000000000001</v>
      </c>
      <c r="J251">
        <v>0.83030959472876598</v>
      </c>
    </row>
    <row r="252" spans="2:10" x14ac:dyDescent="0.2">
      <c r="B252" t="str">
        <f t="shared" si="3"/>
        <v>apartmentaverage1_bed_rateMount Pleasant/Renfrew Heights</v>
      </c>
      <c r="C252" t="s">
        <v>65</v>
      </c>
      <c r="D252" t="s">
        <v>59</v>
      </c>
      <c r="E252" t="s">
        <v>51</v>
      </c>
      <c r="F252" t="s">
        <v>24</v>
      </c>
      <c r="G252">
        <v>2010</v>
      </c>
      <c r="H252">
        <v>1054.2</v>
      </c>
      <c r="I252">
        <v>1107.9000000000001</v>
      </c>
      <c r="J252">
        <v>0.95152992147305704</v>
      </c>
    </row>
    <row r="253" spans="2:10" x14ac:dyDescent="0.2">
      <c r="B253" t="str">
        <f t="shared" si="3"/>
        <v>apartmentaverage1_bed_rateEast Hastings</v>
      </c>
      <c r="C253" t="s">
        <v>65</v>
      </c>
      <c r="D253" t="s">
        <v>59</v>
      </c>
      <c r="E253" t="s">
        <v>51</v>
      </c>
      <c r="F253" t="s">
        <v>25</v>
      </c>
      <c r="G253">
        <v>2010</v>
      </c>
      <c r="H253">
        <v>985.2</v>
      </c>
      <c r="I253">
        <v>1107.9000000000001</v>
      </c>
      <c r="J253">
        <v>0.889249932304359</v>
      </c>
    </row>
    <row r="254" spans="2:10" x14ac:dyDescent="0.2">
      <c r="B254" t="str">
        <f t="shared" si="3"/>
        <v>apartmentaverage1_bed_rateSoutheast Vancouver</v>
      </c>
      <c r="C254" t="s">
        <v>65</v>
      </c>
      <c r="D254" t="s">
        <v>59</v>
      </c>
      <c r="E254" t="s">
        <v>51</v>
      </c>
      <c r="F254" t="s">
        <v>26</v>
      </c>
      <c r="G254">
        <v>2010</v>
      </c>
      <c r="H254">
        <v>1047.8</v>
      </c>
      <c r="I254">
        <v>1107.9000000000001</v>
      </c>
      <c r="J254">
        <v>0.94575322682552598</v>
      </c>
    </row>
    <row r="255" spans="2:10" x14ac:dyDescent="0.2">
      <c r="B255" t="str">
        <f t="shared" si="3"/>
        <v>apartmentaverage1_bed_rateUniversity Endowment Lands</v>
      </c>
      <c r="C255" t="s">
        <v>65</v>
      </c>
      <c r="D255" t="s">
        <v>59</v>
      </c>
      <c r="E255" t="s">
        <v>51</v>
      </c>
      <c r="F255" t="s">
        <v>27</v>
      </c>
      <c r="G255">
        <v>2010</v>
      </c>
      <c r="H255">
        <v>1509.3</v>
      </c>
      <c r="I255">
        <v>1107.9000000000001</v>
      </c>
      <c r="J255">
        <v>1.3623070674248601</v>
      </c>
    </row>
    <row r="256" spans="2:10" x14ac:dyDescent="0.2">
      <c r="B256" t="str">
        <f t="shared" si="3"/>
        <v>apartmentaverage1_bed_rateCentral Park/Metrotown</v>
      </c>
      <c r="C256" t="s">
        <v>65</v>
      </c>
      <c r="D256" t="s">
        <v>59</v>
      </c>
      <c r="E256" t="s">
        <v>51</v>
      </c>
      <c r="F256" t="s">
        <v>28</v>
      </c>
      <c r="G256">
        <v>2010</v>
      </c>
      <c r="H256">
        <v>1005.5</v>
      </c>
      <c r="I256">
        <v>1107.9000000000001</v>
      </c>
      <c r="J256">
        <v>0.90757288563949801</v>
      </c>
    </row>
    <row r="257" spans="2:10" x14ac:dyDescent="0.2">
      <c r="B257" t="str">
        <f t="shared" si="3"/>
        <v>apartmentaverage1_bed_rateSoutheast Burnaby</v>
      </c>
      <c r="C257" t="s">
        <v>65</v>
      </c>
      <c r="D257" t="s">
        <v>59</v>
      </c>
      <c r="E257" t="s">
        <v>51</v>
      </c>
      <c r="F257" t="s">
        <v>29</v>
      </c>
      <c r="G257">
        <v>2010</v>
      </c>
      <c r="H257">
        <v>874.5</v>
      </c>
      <c r="I257">
        <v>1107.9000000000001</v>
      </c>
      <c r="J257">
        <v>0.78933116707284001</v>
      </c>
    </row>
    <row r="258" spans="2:10" x14ac:dyDescent="0.2">
      <c r="B258" t="str">
        <f t="shared" si="3"/>
        <v>apartmentaverage1_bed_rateNorth Burnaby</v>
      </c>
      <c r="C258" t="s">
        <v>65</v>
      </c>
      <c r="D258" t="s">
        <v>59</v>
      </c>
      <c r="E258" t="s">
        <v>51</v>
      </c>
      <c r="F258" t="s">
        <v>31</v>
      </c>
      <c r="G258">
        <v>2010</v>
      </c>
      <c r="H258">
        <v>1027.3</v>
      </c>
      <c r="I258">
        <v>1107.9000000000001</v>
      </c>
      <c r="J258">
        <v>0.92724975178265201</v>
      </c>
    </row>
    <row r="259" spans="2:10" x14ac:dyDescent="0.2">
      <c r="B259" t="str">
        <f t="shared" si="3"/>
        <v>apartmentaverage1_bed_rateNew Westminster</v>
      </c>
      <c r="C259" t="s">
        <v>65</v>
      </c>
      <c r="D259" t="s">
        <v>59</v>
      </c>
      <c r="E259" t="s">
        <v>51</v>
      </c>
      <c r="F259" t="s">
        <v>32</v>
      </c>
      <c r="G259">
        <v>2010</v>
      </c>
      <c r="H259">
        <v>909</v>
      </c>
      <c r="I259">
        <v>1107.9000000000001</v>
      </c>
      <c r="J259">
        <v>0.82047116165718903</v>
      </c>
    </row>
    <row r="260" spans="2:10" x14ac:dyDescent="0.2">
      <c r="B260" t="str">
        <f t="shared" si="3"/>
        <v>apartmentaverage1_bed_rateNorth Vancouver CY</v>
      </c>
      <c r="C260" t="s">
        <v>65</v>
      </c>
      <c r="D260" t="s">
        <v>59</v>
      </c>
      <c r="E260" t="s">
        <v>51</v>
      </c>
      <c r="F260" t="s">
        <v>33</v>
      </c>
      <c r="G260">
        <v>2010</v>
      </c>
      <c r="H260">
        <v>1277.75</v>
      </c>
      <c r="I260">
        <v>1107.9000000000001</v>
      </c>
      <c r="J260">
        <v>1.15330806029425</v>
      </c>
    </row>
    <row r="261" spans="2:10" x14ac:dyDescent="0.2">
      <c r="B261" t="str">
        <f t="shared" ref="B261:B324" si="4">C261&amp;D261&amp;E261&amp;F261</f>
        <v>apartmentaverage1_bed_rateNorth Vancouver DM</v>
      </c>
      <c r="C261" t="s">
        <v>65</v>
      </c>
      <c r="D261" t="s">
        <v>59</v>
      </c>
      <c r="E261" t="s">
        <v>51</v>
      </c>
      <c r="F261" t="s">
        <v>34</v>
      </c>
      <c r="G261">
        <v>2010</v>
      </c>
      <c r="H261">
        <v>1180.4000000000001</v>
      </c>
      <c r="I261">
        <v>1107.9000000000001</v>
      </c>
      <c r="J261">
        <v>1.06543911905407</v>
      </c>
    </row>
    <row r="262" spans="2:10" x14ac:dyDescent="0.2">
      <c r="B262" t="str">
        <f t="shared" si="4"/>
        <v>apartmentaverage1_bed_rateWest Vancouver</v>
      </c>
      <c r="C262" t="s">
        <v>65</v>
      </c>
      <c r="D262" t="s">
        <v>59</v>
      </c>
      <c r="E262" t="s">
        <v>51</v>
      </c>
      <c r="F262" t="s">
        <v>35</v>
      </c>
      <c r="G262">
        <v>2010</v>
      </c>
      <c r="H262">
        <v>1411.9</v>
      </c>
      <c r="I262">
        <v>1107.9000000000001</v>
      </c>
      <c r="J262">
        <v>1.27439299575774</v>
      </c>
    </row>
    <row r="263" spans="2:10" x14ac:dyDescent="0.2">
      <c r="B263" t="str">
        <f t="shared" si="4"/>
        <v>apartmentaverage1_bed_rateRichmond</v>
      </c>
      <c r="C263" t="s">
        <v>65</v>
      </c>
      <c r="D263" t="s">
        <v>59</v>
      </c>
      <c r="E263" t="s">
        <v>51</v>
      </c>
      <c r="F263" t="s">
        <v>36</v>
      </c>
      <c r="G263">
        <v>2010</v>
      </c>
      <c r="H263">
        <v>1045.7</v>
      </c>
      <c r="I263">
        <v>1107.9000000000001</v>
      </c>
      <c r="J263">
        <v>0.94385774889430496</v>
      </c>
    </row>
    <row r="264" spans="2:10" x14ac:dyDescent="0.2">
      <c r="B264" t="str">
        <f t="shared" si="4"/>
        <v>apartmentaverage1_bed_rateDelta</v>
      </c>
      <c r="C264" t="s">
        <v>65</v>
      </c>
      <c r="D264" t="s">
        <v>59</v>
      </c>
      <c r="E264" t="s">
        <v>51</v>
      </c>
      <c r="F264" t="s">
        <v>37</v>
      </c>
      <c r="G264">
        <v>2010</v>
      </c>
      <c r="H264">
        <v>831.2</v>
      </c>
      <c r="I264">
        <v>1107.9000000000001</v>
      </c>
      <c r="J264">
        <v>0.75024821734813596</v>
      </c>
    </row>
    <row r="265" spans="2:10" x14ac:dyDescent="0.2">
      <c r="B265" t="str">
        <f t="shared" si="4"/>
        <v>apartmentaverage1_bed_rateSurrey</v>
      </c>
      <c r="C265" t="s">
        <v>65</v>
      </c>
      <c r="D265" t="s">
        <v>59</v>
      </c>
      <c r="E265" t="s">
        <v>51</v>
      </c>
      <c r="F265" t="s">
        <v>38</v>
      </c>
      <c r="G265">
        <v>2010</v>
      </c>
      <c r="H265">
        <v>821.1</v>
      </c>
      <c r="I265">
        <v>1107.9000000000001</v>
      </c>
      <c r="J265">
        <v>0.74113187110750101</v>
      </c>
    </row>
    <row r="266" spans="2:10" x14ac:dyDescent="0.2">
      <c r="B266" t="str">
        <f t="shared" si="4"/>
        <v>apartmentaverage1_bed_rateWhite Rock</v>
      </c>
      <c r="C266" t="s">
        <v>65</v>
      </c>
      <c r="D266" t="s">
        <v>59</v>
      </c>
      <c r="E266" t="s">
        <v>51</v>
      </c>
      <c r="F266" t="s">
        <v>39</v>
      </c>
      <c r="G266">
        <v>2010</v>
      </c>
      <c r="H266">
        <v>894.4</v>
      </c>
      <c r="I266">
        <v>1107.9000000000001</v>
      </c>
      <c r="J266">
        <v>0.80729307699250796</v>
      </c>
    </row>
    <row r="267" spans="2:10" x14ac:dyDescent="0.2">
      <c r="B267" t="str">
        <f t="shared" si="4"/>
        <v>apartmentaverage1_bed_rateLangley City and Langley DM</v>
      </c>
      <c r="C267" t="s">
        <v>65</v>
      </c>
      <c r="D267" t="s">
        <v>59</v>
      </c>
      <c r="E267" t="s">
        <v>51</v>
      </c>
      <c r="F267" t="s">
        <v>40</v>
      </c>
      <c r="G267">
        <v>2010</v>
      </c>
      <c r="H267">
        <v>876.1</v>
      </c>
      <c r="I267">
        <v>1107.9000000000001</v>
      </c>
      <c r="J267">
        <v>0.790775340734723</v>
      </c>
    </row>
    <row r="268" spans="2:10" x14ac:dyDescent="0.2">
      <c r="B268" t="str">
        <f t="shared" si="4"/>
        <v>apartmentaverage1_bed_rateTri-Cities</v>
      </c>
      <c r="C268" t="s">
        <v>65</v>
      </c>
      <c r="D268" t="s">
        <v>59</v>
      </c>
      <c r="E268" t="s">
        <v>51</v>
      </c>
      <c r="F268" t="s">
        <v>41</v>
      </c>
      <c r="G268">
        <v>2010</v>
      </c>
      <c r="H268">
        <v>898.9</v>
      </c>
      <c r="I268">
        <v>1107.9000000000001</v>
      </c>
      <c r="J268">
        <v>0.81135481541655396</v>
      </c>
    </row>
    <row r="269" spans="2:10" x14ac:dyDescent="0.2">
      <c r="B269" t="str">
        <f t="shared" si="4"/>
        <v>apartmentaverage1_bed_rateMaple Ridge/Pitt Meadows</v>
      </c>
      <c r="C269" t="s">
        <v>65</v>
      </c>
      <c r="D269" t="s">
        <v>59</v>
      </c>
      <c r="E269" t="s">
        <v>51</v>
      </c>
      <c r="F269" t="s">
        <v>42</v>
      </c>
      <c r="G269">
        <v>2010</v>
      </c>
      <c r="H269">
        <v>768.5</v>
      </c>
      <c r="I269">
        <v>1107.9000000000001</v>
      </c>
      <c r="J269">
        <v>0.69365466197310199</v>
      </c>
    </row>
    <row r="270" spans="2:10" x14ac:dyDescent="0.2">
      <c r="B270" t="str">
        <f t="shared" si="4"/>
        <v>apartmentaverage1_bed_rateVancouver</v>
      </c>
      <c r="C270" t="s">
        <v>65</v>
      </c>
      <c r="D270" t="s">
        <v>59</v>
      </c>
      <c r="E270" t="s">
        <v>51</v>
      </c>
      <c r="F270" t="s">
        <v>43</v>
      </c>
      <c r="G270">
        <v>2010</v>
      </c>
      <c r="H270">
        <v>1107.9000000000001</v>
      </c>
      <c r="I270">
        <v>1107.9000000000001</v>
      </c>
      <c r="J270">
        <v>1</v>
      </c>
    </row>
    <row r="271" spans="2:10" x14ac:dyDescent="0.2">
      <c r="B271" t="str">
        <f t="shared" si="4"/>
        <v>apartmentaverage1_bed_rateNorth Vancouver City</v>
      </c>
      <c r="C271" t="s">
        <v>65</v>
      </c>
      <c r="D271" t="s">
        <v>59</v>
      </c>
      <c r="E271" t="s">
        <v>51</v>
      </c>
      <c r="F271" t="s">
        <v>60</v>
      </c>
      <c r="G271">
        <v>2010</v>
      </c>
      <c r="H271">
        <v>989.33333333333303</v>
      </c>
      <c r="I271">
        <v>1107.9000000000001</v>
      </c>
      <c r="J271">
        <v>0.89298071426422299</v>
      </c>
    </row>
    <row r="272" spans="2:10" x14ac:dyDescent="0.2">
      <c r="B272" t="str">
        <f t="shared" si="4"/>
        <v>apartmentaverage2_bed_rateWest End/Stanley Park</v>
      </c>
      <c r="C272" t="s">
        <v>65</v>
      </c>
      <c r="D272" t="s">
        <v>59</v>
      </c>
      <c r="E272" t="s">
        <v>53</v>
      </c>
      <c r="F272" t="s">
        <v>12</v>
      </c>
      <c r="G272">
        <v>2010</v>
      </c>
      <c r="H272">
        <v>1971.3</v>
      </c>
      <c r="I272">
        <v>1405.2</v>
      </c>
      <c r="J272">
        <v>1.4028608027327101</v>
      </c>
    </row>
    <row r="273" spans="2:10" x14ac:dyDescent="0.2">
      <c r="B273" t="str">
        <f t="shared" si="4"/>
        <v>apartmentaverage2_bed_rateEnglish Bay</v>
      </c>
      <c r="C273" t="s">
        <v>65</v>
      </c>
      <c r="D273" t="s">
        <v>59</v>
      </c>
      <c r="E273" t="s">
        <v>53</v>
      </c>
      <c r="F273" t="s">
        <v>16</v>
      </c>
      <c r="G273">
        <v>2010</v>
      </c>
      <c r="H273">
        <v>1917.6</v>
      </c>
      <c r="I273">
        <v>1405.2</v>
      </c>
      <c r="J273">
        <v>1.3646456020495299</v>
      </c>
    </row>
    <row r="274" spans="2:10" x14ac:dyDescent="0.2">
      <c r="B274" t="str">
        <f t="shared" si="4"/>
        <v>apartmentaverage2_bed_rateDowntown</v>
      </c>
      <c r="C274" t="s">
        <v>65</v>
      </c>
      <c r="D274" t="s">
        <v>59</v>
      </c>
      <c r="E274" t="s">
        <v>53</v>
      </c>
      <c r="F274" t="s">
        <v>17</v>
      </c>
      <c r="G274">
        <v>2010</v>
      </c>
      <c r="H274">
        <v>2054.9</v>
      </c>
      <c r="I274">
        <v>1405.2</v>
      </c>
      <c r="J274">
        <v>1.4623541132934801</v>
      </c>
    </row>
    <row r="275" spans="2:10" x14ac:dyDescent="0.2">
      <c r="B275" t="str">
        <f t="shared" si="4"/>
        <v>apartmentaverage2_bed_rateSouth Granville/Oak</v>
      </c>
      <c r="C275" t="s">
        <v>65</v>
      </c>
      <c r="D275" t="s">
        <v>59</v>
      </c>
      <c r="E275" t="s">
        <v>53</v>
      </c>
      <c r="F275" t="s">
        <v>19</v>
      </c>
      <c r="G275">
        <v>2010</v>
      </c>
      <c r="H275">
        <v>1714.8</v>
      </c>
      <c r="I275">
        <v>1405.2</v>
      </c>
      <c r="J275">
        <v>1.2203245089667001</v>
      </c>
    </row>
    <row r="276" spans="2:10" x14ac:dyDescent="0.2">
      <c r="B276" t="str">
        <f t="shared" si="4"/>
        <v>apartmentaverage2_bed_rateKitsilano/Point Grey</v>
      </c>
      <c r="C276" t="s">
        <v>65</v>
      </c>
      <c r="D276" t="s">
        <v>59</v>
      </c>
      <c r="E276" t="s">
        <v>53</v>
      </c>
      <c r="F276" t="s">
        <v>20</v>
      </c>
      <c r="G276">
        <v>2010</v>
      </c>
      <c r="H276">
        <v>1753.7</v>
      </c>
      <c r="I276">
        <v>1405.2</v>
      </c>
      <c r="J276">
        <v>1.2480074010816999</v>
      </c>
    </row>
    <row r="277" spans="2:10" x14ac:dyDescent="0.2">
      <c r="B277" t="str">
        <f t="shared" si="4"/>
        <v>apartmentaverage2_bed_rateWestside/Kerrisdale</v>
      </c>
      <c r="C277" t="s">
        <v>65</v>
      </c>
      <c r="D277" t="s">
        <v>59</v>
      </c>
      <c r="E277" t="s">
        <v>53</v>
      </c>
      <c r="F277" t="s">
        <v>21</v>
      </c>
      <c r="G277">
        <v>2010</v>
      </c>
      <c r="H277">
        <v>1884.5</v>
      </c>
      <c r="I277">
        <v>1405.2</v>
      </c>
      <c r="J277">
        <v>1.3410902362653001</v>
      </c>
    </row>
    <row r="278" spans="2:10" x14ac:dyDescent="0.2">
      <c r="B278" t="str">
        <f t="shared" si="4"/>
        <v>apartmentaverage2_bed_rateMarpole</v>
      </c>
      <c r="C278" t="s">
        <v>65</v>
      </c>
      <c r="D278" t="s">
        <v>59</v>
      </c>
      <c r="E278" t="s">
        <v>53</v>
      </c>
      <c r="F278" t="s">
        <v>23</v>
      </c>
      <c r="G278">
        <v>2010</v>
      </c>
      <c r="H278">
        <v>1196.5</v>
      </c>
      <c r="I278">
        <v>1405.2</v>
      </c>
      <c r="J278">
        <v>0.85148021633931104</v>
      </c>
    </row>
    <row r="279" spans="2:10" x14ac:dyDescent="0.2">
      <c r="B279" t="str">
        <f t="shared" si="4"/>
        <v>apartmentaverage2_bed_rateMount Pleasant/Renfrew Heights</v>
      </c>
      <c r="C279" t="s">
        <v>65</v>
      </c>
      <c r="D279" t="s">
        <v>59</v>
      </c>
      <c r="E279" t="s">
        <v>53</v>
      </c>
      <c r="F279" t="s">
        <v>24</v>
      </c>
      <c r="G279">
        <v>2010</v>
      </c>
      <c r="H279">
        <v>1404.6</v>
      </c>
      <c r="I279">
        <v>1405.2</v>
      </c>
      <c r="J279">
        <v>0.99957301451750602</v>
      </c>
    </row>
    <row r="280" spans="2:10" x14ac:dyDescent="0.2">
      <c r="B280" t="str">
        <f t="shared" si="4"/>
        <v>apartmentaverage2_bed_rateEast Hastings</v>
      </c>
      <c r="C280" t="s">
        <v>65</v>
      </c>
      <c r="D280" t="s">
        <v>59</v>
      </c>
      <c r="E280" t="s">
        <v>53</v>
      </c>
      <c r="F280" t="s">
        <v>25</v>
      </c>
      <c r="G280">
        <v>2010</v>
      </c>
      <c r="H280">
        <v>1314.6</v>
      </c>
      <c r="I280">
        <v>1405.2</v>
      </c>
      <c r="J280">
        <v>0.93552519214346697</v>
      </c>
    </row>
    <row r="281" spans="2:10" x14ac:dyDescent="0.2">
      <c r="B281" t="str">
        <f t="shared" si="4"/>
        <v>apartmentaverage2_bed_rateSoutheast Vancouver</v>
      </c>
      <c r="C281" t="s">
        <v>65</v>
      </c>
      <c r="D281" t="s">
        <v>59</v>
      </c>
      <c r="E281" t="s">
        <v>53</v>
      </c>
      <c r="F281" t="s">
        <v>26</v>
      </c>
      <c r="G281">
        <v>2010</v>
      </c>
      <c r="H281">
        <v>1401.7</v>
      </c>
      <c r="I281">
        <v>1405.2</v>
      </c>
      <c r="J281">
        <v>0.99750925135212098</v>
      </c>
    </row>
    <row r="282" spans="2:10" x14ac:dyDescent="0.2">
      <c r="B282" t="str">
        <f t="shared" si="4"/>
        <v>apartmentaverage2_bed_rateUniversity Endowment Lands</v>
      </c>
      <c r="C282" t="s">
        <v>65</v>
      </c>
      <c r="D282" t="s">
        <v>59</v>
      </c>
      <c r="E282" t="s">
        <v>53</v>
      </c>
      <c r="F282" t="s">
        <v>27</v>
      </c>
      <c r="G282">
        <v>2010</v>
      </c>
      <c r="H282">
        <v>2011</v>
      </c>
      <c r="I282">
        <v>1405.2</v>
      </c>
      <c r="J282">
        <v>1.43111300882437</v>
      </c>
    </row>
    <row r="283" spans="2:10" x14ac:dyDescent="0.2">
      <c r="B283" t="str">
        <f t="shared" si="4"/>
        <v>apartmentaverage2_bed_rateCentral Park/Metrotown</v>
      </c>
      <c r="C283" t="s">
        <v>65</v>
      </c>
      <c r="D283" t="s">
        <v>59</v>
      </c>
      <c r="E283" t="s">
        <v>53</v>
      </c>
      <c r="F283" t="s">
        <v>28</v>
      </c>
      <c r="G283">
        <v>2010</v>
      </c>
      <c r="H283">
        <v>1293.5999999999999</v>
      </c>
      <c r="I283">
        <v>1405.2</v>
      </c>
      <c r="J283">
        <v>0.92058070025619099</v>
      </c>
    </row>
    <row r="284" spans="2:10" x14ac:dyDescent="0.2">
      <c r="B284" t="str">
        <f t="shared" si="4"/>
        <v>apartmentaverage2_bed_rateSoutheast Burnaby</v>
      </c>
      <c r="C284" t="s">
        <v>65</v>
      </c>
      <c r="D284" t="s">
        <v>59</v>
      </c>
      <c r="E284" t="s">
        <v>53</v>
      </c>
      <c r="F284" t="s">
        <v>29</v>
      </c>
      <c r="G284">
        <v>2010</v>
      </c>
      <c r="H284">
        <v>1080</v>
      </c>
      <c r="I284">
        <v>1405.2</v>
      </c>
      <c r="J284">
        <v>0.76857386848847098</v>
      </c>
    </row>
    <row r="285" spans="2:10" x14ac:dyDescent="0.2">
      <c r="B285" t="str">
        <f t="shared" si="4"/>
        <v>apartmentaverage2_bed_rateNorth Burnaby</v>
      </c>
      <c r="C285" t="s">
        <v>65</v>
      </c>
      <c r="D285" t="s">
        <v>59</v>
      </c>
      <c r="E285" t="s">
        <v>53</v>
      </c>
      <c r="F285" t="s">
        <v>31</v>
      </c>
      <c r="G285">
        <v>2010</v>
      </c>
      <c r="H285">
        <v>1311.8</v>
      </c>
      <c r="I285">
        <v>1405.2</v>
      </c>
      <c r="J285">
        <v>0.93353259322516402</v>
      </c>
    </row>
    <row r="286" spans="2:10" x14ac:dyDescent="0.2">
      <c r="B286" t="str">
        <f t="shared" si="4"/>
        <v>apartmentaverage2_bed_rateNew Westminster</v>
      </c>
      <c r="C286" t="s">
        <v>65</v>
      </c>
      <c r="D286" t="s">
        <v>59</v>
      </c>
      <c r="E286" t="s">
        <v>53</v>
      </c>
      <c r="F286" t="s">
        <v>32</v>
      </c>
      <c r="G286">
        <v>2010</v>
      </c>
      <c r="H286">
        <v>1212</v>
      </c>
      <c r="I286">
        <v>1405.2</v>
      </c>
      <c r="J286">
        <v>0.86251067463706199</v>
      </c>
    </row>
    <row r="287" spans="2:10" x14ac:dyDescent="0.2">
      <c r="B287" t="str">
        <f t="shared" si="4"/>
        <v>apartmentaverage2_bed_rateNorth Vancouver CY</v>
      </c>
      <c r="C287" t="s">
        <v>65</v>
      </c>
      <c r="D287" t="s">
        <v>59</v>
      </c>
      <c r="E287" t="s">
        <v>53</v>
      </c>
      <c r="F287" t="s">
        <v>33</v>
      </c>
      <c r="G287">
        <v>2010</v>
      </c>
      <c r="H287">
        <v>1590.5</v>
      </c>
      <c r="I287">
        <v>1405.2</v>
      </c>
      <c r="J287">
        <v>1.13186734984344</v>
      </c>
    </row>
    <row r="288" spans="2:10" x14ac:dyDescent="0.2">
      <c r="B288" t="str">
        <f t="shared" si="4"/>
        <v>apartmentaverage2_bed_rateNorth Vancouver DM</v>
      </c>
      <c r="C288" t="s">
        <v>65</v>
      </c>
      <c r="D288" t="s">
        <v>59</v>
      </c>
      <c r="E288" t="s">
        <v>53</v>
      </c>
      <c r="F288" t="s">
        <v>34</v>
      </c>
      <c r="G288">
        <v>2010</v>
      </c>
      <c r="H288">
        <v>1502.4</v>
      </c>
      <c r="I288">
        <v>1405.2</v>
      </c>
      <c r="J288">
        <v>1.0691716481639599</v>
      </c>
    </row>
    <row r="289" spans="2:10" x14ac:dyDescent="0.2">
      <c r="B289" t="str">
        <f t="shared" si="4"/>
        <v>apartmentaverage2_bed_rateWest Vancouver</v>
      </c>
      <c r="C289" t="s">
        <v>65</v>
      </c>
      <c r="D289" t="s">
        <v>59</v>
      </c>
      <c r="E289" t="s">
        <v>53</v>
      </c>
      <c r="F289" t="s">
        <v>35</v>
      </c>
      <c r="G289">
        <v>2010</v>
      </c>
      <c r="H289">
        <v>2177.4</v>
      </c>
      <c r="I289">
        <v>1405.2</v>
      </c>
      <c r="J289">
        <v>1.5495303159692599</v>
      </c>
    </row>
    <row r="290" spans="2:10" x14ac:dyDescent="0.2">
      <c r="B290" t="str">
        <f t="shared" si="4"/>
        <v>apartmentaverage2_bed_rateRichmond</v>
      </c>
      <c r="C290" t="s">
        <v>65</v>
      </c>
      <c r="D290" t="s">
        <v>59</v>
      </c>
      <c r="E290" t="s">
        <v>53</v>
      </c>
      <c r="F290" t="s">
        <v>36</v>
      </c>
      <c r="G290">
        <v>2010</v>
      </c>
      <c r="H290">
        <v>1271.5999999999999</v>
      </c>
      <c r="I290">
        <v>1405.2</v>
      </c>
      <c r="J290">
        <v>0.904924565898093</v>
      </c>
    </row>
    <row r="291" spans="2:10" x14ac:dyDescent="0.2">
      <c r="B291" t="str">
        <f t="shared" si="4"/>
        <v>apartmentaverage2_bed_rateDelta</v>
      </c>
      <c r="C291" t="s">
        <v>65</v>
      </c>
      <c r="D291" t="s">
        <v>59</v>
      </c>
      <c r="E291" t="s">
        <v>53</v>
      </c>
      <c r="F291" t="s">
        <v>37</v>
      </c>
      <c r="G291">
        <v>2010</v>
      </c>
      <c r="H291">
        <v>1070.5999999999999</v>
      </c>
      <c r="I291">
        <v>1405.2</v>
      </c>
      <c r="J291">
        <v>0.76188442926273803</v>
      </c>
    </row>
    <row r="292" spans="2:10" x14ac:dyDescent="0.2">
      <c r="B292" t="str">
        <f t="shared" si="4"/>
        <v>apartmentaverage2_bed_rateSurrey</v>
      </c>
      <c r="C292" t="s">
        <v>65</v>
      </c>
      <c r="D292" t="s">
        <v>59</v>
      </c>
      <c r="E292" t="s">
        <v>53</v>
      </c>
      <c r="F292" t="s">
        <v>38</v>
      </c>
      <c r="G292">
        <v>2010</v>
      </c>
      <c r="H292">
        <v>991.2</v>
      </c>
      <c r="I292">
        <v>1405.2</v>
      </c>
      <c r="J292">
        <v>0.705380017079419</v>
      </c>
    </row>
    <row r="293" spans="2:10" x14ac:dyDescent="0.2">
      <c r="B293" t="str">
        <f t="shared" si="4"/>
        <v>apartmentaverage2_bed_rateWhite Rock</v>
      </c>
      <c r="C293" t="s">
        <v>65</v>
      </c>
      <c r="D293" t="s">
        <v>59</v>
      </c>
      <c r="E293" t="s">
        <v>53</v>
      </c>
      <c r="F293" t="s">
        <v>39</v>
      </c>
      <c r="G293">
        <v>2010</v>
      </c>
      <c r="H293">
        <v>1123.9000000000001</v>
      </c>
      <c r="I293">
        <v>1405.2</v>
      </c>
      <c r="J293">
        <v>0.79981497295758597</v>
      </c>
    </row>
    <row r="294" spans="2:10" x14ac:dyDescent="0.2">
      <c r="B294" t="str">
        <f t="shared" si="4"/>
        <v>apartmentaverage2_bed_rateLangley City and Langley DM</v>
      </c>
      <c r="C294" t="s">
        <v>65</v>
      </c>
      <c r="D294" t="s">
        <v>59</v>
      </c>
      <c r="E294" t="s">
        <v>53</v>
      </c>
      <c r="F294" t="s">
        <v>40</v>
      </c>
      <c r="G294">
        <v>2010</v>
      </c>
      <c r="H294">
        <v>1106.0999999999999</v>
      </c>
      <c r="I294">
        <v>1405.2</v>
      </c>
      <c r="J294">
        <v>0.78714773697694296</v>
      </c>
    </row>
    <row r="295" spans="2:10" x14ac:dyDescent="0.2">
      <c r="B295" t="str">
        <f t="shared" si="4"/>
        <v>apartmentaverage2_bed_rateTri-Cities</v>
      </c>
      <c r="C295" t="s">
        <v>65</v>
      </c>
      <c r="D295" t="s">
        <v>59</v>
      </c>
      <c r="E295" t="s">
        <v>53</v>
      </c>
      <c r="F295" t="s">
        <v>41</v>
      </c>
      <c r="G295">
        <v>2010</v>
      </c>
      <c r="H295">
        <v>1122.5999999999999</v>
      </c>
      <c r="I295">
        <v>1405.2</v>
      </c>
      <c r="J295">
        <v>0.79888983774551703</v>
      </c>
    </row>
    <row r="296" spans="2:10" x14ac:dyDescent="0.2">
      <c r="B296" t="str">
        <f t="shared" si="4"/>
        <v>apartmentaverage2_bed_rateMaple Ridge/Pitt Meadows</v>
      </c>
      <c r="C296" t="s">
        <v>65</v>
      </c>
      <c r="D296" t="s">
        <v>59</v>
      </c>
      <c r="E296" t="s">
        <v>53</v>
      </c>
      <c r="F296" t="s">
        <v>42</v>
      </c>
      <c r="G296">
        <v>2010</v>
      </c>
      <c r="H296">
        <v>973.6</v>
      </c>
      <c r="I296">
        <v>1405.2</v>
      </c>
      <c r="J296">
        <v>0.69285510959294005</v>
      </c>
    </row>
    <row r="297" spans="2:10" x14ac:dyDescent="0.2">
      <c r="B297" t="str">
        <f t="shared" si="4"/>
        <v>apartmentaverage2_bed_rateVancouver</v>
      </c>
      <c r="C297" t="s">
        <v>65</v>
      </c>
      <c r="D297" t="s">
        <v>59</v>
      </c>
      <c r="E297" t="s">
        <v>53</v>
      </c>
      <c r="F297" t="s">
        <v>43</v>
      </c>
      <c r="G297">
        <v>2010</v>
      </c>
      <c r="H297">
        <v>1405.2</v>
      </c>
      <c r="I297">
        <v>1405.2</v>
      </c>
      <c r="J297">
        <v>1</v>
      </c>
    </row>
    <row r="298" spans="2:10" x14ac:dyDescent="0.2">
      <c r="B298" t="str">
        <f t="shared" si="4"/>
        <v>apartmentaverage2_bed_rateNorth Vancouver City</v>
      </c>
      <c r="C298" t="s">
        <v>65</v>
      </c>
      <c r="D298" t="s">
        <v>59</v>
      </c>
      <c r="E298" t="s">
        <v>53</v>
      </c>
      <c r="F298" t="s">
        <v>60</v>
      </c>
      <c r="G298">
        <v>2010</v>
      </c>
      <c r="H298">
        <v>1237</v>
      </c>
      <c r="I298">
        <v>1405.2</v>
      </c>
      <c r="J298">
        <v>0.88030173640762899</v>
      </c>
    </row>
    <row r="299" spans="2:10" x14ac:dyDescent="0.2">
      <c r="B299" t="str">
        <f t="shared" si="4"/>
        <v>apartmentaverage3+_bed_rateWest End/Stanley Park</v>
      </c>
      <c r="C299" t="s">
        <v>65</v>
      </c>
      <c r="D299" t="s">
        <v>59</v>
      </c>
      <c r="E299" t="s">
        <v>55</v>
      </c>
      <c r="F299" t="s">
        <v>12</v>
      </c>
      <c r="G299">
        <v>2010</v>
      </c>
      <c r="H299">
        <v>3070.9</v>
      </c>
      <c r="I299">
        <v>1643.4</v>
      </c>
      <c r="J299">
        <v>1.8686260192284301</v>
      </c>
    </row>
    <row r="300" spans="2:10" x14ac:dyDescent="0.2">
      <c r="B300" t="str">
        <f t="shared" si="4"/>
        <v>apartmentaverage3+_bed_rateEnglish Bay</v>
      </c>
      <c r="C300" t="s">
        <v>65</v>
      </c>
      <c r="D300" t="s">
        <v>59</v>
      </c>
      <c r="E300" t="s">
        <v>55</v>
      </c>
      <c r="F300" t="s">
        <v>16</v>
      </c>
      <c r="G300">
        <v>2010</v>
      </c>
      <c r="H300">
        <v>2681.25</v>
      </c>
      <c r="I300">
        <v>1643.4</v>
      </c>
      <c r="J300">
        <v>1.6315261044176701</v>
      </c>
    </row>
    <row r="301" spans="2:10" x14ac:dyDescent="0.2">
      <c r="B301" t="str">
        <f t="shared" si="4"/>
        <v>apartmentaverage3+_bed_rateDowntown</v>
      </c>
      <c r="C301" t="s">
        <v>65</v>
      </c>
      <c r="D301" t="s">
        <v>59</v>
      </c>
      <c r="E301" t="s">
        <v>55</v>
      </c>
      <c r="F301" t="s">
        <v>17</v>
      </c>
      <c r="G301">
        <v>2010</v>
      </c>
      <c r="H301">
        <v>2855.8888888888901</v>
      </c>
      <c r="I301">
        <v>1643.4</v>
      </c>
      <c r="J301">
        <v>1.73779292253188</v>
      </c>
    </row>
    <row r="302" spans="2:10" x14ac:dyDescent="0.2">
      <c r="B302" t="str">
        <f t="shared" si="4"/>
        <v>apartmentaverage3+_bed_rateSouth Granville/Oak</v>
      </c>
      <c r="C302" t="s">
        <v>65</v>
      </c>
      <c r="D302" t="s">
        <v>59</v>
      </c>
      <c r="E302" t="s">
        <v>55</v>
      </c>
      <c r="F302" t="s">
        <v>19</v>
      </c>
      <c r="G302">
        <v>2010</v>
      </c>
      <c r="H302">
        <v>2128.3000000000002</v>
      </c>
      <c r="I302">
        <v>1643.4</v>
      </c>
      <c r="J302">
        <v>1.29505902397469</v>
      </c>
    </row>
    <row r="303" spans="2:10" x14ac:dyDescent="0.2">
      <c r="B303" t="str">
        <f t="shared" si="4"/>
        <v>apartmentaverage3+_bed_rateKitsilano/Point Grey</v>
      </c>
      <c r="C303" t="s">
        <v>65</v>
      </c>
      <c r="D303" t="s">
        <v>59</v>
      </c>
      <c r="E303" t="s">
        <v>55</v>
      </c>
      <c r="F303" t="s">
        <v>20</v>
      </c>
      <c r="G303">
        <v>2010</v>
      </c>
      <c r="H303">
        <v>2507.75</v>
      </c>
      <c r="I303">
        <v>1643.4</v>
      </c>
      <c r="J303">
        <v>1.52595229402458</v>
      </c>
    </row>
    <row r="304" spans="2:10" x14ac:dyDescent="0.2">
      <c r="B304" t="str">
        <f t="shared" si="4"/>
        <v>apartmentaverage3+_bed_rateWestside/Kerrisdale</v>
      </c>
      <c r="C304" t="s">
        <v>65</v>
      </c>
      <c r="D304" t="s">
        <v>59</v>
      </c>
      <c r="E304" t="s">
        <v>55</v>
      </c>
      <c r="F304" t="s">
        <v>21</v>
      </c>
      <c r="G304">
        <v>2010</v>
      </c>
      <c r="H304">
        <v>2631.3</v>
      </c>
      <c r="I304">
        <v>1643.4</v>
      </c>
      <c r="J304">
        <v>1.6011317999269801</v>
      </c>
    </row>
    <row r="305" spans="2:10" x14ac:dyDescent="0.2">
      <c r="B305" t="str">
        <f t="shared" si="4"/>
        <v>apartmentaverage3+_bed_rateMarpole</v>
      </c>
      <c r="C305" t="s">
        <v>65</v>
      </c>
      <c r="D305" t="s">
        <v>59</v>
      </c>
      <c r="E305" t="s">
        <v>55</v>
      </c>
      <c r="F305" t="s">
        <v>23</v>
      </c>
      <c r="G305">
        <v>2010</v>
      </c>
      <c r="H305">
        <v>1311.2</v>
      </c>
      <c r="I305">
        <v>1643.4</v>
      </c>
      <c r="J305">
        <v>0.79785809906291805</v>
      </c>
    </row>
    <row r="306" spans="2:10" x14ac:dyDescent="0.2">
      <c r="B306" t="str">
        <f t="shared" si="4"/>
        <v>apartmentaverage3+_bed_rateMount Pleasant/Renfrew Heights</v>
      </c>
      <c r="C306" t="s">
        <v>65</v>
      </c>
      <c r="D306" t="s">
        <v>59</v>
      </c>
      <c r="E306" t="s">
        <v>55</v>
      </c>
      <c r="F306" t="s">
        <v>24</v>
      </c>
      <c r="G306">
        <v>2010</v>
      </c>
      <c r="H306">
        <v>1526.125</v>
      </c>
      <c r="I306">
        <v>1643.4</v>
      </c>
      <c r="J306">
        <v>0.92863879761470103</v>
      </c>
    </row>
    <row r="307" spans="2:10" x14ac:dyDescent="0.2">
      <c r="B307" t="str">
        <f t="shared" si="4"/>
        <v>apartmentaverage3+_bed_rateEast Hastings</v>
      </c>
      <c r="C307" t="s">
        <v>65</v>
      </c>
      <c r="D307" t="s">
        <v>59</v>
      </c>
      <c r="E307" t="s">
        <v>55</v>
      </c>
      <c r="F307" t="s">
        <v>25</v>
      </c>
      <c r="G307">
        <v>2010</v>
      </c>
      <c r="H307">
        <v>1353.9</v>
      </c>
      <c r="I307">
        <v>1643.4</v>
      </c>
      <c r="J307">
        <v>0.82384081781672103</v>
      </c>
    </row>
    <row r="308" spans="2:10" x14ac:dyDescent="0.2">
      <c r="B308" t="str">
        <f t="shared" si="4"/>
        <v>apartmentaverage3+_bed_rateSoutheast Vancouver</v>
      </c>
      <c r="C308" t="s">
        <v>65</v>
      </c>
      <c r="D308" t="s">
        <v>59</v>
      </c>
      <c r="E308" t="s">
        <v>55</v>
      </c>
      <c r="F308" t="s">
        <v>26</v>
      </c>
      <c r="G308">
        <v>2010</v>
      </c>
      <c r="H308">
        <v>1320.9</v>
      </c>
      <c r="I308">
        <v>1643.4</v>
      </c>
      <c r="J308">
        <v>0.80376049653158099</v>
      </c>
    </row>
    <row r="309" spans="2:10" x14ac:dyDescent="0.2">
      <c r="B309" t="str">
        <f t="shared" si="4"/>
        <v>apartmentaverage3+_bed_rateUniversity Endowment Lands</v>
      </c>
      <c r="C309" t="s">
        <v>65</v>
      </c>
      <c r="D309" t="s">
        <v>59</v>
      </c>
      <c r="E309" t="s">
        <v>55</v>
      </c>
      <c r="F309" t="s">
        <v>27</v>
      </c>
      <c r="G309">
        <v>2010</v>
      </c>
      <c r="H309">
        <v>2446.3000000000002</v>
      </c>
      <c r="I309">
        <v>1643.4</v>
      </c>
      <c r="J309">
        <v>1.48856030181331</v>
      </c>
    </row>
    <row r="310" spans="2:10" x14ac:dyDescent="0.2">
      <c r="B310" t="str">
        <f t="shared" si="4"/>
        <v>apartmentaverage3+_bed_rateCentral Park/Metrotown</v>
      </c>
      <c r="C310" t="s">
        <v>65</v>
      </c>
      <c r="D310" t="s">
        <v>59</v>
      </c>
      <c r="E310" t="s">
        <v>55</v>
      </c>
      <c r="F310" t="s">
        <v>28</v>
      </c>
      <c r="G310">
        <v>2010</v>
      </c>
      <c r="H310">
        <v>1649.3</v>
      </c>
      <c r="I310">
        <v>1643.4</v>
      </c>
      <c r="J310">
        <v>1.0035901180479501</v>
      </c>
    </row>
    <row r="311" spans="2:10" x14ac:dyDescent="0.2">
      <c r="B311" t="str">
        <f t="shared" si="4"/>
        <v>apartmentaverage3+_bed_rateSoutheast Burnaby</v>
      </c>
      <c r="C311" t="s">
        <v>65</v>
      </c>
      <c r="D311" t="s">
        <v>59</v>
      </c>
      <c r="E311" t="s">
        <v>55</v>
      </c>
      <c r="F311" t="s">
        <v>29</v>
      </c>
      <c r="G311">
        <v>2010</v>
      </c>
      <c r="H311">
        <v>1214.7</v>
      </c>
      <c r="I311">
        <v>1643.4</v>
      </c>
      <c r="J311">
        <v>0.73913837166849194</v>
      </c>
    </row>
    <row r="312" spans="2:10" x14ac:dyDescent="0.2">
      <c r="B312" t="str">
        <f t="shared" si="4"/>
        <v>apartmentaverage3+_bed_rateNorth Burnaby</v>
      </c>
      <c r="C312" t="s">
        <v>65</v>
      </c>
      <c r="D312" t="s">
        <v>59</v>
      </c>
      <c r="E312" t="s">
        <v>55</v>
      </c>
      <c r="F312" t="s">
        <v>31</v>
      </c>
      <c r="G312">
        <v>2010</v>
      </c>
      <c r="H312">
        <v>1550.1</v>
      </c>
      <c r="I312">
        <v>1643.4</v>
      </c>
      <c r="J312">
        <v>0.943227455275648</v>
      </c>
    </row>
    <row r="313" spans="2:10" x14ac:dyDescent="0.2">
      <c r="B313" t="str">
        <f t="shared" si="4"/>
        <v>apartmentaverage3+_bed_rateNew Westminster</v>
      </c>
      <c r="C313" t="s">
        <v>65</v>
      </c>
      <c r="D313" t="s">
        <v>59</v>
      </c>
      <c r="E313" t="s">
        <v>55</v>
      </c>
      <c r="F313" t="s">
        <v>32</v>
      </c>
      <c r="G313">
        <v>2010</v>
      </c>
      <c r="H313">
        <v>1507.6</v>
      </c>
      <c r="I313">
        <v>1643.4</v>
      </c>
      <c r="J313">
        <v>0.91736643543872498</v>
      </c>
    </row>
    <row r="314" spans="2:10" x14ac:dyDescent="0.2">
      <c r="B314" t="str">
        <f t="shared" si="4"/>
        <v>apartmentaverage3+_bed_rateNorth Vancouver CY</v>
      </c>
      <c r="C314" t="s">
        <v>65</v>
      </c>
      <c r="D314" t="s">
        <v>59</v>
      </c>
      <c r="E314" t="s">
        <v>55</v>
      </c>
      <c r="F314" t="s">
        <v>33</v>
      </c>
      <c r="G314">
        <v>2010</v>
      </c>
      <c r="H314">
        <v>2188</v>
      </c>
      <c r="I314">
        <v>1643.4</v>
      </c>
      <c r="J314">
        <v>1.33138615066326</v>
      </c>
    </row>
    <row r="315" spans="2:10" x14ac:dyDescent="0.2">
      <c r="B315" t="str">
        <f t="shared" si="4"/>
        <v>apartmentaverage3+_bed_rateNorth Vancouver DM</v>
      </c>
      <c r="C315" t="s">
        <v>65</v>
      </c>
      <c r="D315" t="s">
        <v>59</v>
      </c>
      <c r="E315" t="s">
        <v>55</v>
      </c>
      <c r="F315" t="s">
        <v>34</v>
      </c>
      <c r="G315">
        <v>2010</v>
      </c>
      <c r="H315">
        <v>1572.9</v>
      </c>
      <c r="I315">
        <v>1643.4</v>
      </c>
      <c r="J315">
        <v>0.95710113179992695</v>
      </c>
    </row>
    <row r="316" spans="2:10" x14ac:dyDescent="0.2">
      <c r="B316" t="str">
        <f t="shared" si="4"/>
        <v>apartmentaverage3+_bed_rateWest Vancouver</v>
      </c>
      <c r="C316" t="s">
        <v>65</v>
      </c>
      <c r="D316" t="s">
        <v>59</v>
      </c>
      <c r="E316" t="s">
        <v>55</v>
      </c>
      <c r="F316" t="s">
        <v>35</v>
      </c>
      <c r="G316">
        <v>2010</v>
      </c>
      <c r="H316">
        <v>3290.4</v>
      </c>
      <c r="I316">
        <v>1643.4</v>
      </c>
      <c r="J316">
        <v>2.00219058050383</v>
      </c>
    </row>
    <row r="317" spans="2:10" x14ac:dyDescent="0.2">
      <c r="B317" t="str">
        <f t="shared" si="4"/>
        <v>apartmentaverage3+_bed_rateRichmond</v>
      </c>
      <c r="C317" t="s">
        <v>65</v>
      </c>
      <c r="D317" t="s">
        <v>59</v>
      </c>
      <c r="E317" t="s">
        <v>55</v>
      </c>
      <c r="F317" t="s">
        <v>36</v>
      </c>
      <c r="G317">
        <v>2010</v>
      </c>
      <c r="H317">
        <v>1517.9</v>
      </c>
      <c r="I317">
        <v>1643.4</v>
      </c>
      <c r="J317">
        <v>0.92363392965802604</v>
      </c>
    </row>
    <row r="318" spans="2:10" x14ac:dyDescent="0.2">
      <c r="B318" t="str">
        <f t="shared" si="4"/>
        <v>apartmentaverage3+_bed_rateDelta</v>
      </c>
      <c r="C318" t="s">
        <v>65</v>
      </c>
      <c r="D318" t="s">
        <v>59</v>
      </c>
      <c r="E318" t="s">
        <v>55</v>
      </c>
      <c r="F318" t="s">
        <v>37</v>
      </c>
      <c r="G318">
        <v>2010</v>
      </c>
      <c r="H318">
        <v>1121.7142857142901</v>
      </c>
      <c r="I318">
        <v>1643.4</v>
      </c>
      <c r="J318">
        <v>0.682557068099237</v>
      </c>
    </row>
    <row r="319" spans="2:10" x14ac:dyDescent="0.2">
      <c r="B319" t="str">
        <f t="shared" si="4"/>
        <v>apartmentaverage3+_bed_rateSurrey</v>
      </c>
      <c r="C319" t="s">
        <v>65</v>
      </c>
      <c r="D319" t="s">
        <v>59</v>
      </c>
      <c r="E319" t="s">
        <v>55</v>
      </c>
      <c r="F319" t="s">
        <v>38</v>
      </c>
      <c r="G319">
        <v>2010</v>
      </c>
      <c r="H319">
        <v>1129.9000000000001</v>
      </c>
      <c r="I319">
        <v>1643.4</v>
      </c>
      <c r="J319">
        <v>0.68753803091152499</v>
      </c>
    </row>
    <row r="320" spans="2:10" x14ac:dyDescent="0.2">
      <c r="B320" t="str">
        <f t="shared" si="4"/>
        <v>apartmentaverage3+_bed_rateWhite Rock</v>
      </c>
      <c r="C320" t="s">
        <v>65</v>
      </c>
      <c r="D320" t="s">
        <v>59</v>
      </c>
      <c r="E320" t="s">
        <v>55</v>
      </c>
      <c r="F320" t="s">
        <v>39</v>
      </c>
      <c r="G320">
        <v>2010</v>
      </c>
      <c r="H320">
        <v>1438.4</v>
      </c>
      <c r="I320">
        <v>1643.4</v>
      </c>
      <c r="J320">
        <v>0.87525861019836904</v>
      </c>
    </row>
    <row r="321" spans="2:10" x14ac:dyDescent="0.2">
      <c r="B321" t="str">
        <f t="shared" si="4"/>
        <v>apartmentaverage3+_bed_rateLangley City and Langley DM</v>
      </c>
      <c r="C321" t="s">
        <v>65</v>
      </c>
      <c r="D321" t="s">
        <v>59</v>
      </c>
      <c r="E321" t="s">
        <v>55</v>
      </c>
      <c r="F321" t="s">
        <v>40</v>
      </c>
      <c r="G321">
        <v>2010</v>
      </c>
      <c r="H321">
        <v>1324.9</v>
      </c>
      <c r="I321">
        <v>1643.4</v>
      </c>
      <c r="J321">
        <v>0.80619447486917395</v>
      </c>
    </row>
    <row r="322" spans="2:10" x14ac:dyDescent="0.2">
      <c r="B322" t="str">
        <f t="shared" si="4"/>
        <v>apartmentaverage3+_bed_rateTri-Cities</v>
      </c>
      <c r="C322" t="s">
        <v>65</v>
      </c>
      <c r="D322" t="s">
        <v>59</v>
      </c>
      <c r="E322" t="s">
        <v>55</v>
      </c>
      <c r="F322" t="s">
        <v>41</v>
      </c>
      <c r="G322">
        <v>2010</v>
      </c>
      <c r="H322">
        <v>1247.5</v>
      </c>
      <c r="I322">
        <v>1643.4</v>
      </c>
      <c r="J322">
        <v>0.75909699403675301</v>
      </c>
    </row>
    <row r="323" spans="2:10" x14ac:dyDescent="0.2">
      <c r="B323" t="str">
        <f t="shared" si="4"/>
        <v>apartmentaverage3+_bed_rateMaple Ridge/Pitt Meadows</v>
      </c>
      <c r="C323" t="s">
        <v>65</v>
      </c>
      <c r="D323" t="s">
        <v>59</v>
      </c>
      <c r="E323" t="s">
        <v>55</v>
      </c>
      <c r="F323" t="s">
        <v>42</v>
      </c>
      <c r="G323">
        <v>2010</v>
      </c>
      <c r="H323">
        <v>1189.7</v>
      </c>
      <c r="I323">
        <v>1643.4</v>
      </c>
      <c r="J323">
        <v>0.72392600705853705</v>
      </c>
    </row>
    <row r="324" spans="2:10" x14ac:dyDescent="0.2">
      <c r="B324" t="str">
        <f t="shared" si="4"/>
        <v>apartmentaverage3+_bed_rateVancouver</v>
      </c>
      <c r="C324" t="s">
        <v>65</v>
      </c>
      <c r="D324" t="s">
        <v>59</v>
      </c>
      <c r="E324" t="s">
        <v>55</v>
      </c>
      <c r="F324" t="s">
        <v>43</v>
      </c>
      <c r="G324">
        <v>2010</v>
      </c>
      <c r="H324">
        <v>1643.4</v>
      </c>
      <c r="I324">
        <v>1643.4</v>
      </c>
      <c r="J324">
        <v>1</v>
      </c>
    </row>
    <row r="325" spans="2:10" x14ac:dyDescent="0.2">
      <c r="B325" t="str">
        <f t="shared" ref="B325:B388" si="5">C325&amp;D325&amp;E325&amp;F325</f>
        <v>apartmentaverage3+_bed_rateNorth Vancouver City</v>
      </c>
      <c r="C325" t="s">
        <v>65</v>
      </c>
      <c r="D325" t="s">
        <v>59</v>
      </c>
      <c r="E325" t="s">
        <v>55</v>
      </c>
      <c r="F325" t="s">
        <v>60</v>
      </c>
      <c r="G325">
        <v>2010</v>
      </c>
      <c r="H325">
        <v>1489</v>
      </c>
      <c r="I325">
        <v>1643.4</v>
      </c>
      <c r="J325">
        <v>0.90604843616891795</v>
      </c>
    </row>
    <row r="326" spans="2:10" x14ac:dyDescent="0.2">
      <c r="B326" t="str">
        <f t="shared" si="5"/>
        <v>apartmentmedianbachelor_rateWest End/Stanley Park</v>
      </c>
      <c r="C326" t="s">
        <v>65</v>
      </c>
      <c r="D326" t="s">
        <v>61</v>
      </c>
      <c r="E326" t="s">
        <v>49</v>
      </c>
      <c r="F326" t="s">
        <v>12</v>
      </c>
      <c r="G326">
        <v>2010</v>
      </c>
      <c r="H326">
        <v>1003.5</v>
      </c>
      <c r="I326">
        <v>944</v>
      </c>
      <c r="J326">
        <v>1.0630296610169501</v>
      </c>
    </row>
    <row r="327" spans="2:10" x14ac:dyDescent="0.2">
      <c r="B327" t="str">
        <f t="shared" si="5"/>
        <v>apartmentmedianbachelor_rateEnglish Bay</v>
      </c>
      <c r="C327" t="s">
        <v>65</v>
      </c>
      <c r="D327" t="s">
        <v>61</v>
      </c>
      <c r="E327" t="s">
        <v>49</v>
      </c>
      <c r="F327" t="s">
        <v>16</v>
      </c>
      <c r="G327">
        <v>2010</v>
      </c>
      <c r="H327">
        <v>1027.9000000000001</v>
      </c>
      <c r="I327">
        <v>944</v>
      </c>
      <c r="J327">
        <v>1.08887711864407</v>
      </c>
    </row>
    <row r="328" spans="2:10" x14ac:dyDescent="0.2">
      <c r="B328" t="str">
        <f t="shared" si="5"/>
        <v>apartmentmedianbachelor_rateDowntown</v>
      </c>
      <c r="C328" t="s">
        <v>65</v>
      </c>
      <c r="D328" t="s">
        <v>61</v>
      </c>
      <c r="E328" t="s">
        <v>49</v>
      </c>
      <c r="F328" t="s">
        <v>17</v>
      </c>
      <c r="G328">
        <v>2010</v>
      </c>
      <c r="H328">
        <v>1061.9000000000001</v>
      </c>
      <c r="I328">
        <v>944</v>
      </c>
      <c r="J328">
        <v>1.1248940677966099</v>
      </c>
    </row>
    <row r="329" spans="2:10" x14ac:dyDescent="0.2">
      <c r="B329" t="str">
        <f t="shared" si="5"/>
        <v>apartmentmedianbachelor_rateSouth Granville/Oak</v>
      </c>
      <c r="C329" t="s">
        <v>65</v>
      </c>
      <c r="D329" t="s">
        <v>61</v>
      </c>
      <c r="E329" t="s">
        <v>49</v>
      </c>
      <c r="F329" t="s">
        <v>19</v>
      </c>
      <c r="G329">
        <v>2010</v>
      </c>
      <c r="H329">
        <v>962.6</v>
      </c>
      <c r="I329">
        <v>944</v>
      </c>
      <c r="J329">
        <v>1.0197033898305099</v>
      </c>
    </row>
    <row r="330" spans="2:10" x14ac:dyDescent="0.2">
      <c r="B330" t="str">
        <f t="shared" si="5"/>
        <v>apartmentmedianbachelor_rateKitsilano/Point Grey</v>
      </c>
      <c r="C330" t="s">
        <v>65</v>
      </c>
      <c r="D330" t="s">
        <v>61</v>
      </c>
      <c r="E330" t="s">
        <v>49</v>
      </c>
      <c r="F330" t="s">
        <v>20</v>
      </c>
      <c r="G330">
        <v>2010</v>
      </c>
      <c r="H330">
        <v>983.3</v>
      </c>
      <c r="I330">
        <v>944</v>
      </c>
      <c r="J330">
        <v>1.0416313559321999</v>
      </c>
    </row>
    <row r="331" spans="2:10" x14ac:dyDescent="0.2">
      <c r="B331" t="str">
        <f t="shared" si="5"/>
        <v>apartmentmedianbachelor_rateWestside/Kerrisdale</v>
      </c>
      <c r="C331" t="s">
        <v>65</v>
      </c>
      <c r="D331" t="s">
        <v>61</v>
      </c>
      <c r="E331" t="s">
        <v>49</v>
      </c>
      <c r="F331" t="s">
        <v>21</v>
      </c>
      <c r="G331">
        <v>2010</v>
      </c>
      <c r="H331">
        <v>921.8</v>
      </c>
      <c r="I331">
        <v>944</v>
      </c>
      <c r="J331">
        <v>0.97648305084745701</v>
      </c>
    </row>
    <row r="332" spans="2:10" x14ac:dyDescent="0.2">
      <c r="B332" t="str">
        <f t="shared" si="5"/>
        <v>apartmentmedianbachelor_rateMarpole</v>
      </c>
      <c r="C332" t="s">
        <v>65</v>
      </c>
      <c r="D332" t="s">
        <v>61</v>
      </c>
      <c r="E332" t="s">
        <v>49</v>
      </c>
      <c r="F332" t="s">
        <v>23</v>
      </c>
      <c r="G332">
        <v>2010</v>
      </c>
      <c r="H332">
        <v>779.8</v>
      </c>
      <c r="I332">
        <v>944</v>
      </c>
      <c r="J332">
        <v>0.82605932203389798</v>
      </c>
    </row>
    <row r="333" spans="2:10" x14ac:dyDescent="0.2">
      <c r="B333" t="str">
        <f t="shared" si="5"/>
        <v>apartmentmedianbachelor_rateMount Pleasant/Renfrew Heights</v>
      </c>
      <c r="C333" t="s">
        <v>65</v>
      </c>
      <c r="D333" t="s">
        <v>61</v>
      </c>
      <c r="E333" t="s">
        <v>49</v>
      </c>
      <c r="F333" t="s">
        <v>24</v>
      </c>
      <c r="G333">
        <v>2010</v>
      </c>
      <c r="H333">
        <v>916.5</v>
      </c>
      <c r="I333">
        <v>944</v>
      </c>
      <c r="J333">
        <v>0.97086864406779705</v>
      </c>
    </row>
    <row r="334" spans="2:10" x14ac:dyDescent="0.2">
      <c r="B334" t="str">
        <f t="shared" si="5"/>
        <v>apartmentmedianbachelor_rateEast Hastings</v>
      </c>
      <c r="C334" t="s">
        <v>65</v>
      </c>
      <c r="D334" t="s">
        <v>61</v>
      </c>
      <c r="E334" t="s">
        <v>49</v>
      </c>
      <c r="F334" t="s">
        <v>25</v>
      </c>
      <c r="G334">
        <v>2010</v>
      </c>
      <c r="H334">
        <v>885.1</v>
      </c>
      <c r="I334">
        <v>944</v>
      </c>
      <c r="J334">
        <v>0.93760593220338995</v>
      </c>
    </row>
    <row r="335" spans="2:10" x14ac:dyDescent="0.2">
      <c r="B335" t="str">
        <f t="shared" si="5"/>
        <v>apartmentmedianbachelor_rateSoutheast Vancouver</v>
      </c>
      <c r="C335" t="s">
        <v>65</v>
      </c>
      <c r="D335" t="s">
        <v>61</v>
      </c>
      <c r="E335" t="s">
        <v>49</v>
      </c>
      <c r="F335" t="s">
        <v>26</v>
      </c>
      <c r="G335">
        <v>2010</v>
      </c>
      <c r="H335">
        <v>913</v>
      </c>
      <c r="I335">
        <v>944</v>
      </c>
      <c r="J335">
        <v>0.96716101694915302</v>
      </c>
    </row>
    <row r="336" spans="2:10" x14ac:dyDescent="0.2">
      <c r="B336" t="str">
        <f t="shared" si="5"/>
        <v>apartmentmedianbachelor_rateUniversity Endowment Lands</v>
      </c>
      <c r="C336" t="s">
        <v>65</v>
      </c>
      <c r="D336" t="s">
        <v>61</v>
      </c>
      <c r="E336" t="s">
        <v>49</v>
      </c>
      <c r="F336" t="s">
        <v>27</v>
      </c>
      <c r="G336">
        <v>2010</v>
      </c>
      <c r="H336">
        <v>1232.5</v>
      </c>
      <c r="I336">
        <v>944</v>
      </c>
      <c r="J336">
        <v>1.30561440677966</v>
      </c>
    </row>
    <row r="337" spans="2:10" x14ac:dyDescent="0.2">
      <c r="B337" t="str">
        <f t="shared" si="5"/>
        <v>apartmentmedianbachelor_rateCentral Park/Metrotown</v>
      </c>
      <c r="C337" t="s">
        <v>65</v>
      </c>
      <c r="D337" t="s">
        <v>61</v>
      </c>
      <c r="E337" t="s">
        <v>49</v>
      </c>
      <c r="F337" t="s">
        <v>28</v>
      </c>
      <c r="G337">
        <v>2010</v>
      </c>
      <c r="H337">
        <v>833.5</v>
      </c>
      <c r="I337">
        <v>944</v>
      </c>
      <c r="J337">
        <v>0.88294491525423702</v>
      </c>
    </row>
    <row r="338" spans="2:10" x14ac:dyDescent="0.2">
      <c r="B338" t="str">
        <f t="shared" si="5"/>
        <v>apartmentmedianbachelor_rateSoutheast Burnaby</v>
      </c>
      <c r="C338" t="s">
        <v>65</v>
      </c>
      <c r="D338" t="s">
        <v>61</v>
      </c>
      <c r="E338" t="s">
        <v>49</v>
      </c>
      <c r="F338" t="s">
        <v>29</v>
      </c>
      <c r="G338">
        <v>2010</v>
      </c>
      <c r="H338">
        <v>736.8</v>
      </c>
      <c r="I338">
        <v>944</v>
      </c>
      <c r="J338">
        <v>0.78050847457627104</v>
      </c>
    </row>
    <row r="339" spans="2:10" x14ac:dyDescent="0.2">
      <c r="B339" t="str">
        <f t="shared" si="5"/>
        <v>apartmentmedianbachelor_rateNorth Burnaby</v>
      </c>
      <c r="C339" t="s">
        <v>65</v>
      </c>
      <c r="D339" t="s">
        <v>61</v>
      </c>
      <c r="E339" t="s">
        <v>49</v>
      </c>
      <c r="F339" t="s">
        <v>31</v>
      </c>
      <c r="G339">
        <v>2010</v>
      </c>
      <c r="H339">
        <v>752.5</v>
      </c>
      <c r="I339">
        <v>944</v>
      </c>
      <c r="J339">
        <v>0.79713983050847503</v>
      </c>
    </row>
    <row r="340" spans="2:10" x14ac:dyDescent="0.2">
      <c r="B340" t="str">
        <f t="shared" si="5"/>
        <v>apartmentmedianbachelor_rateNew Westminster</v>
      </c>
      <c r="C340" t="s">
        <v>65</v>
      </c>
      <c r="D340" t="s">
        <v>61</v>
      </c>
      <c r="E340" t="s">
        <v>49</v>
      </c>
      <c r="F340" t="s">
        <v>32</v>
      </c>
      <c r="G340">
        <v>2010</v>
      </c>
      <c r="H340">
        <v>749.9</v>
      </c>
      <c r="I340">
        <v>944</v>
      </c>
      <c r="J340">
        <v>0.79438559322033897</v>
      </c>
    </row>
    <row r="341" spans="2:10" x14ac:dyDescent="0.2">
      <c r="B341" t="str">
        <f t="shared" si="5"/>
        <v>apartmentmedianbachelor_rateNorth Vancouver CY</v>
      </c>
      <c r="C341" t="s">
        <v>65</v>
      </c>
      <c r="D341" t="s">
        <v>61</v>
      </c>
      <c r="E341" t="s">
        <v>49</v>
      </c>
      <c r="F341" t="s">
        <v>33</v>
      </c>
      <c r="G341">
        <v>2010</v>
      </c>
      <c r="H341">
        <v>1036.5</v>
      </c>
      <c r="I341">
        <v>944</v>
      </c>
      <c r="J341">
        <v>1.0979872881355901</v>
      </c>
    </row>
    <row r="342" spans="2:10" x14ac:dyDescent="0.2">
      <c r="B342" t="str">
        <f t="shared" si="5"/>
        <v>apartmentmedianbachelor_rateNorth Vancouver DM</v>
      </c>
      <c r="C342" t="s">
        <v>65</v>
      </c>
      <c r="D342" t="s">
        <v>61</v>
      </c>
      <c r="E342" t="s">
        <v>49</v>
      </c>
      <c r="F342" t="s">
        <v>34</v>
      </c>
      <c r="G342">
        <v>2010</v>
      </c>
      <c r="H342">
        <v>981.1</v>
      </c>
      <c r="I342">
        <v>944</v>
      </c>
      <c r="J342">
        <v>1.03930084745763</v>
      </c>
    </row>
    <row r="343" spans="2:10" x14ac:dyDescent="0.2">
      <c r="B343" t="str">
        <f t="shared" si="5"/>
        <v>apartmentmedianbachelor_rateWest Vancouver</v>
      </c>
      <c r="C343" t="s">
        <v>65</v>
      </c>
      <c r="D343" t="s">
        <v>61</v>
      </c>
      <c r="E343" t="s">
        <v>49</v>
      </c>
      <c r="F343" t="s">
        <v>35</v>
      </c>
      <c r="G343">
        <v>2010</v>
      </c>
      <c r="H343">
        <v>1093.8</v>
      </c>
      <c r="I343">
        <v>944</v>
      </c>
      <c r="J343">
        <v>1.15868644067797</v>
      </c>
    </row>
    <row r="344" spans="2:10" x14ac:dyDescent="0.2">
      <c r="B344" t="str">
        <f t="shared" si="5"/>
        <v>apartmentmedianbachelor_rateRichmond</v>
      </c>
      <c r="C344" t="s">
        <v>65</v>
      </c>
      <c r="D344" t="s">
        <v>61</v>
      </c>
      <c r="E344" t="s">
        <v>49</v>
      </c>
      <c r="F344" t="s">
        <v>36</v>
      </c>
      <c r="G344">
        <v>2010</v>
      </c>
      <c r="H344">
        <v>877.2</v>
      </c>
      <c r="I344">
        <v>944</v>
      </c>
      <c r="J344">
        <v>0.92923728813559303</v>
      </c>
    </row>
    <row r="345" spans="2:10" x14ac:dyDescent="0.2">
      <c r="B345" t="str">
        <f t="shared" si="5"/>
        <v>apartmentmedianbachelor_rateDelta</v>
      </c>
      <c r="C345" t="s">
        <v>65</v>
      </c>
      <c r="D345" t="s">
        <v>61</v>
      </c>
      <c r="E345" t="s">
        <v>49</v>
      </c>
      <c r="F345" t="s">
        <v>37</v>
      </c>
      <c r="G345">
        <v>2010</v>
      </c>
      <c r="H345">
        <v>675</v>
      </c>
      <c r="I345">
        <v>944</v>
      </c>
      <c r="J345">
        <v>0.71504237288135597</v>
      </c>
    </row>
    <row r="346" spans="2:10" x14ac:dyDescent="0.2">
      <c r="B346" t="str">
        <f t="shared" si="5"/>
        <v>apartmentmedianbachelor_rateSurrey</v>
      </c>
      <c r="C346" t="s">
        <v>65</v>
      </c>
      <c r="D346" t="s">
        <v>61</v>
      </c>
      <c r="E346" t="s">
        <v>49</v>
      </c>
      <c r="F346" t="s">
        <v>38</v>
      </c>
      <c r="G346">
        <v>2010</v>
      </c>
      <c r="H346">
        <v>728.3</v>
      </c>
      <c r="I346">
        <v>944</v>
      </c>
      <c r="J346">
        <v>0.771504237288136</v>
      </c>
    </row>
    <row r="347" spans="2:10" x14ac:dyDescent="0.2">
      <c r="B347" t="str">
        <f t="shared" si="5"/>
        <v>apartmentmedianbachelor_rateWhite Rock</v>
      </c>
      <c r="C347" t="s">
        <v>65</v>
      </c>
      <c r="D347" t="s">
        <v>61</v>
      </c>
      <c r="E347" t="s">
        <v>49</v>
      </c>
      <c r="F347" t="s">
        <v>39</v>
      </c>
      <c r="G347">
        <v>2010</v>
      </c>
      <c r="H347">
        <v>767.9</v>
      </c>
      <c r="I347">
        <v>944</v>
      </c>
      <c r="J347">
        <v>0.81345338983050797</v>
      </c>
    </row>
    <row r="348" spans="2:10" x14ac:dyDescent="0.2">
      <c r="B348" t="str">
        <f t="shared" si="5"/>
        <v>apartmentmedianbachelor_rateLangley City and Langley DM</v>
      </c>
      <c r="C348" t="s">
        <v>65</v>
      </c>
      <c r="D348" t="s">
        <v>61</v>
      </c>
      <c r="E348" t="s">
        <v>49</v>
      </c>
      <c r="F348" t="s">
        <v>40</v>
      </c>
      <c r="G348">
        <v>2010</v>
      </c>
      <c r="H348">
        <v>699</v>
      </c>
      <c r="I348">
        <v>944</v>
      </c>
      <c r="J348">
        <v>0.740466101694915</v>
      </c>
    </row>
    <row r="349" spans="2:10" x14ac:dyDescent="0.2">
      <c r="B349" t="str">
        <f t="shared" si="5"/>
        <v>apartmentmedianbachelor_rateTri-Cities</v>
      </c>
      <c r="C349" t="s">
        <v>65</v>
      </c>
      <c r="D349" t="s">
        <v>61</v>
      </c>
      <c r="E349" t="s">
        <v>49</v>
      </c>
      <c r="F349" t="s">
        <v>41</v>
      </c>
      <c r="G349">
        <v>2010</v>
      </c>
      <c r="H349">
        <v>738</v>
      </c>
      <c r="I349">
        <v>944</v>
      </c>
      <c r="J349">
        <v>0.78177966101694896</v>
      </c>
    </row>
    <row r="350" spans="2:10" x14ac:dyDescent="0.2">
      <c r="B350" t="str">
        <f t="shared" si="5"/>
        <v>apartmentmedianbachelor_rateMaple Ridge/Pitt Meadows</v>
      </c>
      <c r="C350" t="s">
        <v>65</v>
      </c>
      <c r="D350" t="s">
        <v>61</v>
      </c>
      <c r="E350" t="s">
        <v>49</v>
      </c>
      <c r="F350" t="s">
        <v>42</v>
      </c>
      <c r="G350">
        <v>2010</v>
      </c>
      <c r="H350">
        <v>632.66666666666697</v>
      </c>
      <c r="I350">
        <v>944</v>
      </c>
      <c r="J350">
        <v>0.67019774011299404</v>
      </c>
    </row>
    <row r="351" spans="2:10" x14ac:dyDescent="0.2">
      <c r="B351" t="str">
        <f t="shared" si="5"/>
        <v>apartmentmedianbachelor_rateVancouver</v>
      </c>
      <c r="C351" t="s">
        <v>65</v>
      </c>
      <c r="D351" t="s">
        <v>61</v>
      </c>
      <c r="E351" t="s">
        <v>49</v>
      </c>
      <c r="F351" t="s">
        <v>43</v>
      </c>
      <c r="G351">
        <v>2010</v>
      </c>
      <c r="H351">
        <v>944</v>
      </c>
      <c r="I351">
        <v>944</v>
      </c>
      <c r="J351">
        <v>1</v>
      </c>
    </row>
    <row r="352" spans="2:10" x14ac:dyDescent="0.2">
      <c r="B352" t="str">
        <f t="shared" si="5"/>
        <v>apartmentmedianbachelor_rateNorth Vancouver City</v>
      </c>
      <c r="C352" t="s">
        <v>65</v>
      </c>
      <c r="D352" t="s">
        <v>61</v>
      </c>
      <c r="E352" t="s">
        <v>49</v>
      </c>
      <c r="F352" t="s">
        <v>60</v>
      </c>
      <c r="G352">
        <v>2010</v>
      </c>
      <c r="H352">
        <v>849.66666666666697</v>
      </c>
      <c r="I352">
        <v>944</v>
      </c>
      <c r="J352">
        <v>0.90007062146892702</v>
      </c>
    </row>
    <row r="353" spans="2:10" x14ac:dyDescent="0.2">
      <c r="B353" t="str">
        <f t="shared" si="5"/>
        <v>apartmentmedian1_bed_rateEnglish Bay</v>
      </c>
      <c r="C353" t="s">
        <v>65</v>
      </c>
      <c r="D353" t="s">
        <v>61</v>
      </c>
      <c r="E353" t="s">
        <v>51</v>
      </c>
      <c r="F353" t="s">
        <v>16</v>
      </c>
      <c r="G353">
        <v>2010</v>
      </c>
      <c r="H353">
        <v>1314.6</v>
      </c>
      <c r="I353">
        <v>1054.5999999999999</v>
      </c>
      <c r="J353">
        <v>1.2465389721221301</v>
      </c>
    </row>
    <row r="354" spans="2:10" x14ac:dyDescent="0.2">
      <c r="B354" t="str">
        <f t="shared" si="5"/>
        <v>apartmentmedian1_bed_rateDowntown</v>
      </c>
      <c r="C354" t="s">
        <v>65</v>
      </c>
      <c r="D354" t="s">
        <v>61</v>
      </c>
      <c r="E354" t="s">
        <v>51</v>
      </c>
      <c r="F354" t="s">
        <v>17</v>
      </c>
      <c r="G354">
        <v>2010</v>
      </c>
      <c r="H354">
        <v>1338.9</v>
      </c>
      <c r="I354">
        <v>1054.5999999999999</v>
      </c>
      <c r="J354">
        <v>1.2695808837473901</v>
      </c>
    </row>
    <row r="355" spans="2:10" x14ac:dyDescent="0.2">
      <c r="B355" t="str">
        <f t="shared" si="5"/>
        <v>apartmentmedian1_bed_rateSouth Granville/Oak</v>
      </c>
      <c r="C355" t="s">
        <v>65</v>
      </c>
      <c r="D355" t="s">
        <v>61</v>
      </c>
      <c r="E355" t="s">
        <v>51</v>
      </c>
      <c r="F355" t="s">
        <v>19</v>
      </c>
      <c r="G355">
        <v>2010</v>
      </c>
      <c r="H355">
        <v>1187.8</v>
      </c>
      <c r="I355">
        <v>1054.5999999999999</v>
      </c>
      <c r="J355">
        <v>1.1263038118718001</v>
      </c>
    </row>
    <row r="356" spans="2:10" x14ac:dyDescent="0.2">
      <c r="B356" t="str">
        <f t="shared" si="5"/>
        <v>apartmentmedian1_bed_rateKitsilano/Point Grey</v>
      </c>
      <c r="C356" t="s">
        <v>65</v>
      </c>
      <c r="D356" t="s">
        <v>61</v>
      </c>
      <c r="E356" t="s">
        <v>51</v>
      </c>
      <c r="F356" t="s">
        <v>20</v>
      </c>
      <c r="G356">
        <v>2010</v>
      </c>
      <c r="H356">
        <v>1234.8</v>
      </c>
      <c r="I356">
        <v>1054.5999999999999</v>
      </c>
      <c r="J356">
        <v>1.1708704722169501</v>
      </c>
    </row>
    <row r="357" spans="2:10" x14ac:dyDescent="0.2">
      <c r="B357" t="str">
        <f t="shared" si="5"/>
        <v>apartmentmedian1_bed_rateWestside/Kerrisdale</v>
      </c>
      <c r="C357" t="s">
        <v>65</v>
      </c>
      <c r="D357" t="s">
        <v>61</v>
      </c>
      <c r="E357" t="s">
        <v>51</v>
      </c>
      <c r="F357" t="s">
        <v>21</v>
      </c>
      <c r="G357">
        <v>2010</v>
      </c>
      <c r="H357">
        <v>1185.5</v>
      </c>
      <c r="I357">
        <v>1054.5999999999999</v>
      </c>
      <c r="J357">
        <v>1.12412289019533</v>
      </c>
    </row>
    <row r="358" spans="2:10" x14ac:dyDescent="0.2">
      <c r="B358" t="str">
        <f t="shared" si="5"/>
        <v>apartmentmedian1_bed_rateMarpole</v>
      </c>
      <c r="C358" t="s">
        <v>65</v>
      </c>
      <c r="D358" t="s">
        <v>61</v>
      </c>
      <c r="E358" t="s">
        <v>51</v>
      </c>
      <c r="F358" t="s">
        <v>23</v>
      </c>
      <c r="G358">
        <v>2010</v>
      </c>
      <c r="H358">
        <v>904.8</v>
      </c>
      <c r="I358">
        <v>1054.5999999999999</v>
      </c>
      <c r="J358">
        <v>0.85795562298501804</v>
      </c>
    </row>
    <row r="359" spans="2:10" x14ac:dyDescent="0.2">
      <c r="B359" t="str">
        <f t="shared" si="5"/>
        <v>apartmentmedian1_bed_rateMount Pleasant/Renfrew Heights</v>
      </c>
      <c r="C359" t="s">
        <v>65</v>
      </c>
      <c r="D359" t="s">
        <v>61</v>
      </c>
      <c r="E359" t="s">
        <v>51</v>
      </c>
      <c r="F359" t="s">
        <v>24</v>
      </c>
      <c r="G359">
        <v>2010</v>
      </c>
      <c r="H359">
        <v>1010.1</v>
      </c>
      <c r="I359">
        <v>1054.5999999999999</v>
      </c>
      <c r="J359">
        <v>0.95780390669448101</v>
      </c>
    </row>
    <row r="360" spans="2:10" x14ac:dyDescent="0.2">
      <c r="B360" t="str">
        <f t="shared" si="5"/>
        <v>apartmentmedian1_bed_rateEast Hastings</v>
      </c>
      <c r="C360" t="s">
        <v>65</v>
      </c>
      <c r="D360" t="s">
        <v>61</v>
      </c>
      <c r="E360" t="s">
        <v>51</v>
      </c>
      <c r="F360" t="s">
        <v>25</v>
      </c>
      <c r="G360">
        <v>2010</v>
      </c>
      <c r="H360">
        <v>955.2</v>
      </c>
      <c r="I360">
        <v>1054.5999999999999</v>
      </c>
      <c r="J360">
        <v>0.90574625450407698</v>
      </c>
    </row>
    <row r="361" spans="2:10" x14ac:dyDescent="0.2">
      <c r="B361" t="str">
        <f t="shared" si="5"/>
        <v>apartmentmedian1_bed_rateSoutheast Vancouver</v>
      </c>
      <c r="C361" t="s">
        <v>65</v>
      </c>
      <c r="D361" t="s">
        <v>61</v>
      </c>
      <c r="E361" t="s">
        <v>51</v>
      </c>
      <c r="F361" t="s">
        <v>26</v>
      </c>
      <c r="G361">
        <v>2010</v>
      </c>
      <c r="H361">
        <v>1039.3</v>
      </c>
      <c r="I361">
        <v>1054.5999999999999</v>
      </c>
      <c r="J361">
        <v>0.98549212971742794</v>
      </c>
    </row>
    <row r="362" spans="2:10" x14ac:dyDescent="0.2">
      <c r="B362" t="str">
        <f t="shared" si="5"/>
        <v>apartmentmedian1_bed_rateUniversity Endowment Lands</v>
      </c>
      <c r="C362" t="s">
        <v>65</v>
      </c>
      <c r="D362" t="s">
        <v>61</v>
      </c>
      <c r="E362" t="s">
        <v>51</v>
      </c>
      <c r="F362" t="s">
        <v>27</v>
      </c>
      <c r="G362">
        <v>2010</v>
      </c>
      <c r="H362">
        <v>1491.2</v>
      </c>
      <c r="I362">
        <v>1054.5999999999999</v>
      </c>
      <c r="J362">
        <v>1.4139958278020099</v>
      </c>
    </row>
    <row r="363" spans="2:10" x14ac:dyDescent="0.2">
      <c r="B363" t="str">
        <f t="shared" si="5"/>
        <v>apartmentmedian1_bed_rateCentral Park/Metrotown</v>
      </c>
      <c r="C363" t="s">
        <v>65</v>
      </c>
      <c r="D363" t="s">
        <v>61</v>
      </c>
      <c r="E363" t="s">
        <v>51</v>
      </c>
      <c r="F363" t="s">
        <v>28</v>
      </c>
      <c r="G363">
        <v>2010</v>
      </c>
      <c r="H363">
        <v>947.9</v>
      </c>
      <c r="I363">
        <v>1054.5999999999999</v>
      </c>
      <c r="J363">
        <v>0.89882419874834096</v>
      </c>
    </row>
    <row r="364" spans="2:10" x14ac:dyDescent="0.2">
      <c r="B364" t="str">
        <f t="shared" si="5"/>
        <v>apartmentmedian1_bed_rateSoutheast Burnaby</v>
      </c>
      <c r="C364" t="s">
        <v>65</v>
      </c>
      <c r="D364" t="s">
        <v>61</v>
      </c>
      <c r="E364" t="s">
        <v>51</v>
      </c>
      <c r="F364" t="s">
        <v>29</v>
      </c>
      <c r="G364">
        <v>2010</v>
      </c>
      <c r="H364">
        <v>865.6</v>
      </c>
      <c r="I364">
        <v>1054.5999999999999</v>
      </c>
      <c r="J364">
        <v>0.82078513180352697</v>
      </c>
    </row>
    <row r="365" spans="2:10" x14ac:dyDescent="0.2">
      <c r="B365" t="str">
        <f t="shared" si="5"/>
        <v>apartmentmedian1_bed_rateNorth Burnaby</v>
      </c>
      <c r="C365" t="s">
        <v>65</v>
      </c>
      <c r="D365" t="s">
        <v>61</v>
      </c>
      <c r="E365" t="s">
        <v>51</v>
      </c>
      <c r="F365" t="s">
        <v>31</v>
      </c>
      <c r="G365">
        <v>2010</v>
      </c>
      <c r="H365">
        <v>990</v>
      </c>
      <c r="I365">
        <v>1054.5999999999999</v>
      </c>
      <c r="J365">
        <v>0.93874454769580895</v>
      </c>
    </row>
    <row r="366" spans="2:10" x14ac:dyDescent="0.2">
      <c r="B366" t="str">
        <f t="shared" si="5"/>
        <v>apartmentmedian1_bed_rateNew Westminster</v>
      </c>
      <c r="C366" t="s">
        <v>65</v>
      </c>
      <c r="D366" t="s">
        <v>61</v>
      </c>
      <c r="E366" t="s">
        <v>51</v>
      </c>
      <c r="F366" t="s">
        <v>32</v>
      </c>
      <c r="G366">
        <v>2010</v>
      </c>
      <c r="H366">
        <v>890.4</v>
      </c>
      <c r="I366">
        <v>1054.5999999999999</v>
      </c>
      <c r="J366">
        <v>0.84430115683671503</v>
      </c>
    </row>
    <row r="367" spans="2:10" x14ac:dyDescent="0.2">
      <c r="B367" t="str">
        <f t="shared" si="5"/>
        <v>apartmentmedian1_bed_rateNorth Vancouver CY</v>
      </c>
      <c r="C367" t="s">
        <v>65</v>
      </c>
      <c r="D367" t="s">
        <v>61</v>
      </c>
      <c r="E367" t="s">
        <v>51</v>
      </c>
      <c r="F367" t="s">
        <v>33</v>
      </c>
      <c r="G367">
        <v>2010</v>
      </c>
      <c r="H367">
        <v>1234.5</v>
      </c>
      <c r="I367">
        <v>1054.5999999999999</v>
      </c>
      <c r="J367">
        <v>1.1705860041722</v>
      </c>
    </row>
    <row r="368" spans="2:10" x14ac:dyDescent="0.2">
      <c r="B368" t="str">
        <f t="shared" si="5"/>
        <v>apartmentmedian1_bed_rateNorth Vancouver DM</v>
      </c>
      <c r="C368" t="s">
        <v>65</v>
      </c>
      <c r="D368" t="s">
        <v>61</v>
      </c>
      <c r="E368" t="s">
        <v>51</v>
      </c>
      <c r="F368" t="s">
        <v>34</v>
      </c>
      <c r="G368">
        <v>2010</v>
      </c>
      <c r="H368">
        <v>1197.3</v>
      </c>
      <c r="I368">
        <v>1054.5999999999999</v>
      </c>
      <c r="J368">
        <v>1.1353119666224201</v>
      </c>
    </row>
    <row r="369" spans="2:10" x14ac:dyDescent="0.2">
      <c r="B369" t="str">
        <f t="shared" si="5"/>
        <v>apartmentmedian1_bed_rateWest Vancouver</v>
      </c>
      <c r="C369" t="s">
        <v>65</v>
      </c>
      <c r="D369" t="s">
        <v>61</v>
      </c>
      <c r="E369" t="s">
        <v>51</v>
      </c>
      <c r="F369" t="s">
        <v>35</v>
      </c>
      <c r="G369">
        <v>2010</v>
      </c>
      <c r="H369">
        <v>1412.5</v>
      </c>
      <c r="I369">
        <v>1054.5999999999999</v>
      </c>
      <c r="J369">
        <v>1.33937037739427</v>
      </c>
    </row>
    <row r="370" spans="2:10" x14ac:dyDescent="0.2">
      <c r="B370" t="str">
        <f t="shared" si="5"/>
        <v>apartmentmedian1_bed_rateRichmond</v>
      </c>
      <c r="C370" t="s">
        <v>65</v>
      </c>
      <c r="D370" t="s">
        <v>61</v>
      </c>
      <c r="E370" t="s">
        <v>51</v>
      </c>
      <c r="F370" t="s">
        <v>36</v>
      </c>
      <c r="G370">
        <v>2010</v>
      </c>
      <c r="H370">
        <v>1006.5</v>
      </c>
      <c r="I370">
        <v>1054.5999999999999</v>
      </c>
      <c r="J370">
        <v>0.95439029015740595</v>
      </c>
    </row>
    <row r="371" spans="2:10" x14ac:dyDescent="0.2">
      <c r="B371" t="str">
        <f t="shared" si="5"/>
        <v>apartmentmedian1_bed_rateDelta</v>
      </c>
      <c r="C371" t="s">
        <v>65</v>
      </c>
      <c r="D371" t="s">
        <v>61</v>
      </c>
      <c r="E371" t="s">
        <v>51</v>
      </c>
      <c r="F371" t="s">
        <v>37</v>
      </c>
      <c r="G371">
        <v>2010</v>
      </c>
      <c r="H371">
        <v>834.9</v>
      </c>
      <c r="I371">
        <v>1054.5999999999999</v>
      </c>
      <c r="J371">
        <v>0.79167456855679896</v>
      </c>
    </row>
    <row r="372" spans="2:10" x14ac:dyDescent="0.2">
      <c r="B372" t="str">
        <f t="shared" si="5"/>
        <v>apartmentmedian1_bed_rateSurrey</v>
      </c>
      <c r="C372" t="s">
        <v>65</v>
      </c>
      <c r="D372" t="s">
        <v>61</v>
      </c>
      <c r="E372" t="s">
        <v>51</v>
      </c>
      <c r="F372" t="s">
        <v>38</v>
      </c>
      <c r="G372">
        <v>2010</v>
      </c>
      <c r="H372">
        <v>815.9</v>
      </c>
      <c r="I372">
        <v>1054.5999999999999</v>
      </c>
      <c r="J372">
        <v>0.77365825905556596</v>
      </c>
    </row>
    <row r="373" spans="2:10" x14ac:dyDescent="0.2">
      <c r="B373" t="str">
        <f t="shared" si="5"/>
        <v>apartmentmedian1_bed_rateWhite Rock</v>
      </c>
      <c r="C373" t="s">
        <v>65</v>
      </c>
      <c r="D373" t="s">
        <v>61</v>
      </c>
      <c r="E373" t="s">
        <v>51</v>
      </c>
      <c r="F373" t="s">
        <v>39</v>
      </c>
      <c r="G373">
        <v>2010</v>
      </c>
      <c r="H373">
        <v>881.7</v>
      </c>
      <c r="I373">
        <v>1054.5999999999999</v>
      </c>
      <c r="J373">
        <v>0.83605158353878295</v>
      </c>
    </row>
    <row r="374" spans="2:10" x14ac:dyDescent="0.2">
      <c r="B374" t="str">
        <f t="shared" si="5"/>
        <v>apartmentmedian1_bed_rateLangley City and Langley DM</v>
      </c>
      <c r="C374" t="s">
        <v>65</v>
      </c>
      <c r="D374" t="s">
        <v>61</v>
      </c>
      <c r="E374" t="s">
        <v>51</v>
      </c>
      <c r="F374" t="s">
        <v>40</v>
      </c>
      <c r="G374">
        <v>2010</v>
      </c>
      <c r="H374">
        <v>861.1</v>
      </c>
      <c r="I374">
        <v>1054.5999999999999</v>
      </c>
      <c r="J374">
        <v>0.81651811113218298</v>
      </c>
    </row>
    <row r="375" spans="2:10" x14ac:dyDescent="0.2">
      <c r="B375" t="str">
        <f t="shared" si="5"/>
        <v>apartmentmedian1_bed_rateTri-Cities</v>
      </c>
      <c r="C375" t="s">
        <v>65</v>
      </c>
      <c r="D375" t="s">
        <v>61</v>
      </c>
      <c r="E375" t="s">
        <v>51</v>
      </c>
      <c r="F375" t="s">
        <v>41</v>
      </c>
      <c r="G375">
        <v>2010</v>
      </c>
      <c r="H375">
        <v>882.4</v>
      </c>
      <c r="I375">
        <v>1054.5999999999999</v>
      </c>
      <c r="J375">
        <v>0.83671534230987998</v>
      </c>
    </row>
    <row r="376" spans="2:10" x14ac:dyDescent="0.2">
      <c r="B376" t="str">
        <f t="shared" si="5"/>
        <v>apartmentmedian1_bed_rateMaple Ridge/Pitt Meadows</v>
      </c>
      <c r="C376" t="s">
        <v>65</v>
      </c>
      <c r="D376" t="s">
        <v>61</v>
      </c>
      <c r="E376" t="s">
        <v>51</v>
      </c>
      <c r="F376" t="s">
        <v>42</v>
      </c>
      <c r="G376">
        <v>2010</v>
      </c>
      <c r="H376">
        <v>775.1</v>
      </c>
      <c r="I376">
        <v>1054.5999999999999</v>
      </c>
      <c r="J376">
        <v>0.73497060496870903</v>
      </c>
    </row>
    <row r="377" spans="2:10" x14ac:dyDescent="0.2">
      <c r="B377" t="str">
        <f t="shared" si="5"/>
        <v>apartmentmedian1_bed_rateVancouver</v>
      </c>
      <c r="C377" t="s">
        <v>65</v>
      </c>
      <c r="D377" t="s">
        <v>61</v>
      </c>
      <c r="E377" t="s">
        <v>51</v>
      </c>
      <c r="F377" t="s">
        <v>43</v>
      </c>
      <c r="G377">
        <v>2010</v>
      </c>
      <c r="H377">
        <v>1054.5999999999999</v>
      </c>
      <c r="I377">
        <v>1054.5999999999999</v>
      </c>
      <c r="J377">
        <v>1</v>
      </c>
    </row>
    <row r="378" spans="2:10" x14ac:dyDescent="0.2">
      <c r="B378" t="str">
        <f t="shared" si="5"/>
        <v>apartmentmedian1_bed_rateNorth Vancouver City</v>
      </c>
      <c r="C378" t="s">
        <v>65</v>
      </c>
      <c r="D378" t="s">
        <v>61</v>
      </c>
      <c r="E378" t="s">
        <v>51</v>
      </c>
      <c r="F378" t="s">
        <v>60</v>
      </c>
      <c r="G378">
        <v>2010</v>
      </c>
      <c r="H378">
        <v>957.66666666666697</v>
      </c>
      <c r="I378">
        <v>1054.5999999999999</v>
      </c>
      <c r="J378">
        <v>0.90808521398318498</v>
      </c>
    </row>
    <row r="379" spans="2:10" x14ac:dyDescent="0.2">
      <c r="B379" t="str">
        <f t="shared" si="5"/>
        <v>apartmentmedian2_bed_rateWest End/Stanley Park</v>
      </c>
      <c r="C379" t="s">
        <v>65</v>
      </c>
      <c r="D379" t="s">
        <v>61</v>
      </c>
      <c r="E379" t="s">
        <v>53</v>
      </c>
      <c r="F379" t="s">
        <v>12</v>
      </c>
      <c r="G379">
        <v>2010</v>
      </c>
      <c r="H379">
        <v>1862.8</v>
      </c>
      <c r="I379">
        <v>1274.8</v>
      </c>
      <c r="J379">
        <v>1.46124882334484</v>
      </c>
    </row>
    <row r="380" spans="2:10" x14ac:dyDescent="0.2">
      <c r="B380" t="str">
        <f t="shared" si="5"/>
        <v>apartmentmedian2_bed_rateEnglish Bay</v>
      </c>
      <c r="C380" t="s">
        <v>65</v>
      </c>
      <c r="D380" t="s">
        <v>61</v>
      </c>
      <c r="E380" t="s">
        <v>53</v>
      </c>
      <c r="F380" t="s">
        <v>16</v>
      </c>
      <c r="G380">
        <v>2010</v>
      </c>
      <c r="H380">
        <v>1850.3</v>
      </c>
      <c r="I380">
        <v>1274.8</v>
      </c>
      <c r="J380">
        <v>1.45144336366489</v>
      </c>
    </row>
    <row r="381" spans="2:10" x14ac:dyDescent="0.2">
      <c r="B381" t="str">
        <f t="shared" si="5"/>
        <v>apartmentmedian2_bed_rateDowntown</v>
      </c>
      <c r="C381" t="s">
        <v>65</v>
      </c>
      <c r="D381" t="s">
        <v>61</v>
      </c>
      <c r="E381" t="s">
        <v>53</v>
      </c>
      <c r="F381" t="s">
        <v>17</v>
      </c>
      <c r="G381">
        <v>2010</v>
      </c>
      <c r="H381">
        <v>1960.6</v>
      </c>
      <c r="I381">
        <v>1274.8</v>
      </c>
      <c r="J381">
        <v>1.5379667398807699</v>
      </c>
    </row>
    <row r="382" spans="2:10" x14ac:dyDescent="0.2">
      <c r="B382" t="str">
        <f t="shared" si="5"/>
        <v>apartmentmedian2_bed_rateSouth Granville/Oak</v>
      </c>
      <c r="C382" t="s">
        <v>65</v>
      </c>
      <c r="D382" t="s">
        <v>61</v>
      </c>
      <c r="E382" t="s">
        <v>53</v>
      </c>
      <c r="F382" t="s">
        <v>19</v>
      </c>
      <c r="G382">
        <v>2010</v>
      </c>
      <c r="H382">
        <v>1651.8</v>
      </c>
      <c r="I382">
        <v>1274.8</v>
      </c>
      <c r="J382">
        <v>1.2957326639472899</v>
      </c>
    </row>
    <row r="383" spans="2:10" x14ac:dyDescent="0.2">
      <c r="B383" t="str">
        <f t="shared" si="5"/>
        <v>apartmentmedian2_bed_rateKitsilano/Point Grey</v>
      </c>
      <c r="C383" t="s">
        <v>65</v>
      </c>
      <c r="D383" t="s">
        <v>61</v>
      </c>
      <c r="E383" t="s">
        <v>53</v>
      </c>
      <c r="F383" t="s">
        <v>20</v>
      </c>
      <c r="G383">
        <v>2010</v>
      </c>
      <c r="H383">
        <v>1739</v>
      </c>
      <c r="I383">
        <v>1274.8</v>
      </c>
      <c r="J383">
        <v>1.36413555067462</v>
      </c>
    </row>
    <row r="384" spans="2:10" x14ac:dyDescent="0.2">
      <c r="B384" t="str">
        <f t="shared" si="5"/>
        <v>apartmentmedian2_bed_rateWestside/Kerrisdale</v>
      </c>
      <c r="C384" t="s">
        <v>65</v>
      </c>
      <c r="D384" t="s">
        <v>61</v>
      </c>
      <c r="E384" t="s">
        <v>53</v>
      </c>
      <c r="F384" t="s">
        <v>21</v>
      </c>
      <c r="G384">
        <v>2010</v>
      </c>
      <c r="H384">
        <v>1823.4</v>
      </c>
      <c r="I384">
        <v>1274.8</v>
      </c>
      <c r="J384">
        <v>1.4303420144336401</v>
      </c>
    </row>
    <row r="385" spans="2:10" x14ac:dyDescent="0.2">
      <c r="B385" t="str">
        <f t="shared" si="5"/>
        <v>apartmentmedian2_bed_rateMarpole</v>
      </c>
      <c r="C385" t="s">
        <v>65</v>
      </c>
      <c r="D385" t="s">
        <v>61</v>
      </c>
      <c r="E385" t="s">
        <v>53</v>
      </c>
      <c r="F385" t="s">
        <v>23</v>
      </c>
      <c r="G385">
        <v>2010</v>
      </c>
      <c r="H385">
        <v>1180.4000000000001</v>
      </c>
      <c r="I385">
        <v>1274.8</v>
      </c>
      <c r="J385">
        <v>0.92594916849701903</v>
      </c>
    </row>
    <row r="386" spans="2:10" x14ac:dyDescent="0.2">
      <c r="B386" t="str">
        <f t="shared" si="5"/>
        <v>apartmentmedian2_bed_rateMount Pleasant/Renfrew Heights</v>
      </c>
      <c r="C386" t="s">
        <v>65</v>
      </c>
      <c r="D386" t="s">
        <v>61</v>
      </c>
      <c r="E386" t="s">
        <v>53</v>
      </c>
      <c r="F386" t="s">
        <v>24</v>
      </c>
      <c r="G386">
        <v>2010</v>
      </c>
      <c r="H386">
        <v>1358.5</v>
      </c>
      <c r="I386">
        <v>1274.8</v>
      </c>
      <c r="J386">
        <v>1.0656573580169399</v>
      </c>
    </row>
    <row r="387" spans="2:10" x14ac:dyDescent="0.2">
      <c r="B387" t="str">
        <f t="shared" si="5"/>
        <v>apartmentmedian2_bed_rateEast Hastings</v>
      </c>
      <c r="C387" t="s">
        <v>65</v>
      </c>
      <c r="D387" t="s">
        <v>61</v>
      </c>
      <c r="E387" t="s">
        <v>53</v>
      </c>
      <c r="F387" t="s">
        <v>25</v>
      </c>
      <c r="G387">
        <v>2010</v>
      </c>
      <c r="H387">
        <v>1242</v>
      </c>
      <c r="I387">
        <v>1274.8</v>
      </c>
      <c r="J387">
        <v>0.97427047379981202</v>
      </c>
    </row>
    <row r="388" spans="2:10" x14ac:dyDescent="0.2">
      <c r="B388" t="str">
        <f t="shared" si="5"/>
        <v>apartmentmedian2_bed_rateSoutheast Vancouver</v>
      </c>
      <c r="C388" t="s">
        <v>65</v>
      </c>
      <c r="D388" t="s">
        <v>61</v>
      </c>
      <c r="E388" t="s">
        <v>53</v>
      </c>
      <c r="F388" t="s">
        <v>26</v>
      </c>
      <c r="G388">
        <v>2010</v>
      </c>
      <c r="H388">
        <v>1415.9</v>
      </c>
      <c r="I388">
        <v>1274.8</v>
      </c>
      <c r="J388">
        <v>1.1106840288672699</v>
      </c>
    </row>
    <row r="389" spans="2:10" x14ac:dyDescent="0.2">
      <c r="B389" t="str">
        <f t="shared" ref="B389:B452" si="6">C389&amp;D389&amp;E389&amp;F389</f>
        <v>apartmentmedian2_bed_rateUniversity Endowment Lands</v>
      </c>
      <c r="C389" t="s">
        <v>65</v>
      </c>
      <c r="D389" t="s">
        <v>61</v>
      </c>
      <c r="E389" t="s">
        <v>53</v>
      </c>
      <c r="F389" t="s">
        <v>27</v>
      </c>
      <c r="G389">
        <v>2010</v>
      </c>
      <c r="H389">
        <v>2113.3000000000002</v>
      </c>
      <c r="I389">
        <v>1274.8</v>
      </c>
      <c r="J389">
        <v>1.6577502353310301</v>
      </c>
    </row>
    <row r="390" spans="2:10" x14ac:dyDescent="0.2">
      <c r="B390" t="str">
        <f t="shared" si="6"/>
        <v>apartmentmedian2_bed_rateCentral Park/Metrotown</v>
      </c>
      <c r="C390" t="s">
        <v>65</v>
      </c>
      <c r="D390" t="s">
        <v>61</v>
      </c>
      <c r="E390" t="s">
        <v>53</v>
      </c>
      <c r="F390" t="s">
        <v>28</v>
      </c>
      <c r="G390">
        <v>2010</v>
      </c>
      <c r="H390">
        <v>1234</v>
      </c>
      <c r="I390">
        <v>1274.8</v>
      </c>
      <c r="J390">
        <v>0.96799497960464398</v>
      </c>
    </row>
    <row r="391" spans="2:10" x14ac:dyDescent="0.2">
      <c r="B391" t="str">
        <f t="shared" si="6"/>
        <v>apartmentmedian2_bed_rateSoutheast Burnaby</v>
      </c>
      <c r="C391" t="s">
        <v>65</v>
      </c>
      <c r="D391" t="s">
        <v>61</v>
      </c>
      <c r="E391" t="s">
        <v>53</v>
      </c>
      <c r="F391" t="s">
        <v>29</v>
      </c>
      <c r="G391">
        <v>2010</v>
      </c>
      <c r="H391">
        <v>1060.4000000000001</v>
      </c>
      <c r="I391">
        <v>1274.8</v>
      </c>
      <c r="J391">
        <v>0.83181675556950097</v>
      </c>
    </row>
    <row r="392" spans="2:10" x14ac:dyDescent="0.2">
      <c r="B392" t="str">
        <f t="shared" si="6"/>
        <v>apartmentmedian2_bed_rateNorth Burnaby</v>
      </c>
      <c r="C392" t="s">
        <v>65</v>
      </c>
      <c r="D392" t="s">
        <v>61</v>
      </c>
      <c r="E392" t="s">
        <v>53</v>
      </c>
      <c r="F392" t="s">
        <v>31</v>
      </c>
      <c r="G392">
        <v>2010</v>
      </c>
      <c r="H392">
        <v>1300.5</v>
      </c>
      <c r="I392">
        <v>1274.8</v>
      </c>
      <c r="J392">
        <v>1.02016002510198</v>
      </c>
    </row>
    <row r="393" spans="2:10" x14ac:dyDescent="0.2">
      <c r="B393" t="str">
        <f t="shared" si="6"/>
        <v>apartmentmedian2_bed_rateNew Westminster</v>
      </c>
      <c r="C393" t="s">
        <v>65</v>
      </c>
      <c r="D393" t="s">
        <v>61</v>
      </c>
      <c r="E393" t="s">
        <v>53</v>
      </c>
      <c r="F393" t="s">
        <v>32</v>
      </c>
      <c r="G393">
        <v>2010</v>
      </c>
      <c r="H393">
        <v>1183.5999999999999</v>
      </c>
      <c r="I393">
        <v>1274.8</v>
      </c>
      <c r="J393">
        <v>0.92845936617508595</v>
      </c>
    </row>
    <row r="394" spans="2:10" x14ac:dyDescent="0.2">
      <c r="B394" t="str">
        <f t="shared" si="6"/>
        <v>apartmentmedian2_bed_rateNorth Vancouver CY</v>
      </c>
      <c r="C394" t="s">
        <v>65</v>
      </c>
      <c r="D394" t="s">
        <v>61</v>
      </c>
      <c r="E394" t="s">
        <v>53</v>
      </c>
      <c r="F394" t="s">
        <v>33</v>
      </c>
      <c r="G394">
        <v>2010</v>
      </c>
      <c r="H394">
        <v>1506.75</v>
      </c>
      <c r="I394">
        <v>1274.8</v>
      </c>
      <c r="J394">
        <v>1.18195010982115</v>
      </c>
    </row>
    <row r="395" spans="2:10" x14ac:dyDescent="0.2">
      <c r="B395" t="str">
        <f t="shared" si="6"/>
        <v>apartmentmedian2_bed_rateNorth Vancouver DM</v>
      </c>
      <c r="C395" t="s">
        <v>65</v>
      </c>
      <c r="D395" t="s">
        <v>61</v>
      </c>
      <c r="E395" t="s">
        <v>53</v>
      </c>
      <c r="F395" t="s">
        <v>34</v>
      </c>
      <c r="G395">
        <v>2010</v>
      </c>
      <c r="H395">
        <v>1433.1</v>
      </c>
      <c r="I395">
        <v>1274.8</v>
      </c>
      <c r="J395">
        <v>1.1241763413868799</v>
      </c>
    </row>
    <row r="396" spans="2:10" x14ac:dyDescent="0.2">
      <c r="B396" t="str">
        <f t="shared" si="6"/>
        <v>apartmentmedian2_bed_rateWest Vancouver</v>
      </c>
      <c r="C396" t="s">
        <v>65</v>
      </c>
      <c r="D396" t="s">
        <v>61</v>
      </c>
      <c r="E396" t="s">
        <v>53</v>
      </c>
      <c r="F396" t="s">
        <v>35</v>
      </c>
      <c r="G396">
        <v>2010</v>
      </c>
      <c r="H396">
        <v>2196.3000000000002</v>
      </c>
      <c r="I396">
        <v>1274.8</v>
      </c>
      <c r="J396">
        <v>1.7228584876059001</v>
      </c>
    </row>
    <row r="397" spans="2:10" x14ac:dyDescent="0.2">
      <c r="B397" t="str">
        <f t="shared" si="6"/>
        <v>apartmentmedian2_bed_rateRichmond</v>
      </c>
      <c r="C397" t="s">
        <v>65</v>
      </c>
      <c r="D397" t="s">
        <v>61</v>
      </c>
      <c r="E397" t="s">
        <v>53</v>
      </c>
      <c r="F397" t="s">
        <v>36</v>
      </c>
      <c r="G397">
        <v>2010</v>
      </c>
      <c r="H397">
        <v>1234.2</v>
      </c>
      <c r="I397">
        <v>1274.8</v>
      </c>
      <c r="J397">
        <v>0.96815186695952304</v>
      </c>
    </row>
    <row r="398" spans="2:10" x14ac:dyDescent="0.2">
      <c r="B398" t="str">
        <f t="shared" si="6"/>
        <v>apartmentmedian2_bed_rateDelta</v>
      </c>
      <c r="C398" t="s">
        <v>65</v>
      </c>
      <c r="D398" t="s">
        <v>61</v>
      </c>
      <c r="E398" t="s">
        <v>53</v>
      </c>
      <c r="F398" t="s">
        <v>37</v>
      </c>
      <c r="G398">
        <v>2010</v>
      </c>
      <c r="H398">
        <v>1086</v>
      </c>
      <c r="I398">
        <v>1274.8</v>
      </c>
      <c r="J398">
        <v>0.85189833699403805</v>
      </c>
    </row>
    <row r="399" spans="2:10" x14ac:dyDescent="0.2">
      <c r="B399" t="str">
        <f t="shared" si="6"/>
        <v>apartmentmedian2_bed_rateSurrey</v>
      </c>
      <c r="C399" t="s">
        <v>65</v>
      </c>
      <c r="D399" t="s">
        <v>61</v>
      </c>
      <c r="E399" t="s">
        <v>53</v>
      </c>
      <c r="F399" t="s">
        <v>38</v>
      </c>
      <c r="G399">
        <v>2010</v>
      </c>
      <c r="H399">
        <v>959.6</v>
      </c>
      <c r="I399">
        <v>1274.8</v>
      </c>
      <c r="J399">
        <v>0.75274552871038602</v>
      </c>
    </row>
    <row r="400" spans="2:10" x14ac:dyDescent="0.2">
      <c r="B400" t="str">
        <f t="shared" si="6"/>
        <v>apartmentmedian2_bed_rateWhite Rock</v>
      </c>
      <c r="C400" t="s">
        <v>65</v>
      </c>
      <c r="D400" t="s">
        <v>61</v>
      </c>
      <c r="E400" t="s">
        <v>53</v>
      </c>
      <c r="F400" t="s">
        <v>39</v>
      </c>
      <c r="G400">
        <v>2010</v>
      </c>
      <c r="H400">
        <v>1085.4000000000001</v>
      </c>
      <c r="I400">
        <v>1274.8</v>
      </c>
      <c r="J400">
        <v>0.85142767492940097</v>
      </c>
    </row>
    <row r="401" spans="2:10" x14ac:dyDescent="0.2">
      <c r="B401" t="str">
        <f t="shared" si="6"/>
        <v>apartmentmedian2_bed_rateLangley City and Langley DM</v>
      </c>
      <c r="C401" t="s">
        <v>65</v>
      </c>
      <c r="D401" t="s">
        <v>61</v>
      </c>
      <c r="E401" t="s">
        <v>53</v>
      </c>
      <c r="F401" t="s">
        <v>40</v>
      </c>
      <c r="G401">
        <v>2010</v>
      </c>
      <c r="H401">
        <v>1060.5999999999999</v>
      </c>
      <c r="I401">
        <v>1274.8</v>
      </c>
      <c r="J401">
        <v>0.83197364292438003</v>
      </c>
    </row>
    <row r="402" spans="2:10" x14ac:dyDescent="0.2">
      <c r="B402" t="str">
        <f t="shared" si="6"/>
        <v>apartmentmedian2_bed_rateTri-Cities</v>
      </c>
      <c r="C402" t="s">
        <v>65</v>
      </c>
      <c r="D402" t="s">
        <v>61</v>
      </c>
      <c r="E402" t="s">
        <v>53</v>
      </c>
      <c r="F402" t="s">
        <v>41</v>
      </c>
      <c r="G402">
        <v>2010</v>
      </c>
      <c r="H402">
        <v>1093.8</v>
      </c>
      <c r="I402">
        <v>1274.8</v>
      </c>
      <c r="J402">
        <v>0.85801694383432703</v>
      </c>
    </row>
    <row r="403" spans="2:10" x14ac:dyDescent="0.2">
      <c r="B403" t="str">
        <f t="shared" si="6"/>
        <v>apartmentmedian2_bed_rateMaple Ridge/Pitt Meadows</v>
      </c>
      <c r="C403" t="s">
        <v>65</v>
      </c>
      <c r="D403" t="s">
        <v>61</v>
      </c>
      <c r="E403" t="s">
        <v>53</v>
      </c>
      <c r="F403" t="s">
        <v>42</v>
      </c>
      <c r="G403">
        <v>2010</v>
      </c>
      <c r="H403">
        <v>971.1</v>
      </c>
      <c r="I403">
        <v>1274.8</v>
      </c>
      <c r="J403">
        <v>0.76176655161593998</v>
      </c>
    </row>
    <row r="404" spans="2:10" x14ac:dyDescent="0.2">
      <c r="B404" t="str">
        <f t="shared" si="6"/>
        <v>apartmentmedian2_bed_rateVancouver</v>
      </c>
      <c r="C404" t="s">
        <v>65</v>
      </c>
      <c r="D404" t="s">
        <v>61</v>
      </c>
      <c r="E404" t="s">
        <v>53</v>
      </c>
      <c r="F404" t="s">
        <v>43</v>
      </c>
      <c r="G404">
        <v>2010</v>
      </c>
      <c r="H404">
        <v>1274.8</v>
      </c>
      <c r="I404">
        <v>1274.8</v>
      </c>
      <c r="J404">
        <v>1</v>
      </c>
    </row>
    <row r="405" spans="2:10" x14ac:dyDescent="0.2">
      <c r="B405" t="str">
        <f t="shared" si="6"/>
        <v>apartmentmedian2_bed_rateNorth Vancouver City</v>
      </c>
      <c r="C405" t="s">
        <v>65</v>
      </c>
      <c r="D405" t="s">
        <v>61</v>
      </c>
      <c r="E405" t="s">
        <v>53</v>
      </c>
      <c r="F405" t="s">
        <v>60</v>
      </c>
      <c r="G405">
        <v>2010</v>
      </c>
      <c r="H405">
        <v>1200</v>
      </c>
      <c r="I405">
        <v>1274.8</v>
      </c>
      <c r="J405">
        <v>0.94132412927518005</v>
      </c>
    </row>
    <row r="406" spans="2:10" x14ac:dyDescent="0.2">
      <c r="B406" t="str">
        <f t="shared" si="6"/>
        <v>apartmentmedian3+_bed_rateWest End/Stanley Park</v>
      </c>
      <c r="C406" t="s">
        <v>65</v>
      </c>
      <c r="D406" t="s">
        <v>61</v>
      </c>
      <c r="E406" t="s">
        <v>55</v>
      </c>
      <c r="F406" t="s">
        <v>12</v>
      </c>
      <c r="G406">
        <v>2010</v>
      </c>
      <c r="H406">
        <v>2777.5555555555602</v>
      </c>
      <c r="I406">
        <v>1391.8</v>
      </c>
      <c r="J406">
        <v>1.9956571027127099</v>
      </c>
    </row>
    <row r="407" spans="2:10" x14ac:dyDescent="0.2">
      <c r="B407" t="str">
        <f t="shared" si="6"/>
        <v>apartmentmedian3+_bed_rateEnglish Bay</v>
      </c>
      <c r="C407" t="s">
        <v>65</v>
      </c>
      <c r="D407" t="s">
        <v>61</v>
      </c>
      <c r="E407" t="s">
        <v>55</v>
      </c>
      <c r="F407" t="s">
        <v>16</v>
      </c>
      <c r="G407">
        <v>2010</v>
      </c>
      <c r="H407">
        <v>2406.4285714285702</v>
      </c>
      <c r="I407">
        <v>1391.8</v>
      </c>
      <c r="J407">
        <v>1.72900457783343</v>
      </c>
    </row>
    <row r="408" spans="2:10" x14ac:dyDescent="0.2">
      <c r="B408" t="str">
        <f t="shared" si="6"/>
        <v>apartmentmedian3+_bed_rateDowntown</v>
      </c>
      <c r="C408" t="s">
        <v>65</v>
      </c>
      <c r="D408" t="s">
        <v>61</v>
      </c>
      <c r="E408" t="s">
        <v>55</v>
      </c>
      <c r="F408" t="s">
        <v>17</v>
      </c>
      <c r="G408">
        <v>2010</v>
      </c>
      <c r="H408">
        <v>2568.125</v>
      </c>
      <c r="I408">
        <v>1391.8</v>
      </c>
      <c r="J408">
        <v>1.84518249748527</v>
      </c>
    </row>
    <row r="409" spans="2:10" x14ac:dyDescent="0.2">
      <c r="B409" t="str">
        <f t="shared" si="6"/>
        <v>apartmentmedian3+_bed_rateSouth Granville/Oak</v>
      </c>
      <c r="C409" t="s">
        <v>65</v>
      </c>
      <c r="D409" t="s">
        <v>61</v>
      </c>
      <c r="E409" t="s">
        <v>55</v>
      </c>
      <c r="F409" t="s">
        <v>19</v>
      </c>
      <c r="G409">
        <v>2010</v>
      </c>
      <c r="H409">
        <v>2079</v>
      </c>
      <c r="I409">
        <v>1391.8</v>
      </c>
      <c r="J409">
        <v>1.49374910188245</v>
      </c>
    </row>
    <row r="410" spans="2:10" x14ac:dyDescent="0.2">
      <c r="B410" t="str">
        <f t="shared" si="6"/>
        <v>apartmentmedian3+_bed_rateKitsilano/Point Grey</v>
      </c>
      <c r="C410" t="s">
        <v>65</v>
      </c>
      <c r="D410" t="s">
        <v>61</v>
      </c>
      <c r="E410" t="s">
        <v>55</v>
      </c>
      <c r="F410" t="s">
        <v>20</v>
      </c>
      <c r="G410">
        <v>2010</v>
      </c>
      <c r="H410">
        <v>2631.25</v>
      </c>
      <c r="I410">
        <v>1391.8</v>
      </c>
      <c r="J410">
        <v>1.8905374335392999</v>
      </c>
    </row>
    <row r="411" spans="2:10" x14ac:dyDescent="0.2">
      <c r="B411" t="str">
        <f t="shared" si="6"/>
        <v>apartmentmedian3+_bed_rateWestside/Kerrisdale</v>
      </c>
      <c r="C411" t="s">
        <v>65</v>
      </c>
      <c r="D411" t="s">
        <v>61</v>
      </c>
      <c r="E411" t="s">
        <v>55</v>
      </c>
      <c r="F411" t="s">
        <v>21</v>
      </c>
      <c r="G411">
        <v>2010</v>
      </c>
      <c r="H411">
        <v>2541.1</v>
      </c>
      <c r="I411">
        <v>1391.8</v>
      </c>
      <c r="J411">
        <v>1.8257651961488699</v>
      </c>
    </row>
    <row r="412" spans="2:10" x14ac:dyDescent="0.2">
      <c r="B412" t="str">
        <f t="shared" si="6"/>
        <v>apartmentmedian3+_bed_rateMarpole</v>
      </c>
      <c r="C412" t="s">
        <v>65</v>
      </c>
      <c r="D412" t="s">
        <v>61</v>
      </c>
      <c r="E412" t="s">
        <v>55</v>
      </c>
      <c r="F412" t="s">
        <v>23</v>
      </c>
      <c r="G412">
        <v>2010</v>
      </c>
      <c r="H412">
        <v>1299.8</v>
      </c>
      <c r="I412">
        <v>1391.8</v>
      </c>
      <c r="J412">
        <v>0.93389854864204602</v>
      </c>
    </row>
    <row r="413" spans="2:10" x14ac:dyDescent="0.2">
      <c r="B413" t="str">
        <f t="shared" si="6"/>
        <v>apartmentmedian3+_bed_rateMount Pleasant/Renfrew Heights</v>
      </c>
      <c r="C413" t="s">
        <v>65</v>
      </c>
      <c r="D413" t="s">
        <v>61</v>
      </c>
      <c r="E413" t="s">
        <v>55</v>
      </c>
      <c r="F413" t="s">
        <v>24</v>
      </c>
      <c r="G413">
        <v>2010</v>
      </c>
      <c r="H413">
        <v>1384.25</v>
      </c>
      <c r="I413">
        <v>1391.8</v>
      </c>
      <c r="J413">
        <v>0.99457537002442897</v>
      </c>
    </row>
    <row r="414" spans="2:10" x14ac:dyDescent="0.2">
      <c r="B414" t="str">
        <f t="shared" si="6"/>
        <v>apartmentmedian3+_bed_rateEast Hastings</v>
      </c>
      <c r="C414" t="s">
        <v>65</v>
      </c>
      <c r="D414" t="s">
        <v>61</v>
      </c>
      <c r="E414" t="s">
        <v>55</v>
      </c>
      <c r="F414" t="s">
        <v>25</v>
      </c>
      <c r="G414">
        <v>2010</v>
      </c>
      <c r="H414">
        <v>1308.7777777777801</v>
      </c>
      <c r="I414">
        <v>1391.8</v>
      </c>
      <c r="J414">
        <v>0.94034902843639701</v>
      </c>
    </row>
    <row r="415" spans="2:10" x14ac:dyDescent="0.2">
      <c r="B415" t="str">
        <f t="shared" si="6"/>
        <v>apartmentmedian3+_bed_rateSoutheast Vancouver</v>
      </c>
      <c r="C415" t="s">
        <v>65</v>
      </c>
      <c r="D415" t="s">
        <v>61</v>
      </c>
      <c r="E415" t="s">
        <v>55</v>
      </c>
      <c r="F415" t="s">
        <v>26</v>
      </c>
      <c r="G415">
        <v>2010</v>
      </c>
      <c r="H415">
        <v>1352.3</v>
      </c>
      <c r="I415">
        <v>1391.8</v>
      </c>
      <c r="J415">
        <v>0.97161948555827005</v>
      </c>
    </row>
    <row r="416" spans="2:10" x14ac:dyDescent="0.2">
      <c r="B416" t="str">
        <f t="shared" si="6"/>
        <v>apartmentmedian3+_bed_rateUniversity Endowment Lands</v>
      </c>
      <c r="C416" t="s">
        <v>65</v>
      </c>
      <c r="D416" t="s">
        <v>61</v>
      </c>
      <c r="E416" t="s">
        <v>55</v>
      </c>
      <c r="F416" t="s">
        <v>27</v>
      </c>
      <c r="G416">
        <v>2010</v>
      </c>
      <c r="H416">
        <v>2577.1</v>
      </c>
      <c r="I416">
        <v>1391.8</v>
      </c>
      <c r="J416">
        <v>1.85163098146285</v>
      </c>
    </row>
    <row r="417" spans="2:10" x14ac:dyDescent="0.2">
      <c r="B417" t="str">
        <f t="shared" si="6"/>
        <v>apartmentmedian3+_bed_rateCentral Park/Metrotown</v>
      </c>
      <c r="C417" t="s">
        <v>65</v>
      </c>
      <c r="D417" t="s">
        <v>61</v>
      </c>
      <c r="E417" t="s">
        <v>55</v>
      </c>
      <c r="F417" t="s">
        <v>28</v>
      </c>
      <c r="G417">
        <v>2010</v>
      </c>
      <c r="H417">
        <v>1549</v>
      </c>
      <c r="I417">
        <v>1391.8</v>
      </c>
      <c r="J417">
        <v>1.1129472625377199</v>
      </c>
    </row>
    <row r="418" spans="2:10" x14ac:dyDescent="0.2">
      <c r="B418" t="str">
        <f t="shared" si="6"/>
        <v>apartmentmedian3+_bed_rateSoutheast Burnaby</v>
      </c>
      <c r="C418" t="s">
        <v>65</v>
      </c>
      <c r="D418" t="s">
        <v>61</v>
      </c>
      <c r="E418" t="s">
        <v>55</v>
      </c>
      <c r="F418" t="s">
        <v>29</v>
      </c>
      <c r="G418">
        <v>2010</v>
      </c>
      <c r="H418">
        <v>1180.5</v>
      </c>
      <c r="I418">
        <v>1391.8</v>
      </c>
      <c r="J418">
        <v>0.84818221008765604</v>
      </c>
    </row>
    <row r="419" spans="2:10" x14ac:dyDescent="0.2">
      <c r="B419" t="str">
        <f t="shared" si="6"/>
        <v>apartmentmedian3+_bed_rateNorth Burnaby</v>
      </c>
      <c r="C419" t="s">
        <v>65</v>
      </c>
      <c r="D419" t="s">
        <v>61</v>
      </c>
      <c r="E419" t="s">
        <v>55</v>
      </c>
      <c r="F419" t="s">
        <v>31</v>
      </c>
      <c r="G419">
        <v>2010</v>
      </c>
      <c r="H419">
        <v>1459.6666666666699</v>
      </c>
      <c r="I419">
        <v>1391.8</v>
      </c>
      <c r="J419">
        <v>1.0487617952771</v>
      </c>
    </row>
    <row r="420" spans="2:10" x14ac:dyDescent="0.2">
      <c r="B420" t="str">
        <f t="shared" si="6"/>
        <v>apartmentmedian3+_bed_rateNew Westminster</v>
      </c>
      <c r="C420" t="s">
        <v>65</v>
      </c>
      <c r="D420" t="s">
        <v>61</v>
      </c>
      <c r="E420" t="s">
        <v>55</v>
      </c>
      <c r="F420" t="s">
        <v>32</v>
      </c>
      <c r="G420">
        <v>2010</v>
      </c>
      <c r="H420">
        <v>1518</v>
      </c>
      <c r="I420">
        <v>1391.8</v>
      </c>
      <c r="J420">
        <v>1.0906739474062399</v>
      </c>
    </row>
    <row r="421" spans="2:10" x14ac:dyDescent="0.2">
      <c r="B421" t="str">
        <f t="shared" si="6"/>
        <v>apartmentmedian3+_bed_rateNorth Vancouver CY</v>
      </c>
      <c r="C421" t="s">
        <v>65</v>
      </c>
      <c r="D421" t="s">
        <v>61</v>
      </c>
      <c r="E421" t="s">
        <v>55</v>
      </c>
      <c r="F421" t="s">
        <v>33</v>
      </c>
      <c r="G421">
        <v>2010</v>
      </c>
      <c r="H421">
        <v>2278.75</v>
      </c>
      <c r="I421">
        <v>1391.8</v>
      </c>
      <c r="J421">
        <v>1.6372682856732299</v>
      </c>
    </row>
    <row r="422" spans="2:10" x14ac:dyDescent="0.2">
      <c r="B422" t="str">
        <f t="shared" si="6"/>
        <v>apartmentmedian3+_bed_rateNorth Vancouver DM</v>
      </c>
      <c r="C422" t="s">
        <v>65</v>
      </c>
      <c r="D422" t="s">
        <v>61</v>
      </c>
      <c r="E422" t="s">
        <v>55</v>
      </c>
      <c r="F422" t="s">
        <v>34</v>
      </c>
      <c r="G422">
        <v>2010</v>
      </c>
      <c r="H422">
        <v>1569.5</v>
      </c>
      <c r="I422">
        <v>1391.8</v>
      </c>
      <c r="J422">
        <v>1.1276763902859599</v>
      </c>
    </row>
    <row r="423" spans="2:10" x14ac:dyDescent="0.2">
      <c r="B423" t="str">
        <f t="shared" si="6"/>
        <v>apartmentmedian3+_bed_rateWest Vancouver</v>
      </c>
      <c r="C423" t="s">
        <v>65</v>
      </c>
      <c r="D423" t="s">
        <v>61</v>
      </c>
      <c r="E423" t="s">
        <v>55</v>
      </c>
      <c r="F423" t="s">
        <v>35</v>
      </c>
      <c r="G423">
        <v>2010</v>
      </c>
      <c r="H423">
        <v>3175</v>
      </c>
      <c r="I423">
        <v>1391.8</v>
      </c>
      <c r="J423">
        <v>2.2812185658858999</v>
      </c>
    </row>
    <row r="424" spans="2:10" x14ac:dyDescent="0.2">
      <c r="B424" t="str">
        <f t="shared" si="6"/>
        <v>apartmentmedian3+_bed_rateRichmond</v>
      </c>
      <c r="C424" t="s">
        <v>65</v>
      </c>
      <c r="D424" t="s">
        <v>61</v>
      </c>
      <c r="E424" t="s">
        <v>55</v>
      </c>
      <c r="F424" t="s">
        <v>36</v>
      </c>
      <c r="G424">
        <v>2010</v>
      </c>
      <c r="H424">
        <v>1431.1</v>
      </c>
      <c r="I424">
        <v>1391.8</v>
      </c>
      <c r="J424">
        <v>1.0282368156344299</v>
      </c>
    </row>
    <row r="425" spans="2:10" x14ac:dyDescent="0.2">
      <c r="B425" t="str">
        <f t="shared" si="6"/>
        <v>apartmentmedian3+_bed_rateDelta</v>
      </c>
      <c r="C425" t="s">
        <v>65</v>
      </c>
      <c r="D425" t="s">
        <v>61</v>
      </c>
      <c r="E425" t="s">
        <v>55</v>
      </c>
      <c r="F425" t="s">
        <v>37</v>
      </c>
      <c r="G425">
        <v>2010</v>
      </c>
      <c r="H425">
        <v>1050.42857142857</v>
      </c>
      <c r="I425">
        <v>1391.8</v>
      </c>
      <c r="J425">
        <v>0.75472666434011404</v>
      </c>
    </row>
    <row r="426" spans="2:10" x14ac:dyDescent="0.2">
      <c r="B426" t="str">
        <f t="shared" si="6"/>
        <v>apartmentmedian3+_bed_rateSurrey</v>
      </c>
      <c r="C426" t="s">
        <v>65</v>
      </c>
      <c r="D426" t="s">
        <v>61</v>
      </c>
      <c r="E426" t="s">
        <v>55</v>
      </c>
      <c r="F426" t="s">
        <v>38</v>
      </c>
      <c r="G426">
        <v>2010</v>
      </c>
      <c r="H426">
        <v>1117.7</v>
      </c>
      <c r="I426">
        <v>1391.8</v>
      </c>
      <c r="J426">
        <v>0.80306078459548802</v>
      </c>
    </row>
    <row r="427" spans="2:10" x14ac:dyDescent="0.2">
      <c r="B427" t="str">
        <f t="shared" si="6"/>
        <v>apartmentmedian3+_bed_rateWhite Rock</v>
      </c>
      <c r="C427" t="s">
        <v>65</v>
      </c>
      <c r="D427" t="s">
        <v>61</v>
      </c>
      <c r="E427" t="s">
        <v>55</v>
      </c>
      <c r="F427" t="s">
        <v>39</v>
      </c>
      <c r="G427">
        <v>2010</v>
      </c>
      <c r="H427">
        <v>1520</v>
      </c>
      <c r="I427">
        <v>1391.8</v>
      </c>
      <c r="J427">
        <v>1.09211093547924</v>
      </c>
    </row>
    <row r="428" spans="2:10" x14ac:dyDescent="0.2">
      <c r="B428" t="str">
        <f t="shared" si="6"/>
        <v>apartmentmedian3+_bed_rateLangley City and Langley DM</v>
      </c>
      <c r="C428" t="s">
        <v>65</v>
      </c>
      <c r="D428" t="s">
        <v>61</v>
      </c>
      <c r="E428" t="s">
        <v>55</v>
      </c>
      <c r="F428" t="s">
        <v>40</v>
      </c>
      <c r="G428">
        <v>2010</v>
      </c>
      <c r="H428">
        <v>1190.1111111111099</v>
      </c>
      <c r="I428">
        <v>1391.8</v>
      </c>
      <c r="J428">
        <v>0.85508773610512401</v>
      </c>
    </row>
    <row r="429" spans="2:10" x14ac:dyDescent="0.2">
      <c r="B429" t="str">
        <f t="shared" si="6"/>
        <v>apartmentmedian3+_bed_rateTri-Cities</v>
      </c>
      <c r="C429" t="s">
        <v>65</v>
      </c>
      <c r="D429" t="s">
        <v>61</v>
      </c>
      <c r="E429" t="s">
        <v>55</v>
      </c>
      <c r="F429" t="s">
        <v>41</v>
      </c>
      <c r="G429">
        <v>2010</v>
      </c>
      <c r="H429">
        <v>1230.5</v>
      </c>
      <c r="I429">
        <v>1391.8</v>
      </c>
      <c r="J429">
        <v>0.88410691191263102</v>
      </c>
    </row>
    <row r="430" spans="2:10" x14ac:dyDescent="0.2">
      <c r="B430" t="str">
        <f t="shared" si="6"/>
        <v>apartmentmedian3+_bed_rateMaple Ridge/Pitt Meadows</v>
      </c>
      <c r="C430" t="s">
        <v>65</v>
      </c>
      <c r="D430" t="s">
        <v>61</v>
      </c>
      <c r="E430" t="s">
        <v>55</v>
      </c>
      <c r="F430" t="s">
        <v>42</v>
      </c>
      <c r="G430">
        <v>2010</v>
      </c>
      <c r="H430">
        <v>1222.4000000000001</v>
      </c>
      <c r="I430">
        <v>1391.8</v>
      </c>
      <c r="J430">
        <v>0.87828711021698502</v>
      </c>
    </row>
    <row r="431" spans="2:10" x14ac:dyDescent="0.2">
      <c r="B431" t="str">
        <f t="shared" si="6"/>
        <v>apartmentmedian3+_bed_rateVancouver</v>
      </c>
      <c r="C431" t="s">
        <v>65</v>
      </c>
      <c r="D431" t="s">
        <v>61</v>
      </c>
      <c r="E431" t="s">
        <v>55</v>
      </c>
      <c r="F431" t="s">
        <v>43</v>
      </c>
      <c r="G431">
        <v>2010</v>
      </c>
      <c r="H431">
        <v>1391.8</v>
      </c>
      <c r="I431">
        <v>1391.8</v>
      </c>
      <c r="J431">
        <v>1</v>
      </c>
    </row>
    <row r="432" spans="2:10" x14ac:dyDescent="0.2">
      <c r="B432" t="str">
        <f t="shared" si="6"/>
        <v>apartmentmedian3+_bed_rateNorth Vancouver City</v>
      </c>
      <c r="C432" t="s">
        <v>65</v>
      </c>
      <c r="D432" t="s">
        <v>61</v>
      </c>
      <c r="E432" t="s">
        <v>55</v>
      </c>
      <c r="F432" t="s">
        <v>60</v>
      </c>
      <c r="G432">
        <v>2010</v>
      </c>
      <c r="H432">
        <v>1475</v>
      </c>
      <c r="I432">
        <v>1391.8</v>
      </c>
      <c r="J432">
        <v>1.0597787038367601</v>
      </c>
    </row>
    <row r="433" spans="2:10" x14ac:dyDescent="0.2">
      <c r="B433" t="str">
        <f t="shared" si="6"/>
        <v>apartmentaveragebachelor_rateWest End/Stanley Park</v>
      </c>
      <c r="C433" t="s">
        <v>65</v>
      </c>
      <c r="D433" t="s">
        <v>59</v>
      </c>
      <c r="E433" t="s">
        <v>49</v>
      </c>
      <c r="F433" t="s">
        <v>12</v>
      </c>
      <c r="G433">
        <v>2010</v>
      </c>
      <c r="H433">
        <v>1019.7</v>
      </c>
      <c r="I433">
        <v>967.9</v>
      </c>
      <c r="J433">
        <v>1.05351792540552</v>
      </c>
    </row>
    <row r="434" spans="2:10" x14ac:dyDescent="0.2">
      <c r="B434" t="str">
        <f t="shared" si="6"/>
        <v>apartmentaveragebachelor_rateEnglish Bay</v>
      </c>
      <c r="C434" t="s">
        <v>65</v>
      </c>
      <c r="D434" t="s">
        <v>59</v>
      </c>
      <c r="E434" t="s">
        <v>49</v>
      </c>
      <c r="F434" t="s">
        <v>16</v>
      </c>
      <c r="G434">
        <v>2010</v>
      </c>
      <c r="H434">
        <v>1043.7</v>
      </c>
      <c r="I434">
        <v>967.9</v>
      </c>
      <c r="J434">
        <v>1.0783138754003501</v>
      </c>
    </row>
    <row r="435" spans="2:10" x14ac:dyDescent="0.2">
      <c r="B435" t="str">
        <f t="shared" si="6"/>
        <v>apartmentaveragebachelor_rateDowntown</v>
      </c>
      <c r="C435" t="s">
        <v>65</v>
      </c>
      <c r="D435" t="s">
        <v>59</v>
      </c>
      <c r="E435" t="s">
        <v>49</v>
      </c>
      <c r="F435" t="s">
        <v>17</v>
      </c>
      <c r="G435">
        <v>2010</v>
      </c>
      <c r="H435">
        <v>1111.7</v>
      </c>
      <c r="I435">
        <v>967.9</v>
      </c>
      <c r="J435">
        <v>1.14856906705238</v>
      </c>
    </row>
    <row r="436" spans="2:10" x14ac:dyDescent="0.2">
      <c r="B436" t="str">
        <f t="shared" si="6"/>
        <v>apartmentaveragebachelor_rateSouth Granville/Oak</v>
      </c>
      <c r="C436" t="s">
        <v>65</v>
      </c>
      <c r="D436" t="s">
        <v>59</v>
      </c>
      <c r="E436" t="s">
        <v>49</v>
      </c>
      <c r="F436" t="s">
        <v>19</v>
      </c>
      <c r="G436">
        <v>2010</v>
      </c>
      <c r="H436">
        <v>987.2</v>
      </c>
      <c r="I436">
        <v>967.9</v>
      </c>
      <c r="J436">
        <v>1.0199400764541799</v>
      </c>
    </row>
    <row r="437" spans="2:10" x14ac:dyDescent="0.2">
      <c r="B437" t="str">
        <f t="shared" si="6"/>
        <v>apartmentaveragebachelor_rateKitsilano/Point Grey</v>
      </c>
      <c r="C437" t="s">
        <v>65</v>
      </c>
      <c r="D437" t="s">
        <v>59</v>
      </c>
      <c r="E437" t="s">
        <v>49</v>
      </c>
      <c r="F437" t="s">
        <v>20</v>
      </c>
      <c r="G437">
        <v>2010</v>
      </c>
      <c r="H437">
        <v>997.6</v>
      </c>
      <c r="I437">
        <v>967.9</v>
      </c>
      <c r="J437">
        <v>1.03068498811861</v>
      </c>
    </row>
    <row r="438" spans="2:10" x14ac:dyDescent="0.2">
      <c r="B438" t="str">
        <f t="shared" si="6"/>
        <v>apartmentaveragebachelor_rateWestside/Kerrisdale</v>
      </c>
      <c r="C438" t="s">
        <v>65</v>
      </c>
      <c r="D438" t="s">
        <v>59</v>
      </c>
      <c r="E438" t="s">
        <v>49</v>
      </c>
      <c r="F438" t="s">
        <v>21</v>
      </c>
      <c r="G438">
        <v>2010</v>
      </c>
      <c r="H438">
        <v>940.7</v>
      </c>
      <c r="I438">
        <v>967.9</v>
      </c>
      <c r="J438">
        <v>0.97189792333918801</v>
      </c>
    </row>
    <row r="439" spans="2:10" x14ac:dyDescent="0.2">
      <c r="B439" t="str">
        <f t="shared" si="6"/>
        <v>apartmentaveragebachelor_rateMarpole</v>
      </c>
      <c r="C439" t="s">
        <v>65</v>
      </c>
      <c r="D439" t="s">
        <v>59</v>
      </c>
      <c r="E439" t="s">
        <v>49</v>
      </c>
      <c r="F439" t="s">
        <v>23</v>
      </c>
      <c r="G439">
        <v>2010</v>
      </c>
      <c r="H439">
        <v>804.2</v>
      </c>
      <c r="I439">
        <v>967.9</v>
      </c>
      <c r="J439">
        <v>0.83087095774356901</v>
      </c>
    </row>
    <row r="440" spans="2:10" x14ac:dyDescent="0.2">
      <c r="B440" t="str">
        <f t="shared" si="6"/>
        <v>apartmentaveragebachelor_rateMount Pleasant/Renfrew Heights</v>
      </c>
      <c r="C440" t="s">
        <v>65</v>
      </c>
      <c r="D440" t="s">
        <v>59</v>
      </c>
      <c r="E440" t="s">
        <v>49</v>
      </c>
      <c r="F440" t="s">
        <v>24</v>
      </c>
      <c r="G440">
        <v>2010</v>
      </c>
      <c r="H440">
        <v>965.9</v>
      </c>
      <c r="I440">
        <v>967.9</v>
      </c>
      <c r="J440">
        <v>0.99793367083376405</v>
      </c>
    </row>
    <row r="441" spans="2:10" x14ac:dyDescent="0.2">
      <c r="B441" t="str">
        <f t="shared" si="6"/>
        <v>apartmentaveragebachelor_rateEast Hastings</v>
      </c>
      <c r="C441" t="s">
        <v>65</v>
      </c>
      <c r="D441" t="s">
        <v>59</v>
      </c>
      <c r="E441" t="s">
        <v>49</v>
      </c>
      <c r="F441" t="s">
        <v>25</v>
      </c>
      <c r="G441">
        <v>2010</v>
      </c>
      <c r="H441">
        <v>948.1</v>
      </c>
      <c r="I441">
        <v>967.9</v>
      </c>
      <c r="J441">
        <v>0.97954334125426201</v>
      </c>
    </row>
    <row r="442" spans="2:10" x14ac:dyDescent="0.2">
      <c r="B442" t="str">
        <f t="shared" si="6"/>
        <v>apartmentaveragebachelor_rateSoutheast Vancouver</v>
      </c>
      <c r="C442" t="s">
        <v>65</v>
      </c>
      <c r="D442" t="s">
        <v>59</v>
      </c>
      <c r="E442" t="s">
        <v>49</v>
      </c>
      <c r="F442" t="s">
        <v>26</v>
      </c>
      <c r="G442">
        <v>2010</v>
      </c>
      <c r="H442">
        <v>916</v>
      </c>
      <c r="I442">
        <v>967.9</v>
      </c>
      <c r="J442">
        <v>0.94637875813617101</v>
      </c>
    </row>
    <row r="443" spans="2:10" x14ac:dyDescent="0.2">
      <c r="B443" t="str">
        <f t="shared" si="6"/>
        <v>apartmentaveragebachelor_rateUniversity Endowment Lands</v>
      </c>
      <c r="C443" t="s">
        <v>65</v>
      </c>
      <c r="D443" t="s">
        <v>59</v>
      </c>
      <c r="E443" t="s">
        <v>49</v>
      </c>
      <c r="F443" t="s">
        <v>27</v>
      </c>
      <c r="G443">
        <v>2010</v>
      </c>
      <c r="H443">
        <v>1225.5</v>
      </c>
      <c r="I443">
        <v>967.9</v>
      </c>
      <c r="J443">
        <v>1.26614319661122</v>
      </c>
    </row>
    <row r="444" spans="2:10" x14ac:dyDescent="0.2">
      <c r="B444" t="str">
        <f t="shared" si="6"/>
        <v>apartmentaveragebachelor_rateCentral Park/Metrotown</v>
      </c>
      <c r="C444" t="s">
        <v>65</v>
      </c>
      <c r="D444" t="s">
        <v>59</v>
      </c>
      <c r="E444" t="s">
        <v>49</v>
      </c>
      <c r="F444" t="s">
        <v>28</v>
      </c>
      <c r="G444">
        <v>2010</v>
      </c>
      <c r="H444">
        <v>911.5</v>
      </c>
      <c r="I444">
        <v>967.9</v>
      </c>
      <c r="J444">
        <v>0.94172951751213996</v>
      </c>
    </row>
    <row r="445" spans="2:10" x14ac:dyDescent="0.2">
      <c r="B445" t="str">
        <f t="shared" si="6"/>
        <v>apartmentaveragebachelor_rateSoutheast Burnaby</v>
      </c>
      <c r="C445" t="s">
        <v>65</v>
      </c>
      <c r="D445" t="s">
        <v>59</v>
      </c>
      <c r="E445" t="s">
        <v>49</v>
      </c>
      <c r="F445" t="s">
        <v>29</v>
      </c>
      <c r="G445">
        <v>2010</v>
      </c>
      <c r="H445">
        <v>734</v>
      </c>
      <c r="I445">
        <v>967.9</v>
      </c>
      <c r="J445">
        <v>0.75834280400867904</v>
      </c>
    </row>
    <row r="446" spans="2:10" x14ac:dyDescent="0.2">
      <c r="B446" t="str">
        <f t="shared" si="6"/>
        <v>apartmentaveragebachelor_rateNorth Burnaby</v>
      </c>
      <c r="C446" t="s">
        <v>65</v>
      </c>
      <c r="D446" t="s">
        <v>59</v>
      </c>
      <c r="E446" t="s">
        <v>49</v>
      </c>
      <c r="F446" t="s">
        <v>31</v>
      </c>
      <c r="G446">
        <v>2010</v>
      </c>
      <c r="H446">
        <v>803.4</v>
      </c>
      <c r="I446">
        <v>967.9</v>
      </c>
      <c r="J446">
        <v>0.83004442607707396</v>
      </c>
    </row>
    <row r="447" spans="2:10" x14ac:dyDescent="0.2">
      <c r="B447" t="str">
        <f t="shared" si="6"/>
        <v>apartmentaveragebachelor_rateNew Westminster</v>
      </c>
      <c r="C447" t="s">
        <v>65</v>
      </c>
      <c r="D447" t="s">
        <v>59</v>
      </c>
      <c r="E447" t="s">
        <v>49</v>
      </c>
      <c r="F447" t="s">
        <v>32</v>
      </c>
      <c r="G447">
        <v>2010</v>
      </c>
      <c r="H447">
        <v>769.6</v>
      </c>
      <c r="I447">
        <v>967.9</v>
      </c>
      <c r="J447">
        <v>0.79512346316768301</v>
      </c>
    </row>
    <row r="448" spans="2:10" x14ac:dyDescent="0.2">
      <c r="B448" t="str">
        <f t="shared" si="6"/>
        <v>apartmentaveragebachelor_rateNorth Vancouver CY</v>
      </c>
      <c r="C448" t="s">
        <v>65</v>
      </c>
      <c r="D448" t="s">
        <v>59</v>
      </c>
      <c r="E448" t="s">
        <v>49</v>
      </c>
      <c r="F448" t="s">
        <v>33</v>
      </c>
      <c r="G448">
        <v>2010</v>
      </c>
      <c r="H448">
        <v>1089.25</v>
      </c>
      <c r="I448">
        <v>967.9</v>
      </c>
      <c r="J448">
        <v>1.12537452216138</v>
      </c>
    </row>
    <row r="449" spans="2:10" x14ac:dyDescent="0.2">
      <c r="B449" t="str">
        <f t="shared" si="6"/>
        <v>apartmentaveragebachelor_rateNorth Vancouver DM</v>
      </c>
      <c r="C449" t="s">
        <v>65</v>
      </c>
      <c r="D449" t="s">
        <v>59</v>
      </c>
      <c r="E449" t="s">
        <v>49</v>
      </c>
      <c r="F449" t="s">
        <v>34</v>
      </c>
      <c r="G449">
        <v>2010</v>
      </c>
      <c r="H449">
        <v>989.2</v>
      </c>
      <c r="I449">
        <v>967.9</v>
      </c>
      <c r="J449">
        <v>1.0220064056204201</v>
      </c>
    </row>
    <row r="450" spans="2:10" x14ac:dyDescent="0.2">
      <c r="B450" t="str">
        <f t="shared" si="6"/>
        <v>apartmentaveragebachelor_rateWest Vancouver</v>
      </c>
      <c r="C450" t="s">
        <v>65</v>
      </c>
      <c r="D450" t="s">
        <v>59</v>
      </c>
      <c r="E450" t="s">
        <v>49</v>
      </c>
      <c r="F450" t="s">
        <v>35</v>
      </c>
      <c r="G450">
        <v>2010</v>
      </c>
      <c r="H450">
        <v>1096.8</v>
      </c>
      <c r="I450">
        <v>967.9</v>
      </c>
      <c r="J450">
        <v>1.1331749147639201</v>
      </c>
    </row>
    <row r="451" spans="2:10" x14ac:dyDescent="0.2">
      <c r="B451" t="str">
        <f t="shared" si="6"/>
        <v>apartmentaveragebachelor_rateRichmond</v>
      </c>
      <c r="C451" t="s">
        <v>65</v>
      </c>
      <c r="D451" t="s">
        <v>59</v>
      </c>
      <c r="E451" t="s">
        <v>49</v>
      </c>
      <c r="F451" t="s">
        <v>36</v>
      </c>
      <c r="G451">
        <v>2010</v>
      </c>
      <c r="H451">
        <v>867.1</v>
      </c>
      <c r="I451">
        <v>967.9</v>
      </c>
      <c r="J451">
        <v>0.89585701002169604</v>
      </c>
    </row>
    <row r="452" spans="2:10" x14ac:dyDescent="0.2">
      <c r="B452" t="str">
        <f t="shared" si="6"/>
        <v>apartmentaveragebachelor_rateDelta</v>
      </c>
      <c r="C452" t="s">
        <v>65</v>
      </c>
      <c r="D452" t="s">
        <v>59</v>
      </c>
      <c r="E452" t="s">
        <v>49</v>
      </c>
      <c r="F452" t="s">
        <v>37</v>
      </c>
      <c r="G452">
        <v>2010</v>
      </c>
      <c r="H452">
        <v>676.6</v>
      </c>
      <c r="I452">
        <v>967.9</v>
      </c>
      <c r="J452">
        <v>0.69903915693770002</v>
      </c>
    </row>
    <row r="453" spans="2:10" x14ac:dyDescent="0.2">
      <c r="B453" t="str">
        <f t="shared" ref="B453:B516" si="7">C453&amp;D453&amp;E453&amp;F453</f>
        <v>apartmentaveragebachelor_rateSurrey</v>
      </c>
      <c r="C453" t="s">
        <v>65</v>
      </c>
      <c r="D453" t="s">
        <v>59</v>
      </c>
      <c r="E453" t="s">
        <v>49</v>
      </c>
      <c r="F453" t="s">
        <v>38</v>
      </c>
      <c r="G453">
        <v>2010</v>
      </c>
      <c r="H453">
        <v>706.8</v>
      </c>
      <c r="I453">
        <v>967.9</v>
      </c>
      <c r="J453">
        <v>0.73024072734786605</v>
      </c>
    </row>
    <row r="454" spans="2:10" x14ac:dyDescent="0.2">
      <c r="B454" t="str">
        <f t="shared" si="7"/>
        <v>apartmentaveragebachelor_rateWhite Rock</v>
      </c>
      <c r="C454" t="s">
        <v>65</v>
      </c>
      <c r="D454" t="s">
        <v>59</v>
      </c>
      <c r="E454" t="s">
        <v>49</v>
      </c>
      <c r="F454" t="s">
        <v>39</v>
      </c>
      <c r="G454">
        <v>2010</v>
      </c>
      <c r="H454">
        <v>780.2</v>
      </c>
      <c r="I454">
        <v>967.9</v>
      </c>
      <c r="J454">
        <v>0.80607500774873397</v>
      </c>
    </row>
    <row r="455" spans="2:10" x14ac:dyDescent="0.2">
      <c r="B455" t="str">
        <f t="shared" si="7"/>
        <v>apartmentaveragebachelor_rateLangley City and Langley DM</v>
      </c>
      <c r="C455" t="s">
        <v>65</v>
      </c>
      <c r="D455" t="s">
        <v>59</v>
      </c>
      <c r="E455" t="s">
        <v>49</v>
      </c>
      <c r="F455" t="s">
        <v>40</v>
      </c>
      <c r="G455">
        <v>2010</v>
      </c>
      <c r="H455">
        <v>709.3</v>
      </c>
      <c r="I455">
        <v>967.9</v>
      </c>
      <c r="J455">
        <v>0.73282363880566204</v>
      </c>
    </row>
    <row r="456" spans="2:10" x14ac:dyDescent="0.2">
      <c r="B456" t="str">
        <f t="shared" si="7"/>
        <v>apartmentaveragebachelor_rateTri-Cities</v>
      </c>
      <c r="C456" t="s">
        <v>65</v>
      </c>
      <c r="D456" t="s">
        <v>59</v>
      </c>
      <c r="E456" t="s">
        <v>49</v>
      </c>
      <c r="F456" t="s">
        <v>41</v>
      </c>
      <c r="G456">
        <v>2010</v>
      </c>
      <c r="H456">
        <v>749.7</v>
      </c>
      <c r="I456">
        <v>967.9</v>
      </c>
      <c r="J456">
        <v>0.77456348796363295</v>
      </c>
    </row>
    <row r="457" spans="2:10" x14ac:dyDescent="0.2">
      <c r="B457" t="str">
        <f t="shared" si="7"/>
        <v>apartmentaveragebachelor_rateMaple Ridge/Pitt Meadows</v>
      </c>
      <c r="C457" t="s">
        <v>65</v>
      </c>
      <c r="D457" t="s">
        <v>59</v>
      </c>
      <c r="E457" t="s">
        <v>49</v>
      </c>
      <c r="F457" t="s">
        <v>42</v>
      </c>
      <c r="G457">
        <v>2010</v>
      </c>
      <c r="H457">
        <v>661.9</v>
      </c>
      <c r="I457">
        <v>967.9</v>
      </c>
      <c r="J457">
        <v>0.68385163756586398</v>
      </c>
    </row>
    <row r="458" spans="2:10" x14ac:dyDescent="0.2">
      <c r="B458" t="str">
        <f t="shared" si="7"/>
        <v>apartmentaveragebachelor_rateVancouver</v>
      </c>
      <c r="C458" t="s">
        <v>65</v>
      </c>
      <c r="D458" t="s">
        <v>59</v>
      </c>
      <c r="E458" t="s">
        <v>49</v>
      </c>
      <c r="F458" t="s">
        <v>43</v>
      </c>
      <c r="G458">
        <v>2010</v>
      </c>
      <c r="H458">
        <v>967.9</v>
      </c>
      <c r="I458">
        <v>967.9</v>
      </c>
      <c r="J458">
        <v>1</v>
      </c>
    </row>
    <row r="459" spans="2:10" x14ac:dyDescent="0.2">
      <c r="B459" t="str">
        <f t="shared" si="7"/>
        <v>apartmentaveragebachelor_rateNorth Vancouver City</v>
      </c>
      <c r="C459" t="s">
        <v>65</v>
      </c>
      <c r="D459" t="s">
        <v>59</v>
      </c>
      <c r="E459" t="s">
        <v>49</v>
      </c>
      <c r="F459" t="s">
        <v>60</v>
      </c>
      <c r="G459">
        <v>2010</v>
      </c>
      <c r="H459">
        <v>852.66666666666697</v>
      </c>
      <c r="I459">
        <v>967.9</v>
      </c>
      <c r="J459">
        <v>0.88094500120535901</v>
      </c>
    </row>
    <row r="460" spans="2:10" x14ac:dyDescent="0.2">
      <c r="B460" t="str">
        <f t="shared" si="7"/>
        <v>apartmentaverage1_bed_rateEnglish Bay</v>
      </c>
      <c r="C460" t="s">
        <v>65</v>
      </c>
      <c r="D460" t="s">
        <v>59</v>
      </c>
      <c r="E460" t="s">
        <v>51</v>
      </c>
      <c r="F460" t="s">
        <v>16</v>
      </c>
      <c r="G460">
        <v>2010</v>
      </c>
      <c r="H460">
        <v>1315.8</v>
      </c>
      <c r="I460">
        <v>1107.9000000000001</v>
      </c>
      <c r="J460">
        <v>1.1876523151909</v>
      </c>
    </row>
    <row r="461" spans="2:10" x14ac:dyDescent="0.2">
      <c r="B461" t="str">
        <f t="shared" si="7"/>
        <v>apartmentaverage1_bed_rateDowntown</v>
      </c>
      <c r="C461" t="s">
        <v>65</v>
      </c>
      <c r="D461" t="s">
        <v>59</v>
      </c>
      <c r="E461" t="s">
        <v>51</v>
      </c>
      <c r="F461" t="s">
        <v>17</v>
      </c>
      <c r="G461">
        <v>2010</v>
      </c>
      <c r="H461">
        <v>1359.5</v>
      </c>
      <c r="I461">
        <v>1107.9000000000001</v>
      </c>
      <c r="J461">
        <v>1.22709630833108</v>
      </c>
    </row>
    <row r="462" spans="2:10" x14ac:dyDescent="0.2">
      <c r="B462" t="str">
        <f t="shared" si="7"/>
        <v>apartmentaverage1_bed_rateSouth Granville/Oak</v>
      </c>
      <c r="C462" t="s">
        <v>65</v>
      </c>
      <c r="D462" t="s">
        <v>59</v>
      </c>
      <c r="E462" t="s">
        <v>51</v>
      </c>
      <c r="F462" t="s">
        <v>19</v>
      </c>
      <c r="G462">
        <v>2010</v>
      </c>
      <c r="H462">
        <v>1231.8</v>
      </c>
      <c r="I462">
        <v>1107.9000000000001</v>
      </c>
      <c r="J462">
        <v>1.1118331979420499</v>
      </c>
    </row>
    <row r="463" spans="2:10" x14ac:dyDescent="0.2">
      <c r="B463" t="str">
        <f t="shared" si="7"/>
        <v>apartmentaverage1_bed_rateKitsilano/Point Grey</v>
      </c>
      <c r="C463" t="s">
        <v>65</v>
      </c>
      <c r="D463" t="s">
        <v>59</v>
      </c>
      <c r="E463" t="s">
        <v>51</v>
      </c>
      <c r="F463" t="s">
        <v>20</v>
      </c>
      <c r="G463">
        <v>2010</v>
      </c>
      <c r="H463">
        <v>1243.8</v>
      </c>
      <c r="I463">
        <v>1107.9000000000001</v>
      </c>
      <c r="J463">
        <v>1.1226645004061699</v>
      </c>
    </row>
    <row r="464" spans="2:10" x14ac:dyDescent="0.2">
      <c r="B464" t="str">
        <f t="shared" si="7"/>
        <v>apartmentaverage1_bed_rateWestside/Kerrisdale</v>
      </c>
      <c r="C464" t="s">
        <v>65</v>
      </c>
      <c r="D464" t="s">
        <v>59</v>
      </c>
      <c r="E464" t="s">
        <v>51</v>
      </c>
      <c r="F464" t="s">
        <v>21</v>
      </c>
      <c r="G464">
        <v>2010</v>
      </c>
      <c r="H464">
        <v>1233.3</v>
      </c>
      <c r="I464">
        <v>1107.9000000000001</v>
      </c>
      <c r="J464">
        <v>1.1131871107500699</v>
      </c>
    </row>
    <row r="465" spans="2:10" x14ac:dyDescent="0.2">
      <c r="B465" t="str">
        <f t="shared" si="7"/>
        <v>apartmentaverage1_bed_rateMarpole</v>
      </c>
      <c r="C465" t="s">
        <v>65</v>
      </c>
      <c r="D465" t="s">
        <v>59</v>
      </c>
      <c r="E465" t="s">
        <v>51</v>
      </c>
      <c r="F465" t="s">
        <v>23</v>
      </c>
      <c r="G465">
        <v>2010</v>
      </c>
      <c r="H465">
        <v>919.9</v>
      </c>
      <c r="I465">
        <v>1107.9000000000001</v>
      </c>
      <c r="J465">
        <v>0.83030959472876598</v>
      </c>
    </row>
    <row r="466" spans="2:10" x14ac:dyDescent="0.2">
      <c r="B466" t="str">
        <f t="shared" si="7"/>
        <v>apartmentaverage1_bed_rateMount Pleasant/Renfrew Heights</v>
      </c>
      <c r="C466" t="s">
        <v>65</v>
      </c>
      <c r="D466" t="s">
        <v>59</v>
      </c>
      <c r="E466" t="s">
        <v>51</v>
      </c>
      <c r="F466" t="s">
        <v>24</v>
      </c>
      <c r="G466">
        <v>2010</v>
      </c>
      <c r="H466">
        <v>1054.2</v>
      </c>
      <c r="I466">
        <v>1107.9000000000001</v>
      </c>
      <c r="J466">
        <v>0.95152992147305704</v>
      </c>
    </row>
    <row r="467" spans="2:10" x14ac:dyDescent="0.2">
      <c r="B467" t="str">
        <f t="shared" si="7"/>
        <v>apartmentaverage1_bed_rateEast Hastings</v>
      </c>
      <c r="C467" t="s">
        <v>65</v>
      </c>
      <c r="D467" t="s">
        <v>59</v>
      </c>
      <c r="E467" t="s">
        <v>51</v>
      </c>
      <c r="F467" t="s">
        <v>25</v>
      </c>
      <c r="G467">
        <v>2010</v>
      </c>
      <c r="H467">
        <v>985.2</v>
      </c>
      <c r="I467">
        <v>1107.9000000000001</v>
      </c>
      <c r="J467">
        <v>0.889249932304359</v>
      </c>
    </row>
    <row r="468" spans="2:10" x14ac:dyDescent="0.2">
      <c r="B468" t="str">
        <f t="shared" si="7"/>
        <v>apartmentaverage1_bed_rateSoutheast Vancouver</v>
      </c>
      <c r="C468" t="s">
        <v>65</v>
      </c>
      <c r="D468" t="s">
        <v>59</v>
      </c>
      <c r="E468" t="s">
        <v>51</v>
      </c>
      <c r="F468" t="s">
        <v>26</v>
      </c>
      <c r="G468">
        <v>2010</v>
      </c>
      <c r="H468">
        <v>1047.8</v>
      </c>
      <c r="I468">
        <v>1107.9000000000001</v>
      </c>
      <c r="J468">
        <v>0.94575322682552598</v>
      </c>
    </row>
    <row r="469" spans="2:10" x14ac:dyDescent="0.2">
      <c r="B469" t="str">
        <f t="shared" si="7"/>
        <v>apartmentaverage1_bed_rateUniversity Endowment Lands</v>
      </c>
      <c r="C469" t="s">
        <v>65</v>
      </c>
      <c r="D469" t="s">
        <v>59</v>
      </c>
      <c r="E469" t="s">
        <v>51</v>
      </c>
      <c r="F469" t="s">
        <v>27</v>
      </c>
      <c r="G469">
        <v>2010</v>
      </c>
      <c r="H469">
        <v>1509.3</v>
      </c>
      <c r="I469">
        <v>1107.9000000000001</v>
      </c>
      <c r="J469">
        <v>1.3623070674248601</v>
      </c>
    </row>
    <row r="470" spans="2:10" x14ac:dyDescent="0.2">
      <c r="B470" t="str">
        <f t="shared" si="7"/>
        <v>apartmentaverage1_bed_rateCentral Park/Metrotown</v>
      </c>
      <c r="C470" t="s">
        <v>65</v>
      </c>
      <c r="D470" t="s">
        <v>59</v>
      </c>
      <c r="E470" t="s">
        <v>51</v>
      </c>
      <c r="F470" t="s">
        <v>28</v>
      </c>
      <c r="G470">
        <v>2010</v>
      </c>
      <c r="H470">
        <v>1005.5</v>
      </c>
      <c r="I470">
        <v>1107.9000000000001</v>
      </c>
      <c r="J470">
        <v>0.90757288563949801</v>
      </c>
    </row>
    <row r="471" spans="2:10" x14ac:dyDescent="0.2">
      <c r="B471" t="str">
        <f t="shared" si="7"/>
        <v>apartmentaverage1_bed_rateSoutheast Burnaby</v>
      </c>
      <c r="C471" t="s">
        <v>65</v>
      </c>
      <c r="D471" t="s">
        <v>59</v>
      </c>
      <c r="E471" t="s">
        <v>51</v>
      </c>
      <c r="F471" t="s">
        <v>29</v>
      </c>
      <c r="G471">
        <v>2010</v>
      </c>
      <c r="H471">
        <v>874.5</v>
      </c>
      <c r="I471">
        <v>1107.9000000000001</v>
      </c>
      <c r="J471">
        <v>0.78933116707284001</v>
      </c>
    </row>
    <row r="472" spans="2:10" x14ac:dyDescent="0.2">
      <c r="B472" t="str">
        <f t="shared" si="7"/>
        <v>apartmentaverage1_bed_rateNorth Burnaby</v>
      </c>
      <c r="C472" t="s">
        <v>65</v>
      </c>
      <c r="D472" t="s">
        <v>59</v>
      </c>
      <c r="E472" t="s">
        <v>51</v>
      </c>
      <c r="F472" t="s">
        <v>31</v>
      </c>
      <c r="G472">
        <v>2010</v>
      </c>
      <c r="H472">
        <v>1027.3</v>
      </c>
      <c r="I472">
        <v>1107.9000000000001</v>
      </c>
      <c r="J472">
        <v>0.92724975178265201</v>
      </c>
    </row>
    <row r="473" spans="2:10" x14ac:dyDescent="0.2">
      <c r="B473" t="str">
        <f t="shared" si="7"/>
        <v>apartmentaverage1_bed_rateNew Westminster</v>
      </c>
      <c r="C473" t="s">
        <v>65</v>
      </c>
      <c r="D473" t="s">
        <v>59</v>
      </c>
      <c r="E473" t="s">
        <v>51</v>
      </c>
      <c r="F473" t="s">
        <v>32</v>
      </c>
      <c r="G473">
        <v>2010</v>
      </c>
      <c r="H473">
        <v>909</v>
      </c>
      <c r="I473">
        <v>1107.9000000000001</v>
      </c>
      <c r="J473">
        <v>0.82047116165718903</v>
      </c>
    </row>
    <row r="474" spans="2:10" x14ac:dyDescent="0.2">
      <c r="B474" t="str">
        <f t="shared" si="7"/>
        <v>apartmentaverage1_bed_rateNorth Vancouver CY</v>
      </c>
      <c r="C474" t="s">
        <v>65</v>
      </c>
      <c r="D474" t="s">
        <v>59</v>
      </c>
      <c r="E474" t="s">
        <v>51</v>
      </c>
      <c r="F474" t="s">
        <v>33</v>
      </c>
      <c r="G474">
        <v>2010</v>
      </c>
      <c r="H474">
        <v>1277.75</v>
      </c>
      <c r="I474">
        <v>1107.9000000000001</v>
      </c>
      <c r="J474">
        <v>1.15330806029425</v>
      </c>
    </row>
    <row r="475" spans="2:10" x14ac:dyDescent="0.2">
      <c r="B475" t="str">
        <f t="shared" si="7"/>
        <v>apartmentaverage1_bed_rateNorth Vancouver DM</v>
      </c>
      <c r="C475" t="s">
        <v>65</v>
      </c>
      <c r="D475" t="s">
        <v>59</v>
      </c>
      <c r="E475" t="s">
        <v>51</v>
      </c>
      <c r="F475" t="s">
        <v>34</v>
      </c>
      <c r="G475">
        <v>2010</v>
      </c>
      <c r="H475">
        <v>1180.4000000000001</v>
      </c>
      <c r="I475">
        <v>1107.9000000000001</v>
      </c>
      <c r="J475">
        <v>1.06543911905407</v>
      </c>
    </row>
    <row r="476" spans="2:10" x14ac:dyDescent="0.2">
      <c r="B476" t="str">
        <f t="shared" si="7"/>
        <v>apartmentaverage1_bed_rateWest Vancouver</v>
      </c>
      <c r="C476" t="s">
        <v>65</v>
      </c>
      <c r="D476" t="s">
        <v>59</v>
      </c>
      <c r="E476" t="s">
        <v>51</v>
      </c>
      <c r="F476" t="s">
        <v>35</v>
      </c>
      <c r="G476">
        <v>2010</v>
      </c>
      <c r="H476">
        <v>1411.9</v>
      </c>
      <c r="I476">
        <v>1107.9000000000001</v>
      </c>
      <c r="J476">
        <v>1.27439299575774</v>
      </c>
    </row>
    <row r="477" spans="2:10" x14ac:dyDescent="0.2">
      <c r="B477" t="str">
        <f t="shared" si="7"/>
        <v>apartmentaverage1_bed_rateRichmond</v>
      </c>
      <c r="C477" t="s">
        <v>65</v>
      </c>
      <c r="D477" t="s">
        <v>59</v>
      </c>
      <c r="E477" t="s">
        <v>51</v>
      </c>
      <c r="F477" t="s">
        <v>36</v>
      </c>
      <c r="G477">
        <v>2010</v>
      </c>
      <c r="H477">
        <v>1045.7</v>
      </c>
      <c r="I477">
        <v>1107.9000000000001</v>
      </c>
      <c r="J477">
        <v>0.94385774889430496</v>
      </c>
    </row>
    <row r="478" spans="2:10" x14ac:dyDescent="0.2">
      <c r="B478" t="str">
        <f t="shared" si="7"/>
        <v>apartmentaverage1_bed_rateDelta</v>
      </c>
      <c r="C478" t="s">
        <v>65</v>
      </c>
      <c r="D478" t="s">
        <v>59</v>
      </c>
      <c r="E478" t="s">
        <v>51</v>
      </c>
      <c r="F478" t="s">
        <v>37</v>
      </c>
      <c r="G478">
        <v>2010</v>
      </c>
      <c r="H478">
        <v>831.2</v>
      </c>
      <c r="I478">
        <v>1107.9000000000001</v>
      </c>
      <c r="J478">
        <v>0.75024821734813596</v>
      </c>
    </row>
    <row r="479" spans="2:10" x14ac:dyDescent="0.2">
      <c r="B479" t="str">
        <f t="shared" si="7"/>
        <v>apartmentaverage1_bed_rateSurrey</v>
      </c>
      <c r="C479" t="s">
        <v>65</v>
      </c>
      <c r="D479" t="s">
        <v>59</v>
      </c>
      <c r="E479" t="s">
        <v>51</v>
      </c>
      <c r="F479" t="s">
        <v>38</v>
      </c>
      <c r="G479">
        <v>2010</v>
      </c>
      <c r="H479">
        <v>821.1</v>
      </c>
      <c r="I479">
        <v>1107.9000000000001</v>
      </c>
      <c r="J479">
        <v>0.74113187110750101</v>
      </c>
    </row>
    <row r="480" spans="2:10" x14ac:dyDescent="0.2">
      <c r="B480" t="str">
        <f t="shared" si="7"/>
        <v>apartmentaverage1_bed_rateWhite Rock</v>
      </c>
      <c r="C480" t="s">
        <v>65</v>
      </c>
      <c r="D480" t="s">
        <v>59</v>
      </c>
      <c r="E480" t="s">
        <v>51</v>
      </c>
      <c r="F480" t="s">
        <v>39</v>
      </c>
      <c r="G480">
        <v>2010</v>
      </c>
      <c r="H480">
        <v>894.4</v>
      </c>
      <c r="I480">
        <v>1107.9000000000001</v>
      </c>
      <c r="J480">
        <v>0.80729307699250796</v>
      </c>
    </row>
    <row r="481" spans="2:10" x14ac:dyDescent="0.2">
      <c r="B481" t="str">
        <f t="shared" si="7"/>
        <v>apartmentaverage1_bed_rateLangley City and Langley DM</v>
      </c>
      <c r="C481" t="s">
        <v>65</v>
      </c>
      <c r="D481" t="s">
        <v>59</v>
      </c>
      <c r="E481" t="s">
        <v>51</v>
      </c>
      <c r="F481" t="s">
        <v>40</v>
      </c>
      <c r="G481">
        <v>2010</v>
      </c>
      <c r="H481">
        <v>876.1</v>
      </c>
      <c r="I481">
        <v>1107.9000000000001</v>
      </c>
      <c r="J481">
        <v>0.790775340734723</v>
      </c>
    </row>
    <row r="482" spans="2:10" x14ac:dyDescent="0.2">
      <c r="B482" t="str">
        <f t="shared" si="7"/>
        <v>apartmentaverage1_bed_rateTri-Cities</v>
      </c>
      <c r="C482" t="s">
        <v>65</v>
      </c>
      <c r="D482" t="s">
        <v>59</v>
      </c>
      <c r="E482" t="s">
        <v>51</v>
      </c>
      <c r="F482" t="s">
        <v>41</v>
      </c>
      <c r="G482">
        <v>2010</v>
      </c>
      <c r="H482">
        <v>898.9</v>
      </c>
      <c r="I482">
        <v>1107.9000000000001</v>
      </c>
      <c r="J482">
        <v>0.81135481541655396</v>
      </c>
    </row>
    <row r="483" spans="2:10" x14ac:dyDescent="0.2">
      <c r="B483" t="str">
        <f t="shared" si="7"/>
        <v>apartmentaverage1_bed_rateMaple Ridge/Pitt Meadows</v>
      </c>
      <c r="C483" t="s">
        <v>65</v>
      </c>
      <c r="D483" t="s">
        <v>59</v>
      </c>
      <c r="E483" t="s">
        <v>51</v>
      </c>
      <c r="F483" t="s">
        <v>42</v>
      </c>
      <c r="G483">
        <v>2010</v>
      </c>
      <c r="H483">
        <v>768.5</v>
      </c>
      <c r="I483">
        <v>1107.9000000000001</v>
      </c>
      <c r="J483">
        <v>0.69365466197310199</v>
      </c>
    </row>
    <row r="484" spans="2:10" x14ac:dyDescent="0.2">
      <c r="B484" t="str">
        <f t="shared" si="7"/>
        <v>apartmentaverage1_bed_rateVancouver</v>
      </c>
      <c r="C484" t="s">
        <v>65</v>
      </c>
      <c r="D484" t="s">
        <v>59</v>
      </c>
      <c r="E484" t="s">
        <v>51</v>
      </c>
      <c r="F484" t="s">
        <v>43</v>
      </c>
      <c r="G484">
        <v>2010</v>
      </c>
      <c r="H484">
        <v>1107.9000000000001</v>
      </c>
      <c r="I484">
        <v>1107.9000000000001</v>
      </c>
      <c r="J484">
        <v>1</v>
      </c>
    </row>
    <row r="485" spans="2:10" x14ac:dyDescent="0.2">
      <c r="B485" t="str">
        <f t="shared" si="7"/>
        <v>apartmentaverage1_bed_rateNorth Vancouver City</v>
      </c>
      <c r="C485" t="s">
        <v>65</v>
      </c>
      <c r="D485" t="s">
        <v>59</v>
      </c>
      <c r="E485" t="s">
        <v>51</v>
      </c>
      <c r="F485" t="s">
        <v>60</v>
      </c>
      <c r="G485">
        <v>2010</v>
      </c>
      <c r="H485">
        <v>989.33333333333303</v>
      </c>
      <c r="I485">
        <v>1107.9000000000001</v>
      </c>
      <c r="J485">
        <v>0.89298071426422299</v>
      </c>
    </row>
    <row r="486" spans="2:10" x14ac:dyDescent="0.2">
      <c r="B486" t="str">
        <f t="shared" si="7"/>
        <v>apartmentaverage2_bed_rateWest End/Stanley Park</v>
      </c>
      <c r="C486" t="s">
        <v>65</v>
      </c>
      <c r="D486" t="s">
        <v>59</v>
      </c>
      <c r="E486" t="s">
        <v>53</v>
      </c>
      <c r="F486" t="s">
        <v>12</v>
      </c>
      <c r="G486">
        <v>2010</v>
      </c>
      <c r="H486">
        <v>1971.3</v>
      </c>
      <c r="I486">
        <v>1405.2</v>
      </c>
      <c r="J486">
        <v>1.4028608027327101</v>
      </c>
    </row>
    <row r="487" spans="2:10" x14ac:dyDescent="0.2">
      <c r="B487" t="str">
        <f t="shared" si="7"/>
        <v>apartmentaverage2_bed_rateEnglish Bay</v>
      </c>
      <c r="C487" t="s">
        <v>65</v>
      </c>
      <c r="D487" t="s">
        <v>59</v>
      </c>
      <c r="E487" t="s">
        <v>53</v>
      </c>
      <c r="F487" t="s">
        <v>16</v>
      </c>
      <c r="G487">
        <v>2010</v>
      </c>
      <c r="H487">
        <v>1917.6</v>
      </c>
      <c r="I487">
        <v>1405.2</v>
      </c>
      <c r="J487">
        <v>1.3646456020495299</v>
      </c>
    </row>
    <row r="488" spans="2:10" x14ac:dyDescent="0.2">
      <c r="B488" t="str">
        <f t="shared" si="7"/>
        <v>apartmentaverage2_bed_rateDowntown</v>
      </c>
      <c r="C488" t="s">
        <v>65</v>
      </c>
      <c r="D488" t="s">
        <v>59</v>
      </c>
      <c r="E488" t="s">
        <v>53</v>
      </c>
      <c r="F488" t="s">
        <v>17</v>
      </c>
      <c r="G488">
        <v>2010</v>
      </c>
      <c r="H488">
        <v>2054.9</v>
      </c>
      <c r="I488">
        <v>1405.2</v>
      </c>
      <c r="J488">
        <v>1.4623541132934801</v>
      </c>
    </row>
    <row r="489" spans="2:10" x14ac:dyDescent="0.2">
      <c r="B489" t="str">
        <f t="shared" si="7"/>
        <v>apartmentaverage2_bed_rateSouth Granville/Oak</v>
      </c>
      <c r="C489" t="s">
        <v>65</v>
      </c>
      <c r="D489" t="s">
        <v>59</v>
      </c>
      <c r="E489" t="s">
        <v>53</v>
      </c>
      <c r="F489" t="s">
        <v>19</v>
      </c>
      <c r="G489">
        <v>2010</v>
      </c>
      <c r="H489">
        <v>1714.8</v>
      </c>
      <c r="I489">
        <v>1405.2</v>
      </c>
      <c r="J489">
        <v>1.2203245089667001</v>
      </c>
    </row>
    <row r="490" spans="2:10" x14ac:dyDescent="0.2">
      <c r="B490" t="str">
        <f t="shared" si="7"/>
        <v>apartmentaverage2_bed_rateKitsilano/Point Grey</v>
      </c>
      <c r="C490" t="s">
        <v>65</v>
      </c>
      <c r="D490" t="s">
        <v>59</v>
      </c>
      <c r="E490" t="s">
        <v>53</v>
      </c>
      <c r="F490" t="s">
        <v>20</v>
      </c>
      <c r="G490">
        <v>2010</v>
      </c>
      <c r="H490">
        <v>1753.7</v>
      </c>
      <c r="I490">
        <v>1405.2</v>
      </c>
      <c r="J490">
        <v>1.2480074010816999</v>
      </c>
    </row>
    <row r="491" spans="2:10" x14ac:dyDescent="0.2">
      <c r="B491" t="str">
        <f t="shared" si="7"/>
        <v>apartmentaverage2_bed_rateWestside/Kerrisdale</v>
      </c>
      <c r="C491" t="s">
        <v>65</v>
      </c>
      <c r="D491" t="s">
        <v>59</v>
      </c>
      <c r="E491" t="s">
        <v>53</v>
      </c>
      <c r="F491" t="s">
        <v>21</v>
      </c>
      <c r="G491">
        <v>2010</v>
      </c>
      <c r="H491">
        <v>1884.5</v>
      </c>
      <c r="I491">
        <v>1405.2</v>
      </c>
      <c r="J491">
        <v>1.3410902362653001</v>
      </c>
    </row>
    <row r="492" spans="2:10" x14ac:dyDescent="0.2">
      <c r="B492" t="str">
        <f t="shared" si="7"/>
        <v>apartmentaverage2_bed_rateMarpole</v>
      </c>
      <c r="C492" t="s">
        <v>65</v>
      </c>
      <c r="D492" t="s">
        <v>59</v>
      </c>
      <c r="E492" t="s">
        <v>53</v>
      </c>
      <c r="F492" t="s">
        <v>23</v>
      </c>
      <c r="G492">
        <v>2010</v>
      </c>
      <c r="H492">
        <v>1196.5</v>
      </c>
      <c r="I492">
        <v>1405.2</v>
      </c>
      <c r="J492">
        <v>0.85148021633931104</v>
      </c>
    </row>
    <row r="493" spans="2:10" x14ac:dyDescent="0.2">
      <c r="B493" t="str">
        <f t="shared" si="7"/>
        <v>apartmentaverage2_bed_rateMount Pleasant/Renfrew Heights</v>
      </c>
      <c r="C493" t="s">
        <v>65</v>
      </c>
      <c r="D493" t="s">
        <v>59</v>
      </c>
      <c r="E493" t="s">
        <v>53</v>
      </c>
      <c r="F493" t="s">
        <v>24</v>
      </c>
      <c r="G493">
        <v>2010</v>
      </c>
      <c r="H493">
        <v>1404.6</v>
      </c>
      <c r="I493">
        <v>1405.2</v>
      </c>
      <c r="J493">
        <v>0.99957301451750602</v>
      </c>
    </row>
    <row r="494" spans="2:10" x14ac:dyDescent="0.2">
      <c r="B494" t="str">
        <f t="shared" si="7"/>
        <v>apartmentaverage2_bed_rateEast Hastings</v>
      </c>
      <c r="C494" t="s">
        <v>65</v>
      </c>
      <c r="D494" t="s">
        <v>59</v>
      </c>
      <c r="E494" t="s">
        <v>53</v>
      </c>
      <c r="F494" t="s">
        <v>25</v>
      </c>
      <c r="G494">
        <v>2010</v>
      </c>
      <c r="H494">
        <v>1314.6</v>
      </c>
      <c r="I494">
        <v>1405.2</v>
      </c>
      <c r="J494">
        <v>0.93552519214346697</v>
      </c>
    </row>
    <row r="495" spans="2:10" x14ac:dyDescent="0.2">
      <c r="B495" t="str">
        <f t="shared" si="7"/>
        <v>apartmentaverage2_bed_rateSoutheast Vancouver</v>
      </c>
      <c r="C495" t="s">
        <v>65</v>
      </c>
      <c r="D495" t="s">
        <v>59</v>
      </c>
      <c r="E495" t="s">
        <v>53</v>
      </c>
      <c r="F495" t="s">
        <v>26</v>
      </c>
      <c r="G495">
        <v>2010</v>
      </c>
      <c r="H495">
        <v>1401.7</v>
      </c>
      <c r="I495">
        <v>1405.2</v>
      </c>
      <c r="J495">
        <v>0.99750925135212098</v>
      </c>
    </row>
    <row r="496" spans="2:10" x14ac:dyDescent="0.2">
      <c r="B496" t="str">
        <f t="shared" si="7"/>
        <v>apartmentaverage2_bed_rateUniversity Endowment Lands</v>
      </c>
      <c r="C496" t="s">
        <v>65</v>
      </c>
      <c r="D496" t="s">
        <v>59</v>
      </c>
      <c r="E496" t="s">
        <v>53</v>
      </c>
      <c r="F496" t="s">
        <v>27</v>
      </c>
      <c r="G496">
        <v>2010</v>
      </c>
      <c r="H496">
        <v>2011</v>
      </c>
      <c r="I496">
        <v>1405.2</v>
      </c>
      <c r="J496">
        <v>1.43111300882437</v>
      </c>
    </row>
    <row r="497" spans="2:10" x14ac:dyDescent="0.2">
      <c r="B497" t="str">
        <f t="shared" si="7"/>
        <v>apartmentaverage2_bed_rateCentral Park/Metrotown</v>
      </c>
      <c r="C497" t="s">
        <v>65</v>
      </c>
      <c r="D497" t="s">
        <v>59</v>
      </c>
      <c r="E497" t="s">
        <v>53</v>
      </c>
      <c r="F497" t="s">
        <v>28</v>
      </c>
      <c r="G497">
        <v>2010</v>
      </c>
      <c r="H497">
        <v>1293.5999999999999</v>
      </c>
      <c r="I497">
        <v>1405.2</v>
      </c>
      <c r="J497">
        <v>0.92058070025619099</v>
      </c>
    </row>
    <row r="498" spans="2:10" x14ac:dyDescent="0.2">
      <c r="B498" t="str">
        <f t="shared" si="7"/>
        <v>apartmentaverage2_bed_rateSoutheast Burnaby</v>
      </c>
      <c r="C498" t="s">
        <v>65</v>
      </c>
      <c r="D498" t="s">
        <v>59</v>
      </c>
      <c r="E498" t="s">
        <v>53</v>
      </c>
      <c r="F498" t="s">
        <v>29</v>
      </c>
      <c r="G498">
        <v>2010</v>
      </c>
      <c r="H498">
        <v>1080</v>
      </c>
      <c r="I498">
        <v>1405.2</v>
      </c>
      <c r="J498">
        <v>0.76857386848847098</v>
      </c>
    </row>
    <row r="499" spans="2:10" x14ac:dyDescent="0.2">
      <c r="B499" t="str">
        <f t="shared" si="7"/>
        <v>apartmentaverage2_bed_rateNorth Burnaby</v>
      </c>
      <c r="C499" t="s">
        <v>65</v>
      </c>
      <c r="D499" t="s">
        <v>59</v>
      </c>
      <c r="E499" t="s">
        <v>53</v>
      </c>
      <c r="F499" t="s">
        <v>31</v>
      </c>
      <c r="G499">
        <v>2010</v>
      </c>
      <c r="H499">
        <v>1311.8</v>
      </c>
      <c r="I499">
        <v>1405.2</v>
      </c>
      <c r="J499">
        <v>0.93353259322516402</v>
      </c>
    </row>
    <row r="500" spans="2:10" x14ac:dyDescent="0.2">
      <c r="B500" t="str">
        <f t="shared" si="7"/>
        <v>apartmentaverage2_bed_rateNew Westminster</v>
      </c>
      <c r="C500" t="s">
        <v>65</v>
      </c>
      <c r="D500" t="s">
        <v>59</v>
      </c>
      <c r="E500" t="s">
        <v>53</v>
      </c>
      <c r="F500" t="s">
        <v>32</v>
      </c>
      <c r="G500">
        <v>2010</v>
      </c>
      <c r="H500">
        <v>1212</v>
      </c>
      <c r="I500">
        <v>1405.2</v>
      </c>
      <c r="J500">
        <v>0.86251067463706199</v>
      </c>
    </row>
    <row r="501" spans="2:10" x14ac:dyDescent="0.2">
      <c r="B501" t="str">
        <f t="shared" si="7"/>
        <v>apartmentaverage2_bed_rateNorth Vancouver CY</v>
      </c>
      <c r="C501" t="s">
        <v>65</v>
      </c>
      <c r="D501" t="s">
        <v>59</v>
      </c>
      <c r="E501" t="s">
        <v>53</v>
      </c>
      <c r="F501" t="s">
        <v>33</v>
      </c>
      <c r="G501">
        <v>2010</v>
      </c>
      <c r="H501">
        <v>1590.5</v>
      </c>
      <c r="I501">
        <v>1405.2</v>
      </c>
      <c r="J501">
        <v>1.13186734984344</v>
      </c>
    </row>
    <row r="502" spans="2:10" x14ac:dyDescent="0.2">
      <c r="B502" t="str">
        <f t="shared" si="7"/>
        <v>apartmentaverage2_bed_rateNorth Vancouver DM</v>
      </c>
      <c r="C502" t="s">
        <v>65</v>
      </c>
      <c r="D502" t="s">
        <v>59</v>
      </c>
      <c r="E502" t="s">
        <v>53</v>
      </c>
      <c r="F502" t="s">
        <v>34</v>
      </c>
      <c r="G502">
        <v>2010</v>
      </c>
      <c r="H502">
        <v>1502.4</v>
      </c>
      <c r="I502">
        <v>1405.2</v>
      </c>
      <c r="J502">
        <v>1.0691716481639599</v>
      </c>
    </row>
    <row r="503" spans="2:10" x14ac:dyDescent="0.2">
      <c r="B503" t="str">
        <f t="shared" si="7"/>
        <v>apartmentaverage2_bed_rateWest Vancouver</v>
      </c>
      <c r="C503" t="s">
        <v>65</v>
      </c>
      <c r="D503" t="s">
        <v>59</v>
      </c>
      <c r="E503" t="s">
        <v>53</v>
      </c>
      <c r="F503" t="s">
        <v>35</v>
      </c>
      <c r="G503">
        <v>2010</v>
      </c>
      <c r="H503">
        <v>2177.4</v>
      </c>
      <c r="I503">
        <v>1405.2</v>
      </c>
      <c r="J503">
        <v>1.5495303159692599</v>
      </c>
    </row>
    <row r="504" spans="2:10" x14ac:dyDescent="0.2">
      <c r="B504" t="str">
        <f t="shared" si="7"/>
        <v>apartmentaverage2_bed_rateRichmond</v>
      </c>
      <c r="C504" t="s">
        <v>65</v>
      </c>
      <c r="D504" t="s">
        <v>59</v>
      </c>
      <c r="E504" t="s">
        <v>53</v>
      </c>
      <c r="F504" t="s">
        <v>36</v>
      </c>
      <c r="G504">
        <v>2010</v>
      </c>
      <c r="H504">
        <v>1271.5999999999999</v>
      </c>
      <c r="I504">
        <v>1405.2</v>
      </c>
      <c r="J504">
        <v>0.904924565898093</v>
      </c>
    </row>
    <row r="505" spans="2:10" x14ac:dyDescent="0.2">
      <c r="B505" t="str">
        <f t="shared" si="7"/>
        <v>apartmentaverage2_bed_rateDelta</v>
      </c>
      <c r="C505" t="s">
        <v>65</v>
      </c>
      <c r="D505" t="s">
        <v>59</v>
      </c>
      <c r="E505" t="s">
        <v>53</v>
      </c>
      <c r="F505" t="s">
        <v>37</v>
      </c>
      <c r="G505">
        <v>2010</v>
      </c>
      <c r="H505">
        <v>1070.5999999999999</v>
      </c>
      <c r="I505">
        <v>1405.2</v>
      </c>
      <c r="J505">
        <v>0.76188442926273803</v>
      </c>
    </row>
    <row r="506" spans="2:10" x14ac:dyDescent="0.2">
      <c r="B506" t="str">
        <f t="shared" si="7"/>
        <v>apartmentaverage2_bed_rateSurrey</v>
      </c>
      <c r="C506" t="s">
        <v>65</v>
      </c>
      <c r="D506" t="s">
        <v>59</v>
      </c>
      <c r="E506" t="s">
        <v>53</v>
      </c>
      <c r="F506" t="s">
        <v>38</v>
      </c>
      <c r="G506">
        <v>2010</v>
      </c>
      <c r="H506">
        <v>991.2</v>
      </c>
      <c r="I506">
        <v>1405.2</v>
      </c>
      <c r="J506">
        <v>0.705380017079419</v>
      </c>
    </row>
    <row r="507" spans="2:10" x14ac:dyDescent="0.2">
      <c r="B507" t="str">
        <f t="shared" si="7"/>
        <v>apartmentaverage2_bed_rateWhite Rock</v>
      </c>
      <c r="C507" t="s">
        <v>65</v>
      </c>
      <c r="D507" t="s">
        <v>59</v>
      </c>
      <c r="E507" t="s">
        <v>53</v>
      </c>
      <c r="F507" t="s">
        <v>39</v>
      </c>
      <c r="G507">
        <v>2010</v>
      </c>
      <c r="H507">
        <v>1123.9000000000001</v>
      </c>
      <c r="I507">
        <v>1405.2</v>
      </c>
      <c r="J507">
        <v>0.79981497295758597</v>
      </c>
    </row>
    <row r="508" spans="2:10" x14ac:dyDescent="0.2">
      <c r="B508" t="str">
        <f t="shared" si="7"/>
        <v>apartmentaverage2_bed_rateLangley City and Langley DM</v>
      </c>
      <c r="C508" t="s">
        <v>65</v>
      </c>
      <c r="D508" t="s">
        <v>59</v>
      </c>
      <c r="E508" t="s">
        <v>53</v>
      </c>
      <c r="F508" t="s">
        <v>40</v>
      </c>
      <c r="G508">
        <v>2010</v>
      </c>
      <c r="H508">
        <v>1106.0999999999999</v>
      </c>
      <c r="I508">
        <v>1405.2</v>
      </c>
      <c r="J508">
        <v>0.78714773697694296</v>
      </c>
    </row>
    <row r="509" spans="2:10" x14ac:dyDescent="0.2">
      <c r="B509" t="str">
        <f t="shared" si="7"/>
        <v>apartmentaverage2_bed_rateTri-Cities</v>
      </c>
      <c r="C509" t="s">
        <v>65</v>
      </c>
      <c r="D509" t="s">
        <v>59</v>
      </c>
      <c r="E509" t="s">
        <v>53</v>
      </c>
      <c r="F509" t="s">
        <v>41</v>
      </c>
      <c r="G509">
        <v>2010</v>
      </c>
      <c r="H509">
        <v>1122.5999999999999</v>
      </c>
      <c r="I509">
        <v>1405.2</v>
      </c>
      <c r="J509">
        <v>0.79888983774551703</v>
      </c>
    </row>
    <row r="510" spans="2:10" x14ac:dyDescent="0.2">
      <c r="B510" t="str">
        <f t="shared" si="7"/>
        <v>apartmentaverage2_bed_rateMaple Ridge/Pitt Meadows</v>
      </c>
      <c r="C510" t="s">
        <v>65</v>
      </c>
      <c r="D510" t="s">
        <v>59</v>
      </c>
      <c r="E510" t="s">
        <v>53</v>
      </c>
      <c r="F510" t="s">
        <v>42</v>
      </c>
      <c r="G510">
        <v>2010</v>
      </c>
      <c r="H510">
        <v>973.6</v>
      </c>
      <c r="I510">
        <v>1405.2</v>
      </c>
      <c r="J510">
        <v>0.69285510959294005</v>
      </c>
    </row>
    <row r="511" spans="2:10" x14ac:dyDescent="0.2">
      <c r="B511" t="str">
        <f t="shared" si="7"/>
        <v>apartmentaverage2_bed_rateVancouver</v>
      </c>
      <c r="C511" t="s">
        <v>65</v>
      </c>
      <c r="D511" t="s">
        <v>59</v>
      </c>
      <c r="E511" t="s">
        <v>53</v>
      </c>
      <c r="F511" t="s">
        <v>43</v>
      </c>
      <c r="G511">
        <v>2010</v>
      </c>
      <c r="H511">
        <v>1405.2</v>
      </c>
      <c r="I511">
        <v>1405.2</v>
      </c>
      <c r="J511">
        <v>1</v>
      </c>
    </row>
    <row r="512" spans="2:10" x14ac:dyDescent="0.2">
      <c r="B512" t="str">
        <f t="shared" si="7"/>
        <v>apartmentaverage2_bed_rateNorth Vancouver City</v>
      </c>
      <c r="C512" t="s">
        <v>65</v>
      </c>
      <c r="D512" t="s">
        <v>59</v>
      </c>
      <c r="E512" t="s">
        <v>53</v>
      </c>
      <c r="F512" t="s">
        <v>60</v>
      </c>
      <c r="G512">
        <v>2010</v>
      </c>
      <c r="H512">
        <v>1237</v>
      </c>
      <c r="I512">
        <v>1405.2</v>
      </c>
      <c r="J512">
        <v>0.88030173640762899</v>
      </c>
    </row>
    <row r="513" spans="2:10" x14ac:dyDescent="0.2">
      <c r="B513" t="str">
        <f t="shared" si="7"/>
        <v>apartmentaverage3+_bed_rateWest End/Stanley Park</v>
      </c>
      <c r="C513" t="s">
        <v>65</v>
      </c>
      <c r="D513" t="s">
        <v>59</v>
      </c>
      <c r="E513" t="s">
        <v>55</v>
      </c>
      <c r="F513" t="s">
        <v>12</v>
      </c>
      <c r="G513">
        <v>2010</v>
      </c>
      <c r="H513">
        <v>3070.9</v>
      </c>
      <c r="I513">
        <v>1643.4</v>
      </c>
      <c r="J513">
        <v>1.8686260192284301</v>
      </c>
    </row>
    <row r="514" spans="2:10" x14ac:dyDescent="0.2">
      <c r="B514" t="str">
        <f t="shared" si="7"/>
        <v>apartmentaverage3+_bed_rateEnglish Bay</v>
      </c>
      <c r="C514" t="s">
        <v>65</v>
      </c>
      <c r="D514" t="s">
        <v>59</v>
      </c>
      <c r="E514" t="s">
        <v>55</v>
      </c>
      <c r="F514" t="s">
        <v>16</v>
      </c>
      <c r="G514">
        <v>2010</v>
      </c>
      <c r="H514">
        <v>2681.25</v>
      </c>
      <c r="I514">
        <v>1643.4</v>
      </c>
      <c r="J514">
        <v>1.6315261044176701</v>
      </c>
    </row>
    <row r="515" spans="2:10" x14ac:dyDescent="0.2">
      <c r="B515" t="str">
        <f t="shared" si="7"/>
        <v>apartmentaverage3+_bed_rateDowntown</v>
      </c>
      <c r="C515" t="s">
        <v>65</v>
      </c>
      <c r="D515" t="s">
        <v>59</v>
      </c>
      <c r="E515" t="s">
        <v>55</v>
      </c>
      <c r="F515" t="s">
        <v>17</v>
      </c>
      <c r="G515">
        <v>2010</v>
      </c>
      <c r="H515">
        <v>2855.8888888888901</v>
      </c>
      <c r="I515">
        <v>1643.4</v>
      </c>
      <c r="J515">
        <v>1.73779292253188</v>
      </c>
    </row>
    <row r="516" spans="2:10" x14ac:dyDescent="0.2">
      <c r="B516" t="str">
        <f t="shared" si="7"/>
        <v>apartmentaverage3+_bed_rateSouth Granville/Oak</v>
      </c>
      <c r="C516" t="s">
        <v>65</v>
      </c>
      <c r="D516" t="s">
        <v>59</v>
      </c>
      <c r="E516" t="s">
        <v>55</v>
      </c>
      <c r="F516" t="s">
        <v>19</v>
      </c>
      <c r="G516">
        <v>2010</v>
      </c>
      <c r="H516">
        <v>2128.3000000000002</v>
      </c>
      <c r="I516">
        <v>1643.4</v>
      </c>
      <c r="J516">
        <v>1.29505902397469</v>
      </c>
    </row>
    <row r="517" spans="2:10" x14ac:dyDescent="0.2">
      <c r="B517" t="str">
        <f t="shared" ref="B517:B580" si="8">C517&amp;D517&amp;E517&amp;F517</f>
        <v>apartmentaverage3+_bed_rateKitsilano/Point Grey</v>
      </c>
      <c r="C517" t="s">
        <v>65</v>
      </c>
      <c r="D517" t="s">
        <v>59</v>
      </c>
      <c r="E517" t="s">
        <v>55</v>
      </c>
      <c r="F517" t="s">
        <v>20</v>
      </c>
      <c r="G517">
        <v>2010</v>
      </c>
      <c r="H517">
        <v>2507.75</v>
      </c>
      <c r="I517">
        <v>1643.4</v>
      </c>
      <c r="J517">
        <v>1.52595229402458</v>
      </c>
    </row>
    <row r="518" spans="2:10" x14ac:dyDescent="0.2">
      <c r="B518" t="str">
        <f t="shared" si="8"/>
        <v>apartmentaverage3+_bed_rateWestside/Kerrisdale</v>
      </c>
      <c r="C518" t="s">
        <v>65</v>
      </c>
      <c r="D518" t="s">
        <v>59</v>
      </c>
      <c r="E518" t="s">
        <v>55</v>
      </c>
      <c r="F518" t="s">
        <v>21</v>
      </c>
      <c r="G518">
        <v>2010</v>
      </c>
      <c r="H518">
        <v>2631.3</v>
      </c>
      <c r="I518">
        <v>1643.4</v>
      </c>
      <c r="J518">
        <v>1.6011317999269801</v>
      </c>
    </row>
    <row r="519" spans="2:10" x14ac:dyDescent="0.2">
      <c r="B519" t="str">
        <f t="shared" si="8"/>
        <v>apartmentaverage3+_bed_rateMarpole</v>
      </c>
      <c r="C519" t="s">
        <v>65</v>
      </c>
      <c r="D519" t="s">
        <v>59</v>
      </c>
      <c r="E519" t="s">
        <v>55</v>
      </c>
      <c r="F519" t="s">
        <v>23</v>
      </c>
      <c r="G519">
        <v>2010</v>
      </c>
      <c r="H519">
        <v>1311.2</v>
      </c>
      <c r="I519">
        <v>1643.4</v>
      </c>
      <c r="J519">
        <v>0.79785809906291805</v>
      </c>
    </row>
    <row r="520" spans="2:10" x14ac:dyDescent="0.2">
      <c r="B520" t="str">
        <f t="shared" si="8"/>
        <v>apartmentaverage3+_bed_rateMount Pleasant/Renfrew Heights</v>
      </c>
      <c r="C520" t="s">
        <v>65</v>
      </c>
      <c r="D520" t="s">
        <v>59</v>
      </c>
      <c r="E520" t="s">
        <v>55</v>
      </c>
      <c r="F520" t="s">
        <v>24</v>
      </c>
      <c r="G520">
        <v>2010</v>
      </c>
      <c r="H520">
        <v>1526.125</v>
      </c>
      <c r="I520">
        <v>1643.4</v>
      </c>
      <c r="J520">
        <v>0.92863879761470103</v>
      </c>
    </row>
    <row r="521" spans="2:10" x14ac:dyDescent="0.2">
      <c r="B521" t="str">
        <f t="shared" si="8"/>
        <v>apartmentaverage3+_bed_rateEast Hastings</v>
      </c>
      <c r="C521" t="s">
        <v>65</v>
      </c>
      <c r="D521" t="s">
        <v>59</v>
      </c>
      <c r="E521" t="s">
        <v>55</v>
      </c>
      <c r="F521" t="s">
        <v>25</v>
      </c>
      <c r="G521">
        <v>2010</v>
      </c>
      <c r="H521">
        <v>1353.9</v>
      </c>
      <c r="I521">
        <v>1643.4</v>
      </c>
      <c r="J521">
        <v>0.82384081781672103</v>
      </c>
    </row>
    <row r="522" spans="2:10" x14ac:dyDescent="0.2">
      <c r="B522" t="str">
        <f t="shared" si="8"/>
        <v>apartmentaverage3+_bed_rateSoutheast Vancouver</v>
      </c>
      <c r="C522" t="s">
        <v>65</v>
      </c>
      <c r="D522" t="s">
        <v>59</v>
      </c>
      <c r="E522" t="s">
        <v>55</v>
      </c>
      <c r="F522" t="s">
        <v>26</v>
      </c>
      <c r="G522">
        <v>2010</v>
      </c>
      <c r="H522">
        <v>1320.9</v>
      </c>
      <c r="I522">
        <v>1643.4</v>
      </c>
      <c r="J522">
        <v>0.80376049653158099</v>
      </c>
    </row>
    <row r="523" spans="2:10" x14ac:dyDescent="0.2">
      <c r="B523" t="str">
        <f t="shared" si="8"/>
        <v>apartmentaverage3+_bed_rateUniversity Endowment Lands</v>
      </c>
      <c r="C523" t="s">
        <v>65</v>
      </c>
      <c r="D523" t="s">
        <v>59</v>
      </c>
      <c r="E523" t="s">
        <v>55</v>
      </c>
      <c r="F523" t="s">
        <v>27</v>
      </c>
      <c r="G523">
        <v>2010</v>
      </c>
      <c r="H523">
        <v>2446.3000000000002</v>
      </c>
      <c r="I523">
        <v>1643.4</v>
      </c>
      <c r="J523">
        <v>1.48856030181331</v>
      </c>
    </row>
    <row r="524" spans="2:10" x14ac:dyDescent="0.2">
      <c r="B524" t="str">
        <f t="shared" si="8"/>
        <v>apartmentaverage3+_bed_rateCentral Park/Metrotown</v>
      </c>
      <c r="C524" t="s">
        <v>65</v>
      </c>
      <c r="D524" t="s">
        <v>59</v>
      </c>
      <c r="E524" t="s">
        <v>55</v>
      </c>
      <c r="F524" t="s">
        <v>28</v>
      </c>
      <c r="G524">
        <v>2010</v>
      </c>
      <c r="H524">
        <v>1649.3</v>
      </c>
      <c r="I524">
        <v>1643.4</v>
      </c>
      <c r="J524">
        <v>1.0035901180479501</v>
      </c>
    </row>
    <row r="525" spans="2:10" x14ac:dyDescent="0.2">
      <c r="B525" t="str">
        <f t="shared" si="8"/>
        <v>apartmentaverage3+_bed_rateSoutheast Burnaby</v>
      </c>
      <c r="C525" t="s">
        <v>65</v>
      </c>
      <c r="D525" t="s">
        <v>59</v>
      </c>
      <c r="E525" t="s">
        <v>55</v>
      </c>
      <c r="F525" t="s">
        <v>29</v>
      </c>
      <c r="G525">
        <v>2010</v>
      </c>
      <c r="H525">
        <v>1214.7</v>
      </c>
      <c r="I525">
        <v>1643.4</v>
      </c>
      <c r="J525">
        <v>0.73913837166849194</v>
      </c>
    </row>
    <row r="526" spans="2:10" x14ac:dyDescent="0.2">
      <c r="B526" t="str">
        <f t="shared" si="8"/>
        <v>apartmentaverage3+_bed_rateNorth Burnaby</v>
      </c>
      <c r="C526" t="s">
        <v>65</v>
      </c>
      <c r="D526" t="s">
        <v>59</v>
      </c>
      <c r="E526" t="s">
        <v>55</v>
      </c>
      <c r="F526" t="s">
        <v>31</v>
      </c>
      <c r="G526">
        <v>2010</v>
      </c>
      <c r="H526">
        <v>1550.1</v>
      </c>
      <c r="I526">
        <v>1643.4</v>
      </c>
      <c r="J526">
        <v>0.943227455275648</v>
      </c>
    </row>
    <row r="527" spans="2:10" x14ac:dyDescent="0.2">
      <c r="B527" t="str">
        <f t="shared" si="8"/>
        <v>apartmentaverage3+_bed_rateNew Westminster</v>
      </c>
      <c r="C527" t="s">
        <v>65</v>
      </c>
      <c r="D527" t="s">
        <v>59</v>
      </c>
      <c r="E527" t="s">
        <v>55</v>
      </c>
      <c r="F527" t="s">
        <v>32</v>
      </c>
      <c r="G527">
        <v>2010</v>
      </c>
      <c r="H527">
        <v>1507.6</v>
      </c>
      <c r="I527">
        <v>1643.4</v>
      </c>
      <c r="J527">
        <v>0.91736643543872498</v>
      </c>
    </row>
    <row r="528" spans="2:10" x14ac:dyDescent="0.2">
      <c r="B528" t="str">
        <f t="shared" si="8"/>
        <v>apartmentaverage3+_bed_rateNorth Vancouver CY</v>
      </c>
      <c r="C528" t="s">
        <v>65</v>
      </c>
      <c r="D528" t="s">
        <v>59</v>
      </c>
      <c r="E528" t="s">
        <v>55</v>
      </c>
      <c r="F528" t="s">
        <v>33</v>
      </c>
      <c r="G528">
        <v>2010</v>
      </c>
      <c r="H528">
        <v>2188</v>
      </c>
      <c r="I528">
        <v>1643.4</v>
      </c>
      <c r="J528">
        <v>1.33138615066326</v>
      </c>
    </row>
    <row r="529" spans="2:10" x14ac:dyDescent="0.2">
      <c r="B529" t="str">
        <f t="shared" si="8"/>
        <v>apartmentaverage3+_bed_rateNorth Vancouver DM</v>
      </c>
      <c r="C529" t="s">
        <v>65</v>
      </c>
      <c r="D529" t="s">
        <v>59</v>
      </c>
      <c r="E529" t="s">
        <v>55</v>
      </c>
      <c r="F529" t="s">
        <v>34</v>
      </c>
      <c r="G529">
        <v>2010</v>
      </c>
      <c r="H529">
        <v>1572.9</v>
      </c>
      <c r="I529">
        <v>1643.4</v>
      </c>
      <c r="J529">
        <v>0.95710113179992695</v>
      </c>
    </row>
    <row r="530" spans="2:10" x14ac:dyDescent="0.2">
      <c r="B530" t="str">
        <f t="shared" si="8"/>
        <v>apartmentaverage3+_bed_rateWest Vancouver</v>
      </c>
      <c r="C530" t="s">
        <v>65</v>
      </c>
      <c r="D530" t="s">
        <v>59</v>
      </c>
      <c r="E530" t="s">
        <v>55</v>
      </c>
      <c r="F530" t="s">
        <v>35</v>
      </c>
      <c r="G530">
        <v>2010</v>
      </c>
      <c r="H530">
        <v>3290.4</v>
      </c>
      <c r="I530">
        <v>1643.4</v>
      </c>
      <c r="J530">
        <v>2.00219058050383</v>
      </c>
    </row>
    <row r="531" spans="2:10" x14ac:dyDescent="0.2">
      <c r="B531" t="str">
        <f t="shared" si="8"/>
        <v>apartmentaverage3+_bed_rateRichmond</v>
      </c>
      <c r="C531" t="s">
        <v>65</v>
      </c>
      <c r="D531" t="s">
        <v>59</v>
      </c>
      <c r="E531" t="s">
        <v>55</v>
      </c>
      <c r="F531" t="s">
        <v>36</v>
      </c>
      <c r="G531">
        <v>2010</v>
      </c>
      <c r="H531">
        <v>1517.9</v>
      </c>
      <c r="I531">
        <v>1643.4</v>
      </c>
      <c r="J531">
        <v>0.92363392965802604</v>
      </c>
    </row>
    <row r="532" spans="2:10" x14ac:dyDescent="0.2">
      <c r="B532" t="str">
        <f t="shared" si="8"/>
        <v>apartmentaverage3+_bed_rateDelta</v>
      </c>
      <c r="C532" t="s">
        <v>65</v>
      </c>
      <c r="D532" t="s">
        <v>59</v>
      </c>
      <c r="E532" t="s">
        <v>55</v>
      </c>
      <c r="F532" t="s">
        <v>37</v>
      </c>
      <c r="G532">
        <v>2010</v>
      </c>
      <c r="H532">
        <v>1121.7142857142901</v>
      </c>
      <c r="I532">
        <v>1643.4</v>
      </c>
      <c r="J532">
        <v>0.682557068099237</v>
      </c>
    </row>
    <row r="533" spans="2:10" x14ac:dyDescent="0.2">
      <c r="B533" t="str">
        <f t="shared" si="8"/>
        <v>apartmentaverage3+_bed_rateSurrey</v>
      </c>
      <c r="C533" t="s">
        <v>65</v>
      </c>
      <c r="D533" t="s">
        <v>59</v>
      </c>
      <c r="E533" t="s">
        <v>55</v>
      </c>
      <c r="F533" t="s">
        <v>38</v>
      </c>
      <c r="G533">
        <v>2010</v>
      </c>
      <c r="H533">
        <v>1129.9000000000001</v>
      </c>
      <c r="I533">
        <v>1643.4</v>
      </c>
      <c r="J533">
        <v>0.68753803091152499</v>
      </c>
    </row>
    <row r="534" spans="2:10" x14ac:dyDescent="0.2">
      <c r="B534" t="str">
        <f t="shared" si="8"/>
        <v>apartmentaverage3+_bed_rateWhite Rock</v>
      </c>
      <c r="C534" t="s">
        <v>65</v>
      </c>
      <c r="D534" t="s">
        <v>59</v>
      </c>
      <c r="E534" t="s">
        <v>55</v>
      </c>
      <c r="F534" t="s">
        <v>39</v>
      </c>
      <c r="G534">
        <v>2010</v>
      </c>
      <c r="H534">
        <v>1438.4</v>
      </c>
      <c r="I534">
        <v>1643.4</v>
      </c>
      <c r="J534">
        <v>0.87525861019836904</v>
      </c>
    </row>
    <row r="535" spans="2:10" x14ac:dyDescent="0.2">
      <c r="B535" t="str">
        <f t="shared" si="8"/>
        <v>apartmentaverage3+_bed_rateLangley City and Langley DM</v>
      </c>
      <c r="C535" t="s">
        <v>65</v>
      </c>
      <c r="D535" t="s">
        <v>59</v>
      </c>
      <c r="E535" t="s">
        <v>55</v>
      </c>
      <c r="F535" t="s">
        <v>40</v>
      </c>
      <c r="G535">
        <v>2010</v>
      </c>
      <c r="H535">
        <v>1324.9</v>
      </c>
      <c r="I535">
        <v>1643.4</v>
      </c>
      <c r="J535">
        <v>0.80619447486917395</v>
      </c>
    </row>
    <row r="536" spans="2:10" x14ac:dyDescent="0.2">
      <c r="B536" t="str">
        <f t="shared" si="8"/>
        <v>apartmentaverage3+_bed_rateTri-Cities</v>
      </c>
      <c r="C536" t="s">
        <v>65</v>
      </c>
      <c r="D536" t="s">
        <v>59</v>
      </c>
      <c r="E536" t="s">
        <v>55</v>
      </c>
      <c r="F536" t="s">
        <v>41</v>
      </c>
      <c r="G536">
        <v>2010</v>
      </c>
      <c r="H536">
        <v>1247.5</v>
      </c>
      <c r="I536">
        <v>1643.4</v>
      </c>
      <c r="J536">
        <v>0.75909699403675301</v>
      </c>
    </row>
    <row r="537" spans="2:10" x14ac:dyDescent="0.2">
      <c r="B537" t="str">
        <f t="shared" si="8"/>
        <v>apartmentaverage3+_bed_rateMaple Ridge/Pitt Meadows</v>
      </c>
      <c r="C537" t="s">
        <v>65</v>
      </c>
      <c r="D537" t="s">
        <v>59</v>
      </c>
      <c r="E537" t="s">
        <v>55</v>
      </c>
      <c r="F537" t="s">
        <v>42</v>
      </c>
      <c r="G537">
        <v>2010</v>
      </c>
      <c r="H537">
        <v>1189.7</v>
      </c>
      <c r="I537">
        <v>1643.4</v>
      </c>
      <c r="J537">
        <v>0.72392600705853705</v>
      </c>
    </row>
    <row r="538" spans="2:10" x14ac:dyDescent="0.2">
      <c r="B538" t="str">
        <f t="shared" si="8"/>
        <v>apartmentaverage3+_bed_rateVancouver</v>
      </c>
      <c r="C538" t="s">
        <v>65</v>
      </c>
      <c r="D538" t="s">
        <v>59</v>
      </c>
      <c r="E538" t="s">
        <v>55</v>
      </c>
      <c r="F538" t="s">
        <v>43</v>
      </c>
      <c r="G538">
        <v>2010</v>
      </c>
      <c r="H538">
        <v>1643.4</v>
      </c>
      <c r="I538">
        <v>1643.4</v>
      </c>
      <c r="J538">
        <v>1</v>
      </c>
    </row>
    <row r="539" spans="2:10" x14ac:dyDescent="0.2">
      <c r="B539" t="str">
        <f t="shared" si="8"/>
        <v>apartmentaverage3+_bed_rateNorth Vancouver City</v>
      </c>
      <c r="C539" t="s">
        <v>65</v>
      </c>
      <c r="D539" t="s">
        <v>59</v>
      </c>
      <c r="E539" t="s">
        <v>55</v>
      </c>
      <c r="F539" t="s">
        <v>60</v>
      </c>
      <c r="G539">
        <v>2010</v>
      </c>
      <c r="H539">
        <v>1489</v>
      </c>
      <c r="I539">
        <v>1643.4</v>
      </c>
      <c r="J539">
        <v>0.90604843616891795</v>
      </c>
    </row>
    <row r="540" spans="2:10" x14ac:dyDescent="0.2">
      <c r="B540" t="str">
        <f t="shared" si="8"/>
        <v>apartmentmedianbachelor_rateWest End/Stanley Park</v>
      </c>
      <c r="C540" t="s">
        <v>65</v>
      </c>
      <c r="D540" t="s">
        <v>61</v>
      </c>
      <c r="E540" t="s">
        <v>49</v>
      </c>
      <c r="F540" t="s">
        <v>12</v>
      </c>
      <c r="G540">
        <v>2010</v>
      </c>
      <c r="H540">
        <v>1003.5</v>
      </c>
      <c r="I540">
        <v>944</v>
      </c>
      <c r="J540">
        <v>1.0630296610169501</v>
      </c>
    </row>
    <row r="541" spans="2:10" x14ac:dyDescent="0.2">
      <c r="B541" t="str">
        <f t="shared" si="8"/>
        <v>apartmentmedianbachelor_rateEnglish Bay</v>
      </c>
      <c r="C541" t="s">
        <v>65</v>
      </c>
      <c r="D541" t="s">
        <v>61</v>
      </c>
      <c r="E541" t="s">
        <v>49</v>
      </c>
      <c r="F541" t="s">
        <v>16</v>
      </c>
      <c r="G541">
        <v>2010</v>
      </c>
      <c r="H541">
        <v>1027.9000000000001</v>
      </c>
      <c r="I541">
        <v>944</v>
      </c>
      <c r="J541">
        <v>1.08887711864407</v>
      </c>
    </row>
    <row r="542" spans="2:10" x14ac:dyDescent="0.2">
      <c r="B542" t="str">
        <f t="shared" si="8"/>
        <v>apartmentmedianbachelor_rateDowntown</v>
      </c>
      <c r="C542" t="s">
        <v>65</v>
      </c>
      <c r="D542" t="s">
        <v>61</v>
      </c>
      <c r="E542" t="s">
        <v>49</v>
      </c>
      <c r="F542" t="s">
        <v>17</v>
      </c>
      <c r="G542">
        <v>2010</v>
      </c>
      <c r="H542">
        <v>1061.9000000000001</v>
      </c>
      <c r="I542">
        <v>944</v>
      </c>
      <c r="J542">
        <v>1.1248940677966099</v>
      </c>
    </row>
    <row r="543" spans="2:10" x14ac:dyDescent="0.2">
      <c r="B543" t="str">
        <f t="shared" si="8"/>
        <v>apartmentmedianbachelor_rateSouth Granville/Oak</v>
      </c>
      <c r="C543" t="s">
        <v>65</v>
      </c>
      <c r="D543" t="s">
        <v>61</v>
      </c>
      <c r="E543" t="s">
        <v>49</v>
      </c>
      <c r="F543" t="s">
        <v>19</v>
      </c>
      <c r="G543">
        <v>2010</v>
      </c>
      <c r="H543">
        <v>962.6</v>
      </c>
      <c r="I543">
        <v>944</v>
      </c>
      <c r="J543">
        <v>1.0197033898305099</v>
      </c>
    </row>
    <row r="544" spans="2:10" x14ac:dyDescent="0.2">
      <c r="B544" t="str">
        <f t="shared" si="8"/>
        <v>apartmentmedianbachelor_rateKitsilano/Point Grey</v>
      </c>
      <c r="C544" t="s">
        <v>65</v>
      </c>
      <c r="D544" t="s">
        <v>61</v>
      </c>
      <c r="E544" t="s">
        <v>49</v>
      </c>
      <c r="F544" t="s">
        <v>20</v>
      </c>
      <c r="G544">
        <v>2010</v>
      </c>
      <c r="H544">
        <v>983.3</v>
      </c>
      <c r="I544">
        <v>944</v>
      </c>
      <c r="J544">
        <v>1.0416313559321999</v>
      </c>
    </row>
    <row r="545" spans="2:10" x14ac:dyDescent="0.2">
      <c r="B545" t="str">
        <f t="shared" si="8"/>
        <v>apartmentmedianbachelor_rateWestside/Kerrisdale</v>
      </c>
      <c r="C545" t="s">
        <v>65</v>
      </c>
      <c r="D545" t="s">
        <v>61</v>
      </c>
      <c r="E545" t="s">
        <v>49</v>
      </c>
      <c r="F545" t="s">
        <v>21</v>
      </c>
      <c r="G545">
        <v>2010</v>
      </c>
      <c r="H545">
        <v>921.8</v>
      </c>
      <c r="I545">
        <v>944</v>
      </c>
      <c r="J545">
        <v>0.97648305084745701</v>
      </c>
    </row>
    <row r="546" spans="2:10" x14ac:dyDescent="0.2">
      <c r="B546" t="str">
        <f t="shared" si="8"/>
        <v>apartmentmedianbachelor_rateMarpole</v>
      </c>
      <c r="C546" t="s">
        <v>65</v>
      </c>
      <c r="D546" t="s">
        <v>61</v>
      </c>
      <c r="E546" t="s">
        <v>49</v>
      </c>
      <c r="F546" t="s">
        <v>23</v>
      </c>
      <c r="G546">
        <v>2010</v>
      </c>
      <c r="H546">
        <v>779.8</v>
      </c>
      <c r="I546">
        <v>944</v>
      </c>
      <c r="J546">
        <v>0.82605932203389798</v>
      </c>
    </row>
    <row r="547" spans="2:10" x14ac:dyDescent="0.2">
      <c r="B547" t="str">
        <f t="shared" si="8"/>
        <v>apartmentmedianbachelor_rateMount Pleasant/Renfrew Heights</v>
      </c>
      <c r="C547" t="s">
        <v>65</v>
      </c>
      <c r="D547" t="s">
        <v>61</v>
      </c>
      <c r="E547" t="s">
        <v>49</v>
      </c>
      <c r="F547" t="s">
        <v>24</v>
      </c>
      <c r="G547">
        <v>2010</v>
      </c>
      <c r="H547">
        <v>916.5</v>
      </c>
      <c r="I547">
        <v>944</v>
      </c>
      <c r="J547">
        <v>0.97086864406779705</v>
      </c>
    </row>
    <row r="548" spans="2:10" x14ac:dyDescent="0.2">
      <c r="B548" t="str">
        <f t="shared" si="8"/>
        <v>apartmentmedianbachelor_rateEast Hastings</v>
      </c>
      <c r="C548" t="s">
        <v>65</v>
      </c>
      <c r="D548" t="s">
        <v>61</v>
      </c>
      <c r="E548" t="s">
        <v>49</v>
      </c>
      <c r="F548" t="s">
        <v>25</v>
      </c>
      <c r="G548">
        <v>2010</v>
      </c>
      <c r="H548">
        <v>885.1</v>
      </c>
      <c r="I548">
        <v>944</v>
      </c>
      <c r="J548">
        <v>0.93760593220338995</v>
      </c>
    </row>
    <row r="549" spans="2:10" x14ac:dyDescent="0.2">
      <c r="B549" t="str">
        <f t="shared" si="8"/>
        <v>apartmentmedianbachelor_rateSoutheast Vancouver</v>
      </c>
      <c r="C549" t="s">
        <v>65</v>
      </c>
      <c r="D549" t="s">
        <v>61</v>
      </c>
      <c r="E549" t="s">
        <v>49</v>
      </c>
      <c r="F549" t="s">
        <v>26</v>
      </c>
      <c r="G549">
        <v>2010</v>
      </c>
      <c r="H549">
        <v>913</v>
      </c>
      <c r="I549">
        <v>944</v>
      </c>
      <c r="J549">
        <v>0.96716101694915302</v>
      </c>
    </row>
    <row r="550" spans="2:10" x14ac:dyDescent="0.2">
      <c r="B550" t="str">
        <f t="shared" si="8"/>
        <v>apartmentmedianbachelor_rateUniversity Endowment Lands</v>
      </c>
      <c r="C550" t="s">
        <v>65</v>
      </c>
      <c r="D550" t="s">
        <v>61</v>
      </c>
      <c r="E550" t="s">
        <v>49</v>
      </c>
      <c r="F550" t="s">
        <v>27</v>
      </c>
      <c r="G550">
        <v>2010</v>
      </c>
      <c r="H550">
        <v>1232.5</v>
      </c>
      <c r="I550">
        <v>944</v>
      </c>
      <c r="J550">
        <v>1.30561440677966</v>
      </c>
    </row>
    <row r="551" spans="2:10" x14ac:dyDescent="0.2">
      <c r="B551" t="str">
        <f t="shared" si="8"/>
        <v>apartmentmedianbachelor_rateCentral Park/Metrotown</v>
      </c>
      <c r="C551" t="s">
        <v>65</v>
      </c>
      <c r="D551" t="s">
        <v>61</v>
      </c>
      <c r="E551" t="s">
        <v>49</v>
      </c>
      <c r="F551" t="s">
        <v>28</v>
      </c>
      <c r="G551">
        <v>2010</v>
      </c>
      <c r="H551">
        <v>833.5</v>
      </c>
      <c r="I551">
        <v>944</v>
      </c>
      <c r="J551">
        <v>0.88294491525423702</v>
      </c>
    </row>
    <row r="552" spans="2:10" x14ac:dyDescent="0.2">
      <c r="B552" t="str">
        <f t="shared" si="8"/>
        <v>apartmentmedianbachelor_rateSoutheast Burnaby</v>
      </c>
      <c r="C552" t="s">
        <v>65</v>
      </c>
      <c r="D552" t="s">
        <v>61</v>
      </c>
      <c r="E552" t="s">
        <v>49</v>
      </c>
      <c r="F552" t="s">
        <v>29</v>
      </c>
      <c r="G552">
        <v>2010</v>
      </c>
      <c r="H552">
        <v>736.8</v>
      </c>
      <c r="I552">
        <v>944</v>
      </c>
      <c r="J552">
        <v>0.78050847457627104</v>
      </c>
    </row>
    <row r="553" spans="2:10" x14ac:dyDescent="0.2">
      <c r="B553" t="str">
        <f t="shared" si="8"/>
        <v>apartmentmedianbachelor_rateNorth Burnaby</v>
      </c>
      <c r="C553" t="s">
        <v>65</v>
      </c>
      <c r="D553" t="s">
        <v>61</v>
      </c>
      <c r="E553" t="s">
        <v>49</v>
      </c>
      <c r="F553" t="s">
        <v>31</v>
      </c>
      <c r="G553">
        <v>2010</v>
      </c>
      <c r="H553">
        <v>752.5</v>
      </c>
      <c r="I553">
        <v>944</v>
      </c>
      <c r="J553">
        <v>0.79713983050847503</v>
      </c>
    </row>
    <row r="554" spans="2:10" x14ac:dyDescent="0.2">
      <c r="B554" t="str">
        <f t="shared" si="8"/>
        <v>apartmentmedianbachelor_rateNew Westminster</v>
      </c>
      <c r="C554" t="s">
        <v>65</v>
      </c>
      <c r="D554" t="s">
        <v>61</v>
      </c>
      <c r="E554" t="s">
        <v>49</v>
      </c>
      <c r="F554" t="s">
        <v>32</v>
      </c>
      <c r="G554">
        <v>2010</v>
      </c>
      <c r="H554">
        <v>749.9</v>
      </c>
      <c r="I554">
        <v>944</v>
      </c>
      <c r="J554">
        <v>0.79438559322033897</v>
      </c>
    </row>
    <row r="555" spans="2:10" x14ac:dyDescent="0.2">
      <c r="B555" t="str">
        <f t="shared" si="8"/>
        <v>apartmentmedianbachelor_rateNorth Vancouver CY</v>
      </c>
      <c r="C555" t="s">
        <v>65</v>
      </c>
      <c r="D555" t="s">
        <v>61</v>
      </c>
      <c r="E555" t="s">
        <v>49</v>
      </c>
      <c r="F555" t="s">
        <v>33</v>
      </c>
      <c r="G555">
        <v>2010</v>
      </c>
      <c r="H555">
        <v>1036.5</v>
      </c>
      <c r="I555">
        <v>944</v>
      </c>
      <c r="J555">
        <v>1.0979872881355901</v>
      </c>
    </row>
    <row r="556" spans="2:10" x14ac:dyDescent="0.2">
      <c r="B556" t="str">
        <f t="shared" si="8"/>
        <v>apartmentmedianbachelor_rateNorth Vancouver DM</v>
      </c>
      <c r="C556" t="s">
        <v>65</v>
      </c>
      <c r="D556" t="s">
        <v>61</v>
      </c>
      <c r="E556" t="s">
        <v>49</v>
      </c>
      <c r="F556" t="s">
        <v>34</v>
      </c>
      <c r="G556">
        <v>2010</v>
      </c>
      <c r="H556">
        <v>981.1</v>
      </c>
      <c r="I556">
        <v>944</v>
      </c>
      <c r="J556">
        <v>1.03930084745763</v>
      </c>
    </row>
    <row r="557" spans="2:10" x14ac:dyDescent="0.2">
      <c r="B557" t="str">
        <f t="shared" si="8"/>
        <v>apartmentmedianbachelor_rateWest Vancouver</v>
      </c>
      <c r="C557" t="s">
        <v>65</v>
      </c>
      <c r="D557" t="s">
        <v>61</v>
      </c>
      <c r="E557" t="s">
        <v>49</v>
      </c>
      <c r="F557" t="s">
        <v>35</v>
      </c>
      <c r="G557">
        <v>2010</v>
      </c>
      <c r="H557">
        <v>1093.8</v>
      </c>
      <c r="I557">
        <v>944</v>
      </c>
      <c r="J557">
        <v>1.15868644067797</v>
      </c>
    </row>
    <row r="558" spans="2:10" x14ac:dyDescent="0.2">
      <c r="B558" t="str">
        <f t="shared" si="8"/>
        <v>apartmentmedianbachelor_rateRichmond</v>
      </c>
      <c r="C558" t="s">
        <v>65</v>
      </c>
      <c r="D558" t="s">
        <v>61</v>
      </c>
      <c r="E558" t="s">
        <v>49</v>
      </c>
      <c r="F558" t="s">
        <v>36</v>
      </c>
      <c r="G558">
        <v>2010</v>
      </c>
      <c r="H558">
        <v>877.2</v>
      </c>
      <c r="I558">
        <v>944</v>
      </c>
      <c r="J558">
        <v>0.92923728813559303</v>
      </c>
    </row>
    <row r="559" spans="2:10" x14ac:dyDescent="0.2">
      <c r="B559" t="str">
        <f t="shared" si="8"/>
        <v>apartmentmedianbachelor_rateDelta</v>
      </c>
      <c r="C559" t="s">
        <v>65</v>
      </c>
      <c r="D559" t="s">
        <v>61</v>
      </c>
      <c r="E559" t="s">
        <v>49</v>
      </c>
      <c r="F559" t="s">
        <v>37</v>
      </c>
      <c r="G559">
        <v>2010</v>
      </c>
      <c r="H559">
        <v>675</v>
      </c>
      <c r="I559">
        <v>944</v>
      </c>
      <c r="J559">
        <v>0.71504237288135597</v>
      </c>
    </row>
    <row r="560" spans="2:10" x14ac:dyDescent="0.2">
      <c r="B560" t="str">
        <f t="shared" si="8"/>
        <v>apartmentmedianbachelor_rateSurrey</v>
      </c>
      <c r="C560" t="s">
        <v>65</v>
      </c>
      <c r="D560" t="s">
        <v>61</v>
      </c>
      <c r="E560" t="s">
        <v>49</v>
      </c>
      <c r="F560" t="s">
        <v>38</v>
      </c>
      <c r="G560">
        <v>2010</v>
      </c>
      <c r="H560">
        <v>728.3</v>
      </c>
      <c r="I560">
        <v>944</v>
      </c>
      <c r="J560">
        <v>0.771504237288136</v>
      </c>
    </row>
    <row r="561" spans="2:10" x14ac:dyDescent="0.2">
      <c r="B561" t="str">
        <f t="shared" si="8"/>
        <v>apartmentmedianbachelor_rateWhite Rock</v>
      </c>
      <c r="C561" t="s">
        <v>65</v>
      </c>
      <c r="D561" t="s">
        <v>61</v>
      </c>
      <c r="E561" t="s">
        <v>49</v>
      </c>
      <c r="F561" t="s">
        <v>39</v>
      </c>
      <c r="G561">
        <v>2010</v>
      </c>
      <c r="H561">
        <v>767.9</v>
      </c>
      <c r="I561">
        <v>944</v>
      </c>
      <c r="J561">
        <v>0.81345338983050797</v>
      </c>
    </row>
    <row r="562" spans="2:10" x14ac:dyDescent="0.2">
      <c r="B562" t="str">
        <f t="shared" si="8"/>
        <v>apartmentmedianbachelor_rateLangley City and Langley DM</v>
      </c>
      <c r="C562" t="s">
        <v>65</v>
      </c>
      <c r="D562" t="s">
        <v>61</v>
      </c>
      <c r="E562" t="s">
        <v>49</v>
      </c>
      <c r="F562" t="s">
        <v>40</v>
      </c>
      <c r="G562">
        <v>2010</v>
      </c>
      <c r="H562">
        <v>699</v>
      </c>
      <c r="I562">
        <v>944</v>
      </c>
      <c r="J562">
        <v>0.740466101694915</v>
      </c>
    </row>
    <row r="563" spans="2:10" x14ac:dyDescent="0.2">
      <c r="B563" t="str">
        <f t="shared" si="8"/>
        <v>apartmentmedianbachelor_rateTri-Cities</v>
      </c>
      <c r="C563" t="s">
        <v>65</v>
      </c>
      <c r="D563" t="s">
        <v>61</v>
      </c>
      <c r="E563" t="s">
        <v>49</v>
      </c>
      <c r="F563" t="s">
        <v>41</v>
      </c>
      <c r="G563">
        <v>2010</v>
      </c>
      <c r="H563">
        <v>738</v>
      </c>
      <c r="I563">
        <v>944</v>
      </c>
      <c r="J563">
        <v>0.78177966101694896</v>
      </c>
    </row>
    <row r="564" spans="2:10" x14ac:dyDescent="0.2">
      <c r="B564" t="str">
        <f t="shared" si="8"/>
        <v>apartmentmedianbachelor_rateMaple Ridge/Pitt Meadows</v>
      </c>
      <c r="C564" t="s">
        <v>65</v>
      </c>
      <c r="D564" t="s">
        <v>61</v>
      </c>
      <c r="E564" t="s">
        <v>49</v>
      </c>
      <c r="F564" t="s">
        <v>42</v>
      </c>
      <c r="G564">
        <v>2010</v>
      </c>
      <c r="H564">
        <v>632.66666666666697</v>
      </c>
      <c r="I564">
        <v>944</v>
      </c>
      <c r="J564">
        <v>0.67019774011299404</v>
      </c>
    </row>
    <row r="565" spans="2:10" x14ac:dyDescent="0.2">
      <c r="B565" t="str">
        <f t="shared" si="8"/>
        <v>apartmentmedianbachelor_rateVancouver</v>
      </c>
      <c r="C565" t="s">
        <v>65</v>
      </c>
      <c r="D565" t="s">
        <v>61</v>
      </c>
      <c r="E565" t="s">
        <v>49</v>
      </c>
      <c r="F565" t="s">
        <v>43</v>
      </c>
      <c r="G565">
        <v>2010</v>
      </c>
      <c r="H565">
        <v>944</v>
      </c>
      <c r="I565">
        <v>944</v>
      </c>
      <c r="J565">
        <v>1</v>
      </c>
    </row>
    <row r="566" spans="2:10" x14ac:dyDescent="0.2">
      <c r="B566" t="str">
        <f t="shared" si="8"/>
        <v>apartmentmedianbachelor_rateNorth Vancouver City</v>
      </c>
      <c r="C566" t="s">
        <v>65</v>
      </c>
      <c r="D566" t="s">
        <v>61</v>
      </c>
      <c r="E566" t="s">
        <v>49</v>
      </c>
      <c r="F566" t="s">
        <v>60</v>
      </c>
      <c r="G566">
        <v>2010</v>
      </c>
      <c r="H566">
        <v>849.66666666666697</v>
      </c>
      <c r="I566">
        <v>944</v>
      </c>
      <c r="J566">
        <v>0.90007062146892702</v>
      </c>
    </row>
    <row r="567" spans="2:10" x14ac:dyDescent="0.2">
      <c r="B567" t="str">
        <f t="shared" si="8"/>
        <v>apartmentmedian1_bed_rateEnglish Bay</v>
      </c>
      <c r="C567" t="s">
        <v>65</v>
      </c>
      <c r="D567" t="s">
        <v>61</v>
      </c>
      <c r="E567" t="s">
        <v>51</v>
      </c>
      <c r="F567" t="s">
        <v>16</v>
      </c>
      <c r="G567">
        <v>2010</v>
      </c>
      <c r="H567">
        <v>1314.6</v>
      </c>
      <c r="I567">
        <v>1054.5999999999999</v>
      </c>
      <c r="J567">
        <v>1.2465389721221301</v>
      </c>
    </row>
    <row r="568" spans="2:10" x14ac:dyDescent="0.2">
      <c r="B568" t="str">
        <f t="shared" si="8"/>
        <v>apartmentmedian1_bed_rateDowntown</v>
      </c>
      <c r="C568" t="s">
        <v>65</v>
      </c>
      <c r="D568" t="s">
        <v>61</v>
      </c>
      <c r="E568" t="s">
        <v>51</v>
      </c>
      <c r="F568" t="s">
        <v>17</v>
      </c>
      <c r="G568">
        <v>2010</v>
      </c>
      <c r="H568">
        <v>1338.9</v>
      </c>
      <c r="I568">
        <v>1054.5999999999999</v>
      </c>
      <c r="J568">
        <v>1.2695808837473901</v>
      </c>
    </row>
    <row r="569" spans="2:10" x14ac:dyDescent="0.2">
      <c r="B569" t="str">
        <f t="shared" si="8"/>
        <v>apartmentmedian1_bed_rateSouth Granville/Oak</v>
      </c>
      <c r="C569" t="s">
        <v>65</v>
      </c>
      <c r="D569" t="s">
        <v>61</v>
      </c>
      <c r="E569" t="s">
        <v>51</v>
      </c>
      <c r="F569" t="s">
        <v>19</v>
      </c>
      <c r="G569">
        <v>2010</v>
      </c>
      <c r="H569">
        <v>1187.8</v>
      </c>
      <c r="I569">
        <v>1054.5999999999999</v>
      </c>
      <c r="J569">
        <v>1.1263038118718001</v>
      </c>
    </row>
    <row r="570" spans="2:10" x14ac:dyDescent="0.2">
      <c r="B570" t="str">
        <f t="shared" si="8"/>
        <v>apartmentmedian1_bed_rateKitsilano/Point Grey</v>
      </c>
      <c r="C570" t="s">
        <v>65</v>
      </c>
      <c r="D570" t="s">
        <v>61</v>
      </c>
      <c r="E570" t="s">
        <v>51</v>
      </c>
      <c r="F570" t="s">
        <v>20</v>
      </c>
      <c r="G570">
        <v>2010</v>
      </c>
      <c r="H570">
        <v>1234.8</v>
      </c>
      <c r="I570">
        <v>1054.5999999999999</v>
      </c>
      <c r="J570">
        <v>1.1708704722169501</v>
      </c>
    </row>
    <row r="571" spans="2:10" x14ac:dyDescent="0.2">
      <c r="B571" t="str">
        <f t="shared" si="8"/>
        <v>apartmentmedian1_bed_rateWestside/Kerrisdale</v>
      </c>
      <c r="C571" t="s">
        <v>65</v>
      </c>
      <c r="D571" t="s">
        <v>61</v>
      </c>
      <c r="E571" t="s">
        <v>51</v>
      </c>
      <c r="F571" t="s">
        <v>21</v>
      </c>
      <c r="G571">
        <v>2010</v>
      </c>
      <c r="H571">
        <v>1185.5</v>
      </c>
      <c r="I571">
        <v>1054.5999999999999</v>
      </c>
      <c r="J571">
        <v>1.12412289019533</v>
      </c>
    </row>
    <row r="572" spans="2:10" x14ac:dyDescent="0.2">
      <c r="B572" t="str">
        <f t="shared" si="8"/>
        <v>apartmentmedian1_bed_rateMarpole</v>
      </c>
      <c r="C572" t="s">
        <v>65</v>
      </c>
      <c r="D572" t="s">
        <v>61</v>
      </c>
      <c r="E572" t="s">
        <v>51</v>
      </c>
      <c r="F572" t="s">
        <v>23</v>
      </c>
      <c r="G572">
        <v>2010</v>
      </c>
      <c r="H572">
        <v>904.8</v>
      </c>
      <c r="I572">
        <v>1054.5999999999999</v>
      </c>
      <c r="J572">
        <v>0.85795562298501804</v>
      </c>
    </row>
    <row r="573" spans="2:10" x14ac:dyDescent="0.2">
      <c r="B573" t="str">
        <f t="shared" si="8"/>
        <v>apartmentmedian1_bed_rateMount Pleasant/Renfrew Heights</v>
      </c>
      <c r="C573" t="s">
        <v>65</v>
      </c>
      <c r="D573" t="s">
        <v>61</v>
      </c>
      <c r="E573" t="s">
        <v>51</v>
      </c>
      <c r="F573" t="s">
        <v>24</v>
      </c>
      <c r="G573">
        <v>2010</v>
      </c>
      <c r="H573">
        <v>1010.1</v>
      </c>
      <c r="I573">
        <v>1054.5999999999999</v>
      </c>
      <c r="J573">
        <v>0.95780390669448101</v>
      </c>
    </row>
    <row r="574" spans="2:10" x14ac:dyDescent="0.2">
      <c r="B574" t="str">
        <f t="shared" si="8"/>
        <v>apartmentmedian1_bed_rateEast Hastings</v>
      </c>
      <c r="C574" t="s">
        <v>65</v>
      </c>
      <c r="D574" t="s">
        <v>61</v>
      </c>
      <c r="E574" t="s">
        <v>51</v>
      </c>
      <c r="F574" t="s">
        <v>25</v>
      </c>
      <c r="G574">
        <v>2010</v>
      </c>
      <c r="H574">
        <v>955.2</v>
      </c>
      <c r="I574">
        <v>1054.5999999999999</v>
      </c>
      <c r="J574">
        <v>0.90574625450407698</v>
      </c>
    </row>
    <row r="575" spans="2:10" x14ac:dyDescent="0.2">
      <c r="B575" t="str">
        <f t="shared" si="8"/>
        <v>apartmentmedian1_bed_rateSoutheast Vancouver</v>
      </c>
      <c r="C575" t="s">
        <v>65</v>
      </c>
      <c r="D575" t="s">
        <v>61</v>
      </c>
      <c r="E575" t="s">
        <v>51</v>
      </c>
      <c r="F575" t="s">
        <v>26</v>
      </c>
      <c r="G575">
        <v>2010</v>
      </c>
      <c r="H575">
        <v>1039.3</v>
      </c>
      <c r="I575">
        <v>1054.5999999999999</v>
      </c>
      <c r="J575">
        <v>0.98549212971742794</v>
      </c>
    </row>
    <row r="576" spans="2:10" x14ac:dyDescent="0.2">
      <c r="B576" t="str">
        <f t="shared" si="8"/>
        <v>apartmentmedian1_bed_rateUniversity Endowment Lands</v>
      </c>
      <c r="C576" t="s">
        <v>65</v>
      </c>
      <c r="D576" t="s">
        <v>61</v>
      </c>
      <c r="E576" t="s">
        <v>51</v>
      </c>
      <c r="F576" t="s">
        <v>27</v>
      </c>
      <c r="G576">
        <v>2010</v>
      </c>
      <c r="H576">
        <v>1491.2</v>
      </c>
      <c r="I576">
        <v>1054.5999999999999</v>
      </c>
      <c r="J576">
        <v>1.4139958278020099</v>
      </c>
    </row>
    <row r="577" spans="2:10" x14ac:dyDescent="0.2">
      <c r="B577" t="str">
        <f t="shared" si="8"/>
        <v>apartmentmedian1_bed_rateCentral Park/Metrotown</v>
      </c>
      <c r="C577" t="s">
        <v>65</v>
      </c>
      <c r="D577" t="s">
        <v>61</v>
      </c>
      <c r="E577" t="s">
        <v>51</v>
      </c>
      <c r="F577" t="s">
        <v>28</v>
      </c>
      <c r="G577">
        <v>2010</v>
      </c>
      <c r="H577">
        <v>947.9</v>
      </c>
      <c r="I577">
        <v>1054.5999999999999</v>
      </c>
      <c r="J577">
        <v>0.89882419874834096</v>
      </c>
    </row>
    <row r="578" spans="2:10" x14ac:dyDescent="0.2">
      <c r="B578" t="str">
        <f t="shared" si="8"/>
        <v>apartmentmedian1_bed_rateSoutheast Burnaby</v>
      </c>
      <c r="C578" t="s">
        <v>65</v>
      </c>
      <c r="D578" t="s">
        <v>61</v>
      </c>
      <c r="E578" t="s">
        <v>51</v>
      </c>
      <c r="F578" t="s">
        <v>29</v>
      </c>
      <c r="G578">
        <v>2010</v>
      </c>
      <c r="H578">
        <v>865.6</v>
      </c>
      <c r="I578">
        <v>1054.5999999999999</v>
      </c>
      <c r="J578">
        <v>0.82078513180352697</v>
      </c>
    </row>
    <row r="579" spans="2:10" x14ac:dyDescent="0.2">
      <c r="B579" t="str">
        <f t="shared" si="8"/>
        <v>apartmentmedian1_bed_rateNorth Burnaby</v>
      </c>
      <c r="C579" t="s">
        <v>65</v>
      </c>
      <c r="D579" t="s">
        <v>61</v>
      </c>
      <c r="E579" t="s">
        <v>51</v>
      </c>
      <c r="F579" t="s">
        <v>31</v>
      </c>
      <c r="G579">
        <v>2010</v>
      </c>
      <c r="H579">
        <v>990</v>
      </c>
      <c r="I579">
        <v>1054.5999999999999</v>
      </c>
      <c r="J579">
        <v>0.93874454769580895</v>
      </c>
    </row>
    <row r="580" spans="2:10" x14ac:dyDescent="0.2">
      <c r="B580" t="str">
        <f t="shared" si="8"/>
        <v>apartmentmedian1_bed_rateNew Westminster</v>
      </c>
      <c r="C580" t="s">
        <v>65</v>
      </c>
      <c r="D580" t="s">
        <v>61</v>
      </c>
      <c r="E580" t="s">
        <v>51</v>
      </c>
      <c r="F580" t="s">
        <v>32</v>
      </c>
      <c r="G580">
        <v>2010</v>
      </c>
      <c r="H580">
        <v>890.4</v>
      </c>
      <c r="I580">
        <v>1054.5999999999999</v>
      </c>
      <c r="J580">
        <v>0.84430115683671503</v>
      </c>
    </row>
    <row r="581" spans="2:10" x14ac:dyDescent="0.2">
      <c r="B581" t="str">
        <f t="shared" ref="B581:B644" si="9">C581&amp;D581&amp;E581&amp;F581</f>
        <v>apartmentmedian1_bed_rateNorth Vancouver CY</v>
      </c>
      <c r="C581" t="s">
        <v>65</v>
      </c>
      <c r="D581" t="s">
        <v>61</v>
      </c>
      <c r="E581" t="s">
        <v>51</v>
      </c>
      <c r="F581" t="s">
        <v>33</v>
      </c>
      <c r="G581">
        <v>2010</v>
      </c>
      <c r="H581">
        <v>1234.5</v>
      </c>
      <c r="I581">
        <v>1054.5999999999999</v>
      </c>
      <c r="J581">
        <v>1.1705860041722</v>
      </c>
    </row>
    <row r="582" spans="2:10" x14ac:dyDescent="0.2">
      <c r="B582" t="str">
        <f t="shared" si="9"/>
        <v>apartmentmedian1_bed_rateNorth Vancouver DM</v>
      </c>
      <c r="C582" t="s">
        <v>65</v>
      </c>
      <c r="D582" t="s">
        <v>61</v>
      </c>
      <c r="E582" t="s">
        <v>51</v>
      </c>
      <c r="F582" t="s">
        <v>34</v>
      </c>
      <c r="G582">
        <v>2010</v>
      </c>
      <c r="H582">
        <v>1197.3</v>
      </c>
      <c r="I582">
        <v>1054.5999999999999</v>
      </c>
      <c r="J582">
        <v>1.1353119666224201</v>
      </c>
    </row>
    <row r="583" spans="2:10" x14ac:dyDescent="0.2">
      <c r="B583" t="str">
        <f t="shared" si="9"/>
        <v>apartmentmedian1_bed_rateWest Vancouver</v>
      </c>
      <c r="C583" t="s">
        <v>65</v>
      </c>
      <c r="D583" t="s">
        <v>61</v>
      </c>
      <c r="E583" t="s">
        <v>51</v>
      </c>
      <c r="F583" t="s">
        <v>35</v>
      </c>
      <c r="G583">
        <v>2010</v>
      </c>
      <c r="H583">
        <v>1412.5</v>
      </c>
      <c r="I583">
        <v>1054.5999999999999</v>
      </c>
      <c r="J583">
        <v>1.33937037739427</v>
      </c>
    </row>
    <row r="584" spans="2:10" x14ac:dyDescent="0.2">
      <c r="B584" t="str">
        <f t="shared" si="9"/>
        <v>apartmentmedian1_bed_rateRichmond</v>
      </c>
      <c r="C584" t="s">
        <v>65</v>
      </c>
      <c r="D584" t="s">
        <v>61</v>
      </c>
      <c r="E584" t="s">
        <v>51</v>
      </c>
      <c r="F584" t="s">
        <v>36</v>
      </c>
      <c r="G584">
        <v>2010</v>
      </c>
      <c r="H584">
        <v>1006.5</v>
      </c>
      <c r="I584">
        <v>1054.5999999999999</v>
      </c>
      <c r="J584">
        <v>0.95439029015740595</v>
      </c>
    </row>
    <row r="585" spans="2:10" x14ac:dyDescent="0.2">
      <c r="B585" t="str">
        <f t="shared" si="9"/>
        <v>apartmentmedian1_bed_rateDelta</v>
      </c>
      <c r="C585" t="s">
        <v>65</v>
      </c>
      <c r="D585" t="s">
        <v>61</v>
      </c>
      <c r="E585" t="s">
        <v>51</v>
      </c>
      <c r="F585" t="s">
        <v>37</v>
      </c>
      <c r="G585">
        <v>2010</v>
      </c>
      <c r="H585">
        <v>834.9</v>
      </c>
      <c r="I585">
        <v>1054.5999999999999</v>
      </c>
      <c r="J585">
        <v>0.79167456855679896</v>
      </c>
    </row>
    <row r="586" spans="2:10" x14ac:dyDescent="0.2">
      <c r="B586" t="str">
        <f t="shared" si="9"/>
        <v>apartmentmedian1_bed_rateSurrey</v>
      </c>
      <c r="C586" t="s">
        <v>65</v>
      </c>
      <c r="D586" t="s">
        <v>61</v>
      </c>
      <c r="E586" t="s">
        <v>51</v>
      </c>
      <c r="F586" t="s">
        <v>38</v>
      </c>
      <c r="G586">
        <v>2010</v>
      </c>
      <c r="H586">
        <v>815.9</v>
      </c>
      <c r="I586">
        <v>1054.5999999999999</v>
      </c>
      <c r="J586">
        <v>0.77365825905556596</v>
      </c>
    </row>
    <row r="587" spans="2:10" x14ac:dyDescent="0.2">
      <c r="B587" t="str">
        <f t="shared" si="9"/>
        <v>apartmentmedian1_bed_rateWhite Rock</v>
      </c>
      <c r="C587" t="s">
        <v>65</v>
      </c>
      <c r="D587" t="s">
        <v>61</v>
      </c>
      <c r="E587" t="s">
        <v>51</v>
      </c>
      <c r="F587" t="s">
        <v>39</v>
      </c>
      <c r="G587">
        <v>2010</v>
      </c>
      <c r="H587">
        <v>881.7</v>
      </c>
      <c r="I587">
        <v>1054.5999999999999</v>
      </c>
      <c r="J587">
        <v>0.83605158353878295</v>
      </c>
    </row>
    <row r="588" spans="2:10" x14ac:dyDescent="0.2">
      <c r="B588" t="str">
        <f t="shared" si="9"/>
        <v>apartmentmedian1_bed_rateLangley City and Langley DM</v>
      </c>
      <c r="C588" t="s">
        <v>65</v>
      </c>
      <c r="D588" t="s">
        <v>61</v>
      </c>
      <c r="E588" t="s">
        <v>51</v>
      </c>
      <c r="F588" t="s">
        <v>40</v>
      </c>
      <c r="G588">
        <v>2010</v>
      </c>
      <c r="H588">
        <v>861.1</v>
      </c>
      <c r="I588">
        <v>1054.5999999999999</v>
      </c>
      <c r="J588">
        <v>0.81651811113218298</v>
      </c>
    </row>
    <row r="589" spans="2:10" x14ac:dyDescent="0.2">
      <c r="B589" t="str">
        <f t="shared" si="9"/>
        <v>apartmentmedian1_bed_rateTri-Cities</v>
      </c>
      <c r="C589" t="s">
        <v>65</v>
      </c>
      <c r="D589" t="s">
        <v>61</v>
      </c>
      <c r="E589" t="s">
        <v>51</v>
      </c>
      <c r="F589" t="s">
        <v>41</v>
      </c>
      <c r="G589">
        <v>2010</v>
      </c>
      <c r="H589">
        <v>882.4</v>
      </c>
      <c r="I589">
        <v>1054.5999999999999</v>
      </c>
      <c r="J589">
        <v>0.83671534230987998</v>
      </c>
    </row>
    <row r="590" spans="2:10" x14ac:dyDescent="0.2">
      <c r="B590" t="str">
        <f t="shared" si="9"/>
        <v>apartmentmedian1_bed_rateMaple Ridge/Pitt Meadows</v>
      </c>
      <c r="C590" t="s">
        <v>65</v>
      </c>
      <c r="D590" t="s">
        <v>61</v>
      </c>
      <c r="E590" t="s">
        <v>51</v>
      </c>
      <c r="F590" t="s">
        <v>42</v>
      </c>
      <c r="G590">
        <v>2010</v>
      </c>
      <c r="H590">
        <v>775.1</v>
      </c>
      <c r="I590">
        <v>1054.5999999999999</v>
      </c>
      <c r="J590">
        <v>0.73497060496870903</v>
      </c>
    </row>
    <row r="591" spans="2:10" x14ac:dyDescent="0.2">
      <c r="B591" t="str">
        <f t="shared" si="9"/>
        <v>apartmentmedian1_bed_rateVancouver</v>
      </c>
      <c r="C591" t="s">
        <v>65</v>
      </c>
      <c r="D591" t="s">
        <v>61</v>
      </c>
      <c r="E591" t="s">
        <v>51</v>
      </c>
      <c r="F591" t="s">
        <v>43</v>
      </c>
      <c r="G591">
        <v>2010</v>
      </c>
      <c r="H591">
        <v>1054.5999999999999</v>
      </c>
      <c r="I591">
        <v>1054.5999999999999</v>
      </c>
      <c r="J591">
        <v>1</v>
      </c>
    </row>
    <row r="592" spans="2:10" x14ac:dyDescent="0.2">
      <c r="B592" t="str">
        <f t="shared" si="9"/>
        <v>apartmentmedian1_bed_rateNorth Vancouver City</v>
      </c>
      <c r="C592" t="s">
        <v>65</v>
      </c>
      <c r="D592" t="s">
        <v>61</v>
      </c>
      <c r="E592" t="s">
        <v>51</v>
      </c>
      <c r="F592" t="s">
        <v>60</v>
      </c>
      <c r="G592">
        <v>2010</v>
      </c>
      <c r="H592">
        <v>957.66666666666697</v>
      </c>
      <c r="I592">
        <v>1054.5999999999999</v>
      </c>
      <c r="J592">
        <v>0.90808521398318498</v>
      </c>
    </row>
    <row r="593" spans="2:10" x14ac:dyDescent="0.2">
      <c r="B593" t="str">
        <f t="shared" si="9"/>
        <v>apartmentmedian2_bed_rateWest End/Stanley Park</v>
      </c>
      <c r="C593" t="s">
        <v>65</v>
      </c>
      <c r="D593" t="s">
        <v>61</v>
      </c>
      <c r="E593" t="s">
        <v>53</v>
      </c>
      <c r="F593" t="s">
        <v>12</v>
      </c>
      <c r="G593">
        <v>2010</v>
      </c>
      <c r="H593">
        <v>1862.8</v>
      </c>
      <c r="I593">
        <v>1274.8</v>
      </c>
      <c r="J593">
        <v>1.46124882334484</v>
      </c>
    </row>
    <row r="594" spans="2:10" x14ac:dyDescent="0.2">
      <c r="B594" t="str">
        <f t="shared" si="9"/>
        <v>apartmentmedian2_bed_rateEnglish Bay</v>
      </c>
      <c r="C594" t="s">
        <v>65</v>
      </c>
      <c r="D594" t="s">
        <v>61</v>
      </c>
      <c r="E594" t="s">
        <v>53</v>
      </c>
      <c r="F594" t="s">
        <v>16</v>
      </c>
      <c r="G594">
        <v>2010</v>
      </c>
      <c r="H594">
        <v>1850.3</v>
      </c>
      <c r="I594">
        <v>1274.8</v>
      </c>
      <c r="J594">
        <v>1.45144336366489</v>
      </c>
    </row>
    <row r="595" spans="2:10" x14ac:dyDescent="0.2">
      <c r="B595" t="str">
        <f t="shared" si="9"/>
        <v>apartmentmedian2_bed_rateDowntown</v>
      </c>
      <c r="C595" t="s">
        <v>65</v>
      </c>
      <c r="D595" t="s">
        <v>61</v>
      </c>
      <c r="E595" t="s">
        <v>53</v>
      </c>
      <c r="F595" t="s">
        <v>17</v>
      </c>
      <c r="G595">
        <v>2010</v>
      </c>
      <c r="H595">
        <v>1960.6</v>
      </c>
      <c r="I595">
        <v>1274.8</v>
      </c>
      <c r="J595">
        <v>1.5379667398807699</v>
      </c>
    </row>
    <row r="596" spans="2:10" x14ac:dyDescent="0.2">
      <c r="B596" t="str">
        <f t="shared" si="9"/>
        <v>apartmentmedian2_bed_rateSouth Granville/Oak</v>
      </c>
      <c r="C596" t="s">
        <v>65</v>
      </c>
      <c r="D596" t="s">
        <v>61</v>
      </c>
      <c r="E596" t="s">
        <v>53</v>
      </c>
      <c r="F596" t="s">
        <v>19</v>
      </c>
      <c r="G596">
        <v>2010</v>
      </c>
      <c r="H596">
        <v>1651.8</v>
      </c>
      <c r="I596">
        <v>1274.8</v>
      </c>
      <c r="J596">
        <v>1.2957326639472899</v>
      </c>
    </row>
    <row r="597" spans="2:10" x14ac:dyDescent="0.2">
      <c r="B597" t="str">
        <f t="shared" si="9"/>
        <v>apartmentmedian2_bed_rateKitsilano/Point Grey</v>
      </c>
      <c r="C597" t="s">
        <v>65</v>
      </c>
      <c r="D597" t="s">
        <v>61</v>
      </c>
      <c r="E597" t="s">
        <v>53</v>
      </c>
      <c r="F597" t="s">
        <v>20</v>
      </c>
      <c r="G597">
        <v>2010</v>
      </c>
      <c r="H597">
        <v>1739</v>
      </c>
      <c r="I597">
        <v>1274.8</v>
      </c>
      <c r="J597">
        <v>1.36413555067462</v>
      </c>
    </row>
    <row r="598" spans="2:10" x14ac:dyDescent="0.2">
      <c r="B598" t="str">
        <f t="shared" si="9"/>
        <v>apartmentmedian2_bed_rateWestside/Kerrisdale</v>
      </c>
      <c r="C598" t="s">
        <v>65</v>
      </c>
      <c r="D598" t="s">
        <v>61</v>
      </c>
      <c r="E598" t="s">
        <v>53</v>
      </c>
      <c r="F598" t="s">
        <v>21</v>
      </c>
      <c r="G598">
        <v>2010</v>
      </c>
      <c r="H598">
        <v>1823.4</v>
      </c>
      <c r="I598">
        <v>1274.8</v>
      </c>
      <c r="J598">
        <v>1.4303420144336401</v>
      </c>
    </row>
    <row r="599" spans="2:10" x14ac:dyDescent="0.2">
      <c r="B599" t="str">
        <f t="shared" si="9"/>
        <v>apartmentmedian2_bed_rateMarpole</v>
      </c>
      <c r="C599" t="s">
        <v>65</v>
      </c>
      <c r="D599" t="s">
        <v>61</v>
      </c>
      <c r="E599" t="s">
        <v>53</v>
      </c>
      <c r="F599" t="s">
        <v>23</v>
      </c>
      <c r="G599">
        <v>2010</v>
      </c>
      <c r="H599">
        <v>1180.4000000000001</v>
      </c>
      <c r="I599">
        <v>1274.8</v>
      </c>
      <c r="J599">
        <v>0.92594916849701903</v>
      </c>
    </row>
    <row r="600" spans="2:10" x14ac:dyDescent="0.2">
      <c r="B600" t="str">
        <f t="shared" si="9"/>
        <v>apartmentmedian2_bed_rateMount Pleasant/Renfrew Heights</v>
      </c>
      <c r="C600" t="s">
        <v>65</v>
      </c>
      <c r="D600" t="s">
        <v>61</v>
      </c>
      <c r="E600" t="s">
        <v>53</v>
      </c>
      <c r="F600" t="s">
        <v>24</v>
      </c>
      <c r="G600">
        <v>2010</v>
      </c>
      <c r="H600">
        <v>1358.5</v>
      </c>
      <c r="I600">
        <v>1274.8</v>
      </c>
      <c r="J600">
        <v>1.0656573580169399</v>
      </c>
    </row>
    <row r="601" spans="2:10" x14ac:dyDescent="0.2">
      <c r="B601" t="str">
        <f t="shared" si="9"/>
        <v>apartmentmedian2_bed_rateEast Hastings</v>
      </c>
      <c r="C601" t="s">
        <v>65</v>
      </c>
      <c r="D601" t="s">
        <v>61</v>
      </c>
      <c r="E601" t="s">
        <v>53</v>
      </c>
      <c r="F601" t="s">
        <v>25</v>
      </c>
      <c r="G601">
        <v>2010</v>
      </c>
      <c r="H601">
        <v>1242</v>
      </c>
      <c r="I601">
        <v>1274.8</v>
      </c>
      <c r="J601">
        <v>0.97427047379981202</v>
      </c>
    </row>
    <row r="602" spans="2:10" x14ac:dyDescent="0.2">
      <c r="B602" t="str">
        <f t="shared" si="9"/>
        <v>apartmentmedian2_bed_rateSoutheast Vancouver</v>
      </c>
      <c r="C602" t="s">
        <v>65</v>
      </c>
      <c r="D602" t="s">
        <v>61</v>
      </c>
      <c r="E602" t="s">
        <v>53</v>
      </c>
      <c r="F602" t="s">
        <v>26</v>
      </c>
      <c r="G602">
        <v>2010</v>
      </c>
      <c r="H602">
        <v>1415.9</v>
      </c>
      <c r="I602">
        <v>1274.8</v>
      </c>
      <c r="J602">
        <v>1.1106840288672699</v>
      </c>
    </row>
    <row r="603" spans="2:10" x14ac:dyDescent="0.2">
      <c r="B603" t="str">
        <f t="shared" si="9"/>
        <v>apartmentmedian2_bed_rateUniversity Endowment Lands</v>
      </c>
      <c r="C603" t="s">
        <v>65</v>
      </c>
      <c r="D603" t="s">
        <v>61</v>
      </c>
      <c r="E603" t="s">
        <v>53</v>
      </c>
      <c r="F603" t="s">
        <v>27</v>
      </c>
      <c r="G603">
        <v>2010</v>
      </c>
      <c r="H603">
        <v>2113.3000000000002</v>
      </c>
      <c r="I603">
        <v>1274.8</v>
      </c>
      <c r="J603">
        <v>1.6577502353310301</v>
      </c>
    </row>
    <row r="604" spans="2:10" x14ac:dyDescent="0.2">
      <c r="B604" t="str">
        <f t="shared" si="9"/>
        <v>apartmentmedian2_bed_rateCentral Park/Metrotown</v>
      </c>
      <c r="C604" t="s">
        <v>65</v>
      </c>
      <c r="D604" t="s">
        <v>61</v>
      </c>
      <c r="E604" t="s">
        <v>53</v>
      </c>
      <c r="F604" t="s">
        <v>28</v>
      </c>
      <c r="G604">
        <v>2010</v>
      </c>
      <c r="H604">
        <v>1234</v>
      </c>
      <c r="I604">
        <v>1274.8</v>
      </c>
      <c r="J604">
        <v>0.96799497960464398</v>
      </c>
    </row>
    <row r="605" spans="2:10" x14ac:dyDescent="0.2">
      <c r="B605" t="str">
        <f t="shared" si="9"/>
        <v>apartmentmedian2_bed_rateSoutheast Burnaby</v>
      </c>
      <c r="C605" t="s">
        <v>65</v>
      </c>
      <c r="D605" t="s">
        <v>61</v>
      </c>
      <c r="E605" t="s">
        <v>53</v>
      </c>
      <c r="F605" t="s">
        <v>29</v>
      </c>
      <c r="G605">
        <v>2010</v>
      </c>
      <c r="H605">
        <v>1060.4000000000001</v>
      </c>
      <c r="I605">
        <v>1274.8</v>
      </c>
      <c r="J605">
        <v>0.83181675556950097</v>
      </c>
    </row>
    <row r="606" spans="2:10" x14ac:dyDescent="0.2">
      <c r="B606" t="str">
        <f t="shared" si="9"/>
        <v>apartmentmedian2_bed_rateNorth Burnaby</v>
      </c>
      <c r="C606" t="s">
        <v>65</v>
      </c>
      <c r="D606" t="s">
        <v>61</v>
      </c>
      <c r="E606" t="s">
        <v>53</v>
      </c>
      <c r="F606" t="s">
        <v>31</v>
      </c>
      <c r="G606">
        <v>2010</v>
      </c>
      <c r="H606">
        <v>1300.5</v>
      </c>
      <c r="I606">
        <v>1274.8</v>
      </c>
      <c r="J606">
        <v>1.02016002510198</v>
      </c>
    </row>
    <row r="607" spans="2:10" x14ac:dyDescent="0.2">
      <c r="B607" t="str">
        <f t="shared" si="9"/>
        <v>apartmentmedian2_bed_rateNew Westminster</v>
      </c>
      <c r="C607" t="s">
        <v>65</v>
      </c>
      <c r="D607" t="s">
        <v>61</v>
      </c>
      <c r="E607" t="s">
        <v>53</v>
      </c>
      <c r="F607" t="s">
        <v>32</v>
      </c>
      <c r="G607">
        <v>2010</v>
      </c>
      <c r="H607">
        <v>1183.5999999999999</v>
      </c>
      <c r="I607">
        <v>1274.8</v>
      </c>
      <c r="J607">
        <v>0.92845936617508595</v>
      </c>
    </row>
    <row r="608" spans="2:10" x14ac:dyDescent="0.2">
      <c r="B608" t="str">
        <f t="shared" si="9"/>
        <v>apartmentmedian2_bed_rateNorth Vancouver CY</v>
      </c>
      <c r="C608" t="s">
        <v>65</v>
      </c>
      <c r="D608" t="s">
        <v>61</v>
      </c>
      <c r="E608" t="s">
        <v>53</v>
      </c>
      <c r="F608" t="s">
        <v>33</v>
      </c>
      <c r="G608">
        <v>2010</v>
      </c>
      <c r="H608">
        <v>1506.75</v>
      </c>
      <c r="I608">
        <v>1274.8</v>
      </c>
      <c r="J608">
        <v>1.18195010982115</v>
      </c>
    </row>
    <row r="609" spans="2:10" x14ac:dyDescent="0.2">
      <c r="B609" t="str">
        <f t="shared" si="9"/>
        <v>apartmentmedian2_bed_rateNorth Vancouver DM</v>
      </c>
      <c r="C609" t="s">
        <v>65</v>
      </c>
      <c r="D609" t="s">
        <v>61</v>
      </c>
      <c r="E609" t="s">
        <v>53</v>
      </c>
      <c r="F609" t="s">
        <v>34</v>
      </c>
      <c r="G609">
        <v>2010</v>
      </c>
      <c r="H609">
        <v>1433.1</v>
      </c>
      <c r="I609">
        <v>1274.8</v>
      </c>
      <c r="J609">
        <v>1.1241763413868799</v>
      </c>
    </row>
    <row r="610" spans="2:10" x14ac:dyDescent="0.2">
      <c r="B610" t="str">
        <f t="shared" si="9"/>
        <v>apartmentmedian2_bed_rateWest Vancouver</v>
      </c>
      <c r="C610" t="s">
        <v>65</v>
      </c>
      <c r="D610" t="s">
        <v>61</v>
      </c>
      <c r="E610" t="s">
        <v>53</v>
      </c>
      <c r="F610" t="s">
        <v>35</v>
      </c>
      <c r="G610">
        <v>2010</v>
      </c>
      <c r="H610">
        <v>2196.3000000000002</v>
      </c>
      <c r="I610">
        <v>1274.8</v>
      </c>
      <c r="J610">
        <v>1.7228584876059001</v>
      </c>
    </row>
    <row r="611" spans="2:10" x14ac:dyDescent="0.2">
      <c r="B611" t="str">
        <f t="shared" si="9"/>
        <v>apartmentmedian2_bed_rateRichmond</v>
      </c>
      <c r="C611" t="s">
        <v>65</v>
      </c>
      <c r="D611" t="s">
        <v>61</v>
      </c>
      <c r="E611" t="s">
        <v>53</v>
      </c>
      <c r="F611" t="s">
        <v>36</v>
      </c>
      <c r="G611">
        <v>2010</v>
      </c>
      <c r="H611">
        <v>1234.2</v>
      </c>
      <c r="I611">
        <v>1274.8</v>
      </c>
      <c r="J611">
        <v>0.96815186695952304</v>
      </c>
    </row>
    <row r="612" spans="2:10" x14ac:dyDescent="0.2">
      <c r="B612" t="str">
        <f t="shared" si="9"/>
        <v>apartmentmedian2_bed_rateDelta</v>
      </c>
      <c r="C612" t="s">
        <v>65</v>
      </c>
      <c r="D612" t="s">
        <v>61</v>
      </c>
      <c r="E612" t="s">
        <v>53</v>
      </c>
      <c r="F612" t="s">
        <v>37</v>
      </c>
      <c r="G612">
        <v>2010</v>
      </c>
      <c r="H612">
        <v>1086</v>
      </c>
      <c r="I612">
        <v>1274.8</v>
      </c>
      <c r="J612">
        <v>0.85189833699403805</v>
      </c>
    </row>
    <row r="613" spans="2:10" x14ac:dyDescent="0.2">
      <c r="B613" t="str">
        <f t="shared" si="9"/>
        <v>apartmentmedian2_bed_rateSurrey</v>
      </c>
      <c r="C613" t="s">
        <v>65</v>
      </c>
      <c r="D613" t="s">
        <v>61</v>
      </c>
      <c r="E613" t="s">
        <v>53</v>
      </c>
      <c r="F613" t="s">
        <v>38</v>
      </c>
      <c r="G613">
        <v>2010</v>
      </c>
      <c r="H613">
        <v>959.6</v>
      </c>
      <c r="I613">
        <v>1274.8</v>
      </c>
      <c r="J613">
        <v>0.75274552871038602</v>
      </c>
    </row>
    <row r="614" spans="2:10" x14ac:dyDescent="0.2">
      <c r="B614" t="str">
        <f t="shared" si="9"/>
        <v>apartmentmedian2_bed_rateWhite Rock</v>
      </c>
      <c r="C614" t="s">
        <v>65</v>
      </c>
      <c r="D614" t="s">
        <v>61</v>
      </c>
      <c r="E614" t="s">
        <v>53</v>
      </c>
      <c r="F614" t="s">
        <v>39</v>
      </c>
      <c r="G614">
        <v>2010</v>
      </c>
      <c r="H614">
        <v>1085.4000000000001</v>
      </c>
      <c r="I614">
        <v>1274.8</v>
      </c>
      <c r="J614">
        <v>0.85142767492940097</v>
      </c>
    </row>
    <row r="615" spans="2:10" x14ac:dyDescent="0.2">
      <c r="B615" t="str">
        <f t="shared" si="9"/>
        <v>apartmentmedian2_bed_rateLangley City and Langley DM</v>
      </c>
      <c r="C615" t="s">
        <v>65</v>
      </c>
      <c r="D615" t="s">
        <v>61</v>
      </c>
      <c r="E615" t="s">
        <v>53</v>
      </c>
      <c r="F615" t="s">
        <v>40</v>
      </c>
      <c r="G615">
        <v>2010</v>
      </c>
      <c r="H615">
        <v>1060.5999999999999</v>
      </c>
      <c r="I615">
        <v>1274.8</v>
      </c>
      <c r="J615">
        <v>0.83197364292438003</v>
      </c>
    </row>
    <row r="616" spans="2:10" x14ac:dyDescent="0.2">
      <c r="B616" t="str">
        <f t="shared" si="9"/>
        <v>apartmentmedian2_bed_rateTri-Cities</v>
      </c>
      <c r="C616" t="s">
        <v>65</v>
      </c>
      <c r="D616" t="s">
        <v>61</v>
      </c>
      <c r="E616" t="s">
        <v>53</v>
      </c>
      <c r="F616" t="s">
        <v>41</v>
      </c>
      <c r="G616">
        <v>2010</v>
      </c>
      <c r="H616">
        <v>1093.8</v>
      </c>
      <c r="I616">
        <v>1274.8</v>
      </c>
      <c r="J616">
        <v>0.85801694383432703</v>
      </c>
    </row>
    <row r="617" spans="2:10" x14ac:dyDescent="0.2">
      <c r="B617" t="str">
        <f t="shared" si="9"/>
        <v>apartmentmedian2_bed_rateMaple Ridge/Pitt Meadows</v>
      </c>
      <c r="C617" t="s">
        <v>65</v>
      </c>
      <c r="D617" t="s">
        <v>61</v>
      </c>
      <c r="E617" t="s">
        <v>53</v>
      </c>
      <c r="F617" t="s">
        <v>42</v>
      </c>
      <c r="G617">
        <v>2010</v>
      </c>
      <c r="H617">
        <v>971.1</v>
      </c>
      <c r="I617">
        <v>1274.8</v>
      </c>
      <c r="J617">
        <v>0.76176655161593998</v>
      </c>
    </row>
    <row r="618" spans="2:10" x14ac:dyDescent="0.2">
      <c r="B618" t="str">
        <f t="shared" si="9"/>
        <v>apartmentmedian2_bed_rateVancouver</v>
      </c>
      <c r="C618" t="s">
        <v>65</v>
      </c>
      <c r="D618" t="s">
        <v>61</v>
      </c>
      <c r="E618" t="s">
        <v>53</v>
      </c>
      <c r="F618" t="s">
        <v>43</v>
      </c>
      <c r="G618">
        <v>2010</v>
      </c>
      <c r="H618">
        <v>1274.8</v>
      </c>
      <c r="I618">
        <v>1274.8</v>
      </c>
      <c r="J618">
        <v>1</v>
      </c>
    </row>
    <row r="619" spans="2:10" x14ac:dyDescent="0.2">
      <c r="B619" t="str">
        <f t="shared" si="9"/>
        <v>apartmentmedian2_bed_rateNorth Vancouver City</v>
      </c>
      <c r="C619" t="s">
        <v>65</v>
      </c>
      <c r="D619" t="s">
        <v>61</v>
      </c>
      <c r="E619" t="s">
        <v>53</v>
      </c>
      <c r="F619" t="s">
        <v>60</v>
      </c>
      <c r="G619">
        <v>2010</v>
      </c>
      <c r="H619">
        <v>1200</v>
      </c>
      <c r="I619">
        <v>1274.8</v>
      </c>
      <c r="J619">
        <v>0.94132412927518005</v>
      </c>
    </row>
    <row r="620" spans="2:10" x14ac:dyDescent="0.2">
      <c r="B620" t="str">
        <f t="shared" si="9"/>
        <v>apartmentmedian3+_bed_rateWest End/Stanley Park</v>
      </c>
      <c r="C620" t="s">
        <v>65</v>
      </c>
      <c r="D620" t="s">
        <v>61</v>
      </c>
      <c r="E620" t="s">
        <v>55</v>
      </c>
      <c r="F620" t="s">
        <v>12</v>
      </c>
      <c r="G620">
        <v>2010</v>
      </c>
      <c r="H620">
        <v>2777.5555555555602</v>
      </c>
      <c r="I620">
        <v>1391.8</v>
      </c>
      <c r="J620">
        <v>1.9956571027127099</v>
      </c>
    </row>
    <row r="621" spans="2:10" x14ac:dyDescent="0.2">
      <c r="B621" t="str">
        <f t="shared" si="9"/>
        <v>apartmentmedian3+_bed_rateEnglish Bay</v>
      </c>
      <c r="C621" t="s">
        <v>65</v>
      </c>
      <c r="D621" t="s">
        <v>61</v>
      </c>
      <c r="E621" t="s">
        <v>55</v>
      </c>
      <c r="F621" t="s">
        <v>16</v>
      </c>
      <c r="G621">
        <v>2010</v>
      </c>
      <c r="H621">
        <v>2406.4285714285702</v>
      </c>
      <c r="I621">
        <v>1391.8</v>
      </c>
      <c r="J621">
        <v>1.72900457783343</v>
      </c>
    </row>
    <row r="622" spans="2:10" x14ac:dyDescent="0.2">
      <c r="B622" t="str">
        <f t="shared" si="9"/>
        <v>apartmentmedian3+_bed_rateDowntown</v>
      </c>
      <c r="C622" t="s">
        <v>65</v>
      </c>
      <c r="D622" t="s">
        <v>61</v>
      </c>
      <c r="E622" t="s">
        <v>55</v>
      </c>
      <c r="F622" t="s">
        <v>17</v>
      </c>
      <c r="G622">
        <v>2010</v>
      </c>
      <c r="H622">
        <v>2568.125</v>
      </c>
      <c r="I622">
        <v>1391.8</v>
      </c>
      <c r="J622">
        <v>1.84518249748527</v>
      </c>
    </row>
    <row r="623" spans="2:10" x14ac:dyDescent="0.2">
      <c r="B623" t="str">
        <f t="shared" si="9"/>
        <v>apartmentmedian3+_bed_rateSouth Granville/Oak</v>
      </c>
      <c r="C623" t="s">
        <v>65</v>
      </c>
      <c r="D623" t="s">
        <v>61</v>
      </c>
      <c r="E623" t="s">
        <v>55</v>
      </c>
      <c r="F623" t="s">
        <v>19</v>
      </c>
      <c r="G623">
        <v>2010</v>
      </c>
      <c r="H623">
        <v>2079</v>
      </c>
      <c r="I623">
        <v>1391.8</v>
      </c>
      <c r="J623">
        <v>1.49374910188245</v>
      </c>
    </row>
    <row r="624" spans="2:10" x14ac:dyDescent="0.2">
      <c r="B624" t="str">
        <f t="shared" si="9"/>
        <v>apartmentmedian3+_bed_rateKitsilano/Point Grey</v>
      </c>
      <c r="C624" t="s">
        <v>65</v>
      </c>
      <c r="D624" t="s">
        <v>61</v>
      </c>
      <c r="E624" t="s">
        <v>55</v>
      </c>
      <c r="F624" t="s">
        <v>20</v>
      </c>
      <c r="G624">
        <v>2010</v>
      </c>
      <c r="H624">
        <v>2631.25</v>
      </c>
      <c r="I624">
        <v>1391.8</v>
      </c>
      <c r="J624">
        <v>1.8905374335392999</v>
      </c>
    </row>
    <row r="625" spans="2:10" x14ac:dyDescent="0.2">
      <c r="B625" t="str">
        <f t="shared" si="9"/>
        <v>apartmentmedian3+_bed_rateWestside/Kerrisdale</v>
      </c>
      <c r="C625" t="s">
        <v>65</v>
      </c>
      <c r="D625" t="s">
        <v>61</v>
      </c>
      <c r="E625" t="s">
        <v>55</v>
      </c>
      <c r="F625" t="s">
        <v>21</v>
      </c>
      <c r="G625">
        <v>2010</v>
      </c>
      <c r="H625">
        <v>2541.1</v>
      </c>
      <c r="I625">
        <v>1391.8</v>
      </c>
      <c r="J625">
        <v>1.8257651961488699</v>
      </c>
    </row>
    <row r="626" spans="2:10" x14ac:dyDescent="0.2">
      <c r="B626" t="str">
        <f t="shared" si="9"/>
        <v>apartmentmedian3+_bed_rateMarpole</v>
      </c>
      <c r="C626" t="s">
        <v>65</v>
      </c>
      <c r="D626" t="s">
        <v>61</v>
      </c>
      <c r="E626" t="s">
        <v>55</v>
      </c>
      <c r="F626" t="s">
        <v>23</v>
      </c>
      <c r="G626">
        <v>2010</v>
      </c>
      <c r="H626">
        <v>1299.8</v>
      </c>
      <c r="I626">
        <v>1391.8</v>
      </c>
      <c r="J626">
        <v>0.93389854864204602</v>
      </c>
    </row>
    <row r="627" spans="2:10" x14ac:dyDescent="0.2">
      <c r="B627" t="str">
        <f t="shared" si="9"/>
        <v>apartmentmedian3+_bed_rateMount Pleasant/Renfrew Heights</v>
      </c>
      <c r="C627" t="s">
        <v>65</v>
      </c>
      <c r="D627" t="s">
        <v>61</v>
      </c>
      <c r="E627" t="s">
        <v>55</v>
      </c>
      <c r="F627" t="s">
        <v>24</v>
      </c>
      <c r="G627">
        <v>2010</v>
      </c>
      <c r="H627">
        <v>1384.25</v>
      </c>
      <c r="I627">
        <v>1391.8</v>
      </c>
      <c r="J627">
        <v>0.99457537002442897</v>
      </c>
    </row>
    <row r="628" spans="2:10" x14ac:dyDescent="0.2">
      <c r="B628" t="str">
        <f t="shared" si="9"/>
        <v>apartmentmedian3+_bed_rateEast Hastings</v>
      </c>
      <c r="C628" t="s">
        <v>65</v>
      </c>
      <c r="D628" t="s">
        <v>61</v>
      </c>
      <c r="E628" t="s">
        <v>55</v>
      </c>
      <c r="F628" t="s">
        <v>25</v>
      </c>
      <c r="G628">
        <v>2010</v>
      </c>
      <c r="H628">
        <v>1308.7777777777801</v>
      </c>
      <c r="I628">
        <v>1391.8</v>
      </c>
      <c r="J628">
        <v>0.94034902843639701</v>
      </c>
    </row>
    <row r="629" spans="2:10" x14ac:dyDescent="0.2">
      <c r="B629" t="str">
        <f t="shared" si="9"/>
        <v>apartmentmedian3+_bed_rateSoutheast Vancouver</v>
      </c>
      <c r="C629" t="s">
        <v>65</v>
      </c>
      <c r="D629" t="s">
        <v>61</v>
      </c>
      <c r="E629" t="s">
        <v>55</v>
      </c>
      <c r="F629" t="s">
        <v>26</v>
      </c>
      <c r="G629">
        <v>2010</v>
      </c>
      <c r="H629">
        <v>1352.3</v>
      </c>
      <c r="I629">
        <v>1391.8</v>
      </c>
      <c r="J629">
        <v>0.97161948555827005</v>
      </c>
    </row>
    <row r="630" spans="2:10" x14ac:dyDescent="0.2">
      <c r="B630" t="str">
        <f t="shared" si="9"/>
        <v>apartmentmedian3+_bed_rateUniversity Endowment Lands</v>
      </c>
      <c r="C630" t="s">
        <v>65</v>
      </c>
      <c r="D630" t="s">
        <v>61</v>
      </c>
      <c r="E630" t="s">
        <v>55</v>
      </c>
      <c r="F630" t="s">
        <v>27</v>
      </c>
      <c r="G630">
        <v>2010</v>
      </c>
      <c r="H630">
        <v>2577.1</v>
      </c>
      <c r="I630">
        <v>1391.8</v>
      </c>
      <c r="J630">
        <v>1.85163098146285</v>
      </c>
    </row>
    <row r="631" spans="2:10" x14ac:dyDescent="0.2">
      <c r="B631" t="str">
        <f t="shared" si="9"/>
        <v>apartmentmedian3+_bed_rateCentral Park/Metrotown</v>
      </c>
      <c r="C631" t="s">
        <v>65</v>
      </c>
      <c r="D631" t="s">
        <v>61</v>
      </c>
      <c r="E631" t="s">
        <v>55</v>
      </c>
      <c r="F631" t="s">
        <v>28</v>
      </c>
      <c r="G631">
        <v>2010</v>
      </c>
      <c r="H631">
        <v>1549</v>
      </c>
      <c r="I631">
        <v>1391.8</v>
      </c>
      <c r="J631">
        <v>1.1129472625377199</v>
      </c>
    </row>
    <row r="632" spans="2:10" x14ac:dyDescent="0.2">
      <c r="B632" t="str">
        <f t="shared" si="9"/>
        <v>apartmentmedian3+_bed_rateSoutheast Burnaby</v>
      </c>
      <c r="C632" t="s">
        <v>65</v>
      </c>
      <c r="D632" t="s">
        <v>61</v>
      </c>
      <c r="E632" t="s">
        <v>55</v>
      </c>
      <c r="F632" t="s">
        <v>29</v>
      </c>
      <c r="G632">
        <v>2010</v>
      </c>
      <c r="H632">
        <v>1180.5</v>
      </c>
      <c r="I632">
        <v>1391.8</v>
      </c>
      <c r="J632">
        <v>0.84818221008765604</v>
      </c>
    </row>
    <row r="633" spans="2:10" x14ac:dyDescent="0.2">
      <c r="B633" t="str">
        <f t="shared" si="9"/>
        <v>apartmentmedian3+_bed_rateNorth Burnaby</v>
      </c>
      <c r="C633" t="s">
        <v>65</v>
      </c>
      <c r="D633" t="s">
        <v>61</v>
      </c>
      <c r="E633" t="s">
        <v>55</v>
      </c>
      <c r="F633" t="s">
        <v>31</v>
      </c>
      <c r="G633">
        <v>2010</v>
      </c>
      <c r="H633">
        <v>1459.6666666666699</v>
      </c>
      <c r="I633">
        <v>1391.8</v>
      </c>
      <c r="J633">
        <v>1.0487617952771</v>
      </c>
    </row>
    <row r="634" spans="2:10" x14ac:dyDescent="0.2">
      <c r="B634" t="str">
        <f t="shared" si="9"/>
        <v>apartmentmedian3+_bed_rateNew Westminster</v>
      </c>
      <c r="C634" t="s">
        <v>65</v>
      </c>
      <c r="D634" t="s">
        <v>61</v>
      </c>
      <c r="E634" t="s">
        <v>55</v>
      </c>
      <c r="F634" t="s">
        <v>32</v>
      </c>
      <c r="G634">
        <v>2010</v>
      </c>
      <c r="H634">
        <v>1518</v>
      </c>
      <c r="I634">
        <v>1391.8</v>
      </c>
      <c r="J634">
        <v>1.0906739474062399</v>
      </c>
    </row>
    <row r="635" spans="2:10" x14ac:dyDescent="0.2">
      <c r="B635" t="str">
        <f t="shared" si="9"/>
        <v>apartmentmedian3+_bed_rateNorth Vancouver CY</v>
      </c>
      <c r="C635" t="s">
        <v>65</v>
      </c>
      <c r="D635" t="s">
        <v>61</v>
      </c>
      <c r="E635" t="s">
        <v>55</v>
      </c>
      <c r="F635" t="s">
        <v>33</v>
      </c>
      <c r="G635">
        <v>2010</v>
      </c>
      <c r="H635">
        <v>2278.75</v>
      </c>
      <c r="I635">
        <v>1391.8</v>
      </c>
      <c r="J635">
        <v>1.6372682856732299</v>
      </c>
    </row>
    <row r="636" spans="2:10" x14ac:dyDescent="0.2">
      <c r="B636" t="str">
        <f t="shared" si="9"/>
        <v>apartmentmedian3+_bed_rateNorth Vancouver DM</v>
      </c>
      <c r="C636" t="s">
        <v>65</v>
      </c>
      <c r="D636" t="s">
        <v>61</v>
      </c>
      <c r="E636" t="s">
        <v>55</v>
      </c>
      <c r="F636" t="s">
        <v>34</v>
      </c>
      <c r="G636">
        <v>2010</v>
      </c>
      <c r="H636">
        <v>1569.5</v>
      </c>
      <c r="I636">
        <v>1391.8</v>
      </c>
      <c r="J636">
        <v>1.1276763902859599</v>
      </c>
    </row>
    <row r="637" spans="2:10" x14ac:dyDescent="0.2">
      <c r="B637" t="str">
        <f t="shared" si="9"/>
        <v>apartmentmedian3+_bed_rateWest Vancouver</v>
      </c>
      <c r="C637" t="s">
        <v>65</v>
      </c>
      <c r="D637" t="s">
        <v>61</v>
      </c>
      <c r="E637" t="s">
        <v>55</v>
      </c>
      <c r="F637" t="s">
        <v>35</v>
      </c>
      <c r="G637">
        <v>2010</v>
      </c>
      <c r="H637">
        <v>3175</v>
      </c>
      <c r="I637">
        <v>1391.8</v>
      </c>
      <c r="J637">
        <v>2.2812185658858999</v>
      </c>
    </row>
    <row r="638" spans="2:10" x14ac:dyDescent="0.2">
      <c r="B638" t="str">
        <f t="shared" si="9"/>
        <v>apartmentmedian3+_bed_rateRichmond</v>
      </c>
      <c r="C638" t="s">
        <v>65</v>
      </c>
      <c r="D638" t="s">
        <v>61</v>
      </c>
      <c r="E638" t="s">
        <v>55</v>
      </c>
      <c r="F638" t="s">
        <v>36</v>
      </c>
      <c r="G638">
        <v>2010</v>
      </c>
      <c r="H638">
        <v>1431.1</v>
      </c>
      <c r="I638">
        <v>1391.8</v>
      </c>
      <c r="J638">
        <v>1.0282368156344299</v>
      </c>
    </row>
    <row r="639" spans="2:10" x14ac:dyDescent="0.2">
      <c r="B639" t="str">
        <f t="shared" si="9"/>
        <v>apartmentmedian3+_bed_rateDelta</v>
      </c>
      <c r="C639" t="s">
        <v>65</v>
      </c>
      <c r="D639" t="s">
        <v>61</v>
      </c>
      <c r="E639" t="s">
        <v>55</v>
      </c>
      <c r="F639" t="s">
        <v>37</v>
      </c>
      <c r="G639">
        <v>2010</v>
      </c>
      <c r="H639">
        <v>1050.42857142857</v>
      </c>
      <c r="I639">
        <v>1391.8</v>
      </c>
      <c r="J639">
        <v>0.75472666434011404</v>
      </c>
    </row>
    <row r="640" spans="2:10" x14ac:dyDescent="0.2">
      <c r="B640" t="str">
        <f t="shared" si="9"/>
        <v>apartmentmedian3+_bed_rateSurrey</v>
      </c>
      <c r="C640" t="s">
        <v>65</v>
      </c>
      <c r="D640" t="s">
        <v>61</v>
      </c>
      <c r="E640" t="s">
        <v>55</v>
      </c>
      <c r="F640" t="s">
        <v>38</v>
      </c>
      <c r="G640">
        <v>2010</v>
      </c>
      <c r="H640">
        <v>1117.7</v>
      </c>
      <c r="I640">
        <v>1391.8</v>
      </c>
      <c r="J640">
        <v>0.80306078459548802</v>
      </c>
    </row>
    <row r="641" spans="2:10" x14ac:dyDescent="0.2">
      <c r="B641" t="str">
        <f t="shared" si="9"/>
        <v>apartmentmedian3+_bed_rateWhite Rock</v>
      </c>
      <c r="C641" t="s">
        <v>65</v>
      </c>
      <c r="D641" t="s">
        <v>61</v>
      </c>
      <c r="E641" t="s">
        <v>55</v>
      </c>
      <c r="F641" t="s">
        <v>39</v>
      </c>
      <c r="G641">
        <v>2010</v>
      </c>
      <c r="H641">
        <v>1520</v>
      </c>
      <c r="I641">
        <v>1391.8</v>
      </c>
      <c r="J641">
        <v>1.09211093547924</v>
      </c>
    </row>
    <row r="642" spans="2:10" x14ac:dyDescent="0.2">
      <c r="B642" t="str">
        <f t="shared" si="9"/>
        <v>apartmentmedian3+_bed_rateLangley City and Langley DM</v>
      </c>
      <c r="C642" t="s">
        <v>65</v>
      </c>
      <c r="D642" t="s">
        <v>61</v>
      </c>
      <c r="E642" t="s">
        <v>55</v>
      </c>
      <c r="F642" t="s">
        <v>40</v>
      </c>
      <c r="G642">
        <v>2010</v>
      </c>
      <c r="H642">
        <v>1190.1111111111099</v>
      </c>
      <c r="I642">
        <v>1391.8</v>
      </c>
      <c r="J642">
        <v>0.85508773610512401</v>
      </c>
    </row>
    <row r="643" spans="2:10" x14ac:dyDescent="0.2">
      <c r="B643" t="str">
        <f t="shared" si="9"/>
        <v>apartmentmedian3+_bed_rateTri-Cities</v>
      </c>
      <c r="C643" t="s">
        <v>65</v>
      </c>
      <c r="D643" t="s">
        <v>61</v>
      </c>
      <c r="E643" t="s">
        <v>55</v>
      </c>
      <c r="F643" t="s">
        <v>41</v>
      </c>
      <c r="G643">
        <v>2010</v>
      </c>
      <c r="H643">
        <v>1230.5</v>
      </c>
      <c r="I643">
        <v>1391.8</v>
      </c>
      <c r="J643">
        <v>0.88410691191263102</v>
      </c>
    </row>
    <row r="644" spans="2:10" x14ac:dyDescent="0.2">
      <c r="B644" t="str">
        <f t="shared" si="9"/>
        <v>apartmentmedian3+_bed_rateMaple Ridge/Pitt Meadows</v>
      </c>
      <c r="C644" t="s">
        <v>65</v>
      </c>
      <c r="D644" t="s">
        <v>61</v>
      </c>
      <c r="E644" t="s">
        <v>55</v>
      </c>
      <c r="F644" t="s">
        <v>42</v>
      </c>
      <c r="G644">
        <v>2010</v>
      </c>
      <c r="H644">
        <v>1222.4000000000001</v>
      </c>
      <c r="I644">
        <v>1391.8</v>
      </c>
      <c r="J644">
        <v>0.87828711021698502</v>
      </c>
    </row>
    <row r="645" spans="2:10" x14ac:dyDescent="0.2">
      <c r="B645" t="str">
        <f t="shared" ref="B645:B708" si="10">C645&amp;D645&amp;E645&amp;F645</f>
        <v>apartmentmedian3+_bed_rateVancouver</v>
      </c>
      <c r="C645" t="s">
        <v>65</v>
      </c>
      <c r="D645" t="s">
        <v>61</v>
      </c>
      <c r="E645" t="s">
        <v>55</v>
      </c>
      <c r="F645" t="s">
        <v>43</v>
      </c>
      <c r="G645">
        <v>2010</v>
      </c>
      <c r="H645">
        <v>1391.8</v>
      </c>
      <c r="I645">
        <v>1391.8</v>
      </c>
      <c r="J645">
        <v>1</v>
      </c>
    </row>
    <row r="646" spans="2:10" x14ac:dyDescent="0.2">
      <c r="B646" t="str">
        <f t="shared" si="10"/>
        <v>apartmentmedian3+_bed_rateNorth Vancouver City</v>
      </c>
      <c r="C646" t="s">
        <v>65</v>
      </c>
      <c r="D646" t="s">
        <v>61</v>
      </c>
      <c r="E646" t="s">
        <v>55</v>
      </c>
      <c r="F646" t="s">
        <v>60</v>
      </c>
      <c r="G646">
        <v>2010</v>
      </c>
      <c r="H646">
        <v>1475</v>
      </c>
      <c r="I646">
        <v>1391.8</v>
      </c>
      <c r="J646">
        <v>1.0597787038367601</v>
      </c>
    </row>
    <row r="647" spans="2:10" x14ac:dyDescent="0.2">
      <c r="B647" t="str">
        <f t="shared" si="10"/>
        <v>apartmentaveragebachelor_rateWest End/Stanley Park</v>
      </c>
      <c r="C647" t="s">
        <v>65</v>
      </c>
      <c r="D647" t="s">
        <v>59</v>
      </c>
      <c r="E647" t="s">
        <v>49</v>
      </c>
      <c r="F647" t="s">
        <v>12</v>
      </c>
      <c r="G647">
        <v>2010</v>
      </c>
      <c r="H647">
        <v>1019.7</v>
      </c>
      <c r="I647">
        <v>967.9</v>
      </c>
      <c r="J647">
        <v>1.05351792540552</v>
      </c>
    </row>
    <row r="648" spans="2:10" x14ac:dyDescent="0.2">
      <c r="B648" t="str">
        <f t="shared" si="10"/>
        <v>apartmentaveragebachelor_rateEnglish Bay</v>
      </c>
      <c r="C648" t="s">
        <v>65</v>
      </c>
      <c r="D648" t="s">
        <v>59</v>
      </c>
      <c r="E648" t="s">
        <v>49</v>
      </c>
      <c r="F648" t="s">
        <v>16</v>
      </c>
      <c r="G648">
        <v>2010</v>
      </c>
      <c r="H648">
        <v>1043.7</v>
      </c>
      <c r="I648">
        <v>967.9</v>
      </c>
      <c r="J648">
        <v>1.0783138754003501</v>
      </c>
    </row>
    <row r="649" spans="2:10" x14ac:dyDescent="0.2">
      <c r="B649" t="str">
        <f t="shared" si="10"/>
        <v>apartmentaveragebachelor_rateDowntown</v>
      </c>
      <c r="C649" t="s">
        <v>65</v>
      </c>
      <c r="D649" t="s">
        <v>59</v>
      </c>
      <c r="E649" t="s">
        <v>49</v>
      </c>
      <c r="F649" t="s">
        <v>17</v>
      </c>
      <c r="G649">
        <v>2010</v>
      </c>
      <c r="H649">
        <v>1111.7</v>
      </c>
      <c r="I649">
        <v>967.9</v>
      </c>
      <c r="J649">
        <v>1.14856906705238</v>
      </c>
    </row>
    <row r="650" spans="2:10" x14ac:dyDescent="0.2">
      <c r="B650" t="str">
        <f t="shared" si="10"/>
        <v>apartmentaveragebachelor_rateSouth Granville/Oak</v>
      </c>
      <c r="C650" t="s">
        <v>65</v>
      </c>
      <c r="D650" t="s">
        <v>59</v>
      </c>
      <c r="E650" t="s">
        <v>49</v>
      </c>
      <c r="F650" t="s">
        <v>19</v>
      </c>
      <c r="G650">
        <v>2010</v>
      </c>
      <c r="H650">
        <v>987.2</v>
      </c>
      <c r="I650">
        <v>967.9</v>
      </c>
      <c r="J650">
        <v>1.0199400764541799</v>
      </c>
    </row>
    <row r="651" spans="2:10" x14ac:dyDescent="0.2">
      <c r="B651" t="str">
        <f t="shared" si="10"/>
        <v>apartmentaveragebachelor_rateKitsilano/Point Grey</v>
      </c>
      <c r="C651" t="s">
        <v>65</v>
      </c>
      <c r="D651" t="s">
        <v>59</v>
      </c>
      <c r="E651" t="s">
        <v>49</v>
      </c>
      <c r="F651" t="s">
        <v>20</v>
      </c>
      <c r="G651">
        <v>2010</v>
      </c>
      <c r="H651">
        <v>997.6</v>
      </c>
      <c r="I651">
        <v>967.9</v>
      </c>
      <c r="J651">
        <v>1.03068498811861</v>
      </c>
    </row>
    <row r="652" spans="2:10" x14ac:dyDescent="0.2">
      <c r="B652" t="str">
        <f t="shared" si="10"/>
        <v>apartmentaveragebachelor_rateWestside/Kerrisdale</v>
      </c>
      <c r="C652" t="s">
        <v>65</v>
      </c>
      <c r="D652" t="s">
        <v>59</v>
      </c>
      <c r="E652" t="s">
        <v>49</v>
      </c>
      <c r="F652" t="s">
        <v>21</v>
      </c>
      <c r="G652">
        <v>2010</v>
      </c>
      <c r="H652">
        <v>940.7</v>
      </c>
      <c r="I652">
        <v>967.9</v>
      </c>
      <c r="J652">
        <v>0.97189792333918801</v>
      </c>
    </row>
    <row r="653" spans="2:10" x14ac:dyDescent="0.2">
      <c r="B653" t="str">
        <f t="shared" si="10"/>
        <v>apartmentaveragebachelor_rateMarpole</v>
      </c>
      <c r="C653" t="s">
        <v>65</v>
      </c>
      <c r="D653" t="s">
        <v>59</v>
      </c>
      <c r="E653" t="s">
        <v>49</v>
      </c>
      <c r="F653" t="s">
        <v>23</v>
      </c>
      <c r="G653">
        <v>2010</v>
      </c>
      <c r="H653">
        <v>804.2</v>
      </c>
      <c r="I653">
        <v>967.9</v>
      </c>
      <c r="J653">
        <v>0.83087095774356901</v>
      </c>
    </row>
    <row r="654" spans="2:10" x14ac:dyDescent="0.2">
      <c r="B654" t="str">
        <f t="shared" si="10"/>
        <v>apartmentaveragebachelor_rateMount Pleasant/Renfrew Heights</v>
      </c>
      <c r="C654" t="s">
        <v>65</v>
      </c>
      <c r="D654" t="s">
        <v>59</v>
      </c>
      <c r="E654" t="s">
        <v>49</v>
      </c>
      <c r="F654" t="s">
        <v>24</v>
      </c>
      <c r="G654">
        <v>2010</v>
      </c>
      <c r="H654">
        <v>965.9</v>
      </c>
      <c r="I654">
        <v>967.9</v>
      </c>
      <c r="J654">
        <v>0.99793367083376405</v>
      </c>
    </row>
    <row r="655" spans="2:10" x14ac:dyDescent="0.2">
      <c r="B655" t="str">
        <f t="shared" si="10"/>
        <v>apartmentaveragebachelor_rateEast Hastings</v>
      </c>
      <c r="C655" t="s">
        <v>65</v>
      </c>
      <c r="D655" t="s">
        <v>59</v>
      </c>
      <c r="E655" t="s">
        <v>49</v>
      </c>
      <c r="F655" t="s">
        <v>25</v>
      </c>
      <c r="G655">
        <v>2010</v>
      </c>
      <c r="H655">
        <v>948.1</v>
      </c>
      <c r="I655">
        <v>967.9</v>
      </c>
      <c r="J655">
        <v>0.97954334125426201</v>
      </c>
    </row>
    <row r="656" spans="2:10" x14ac:dyDescent="0.2">
      <c r="B656" t="str">
        <f t="shared" si="10"/>
        <v>apartmentaveragebachelor_rateSoutheast Vancouver</v>
      </c>
      <c r="C656" t="s">
        <v>65</v>
      </c>
      <c r="D656" t="s">
        <v>59</v>
      </c>
      <c r="E656" t="s">
        <v>49</v>
      </c>
      <c r="F656" t="s">
        <v>26</v>
      </c>
      <c r="G656">
        <v>2010</v>
      </c>
      <c r="H656">
        <v>916</v>
      </c>
      <c r="I656">
        <v>967.9</v>
      </c>
      <c r="J656">
        <v>0.94637875813617101</v>
      </c>
    </row>
    <row r="657" spans="2:10" x14ac:dyDescent="0.2">
      <c r="B657" t="str">
        <f t="shared" si="10"/>
        <v>apartmentaveragebachelor_rateUniversity Endowment Lands</v>
      </c>
      <c r="C657" t="s">
        <v>65</v>
      </c>
      <c r="D657" t="s">
        <v>59</v>
      </c>
      <c r="E657" t="s">
        <v>49</v>
      </c>
      <c r="F657" t="s">
        <v>27</v>
      </c>
      <c r="G657">
        <v>2010</v>
      </c>
      <c r="H657">
        <v>1225.5</v>
      </c>
      <c r="I657">
        <v>967.9</v>
      </c>
      <c r="J657">
        <v>1.26614319661122</v>
      </c>
    </row>
    <row r="658" spans="2:10" x14ac:dyDescent="0.2">
      <c r="B658" t="str">
        <f t="shared" si="10"/>
        <v>apartmentaveragebachelor_rateCentral Park/Metrotown</v>
      </c>
      <c r="C658" t="s">
        <v>65</v>
      </c>
      <c r="D658" t="s">
        <v>59</v>
      </c>
      <c r="E658" t="s">
        <v>49</v>
      </c>
      <c r="F658" t="s">
        <v>28</v>
      </c>
      <c r="G658">
        <v>2010</v>
      </c>
      <c r="H658">
        <v>911.5</v>
      </c>
      <c r="I658">
        <v>967.9</v>
      </c>
      <c r="J658">
        <v>0.94172951751213996</v>
      </c>
    </row>
    <row r="659" spans="2:10" x14ac:dyDescent="0.2">
      <c r="B659" t="str">
        <f t="shared" si="10"/>
        <v>apartmentaveragebachelor_rateSoutheast Burnaby</v>
      </c>
      <c r="C659" t="s">
        <v>65</v>
      </c>
      <c r="D659" t="s">
        <v>59</v>
      </c>
      <c r="E659" t="s">
        <v>49</v>
      </c>
      <c r="F659" t="s">
        <v>29</v>
      </c>
      <c r="G659">
        <v>2010</v>
      </c>
      <c r="H659">
        <v>734</v>
      </c>
      <c r="I659">
        <v>967.9</v>
      </c>
      <c r="J659">
        <v>0.75834280400867904</v>
      </c>
    </row>
    <row r="660" spans="2:10" x14ac:dyDescent="0.2">
      <c r="B660" t="str">
        <f t="shared" si="10"/>
        <v>apartmentaveragebachelor_rateNorth Burnaby</v>
      </c>
      <c r="C660" t="s">
        <v>65</v>
      </c>
      <c r="D660" t="s">
        <v>59</v>
      </c>
      <c r="E660" t="s">
        <v>49</v>
      </c>
      <c r="F660" t="s">
        <v>31</v>
      </c>
      <c r="G660">
        <v>2010</v>
      </c>
      <c r="H660">
        <v>803.4</v>
      </c>
      <c r="I660">
        <v>967.9</v>
      </c>
      <c r="J660">
        <v>0.83004442607707396</v>
      </c>
    </row>
    <row r="661" spans="2:10" x14ac:dyDescent="0.2">
      <c r="B661" t="str">
        <f t="shared" si="10"/>
        <v>apartmentaveragebachelor_rateNew Westminster</v>
      </c>
      <c r="C661" t="s">
        <v>65</v>
      </c>
      <c r="D661" t="s">
        <v>59</v>
      </c>
      <c r="E661" t="s">
        <v>49</v>
      </c>
      <c r="F661" t="s">
        <v>32</v>
      </c>
      <c r="G661">
        <v>2010</v>
      </c>
      <c r="H661">
        <v>769.6</v>
      </c>
      <c r="I661">
        <v>967.9</v>
      </c>
      <c r="J661">
        <v>0.79512346316768301</v>
      </c>
    </row>
    <row r="662" spans="2:10" x14ac:dyDescent="0.2">
      <c r="B662" t="str">
        <f t="shared" si="10"/>
        <v>apartmentaveragebachelor_rateNorth Vancouver CY</v>
      </c>
      <c r="C662" t="s">
        <v>65</v>
      </c>
      <c r="D662" t="s">
        <v>59</v>
      </c>
      <c r="E662" t="s">
        <v>49</v>
      </c>
      <c r="F662" t="s">
        <v>33</v>
      </c>
      <c r="G662">
        <v>2010</v>
      </c>
      <c r="H662">
        <v>1089.25</v>
      </c>
      <c r="I662">
        <v>967.9</v>
      </c>
      <c r="J662">
        <v>1.12537452216138</v>
      </c>
    </row>
    <row r="663" spans="2:10" x14ac:dyDescent="0.2">
      <c r="B663" t="str">
        <f t="shared" si="10"/>
        <v>apartmentaveragebachelor_rateNorth Vancouver DM</v>
      </c>
      <c r="C663" t="s">
        <v>65</v>
      </c>
      <c r="D663" t="s">
        <v>59</v>
      </c>
      <c r="E663" t="s">
        <v>49</v>
      </c>
      <c r="F663" t="s">
        <v>34</v>
      </c>
      <c r="G663">
        <v>2010</v>
      </c>
      <c r="H663">
        <v>989.2</v>
      </c>
      <c r="I663">
        <v>967.9</v>
      </c>
      <c r="J663">
        <v>1.0220064056204201</v>
      </c>
    </row>
    <row r="664" spans="2:10" x14ac:dyDescent="0.2">
      <c r="B664" t="str">
        <f t="shared" si="10"/>
        <v>apartmentaveragebachelor_rateWest Vancouver</v>
      </c>
      <c r="C664" t="s">
        <v>65</v>
      </c>
      <c r="D664" t="s">
        <v>59</v>
      </c>
      <c r="E664" t="s">
        <v>49</v>
      </c>
      <c r="F664" t="s">
        <v>35</v>
      </c>
      <c r="G664">
        <v>2010</v>
      </c>
      <c r="H664">
        <v>1096.8</v>
      </c>
      <c r="I664">
        <v>967.9</v>
      </c>
      <c r="J664">
        <v>1.1331749147639201</v>
      </c>
    </row>
    <row r="665" spans="2:10" x14ac:dyDescent="0.2">
      <c r="B665" t="str">
        <f t="shared" si="10"/>
        <v>apartmentaveragebachelor_rateRichmond</v>
      </c>
      <c r="C665" t="s">
        <v>65</v>
      </c>
      <c r="D665" t="s">
        <v>59</v>
      </c>
      <c r="E665" t="s">
        <v>49</v>
      </c>
      <c r="F665" t="s">
        <v>36</v>
      </c>
      <c r="G665">
        <v>2010</v>
      </c>
      <c r="H665">
        <v>867.1</v>
      </c>
      <c r="I665">
        <v>967.9</v>
      </c>
      <c r="J665">
        <v>0.89585701002169604</v>
      </c>
    </row>
    <row r="666" spans="2:10" x14ac:dyDescent="0.2">
      <c r="B666" t="str">
        <f t="shared" si="10"/>
        <v>apartmentaveragebachelor_rateDelta</v>
      </c>
      <c r="C666" t="s">
        <v>65</v>
      </c>
      <c r="D666" t="s">
        <v>59</v>
      </c>
      <c r="E666" t="s">
        <v>49</v>
      </c>
      <c r="F666" t="s">
        <v>37</v>
      </c>
      <c r="G666">
        <v>2010</v>
      </c>
      <c r="H666">
        <v>676.6</v>
      </c>
      <c r="I666">
        <v>967.9</v>
      </c>
      <c r="J666">
        <v>0.69903915693770002</v>
      </c>
    </row>
    <row r="667" spans="2:10" x14ac:dyDescent="0.2">
      <c r="B667" t="str">
        <f t="shared" si="10"/>
        <v>apartmentaveragebachelor_rateSurrey</v>
      </c>
      <c r="C667" t="s">
        <v>65</v>
      </c>
      <c r="D667" t="s">
        <v>59</v>
      </c>
      <c r="E667" t="s">
        <v>49</v>
      </c>
      <c r="F667" t="s">
        <v>38</v>
      </c>
      <c r="G667">
        <v>2010</v>
      </c>
      <c r="H667">
        <v>706.8</v>
      </c>
      <c r="I667">
        <v>967.9</v>
      </c>
      <c r="J667">
        <v>0.73024072734786605</v>
      </c>
    </row>
    <row r="668" spans="2:10" x14ac:dyDescent="0.2">
      <c r="B668" t="str">
        <f t="shared" si="10"/>
        <v>apartmentaveragebachelor_rateWhite Rock</v>
      </c>
      <c r="C668" t="s">
        <v>65</v>
      </c>
      <c r="D668" t="s">
        <v>59</v>
      </c>
      <c r="E668" t="s">
        <v>49</v>
      </c>
      <c r="F668" t="s">
        <v>39</v>
      </c>
      <c r="G668">
        <v>2010</v>
      </c>
      <c r="H668">
        <v>780.2</v>
      </c>
      <c r="I668">
        <v>967.9</v>
      </c>
      <c r="J668">
        <v>0.80607500774873397</v>
      </c>
    </row>
    <row r="669" spans="2:10" x14ac:dyDescent="0.2">
      <c r="B669" t="str">
        <f t="shared" si="10"/>
        <v>apartmentaveragebachelor_rateLangley City and Langley DM</v>
      </c>
      <c r="C669" t="s">
        <v>65</v>
      </c>
      <c r="D669" t="s">
        <v>59</v>
      </c>
      <c r="E669" t="s">
        <v>49</v>
      </c>
      <c r="F669" t="s">
        <v>40</v>
      </c>
      <c r="G669">
        <v>2010</v>
      </c>
      <c r="H669">
        <v>709.3</v>
      </c>
      <c r="I669">
        <v>967.9</v>
      </c>
      <c r="J669">
        <v>0.73282363880566204</v>
      </c>
    </row>
    <row r="670" spans="2:10" x14ac:dyDescent="0.2">
      <c r="B670" t="str">
        <f t="shared" si="10"/>
        <v>apartmentaveragebachelor_rateTri-Cities</v>
      </c>
      <c r="C670" t="s">
        <v>65</v>
      </c>
      <c r="D670" t="s">
        <v>59</v>
      </c>
      <c r="E670" t="s">
        <v>49</v>
      </c>
      <c r="F670" t="s">
        <v>41</v>
      </c>
      <c r="G670">
        <v>2010</v>
      </c>
      <c r="H670">
        <v>749.7</v>
      </c>
      <c r="I670">
        <v>967.9</v>
      </c>
      <c r="J670">
        <v>0.77456348796363295</v>
      </c>
    </row>
    <row r="671" spans="2:10" x14ac:dyDescent="0.2">
      <c r="B671" t="str">
        <f t="shared" si="10"/>
        <v>apartmentaveragebachelor_rateMaple Ridge/Pitt Meadows</v>
      </c>
      <c r="C671" t="s">
        <v>65</v>
      </c>
      <c r="D671" t="s">
        <v>59</v>
      </c>
      <c r="E671" t="s">
        <v>49</v>
      </c>
      <c r="F671" t="s">
        <v>42</v>
      </c>
      <c r="G671">
        <v>2010</v>
      </c>
      <c r="H671">
        <v>661.9</v>
      </c>
      <c r="I671">
        <v>967.9</v>
      </c>
      <c r="J671">
        <v>0.68385163756586398</v>
      </c>
    </row>
    <row r="672" spans="2:10" x14ac:dyDescent="0.2">
      <c r="B672" t="str">
        <f t="shared" si="10"/>
        <v>apartmentaveragebachelor_rateVancouver</v>
      </c>
      <c r="C672" t="s">
        <v>65</v>
      </c>
      <c r="D672" t="s">
        <v>59</v>
      </c>
      <c r="E672" t="s">
        <v>49</v>
      </c>
      <c r="F672" t="s">
        <v>43</v>
      </c>
      <c r="G672">
        <v>2010</v>
      </c>
      <c r="H672">
        <v>967.9</v>
      </c>
      <c r="I672">
        <v>967.9</v>
      </c>
      <c r="J672">
        <v>1</v>
      </c>
    </row>
    <row r="673" spans="2:10" x14ac:dyDescent="0.2">
      <c r="B673" t="str">
        <f t="shared" si="10"/>
        <v>apartmentaveragebachelor_rateNorth Vancouver City</v>
      </c>
      <c r="C673" t="s">
        <v>65</v>
      </c>
      <c r="D673" t="s">
        <v>59</v>
      </c>
      <c r="E673" t="s">
        <v>49</v>
      </c>
      <c r="F673" t="s">
        <v>60</v>
      </c>
      <c r="G673">
        <v>2010</v>
      </c>
      <c r="H673">
        <v>852.66666666666697</v>
      </c>
      <c r="I673">
        <v>967.9</v>
      </c>
      <c r="J673">
        <v>0.88094500120535901</v>
      </c>
    </row>
    <row r="674" spans="2:10" x14ac:dyDescent="0.2">
      <c r="B674" t="str">
        <f t="shared" si="10"/>
        <v>apartmentaverage1_bed_rateEnglish Bay</v>
      </c>
      <c r="C674" t="s">
        <v>65</v>
      </c>
      <c r="D674" t="s">
        <v>59</v>
      </c>
      <c r="E674" t="s">
        <v>51</v>
      </c>
      <c r="F674" t="s">
        <v>16</v>
      </c>
      <c r="G674">
        <v>2010</v>
      </c>
      <c r="H674">
        <v>1315.8</v>
      </c>
      <c r="I674">
        <v>1107.9000000000001</v>
      </c>
      <c r="J674">
        <v>1.1876523151909</v>
      </c>
    </row>
    <row r="675" spans="2:10" x14ac:dyDescent="0.2">
      <c r="B675" t="str">
        <f t="shared" si="10"/>
        <v>apartmentaverage1_bed_rateDowntown</v>
      </c>
      <c r="C675" t="s">
        <v>65</v>
      </c>
      <c r="D675" t="s">
        <v>59</v>
      </c>
      <c r="E675" t="s">
        <v>51</v>
      </c>
      <c r="F675" t="s">
        <v>17</v>
      </c>
      <c r="G675">
        <v>2010</v>
      </c>
      <c r="H675">
        <v>1359.5</v>
      </c>
      <c r="I675">
        <v>1107.9000000000001</v>
      </c>
      <c r="J675">
        <v>1.22709630833108</v>
      </c>
    </row>
    <row r="676" spans="2:10" x14ac:dyDescent="0.2">
      <c r="B676" t="str">
        <f t="shared" si="10"/>
        <v>apartmentaverage1_bed_rateSouth Granville/Oak</v>
      </c>
      <c r="C676" t="s">
        <v>65</v>
      </c>
      <c r="D676" t="s">
        <v>59</v>
      </c>
      <c r="E676" t="s">
        <v>51</v>
      </c>
      <c r="F676" t="s">
        <v>19</v>
      </c>
      <c r="G676">
        <v>2010</v>
      </c>
      <c r="H676">
        <v>1231.8</v>
      </c>
      <c r="I676">
        <v>1107.9000000000001</v>
      </c>
      <c r="J676">
        <v>1.1118331979420499</v>
      </c>
    </row>
    <row r="677" spans="2:10" x14ac:dyDescent="0.2">
      <c r="B677" t="str">
        <f t="shared" si="10"/>
        <v>apartmentaverage1_bed_rateKitsilano/Point Grey</v>
      </c>
      <c r="C677" t="s">
        <v>65</v>
      </c>
      <c r="D677" t="s">
        <v>59</v>
      </c>
      <c r="E677" t="s">
        <v>51</v>
      </c>
      <c r="F677" t="s">
        <v>20</v>
      </c>
      <c r="G677">
        <v>2010</v>
      </c>
      <c r="H677">
        <v>1243.8</v>
      </c>
      <c r="I677">
        <v>1107.9000000000001</v>
      </c>
      <c r="J677">
        <v>1.1226645004061699</v>
      </c>
    </row>
    <row r="678" spans="2:10" x14ac:dyDescent="0.2">
      <c r="B678" t="str">
        <f t="shared" si="10"/>
        <v>apartmentaverage1_bed_rateWestside/Kerrisdale</v>
      </c>
      <c r="C678" t="s">
        <v>65</v>
      </c>
      <c r="D678" t="s">
        <v>59</v>
      </c>
      <c r="E678" t="s">
        <v>51</v>
      </c>
      <c r="F678" t="s">
        <v>21</v>
      </c>
      <c r="G678">
        <v>2010</v>
      </c>
      <c r="H678">
        <v>1233.3</v>
      </c>
      <c r="I678">
        <v>1107.9000000000001</v>
      </c>
      <c r="J678">
        <v>1.1131871107500699</v>
      </c>
    </row>
    <row r="679" spans="2:10" x14ac:dyDescent="0.2">
      <c r="B679" t="str">
        <f t="shared" si="10"/>
        <v>apartmentaverage1_bed_rateMarpole</v>
      </c>
      <c r="C679" t="s">
        <v>65</v>
      </c>
      <c r="D679" t="s">
        <v>59</v>
      </c>
      <c r="E679" t="s">
        <v>51</v>
      </c>
      <c r="F679" t="s">
        <v>23</v>
      </c>
      <c r="G679">
        <v>2010</v>
      </c>
      <c r="H679">
        <v>919.9</v>
      </c>
      <c r="I679">
        <v>1107.9000000000001</v>
      </c>
      <c r="J679">
        <v>0.83030959472876598</v>
      </c>
    </row>
    <row r="680" spans="2:10" x14ac:dyDescent="0.2">
      <c r="B680" t="str">
        <f t="shared" si="10"/>
        <v>apartmentaverage1_bed_rateMount Pleasant/Renfrew Heights</v>
      </c>
      <c r="C680" t="s">
        <v>65</v>
      </c>
      <c r="D680" t="s">
        <v>59</v>
      </c>
      <c r="E680" t="s">
        <v>51</v>
      </c>
      <c r="F680" t="s">
        <v>24</v>
      </c>
      <c r="G680">
        <v>2010</v>
      </c>
      <c r="H680">
        <v>1054.2</v>
      </c>
      <c r="I680">
        <v>1107.9000000000001</v>
      </c>
      <c r="J680">
        <v>0.95152992147305704</v>
      </c>
    </row>
    <row r="681" spans="2:10" x14ac:dyDescent="0.2">
      <c r="B681" t="str">
        <f t="shared" si="10"/>
        <v>apartmentaverage1_bed_rateEast Hastings</v>
      </c>
      <c r="C681" t="s">
        <v>65</v>
      </c>
      <c r="D681" t="s">
        <v>59</v>
      </c>
      <c r="E681" t="s">
        <v>51</v>
      </c>
      <c r="F681" t="s">
        <v>25</v>
      </c>
      <c r="G681">
        <v>2010</v>
      </c>
      <c r="H681">
        <v>985.2</v>
      </c>
      <c r="I681">
        <v>1107.9000000000001</v>
      </c>
      <c r="J681">
        <v>0.889249932304359</v>
      </c>
    </row>
    <row r="682" spans="2:10" x14ac:dyDescent="0.2">
      <c r="B682" t="str">
        <f t="shared" si="10"/>
        <v>apartmentaverage1_bed_rateSoutheast Vancouver</v>
      </c>
      <c r="C682" t="s">
        <v>65</v>
      </c>
      <c r="D682" t="s">
        <v>59</v>
      </c>
      <c r="E682" t="s">
        <v>51</v>
      </c>
      <c r="F682" t="s">
        <v>26</v>
      </c>
      <c r="G682">
        <v>2010</v>
      </c>
      <c r="H682">
        <v>1047.8</v>
      </c>
      <c r="I682">
        <v>1107.9000000000001</v>
      </c>
      <c r="J682">
        <v>0.94575322682552598</v>
      </c>
    </row>
    <row r="683" spans="2:10" x14ac:dyDescent="0.2">
      <c r="B683" t="str">
        <f t="shared" si="10"/>
        <v>apartmentaverage1_bed_rateUniversity Endowment Lands</v>
      </c>
      <c r="C683" t="s">
        <v>65</v>
      </c>
      <c r="D683" t="s">
        <v>59</v>
      </c>
      <c r="E683" t="s">
        <v>51</v>
      </c>
      <c r="F683" t="s">
        <v>27</v>
      </c>
      <c r="G683">
        <v>2010</v>
      </c>
      <c r="H683">
        <v>1509.3</v>
      </c>
      <c r="I683">
        <v>1107.9000000000001</v>
      </c>
      <c r="J683">
        <v>1.3623070674248601</v>
      </c>
    </row>
    <row r="684" spans="2:10" x14ac:dyDescent="0.2">
      <c r="B684" t="str">
        <f t="shared" si="10"/>
        <v>apartmentaverage1_bed_rateCentral Park/Metrotown</v>
      </c>
      <c r="C684" t="s">
        <v>65</v>
      </c>
      <c r="D684" t="s">
        <v>59</v>
      </c>
      <c r="E684" t="s">
        <v>51</v>
      </c>
      <c r="F684" t="s">
        <v>28</v>
      </c>
      <c r="G684">
        <v>2010</v>
      </c>
      <c r="H684">
        <v>1005.5</v>
      </c>
      <c r="I684">
        <v>1107.9000000000001</v>
      </c>
      <c r="J684">
        <v>0.90757288563949801</v>
      </c>
    </row>
    <row r="685" spans="2:10" x14ac:dyDescent="0.2">
      <c r="B685" t="str">
        <f t="shared" si="10"/>
        <v>apartmentaverage1_bed_rateSoutheast Burnaby</v>
      </c>
      <c r="C685" t="s">
        <v>65</v>
      </c>
      <c r="D685" t="s">
        <v>59</v>
      </c>
      <c r="E685" t="s">
        <v>51</v>
      </c>
      <c r="F685" t="s">
        <v>29</v>
      </c>
      <c r="G685">
        <v>2010</v>
      </c>
      <c r="H685">
        <v>874.5</v>
      </c>
      <c r="I685">
        <v>1107.9000000000001</v>
      </c>
      <c r="J685">
        <v>0.78933116707284001</v>
      </c>
    </row>
    <row r="686" spans="2:10" x14ac:dyDescent="0.2">
      <c r="B686" t="str">
        <f t="shared" si="10"/>
        <v>apartmentaverage1_bed_rateNorth Burnaby</v>
      </c>
      <c r="C686" t="s">
        <v>65</v>
      </c>
      <c r="D686" t="s">
        <v>59</v>
      </c>
      <c r="E686" t="s">
        <v>51</v>
      </c>
      <c r="F686" t="s">
        <v>31</v>
      </c>
      <c r="G686">
        <v>2010</v>
      </c>
      <c r="H686">
        <v>1027.3</v>
      </c>
      <c r="I686">
        <v>1107.9000000000001</v>
      </c>
      <c r="J686">
        <v>0.92724975178265201</v>
      </c>
    </row>
    <row r="687" spans="2:10" x14ac:dyDescent="0.2">
      <c r="B687" t="str">
        <f t="shared" si="10"/>
        <v>apartmentaverage1_bed_rateNew Westminster</v>
      </c>
      <c r="C687" t="s">
        <v>65</v>
      </c>
      <c r="D687" t="s">
        <v>59</v>
      </c>
      <c r="E687" t="s">
        <v>51</v>
      </c>
      <c r="F687" t="s">
        <v>32</v>
      </c>
      <c r="G687">
        <v>2010</v>
      </c>
      <c r="H687">
        <v>909</v>
      </c>
      <c r="I687">
        <v>1107.9000000000001</v>
      </c>
      <c r="J687">
        <v>0.82047116165718903</v>
      </c>
    </row>
    <row r="688" spans="2:10" x14ac:dyDescent="0.2">
      <c r="B688" t="str">
        <f t="shared" si="10"/>
        <v>apartmentaverage1_bed_rateNorth Vancouver CY</v>
      </c>
      <c r="C688" t="s">
        <v>65</v>
      </c>
      <c r="D688" t="s">
        <v>59</v>
      </c>
      <c r="E688" t="s">
        <v>51</v>
      </c>
      <c r="F688" t="s">
        <v>33</v>
      </c>
      <c r="G688">
        <v>2010</v>
      </c>
      <c r="H688">
        <v>1277.75</v>
      </c>
      <c r="I688">
        <v>1107.9000000000001</v>
      </c>
      <c r="J688">
        <v>1.15330806029425</v>
      </c>
    </row>
    <row r="689" spans="2:10" x14ac:dyDescent="0.2">
      <c r="B689" t="str">
        <f t="shared" si="10"/>
        <v>apartmentaverage1_bed_rateNorth Vancouver DM</v>
      </c>
      <c r="C689" t="s">
        <v>65</v>
      </c>
      <c r="D689" t="s">
        <v>59</v>
      </c>
      <c r="E689" t="s">
        <v>51</v>
      </c>
      <c r="F689" t="s">
        <v>34</v>
      </c>
      <c r="G689">
        <v>2010</v>
      </c>
      <c r="H689">
        <v>1180.4000000000001</v>
      </c>
      <c r="I689">
        <v>1107.9000000000001</v>
      </c>
      <c r="J689">
        <v>1.06543911905407</v>
      </c>
    </row>
    <row r="690" spans="2:10" x14ac:dyDescent="0.2">
      <c r="B690" t="str">
        <f t="shared" si="10"/>
        <v>apartmentaverage1_bed_rateWest Vancouver</v>
      </c>
      <c r="C690" t="s">
        <v>65</v>
      </c>
      <c r="D690" t="s">
        <v>59</v>
      </c>
      <c r="E690" t="s">
        <v>51</v>
      </c>
      <c r="F690" t="s">
        <v>35</v>
      </c>
      <c r="G690">
        <v>2010</v>
      </c>
      <c r="H690">
        <v>1411.9</v>
      </c>
      <c r="I690">
        <v>1107.9000000000001</v>
      </c>
      <c r="J690">
        <v>1.27439299575774</v>
      </c>
    </row>
    <row r="691" spans="2:10" x14ac:dyDescent="0.2">
      <c r="B691" t="str">
        <f t="shared" si="10"/>
        <v>apartmentaverage1_bed_rateRichmond</v>
      </c>
      <c r="C691" t="s">
        <v>65</v>
      </c>
      <c r="D691" t="s">
        <v>59</v>
      </c>
      <c r="E691" t="s">
        <v>51</v>
      </c>
      <c r="F691" t="s">
        <v>36</v>
      </c>
      <c r="G691">
        <v>2010</v>
      </c>
      <c r="H691">
        <v>1045.7</v>
      </c>
      <c r="I691">
        <v>1107.9000000000001</v>
      </c>
      <c r="J691">
        <v>0.94385774889430496</v>
      </c>
    </row>
    <row r="692" spans="2:10" x14ac:dyDescent="0.2">
      <c r="B692" t="str">
        <f t="shared" si="10"/>
        <v>apartmentaverage1_bed_rateDelta</v>
      </c>
      <c r="C692" t="s">
        <v>65</v>
      </c>
      <c r="D692" t="s">
        <v>59</v>
      </c>
      <c r="E692" t="s">
        <v>51</v>
      </c>
      <c r="F692" t="s">
        <v>37</v>
      </c>
      <c r="G692">
        <v>2010</v>
      </c>
      <c r="H692">
        <v>831.2</v>
      </c>
      <c r="I692">
        <v>1107.9000000000001</v>
      </c>
      <c r="J692">
        <v>0.75024821734813596</v>
      </c>
    </row>
    <row r="693" spans="2:10" x14ac:dyDescent="0.2">
      <c r="B693" t="str">
        <f t="shared" si="10"/>
        <v>apartmentaverage1_bed_rateSurrey</v>
      </c>
      <c r="C693" t="s">
        <v>65</v>
      </c>
      <c r="D693" t="s">
        <v>59</v>
      </c>
      <c r="E693" t="s">
        <v>51</v>
      </c>
      <c r="F693" t="s">
        <v>38</v>
      </c>
      <c r="G693">
        <v>2010</v>
      </c>
      <c r="H693">
        <v>821.1</v>
      </c>
      <c r="I693">
        <v>1107.9000000000001</v>
      </c>
      <c r="J693">
        <v>0.74113187110750101</v>
      </c>
    </row>
    <row r="694" spans="2:10" x14ac:dyDescent="0.2">
      <c r="B694" t="str">
        <f t="shared" si="10"/>
        <v>apartmentaverage1_bed_rateWhite Rock</v>
      </c>
      <c r="C694" t="s">
        <v>65</v>
      </c>
      <c r="D694" t="s">
        <v>59</v>
      </c>
      <c r="E694" t="s">
        <v>51</v>
      </c>
      <c r="F694" t="s">
        <v>39</v>
      </c>
      <c r="G694">
        <v>2010</v>
      </c>
      <c r="H694">
        <v>894.4</v>
      </c>
      <c r="I694">
        <v>1107.9000000000001</v>
      </c>
      <c r="J694">
        <v>0.80729307699250796</v>
      </c>
    </row>
    <row r="695" spans="2:10" x14ac:dyDescent="0.2">
      <c r="B695" t="str">
        <f t="shared" si="10"/>
        <v>apartmentaverage1_bed_rateLangley City and Langley DM</v>
      </c>
      <c r="C695" t="s">
        <v>65</v>
      </c>
      <c r="D695" t="s">
        <v>59</v>
      </c>
      <c r="E695" t="s">
        <v>51</v>
      </c>
      <c r="F695" t="s">
        <v>40</v>
      </c>
      <c r="G695">
        <v>2010</v>
      </c>
      <c r="H695">
        <v>876.1</v>
      </c>
      <c r="I695">
        <v>1107.9000000000001</v>
      </c>
      <c r="J695">
        <v>0.790775340734723</v>
      </c>
    </row>
    <row r="696" spans="2:10" x14ac:dyDescent="0.2">
      <c r="B696" t="str">
        <f t="shared" si="10"/>
        <v>apartmentaverage1_bed_rateTri-Cities</v>
      </c>
      <c r="C696" t="s">
        <v>65</v>
      </c>
      <c r="D696" t="s">
        <v>59</v>
      </c>
      <c r="E696" t="s">
        <v>51</v>
      </c>
      <c r="F696" t="s">
        <v>41</v>
      </c>
      <c r="G696">
        <v>2010</v>
      </c>
      <c r="H696">
        <v>898.9</v>
      </c>
      <c r="I696">
        <v>1107.9000000000001</v>
      </c>
      <c r="J696">
        <v>0.81135481541655396</v>
      </c>
    </row>
    <row r="697" spans="2:10" x14ac:dyDescent="0.2">
      <c r="B697" t="str">
        <f t="shared" si="10"/>
        <v>apartmentaverage1_bed_rateMaple Ridge/Pitt Meadows</v>
      </c>
      <c r="C697" t="s">
        <v>65</v>
      </c>
      <c r="D697" t="s">
        <v>59</v>
      </c>
      <c r="E697" t="s">
        <v>51</v>
      </c>
      <c r="F697" t="s">
        <v>42</v>
      </c>
      <c r="G697">
        <v>2010</v>
      </c>
      <c r="H697">
        <v>768.5</v>
      </c>
      <c r="I697">
        <v>1107.9000000000001</v>
      </c>
      <c r="J697">
        <v>0.69365466197310199</v>
      </c>
    </row>
    <row r="698" spans="2:10" x14ac:dyDescent="0.2">
      <c r="B698" t="str">
        <f t="shared" si="10"/>
        <v>apartmentaverage1_bed_rateVancouver</v>
      </c>
      <c r="C698" t="s">
        <v>65</v>
      </c>
      <c r="D698" t="s">
        <v>59</v>
      </c>
      <c r="E698" t="s">
        <v>51</v>
      </c>
      <c r="F698" t="s">
        <v>43</v>
      </c>
      <c r="G698">
        <v>2010</v>
      </c>
      <c r="H698">
        <v>1107.9000000000001</v>
      </c>
      <c r="I698">
        <v>1107.9000000000001</v>
      </c>
      <c r="J698">
        <v>1</v>
      </c>
    </row>
    <row r="699" spans="2:10" x14ac:dyDescent="0.2">
      <c r="B699" t="str">
        <f t="shared" si="10"/>
        <v>apartmentaverage1_bed_rateNorth Vancouver City</v>
      </c>
      <c r="C699" t="s">
        <v>65</v>
      </c>
      <c r="D699" t="s">
        <v>59</v>
      </c>
      <c r="E699" t="s">
        <v>51</v>
      </c>
      <c r="F699" t="s">
        <v>60</v>
      </c>
      <c r="G699">
        <v>2010</v>
      </c>
      <c r="H699">
        <v>989.33333333333303</v>
      </c>
      <c r="I699">
        <v>1107.9000000000001</v>
      </c>
      <c r="J699">
        <v>0.89298071426422299</v>
      </c>
    </row>
    <row r="700" spans="2:10" x14ac:dyDescent="0.2">
      <c r="B700" t="str">
        <f t="shared" si="10"/>
        <v>apartmentaverage2_bed_rateWest End/Stanley Park</v>
      </c>
      <c r="C700" t="s">
        <v>65</v>
      </c>
      <c r="D700" t="s">
        <v>59</v>
      </c>
      <c r="E700" t="s">
        <v>53</v>
      </c>
      <c r="F700" t="s">
        <v>12</v>
      </c>
      <c r="G700">
        <v>2010</v>
      </c>
      <c r="H700">
        <v>1971.3</v>
      </c>
      <c r="I700">
        <v>1405.2</v>
      </c>
      <c r="J700">
        <v>1.4028608027327101</v>
      </c>
    </row>
    <row r="701" spans="2:10" x14ac:dyDescent="0.2">
      <c r="B701" t="str">
        <f t="shared" si="10"/>
        <v>apartmentaverage2_bed_rateEnglish Bay</v>
      </c>
      <c r="C701" t="s">
        <v>65</v>
      </c>
      <c r="D701" t="s">
        <v>59</v>
      </c>
      <c r="E701" t="s">
        <v>53</v>
      </c>
      <c r="F701" t="s">
        <v>16</v>
      </c>
      <c r="G701">
        <v>2010</v>
      </c>
      <c r="H701">
        <v>1917.6</v>
      </c>
      <c r="I701">
        <v>1405.2</v>
      </c>
      <c r="J701">
        <v>1.3646456020495299</v>
      </c>
    </row>
    <row r="702" spans="2:10" x14ac:dyDescent="0.2">
      <c r="B702" t="str">
        <f t="shared" si="10"/>
        <v>apartmentaverage2_bed_rateDowntown</v>
      </c>
      <c r="C702" t="s">
        <v>65</v>
      </c>
      <c r="D702" t="s">
        <v>59</v>
      </c>
      <c r="E702" t="s">
        <v>53</v>
      </c>
      <c r="F702" t="s">
        <v>17</v>
      </c>
      <c r="G702">
        <v>2010</v>
      </c>
      <c r="H702">
        <v>2054.9</v>
      </c>
      <c r="I702">
        <v>1405.2</v>
      </c>
      <c r="J702">
        <v>1.4623541132934801</v>
      </c>
    </row>
    <row r="703" spans="2:10" x14ac:dyDescent="0.2">
      <c r="B703" t="str">
        <f t="shared" si="10"/>
        <v>apartmentaverage2_bed_rateSouth Granville/Oak</v>
      </c>
      <c r="C703" t="s">
        <v>65</v>
      </c>
      <c r="D703" t="s">
        <v>59</v>
      </c>
      <c r="E703" t="s">
        <v>53</v>
      </c>
      <c r="F703" t="s">
        <v>19</v>
      </c>
      <c r="G703">
        <v>2010</v>
      </c>
      <c r="H703">
        <v>1714.8</v>
      </c>
      <c r="I703">
        <v>1405.2</v>
      </c>
      <c r="J703">
        <v>1.2203245089667001</v>
      </c>
    </row>
    <row r="704" spans="2:10" x14ac:dyDescent="0.2">
      <c r="B704" t="str">
        <f t="shared" si="10"/>
        <v>apartmentaverage2_bed_rateKitsilano/Point Grey</v>
      </c>
      <c r="C704" t="s">
        <v>65</v>
      </c>
      <c r="D704" t="s">
        <v>59</v>
      </c>
      <c r="E704" t="s">
        <v>53</v>
      </c>
      <c r="F704" t="s">
        <v>20</v>
      </c>
      <c r="G704">
        <v>2010</v>
      </c>
      <c r="H704">
        <v>1753.7</v>
      </c>
      <c r="I704">
        <v>1405.2</v>
      </c>
      <c r="J704">
        <v>1.2480074010816999</v>
      </c>
    </row>
    <row r="705" spans="2:10" x14ac:dyDescent="0.2">
      <c r="B705" t="str">
        <f t="shared" si="10"/>
        <v>apartmentaverage2_bed_rateWestside/Kerrisdale</v>
      </c>
      <c r="C705" t="s">
        <v>65</v>
      </c>
      <c r="D705" t="s">
        <v>59</v>
      </c>
      <c r="E705" t="s">
        <v>53</v>
      </c>
      <c r="F705" t="s">
        <v>21</v>
      </c>
      <c r="G705">
        <v>2010</v>
      </c>
      <c r="H705">
        <v>1884.5</v>
      </c>
      <c r="I705">
        <v>1405.2</v>
      </c>
      <c r="J705">
        <v>1.3410902362653001</v>
      </c>
    </row>
    <row r="706" spans="2:10" x14ac:dyDescent="0.2">
      <c r="B706" t="str">
        <f t="shared" si="10"/>
        <v>apartmentaverage2_bed_rateMarpole</v>
      </c>
      <c r="C706" t="s">
        <v>65</v>
      </c>
      <c r="D706" t="s">
        <v>59</v>
      </c>
      <c r="E706" t="s">
        <v>53</v>
      </c>
      <c r="F706" t="s">
        <v>23</v>
      </c>
      <c r="G706">
        <v>2010</v>
      </c>
      <c r="H706">
        <v>1196.5</v>
      </c>
      <c r="I706">
        <v>1405.2</v>
      </c>
      <c r="J706">
        <v>0.85148021633931104</v>
      </c>
    </row>
    <row r="707" spans="2:10" x14ac:dyDescent="0.2">
      <c r="B707" t="str">
        <f t="shared" si="10"/>
        <v>apartmentaverage2_bed_rateMount Pleasant/Renfrew Heights</v>
      </c>
      <c r="C707" t="s">
        <v>65</v>
      </c>
      <c r="D707" t="s">
        <v>59</v>
      </c>
      <c r="E707" t="s">
        <v>53</v>
      </c>
      <c r="F707" t="s">
        <v>24</v>
      </c>
      <c r="G707">
        <v>2010</v>
      </c>
      <c r="H707">
        <v>1404.6</v>
      </c>
      <c r="I707">
        <v>1405.2</v>
      </c>
      <c r="J707">
        <v>0.99957301451750602</v>
      </c>
    </row>
    <row r="708" spans="2:10" x14ac:dyDescent="0.2">
      <c r="B708" t="str">
        <f t="shared" si="10"/>
        <v>apartmentaverage2_bed_rateEast Hastings</v>
      </c>
      <c r="C708" t="s">
        <v>65</v>
      </c>
      <c r="D708" t="s">
        <v>59</v>
      </c>
      <c r="E708" t="s">
        <v>53</v>
      </c>
      <c r="F708" t="s">
        <v>25</v>
      </c>
      <c r="G708">
        <v>2010</v>
      </c>
      <c r="H708">
        <v>1314.6</v>
      </c>
      <c r="I708">
        <v>1405.2</v>
      </c>
      <c r="J708">
        <v>0.93552519214346697</v>
      </c>
    </row>
    <row r="709" spans="2:10" x14ac:dyDescent="0.2">
      <c r="B709" t="str">
        <f t="shared" ref="B709:B772" si="11">C709&amp;D709&amp;E709&amp;F709</f>
        <v>apartmentaverage2_bed_rateSoutheast Vancouver</v>
      </c>
      <c r="C709" t="s">
        <v>65</v>
      </c>
      <c r="D709" t="s">
        <v>59</v>
      </c>
      <c r="E709" t="s">
        <v>53</v>
      </c>
      <c r="F709" t="s">
        <v>26</v>
      </c>
      <c r="G709">
        <v>2010</v>
      </c>
      <c r="H709">
        <v>1401.7</v>
      </c>
      <c r="I709">
        <v>1405.2</v>
      </c>
      <c r="J709">
        <v>0.99750925135212098</v>
      </c>
    </row>
    <row r="710" spans="2:10" x14ac:dyDescent="0.2">
      <c r="B710" t="str">
        <f t="shared" si="11"/>
        <v>apartmentaverage2_bed_rateUniversity Endowment Lands</v>
      </c>
      <c r="C710" t="s">
        <v>65</v>
      </c>
      <c r="D710" t="s">
        <v>59</v>
      </c>
      <c r="E710" t="s">
        <v>53</v>
      </c>
      <c r="F710" t="s">
        <v>27</v>
      </c>
      <c r="G710">
        <v>2010</v>
      </c>
      <c r="H710">
        <v>2011</v>
      </c>
      <c r="I710">
        <v>1405.2</v>
      </c>
      <c r="J710">
        <v>1.43111300882437</v>
      </c>
    </row>
    <row r="711" spans="2:10" x14ac:dyDescent="0.2">
      <c r="B711" t="str">
        <f t="shared" si="11"/>
        <v>apartmentaverage2_bed_rateCentral Park/Metrotown</v>
      </c>
      <c r="C711" t="s">
        <v>65</v>
      </c>
      <c r="D711" t="s">
        <v>59</v>
      </c>
      <c r="E711" t="s">
        <v>53</v>
      </c>
      <c r="F711" t="s">
        <v>28</v>
      </c>
      <c r="G711">
        <v>2010</v>
      </c>
      <c r="H711">
        <v>1293.5999999999999</v>
      </c>
      <c r="I711">
        <v>1405.2</v>
      </c>
      <c r="J711">
        <v>0.92058070025619099</v>
      </c>
    </row>
    <row r="712" spans="2:10" x14ac:dyDescent="0.2">
      <c r="B712" t="str">
        <f t="shared" si="11"/>
        <v>apartmentaverage2_bed_rateSoutheast Burnaby</v>
      </c>
      <c r="C712" t="s">
        <v>65</v>
      </c>
      <c r="D712" t="s">
        <v>59</v>
      </c>
      <c r="E712" t="s">
        <v>53</v>
      </c>
      <c r="F712" t="s">
        <v>29</v>
      </c>
      <c r="G712">
        <v>2010</v>
      </c>
      <c r="H712">
        <v>1080</v>
      </c>
      <c r="I712">
        <v>1405.2</v>
      </c>
      <c r="J712">
        <v>0.76857386848847098</v>
      </c>
    </row>
    <row r="713" spans="2:10" x14ac:dyDescent="0.2">
      <c r="B713" t="str">
        <f t="shared" si="11"/>
        <v>apartmentaverage2_bed_rateNorth Burnaby</v>
      </c>
      <c r="C713" t="s">
        <v>65</v>
      </c>
      <c r="D713" t="s">
        <v>59</v>
      </c>
      <c r="E713" t="s">
        <v>53</v>
      </c>
      <c r="F713" t="s">
        <v>31</v>
      </c>
      <c r="G713">
        <v>2010</v>
      </c>
      <c r="H713">
        <v>1311.8</v>
      </c>
      <c r="I713">
        <v>1405.2</v>
      </c>
      <c r="J713">
        <v>0.93353259322516402</v>
      </c>
    </row>
    <row r="714" spans="2:10" x14ac:dyDescent="0.2">
      <c r="B714" t="str">
        <f t="shared" si="11"/>
        <v>apartmentaverage2_bed_rateNew Westminster</v>
      </c>
      <c r="C714" t="s">
        <v>65</v>
      </c>
      <c r="D714" t="s">
        <v>59</v>
      </c>
      <c r="E714" t="s">
        <v>53</v>
      </c>
      <c r="F714" t="s">
        <v>32</v>
      </c>
      <c r="G714">
        <v>2010</v>
      </c>
      <c r="H714">
        <v>1212</v>
      </c>
      <c r="I714">
        <v>1405.2</v>
      </c>
      <c r="J714">
        <v>0.86251067463706199</v>
      </c>
    </row>
    <row r="715" spans="2:10" x14ac:dyDescent="0.2">
      <c r="B715" t="str">
        <f t="shared" si="11"/>
        <v>apartmentaverage2_bed_rateNorth Vancouver CY</v>
      </c>
      <c r="C715" t="s">
        <v>65</v>
      </c>
      <c r="D715" t="s">
        <v>59</v>
      </c>
      <c r="E715" t="s">
        <v>53</v>
      </c>
      <c r="F715" t="s">
        <v>33</v>
      </c>
      <c r="G715">
        <v>2010</v>
      </c>
      <c r="H715">
        <v>1590.5</v>
      </c>
      <c r="I715">
        <v>1405.2</v>
      </c>
      <c r="J715">
        <v>1.13186734984344</v>
      </c>
    </row>
    <row r="716" spans="2:10" x14ac:dyDescent="0.2">
      <c r="B716" t="str">
        <f t="shared" si="11"/>
        <v>apartmentaverage2_bed_rateNorth Vancouver DM</v>
      </c>
      <c r="C716" t="s">
        <v>65</v>
      </c>
      <c r="D716" t="s">
        <v>59</v>
      </c>
      <c r="E716" t="s">
        <v>53</v>
      </c>
      <c r="F716" t="s">
        <v>34</v>
      </c>
      <c r="G716">
        <v>2010</v>
      </c>
      <c r="H716">
        <v>1502.4</v>
      </c>
      <c r="I716">
        <v>1405.2</v>
      </c>
      <c r="J716">
        <v>1.0691716481639599</v>
      </c>
    </row>
    <row r="717" spans="2:10" x14ac:dyDescent="0.2">
      <c r="B717" t="str">
        <f t="shared" si="11"/>
        <v>apartmentaverage2_bed_rateWest Vancouver</v>
      </c>
      <c r="C717" t="s">
        <v>65</v>
      </c>
      <c r="D717" t="s">
        <v>59</v>
      </c>
      <c r="E717" t="s">
        <v>53</v>
      </c>
      <c r="F717" t="s">
        <v>35</v>
      </c>
      <c r="G717">
        <v>2010</v>
      </c>
      <c r="H717">
        <v>2177.4</v>
      </c>
      <c r="I717">
        <v>1405.2</v>
      </c>
      <c r="J717">
        <v>1.5495303159692599</v>
      </c>
    </row>
    <row r="718" spans="2:10" x14ac:dyDescent="0.2">
      <c r="B718" t="str">
        <f t="shared" si="11"/>
        <v>apartmentaverage2_bed_rateRichmond</v>
      </c>
      <c r="C718" t="s">
        <v>65</v>
      </c>
      <c r="D718" t="s">
        <v>59</v>
      </c>
      <c r="E718" t="s">
        <v>53</v>
      </c>
      <c r="F718" t="s">
        <v>36</v>
      </c>
      <c r="G718">
        <v>2010</v>
      </c>
      <c r="H718">
        <v>1271.5999999999999</v>
      </c>
      <c r="I718">
        <v>1405.2</v>
      </c>
      <c r="J718">
        <v>0.904924565898093</v>
      </c>
    </row>
    <row r="719" spans="2:10" x14ac:dyDescent="0.2">
      <c r="B719" t="str">
        <f t="shared" si="11"/>
        <v>apartmentaverage2_bed_rateDelta</v>
      </c>
      <c r="C719" t="s">
        <v>65</v>
      </c>
      <c r="D719" t="s">
        <v>59</v>
      </c>
      <c r="E719" t="s">
        <v>53</v>
      </c>
      <c r="F719" t="s">
        <v>37</v>
      </c>
      <c r="G719">
        <v>2010</v>
      </c>
      <c r="H719">
        <v>1070.5999999999999</v>
      </c>
      <c r="I719">
        <v>1405.2</v>
      </c>
      <c r="J719">
        <v>0.76188442926273803</v>
      </c>
    </row>
    <row r="720" spans="2:10" x14ac:dyDescent="0.2">
      <c r="B720" t="str">
        <f t="shared" si="11"/>
        <v>apartmentaverage2_bed_rateSurrey</v>
      </c>
      <c r="C720" t="s">
        <v>65</v>
      </c>
      <c r="D720" t="s">
        <v>59</v>
      </c>
      <c r="E720" t="s">
        <v>53</v>
      </c>
      <c r="F720" t="s">
        <v>38</v>
      </c>
      <c r="G720">
        <v>2010</v>
      </c>
      <c r="H720">
        <v>991.2</v>
      </c>
      <c r="I720">
        <v>1405.2</v>
      </c>
      <c r="J720">
        <v>0.705380017079419</v>
      </c>
    </row>
    <row r="721" spans="2:10" x14ac:dyDescent="0.2">
      <c r="B721" t="str">
        <f t="shared" si="11"/>
        <v>apartmentaverage2_bed_rateWhite Rock</v>
      </c>
      <c r="C721" t="s">
        <v>65</v>
      </c>
      <c r="D721" t="s">
        <v>59</v>
      </c>
      <c r="E721" t="s">
        <v>53</v>
      </c>
      <c r="F721" t="s">
        <v>39</v>
      </c>
      <c r="G721">
        <v>2010</v>
      </c>
      <c r="H721">
        <v>1123.9000000000001</v>
      </c>
      <c r="I721">
        <v>1405.2</v>
      </c>
      <c r="J721">
        <v>0.79981497295758597</v>
      </c>
    </row>
    <row r="722" spans="2:10" x14ac:dyDescent="0.2">
      <c r="B722" t="str">
        <f t="shared" si="11"/>
        <v>apartmentaverage2_bed_rateLangley City and Langley DM</v>
      </c>
      <c r="C722" t="s">
        <v>65</v>
      </c>
      <c r="D722" t="s">
        <v>59</v>
      </c>
      <c r="E722" t="s">
        <v>53</v>
      </c>
      <c r="F722" t="s">
        <v>40</v>
      </c>
      <c r="G722">
        <v>2010</v>
      </c>
      <c r="H722">
        <v>1106.0999999999999</v>
      </c>
      <c r="I722">
        <v>1405.2</v>
      </c>
      <c r="J722">
        <v>0.78714773697694296</v>
      </c>
    </row>
    <row r="723" spans="2:10" x14ac:dyDescent="0.2">
      <c r="B723" t="str">
        <f t="shared" si="11"/>
        <v>apartmentaverage2_bed_rateTri-Cities</v>
      </c>
      <c r="C723" t="s">
        <v>65</v>
      </c>
      <c r="D723" t="s">
        <v>59</v>
      </c>
      <c r="E723" t="s">
        <v>53</v>
      </c>
      <c r="F723" t="s">
        <v>41</v>
      </c>
      <c r="G723">
        <v>2010</v>
      </c>
      <c r="H723">
        <v>1122.5999999999999</v>
      </c>
      <c r="I723">
        <v>1405.2</v>
      </c>
      <c r="J723">
        <v>0.79888983774551703</v>
      </c>
    </row>
    <row r="724" spans="2:10" x14ac:dyDescent="0.2">
      <c r="B724" t="str">
        <f t="shared" si="11"/>
        <v>apartmentaverage2_bed_rateMaple Ridge/Pitt Meadows</v>
      </c>
      <c r="C724" t="s">
        <v>65</v>
      </c>
      <c r="D724" t="s">
        <v>59</v>
      </c>
      <c r="E724" t="s">
        <v>53</v>
      </c>
      <c r="F724" t="s">
        <v>42</v>
      </c>
      <c r="G724">
        <v>2010</v>
      </c>
      <c r="H724">
        <v>973.6</v>
      </c>
      <c r="I724">
        <v>1405.2</v>
      </c>
      <c r="J724">
        <v>0.69285510959294005</v>
      </c>
    </row>
    <row r="725" spans="2:10" x14ac:dyDescent="0.2">
      <c r="B725" t="str">
        <f t="shared" si="11"/>
        <v>apartmentaverage2_bed_rateVancouver</v>
      </c>
      <c r="C725" t="s">
        <v>65</v>
      </c>
      <c r="D725" t="s">
        <v>59</v>
      </c>
      <c r="E725" t="s">
        <v>53</v>
      </c>
      <c r="F725" t="s">
        <v>43</v>
      </c>
      <c r="G725">
        <v>2010</v>
      </c>
      <c r="H725">
        <v>1405.2</v>
      </c>
      <c r="I725">
        <v>1405.2</v>
      </c>
      <c r="J725">
        <v>1</v>
      </c>
    </row>
    <row r="726" spans="2:10" x14ac:dyDescent="0.2">
      <c r="B726" t="str">
        <f t="shared" si="11"/>
        <v>apartmentaverage2_bed_rateNorth Vancouver City</v>
      </c>
      <c r="C726" t="s">
        <v>65</v>
      </c>
      <c r="D726" t="s">
        <v>59</v>
      </c>
      <c r="E726" t="s">
        <v>53</v>
      </c>
      <c r="F726" t="s">
        <v>60</v>
      </c>
      <c r="G726">
        <v>2010</v>
      </c>
      <c r="H726">
        <v>1237</v>
      </c>
      <c r="I726">
        <v>1405.2</v>
      </c>
      <c r="J726">
        <v>0.88030173640762899</v>
      </c>
    </row>
    <row r="727" spans="2:10" x14ac:dyDescent="0.2">
      <c r="B727" t="str">
        <f t="shared" si="11"/>
        <v>apartmentaverage3+_bed_rateWest End/Stanley Park</v>
      </c>
      <c r="C727" t="s">
        <v>65</v>
      </c>
      <c r="D727" t="s">
        <v>59</v>
      </c>
      <c r="E727" t="s">
        <v>55</v>
      </c>
      <c r="F727" t="s">
        <v>12</v>
      </c>
      <c r="G727">
        <v>2010</v>
      </c>
      <c r="H727">
        <v>3070.9</v>
      </c>
      <c r="I727">
        <v>1643.4</v>
      </c>
      <c r="J727">
        <v>1.8686260192284301</v>
      </c>
    </row>
    <row r="728" spans="2:10" x14ac:dyDescent="0.2">
      <c r="B728" t="str">
        <f t="shared" si="11"/>
        <v>apartmentaverage3+_bed_rateEnglish Bay</v>
      </c>
      <c r="C728" t="s">
        <v>65</v>
      </c>
      <c r="D728" t="s">
        <v>59</v>
      </c>
      <c r="E728" t="s">
        <v>55</v>
      </c>
      <c r="F728" t="s">
        <v>16</v>
      </c>
      <c r="G728">
        <v>2010</v>
      </c>
      <c r="H728">
        <v>2681.25</v>
      </c>
      <c r="I728">
        <v>1643.4</v>
      </c>
      <c r="J728">
        <v>1.6315261044176701</v>
      </c>
    </row>
    <row r="729" spans="2:10" x14ac:dyDescent="0.2">
      <c r="B729" t="str">
        <f t="shared" si="11"/>
        <v>apartmentaverage3+_bed_rateDowntown</v>
      </c>
      <c r="C729" t="s">
        <v>65</v>
      </c>
      <c r="D729" t="s">
        <v>59</v>
      </c>
      <c r="E729" t="s">
        <v>55</v>
      </c>
      <c r="F729" t="s">
        <v>17</v>
      </c>
      <c r="G729">
        <v>2010</v>
      </c>
      <c r="H729">
        <v>2855.8888888888901</v>
      </c>
      <c r="I729">
        <v>1643.4</v>
      </c>
      <c r="J729">
        <v>1.73779292253188</v>
      </c>
    </row>
    <row r="730" spans="2:10" x14ac:dyDescent="0.2">
      <c r="B730" t="str">
        <f t="shared" si="11"/>
        <v>apartmentaverage3+_bed_rateSouth Granville/Oak</v>
      </c>
      <c r="C730" t="s">
        <v>65</v>
      </c>
      <c r="D730" t="s">
        <v>59</v>
      </c>
      <c r="E730" t="s">
        <v>55</v>
      </c>
      <c r="F730" t="s">
        <v>19</v>
      </c>
      <c r="G730">
        <v>2010</v>
      </c>
      <c r="H730">
        <v>2128.3000000000002</v>
      </c>
      <c r="I730">
        <v>1643.4</v>
      </c>
      <c r="J730">
        <v>1.29505902397469</v>
      </c>
    </row>
    <row r="731" spans="2:10" x14ac:dyDescent="0.2">
      <c r="B731" t="str">
        <f t="shared" si="11"/>
        <v>apartmentaverage3+_bed_rateKitsilano/Point Grey</v>
      </c>
      <c r="C731" t="s">
        <v>65</v>
      </c>
      <c r="D731" t="s">
        <v>59</v>
      </c>
      <c r="E731" t="s">
        <v>55</v>
      </c>
      <c r="F731" t="s">
        <v>20</v>
      </c>
      <c r="G731">
        <v>2010</v>
      </c>
      <c r="H731">
        <v>2507.75</v>
      </c>
      <c r="I731">
        <v>1643.4</v>
      </c>
      <c r="J731">
        <v>1.52595229402458</v>
      </c>
    </row>
    <row r="732" spans="2:10" x14ac:dyDescent="0.2">
      <c r="B732" t="str">
        <f t="shared" si="11"/>
        <v>apartmentaverage3+_bed_rateWestside/Kerrisdale</v>
      </c>
      <c r="C732" t="s">
        <v>65</v>
      </c>
      <c r="D732" t="s">
        <v>59</v>
      </c>
      <c r="E732" t="s">
        <v>55</v>
      </c>
      <c r="F732" t="s">
        <v>21</v>
      </c>
      <c r="G732">
        <v>2010</v>
      </c>
      <c r="H732">
        <v>2631.3</v>
      </c>
      <c r="I732">
        <v>1643.4</v>
      </c>
      <c r="J732">
        <v>1.6011317999269801</v>
      </c>
    </row>
    <row r="733" spans="2:10" x14ac:dyDescent="0.2">
      <c r="B733" t="str">
        <f t="shared" si="11"/>
        <v>apartmentaverage3+_bed_rateMarpole</v>
      </c>
      <c r="C733" t="s">
        <v>65</v>
      </c>
      <c r="D733" t="s">
        <v>59</v>
      </c>
      <c r="E733" t="s">
        <v>55</v>
      </c>
      <c r="F733" t="s">
        <v>23</v>
      </c>
      <c r="G733">
        <v>2010</v>
      </c>
      <c r="H733">
        <v>1311.2</v>
      </c>
      <c r="I733">
        <v>1643.4</v>
      </c>
      <c r="J733">
        <v>0.79785809906291805</v>
      </c>
    </row>
    <row r="734" spans="2:10" x14ac:dyDescent="0.2">
      <c r="B734" t="str">
        <f t="shared" si="11"/>
        <v>apartmentaverage3+_bed_rateMount Pleasant/Renfrew Heights</v>
      </c>
      <c r="C734" t="s">
        <v>65</v>
      </c>
      <c r="D734" t="s">
        <v>59</v>
      </c>
      <c r="E734" t="s">
        <v>55</v>
      </c>
      <c r="F734" t="s">
        <v>24</v>
      </c>
      <c r="G734">
        <v>2010</v>
      </c>
      <c r="H734">
        <v>1526.125</v>
      </c>
      <c r="I734">
        <v>1643.4</v>
      </c>
      <c r="J734">
        <v>0.92863879761470103</v>
      </c>
    </row>
    <row r="735" spans="2:10" x14ac:dyDescent="0.2">
      <c r="B735" t="str">
        <f t="shared" si="11"/>
        <v>apartmentaverage3+_bed_rateEast Hastings</v>
      </c>
      <c r="C735" t="s">
        <v>65</v>
      </c>
      <c r="D735" t="s">
        <v>59</v>
      </c>
      <c r="E735" t="s">
        <v>55</v>
      </c>
      <c r="F735" t="s">
        <v>25</v>
      </c>
      <c r="G735">
        <v>2010</v>
      </c>
      <c r="H735">
        <v>1353.9</v>
      </c>
      <c r="I735">
        <v>1643.4</v>
      </c>
      <c r="J735">
        <v>0.82384081781672103</v>
      </c>
    </row>
    <row r="736" spans="2:10" x14ac:dyDescent="0.2">
      <c r="B736" t="str">
        <f t="shared" si="11"/>
        <v>apartmentaverage3+_bed_rateSoutheast Vancouver</v>
      </c>
      <c r="C736" t="s">
        <v>65</v>
      </c>
      <c r="D736" t="s">
        <v>59</v>
      </c>
      <c r="E736" t="s">
        <v>55</v>
      </c>
      <c r="F736" t="s">
        <v>26</v>
      </c>
      <c r="G736">
        <v>2010</v>
      </c>
      <c r="H736">
        <v>1320.9</v>
      </c>
      <c r="I736">
        <v>1643.4</v>
      </c>
      <c r="J736">
        <v>0.80376049653158099</v>
      </c>
    </row>
    <row r="737" spans="2:10" x14ac:dyDescent="0.2">
      <c r="B737" t="str">
        <f t="shared" si="11"/>
        <v>apartmentaverage3+_bed_rateUniversity Endowment Lands</v>
      </c>
      <c r="C737" t="s">
        <v>65</v>
      </c>
      <c r="D737" t="s">
        <v>59</v>
      </c>
      <c r="E737" t="s">
        <v>55</v>
      </c>
      <c r="F737" t="s">
        <v>27</v>
      </c>
      <c r="G737">
        <v>2010</v>
      </c>
      <c r="H737">
        <v>2446.3000000000002</v>
      </c>
      <c r="I737">
        <v>1643.4</v>
      </c>
      <c r="J737">
        <v>1.48856030181331</v>
      </c>
    </row>
    <row r="738" spans="2:10" x14ac:dyDescent="0.2">
      <c r="B738" t="str">
        <f t="shared" si="11"/>
        <v>apartmentaverage3+_bed_rateCentral Park/Metrotown</v>
      </c>
      <c r="C738" t="s">
        <v>65</v>
      </c>
      <c r="D738" t="s">
        <v>59</v>
      </c>
      <c r="E738" t="s">
        <v>55</v>
      </c>
      <c r="F738" t="s">
        <v>28</v>
      </c>
      <c r="G738">
        <v>2010</v>
      </c>
      <c r="H738">
        <v>1649.3</v>
      </c>
      <c r="I738">
        <v>1643.4</v>
      </c>
      <c r="J738">
        <v>1.0035901180479501</v>
      </c>
    </row>
    <row r="739" spans="2:10" x14ac:dyDescent="0.2">
      <c r="B739" t="str">
        <f t="shared" si="11"/>
        <v>apartmentaverage3+_bed_rateSoutheast Burnaby</v>
      </c>
      <c r="C739" t="s">
        <v>65</v>
      </c>
      <c r="D739" t="s">
        <v>59</v>
      </c>
      <c r="E739" t="s">
        <v>55</v>
      </c>
      <c r="F739" t="s">
        <v>29</v>
      </c>
      <c r="G739">
        <v>2010</v>
      </c>
      <c r="H739">
        <v>1214.7</v>
      </c>
      <c r="I739">
        <v>1643.4</v>
      </c>
      <c r="J739">
        <v>0.73913837166849194</v>
      </c>
    </row>
    <row r="740" spans="2:10" x14ac:dyDescent="0.2">
      <c r="B740" t="str">
        <f t="shared" si="11"/>
        <v>apartmentaverage3+_bed_rateNorth Burnaby</v>
      </c>
      <c r="C740" t="s">
        <v>65</v>
      </c>
      <c r="D740" t="s">
        <v>59</v>
      </c>
      <c r="E740" t="s">
        <v>55</v>
      </c>
      <c r="F740" t="s">
        <v>31</v>
      </c>
      <c r="G740">
        <v>2010</v>
      </c>
      <c r="H740">
        <v>1550.1</v>
      </c>
      <c r="I740">
        <v>1643.4</v>
      </c>
      <c r="J740">
        <v>0.943227455275648</v>
      </c>
    </row>
    <row r="741" spans="2:10" x14ac:dyDescent="0.2">
      <c r="B741" t="str">
        <f t="shared" si="11"/>
        <v>apartmentaverage3+_bed_rateNew Westminster</v>
      </c>
      <c r="C741" t="s">
        <v>65</v>
      </c>
      <c r="D741" t="s">
        <v>59</v>
      </c>
      <c r="E741" t="s">
        <v>55</v>
      </c>
      <c r="F741" t="s">
        <v>32</v>
      </c>
      <c r="G741">
        <v>2010</v>
      </c>
      <c r="H741">
        <v>1507.6</v>
      </c>
      <c r="I741">
        <v>1643.4</v>
      </c>
      <c r="J741">
        <v>0.91736643543872498</v>
      </c>
    </row>
    <row r="742" spans="2:10" x14ac:dyDescent="0.2">
      <c r="B742" t="str">
        <f t="shared" si="11"/>
        <v>apartmentaverage3+_bed_rateNorth Vancouver CY</v>
      </c>
      <c r="C742" t="s">
        <v>65</v>
      </c>
      <c r="D742" t="s">
        <v>59</v>
      </c>
      <c r="E742" t="s">
        <v>55</v>
      </c>
      <c r="F742" t="s">
        <v>33</v>
      </c>
      <c r="G742">
        <v>2010</v>
      </c>
      <c r="H742">
        <v>2188</v>
      </c>
      <c r="I742">
        <v>1643.4</v>
      </c>
      <c r="J742">
        <v>1.33138615066326</v>
      </c>
    </row>
    <row r="743" spans="2:10" x14ac:dyDescent="0.2">
      <c r="B743" t="str">
        <f t="shared" si="11"/>
        <v>apartmentaverage3+_bed_rateNorth Vancouver DM</v>
      </c>
      <c r="C743" t="s">
        <v>65</v>
      </c>
      <c r="D743" t="s">
        <v>59</v>
      </c>
      <c r="E743" t="s">
        <v>55</v>
      </c>
      <c r="F743" t="s">
        <v>34</v>
      </c>
      <c r="G743">
        <v>2010</v>
      </c>
      <c r="H743">
        <v>1572.9</v>
      </c>
      <c r="I743">
        <v>1643.4</v>
      </c>
      <c r="J743">
        <v>0.95710113179992695</v>
      </c>
    </row>
    <row r="744" spans="2:10" x14ac:dyDescent="0.2">
      <c r="B744" t="str">
        <f t="shared" si="11"/>
        <v>apartmentaverage3+_bed_rateWest Vancouver</v>
      </c>
      <c r="C744" t="s">
        <v>65</v>
      </c>
      <c r="D744" t="s">
        <v>59</v>
      </c>
      <c r="E744" t="s">
        <v>55</v>
      </c>
      <c r="F744" t="s">
        <v>35</v>
      </c>
      <c r="G744">
        <v>2010</v>
      </c>
      <c r="H744">
        <v>3290.4</v>
      </c>
      <c r="I744">
        <v>1643.4</v>
      </c>
      <c r="J744">
        <v>2.00219058050383</v>
      </c>
    </row>
    <row r="745" spans="2:10" x14ac:dyDescent="0.2">
      <c r="B745" t="str">
        <f t="shared" si="11"/>
        <v>apartmentaverage3+_bed_rateRichmond</v>
      </c>
      <c r="C745" t="s">
        <v>65</v>
      </c>
      <c r="D745" t="s">
        <v>59</v>
      </c>
      <c r="E745" t="s">
        <v>55</v>
      </c>
      <c r="F745" t="s">
        <v>36</v>
      </c>
      <c r="G745">
        <v>2010</v>
      </c>
      <c r="H745">
        <v>1517.9</v>
      </c>
      <c r="I745">
        <v>1643.4</v>
      </c>
      <c r="J745">
        <v>0.92363392965802604</v>
      </c>
    </row>
    <row r="746" spans="2:10" x14ac:dyDescent="0.2">
      <c r="B746" t="str">
        <f t="shared" si="11"/>
        <v>apartmentaverage3+_bed_rateDelta</v>
      </c>
      <c r="C746" t="s">
        <v>65</v>
      </c>
      <c r="D746" t="s">
        <v>59</v>
      </c>
      <c r="E746" t="s">
        <v>55</v>
      </c>
      <c r="F746" t="s">
        <v>37</v>
      </c>
      <c r="G746">
        <v>2010</v>
      </c>
      <c r="H746">
        <v>1121.7142857142901</v>
      </c>
      <c r="I746">
        <v>1643.4</v>
      </c>
      <c r="J746">
        <v>0.682557068099237</v>
      </c>
    </row>
    <row r="747" spans="2:10" x14ac:dyDescent="0.2">
      <c r="B747" t="str">
        <f t="shared" si="11"/>
        <v>apartmentaverage3+_bed_rateSurrey</v>
      </c>
      <c r="C747" t="s">
        <v>65</v>
      </c>
      <c r="D747" t="s">
        <v>59</v>
      </c>
      <c r="E747" t="s">
        <v>55</v>
      </c>
      <c r="F747" t="s">
        <v>38</v>
      </c>
      <c r="G747">
        <v>2010</v>
      </c>
      <c r="H747">
        <v>1129.9000000000001</v>
      </c>
      <c r="I747">
        <v>1643.4</v>
      </c>
      <c r="J747">
        <v>0.68753803091152499</v>
      </c>
    </row>
    <row r="748" spans="2:10" x14ac:dyDescent="0.2">
      <c r="B748" t="str">
        <f t="shared" si="11"/>
        <v>apartmentaverage3+_bed_rateWhite Rock</v>
      </c>
      <c r="C748" t="s">
        <v>65</v>
      </c>
      <c r="D748" t="s">
        <v>59</v>
      </c>
      <c r="E748" t="s">
        <v>55</v>
      </c>
      <c r="F748" t="s">
        <v>39</v>
      </c>
      <c r="G748">
        <v>2010</v>
      </c>
      <c r="H748">
        <v>1438.4</v>
      </c>
      <c r="I748">
        <v>1643.4</v>
      </c>
      <c r="J748">
        <v>0.87525861019836904</v>
      </c>
    </row>
    <row r="749" spans="2:10" x14ac:dyDescent="0.2">
      <c r="B749" t="str">
        <f t="shared" si="11"/>
        <v>apartmentaverage3+_bed_rateLangley City and Langley DM</v>
      </c>
      <c r="C749" t="s">
        <v>65</v>
      </c>
      <c r="D749" t="s">
        <v>59</v>
      </c>
      <c r="E749" t="s">
        <v>55</v>
      </c>
      <c r="F749" t="s">
        <v>40</v>
      </c>
      <c r="G749">
        <v>2010</v>
      </c>
      <c r="H749">
        <v>1324.9</v>
      </c>
      <c r="I749">
        <v>1643.4</v>
      </c>
      <c r="J749">
        <v>0.80619447486917395</v>
      </c>
    </row>
    <row r="750" spans="2:10" x14ac:dyDescent="0.2">
      <c r="B750" t="str">
        <f t="shared" si="11"/>
        <v>apartmentaverage3+_bed_rateTri-Cities</v>
      </c>
      <c r="C750" t="s">
        <v>65</v>
      </c>
      <c r="D750" t="s">
        <v>59</v>
      </c>
      <c r="E750" t="s">
        <v>55</v>
      </c>
      <c r="F750" t="s">
        <v>41</v>
      </c>
      <c r="G750">
        <v>2010</v>
      </c>
      <c r="H750">
        <v>1247.5</v>
      </c>
      <c r="I750">
        <v>1643.4</v>
      </c>
      <c r="J750">
        <v>0.75909699403675301</v>
      </c>
    </row>
    <row r="751" spans="2:10" x14ac:dyDescent="0.2">
      <c r="B751" t="str">
        <f t="shared" si="11"/>
        <v>apartmentaverage3+_bed_rateMaple Ridge/Pitt Meadows</v>
      </c>
      <c r="C751" t="s">
        <v>65</v>
      </c>
      <c r="D751" t="s">
        <v>59</v>
      </c>
      <c r="E751" t="s">
        <v>55</v>
      </c>
      <c r="F751" t="s">
        <v>42</v>
      </c>
      <c r="G751">
        <v>2010</v>
      </c>
      <c r="H751">
        <v>1189.7</v>
      </c>
      <c r="I751">
        <v>1643.4</v>
      </c>
      <c r="J751">
        <v>0.72392600705853705</v>
      </c>
    </row>
    <row r="752" spans="2:10" x14ac:dyDescent="0.2">
      <c r="B752" t="str">
        <f t="shared" si="11"/>
        <v>apartmentaverage3+_bed_rateVancouver</v>
      </c>
      <c r="C752" t="s">
        <v>65</v>
      </c>
      <c r="D752" t="s">
        <v>59</v>
      </c>
      <c r="E752" t="s">
        <v>55</v>
      </c>
      <c r="F752" t="s">
        <v>43</v>
      </c>
      <c r="G752">
        <v>2010</v>
      </c>
      <c r="H752">
        <v>1643.4</v>
      </c>
      <c r="I752">
        <v>1643.4</v>
      </c>
      <c r="J752">
        <v>1</v>
      </c>
    </row>
    <row r="753" spans="2:10" x14ac:dyDescent="0.2">
      <c r="B753" t="str">
        <f t="shared" si="11"/>
        <v>apartmentaverage3+_bed_rateNorth Vancouver City</v>
      </c>
      <c r="C753" t="s">
        <v>65</v>
      </c>
      <c r="D753" t="s">
        <v>59</v>
      </c>
      <c r="E753" t="s">
        <v>55</v>
      </c>
      <c r="F753" t="s">
        <v>60</v>
      </c>
      <c r="G753">
        <v>2010</v>
      </c>
      <c r="H753">
        <v>1489</v>
      </c>
      <c r="I753">
        <v>1643.4</v>
      </c>
      <c r="J753">
        <v>0.90604843616891795</v>
      </c>
    </row>
    <row r="754" spans="2:10" x14ac:dyDescent="0.2">
      <c r="B754" t="str">
        <f t="shared" si="11"/>
        <v>apartmentmedianbachelor_rateWest End/Stanley Park</v>
      </c>
      <c r="C754" t="s">
        <v>65</v>
      </c>
      <c r="D754" t="s">
        <v>61</v>
      </c>
      <c r="E754" t="s">
        <v>49</v>
      </c>
      <c r="F754" t="s">
        <v>12</v>
      </c>
      <c r="G754">
        <v>2010</v>
      </c>
      <c r="H754">
        <v>1003.5</v>
      </c>
      <c r="I754">
        <v>944</v>
      </c>
      <c r="J754">
        <v>1.0630296610169501</v>
      </c>
    </row>
    <row r="755" spans="2:10" x14ac:dyDescent="0.2">
      <c r="B755" t="str">
        <f t="shared" si="11"/>
        <v>apartmentmedianbachelor_rateEnglish Bay</v>
      </c>
      <c r="C755" t="s">
        <v>65</v>
      </c>
      <c r="D755" t="s">
        <v>61</v>
      </c>
      <c r="E755" t="s">
        <v>49</v>
      </c>
      <c r="F755" t="s">
        <v>16</v>
      </c>
      <c r="G755">
        <v>2010</v>
      </c>
      <c r="H755">
        <v>1027.9000000000001</v>
      </c>
      <c r="I755">
        <v>944</v>
      </c>
      <c r="J755">
        <v>1.08887711864407</v>
      </c>
    </row>
    <row r="756" spans="2:10" x14ac:dyDescent="0.2">
      <c r="B756" t="str">
        <f t="shared" si="11"/>
        <v>apartmentmedianbachelor_rateDowntown</v>
      </c>
      <c r="C756" t="s">
        <v>65</v>
      </c>
      <c r="D756" t="s">
        <v>61</v>
      </c>
      <c r="E756" t="s">
        <v>49</v>
      </c>
      <c r="F756" t="s">
        <v>17</v>
      </c>
      <c r="G756">
        <v>2010</v>
      </c>
      <c r="H756">
        <v>1061.9000000000001</v>
      </c>
      <c r="I756">
        <v>944</v>
      </c>
      <c r="J756">
        <v>1.1248940677966099</v>
      </c>
    </row>
    <row r="757" spans="2:10" x14ac:dyDescent="0.2">
      <c r="B757" t="str">
        <f t="shared" si="11"/>
        <v>apartmentmedianbachelor_rateSouth Granville/Oak</v>
      </c>
      <c r="C757" t="s">
        <v>65</v>
      </c>
      <c r="D757" t="s">
        <v>61</v>
      </c>
      <c r="E757" t="s">
        <v>49</v>
      </c>
      <c r="F757" t="s">
        <v>19</v>
      </c>
      <c r="G757">
        <v>2010</v>
      </c>
      <c r="H757">
        <v>962.6</v>
      </c>
      <c r="I757">
        <v>944</v>
      </c>
      <c r="J757">
        <v>1.0197033898305099</v>
      </c>
    </row>
    <row r="758" spans="2:10" x14ac:dyDescent="0.2">
      <c r="B758" t="str">
        <f t="shared" si="11"/>
        <v>apartmentmedianbachelor_rateKitsilano/Point Grey</v>
      </c>
      <c r="C758" t="s">
        <v>65</v>
      </c>
      <c r="D758" t="s">
        <v>61</v>
      </c>
      <c r="E758" t="s">
        <v>49</v>
      </c>
      <c r="F758" t="s">
        <v>20</v>
      </c>
      <c r="G758">
        <v>2010</v>
      </c>
      <c r="H758">
        <v>983.3</v>
      </c>
      <c r="I758">
        <v>944</v>
      </c>
      <c r="J758">
        <v>1.0416313559321999</v>
      </c>
    </row>
    <row r="759" spans="2:10" x14ac:dyDescent="0.2">
      <c r="B759" t="str">
        <f t="shared" si="11"/>
        <v>apartmentmedianbachelor_rateWestside/Kerrisdale</v>
      </c>
      <c r="C759" t="s">
        <v>65</v>
      </c>
      <c r="D759" t="s">
        <v>61</v>
      </c>
      <c r="E759" t="s">
        <v>49</v>
      </c>
      <c r="F759" t="s">
        <v>21</v>
      </c>
      <c r="G759">
        <v>2010</v>
      </c>
      <c r="H759">
        <v>921.8</v>
      </c>
      <c r="I759">
        <v>944</v>
      </c>
      <c r="J759">
        <v>0.97648305084745701</v>
      </c>
    </row>
    <row r="760" spans="2:10" x14ac:dyDescent="0.2">
      <c r="B760" t="str">
        <f t="shared" si="11"/>
        <v>apartmentmedianbachelor_rateMarpole</v>
      </c>
      <c r="C760" t="s">
        <v>65</v>
      </c>
      <c r="D760" t="s">
        <v>61</v>
      </c>
      <c r="E760" t="s">
        <v>49</v>
      </c>
      <c r="F760" t="s">
        <v>23</v>
      </c>
      <c r="G760">
        <v>2010</v>
      </c>
      <c r="H760">
        <v>779.8</v>
      </c>
      <c r="I760">
        <v>944</v>
      </c>
      <c r="J760">
        <v>0.82605932203389798</v>
      </c>
    </row>
    <row r="761" spans="2:10" x14ac:dyDescent="0.2">
      <c r="B761" t="str">
        <f t="shared" si="11"/>
        <v>apartmentmedianbachelor_rateMount Pleasant/Renfrew Heights</v>
      </c>
      <c r="C761" t="s">
        <v>65</v>
      </c>
      <c r="D761" t="s">
        <v>61</v>
      </c>
      <c r="E761" t="s">
        <v>49</v>
      </c>
      <c r="F761" t="s">
        <v>24</v>
      </c>
      <c r="G761">
        <v>2010</v>
      </c>
      <c r="H761">
        <v>916.5</v>
      </c>
      <c r="I761">
        <v>944</v>
      </c>
      <c r="J761">
        <v>0.97086864406779705</v>
      </c>
    </row>
    <row r="762" spans="2:10" x14ac:dyDescent="0.2">
      <c r="B762" t="str">
        <f t="shared" si="11"/>
        <v>apartmentmedianbachelor_rateEast Hastings</v>
      </c>
      <c r="C762" t="s">
        <v>65</v>
      </c>
      <c r="D762" t="s">
        <v>61</v>
      </c>
      <c r="E762" t="s">
        <v>49</v>
      </c>
      <c r="F762" t="s">
        <v>25</v>
      </c>
      <c r="G762">
        <v>2010</v>
      </c>
      <c r="H762">
        <v>885.1</v>
      </c>
      <c r="I762">
        <v>944</v>
      </c>
      <c r="J762">
        <v>0.93760593220338995</v>
      </c>
    </row>
    <row r="763" spans="2:10" x14ac:dyDescent="0.2">
      <c r="B763" t="str">
        <f t="shared" si="11"/>
        <v>apartmentmedianbachelor_rateSoutheast Vancouver</v>
      </c>
      <c r="C763" t="s">
        <v>65</v>
      </c>
      <c r="D763" t="s">
        <v>61</v>
      </c>
      <c r="E763" t="s">
        <v>49</v>
      </c>
      <c r="F763" t="s">
        <v>26</v>
      </c>
      <c r="G763">
        <v>2010</v>
      </c>
      <c r="H763">
        <v>913</v>
      </c>
      <c r="I763">
        <v>944</v>
      </c>
      <c r="J763">
        <v>0.96716101694915302</v>
      </c>
    </row>
    <row r="764" spans="2:10" x14ac:dyDescent="0.2">
      <c r="B764" t="str">
        <f t="shared" si="11"/>
        <v>apartmentmedianbachelor_rateUniversity Endowment Lands</v>
      </c>
      <c r="C764" t="s">
        <v>65</v>
      </c>
      <c r="D764" t="s">
        <v>61</v>
      </c>
      <c r="E764" t="s">
        <v>49</v>
      </c>
      <c r="F764" t="s">
        <v>27</v>
      </c>
      <c r="G764">
        <v>2010</v>
      </c>
      <c r="H764">
        <v>1232.5</v>
      </c>
      <c r="I764">
        <v>944</v>
      </c>
      <c r="J764">
        <v>1.30561440677966</v>
      </c>
    </row>
    <row r="765" spans="2:10" x14ac:dyDescent="0.2">
      <c r="B765" t="str">
        <f t="shared" si="11"/>
        <v>apartmentmedianbachelor_rateCentral Park/Metrotown</v>
      </c>
      <c r="C765" t="s">
        <v>65</v>
      </c>
      <c r="D765" t="s">
        <v>61</v>
      </c>
      <c r="E765" t="s">
        <v>49</v>
      </c>
      <c r="F765" t="s">
        <v>28</v>
      </c>
      <c r="G765">
        <v>2010</v>
      </c>
      <c r="H765">
        <v>833.5</v>
      </c>
      <c r="I765">
        <v>944</v>
      </c>
      <c r="J765">
        <v>0.88294491525423702</v>
      </c>
    </row>
    <row r="766" spans="2:10" x14ac:dyDescent="0.2">
      <c r="B766" t="str">
        <f t="shared" si="11"/>
        <v>apartmentmedianbachelor_rateSoutheast Burnaby</v>
      </c>
      <c r="C766" t="s">
        <v>65</v>
      </c>
      <c r="D766" t="s">
        <v>61</v>
      </c>
      <c r="E766" t="s">
        <v>49</v>
      </c>
      <c r="F766" t="s">
        <v>29</v>
      </c>
      <c r="G766">
        <v>2010</v>
      </c>
      <c r="H766">
        <v>736.8</v>
      </c>
      <c r="I766">
        <v>944</v>
      </c>
      <c r="J766">
        <v>0.78050847457627104</v>
      </c>
    </row>
    <row r="767" spans="2:10" x14ac:dyDescent="0.2">
      <c r="B767" t="str">
        <f t="shared" si="11"/>
        <v>apartmentmedianbachelor_rateNorth Burnaby</v>
      </c>
      <c r="C767" t="s">
        <v>65</v>
      </c>
      <c r="D767" t="s">
        <v>61</v>
      </c>
      <c r="E767" t="s">
        <v>49</v>
      </c>
      <c r="F767" t="s">
        <v>31</v>
      </c>
      <c r="G767">
        <v>2010</v>
      </c>
      <c r="H767">
        <v>752.5</v>
      </c>
      <c r="I767">
        <v>944</v>
      </c>
      <c r="J767">
        <v>0.79713983050847503</v>
      </c>
    </row>
    <row r="768" spans="2:10" x14ac:dyDescent="0.2">
      <c r="B768" t="str">
        <f t="shared" si="11"/>
        <v>apartmentmedianbachelor_rateNew Westminster</v>
      </c>
      <c r="C768" t="s">
        <v>65</v>
      </c>
      <c r="D768" t="s">
        <v>61</v>
      </c>
      <c r="E768" t="s">
        <v>49</v>
      </c>
      <c r="F768" t="s">
        <v>32</v>
      </c>
      <c r="G768">
        <v>2010</v>
      </c>
      <c r="H768">
        <v>749.9</v>
      </c>
      <c r="I768">
        <v>944</v>
      </c>
      <c r="J768">
        <v>0.79438559322033897</v>
      </c>
    </row>
    <row r="769" spans="2:10" x14ac:dyDescent="0.2">
      <c r="B769" t="str">
        <f t="shared" si="11"/>
        <v>apartmentmedianbachelor_rateNorth Vancouver CY</v>
      </c>
      <c r="C769" t="s">
        <v>65</v>
      </c>
      <c r="D769" t="s">
        <v>61</v>
      </c>
      <c r="E769" t="s">
        <v>49</v>
      </c>
      <c r="F769" t="s">
        <v>33</v>
      </c>
      <c r="G769">
        <v>2010</v>
      </c>
      <c r="H769">
        <v>1036.5</v>
      </c>
      <c r="I769">
        <v>944</v>
      </c>
      <c r="J769">
        <v>1.0979872881355901</v>
      </c>
    </row>
    <row r="770" spans="2:10" x14ac:dyDescent="0.2">
      <c r="B770" t="str">
        <f t="shared" si="11"/>
        <v>apartmentmedianbachelor_rateNorth Vancouver DM</v>
      </c>
      <c r="C770" t="s">
        <v>65</v>
      </c>
      <c r="D770" t="s">
        <v>61</v>
      </c>
      <c r="E770" t="s">
        <v>49</v>
      </c>
      <c r="F770" t="s">
        <v>34</v>
      </c>
      <c r="G770">
        <v>2010</v>
      </c>
      <c r="H770">
        <v>981.1</v>
      </c>
      <c r="I770">
        <v>944</v>
      </c>
      <c r="J770">
        <v>1.03930084745763</v>
      </c>
    </row>
    <row r="771" spans="2:10" x14ac:dyDescent="0.2">
      <c r="B771" t="str">
        <f t="shared" si="11"/>
        <v>apartmentmedianbachelor_rateWest Vancouver</v>
      </c>
      <c r="C771" t="s">
        <v>65</v>
      </c>
      <c r="D771" t="s">
        <v>61</v>
      </c>
      <c r="E771" t="s">
        <v>49</v>
      </c>
      <c r="F771" t="s">
        <v>35</v>
      </c>
      <c r="G771">
        <v>2010</v>
      </c>
      <c r="H771">
        <v>1093.8</v>
      </c>
      <c r="I771">
        <v>944</v>
      </c>
      <c r="J771">
        <v>1.15868644067797</v>
      </c>
    </row>
    <row r="772" spans="2:10" x14ac:dyDescent="0.2">
      <c r="B772" t="str">
        <f t="shared" si="11"/>
        <v>apartmentmedianbachelor_rateRichmond</v>
      </c>
      <c r="C772" t="s">
        <v>65</v>
      </c>
      <c r="D772" t="s">
        <v>61</v>
      </c>
      <c r="E772" t="s">
        <v>49</v>
      </c>
      <c r="F772" t="s">
        <v>36</v>
      </c>
      <c r="G772">
        <v>2010</v>
      </c>
      <c r="H772">
        <v>877.2</v>
      </c>
      <c r="I772">
        <v>944</v>
      </c>
      <c r="J772">
        <v>0.92923728813559303</v>
      </c>
    </row>
    <row r="773" spans="2:10" x14ac:dyDescent="0.2">
      <c r="B773" t="str">
        <f t="shared" ref="B773:B836" si="12">C773&amp;D773&amp;E773&amp;F773</f>
        <v>apartmentmedianbachelor_rateDelta</v>
      </c>
      <c r="C773" t="s">
        <v>65</v>
      </c>
      <c r="D773" t="s">
        <v>61</v>
      </c>
      <c r="E773" t="s">
        <v>49</v>
      </c>
      <c r="F773" t="s">
        <v>37</v>
      </c>
      <c r="G773">
        <v>2010</v>
      </c>
      <c r="H773">
        <v>675</v>
      </c>
      <c r="I773">
        <v>944</v>
      </c>
      <c r="J773">
        <v>0.71504237288135597</v>
      </c>
    </row>
    <row r="774" spans="2:10" x14ac:dyDescent="0.2">
      <c r="B774" t="str">
        <f t="shared" si="12"/>
        <v>apartmentmedianbachelor_rateSurrey</v>
      </c>
      <c r="C774" t="s">
        <v>65</v>
      </c>
      <c r="D774" t="s">
        <v>61</v>
      </c>
      <c r="E774" t="s">
        <v>49</v>
      </c>
      <c r="F774" t="s">
        <v>38</v>
      </c>
      <c r="G774">
        <v>2010</v>
      </c>
      <c r="H774">
        <v>728.3</v>
      </c>
      <c r="I774">
        <v>944</v>
      </c>
      <c r="J774">
        <v>0.771504237288136</v>
      </c>
    </row>
    <row r="775" spans="2:10" x14ac:dyDescent="0.2">
      <c r="B775" t="str">
        <f t="shared" si="12"/>
        <v>apartmentmedianbachelor_rateWhite Rock</v>
      </c>
      <c r="C775" t="s">
        <v>65</v>
      </c>
      <c r="D775" t="s">
        <v>61</v>
      </c>
      <c r="E775" t="s">
        <v>49</v>
      </c>
      <c r="F775" t="s">
        <v>39</v>
      </c>
      <c r="G775">
        <v>2010</v>
      </c>
      <c r="H775">
        <v>767.9</v>
      </c>
      <c r="I775">
        <v>944</v>
      </c>
      <c r="J775">
        <v>0.81345338983050797</v>
      </c>
    </row>
    <row r="776" spans="2:10" x14ac:dyDescent="0.2">
      <c r="B776" t="str">
        <f t="shared" si="12"/>
        <v>apartmentmedianbachelor_rateLangley City and Langley DM</v>
      </c>
      <c r="C776" t="s">
        <v>65</v>
      </c>
      <c r="D776" t="s">
        <v>61</v>
      </c>
      <c r="E776" t="s">
        <v>49</v>
      </c>
      <c r="F776" t="s">
        <v>40</v>
      </c>
      <c r="G776">
        <v>2010</v>
      </c>
      <c r="H776">
        <v>699</v>
      </c>
      <c r="I776">
        <v>944</v>
      </c>
      <c r="J776">
        <v>0.740466101694915</v>
      </c>
    </row>
    <row r="777" spans="2:10" x14ac:dyDescent="0.2">
      <c r="B777" t="str">
        <f t="shared" si="12"/>
        <v>apartmentmedianbachelor_rateTri-Cities</v>
      </c>
      <c r="C777" t="s">
        <v>65</v>
      </c>
      <c r="D777" t="s">
        <v>61</v>
      </c>
      <c r="E777" t="s">
        <v>49</v>
      </c>
      <c r="F777" t="s">
        <v>41</v>
      </c>
      <c r="G777">
        <v>2010</v>
      </c>
      <c r="H777">
        <v>738</v>
      </c>
      <c r="I777">
        <v>944</v>
      </c>
      <c r="J777">
        <v>0.78177966101694896</v>
      </c>
    </row>
    <row r="778" spans="2:10" x14ac:dyDescent="0.2">
      <c r="B778" t="str">
        <f t="shared" si="12"/>
        <v>apartmentmedianbachelor_rateMaple Ridge/Pitt Meadows</v>
      </c>
      <c r="C778" t="s">
        <v>65</v>
      </c>
      <c r="D778" t="s">
        <v>61</v>
      </c>
      <c r="E778" t="s">
        <v>49</v>
      </c>
      <c r="F778" t="s">
        <v>42</v>
      </c>
      <c r="G778">
        <v>2010</v>
      </c>
      <c r="H778">
        <v>632.66666666666697</v>
      </c>
      <c r="I778">
        <v>944</v>
      </c>
      <c r="J778">
        <v>0.67019774011299404</v>
      </c>
    </row>
    <row r="779" spans="2:10" x14ac:dyDescent="0.2">
      <c r="B779" t="str">
        <f t="shared" si="12"/>
        <v>apartmentmedianbachelor_rateVancouver</v>
      </c>
      <c r="C779" t="s">
        <v>65</v>
      </c>
      <c r="D779" t="s">
        <v>61</v>
      </c>
      <c r="E779" t="s">
        <v>49</v>
      </c>
      <c r="F779" t="s">
        <v>43</v>
      </c>
      <c r="G779">
        <v>2010</v>
      </c>
      <c r="H779">
        <v>944</v>
      </c>
      <c r="I779">
        <v>944</v>
      </c>
      <c r="J779">
        <v>1</v>
      </c>
    </row>
    <row r="780" spans="2:10" x14ac:dyDescent="0.2">
      <c r="B780" t="str">
        <f t="shared" si="12"/>
        <v>apartmentmedianbachelor_rateNorth Vancouver City</v>
      </c>
      <c r="C780" t="s">
        <v>65</v>
      </c>
      <c r="D780" t="s">
        <v>61</v>
      </c>
      <c r="E780" t="s">
        <v>49</v>
      </c>
      <c r="F780" t="s">
        <v>60</v>
      </c>
      <c r="G780">
        <v>2010</v>
      </c>
      <c r="H780">
        <v>849.66666666666697</v>
      </c>
      <c r="I780">
        <v>944</v>
      </c>
      <c r="J780">
        <v>0.90007062146892702</v>
      </c>
    </row>
    <row r="781" spans="2:10" x14ac:dyDescent="0.2">
      <c r="B781" t="str">
        <f t="shared" si="12"/>
        <v>apartmentmedian1_bed_rateEnglish Bay</v>
      </c>
      <c r="C781" t="s">
        <v>65</v>
      </c>
      <c r="D781" t="s">
        <v>61</v>
      </c>
      <c r="E781" t="s">
        <v>51</v>
      </c>
      <c r="F781" t="s">
        <v>16</v>
      </c>
      <c r="G781">
        <v>2010</v>
      </c>
      <c r="H781">
        <v>1314.6</v>
      </c>
      <c r="I781">
        <v>1054.5999999999999</v>
      </c>
      <c r="J781">
        <v>1.2465389721221301</v>
      </c>
    </row>
    <row r="782" spans="2:10" x14ac:dyDescent="0.2">
      <c r="B782" t="str">
        <f t="shared" si="12"/>
        <v>apartmentmedian1_bed_rateDowntown</v>
      </c>
      <c r="C782" t="s">
        <v>65</v>
      </c>
      <c r="D782" t="s">
        <v>61</v>
      </c>
      <c r="E782" t="s">
        <v>51</v>
      </c>
      <c r="F782" t="s">
        <v>17</v>
      </c>
      <c r="G782">
        <v>2010</v>
      </c>
      <c r="H782">
        <v>1338.9</v>
      </c>
      <c r="I782">
        <v>1054.5999999999999</v>
      </c>
      <c r="J782">
        <v>1.2695808837473901</v>
      </c>
    </row>
    <row r="783" spans="2:10" x14ac:dyDescent="0.2">
      <c r="B783" t="str">
        <f t="shared" si="12"/>
        <v>apartmentmedian1_bed_rateSouth Granville/Oak</v>
      </c>
      <c r="C783" t="s">
        <v>65</v>
      </c>
      <c r="D783" t="s">
        <v>61</v>
      </c>
      <c r="E783" t="s">
        <v>51</v>
      </c>
      <c r="F783" t="s">
        <v>19</v>
      </c>
      <c r="G783">
        <v>2010</v>
      </c>
      <c r="H783">
        <v>1187.8</v>
      </c>
      <c r="I783">
        <v>1054.5999999999999</v>
      </c>
      <c r="J783">
        <v>1.1263038118718001</v>
      </c>
    </row>
    <row r="784" spans="2:10" x14ac:dyDescent="0.2">
      <c r="B784" t="str">
        <f t="shared" si="12"/>
        <v>apartmentmedian1_bed_rateKitsilano/Point Grey</v>
      </c>
      <c r="C784" t="s">
        <v>65</v>
      </c>
      <c r="D784" t="s">
        <v>61</v>
      </c>
      <c r="E784" t="s">
        <v>51</v>
      </c>
      <c r="F784" t="s">
        <v>20</v>
      </c>
      <c r="G784">
        <v>2010</v>
      </c>
      <c r="H784">
        <v>1234.8</v>
      </c>
      <c r="I784">
        <v>1054.5999999999999</v>
      </c>
      <c r="J784">
        <v>1.1708704722169501</v>
      </c>
    </row>
    <row r="785" spans="2:10" x14ac:dyDescent="0.2">
      <c r="B785" t="str">
        <f t="shared" si="12"/>
        <v>apartmentmedian1_bed_rateWestside/Kerrisdale</v>
      </c>
      <c r="C785" t="s">
        <v>65</v>
      </c>
      <c r="D785" t="s">
        <v>61</v>
      </c>
      <c r="E785" t="s">
        <v>51</v>
      </c>
      <c r="F785" t="s">
        <v>21</v>
      </c>
      <c r="G785">
        <v>2010</v>
      </c>
      <c r="H785">
        <v>1185.5</v>
      </c>
      <c r="I785">
        <v>1054.5999999999999</v>
      </c>
      <c r="J785">
        <v>1.12412289019533</v>
      </c>
    </row>
    <row r="786" spans="2:10" x14ac:dyDescent="0.2">
      <c r="B786" t="str">
        <f t="shared" si="12"/>
        <v>apartmentmedian1_bed_rateMarpole</v>
      </c>
      <c r="C786" t="s">
        <v>65</v>
      </c>
      <c r="D786" t="s">
        <v>61</v>
      </c>
      <c r="E786" t="s">
        <v>51</v>
      </c>
      <c r="F786" t="s">
        <v>23</v>
      </c>
      <c r="G786">
        <v>2010</v>
      </c>
      <c r="H786">
        <v>904.8</v>
      </c>
      <c r="I786">
        <v>1054.5999999999999</v>
      </c>
      <c r="J786">
        <v>0.85795562298501804</v>
      </c>
    </row>
    <row r="787" spans="2:10" x14ac:dyDescent="0.2">
      <c r="B787" t="str">
        <f t="shared" si="12"/>
        <v>apartmentmedian1_bed_rateMount Pleasant/Renfrew Heights</v>
      </c>
      <c r="C787" t="s">
        <v>65</v>
      </c>
      <c r="D787" t="s">
        <v>61</v>
      </c>
      <c r="E787" t="s">
        <v>51</v>
      </c>
      <c r="F787" t="s">
        <v>24</v>
      </c>
      <c r="G787">
        <v>2010</v>
      </c>
      <c r="H787">
        <v>1010.1</v>
      </c>
      <c r="I787">
        <v>1054.5999999999999</v>
      </c>
      <c r="J787">
        <v>0.95780390669448101</v>
      </c>
    </row>
    <row r="788" spans="2:10" x14ac:dyDescent="0.2">
      <c r="B788" t="str">
        <f t="shared" si="12"/>
        <v>apartmentmedian1_bed_rateEast Hastings</v>
      </c>
      <c r="C788" t="s">
        <v>65</v>
      </c>
      <c r="D788" t="s">
        <v>61</v>
      </c>
      <c r="E788" t="s">
        <v>51</v>
      </c>
      <c r="F788" t="s">
        <v>25</v>
      </c>
      <c r="G788">
        <v>2010</v>
      </c>
      <c r="H788">
        <v>955.2</v>
      </c>
      <c r="I788">
        <v>1054.5999999999999</v>
      </c>
      <c r="J788">
        <v>0.90574625450407698</v>
      </c>
    </row>
    <row r="789" spans="2:10" x14ac:dyDescent="0.2">
      <c r="B789" t="str">
        <f t="shared" si="12"/>
        <v>apartmentmedian1_bed_rateSoutheast Vancouver</v>
      </c>
      <c r="C789" t="s">
        <v>65</v>
      </c>
      <c r="D789" t="s">
        <v>61</v>
      </c>
      <c r="E789" t="s">
        <v>51</v>
      </c>
      <c r="F789" t="s">
        <v>26</v>
      </c>
      <c r="G789">
        <v>2010</v>
      </c>
      <c r="H789">
        <v>1039.3</v>
      </c>
      <c r="I789">
        <v>1054.5999999999999</v>
      </c>
      <c r="J789">
        <v>0.98549212971742794</v>
      </c>
    </row>
    <row r="790" spans="2:10" x14ac:dyDescent="0.2">
      <c r="B790" t="str">
        <f t="shared" si="12"/>
        <v>apartmentmedian1_bed_rateUniversity Endowment Lands</v>
      </c>
      <c r="C790" t="s">
        <v>65</v>
      </c>
      <c r="D790" t="s">
        <v>61</v>
      </c>
      <c r="E790" t="s">
        <v>51</v>
      </c>
      <c r="F790" t="s">
        <v>27</v>
      </c>
      <c r="G790">
        <v>2010</v>
      </c>
      <c r="H790">
        <v>1491.2</v>
      </c>
      <c r="I790">
        <v>1054.5999999999999</v>
      </c>
      <c r="J790">
        <v>1.4139958278020099</v>
      </c>
    </row>
    <row r="791" spans="2:10" x14ac:dyDescent="0.2">
      <c r="B791" t="str">
        <f t="shared" si="12"/>
        <v>apartmentmedian1_bed_rateCentral Park/Metrotown</v>
      </c>
      <c r="C791" t="s">
        <v>65</v>
      </c>
      <c r="D791" t="s">
        <v>61</v>
      </c>
      <c r="E791" t="s">
        <v>51</v>
      </c>
      <c r="F791" t="s">
        <v>28</v>
      </c>
      <c r="G791">
        <v>2010</v>
      </c>
      <c r="H791">
        <v>947.9</v>
      </c>
      <c r="I791">
        <v>1054.5999999999999</v>
      </c>
      <c r="J791">
        <v>0.89882419874834096</v>
      </c>
    </row>
    <row r="792" spans="2:10" x14ac:dyDescent="0.2">
      <c r="B792" t="str">
        <f t="shared" si="12"/>
        <v>apartmentmedian1_bed_rateSoutheast Burnaby</v>
      </c>
      <c r="C792" t="s">
        <v>65</v>
      </c>
      <c r="D792" t="s">
        <v>61</v>
      </c>
      <c r="E792" t="s">
        <v>51</v>
      </c>
      <c r="F792" t="s">
        <v>29</v>
      </c>
      <c r="G792">
        <v>2010</v>
      </c>
      <c r="H792">
        <v>865.6</v>
      </c>
      <c r="I792">
        <v>1054.5999999999999</v>
      </c>
      <c r="J792">
        <v>0.82078513180352697</v>
      </c>
    </row>
    <row r="793" spans="2:10" x14ac:dyDescent="0.2">
      <c r="B793" t="str">
        <f t="shared" si="12"/>
        <v>apartmentmedian1_bed_rateNorth Burnaby</v>
      </c>
      <c r="C793" t="s">
        <v>65</v>
      </c>
      <c r="D793" t="s">
        <v>61</v>
      </c>
      <c r="E793" t="s">
        <v>51</v>
      </c>
      <c r="F793" t="s">
        <v>31</v>
      </c>
      <c r="G793">
        <v>2010</v>
      </c>
      <c r="H793">
        <v>990</v>
      </c>
      <c r="I793">
        <v>1054.5999999999999</v>
      </c>
      <c r="J793">
        <v>0.93874454769580895</v>
      </c>
    </row>
    <row r="794" spans="2:10" x14ac:dyDescent="0.2">
      <c r="B794" t="str">
        <f t="shared" si="12"/>
        <v>apartmentmedian1_bed_rateNew Westminster</v>
      </c>
      <c r="C794" t="s">
        <v>65</v>
      </c>
      <c r="D794" t="s">
        <v>61</v>
      </c>
      <c r="E794" t="s">
        <v>51</v>
      </c>
      <c r="F794" t="s">
        <v>32</v>
      </c>
      <c r="G794">
        <v>2010</v>
      </c>
      <c r="H794">
        <v>890.4</v>
      </c>
      <c r="I794">
        <v>1054.5999999999999</v>
      </c>
      <c r="J794">
        <v>0.84430115683671503</v>
      </c>
    </row>
    <row r="795" spans="2:10" x14ac:dyDescent="0.2">
      <c r="B795" t="str">
        <f t="shared" si="12"/>
        <v>apartmentmedian1_bed_rateNorth Vancouver CY</v>
      </c>
      <c r="C795" t="s">
        <v>65</v>
      </c>
      <c r="D795" t="s">
        <v>61</v>
      </c>
      <c r="E795" t="s">
        <v>51</v>
      </c>
      <c r="F795" t="s">
        <v>33</v>
      </c>
      <c r="G795">
        <v>2010</v>
      </c>
      <c r="H795">
        <v>1234.5</v>
      </c>
      <c r="I795">
        <v>1054.5999999999999</v>
      </c>
      <c r="J795">
        <v>1.1705860041722</v>
      </c>
    </row>
    <row r="796" spans="2:10" x14ac:dyDescent="0.2">
      <c r="B796" t="str">
        <f t="shared" si="12"/>
        <v>apartmentmedian1_bed_rateNorth Vancouver DM</v>
      </c>
      <c r="C796" t="s">
        <v>65</v>
      </c>
      <c r="D796" t="s">
        <v>61</v>
      </c>
      <c r="E796" t="s">
        <v>51</v>
      </c>
      <c r="F796" t="s">
        <v>34</v>
      </c>
      <c r="G796">
        <v>2010</v>
      </c>
      <c r="H796">
        <v>1197.3</v>
      </c>
      <c r="I796">
        <v>1054.5999999999999</v>
      </c>
      <c r="J796">
        <v>1.1353119666224201</v>
      </c>
    </row>
    <row r="797" spans="2:10" x14ac:dyDescent="0.2">
      <c r="B797" t="str">
        <f t="shared" si="12"/>
        <v>apartmentmedian1_bed_rateWest Vancouver</v>
      </c>
      <c r="C797" t="s">
        <v>65</v>
      </c>
      <c r="D797" t="s">
        <v>61</v>
      </c>
      <c r="E797" t="s">
        <v>51</v>
      </c>
      <c r="F797" t="s">
        <v>35</v>
      </c>
      <c r="G797">
        <v>2010</v>
      </c>
      <c r="H797">
        <v>1412.5</v>
      </c>
      <c r="I797">
        <v>1054.5999999999999</v>
      </c>
      <c r="J797">
        <v>1.33937037739427</v>
      </c>
    </row>
    <row r="798" spans="2:10" x14ac:dyDescent="0.2">
      <c r="B798" t="str">
        <f t="shared" si="12"/>
        <v>apartmentmedian1_bed_rateRichmond</v>
      </c>
      <c r="C798" t="s">
        <v>65</v>
      </c>
      <c r="D798" t="s">
        <v>61</v>
      </c>
      <c r="E798" t="s">
        <v>51</v>
      </c>
      <c r="F798" t="s">
        <v>36</v>
      </c>
      <c r="G798">
        <v>2010</v>
      </c>
      <c r="H798">
        <v>1006.5</v>
      </c>
      <c r="I798">
        <v>1054.5999999999999</v>
      </c>
      <c r="J798">
        <v>0.95439029015740595</v>
      </c>
    </row>
    <row r="799" spans="2:10" x14ac:dyDescent="0.2">
      <c r="B799" t="str">
        <f t="shared" si="12"/>
        <v>apartmentmedian1_bed_rateDelta</v>
      </c>
      <c r="C799" t="s">
        <v>65</v>
      </c>
      <c r="D799" t="s">
        <v>61</v>
      </c>
      <c r="E799" t="s">
        <v>51</v>
      </c>
      <c r="F799" t="s">
        <v>37</v>
      </c>
      <c r="G799">
        <v>2010</v>
      </c>
      <c r="H799">
        <v>834.9</v>
      </c>
      <c r="I799">
        <v>1054.5999999999999</v>
      </c>
      <c r="J799">
        <v>0.79167456855679896</v>
      </c>
    </row>
    <row r="800" spans="2:10" x14ac:dyDescent="0.2">
      <c r="B800" t="str">
        <f t="shared" si="12"/>
        <v>apartmentmedian1_bed_rateSurrey</v>
      </c>
      <c r="C800" t="s">
        <v>65</v>
      </c>
      <c r="D800" t="s">
        <v>61</v>
      </c>
      <c r="E800" t="s">
        <v>51</v>
      </c>
      <c r="F800" t="s">
        <v>38</v>
      </c>
      <c r="G800">
        <v>2010</v>
      </c>
      <c r="H800">
        <v>815.9</v>
      </c>
      <c r="I800">
        <v>1054.5999999999999</v>
      </c>
      <c r="J800">
        <v>0.77365825905556596</v>
      </c>
    </row>
    <row r="801" spans="2:10" x14ac:dyDescent="0.2">
      <c r="B801" t="str">
        <f t="shared" si="12"/>
        <v>apartmentmedian1_bed_rateWhite Rock</v>
      </c>
      <c r="C801" t="s">
        <v>65</v>
      </c>
      <c r="D801" t="s">
        <v>61</v>
      </c>
      <c r="E801" t="s">
        <v>51</v>
      </c>
      <c r="F801" t="s">
        <v>39</v>
      </c>
      <c r="G801">
        <v>2010</v>
      </c>
      <c r="H801">
        <v>881.7</v>
      </c>
      <c r="I801">
        <v>1054.5999999999999</v>
      </c>
      <c r="J801">
        <v>0.83605158353878295</v>
      </c>
    </row>
    <row r="802" spans="2:10" x14ac:dyDescent="0.2">
      <c r="B802" t="str">
        <f t="shared" si="12"/>
        <v>apartmentmedian1_bed_rateLangley City and Langley DM</v>
      </c>
      <c r="C802" t="s">
        <v>65</v>
      </c>
      <c r="D802" t="s">
        <v>61</v>
      </c>
      <c r="E802" t="s">
        <v>51</v>
      </c>
      <c r="F802" t="s">
        <v>40</v>
      </c>
      <c r="G802">
        <v>2010</v>
      </c>
      <c r="H802">
        <v>861.1</v>
      </c>
      <c r="I802">
        <v>1054.5999999999999</v>
      </c>
      <c r="J802">
        <v>0.81651811113218298</v>
      </c>
    </row>
    <row r="803" spans="2:10" x14ac:dyDescent="0.2">
      <c r="B803" t="str">
        <f t="shared" si="12"/>
        <v>apartmentmedian1_bed_rateTri-Cities</v>
      </c>
      <c r="C803" t="s">
        <v>65</v>
      </c>
      <c r="D803" t="s">
        <v>61</v>
      </c>
      <c r="E803" t="s">
        <v>51</v>
      </c>
      <c r="F803" t="s">
        <v>41</v>
      </c>
      <c r="G803">
        <v>2010</v>
      </c>
      <c r="H803">
        <v>882.4</v>
      </c>
      <c r="I803">
        <v>1054.5999999999999</v>
      </c>
      <c r="J803">
        <v>0.83671534230987998</v>
      </c>
    </row>
    <row r="804" spans="2:10" x14ac:dyDescent="0.2">
      <c r="B804" t="str">
        <f t="shared" si="12"/>
        <v>apartmentmedian1_bed_rateMaple Ridge/Pitt Meadows</v>
      </c>
      <c r="C804" t="s">
        <v>65</v>
      </c>
      <c r="D804" t="s">
        <v>61</v>
      </c>
      <c r="E804" t="s">
        <v>51</v>
      </c>
      <c r="F804" t="s">
        <v>42</v>
      </c>
      <c r="G804">
        <v>2010</v>
      </c>
      <c r="H804">
        <v>775.1</v>
      </c>
      <c r="I804">
        <v>1054.5999999999999</v>
      </c>
      <c r="J804">
        <v>0.73497060496870903</v>
      </c>
    </row>
    <row r="805" spans="2:10" x14ac:dyDescent="0.2">
      <c r="B805" t="str">
        <f t="shared" si="12"/>
        <v>apartmentmedian1_bed_rateVancouver</v>
      </c>
      <c r="C805" t="s">
        <v>65</v>
      </c>
      <c r="D805" t="s">
        <v>61</v>
      </c>
      <c r="E805" t="s">
        <v>51</v>
      </c>
      <c r="F805" t="s">
        <v>43</v>
      </c>
      <c r="G805">
        <v>2010</v>
      </c>
      <c r="H805">
        <v>1054.5999999999999</v>
      </c>
      <c r="I805">
        <v>1054.5999999999999</v>
      </c>
      <c r="J805">
        <v>1</v>
      </c>
    </row>
    <row r="806" spans="2:10" x14ac:dyDescent="0.2">
      <c r="B806" t="str">
        <f t="shared" si="12"/>
        <v>apartmentmedian1_bed_rateNorth Vancouver City</v>
      </c>
      <c r="C806" t="s">
        <v>65</v>
      </c>
      <c r="D806" t="s">
        <v>61</v>
      </c>
      <c r="E806" t="s">
        <v>51</v>
      </c>
      <c r="F806" t="s">
        <v>60</v>
      </c>
      <c r="G806">
        <v>2010</v>
      </c>
      <c r="H806">
        <v>957.66666666666697</v>
      </c>
      <c r="I806">
        <v>1054.5999999999999</v>
      </c>
      <c r="J806">
        <v>0.90808521398318498</v>
      </c>
    </row>
    <row r="807" spans="2:10" x14ac:dyDescent="0.2">
      <c r="B807" t="str">
        <f t="shared" si="12"/>
        <v>apartmentmedian2_bed_rateWest End/Stanley Park</v>
      </c>
      <c r="C807" t="s">
        <v>65</v>
      </c>
      <c r="D807" t="s">
        <v>61</v>
      </c>
      <c r="E807" t="s">
        <v>53</v>
      </c>
      <c r="F807" t="s">
        <v>12</v>
      </c>
      <c r="G807">
        <v>2010</v>
      </c>
      <c r="H807">
        <v>1862.8</v>
      </c>
      <c r="I807">
        <v>1274.8</v>
      </c>
      <c r="J807">
        <v>1.46124882334484</v>
      </c>
    </row>
    <row r="808" spans="2:10" x14ac:dyDescent="0.2">
      <c r="B808" t="str">
        <f t="shared" si="12"/>
        <v>apartmentmedian2_bed_rateEnglish Bay</v>
      </c>
      <c r="C808" t="s">
        <v>65</v>
      </c>
      <c r="D808" t="s">
        <v>61</v>
      </c>
      <c r="E808" t="s">
        <v>53</v>
      </c>
      <c r="F808" t="s">
        <v>16</v>
      </c>
      <c r="G808">
        <v>2010</v>
      </c>
      <c r="H808">
        <v>1850.3</v>
      </c>
      <c r="I808">
        <v>1274.8</v>
      </c>
      <c r="J808">
        <v>1.45144336366489</v>
      </c>
    </row>
    <row r="809" spans="2:10" x14ac:dyDescent="0.2">
      <c r="B809" t="str">
        <f t="shared" si="12"/>
        <v>apartmentmedian2_bed_rateDowntown</v>
      </c>
      <c r="C809" t="s">
        <v>65</v>
      </c>
      <c r="D809" t="s">
        <v>61</v>
      </c>
      <c r="E809" t="s">
        <v>53</v>
      </c>
      <c r="F809" t="s">
        <v>17</v>
      </c>
      <c r="G809">
        <v>2010</v>
      </c>
      <c r="H809">
        <v>1960.6</v>
      </c>
      <c r="I809">
        <v>1274.8</v>
      </c>
      <c r="J809">
        <v>1.5379667398807699</v>
      </c>
    </row>
    <row r="810" spans="2:10" x14ac:dyDescent="0.2">
      <c r="B810" t="str">
        <f t="shared" si="12"/>
        <v>apartmentmedian2_bed_rateSouth Granville/Oak</v>
      </c>
      <c r="C810" t="s">
        <v>65</v>
      </c>
      <c r="D810" t="s">
        <v>61</v>
      </c>
      <c r="E810" t="s">
        <v>53</v>
      </c>
      <c r="F810" t="s">
        <v>19</v>
      </c>
      <c r="G810">
        <v>2010</v>
      </c>
      <c r="H810">
        <v>1651.8</v>
      </c>
      <c r="I810">
        <v>1274.8</v>
      </c>
      <c r="J810">
        <v>1.2957326639472899</v>
      </c>
    </row>
    <row r="811" spans="2:10" x14ac:dyDescent="0.2">
      <c r="B811" t="str">
        <f t="shared" si="12"/>
        <v>apartmentmedian2_bed_rateKitsilano/Point Grey</v>
      </c>
      <c r="C811" t="s">
        <v>65</v>
      </c>
      <c r="D811" t="s">
        <v>61</v>
      </c>
      <c r="E811" t="s">
        <v>53</v>
      </c>
      <c r="F811" t="s">
        <v>20</v>
      </c>
      <c r="G811">
        <v>2010</v>
      </c>
      <c r="H811">
        <v>1739</v>
      </c>
      <c r="I811">
        <v>1274.8</v>
      </c>
      <c r="J811">
        <v>1.36413555067462</v>
      </c>
    </row>
    <row r="812" spans="2:10" x14ac:dyDescent="0.2">
      <c r="B812" t="str">
        <f t="shared" si="12"/>
        <v>apartmentmedian2_bed_rateWestside/Kerrisdale</v>
      </c>
      <c r="C812" t="s">
        <v>65</v>
      </c>
      <c r="D812" t="s">
        <v>61</v>
      </c>
      <c r="E812" t="s">
        <v>53</v>
      </c>
      <c r="F812" t="s">
        <v>21</v>
      </c>
      <c r="G812">
        <v>2010</v>
      </c>
      <c r="H812">
        <v>1823.4</v>
      </c>
      <c r="I812">
        <v>1274.8</v>
      </c>
      <c r="J812">
        <v>1.4303420144336401</v>
      </c>
    </row>
    <row r="813" spans="2:10" x14ac:dyDescent="0.2">
      <c r="B813" t="str">
        <f t="shared" si="12"/>
        <v>apartmentmedian2_bed_rateMarpole</v>
      </c>
      <c r="C813" t="s">
        <v>65</v>
      </c>
      <c r="D813" t="s">
        <v>61</v>
      </c>
      <c r="E813" t="s">
        <v>53</v>
      </c>
      <c r="F813" t="s">
        <v>23</v>
      </c>
      <c r="G813">
        <v>2010</v>
      </c>
      <c r="H813">
        <v>1180.4000000000001</v>
      </c>
      <c r="I813">
        <v>1274.8</v>
      </c>
      <c r="J813">
        <v>0.92594916849701903</v>
      </c>
    </row>
    <row r="814" spans="2:10" x14ac:dyDescent="0.2">
      <c r="B814" t="str">
        <f t="shared" si="12"/>
        <v>apartmentmedian2_bed_rateMount Pleasant/Renfrew Heights</v>
      </c>
      <c r="C814" t="s">
        <v>65</v>
      </c>
      <c r="D814" t="s">
        <v>61</v>
      </c>
      <c r="E814" t="s">
        <v>53</v>
      </c>
      <c r="F814" t="s">
        <v>24</v>
      </c>
      <c r="G814">
        <v>2010</v>
      </c>
      <c r="H814">
        <v>1358.5</v>
      </c>
      <c r="I814">
        <v>1274.8</v>
      </c>
      <c r="J814">
        <v>1.0656573580169399</v>
      </c>
    </row>
    <row r="815" spans="2:10" x14ac:dyDescent="0.2">
      <c r="B815" t="str">
        <f t="shared" si="12"/>
        <v>apartmentmedian2_bed_rateEast Hastings</v>
      </c>
      <c r="C815" t="s">
        <v>65</v>
      </c>
      <c r="D815" t="s">
        <v>61</v>
      </c>
      <c r="E815" t="s">
        <v>53</v>
      </c>
      <c r="F815" t="s">
        <v>25</v>
      </c>
      <c r="G815">
        <v>2010</v>
      </c>
      <c r="H815">
        <v>1242</v>
      </c>
      <c r="I815">
        <v>1274.8</v>
      </c>
      <c r="J815">
        <v>0.97427047379981202</v>
      </c>
    </row>
    <row r="816" spans="2:10" x14ac:dyDescent="0.2">
      <c r="B816" t="str">
        <f t="shared" si="12"/>
        <v>apartmentmedian2_bed_rateSoutheast Vancouver</v>
      </c>
      <c r="C816" t="s">
        <v>65</v>
      </c>
      <c r="D816" t="s">
        <v>61</v>
      </c>
      <c r="E816" t="s">
        <v>53</v>
      </c>
      <c r="F816" t="s">
        <v>26</v>
      </c>
      <c r="G816">
        <v>2010</v>
      </c>
      <c r="H816">
        <v>1415.9</v>
      </c>
      <c r="I816">
        <v>1274.8</v>
      </c>
      <c r="J816">
        <v>1.1106840288672699</v>
      </c>
    </row>
    <row r="817" spans="2:10" x14ac:dyDescent="0.2">
      <c r="B817" t="str">
        <f t="shared" si="12"/>
        <v>apartmentmedian2_bed_rateUniversity Endowment Lands</v>
      </c>
      <c r="C817" t="s">
        <v>65</v>
      </c>
      <c r="D817" t="s">
        <v>61</v>
      </c>
      <c r="E817" t="s">
        <v>53</v>
      </c>
      <c r="F817" t="s">
        <v>27</v>
      </c>
      <c r="G817">
        <v>2010</v>
      </c>
      <c r="H817">
        <v>2113.3000000000002</v>
      </c>
      <c r="I817">
        <v>1274.8</v>
      </c>
      <c r="J817">
        <v>1.6577502353310301</v>
      </c>
    </row>
    <row r="818" spans="2:10" x14ac:dyDescent="0.2">
      <c r="B818" t="str">
        <f t="shared" si="12"/>
        <v>apartmentmedian2_bed_rateCentral Park/Metrotown</v>
      </c>
      <c r="C818" t="s">
        <v>65</v>
      </c>
      <c r="D818" t="s">
        <v>61</v>
      </c>
      <c r="E818" t="s">
        <v>53</v>
      </c>
      <c r="F818" t="s">
        <v>28</v>
      </c>
      <c r="G818">
        <v>2010</v>
      </c>
      <c r="H818">
        <v>1234</v>
      </c>
      <c r="I818">
        <v>1274.8</v>
      </c>
      <c r="J818">
        <v>0.96799497960464398</v>
      </c>
    </row>
    <row r="819" spans="2:10" x14ac:dyDescent="0.2">
      <c r="B819" t="str">
        <f t="shared" si="12"/>
        <v>apartmentmedian2_bed_rateSoutheast Burnaby</v>
      </c>
      <c r="C819" t="s">
        <v>65</v>
      </c>
      <c r="D819" t="s">
        <v>61</v>
      </c>
      <c r="E819" t="s">
        <v>53</v>
      </c>
      <c r="F819" t="s">
        <v>29</v>
      </c>
      <c r="G819">
        <v>2010</v>
      </c>
      <c r="H819">
        <v>1060.4000000000001</v>
      </c>
      <c r="I819">
        <v>1274.8</v>
      </c>
      <c r="J819">
        <v>0.83181675556950097</v>
      </c>
    </row>
    <row r="820" spans="2:10" x14ac:dyDescent="0.2">
      <c r="B820" t="str">
        <f t="shared" si="12"/>
        <v>apartmentmedian2_bed_rateNorth Burnaby</v>
      </c>
      <c r="C820" t="s">
        <v>65</v>
      </c>
      <c r="D820" t="s">
        <v>61</v>
      </c>
      <c r="E820" t="s">
        <v>53</v>
      </c>
      <c r="F820" t="s">
        <v>31</v>
      </c>
      <c r="G820">
        <v>2010</v>
      </c>
      <c r="H820">
        <v>1300.5</v>
      </c>
      <c r="I820">
        <v>1274.8</v>
      </c>
      <c r="J820">
        <v>1.02016002510198</v>
      </c>
    </row>
    <row r="821" spans="2:10" x14ac:dyDescent="0.2">
      <c r="B821" t="str">
        <f t="shared" si="12"/>
        <v>apartmentmedian2_bed_rateNew Westminster</v>
      </c>
      <c r="C821" t="s">
        <v>65</v>
      </c>
      <c r="D821" t="s">
        <v>61</v>
      </c>
      <c r="E821" t="s">
        <v>53</v>
      </c>
      <c r="F821" t="s">
        <v>32</v>
      </c>
      <c r="G821">
        <v>2010</v>
      </c>
      <c r="H821">
        <v>1183.5999999999999</v>
      </c>
      <c r="I821">
        <v>1274.8</v>
      </c>
      <c r="J821">
        <v>0.92845936617508595</v>
      </c>
    </row>
    <row r="822" spans="2:10" x14ac:dyDescent="0.2">
      <c r="B822" t="str">
        <f t="shared" si="12"/>
        <v>apartmentmedian2_bed_rateNorth Vancouver CY</v>
      </c>
      <c r="C822" t="s">
        <v>65</v>
      </c>
      <c r="D822" t="s">
        <v>61</v>
      </c>
      <c r="E822" t="s">
        <v>53</v>
      </c>
      <c r="F822" t="s">
        <v>33</v>
      </c>
      <c r="G822">
        <v>2010</v>
      </c>
      <c r="H822">
        <v>1506.75</v>
      </c>
      <c r="I822">
        <v>1274.8</v>
      </c>
      <c r="J822">
        <v>1.18195010982115</v>
      </c>
    </row>
    <row r="823" spans="2:10" x14ac:dyDescent="0.2">
      <c r="B823" t="str">
        <f t="shared" si="12"/>
        <v>apartmentmedian2_bed_rateNorth Vancouver DM</v>
      </c>
      <c r="C823" t="s">
        <v>65</v>
      </c>
      <c r="D823" t="s">
        <v>61</v>
      </c>
      <c r="E823" t="s">
        <v>53</v>
      </c>
      <c r="F823" t="s">
        <v>34</v>
      </c>
      <c r="G823">
        <v>2010</v>
      </c>
      <c r="H823">
        <v>1433.1</v>
      </c>
      <c r="I823">
        <v>1274.8</v>
      </c>
      <c r="J823">
        <v>1.1241763413868799</v>
      </c>
    </row>
    <row r="824" spans="2:10" x14ac:dyDescent="0.2">
      <c r="B824" t="str">
        <f t="shared" si="12"/>
        <v>apartmentmedian2_bed_rateWest Vancouver</v>
      </c>
      <c r="C824" t="s">
        <v>65</v>
      </c>
      <c r="D824" t="s">
        <v>61</v>
      </c>
      <c r="E824" t="s">
        <v>53</v>
      </c>
      <c r="F824" t="s">
        <v>35</v>
      </c>
      <c r="G824">
        <v>2010</v>
      </c>
      <c r="H824">
        <v>2196.3000000000002</v>
      </c>
      <c r="I824">
        <v>1274.8</v>
      </c>
      <c r="J824">
        <v>1.7228584876059001</v>
      </c>
    </row>
    <row r="825" spans="2:10" x14ac:dyDescent="0.2">
      <c r="B825" t="str">
        <f t="shared" si="12"/>
        <v>apartmentmedian2_bed_rateRichmond</v>
      </c>
      <c r="C825" t="s">
        <v>65</v>
      </c>
      <c r="D825" t="s">
        <v>61</v>
      </c>
      <c r="E825" t="s">
        <v>53</v>
      </c>
      <c r="F825" t="s">
        <v>36</v>
      </c>
      <c r="G825">
        <v>2010</v>
      </c>
      <c r="H825">
        <v>1234.2</v>
      </c>
      <c r="I825">
        <v>1274.8</v>
      </c>
      <c r="J825">
        <v>0.96815186695952304</v>
      </c>
    </row>
    <row r="826" spans="2:10" x14ac:dyDescent="0.2">
      <c r="B826" t="str">
        <f t="shared" si="12"/>
        <v>apartmentmedian2_bed_rateDelta</v>
      </c>
      <c r="C826" t="s">
        <v>65</v>
      </c>
      <c r="D826" t="s">
        <v>61</v>
      </c>
      <c r="E826" t="s">
        <v>53</v>
      </c>
      <c r="F826" t="s">
        <v>37</v>
      </c>
      <c r="G826">
        <v>2010</v>
      </c>
      <c r="H826">
        <v>1086</v>
      </c>
      <c r="I826">
        <v>1274.8</v>
      </c>
      <c r="J826">
        <v>0.85189833699403805</v>
      </c>
    </row>
    <row r="827" spans="2:10" x14ac:dyDescent="0.2">
      <c r="B827" t="str">
        <f t="shared" si="12"/>
        <v>apartmentmedian2_bed_rateSurrey</v>
      </c>
      <c r="C827" t="s">
        <v>65</v>
      </c>
      <c r="D827" t="s">
        <v>61</v>
      </c>
      <c r="E827" t="s">
        <v>53</v>
      </c>
      <c r="F827" t="s">
        <v>38</v>
      </c>
      <c r="G827">
        <v>2010</v>
      </c>
      <c r="H827">
        <v>959.6</v>
      </c>
      <c r="I827">
        <v>1274.8</v>
      </c>
      <c r="J827">
        <v>0.75274552871038602</v>
      </c>
    </row>
    <row r="828" spans="2:10" x14ac:dyDescent="0.2">
      <c r="B828" t="str">
        <f t="shared" si="12"/>
        <v>apartmentmedian2_bed_rateWhite Rock</v>
      </c>
      <c r="C828" t="s">
        <v>65</v>
      </c>
      <c r="D828" t="s">
        <v>61</v>
      </c>
      <c r="E828" t="s">
        <v>53</v>
      </c>
      <c r="F828" t="s">
        <v>39</v>
      </c>
      <c r="G828">
        <v>2010</v>
      </c>
      <c r="H828">
        <v>1085.4000000000001</v>
      </c>
      <c r="I828">
        <v>1274.8</v>
      </c>
      <c r="J828">
        <v>0.85142767492940097</v>
      </c>
    </row>
    <row r="829" spans="2:10" x14ac:dyDescent="0.2">
      <c r="B829" t="str">
        <f t="shared" si="12"/>
        <v>apartmentmedian2_bed_rateLangley City and Langley DM</v>
      </c>
      <c r="C829" t="s">
        <v>65</v>
      </c>
      <c r="D829" t="s">
        <v>61</v>
      </c>
      <c r="E829" t="s">
        <v>53</v>
      </c>
      <c r="F829" t="s">
        <v>40</v>
      </c>
      <c r="G829">
        <v>2010</v>
      </c>
      <c r="H829">
        <v>1060.5999999999999</v>
      </c>
      <c r="I829">
        <v>1274.8</v>
      </c>
      <c r="J829">
        <v>0.83197364292438003</v>
      </c>
    </row>
    <row r="830" spans="2:10" x14ac:dyDescent="0.2">
      <c r="B830" t="str">
        <f t="shared" si="12"/>
        <v>apartmentmedian2_bed_rateTri-Cities</v>
      </c>
      <c r="C830" t="s">
        <v>65</v>
      </c>
      <c r="D830" t="s">
        <v>61</v>
      </c>
      <c r="E830" t="s">
        <v>53</v>
      </c>
      <c r="F830" t="s">
        <v>41</v>
      </c>
      <c r="G830">
        <v>2010</v>
      </c>
      <c r="H830">
        <v>1093.8</v>
      </c>
      <c r="I830">
        <v>1274.8</v>
      </c>
      <c r="J830">
        <v>0.85801694383432703</v>
      </c>
    </row>
    <row r="831" spans="2:10" x14ac:dyDescent="0.2">
      <c r="B831" t="str">
        <f t="shared" si="12"/>
        <v>apartmentmedian2_bed_rateMaple Ridge/Pitt Meadows</v>
      </c>
      <c r="C831" t="s">
        <v>65</v>
      </c>
      <c r="D831" t="s">
        <v>61</v>
      </c>
      <c r="E831" t="s">
        <v>53</v>
      </c>
      <c r="F831" t="s">
        <v>42</v>
      </c>
      <c r="G831">
        <v>2010</v>
      </c>
      <c r="H831">
        <v>971.1</v>
      </c>
      <c r="I831">
        <v>1274.8</v>
      </c>
      <c r="J831">
        <v>0.76176655161593998</v>
      </c>
    </row>
    <row r="832" spans="2:10" x14ac:dyDescent="0.2">
      <c r="B832" t="str">
        <f t="shared" si="12"/>
        <v>apartmentmedian2_bed_rateVancouver</v>
      </c>
      <c r="C832" t="s">
        <v>65</v>
      </c>
      <c r="D832" t="s">
        <v>61</v>
      </c>
      <c r="E832" t="s">
        <v>53</v>
      </c>
      <c r="F832" t="s">
        <v>43</v>
      </c>
      <c r="G832">
        <v>2010</v>
      </c>
      <c r="H832">
        <v>1274.8</v>
      </c>
      <c r="I832">
        <v>1274.8</v>
      </c>
      <c r="J832">
        <v>1</v>
      </c>
    </row>
    <row r="833" spans="2:10" x14ac:dyDescent="0.2">
      <c r="B833" t="str">
        <f t="shared" si="12"/>
        <v>apartmentmedian2_bed_rateNorth Vancouver City</v>
      </c>
      <c r="C833" t="s">
        <v>65</v>
      </c>
      <c r="D833" t="s">
        <v>61</v>
      </c>
      <c r="E833" t="s">
        <v>53</v>
      </c>
      <c r="F833" t="s">
        <v>60</v>
      </c>
      <c r="G833">
        <v>2010</v>
      </c>
      <c r="H833">
        <v>1200</v>
      </c>
      <c r="I833">
        <v>1274.8</v>
      </c>
      <c r="J833">
        <v>0.94132412927518005</v>
      </c>
    </row>
    <row r="834" spans="2:10" x14ac:dyDescent="0.2">
      <c r="B834" t="str">
        <f t="shared" si="12"/>
        <v>apartmentmedian3+_bed_rateWest End/Stanley Park</v>
      </c>
      <c r="C834" t="s">
        <v>65</v>
      </c>
      <c r="D834" t="s">
        <v>61</v>
      </c>
      <c r="E834" t="s">
        <v>55</v>
      </c>
      <c r="F834" t="s">
        <v>12</v>
      </c>
      <c r="G834">
        <v>2010</v>
      </c>
      <c r="H834">
        <v>2777.5555555555602</v>
      </c>
      <c r="I834">
        <v>1391.8</v>
      </c>
      <c r="J834">
        <v>1.9956571027127099</v>
      </c>
    </row>
    <row r="835" spans="2:10" x14ac:dyDescent="0.2">
      <c r="B835" t="str">
        <f t="shared" si="12"/>
        <v>apartmentmedian3+_bed_rateEnglish Bay</v>
      </c>
      <c r="C835" t="s">
        <v>65</v>
      </c>
      <c r="D835" t="s">
        <v>61</v>
      </c>
      <c r="E835" t="s">
        <v>55</v>
      </c>
      <c r="F835" t="s">
        <v>16</v>
      </c>
      <c r="G835">
        <v>2010</v>
      </c>
      <c r="H835">
        <v>2406.4285714285702</v>
      </c>
      <c r="I835">
        <v>1391.8</v>
      </c>
      <c r="J835">
        <v>1.72900457783343</v>
      </c>
    </row>
    <row r="836" spans="2:10" x14ac:dyDescent="0.2">
      <c r="B836" t="str">
        <f t="shared" si="12"/>
        <v>apartmentmedian3+_bed_rateDowntown</v>
      </c>
      <c r="C836" t="s">
        <v>65</v>
      </c>
      <c r="D836" t="s">
        <v>61</v>
      </c>
      <c r="E836" t="s">
        <v>55</v>
      </c>
      <c r="F836" t="s">
        <v>17</v>
      </c>
      <c r="G836">
        <v>2010</v>
      </c>
      <c r="H836">
        <v>2568.125</v>
      </c>
      <c r="I836">
        <v>1391.8</v>
      </c>
      <c r="J836">
        <v>1.84518249748527</v>
      </c>
    </row>
    <row r="837" spans="2:10" x14ac:dyDescent="0.2">
      <c r="B837" t="str">
        <f t="shared" ref="B837:B900" si="13">C837&amp;D837&amp;E837&amp;F837</f>
        <v>apartmentmedian3+_bed_rateSouth Granville/Oak</v>
      </c>
      <c r="C837" t="s">
        <v>65</v>
      </c>
      <c r="D837" t="s">
        <v>61</v>
      </c>
      <c r="E837" t="s">
        <v>55</v>
      </c>
      <c r="F837" t="s">
        <v>19</v>
      </c>
      <c r="G837">
        <v>2010</v>
      </c>
      <c r="H837">
        <v>2079</v>
      </c>
      <c r="I837">
        <v>1391.8</v>
      </c>
      <c r="J837">
        <v>1.49374910188245</v>
      </c>
    </row>
    <row r="838" spans="2:10" x14ac:dyDescent="0.2">
      <c r="B838" t="str">
        <f t="shared" si="13"/>
        <v>apartmentmedian3+_bed_rateKitsilano/Point Grey</v>
      </c>
      <c r="C838" t="s">
        <v>65</v>
      </c>
      <c r="D838" t="s">
        <v>61</v>
      </c>
      <c r="E838" t="s">
        <v>55</v>
      </c>
      <c r="F838" t="s">
        <v>20</v>
      </c>
      <c r="G838">
        <v>2010</v>
      </c>
      <c r="H838">
        <v>2631.25</v>
      </c>
      <c r="I838">
        <v>1391.8</v>
      </c>
      <c r="J838">
        <v>1.8905374335392999</v>
      </c>
    </row>
    <row r="839" spans="2:10" x14ac:dyDescent="0.2">
      <c r="B839" t="str">
        <f t="shared" si="13"/>
        <v>apartmentmedian3+_bed_rateWestside/Kerrisdale</v>
      </c>
      <c r="C839" t="s">
        <v>65</v>
      </c>
      <c r="D839" t="s">
        <v>61</v>
      </c>
      <c r="E839" t="s">
        <v>55</v>
      </c>
      <c r="F839" t="s">
        <v>21</v>
      </c>
      <c r="G839">
        <v>2010</v>
      </c>
      <c r="H839">
        <v>2541.1</v>
      </c>
      <c r="I839">
        <v>1391.8</v>
      </c>
      <c r="J839">
        <v>1.8257651961488699</v>
      </c>
    </row>
    <row r="840" spans="2:10" x14ac:dyDescent="0.2">
      <c r="B840" t="str">
        <f t="shared" si="13"/>
        <v>apartmentmedian3+_bed_rateMarpole</v>
      </c>
      <c r="C840" t="s">
        <v>65</v>
      </c>
      <c r="D840" t="s">
        <v>61</v>
      </c>
      <c r="E840" t="s">
        <v>55</v>
      </c>
      <c r="F840" t="s">
        <v>23</v>
      </c>
      <c r="G840">
        <v>2010</v>
      </c>
      <c r="H840">
        <v>1299.8</v>
      </c>
      <c r="I840">
        <v>1391.8</v>
      </c>
      <c r="J840">
        <v>0.93389854864204602</v>
      </c>
    </row>
    <row r="841" spans="2:10" x14ac:dyDescent="0.2">
      <c r="B841" t="str">
        <f t="shared" si="13"/>
        <v>apartmentmedian3+_bed_rateMount Pleasant/Renfrew Heights</v>
      </c>
      <c r="C841" t="s">
        <v>65</v>
      </c>
      <c r="D841" t="s">
        <v>61</v>
      </c>
      <c r="E841" t="s">
        <v>55</v>
      </c>
      <c r="F841" t="s">
        <v>24</v>
      </c>
      <c r="G841">
        <v>2010</v>
      </c>
      <c r="H841">
        <v>1384.25</v>
      </c>
      <c r="I841">
        <v>1391.8</v>
      </c>
      <c r="J841">
        <v>0.99457537002442897</v>
      </c>
    </row>
    <row r="842" spans="2:10" x14ac:dyDescent="0.2">
      <c r="B842" t="str">
        <f t="shared" si="13"/>
        <v>apartmentmedian3+_bed_rateEast Hastings</v>
      </c>
      <c r="C842" t="s">
        <v>65</v>
      </c>
      <c r="D842" t="s">
        <v>61</v>
      </c>
      <c r="E842" t="s">
        <v>55</v>
      </c>
      <c r="F842" t="s">
        <v>25</v>
      </c>
      <c r="G842">
        <v>2010</v>
      </c>
      <c r="H842">
        <v>1308.7777777777801</v>
      </c>
      <c r="I842">
        <v>1391.8</v>
      </c>
      <c r="J842">
        <v>0.94034902843639701</v>
      </c>
    </row>
    <row r="843" spans="2:10" x14ac:dyDescent="0.2">
      <c r="B843" t="str">
        <f t="shared" si="13"/>
        <v>apartmentmedian3+_bed_rateSoutheast Vancouver</v>
      </c>
      <c r="C843" t="s">
        <v>65</v>
      </c>
      <c r="D843" t="s">
        <v>61</v>
      </c>
      <c r="E843" t="s">
        <v>55</v>
      </c>
      <c r="F843" t="s">
        <v>26</v>
      </c>
      <c r="G843">
        <v>2010</v>
      </c>
      <c r="H843">
        <v>1352.3</v>
      </c>
      <c r="I843">
        <v>1391.8</v>
      </c>
      <c r="J843">
        <v>0.97161948555827005</v>
      </c>
    </row>
    <row r="844" spans="2:10" x14ac:dyDescent="0.2">
      <c r="B844" t="str">
        <f t="shared" si="13"/>
        <v>apartmentmedian3+_bed_rateUniversity Endowment Lands</v>
      </c>
      <c r="C844" t="s">
        <v>65</v>
      </c>
      <c r="D844" t="s">
        <v>61</v>
      </c>
      <c r="E844" t="s">
        <v>55</v>
      </c>
      <c r="F844" t="s">
        <v>27</v>
      </c>
      <c r="G844">
        <v>2010</v>
      </c>
      <c r="H844">
        <v>2577.1</v>
      </c>
      <c r="I844">
        <v>1391.8</v>
      </c>
      <c r="J844">
        <v>1.85163098146285</v>
      </c>
    </row>
    <row r="845" spans="2:10" x14ac:dyDescent="0.2">
      <c r="B845" t="str">
        <f t="shared" si="13"/>
        <v>apartmentmedian3+_bed_rateCentral Park/Metrotown</v>
      </c>
      <c r="C845" t="s">
        <v>65</v>
      </c>
      <c r="D845" t="s">
        <v>61</v>
      </c>
      <c r="E845" t="s">
        <v>55</v>
      </c>
      <c r="F845" t="s">
        <v>28</v>
      </c>
      <c r="G845">
        <v>2010</v>
      </c>
      <c r="H845">
        <v>1549</v>
      </c>
      <c r="I845">
        <v>1391.8</v>
      </c>
      <c r="J845">
        <v>1.1129472625377199</v>
      </c>
    </row>
    <row r="846" spans="2:10" x14ac:dyDescent="0.2">
      <c r="B846" t="str">
        <f t="shared" si="13"/>
        <v>apartmentmedian3+_bed_rateSoutheast Burnaby</v>
      </c>
      <c r="C846" t="s">
        <v>65</v>
      </c>
      <c r="D846" t="s">
        <v>61</v>
      </c>
      <c r="E846" t="s">
        <v>55</v>
      </c>
      <c r="F846" t="s">
        <v>29</v>
      </c>
      <c r="G846">
        <v>2010</v>
      </c>
      <c r="H846">
        <v>1180.5</v>
      </c>
      <c r="I846">
        <v>1391.8</v>
      </c>
      <c r="J846">
        <v>0.84818221008765604</v>
      </c>
    </row>
    <row r="847" spans="2:10" x14ac:dyDescent="0.2">
      <c r="B847" t="str">
        <f t="shared" si="13"/>
        <v>apartmentmedian3+_bed_rateNorth Burnaby</v>
      </c>
      <c r="C847" t="s">
        <v>65</v>
      </c>
      <c r="D847" t="s">
        <v>61</v>
      </c>
      <c r="E847" t="s">
        <v>55</v>
      </c>
      <c r="F847" t="s">
        <v>31</v>
      </c>
      <c r="G847">
        <v>2010</v>
      </c>
      <c r="H847">
        <v>1459.6666666666699</v>
      </c>
      <c r="I847">
        <v>1391.8</v>
      </c>
      <c r="J847">
        <v>1.0487617952771</v>
      </c>
    </row>
    <row r="848" spans="2:10" x14ac:dyDescent="0.2">
      <c r="B848" t="str">
        <f t="shared" si="13"/>
        <v>apartmentmedian3+_bed_rateNew Westminster</v>
      </c>
      <c r="C848" t="s">
        <v>65</v>
      </c>
      <c r="D848" t="s">
        <v>61</v>
      </c>
      <c r="E848" t="s">
        <v>55</v>
      </c>
      <c r="F848" t="s">
        <v>32</v>
      </c>
      <c r="G848">
        <v>2010</v>
      </c>
      <c r="H848">
        <v>1518</v>
      </c>
      <c r="I848">
        <v>1391.8</v>
      </c>
      <c r="J848">
        <v>1.0906739474062399</v>
      </c>
    </row>
    <row r="849" spans="2:10" x14ac:dyDescent="0.2">
      <c r="B849" t="str">
        <f t="shared" si="13"/>
        <v>apartmentmedian3+_bed_rateNorth Vancouver CY</v>
      </c>
      <c r="C849" t="s">
        <v>65</v>
      </c>
      <c r="D849" t="s">
        <v>61</v>
      </c>
      <c r="E849" t="s">
        <v>55</v>
      </c>
      <c r="F849" t="s">
        <v>33</v>
      </c>
      <c r="G849">
        <v>2010</v>
      </c>
      <c r="H849">
        <v>2278.75</v>
      </c>
      <c r="I849">
        <v>1391.8</v>
      </c>
      <c r="J849">
        <v>1.6372682856732299</v>
      </c>
    </row>
    <row r="850" spans="2:10" x14ac:dyDescent="0.2">
      <c r="B850" t="str">
        <f t="shared" si="13"/>
        <v>apartmentmedian3+_bed_rateNorth Vancouver DM</v>
      </c>
      <c r="C850" t="s">
        <v>65</v>
      </c>
      <c r="D850" t="s">
        <v>61</v>
      </c>
      <c r="E850" t="s">
        <v>55</v>
      </c>
      <c r="F850" t="s">
        <v>34</v>
      </c>
      <c r="G850">
        <v>2010</v>
      </c>
      <c r="H850">
        <v>1569.5</v>
      </c>
      <c r="I850">
        <v>1391.8</v>
      </c>
      <c r="J850">
        <v>1.1276763902859599</v>
      </c>
    </row>
    <row r="851" spans="2:10" x14ac:dyDescent="0.2">
      <c r="B851" t="str">
        <f t="shared" si="13"/>
        <v>apartmentmedian3+_bed_rateWest Vancouver</v>
      </c>
      <c r="C851" t="s">
        <v>65</v>
      </c>
      <c r="D851" t="s">
        <v>61</v>
      </c>
      <c r="E851" t="s">
        <v>55</v>
      </c>
      <c r="F851" t="s">
        <v>35</v>
      </c>
      <c r="G851">
        <v>2010</v>
      </c>
      <c r="H851">
        <v>3175</v>
      </c>
      <c r="I851">
        <v>1391.8</v>
      </c>
      <c r="J851">
        <v>2.2812185658858999</v>
      </c>
    </row>
    <row r="852" spans="2:10" x14ac:dyDescent="0.2">
      <c r="B852" t="str">
        <f t="shared" si="13"/>
        <v>apartmentmedian3+_bed_rateRichmond</v>
      </c>
      <c r="C852" t="s">
        <v>65</v>
      </c>
      <c r="D852" t="s">
        <v>61</v>
      </c>
      <c r="E852" t="s">
        <v>55</v>
      </c>
      <c r="F852" t="s">
        <v>36</v>
      </c>
      <c r="G852">
        <v>2010</v>
      </c>
      <c r="H852">
        <v>1431.1</v>
      </c>
      <c r="I852">
        <v>1391.8</v>
      </c>
      <c r="J852">
        <v>1.0282368156344299</v>
      </c>
    </row>
    <row r="853" spans="2:10" x14ac:dyDescent="0.2">
      <c r="B853" t="str">
        <f t="shared" si="13"/>
        <v>apartmentmedian3+_bed_rateDelta</v>
      </c>
      <c r="C853" t="s">
        <v>65</v>
      </c>
      <c r="D853" t="s">
        <v>61</v>
      </c>
      <c r="E853" t="s">
        <v>55</v>
      </c>
      <c r="F853" t="s">
        <v>37</v>
      </c>
      <c r="G853">
        <v>2010</v>
      </c>
      <c r="H853">
        <v>1050.42857142857</v>
      </c>
      <c r="I853">
        <v>1391.8</v>
      </c>
      <c r="J853">
        <v>0.75472666434011404</v>
      </c>
    </row>
    <row r="854" spans="2:10" x14ac:dyDescent="0.2">
      <c r="B854" t="str">
        <f t="shared" si="13"/>
        <v>apartmentmedian3+_bed_rateSurrey</v>
      </c>
      <c r="C854" t="s">
        <v>65</v>
      </c>
      <c r="D854" t="s">
        <v>61</v>
      </c>
      <c r="E854" t="s">
        <v>55</v>
      </c>
      <c r="F854" t="s">
        <v>38</v>
      </c>
      <c r="G854">
        <v>2010</v>
      </c>
      <c r="H854">
        <v>1117.7</v>
      </c>
      <c r="I854">
        <v>1391.8</v>
      </c>
      <c r="J854">
        <v>0.80306078459548802</v>
      </c>
    </row>
    <row r="855" spans="2:10" x14ac:dyDescent="0.2">
      <c r="B855" t="str">
        <f t="shared" si="13"/>
        <v>apartmentmedian3+_bed_rateWhite Rock</v>
      </c>
      <c r="C855" t="s">
        <v>65</v>
      </c>
      <c r="D855" t="s">
        <v>61</v>
      </c>
      <c r="E855" t="s">
        <v>55</v>
      </c>
      <c r="F855" t="s">
        <v>39</v>
      </c>
      <c r="G855">
        <v>2010</v>
      </c>
      <c r="H855">
        <v>1520</v>
      </c>
      <c r="I855">
        <v>1391.8</v>
      </c>
      <c r="J855">
        <v>1.09211093547924</v>
      </c>
    </row>
    <row r="856" spans="2:10" x14ac:dyDescent="0.2">
      <c r="B856" t="str">
        <f t="shared" si="13"/>
        <v>apartmentmedian3+_bed_rateLangley City and Langley DM</v>
      </c>
      <c r="C856" t="s">
        <v>65</v>
      </c>
      <c r="D856" t="s">
        <v>61</v>
      </c>
      <c r="E856" t="s">
        <v>55</v>
      </c>
      <c r="F856" t="s">
        <v>40</v>
      </c>
      <c r="G856">
        <v>2010</v>
      </c>
      <c r="H856">
        <v>1190.1111111111099</v>
      </c>
      <c r="I856">
        <v>1391.8</v>
      </c>
      <c r="J856">
        <v>0.85508773610512401</v>
      </c>
    </row>
    <row r="857" spans="2:10" x14ac:dyDescent="0.2">
      <c r="B857" t="str">
        <f t="shared" si="13"/>
        <v>apartmentmedian3+_bed_rateTri-Cities</v>
      </c>
      <c r="C857" t="s">
        <v>65</v>
      </c>
      <c r="D857" t="s">
        <v>61</v>
      </c>
      <c r="E857" t="s">
        <v>55</v>
      </c>
      <c r="F857" t="s">
        <v>41</v>
      </c>
      <c r="G857">
        <v>2010</v>
      </c>
      <c r="H857">
        <v>1230.5</v>
      </c>
      <c r="I857">
        <v>1391.8</v>
      </c>
      <c r="J857">
        <v>0.88410691191263102</v>
      </c>
    </row>
    <row r="858" spans="2:10" x14ac:dyDescent="0.2">
      <c r="B858" t="str">
        <f t="shared" si="13"/>
        <v>apartmentmedian3+_bed_rateMaple Ridge/Pitt Meadows</v>
      </c>
      <c r="C858" t="s">
        <v>65</v>
      </c>
      <c r="D858" t="s">
        <v>61</v>
      </c>
      <c r="E858" t="s">
        <v>55</v>
      </c>
      <c r="F858" t="s">
        <v>42</v>
      </c>
      <c r="G858">
        <v>2010</v>
      </c>
      <c r="H858">
        <v>1222.4000000000001</v>
      </c>
      <c r="I858">
        <v>1391.8</v>
      </c>
      <c r="J858">
        <v>0.87828711021698502</v>
      </c>
    </row>
    <row r="859" spans="2:10" x14ac:dyDescent="0.2">
      <c r="B859" t="str">
        <f t="shared" si="13"/>
        <v>apartmentmedian3+_bed_rateVancouver</v>
      </c>
      <c r="C859" t="s">
        <v>65</v>
      </c>
      <c r="D859" t="s">
        <v>61</v>
      </c>
      <c r="E859" t="s">
        <v>55</v>
      </c>
      <c r="F859" t="s">
        <v>43</v>
      </c>
      <c r="G859">
        <v>2010</v>
      </c>
      <c r="H859">
        <v>1391.8</v>
      </c>
      <c r="I859">
        <v>1391.8</v>
      </c>
      <c r="J859">
        <v>1</v>
      </c>
    </row>
    <row r="860" spans="2:10" x14ac:dyDescent="0.2">
      <c r="B860" t="str">
        <f t="shared" si="13"/>
        <v>apartmentmedian3+_bed_rateNorth Vancouver City</v>
      </c>
      <c r="C860" t="s">
        <v>65</v>
      </c>
      <c r="D860" t="s">
        <v>61</v>
      </c>
      <c r="E860" t="s">
        <v>55</v>
      </c>
      <c r="F860" t="s">
        <v>60</v>
      </c>
      <c r="G860">
        <v>2010</v>
      </c>
      <c r="H860">
        <v>1475</v>
      </c>
      <c r="I860">
        <v>1391.8</v>
      </c>
      <c r="J860">
        <v>1.0597787038367601</v>
      </c>
    </row>
    <row r="861" spans="2:10" x14ac:dyDescent="0.2">
      <c r="B861" t="str">
        <f t="shared" si="13"/>
        <v>apartmentaveragebachelor_rateWest End/Stanley Park</v>
      </c>
      <c r="C861" t="s">
        <v>65</v>
      </c>
      <c r="D861" t="s">
        <v>59</v>
      </c>
      <c r="E861" t="s">
        <v>49</v>
      </c>
      <c r="F861" t="s">
        <v>12</v>
      </c>
      <c r="G861">
        <v>2010</v>
      </c>
      <c r="H861">
        <v>1019.7</v>
      </c>
      <c r="I861">
        <v>967.9</v>
      </c>
      <c r="J861">
        <v>1.05351792540552</v>
      </c>
    </row>
    <row r="862" spans="2:10" x14ac:dyDescent="0.2">
      <c r="B862" t="str">
        <f t="shared" si="13"/>
        <v>apartmentaveragebachelor_rateEnglish Bay</v>
      </c>
      <c r="C862" t="s">
        <v>65</v>
      </c>
      <c r="D862" t="s">
        <v>59</v>
      </c>
      <c r="E862" t="s">
        <v>49</v>
      </c>
      <c r="F862" t="s">
        <v>16</v>
      </c>
      <c r="G862">
        <v>2010</v>
      </c>
      <c r="H862">
        <v>1043.7</v>
      </c>
      <c r="I862">
        <v>967.9</v>
      </c>
      <c r="J862">
        <v>1.0783138754003501</v>
      </c>
    </row>
    <row r="863" spans="2:10" x14ac:dyDescent="0.2">
      <c r="B863" t="str">
        <f t="shared" si="13"/>
        <v>apartmentaveragebachelor_rateDowntown</v>
      </c>
      <c r="C863" t="s">
        <v>65</v>
      </c>
      <c r="D863" t="s">
        <v>59</v>
      </c>
      <c r="E863" t="s">
        <v>49</v>
      </c>
      <c r="F863" t="s">
        <v>17</v>
      </c>
      <c r="G863">
        <v>2010</v>
      </c>
      <c r="H863">
        <v>1111.7</v>
      </c>
      <c r="I863">
        <v>967.9</v>
      </c>
      <c r="J863">
        <v>1.14856906705238</v>
      </c>
    </row>
    <row r="864" spans="2:10" x14ac:dyDescent="0.2">
      <c r="B864" t="str">
        <f t="shared" si="13"/>
        <v>apartmentaveragebachelor_rateSouth Granville/Oak</v>
      </c>
      <c r="C864" t="s">
        <v>65</v>
      </c>
      <c r="D864" t="s">
        <v>59</v>
      </c>
      <c r="E864" t="s">
        <v>49</v>
      </c>
      <c r="F864" t="s">
        <v>19</v>
      </c>
      <c r="G864">
        <v>2010</v>
      </c>
      <c r="H864">
        <v>987.2</v>
      </c>
      <c r="I864">
        <v>967.9</v>
      </c>
      <c r="J864">
        <v>1.0199400764541799</v>
      </c>
    </row>
    <row r="865" spans="2:10" x14ac:dyDescent="0.2">
      <c r="B865" t="str">
        <f t="shared" si="13"/>
        <v>apartmentaveragebachelor_rateKitsilano/Point Grey</v>
      </c>
      <c r="C865" t="s">
        <v>65</v>
      </c>
      <c r="D865" t="s">
        <v>59</v>
      </c>
      <c r="E865" t="s">
        <v>49</v>
      </c>
      <c r="F865" t="s">
        <v>20</v>
      </c>
      <c r="G865">
        <v>2010</v>
      </c>
      <c r="H865">
        <v>997.6</v>
      </c>
      <c r="I865">
        <v>967.9</v>
      </c>
      <c r="J865">
        <v>1.03068498811861</v>
      </c>
    </row>
    <row r="866" spans="2:10" x14ac:dyDescent="0.2">
      <c r="B866" t="str">
        <f t="shared" si="13"/>
        <v>apartmentaveragebachelor_rateWestside/Kerrisdale</v>
      </c>
      <c r="C866" t="s">
        <v>65</v>
      </c>
      <c r="D866" t="s">
        <v>59</v>
      </c>
      <c r="E866" t="s">
        <v>49</v>
      </c>
      <c r="F866" t="s">
        <v>21</v>
      </c>
      <c r="G866">
        <v>2010</v>
      </c>
      <c r="H866">
        <v>940.7</v>
      </c>
      <c r="I866">
        <v>967.9</v>
      </c>
      <c r="J866">
        <v>0.97189792333918801</v>
      </c>
    </row>
    <row r="867" spans="2:10" x14ac:dyDescent="0.2">
      <c r="B867" t="str">
        <f t="shared" si="13"/>
        <v>apartmentaveragebachelor_rateMarpole</v>
      </c>
      <c r="C867" t="s">
        <v>65</v>
      </c>
      <c r="D867" t="s">
        <v>59</v>
      </c>
      <c r="E867" t="s">
        <v>49</v>
      </c>
      <c r="F867" t="s">
        <v>23</v>
      </c>
      <c r="G867">
        <v>2010</v>
      </c>
      <c r="H867">
        <v>804.2</v>
      </c>
      <c r="I867">
        <v>967.9</v>
      </c>
      <c r="J867">
        <v>0.83087095774356901</v>
      </c>
    </row>
    <row r="868" spans="2:10" x14ac:dyDescent="0.2">
      <c r="B868" t="str">
        <f t="shared" si="13"/>
        <v>apartmentaveragebachelor_rateMount Pleasant/Renfrew Heights</v>
      </c>
      <c r="C868" t="s">
        <v>65</v>
      </c>
      <c r="D868" t="s">
        <v>59</v>
      </c>
      <c r="E868" t="s">
        <v>49</v>
      </c>
      <c r="F868" t="s">
        <v>24</v>
      </c>
      <c r="G868">
        <v>2010</v>
      </c>
      <c r="H868">
        <v>965.9</v>
      </c>
      <c r="I868">
        <v>967.9</v>
      </c>
      <c r="J868">
        <v>0.99793367083376405</v>
      </c>
    </row>
    <row r="869" spans="2:10" x14ac:dyDescent="0.2">
      <c r="B869" t="str">
        <f t="shared" si="13"/>
        <v>apartmentaveragebachelor_rateEast Hastings</v>
      </c>
      <c r="C869" t="s">
        <v>65</v>
      </c>
      <c r="D869" t="s">
        <v>59</v>
      </c>
      <c r="E869" t="s">
        <v>49</v>
      </c>
      <c r="F869" t="s">
        <v>25</v>
      </c>
      <c r="G869">
        <v>2010</v>
      </c>
      <c r="H869">
        <v>948.1</v>
      </c>
      <c r="I869">
        <v>967.9</v>
      </c>
      <c r="J869">
        <v>0.97954334125426201</v>
      </c>
    </row>
    <row r="870" spans="2:10" x14ac:dyDescent="0.2">
      <c r="B870" t="str">
        <f t="shared" si="13"/>
        <v>apartmentaveragebachelor_rateSoutheast Vancouver</v>
      </c>
      <c r="C870" t="s">
        <v>65</v>
      </c>
      <c r="D870" t="s">
        <v>59</v>
      </c>
      <c r="E870" t="s">
        <v>49</v>
      </c>
      <c r="F870" t="s">
        <v>26</v>
      </c>
      <c r="G870">
        <v>2010</v>
      </c>
      <c r="H870">
        <v>916</v>
      </c>
      <c r="I870">
        <v>967.9</v>
      </c>
      <c r="J870">
        <v>0.94637875813617101</v>
      </c>
    </row>
    <row r="871" spans="2:10" x14ac:dyDescent="0.2">
      <c r="B871" t="str">
        <f t="shared" si="13"/>
        <v>apartmentaveragebachelor_rateUniversity Endowment Lands</v>
      </c>
      <c r="C871" t="s">
        <v>65</v>
      </c>
      <c r="D871" t="s">
        <v>59</v>
      </c>
      <c r="E871" t="s">
        <v>49</v>
      </c>
      <c r="F871" t="s">
        <v>27</v>
      </c>
      <c r="G871">
        <v>2010</v>
      </c>
      <c r="H871">
        <v>1225.5</v>
      </c>
      <c r="I871">
        <v>967.9</v>
      </c>
      <c r="J871">
        <v>1.26614319661122</v>
      </c>
    </row>
    <row r="872" spans="2:10" x14ac:dyDescent="0.2">
      <c r="B872" t="str">
        <f t="shared" si="13"/>
        <v>apartmentaveragebachelor_rateCentral Park/Metrotown</v>
      </c>
      <c r="C872" t="s">
        <v>65</v>
      </c>
      <c r="D872" t="s">
        <v>59</v>
      </c>
      <c r="E872" t="s">
        <v>49</v>
      </c>
      <c r="F872" t="s">
        <v>28</v>
      </c>
      <c r="G872">
        <v>2010</v>
      </c>
      <c r="H872">
        <v>911.5</v>
      </c>
      <c r="I872">
        <v>967.9</v>
      </c>
      <c r="J872">
        <v>0.94172951751213996</v>
      </c>
    </row>
    <row r="873" spans="2:10" x14ac:dyDescent="0.2">
      <c r="B873" t="str">
        <f t="shared" si="13"/>
        <v>apartmentaveragebachelor_rateSoutheast Burnaby</v>
      </c>
      <c r="C873" t="s">
        <v>65</v>
      </c>
      <c r="D873" t="s">
        <v>59</v>
      </c>
      <c r="E873" t="s">
        <v>49</v>
      </c>
      <c r="F873" t="s">
        <v>29</v>
      </c>
      <c r="G873">
        <v>2010</v>
      </c>
      <c r="H873">
        <v>734</v>
      </c>
      <c r="I873">
        <v>967.9</v>
      </c>
      <c r="J873">
        <v>0.75834280400867904</v>
      </c>
    </row>
    <row r="874" spans="2:10" x14ac:dyDescent="0.2">
      <c r="B874" t="str">
        <f t="shared" si="13"/>
        <v>apartmentaveragebachelor_rateNorth Burnaby</v>
      </c>
      <c r="C874" t="s">
        <v>65</v>
      </c>
      <c r="D874" t="s">
        <v>59</v>
      </c>
      <c r="E874" t="s">
        <v>49</v>
      </c>
      <c r="F874" t="s">
        <v>31</v>
      </c>
      <c r="G874">
        <v>2010</v>
      </c>
      <c r="H874">
        <v>803.4</v>
      </c>
      <c r="I874">
        <v>967.9</v>
      </c>
      <c r="J874">
        <v>0.83004442607707396</v>
      </c>
    </row>
    <row r="875" spans="2:10" x14ac:dyDescent="0.2">
      <c r="B875" t="str">
        <f t="shared" si="13"/>
        <v>apartmentaveragebachelor_rateNew Westminster</v>
      </c>
      <c r="C875" t="s">
        <v>65</v>
      </c>
      <c r="D875" t="s">
        <v>59</v>
      </c>
      <c r="E875" t="s">
        <v>49</v>
      </c>
      <c r="F875" t="s">
        <v>32</v>
      </c>
      <c r="G875">
        <v>2010</v>
      </c>
      <c r="H875">
        <v>769.6</v>
      </c>
      <c r="I875">
        <v>967.9</v>
      </c>
      <c r="J875">
        <v>0.79512346316768301</v>
      </c>
    </row>
    <row r="876" spans="2:10" x14ac:dyDescent="0.2">
      <c r="B876" t="str">
        <f t="shared" si="13"/>
        <v>apartmentaveragebachelor_rateNorth Vancouver CY</v>
      </c>
      <c r="C876" t="s">
        <v>65</v>
      </c>
      <c r="D876" t="s">
        <v>59</v>
      </c>
      <c r="E876" t="s">
        <v>49</v>
      </c>
      <c r="F876" t="s">
        <v>33</v>
      </c>
      <c r="G876">
        <v>2010</v>
      </c>
      <c r="H876">
        <v>1089.25</v>
      </c>
      <c r="I876">
        <v>967.9</v>
      </c>
      <c r="J876">
        <v>1.12537452216138</v>
      </c>
    </row>
    <row r="877" spans="2:10" x14ac:dyDescent="0.2">
      <c r="B877" t="str">
        <f t="shared" si="13"/>
        <v>apartmentaveragebachelor_rateNorth Vancouver DM</v>
      </c>
      <c r="C877" t="s">
        <v>65</v>
      </c>
      <c r="D877" t="s">
        <v>59</v>
      </c>
      <c r="E877" t="s">
        <v>49</v>
      </c>
      <c r="F877" t="s">
        <v>34</v>
      </c>
      <c r="G877">
        <v>2010</v>
      </c>
      <c r="H877">
        <v>989.2</v>
      </c>
      <c r="I877">
        <v>967.9</v>
      </c>
      <c r="J877">
        <v>1.0220064056204201</v>
      </c>
    </row>
    <row r="878" spans="2:10" x14ac:dyDescent="0.2">
      <c r="B878" t="str">
        <f t="shared" si="13"/>
        <v>apartmentaveragebachelor_rateWest Vancouver</v>
      </c>
      <c r="C878" t="s">
        <v>65</v>
      </c>
      <c r="D878" t="s">
        <v>59</v>
      </c>
      <c r="E878" t="s">
        <v>49</v>
      </c>
      <c r="F878" t="s">
        <v>35</v>
      </c>
      <c r="G878">
        <v>2010</v>
      </c>
      <c r="H878">
        <v>1096.8</v>
      </c>
      <c r="I878">
        <v>967.9</v>
      </c>
      <c r="J878">
        <v>1.1331749147639201</v>
      </c>
    </row>
    <row r="879" spans="2:10" x14ac:dyDescent="0.2">
      <c r="B879" t="str">
        <f t="shared" si="13"/>
        <v>apartmentaveragebachelor_rateRichmond</v>
      </c>
      <c r="C879" t="s">
        <v>65</v>
      </c>
      <c r="D879" t="s">
        <v>59</v>
      </c>
      <c r="E879" t="s">
        <v>49</v>
      </c>
      <c r="F879" t="s">
        <v>36</v>
      </c>
      <c r="G879">
        <v>2010</v>
      </c>
      <c r="H879">
        <v>867.1</v>
      </c>
      <c r="I879">
        <v>967.9</v>
      </c>
      <c r="J879">
        <v>0.89585701002169604</v>
      </c>
    </row>
    <row r="880" spans="2:10" x14ac:dyDescent="0.2">
      <c r="B880" t="str">
        <f t="shared" si="13"/>
        <v>apartmentaveragebachelor_rateDelta</v>
      </c>
      <c r="C880" t="s">
        <v>65</v>
      </c>
      <c r="D880" t="s">
        <v>59</v>
      </c>
      <c r="E880" t="s">
        <v>49</v>
      </c>
      <c r="F880" t="s">
        <v>37</v>
      </c>
      <c r="G880">
        <v>2010</v>
      </c>
      <c r="H880">
        <v>676.6</v>
      </c>
      <c r="I880">
        <v>967.9</v>
      </c>
      <c r="J880">
        <v>0.69903915693770002</v>
      </c>
    </row>
    <row r="881" spans="2:10" x14ac:dyDescent="0.2">
      <c r="B881" t="str">
        <f t="shared" si="13"/>
        <v>apartmentaveragebachelor_rateSurrey</v>
      </c>
      <c r="C881" t="s">
        <v>65</v>
      </c>
      <c r="D881" t="s">
        <v>59</v>
      </c>
      <c r="E881" t="s">
        <v>49</v>
      </c>
      <c r="F881" t="s">
        <v>38</v>
      </c>
      <c r="G881">
        <v>2010</v>
      </c>
      <c r="H881">
        <v>706.8</v>
      </c>
      <c r="I881">
        <v>967.9</v>
      </c>
      <c r="J881">
        <v>0.73024072734786605</v>
      </c>
    </row>
    <row r="882" spans="2:10" x14ac:dyDescent="0.2">
      <c r="B882" t="str">
        <f t="shared" si="13"/>
        <v>apartmentaveragebachelor_rateWhite Rock</v>
      </c>
      <c r="C882" t="s">
        <v>65</v>
      </c>
      <c r="D882" t="s">
        <v>59</v>
      </c>
      <c r="E882" t="s">
        <v>49</v>
      </c>
      <c r="F882" t="s">
        <v>39</v>
      </c>
      <c r="G882">
        <v>2010</v>
      </c>
      <c r="H882">
        <v>780.2</v>
      </c>
      <c r="I882">
        <v>967.9</v>
      </c>
      <c r="J882">
        <v>0.80607500774873397</v>
      </c>
    </row>
    <row r="883" spans="2:10" x14ac:dyDescent="0.2">
      <c r="B883" t="str">
        <f t="shared" si="13"/>
        <v>apartmentaveragebachelor_rateLangley City and Langley DM</v>
      </c>
      <c r="C883" t="s">
        <v>65</v>
      </c>
      <c r="D883" t="s">
        <v>59</v>
      </c>
      <c r="E883" t="s">
        <v>49</v>
      </c>
      <c r="F883" t="s">
        <v>40</v>
      </c>
      <c r="G883">
        <v>2010</v>
      </c>
      <c r="H883">
        <v>709.3</v>
      </c>
      <c r="I883">
        <v>967.9</v>
      </c>
      <c r="J883">
        <v>0.73282363880566204</v>
      </c>
    </row>
    <row r="884" spans="2:10" x14ac:dyDescent="0.2">
      <c r="B884" t="str">
        <f t="shared" si="13"/>
        <v>apartmentaveragebachelor_rateTri-Cities</v>
      </c>
      <c r="C884" t="s">
        <v>65</v>
      </c>
      <c r="D884" t="s">
        <v>59</v>
      </c>
      <c r="E884" t="s">
        <v>49</v>
      </c>
      <c r="F884" t="s">
        <v>41</v>
      </c>
      <c r="G884">
        <v>2010</v>
      </c>
      <c r="H884">
        <v>749.7</v>
      </c>
      <c r="I884">
        <v>967.9</v>
      </c>
      <c r="J884">
        <v>0.77456348796363295</v>
      </c>
    </row>
    <row r="885" spans="2:10" x14ac:dyDescent="0.2">
      <c r="B885" t="str">
        <f t="shared" si="13"/>
        <v>apartmentaveragebachelor_rateMaple Ridge/Pitt Meadows</v>
      </c>
      <c r="C885" t="s">
        <v>65</v>
      </c>
      <c r="D885" t="s">
        <v>59</v>
      </c>
      <c r="E885" t="s">
        <v>49</v>
      </c>
      <c r="F885" t="s">
        <v>42</v>
      </c>
      <c r="G885">
        <v>2010</v>
      </c>
      <c r="H885">
        <v>661.9</v>
      </c>
      <c r="I885">
        <v>967.9</v>
      </c>
      <c r="J885">
        <v>0.68385163756586398</v>
      </c>
    </row>
    <row r="886" spans="2:10" x14ac:dyDescent="0.2">
      <c r="B886" t="str">
        <f t="shared" si="13"/>
        <v>apartmentaveragebachelor_rateVancouver</v>
      </c>
      <c r="C886" t="s">
        <v>65</v>
      </c>
      <c r="D886" t="s">
        <v>59</v>
      </c>
      <c r="E886" t="s">
        <v>49</v>
      </c>
      <c r="F886" t="s">
        <v>43</v>
      </c>
      <c r="G886">
        <v>2010</v>
      </c>
      <c r="H886">
        <v>967.9</v>
      </c>
      <c r="I886">
        <v>967.9</v>
      </c>
      <c r="J886">
        <v>1</v>
      </c>
    </row>
    <row r="887" spans="2:10" x14ac:dyDescent="0.2">
      <c r="B887" t="str">
        <f t="shared" si="13"/>
        <v>apartmentaveragebachelor_rateNorth Vancouver City</v>
      </c>
      <c r="C887" t="s">
        <v>65</v>
      </c>
      <c r="D887" t="s">
        <v>59</v>
      </c>
      <c r="E887" t="s">
        <v>49</v>
      </c>
      <c r="F887" t="s">
        <v>60</v>
      </c>
      <c r="G887">
        <v>2010</v>
      </c>
      <c r="H887">
        <v>852.66666666666697</v>
      </c>
      <c r="I887">
        <v>967.9</v>
      </c>
      <c r="J887">
        <v>0.88094500120535901</v>
      </c>
    </row>
    <row r="888" spans="2:10" x14ac:dyDescent="0.2">
      <c r="B888" t="str">
        <f t="shared" si="13"/>
        <v>apartmentaverage1_bed_rateEnglish Bay</v>
      </c>
      <c r="C888" t="s">
        <v>65</v>
      </c>
      <c r="D888" t="s">
        <v>59</v>
      </c>
      <c r="E888" t="s">
        <v>51</v>
      </c>
      <c r="F888" t="s">
        <v>16</v>
      </c>
      <c r="G888">
        <v>2010</v>
      </c>
      <c r="H888">
        <v>1315.8</v>
      </c>
      <c r="I888">
        <v>1107.9000000000001</v>
      </c>
      <c r="J888">
        <v>1.1876523151909</v>
      </c>
    </row>
    <row r="889" spans="2:10" x14ac:dyDescent="0.2">
      <c r="B889" t="str">
        <f t="shared" si="13"/>
        <v>apartmentaverage1_bed_rateDowntown</v>
      </c>
      <c r="C889" t="s">
        <v>65</v>
      </c>
      <c r="D889" t="s">
        <v>59</v>
      </c>
      <c r="E889" t="s">
        <v>51</v>
      </c>
      <c r="F889" t="s">
        <v>17</v>
      </c>
      <c r="G889">
        <v>2010</v>
      </c>
      <c r="H889">
        <v>1359.5</v>
      </c>
      <c r="I889">
        <v>1107.9000000000001</v>
      </c>
      <c r="J889">
        <v>1.22709630833108</v>
      </c>
    </row>
    <row r="890" spans="2:10" x14ac:dyDescent="0.2">
      <c r="B890" t="str">
        <f t="shared" si="13"/>
        <v>apartmentaverage1_bed_rateSouth Granville/Oak</v>
      </c>
      <c r="C890" t="s">
        <v>65</v>
      </c>
      <c r="D890" t="s">
        <v>59</v>
      </c>
      <c r="E890" t="s">
        <v>51</v>
      </c>
      <c r="F890" t="s">
        <v>19</v>
      </c>
      <c r="G890">
        <v>2010</v>
      </c>
      <c r="H890">
        <v>1231.8</v>
      </c>
      <c r="I890">
        <v>1107.9000000000001</v>
      </c>
      <c r="J890">
        <v>1.1118331979420499</v>
      </c>
    </row>
    <row r="891" spans="2:10" x14ac:dyDescent="0.2">
      <c r="B891" t="str">
        <f t="shared" si="13"/>
        <v>apartmentaverage1_bed_rateKitsilano/Point Grey</v>
      </c>
      <c r="C891" t="s">
        <v>65</v>
      </c>
      <c r="D891" t="s">
        <v>59</v>
      </c>
      <c r="E891" t="s">
        <v>51</v>
      </c>
      <c r="F891" t="s">
        <v>20</v>
      </c>
      <c r="G891">
        <v>2010</v>
      </c>
      <c r="H891">
        <v>1243.8</v>
      </c>
      <c r="I891">
        <v>1107.9000000000001</v>
      </c>
      <c r="J891">
        <v>1.1226645004061699</v>
      </c>
    </row>
    <row r="892" spans="2:10" x14ac:dyDescent="0.2">
      <c r="B892" t="str">
        <f t="shared" si="13"/>
        <v>apartmentaverage1_bed_rateWestside/Kerrisdale</v>
      </c>
      <c r="C892" t="s">
        <v>65</v>
      </c>
      <c r="D892" t="s">
        <v>59</v>
      </c>
      <c r="E892" t="s">
        <v>51</v>
      </c>
      <c r="F892" t="s">
        <v>21</v>
      </c>
      <c r="G892">
        <v>2010</v>
      </c>
      <c r="H892">
        <v>1233.3</v>
      </c>
      <c r="I892">
        <v>1107.9000000000001</v>
      </c>
      <c r="J892">
        <v>1.1131871107500699</v>
      </c>
    </row>
    <row r="893" spans="2:10" x14ac:dyDescent="0.2">
      <c r="B893" t="str">
        <f t="shared" si="13"/>
        <v>apartmentaverage1_bed_rateMarpole</v>
      </c>
      <c r="C893" t="s">
        <v>65</v>
      </c>
      <c r="D893" t="s">
        <v>59</v>
      </c>
      <c r="E893" t="s">
        <v>51</v>
      </c>
      <c r="F893" t="s">
        <v>23</v>
      </c>
      <c r="G893">
        <v>2010</v>
      </c>
      <c r="H893">
        <v>919.9</v>
      </c>
      <c r="I893">
        <v>1107.9000000000001</v>
      </c>
      <c r="J893">
        <v>0.83030959472876598</v>
      </c>
    </row>
    <row r="894" spans="2:10" x14ac:dyDescent="0.2">
      <c r="B894" t="str">
        <f t="shared" si="13"/>
        <v>apartmentaverage1_bed_rateMount Pleasant/Renfrew Heights</v>
      </c>
      <c r="C894" t="s">
        <v>65</v>
      </c>
      <c r="D894" t="s">
        <v>59</v>
      </c>
      <c r="E894" t="s">
        <v>51</v>
      </c>
      <c r="F894" t="s">
        <v>24</v>
      </c>
      <c r="G894">
        <v>2010</v>
      </c>
      <c r="H894">
        <v>1054.2</v>
      </c>
      <c r="I894">
        <v>1107.9000000000001</v>
      </c>
      <c r="J894">
        <v>0.95152992147305704</v>
      </c>
    </row>
    <row r="895" spans="2:10" x14ac:dyDescent="0.2">
      <c r="B895" t="str">
        <f t="shared" si="13"/>
        <v>apartmentaverage1_bed_rateEast Hastings</v>
      </c>
      <c r="C895" t="s">
        <v>65</v>
      </c>
      <c r="D895" t="s">
        <v>59</v>
      </c>
      <c r="E895" t="s">
        <v>51</v>
      </c>
      <c r="F895" t="s">
        <v>25</v>
      </c>
      <c r="G895">
        <v>2010</v>
      </c>
      <c r="H895">
        <v>985.2</v>
      </c>
      <c r="I895">
        <v>1107.9000000000001</v>
      </c>
      <c r="J895">
        <v>0.889249932304359</v>
      </c>
    </row>
    <row r="896" spans="2:10" x14ac:dyDescent="0.2">
      <c r="B896" t="str">
        <f t="shared" si="13"/>
        <v>apartmentaverage1_bed_rateSoutheast Vancouver</v>
      </c>
      <c r="C896" t="s">
        <v>65</v>
      </c>
      <c r="D896" t="s">
        <v>59</v>
      </c>
      <c r="E896" t="s">
        <v>51</v>
      </c>
      <c r="F896" t="s">
        <v>26</v>
      </c>
      <c r="G896">
        <v>2010</v>
      </c>
      <c r="H896">
        <v>1047.8</v>
      </c>
      <c r="I896">
        <v>1107.9000000000001</v>
      </c>
      <c r="J896">
        <v>0.94575322682552598</v>
      </c>
    </row>
    <row r="897" spans="2:10" x14ac:dyDescent="0.2">
      <c r="B897" t="str">
        <f t="shared" si="13"/>
        <v>apartmentaverage1_bed_rateUniversity Endowment Lands</v>
      </c>
      <c r="C897" t="s">
        <v>65</v>
      </c>
      <c r="D897" t="s">
        <v>59</v>
      </c>
      <c r="E897" t="s">
        <v>51</v>
      </c>
      <c r="F897" t="s">
        <v>27</v>
      </c>
      <c r="G897">
        <v>2010</v>
      </c>
      <c r="H897">
        <v>1509.3</v>
      </c>
      <c r="I897">
        <v>1107.9000000000001</v>
      </c>
      <c r="J897">
        <v>1.3623070674248601</v>
      </c>
    </row>
    <row r="898" spans="2:10" x14ac:dyDescent="0.2">
      <c r="B898" t="str">
        <f t="shared" si="13"/>
        <v>apartmentaverage1_bed_rateCentral Park/Metrotown</v>
      </c>
      <c r="C898" t="s">
        <v>65</v>
      </c>
      <c r="D898" t="s">
        <v>59</v>
      </c>
      <c r="E898" t="s">
        <v>51</v>
      </c>
      <c r="F898" t="s">
        <v>28</v>
      </c>
      <c r="G898">
        <v>2010</v>
      </c>
      <c r="H898">
        <v>1005.5</v>
      </c>
      <c r="I898">
        <v>1107.9000000000001</v>
      </c>
      <c r="J898">
        <v>0.90757288563949801</v>
      </c>
    </row>
    <row r="899" spans="2:10" x14ac:dyDescent="0.2">
      <c r="B899" t="str">
        <f t="shared" si="13"/>
        <v>apartmentaverage1_bed_rateSoutheast Burnaby</v>
      </c>
      <c r="C899" t="s">
        <v>65</v>
      </c>
      <c r="D899" t="s">
        <v>59</v>
      </c>
      <c r="E899" t="s">
        <v>51</v>
      </c>
      <c r="F899" t="s">
        <v>29</v>
      </c>
      <c r="G899">
        <v>2010</v>
      </c>
      <c r="H899">
        <v>874.5</v>
      </c>
      <c r="I899">
        <v>1107.9000000000001</v>
      </c>
      <c r="J899">
        <v>0.78933116707284001</v>
      </c>
    </row>
    <row r="900" spans="2:10" x14ac:dyDescent="0.2">
      <c r="B900" t="str">
        <f t="shared" si="13"/>
        <v>apartmentaverage1_bed_rateNorth Burnaby</v>
      </c>
      <c r="C900" t="s">
        <v>65</v>
      </c>
      <c r="D900" t="s">
        <v>59</v>
      </c>
      <c r="E900" t="s">
        <v>51</v>
      </c>
      <c r="F900" t="s">
        <v>31</v>
      </c>
      <c r="G900">
        <v>2010</v>
      </c>
      <c r="H900">
        <v>1027.3</v>
      </c>
      <c r="I900">
        <v>1107.9000000000001</v>
      </c>
      <c r="J900">
        <v>0.92724975178265201</v>
      </c>
    </row>
    <row r="901" spans="2:10" x14ac:dyDescent="0.2">
      <c r="B901" t="str">
        <f t="shared" ref="B901:B964" si="14">C901&amp;D901&amp;E901&amp;F901</f>
        <v>apartmentaverage1_bed_rateNew Westminster</v>
      </c>
      <c r="C901" t="s">
        <v>65</v>
      </c>
      <c r="D901" t="s">
        <v>59</v>
      </c>
      <c r="E901" t="s">
        <v>51</v>
      </c>
      <c r="F901" t="s">
        <v>32</v>
      </c>
      <c r="G901">
        <v>2010</v>
      </c>
      <c r="H901">
        <v>909</v>
      </c>
      <c r="I901">
        <v>1107.9000000000001</v>
      </c>
      <c r="J901">
        <v>0.82047116165718903</v>
      </c>
    </row>
    <row r="902" spans="2:10" x14ac:dyDescent="0.2">
      <c r="B902" t="str">
        <f t="shared" si="14"/>
        <v>apartmentaverage1_bed_rateNorth Vancouver CY</v>
      </c>
      <c r="C902" t="s">
        <v>65</v>
      </c>
      <c r="D902" t="s">
        <v>59</v>
      </c>
      <c r="E902" t="s">
        <v>51</v>
      </c>
      <c r="F902" t="s">
        <v>33</v>
      </c>
      <c r="G902">
        <v>2010</v>
      </c>
      <c r="H902">
        <v>1277.75</v>
      </c>
      <c r="I902">
        <v>1107.9000000000001</v>
      </c>
      <c r="J902">
        <v>1.15330806029425</v>
      </c>
    </row>
    <row r="903" spans="2:10" x14ac:dyDescent="0.2">
      <c r="B903" t="str">
        <f t="shared" si="14"/>
        <v>apartmentaverage1_bed_rateNorth Vancouver DM</v>
      </c>
      <c r="C903" t="s">
        <v>65</v>
      </c>
      <c r="D903" t="s">
        <v>59</v>
      </c>
      <c r="E903" t="s">
        <v>51</v>
      </c>
      <c r="F903" t="s">
        <v>34</v>
      </c>
      <c r="G903">
        <v>2010</v>
      </c>
      <c r="H903">
        <v>1180.4000000000001</v>
      </c>
      <c r="I903">
        <v>1107.9000000000001</v>
      </c>
      <c r="J903">
        <v>1.06543911905407</v>
      </c>
    </row>
    <row r="904" spans="2:10" x14ac:dyDescent="0.2">
      <c r="B904" t="str">
        <f t="shared" si="14"/>
        <v>apartmentaverage1_bed_rateWest Vancouver</v>
      </c>
      <c r="C904" t="s">
        <v>65</v>
      </c>
      <c r="D904" t="s">
        <v>59</v>
      </c>
      <c r="E904" t="s">
        <v>51</v>
      </c>
      <c r="F904" t="s">
        <v>35</v>
      </c>
      <c r="G904">
        <v>2010</v>
      </c>
      <c r="H904">
        <v>1411.9</v>
      </c>
      <c r="I904">
        <v>1107.9000000000001</v>
      </c>
      <c r="J904">
        <v>1.27439299575774</v>
      </c>
    </row>
    <row r="905" spans="2:10" x14ac:dyDescent="0.2">
      <c r="B905" t="str">
        <f t="shared" si="14"/>
        <v>apartmentaverage1_bed_rateRichmond</v>
      </c>
      <c r="C905" t="s">
        <v>65</v>
      </c>
      <c r="D905" t="s">
        <v>59</v>
      </c>
      <c r="E905" t="s">
        <v>51</v>
      </c>
      <c r="F905" t="s">
        <v>36</v>
      </c>
      <c r="G905">
        <v>2010</v>
      </c>
      <c r="H905">
        <v>1045.7</v>
      </c>
      <c r="I905">
        <v>1107.9000000000001</v>
      </c>
      <c r="J905">
        <v>0.94385774889430496</v>
      </c>
    </row>
    <row r="906" spans="2:10" x14ac:dyDescent="0.2">
      <c r="B906" t="str">
        <f t="shared" si="14"/>
        <v>apartmentaverage1_bed_rateDelta</v>
      </c>
      <c r="C906" t="s">
        <v>65</v>
      </c>
      <c r="D906" t="s">
        <v>59</v>
      </c>
      <c r="E906" t="s">
        <v>51</v>
      </c>
      <c r="F906" t="s">
        <v>37</v>
      </c>
      <c r="G906">
        <v>2010</v>
      </c>
      <c r="H906">
        <v>831.2</v>
      </c>
      <c r="I906">
        <v>1107.9000000000001</v>
      </c>
      <c r="J906">
        <v>0.75024821734813596</v>
      </c>
    </row>
    <row r="907" spans="2:10" x14ac:dyDescent="0.2">
      <c r="B907" t="str">
        <f t="shared" si="14"/>
        <v>apartmentaverage1_bed_rateSurrey</v>
      </c>
      <c r="C907" t="s">
        <v>65</v>
      </c>
      <c r="D907" t="s">
        <v>59</v>
      </c>
      <c r="E907" t="s">
        <v>51</v>
      </c>
      <c r="F907" t="s">
        <v>38</v>
      </c>
      <c r="G907">
        <v>2010</v>
      </c>
      <c r="H907">
        <v>821.1</v>
      </c>
      <c r="I907">
        <v>1107.9000000000001</v>
      </c>
      <c r="J907">
        <v>0.74113187110750101</v>
      </c>
    </row>
    <row r="908" spans="2:10" x14ac:dyDescent="0.2">
      <c r="B908" t="str">
        <f t="shared" si="14"/>
        <v>apartmentaverage1_bed_rateWhite Rock</v>
      </c>
      <c r="C908" t="s">
        <v>65</v>
      </c>
      <c r="D908" t="s">
        <v>59</v>
      </c>
      <c r="E908" t="s">
        <v>51</v>
      </c>
      <c r="F908" t="s">
        <v>39</v>
      </c>
      <c r="G908">
        <v>2010</v>
      </c>
      <c r="H908">
        <v>894.4</v>
      </c>
      <c r="I908">
        <v>1107.9000000000001</v>
      </c>
      <c r="J908">
        <v>0.80729307699250796</v>
      </c>
    </row>
    <row r="909" spans="2:10" x14ac:dyDescent="0.2">
      <c r="B909" t="str">
        <f t="shared" si="14"/>
        <v>apartmentaverage1_bed_rateLangley City and Langley DM</v>
      </c>
      <c r="C909" t="s">
        <v>65</v>
      </c>
      <c r="D909" t="s">
        <v>59</v>
      </c>
      <c r="E909" t="s">
        <v>51</v>
      </c>
      <c r="F909" t="s">
        <v>40</v>
      </c>
      <c r="G909">
        <v>2010</v>
      </c>
      <c r="H909">
        <v>876.1</v>
      </c>
      <c r="I909">
        <v>1107.9000000000001</v>
      </c>
      <c r="J909">
        <v>0.790775340734723</v>
      </c>
    </row>
    <row r="910" spans="2:10" x14ac:dyDescent="0.2">
      <c r="B910" t="str">
        <f t="shared" si="14"/>
        <v>apartmentaverage1_bed_rateTri-Cities</v>
      </c>
      <c r="C910" t="s">
        <v>65</v>
      </c>
      <c r="D910" t="s">
        <v>59</v>
      </c>
      <c r="E910" t="s">
        <v>51</v>
      </c>
      <c r="F910" t="s">
        <v>41</v>
      </c>
      <c r="G910">
        <v>2010</v>
      </c>
      <c r="H910">
        <v>898.9</v>
      </c>
      <c r="I910">
        <v>1107.9000000000001</v>
      </c>
      <c r="J910">
        <v>0.81135481541655396</v>
      </c>
    </row>
    <row r="911" spans="2:10" x14ac:dyDescent="0.2">
      <c r="B911" t="str">
        <f t="shared" si="14"/>
        <v>apartmentaverage1_bed_rateMaple Ridge/Pitt Meadows</v>
      </c>
      <c r="C911" t="s">
        <v>65</v>
      </c>
      <c r="D911" t="s">
        <v>59</v>
      </c>
      <c r="E911" t="s">
        <v>51</v>
      </c>
      <c r="F911" t="s">
        <v>42</v>
      </c>
      <c r="G911">
        <v>2010</v>
      </c>
      <c r="H911">
        <v>768.5</v>
      </c>
      <c r="I911">
        <v>1107.9000000000001</v>
      </c>
      <c r="J911">
        <v>0.69365466197310199</v>
      </c>
    </row>
    <row r="912" spans="2:10" x14ac:dyDescent="0.2">
      <c r="B912" t="str">
        <f t="shared" si="14"/>
        <v>apartmentaverage1_bed_rateVancouver</v>
      </c>
      <c r="C912" t="s">
        <v>65</v>
      </c>
      <c r="D912" t="s">
        <v>59</v>
      </c>
      <c r="E912" t="s">
        <v>51</v>
      </c>
      <c r="F912" t="s">
        <v>43</v>
      </c>
      <c r="G912">
        <v>2010</v>
      </c>
      <c r="H912">
        <v>1107.9000000000001</v>
      </c>
      <c r="I912">
        <v>1107.9000000000001</v>
      </c>
      <c r="J912">
        <v>1</v>
      </c>
    </row>
    <row r="913" spans="2:10" x14ac:dyDescent="0.2">
      <c r="B913" t="str">
        <f t="shared" si="14"/>
        <v>apartmentaverage1_bed_rateNorth Vancouver City</v>
      </c>
      <c r="C913" t="s">
        <v>65</v>
      </c>
      <c r="D913" t="s">
        <v>59</v>
      </c>
      <c r="E913" t="s">
        <v>51</v>
      </c>
      <c r="F913" t="s">
        <v>60</v>
      </c>
      <c r="G913">
        <v>2010</v>
      </c>
      <c r="H913">
        <v>989.33333333333303</v>
      </c>
      <c r="I913">
        <v>1107.9000000000001</v>
      </c>
      <c r="J913">
        <v>0.89298071426422299</v>
      </c>
    </row>
    <row r="914" spans="2:10" x14ac:dyDescent="0.2">
      <c r="B914" t="str">
        <f t="shared" si="14"/>
        <v>apartmentaverage2_bed_rateWest End/Stanley Park</v>
      </c>
      <c r="C914" t="s">
        <v>65</v>
      </c>
      <c r="D914" t="s">
        <v>59</v>
      </c>
      <c r="E914" t="s">
        <v>53</v>
      </c>
      <c r="F914" t="s">
        <v>12</v>
      </c>
      <c r="G914">
        <v>2010</v>
      </c>
      <c r="H914">
        <v>1971.3</v>
      </c>
      <c r="I914">
        <v>1405.2</v>
      </c>
      <c r="J914">
        <v>1.4028608027327101</v>
      </c>
    </row>
    <row r="915" spans="2:10" x14ac:dyDescent="0.2">
      <c r="B915" t="str">
        <f t="shared" si="14"/>
        <v>apartmentaverage2_bed_rateEnglish Bay</v>
      </c>
      <c r="C915" t="s">
        <v>65</v>
      </c>
      <c r="D915" t="s">
        <v>59</v>
      </c>
      <c r="E915" t="s">
        <v>53</v>
      </c>
      <c r="F915" t="s">
        <v>16</v>
      </c>
      <c r="G915">
        <v>2010</v>
      </c>
      <c r="H915">
        <v>1917.6</v>
      </c>
      <c r="I915">
        <v>1405.2</v>
      </c>
      <c r="J915">
        <v>1.3646456020495299</v>
      </c>
    </row>
    <row r="916" spans="2:10" x14ac:dyDescent="0.2">
      <c r="B916" t="str">
        <f t="shared" si="14"/>
        <v>apartmentaverage2_bed_rateDowntown</v>
      </c>
      <c r="C916" t="s">
        <v>65</v>
      </c>
      <c r="D916" t="s">
        <v>59</v>
      </c>
      <c r="E916" t="s">
        <v>53</v>
      </c>
      <c r="F916" t="s">
        <v>17</v>
      </c>
      <c r="G916">
        <v>2010</v>
      </c>
      <c r="H916">
        <v>2054.9</v>
      </c>
      <c r="I916">
        <v>1405.2</v>
      </c>
      <c r="J916">
        <v>1.4623541132934801</v>
      </c>
    </row>
    <row r="917" spans="2:10" x14ac:dyDescent="0.2">
      <c r="B917" t="str">
        <f t="shared" si="14"/>
        <v>apartmentaverage2_bed_rateSouth Granville/Oak</v>
      </c>
      <c r="C917" t="s">
        <v>65</v>
      </c>
      <c r="D917" t="s">
        <v>59</v>
      </c>
      <c r="E917" t="s">
        <v>53</v>
      </c>
      <c r="F917" t="s">
        <v>19</v>
      </c>
      <c r="G917">
        <v>2010</v>
      </c>
      <c r="H917">
        <v>1714.8</v>
      </c>
      <c r="I917">
        <v>1405.2</v>
      </c>
      <c r="J917">
        <v>1.2203245089667001</v>
      </c>
    </row>
    <row r="918" spans="2:10" x14ac:dyDescent="0.2">
      <c r="B918" t="str">
        <f t="shared" si="14"/>
        <v>apartmentaverage2_bed_rateKitsilano/Point Grey</v>
      </c>
      <c r="C918" t="s">
        <v>65</v>
      </c>
      <c r="D918" t="s">
        <v>59</v>
      </c>
      <c r="E918" t="s">
        <v>53</v>
      </c>
      <c r="F918" t="s">
        <v>20</v>
      </c>
      <c r="G918">
        <v>2010</v>
      </c>
      <c r="H918">
        <v>1753.7</v>
      </c>
      <c r="I918">
        <v>1405.2</v>
      </c>
      <c r="J918">
        <v>1.2480074010816999</v>
      </c>
    </row>
    <row r="919" spans="2:10" x14ac:dyDescent="0.2">
      <c r="B919" t="str">
        <f t="shared" si="14"/>
        <v>apartmentaverage2_bed_rateWestside/Kerrisdale</v>
      </c>
      <c r="C919" t="s">
        <v>65</v>
      </c>
      <c r="D919" t="s">
        <v>59</v>
      </c>
      <c r="E919" t="s">
        <v>53</v>
      </c>
      <c r="F919" t="s">
        <v>21</v>
      </c>
      <c r="G919">
        <v>2010</v>
      </c>
      <c r="H919">
        <v>1884.5</v>
      </c>
      <c r="I919">
        <v>1405.2</v>
      </c>
      <c r="J919">
        <v>1.3410902362653001</v>
      </c>
    </row>
    <row r="920" spans="2:10" x14ac:dyDescent="0.2">
      <c r="B920" t="str">
        <f t="shared" si="14"/>
        <v>apartmentaverage2_bed_rateMarpole</v>
      </c>
      <c r="C920" t="s">
        <v>65</v>
      </c>
      <c r="D920" t="s">
        <v>59</v>
      </c>
      <c r="E920" t="s">
        <v>53</v>
      </c>
      <c r="F920" t="s">
        <v>23</v>
      </c>
      <c r="G920">
        <v>2010</v>
      </c>
      <c r="H920">
        <v>1196.5</v>
      </c>
      <c r="I920">
        <v>1405.2</v>
      </c>
      <c r="J920">
        <v>0.85148021633931104</v>
      </c>
    </row>
    <row r="921" spans="2:10" x14ac:dyDescent="0.2">
      <c r="B921" t="str">
        <f t="shared" si="14"/>
        <v>apartmentaverage2_bed_rateMount Pleasant/Renfrew Heights</v>
      </c>
      <c r="C921" t="s">
        <v>65</v>
      </c>
      <c r="D921" t="s">
        <v>59</v>
      </c>
      <c r="E921" t="s">
        <v>53</v>
      </c>
      <c r="F921" t="s">
        <v>24</v>
      </c>
      <c r="G921">
        <v>2010</v>
      </c>
      <c r="H921">
        <v>1404.6</v>
      </c>
      <c r="I921">
        <v>1405.2</v>
      </c>
      <c r="J921">
        <v>0.99957301451750602</v>
      </c>
    </row>
    <row r="922" spans="2:10" x14ac:dyDescent="0.2">
      <c r="B922" t="str">
        <f t="shared" si="14"/>
        <v>apartmentaverage2_bed_rateEast Hastings</v>
      </c>
      <c r="C922" t="s">
        <v>65</v>
      </c>
      <c r="D922" t="s">
        <v>59</v>
      </c>
      <c r="E922" t="s">
        <v>53</v>
      </c>
      <c r="F922" t="s">
        <v>25</v>
      </c>
      <c r="G922">
        <v>2010</v>
      </c>
      <c r="H922">
        <v>1314.6</v>
      </c>
      <c r="I922">
        <v>1405.2</v>
      </c>
      <c r="J922">
        <v>0.93552519214346697</v>
      </c>
    </row>
    <row r="923" spans="2:10" x14ac:dyDescent="0.2">
      <c r="B923" t="str">
        <f t="shared" si="14"/>
        <v>apartmentaverage2_bed_rateSoutheast Vancouver</v>
      </c>
      <c r="C923" t="s">
        <v>65</v>
      </c>
      <c r="D923" t="s">
        <v>59</v>
      </c>
      <c r="E923" t="s">
        <v>53</v>
      </c>
      <c r="F923" t="s">
        <v>26</v>
      </c>
      <c r="G923">
        <v>2010</v>
      </c>
      <c r="H923">
        <v>1401.7</v>
      </c>
      <c r="I923">
        <v>1405.2</v>
      </c>
      <c r="J923">
        <v>0.99750925135212098</v>
      </c>
    </row>
    <row r="924" spans="2:10" x14ac:dyDescent="0.2">
      <c r="B924" t="str">
        <f t="shared" si="14"/>
        <v>apartmentaverage2_bed_rateUniversity Endowment Lands</v>
      </c>
      <c r="C924" t="s">
        <v>65</v>
      </c>
      <c r="D924" t="s">
        <v>59</v>
      </c>
      <c r="E924" t="s">
        <v>53</v>
      </c>
      <c r="F924" t="s">
        <v>27</v>
      </c>
      <c r="G924">
        <v>2010</v>
      </c>
      <c r="H924">
        <v>2011</v>
      </c>
      <c r="I924">
        <v>1405.2</v>
      </c>
      <c r="J924">
        <v>1.43111300882437</v>
      </c>
    </row>
    <row r="925" spans="2:10" x14ac:dyDescent="0.2">
      <c r="B925" t="str">
        <f t="shared" si="14"/>
        <v>apartmentaverage2_bed_rateCentral Park/Metrotown</v>
      </c>
      <c r="C925" t="s">
        <v>65</v>
      </c>
      <c r="D925" t="s">
        <v>59</v>
      </c>
      <c r="E925" t="s">
        <v>53</v>
      </c>
      <c r="F925" t="s">
        <v>28</v>
      </c>
      <c r="G925">
        <v>2010</v>
      </c>
      <c r="H925">
        <v>1293.5999999999999</v>
      </c>
      <c r="I925">
        <v>1405.2</v>
      </c>
      <c r="J925">
        <v>0.92058070025619099</v>
      </c>
    </row>
    <row r="926" spans="2:10" x14ac:dyDescent="0.2">
      <c r="B926" t="str">
        <f t="shared" si="14"/>
        <v>apartmentaverage2_bed_rateSoutheast Burnaby</v>
      </c>
      <c r="C926" t="s">
        <v>65</v>
      </c>
      <c r="D926" t="s">
        <v>59</v>
      </c>
      <c r="E926" t="s">
        <v>53</v>
      </c>
      <c r="F926" t="s">
        <v>29</v>
      </c>
      <c r="G926">
        <v>2010</v>
      </c>
      <c r="H926">
        <v>1080</v>
      </c>
      <c r="I926">
        <v>1405.2</v>
      </c>
      <c r="J926">
        <v>0.76857386848847098</v>
      </c>
    </row>
    <row r="927" spans="2:10" x14ac:dyDescent="0.2">
      <c r="B927" t="str">
        <f t="shared" si="14"/>
        <v>apartmentaverage2_bed_rateNorth Burnaby</v>
      </c>
      <c r="C927" t="s">
        <v>65</v>
      </c>
      <c r="D927" t="s">
        <v>59</v>
      </c>
      <c r="E927" t="s">
        <v>53</v>
      </c>
      <c r="F927" t="s">
        <v>31</v>
      </c>
      <c r="G927">
        <v>2010</v>
      </c>
      <c r="H927">
        <v>1311.8</v>
      </c>
      <c r="I927">
        <v>1405.2</v>
      </c>
      <c r="J927">
        <v>0.93353259322516402</v>
      </c>
    </row>
    <row r="928" spans="2:10" x14ac:dyDescent="0.2">
      <c r="B928" t="str">
        <f t="shared" si="14"/>
        <v>apartmentaverage2_bed_rateNew Westminster</v>
      </c>
      <c r="C928" t="s">
        <v>65</v>
      </c>
      <c r="D928" t="s">
        <v>59</v>
      </c>
      <c r="E928" t="s">
        <v>53</v>
      </c>
      <c r="F928" t="s">
        <v>32</v>
      </c>
      <c r="G928">
        <v>2010</v>
      </c>
      <c r="H928">
        <v>1212</v>
      </c>
      <c r="I928">
        <v>1405.2</v>
      </c>
      <c r="J928">
        <v>0.86251067463706199</v>
      </c>
    </row>
    <row r="929" spans="2:10" x14ac:dyDescent="0.2">
      <c r="B929" t="str">
        <f t="shared" si="14"/>
        <v>apartmentaverage2_bed_rateNorth Vancouver CY</v>
      </c>
      <c r="C929" t="s">
        <v>65</v>
      </c>
      <c r="D929" t="s">
        <v>59</v>
      </c>
      <c r="E929" t="s">
        <v>53</v>
      </c>
      <c r="F929" t="s">
        <v>33</v>
      </c>
      <c r="G929">
        <v>2010</v>
      </c>
      <c r="H929">
        <v>1590.5</v>
      </c>
      <c r="I929">
        <v>1405.2</v>
      </c>
      <c r="J929">
        <v>1.13186734984344</v>
      </c>
    </row>
    <row r="930" spans="2:10" x14ac:dyDescent="0.2">
      <c r="B930" t="str">
        <f t="shared" si="14"/>
        <v>apartmentaverage2_bed_rateNorth Vancouver DM</v>
      </c>
      <c r="C930" t="s">
        <v>65</v>
      </c>
      <c r="D930" t="s">
        <v>59</v>
      </c>
      <c r="E930" t="s">
        <v>53</v>
      </c>
      <c r="F930" t="s">
        <v>34</v>
      </c>
      <c r="G930">
        <v>2010</v>
      </c>
      <c r="H930">
        <v>1502.4</v>
      </c>
      <c r="I930">
        <v>1405.2</v>
      </c>
      <c r="J930">
        <v>1.0691716481639599</v>
      </c>
    </row>
    <row r="931" spans="2:10" x14ac:dyDescent="0.2">
      <c r="B931" t="str">
        <f t="shared" si="14"/>
        <v>apartmentaverage2_bed_rateWest Vancouver</v>
      </c>
      <c r="C931" t="s">
        <v>65</v>
      </c>
      <c r="D931" t="s">
        <v>59</v>
      </c>
      <c r="E931" t="s">
        <v>53</v>
      </c>
      <c r="F931" t="s">
        <v>35</v>
      </c>
      <c r="G931">
        <v>2010</v>
      </c>
      <c r="H931">
        <v>2177.4</v>
      </c>
      <c r="I931">
        <v>1405.2</v>
      </c>
      <c r="J931">
        <v>1.5495303159692599</v>
      </c>
    </row>
    <row r="932" spans="2:10" x14ac:dyDescent="0.2">
      <c r="B932" t="str">
        <f t="shared" si="14"/>
        <v>apartmentaverage2_bed_rateRichmond</v>
      </c>
      <c r="C932" t="s">
        <v>65</v>
      </c>
      <c r="D932" t="s">
        <v>59</v>
      </c>
      <c r="E932" t="s">
        <v>53</v>
      </c>
      <c r="F932" t="s">
        <v>36</v>
      </c>
      <c r="G932">
        <v>2010</v>
      </c>
      <c r="H932">
        <v>1271.5999999999999</v>
      </c>
      <c r="I932">
        <v>1405.2</v>
      </c>
      <c r="J932">
        <v>0.904924565898093</v>
      </c>
    </row>
    <row r="933" spans="2:10" x14ac:dyDescent="0.2">
      <c r="B933" t="str">
        <f t="shared" si="14"/>
        <v>apartmentaverage2_bed_rateDelta</v>
      </c>
      <c r="C933" t="s">
        <v>65</v>
      </c>
      <c r="D933" t="s">
        <v>59</v>
      </c>
      <c r="E933" t="s">
        <v>53</v>
      </c>
      <c r="F933" t="s">
        <v>37</v>
      </c>
      <c r="G933">
        <v>2010</v>
      </c>
      <c r="H933">
        <v>1070.5999999999999</v>
      </c>
      <c r="I933">
        <v>1405.2</v>
      </c>
      <c r="J933">
        <v>0.76188442926273803</v>
      </c>
    </row>
    <row r="934" spans="2:10" x14ac:dyDescent="0.2">
      <c r="B934" t="str">
        <f t="shared" si="14"/>
        <v>apartmentaverage2_bed_rateSurrey</v>
      </c>
      <c r="C934" t="s">
        <v>65</v>
      </c>
      <c r="D934" t="s">
        <v>59</v>
      </c>
      <c r="E934" t="s">
        <v>53</v>
      </c>
      <c r="F934" t="s">
        <v>38</v>
      </c>
      <c r="G934">
        <v>2010</v>
      </c>
      <c r="H934">
        <v>991.2</v>
      </c>
      <c r="I934">
        <v>1405.2</v>
      </c>
      <c r="J934">
        <v>0.705380017079419</v>
      </c>
    </row>
    <row r="935" spans="2:10" x14ac:dyDescent="0.2">
      <c r="B935" t="str">
        <f t="shared" si="14"/>
        <v>apartmentaverage2_bed_rateWhite Rock</v>
      </c>
      <c r="C935" t="s">
        <v>65</v>
      </c>
      <c r="D935" t="s">
        <v>59</v>
      </c>
      <c r="E935" t="s">
        <v>53</v>
      </c>
      <c r="F935" t="s">
        <v>39</v>
      </c>
      <c r="G935">
        <v>2010</v>
      </c>
      <c r="H935">
        <v>1123.9000000000001</v>
      </c>
      <c r="I935">
        <v>1405.2</v>
      </c>
      <c r="J935">
        <v>0.79981497295758597</v>
      </c>
    </row>
    <row r="936" spans="2:10" x14ac:dyDescent="0.2">
      <c r="B936" t="str">
        <f t="shared" si="14"/>
        <v>apartmentaverage2_bed_rateLangley City and Langley DM</v>
      </c>
      <c r="C936" t="s">
        <v>65</v>
      </c>
      <c r="D936" t="s">
        <v>59</v>
      </c>
      <c r="E936" t="s">
        <v>53</v>
      </c>
      <c r="F936" t="s">
        <v>40</v>
      </c>
      <c r="G936">
        <v>2010</v>
      </c>
      <c r="H936">
        <v>1106.0999999999999</v>
      </c>
      <c r="I936">
        <v>1405.2</v>
      </c>
      <c r="J936">
        <v>0.78714773697694296</v>
      </c>
    </row>
    <row r="937" spans="2:10" x14ac:dyDescent="0.2">
      <c r="B937" t="str">
        <f t="shared" si="14"/>
        <v>apartmentaverage2_bed_rateTri-Cities</v>
      </c>
      <c r="C937" t="s">
        <v>65</v>
      </c>
      <c r="D937" t="s">
        <v>59</v>
      </c>
      <c r="E937" t="s">
        <v>53</v>
      </c>
      <c r="F937" t="s">
        <v>41</v>
      </c>
      <c r="G937">
        <v>2010</v>
      </c>
      <c r="H937">
        <v>1122.5999999999999</v>
      </c>
      <c r="I937">
        <v>1405.2</v>
      </c>
      <c r="J937">
        <v>0.79888983774551703</v>
      </c>
    </row>
    <row r="938" spans="2:10" x14ac:dyDescent="0.2">
      <c r="B938" t="str">
        <f t="shared" si="14"/>
        <v>apartmentaverage2_bed_rateMaple Ridge/Pitt Meadows</v>
      </c>
      <c r="C938" t="s">
        <v>65</v>
      </c>
      <c r="D938" t="s">
        <v>59</v>
      </c>
      <c r="E938" t="s">
        <v>53</v>
      </c>
      <c r="F938" t="s">
        <v>42</v>
      </c>
      <c r="G938">
        <v>2010</v>
      </c>
      <c r="H938">
        <v>973.6</v>
      </c>
      <c r="I938">
        <v>1405.2</v>
      </c>
      <c r="J938">
        <v>0.69285510959294005</v>
      </c>
    </row>
    <row r="939" spans="2:10" x14ac:dyDescent="0.2">
      <c r="B939" t="str">
        <f t="shared" si="14"/>
        <v>apartmentaverage2_bed_rateVancouver</v>
      </c>
      <c r="C939" t="s">
        <v>65</v>
      </c>
      <c r="D939" t="s">
        <v>59</v>
      </c>
      <c r="E939" t="s">
        <v>53</v>
      </c>
      <c r="F939" t="s">
        <v>43</v>
      </c>
      <c r="G939">
        <v>2010</v>
      </c>
      <c r="H939">
        <v>1405.2</v>
      </c>
      <c r="I939">
        <v>1405.2</v>
      </c>
      <c r="J939">
        <v>1</v>
      </c>
    </row>
    <row r="940" spans="2:10" x14ac:dyDescent="0.2">
      <c r="B940" t="str">
        <f t="shared" si="14"/>
        <v>apartmentaverage2_bed_rateNorth Vancouver City</v>
      </c>
      <c r="C940" t="s">
        <v>65</v>
      </c>
      <c r="D940" t="s">
        <v>59</v>
      </c>
      <c r="E940" t="s">
        <v>53</v>
      </c>
      <c r="F940" t="s">
        <v>60</v>
      </c>
      <c r="G940">
        <v>2010</v>
      </c>
      <c r="H940">
        <v>1237</v>
      </c>
      <c r="I940">
        <v>1405.2</v>
      </c>
      <c r="J940">
        <v>0.88030173640762899</v>
      </c>
    </row>
    <row r="941" spans="2:10" x14ac:dyDescent="0.2">
      <c r="B941" t="str">
        <f t="shared" si="14"/>
        <v>apartmentaverage3+_bed_rateWest End/Stanley Park</v>
      </c>
      <c r="C941" t="s">
        <v>65</v>
      </c>
      <c r="D941" t="s">
        <v>59</v>
      </c>
      <c r="E941" t="s">
        <v>55</v>
      </c>
      <c r="F941" t="s">
        <v>12</v>
      </c>
      <c r="G941">
        <v>2010</v>
      </c>
      <c r="H941">
        <v>3070.9</v>
      </c>
      <c r="I941">
        <v>1643.4</v>
      </c>
      <c r="J941">
        <v>1.8686260192284301</v>
      </c>
    </row>
    <row r="942" spans="2:10" x14ac:dyDescent="0.2">
      <c r="B942" t="str">
        <f t="shared" si="14"/>
        <v>apartmentaverage3+_bed_rateEnglish Bay</v>
      </c>
      <c r="C942" t="s">
        <v>65</v>
      </c>
      <c r="D942" t="s">
        <v>59</v>
      </c>
      <c r="E942" t="s">
        <v>55</v>
      </c>
      <c r="F942" t="s">
        <v>16</v>
      </c>
      <c r="G942">
        <v>2010</v>
      </c>
      <c r="H942">
        <v>2681.25</v>
      </c>
      <c r="I942">
        <v>1643.4</v>
      </c>
      <c r="J942">
        <v>1.6315261044176701</v>
      </c>
    </row>
    <row r="943" spans="2:10" x14ac:dyDescent="0.2">
      <c r="B943" t="str">
        <f t="shared" si="14"/>
        <v>apartmentaverage3+_bed_rateDowntown</v>
      </c>
      <c r="C943" t="s">
        <v>65</v>
      </c>
      <c r="D943" t="s">
        <v>59</v>
      </c>
      <c r="E943" t="s">
        <v>55</v>
      </c>
      <c r="F943" t="s">
        <v>17</v>
      </c>
      <c r="G943">
        <v>2010</v>
      </c>
      <c r="H943">
        <v>2855.8888888888901</v>
      </c>
      <c r="I943">
        <v>1643.4</v>
      </c>
      <c r="J943">
        <v>1.73779292253188</v>
      </c>
    </row>
    <row r="944" spans="2:10" x14ac:dyDescent="0.2">
      <c r="B944" t="str">
        <f t="shared" si="14"/>
        <v>apartmentaverage3+_bed_rateSouth Granville/Oak</v>
      </c>
      <c r="C944" t="s">
        <v>65</v>
      </c>
      <c r="D944" t="s">
        <v>59</v>
      </c>
      <c r="E944" t="s">
        <v>55</v>
      </c>
      <c r="F944" t="s">
        <v>19</v>
      </c>
      <c r="G944">
        <v>2010</v>
      </c>
      <c r="H944">
        <v>2128.3000000000002</v>
      </c>
      <c r="I944">
        <v>1643.4</v>
      </c>
      <c r="J944">
        <v>1.29505902397469</v>
      </c>
    </row>
    <row r="945" spans="2:10" x14ac:dyDescent="0.2">
      <c r="B945" t="str">
        <f t="shared" si="14"/>
        <v>apartmentaverage3+_bed_rateKitsilano/Point Grey</v>
      </c>
      <c r="C945" t="s">
        <v>65</v>
      </c>
      <c r="D945" t="s">
        <v>59</v>
      </c>
      <c r="E945" t="s">
        <v>55</v>
      </c>
      <c r="F945" t="s">
        <v>20</v>
      </c>
      <c r="G945">
        <v>2010</v>
      </c>
      <c r="H945">
        <v>2507.75</v>
      </c>
      <c r="I945">
        <v>1643.4</v>
      </c>
      <c r="J945">
        <v>1.52595229402458</v>
      </c>
    </row>
    <row r="946" spans="2:10" x14ac:dyDescent="0.2">
      <c r="B946" t="str">
        <f t="shared" si="14"/>
        <v>apartmentaverage3+_bed_rateWestside/Kerrisdale</v>
      </c>
      <c r="C946" t="s">
        <v>65</v>
      </c>
      <c r="D946" t="s">
        <v>59</v>
      </c>
      <c r="E946" t="s">
        <v>55</v>
      </c>
      <c r="F946" t="s">
        <v>21</v>
      </c>
      <c r="G946">
        <v>2010</v>
      </c>
      <c r="H946">
        <v>2631.3</v>
      </c>
      <c r="I946">
        <v>1643.4</v>
      </c>
      <c r="J946">
        <v>1.6011317999269801</v>
      </c>
    </row>
    <row r="947" spans="2:10" x14ac:dyDescent="0.2">
      <c r="B947" t="str">
        <f t="shared" si="14"/>
        <v>apartmentaverage3+_bed_rateMarpole</v>
      </c>
      <c r="C947" t="s">
        <v>65</v>
      </c>
      <c r="D947" t="s">
        <v>59</v>
      </c>
      <c r="E947" t="s">
        <v>55</v>
      </c>
      <c r="F947" t="s">
        <v>23</v>
      </c>
      <c r="G947">
        <v>2010</v>
      </c>
      <c r="H947">
        <v>1311.2</v>
      </c>
      <c r="I947">
        <v>1643.4</v>
      </c>
      <c r="J947">
        <v>0.79785809906291805</v>
      </c>
    </row>
    <row r="948" spans="2:10" x14ac:dyDescent="0.2">
      <c r="B948" t="str">
        <f t="shared" si="14"/>
        <v>apartmentaverage3+_bed_rateMount Pleasant/Renfrew Heights</v>
      </c>
      <c r="C948" t="s">
        <v>65</v>
      </c>
      <c r="D948" t="s">
        <v>59</v>
      </c>
      <c r="E948" t="s">
        <v>55</v>
      </c>
      <c r="F948" t="s">
        <v>24</v>
      </c>
      <c r="G948">
        <v>2010</v>
      </c>
      <c r="H948">
        <v>1526.125</v>
      </c>
      <c r="I948">
        <v>1643.4</v>
      </c>
      <c r="J948">
        <v>0.92863879761470103</v>
      </c>
    </row>
    <row r="949" spans="2:10" x14ac:dyDescent="0.2">
      <c r="B949" t="str">
        <f t="shared" si="14"/>
        <v>apartmentaverage3+_bed_rateEast Hastings</v>
      </c>
      <c r="C949" t="s">
        <v>65</v>
      </c>
      <c r="D949" t="s">
        <v>59</v>
      </c>
      <c r="E949" t="s">
        <v>55</v>
      </c>
      <c r="F949" t="s">
        <v>25</v>
      </c>
      <c r="G949">
        <v>2010</v>
      </c>
      <c r="H949">
        <v>1353.9</v>
      </c>
      <c r="I949">
        <v>1643.4</v>
      </c>
      <c r="J949">
        <v>0.82384081781672103</v>
      </c>
    </row>
    <row r="950" spans="2:10" x14ac:dyDescent="0.2">
      <c r="B950" t="str">
        <f t="shared" si="14"/>
        <v>apartmentaverage3+_bed_rateSoutheast Vancouver</v>
      </c>
      <c r="C950" t="s">
        <v>65</v>
      </c>
      <c r="D950" t="s">
        <v>59</v>
      </c>
      <c r="E950" t="s">
        <v>55</v>
      </c>
      <c r="F950" t="s">
        <v>26</v>
      </c>
      <c r="G950">
        <v>2010</v>
      </c>
      <c r="H950">
        <v>1320.9</v>
      </c>
      <c r="I950">
        <v>1643.4</v>
      </c>
      <c r="J950">
        <v>0.80376049653158099</v>
      </c>
    </row>
    <row r="951" spans="2:10" x14ac:dyDescent="0.2">
      <c r="B951" t="str">
        <f t="shared" si="14"/>
        <v>apartmentaverage3+_bed_rateUniversity Endowment Lands</v>
      </c>
      <c r="C951" t="s">
        <v>65</v>
      </c>
      <c r="D951" t="s">
        <v>59</v>
      </c>
      <c r="E951" t="s">
        <v>55</v>
      </c>
      <c r="F951" t="s">
        <v>27</v>
      </c>
      <c r="G951">
        <v>2010</v>
      </c>
      <c r="H951">
        <v>2446.3000000000002</v>
      </c>
      <c r="I951">
        <v>1643.4</v>
      </c>
      <c r="J951">
        <v>1.48856030181331</v>
      </c>
    </row>
    <row r="952" spans="2:10" x14ac:dyDescent="0.2">
      <c r="B952" t="str">
        <f t="shared" si="14"/>
        <v>apartmentaverage3+_bed_rateCentral Park/Metrotown</v>
      </c>
      <c r="C952" t="s">
        <v>65</v>
      </c>
      <c r="D952" t="s">
        <v>59</v>
      </c>
      <c r="E952" t="s">
        <v>55</v>
      </c>
      <c r="F952" t="s">
        <v>28</v>
      </c>
      <c r="G952">
        <v>2010</v>
      </c>
      <c r="H952">
        <v>1649.3</v>
      </c>
      <c r="I952">
        <v>1643.4</v>
      </c>
      <c r="J952">
        <v>1.0035901180479501</v>
      </c>
    </row>
    <row r="953" spans="2:10" x14ac:dyDescent="0.2">
      <c r="B953" t="str">
        <f t="shared" si="14"/>
        <v>apartmentaverage3+_bed_rateSoutheast Burnaby</v>
      </c>
      <c r="C953" t="s">
        <v>65</v>
      </c>
      <c r="D953" t="s">
        <v>59</v>
      </c>
      <c r="E953" t="s">
        <v>55</v>
      </c>
      <c r="F953" t="s">
        <v>29</v>
      </c>
      <c r="G953">
        <v>2010</v>
      </c>
      <c r="H953">
        <v>1214.7</v>
      </c>
      <c r="I953">
        <v>1643.4</v>
      </c>
      <c r="J953">
        <v>0.73913837166849194</v>
      </c>
    </row>
    <row r="954" spans="2:10" x14ac:dyDescent="0.2">
      <c r="B954" t="str">
        <f t="shared" si="14"/>
        <v>apartmentaverage3+_bed_rateNorth Burnaby</v>
      </c>
      <c r="C954" t="s">
        <v>65</v>
      </c>
      <c r="D954" t="s">
        <v>59</v>
      </c>
      <c r="E954" t="s">
        <v>55</v>
      </c>
      <c r="F954" t="s">
        <v>31</v>
      </c>
      <c r="G954">
        <v>2010</v>
      </c>
      <c r="H954">
        <v>1550.1</v>
      </c>
      <c r="I954">
        <v>1643.4</v>
      </c>
      <c r="J954">
        <v>0.943227455275648</v>
      </c>
    </row>
    <row r="955" spans="2:10" x14ac:dyDescent="0.2">
      <c r="B955" t="str">
        <f t="shared" si="14"/>
        <v>apartmentaverage3+_bed_rateNew Westminster</v>
      </c>
      <c r="C955" t="s">
        <v>65</v>
      </c>
      <c r="D955" t="s">
        <v>59</v>
      </c>
      <c r="E955" t="s">
        <v>55</v>
      </c>
      <c r="F955" t="s">
        <v>32</v>
      </c>
      <c r="G955">
        <v>2010</v>
      </c>
      <c r="H955">
        <v>1507.6</v>
      </c>
      <c r="I955">
        <v>1643.4</v>
      </c>
      <c r="J955">
        <v>0.91736643543872498</v>
      </c>
    </row>
    <row r="956" spans="2:10" x14ac:dyDescent="0.2">
      <c r="B956" t="str">
        <f t="shared" si="14"/>
        <v>apartmentaverage3+_bed_rateNorth Vancouver CY</v>
      </c>
      <c r="C956" t="s">
        <v>65</v>
      </c>
      <c r="D956" t="s">
        <v>59</v>
      </c>
      <c r="E956" t="s">
        <v>55</v>
      </c>
      <c r="F956" t="s">
        <v>33</v>
      </c>
      <c r="G956">
        <v>2010</v>
      </c>
      <c r="H956">
        <v>2188</v>
      </c>
      <c r="I956">
        <v>1643.4</v>
      </c>
      <c r="J956">
        <v>1.33138615066326</v>
      </c>
    </row>
    <row r="957" spans="2:10" x14ac:dyDescent="0.2">
      <c r="B957" t="str">
        <f t="shared" si="14"/>
        <v>apartmentaverage3+_bed_rateNorth Vancouver DM</v>
      </c>
      <c r="C957" t="s">
        <v>65</v>
      </c>
      <c r="D957" t="s">
        <v>59</v>
      </c>
      <c r="E957" t="s">
        <v>55</v>
      </c>
      <c r="F957" t="s">
        <v>34</v>
      </c>
      <c r="G957">
        <v>2010</v>
      </c>
      <c r="H957">
        <v>1572.9</v>
      </c>
      <c r="I957">
        <v>1643.4</v>
      </c>
      <c r="J957">
        <v>0.95710113179992695</v>
      </c>
    </row>
    <row r="958" spans="2:10" x14ac:dyDescent="0.2">
      <c r="B958" t="str">
        <f t="shared" si="14"/>
        <v>apartmentaverage3+_bed_rateWest Vancouver</v>
      </c>
      <c r="C958" t="s">
        <v>65</v>
      </c>
      <c r="D958" t="s">
        <v>59</v>
      </c>
      <c r="E958" t="s">
        <v>55</v>
      </c>
      <c r="F958" t="s">
        <v>35</v>
      </c>
      <c r="G958">
        <v>2010</v>
      </c>
      <c r="H958">
        <v>3290.4</v>
      </c>
      <c r="I958">
        <v>1643.4</v>
      </c>
      <c r="J958">
        <v>2.00219058050383</v>
      </c>
    </row>
    <row r="959" spans="2:10" x14ac:dyDescent="0.2">
      <c r="B959" t="str">
        <f t="shared" si="14"/>
        <v>apartmentaverage3+_bed_rateRichmond</v>
      </c>
      <c r="C959" t="s">
        <v>65</v>
      </c>
      <c r="D959" t="s">
        <v>59</v>
      </c>
      <c r="E959" t="s">
        <v>55</v>
      </c>
      <c r="F959" t="s">
        <v>36</v>
      </c>
      <c r="G959">
        <v>2010</v>
      </c>
      <c r="H959">
        <v>1517.9</v>
      </c>
      <c r="I959">
        <v>1643.4</v>
      </c>
      <c r="J959">
        <v>0.92363392965802604</v>
      </c>
    </row>
    <row r="960" spans="2:10" x14ac:dyDescent="0.2">
      <c r="B960" t="str">
        <f t="shared" si="14"/>
        <v>apartmentaverage3+_bed_rateDelta</v>
      </c>
      <c r="C960" t="s">
        <v>65</v>
      </c>
      <c r="D960" t="s">
        <v>59</v>
      </c>
      <c r="E960" t="s">
        <v>55</v>
      </c>
      <c r="F960" t="s">
        <v>37</v>
      </c>
      <c r="G960">
        <v>2010</v>
      </c>
      <c r="H960">
        <v>1121.7142857142901</v>
      </c>
      <c r="I960">
        <v>1643.4</v>
      </c>
      <c r="J960">
        <v>0.682557068099237</v>
      </c>
    </row>
    <row r="961" spans="2:10" x14ac:dyDescent="0.2">
      <c r="B961" t="str">
        <f t="shared" si="14"/>
        <v>apartmentaverage3+_bed_rateSurrey</v>
      </c>
      <c r="C961" t="s">
        <v>65</v>
      </c>
      <c r="D961" t="s">
        <v>59</v>
      </c>
      <c r="E961" t="s">
        <v>55</v>
      </c>
      <c r="F961" t="s">
        <v>38</v>
      </c>
      <c r="G961">
        <v>2010</v>
      </c>
      <c r="H961">
        <v>1129.9000000000001</v>
      </c>
      <c r="I961">
        <v>1643.4</v>
      </c>
      <c r="J961">
        <v>0.68753803091152499</v>
      </c>
    </row>
    <row r="962" spans="2:10" x14ac:dyDescent="0.2">
      <c r="B962" t="str">
        <f t="shared" si="14"/>
        <v>apartmentaverage3+_bed_rateWhite Rock</v>
      </c>
      <c r="C962" t="s">
        <v>65</v>
      </c>
      <c r="D962" t="s">
        <v>59</v>
      </c>
      <c r="E962" t="s">
        <v>55</v>
      </c>
      <c r="F962" t="s">
        <v>39</v>
      </c>
      <c r="G962">
        <v>2010</v>
      </c>
      <c r="H962">
        <v>1438.4</v>
      </c>
      <c r="I962">
        <v>1643.4</v>
      </c>
      <c r="J962">
        <v>0.87525861019836904</v>
      </c>
    </row>
    <row r="963" spans="2:10" x14ac:dyDescent="0.2">
      <c r="B963" t="str">
        <f t="shared" si="14"/>
        <v>apartmentaverage3+_bed_rateLangley City and Langley DM</v>
      </c>
      <c r="C963" t="s">
        <v>65</v>
      </c>
      <c r="D963" t="s">
        <v>59</v>
      </c>
      <c r="E963" t="s">
        <v>55</v>
      </c>
      <c r="F963" t="s">
        <v>40</v>
      </c>
      <c r="G963">
        <v>2010</v>
      </c>
      <c r="H963">
        <v>1324.9</v>
      </c>
      <c r="I963">
        <v>1643.4</v>
      </c>
      <c r="J963">
        <v>0.80619447486917395</v>
      </c>
    </row>
    <row r="964" spans="2:10" x14ac:dyDescent="0.2">
      <c r="B964" t="str">
        <f t="shared" si="14"/>
        <v>apartmentaverage3+_bed_rateTri-Cities</v>
      </c>
      <c r="C964" t="s">
        <v>65</v>
      </c>
      <c r="D964" t="s">
        <v>59</v>
      </c>
      <c r="E964" t="s">
        <v>55</v>
      </c>
      <c r="F964" t="s">
        <v>41</v>
      </c>
      <c r="G964">
        <v>2010</v>
      </c>
      <c r="H964">
        <v>1247.5</v>
      </c>
      <c r="I964">
        <v>1643.4</v>
      </c>
      <c r="J964">
        <v>0.75909699403675301</v>
      </c>
    </row>
    <row r="965" spans="2:10" x14ac:dyDescent="0.2">
      <c r="B965" t="str">
        <f t="shared" ref="B965:B1028" si="15">C965&amp;D965&amp;E965&amp;F965</f>
        <v>apartmentaverage3+_bed_rateMaple Ridge/Pitt Meadows</v>
      </c>
      <c r="C965" t="s">
        <v>65</v>
      </c>
      <c r="D965" t="s">
        <v>59</v>
      </c>
      <c r="E965" t="s">
        <v>55</v>
      </c>
      <c r="F965" t="s">
        <v>42</v>
      </c>
      <c r="G965">
        <v>2010</v>
      </c>
      <c r="H965">
        <v>1189.7</v>
      </c>
      <c r="I965">
        <v>1643.4</v>
      </c>
      <c r="J965">
        <v>0.72392600705853705</v>
      </c>
    </row>
    <row r="966" spans="2:10" x14ac:dyDescent="0.2">
      <c r="B966" t="str">
        <f t="shared" si="15"/>
        <v>apartmentaverage3+_bed_rateVancouver</v>
      </c>
      <c r="C966" t="s">
        <v>65</v>
      </c>
      <c r="D966" t="s">
        <v>59</v>
      </c>
      <c r="E966" t="s">
        <v>55</v>
      </c>
      <c r="F966" t="s">
        <v>43</v>
      </c>
      <c r="G966">
        <v>2010</v>
      </c>
      <c r="H966">
        <v>1643.4</v>
      </c>
      <c r="I966">
        <v>1643.4</v>
      </c>
      <c r="J966">
        <v>1</v>
      </c>
    </row>
    <row r="967" spans="2:10" x14ac:dyDescent="0.2">
      <c r="B967" t="str">
        <f t="shared" si="15"/>
        <v>apartmentaverage3+_bed_rateNorth Vancouver City</v>
      </c>
      <c r="C967" t="s">
        <v>65</v>
      </c>
      <c r="D967" t="s">
        <v>59</v>
      </c>
      <c r="E967" t="s">
        <v>55</v>
      </c>
      <c r="F967" t="s">
        <v>60</v>
      </c>
      <c r="G967">
        <v>2010</v>
      </c>
      <c r="H967">
        <v>1489</v>
      </c>
      <c r="I967">
        <v>1643.4</v>
      </c>
      <c r="J967">
        <v>0.90604843616891795</v>
      </c>
    </row>
    <row r="968" spans="2:10" x14ac:dyDescent="0.2">
      <c r="B968" t="str">
        <f t="shared" si="15"/>
        <v>apartmentmedianbachelor_rateWest End/Stanley Park</v>
      </c>
      <c r="C968" t="s">
        <v>65</v>
      </c>
      <c r="D968" t="s">
        <v>61</v>
      </c>
      <c r="E968" t="s">
        <v>49</v>
      </c>
      <c r="F968" t="s">
        <v>12</v>
      </c>
      <c r="G968">
        <v>2010</v>
      </c>
      <c r="H968">
        <v>1003.5</v>
      </c>
      <c r="I968">
        <v>944</v>
      </c>
      <c r="J968">
        <v>1.0630296610169501</v>
      </c>
    </row>
    <row r="969" spans="2:10" x14ac:dyDescent="0.2">
      <c r="B969" t="str">
        <f t="shared" si="15"/>
        <v>apartmentmedianbachelor_rateEnglish Bay</v>
      </c>
      <c r="C969" t="s">
        <v>65</v>
      </c>
      <c r="D969" t="s">
        <v>61</v>
      </c>
      <c r="E969" t="s">
        <v>49</v>
      </c>
      <c r="F969" t="s">
        <v>16</v>
      </c>
      <c r="G969">
        <v>2010</v>
      </c>
      <c r="H969">
        <v>1027.9000000000001</v>
      </c>
      <c r="I969">
        <v>944</v>
      </c>
      <c r="J969">
        <v>1.08887711864407</v>
      </c>
    </row>
    <row r="970" spans="2:10" x14ac:dyDescent="0.2">
      <c r="B970" t="str">
        <f t="shared" si="15"/>
        <v>apartmentmedianbachelor_rateDowntown</v>
      </c>
      <c r="C970" t="s">
        <v>65</v>
      </c>
      <c r="D970" t="s">
        <v>61</v>
      </c>
      <c r="E970" t="s">
        <v>49</v>
      </c>
      <c r="F970" t="s">
        <v>17</v>
      </c>
      <c r="G970">
        <v>2010</v>
      </c>
      <c r="H970">
        <v>1061.9000000000001</v>
      </c>
      <c r="I970">
        <v>944</v>
      </c>
      <c r="J970">
        <v>1.1248940677966099</v>
      </c>
    </row>
    <row r="971" spans="2:10" x14ac:dyDescent="0.2">
      <c r="B971" t="str">
        <f t="shared" si="15"/>
        <v>apartmentmedianbachelor_rateSouth Granville/Oak</v>
      </c>
      <c r="C971" t="s">
        <v>65</v>
      </c>
      <c r="D971" t="s">
        <v>61</v>
      </c>
      <c r="E971" t="s">
        <v>49</v>
      </c>
      <c r="F971" t="s">
        <v>19</v>
      </c>
      <c r="G971">
        <v>2010</v>
      </c>
      <c r="H971">
        <v>962.6</v>
      </c>
      <c r="I971">
        <v>944</v>
      </c>
      <c r="J971">
        <v>1.0197033898305099</v>
      </c>
    </row>
    <row r="972" spans="2:10" x14ac:dyDescent="0.2">
      <c r="B972" t="str">
        <f t="shared" si="15"/>
        <v>apartmentmedianbachelor_rateKitsilano/Point Grey</v>
      </c>
      <c r="C972" t="s">
        <v>65</v>
      </c>
      <c r="D972" t="s">
        <v>61</v>
      </c>
      <c r="E972" t="s">
        <v>49</v>
      </c>
      <c r="F972" t="s">
        <v>20</v>
      </c>
      <c r="G972">
        <v>2010</v>
      </c>
      <c r="H972">
        <v>983.3</v>
      </c>
      <c r="I972">
        <v>944</v>
      </c>
      <c r="J972">
        <v>1.0416313559321999</v>
      </c>
    </row>
    <row r="973" spans="2:10" x14ac:dyDescent="0.2">
      <c r="B973" t="str">
        <f t="shared" si="15"/>
        <v>apartmentmedianbachelor_rateWestside/Kerrisdale</v>
      </c>
      <c r="C973" t="s">
        <v>65</v>
      </c>
      <c r="D973" t="s">
        <v>61</v>
      </c>
      <c r="E973" t="s">
        <v>49</v>
      </c>
      <c r="F973" t="s">
        <v>21</v>
      </c>
      <c r="G973">
        <v>2010</v>
      </c>
      <c r="H973">
        <v>921.8</v>
      </c>
      <c r="I973">
        <v>944</v>
      </c>
      <c r="J973">
        <v>0.97648305084745701</v>
      </c>
    </row>
    <row r="974" spans="2:10" x14ac:dyDescent="0.2">
      <c r="B974" t="str">
        <f t="shared" si="15"/>
        <v>apartmentmedianbachelor_rateMarpole</v>
      </c>
      <c r="C974" t="s">
        <v>65</v>
      </c>
      <c r="D974" t="s">
        <v>61</v>
      </c>
      <c r="E974" t="s">
        <v>49</v>
      </c>
      <c r="F974" t="s">
        <v>23</v>
      </c>
      <c r="G974">
        <v>2010</v>
      </c>
      <c r="H974">
        <v>779.8</v>
      </c>
      <c r="I974">
        <v>944</v>
      </c>
      <c r="J974">
        <v>0.82605932203389798</v>
      </c>
    </row>
    <row r="975" spans="2:10" x14ac:dyDescent="0.2">
      <c r="B975" t="str">
        <f t="shared" si="15"/>
        <v>apartmentmedianbachelor_rateMount Pleasant/Renfrew Heights</v>
      </c>
      <c r="C975" t="s">
        <v>65</v>
      </c>
      <c r="D975" t="s">
        <v>61</v>
      </c>
      <c r="E975" t="s">
        <v>49</v>
      </c>
      <c r="F975" t="s">
        <v>24</v>
      </c>
      <c r="G975">
        <v>2010</v>
      </c>
      <c r="H975">
        <v>916.5</v>
      </c>
      <c r="I975">
        <v>944</v>
      </c>
      <c r="J975">
        <v>0.97086864406779705</v>
      </c>
    </row>
    <row r="976" spans="2:10" x14ac:dyDescent="0.2">
      <c r="B976" t="str">
        <f t="shared" si="15"/>
        <v>apartmentmedianbachelor_rateEast Hastings</v>
      </c>
      <c r="C976" t="s">
        <v>65</v>
      </c>
      <c r="D976" t="s">
        <v>61</v>
      </c>
      <c r="E976" t="s">
        <v>49</v>
      </c>
      <c r="F976" t="s">
        <v>25</v>
      </c>
      <c r="G976">
        <v>2010</v>
      </c>
      <c r="H976">
        <v>885.1</v>
      </c>
      <c r="I976">
        <v>944</v>
      </c>
      <c r="J976">
        <v>0.93760593220338995</v>
      </c>
    </row>
    <row r="977" spans="2:10" x14ac:dyDescent="0.2">
      <c r="B977" t="str">
        <f t="shared" si="15"/>
        <v>apartmentmedianbachelor_rateSoutheast Vancouver</v>
      </c>
      <c r="C977" t="s">
        <v>65</v>
      </c>
      <c r="D977" t="s">
        <v>61</v>
      </c>
      <c r="E977" t="s">
        <v>49</v>
      </c>
      <c r="F977" t="s">
        <v>26</v>
      </c>
      <c r="G977">
        <v>2010</v>
      </c>
      <c r="H977">
        <v>913</v>
      </c>
      <c r="I977">
        <v>944</v>
      </c>
      <c r="J977">
        <v>0.96716101694915302</v>
      </c>
    </row>
    <row r="978" spans="2:10" x14ac:dyDescent="0.2">
      <c r="B978" t="str">
        <f t="shared" si="15"/>
        <v>apartmentmedianbachelor_rateUniversity Endowment Lands</v>
      </c>
      <c r="C978" t="s">
        <v>65</v>
      </c>
      <c r="D978" t="s">
        <v>61</v>
      </c>
      <c r="E978" t="s">
        <v>49</v>
      </c>
      <c r="F978" t="s">
        <v>27</v>
      </c>
      <c r="G978">
        <v>2010</v>
      </c>
      <c r="H978">
        <v>1232.5</v>
      </c>
      <c r="I978">
        <v>944</v>
      </c>
      <c r="J978">
        <v>1.30561440677966</v>
      </c>
    </row>
    <row r="979" spans="2:10" x14ac:dyDescent="0.2">
      <c r="B979" t="str">
        <f t="shared" si="15"/>
        <v>apartmentmedianbachelor_rateCentral Park/Metrotown</v>
      </c>
      <c r="C979" t="s">
        <v>65</v>
      </c>
      <c r="D979" t="s">
        <v>61</v>
      </c>
      <c r="E979" t="s">
        <v>49</v>
      </c>
      <c r="F979" t="s">
        <v>28</v>
      </c>
      <c r="G979">
        <v>2010</v>
      </c>
      <c r="H979">
        <v>833.5</v>
      </c>
      <c r="I979">
        <v>944</v>
      </c>
      <c r="J979">
        <v>0.88294491525423702</v>
      </c>
    </row>
    <row r="980" spans="2:10" x14ac:dyDescent="0.2">
      <c r="B980" t="str">
        <f t="shared" si="15"/>
        <v>apartmentmedianbachelor_rateSoutheast Burnaby</v>
      </c>
      <c r="C980" t="s">
        <v>65</v>
      </c>
      <c r="D980" t="s">
        <v>61</v>
      </c>
      <c r="E980" t="s">
        <v>49</v>
      </c>
      <c r="F980" t="s">
        <v>29</v>
      </c>
      <c r="G980">
        <v>2010</v>
      </c>
      <c r="H980">
        <v>736.8</v>
      </c>
      <c r="I980">
        <v>944</v>
      </c>
      <c r="J980">
        <v>0.78050847457627104</v>
      </c>
    </row>
    <row r="981" spans="2:10" x14ac:dyDescent="0.2">
      <c r="B981" t="str">
        <f t="shared" si="15"/>
        <v>apartmentmedianbachelor_rateNorth Burnaby</v>
      </c>
      <c r="C981" t="s">
        <v>65</v>
      </c>
      <c r="D981" t="s">
        <v>61</v>
      </c>
      <c r="E981" t="s">
        <v>49</v>
      </c>
      <c r="F981" t="s">
        <v>31</v>
      </c>
      <c r="G981">
        <v>2010</v>
      </c>
      <c r="H981">
        <v>752.5</v>
      </c>
      <c r="I981">
        <v>944</v>
      </c>
      <c r="J981">
        <v>0.79713983050847503</v>
      </c>
    </row>
    <row r="982" spans="2:10" x14ac:dyDescent="0.2">
      <c r="B982" t="str">
        <f t="shared" si="15"/>
        <v>apartmentmedianbachelor_rateNew Westminster</v>
      </c>
      <c r="C982" t="s">
        <v>65</v>
      </c>
      <c r="D982" t="s">
        <v>61</v>
      </c>
      <c r="E982" t="s">
        <v>49</v>
      </c>
      <c r="F982" t="s">
        <v>32</v>
      </c>
      <c r="G982">
        <v>2010</v>
      </c>
      <c r="H982">
        <v>749.9</v>
      </c>
      <c r="I982">
        <v>944</v>
      </c>
      <c r="J982">
        <v>0.79438559322033897</v>
      </c>
    </row>
    <row r="983" spans="2:10" x14ac:dyDescent="0.2">
      <c r="B983" t="str">
        <f t="shared" si="15"/>
        <v>apartmentmedianbachelor_rateNorth Vancouver CY</v>
      </c>
      <c r="C983" t="s">
        <v>65</v>
      </c>
      <c r="D983" t="s">
        <v>61</v>
      </c>
      <c r="E983" t="s">
        <v>49</v>
      </c>
      <c r="F983" t="s">
        <v>33</v>
      </c>
      <c r="G983">
        <v>2010</v>
      </c>
      <c r="H983">
        <v>1036.5</v>
      </c>
      <c r="I983">
        <v>944</v>
      </c>
      <c r="J983">
        <v>1.0979872881355901</v>
      </c>
    </row>
    <row r="984" spans="2:10" x14ac:dyDescent="0.2">
      <c r="B984" t="str">
        <f t="shared" si="15"/>
        <v>apartmentmedianbachelor_rateNorth Vancouver DM</v>
      </c>
      <c r="C984" t="s">
        <v>65</v>
      </c>
      <c r="D984" t="s">
        <v>61</v>
      </c>
      <c r="E984" t="s">
        <v>49</v>
      </c>
      <c r="F984" t="s">
        <v>34</v>
      </c>
      <c r="G984">
        <v>2010</v>
      </c>
      <c r="H984">
        <v>981.1</v>
      </c>
      <c r="I984">
        <v>944</v>
      </c>
      <c r="J984">
        <v>1.03930084745763</v>
      </c>
    </row>
    <row r="985" spans="2:10" x14ac:dyDescent="0.2">
      <c r="B985" t="str">
        <f t="shared" si="15"/>
        <v>apartmentmedianbachelor_rateWest Vancouver</v>
      </c>
      <c r="C985" t="s">
        <v>65</v>
      </c>
      <c r="D985" t="s">
        <v>61</v>
      </c>
      <c r="E985" t="s">
        <v>49</v>
      </c>
      <c r="F985" t="s">
        <v>35</v>
      </c>
      <c r="G985">
        <v>2010</v>
      </c>
      <c r="H985">
        <v>1093.8</v>
      </c>
      <c r="I985">
        <v>944</v>
      </c>
      <c r="J985">
        <v>1.15868644067797</v>
      </c>
    </row>
    <row r="986" spans="2:10" x14ac:dyDescent="0.2">
      <c r="B986" t="str">
        <f t="shared" si="15"/>
        <v>apartmentmedianbachelor_rateRichmond</v>
      </c>
      <c r="C986" t="s">
        <v>65</v>
      </c>
      <c r="D986" t="s">
        <v>61</v>
      </c>
      <c r="E986" t="s">
        <v>49</v>
      </c>
      <c r="F986" t="s">
        <v>36</v>
      </c>
      <c r="G986">
        <v>2010</v>
      </c>
      <c r="H986">
        <v>877.2</v>
      </c>
      <c r="I986">
        <v>944</v>
      </c>
      <c r="J986">
        <v>0.92923728813559303</v>
      </c>
    </row>
    <row r="987" spans="2:10" x14ac:dyDescent="0.2">
      <c r="B987" t="str">
        <f t="shared" si="15"/>
        <v>apartmentmedianbachelor_rateDelta</v>
      </c>
      <c r="C987" t="s">
        <v>65</v>
      </c>
      <c r="D987" t="s">
        <v>61</v>
      </c>
      <c r="E987" t="s">
        <v>49</v>
      </c>
      <c r="F987" t="s">
        <v>37</v>
      </c>
      <c r="G987">
        <v>2010</v>
      </c>
      <c r="H987">
        <v>675</v>
      </c>
      <c r="I987">
        <v>944</v>
      </c>
      <c r="J987">
        <v>0.71504237288135597</v>
      </c>
    </row>
    <row r="988" spans="2:10" x14ac:dyDescent="0.2">
      <c r="B988" t="str">
        <f t="shared" si="15"/>
        <v>apartmentmedianbachelor_rateSurrey</v>
      </c>
      <c r="C988" t="s">
        <v>65</v>
      </c>
      <c r="D988" t="s">
        <v>61</v>
      </c>
      <c r="E988" t="s">
        <v>49</v>
      </c>
      <c r="F988" t="s">
        <v>38</v>
      </c>
      <c r="G988">
        <v>2010</v>
      </c>
      <c r="H988">
        <v>728.3</v>
      </c>
      <c r="I988">
        <v>944</v>
      </c>
      <c r="J988">
        <v>0.771504237288136</v>
      </c>
    </row>
    <row r="989" spans="2:10" x14ac:dyDescent="0.2">
      <c r="B989" t="str">
        <f t="shared" si="15"/>
        <v>apartmentmedianbachelor_rateWhite Rock</v>
      </c>
      <c r="C989" t="s">
        <v>65</v>
      </c>
      <c r="D989" t="s">
        <v>61</v>
      </c>
      <c r="E989" t="s">
        <v>49</v>
      </c>
      <c r="F989" t="s">
        <v>39</v>
      </c>
      <c r="G989">
        <v>2010</v>
      </c>
      <c r="H989">
        <v>767.9</v>
      </c>
      <c r="I989">
        <v>944</v>
      </c>
      <c r="J989">
        <v>0.81345338983050797</v>
      </c>
    </row>
    <row r="990" spans="2:10" x14ac:dyDescent="0.2">
      <c r="B990" t="str">
        <f t="shared" si="15"/>
        <v>apartmentmedianbachelor_rateLangley City and Langley DM</v>
      </c>
      <c r="C990" t="s">
        <v>65</v>
      </c>
      <c r="D990" t="s">
        <v>61</v>
      </c>
      <c r="E990" t="s">
        <v>49</v>
      </c>
      <c r="F990" t="s">
        <v>40</v>
      </c>
      <c r="G990">
        <v>2010</v>
      </c>
      <c r="H990">
        <v>699</v>
      </c>
      <c r="I990">
        <v>944</v>
      </c>
      <c r="J990">
        <v>0.740466101694915</v>
      </c>
    </row>
    <row r="991" spans="2:10" x14ac:dyDescent="0.2">
      <c r="B991" t="str">
        <f t="shared" si="15"/>
        <v>apartmentmedianbachelor_rateTri-Cities</v>
      </c>
      <c r="C991" t="s">
        <v>65</v>
      </c>
      <c r="D991" t="s">
        <v>61</v>
      </c>
      <c r="E991" t="s">
        <v>49</v>
      </c>
      <c r="F991" t="s">
        <v>41</v>
      </c>
      <c r="G991">
        <v>2010</v>
      </c>
      <c r="H991">
        <v>738</v>
      </c>
      <c r="I991">
        <v>944</v>
      </c>
      <c r="J991">
        <v>0.78177966101694896</v>
      </c>
    </row>
    <row r="992" spans="2:10" x14ac:dyDescent="0.2">
      <c r="B992" t="str">
        <f t="shared" si="15"/>
        <v>apartmentmedianbachelor_rateMaple Ridge/Pitt Meadows</v>
      </c>
      <c r="C992" t="s">
        <v>65</v>
      </c>
      <c r="D992" t="s">
        <v>61</v>
      </c>
      <c r="E992" t="s">
        <v>49</v>
      </c>
      <c r="F992" t="s">
        <v>42</v>
      </c>
      <c r="G992">
        <v>2010</v>
      </c>
      <c r="H992">
        <v>632.66666666666697</v>
      </c>
      <c r="I992">
        <v>944</v>
      </c>
      <c r="J992">
        <v>0.67019774011299404</v>
      </c>
    </row>
    <row r="993" spans="2:10" x14ac:dyDescent="0.2">
      <c r="B993" t="str">
        <f t="shared" si="15"/>
        <v>apartmentmedianbachelor_rateVancouver</v>
      </c>
      <c r="C993" t="s">
        <v>65</v>
      </c>
      <c r="D993" t="s">
        <v>61</v>
      </c>
      <c r="E993" t="s">
        <v>49</v>
      </c>
      <c r="F993" t="s">
        <v>43</v>
      </c>
      <c r="G993">
        <v>2010</v>
      </c>
      <c r="H993">
        <v>944</v>
      </c>
      <c r="I993">
        <v>944</v>
      </c>
      <c r="J993">
        <v>1</v>
      </c>
    </row>
    <row r="994" spans="2:10" x14ac:dyDescent="0.2">
      <c r="B994" t="str">
        <f t="shared" si="15"/>
        <v>apartmentmedianbachelor_rateNorth Vancouver City</v>
      </c>
      <c r="C994" t="s">
        <v>65</v>
      </c>
      <c r="D994" t="s">
        <v>61</v>
      </c>
      <c r="E994" t="s">
        <v>49</v>
      </c>
      <c r="F994" t="s">
        <v>60</v>
      </c>
      <c r="G994">
        <v>2010</v>
      </c>
      <c r="H994">
        <v>849.66666666666697</v>
      </c>
      <c r="I994">
        <v>944</v>
      </c>
      <c r="J994">
        <v>0.90007062146892702</v>
      </c>
    </row>
    <row r="995" spans="2:10" x14ac:dyDescent="0.2">
      <c r="B995" t="str">
        <f t="shared" si="15"/>
        <v>apartmentmedian1_bed_rateEnglish Bay</v>
      </c>
      <c r="C995" t="s">
        <v>65</v>
      </c>
      <c r="D995" t="s">
        <v>61</v>
      </c>
      <c r="E995" t="s">
        <v>51</v>
      </c>
      <c r="F995" t="s">
        <v>16</v>
      </c>
      <c r="G995">
        <v>2010</v>
      </c>
      <c r="H995">
        <v>1314.6</v>
      </c>
      <c r="I995">
        <v>1054.5999999999999</v>
      </c>
      <c r="J995">
        <v>1.2465389721221301</v>
      </c>
    </row>
    <row r="996" spans="2:10" x14ac:dyDescent="0.2">
      <c r="B996" t="str">
        <f t="shared" si="15"/>
        <v>apartmentmedian1_bed_rateDowntown</v>
      </c>
      <c r="C996" t="s">
        <v>65</v>
      </c>
      <c r="D996" t="s">
        <v>61</v>
      </c>
      <c r="E996" t="s">
        <v>51</v>
      </c>
      <c r="F996" t="s">
        <v>17</v>
      </c>
      <c r="G996">
        <v>2010</v>
      </c>
      <c r="H996">
        <v>1338.9</v>
      </c>
      <c r="I996">
        <v>1054.5999999999999</v>
      </c>
      <c r="J996">
        <v>1.2695808837473901</v>
      </c>
    </row>
    <row r="997" spans="2:10" x14ac:dyDescent="0.2">
      <c r="B997" t="str">
        <f t="shared" si="15"/>
        <v>apartmentmedian1_bed_rateSouth Granville/Oak</v>
      </c>
      <c r="C997" t="s">
        <v>65</v>
      </c>
      <c r="D997" t="s">
        <v>61</v>
      </c>
      <c r="E997" t="s">
        <v>51</v>
      </c>
      <c r="F997" t="s">
        <v>19</v>
      </c>
      <c r="G997">
        <v>2010</v>
      </c>
      <c r="H997">
        <v>1187.8</v>
      </c>
      <c r="I997">
        <v>1054.5999999999999</v>
      </c>
      <c r="J997">
        <v>1.1263038118718001</v>
      </c>
    </row>
    <row r="998" spans="2:10" x14ac:dyDescent="0.2">
      <c r="B998" t="str">
        <f t="shared" si="15"/>
        <v>apartmentmedian1_bed_rateKitsilano/Point Grey</v>
      </c>
      <c r="C998" t="s">
        <v>65</v>
      </c>
      <c r="D998" t="s">
        <v>61</v>
      </c>
      <c r="E998" t="s">
        <v>51</v>
      </c>
      <c r="F998" t="s">
        <v>20</v>
      </c>
      <c r="G998">
        <v>2010</v>
      </c>
      <c r="H998">
        <v>1234.8</v>
      </c>
      <c r="I998">
        <v>1054.5999999999999</v>
      </c>
      <c r="J998">
        <v>1.1708704722169501</v>
      </c>
    </row>
    <row r="999" spans="2:10" x14ac:dyDescent="0.2">
      <c r="B999" t="str">
        <f t="shared" si="15"/>
        <v>apartmentmedian1_bed_rateWestside/Kerrisdale</v>
      </c>
      <c r="C999" t="s">
        <v>65</v>
      </c>
      <c r="D999" t="s">
        <v>61</v>
      </c>
      <c r="E999" t="s">
        <v>51</v>
      </c>
      <c r="F999" t="s">
        <v>21</v>
      </c>
      <c r="G999">
        <v>2010</v>
      </c>
      <c r="H999">
        <v>1185.5</v>
      </c>
      <c r="I999">
        <v>1054.5999999999999</v>
      </c>
      <c r="J999">
        <v>1.12412289019533</v>
      </c>
    </row>
    <row r="1000" spans="2:10" x14ac:dyDescent="0.2">
      <c r="B1000" t="str">
        <f t="shared" si="15"/>
        <v>apartmentmedian1_bed_rateMarpole</v>
      </c>
      <c r="C1000" t="s">
        <v>65</v>
      </c>
      <c r="D1000" t="s">
        <v>61</v>
      </c>
      <c r="E1000" t="s">
        <v>51</v>
      </c>
      <c r="F1000" t="s">
        <v>23</v>
      </c>
      <c r="G1000">
        <v>2010</v>
      </c>
      <c r="H1000">
        <v>904.8</v>
      </c>
      <c r="I1000">
        <v>1054.5999999999999</v>
      </c>
      <c r="J1000">
        <v>0.85795562298501804</v>
      </c>
    </row>
    <row r="1001" spans="2:10" x14ac:dyDescent="0.2">
      <c r="B1001" t="str">
        <f t="shared" si="15"/>
        <v>apartmentmedian1_bed_rateMount Pleasant/Renfrew Heights</v>
      </c>
      <c r="C1001" t="s">
        <v>65</v>
      </c>
      <c r="D1001" t="s">
        <v>61</v>
      </c>
      <c r="E1001" t="s">
        <v>51</v>
      </c>
      <c r="F1001" t="s">
        <v>24</v>
      </c>
      <c r="G1001">
        <v>2010</v>
      </c>
      <c r="H1001">
        <v>1010.1</v>
      </c>
      <c r="I1001">
        <v>1054.5999999999999</v>
      </c>
      <c r="J1001">
        <v>0.95780390669448101</v>
      </c>
    </row>
    <row r="1002" spans="2:10" x14ac:dyDescent="0.2">
      <c r="B1002" t="str">
        <f t="shared" si="15"/>
        <v>apartmentmedian1_bed_rateEast Hastings</v>
      </c>
      <c r="C1002" t="s">
        <v>65</v>
      </c>
      <c r="D1002" t="s">
        <v>61</v>
      </c>
      <c r="E1002" t="s">
        <v>51</v>
      </c>
      <c r="F1002" t="s">
        <v>25</v>
      </c>
      <c r="G1002">
        <v>2010</v>
      </c>
      <c r="H1002">
        <v>955.2</v>
      </c>
      <c r="I1002">
        <v>1054.5999999999999</v>
      </c>
      <c r="J1002">
        <v>0.90574625450407698</v>
      </c>
    </row>
    <row r="1003" spans="2:10" x14ac:dyDescent="0.2">
      <c r="B1003" t="str">
        <f t="shared" si="15"/>
        <v>apartmentmedian1_bed_rateSoutheast Vancouver</v>
      </c>
      <c r="C1003" t="s">
        <v>65</v>
      </c>
      <c r="D1003" t="s">
        <v>61</v>
      </c>
      <c r="E1003" t="s">
        <v>51</v>
      </c>
      <c r="F1003" t="s">
        <v>26</v>
      </c>
      <c r="G1003">
        <v>2010</v>
      </c>
      <c r="H1003">
        <v>1039.3</v>
      </c>
      <c r="I1003">
        <v>1054.5999999999999</v>
      </c>
      <c r="J1003">
        <v>0.98549212971742794</v>
      </c>
    </row>
    <row r="1004" spans="2:10" x14ac:dyDescent="0.2">
      <c r="B1004" t="str">
        <f t="shared" si="15"/>
        <v>apartmentmedian1_bed_rateUniversity Endowment Lands</v>
      </c>
      <c r="C1004" t="s">
        <v>65</v>
      </c>
      <c r="D1004" t="s">
        <v>61</v>
      </c>
      <c r="E1004" t="s">
        <v>51</v>
      </c>
      <c r="F1004" t="s">
        <v>27</v>
      </c>
      <c r="G1004">
        <v>2010</v>
      </c>
      <c r="H1004">
        <v>1491.2</v>
      </c>
      <c r="I1004">
        <v>1054.5999999999999</v>
      </c>
      <c r="J1004">
        <v>1.4139958278020099</v>
      </c>
    </row>
    <row r="1005" spans="2:10" x14ac:dyDescent="0.2">
      <c r="B1005" t="str">
        <f t="shared" si="15"/>
        <v>apartmentmedian1_bed_rateCentral Park/Metrotown</v>
      </c>
      <c r="C1005" t="s">
        <v>65</v>
      </c>
      <c r="D1005" t="s">
        <v>61</v>
      </c>
      <c r="E1005" t="s">
        <v>51</v>
      </c>
      <c r="F1005" t="s">
        <v>28</v>
      </c>
      <c r="G1005">
        <v>2010</v>
      </c>
      <c r="H1005">
        <v>947.9</v>
      </c>
      <c r="I1005">
        <v>1054.5999999999999</v>
      </c>
      <c r="J1005">
        <v>0.89882419874834096</v>
      </c>
    </row>
    <row r="1006" spans="2:10" x14ac:dyDescent="0.2">
      <c r="B1006" t="str">
        <f t="shared" si="15"/>
        <v>apartmentmedian1_bed_rateSoutheast Burnaby</v>
      </c>
      <c r="C1006" t="s">
        <v>65</v>
      </c>
      <c r="D1006" t="s">
        <v>61</v>
      </c>
      <c r="E1006" t="s">
        <v>51</v>
      </c>
      <c r="F1006" t="s">
        <v>29</v>
      </c>
      <c r="G1006">
        <v>2010</v>
      </c>
      <c r="H1006">
        <v>865.6</v>
      </c>
      <c r="I1006">
        <v>1054.5999999999999</v>
      </c>
      <c r="J1006">
        <v>0.82078513180352697</v>
      </c>
    </row>
    <row r="1007" spans="2:10" x14ac:dyDescent="0.2">
      <c r="B1007" t="str">
        <f t="shared" si="15"/>
        <v>apartmentmedian1_bed_rateNorth Burnaby</v>
      </c>
      <c r="C1007" t="s">
        <v>65</v>
      </c>
      <c r="D1007" t="s">
        <v>61</v>
      </c>
      <c r="E1007" t="s">
        <v>51</v>
      </c>
      <c r="F1007" t="s">
        <v>31</v>
      </c>
      <c r="G1007">
        <v>2010</v>
      </c>
      <c r="H1007">
        <v>990</v>
      </c>
      <c r="I1007">
        <v>1054.5999999999999</v>
      </c>
      <c r="J1007">
        <v>0.93874454769580895</v>
      </c>
    </row>
    <row r="1008" spans="2:10" x14ac:dyDescent="0.2">
      <c r="B1008" t="str">
        <f t="shared" si="15"/>
        <v>apartmentmedian1_bed_rateNew Westminster</v>
      </c>
      <c r="C1008" t="s">
        <v>65</v>
      </c>
      <c r="D1008" t="s">
        <v>61</v>
      </c>
      <c r="E1008" t="s">
        <v>51</v>
      </c>
      <c r="F1008" t="s">
        <v>32</v>
      </c>
      <c r="G1008">
        <v>2010</v>
      </c>
      <c r="H1008">
        <v>890.4</v>
      </c>
      <c r="I1008">
        <v>1054.5999999999999</v>
      </c>
      <c r="J1008">
        <v>0.84430115683671503</v>
      </c>
    </row>
    <row r="1009" spans="2:10" x14ac:dyDescent="0.2">
      <c r="B1009" t="str">
        <f t="shared" si="15"/>
        <v>apartmentmedian1_bed_rateNorth Vancouver CY</v>
      </c>
      <c r="C1009" t="s">
        <v>65</v>
      </c>
      <c r="D1009" t="s">
        <v>61</v>
      </c>
      <c r="E1009" t="s">
        <v>51</v>
      </c>
      <c r="F1009" t="s">
        <v>33</v>
      </c>
      <c r="G1009">
        <v>2010</v>
      </c>
      <c r="H1009">
        <v>1234.5</v>
      </c>
      <c r="I1009">
        <v>1054.5999999999999</v>
      </c>
      <c r="J1009">
        <v>1.1705860041722</v>
      </c>
    </row>
    <row r="1010" spans="2:10" x14ac:dyDescent="0.2">
      <c r="B1010" t="str">
        <f t="shared" si="15"/>
        <v>apartmentmedian1_bed_rateNorth Vancouver DM</v>
      </c>
      <c r="C1010" t="s">
        <v>65</v>
      </c>
      <c r="D1010" t="s">
        <v>61</v>
      </c>
      <c r="E1010" t="s">
        <v>51</v>
      </c>
      <c r="F1010" t="s">
        <v>34</v>
      </c>
      <c r="G1010">
        <v>2010</v>
      </c>
      <c r="H1010">
        <v>1197.3</v>
      </c>
      <c r="I1010">
        <v>1054.5999999999999</v>
      </c>
      <c r="J1010">
        <v>1.1353119666224201</v>
      </c>
    </row>
    <row r="1011" spans="2:10" x14ac:dyDescent="0.2">
      <c r="B1011" t="str">
        <f t="shared" si="15"/>
        <v>apartmentmedian1_bed_rateWest Vancouver</v>
      </c>
      <c r="C1011" t="s">
        <v>65</v>
      </c>
      <c r="D1011" t="s">
        <v>61</v>
      </c>
      <c r="E1011" t="s">
        <v>51</v>
      </c>
      <c r="F1011" t="s">
        <v>35</v>
      </c>
      <c r="G1011">
        <v>2010</v>
      </c>
      <c r="H1011">
        <v>1412.5</v>
      </c>
      <c r="I1011">
        <v>1054.5999999999999</v>
      </c>
      <c r="J1011">
        <v>1.33937037739427</v>
      </c>
    </row>
    <row r="1012" spans="2:10" x14ac:dyDescent="0.2">
      <c r="B1012" t="str">
        <f t="shared" si="15"/>
        <v>apartmentmedian1_bed_rateRichmond</v>
      </c>
      <c r="C1012" t="s">
        <v>65</v>
      </c>
      <c r="D1012" t="s">
        <v>61</v>
      </c>
      <c r="E1012" t="s">
        <v>51</v>
      </c>
      <c r="F1012" t="s">
        <v>36</v>
      </c>
      <c r="G1012">
        <v>2010</v>
      </c>
      <c r="H1012">
        <v>1006.5</v>
      </c>
      <c r="I1012">
        <v>1054.5999999999999</v>
      </c>
      <c r="J1012">
        <v>0.95439029015740595</v>
      </c>
    </row>
    <row r="1013" spans="2:10" x14ac:dyDescent="0.2">
      <c r="B1013" t="str">
        <f t="shared" si="15"/>
        <v>apartmentmedian1_bed_rateDelta</v>
      </c>
      <c r="C1013" t="s">
        <v>65</v>
      </c>
      <c r="D1013" t="s">
        <v>61</v>
      </c>
      <c r="E1013" t="s">
        <v>51</v>
      </c>
      <c r="F1013" t="s">
        <v>37</v>
      </c>
      <c r="G1013">
        <v>2010</v>
      </c>
      <c r="H1013">
        <v>834.9</v>
      </c>
      <c r="I1013">
        <v>1054.5999999999999</v>
      </c>
      <c r="J1013">
        <v>0.79167456855679896</v>
      </c>
    </row>
    <row r="1014" spans="2:10" x14ac:dyDescent="0.2">
      <c r="B1014" t="str">
        <f t="shared" si="15"/>
        <v>apartmentmedian1_bed_rateSurrey</v>
      </c>
      <c r="C1014" t="s">
        <v>65</v>
      </c>
      <c r="D1014" t="s">
        <v>61</v>
      </c>
      <c r="E1014" t="s">
        <v>51</v>
      </c>
      <c r="F1014" t="s">
        <v>38</v>
      </c>
      <c r="G1014">
        <v>2010</v>
      </c>
      <c r="H1014">
        <v>815.9</v>
      </c>
      <c r="I1014">
        <v>1054.5999999999999</v>
      </c>
      <c r="J1014">
        <v>0.77365825905556596</v>
      </c>
    </row>
    <row r="1015" spans="2:10" x14ac:dyDescent="0.2">
      <c r="B1015" t="str">
        <f t="shared" si="15"/>
        <v>apartmentmedian1_bed_rateWhite Rock</v>
      </c>
      <c r="C1015" t="s">
        <v>65</v>
      </c>
      <c r="D1015" t="s">
        <v>61</v>
      </c>
      <c r="E1015" t="s">
        <v>51</v>
      </c>
      <c r="F1015" t="s">
        <v>39</v>
      </c>
      <c r="G1015">
        <v>2010</v>
      </c>
      <c r="H1015">
        <v>881.7</v>
      </c>
      <c r="I1015">
        <v>1054.5999999999999</v>
      </c>
      <c r="J1015">
        <v>0.83605158353878295</v>
      </c>
    </row>
    <row r="1016" spans="2:10" x14ac:dyDescent="0.2">
      <c r="B1016" t="str">
        <f t="shared" si="15"/>
        <v>apartmentmedian1_bed_rateLangley City and Langley DM</v>
      </c>
      <c r="C1016" t="s">
        <v>65</v>
      </c>
      <c r="D1016" t="s">
        <v>61</v>
      </c>
      <c r="E1016" t="s">
        <v>51</v>
      </c>
      <c r="F1016" t="s">
        <v>40</v>
      </c>
      <c r="G1016">
        <v>2010</v>
      </c>
      <c r="H1016">
        <v>861.1</v>
      </c>
      <c r="I1016">
        <v>1054.5999999999999</v>
      </c>
      <c r="J1016">
        <v>0.81651811113218298</v>
      </c>
    </row>
    <row r="1017" spans="2:10" x14ac:dyDescent="0.2">
      <c r="B1017" t="str">
        <f t="shared" si="15"/>
        <v>apartmentmedian1_bed_rateTri-Cities</v>
      </c>
      <c r="C1017" t="s">
        <v>65</v>
      </c>
      <c r="D1017" t="s">
        <v>61</v>
      </c>
      <c r="E1017" t="s">
        <v>51</v>
      </c>
      <c r="F1017" t="s">
        <v>41</v>
      </c>
      <c r="G1017">
        <v>2010</v>
      </c>
      <c r="H1017">
        <v>882.4</v>
      </c>
      <c r="I1017">
        <v>1054.5999999999999</v>
      </c>
      <c r="J1017">
        <v>0.83671534230987998</v>
      </c>
    </row>
    <row r="1018" spans="2:10" x14ac:dyDescent="0.2">
      <c r="B1018" t="str">
        <f t="shared" si="15"/>
        <v>apartmentmedian1_bed_rateMaple Ridge/Pitt Meadows</v>
      </c>
      <c r="C1018" t="s">
        <v>65</v>
      </c>
      <c r="D1018" t="s">
        <v>61</v>
      </c>
      <c r="E1018" t="s">
        <v>51</v>
      </c>
      <c r="F1018" t="s">
        <v>42</v>
      </c>
      <c r="G1018">
        <v>2010</v>
      </c>
      <c r="H1018">
        <v>775.1</v>
      </c>
      <c r="I1018">
        <v>1054.5999999999999</v>
      </c>
      <c r="J1018">
        <v>0.73497060496870903</v>
      </c>
    </row>
    <row r="1019" spans="2:10" x14ac:dyDescent="0.2">
      <c r="B1019" t="str">
        <f t="shared" si="15"/>
        <v>apartmentmedian1_bed_rateVancouver</v>
      </c>
      <c r="C1019" t="s">
        <v>65</v>
      </c>
      <c r="D1019" t="s">
        <v>61</v>
      </c>
      <c r="E1019" t="s">
        <v>51</v>
      </c>
      <c r="F1019" t="s">
        <v>43</v>
      </c>
      <c r="G1019">
        <v>2010</v>
      </c>
      <c r="H1019">
        <v>1054.5999999999999</v>
      </c>
      <c r="I1019">
        <v>1054.5999999999999</v>
      </c>
      <c r="J1019">
        <v>1</v>
      </c>
    </row>
    <row r="1020" spans="2:10" x14ac:dyDescent="0.2">
      <c r="B1020" t="str">
        <f t="shared" si="15"/>
        <v>apartmentmedian1_bed_rateNorth Vancouver City</v>
      </c>
      <c r="C1020" t="s">
        <v>65</v>
      </c>
      <c r="D1020" t="s">
        <v>61</v>
      </c>
      <c r="E1020" t="s">
        <v>51</v>
      </c>
      <c r="F1020" t="s">
        <v>60</v>
      </c>
      <c r="G1020">
        <v>2010</v>
      </c>
      <c r="H1020">
        <v>957.66666666666697</v>
      </c>
      <c r="I1020">
        <v>1054.5999999999999</v>
      </c>
      <c r="J1020">
        <v>0.90808521398318498</v>
      </c>
    </row>
    <row r="1021" spans="2:10" x14ac:dyDescent="0.2">
      <c r="B1021" t="str">
        <f t="shared" si="15"/>
        <v>apartmentmedian2_bed_rateWest End/Stanley Park</v>
      </c>
      <c r="C1021" t="s">
        <v>65</v>
      </c>
      <c r="D1021" t="s">
        <v>61</v>
      </c>
      <c r="E1021" t="s">
        <v>53</v>
      </c>
      <c r="F1021" t="s">
        <v>12</v>
      </c>
      <c r="G1021">
        <v>2010</v>
      </c>
      <c r="H1021">
        <v>1862.8</v>
      </c>
      <c r="I1021">
        <v>1274.8</v>
      </c>
      <c r="J1021">
        <v>1.46124882334484</v>
      </c>
    </row>
    <row r="1022" spans="2:10" x14ac:dyDescent="0.2">
      <c r="B1022" t="str">
        <f t="shared" si="15"/>
        <v>apartmentmedian2_bed_rateEnglish Bay</v>
      </c>
      <c r="C1022" t="s">
        <v>65</v>
      </c>
      <c r="D1022" t="s">
        <v>61</v>
      </c>
      <c r="E1022" t="s">
        <v>53</v>
      </c>
      <c r="F1022" t="s">
        <v>16</v>
      </c>
      <c r="G1022">
        <v>2010</v>
      </c>
      <c r="H1022">
        <v>1850.3</v>
      </c>
      <c r="I1022">
        <v>1274.8</v>
      </c>
      <c r="J1022">
        <v>1.45144336366489</v>
      </c>
    </row>
    <row r="1023" spans="2:10" x14ac:dyDescent="0.2">
      <c r="B1023" t="str">
        <f t="shared" si="15"/>
        <v>apartmentmedian2_bed_rateDowntown</v>
      </c>
      <c r="C1023" t="s">
        <v>65</v>
      </c>
      <c r="D1023" t="s">
        <v>61</v>
      </c>
      <c r="E1023" t="s">
        <v>53</v>
      </c>
      <c r="F1023" t="s">
        <v>17</v>
      </c>
      <c r="G1023">
        <v>2010</v>
      </c>
      <c r="H1023">
        <v>1960.6</v>
      </c>
      <c r="I1023">
        <v>1274.8</v>
      </c>
      <c r="J1023">
        <v>1.5379667398807699</v>
      </c>
    </row>
    <row r="1024" spans="2:10" x14ac:dyDescent="0.2">
      <c r="B1024" t="str">
        <f t="shared" si="15"/>
        <v>apartmentmedian2_bed_rateSouth Granville/Oak</v>
      </c>
      <c r="C1024" t="s">
        <v>65</v>
      </c>
      <c r="D1024" t="s">
        <v>61</v>
      </c>
      <c r="E1024" t="s">
        <v>53</v>
      </c>
      <c r="F1024" t="s">
        <v>19</v>
      </c>
      <c r="G1024">
        <v>2010</v>
      </c>
      <c r="H1024">
        <v>1651.8</v>
      </c>
      <c r="I1024">
        <v>1274.8</v>
      </c>
      <c r="J1024">
        <v>1.2957326639472899</v>
      </c>
    </row>
    <row r="1025" spans="2:10" x14ac:dyDescent="0.2">
      <c r="B1025" t="str">
        <f t="shared" si="15"/>
        <v>apartmentmedian2_bed_rateKitsilano/Point Grey</v>
      </c>
      <c r="C1025" t="s">
        <v>65</v>
      </c>
      <c r="D1025" t="s">
        <v>61</v>
      </c>
      <c r="E1025" t="s">
        <v>53</v>
      </c>
      <c r="F1025" t="s">
        <v>20</v>
      </c>
      <c r="G1025">
        <v>2010</v>
      </c>
      <c r="H1025">
        <v>1739</v>
      </c>
      <c r="I1025">
        <v>1274.8</v>
      </c>
      <c r="J1025">
        <v>1.36413555067462</v>
      </c>
    </row>
    <row r="1026" spans="2:10" x14ac:dyDescent="0.2">
      <c r="B1026" t="str">
        <f t="shared" si="15"/>
        <v>apartmentmedian2_bed_rateWestside/Kerrisdale</v>
      </c>
      <c r="C1026" t="s">
        <v>65</v>
      </c>
      <c r="D1026" t="s">
        <v>61</v>
      </c>
      <c r="E1026" t="s">
        <v>53</v>
      </c>
      <c r="F1026" t="s">
        <v>21</v>
      </c>
      <c r="G1026">
        <v>2010</v>
      </c>
      <c r="H1026">
        <v>1823.4</v>
      </c>
      <c r="I1026">
        <v>1274.8</v>
      </c>
      <c r="J1026">
        <v>1.4303420144336401</v>
      </c>
    </row>
    <row r="1027" spans="2:10" x14ac:dyDescent="0.2">
      <c r="B1027" t="str">
        <f t="shared" si="15"/>
        <v>apartmentmedian2_bed_rateMarpole</v>
      </c>
      <c r="C1027" t="s">
        <v>65</v>
      </c>
      <c r="D1027" t="s">
        <v>61</v>
      </c>
      <c r="E1027" t="s">
        <v>53</v>
      </c>
      <c r="F1027" t="s">
        <v>23</v>
      </c>
      <c r="G1027">
        <v>2010</v>
      </c>
      <c r="H1027">
        <v>1180.4000000000001</v>
      </c>
      <c r="I1027">
        <v>1274.8</v>
      </c>
      <c r="J1027">
        <v>0.92594916849701903</v>
      </c>
    </row>
    <row r="1028" spans="2:10" x14ac:dyDescent="0.2">
      <c r="B1028" t="str">
        <f t="shared" si="15"/>
        <v>apartmentmedian2_bed_rateMount Pleasant/Renfrew Heights</v>
      </c>
      <c r="C1028" t="s">
        <v>65</v>
      </c>
      <c r="D1028" t="s">
        <v>61</v>
      </c>
      <c r="E1028" t="s">
        <v>53</v>
      </c>
      <c r="F1028" t="s">
        <v>24</v>
      </c>
      <c r="G1028">
        <v>2010</v>
      </c>
      <c r="H1028">
        <v>1358.5</v>
      </c>
      <c r="I1028">
        <v>1274.8</v>
      </c>
      <c r="J1028">
        <v>1.0656573580169399</v>
      </c>
    </row>
    <row r="1029" spans="2:10" x14ac:dyDescent="0.2">
      <c r="B1029" t="str">
        <f t="shared" ref="B1029:B1092" si="16">C1029&amp;D1029&amp;E1029&amp;F1029</f>
        <v>apartmentmedian2_bed_rateEast Hastings</v>
      </c>
      <c r="C1029" t="s">
        <v>65</v>
      </c>
      <c r="D1029" t="s">
        <v>61</v>
      </c>
      <c r="E1029" t="s">
        <v>53</v>
      </c>
      <c r="F1029" t="s">
        <v>25</v>
      </c>
      <c r="G1029">
        <v>2010</v>
      </c>
      <c r="H1029">
        <v>1242</v>
      </c>
      <c r="I1029">
        <v>1274.8</v>
      </c>
      <c r="J1029">
        <v>0.97427047379981202</v>
      </c>
    </row>
    <row r="1030" spans="2:10" x14ac:dyDescent="0.2">
      <c r="B1030" t="str">
        <f t="shared" si="16"/>
        <v>apartmentmedian2_bed_rateSoutheast Vancouver</v>
      </c>
      <c r="C1030" t="s">
        <v>65</v>
      </c>
      <c r="D1030" t="s">
        <v>61</v>
      </c>
      <c r="E1030" t="s">
        <v>53</v>
      </c>
      <c r="F1030" t="s">
        <v>26</v>
      </c>
      <c r="G1030">
        <v>2010</v>
      </c>
      <c r="H1030">
        <v>1415.9</v>
      </c>
      <c r="I1030">
        <v>1274.8</v>
      </c>
      <c r="J1030">
        <v>1.1106840288672699</v>
      </c>
    </row>
    <row r="1031" spans="2:10" x14ac:dyDescent="0.2">
      <c r="B1031" t="str">
        <f t="shared" si="16"/>
        <v>apartmentmedian2_bed_rateUniversity Endowment Lands</v>
      </c>
      <c r="C1031" t="s">
        <v>65</v>
      </c>
      <c r="D1031" t="s">
        <v>61</v>
      </c>
      <c r="E1031" t="s">
        <v>53</v>
      </c>
      <c r="F1031" t="s">
        <v>27</v>
      </c>
      <c r="G1031">
        <v>2010</v>
      </c>
      <c r="H1031">
        <v>2113.3000000000002</v>
      </c>
      <c r="I1031">
        <v>1274.8</v>
      </c>
      <c r="J1031">
        <v>1.6577502353310301</v>
      </c>
    </row>
    <row r="1032" spans="2:10" x14ac:dyDescent="0.2">
      <c r="B1032" t="str">
        <f t="shared" si="16"/>
        <v>apartmentmedian2_bed_rateCentral Park/Metrotown</v>
      </c>
      <c r="C1032" t="s">
        <v>65</v>
      </c>
      <c r="D1032" t="s">
        <v>61</v>
      </c>
      <c r="E1032" t="s">
        <v>53</v>
      </c>
      <c r="F1032" t="s">
        <v>28</v>
      </c>
      <c r="G1032">
        <v>2010</v>
      </c>
      <c r="H1032">
        <v>1234</v>
      </c>
      <c r="I1032">
        <v>1274.8</v>
      </c>
      <c r="J1032">
        <v>0.96799497960464398</v>
      </c>
    </row>
    <row r="1033" spans="2:10" x14ac:dyDescent="0.2">
      <c r="B1033" t="str">
        <f t="shared" si="16"/>
        <v>apartmentmedian2_bed_rateSoutheast Burnaby</v>
      </c>
      <c r="C1033" t="s">
        <v>65</v>
      </c>
      <c r="D1033" t="s">
        <v>61</v>
      </c>
      <c r="E1033" t="s">
        <v>53</v>
      </c>
      <c r="F1033" t="s">
        <v>29</v>
      </c>
      <c r="G1033">
        <v>2010</v>
      </c>
      <c r="H1033">
        <v>1060.4000000000001</v>
      </c>
      <c r="I1033">
        <v>1274.8</v>
      </c>
      <c r="J1033">
        <v>0.83181675556950097</v>
      </c>
    </row>
    <row r="1034" spans="2:10" x14ac:dyDescent="0.2">
      <c r="B1034" t="str">
        <f t="shared" si="16"/>
        <v>apartmentmedian2_bed_rateNorth Burnaby</v>
      </c>
      <c r="C1034" t="s">
        <v>65</v>
      </c>
      <c r="D1034" t="s">
        <v>61</v>
      </c>
      <c r="E1034" t="s">
        <v>53</v>
      </c>
      <c r="F1034" t="s">
        <v>31</v>
      </c>
      <c r="G1034">
        <v>2010</v>
      </c>
      <c r="H1034">
        <v>1300.5</v>
      </c>
      <c r="I1034">
        <v>1274.8</v>
      </c>
      <c r="J1034">
        <v>1.02016002510198</v>
      </c>
    </row>
    <row r="1035" spans="2:10" x14ac:dyDescent="0.2">
      <c r="B1035" t="str">
        <f t="shared" si="16"/>
        <v>apartmentmedian2_bed_rateNew Westminster</v>
      </c>
      <c r="C1035" t="s">
        <v>65</v>
      </c>
      <c r="D1035" t="s">
        <v>61</v>
      </c>
      <c r="E1035" t="s">
        <v>53</v>
      </c>
      <c r="F1035" t="s">
        <v>32</v>
      </c>
      <c r="G1035">
        <v>2010</v>
      </c>
      <c r="H1035">
        <v>1183.5999999999999</v>
      </c>
      <c r="I1035">
        <v>1274.8</v>
      </c>
      <c r="J1035">
        <v>0.92845936617508595</v>
      </c>
    </row>
    <row r="1036" spans="2:10" x14ac:dyDescent="0.2">
      <c r="B1036" t="str">
        <f t="shared" si="16"/>
        <v>apartmentmedian2_bed_rateNorth Vancouver CY</v>
      </c>
      <c r="C1036" t="s">
        <v>65</v>
      </c>
      <c r="D1036" t="s">
        <v>61</v>
      </c>
      <c r="E1036" t="s">
        <v>53</v>
      </c>
      <c r="F1036" t="s">
        <v>33</v>
      </c>
      <c r="G1036">
        <v>2010</v>
      </c>
      <c r="H1036">
        <v>1506.75</v>
      </c>
      <c r="I1036">
        <v>1274.8</v>
      </c>
      <c r="J1036">
        <v>1.18195010982115</v>
      </c>
    </row>
    <row r="1037" spans="2:10" x14ac:dyDescent="0.2">
      <c r="B1037" t="str">
        <f t="shared" si="16"/>
        <v>apartmentmedian2_bed_rateNorth Vancouver DM</v>
      </c>
      <c r="C1037" t="s">
        <v>65</v>
      </c>
      <c r="D1037" t="s">
        <v>61</v>
      </c>
      <c r="E1037" t="s">
        <v>53</v>
      </c>
      <c r="F1037" t="s">
        <v>34</v>
      </c>
      <c r="G1037">
        <v>2010</v>
      </c>
      <c r="H1037">
        <v>1433.1</v>
      </c>
      <c r="I1037">
        <v>1274.8</v>
      </c>
      <c r="J1037">
        <v>1.1241763413868799</v>
      </c>
    </row>
    <row r="1038" spans="2:10" x14ac:dyDescent="0.2">
      <c r="B1038" t="str">
        <f t="shared" si="16"/>
        <v>apartmentmedian2_bed_rateWest Vancouver</v>
      </c>
      <c r="C1038" t="s">
        <v>65</v>
      </c>
      <c r="D1038" t="s">
        <v>61</v>
      </c>
      <c r="E1038" t="s">
        <v>53</v>
      </c>
      <c r="F1038" t="s">
        <v>35</v>
      </c>
      <c r="G1038">
        <v>2010</v>
      </c>
      <c r="H1038">
        <v>2196.3000000000002</v>
      </c>
      <c r="I1038">
        <v>1274.8</v>
      </c>
      <c r="J1038">
        <v>1.7228584876059001</v>
      </c>
    </row>
    <row r="1039" spans="2:10" x14ac:dyDescent="0.2">
      <c r="B1039" t="str">
        <f t="shared" si="16"/>
        <v>apartmentmedian2_bed_rateRichmond</v>
      </c>
      <c r="C1039" t="s">
        <v>65</v>
      </c>
      <c r="D1039" t="s">
        <v>61</v>
      </c>
      <c r="E1039" t="s">
        <v>53</v>
      </c>
      <c r="F1039" t="s">
        <v>36</v>
      </c>
      <c r="G1039">
        <v>2010</v>
      </c>
      <c r="H1039">
        <v>1234.2</v>
      </c>
      <c r="I1039">
        <v>1274.8</v>
      </c>
      <c r="J1039">
        <v>0.96815186695952304</v>
      </c>
    </row>
    <row r="1040" spans="2:10" x14ac:dyDescent="0.2">
      <c r="B1040" t="str">
        <f t="shared" si="16"/>
        <v>apartmentmedian2_bed_rateDelta</v>
      </c>
      <c r="C1040" t="s">
        <v>65</v>
      </c>
      <c r="D1040" t="s">
        <v>61</v>
      </c>
      <c r="E1040" t="s">
        <v>53</v>
      </c>
      <c r="F1040" t="s">
        <v>37</v>
      </c>
      <c r="G1040">
        <v>2010</v>
      </c>
      <c r="H1040">
        <v>1086</v>
      </c>
      <c r="I1040">
        <v>1274.8</v>
      </c>
      <c r="J1040">
        <v>0.85189833699403805</v>
      </c>
    </row>
    <row r="1041" spans="2:10" x14ac:dyDescent="0.2">
      <c r="B1041" t="str">
        <f t="shared" si="16"/>
        <v>apartmentmedian2_bed_rateSurrey</v>
      </c>
      <c r="C1041" t="s">
        <v>65</v>
      </c>
      <c r="D1041" t="s">
        <v>61</v>
      </c>
      <c r="E1041" t="s">
        <v>53</v>
      </c>
      <c r="F1041" t="s">
        <v>38</v>
      </c>
      <c r="G1041">
        <v>2010</v>
      </c>
      <c r="H1041">
        <v>959.6</v>
      </c>
      <c r="I1041">
        <v>1274.8</v>
      </c>
      <c r="J1041">
        <v>0.75274552871038602</v>
      </c>
    </row>
    <row r="1042" spans="2:10" x14ac:dyDescent="0.2">
      <c r="B1042" t="str">
        <f t="shared" si="16"/>
        <v>apartmentmedian2_bed_rateWhite Rock</v>
      </c>
      <c r="C1042" t="s">
        <v>65</v>
      </c>
      <c r="D1042" t="s">
        <v>61</v>
      </c>
      <c r="E1042" t="s">
        <v>53</v>
      </c>
      <c r="F1042" t="s">
        <v>39</v>
      </c>
      <c r="G1042">
        <v>2010</v>
      </c>
      <c r="H1042">
        <v>1085.4000000000001</v>
      </c>
      <c r="I1042">
        <v>1274.8</v>
      </c>
      <c r="J1042">
        <v>0.85142767492940097</v>
      </c>
    </row>
    <row r="1043" spans="2:10" x14ac:dyDescent="0.2">
      <c r="B1043" t="str">
        <f t="shared" si="16"/>
        <v>apartmentmedian2_bed_rateLangley City and Langley DM</v>
      </c>
      <c r="C1043" t="s">
        <v>65</v>
      </c>
      <c r="D1043" t="s">
        <v>61</v>
      </c>
      <c r="E1043" t="s">
        <v>53</v>
      </c>
      <c r="F1043" t="s">
        <v>40</v>
      </c>
      <c r="G1043">
        <v>2010</v>
      </c>
      <c r="H1043">
        <v>1060.5999999999999</v>
      </c>
      <c r="I1043">
        <v>1274.8</v>
      </c>
      <c r="J1043">
        <v>0.83197364292438003</v>
      </c>
    </row>
    <row r="1044" spans="2:10" x14ac:dyDescent="0.2">
      <c r="B1044" t="str">
        <f t="shared" si="16"/>
        <v>apartmentmedian2_bed_rateTri-Cities</v>
      </c>
      <c r="C1044" t="s">
        <v>65</v>
      </c>
      <c r="D1044" t="s">
        <v>61</v>
      </c>
      <c r="E1044" t="s">
        <v>53</v>
      </c>
      <c r="F1044" t="s">
        <v>41</v>
      </c>
      <c r="G1044">
        <v>2010</v>
      </c>
      <c r="H1044">
        <v>1093.8</v>
      </c>
      <c r="I1044">
        <v>1274.8</v>
      </c>
      <c r="J1044">
        <v>0.85801694383432703</v>
      </c>
    </row>
    <row r="1045" spans="2:10" x14ac:dyDescent="0.2">
      <c r="B1045" t="str">
        <f t="shared" si="16"/>
        <v>apartmentmedian2_bed_rateMaple Ridge/Pitt Meadows</v>
      </c>
      <c r="C1045" t="s">
        <v>65</v>
      </c>
      <c r="D1045" t="s">
        <v>61</v>
      </c>
      <c r="E1045" t="s">
        <v>53</v>
      </c>
      <c r="F1045" t="s">
        <v>42</v>
      </c>
      <c r="G1045">
        <v>2010</v>
      </c>
      <c r="H1045">
        <v>971.1</v>
      </c>
      <c r="I1045">
        <v>1274.8</v>
      </c>
      <c r="J1045">
        <v>0.76176655161593998</v>
      </c>
    </row>
    <row r="1046" spans="2:10" x14ac:dyDescent="0.2">
      <c r="B1046" t="str">
        <f t="shared" si="16"/>
        <v>apartmentmedian2_bed_rateVancouver</v>
      </c>
      <c r="C1046" t="s">
        <v>65</v>
      </c>
      <c r="D1046" t="s">
        <v>61</v>
      </c>
      <c r="E1046" t="s">
        <v>53</v>
      </c>
      <c r="F1046" t="s">
        <v>43</v>
      </c>
      <c r="G1046">
        <v>2010</v>
      </c>
      <c r="H1046">
        <v>1274.8</v>
      </c>
      <c r="I1046">
        <v>1274.8</v>
      </c>
      <c r="J1046">
        <v>1</v>
      </c>
    </row>
    <row r="1047" spans="2:10" x14ac:dyDescent="0.2">
      <c r="B1047" t="str">
        <f t="shared" si="16"/>
        <v>apartmentmedian2_bed_rateNorth Vancouver City</v>
      </c>
      <c r="C1047" t="s">
        <v>65</v>
      </c>
      <c r="D1047" t="s">
        <v>61</v>
      </c>
      <c r="E1047" t="s">
        <v>53</v>
      </c>
      <c r="F1047" t="s">
        <v>60</v>
      </c>
      <c r="G1047">
        <v>2010</v>
      </c>
      <c r="H1047">
        <v>1200</v>
      </c>
      <c r="I1047">
        <v>1274.8</v>
      </c>
      <c r="J1047">
        <v>0.94132412927518005</v>
      </c>
    </row>
    <row r="1048" spans="2:10" x14ac:dyDescent="0.2">
      <c r="B1048" t="str">
        <f t="shared" si="16"/>
        <v>apartmentmedian3+_bed_rateWest End/Stanley Park</v>
      </c>
      <c r="C1048" t="s">
        <v>65</v>
      </c>
      <c r="D1048" t="s">
        <v>61</v>
      </c>
      <c r="E1048" t="s">
        <v>55</v>
      </c>
      <c r="F1048" t="s">
        <v>12</v>
      </c>
      <c r="G1048">
        <v>2010</v>
      </c>
      <c r="H1048">
        <v>2777.5555555555602</v>
      </c>
      <c r="I1048">
        <v>1391.8</v>
      </c>
      <c r="J1048">
        <v>1.9956571027127099</v>
      </c>
    </row>
    <row r="1049" spans="2:10" x14ac:dyDescent="0.2">
      <c r="B1049" t="str">
        <f t="shared" si="16"/>
        <v>apartmentmedian3+_bed_rateEnglish Bay</v>
      </c>
      <c r="C1049" t="s">
        <v>65</v>
      </c>
      <c r="D1049" t="s">
        <v>61</v>
      </c>
      <c r="E1049" t="s">
        <v>55</v>
      </c>
      <c r="F1049" t="s">
        <v>16</v>
      </c>
      <c r="G1049">
        <v>2010</v>
      </c>
      <c r="H1049">
        <v>2406.4285714285702</v>
      </c>
      <c r="I1049">
        <v>1391.8</v>
      </c>
      <c r="J1049">
        <v>1.72900457783343</v>
      </c>
    </row>
    <row r="1050" spans="2:10" x14ac:dyDescent="0.2">
      <c r="B1050" t="str">
        <f t="shared" si="16"/>
        <v>apartmentmedian3+_bed_rateDowntown</v>
      </c>
      <c r="C1050" t="s">
        <v>65</v>
      </c>
      <c r="D1050" t="s">
        <v>61</v>
      </c>
      <c r="E1050" t="s">
        <v>55</v>
      </c>
      <c r="F1050" t="s">
        <v>17</v>
      </c>
      <c r="G1050">
        <v>2010</v>
      </c>
      <c r="H1050">
        <v>2568.125</v>
      </c>
      <c r="I1050">
        <v>1391.8</v>
      </c>
      <c r="J1050">
        <v>1.84518249748527</v>
      </c>
    </row>
    <row r="1051" spans="2:10" x14ac:dyDescent="0.2">
      <c r="B1051" t="str">
        <f t="shared" si="16"/>
        <v>apartmentmedian3+_bed_rateSouth Granville/Oak</v>
      </c>
      <c r="C1051" t="s">
        <v>65</v>
      </c>
      <c r="D1051" t="s">
        <v>61</v>
      </c>
      <c r="E1051" t="s">
        <v>55</v>
      </c>
      <c r="F1051" t="s">
        <v>19</v>
      </c>
      <c r="G1051">
        <v>2010</v>
      </c>
      <c r="H1051">
        <v>2079</v>
      </c>
      <c r="I1051">
        <v>1391.8</v>
      </c>
      <c r="J1051">
        <v>1.49374910188245</v>
      </c>
    </row>
    <row r="1052" spans="2:10" x14ac:dyDescent="0.2">
      <c r="B1052" t="str">
        <f t="shared" si="16"/>
        <v>apartmentmedian3+_bed_rateKitsilano/Point Grey</v>
      </c>
      <c r="C1052" t="s">
        <v>65</v>
      </c>
      <c r="D1052" t="s">
        <v>61</v>
      </c>
      <c r="E1052" t="s">
        <v>55</v>
      </c>
      <c r="F1052" t="s">
        <v>20</v>
      </c>
      <c r="G1052">
        <v>2010</v>
      </c>
      <c r="H1052">
        <v>2631.25</v>
      </c>
      <c r="I1052">
        <v>1391.8</v>
      </c>
      <c r="J1052">
        <v>1.8905374335392999</v>
      </c>
    </row>
    <row r="1053" spans="2:10" x14ac:dyDescent="0.2">
      <c r="B1053" t="str">
        <f t="shared" si="16"/>
        <v>apartmentmedian3+_bed_rateWestside/Kerrisdale</v>
      </c>
      <c r="C1053" t="s">
        <v>65</v>
      </c>
      <c r="D1053" t="s">
        <v>61</v>
      </c>
      <c r="E1053" t="s">
        <v>55</v>
      </c>
      <c r="F1053" t="s">
        <v>21</v>
      </c>
      <c r="G1053">
        <v>2010</v>
      </c>
      <c r="H1053">
        <v>2541.1</v>
      </c>
      <c r="I1053">
        <v>1391.8</v>
      </c>
      <c r="J1053">
        <v>1.8257651961488699</v>
      </c>
    </row>
    <row r="1054" spans="2:10" x14ac:dyDescent="0.2">
      <c r="B1054" t="str">
        <f t="shared" si="16"/>
        <v>apartmentmedian3+_bed_rateMarpole</v>
      </c>
      <c r="C1054" t="s">
        <v>65</v>
      </c>
      <c r="D1054" t="s">
        <v>61</v>
      </c>
      <c r="E1054" t="s">
        <v>55</v>
      </c>
      <c r="F1054" t="s">
        <v>23</v>
      </c>
      <c r="G1054">
        <v>2010</v>
      </c>
      <c r="H1054">
        <v>1299.8</v>
      </c>
      <c r="I1054">
        <v>1391.8</v>
      </c>
      <c r="J1054">
        <v>0.93389854864204602</v>
      </c>
    </row>
    <row r="1055" spans="2:10" x14ac:dyDescent="0.2">
      <c r="B1055" t="str">
        <f t="shared" si="16"/>
        <v>apartmentmedian3+_bed_rateMount Pleasant/Renfrew Heights</v>
      </c>
      <c r="C1055" t="s">
        <v>65</v>
      </c>
      <c r="D1055" t="s">
        <v>61</v>
      </c>
      <c r="E1055" t="s">
        <v>55</v>
      </c>
      <c r="F1055" t="s">
        <v>24</v>
      </c>
      <c r="G1055">
        <v>2010</v>
      </c>
      <c r="H1055">
        <v>1384.25</v>
      </c>
      <c r="I1055">
        <v>1391.8</v>
      </c>
      <c r="J1055">
        <v>0.99457537002442897</v>
      </c>
    </row>
    <row r="1056" spans="2:10" x14ac:dyDescent="0.2">
      <c r="B1056" t="str">
        <f t="shared" si="16"/>
        <v>apartmentmedian3+_bed_rateEast Hastings</v>
      </c>
      <c r="C1056" t="s">
        <v>65</v>
      </c>
      <c r="D1056" t="s">
        <v>61</v>
      </c>
      <c r="E1056" t="s">
        <v>55</v>
      </c>
      <c r="F1056" t="s">
        <v>25</v>
      </c>
      <c r="G1056">
        <v>2010</v>
      </c>
      <c r="H1056">
        <v>1308.7777777777801</v>
      </c>
      <c r="I1056">
        <v>1391.8</v>
      </c>
      <c r="J1056">
        <v>0.94034902843639701</v>
      </c>
    </row>
    <row r="1057" spans="2:10" x14ac:dyDescent="0.2">
      <c r="B1057" t="str">
        <f t="shared" si="16"/>
        <v>apartmentmedian3+_bed_rateSoutheast Vancouver</v>
      </c>
      <c r="C1057" t="s">
        <v>65</v>
      </c>
      <c r="D1057" t="s">
        <v>61</v>
      </c>
      <c r="E1057" t="s">
        <v>55</v>
      </c>
      <c r="F1057" t="s">
        <v>26</v>
      </c>
      <c r="G1057">
        <v>2010</v>
      </c>
      <c r="H1057">
        <v>1352.3</v>
      </c>
      <c r="I1057">
        <v>1391.8</v>
      </c>
      <c r="J1057">
        <v>0.97161948555827005</v>
      </c>
    </row>
    <row r="1058" spans="2:10" x14ac:dyDescent="0.2">
      <c r="B1058" t="str">
        <f t="shared" si="16"/>
        <v>apartmentmedian3+_bed_rateUniversity Endowment Lands</v>
      </c>
      <c r="C1058" t="s">
        <v>65</v>
      </c>
      <c r="D1058" t="s">
        <v>61</v>
      </c>
      <c r="E1058" t="s">
        <v>55</v>
      </c>
      <c r="F1058" t="s">
        <v>27</v>
      </c>
      <c r="G1058">
        <v>2010</v>
      </c>
      <c r="H1058">
        <v>2577.1</v>
      </c>
      <c r="I1058">
        <v>1391.8</v>
      </c>
      <c r="J1058">
        <v>1.85163098146285</v>
      </c>
    </row>
    <row r="1059" spans="2:10" x14ac:dyDescent="0.2">
      <c r="B1059" t="str">
        <f t="shared" si="16"/>
        <v>apartmentmedian3+_bed_rateCentral Park/Metrotown</v>
      </c>
      <c r="C1059" t="s">
        <v>65</v>
      </c>
      <c r="D1059" t="s">
        <v>61</v>
      </c>
      <c r="E1059" t="s">
        <v>55</v>
      </c>
      <c r="F1059" t="s">
        <v>28</v>
      </c>
      <c r="G1059">
        <v>2010</v>
      </c>
      <c r="H1059">
        <v>1549</v>
      </c>
      <c r="I1059">
        <v>1391.8</v>
      </c>
      <c r="J1059">
        <v>1.1129472625377199</v>
      </c>
    </row>
    <row r="1060" spans="2:10" x14ac:dyDescent="0.2">
      <c r="B1060" t="str">
        <f t="shared" si="16"/>
        <v>apartmentmedian3+_bed_rateSoutheast Burnaby</v>
      </c>
      <c r="C1060" t="s">
        <v>65</v>
      </c>
      <c r="D1060" t="s">
        <v>61</v>
      </c>
      <c r="E1060" t="s">
        <v>55</v>
      </c>
      <c r="F1060" t="s">
        <v>29</v>
      </c>
      <c r="G1060">
        <v>2010</v>
      </c>
      <c r="H1060">
        <v>1180.5</v>
      </c>
      <c r="I1060">
        <v>1391.8</v>
      </c>
      <c r="J1060">
        <v>0.84818221008765604</v>
      </c>
    </row>
    <row r="1061" spans="2:10" x14ac:dyDescent="0.2">
      <c r="B1061" t="str">
        <f t="shared" si="16"/>
        <v>apartmentmedian3+_bed_rateNorth Burnaby</v>
      </c>
      <c r="C1061" t="s">
        <v>65</v>
      </c>
      <c r="D1061" t="s">
        <v>61</v>
      </c>
      <c r="E1061" t="s">
        <v>55</v>
      </c>
      <c r="F1061" t="s">
        <v>31</v>
      </c>
      <c r="G1061">
        <v>2010</v>
      </c>
      <c r="H1061">
        <v>1459.6666666666699</v>
      </c>
      <c r="I1061">
        <v>1391.8</v>
      </c>
      <c r="J1061">
        <v>1.0487617952771</v>
      </c>
    </row>
    <row r="1062" spans="2:10" x14ac:dyDescent="0.2">
      <c r="B1062" t="str">
        <f t="shared" si="16"/>
        <v>apartmentmedian3+_bed_rateNew Westminster</v>
      </c>
      <c r="C1062" t="s">
        <v>65</v>
      </c>
      <c r="D1062" t="s">
        <v>61</v>
      </c>
      <c r="E1062" t="s">
        <v>55</v>
      </c>
      <c r="F1062" t="s">
        <v>32</v>
      </c>
      <c r="G1062">
        <v>2010</v>
      </c>
      <c r="H1062">
        <v>1518</v>
      </c>
      <c r="I1062">
        <v>1391.8</v>
      </c>
      <c r="J1062">
        <v>1.0906739474062399</v>
      </c>
    </row>
    <row r="1063" spans="2:10" x14ac:dyDescent="0.2">
      <c r="B1063" t="str">
        <f t="shared" si="16"/>
        <v>apartmentmedian3+_bed_rateNorth Vancouver CY</v>
      </c>
      <c r="C1063" t="s">
        <v>65</v>
      </c>
      <c r="D1063" t="s">
        <v>61</v>
      </c>
      <c r="E1063" t="s">
        <v>55</v>
      </c>
      <c r="F1063" t="s">
        <v>33</v>
      </c>
      <c r="G1063">
        <v>2010</v>
      </c>
      <c r="H1063">
        <v>2278.75</v>
      </c>
      <c r="I1063">
        <v>1391.8</v>
      </c>
      <c r="J1063">
        <v>1.6372682856732299</v>
      </c>
    </row>
    <row r="1064" spans="2:10" x14ac:dyDescent="0.2">
      <c r="B1064" t="str">
        <f t="shared" si="16"/>
        <v>apartmentmedian3+_bed_rateNorth Vancouver DM</v>
      </c>
      <c r="C1064" t="s">
        <v>65</v>
      </c>
      <c r="D1064" t="s">
        <v>61</v>
      </c>
      <c r="E1064" t="s">
        <v>55</v>
      </c>
      <c r="F1064" t="s">
        <v>34</v>
      </c>
      <c r="G1064">
        <v>2010</v>
      </c>
      <c r="H1064">
        <v>1569.5</v>
      </c>
      <c r="I1064">
        <v>1391.8</v>
      </c>
      <c r="J1064">
        <v>1.1276763902859599</v>
      </c>
    </row>
    <row r="1065" spans="2:10" x14ac:dyDescent="0.2">
      <c r="B1065" t="str">
        <f t="shared" si="16"/>
        <v>apartmentmedian3+_bed_rateWest Vancouver</v>
      </c>
      <c r="C1065" t="s">
        <v>65</v>
      </c>
      <c r="D1065" t="s">
        <v>61</v>
      </c>
      <c r="E1065" t="s">
        <v>55</v>
      </c>
      <c r="F1065" t="s">
        <v>35</v>
      </c>
      <c r="G1065">
        <v>2010</v>
      </c>
      <c r="H1065">
        <v>3175</v>
      </c>
      <c r="I1065">
        <v>1391.8</v>
      </c>
      <c r="J1065">
        <v>2.2812185658858999</v>
      </c>
    </row>
    <row r="1066" spans="2:10" x14ac:dyDescent="0.2">
      <c r="B1066" t="str">
        <f t="shared" si="16"/>
        <v>apartmentmedian3+_bed_rateRichmond</v>
      </c>
      <c r="C1066" t="s">
        <v>65</v>
      </c>
      <c r="D1066" t="s">
        <v>61</v>
      </c>
      <c r="E1066" t="s">
        <v>55</v>
      </c>
      <c r="F1066" t="s">
        <v>36</v>
      </c>
      <c r="G1066">
        <v>2010</v>
      </c>
      <c r="H1066">
        <v>1431.1</v>
      </c>
      <c r="I1066">
        <v>1391.8</v>
      </c>
      <c r="J1066">
        <v>1.0282368156344299</v>
      </c>
    </row>
    <row r="1067" spans="2:10" x14ac:dyDescent="0.2">
      <c r="B1067" t="str">
        <f t="shared" si="16"/>
        <v>apartmentmedian3+_bed_rateDelta</v>
      </c>
      <c r="C1067" t="s">
        <v>65</v>
      </c>
      <c r="D1067" t="s">
        <v>61</v>
      </c>
      <c r="E1067" t="s">
        <v>55</v>
      </c>
      <c r="F1067" t="s">
        <v>37</v>
      </c>
      <c r="G1067">
        <v>2010</v>
      </c>
      <c r="H1067">
        <v>1050.42857142857</v>
      </c>
      <c r="I1067">
        <v>1391.8</v>
      </c>
      <c r="J1067">
        <v>0.75472666434011404</v>
      </c>
    </row>
    <row r="1068" spans="2:10" x14ac:dyDescent="0.2">
      <c r="B1068" t="str">
        <f t="shared" si="16"/>
        <v>apartmentmedian3+_bed_rateSurrey</v>
      </c>
      <c r="C1068" t="s">
        <v>65</v>
      </c>
      <c r="D1068" t="s">
        <v>61</v>
      </c>
      <c r="E1068" t="s">
        <v>55</v>
      </c>
      <c r="F1068" t="s">
        <v>38</v>
      </c>
      <c r="G1068">
        <v>2010</v>
      </c>
      <c r="H1068">
        <v>1117.7</v>
      </c>
      <c r="I1068">
        <v>1391.8</v>
      </c>
      <c r="J1068">
        <v>0.80306078459548802</v>
      </c>
    </row>
    <row r="1069" spans="2:10" x14ac:dyDescent="0.2">
      <c r="B1069" t="str">
        <f t="shared" si="16"/>
        <v>apartmentmedian3+_bed_rateWhite Rock</v>
      </c>
      <c r="C1069" t="s">
        <v>65</v>
      </c>
      <c r="D1069" t="s">
        <v>61</v>
      </c>
      <c r="E1069" t="s">
        <v>55</v>
      </c>
      <c r="F1069" t="s">
        <v>39</v>
      </c>
      <c r="G1069">
        <v>2010</v>
      </c>
      <c r="H1069">
        <v>1520</v>
      </c>
      <c r="I1069">
        <v>1391.8</v>
      </c>
      <c r="J1069">
        <v>1.09211093547924</v>
      </c>
    </row>
    <row r="1070" spans="2:10" x14ac:dyDescent="0.2">
      <c r="B1070" t="str">
        <f t="shared" si="16"/>
        <v>apartmentmedian3+_bed_rateLangley City and Langley DM</v>
      </c>
      <c r="C1070" t="s">
        <v>65</v>
      </c>
      <c r="D1070" t="s">
        <v>61</v>
      </c>
      <c r="E1070" t="s">
        <v>55</v>
      </c>
      <c r="F1070" t="s">
        <v>40</v>
      </c>
      <c r="G1070">
        <v>2010</v>
      </c>
      <c r="H1070">
        <v>1190.1111111111099</v>
      </c>
      <c r="I1070">
        <v>1391.8</v>
      </c>
      <c r="J1070">
        <v>0.85508773610512401</v>
      </c>
    </row>
    <row r="1071" spans="2:10" x14ac:dyDescent="0.2">
      <c r="B1071" t="str">
        <f t="shared" si="16"/>
        <v>apartmentmedian3+_bed_rateTri-Cities</v>
      </c>
      <c r="C1071" t="s">
        <v>65</v>
      </c>
      <c r="D1071" t="s">
        <v>61</v>
      </c>
      <c r="E1071" t="s">
        <v>55</v>
      </c>
      <c r="F1071" t="s">
        <v>41</v>
      </c>
      <c r="G1071">
        <v>2010</v>
      </c>
      <c r="H1071">
        <v>1230.5</v>
      </c>
      <c r="I1071">
        <v>1391.8</v>
      </c>
      <c r="J1071">
        <v>0.88410691191263102</v>
      </c>
    </row>
    <row r="1072" spans="2:10" x14ac:dyDescent="0.2">
      <c r="B1072" t="str">
        <f t="shared" si="16"/>
        <v>apartmentmedian3+_bed_rateMaple Ridge/Pitt Meadows</v>
      </c>
      <c r="C1072" t="s">
        <v>65</v>
      </c>
      <c r="D1072" t="s">
        <v>61</v>
      </c>
      <c r="E1072" t="s">
        <v>55</v>
      </c>
      <c r="F1072" t="s">
        <v>42</v>
      </c>
      <c r="G1072">
        <v>2010</v>
      </c>
      <c r="H1072">
        <v>1222.4000000000001</v>
      </c>
      <c r="I1072">
        <v>1391.8</v>
      </c>
      <c r="J1072">
        <v>0.87828711021698502</v>
      </c>
    </row>
    <row r="1073" spans="2:10" x14ac:dyDescent="0.2">
      <c r="B1073" t="str">
        <f t="shared" si="16"/>
        <v>apartmentmedian3+_bed_rateVancouver</v>
      </c>
      <c r="C1073" t="s">
        <v>65</v>
      </c>
      <c r="D1073" t="s">
        <v>61</v>
      </c>
      <c r="E1073" t="s">
        <v>55</v>
      </c>
      <c r="F1073" t="s">
        <v>43</v>
      </c>
      <c r="G1073">
        <v>2010</v>
      </c>
      <c r="H1073">
        <v>1391.8</v>
      </c>
      <c r="I1073">
        <v>1391.8</v>
      </c>
      <c r="J1073">
        <v>1</v>
      </c>
    </row>
    <row r="1074" spans="2:10" x14ac:dyDescent="0.2">
      <c r="B1074" t="str">
        <f t="shared" si="16"/>
        <v>apartmentmedian3+_bed_rateNorth Vancouver City</v>
      </c>
      <c r="C1074" t="s">
        <v>65</v>
      </c>
      <c r="D1074" t="s">
        <v>61</v>
      </c>
      <c r="E1074" t="s">
        <v>55</v>
      </c>
      <c r="F1074" t="s">
        <v>60</v>
      </c>
      <c r="G1074">
        <v>2010</v>
      </c>
      <c r="H1074">
        <v>1475</v>
      </c>
      <c r="I1074">
        <v>1391.8</v>
      </c>
      <c r="J1074">
        <v>1.0597787038367601</v>
      </c>
    </row>
    <row r="1075" spans="2:10" x14ac:dyDescent="0.2">
      <c r="B1075" t="str">
        <f t="shared" si="16"/>
        <v>apartmentaveragebachelor_rateWest End/Stanley Park</v>
      </c>
      <c r="C1075" t="s">
        <v>65</v>
      </c>
      <c r="D1075" t="s">
        <v>59</v>
      </c>
      <c r="E1075" t="s">
        <v>49</v>
      </c>
      <c r="F1075" t="s">
        <v>12</v>
      </c>
      <c r="G1075">
        <v>2010</v>
      </c>
      <c r="H1075">
        <v>1019.7</v>
      </c>
      <c r="I1075">
        <v>967.9</v>
      </c>
      <c r="J1075">
        <v>1.05351792540552</v>
      </c>
    </row>
    <row r="1076" spans="2:10" x14ac:dyDescent="0.2">
      <c r="B1076" t="str">
        <f t="shared" si="16"/>
        <v>apartmentaveragebachelor_rateEnglish Bay</v>
      </c>
      <c r="C1076" t="s">
        <v>65</v>
      </c>
      <c r="D1076" t="s">
        <v>59</v>
      </c>
      <c r="E1076" t="s">
        <v>49</v>
      </c>
      <c r="F1076" t="s">
        <v>16</v>
      </c>
      <c r="G1076">
        <v>2010</v>
      </c>
      <c r="H1076">
        <v>1043.7</v>
      </c>
      <c r="I1076">
        <v>967.9</v>
      </c>
      <c r="J1076">
        <v>1.0783138754003501</v>
      </c>
    </row>
    <row r="1077" spans="2:10" x14ac:dyDescent="0.2">
      <c r="B1077" t="str">
        <f t="shared" si="16"/>
        <v>apartmentaveragebachelor_rateDowntown</v>
      </c>
      <c r="C1077" t="s">
        <v>65</v>
      </c>
      <c r="D1077" t="s">
        <v>59</v>
      </c>
      <c r="E1077" t="s">
        <v>49</v>
      </c>
      <c r="F1077" t="s">
        <v>17</v>
      </c>
      <c r="G1077">
        <v>2010</v>
      </c>
      <c r="H1077">
        <v>1111.7</v>
      </c>
      <c r="I1077">
        <v>967.9</v>
      </c>
      <c r="J1077">
        <v>1.14856906705238</v>
      </c>
    </row>
    <row r="1078" spans="2:10" x14ac:dyDescent="0.2">
      <c r="B1078" t="str">
        <f t="shared" si="16"/>
        <v>apartmentaveragebachelor_rateSouth Granville/Oak</v>
      </c>
      <c r="C1078" t="s">
        <v>65</v>
      </c>
      <c r="D1078" t="s">
        <v>59</v>
      </c>
      <c r="E1078" t="s">
        <v>49</v>
      </c>
      <c r="F1078" t="s">
        <v>19</v>
      </c>
      <c r="G1078">
        <v>2010</v>
      </c>
      <c r="H1078">
        <v>987.2</v>
      </c>
      <c r="I1078">
        <v>967.9</v>
      </c>
      <c r="J1078">
        <v>1.0199400764541799</v>
      </c>
    </row>
    <row r="1079" spans="2:10" x14ac:dyDescent="0.2">
      <c r="B1079" t="str">
        <f t="shared" si="16"/>
        <v>apartmentaveragebachelor_rateKitsilano/Point Grey</v>
      </c>
      <c r="C1079" t="s">
        <v>65</v>
      </c>
      <c r="D1079" t="s">
        <v>59</v>
      </c>
      <c r="E1079" t="s">
        <v>49</v>
      </c>
      <c r="F1079" t="s">
        <v>20</v>
      </c>
      <c r="G1079">
        <v>2010</v>
      </c>
      <c r="H1079">
        <v>997.6</v>
      </c>
      <c r="I1079">
        <v>967.9</v>
      </c>
      <c r="J1079">
        <v>1.03068498811861</v>
      </c>
    </row>
    <row r="1080" spans="2:10" x14ac:dyDescent="0.2">
      <c r="B1080" t="str">
        <f t="shared" si="16"/>
        <v>apartmentaveragebachelor_rateWestside/Kerrisdale</v>
      </c>
      <c r="C1080" t="s">
        <v>65</v>
      </c>
      <c r="D1080" t="s">
        <v>59</v>
      </c>
      <c r="E1080" t="s">
        <v>49</v>
      </c>
      <c r="F1080" t="s">
        <v>21</v>
      </c>
      <c r="G1080">
        <v>2010</v>
      </c>
      <c r="H1080">
        <v>940.7</v>
      </c>
      <c r="I1080">
        <v>967.9</v>
      </c>
      <c r="J1080">
        <v>0.97189792333918801</v>
      </c>
    </row>
    <row r="1081" spans="2:10" x14ac:dyDescent="0.2">
      <c r="B1081" t="str">
        <f t="shared" si="16"/>
        <v>apartmentaveragebachelor_rateMarpole</v>
      </c>
      <c r="C1081" t="s">
        <v>65</v>
      </c>
      <c r="D1081" t="s">
        <v>59</v>
      </c>
      <c r="E1081" t="s">
        <v>49</v>
      </c>
      <c r="F1081" t="s">
        <v>23</v>
      </c>
      <c r="G1081">
        <v>2010</v>
      </c>
      <c r="H1081">
        <v>804.2</v>
      </c>
      <c r="I1081">
        <v>967.9</v>
      </c>
      <c r="J1081">
        <v>0.83087095774356901</v>
      </c>
    </row>
    <row r="1082" spans="2:10" x14ac:dyDescent="0.2">
      <c r="B1082" t="str">
        <f t="shared" si="16"/>
        <v>apartmentaveragebachelor_rateMount Pleasant/Renfrew Heights</v>
      </c>
      <c r="C1082" t="s">
        <v>65</v>
      </c>
      <c r="D1082" t="s">
        <v>59</v>
      </c>
      <c r="E1082" t="s">
        <v>49</v>
      </c>
      <c r="F1082" t="s">
        <v>24</v>
      </c>
      <c r="G1082">
        <v>2010</v>
      </c>
      <c r="H1082">
        <v>965.9</v>
      </c>
      <c r="I1082">
        <v>967.9</v>
      </c>
      <c r="J1082">
        <v>0.99793367083376405</v>
      </c>
    </row>
    <row r="1083" spans="2:10" x14ac:dyDescent="0.2">
      <c r="B1083" t="str">
        <f t="shared" si="16"/>
        <v>apartmentaveragebachelor_rateEast Hastings</v>
      </c>
      <c r="C1083" t="s">
        <v>65</v>
      </c>
      <c r="D1083" t="s">
        <v>59</v>
      </c>
      <c r="E1083" t="s">
        <v>49</v>
      </c>
      <c r="F1083" t="s">
        <v>25</v>
      </c>
      <c r="G1083">
        <v>2010</v>
      </c>
      <c r="H1083">
        <v>948.1</v>
      </c>
      <c r="I1083">
        <v>967.9</v>
      </c>
      <c r="J1083">
        <v>0.97954334125426201</v>
      </c>
    </row>
    <row r="1084" spans="2:10" x14ac:dyDescent="0.2">
      <c r="B1084" t="str">
        <f t="shared" si="16"/>
        <v>apartmentaveragebachelor_rateSoutheast Vancouver</v>
      </c>
      <c r="C1084" t="s">
        <v>65</v>
      </c>
      <c r="D1084" t="s">
        <v>59</v>
      </c>
      <c r="E1084" t="s">
        <v>49</v>
      </c>
      <c r="F1084" t="s">
        <v>26</v>
      </c>
      <c r="G1084">
        <v>2010</v>
      </c>
      <c r="H1084">
        <v>916</v>
      </c>
      <c r="I1084">
        <v>967.9</v>
      </c>
      <c r="J1084">
        <v>0.94637875813617101</v>
      </c>
    </row>
    <row r="1085" spans="2:10" x14ac:dyDescent="0.2">
      <c r="B1085" t="str">
        <f t="shared" si="16"/>
        <v>apartmentaveragebachelor_rateUniversity Endowment Lands</v>
      </c>
      <c r="C1085" t="s">
        <v>65</v>
      </c>
      <c r="D1085" t="s">
        <v>59</v>
      </c>
      <c r="E1085" t="s">
        <v>49</v>
      </c>
      <c r="F1085" t="s">
        <v>27</v>
      </c>
      <c r="G1085">
        <v>2010</v>
      </c>
      <c r="H1085">
        <v>1225.5</v>
      </c>
      <c r="I1085">
        <v>967.9</v>
      </c>
      <c r="J1085">
        <v>1.26614319661122</v>
      </c>
    </row>
    <row r="1086" spans="2:10" x14ac:dyDescent="0.2">
      <c r="B1086" t="str">
        <f t="shared" si="16"/>
        <v>apartmentaveragebachelor_rateCentral Park/Metrotown</v>
      </c>
      <c r="C1086" t="s">
        <v>65</v>
      </c>
      <c r="D1086" t="s">
        <v>59</v>
      </c>
      <c r="E1086" t="s">
        <v>49</v>
      </c>
      <c r="F1086" t="s">
        <v>28</v>
      </c>
      <c r="G1086">
        <v>2010</v>
      </c>
      <c r="H1086">
        <v>911.5</v>
      </c>
      <c r="I1086">
        <v>967.9</v>
      </c>
      <c r="J1086">
        <v>0.94172951751213996</v>
      </c>
    </row>
    <row r="1087" spans="2:10" x14ac:dyDescent="0.2">
      <c r="B1087" t="str">
        <f t="shared" si="16"/>
        <v>apartmentaveragebachelor_rateSoutheast Burnaby</v>
      </c>
      <c r="C1087" t="s">
        <v>65</v>
      </c>
      <c r="D1087" t="s">
        <v>59</v>
      </c>
      <c r="E1087" t="s">
        <v>49</v>
      </c>
      <c r="F1087" t="s">
        <v>29</v>
      </c>
      <c r="G1087">
        <v>2010</v>
      </c>
      <c r="H1087">
        <v>734</v>
      </c>
      <c r="I1087">
        <v>967.9</v>
      </c>
      <c r="J1087">
        <v>0.75834280400867904</v>
      </c>
    </row>
    <row r="1088" spans="2:10" x14ac:dyDescent="0.2">
      <c r="B1088" t="str">
        <f t="shared" si="16"/>
        <v>apartmentaveragebachelor_rateNorth Burnaby</v>
      </c>
      <c r="C1088" t="s">
        <v>65</v>
      </c>
      <c r="D1088" t="s">
        <v>59</v>
      </c>
      <c r="E1088" t="s">
        <v>49</v>
      </c>
      <c r="F1088" t="s">
        <v>31</v>
      </c>
      <c r="G1088">
        <v>2010</v>
      </c>
      <c r="H1088">
        <v>803.4</v>
      </c>
      <c r="I1088">
        <v>967.9</v>
      </c>
      <c r="J1088">
        <v>0.83004442607707396</v>
      </c>
    </row>
    <row r="1089" spans="2:10" x14ac:dyDescent="0.2">
      <c r="B1089" t="str">
        <f t="shared" si="16"/>
        <v>apartmentaveragebachelor_rateNew Westminster</v>
      </c>
      <c r="C1089" t="s">
        <v>65</v>
      </c>
      <c r="D1089" t="s">
        <v>59</v>
      </c>
      <c r="E1089" t="s">
        <v>49</v>
      </c>
      <c r="F1089" t="s">
        <v>32</v>
      </c>
      <c r="G1089">
        <v>2010</v>
      </c>
      <c r="H1089">
        <v>769.6</v>
      </c>
      <c r="I1089">
        <v>967.9</v>
      </c>
      <c r="J1089">
        <v>0.79512346316768301</v>
      </c>
    </row>
    <row r="1090" spans="2:10" x14ac:dyDescent="0.2">
      <c r="B1090" t="str">
        <f t="shared" si="16"/>
        <v>apartmentaveragebachelor_rateNorth Vancouver CY</v>
      </c>
      <c r="C1090" t="s">
        <v>65</v>
      </c>
      <c r="D1090" t="s">
        <v>59</v>
      </c>
      <c r="E1090" t="s">
        <v>49</v>
      </c>
      <c r="F1090" t="s">
        <v>33</v>
      </c>
      <c r="G1090">
        <v>2010</v>
      </c>
      <c r="H1090">
        <v>1089.25</v>
      </c>
      <c r="I1090">
        <v>967.9</v>
      </c>
      <c r="J1090">
        <v>1.12537452216138</v>
      </c>
    </row>
    <row r="1091" spans="2:10" x14ac:dyDescent="0.2">
      <c r="B1091" t="str">
        <f t="shared" si="16"/>
        <v>apartmentaveragebachelor_rateNorth Vancouver DM</v>
      </c>
      <c r="C1091" t="s">
        <v>65</v>
      </c>
      <c r="D1091" t="s">
        <v>59</v>
      </c>
      <c r="E1091" t="s">
        <v>49</v>
      </c>
      <c r="F1091" t="s">
        <v>34</v>
      </c>
      <c r="G1091">
        <v>2010</v>
      </c>
      <c r="H1091">
        <v>989.2</v>
      </c>
      <c r="I1091">
        <v>967.9</v>
      </c>
      <c r="J1091">
        <v>1.0220064056204201</v>
      </c>
    </row>
    <row r="1092" spans="2:10" x14ac:dyDescent="0.2">
      <c r="B1092" t="str">
        <f t="shared" si="16"/>
        <v>apartmentaveragebachelor_rateWest Vancouver</v>
      </c>
      <c r="C1092" t="s">
        <v>65</v>
      </c>
      <c r="D1092" t="s">
        <v>59</v>
      </c>
      <c r="E1092" t="s">
        <v>49</v>
      </c>
      <c r="F1092" t="s">
        <v>35</v>
      </c>
      <c r="G1092">
        <v>2010</v>
      </c>
      <c r="H1092">
        <v>1096.8</v>
      </c>
      <c r="I1092">
        <v>967.9</v>
      </c>
      <c r="J1092">
        <v>1.1331749147639201</v>
      </c>
    </row>
    <row r="1093" spans="2:10" x14ac:dyDescent="0.2">
      <c r="B1093" t="str">
        <f t="shared" ref="B1093:B1156" si="17">C1093&amp;D1093&amp;E1093&amp;F1093</f>
        <v>apartmentaveragebachelor_rateRichmond</v>
      </c>
      <c r="C1093" t="s">
        <v>65</v>
      </c>
      <c r="D1093" t="s">
        <v>59</v>
      </c>
      <c r="E1093" t="s">
        <v>49</v>
      </c>
      <c r="F1093" t="s">
        <v>36</v>
      </c>
      <c r="G1093">
        <v>2010</v>
      </c>
      <c r="H1093">
        <v>867.1</v>
      </c>
      <c r="I1093">
        <v>967.9</v>
      </c>
      <c r="J1093">
        <v>0.89585701002169604</v>
      </c>
    </row>
    <row r="1094" spans="2:10" x14ac:dyDescent="0.2">
      <c r="B1094" t="str">
        <f t="shared" si="17"/>
        <v>apartmentaveragebachelor_rateDelta</v>
      </c>
      <c r="C1094" t="s">
        <v>65</v>
      </c>
      <c r="D1094" t="s">
        <v>59</v>
      </c>
      <c r="E1094" t="s">
        <v>49</v>
      </c>
      <c r="F1094" t="s">
        <v>37</v>
      </c>
      <c r="G1094">
        <v>2010</v>
      </c>
      <c r="H1094">
        <v>676.6</v>
      </c>
      <c r="I1094">
        <v>967.9</v>
      </c>
      <c r="J1094">
        <v>0.69903915693770002</v>
      </c>
    </row>
    <row r="1095" spans="2:10" x14ac:dyDescent="0.2">
      <c r="B1095" t="str">
        <f t="shared" si="17"/>
        <v>apartmentaveragebachelor_rateSurrey</v>
      </c>
      <c r="C1095" t="s">
        <v>65</v>
      </c>
      <c r="D1095" t="s">
        <v>59</v>
      </c>
      <c r="E1095" t="s">
        <v>49</v>
      </c>
      <c r="F1095" t="s">
        <v>38</v>
      </c>
      <c r="G1095">
        <v>2010</v>
      </c>
      <c r="H1095">
        <v>706.8</v>
      </c>
      <c r="I1095">
        <v>967.9</v>
      </c>
      <c r="J1095">
        <v>0.73024072734786605</v>
      </c>
    </row>
    <row r="1096" spans="2:10" x14ac:dyDescent="0.2">
      <c r="B1096" t="str">
        <f t="shared" si="17"/>
        <v>apartmentaveragebachelor_rateWhite Rock</v>
      </c>
      <c r="C1096" t="s">
        <v>65</v>
      </c>
      <c r="D1096" t="s">
        <v>59</v>
      </c>
      <c r="E1096" t="s">
        <v>49</v>
      </c>
      <c r="F1096" t="s">
        <v>39</v>
      </c>
      <c r="G1096">
        <v>2010</v>
      </c>
      <c r="H1096">
        <v>780.2</v>
      </c>
      <c r="I1096">
        <v>967.9</v>
      </c>
      <c r="J1096">
        <v>0.80607500774873397</v>
      </c>
    </row>
    <row r="1097" spans="2:10" x14ac:dyDescent="0.2">
      <c r="B1097" t="str">
        <f t="shared" si="17"/>
        <v>apartmentaveragebachelor_rateLangley City and Langley DM</v>
      </c>
      <c r="C1097" t="s">
        <v>65</v>
      </c>
      <c r="D1097" t="s">
        <v>59</v>
      </c>
      <c r="E1097" t="s">
        <v>49</v>
      </c>
      <c r="F1097" t="s">
        <v>40</v>
      </c>
      <c r="G1097">
        <v>2010</v>
      </c>
      <c r="H1097">
        <v>709.3</v>
      </c>
      <c r="I1097">
        <v>967.9</v>
      </c>
      <c r="J1097">
        <v>0.73282363880566204</v>
      </c>
    </row>
    <row r="1098" spans="2:10" x14ac:dyDescent="0.2">
      <c r="B1098" t="str">
        <f t="shared" si="17"/>
        <v>apartmentaveragebachelor_rateTri-Cities</v>
      </c>
      <c r="C1098" t="s">
        <v>65</v>
      </c>
      <c r="D1098" t="s">
        <v>59</v>
      </c>
      <c r="E1098" t="s">
        <v>49</v>
      </c>
      <c r="F1098" t="s">
        <v>41</v>
      </c>
      <c r="G1098">
        <v>2010</v>
      </c>
      <c r="H1098">
        <v>749.7</v>
      </c>
      <c r="I1098">
        <v>967.9</v>
      </c>
      <c r="J1098">
        <v>0.77456348796363295</v>
      </c>
    </row>
    <row r="1099" spans="2:10" x14ac:dyDescent="0.2">
      <c r="B1099" t="str">
        <f t="shared" si="17"/>
        <v>apartmentaveragebachelor_rateMaple Ridge/Pitt Meadows</v>
      </c>
      <c r="C1099" t="s">
        <v>65</v>
      </c>
      <c r="D1099" t="s">
        <v>59</v>
      </c>
      <c r="E1099" t="s">
        <v>49</v>
      </c>
      <c r="F1099" t="s">
        <v>42</v>
      </c>
      <c r="G1099">
        <v>2010</v>
      </c>
      <c r="H1099">
        <v>661.9</v>
      </c>
      <c r="I1099">
        <v>967.9</v>
      </c>
      <c r="J1099">
        <v>0.68385163756586398</v>
      </c>
    </row>
    <row r="1100" spans="2:10" x14ac:dyDescent="0.2">
      <c r="B1100" t="str">
        <f t="shared" si="17"/>
        <v>apartmentaveragebachelor_rateVancouver</v>
      </c>
      <c r="C1100" t="s">
        <v>65</v>
      </c>
      <c r="D1100" t="s">
        <v>59</v>
      </c>
      <c r="E1100" t="s">
        <v>49</v>
      </c>
      <c r="F1100" t="s">
        <v>43</v>
      </c>
      <c r="G1100">
        <v>2010</v>
      </c>
      <c r="H1100">
        <v>967.9</v>
      </c>
      <c r="I1100">
        <v>967.9</v>
      </c>
      <c r="J1100">
        <v>1</v>
      </c>
    </row>
    <row r="1101" spans="2:10" x14ac:dyDescent="0.2">
      <c r="B1101" t="str">
        <f t="shared" si="17"/>
        <v>apartmentaveragebachelor_rateNorth Vancouver City</v>
      </c>
      <c r="C1101" t="s">
        <v>65</v>
      </c>
      <c r="D1101" t="s">
        <v>59</v>
      </c>
      <c r="E1101" t="s">
        <v>49</v>
      </c>
      <c r="F1101" t="s">
        <v>60</v>
      </c>
      <c r="G1101">
        <v>2010</v>
      </c>
      <c r="H1101">
        <v>852.66666666666697</v>
      </c>
      <c r="I1101">
        <v>967.9</v>
      </c>
      <c r="J1101">
        <v>0.88094500120535901</v>
      </c>
    </row>
    <row r="1102" spans="2:10" x14ac:dyDescent="0.2">
      <c r="B1102" t="str">
        <f t="shared" si="17"/>
        <v>apartmentaverage1_bed_rateEnglish Bay</v>
      </c>
      <c r="C1102" t="s">
        <v>65</v>
      </c>
      <c r="D1102" t="s">
        <v>59</v>
      </c>
      <c r="E1102" t="s">
        <v>51</v>
      </c>
      <c r="F1102" t="s">
        <v>16</v>
      </c>
      <c r="G1102">
        <v>2010</v>
      </c>
      <c r="H1102">
        <v>1315.8</v>
      </c>
      <c r="I1102">
        <v>1107.9000000000001</v>
      </c>
      <c r="J1102">
        <v>1.1876523151909</v>
      </c>
    </row>
    <row r="1103" spans="2:10" x14ac:dyDescent="0.2">
      <c r="B1103" t="str">
        <f t="shared" si="17"/>
        <v>apartmentaverage1_bed_rateDowntown</v>
      </c>
      <c r="C1103" t="s">
        <v>65</v>
      </c>
      <c r="D1103" t="s">
        <v>59</v>
      </c>
      <c r="E1103" t="s">
        <v>51</v>
      </c>
      <c r="F1103" t="s">
        <v>17</v>
      </c>
      <c r="G1103">
        <v>2010</v>
      </c>
      <c r="H1103">
        <v>1359.5</v>
      </c>
      <c r="I1103">
        <v>1107.9000000000001</v>
      </c>
      <c r="J1103">
        <v>1.22709630833108</v>
      </c>
    </row>
    <row r="1104" spans="2:10" x14ac:dyDescent="0.2">
      <c r="B1104" t="str">
        <f t="shared" si="17"/>
        <v>apartmentaverage1_bed_rateSouth Granville/Oak</v>
      </c>
      <c r="C1104" t="s">
        <v>65</v>
      </c>
      <c r="D1104" t="s">
        <v>59</v>
      </c>
      <c r="E1104" t="s">
        <v>51</v>
      </c>
      <c r="F1104" t="s">
        <v>19</v>
      </c>
      <c r="G1104">
        <v>2010</v>
      </c>
      <c r="H1104">
        <v>1231.8</v>
      </c>
      <c r="I1104">
        <v>1107.9000000000001</v>
      </c>
      <c r="J1104">
        <v>1.1118331979420499</v>
      </c>
    </row>
    <row r="1105" spans="2:10" x14ac:dyDescent="0.2">
      <c r="B1105" t="str">
        <f t="shared" si="17"/>
        <v>apartmentaverage1_bed_rateKitsilano/Point Grey</v>
      </c>
      <c r="C1105" t="s">
        <v>65</v>
      </c>
      <c r="D1105" t="s">
        <v>59</v>
      </c>
      <c r="E1105" t="s">
        <v>51</v>
      </c>
      <c r="F1105" t="s">
        <v>20</v>
      </c>
      <c r="G1105">
        <v>2010</v>
      </c>
      <c r="H1105">
        <v>1243.8</v>
      </c>
      <c r="I1105">
        <v>1107.9000000000001</v>
      </c>
      <c r="J1105">
        <v>1.1226645004061699</v>
      </c>
    </row>
    <row r="1106" spans="2:10" x14ac:dyDescent="0.2">
      <c r="B1106" t="str">
        <f t="shared" si="17"/>
        <v>apartmentaverage1_bed_rateWestside/Kerrisdale</v>
      </c>
      <c r="C1106" t="s">
        <v>65</v>
      </c>
      <c r="D1106" t="s">
        <v>59</v>
      </c>
      <c r="E1106" t="s">
        <v>51</v>
      </c>
      <c r="F1106" t="s">
        <v>21</v>
      </c>
      <c r="G1106">
        <v>2010</v>
      </c>
      <c r="H1106">
        <v>1233.3</v>
      </c>
      <c r="I1106">
        <v>1107.9000000000001</v>
      </c>
      <c r="J1106">
        <v>1.1131871107500699</v>
      </c>
    </row>
    <row r="1107" spans="2:10" x14ac:dyDescent="0.2">
      <c r="B1107" t="str">
        <f t="shared" si="17"/>
        <v>apartmentaverage1_bed_rateMarpole</v>
      </c>
      <c r="C1107" t="s">
        <v>65</v>
      </c>
      <c r="D1107" t="s">
        <v>59</v>
      </c>
      <c r="E1107" t="s">
        <v>51</v>
      </c>
      <c r="F1107" t="s">
        <v>23</v>
      </c>
      <c r="G1107">
        <v>2010</v>
      </c>
      <c r="H1107">
        <v>919.9</v>
      </c>
      <c r="I1107">
        <v>1107.9000000000001</v>
      </c>
      <c r="J1107">
        <v>0.83030959472876598</v>
      </c>
    </row>
    <row r="1108" spans="2:10" x14ac:dyDescent="0.2">
      <c r="B1108" t="str">
        <f t="shared" si="17"/>
        <v>apartmentaverage1_bed_rateMount Pleasant/Renfrew Heights</v>
      </c>
      <c r="C1108" t="s">
        <v>65</v>
      </c>
      <c r="D1108" t="s">
        <v>59</v>
      </c>
      <c r="E1108" t="s">
        <v>51</v>
      </c>
      <c r="F1108" t="s">
        <v>24</v>
      </c>
      <c r="G1108">
        <v>2010</v>
      </c>
      <c r="H1108">
        <v>1054.2</v>
      </c>
      <c r="I1108">
        <v>1107.9000000000001</v>
      </c>
      <c r="J1108">
        <v>0.95152992147305704</v>
      </c>
    </row>
    <row r="1109" spans="2:10" x14ac:dyDescent="0.2">
      <c r="B1109" t="str">
        <f t="shared" si="17"/>
        <v>apartmentaverage1_bed_rateEast Hastings</v>
      </c>
      <c r="C1109" t="s">
        <v>65</v>
      </c>
      <c r="D1109" t="s">
        <v>59</v>
      </c>
      <c r="E1109" t="s">
        <v>51</v>
      </c>
      <c r="F1109" t="s">
        <v>25</v>
      </c>
      <c r="G1109">
        <v>2010</v>
      </c>
      <c r="H1109">
        <v>985.2</v>
      </c>
      <c r="I1109">
        <v>1107.9000000000001</v>
      </c>
      <c r="J1109">
        <v>0.889249932304359</v>
      </c>
    </row>
    <row r="1110" spans="2:10" x14ac:dyDescent="0.2">
      <c r="B1110" t="str">
        <f t="shared" si="17"/>
        <v>apartmentaverage1_bed_rateSoutheast Vancouver</v>
      </c>
      <c r="C1110" t="s">
        <v>65</v>
      </c>
      <c r="D1110" t="s">
        <v>59</v>
      </c>
      <c r="E1110" t="s">
        <v>51</v>
      </c>
      <c r="F1110" t="s">
        <v>26</v>
      </c>
      <c r="G1110">
        <v>2010</v>
      </c>
      <c r="H1110">
        <v>1047.8</v>
      </c>
      <c r="I1110">
        <v>1107.9000000000001</v>
      </c>
      <c r="J1110">
        <v>0.94575322682552598</v>
      </c>
    </row>
    <row r="1111" spans="2:10" x14ac:dyDescent="0.2">
      <c r="B1111" t="str">
        <f t="shared" si="17"/>
        <v>apartmentaverage1_bed_rateUniversity Endowment Lands</v>
      </c>
      <c r="C1111" t="s">
        <v>65</v>
      </c>
      <c r="D1111" t="s">
        <v>59</v>
      </c>
      <c r="E1111" t="s">
        <v>51</v>
      </c>
      <c r="F1111" t="s">
        <v>27</v>
      </c>
      <c r="G1111">
        <v>2010</v>
      </c>
      <c r="H1111">
        <v>1509.3</v>
      </c>
      <c r="I1111">
        <v>1107.9000000000001</v>
      </c>
      <c r="J1111">
        <v>1.3623070674248601</v>
      </c>
    </row>
    <row r="1112" spans="2:10" x14ac:dyDescent="0.2">
      <c r="B1112" t="str">
        <f t="shared" si="17"/>
        <v>apartmentaverage1_bed_rateCentral Park/Metrotown</v>
      </c>
      <c r="C1112" t="s">
        <v>65</v>
      </c>
      <c r="D1112" t="s">
        <v>59</v>
      </c>
      <c r="E1112" t="s">
        <v>51</v>
      </c>
      <c r="F1112" t="s">
        <v>28</v>
      </c>
      <c r="G1112">
        <v>2010</v>
      </c>
      <c r="H1112">
        <v>1005.5</v>
      </c>
      <c r="I1112">
        <v>1107.9000000000001</v>
      </c>
      <c r="J1112">
        <v>0.90757288563949801</v>
      </c>
    </row>
    <row r="1113" spans="2:10" x14ac:dyDescent="0.2">
      <c r="B1113" t="str">
        <f t="shared" si="17"/>
        <v>apartmentaverage1_bed_rateSoutheast Burnaby</v>
      </c>
      <c r="C1113" t="s">
        <v>65</v>
      </c>
      <c r="D1113" t="s">
        <v>59</v>
      </c>
      <c r="E1113" t="s">
        <v>51</v>
      </c>
      <c r="F1113" t="s">
        <v>29</v>
      </c>
      <c r="G1113">
        <v>2010</v>
      </c>
      <c r="H1113">
        <v>874.5</v>
      </c>
      <c r="I1113">
        <v>1107.9000000000001</v>
      </c>
      <c r="J1113">
        <v>0.78933116707284001</v>
      </c>
    </row>
    <row r="1114" spans="2:10" x14ac:dyDescent="0.2">
      <c r="B1114" t="str">
        <f t="shared" si="17"/>
        <v>apartmentaverage1_bed_rateNorth Burnaby</v>
      </c>
      <c r="C1114" t="s">
        <v>65</v>
      </c>
      <c r="D1114" t="s">
        <v>59</v>
      </c>
      <c r="E1114" t="s">
        <v>51</v>
      </c>
      <c r="F1114" t="s">
        <v>31</v>
      </c>
      <c r="G1114">
        <v>2010</v>
      </c>
      <c r="H1114">
        <v>1027.3</v>
      </c>
      <c r="I1114">
        <v>1107.9000000000001</v>
      </c>
      <c r="J1114">
        <v>0.92724975178265201</v>
      </c>
    </row>
    <row r="1115" spans="2:10" x14ac:dyDescent="0.2">
      <c r="B1115" t="str">
        <f t="shared" si="17"/>
        <v>apartmentaverage1_bed_rateNew Westminster</v>
      </c>
      <c r="C1115" t="s">
        <v>65</v>
      </c>
      <c r="D1115" t="s">
        <v>59</v>
      </c>
      <c r="E1115" t="s">
        <v>51</v>
      </c>
      <c r="F1115" t="s">
        <v>32</v>
      </c>
      <c r="G1115">
        <v>2010</v>
      </c>
      <c r="H1115">
        <v>909</v>
      </c>
      <c r="I1115">
        <v>1107.9000000000001</v>
      </c>
      <c r="J1115">
        <v>0.82047116165718903</v>
      </c>
    </row>
    <row r="1116" spans="2:10" x14ac:dyDescent="0.2">
      <c r="B1116" t="str">
        <f t="shared" si="17"/>
        <v>apartmentaverage1_bed_rateNorth Vancouver CY</v>
      </c>
      <c r="C1116" t="s">
        <v>65</v>
      </c>
      <c r="D1116" t="s">
        <v>59</v>
      </c>
      <c r="E1116" t="s">
        <v>51</v>
      </c>
      <c r="F1116" t="s">
        <v>33</v>
      </c>
      <c r="G1116">
        <v>2010</v>
      </c>
      <c r="H1116">
        <v>1277.75</v>
      </c>
      <c r="I1116">
        <v>1107.9000000000001</v>
      </c>
      <c r="J1116">
        <v>1.15330806029425</v>
      </c>
    </row>
    <row r="1117" spans="2:10" x14ac:dyDescent="0.2">
      <c r="B1117" t="str">
        <f t="shared" si="17"/>
        <v>apartmentaverage1_bed_rateNorth Vancouver DM</v>
      </c>
      <c r="C1117" t="s">
        <v>65</v>
      </c>
      <c r="D1117" t="s">
        <v>59</v>
      </c>
      <c r="E1117" t="s">
        <v>51</v>
      </c>
      <c r="F1117" t="s">
        <v>34</v>
      </c>
      <c r="G1117">
        <v>2010</v>
      </c>
      <c r="H1117">
        <v>1180.4000000000001</v>
      </c>
      <c r="I1117">
        <v>1107.9000000000001</v>
      </c>
      <c r="J1117">
        <v>1.06543911905407</v>
      </c>
    </row>
    <row r="1118" spans="2:10" x14ac:dyDescent="0.2">
      <c r="B1118" t="str">
        <f t="shared" si="17"/>
        <v>apartmentaverage1_bed_rateWest Vancouver</v>
      </c>
      <c r="C1118" t="s">
        <v>65</v>
      </c>
      <c r="D1118" t="s">
        <v>59</v>
      </c>
      <c r="E1118" t="s">
        <v>51</v>
      </c>
      <c r="F1118" t="s">
        <v>35</v>
      </c>
      <c r="G1118">
        <v>2010</v>
      </c>
      <c r="H1118">
        <v>1411.9</v>
      </c>
      <c r="I1118">
        <v>1107.9000000000001</v>
      </c>
      <c r="J1118">
        <v>1.27439299575774</v>
      </c>
    </row>
    <row r="1119" spans="2:10" x14ac:dyDescent="0.2">
      <c r="B1119" t="str">
        <f t="shared" si="17"/>
        <v>apartmentaverage1_bed_rateRichmond</v>
      </c>
      <c r="C1119" t="s">
        <v>65</v>
      </c>
      <c r="D1119" t="s">
        <v>59</v>
      </c>
      <c r="E1119" t="s">
        <v>51</v>
      </c>
      <c r="F1119" t="s">
        <v>36</v>
      </c>
      <c r="G1119">
        <v>2010</v>
      </c>
      <c r="H1119">
        <v>1045.7</v>
      </c>
      <c r="I1119">
        <v>1107.9000000000001</v>
      </c>
      <c r="J1119">
        <v>0.94385774889430496</v>
      </c>
    </row>
    <row r="1120" spans="2:10" x14ac:dyDescent="0.2">
      <c r="B1120" t="str">
        <f t="shared" si="17"/>
        <v>apartmentaverage1_bed_rateDelta</v>
      </c>
      <c r="C1120" t="s">
        <v>65</v>
      </c>
      <c r="D1120" t="s">
        <v>59</v>
      </c>
      <c r="E1120" t="s">
        <v>51</v>
      </c>
      <c r="F1120" t="s">
        <v>37</v>
      </c>
      <c r="G1120">
        <v>2010</v>
      </c>
      <c r="H1120">
        <v>831.2</v>
      </c>
      <c r="I1120">
        <v>1107.9000000000001</v>
      </c>
      <c r="J1120">
        <v>0.75024821734813596</v>
      </c>
    </row>
    <row r="1121" spans="2:10" x14ac:dyDescent="0.2">
      <c r="B1121" t="str">
        <f t="shared" si="17"/>
        <v>apartmentaverage1_bed_rateSurrey</v>
      </c>
      <c r="C1121" t="s">
        <v>65</v>
      </c>
      <c r="D1121" t="s">
        <v>59</v>
      </c>
      <c r="E1121" t="s">
        <v>51</v>
      </c>
      <c r="F1121" t="s">
        <v>38</v>
      </c>
      <c r="G1121">
        <v>2010</v>
      </c>
      <c r="H1121">
        <v>821.1</v>
      </c>
      <c r="I1121">
        <v>1107.9000000000001</v>
      </c>
      <c r="J1121">
        <v>0.74113187110750101</v>
      </c>
    </row>
    <row r="1122" spans="2:10" x14ac:dyDescent="0.2">
      <c r="B1122" t="str">
        <f t="shared" si="17"/>
        <v>apartmentaverage1_bed_rateWhite Rock</v>
      </c>
      <c r="C1122" t="s">
        <v>65</v>
      </c>
      <c r="D1122" t="s">
        <v>59</v>
      </c>
      <c r="E1122" t="s">
        <v>51</v>
      </c>
      <c r="F1122" t="s">
        <v>39</v>
      </c>
      <c r="G1122">
        <v>2010</v>
      </c>
      <c r="H1122">
        <v>894.4</v>
      </c>
      <c r="I1122">
        <v>1107.9000000000001</v>
      </c>
      <c r="J1122">
        <v>0.80729307699250796</v>
      </c>
    </row>
    <row r="1123" spans="2:10" x14ac:dyDescent="0.2">
      <c r="B1123" t="str">
        <f t="shared" si="17"/>
        <v>apartmentaverage1_bed_rateLangley City and Langley DM</v>
      </c>
      <c r="C1123" t="s">
        <v>65</v>
      </c>
      <c r="D1123" t="s">
        <v>59</v>
      </c>
      <c r="E1123" t="s">
        <v>51</v>
      </c>
      <c r="F1123" t="s">
        <v>40</v>
      </c>
      <c r="G1123">
        <v>2010</v>
      </c>
      <c r="H1123">
        <v>876.1</v>
      </c>
      <c r="I1123">
        <v>1107.9000000000001</v>
      </c>
      <c r="J1123">
        <v>0.790775340734723</v>
      </c>
    </row>
    <row r="1124" spans="2:10" x14ac:dyDescent="0.2">
      <c r="B1124" t="str">
        <f t="shared" si="17"/>
        <v>apartmentaverage1_bed_rateTri-Cities</v>
      </c>
      <c r="C1124" t="s">
        <v>65</v>
      </c>
      <c r="D1124" t="s">
        <v>59</v>
      </c>
      <c r="E1124" t="s">
        <v>51</v>
      </c>
      <c r="F1124" t="s">
        <v>41</v>
      </c>
      <c r="G1124">
        <v>2010</v>
      </c>
      <c r="H1124">
        <v>898.9</v>
      </c>
      <c r="I1124">
        <v>1107.9000000000001</v>
      </c>
      <c r="J1124">
        <v>0.81135481541655396</v>
      </c>
    </row>
    <row r="1125" spans="2:10" x14ac:dyDescent="0.2">
      <c r="B1125" t="str">
        <f t="shared" si="17"/>
        <v>apartmentaverage1_bed_rateMaple Ridge/Pitt Meadows</v>
      </c>
      <c r="C1125" t="s">
        <v>65</v>
      </c>
      <c r="D1125" t="s">
        <v>59</v>
      </c>
      <c r="E1125" t="s">
        <v>51</v>
      </c>
      <c r="F1125" t="s">
        <v>42</v>
      </c>
      <c r="G1125">
        <v>2010</v>
      </c>
      <c r="H1125">
        <v>768.5</v>
      </c>
      <c r="I1125">
        <v>1107.9000000000001</v>
      </c>
      <c r="J1125">
        <v>0.69365466197310199</v>
      </c>
    </row>
    <row r="1126" spans="2:10" x14ac:dyDescent="0.2">
      <c r="B1126" t="str">
        <f t="shared" si="17"/>
        <v>apartmentaverage1_bed_rateVancouver</v>
      </c>
      <c r="C1126" t="s">
        <v>65</v>
      </c>
      <c r="D1126" t="s">
        <v>59</v>
      </c>
      <c r="E1126" t="s">
        <v>51</v>
      </c>
      <c r="F1126" t="s">
        <v>43</v>
      </c>
      <c r="G1126">
        <v>2010</v>
      </c>
      <c r="H1126">
        <v>1107.9000000000001</v>
      </c>
      <c r="I1126">
        <v>1107.9000000000001</v>
      </c>
      <c r="J1126">
        <v>1</v>
      </c>
    </row>
    <row r="1127" spans="2:10" x14ac:dyDescent="0.2">
      <c r="B1127" t="str">
        <f t="shared" si="17"/>
        <v>apartmentaverage1_bed_rateNorth Vancouver City</v>
      </c>
      <c r="C1127" t="s">
        <v>65</v>
      </c>
      <c r="D1127" t="s">
        <v>59</v>
      </c>
      <c r="E1127" t="s">
        <v>51</v>
      </c>
      <c r="F1127" t="s">
        <v>60</v>
      </c>
      <c r="G1127">
        <v>2010</v>
      </c>
      <c r="H1127">
        <v>989.33333333333303</v>
      </c>
      <c r="I1127">
        <v>1107.9000000000001</v>
      </c>
      <c r="J1127">
        <v>0.89298071426422299</v>
      </c>
    </row>
    <row r="1128" spans="2:10" x14ac:dyDescent="0.2">
      <c r="B1128" t="str">
        <f t="shared" si="17"/>
        <v>apartmentaverage2_bed_rateWest End/Stanley Park</v>
      </c>
      <c r="C1128" t="s">
        <v>65</v>
      </c>
      <c r="D1128" t="s">
        <v>59</v>
      </c>
      <c r="E1128" t="s">
        <v>53</v>
      </c>
      <c r="F1128" t="s">
        <v>12</v>
      </c>
      <c r="G1128">
        <v>2010</v>
      </c>
      <c r="H1128">
        <v>1971.3</v>
      </c>
      <c r="I1128">
        <v>1405.2</v>
      </c>
      <c r="J1128">
        <v>1.4028608027327101</v>
      </c>
    </row>
    <row r="1129" spans="2:10" x14ac:dyDescent="0.2">
      <c r="B1129" t="str">
        <f t="shared" si="17"/>
        <v>apartmentaverage2_bed_rateEnglish Bay</v>
      </c>
      <c r="C1129" t="s">
        <v>65</v>
      </c>
      <c r="D1129" t="s">
        <v>59</v>
      </c>
      <c r="E1129" t="s">
        <v>53</v>
      </c>
      <c r="F1129" t="s">
        <v>16</v>
      </c>
      <c r="G1129">
        <v>2010</v>
      </c>
      <c r="H1129">
        <v>1917.6</v>
      </c>
      <c r="I1129">
        <v>1405.2</v>
      </c>
      <c r="J1129">
        <v>1.3646456020495299</v>
      </c>
    </row>
    <row r="1130" spans="2:10" x14ac:dyDescent="0.2">
      <c r="B1130" t="str">
        <f t="shared" si="17"/>
        <v>apartmentaverage2_bed_rateDowntown</v>
      </c>
      <c r="C1130" t="s">
        <v>65</v>
      </c>
      <c r="D1130" t="s">
        <v>59</v>
      </c>
      <c r="E1130" t="s">
        <v>53</v>
      </c>
      <c r="F1130" t="s">
        <v>17</v>
      </c>
      <c r="G1130">
        <v>2010</v>
      </c>
      <c r="H1130">
        <v>2054.9</v>
      </c>
      <c r="I1130">
        <v>1405.2</v>
      </c>
      <c r="J1130">
        <v>1.4623541132934801</v>
      </c>
    </row>
    <row r="1131" spans="2:10" x14ac:dyDescent="0.2">
      <c r="B1131" t="str">
        <f t="shared" si="17"/>
        <v>apartmentaverage2_bed_rateSouth Granville/Oak</v>
      </c>
      <c r="C1131" t="s">
        <v>65</v>
      </c>
      <c r="D1131" t="s">
        <v>59</v>
      </c>
      <c r="E1131" t="s">
        <v>53</v>
      </c>
      <c r="F1131" t="s">
        <v>19</v>
      </c>
      <c r="G1131">
        <v>2010</v>
      </c>
      <c r="H1131">
        <v>1714.8</v>
      </c>
      <c r="I1131">
        <v>1405.2</v>
      </c>
      <c r="J1131">
        <v>1.2203245089667001</v>
      </c>
    </row>
    <row r="1132" spans="2:10" x14ac:dyDescent="0.2">
      <c r="B1132" t="str">
        <f t="shared" si="17"/>
        <v>apartmentaverage2_bed_rateKitsilano/Point Grey</v>
      </c>
      <c r="C1132" t="s">
        <v>65</v>
      </c>
      <c r="D1132" t="s">
        <v>59</v>
      </c>
      <c r="E1132" t="s">
        <v>53</v>
      </c>
      <c r="F1132" t="s">
        <v>20</v>
      </c>
      <c r="G1132">
        <v>2010</v>
      </c>
      <c r="H1132">
        <v>1753.7</v>
      </c>
      <c r="I1132">
        <v>1405.2</v>
      </c>
      <c r="J1132">
        <v>1.2480074010816999</v>
      </c>
    </row>
    <row r="1133" spans="2:10" x14ac:dyDescent="0.2">
      <c r="B1133" t="str">
        <f t="shared" si="17"/>
        <v>apartmentaverage2_bed_rateWestside/Kerrisdale</v>
      </c>
      <c r="C1133" t="s">
        <v>65</v>
      </c>
      <c r="D1133" t="s">
        <v>59</v>
      </c>
      <c r="E1133" t="s">
        <v>53</v>
      </c>
      <c r="F1133" t="s">
        <v>21</v>
      </c>
      <c r="G1133">
        <v>2010</v>
      </c>
      <c r="H1133">
        <v>1884.5</v>
      </c>
      <c r="I1133">
        <v>1405.2</v>
      </c>
      <c r="J1133">
        <v>1.3410902362653001</v>
      </c>
    </row>
    <row r="1134" spans="2:10" x14ac:dyDescent="0.2">
      <c r="B1134" t="str">
        <f t="shared" si="17"/>
        <v>apartmentaverage2_bed_rateMarpole</v>
      </c>
      <c r="C1134" t="s">
        <v>65</v>
      </c>
      <c r="D1134" t="s">
        <v>59</v>
      </c>
      <c r="E1134" t="s">
        <v>53</v>
      </c>
      <c r="F1134" t="s">
        <v>23</v>
      </c>
      <c r="G1134">
        <v>2010</v>
      </c>
      <c r="H1134">
        <v>1196.5</v>
      </c>
      <c r="I1134">
        <v>1405.2</v>
      </c>
      <c r="J1134">
        <v>0.85148021633931104</v>
      </c>
    </row>
    <row r="1135" spans="2:10" x14ac:dyDescent="0.2">
      <c r="B1135" t="str">
        <f t="shared" si="17"/>
        <v>apartmentaverage2_bed_rateMount Pleasant/Renfrew Heights</v>
      </c>
      <c r="C1135" t="s">
        <v>65</v>
      </c>
      <c r="D1135" t="s">
        <v>59</v>
      </c>
      <c r="E1135" t="s">
        <v>53</v>
      </c>
      <c r="F1135" t="s">
        <v>24</v>
      </c>
      <c r="G1135">
        <v>2010</v>
      </c>
      <c r="H1135">
        <v>1404.6</v>
      </c>
      <c r="I1135">
        <v>1405.2</v>
      </c>
      <c r="J1135">
        <v>0.99957301451750602</v>
      </c>
    </row>
    <row r="1136" spans="2:10" x14ac:dyDescent="0.2">
      <c r="B1136" t="str">
        <f t="shared" si="17"/>
        <v>apartmentaverage2_bed_rateEast Hastings</v>
      </c>
      <c r="C1136" t="s">
        <v>65</v>
      </c>
      <c r="D1136" t="s">
        <v>59</v>
      </c>
      <c r="E1136" t="s">
        <v>53</v>
      </c>
      <c r="F1136" t="s">
        <v>25</v>
      </c>
      <c r="G1136">
        <v>2010</v>
      </c>
      <c r="H1136">
        <v>1314.6</v>
      </c>
      <c r="I1136">
        <v>1405.2</v>
      </c>
      <c r="J1136">
        <v>0.93552519214346697</v>
      </c>
    </row>
    <row r="1137" spans="2:10" x14ac:dyDescent="0.2">
      <c r="B1137" t="str">
        <f t="shared" si="17"/>
        <v>apartmentaverage2_bed_rateSoutheast Vancouver</v>
      </c>
      <c r="C1137" t="s">
        <v>65</v>
      </c>
      <c r="D1137" t="s">
        <v>59</v>
      </c>
      <c r="E1137" t="s">
        <v>53</v>
      </c>
      <c r="F1137" t="s">
        <v>26</v>
      </c>
      <c r="G1137">
        <v>2010</v>
      </c>
      <c r="H1137">
        <v>1401.7</v>
      </c>
      <c r="I1137">
        <v>1405.2</v>
      </c>
      <c r="J1137">
        <v>0.99750925135212098</v>
      </c>
    </row>
    <row r="1138" spans="2:10" x14ac:dyDescent="0.2">
      <c r="B1138" t="str">
        <f t="shared" si="17"/>
        <v>apartmentaverage2_bed_rateUniversity Endowment Lands</v>
      </c>
      <c r="C1138" t="s">
        <v>65</v>
      </c>
      <c r="D1138" t="s">
        <v>59</v>
      </c>
      <c r="E1138" t="s">
        <v>53</v>
      </c>
      <c r="F1138" t="s">
        <v>27</v>
      </c>
      <c r="G1138">
        <v>2010</v>
      </c>
      <c r="H1138">
        <v>2011</v>
      </c>
      <c r="I1138">
        <v>1405.2</v>
      </c>
      <c r="J1138">
        <v>1.43111300882437</v>
      </c>
    </row>
    <row r="1139" spans="2:10" x14ac:dyDescent="0.2">
      <c r="B1139" t="str">
        <f t="shared" si="17"/>
        <v>apartmentaverage2_bed_rateCentral Park/Metrotown</v>
      </c>
      <c r="C1139" t="s">
        <v>65</v>
      </c>
      <c r="D1139" t="s">
        <v>59</v>
      </c>
      <c r="E1139" t="s">
        <v>53</v>
      </c>
      <c r="F1139" t="s">
        <v>28</v>
      </c>
      <c r="G1139">
        <v>2010</v>
      </c>
      <c r="H1139">
        <v>1293.5999999999999</v>
      </c>
      <c r="I1139">
        <v>1405.2</v>
      </c>
      <c r="J1139">
        <v>0.92058070025619099</v>
      </c>
    </row>
    <row r="1140" spans="2:10" x14ac:dyDescent="0.2">
      <c r="B1140" t="str">
        <f t="shared" si="17"/>
        <v>apartmentaverage2_bed_rateSoutheast Burnaby</v>
      </c>
      <c r="C1140" t="s">
        <v>65</v>
      </c>
      <c r="D1140" t="s">
        <v>59</v>
      </c>
      <c r="E1140" t="s">
        <v>53</v>
      </c>
      <c r="F1140" t="s">
        <v>29</v>
      </c>
      <c r="G1140">
        <v>2010</v>
      </c>
      <c r="H1140">
        <v>1080</v>
      </c>
      <c r="I1140">
        <v>1405.2</v>
      </c>
      <c r="J1140">
        <v>0.76857386848847098</v>
      </c>
    </row>
    <row r="1141" spans="2:10" x14ac:dyDescent="0.2">
      <c r="B1141" t="str">
        <f t="shared" si="17"/>
        <v>apartmentaverage2_bed_rateNorth Burnaby</v>
      </c>
      <c r="C1141" t="s">
        <v>65</v>
      </c>
      <c r="D1141" t="s">
        <v>59</v>
      </c>
      <c r="E1141" t="s">
        <v>53</v>
      </c>
      <c r="F1141" t="s">
        <v>31</v>
      </c>
      <c r="G1141">
        <v>2010</v>
      </c>
      <c r="H1141">
        <v>1311.8</v>
      </c>
      <c r="I1141">
        <v>1405.2</v>
      </c>
      <c r="J1141">
        <v>0.93353259322516402</v>
      </c>
    </row>
    <row r="1142" spans="2:10" x14ac:dyDescent="0.2">
      <c r="B1142" t="str">
        <f t="shared" si="17"/>
        <v>apartmentaverage2_bed_rateNew Westminster</v>
      </c>
      <c r="C1142" t="s">
        <v>65</v>
      </c>
      <c r="D1142" t="s">
        <v>59</v>
      </c>
      <c r="E1142" t="s">
        <v>53</v>
      </c>
      <c r="F1142" t="s">
        <v>32</v>
      </c>
      <c r="G1142">
        <v>2010</v>
      </c>
      <c r="H1142">
        <v>1212</v>
      </c>
      <c r="I1142">
        <v>1405.2</v>
      </c>
      <c r="J1142">
        <v>0.86251067463706199</v>
      </c>
    </row>
    <row r="1143" spans="2:10" x14ac:dyDescent="0.2">
      <c r="B1143" t="str">
        <f t="shared" si="17"/>
        <v>apartmentaverage2_bed_rateNorth Vancouver CY</v>
      </c>
      <c r="C1143" t="s">
        <v>65</v>
      </c>
      <c r="D1143" t="s">
        <v>59</v>
      </c>
      <c r="E1143" t="s">
        <v>53</v>
      </c>
      <c r="F1143" t="s">
        <v>33</v>
      </c>
      <c r="G1143">
        <v>2010</v>
      </c>
      <c r="H1143">
        <v>1590.5</v>
      </c>
      <c r="I1143">
        <v>1405.2</v>
      </c>
      <c r="J1143">
        <v>1.13186734984344</v>
      </c>
    </row>
    <row r="1144" spans="2:10" x14ac:dyDescent="0.2">
      <c r="B1144" t="str">
        <f t="shared" si="17"/>
        <v>apartmentaverage2_bed_rateNorth Vancouver DM</v>
      </c>
      <c r="C1144" t="s">
        <v>65</v>
      </c>
      <c r="D1144" t="s">
        <v>59</v>
      </c>
      <c r="E1144" t="s">
        <v>53</v>
      </c>
      <c r="F1144" t="s">
        <v>34</v>
      </c>
      <c r="G1144">
        <v>2010</v>
      </c>
      <c r="H1144">
        <v>1502.4</v>
      </c>
      <c r="I1144">
        <v>1405.2</v>
      </c>
      <c r="J1144">
        <v>1.0691716481639599</v>
      </c>
    </row>
    <row r="1145" spans="2:10" x14ac:dyDescent="0.2">
      <c r="B1145" t="str">
        <f t="shared" si="17"/>
        <v>apartmentaverage2_bed_rateWest Vancouver</v>
      </c>
      <c r="C1145" t="s">
        <v>65</v>
      </c>
      <c r="D1145" t="s">
        <v>59</v>
      </c>
      <c r="E1145" t="s">
        <v>53</v>
      </c>
      <c r="F1145" t="s">
        <v>35</v>
      </c>
      <c r="G1145">
        <v>2010</v>
      </c>
      <c r="H1145">
        <v>2177.4</v>
      </c>
      <c r="I1145">
        <v>1405.2</v>
      </c>
      <c r="J1145">
        <v>1.5495303159692599</v>
      </c>
    </row>
    <row r="1146" spans="2:10" x14ac:dyDescent="0.2">
      <c r="B1146" t="str">
        <f t="shared" si="17"/>
        <v>apartmentaverage2_bed_rateRichmond</v>
      </c>
      <c r="C1146" t="s">
        <v>65</v>
      </c>
      <c r="D1146" t="s">
        <v>59</v>
      </c>
      <c r="E1146" t="s">
        <v>53</v>
      </c>
      <c r="F1146" t="s">
        <v>36</v>
      </c>
      <c r="G1146">
        <v>2010</v>
      </c>
      <c r="H1146">
        <v>1271.5999999999999</v>
      </c>
      <c r="I1146">
        <v>1405.2</v>
      </c>
      <c r="J1146">
        <v>0.904924565898093</v>
      </c>
    </row>
    <row r="1147" spans="2:10" x14ac:dyDescent="0.2">
      <c r="B1147" t="str">
        <f t="shared" si="17"/>
        <v>apartmentaverage2_bed_rateDelta</v>
      </c>
      <c r="C1147" t="s">
        <v>65</v>
      </c>
      <c r="D1147" t="s">
        <v>59</v>
      </c>
      <c r="E1147" t="s">
        <v>53</v>
      </c>
      <c r="F1147" t="s">
        <v>37</v>
      </c>
      <c r="G1147">
        <v>2010</v>
      </c>
      <c r="H1147">
        <v>1070.5999999999999</v>
      </c>
      <c r="I1147">
        <v>1405.2</v>
      </c>
      <c r="J1147">
        <v>0.76188442926273803</v>
      </c>
    </row>
    <row r="1148" spans="2:10" x14ac:dyDescent="0.2">
      <c r="B1148" t="str">
        <f t="shared" si="17"/>
        <v>apartmentaverage2_bed_rateSurrey</v>
      </c>
      <c r="C1148" t="s">
        <v>65</v>
      </c>
      <c r="D1148" t="s">
        <v>59</v>
      </c>
      <c r="E1148" t="s">
        <v>53</v>
      </c>
      <c r="F1148" t="s">
        <v>38</v>
      </c>
      <c r="G1148">
        <v>2010</v>
      </c>
      <c r="H1148">
        <v>991.2</v>
      </c>
      <c r="I1148">
        <v>1405.2</v>
      </c>
      <c r="J1148">
        <v>0.705380017079419</v>
      </c>
    </row>
    <row r="1149" spans="2:10" x14ac:dyDescent="0.2">
      <c r="B1149" t="str">
        <f t="shared" si="17"/>
        <v>apartmentaverage2_bed_rateWhite Rock</v>
      </c>
      <c r="C1149" t="s">
        <v>65</v>
      </c>
      <c r="D1149" t="s">
        <v>59</v>
      </c>
      <c r="E1149" t="s">
        <v>53</v>
      </c>
      <c r="F1149" t="s">
        <v>39</v>
      </c>
      <c r="G1149">
        <v>2010</v>
      </c>
      <c r="H1149">
        <v>1123.9000000000001</v>
      </c>
      <c r="I1149">
        <v>1405.2</v>
      </c>
      <c r="J1149">
        <v>0.79981497295758597</v>
      </c>
    </row>
    <row r="1150" spans="2:10" x14ac:dyDescent="0.2">
      <c r="B1150" t="str">
        <f t="shared" si="17"/>
        <v>apartmentaverage2_bed_rateLangley City and Langley DM</v>
      </c>
      <c r="C1150" t="s">
        <v>65</v>
      </c>
      <c r="D1150" t="s">
        <v>59</v>
      </c>
      <c r="E1150" t="s">
        <v>53</v>
      </c>
      <c r="F1150" t="s">
        <v>40</v>
      </c>
      <c r="G1150">
        <v>2010</v>
      </c>
      <c r="H1150">
        <v>1106.0999999999999</v>
      </c>
      <c r="I1150">
        <v>1405.2</v>
      </c>
      <c r="J1150">
        <v>0.78714773697694296</v>
      </c>
    </row>
    <row r="1151" spans="2:10" x14ac:dyDescent="0.2">
      <c r="B1151" t="str">
        <f t="shared" si="17"/>
        <v>apartmentaverage2_bed_rateTri-Cities</v>
      </c>
      <c r="C1151" t="s">
        <v>65</v>
      </c>
      <c r="D1151" t="s">
        <v>59</v>
      </c>
      <c r="E1151" t="s">
        <v>53</v>
      </c>
      <c r="F1151" t="s">
        <v>41</v>
      </c>
      <c r="G1151">
        <v>2010</v>
      </c>
      <c r="H1151">
        <v>1122.5999999999999</v>
      </c>
      <c r="I1151">
        <v>1405.2</v>
      </c>
      <c r="J1151">
        <v>0.79888983774551703</v>
      </c>
    </row>
    <row r="1152" spans="2:10" x14ac:dyDescent="0.2">
      <c r="B1152" t="str">
        <f t="shared" si="17"/>
        <v>apartmentaverage2_bed_rateMaple Ridge/Pitt Meadows</v>
      </c>
      <c r="C1152" t="s">
        <v>65</v>
      </c>
      <c r="D1152" t="s">
        <v>59</v>
      </c>
      <c r="E1152" t="s">
        <v>53</v>
      </c>
      <c r="F1152" t="s">
        <v>42</v>
      </c>
      <c r="G1152">
        <v>2010</v>
      </c>
      <c r="H1152">
        <v>973.6</v>
      </c>
      <c r="I1152">
        <v>1405.2</v>
      </c>
      <c r="J1152">
        <v>0.69285510959294005</v>
      </c>
    </row>
    <row r="1153" spans="2:10" x14ac:dyDescent="0.2">
      <c r="B1153" t="str">
        <f t="shared" si="17"/>
        <v>apartmentaverage2_bed_rateVancouver</v>
      </c>
      <c r="C1153" t="s">
        <v>65</v>
      </c>
      <c r="D1153" t="s">
        <v>59</v>
      </c>
      <c r="E1153" t="s">
        <v>53</v>
      </c>
      <c r="F1153" t="s">
        <v>43</v>
      </c>
      <c r="G1153">
        <v>2010</v>
      </c>
      <c r="H1153">
        <v>1405.2</v>
      </c>
      <c r="I1153">
        <v>1405.2</v>
      </c>
      <c r="J1153">
        <v>1</v>
      </c>
    </row>
    <row r="1154" spans="2:10" x14ac:dyDescent="0.2">
      <c r="B1154" t="str">
        <f t="shared" si="17"/>
        <v>apartmentaverage2_bed_rateNorth Vancouver City</v>
      </c>
      <c r="C1154" t="s">
        <v>65</v>
      </c>
      <c r="D1154" t="s">
        <v>59</v>
      </c>
      <c r="E1154" t="s">
        <v>53</v>
      </c>
      <c r="F1154" t="s">
        <v>60</v>
      </c>
      <c r="G1154">
        <v>2010</v>
      </c>
      <c r="H1154">
        <v>1237</v>
      </c>
      <c r="I1154">
        <v>1405.2</v>
      </c>
      <c r="J1154">
        <v>0.88030173640762899</v>
      </c>
    </row>
    <row r="1155" spans="2:10" x14ac:dyDescent="0.2">
      <c r="B1155" t="str">
        <f t="shared" si="17"/>
        <v>apartmentaverage3+_bed_rateWest End/Stanley Park</v>
      </c>
      <c r="C1155" t="s">
        <v>65</v>
      </c>
      <c r="D1155" t="s">
        <v>59</v>
      </c>
      <c r="E1155" t="s">
        <v>55</v>
      </c>
      <c r="F1155" t="s">
        <v>12</v>
      </c>
      <c r="G1155">
        <v>2010</v>
      </c>
      <c r="H1155">
        <v>3070.9</v>
      </c>
      <c r="I1155">
        <v>1643.4</v>
      </c>
      <c r="J1155">
        <v>1.8686260192284301</v>
      </c>
    </row>
    <row r="1156" spans="2:10" x14ac:dyDescent="0.2">
      <c r="B1156" t="str">
        <f t="shared" si="17"/>
        <v>apartmentaverage3+_bed_rateEnglish Bay</v>
      </c>
      <c r="C1156" t="s">
        <v>65</v>
      </c>
      <c r="D1156" t="s">
        <v>59</v>
      </c>
      <c r="E1156" t="s">
        <v>55</v>
      </c>
      <c r="F1156" t="s">
        <v>16</v>
      </c>
      <c r="G1156">
        <v>2010</v>
      </c>
      <c r="H1156">
        <v>2681.25</v>
      </c>
      <c r="I1156">
        <v>1643.4</v>
      </c>
      <c r="J1156">
        <v>1.6315261044176701</v>
      </c>
    </row>
    <row r="1157" spans="2:10" x14ac:dyDescent="0.2">
      <c r="B1157" t="str">
        <f t="shared" ref="B1157:B1220" si="18">C1157&amp;D1157&amp;E1157&amp;F1157</f>
        <v>apartmentaverage3+_bed_rateDowntown</v>
      </c>
      <c r="C1157" t="s">
        <v>65</v>
      </c>
      <c r="D1157" t="s">
        <v>59</v>
      </c>
      <c r="E1157" t="s">
        <v>55</v>
      </c>
      <c r="F1157" t="s">
        <v>17</v>
      </c>
      <c r="G1157">
        <v>2010</v>
      </c>
      <c r="H1157">
        <v>2855.8888888888901</v>
      </c>
      <c r="I1157">
        <v>1643.4</v>
      </c>
      <c r="J1157">
        <v>1.73779292253188</v>
      </c>
    </row>
    <row r="1158" spans="2:10" x14ac:dyDescent="0.2">
      <c r="B1158" t="str">
        <f t="shared" si="18"/>
        <v>apartmentaverage3+_bed_rateSouth Granville/Oak</v>
      </c>
      <c r="C1158" t="s">
        <v>65</v>
      </c>
      <c r="D1158" t="s">
        <v>59</v>
      </c>
      <c r="E1158" t="s">
        <v>55</v>
      </c>
      <c r="F1158" t="s">
        <v>19</v>
      </c>
      <c r="G1158">
        <v>2010</v>
      </c>
      <c r="H1158">
        <v>2128.3000000000002</v>
      </c>
      <c r="I1158">
        <v>1643.4</v>
      </c>
      <c r="J1158">
        <v>1.29505902397469</v>
      </c>
    </row>
    <row r="1159" spans="2:10" x14ac:dyDescent="0.2">
      <c r="B1159" t="str">
        <f t="shared" si="18"/>
        <v>apartmentaverage3+_bed_rateKitsilano/Point Grey</v>
      </c>
      <c r="C1159" t="s">
        <v>65</v>
      </c>
      <c r="D1159" t="s">
        <v>59</v>
      </c>
      <c r="E1159" t="s">
        <v>55</v>
      </c>
      <c r="F1159" t="s">
        <v>20</v>
      </c>
      <c r="G1159">
        <v>2010</v>
      </c>
      <c r="H1159">
        <v>2507.75</v>
      </c>
      <c r="I1159">
        <v>1643.4</v>
      </c>
      <c r="J1159">
        <v>1.52595229402458</v>
      </c>
    </row>
    <row r="1160" spans="2:10" x14ac:dyDescent="0.2">
      <c r="B1160" t="str">
        <f t="shared" si="18"/>
        <v>apartmentaverage3+_bed_rateWestside/Kerrisdale</v>
      </c>
      <c r="C1160" t="s">
        <v>65</v>
      </c>
      <c r="D1160" t="s">
        <v>59</v>
      </c>
      <c r="E1160" t="s">
        <v>55</v>
      </c>
      <c r="F1160" t="s">
        <v>21</v>
      </c>
      <c r="G1160">
        <v>2010</v>
      </c>
      <c r="H1160">
        <v>2631.3</v>
      </c>
      <c r="I1160">
        <v>1643.4</v>
      </c>
      <c r="J1160">
        <v>1.6011317999269801</v>
      </c>
    </row>
    <row r="1161" spans="2:10" x14ac:dyDescent="0.2">
      <c r="B1161" t="str">
        <f t="shared" si="18"/>
        <v>apartmentaverage3+_bed_rateMarpole</v>
      </c>
      <c r="C1161" t="s">
        <v>65</v>
      </c>
      <c r="D1161" t="s">
        <v>59</v>
      </c>
      <c r="E1161" t="s">
        <v>55</v>
      </c>
      <c r="F1161" t="s">
        <v>23</v>
      </c>
      <c r="G1161">
        <v>2010</v>
      </c>
      <c r="H1161">
        <v>1311.2</v>
      </c>
      <c r="I1161">
        <v>1643.4</v>
      </c>
      <c r="J1161">
        <v>0.79785809906291805</v>
      </c>
    </row>
    <row r="1162" spans="2:10" x14ac:dyDescent="0.2">
      <c r="B1162" t="str">
        <f t="shared" si="18"/>
        <v>apartmentaverage3+_bed_rateMount Pleasant/Renfrew Heights</v>
      </c>
      <c r="C1162" t="s">
        <v>65</v>
      </c>
      <c r="D1162" t="s">
        <v>59</v>
      </c>
      <c r="E1162" t="s">
        <v>55</v>
      </c>
      <c r="F1162" t="s">
        <v>24</v>
      </c>
      <c r="G1162">
        <v>2010</v>
      </c>
      <c r="H1162">
        <v>1526.125</v>
      </c>
      <c r="I1162">
        <v>1643.4</v>
      </c>
      <c r="J1162">
        <v>0.92863879761470103</v>
      </c>
    </row>
    <row r="1163" spans="2:10" x14ac:dyDescent="0.2">
      <c r="B1163" t="str">
        <f t="shared" si="18"/>
        <v>apartmentaverage3+_bed_rateEast Hastings</v>
      </c>
      <c r="C1163" t="s">
        <v>65</v>
      </c>
      <c r="D1163" t="s">
        <v>59</v>
      </c>
      <c r="E1163" t="s">
        <v>55</v>
      </c>
      <c r="F1163" t="s">
        <v>25</v>
      </c>
      <c r="G1163">
        <v>2010</v>
      </c>
      <c r="H1163">
        <v>1353.9</v>
      </c>
      <c r="I1163">
        <v>1643.4</v>
      </c>
      <c r="J1163">
        <v>0.82384081781672103</v>
      </c>
    </row>
    <row r="1164" spans="2:10" x14ac:dyDescent="0.2">
      <c r="B1164" t="str">
        <f t="shared" si="18"/>
        <v>apartmentaverage3+_bed_rateSoutheast Vancouver</v>
      </c>
      <c r="C1164" t="s">
        <v>65</v>
      </c>
      <c r="D1164" t="s">
        <v>59</v>
      </c>
      <c r="E1164" t="s">
        <v>55</v>
      </c>
      <c r="F1164" t="s">
        <v>26</v>
      </c>
      <c r="G1164">
        <v>2010</v>
      </c>
      <c r="H1164">
        <v>1320.9</v>
      </c>
      <c r="I1164">
        <v>1643.4</v>
      </c>
      <c r="J1164">
        <v>0.80376049653158099</v>
      </c>
    </row>
    <row r="1165" spans="2:10" x14ac:dyDescent="0.2">
      <c r="B1165" t="str">
        <f t="shared" si="18"/>
        <v>apartmentaverage3+_bed_rateUniversity Endowment Lands</v>
      </c>
      <c r="C1165" t="s">
        <v>65</v>
      </c>
      <c r="D1165" t="s">
        <v>59</v>
      </c>
      <c r="E1165" t="s">
        <v>55</v>
      </c>
      <c r="F1165" t="s">
        <v>27</v>
      </c>
      <c r="G1165">
        <v>2010</v>
      </c>
      <c r="H1165">
        <v>2446.3000000000002</v>
      </c>
      <c r="I1165">
        <v>1643.4</v>
      </c>
      <c r="J1165">
        <v>1.48856030181331</v>
      </c>
    </row>
    <row r="1166" spans="2:10" x14ac:dyDescent="0.2">
      <c r="B1166" t="str">
        <f t="shared" si="18"/>
        <v>apartmentaverage3+_bed_rateCentral Park/Metrotown</v>
      </c>
      <c r="C1166" t="s">
        <v>65</v>
      </c>
      <c r="D1166" t="s">
        <v>59</v>
      </c>
      <c r="E1166" t="s">
        <v>55</v>
      </c>
      <c r="F1166" t="s">
        <v>28</v>
      </c>
      <c r="G1166">
        <v>2010</v>
      </c>
      <c r="H1166">
        <v>1649.3</v>
      </c>
      <c r="I1166">
        <v>1643.4</v>
      </c>
      <c r="J1166">
        <v>1.0035901180479501</v>
      </c>
    </row>
    <row r="1167" spans="2:10" x14ac:dyDescent="0.2">
      <c r="B1167" t="str">
        <f t="shared" si="18"/>
        <v>apartmentaverage3+_bed_rateSoutheast Burnaby</v>
      </c>
      <c r="C1167" t="s">
        <v>65</v>
      </c>
      <c r="D1167" t="s">
        <v>59</v>
      </c>
      <c r="E1167" t="s">
        <v>55</v>
      </c>
      <c r="F1167" t="s">
        <v>29</v>
      </c>
      <c r="G1167">
        <v>2010</v>
      </c>
      <c r="H1167">
        <v>1214.7</v>
      </c>
      <c r="I1167">
        <v>1643.4</v>
      </c>
      <c r="J1167">
        <v>0.73913837166849194</v>
      </c>
    </row>
    <row r="1168" spans="2:10" x14ac:dyDescent="0.2">
      <c r="B1168" t="str">
        <f t="shared" si="18"/>
        <v>apartmentaverage3+_bed_rateNorth Burnaby</v>
      </c>
      <c r="C1168" t="s">
        <v>65</v>
      </c>
      <c r="D1168" t="s">
        <v>59</v>
      </c>
      <c r="E1168" t="s">
        <v>55</v>
      </c>
      <c r="F1168" t="s">
        <v>31</v>
      </c>
      <c r="G1168">
        <v>2010</v>
      </c>
      <c r="H1168">
        <v>1550.1</v>
      </c>
      <c r="I1168">
        <v>1643.4</v>
      </c>
      <c r="J1168">
        <v>0.943227455275648</v>
      </c>
    </row>
    <row r="1169" spans="2:10" x14ac:dyDescent="0.2">
      <c r="B1169" t="str">
        <f t="shared" si="18"/>
        <v>apartmentaverage3+_bed_rateNew Westminster</v>
      </c>
      <c r="C1169" t="s">
        <v>65</v>
      </c>
      <c r="D1169" t="s">
        <v>59</v>
      </c>
      <c r="E1169" t="s">
        <v>55</v>
      </c>
      <c r="F1169" t="s">
        <v>32</v>
      </c>
      <c r="G1169">
        <v>2010</v>
      </c>
      <c r="H1169">
        <v>1507.6</v>
      </c>
      <c r="I1169">
        <v>1643.4</v>
      </c>
      <c r="J1169">
        <v>0.91736643543872498</v>
      </c>
    </row>
    <row r="1170" spans="2:10" x14ac:dyDescent="0.2">
      <c r="B1170" t="str">
        <f t="shared" si="18"/>
        <v>apartmentaverage3+_bed_rateNorth Vancouver CY</v>
      </c>
      <c r="C1170" t="s">
        <v>65</v>
      </c>
      <c r="D1170" t="s">
        <v>59</v>
      </c>
      <c r="E1170" t="s">
        <v>55</v>
      </c>
      <c r="F1170" t="s">
        <v>33</v>
      </c>
      <c r="G1170">
        <v>2010</v>
      </c>
      <c r="H1170">
        <v>2188</v>
      </c>
      <c r="I1170">
        <v>1643.4</v>
      </c>
      <c r="J1170">
        <v>1.33138615066326</v>
      </c>
    </row>
    <row r="1171" spans="2:10" x14ac:dyDescent="0.2">
      <c r="B1171" t="str">
        <f t="shared" si="18"/>
        <v>apartmentaverage3+_bed_rateNorth Vancouver DM</v>
      </c>
      <c r="C1171" t="s">
        <v>65</v>
      </c>
      <c r="D1171" t="s">
        <v>59</v>
      </c>
      <c r="E1171" t="s">
        <v>55</v>
      </c>
      <c r="F1171" t="s">
        <v>34</v>
      </c>
      <c r="G1171">
        <v>2010</v>
      </c>
      <c r="H1171">
        <v>1572.9</v>
      </c>
      <c r="I1171">
        <v>1643.4</v>
      </c>
      <c r="J1171">
        <v>0.95710113179992695</v>
      </c>
    </row>
    <row r="1172" spans="2:10" x14ac:dyDescent="0.2">
      <c r="B1172" t="str">
        <f t="shared" si="18"/>
        <v>apartmentaverage3+_bed_rateWest Vancouver</v>
      </c>
      <c r="C1172" t="s">
        <v>65</v>
      </c>
      <c r="D1172" t="s">
        <v>59</v>
      </c>
      <c r="E1172" t="s">
        <v>55</v>
      </c>
      <c r="F1172" t="s">
        <v>35</v>
      </c>
      <c r="G1172">
        <v>2010</v>
      </c>
      <c r="H1172">
        <v>3290.4</v>
      </c>
      <c r="I1172">
        <v>1643.4</v>
      </c>
      <c r="J1172">
        <v>2.00219058050383</v>
      </c>
    </row>
    <row r="1173" spans="2:10" x14ac:dyDescent="0.2">
      <c r="B1173" t="str">
        <f t="shared" si="18"/>
        <v>apartmentaverage3+_bed_rateRichmond</v>
      </c>
      <c r="C1173" t="s">
        <v>65</v>
      </c>
      <c r="D1173" t="s">
        <v>59</v>
      </c>
      <c r="E1173" t="s">
        <v>55</v>
      </c>
      <c r="F1173" t="s">
        <v>36</v>
      </c>
      <c r="G1173">
        <v>2010</v>
      </c>
      <c r="H1173">
        <v>1517.9</v>
      </c>
      <c r="I1173">
        <v>1643.4</v>
      </c>
      <c r="J1173">
        <v>0.92363392965802604</v>
      </c>
    </row>
    <row r="1174" spans="2:10" x14ac:dyDescent="0.2">
      <c r="B1174" t="str">
        <f t="shared" si="18"/>
        <v>apartmentaverage3+_bed_rateDelta</v>
      </c>
      <c r="C1174" t="s">
        <v>65</v>
      </c>
      <c r="D1174" t="s">
        <v>59</v>
      </c>
      <c r="E1174" t="s">
        <v>55</v>
      </c>
      <c r="F1174" t="s">
        <v>37</v>
      </c>
      <c r="G1174">
        <v>2010</v>
      </c>
      <c r="H1174">
        <v>1121.7142857142901</v>
      </c>
      <c r="I1174">
        <v>1643.4</v>
      </c>
      <c r="J1174">
        <v>0.682557068099237</v>
      </c>
    </row>
    <row r="1175" spans="2:10" x14ac:dyDescent="0.2">
      <c r="B1175" t="str">
        <f t="shared" si="18"/>
        <v>apartmentaverage3+_bed_rateSurrey</v>
      </c>
      <c r="C1175" t="s">
        <v>65</v>
      </c>
      <c r="D1175" t="s">
        <v>59</v>
      </c>
      <c r="E1175" t="s">
        <v>55</v>
      </c>
      <c r="F1175" t="s">
        <v>38</v>
      </c>
      <c r="G1175">
        <v>2010</v>
      </c>
      <c r="H1175">
        <v>1129.9000000000001</v>
      </c>
      <c r="I1175">
        <v>1643.4</v>
      </c>
      <c r="J1175">
        <v>0.68753803091152499</v>
      </c>
    </row>
    <row r="1176" spans="2:10" x14ac:dyDescent="0.2">
      <c r="B1176" t="str">
        <f t="shared" si="18"/>
        <v>apartmentaverage3+_bed_rateWhite Rock</v>
      </c>
      <c r="C1176" t="s">
        <v>65</v>
      </c>
      <c r="D1176" t="s">
        <v>59</v>
      </c>
      <c r="E1176" t="s">
        <v>55</v>
      </c>
      <c r="F1176" t="s">
        <v>39</v>
      </c>
      <c r="G1176">
        <v>2010</v>
      </c>
      <c r="H1176">
        <v>1438.4</v>
      </c>
      <c r="I1176">
        <v>1643.4</v>
      </c>
      <c r="J1176">
        <v>0.87525861019836904</v>
      </c>
    </row>
    <row r="1177" spans="2:10" x14ac:dyDescent="0.2">
      <c r="B1177" t="str">
        <f t="shared" si="18"/>
        <v>apartmentaverage3+_bed_rateLangley City and Langley DM</v>
      </c>
      <c r="C1177" t="s">
        <v>65</v>
      </c>
      <c r="D1177" t="s">
        <v>59</v>
      </c>
      <c r="E1177" t="s">
        <v>55</v>
      </c>
      <c r="F1177" t="s">
        <v>40</v>
      </c>
      <c r="G1177">
        <v>2010</v>
      </c>
      <c r="H1177">
        <v>1324.9</v>
      </c>
      <c r="I1177">
        <v>1643.4</v>
      </c>
      <c r="J1177">
        <v>0.80619447486917395</v>
      </c>
    </row>
    <row r="1178" spans="2:10" x14ac:dyDescent="0.2">
      <c r="B1178" t="str">
        <f t="shared" si="18"/>
        <v>apartmentaverage3+_bed_rateTri-Cities</v>
      </c>
      <c r="C1178" t="s">
        <v>65</v>
      </c>
      <c r="D1178" t="s">
        <v>59</v>
      </c>
      <c r="E1178" t="s">
        <v>55</v>
      </c>
      <c r="F1178" t="s">
        <v>41</v>
      </c>
      <c r="G1178">
        <v>2010</v>
      </c>
      <c r="H1178">
        <v>1247.5</v>
      </c>
      <c r="I1178">
        <v>1643.4</v>
      </c>
      <c r="J1178">
        <v>0.75909699403675301</v>
      </c>
    </row>
    <row r="1179" spans="2:10" x14ac:dyDescent="0.2">
      <c r="B1179" t="str">
        <f t="shared" si="18"/>
        <v>apartmentaverage3+_bed_rateMaple Ridge/Pitt Meadows</v>
      </c>
      <c r="C1179" t="s">
        <v>65</v>
      </c>
      <c r="D1179" t="s">
        <v>59</v>
      </c>
      <c r="E1179" t="s">
        <v>55</v>
      </c>
      <c r="F1179" t="s">
        <v>42</v>
      </c>
      <c r="G1179">
        <v>2010</v>
      </c>
      <c r="H1179">
        <v>1189.7</v>
      </c>
      <c r="I1179">
        <v>1643.4</v>
      </c>
      <c r="J1179">
        <v>0.72392600705853705</v>
      </c>
    </row>
    <row r="1180" spans="2:10" x14ac:dyDescent="0.2">
      <c r="B1180" t="str">
        <f t="shared" si="18"/>
        <v>apartmentaverage3+_bed_rateVancouver</v>
      </c>
      <c r="C1180" t="s">
        <v>65</v>
      </c>
      <c r="D1180" t="s">
        <v>59</v>
      </c>
      <c r="E1180" t="s">
        <v>55</v>
      </c>
      <c r="F1180" t="s">
        <v>43</v>
      </c>
      <c r="G1180">
        <v>2010</v>
      </c>
      <c r="H1180">
        <v>1643.4</v>
      </c>
      <c r="I1180">
        <v>1643.4</v>
      </c>
      <c r="J1180">
        <v>1</v>
      </c>
    </row>
    <row r="1181" spans="2:10" x14ac:dyDescent="0.2">
      <c r="B1181" t="str">
        <f t="shared" si="18"/>
        <v>apartmentaverage3+_bed_rateNorth Vancouver City</v>
      </c>
      <c r="C1181" t="s">
        <v>65</v>
      </c>
      <c r="D1181" t="s">
        <v>59</v>
      </c>
      <c r="E1181" t="s">
        <v>55</v>
      </c>
      <c r="F1181" t="s">
        <v>60</v>
      </c>
      <c r="G1181">
        <v>2010</v>
      </c>
      <c r="H1181">
        <v>1489</v>
      </c>
      <c r="I1181">
        <v>1643.4</v>
      </c>
      <c r="J1181">
        <v>0.90604843616891795</v>
      </c>
    </row>
    <row r="1182" spans="2:10" x14ac:dyDescent="0.2">
      <c r="B1182" t="str">
        <f t="shared" si="18"/>
        <v>apartmentmedianbachelor_rateWest End/Stanley Park</v>
      </c>
      <c r="C1182" t="s">
        <v>65</v>
      </c>
      <c r="D1182" t="s">
        <v>61</v>
      </c>
      <c r="E1182" t="s">
        <v>49</v>
      </c>
      <c r="F1182" t="s">
        <v>12</v>
      </c>
      <c r="G1182">
        <v>2010</v>
      </c>
      <c r="H1182">
        <v>1003.5</v>
      </c>
      <c r="I1182">
        <v>944</v>
      </c>
      <c r="J1182">
        <v>1.0630296610169501</v>
      </c>
    </row>
    <row r="1183" spans="2:10" x14ac:dyDescent="0.2">
      <c r="B1183" t="str">
        <f t="shared" si="18"/>
        <v>apartmentmedianbachelor_rateEnglish Bay</v>
      </c>
      <c r="C1183" t="s">
        <v>65</v>
      </c>
      <c r="D1183" t="s">
        <v>61</v>
      </c>
      <c r="E1183" t="s">
        <v>49</v>
      </c>
      <c r="F1183" t="s">
        <v>16</v>
      </c>
      <c r="G1183">
        <v>2010</v>
      </c>
      <c r="H1183">
        <v>1027.9000000000001</v>
      </c>
      <c r="I1183">
        <v>944</v>
      </c>
      <c r="J1183">
        <v>1.08887711864407</v>
      </c>
    </row>
    <row r="1184" spans="2:10" x14ac:dyDescent="0.2">
      <c r="B1184" t="str">
        <f t="shared" si="18"/>
        <v>apartmentmedianbachelor_rateDowntown</v>
      </c>
      <c r="C1184" t="s">
        <v>65</v>
      </c>
      <c r="D1184" t="s">
        <v>61</v>
      </c>
      <c r="E1184" t="s">
        <v>49</v>
      </c>
      <c r="F1184" t="s">
        <v>17</v>
      </c>
      <c r="G1184">
        <v>2010</v>
      </c>
      <c r="H1184">
        <v>1061.9000000000001</v>
      </c>
      <c r="I1184">
        <v>944</v>
      </c>
      <c r="J1184">
        <v>1.1248940677966099</v>
      </c>
    </row>
    <row r="1185" spans="2:10" x14ac:dyDescent="0.2">
      <c r="B1185" t="str">
        <f t="shared" si="18"/>
        <v>apartmentmedianbachelor_rateSouth Granville/Oak</v>
      </c>
      <c r="C1185" t="s">
        <v>65</v>
      </c>
      <c r="D1185" t="s">
        <v>61</v>
      </c>
      <c r="E1185" t="s">
        <v>49</v>
      </c>
      <c r="F1185" t="s">
        <v>19</v>
      </c>
      <c r="G1185">
        <v>2010</v>
      </c>
      <c r="H1185">
        <v>962.6</v>
      </c>
      <c r="I1185">
        <v>944</v>
      </c>
      <c r="J1185">
        <v>1.0197033898305099</v>
      </c>
    </row>
    <row r="1186" spans="2:10" x14ac:dyDescent="0.2">
      <c r="B1186" t="str">
        <f t="shared" si="18"/>
        <v>apartmentmedianbachelor_rateKitsilano/Point Grey</v>
      </c>
      <c r="C1186" t="s">
        <v>65</v>
      </c>
      <c r="D1186" t="s">
        <v>61</v>
      </c>
      <c r="E1186" t="s">
        <v>49</v>
      </c>
      <c r="F1186" t="s">
        <v>20</v>
      </c>
      <c r="G1186">
        <v>2010</v>
      </c>
      <c r="H1186">
        <v>983.3</v>
      </c>
      <c r="I1186">
        <v>944</v>
      </c>
      <c r="J1186">
        <v>1.0416313559321999</v>
      </c>
    </row>
    <row r="1187" spans="2:10" x14ac:dyDescent="0.2">
      <c r="B1187" t="str">
        <f t="shared" si="18"/>
        <v>apartmentmedianbachelor_rateWestside/Kerrisdale</v>
      </c>
      <c r="C1187" t="s">
        <v>65</v>
      </c>
      <c r="D1187" t="s">
        <v>61</v>
      </c>
      <c r="E1187" t="s">
        <v>49</v>
      </c>
      <c r="F1187" t="s">
        <v>21</v>
      </c>
      <c r="G1187">
        <v>2010</v>
      </c>
      <c r="H1187">
        <v>921.8</v>
      </c>
      <c r="I1187">
        <v>944</v>
      </c>
      <c r="J1187">
        <v>0.97648305084745701</v>
      </c>
    </row>
    <row r="1188" spans="2:10" x14ac:dyDescent="0.2">
      <c r="B1188" t="str">
        <f t="shared" si="18"/>
        <v>apartmentmedianbachelor_rateMarpole</v>
      </c>
      <c r="C1188" t="s">
        <v>65</v>
      </c>
      <c r="D1188" t="s">
        <v>61</v>
      </c>
      <c r="E1188" t="s">
        <v>49</v>
      </c>
      <c r="F1188" t="s">
        <v>23</v>
      </c>
      <c r="G1188">
        <v>2010</v>
      </c>
      <c r="H1188">
        <v>779.8</v>
      </c>
      <c r="I1188">
        <v>944</v>
      </c>
      <c r="J1188">
        <v>0.82605932203389798</v>
      </c>
    </row>
    <row r="1189" spans="2:10" x14ac:dyDescent="0.2">
      <c r="B1189" t="str">
        <f t="shared" si="18"/>
        <v>apartmentmedianbachelor_rateMount Pleasant/Renfrew Heights</v>
      </c>
      <c r="C1189" t="s">
        <v>65</v>
      </c>
      <c r="D1189" t="s">
        <v>61</v>
      </c>
      <c r="E1189" t="s">
        <v>49</v>
      </c>
      <c r="F1189" t="s">
        <v>24</v>
      </c>
      <c r="G1189">
        <v>2010</v>
      </c>
      <c r="H1189">
        <v>916.5</v>
      </c>
      <c r="I1189">
        <v>944</v>
      </c>
      <c r="J1189">
        <v>0.97086864406779705</v>
      </c>
    </row>
    <row r="1190" spans="2:10" x14ac:dyDescent="0.2">
      <c r="B1190" t="str">
        <f t="shared" si="18"/>
        <v>apartmentmedianbachelor_rateEast Hastings</v>
      </c>
      <c r="C1190" t="s">
        <v>65</v>
      </c>
      <c r="D1190" t="s">
        <v>61</v>
      </c>
      <c r="E1190" t="s">
        <v>49</v>
      </c>
      <c r="F1190" t="s">
        <v>25</v>
      </c>
      <c r="G1190">
        <v>2010</v>
      </c>
      <c r="H1190">
        <v>885.1</v>
      </c>
      <c r="I1190">
        <v>944</v>
      </c>
      <c r="J1190">
        <v>0.93760593220338995</v>
      </c>
    </row>
    <row r="1191" spans="2:10" x14ac:dyDescent="0.2">
      <c r="B1191" t="str">
        <f t="shared" si="18"/>
        <v>apartmentmedianbachelor_rateSoutheast Vancouver</v>
      </c>
      <c r="C1191" t="s">
        <v>65</v>
      </c>
      <c r="D1191" t="s">
        <v>61</v>
      </c>
      <c r="E1191" t="s">
        <v>49</v>
      </c>
      <c r="F1191" t="s">
        <v>26</v>
      </c>
      <c r="G1191">
        <v>2010</v>
      </c>
      <c r="H1191">
        <v>913</v>
      </c>
      <c r="I1191">
        <v>944</v>
      </c>
      <c r="J1191">
        <v>0.96716101694915302</v>
      </c>
    </row>
    <row r="1192" spans="2:10" x14ac:dyDescent="0.2">
      <c r="B1192" t="str">
        <f t="shared" si="18"/>
        <v>apartmentmedianbachelor_rateUniversity Endowment Lands</v>
      </c>
      <c r="C1192" t="s">
        <v>65</v>
      </c>
      <c r="D1192" t="s">
        <v>61</v>
      </c>
      <c r="E1192" t="s">
        <v>49</v>
      </c>
      <c r="F1192" t="s">
        <v>27</v>
      </c>
      <c r="G1192">
        <v>2010</v>
      </c>
      <c r="H1192">
        <v>1232.5</v>
      </c>
      <c r="I1192">
        <v>944</v>
      </c>
      <c r="J1192">
        <v>1.30561440677966</v>
      </c>
    </row>
    <row r="1193" spans="2:10" x14ac:dyDescent="0.2">
      <c r="B1193" t="str">
        <f t="shared" si="18"/>
        <v>apartmentmedianbachelor_rateCentral Park/Metrotown</v>
      </c>
      <c r="C1193" t="s">
        <v>65</v>
      </c>
      <c r="D1193" t="s">
        <v>61</v>
      </c>
      <c r="E1193" t="s">
        <v>49</v>
      </c>
      <c r="F1193" t="s">
        <v>28</v>
      </c>
      <c r="G1193">
        <v>2010</v>
      </c>
      <c r="H1193">
        <v>833.5</v>
      </c>
      <c r="I1193">
        <v>944</v>
      </c>
      <c r="J1193">
        <v>0.88294491525423702</v>
      </c>
    </row>
    <row r="1194" spans="2:10" x14ac:dyDescent="0.2">
      <c r="B1194" t="str">
        <f t="shared" si="18"/>
        <v>apartmentmedianbachelor_rateSoutheast Burnaby</v>
      </c>
      <c r="C1194" t="s">
        <v>65</v>
      </c>
      <c r="D1194" t="s">
        <v>61</v>
      </c>
      <c r="E1194" t="s">
        <v>49</v>
      </c>
      <c r="F1194" t="s">
        <v>29</v>
      </c>
      <c r="G1194">
        <v>2010</v>
      </c>
      <c r="H1194">
        <v>736.8</v>
      </c>
      <c r="I1194">
        <v>944</v>
      </c>
      <c r="J1194">
        <v>0.78050847457627104</v>
      </c>
    </row>
    <row r="1195" spans="2:10" x14ac:dyDescent="0.2">
      <c r="B1195" t="str">
        <f t="shared" si="18"/>
        <v>apartmentmedianbachelor_rateNorth Burnaby</v>
      </c>
      <c r="C1195" t="s">
        <v>65</v>
      </c>
      <c r="D1195" t="s">
        <v>61</v>
      </c>
      <c r="E1195" t="s">
        <v>49</v>
      </c>
      <c r="F1195" t="s">
        <v>31</v>
      </c>
      <c r="G1195">
        <v>2010</v>
      </c>
      <c r="H1195">
        <v>752.5</v>
      </c>
      <c r="I1195">
        <v>944</v>
      </c>
      <c r="J1195">
        <v>0.79713983050847503</v>
      </c>
    </row>
    <row r="1196" spans="2:10" x14ac:dyDescent="0.2">
      <c r="B1196" t="str">
        <f t="shared" si="18"/>
        <v>apartmentmedianbachelor_rateNew Westminster</v>
      </c>
      <c r="C1196" t="s">
        <v>65</v>
      </c>
      <c r="D1196" t="s">
        <v>61</v>
      </c>
      <c r="E1196" t="s">
        <v>49</v>
      </c>
      <c r="F1196" t="s">
        <v>32</v>
      </c>
      <c r="G1196">
        <v>2010</v>
      </c>
      <c r="H1196">
        <v>749.9</v>
      </c>
      <c r="I1196">
        <v>944</v>
      </c>
      <c r="J1196">
        <v>0.79438559322033897</v>
      </c>
    </row>
    <row r="1197" spans="2:10" x14ac:dyDescent="0.2">
      <c r="B1197" t="str">
        <f t="shared" si="18"/>
        <v>apartmentmedianbachelor_rateNorth Vancouver CY</v>
      </c>
      <c r="C1197" t="s">
        <v>65</v>
      </c>
      <c r="D1197" t="s">
        <v>61</v>
      </c>
      <c r="E1197" t="s">
        <v>49</v>
      </c>
      <c r="F1197" t="s">
        <v>33</v>
      </c>
      <c r="G1197">
        <v>2010</v>
      </c>
      <c r="H1197">
        <v>1036.5</v>
      </c>
      <c r="I1197">
        <v>944</v>
      </c>
      <c r="J1197">
        <v>1.0979872881355901</v>
      </c>
    </row>
    <row r="1198" spans="2:10" x14ac:dyDescent="0.2">
      <c r="B1198" t="str">
        <f t="shared" si="18"/>
        <v>apartmentmedianbachelor_rateNorth Vancouver DM</v>
      </c>
      <c r="C1198" t="s">
        <v>65</v>
      </c>
      <c r="D1198" t="s">
        <v>61</v>
      </c>
      <c r="E1198" t="s">
        <v>49</v>
      </c>
      <c r="F1198" t="s">
        <v>34</v>
      </c>
      <c r="G1198">
        <v>2010</v>
      </c>
      <c r="H1198">
        <v>981.1</v>
      </c>
      <c r="I1198">
        <v>944</v>
      </c>
      <c r="J1198">
        <v>1.03930084745763</v>
      </c>
    </row>
    <row r="1199" spans="2:10" x14ac:dyDescent="0.2">
      <c r="B1199" t="str">
        <f t="shared" si="18"/>
        <v>apartmentmedianbachelor_rateWest Vancouver</v>
      </c>
      <c r="C1199" t="s">
        <v>65</v>
      </c>
      <c r="D1199" t="s">
        <v>61</v>
      </c>
      <c r="E1199" t="s">
        <v>49</v>
      </c>
      <c r="F1199" t="s">
        <v>35</v>
      </c>
      <c r="G1199">
        <v>2010</v>
      </c>
      <c r="H1199">
        <v>1093.8</v>
      </c>
      <c r="I1199">
        <v>944</v>
      </c>
      <c r="J1199">
        <v>1.15868644067797</v>
      </c>
    </row>
    <row r="1200" spans="2:10" x14ac:dyDescent="0.2">
      <c r="B1200" t="str">
        <f t="shared" si="18"/>
        <v>apartmentmedianbachelor_rateRichmond</v>
      </c>
      <c r="C1200" t="s">
        <v>65</v>
      </c>
      <c r="D1200" t="s">
        <v>61</v>
      </c>
      <c r="E1200" t="s">
        <v>49</v>
      </c>
      <c r="F1200" t="s">
        <v>36</v>
      </c>
      <c r="G1200">
        <v>2010</v>
      </c>
      <c r="H1200">
        <v>877.2</v>
      </c>
      <c r="I1200">
        <v>944</v>
      </c>
      <c r="J1200">
        <v>0.92923728813559303</v>
      </c>
    </row>
    <row r="1201" spans="2:10" x14ac:dyDescent="0.2">
      <c r="B1201" t="str">
        <f t="shared" si="18"/>
        <v>apartmentmedianbachelor_rateDelta</v>
      </c>
      <c r="C1201" t="s">
        <v>65</v>
      </c>
      <c r="D1201" t="s">
        <v>61</v>
      </c>
      <c r="E1201" t="s">
        <v>49</v>
      </c>
      <c r="F1201" t="s">
        <v>37</v>
      </c>
      <c r="G1201">
        <v>2010</v>
      </c>
      <c r="H1201">
        <v>675</v>
      </c>
      <c r="I1201">
        <v>944</v>
      </c>
      <c r="J1201">
        <v>0.71504237288135597</v>
      </c>
    </row>
    <row r="1202" spans="2:10" x14ac:dyDescent="0.2">
      <c r="B1202" t="str">
        <f t="shared" si="18"/>
        <v>apartmentmedianbachelor_rateSurrey</v>
      </c>
      <c r="C1202" t="s">
        <v>65</v>
      </c>
      <c r="D1202" t="s">
        <v>61</v>
      </c>
      <c r="E1202" t="s">
        <v>49</v>
      </c>
      <c r="F1202" t="s">
        <v>38</v>
      </c>
      <c r="G1202">
        <v>2010</v>
      </c>
      <c r="H1202">
        <v>728.3</v>
      </c>
      <c r="I1202">
        <v>944</v>
      </c>
      <c r="J1202">
        <v>0.771504237288136</v>
      </c>
    </row>
    <row r="1203" spans="2:10" x14ac:dyDescent="0.2">
      <c r="B1203" t="str">
        <f t="shared" si="18"/>
        <v>apartmentmedianbachelor_rateWhite Rock</v>
      </c>
      <c r="C1203" t="s">
        <v>65</v>
      </c>
      <c r="D1203" t="s">
        <v>61</v>
      </c>
      <c r="E1203" t="s">
        <v>49</v>
      </c>
      <c r="F1203" t="s">
        <v>39</v>
      </c>
      <c r="G1203">
        <v>2010</v>
      </c>
      <c r="H1203">
        <v>767.9</v>
      </c>
      <c r="I1203">
        <v>944</v>
      </c>
      <c r="J1203">
        <v>0.81345338983050797</v>
      </c>
    </row>
    <row r="1204" spans="2:10" x14ac:dyDescent="0.2">
      <c r="B1204" t="str">
        <f t="shared" si="18"/>
        <v>apartmentmedianbachelor_rateLangley City and Langley DM</v>
      </c>
      <c r="C1204" t="s">
        <v>65</v>
      </c>
      <c r="D1204" t="s">
        <v>61</v>
      </c>
      <c r="E1204" t="s">
        <v>49</v>
      </c>
      <c r="F1204" t="s">
        <v>40</v>
      </c>
      <c r="G1204">
        <v>2010</v>
      </c>
      <c r="H1204">
        <v>699</v>
      </c>
      <c r="I1204">
        <v>944</v>
      </c>
      <c r="J1204">
        <v>0.740466101694915</v>
      </c>
    </row>
    <row r="1205" spans="2:10" x14ac:dyDescent="0.2">
      <c r="B1205" t="str">
        <f t="shared" si="18"/>
        <v>apartmentmedianbachelor_rateTri-Cities</v>
      </c>
      <c r="C1205" t="s">
        <v>65</v>
      </c>
      <c r="D1205" t="s">
        <v>61</v>
      </c>
      <c r="E1205" t="s">
        <v>49</v>
      </c>
      <c r="F1205" t="s">
        <v>41</v>
      </c>
      <c r="G1205">
        <v>2010</v>
      </c>
      <c r="H1205">
        <v>738</v>
      </c>
      <c r="I1205">
        <v>944</v>
      </c>
      <c r="J1205">
        <v>0.78177966101694896</v>
      </c>
    </row>
    <row r="1206" spans="2:10" x14ac:dyDescent="0.2">
      <c r="B1206" t="str">
        <f t="shared" si="18"/>
        <v>apartmentmedianbachelor_rateMaple Ridge/Pitt Meadows</v>
      </c>
      <c r="C1206" t="s">
        <v>65</v>
      </c>
      <c r="D1206" t="s">
        <v>61</v>
      </c>
      <c r="E1206" t="s">
        <v>49</v>
      </c>
      <c r="F1206" t="s">
        <v>42</v>
      </c>
      <c r="G1206">
        <v>2010</v>
      </c>
      <c r="H1206">
        <v>632.66666666666697</v>
      </c>
      <c r="I1206">
        <v>944</v>
      </c>
      <c r="J1206">
        <v>0.67019774011299404</v>
      </c>
    </row>
    <row r="1207" spans="2:10" x14ac:dyDescent="0.2">
      <c r="B1207" t="str">
        <f t="shared" si="18"/>
        <v>apartmentmedianbachelor_rateVancouver</v>
      </c>
      <c r="C1207" t="s">
        <v>65</v>
      </c>
      <c r="D1207" t="s">
        <v>61</v>
      </c>
      <c r="E1207" t="s">
        <v>49</v>
      </c>
      <c r="F1207" t="s">
        <v>43</v>
      </c>
      <c r="G1207">
        <v>2010</v>
      </c>
      <c r="H1207">
        <v>944</v>
      </c>
      <c r="I1207">
        <v>944</v>
      </c>
      <c r="J1207">
        <v>1</v>
      </c>
    </row>
    <row r="1208" spans="2:10" x14ac:dyDescent="0.2">
      <c r="B1208" t="str">
        <f t="shared" si="18"/>
        <v>apartmentmedianbachelor_rateNorth Vancouver City</v>
      </c>
      <c r="C1208" t="s">
        <v>65</v>
      </c>
      <c r="D1208" t="s">
        <v>61</v>
      </c>
      <c r="E1208" t="s">
        <v>49</v>
      </c>
      <c r="F1208" t="s">
        <v>60</v>
      </c>
      <c r="G1208">
        <v>2010</v>
      </c>
      <c r="H1208">
        <v>849.66666666666697</v>
      </c>
      <c r="I1208">
        <v>944</v>
      </c>
      <c r="J1208">
        <v>0.90007062146892702</v>
      </c>
    </row>
    <row r="1209" spans="2:10" x14ac:dyDescent="0.2">
      <c r="B1209" t="str">
        <f t="shared" si="18"/>
        <v>apartmentmedian1_bed_rateEnglish Bay</v>
      </c>
      <c r="C1209" t="s">
        <v>65</v>
      </c>
      <c r="D1209" t="s">
        <v>61</v>
      </c>
      <c r="E1209" t="s">
        <v>51</v>
      </c>
      <c r="F1209" t="s">
        <v>16</v>
      </c>
      <c r="G1209">
        <v>2010</v>
      </c>
      <c r="H1209">
        <v>1314.6</v>
      </c>
      <c r="I1209">
        <v>1054.5999999999999</v>
      </c>
      <c r="J1209">
        <v>1.2465389721221301</v>
      </c>
    </row>
    <row r="1210" spans="2:10" x14ac:dyDescent="0.2">
      <c r="B1210" t="str">
        <f t="shared" si="18"/>
        <v>apartmentmedian1_bed_rateDowntown</v>
      </c>
      <c r="C1210" t="s">
        <v>65</v>
      </c>
      <c r="D1210" t="s">
        <v>61</v>
      </c>
      <c r="E1210" t="s">
        <v>51</v>
      </c>
      <c r="F1210" t="s">
        <v>17</v>
      </c>
      <c r="G1210">
        <v>2010</v>
      </c>
      <c r="H1210">
        <v>1338.9</v>
      </c>
      <c r="I1210">
        <v>1054.5999999999999</v>
      </c>
      <c r="J1210">
        <v>1.2695808837473901</v>
      </c>
    </row>
    <row r="1211" spans="2:10" x14ac:dyDescent="0.2">
      <c r="B1211" t="str">
        <f t="shared" si="18"/>
        <v>apartmentmedian1_bed_rateSouth Granville/Oak</v>
      </c>
      <c r="C1211" t="s">
        <v>65</v>
      </c>
      <c r="D1211" t="s">
        <v>61</v>
      </c>
      <c r="E1211" t="s">
        <v>51</v>
      </c>
      <c r="F1211" t="s">
        <v>19</v>
      </c>
      <c r="G1211">
        <v>2010</v>
      </c>
      <c r="H1211">
        <v>1187.8</v>
      </c>
      <c r="I1211">
        <v>1054.5999999999999</v>
      </c>
      <c r="J1211">
        <v>1.1263038118718001</v>
      </c>
    </row>
    <row r="1212" spans="2:10" x14ac:dyDescent="0.2">
      <c r="B1212" t="str">
        <f t="shared" si="18"/>
        <v>apartmentmedian1_bed_rateKitsilano/Point Grey</v>
      </c>
      <c r="C1212" t="s">
        <v>65</v>
      </c>
      <c r="D1212" t="s">
        <v>61</v>
      </c>
      <c r="E1212" t="s">
        <v>51</v>
      </c>
      <c r="F1212" t="s">
        <v>20</v>
      </c>
      <c r="G1212">
        <v>2010</v>
      </c>
      <c r="H1212">
        <v>1234.8</v>
      </c>
      <c r="I1212">
        <v>1054.5999999999999</v>
      </c>
      <c r="J1212">
        <v>1.1708704722169501</v>
      </c>
    </row>
    <row r="1213" spans="2:10" x14ac:dyDescent="0.2">
      <c r="B1213" t="str">
        <f t="shared" si="18"/>
        <v>apartmentmedian1_bed_rateWestside/Kerrisdale</v>
      </c>
      <c r="C1213" t="s">
        <v>65</v>
      </c>
      <c r="D1213" t="s">
        <v>61</v>
      </c>
      <c r="E1213" t="s">
        <v>51</v>
      </c>
      <c r="F1213" t="s">
        <v>21</v>
      </c>
      <c r="G1213">
        <v>2010</v>
      </c>
      <c r="H1213">
        <v>1185.5</v>
      </c>
      <c r="I1213">
        <v>1054.5999999999999</v>
      </c>
      <c r="J1213">
        <v>1.12412289019533</v>
      </c>
    </row>
    <row r="1214" spans="2:10" x14ac:dyDescent="0.2">
      <c r="B1214" t="str">
        <f t="shared" si="18"/>
        <v>apartmentmedian1_bed_rateMarpole</v>
      </c>
      <c r="C1214" t="s">
        <v>65</v>
      </c>
      <c r="D1214" t="s">
        <v>61</v>
      </c>
      <c r="E1214" t="s">
        <v>51</v>
      </c>
      <c r="F1214" t="s">
        <v>23</v>
      </c>
      <c r="G1214">
        <v>2010</v>
      </c>
      <c r="H1214">
        <v>904.8</v>
      </c>
      <c r="I1214">
        <v>1054.5999999999999</v>
      </c>
      <c r="J1214">
        <v>0.85795562298501804</v>
      </c>
    </row>
    <row r="1215" spans="2:10" x14ac:dyDescent="0.2">
      <c r="B1215" t="str">
        <f t="shared" si="18"/>
        <v>apartmentmedian1_bed_rateMount Pleasant/Renfrew Heights</v>
      </c>
      <c r="C1215" t="s">
        <v>65</v>
      </c>
      <c r="D1215" t="s">
        <v>61</v>
      </c>
      <c r="E1215" t="s">
        <v>51</v>
      </c>
      <c r="F1215" t="s">
        <v>24</v>
      </c>
      <c r="G1215">
        <v>2010</v>
      </c>
      <c r="H1215">
        <v>1010.1</v>
      </c>
      <c r="I1215">
        <v>1054.5999999999999</v>
      </c>
      <c r="J1215">
        <v>0.95780390669448101</v>
      </c>
    </row>
    <row r="1216" spans="2:10" x14ac:dyDescent="0.2">
      <c r="B1216" t="str">
        <f t="shared" si="18"/>
        <v>apartmentmedian1_bed_rateEast Hastings</v>
      </c>
      <c r="C1216" t="s">
        <v>65</v>
      </c>
      <c r="D1216" t="s">
        <v>61</v>
      </c>
      <c r="E1216" t="s">
        <v>51</v>
      </c>
      <c r="F1216" t="s">
        <v>25</v>
      </c>
      <c r="G1216">
        <v>2010</v>
      </c>
      <c r="H1216">
        <v>955.2</v>
      </c>
      <c r="I1216">
        <v>1054.5999999999999</v>
      </c>
      <c r="J1216">
        <v>0.90574625450407698</v>
      </c>
    </row>
    <row r="1217" spans="2:10" x14ac:dyDescent="0.2">
      <c r="B1217" t="str">
        <f t="shared" si="18"/>
        <v>apartmentmedian1_bed_rateSoutheast Vancouver</v>
      </c>
      <c r="C1217" t="s">
        <v>65</v>
      </c>
      <c r="D1217" t="s">
        <v>61</v>
      </c>
      <c r="E1217" t="s">
        <v>51</v>
      </c>
      <c r="F1217" t="s">
        <v>26</v>
      </c>
      <c r="G1217">
        <v>2010</v>
      </c>
      <c r="H1217">
        <v>1039.3</v>
      </c>
      <c r="I1217">
        <v>1054.5999999999999</v>
      </c>
      <c r="J1217">
        <v>0.98549212971742794</v>
      </c>
    </row>
    <row r="1218" spans="2:10" x14ac:dyDescent="0.2">
      <c r="B1218" t="str">
        <f t="shared" si="18"/>
        <v>apartmentmedian1_bed_rateUniversity Endowment Lands</v>
      </c>
      <c r="C1218" t="s">
        <v>65</v>
      </c>
      <c r="D1218" t="s">
        <v>61</v>
      </c>
      <c r="E1218" t="s">
        <v>51</v>
      </c>
      <c r="F1218" t="s">
        <v>27</v>
      </c>
      <c r="G1218">
        <v>2010</v>
      </c>
      <c r="H1218">
        <v>1491.2</v>
      </c>
      <c r="I1218">
        <v>1054.5999999999999</v>
      </c>
      <c r="J1218">
        <v>1.4139958278020099</v>
      </c>
    </row>
    <row r="1219" spans="2:10" x14ac:dyDescent="0.2">
      <c r="B1219" t="str">
        <f t="shared" si="18"/>
        <v>apartmentmedian1_bed_rateCentral Park/Metrotown</v>
      </c>
      <c r="C1219" t="s">
        <v>65</v>
      </c>
      <c r="D1219" t="s">
        <v>61</v>
      </c>
      <c r="E1219" t="s">
        <v>51</v>
      </c>
      <c r="F1219" t="s">
        <v>28</v>
      </c>
      <c r="G1219">
        <v>2010</v>
      </c>
      <c r="H1219">
        <v>947.9</v>
      </c>
      <c r="I1219">
        <v>1054.5999999999999</v>
      </c>
      <c r="J1219">
        <v>0.89882419874834096</v>
      </c>
    </row>
    <row r="1220" spans="2:10" x14ac:dyDescent="0.2">
      <c r="B1220" t="str">
        <f t="shared" si="18"/>
        <v>apartmentmedian1_bed_rateSoutheast Burnaby</v>
      </c>
      <c r="C1220" t="s">
        <v>65</v>
      </c>
      <c r="D1220" t="s">
        <v>61</v>
      </c>
      <c r="E1220" t="s">
        <v>51</v>
      </c>
      <c r="F1220" t="s">
        <v>29</v>
      </c>
      <c r="G1220">
        <v>2010</v>
      </c>
      <c r="H1220">
        <v>865.6</v>
      </c>
      <c r="I1220">
        <v>1054.5999999999999</v>
      </c>
      <c r="J1220">
        <v>0.82078513180352697</v>
      </c>
    </row>
    <row r="1221" spans="2:10" x14ac:dyDescent="0.2">
      <c r="B1221" t="str">
        <f t="shared" ref="B1221:B1284" si="19">C1221&amp;D1221&amp;E1221&amp;F1221</f>
        <v>apartmentmedian1_bed_rateNorth Burnaby</v>
      </c>
      <c r="C1221" t="s">
        <v>65</v>
      </c>
      <c r="D1221" t="s">
        <v>61</v>
      </c>
      <c r="E1221" t="s">
        <v>51</v>
      </c>
      <c r="F1221" t="s">
        <v>31</v>
      </c>
      <c r="G1221">
        <v>2010</v>
      </c>
      <c r="H1221">
        <v>990</v>
      </c>
      <c r="I1221">
        <v>1054.5999999999999</v>
      </c>
      <c r="J1221">
        <v>0.93874454769580895</v>
      </c>
    </row>
    <row r="1222" spans="2:10" x14ac:dyDescent="0.2">
      <c r="B1222" t="str">
        <f t="shared" si="19"/>
        <v>apartmentmedian1_bed_rateNew Westminster</v>
      </c>
      <c r="C1222" t="s">
        <v>65</v>
      </c>
      <c r="D1222" t="s">
        <v>61</v>
      </c>
      <c r="E1222" t="s">
        <v>51</v>
      </c>
      <c r="F1222" t="s">
        <v>32</v>
      </c>
      <c r="G1222">
        <v>2010</v>
      </c>
      <c r="H1222">
        <v>890.4</v>
      </c>
      <c r="I1222">
        <v>1054.5999999999999</v>
      </c>
      <c r="J1222">
        <v>0.84430115683671503</v>
      </c>
    </row>
    <row r="1223" spans="2:10" x14ac:dyDescent="0.2">
      <c r="B1223" t="str">
        <f t="shared" si="19"/>
        <v>apartmentmedian1_bed_rateNorth Vancouver CY</v>
      </c>
      <c r="C1223" t="s">
        <v>65</v>
      </c>
      <c r="D1223" t="s">
        <v>61</v>
      </c>
      <c r="E1223" t="s">
        <v>51</v>
      </c>
      <c r="F1223" t="s">
        <v>33</v>
      </c>
      <c r="G1223">
        <v>2010</v>
      </c>
      <c r="H1223">
        <v>1234.5</v>
      </c>
      <c r="I1223">
        <v>1054.5999999999999</v>
      </c>
      <c r="J1223">
        <v>1.1705860041722</v>
      </c>
    </row>
    <row r="1224" spans="2:10" x14ac:dyDescent="0.2">
      <c r="B1224" t="str">
        <f t="shared" si="19"/>
        <v>apartmentmedian1_bed_rateNorth Vancouver DM</v>
      </c>
      <c r="C1224" t="s">
        <v>65</v>
      </c>
      <c r="D1224" t="s">
        <v>61</v>
      </c>
      <c r="E1224" t="s">
        <v>51</v>
      </c>
      <c r="F1224" t="s">
        <v>34</v>
      </c>
      <c r="G1224">
        <v>2010</v>
      </c>
      <c r="H1224">
        <v>1197.3</v>
      </c>
      <c r="I1224">
        <v>1054.5999999999999</v>
      </c>
      <c r="J1224">
        <v>1.1353119666224201</v>
      </c>
    </row>
    <row r="1225" spans="2:10" x14ac:dyDescent="0.2">
      <c r="B1225" t="str">
        <f t="shared" si="19"/>
        <v>apartmentmedian1_bed_rateWest Vancouver</v>
      </c>
      <c r="C1225" t="s">
        <v>65</v>
      </c>
      <c r="D1225" t="s">
        <v>61</v>
      </c>
      <c r="E1225" t="s">
        <v>51</v>
      </c>
      <c r="F1225" t="s">
        <v>35</v>
      </c>
      <c r="G1225">
        <v>2010</v>
      </c>
      <c r="H1225">
        <v>1412.5</v>
      </c>
      <c r="I1225">
        <v>1054.5999999999999</v>
      </c>
      <c r="J1225">
        <v>1.33937037739427</v>
      </c>
    </row>
    <row r="1226" spans="2:10" x14ac:dyDescent="0.2">
      <c r="B1226" t="str">
        <f t="shared" si="19"/>
        <v>apartmentmedian1_bed_rateRichmond</v>
      </c>
      <c r="C1226" t="s">
        <v>65</v>
      </c>
      <c r="D1226" t="s">
        <v>61</v>
      </c>
      <c r="E1226" t="s">
        <v>51</v>
      </c>
      <c r="F1226" t="s">
        <v>36</v>
      </c>
      <c r="G1226">
        <v>2010</v>
      </c>
      <c r="H1226">
        <v>1006.5</v>
      </c>
      <c r="I1226">
        <v>1054.5999999999999</v>
      </c>
      <c r="J1226">
        <v>0.95439029015740595</v>
      </c>
    </row>
    <row r="1227" spans="2:10" x14ac:dyDescent="0.2">
      <c r="B1227" t="str">
        <f t="shared" si="19"/>
        <v>apartmentmedian1_bed_rateDelta</v>
      </c>
      <c r="C1227" t="s">
        <v>65</v>
      </c>
      <c r="D1227" t="s">
        <v>61</v>
      </c>
      <c r="E1227" t="s">
        <v>51</v>
      </c>
      <c r="F1227" t="s">
        <v>37</v>
      </c>
      <c r="G1227">
        <v>2010</v>
      </c>
      <c r="H1227">
        <v>834.9</v>
      </c>
      <c r="I1227">
        <v>1054.5999999999999</v>
      </c>
      <c r="J1227">
        <v>0.79167456855679896</v>
      </c>
    </row>
    <row r="1228" spans="2:10" x14ac:dyDescent="0.2">
      <c r="B1228" t="str">
        <f t="shared" si="19"/>
        <v>apartmentmedian1_bed_rateSurrey</v>
      </c>
      <c r="C1228" t="s">
        <v>65</v>
      </c>
      <c r="D1228" t="s">
        <v>61</v>
      </c>
      <c r="E1228" t="s">
        <v>51</v>
      </c>
      <c r="F1228" t="s">
        <v>38</v>
      </c>
      <c r="G1228">
        <v>2010</v>
      </c>
      <c r="H1228">
        <v>815.9</v>
      </c>
      <c r="I1228">
        <v>1054.5999999999999</v>
      </c>
      <c r="J1228">
        <v>0.77365825905556596</v>
      </c>
    </row>
    <row r="1229" spans="2:10" x14ac:dyDescent="0.2">
      <c r="B1229" t="str">
        <f t="shared" si="19"/>
        <v>apartmentmedian1_bed_rateWhite Rock</v>
      </c>
      <c r="C1229" t="s">
        <v>65</v>
      </c>
      <c r="D1229" t="s">
        <v>61</v>
      </c>
      <c r="E1229" t="s">
        <v>51</v>
      </c>
      <c r="F1229" t="s">
        <v>39</v>
      </c>
      <c r="G1229">
        <v>2010</v>
      </c>
      <c r="H1229">
        <v>881.7</v>
      </c>
      <c r="I1229">
        <v>1054.5999999999999</v>
      </c>
      <c r="J1229">
        <v>0.83605158353878295</v>
      </c>
    </row>
    <row r="1230" spans="2:10" x14ac:dyDescent="0.2">
      <c r="B1230" t="str">
        <f t="shared" si="19"/>
        <v>apartmentmedian1_bed_rateLangley City and Langley DM</v>
      </c>
      <c r="C1230" t="s">
        <v>65</v>
      </c>
      <c r="D1230" t="s">
        <v>61</v>
      </c>
      <c r="E1230" t="s">
        <v>51</v>
      </c>
      <c r="F1230" t="s">
        <v>40</v>
      </c>
      <c r="G1230">
        <v>2010</v>
      </c>
      <c r="H1230">
        <v>861.1</v>
      </c>
      <c r="I1230">
        <v>1054.5999999999999</v>
      </c>
      <c r="J1230">
        <v>0.81651811113218298</v>
      </c>
    </row>
    <row r="1231" spans="2:10" x14ac:dyDescent="0.2">
      <c r="B1231" t="str">
        <f t="shared" si="19"/>
        <v>apartmentmedian1_bed_rateTri-Cities</v>
      </c>
      <c r="C1231" t="s">
        <v>65</v>
      </c>
      <c r="D1231" t="s">
        <v>61</v>
      </c>
      <c r="E1231" t="s">
        <v>51</v>
      </c>
      <c r="F1231" t="s">
        <v>41</v>
      </c>
      <c r="G1231">
        <v>2010</v>
      </c>
      <c r="H1231">
        <v>882.4</v>
      </c>
      <c r="I1231">
        <v>1054.5999999999999</v>
      </c>
      <c r="J1231">
        <v>0.83671534230987998</v>
      </c>
    </row>
    <row r="1232" spans="2:10" x14ac:dyDescent="0.2">
      <c r="B1232" t="str">
        <f t="shared" si="19"/>
        <v>apartmentmedian1_bed_rateMaple Ridge/Pitt Meadows</v>
      </c>
      <c r="C1232" t="s">
        <v>65</v>
      </c>
      <c r="D1232" t="s">
        <v>61</v>
      </c>
      <c r="E1232" t="s">
        <v>51</v>
      </c>
      <c r="F1232" t="s">
        <v>42</v>
      </c>
      <c r="G1232">
        <v>2010</v>
      </c>
      <c r="H1232">
        <v>775.1</v>
      </c>
      <c r="I1232">
        <v>1054.5999999999999</v>
      </c>
      <c r="J1232">
        <v>0.73497060496870903</v>
      </c>
    </row>
    <row r="1233" spans="2:10" x14ac:dyDescent="0.2">
      <c r="B1233" t="str">
        <f t="shared" si="19"/>
        <v>apartmentmedian1_bed_rateVancouver</v>
      </c>
      <c r="C1233" t="s">
        <v>65</v>
      </c>
      <c r="D1233" t="s">
        <v>61</v>
      </c>
      <c r="E1233" t="s">
        <v>51</v>
      </c>
      <c r="F1233" t="s">
        <v>43</v>
      </c>
      <c r="G1233">
        <v>2010</v>
      </c>
      <c r="H1233">
        <v>1054.5999999999999</v>
      </c>
      <c r="I1233">
        <v>1054.5999999999999</v>
      </c>
      <c r="J1233">
        <v>1</v>
      </c>
    </row>
    <row r="1234" spans="2:10" x14ac:dyDescent="0.2">
      <c r="B1234" t="str">
        <f t="shared" si="19"/>
        <v>apartmentmedian1_bed_rateNorth Vancouver City</v>
      </c>
      <c r="C1234" t="s">
        <v>65</v>
      </c>
      <c r="D1234" t="s">
        <v>61</v>
      </c>
      <c r="E1234" t="s">
        <v>51</v>
      </c>
      <c r="F1234" t="s">
        <v>60</v>
      </c>
      <c r="G1234">
        <v>2010</v>
      </c>
      <c r="H1234">
        <v>957.66666666666697</v>
      </c>
      <c r="I1234">
        <v>1054.5999999999999</v>
      </c>
      <c r="J1234">
        <v>0.90808521398318498</v>
      </c>
    </row>
    <row r="1235" spans="2:10" x14ac:dyDescent="0.2">
      <c r="B1235" t="str">
        <f t="shared" si="19"/>
        <v>apartmentmedian2_bed_rateWest End/Stanley Park</v>
      </c>
      <c r="C1235" t="s">
        <v>65</v>
      </c>
      <c r="D1235" t="s">
        <v>61</v>
      </c>
      <c r="E1235" t="s">
        <v>53</v>
      </c>
      <c r="F1235" t="s">
        <v>12</v>
      </c>
      <c r="G1235">
        <v>2010</v>
      </c>
      <c r="H1235">
        <v>1862.8</v>
      </c>
      <c r="I1235">
        <v>1274.8</v>
      </c>
      <c r="J1235">
        <v>1.46124882334484</v>
      </c>
    </row>
    <row r="1236" spans="2:10" x14ac:dyDescent="0.2">
      <c r="B1236" t="str">
        <f t="shared" si="19"/>
        <v>apartmentmedian2_bed_rateEnglish Bay</v>
      </c>
      <c r="C1236" t="s">
        <v>65</v>
      </c>
      <c r="D1236" t="s">
        <v>61</v>
      </c>
      <c r="E1236" t="s">
        <v>53</v>
      </c>
      <c r="F1236" t="s">
        <v>16</v>
      </c>
      <c r="G1236">
        <v>2010</v>
      </c>
      <c r="H1236">
        <v>1850.3</v>
      </c>
      <c r="I1236">
        <v>1274.8</v>
      </c>
      <c r="J1236">
        <v>1.45144336366489</v>
      </c>
    </row>
    <row r="1237" spans="2:10" x14ac:dyDescent="0.2">
      <c r="B1237" t="str">
        <f t="shared" si="19"/>
        <v>apartmentmedian2_bed_rateDowntown</v>
      </c>
      <c r="C1237" t="s">
        <v>65</v>
      </c>
      <c r="D1237" t="s">
        <v>61</v>
      </c>
      <c r="E1237" t="s">
        <v>53</v>
      </c>
      <c r="F1237" t="s">
        <v>17</v>
      </c>
      <c r="G1237">
        <v>2010</v>
      </c>
      <c r="H1237">
        <v>1960.6</v>
      </c>
      <c r="I1237">
        <v>1274.8</v>
      </c>
      <c r="J1237">
        <v>1.5379667398807699</v>
      </c>
    </row>
    <row r="1238" spans="2:10" x14ac:dyDescent="0.2">
      <c r="B1238" t="str">
        <f t="shared" si="19"/>
        <v>apartmentmedian2_bed_rateSouth Granville/Oak</v>
      </c>
      <c r="C1238" t="s">
        <v>65</v>
      </c>
      <c r="D1238" t="s">
        <v>61</v>
      </c>
      <c r="E1238" t="s">
        <v>53</v>
      </c>
      <c r="F1238" t="s">
        <v>19</v>
      </c>
      <c r="G1238">
        <v>2010</v>
      </c>
      <c r="H1238">
        <v>1651.8</v>
      </c>
      <c r="I1238">
        <v>1274.8</v>
      </c>
      <c r="J1238">
        <v>1.2957326639472899</v>
      </c>
    </row>
    <row r="1239" spans="2:10" x14ac:dyDescent="0.2">
      <c r="B1239" t="str">
        <f t="shared" si="19"/>
        <v>apartmentmedian2_bed_rateKitsilano/Point Grey</v>
      </c>
      <c r="C1239" t="s">
        <v>65</v>
      </c>
      <c r="D1239" t="s">
        <v>61</v>
      </c>
      <c r="E1239" t="s">
        <v>53</v>
      </c>
      <c r="F1239" t="s">
        <v>20</v>
      </c>
      <c r="G1239">
        <v>2010</v>
      </c>
      <c r="H1239">
        <v>1739</v>
      </c>
      <c r="I1239">
        <v>1274.8</v>
      </c>
      <c r="J1239">
        <v>1.36413555067462</v>
      </c>
    </row>
    <row r="1240" spans="2:10" x14ac:dyDescent="0.2">
      <c r="B1240" t="str">
        <f t="shared" si="19"/>
        <v>apartmentmedian2_bed_rateWestside/Kerrisdale</v>
      </c>
      <c r="C1240" t="s">
        <v>65</v>
      </c>
      <c r="D1240" t="s">
        <v>61</v>
      </c>
      <c r="E1240" t="s">
        <v>53</v>
      </c>
      <c r="F1240" t="s">
        <v>21</v>
      </c>
      <c r="G1240">
        <v>2010</v>
      </c>
      <c r="H1240">
        <v>1823.4</v>
      </c>
      <c r="I1240">
        <v>1274.8</v>
      </c>
      <c r="J1240">
        <v>1.4303420144336401</v>
      </c>
    </row>
    <row r="1241" spans="2:10" x14ac:dyDescent="0.2">
      <c r="B1241" t="str">
        <f t="shared" si="19"/>
        <v>apartmentmedian2_bed_rateMarpole</v>
      </c>
      <c r="C1241" t="s">
        <v>65</v>
      </c>
      <c r="D1241" t="s">
        <v>61</v>
      </c>
      <c r="E1241" t="s">
        <v>53</v>
      </c>
      <c r="F1241" t="s">
        <v>23</v>
      </c>
      <c r="G1241">
        <v>2010</v>
      </c>
      <c r="H1241">
        <v>1180.4000000000001</v>
      </c>
      <c r="I1241">
        <v>1274.8</v>
      </c>
      <c r="J1241">
        <v>0.92594916849701903</v>
      </c>
    </row>
    <row r="1242" spans="2:10" x14ac:dyDescent="0.2">
      <c r="B1242" t="str">
        <f t="shared" si="19"/>
        <v>apartmentmedian2_bed_rateMount Pleasant/Renfrew Heights</v>
      </c>
      <c r="C1242" t="s">
        <v>65</v>
      </c>
      <c r="D1242" t="s">
        <v>61</v>
      </c>
      <c r="E1242" t="s">
        <v>53</v>
      </c>
      <c r="F1242" t="s">
        <v>24</v>
      </c>
      <c r="G1242">
        <v>2010</v>
      </c>
      <c r="H1242">
        <v>1358.5</v>
      </c>
      <c r="I1242">
        <v>1274.8</v>
      </c>
      <c r="J1242">
        <v>1.0656573580169399</v>
      </c>
    </row>
    <row r="1243" spans="2:10" x14ac:dyDescent="0.2">
      <c r="B1243" t="str">
        <f t="shared" si="19"/>
        <v>apartmentmedian2_bed_rateEast Hastings</v>
      </c>
      <c r="C1243" t="s">
        <v>65</v>
      </c>
      <c r="D1243" t="s">
        <v>61</v>
      </c>
      <c r="E1243" t="s">
        <v>53</v>
      </c>
      <c r="F1243" t="s">
        <v>25</v>
      </c>
      <c r="G1243">
        <v>2010</v>
      </c>
      <c r="H1243">
        <v>1242</v>
      </c>
      <c r="I1243">
        <v>1274.8</v>
      </c>
      <c r="J1243">
        <v>0.97427047379981202</v>
      </c>
    </row>
    <row r="1244" spans="2:10" x14ac:dyDescent="0.2">
      <c r="B1244" t="str">
        <f t="shared" si="19"/>
        <v>apartmentmedian2_bed_rateSoutheast Vancouver</v>
      </c>
      <c r="C1244" t="s">
        <v>65</v>
      </c>
      <c r="D1244" t="s">
        <v>61</v>
      </c>
      <c r="E1244" t="s">
        <v>53</v>
      </c>
      <c r="F1244" t="s">
        <v>26</v>
      </c>
      <c r="G1244">
        <v>2010</v>
      </c>
      <c r="H1244">
        <v>1415.9</v>
      </c>
      <c r="I1244">
        <v>1274.8</v>
      </c>
      <c r="J1244">
        <v>1.1106840288672699</v>
      </c>
    </row>
    <row r="1245" spans="2:10" x14ac:dyDescent="0.2">
      <c r="B1245" t="str">
        <f t="shared" si="19"/>
        <v>apartmentmedian2_bed_rateUniversity Endowment Lands</v>
      </c>
      <c r="C1245" t="s">
        <v>65</v>
      </c>
      <c r="D1245" t="s">
        <v>61</v>
      </c>
      <c r="E1245" t="s">
        <v>53</v>
      </c>
      <c r="F1245" t="s">
        <v>27</v>
      </c>
      <c r="G1245">
        <v>2010</v>
      </c>
      <c r="H1245">
        <v>2113.3000000000002</v>
      </c>
      <c r="I1245">
        <v>1274.8</v>
      </c>
      <c r="J1245">
        <v>1.6577502353310301</v>
      </c>
    </row>
    <row r="1246" spans="2:10" x14ac:dyDescent="0.2">
      <c r="B1246" t="str">
        <f t="shared" si="19"/>
        <v>apartmentmedian2_bed_rateCentral Park/Metrotown</v>
      </c>
      <c r="C1246" t="s">
        <v>65</v>
      </c>
      <c r="D1246" t="s">
        <v>61</v>
      </c>
      <c r="E1246" t="s">
        <v>53</v>
      </c>
      <c r="F1246" t="s">
        <v>28</v>
      </c>
      <c r="G1246">
        <v>2010</v>
      </c>
      <c r="H1246">
        <v>1234</v>
      </c>
      <c r="I1246">
        <v>1274.8</v>
      </c>
      <c r="J1246">
        <v>0.96799497960464398</v>
      </c>
    </row>
    <row r="1247" spans="2:10" x14ac:dyDescent="0.2">
      <c r="B1247" t="str">
        <f t="shared" si="19"/>
        <v>apartmentmedian2_bed_rateSoutheast Burnaby</v>
      </c>
      <c r="C1247" t="s">
        <v>65</v>
      </c>
      <c r="D1247" t="s">
        <v>61</v>
      </c>
      <c r="E1247" t="s">
        <v>53</v>
      </c>
      <c r="F1247" t="s">
        <v>29</v>
      </c>
      <c r="G1247">
        <v>2010</v>
      </c>
      <c r="H1247">
        <v>1060.4000000000001</v>
      </c>
      <c r="I1247">
        <v>1274.8</v>
      </c>
      <c r="J1247">
        <v>0.83181675556950097</v>
      </c>
    </row>
    <row r="1248" spans="2:10" x14ac:dyDescent="0.2">
      <c r="B1248" t="str">
        <f t="shared" si="19"/>
        <v>apartmentmedian2_bed_rateNorth Burnaby</v>
      </c>
      <c r="C1248" t="s">
        <v>65</v>
      </c>
      <c r="D1248" t="s">
        <v>61</v>
      </c>
      <c r="E1248" t="s">
        <v>53</v>
      </c>
      <c r="F1248" t="s">
        <v>31</v>
      </c>
      <c r="G1248">
        <v>2010</v>
      </c>
      <c r="H1248">
        <v>1300.5</v>
      </c>
      <c r="I1248">
        <v>1274.8</v>
      </c>
      <c r="J1248">
        <v>1.02016002510198</v>
      </c>
    </row>
    <row r="1249" spans="2:10" x14ac:dyDescent="0.2">
      <c r="B1249" t="str">
        <f t="shared" si="19"/>
        <v>apartmentmedian2_bed_rateNew Westminster</v>
      </c>
      <c r="C1249" t="s">
        <v>65</v>
      </c>
      <c r="D1249" t="s">
        <v>61</v>
      </c>
      <c r="E1249" t="s">
        <v>53</v>
      </c>
      <c r="F1249" t="s">
        <v>32</v>
      </c>
      <c r="G1249">
        <v>2010</v>
      </c>
      <c r="H1249">
        <v>1183.5999999999999</v>
      </c>
      <c r="I1249">
        <v>1274.8</v>
      </c>
      <c r="J1249">
        <v>0.92845936617508595</v>
      </c>
    </row>
    <row r="1250" spans="2:10" x14ac:dyDescent="0.2">
      <c r="B1250" t="str">
        <f t="shared" si="19"/>
        <v>apartmentmedian2_bed_rateNorth Vancouver CY</v>
      </c>
      <c r="C1250" t="s">
        <v>65</v>
      </c>
      <c r="D1250" t="s">
        <v>61</v>
      </c>
      <c r="E1250" t="s">
        <v>53</v>
      </c>
      <c r="F1250" t="s">
        <v>33</v>
      </c>
      <c r="G1250">
        <v>2010</v>
      </c>
      <c r="H1250">
        <v>1506.75</v>
      </c>
      <c r="I1250">
        <v>1274.8</v>
      </c>
      <c r="J1250">
        <v>1.18195010982115</v>
      </c>
    </row>
    <row r="1251" spans="2:10" x14ac:dyDescent="0.2">
      <c r="B1251" t="str">
        <f t="shared" si="19"/>
        <v>apartmentmedian2_bed_rateNorth Vancouver DM</v>
      </c>
      <c r="C1251" t="s">
        <v>65</v>
      </c>
      <c r="D1251" t="s">
        <v>61</v>
      </c>
      <c r="E1251" t="s">
        <v>53</v>
      </c>
      <c r="F1251" t="s">
        <v>34</v>
      </c>
      <c r="G1251">
        <v>2010</v>
      </c>
      <c r="H1251">
        <v>1433.1</v>
      </c>
      <c r="I1251">
        <v>1274.8</v>
      </c>
      <c r="J1251">
        <v>1.1241763413868799</v>
      </c>
    </row>
    <row r="1252" spans="2:10" x14ac:dyDescent="0.2">
      <c r="B1252" t="str">
        <f t="shared" si="19"/>
        <v>apartmentmedian2_bed_rateWest Vancouver</v>
      </c>
      <c r="C1252" t="s">
        <v>65</v>
      </c>
      <c r="D1252" t="s">
        <v>61</v>
      </c>
      <c r="E1252" t="s">
        <v>53</v>
      </c>
      <c r="F1252" t="s">
        <v>35</v>
      </c>
      <c r="G1252">
        <v>2010</v>
      </c>
      <c r="H1252">
        <v>2196.3000000000002</v>
      </c>
      <c r="I1252">
        <v>1274.8</v>
      </c>
      <c r="J1252">
        <v>1.7228584876059001</v>
      </c>
    </row>
    <row r="1253" spans="2:10" x14ac:dyDescent="0.2">
      <c r="B1253" t="str">
        <f t="shared" si="19"/>
        <v>apartmentmedian2_bed_rateRichmond</v>
      </c>
      <c r="C1253" t="s">
        <v>65</v>
      </c>
      <c r="D1253" t="s">
        <v>61</v>
      </c>
      <c r="E1253" t="s">
        <v>53</v>
      </c>
      <c r="F1253" t="s">
        <v>36</v>
      </c>
      <c r="G1253">
        <v>2010</v>
      </c>
      <c r="H1253">
        <v>1234.2</v>
      </c>
      <c r="I1253">
        <v>1274.8</v>
      </c>
      <c r="J1253">
        <v>0.96815186695952304</v>
      </c>
    </row>
    <row r="1254" spans="2:10" x14ac:dyDescent="0.2">
      <c r="B1254" t="str">
        <f t="shared" si="19"/>
        <v>apartmentmedian2_bed_rateDelta</v>
      </c>
      <c r="C1254" t="s">
        <v>65</v>
      </c>
      <c r="D1254" t="s">
        <v>61</v>
      </c>
      <c r="E1254" t="s">
        <v>53</v>
      </c>
      <c r="F1254" t="s">
        <v>37</v>
      </c>
      <c r="G1254">
        <v>2010</v>
      </c>
      <c r="H1254">
        <v>1086</v>
      </c>
      <c r="I1254">
        <v>1274.8</v>
      </c>
      <c r="J1254">
        <v>0.85189833699403805</v>
      </c>
    </row>
    <row r="1255" spans="2:10" x14ac:dyDescent="0.2">
      <c r="B1255" t="str">
        <f t="shared" si="19"/>
        <v>apartmentmedian2_bed_rateSurrey</v>
      </c>
      <c r="C1255" t="s">
        <v>65</v>
      </c>
      <c r="D1255" t="s">
        <v>61</v>
      </c>
      <c r="E1255" t="s">
        <v>53</v>
      </c>
      <c r="F1255" t="s">
        <v>38</v>
      </c>
      <c r="G1255">
        <v>2010</v>
      </c>
      <c r="H1255">
        <v>959.6</v>
      </c>
      <c r="I1255">
        <v>1274.8</v>
      </c>
      <c r="J1255">
        <v>0.75274552871038602</v>
      </c>
    </row>
    <row r="1256" spans="2:10" x14ac:dyDescent="0.2">
      <c r="B1256" t="str">
        <f t="shared" si="19"/>
        <v>apartmentmedian2_bed_rateWhite Rock</v>
      </c>
      <c r="C1256" t="s">
        <v>65</v>
      </c>
      <c r="D1256" t="s">
        <v>61</v>
      </c>
      <c r="E1256" t="s">
        <v>53</v>
      </c>
      <c r="F1256" t="s">
        <v>39</v>
      </c>
      <c r="G1256">
        <v>2010</v>
      </c>
      <c r="H1256">
        <v>1085.4000000000001</v>
      </c>
      <c r="I1256">
        <v>1274.8</v>
      </c>
      <c r="J1256">
        <v>0.85142767492940097</v>
      </c>
    </row>
    <row r="1257" spans="2:10" x14ac:dyDescent="0.2">
      <c r="B1257" t="str">
        <f t="shared" si="19"/>
        <v>apartmentmedian2_bed_rateLangley City and Langley DM</v>
      </c>
      <c r="C1257" t="s">
        <v>65</v>
      </c>
      <c r="D1257" t="s">
        <v>61</v>
      </c>
      <c r="E1257" t="s">
        <v>53</v>
      </c>
      <c r="F1257" t="s">
        <v>40</v>
      </c>
      <c r="G1257">
        <v>2010</v>
      </c>
      <c r="H1257">
        <v>1060.5999999999999</v>
      </c>
      <c r="I1257">
        <v>1274.8</v>
      </c>
      <c r="J1257">
        <v>0.83197364292438003</v>
      </c>
    </row>
    <row r="1258" spans="2:10" x14ac:dyDescent="0.2">
      <c r="B1258" t="str">
        <f t="shared" si="19"/>
        <v>apartmentmedian2_bed_rateTri-Cities</v>
      </c>
      <c r="C1258" t="s">
        <v>65</v>
      </c>
      <c r="D1258" t="s">
        <v>61</v>
      </c>
      <c r="E1258" t="s">
        <v>53</v>
      </c>
      <c r="F1258" t="s">
        <v>41</v>
      </c>
      <c r="G1258">
        <v>2010</v>
      </c>
      <c r="H1258">
        <v>1093.8</v>
      </c>
      <c r="I1258">
        <v>1274.8</v>
      </c>
      <c r="J1258">
        <v>0.85801694383432703</v>
      </c>
    </row>
    <row r="1259" spans="2:10" x14ac:dyDescent="0.2">
      <c r="B1259" t="str">
        <f t="shared" si="19"/>
        <v>apartmentmedian2_bed_rateMaple Ridge/Pitt Meadows</v>
      </c>
      <c r="C1259" t="s">
        <v>65</v>
      </c>
      <c r="D1259" t="s">
        <v>61</v>
      </c>
      <c r="E1259" t="s">
        <v>53</v>
      </c>
      <c r="F1259" t="s">
        <v>42</v>
      </c>
      <c r="G1259">
        <v>2010</v>
      </c>
      <c r="H1259">
        <v>971.1</v>
      </c>
      <c r="I1259">
        <v>1274.8</v>
      </c>
      <c r="J1259">
        <v>0.76176655161593998</v>
      </c>
    </row>
    <row r="1260" spans="2:10" x14ac:dyDescent="0.2">
      <c r="B1260" t="str">
        <f t="shared" si="19"/>
        <v>apartmentmedian2_bed_rateVancouver</v>
      </c>
      <c r="C1260" t="s">
        <v>65</v>
      </c>
      <c r="D1260" t="s">
        <v>61</v>
      </c>
      <c r="E1260" t="s">
        <v>53</v>
      </c>
      <c r="F1260" t="s">
        <v>43</v>
      </c>
      <c r="G1260">
        <v>2010</v>
      </c>
      <c r="H1260">
        <v>1274.8</v>
      </c>
      <c r="I1260">
        <v>1274.8</v>
      </c>
      <c r="J1260">
        <v>1</v>
      </c>
    </row>
    <row r="1261" spans="2:10" x14ac:dyDescent="0.2">
      <c r="B1261" t="str">
        <f t="shared" si="19"/>
        <v>apartmentmedian2_bed_rateNorth Vancouver City</v>
      </c>
      <c r="C1261" t="s">
        <v>65</v>
      </c>
      <c r="D1261" t="s">
        <v>61</v>
      </c>
      <c r="E1261" t="s">
        <v>53</v>
      </c>
      <c r="F1261" t="s">
        <v>60</v>
      </c>
      <c r="G1261">
        <v>2010</v>
      </c>
      <c r="H1261">
        <v>1200</v>
      </c>
      <c r="I1261">
        <v>1274.8</v>
      </c>
      <c r="J1261">
        <v>0.94132412927518005</v>
      </c>
    </row>
    <row r="1262" spans="2:10" x14ac:dyDescent="0.2">
      <c r="B1262" t="str">
        <f t="shared" si="19"/>
        <v>apartmentmedian3+_bed_rateWest End/Stanley Park</v>
      </c>
      <c r="C1262" t="s">
        <v>65</v>
      </c>
      <c r="D1262" t="s">
        <v>61</v>
      </c>
      <c r="E1262" t="s">
        <v>55</v>
      </c>
      <c r="F1262" t="s">
        <v>12</v>
      </c>
      <c r="G1262">
        <v>2010</v>
      </c>
      <c r="H1262">
        <v>2777.5555555555602</v>
      </c>
      <c r="I1262">
        <v>1391.8</v>
      </c>
      <c r="J1262">
        <v>1.9956571027127099</v>
      </c>
    </row>
    <row r="1263" spans="2:10" x14ac:dyDescent="0.2">
      <c r="B1263" t="str">
        <f t="shared" si="19"/>
        <v>apartmentmedian3+_bed_rateEnglish Bay</v>
      </c>
      <c r="C1263" t="s">
        <v>65</v>
      </c>
      <c r="D1263" t="s">
        <v>61</v>
      </c>
      <c r="E1263" t="s">
        <v>55</v>
      </c>
      <c r="F1263" t="s">
        <v>16</v>
      </c>
      <c r="G1263">
        <v>2010</v>
      </c>
      <c r="H1263">
        <v>2406.4285714285702</v>
      </c>
      <c r="I1263">
        <v>1391.8</v>
      </c>
      <c r="J1263">
        <v>1.72900457783343</v>
      </c>
    </row>
    <row r="1264" spans="2:10" x14ac:dyDescent="0.2">
      <c r="B1264" t="str">
        <f t="shared" si="19"/>
        <v>apartmentmedian3+_bed_rateDowntown</v>
      </c>
      <c r="C1264" t="s">
        <v>65</v>
      </c>
      <c r="D1264" t="s">
        <v>61</v>
      </c>
      <c r="E1264" t="s">
        <v>55</v>
      </c>
      <c r="F1264" t="s">
        <v>17</v>
      </c>
      <c r="G1264">
        <v>2010</v>
      </c>
      <c r="H1264">
        <v>2568.125</v>
      </c>
      <c r="I1264">
        <v>1391.8</v>
      </c>
      <c r="J1264">
        <v>1.84518249748527</v>
      </c>
    </row>
    <row r="1265" spans="2:10" x14ac:dyDescent="0.2">
      <c r="B1265" t="str">
        <f t="shared" si="19"/>
        <v>apartmentmedian3+_bed_rateSouth Granville/Oak</v>
      </c>
      <c r="C1265" t="s">
        <v>65</v>
      </c>
      <c r="D1265" t="s">
        <v>61</v>
      </c>
      <c r="E1265" t="s">
        <v>55</v>
      </c>
      <c r="F1265" t="s">
        <v>19</v>
      </c>
      <c r="G1265">
        <v>2010</v>
      </c>
      <c r="H1265">
        <v>2079</v>
      </c>
      <c r="I1265">
        <v>1391.8</v>
      </c>
      <c r="J1265">
        <v>1.49374910188245</v>
      </c>
    </row>
    <row r="1266" spans="2:10" x14ac:dyDescent="0.2">
      <c r="B1266" t="str">
        <f t="shared" si="19"/>
        <v>apartmentmedian3+_bed_rateKitsilano/Point Grey</v>
      </c>
      <c r="C1266" t="s">
        <v>65</v>
      </c>
      <c r="D1266" t="s">
        <v>61</v>
      </c>
      <c r="E1266" t="s">
        <v>55</v>
      </c>
      <c r="F1266" t="s">
        <v>20</v>
      </c>
      <c r="G1266">
        <v>2010</v>
      </c>
      <c r="H1266">
        <v>2631.25</v>
      </c>
      <c r="I1266">
        <v>1391.8</v>
      </c>
      <c r="J1266">
        <v>1.8905374335392999</v>
      </c>
    </row>
    <row r="1267" spans="2:10" x14ac:dyDescent="0.2">
      <c r="B1267" t="str">
        <f t="shared" si="19"/>
        <v>apartmentmedian3+_bed_rateWestside/Kerrisdale</v>
      </c>
      <c r="C1267" t="s">
        <v>65</v>
      </c>
      <c r="D1267" t="s">
        <v>61</v>
      </c>
      <c r="E1267" t="s">
        <v>55</v>
      </c>
      <c r="F1267" t="s">
        <v>21</v>
      </c>
      <c r="G1267">
        <v>2010</v>
      </c>
      <c r="H1267">
        <v>2541.1</v>
      </c>
      <c r="I1267">
        <v>1391.8</v>
      </c>
      <c r="J1267">
        <v>1.8257651961488699</v>
      </c>
    </row>
    <row r="1268" spans="2:10" x14ac:dyDescent="0.2">
      <c r="B1268" t="str">
        <f t="shared" si="19"/>
        <v>apartmentmedian3+_bed_rateMarpole</v>
      </c>
      <c r="C1268" t="s">
        <v>65</v>
      </c>
      <c r="D1268" t="s">
        <v>61</v>
      </c>
      <c r="E1268" t="s">
        <v>55</v>
      </c>
      <c r="F1268" t="s">
        <v>23</v>
      </c>
      <c r="G1268">
        <v>2010</v>
      </c>
      <c r="H1268">
        <v>1299.8</v>
      </c>
      <c r="I1268">
        <v>1391.8</v>
      </c>
      <c r="J1268">
        <v>0.93389854864204602</v>
      </c>
    </row>
    <row r="1269" spans="2:10" x14ac:dyDescent="0.2">
      <c r="B1269" t="str">
        <f t="shared" si="19"/>
        <v>apartmentmedian3+_bed_rateMount Pleasant/Renfrew Heights</v>
      </c>
      <c r="C1269" t="s">
        <v>65</v>
      </c>
      <c r="D1269" t="s">
        <v>61</v>
      </c>
      <c r="E1269" t="s">
        <v>55</v>
      </c>
      <c r="F1269" t="s">
        <v>24</v>
      </c>
      <c r="G1269">
        <v>2010</v>
      </c>
      <c r="H1269">
        <v>1384.25</v>
      </c>
      <c r="I1269">
        <v>1391.8</v>
      </c>
      <c r="J1269">
        <v>0.99457537002442897</v>
      </c>
    </row>
    <row r="1270" spans="2:10" x14ac:dyDescent="0.2">
      <c r="B1270" t="str">
        <f t="shared" si="19"/>
        <v>apartmentmedian3+_bed_rateEast Hastings</v>
      </c>
      <c r="C1270" t="s">
        <v>65</v>
      </c>
      <c r="D1270" t="s">
        <v>61</v>
      </c>
      <c r="E1270" t="s">
        <v>55</v>
      </c>
      <c r="F1270" t="s">
        <v>25</v>
      </c>
      <c r="G1270">
        <v>2010</v>
      </c>
      <c r="H1270">
        <v>1308.7777777777801</v>
      </c>
      <c r="I1270">
        <v>1391.8</v>
      </c>
      <c r="J1270">
        <v>0.94034902843639701</v>
      </c>
    </row>
    <row r="1271" spans="2:10" x14ac:dyDescent="0.2">
      <c r="B1271" t="str">
        <f t="shared" si="19"/>
        <v>apartmentmedian3+_bed_rateSoutheast Vancouver</v>
      </c>
      <c r="C1271" t="s">
        <v>65</v>
      </c>
      <c r="D1271" t="s">
        <v>61</v>
      </c>
      <c r="E1271" t="s">
        <v>55</v>
      </c>
      <c r="F1271" t="s">
        <v>26</v>
      </c>
      <c r="G1271">
        <v>2010</v>
      </c>
      <c r="H1271">
        <v>1352.3</v>
      </c>
      <c r="I1271">
        <v>1391.8</v>
      </c>
      <c r="J1271">
        <v>0.97161948555827005</v>
      </c>
    </row>
    <row r="1272" spans="2:10" x14ac:dyDescent="0.2">
      <c r="B1272" t="str">
        <f t="shared" si="19"/>
        <v>apartmentmedian3+_bed_rateUniversity Endowment Lands</v>
      </c>
      <c r="C1272" t="s">
        <v>65</v>
      </c>
      <c r="D1272" t="s">
        <v>61</v>
      </c>
      <c r="E1272" t="s">
        <v>55</v>
      </c>
      <c r="F1272" t="s">
        <v>27</v>
      </c>
      <c r="G1272">
        <v>2010</v>
      </c>
      <c r="H1272">
        <v>2577.1</v>
      </c>
      <c r="I1272">
        <v>1391.8</v>
      </c>
      <c r="J1272">
        <v>1.85163098146285</v>
      </c>
    </row>
    <row r="1273" spans="2:10" x14ac:dyDescent="0.2">
      <c r="B1273" t="str">
        <f t="shared" si="19"/>
        <v>apartmentmedian3+_bed_rateCentral Park/Metrotown</v>
      </c>
      <c r="C1273" t="s">
        <v>65</v>
      </c>
      <c r="D1273" t="s">
        <v>61</v>
      </c>
      <c r="E1273" t="s">
        <v>55</v>
      </c>
      <c r="F1273" t="s">
        <v>28</v>
      </c>
      <c r="G1273">
        <v>2010</v>
      </c>
      <c r="H1273">
        <v>1549</v>
      </c>
      <c r="I1273">
        <v>1391.8</v>
      </c>
      <c r="J1273">
        <v>1.1129472625377199</v>
      </c>
    </row>
    <row r="1274" spans="2:10" x14ac:dyDescent="0.2">
      <c r="B1274" t="str">
        <f t="shared" si="19"/>
        <v>apartmentmedian3+_bed_rateSoutheast Burnaby</v>
      </c>
      <c r="C1274" t="s">
        <v>65</v>
      </c>
      <c r="D1274" t="s">
        <v>61</v>
      </c>
      <c r="E1274" t="s">
        <v>55</v>
      </c>
      <c r="F1274" t="s">
        <v>29</v>
      </c>
      <c r="G1274">
        <v>2010</v>
      </c>
      <c r="H1274">
        <v>1180.5</v>
      </c>
      <c r="I1274">
        <v>1391.8</v>
      </c>
      <c r="J1274">
        <v>0.84818221008765604</v>
      </c>
    </row>
    <row r="1275" spans="2:10" x14ac:dyDescent="0.2">
      <c r="B1275" t="str">
        <f t="shared" si="19"/>
        <v>apartmentmedian3+_bed_rateNorth Burnaby</v>
      </c>
      <c r="C1275" t="s">
        <v>65</v>
      </c>
      <c r="D1275" t="s">
        <v>61</v>
      </c>
      <c r="E1275" t="s">
        <v>55</v>
      </c>
      <c r="F1275" t="s">
        <v>31</v>
      </c>
      <c r="G1275">
        <v>2010</v>
      </c>
      <c r="H1275">
        <v>1459.6666666666699</v>
      </c>
      <c r="I1275">
        <v>1391.8</v>
      </c>
      <c r="J1275">
        <v>1.0487617952771</v>
      </c>
    </row>
    <row r="1276" spans="2:10" x14ac:dyDescent="0.2">
      <c r="B1276" t="str">
        <f t="shared" si="19"/>
        <v>apartmentmedian3+_bed_rateNew Westminster</v>
      </c>
      <c r="C1276" t="s">
        <v>65</v>
      </c>
      <c r="D1276" t="s">
        <v>61</v>
      </c>
      <c r="E1276" t="s">
        <v>55</v>
      </c>
      <c r="F1276" t="s">
        <v>32</v>
      </c>
      <c r="G1276">
        <v>2010</v>
      </c>
      <c r="H1276">
        <v>1518</v>
      </c>
      <c r="I1276">
        <v>1391.8</v>
      </c>
      <c r="J1276">
        <v>1.0906739474062399</v>
      </c>
    </row>
    <row r="1277" spans="2:10" x14ac:dyDescent="0.2">
      <c r="B1277" t="str">
        <f t="shared" si="19"/>
        <v>apartmentmedian3+_bed_rateNorth Vancouver CY</v>
      </c>
      <c r="C1277" t="s">
        <v>65</v>
      </c>
      <c r="D1277" t="s">
        <v>61</v>
      </c>
      <c r="E1277" t="s">
        <v>55</v>
      </c>
      <c r="F1277" t="s">
        <v>33</v>
      </c>
      <c r="G1277">
        <v>2010</v>
      </c>
      <c r="H1277">
        <v>2278.75</v>
      </c>
      <c r="I1277">
        <v>1391.8</v>
      </c>
      <c r="J1277">
        <v>1.6372682856732299</v>
      </c>
    </row>
    <row r="1278" spans="2:10" x14ac:dyDescent="0.2">
      <c r="B1278" t="str">
        <f t="shared" si="19"/>
        <v>apartmentmedian3+_bed_rateNorth Vancouver DM</v>
      </c>
      <c r="C1278" t="s">
        <v>65</v>
      </c>
      <c r="D1278" t="s">
        <v>61</v>
      </c>
      <c r="E1278" t="s">
        <v>55</v>
      </c>
      <c r="F1278" t="s">
        <v>34</v>
      </c>
      <c r="G1278">
        <v>2010</v>
      </c>
      <c r="H1278">
        <v>1569.5</v>
      </c>
      <c r="I1278">
        <v>1391.8</v>
      </c>
      <c r="J1278">
        <v>1.1276763902859599</v>
      </c>
    </row>
    <row r="1279" spans="2:10" x14ac:dyDescent="0.2">
      <c r="B1279" t="str">
        <f t="shared" si="19"/>
        <v>apartmentmedian3+_bed_rateWest Vancouver</v>
      </c>
      <c r="C1279" t="s">
        <v>65</v>
      </c>
      <c r="D1279" t="s">
        <v>61</v>
      </c>
      <c r="E1279" t="s">
        <v>55</v>
      </c>
      <c r="F1279" t="s">
        <v>35</v>
      </c>
      <c r="G1279">
        <v>2010</v>
      </c>
      <c r="H1279">
        <v>3175</v>
      </c>
      <c r="I1279">
        <v>1391.8</v>
      </c>
      <c r="J1279">
        <v>2.2812185658858999</v>
      </c>
    </row>
    <row r="1280" spans="2:10" x14ac:dyDescent="0.2">
      <c r="B1280" t="str">
        <f t="shared" si="19"/>
        <v>apartmentmedian3+_bed_rateRichmond</v>
      </c>
      <c r="C1280" t="s">
        <v>65</v>
      </c>
      <c r="D1280" t="s">
        <v>61</v>
      </c>
      <c r="E1280" t="s">
        <v>55</v>
      </c>
      <c r="F1280" t="s">
        <v>36</v>
      </c>
      <c r="G1280">
        <v>2010</v>
      </c>
      <c r="H1280">
        <v>1431.1</v>
      </c>
      <c r="I1280">
        <v>1391.8</v>
      </c>
      <c r="J1280">
        <v>1.0282368156344299</v>
      </c>
    </row>
    <row r="1281" spans="2:10" x14ac:dyDescent="0.2">
      <c r="B1281" t="str">
        <f t="shared" si="19"/>
        <v>apartmentmedian3+_bed_rateDelta</v>
      </c>
      <c r="C1281" t="s">
        <v>65</v>
      </c>
      <c r="D1281" t="s">
        <v>61</v>
      </c>
      <c r="E1281" t="s">
        <v>55</v>
      </c>
      <c r="F1281" t="s">
        <v>37</v>
      </c>
      <c r="G1281">
        <v>2010</v>
      </c>
      <c r="H1281">
        <v>1050.42857142857</v>
      </c>
      <c r="I1281">
        <v>1391.8</v>
      </c>
      <c r="J1281">
        <v>0.75472666434011404</v>
      </c>
    </row>
    <row r="1282" spans="2:10" x14ac:dyDescent="0.2">
      <c r="B1282" t="str">
        <f t="shared" si="19"/>
        <v>apartmentmedian3+_bed_rateSurrey</v>
      </c>
      <c r="C1282" t="s">
        <v>65</v>
      </c>
      <c r="D1282" t="s">
        <v>61</v>
      </c>
      <c r="E1282" t="s">
        <v>55</v>
      </c>
      <c r="F1282" t="s">
        <v>38</v>
      </c>
      <c r="G1282">
        <v>2010</v>
      </c>
      <c r="H1282">
        <v>1117.7</v>
      </c>
      <c r="I1282">
        <v>1391.8</v>
      </c>
      <c r="J1282">
        <v>0.80306078459548802</v>
      </c>
    </row>
    <row r="1283" spans="2:10" x14ac:dyDescent="0.2">
      <c r="B1283" t="str">
        <f t="shared" si="19"/>
        <v>apartmentmedian3+_bed_rateWhite Rock</v>
      </c>
      <c r="C1283" t="s">
        <v>65</v>
      </c>
      <c r="D1283" t="s">
        <v>61</v>
      </c>
      <c r="E1283" t="s">
        <v>55</v>
      </c>
      <c r="F1283" t="s">
        <v>39</v>
      </c>
      <c r="G1283">
        <v>2010</v>
      </c>
      <c r="H1283">
        <v>1520</v>
      </c>
      <c r="I1283">
        <v>1391.8</v>
      </c>
      <c r="J1283">
        <v>1.09211093547924</v>
      </c>
    </row>
    <row r="1284" spans="2:10" x14ac:dyDescent="0.2">
      <c r="B1284" t="str">
        <f t="shared" si="19"/>
        <v>apartmentmedian3+_bed_rateLangley City and Langley DM</v>
      </c>
      <c r="C1284" t="s">
        <v>65</v>
      </c>
      <c r="D1284" t="s">
        <v>61</v>
      </c>
      <c r="E1284" t="s">
        <v>55</v>
      </c>
      <c r="F1284" t="s">
        <v>40</v>
      </c>
      <c r="G1284">
        <v>2010</v>
      </c>
      <c r="H1284">
        <v>1190.1111111111099</v>
      </c>
      <c r="I1284">
        <v>1391.8</v>
      </c>
      <c r="J1284">
        <v>0.85508773610512401</v>
      </c>
    </row>
    <row r="1285" spans="2:10" x14ac:dyDescent="0.2">
      <c r="B1285" t="str">
        <f t="shared" ref="B1285:B1348" si="20">C1285&amp;D1285&amp;E1285&amp;F1285</f>
        <v>apartmentmedian3+_bed_rateTri-Cities</v>
      </c>
      <c r="C1285" t="s">
        <v>65</v>
      </c>
      <c r="D1285" t="s">
        <v>61</v>
      </c>
      <c r="E1285" t="s">
        <v>55</v>
      </c>
      <c r="F1285" t="s">
        <v>41</v>
      </c>
      <c r="G1285">
        <v>2010</v>
      </c>
      <c r="H1285">
        <v>1230.5</v>
      </c>
      <c r="I1285">
        <v>1391.8</v>
      </c>
      <c r="J1285">
        <v>0.88410691191263102</v>
      </c>
    </row>
    <row r="1286" spans="2:10" x14ac:dyDescent="0.2">
      <c r="B1286" t="str">
        <f t="shared" si="20"/>
        <v>apartmentmedian3+_bed_rateMaple Ridge/Pitt Meadows</v>
      </c>
      <c r="C1286" t="s">
        <v>65</v>
      </c>
      <c r="D1286" t="s">
        <v>61</v>
      </c>
      <c r="E1286" t="s">
        <v>55</v>
      </c>
      <c r="F1286" t="s">
        <v>42</v>
      </c>
      <c r="G1286">
        <v>2010</v>
      </c>
      <c r="H1286">
        <v>1222.4000000000001</v>
      </c>
      <c r="I1286">
        <v>1391.8</v>
      </c>
      <c r="J1286">
        <v>0.87828711021698502</v>
      </c>
    </row>
    <row r="1287" spans="2:10" x14ac:dyDescent="0.2">
      <c r="B1287" t="str">
        <f t="shared" si="20"/>
        <v>apartmentmedian3+_bed_rateVancouver</v>
      </c>
      <c r="C1287" t="s">
        <v>65</v>
      </c>
      <c r="D1287" t="s">
        <v>61</v>
      </c>
      <c r="E1287" t="s">
        <v>55</v>
      </c>
      <c r="F1287" t="s">
        <v>43</v>
      </c>
      <c r="G1287">
        <v>2010</v>
      </c>
      <c r="H1287">
        <v>1391.8</v>
      </c>
      <c r="I1287">
        <v>1391.8</v>
      </c>
      <c r="J1287">
        <v>1</v>
      </c>
    </row>
    <row r="1288" spans="2:10" x14ac:dyDescent="0.2">
      <c r="B1288" t="str">
        <f t="shared" si="20"/>
        <v>apartmentmedian3+_bed_rateNorth Vancouver City</v>
      </c>
      <c r="C1288" t="s">
        <v>65</v>
      </c>
      <c r="D1288" t="s">
        <v>61</v>
      </c>
      <c r="E1288" t="s">
        <v>55</v>
      </c>
      <c r="F1288" t="s">
        <v>60</v>
      </c>
      <c r="G1288">
        <v>2010</v>
      </c>
      <c r="H1288">
        <v>1475</v>
      </c>
      <c r="I1288">
        <v>1391.8</v>
      </c>
      <c r="J1288">
        <v>1.0597787038367601</v>
      </c>
    </row>
    <row r="1289" spans="2:10" x14ac:dyDescent="0.2">
      <c r="B1289" t="str">
        <f t="shared" si="20"/>
        <v>apartmentaveragebachelor_rateWest End/Stanley Park</v>
      </c>
      <c r="C1289" t="s">
        <v>65</v>
      </c>
      <c r="D1289" t="s">
        <v>59</v>
      </c>
      <c r="E1289" t="s">
        <v>49</v>
      </c>
      <c r="F1289" t="s">
        <v>12</v>
      </c>
      <c r="G1289">
        <v>2010</v>
      </c>
      <c r="H1289">
        <v>1019.7</v>
      </c>
      <c r="I1289">
        <v>967.9</v>
      </c>
      <c r="J1289">
        <v>1.05351792540552</v>
      </c>
    </row>
    <row r="1290" spans="2:10" x14ac:dyDescent="0.2">
      <c r="B1290" t="str">
        <f t="shared" si="20"/>
        <v>apartmentaveragebachelor_rateEnglish Bay</v>
      </c>
      <c r="C1290" t="s">
        <v>65</v>
      </c>
      <c r="D1290" t="s">
        <v>59</v>
      </c>
      <c r="E1290" t="s">
        <v>49</v>
      </c>
      <c r="F1290" t="s">
        <v>16</v>
      </c>
      <c r="G1290">
        <v>2010</v>
      </c>
      <c r="H1290">
        <v>1043.7</v>
      </c>
      <c r="I1290">
        <v>967.9</v>
      </c>
      <c r="J1290">
        <v>1.0783138754003501</v>
      </c>
    </row>
    <row r="1291" spans="2:10" x14ac:dyDescent="0.2">
      <c r="B1291" t="str">
        <f t="shared" si="20"/>
        <v>apartmentaveragebachelor_rateDowntown</v>
      </c>
      <c r="C1291" t="s">
        <v>65</v>
      </c>
      <c r="D1291" t="s">
        <v>59</v>
      </c>
      <c r="E1291" t="s">
        <v>49</v>
      </c>
      <c r="F1291" t="s">
        <v>17</v>
      </c>
      <c r="G1291">
        <v>2010</v>
      </c>
      <c r="H1291">
        <v>1111.7</v>
      </c>
      <c r="I1291">
        <v>967.9</v>
      </c>
      <c r="J1291">
        <v>1.14856906705238</v>
      </c>
    </row>
    <row r="1292" spans="2:10" x14ac:dyDescent="0.2">
      <c r="B1292" t="str">
        <f t="shared" si="20"/>
        <v>apartmentaveragebachelor_rateSouth Granville/Oak</v>
      </c>
      <c r="C1292" t="s">
        <v>65</v>
      </c>
      <c r="D1292" t="s">
        <v>59</v>
      </c>
      <c r="E1292" t="s">
        <v>49</v>
      </c>
      <c r="F1292" t="s">
        <v>19</v>
      </c>
      <c r="G1292">
        <v>2010</v>
      </c>
      <c r="H1292">
        <v>987.2</v>
      </c>
      <c r="I1292">
        <v>967.9</v>
      </c>
      <c r="J1292">
        <v>1.0199400764541799</v>
      </c>
    </row>
    <row r="1293" spans="2:10" x14ac:dyDescent="0.2">
      <c r="B1293" t="str">
        <f t="shared" si="20"/>
        <v>apartmentaveragebachelor_rateKitsilano/Point Grey</v>
      </c>
      <c r="C1293" t="s">
        <v>65</v>
      </c>
      <c r="D1293" t="s">
        <v>59</v>
      </c>
      <c r="E1293" t="s">
        <v>49</v>
      </c>
      <c r="F1293" t="s">
        <v>20</v>
      </c>
      <c r="G1293">
        <v>2010</v>
      </c>
      <c r="H1293">
        <v>997.6</v>
      </c>
      <c r="I1293">
        <v>967.9</v>
      </c>
      <c r="J1293">
        <v>1.03068498811861</v>
      </c>
    </row>
    <row r="1294" spans="2:10" x14ac:dyDescent="0.2">
      <c r="B1294" t="str">
        <f t="shared" si="20"/>
        <v>apartmentaveragebachelor_rateWestside/Kerrisdale</v>
      </c>
      <c r="C1294" t="s">
        <v>65</v>
      </c>
      <c r="D1294" t="s">
        <v>59</v>
      </c>
      <c r="E1294" t="s">
        <v>49</v>
      </c>
      <c r="F1294" t="s">
        <v>21</v>
      </c>
      <c r="G1294">
        <v>2010</v>
      </c>
      <c r="H1294">
        <v>940.7</v>
      </c>
      <c r="I1294">
        <v>967.9</v>
      </c>
      <c r="J1294">
        <v>0.97189792333918801</v>
      </c>
    </row>
    <row r="1295" spans="2:10" x14ac:dyDescent="0.2">
      <c r="B1295" t="str">
        <f t="shared" si="20"/>
        <v>apartmentaveragebachelor_rateMarpole</v>
      </c>
      <c r="C1295" t="s">
        <v>65</v>
      </c>
      <c r="D1295" t="s">
        <v>59</v>
      </c>
      <c r="E1295" t="s">
        <v>49</v>
      </c>
      <c r="F1295" t="s">
        <v>23</v>
      </c>
      <c r="G1295">
        <v>2010</v>
      </c>
      <c r="H1295">
        <v>804.2</v>
      </c>
      <c r="I1295">
        <v>967.9</v>
      </c>
      <c r="J1295">
        <v>0.83087095774356901</v>
      </c>
    </row>
    <row r="1296" spans="2:10" x14ac:dyDescent="0.2">
      <c r="B1296" t="str">
        <f t="shared" si="20"/>
        <v>apartmentaveragebachelor_rateMount Pleasant/Renfrew Heights</v>
      </c>
      <c r="C1296" t="s">
        <v>65</v>
      </c>
      <c r="D1296" t="s">
        <v>59</v>
      </c>
      <c r="E1296" t="s">
        <v>49</v>
      </c>
      <c r="F1296" t="s">
        <v>24</v>
      </c>
      <c r="G1296">
        <v>2010</v>
      </c>
      <c r="H1296">
        <v>965.9</v>
      </c>
      <c r="I1296">
        <v>967.9</v>
      </c>
      <c r="J1296">
        <v>0.99793367083376405</v>
      </c>
    </row>
    <row r="1297" spans="2:10" x14ac:dyDescent="0.2">
      <c r="B1297" t="str">
        <f t="shared" si="20"/>
        <v>apartmentaveragebachelor_rateEast Hastings</v>
      </c>
      <c r="C1297" t="s">
        <v>65</v>
      </c>
      <c r="D1297" t="s">
        <v>59</v>
      </c>
      <c r="E1297" t="s">
        <v>49</v>
      </c>
      <c r="F1297" t="s">
        <v>25</v>
      </c>
      <c r="G1297">
        <v>2010</v>
      </c>
      <c r="H1297">
        <v>948.1</v>
      </c>
      <c r="I1297">
        <v>967.9</v>
      </c>
      <c r="J1297">
        <v>0.97954334125426201</v>
      </c>
    </row>
    <row r="1298" spans="2:10" x14ac:dyDescent="0.2">
      <c r="B1298" t="str">
        <f t="shared" si="20"/>
        <v>apartmentaveragebachelor_rateSoutheast Vancouver</v>
      </c>
      <c r="C1298" t="s">
        <v>65</v>
      </c>
      <c r="D1298" t="s">
        <v>59</v>
      </c>
      <c r="E1298" t="s">
        <v>49</v>
      </c>
      <c r="F1298" t="s">
        <v>26</v>
      </c>
      <c r="G1298">
        <v>2010</v>
      </c>
      <c r="H1298">
        <v>916</v>
      </c>
      <c r="I1298">
        <v>967.9</v>
      </c>
      <c r="J1298">
        <v>0.94637875813617101</v>
      </c>
    </row>
    <row r="1299" spans="2:10" x14ac:dyDescent="0.2">
      <c r="B1299" t="str">
        <f t="shared" si="20"/>
        <v>apartmentaveragebachelor_rateUniversity Endowment Lands</v>
      </c>
      <c r="C1299" t="s">
        <v>65</v>
      </c>
      <c r="D1299" t="s">
        <v>59</v>
      </c>
      <c r="E1299" t="s">
        <v>49</v>
      </c>
      <c r="F1299" t="s">
        <v>27</v>
      </c>
      <c r="G1299">
        <v>2010</v>
      </c>
      <c r="H1299">
        <v>1225.5</v>
      </c>
      <c r="I1299">
        <v>967.9</v>
      </c>
      <c r="J1299">
        <v>1.26614319661122</v>
      </c>
    </row>
    <row r="1300" spans="2:10" x14ac:dyDescent="0.2">
      <c r="B1300" t="str">
        <f t="shared" si="20"/>
        <v>apartmentaveragebachelor_rateCentral Park/Metrotown</v>
      </c>
      <c r="C1300" t="s">
        <v>65</v>
      </c>
      <c r="D1300" t="s">
        <v>59</v>
      </c>
      <c r="E1300" t="s">
        <v>49</v>
      </c>
      <c r="F1300" t="s">
        <v>28</v>
      </c>
      <c r="G1300">
        <v>2010</v>
      </c>
      <c r="H1300">
        <v>911.5</v>
      </c>
      <c r="I1300">
        <v>967.9</v>
      </c>
      <c r="J1300">
        <v>0.94172951751213996</v>
      </c>
    </row>
    <row r="1301" spans="2:10" x14ac:dyDescent="0.2">
      <c r="B1301" t="str">
        <f t="shared" si="20"/>
        <v>apartmentaveragebachelor_rateSoutheast Burnaby</v>
      </c>
      <c r="C1301" t="s">
        <v>65</v>
      </c>
      <c r="D1301" t="s">
        <v>59</v>
      </c>
      <c r="E1301" t="s">
        <v>49</v>
      </c>
      <c r="F1301" t="s">
        <v>29</v>
      </c>
      <c r="G1301">
        <v>2010</v>
      </c>
      <c r="H1301">
        <v>734</v>
      </c>
      <c r="I1301">
        <v>967.9</v>
      </c>
      <c r="J1301">
        <v>0.75834280400867904</v>
      </c>
    </row>
    <row r="1302" spans="2:10" x14ac:dyDescent="0.2">
      <c r="B1302" t="str">
        <f t="shared" si="20"/>
        <v>apartmentaveragebachelor_rateNorth Burnaby</v>
      </c>
      <c r="C1302" t="s">
        <v>65</v>
      </c>
      <c r="D1302" t="s">
        <v>59</v>
      </c>
      <c r="E1302" t="s">
        <v>49</v>
      </c>
      <c r="F1302" t="s">
        <v>31</v>
      </c>
      <c r="G1302">
        <v>2010</v>
      </c>
      <c r="H1302">
        <v>803.4</v>
      </c>
      <c r="I1302">
        <v>967.9</v>
      </c>
      <c r="J1302">
        <v>0.83004442607707396</v>
      </c>
    </row>
    <row r="1303" spans="2:10" x14ac:dyDescent="0.2">
      <c r="B1303" t="str">
        <f t="shared" si="20"/>
        <v>apartmentaveragebachelor_rateNew Westminster</v>
      </c>
      <c r="C1303" t="s">
        <v>65</v>
      </c>
      <c r="D1303" t="s">
        <v>59</v>
      </c>
      <c r="E1303" t="s">
        <v>49</v>
      </c>
      <c r="F1303" t="s">
        <v>32</v>
      </c>
      <c r="G1303">
        <v>2010</v>
      </c>
      <c r="H1303">
        <v>769.6</v>
      </c>
      <c r="I1303">
        <v>967.9</v>
      </c>
      <c r="J1303">
        <v>0.79512346316768301</v>
      </c>
    </row>
    <row r="1304" spans="2:10" x14ac:dyDescent="0.2">
      <c r="B1304" t="str">
        <f t="shared" si="20"/>
        <v>apartmentaveragebachelor_rateNorth Vancouver CY</v>
      </c>
      <c r="C1304" t="s">
        <v>65</v>
      </c>
      <c r="D1304" t="s">
        <v>59</v>
      </c>
      <c r="E1304" t="s">
        <v>49</v>
      </c>
      <c r="F1304" t="s">
        <v>33</v>
      </c>
      <c r="G1304">
        <v>2010</v>
      </c>
      <c r="H1304">
        <v>1089.25</v>
      </c>
      <c r="I1304">
        <v>967.9</v>
      </c>
      <c r="J1304">
        <v>1.12537452216138</v>
      </c>
    </row>
    <row r="1305" spans="2:10" x14ac:dyDescent="0.2">
      <c r="B1305" t="str">
        <f t="shared" si="20"/>
        <v>apartmentaveragebachelor_rateNorth Vancouver DM</v>
      </c>
      <c r="C1305" t="s">
        <v>65</v>
      </c>
      <c r="D1305" t="s">
        <v>59</v>
      </c>
      <c r="E1305" t="s">
        <v>49</v>
      </c>
      <c r="F1305" t="s">
        <v>34</v>
      </c>
      <c r="G1305">
        <v>2010</v>
      </c>
      <c r="H1305">
        <v>989.2</v>
      </c>
      <c r="I1305">
        <v>967.9</v>
      </c>
      <c r="J1305">
        <v>1.0220064056204201</v>
      </c>
    </row>
    <row r="1306" spans="2:10" x14ac:dyDescent="0.2">
      <c r="B1306" t="str">
        <f t="shared" si="20"/>
        <v>apartmentaveragebachelor_rateWest Vancouver</v>
      </c>
      <c r="C1306" t="s">
        <v>65</v>
      </c>
      <c r="D1306" t="s">
        <v>59</v>
      </c>
      <c r="E1306" t="s">
        <v>49</v>
      </c>
      <c r="F1306" t="s">
        <v>35</v>
      </c>
      <c r="G1306">
        <v>2010</v>
      </c>
      <c r="H1306">
        <v>1096.8</v>
      </c>
      <c r="I1306">
        <v>967.9</v>
      </c>
      <c r="J1306">
        <v>1.1331749147639201</v>
      </c>
    </row>
    <row r="1307" spans="2:10" x14ac:dyDescent="0.2">
      <c r="B1307" t="str">
        <f t="shared" si="20"/>
        <v>apartmentaveragebachelor_rateRichmond</v>
      </c>
      <c r="C1307" t="s">
        <v>65</v>
      </c>
      <c r="D1307" t="s">
        <v>59</v>
      </c>
      <c r="E1307" t="s">
        <v>49</v>
      </c>
      <c r="F1307" t="s">
        <v>36</v>
      </c>
      <c r="G1307">
        <v>2010</v>
      </c>
      <c r="H1307">
        <v>867.1</v>
      </c>
      <c r="I1307">
        <v>967.9</v>
      </c>
      <c r="J1307">
        <v>0.89585701002169604</v>
      </c>
    </row>
    <row r="1308" spans="2:10" x14ac:dyDescent="0.2">
      <c r="B1308" t="str">
        <f t="shared" si="20"/>
        <v>apartmentaveragebachelor_rateDelta</v>
      </c>
      <c r="C1308" t="s">
        <v>65</v>
      </c>
      <c r="D1308" t="s">
        <v>59</v>
      </c>
      <c r="E1308" t="s">
        <v>49</v>
      </c>
      <c r="F1308" t="s">
        <v>37</v>
      </c>
      <c r="G1308">
        <v>2010</v>
      </c>
      <c r="H1308">
        <v>676.6</v>
      </c>
      <c r="I1308">
        <v>967.9</v>
      </c>
      <c r="J1308">
        <v>0.69903915693770002</v>
      </c>
    </row>
    <row r="1309" spans="2:10" x14ac:dyDescent="0.2">
      <c r="B1309" t="str">
        <f t="shared" si="20"/>
        <v>apartmentaveragebachelor_rateSurrey</v>
      </c>
      <c r="C1309" t="s">
        <v>65</v>
      </c>
      <c r="D1309" t="s">
        <v>59</v>
      </c>
      <c r="E1309" t="s">
        <v>49</v>
      </c>
      <c r="F1309" t="s">
        <v>38</v>
      </c>
      <c r="G1309">
        <v>2010</v>
      </c>
      <c r="H1309">
        <v>706.8</v>
      </c>
      <c r="I1309">
        <v>967.9</v>
      </c>
      <c r="J1309">
        <v>0.73024072734786605</v>
      </c>
    </row>
    <row r="1310" spans="2:10" x14ac:dyDescent="0.2">
      <c r="B1310" t="str">
        <f t="shared" si="20"/>
        <v>apartmentaveragebachelor_rateWhite Rock</v>
      </c>
      <c r="C1310" t="s">
        <v>65</v>
      </c>
      <c r="D1310" t="s">
        <v>59</v>
      </c>
      <c r="E1310" t="s">
        <v>49</v>
      </c>
      <c r="F1310" t="s">
        <v>39</v>
      </c>
      <c r="G1310">
        <v>2010</v>
      </c>
      <c r="H1310">
        <v>780.2</v>
      </c>
      <c r="I1310">
        <v>967.9</v>
      </c>
      <c r="J1310">
        <v>0.80607500774873397</v>
      </c>
    </row>
    <row r="1311" spans="2:10" x14ac:dyDescent="0.2">
      <c r="B1311" t="str">
        <f t="shared" si="20"/>
        <v>apartmentaveragebachelor_rateLangley City and Langley DM</v>
      </c>
      <c r="C1311" t="s">
        <v>65</v>
      </c>
      <c r="D1311" t="s">
        <v>59</v>
      </c>
      <c r="E1311" t="s">
        <v>49</v>
      </c>
      <c r="F1311" t="s">
        <v>40</v>
      </c>
      <c r="G1311">
        <v>2010</v>
      </c>
      <c r="H1311">
        <v>709.3</v>
      </c>
      <c r="I1311">
        <v>967.9</v>
      </c>
      <c r="J1311">
        <v>0.73282363880566204</v>
      </c>
    </row>
    <row r="1312" spans="2:10" x14ac:dyDescent="0.2">
      <c r="B1312" t="str">
        <f t="shared" si="20"/>
        <v>apartmentaveragebachelor_rateTri-Cities</v>
      </c>
      <c r="C1312" t="s">
        <v>65</v>
      </c>
      <c r="D1312" t="s">
        <v>59</v>
      </c>
      <c r="E1312" t="s">
        <v>49</v>
      </c>
      <c r="F1312" t="s">
        <v>41</v>
      </c>
      <c r="G1312">
        <v>2010</v>
      </c>
      <c r="H1312">
        <v>749.7</v>
      </c>
      <c r="I1312">
        <v>967.9</v>
      </c>
      <c r="J1312">
        <v>0.77456348796363295</v>
      </c>
    </row>
    <row r="1313" spans="2:10" x14ac:dyDescent="0.2">
      <c r="B1313" t="str">
        <f t="shared" si="20"/>
        <v>apartmentaveragebachelor_rateMaple Ridge/Pitt Meadows</v>
      </c>
      <c r="C1313" t="s">
        <v>65</v>
      </c>
      <c r="D1313" t="s">
        <v>59</v>
      </c>
      <c r="E1313" t="s">
        <v>49</v>
      </c>
      <c r="F1313" t="s">
        <v>42</v>
      </c>
      <c r="G1313">
        <v>2010</v>
      </c>
      <c r="H1313">
        <v>661.9</v>
      </c>
      <c r="I1313">
        <v>967.9</v>
      </c>
      <c r="J1313">
        <v>0.68385163756586398</v>
      </c>
    </row>
    <row r="1314" spans="2:10" x14ac:dyDescent="0.2">
      <c r="B1314" t="str">
        <f t="shared" si="20"/>
        <v>apartmentaveragebachelor_rateVancouver</v>
      </c>
      <c r="C1314" t="s">
        <v>65</v>
      </c>
      <c r="D1314" t="s">
        <v>59</v>
      </c>
      <c r="E1314" t="s">
        <v>49</v>
      </c>
      <c r="F1314" t="s">
        <v>43</v>
      </c>
      <c r="G1314">
        <v>2010</v>
      </c>
      <c r="H1314">
        <v>967.9</v>
      </c>
      <c r="I1314">
        <v>967.9</v>
      </c>
      <c r="J1314">
        <v>1</v>
      </c>
    </row>
    <row r="1315" spans="2:10" x14ac:dyDescent="0.2">
      <c r="B1315" t="str">
        <f t="shared" si="20"/>
        <v>apartmentaveragebachelor_rateNorth Vancouver City</v>
      </c>
      <c r="C1315" t="s">
        <v>65</v>
      </c>
      <c r="D1315" t="s">
        <v>59</v>
      </c>
      <c r="E1315" t="s">
        <v>49</v>
      </c>
      <c r="F1315" t="s">
        <v>60</v>
      </c>
      <c r="G1315">
        <v>2010</v>
      </c>
      <c r="H1315">
        <v>852.66666666666697</v>
      </c>
      <c r="I1315">
        <v>967.9</v>
      </c>
      <c r="J1315">
        <v>0.88094500120535901</v>
      </c>
    </row>
    <row r="1316" spans="2:10" x14ac:dyDescent="0.2">
      <c r="B1316" t="str">
        <f t="shared" si="20"/>
        <v>apartmentaverage1_bed_rateEnglish Bay</v>
      </c>
      <c r="C1316" t="s">
        <v>65</v>
      </c>
      <c r="D1316" t="s">
        <v>59</v>
      </c>
      <c r="E1316" t="s">
        <v>51</v>
      </c>
      <c r="F1316" t="s">
        <v>16</v>
      </c>
      <c r="G1316">
        <v>2010</v>
      </c>
      <c r="H1316">
        <v>1315.8</v>
      </c>
      <c r="I1316">
        <v>1107.9000000000001</v>
      </c>
      <c r="J1316">
        <v>1.1876523151909</v>
      </c>
    </row>
    <row r="1317" spans="2:10" x14ac:dyDescent="0.2">
      <c r="B1317" t="str">
        <f t="shared" si="20"/>
        <v>apartmentaverage1_bed_rateDowntown</v>
      </c>
      <c r="C1317" t="s">
        <v>65</v>
      </c>
      <c r="D1317" t="s">
        <v>59</v>
      </c>
      <c r="E1317" t="s">
        <v>51</v>
      </c>
      <c r="F1317" t="s">
        <v>17</v>
      </c>
      <c r="G1317">
        <v>2010</v>
      </c>
      <c r="H1317">
        <v>1359.5</v>
      </c>
      <c r="I1317">
        <v>1107.9000000000001</v>
      </c>
      <c r="J1317">
        <v>1.22709630833108</v>
      </c>
    </row>
    <row r="1318" spans="2:10" x14ac:dyDescent="0.2">
      <c r="B1318" t="str">
        <f t="shared" si="20"/>
        <v>apartmentaverage1_bed_rateSouth Granville/Oak</v>
      </c>
      <c r="C1318" t="s">
        <v>65</v>
      </c>
      <c r="D1318" t="s">
        <v>59</v>
      </c>
      <c r="E1318" t="s">
        <v>51</v>
      </c>
      <c r="F1318" t="s">
        <v>19</v>
      </c>
      <c r="G1318">
        <v>2010</v>
      </c>
      <c r="H1318">
        <v>1231.8</v>
      </c>
      <c r="I1318">
        <v>1107.9000000000001</v>
      </c>
      <c r="J1318">
        <v>1.1118331979420499</v>
      </c>
    </row>
    <row r="1319" spans="2:10" x14ac:dyDescent="0.2">
      <c r="B1319" t="str">
        <f t="shared" si="20"/>
        <v>apartmentaverage1_bed_rateKitsilano/Point Grey</v>
      </c>
      <c r="C1319" t="s">
        <v>65</v>
      </c>
      <c r="D1319" t="s">
        <v>59</v>
      </c>
      <c r="E1319" t="s">
        <v>51</v>
      </c>
      <c r="F1319" t="s">
        <v>20</v>
      </c>
      <c r="G1319">
        <v>2010</v>
      </c>
      <c r="H1319">
        <v>1243.8</v>
      </c>
      <c r="I1319">
        <v>1107.9000000000001</v>
      </c>
      <c r="J1319">
        <v>1.1226645004061699</v>
      </c>
    </row>
    <row r="1320" spans="2:10" x14ac:dyDescent="0.2">
      <c r="B1320" t="str">
        <f t="shared" si="20"/>
        <v>apartmentaverage1_bed_rateWestside/Kerrisdale</v>
      </c>
      <c r="C1320" t="s">
        <v>65</v>
      </c>
      <c r="D1320" t="s">
        <v>59</v>
      </c>
      <c r="E1320" t="s">
        <v>51</v>
      </c>
      <c r="F1320" t="s">
        <v>21</v>
      </c>
      <c r="G1320">
        <v>2010</v>
      </c>
      <c r="H1320">
        <v>1233.3</v>
      </c>
      <c r="I1320">
        <v>1107.9000000000001</v>
      </c>
      <c r="J1320">
        <v>1.1131871107500699</v>
      </c>
    </row>
    <row r="1321" spans="2:10" x14ac:dyDescent="0.2">
      <c r="B1321" t="str">
        <f t="shared" si="20"/>
        <v>apartmentaverage1_bed_rateMarpole</v>
      </c>
      <c r="C1321" t="s">
        <v>65</v>
      </c>
      <c r="D1321" t="s">
        <v>59</v>
      </c>
      <c r="E1321" t="s">
        <v>51</v>
      </c>
      <c r="F1321" t="s">
        <v>23</v>
      </c>
      <c r="G1321">
        <v>2010</v>
      </c>
      <c r="H1321">
        <v>919.9</v>
      </c>
      <c r="I1321">
        <v>1107.9000000000001</v>
      </c>
      <c r="J1321">
        <v>0.83030959472876598</v>
      </c>
    </row>
    <row r="1322" spans="2:10" x14ac:dyDescent="0.2">
      <c r="B1322" t="str">
        <f t="shared" si="20"/>
        <v>apartmentaverage1_bed_rateMount Pleasant/Renfrew Heights</v>
      </c>
      <c r="C1322" t="s">
        <v>65</v>
      </c>
      <c r="D1322" t="s">
        <v>59</v>
      </c>
      <c r="E1322" t="s">
        <v>51</v>
      </c>
      <c r="F1322" t="s">
        <v>24</v>
      </c>
      <c r="G1322">
        <v>2010</v>
      </c>
      <c r="H1322">
        <v>1054.2</v>
      </c>
      <c r="I1322">
        <v>1107.9000000000001</v>
      </c>
      <c r="J1322">
        <v>0.95152992147305704</v>
      </c>
    </row>
    <row r="1323" spans="2:10" x14ac:dyDescent="0.2">
      <c r="B1323" t="str">
        <f t="shared" si="20"/>
        <v>apartmentaverage1_bed_rateEast Hastings</v>
      </c>
      <c r="C1323" t="s">
        <v>65</v>
      </c>
      <c r="D1323" t="s">
        <v>59</v>
      </c>
      <c r="E1323" t="s">
        <v>51</v>
      </c>
      <c r="F1323" t="s">
        <v>25</v>
      </c>
      <c r="G1323">
        <v>2010</v>
      </c>
      <c r="H1323">
        <v>985.2</v>
      </c>
      <c r="I1323">
        <v>1107.9000000000001</v>
      </c>
      <c r="J1323">
        <v>0.889249932304359</v>
      </c>
    </row>
    <row r="1324" spans="2:10" x14ac:dyDescent="0.2">
      <c r="B1324" t="str">
        <f t="shared" si="20"/>
        <v>apartmentaverage1_bed_rateSoutheast Vancouver</v>
      </c>
      <c r="C1324" t="s">
        <v>65</v>
      </c>
      <c r="D1324" t="s">
        <v>59</v>
      </c>
      <c r="E1324" t="s">
        <v>51</v>
      </c>
      <c r="F1324" t="s">
        <v>26</v>
      </c>
      <c r="G1324">
        <v>2010</v>
      </c>
      <c r="H1324">
        <v>1047.8</v>
      </c>
      <c r="I1324">
        <v>1107.9000000000001</v>
      </c>
      <c r="J1324">
        <v>0.94575322682552598</v>
      </c>
    </row>
    <row r="1325" spans="2:10" x14ac:dyDescent="0.2">
      <c r="B1325" t="str">
        <f t="shared" si="20"/>
        <v>apartmentaverage1_bed_rateUniversity Endowment Lands</v>
      </c>
      <c r="C1325" t="s">
        <v>65</v>
      </c>
      <c r="D1325" t="s">
        <v>59</v>
      </c>
      <c r="E1325" t="s">
        <v>51</v>
      </c>
      <c r="F1325" t="s">
        <v>27</v>
      </c>
      <c r="G1325">
        <v>2010</v>
      </c>
      <c r="H1325">
        <v>1509.3</v>
      </c>
      <c r="I1325">
        <v>1107.9000000000001</v>
      </c>
      <c r="J1325">
        <v>1.3623070674248601</v>
      </c>
    </row>
    <row r="1326" spans="2:10" x14ac:dyDescent="0.2">
      <c r="B1326" t="str">
        <f t="shared" si="20"/>
        <v>apartmentaverage1_bed_rateCentral Park/Metrotown</v>
      </c>
      <c r="C1326" t="s">
        <v>65</v>
      </c>
      <c r="D1326" t="s">
        <v>59</v>
      </c>
      <c r="E1326" t="s">
        <v>51</v>
      </c>
      <c r="F1326" t="s">
        <v>28</v>
      </c>
      <c r="G1326">
        <v>2010</v>
      </c>
      <c r="H1326">
        <v>1005.5</v>
      </c>
      <c r="I1326">
        <v>1107.9000000000001</v>
      </c>
      <c r="J1326">
        <v>0.90757288563949801</v>
      </c>
    </row>
    <row r="1327" spans="2:10" x14ac:dyDescent="0.2">
      <c r="B1327" t="str">
        <f t="shared" si="20"/>
        <v>apartmentaverage1_bed_rateSoutheast Burnaby</v>
      </c>
      <c r="C1327" t="s">
        <v>65</v>
      </c>
      <c r="D1327" t="s">
        <v>59</v>
      </c>
      <c r="E1327" t="s">
        <v>51</v>
      </c>
      <c r="F1327" t="s">
        <v>29</v>
      </c>
      <c r="G1327">
        <v>2010</v>
      </c>
      <c r="H1327">
        <v>874.5</v>
      </c>
      <c r="I1327">
        <v>1107.9000000000001</v>
      </c>
      <c r="J1327">
        <v>0.78933116707284001</v>
      </c>
    </row>
    <row r="1328" spans="2:10" x14ac:dyDescent="0.2">
      <c r="B1328" t="str">
        <f t="shared" si="20"/>
        <v>apartmentaverage1_bed_rateNorth Burnaby</v>
      </c>
      <c r="C1328" t="s">
        <v>65</v>
      </c>
      <c r="D1328" t="s">
        <v>59</v>
      </c>
      <c r="E1328" t="s">
        <v>51</v>
      </c>
      <c r="F1328" t="s">
        <v>31</v>
      </c>
      <c r="G1328">
        <v>2010</v>
      </c>
      <c r="H1328">
        <v>1027.3</v>
      </c>
      <c r="I1328">
        <v>1107.9000000000001</v>
      </c>
      <c r="J1328">
        <v>0.92724975178265201</v>
      </c>
    </row>
    <row r="1329" spans="2:10" x14ac:dyDescent="0.2">
      <c r="B1329" t="str">
        <f t="shared" si="20"/>
        <v>apartmentaverage1_bed_rateNew Westminster</v>
      </c>
      <c r="C1329" t="s">
        <v>65</v>
      </c>
      <c r="D1329" t="s">
        <v>59</v>
      </c>
      <c r="E1329" t="s">
        <v>51</v>
      </c>
      <c r="F1329" t="s">
        <v>32</v>
      </c>
      <c r="G1329">
        <v>2010</v>
      </c>
      <c r="H1329">
        <v>909</v>
      </c>
      <c r="I1329">
        <v>1107.9000000000001</v>
      </c>
      <c r="J1329">
        <v>0.82047116165718903</v>
      </c>
    </row>
    <row r="1330" spans="2:10" x14ac:dyDescent="0.2">
      <c r="B1330" t="str">
        <f t="shared" si="20"/>
        <v>apartmentaverage1_bed_rateNorth Vancouver CY</v>
      </c>
      <c r="C1330" t="s">
        <v>65</v>
      </c>
      <c r="D1330" t="s">
        <v>59</v>
      </c>
      <c r="E1330" t="s">
        <v>51</v>
      </c>
      <c r="F1330" t="s">
        <v>33</v>
      </c>
      <c r="G1330">
        <v>2010</v>
      </c>
      <c r="H1330">
        <v>1277.75</v>
      </c>
      <c r="I1330">
        <v>1107.9000000000001</v>
      </c>
      <c r="J1330">
        <v>1.15330806029425</v>
      </c>
    </row>
    <row r="1331" spans="2:10" x14ac:dyDescent="0.2">
      <c r="B1331" t="str">
        <f t="shared" si="20"/>
        <v>apartmentaverage1_bed_rateNorth Vancouver DM</v>
      </c>
      <c r="C1331" t="s">
        <v>65</v>
      </c>
      <c r="D1331" t="s">
        <v>59</v>
      </c>
      <c r="E1331" t="s">
        <v>51</v>
      </c>
      <c r="F1331" t="s">
        <v>34</v>
      </c>
      <c r="G1331">
        <v>2010</v>
      </c>
      <c r="H1331">
        <v>1180.4000000000001</v>
      </c>
      <c r="I1331">
        <v>1107.9000000000001</v>
      </c>
      <c r="J1331">
        <v>1.06543911905407</v>
      </c>
    </row>
    <row r="1332" spans="2:10" x14ac:dyDescent="0.2">
      <c r="B1332" t="str">
        <f t="shared" si="20"/>
        <v>apartmentaverage1_bed_rateWest Vancouver</v>
      </c>
      <c r="C1332" t="s">
        <v>65</v>
      </c>
      <c r="D1332" t="s">
        <v>59</v>
      </c>
      <c r="E1332" t="s">
        <v>51</v>
      </c>
      <c r="F1332" t="s">
        <v>35</v>
      </c>
      <c r="G1332">
        <v>2010</v>
      </c>
      <c r="H1332">
        <v>1411.9</v>
      </c>
      <c r="I1332">
        <v>1107.9000000000001</v>
      </c>
      <c r="J1332">
        <v>1.27439299575774</v>
      </c>
    </row>
    <row r="1333" spans="2:10" x14ac:dyDescent="0.2">
      <c r="B1333" t="str">
        <f t="shared" si="20"/>
        <v>apartmentaverage1_bed_rateRichmond</v>
      </c>
      <c r="C1333" t="s">
        <v>65</v>
      </c>
      <c r="D1333" t="s">
        <v>59</v>
      </c>
      <c r="E1333" t="s">
        <v>51</v>
      </c>
      <c r="F1333" t="s">
        <v>36</v>
      </c>
      <c r="G1333">
        <v>2010</v>
      </c>
      <c r="H1333">
        <v>1045.7</v>
      </c>
      <c r="I1333">
        <v>1107.9000000000001</v>
      </c>
      <c r="J1333">
        <v>0.94385774889430496</v>
      </c>
    </row>
    <row r="1334" spans="2:10" x14ac:dyDescent="0.2">
      <c r="B1334" t="str">
        <f t="shared" si="20"/>
        <v>apartmentaverage1_bed_rateDelta</v>
      </c>
      <c r="C1334" t="s">
        <v>65</v>
      </c>
      <c r="D1334" t="s">
        <v>59</v>
      </c>
      <c r="E1334" t="s">
        <v>51</v>
      </c>
      <c r="F1334" t="s">
        <v>37</v>
      </c>
      <c r="G1334">
        <v>2010</v>
      </c>
      <c r="H1334">
        <v>831.2</v>
      </c>
      <c r="I1334">
        <v>1107.9000000000001</v>
      </c>
      <c r="J1334">
        <v>0.75024821734813596</v>
      </c>
    </row>
    <row r="1335" spans="2:10" x14ac:dyDescent="0.2">
      <c r="B1335" t="str">
        <f t="shared" si="20"/>
        <v>apartmentaverage1_bed_rateSurrey</v>
      </c>
      <c r="C1335" t="s">
        <v>65</v>
      </c>
      <c r="D1335" t="s">
        <v>59</v>
      </c>
      <c r="E1335" t="s">
        <v>51</v>
      </c>
      <c r="F1335" t="s">
        <v>38</v>
      </c>
      <c r="G1335">
        <v>2010</v>
      </c>
      <c r="H1335">
        <v>821.1</v>
      </c>
      <c r="I1335">
        <v>1107.9000000000001</v>
      </c>
      <c r="J1335">
        <v>0.74113187110750101</v>
      </c>
    </row>
    <row r="1336" spans="2:10" x14ac:dyDescent="0.2">
      <c r="B1336" t="str">
        <f t="shared" si="20"/>
        <v>apartmentaverage1_bed_rateWhite Rock</v>
      </c>
      <c r="C1336" t="s">
        <v>65</v>
      </c>
      <c r="D1336" t="s">
        <v>59</v>
      </c>
      <c r="E1336" t="s">
        <v>51</v>
      </c>
      <c r="F1336" t="s">
        <v>39</v>
      </c>
      <c r="G1336">
        <v>2010</v>
      </c>
      <c r="H1336">
        <v>894.4</v>
      </c>
      <c r="I1336">
        <v>1107.9000000000001</v>
      </c>
      <c r="J1336">
        <v>0.80729307699250796</v>
      </c>
    </row>
    <row r="1337" spans="2:10" x14ac:dyDescent="0.2">
      <c r="B1337" t="str">
        <f t="shared" si="20"/>
        <v>apartmentaverage1_bed_rateLangley City and Langley DM</v>
      </c>
      <c r="C1337" t="s">
        <v>65</v>
      </c>
      <c r="D1337" t="s">
        <v>59</v>
      </c>
      <c r="E1337" t="s">
        <v>51</v>
      </c>
      <c r="F1337" t="s">
        <v>40</v>
      </c>
      <c r="G1337">
        <v>2010</v>
      </c>
      <c r="H1337">
        <v>876.1</v>
      </c>
      <c r="I1337">
        <v>1107.9000000000001</v>
      </c>
      <c r="J1337">
        <v>0.790775340734723</v>
      </c>
    </row>
    <row r="1338" spans="2:10" x14ac:dyDescent="0.2">
      <c r="B1338" t="str">
        <f t="shared" si="20"/>
        <v>apartmentaverage1_bed_rateTri-Cities</v>
      </c>
      <c r="C1338" t="s">
        <v>65</v>
      </c>
      <c r="D1338" t="s">
        <v>59</v>
      </c>
      <c r="E1338" t="s">
        <v>51</v>
      </c>
      <c r="F1338" t="s">
        <v>41</v>
      </c>
      <c r="G1338">
        <v>2010</v>
      </c>
      <c r="H1338">
        <v>898.9</v>
      </c>
      <c r="I1338">
        <v>1107.9000000000001</v>
      </c>
      <c r="J1338">
        <v>0.81135481541655396</v>
      </c>
    </row>
    <row r="1339" spans="2:10" x14ac:dyDescent="0.2">
      <c r="B1339" t="str">
        <f t="shared" si="20"/>
        <v>apartmentaverage1_bed_rateMaple Ridge/Pitt Meadows</v>
      </c>
      <c r="C1339" t="s">
        <v>65</v>
      </c>
      <c r="D1339" t="s">
        <v>59</v>
      </c>
      <c r="E1339" t="s">
        <v>51</v>
      </c>
      <c r="F1339" t="s">
        <v>42</v>
      </c>
      <c r="G1339">
        <v>2010</v>
      </c>
      <c r="H1339">
        <v>768.5</v>
      </c>
      <c r="I1339">
        <v>1107.9000000000001</v>
      </c>
      <c r="J1339">
        <v>0.69365466197310199</v>
      </c>
    </row>
    <row r="1340" spans="2:10" x14ac:dyDescent="0.2">
      <c r="B1340" t="str">
        <f t="shared" si="20"/>
        <v>apartmentaverage1_bed_rateVancouver</v>
      </c>
      <c r="C1340" t="s">
        <v>65</v>
      </c>
      <c r="D1340" t="s">
        <v>59</v>
      </c>
      <c r="E1340" t="s">
        <v>51</v>
      </c>
      <c r="F1340" t="s">
        <v>43</v>
      </c>
      <c r="G1340">
        <v>2010</v>
      </c>
      <c r="H1340">
        <v>1107.9000000000001</v>
      </c>
      <c r="I1340">
        <v>1107.9000000000001</v>
      </c>
      <c r="J1340">
        <v>1</v>
      </c>
    </row>
    <row r="1341" spans="2:10" x14ac:dyDescent="0.2">
      <c r="B1341" t="str">
        <f t="shared" si="20"/>
        <v>apartmentaverage1_bed_rateNorth Vancouver City</v>
      </c>
      <c r="C1341" t="s">
        <v>65</v>
      </c>
      <c r="D1341" t="s">
        <v>59</v>
      </c>
      <c r="E1341" t="s">
        <v>51</v>
      </c>
      <c r="F1341" t="s">
        <v>60</v>
      </c>
      <c r="G1341">
        <v>2010</v>
      </c>
      <c r="H1341">
        <v>989.33333333333303</v>
      </c>
      <c r="I1341">
        <v>1107.9000000000001</v>
      </c>
      <c r="J1341">
        <v>0.89298071426422299</v>
      </c>
    </row>
    <row r="1342" spans="2:10" x14ac:dyDescent="0.2">
      <c r="B1342" t="str">
        <f t="shared" si="20"/>
        <v>apartmentaverage2_bed_rateWest End/Stanley Park</v>
      </c>
      <c r="C1342" t="s">
        <v>65</v>
      </c>
      <c r="D1342" t="s">
        <v>59</v>
      </c>
      <c r="E1342" t="s">
        <v>53</v>
      </c>
      <c r="F1342" t="s">
        <v>12</v>
      </c>
      <c r="G1342">
        <v>2010</v>
      </c>
      <c r="H1342">
        <v>1971.3</v>
      </c>
      <c r="I1342">
        <v>1405.2</v>
      </c>
      <c r="J1342">
        <v>1.4028608027327101</v>
      </c>
    </row>
    <row r="1343" spans="2:10" x14ac:dyDescent="0.2">
      <c r="B1343" t="str">
        <f t="shared" si="20"/>
        <v>apartmentaverage2_bed_rateEnglish Bay</v>
      </c>
      <c r="C1343" t="s">
        <v>65</v>
      </c>
      <c r="D1343" t="s">
        <v>59</v>
      </c>
      <c r="E1343" t="s">
        <v>53</v>
      </c>
      <c r="F1343" t="s">
        <v>16</v>
      </c>
      <c r="G1343">
        <v>2010</v>
      </c>
      <c r="H1343">
        <v>1917.6</v>
      </c>
      <c r="I1343">
        <v>1405.2</v>
      </c>
      <c r="J1343">
        <v>1.3646456020495299</v>
      </c>
    </row>
    <row r="1344" spans="2:10" x14ac:dyDescent="0.2">
      <c r="B1344" t="str">
        <f t="shared" si="20"/>
        <v>apartmentaverage2_bed_rateDowntown</v>
      </c>
      <c r="C1344" t="s">
        <v>65</v>
      </c>
      <c r="D1344" t="s">
        <v>59</v>
      </c>
      <c r="E1344" t="s">
        <v>53</v>
      </c>
      <c r="F1344" t="s">
        <v>17</v>
      </c>
      <c r="G1344">
        <v>2010</v>
      </c>
      <c r="H1344">
        <v>2054.9</v>
      </c>
      <c r="I1344">
        <v>1405.2</v>
      </c>
      <c r="J1344">
        <v>1.4623541132934801</v>
      </c>
    </row>
    <row r="1345" spans="2:10" x14ac:dyDescent="0.2">
      <c r="B1345" t="str">
        <f t="shared" si="20"/>
        <v>apartmentaverage2_bed_rateSouth Granville/Oak</v>
      </c>
      <c r="C1345" t="s">
        <v>65</v>
      </c>
      <c r="D1345" t="s">
        <v>59</v>
      </c>
      <c r="E1345" t="s">
        <v>53</v>
      </c>
      <c r="F1345" t="s">
        <v>19</v>
      </c>
      <c r="G1345">
        <v>2010</v>
      </c>
      <c r="H1345">
        <v>1714.8</v>
      </c>
      <c r="I1345">
        <v>1405.2</v>
      </c>
      <c r="J1345">
        <v>1.2203245089667001</v>
      </c>
    </row>
    <row r="1346" spans="2:10" x14ac:dyDescent="0.2">
      <c r="B1346" t="str">
        <f t="shared" si="20"/>
        <v>apartmentaverage2_bed_rateKitsilano/Point Grey</v>
      </c>
      <c r="C1346" t="s">
        <v>65</v>
      </c>
      <c r="D1346" t="s">
        <v>59</v>
      </c>
      <c r="E1346" t="s">
        <v>53</v>
      </c>
      <c r="F1346" t="s">
        <v>20</v>
      </c>
      <c r="G1346">
        <v>2010</v>
      </c>
      <c r="H1346">
        <v>1753.7</v>
      </c>
      <c r="I1346">
        <v>1405.2</v>
      </c>
      <c r="J1346">
        <v>1.2480074010816999</v>
      </c>
    </row>
    <row r="1347" spans="2:10" x14ac:dyDescent="0.2">
      <c r="B1347" t="str">
        <f t="shared" si="20"/>
        <v>apartmentaverage2_bed_rateWestside/Kerrisdale</v>
      </c>
      <c r="C1347" t="s">
        <v>65</v>
      </c>
      <c r="D1347" t="s">
        <v>59</v>
      </c>
      <c r="E1347" t="s">
        <v>53</v>
      </c>
      <c r="F1347" t="s">
        <v>21</v>
      </c>
      <c r="G1347">
        <v>2010</v>
      </c>
      <c r="H1347">
        <v>1884.5</v>
      </c>
      <c r="I1347">
        <v>1405.2</v>
      </c>
      <c r="J1347">
        <v>1.3410902362653001</v>
      </c>
    </row>
    <row r="1348" spans="2:10" x14ac:dyDescent="0.2">
      <c r="B1348" t="str">
        <f t="shared" si="20"/>
        <v>apartmentaverage2_bed_rateMarpole</v>
      </c>
      <c r="C1348" t="s">
        <v>65</v>
      </c>
      <c r="D1348" t="s">
        <v>59</v>
      </c>
      <c r="E1348" t="s">
        <v>53</v>
      </c>
      <c r="F1348" t="s">
        <v>23</v>
      </c>
      <c r="G1348">
        <v>2010</v>
      </c>
      <c r="H1348">
        <v>1196.5</v>
      </c>
      <c r="I1348">
        <v>1405.2</v>
      </c>
      <c r="J1348">
        <v>0.85148021633931104</v>
      </c>
    </row>
    <row r="1349" spans="2:10" x14ac:dyDescent="0.2">
      <c r="B1349" t="str">
        <f t="shared" ref="B1349:B1412" si="21">C1349&amp;D1349&amp;E1349&amp;F1349</f>
        <v>apartmentaverage2_bed_rateMount Pleasant/Renfrew Heights</v>
      </c>
      <c r="C1349" t="s">
        <v>65</v>
      </c>
      <c r="D1349" t="s">
        <v>59</v>
      </c>
      <c r="E1349" t="s">
        <v>53</v>
      </c>
      <c r="F1349" t="s">
        <v>24</v>
      </c>
      <c r="G1349">
        <v>2010</v>
      </c>
      <c r="H1349">
        <v>1404.6</v>
      </c>
      <c r="I1349">
        <v>1405.2</v>
      </c>
      <c r="J1349">
        <v>0.99957301451750602</v>
      </c>
    </row>
    <row r="1350" spans="2:10" x14ac:dyDescent="0.2">
      <c r="B1350" t="str">
        <f t="shared" si="21"/>
        <v>apartmentaverage2_bed_rateEast Hastings</v>
      </c>
      <c r="C1350" t="s">
        <v>65</v>
      </c>
      <c r="D1350" t="s">
        <v>59</v>
      </c>
      <c r="E1350" t="s">
        <v>53</v>
      </c>
      <c r="F1350" t="s">
        <v>25</v>
      </c>
      <c r="G1350">
        <v>2010</v>
      </c>
      <c r="H1350">
        <v>1314.6</v>
      </c>
      <c r="I1350">
        <v>1405.2</v>
      </c>
      <c r="J1350">
        <v>0.93552519214346697</v>
      </c>
    </row>
    <row r="1351" spans="2:10" x14ac:dyDescent="0.2">
      <c r="B1351" t="str">
        <f t="shared" si="21"/>
        <v>apartmentaverage2_bed_rateSoutheast Vancouver</v>
      </c>
      <c r="C1351" t="s">
        <v>65</v>
      </c>
      <c r="D1351" t="s">
        <v>59</v>
      </c>
      <c r="E1351" t="s">
        <v>53</v>
      </c>
      <c r="F1351" t="s">
        <v>26</v>
      </c>
      <c r="G1351">
        <v>2010</v>
      </c>
      <c r="H1351">
        <v>1401.7</v>
      </c>
      <c r="I1351">
        <v>1405.2</v>
      </c>
      <c r="J1351">
        <v>0.99750925135212098</v>
      </c>
    </row>
    <row r="1352" spans="2:10" x14ac:dyDescent="0.2">
      <c r="B1352" t="str">
        <f t="shared" si="21"/>
        <v>apartmentaverage2_bed_rateUniversity Endowment Lands</v>
      </c>
      <c r="C1352" t="s">
        <v>65</v>
      </c>
      <c r="D1352" t="s">
        <v>59</v>
      </c>
      <c r="E1352" t="s">
        <v>53</v>
      </c>
      <c r="F1352" t="s">
        <v>27</v>
      </c>
      <c r="G1352">
        <v>2010</v>
      </c>
      <c r="H1352">
        <v>2011</v>
      </c>
      <c r="I1352">
        <v>1405.2</v>
      </c>
      <c r="J1352">
        <v>1.43111300882437</v>
      </c>
    </row>
    <row r="1353" spans="2:10" x14ac:dyDescent="0.2">
      <c r="B1353" t="str">
        <f t="shared" si="21"/>
        <v>apartmentaverage2_bed_rateCentral Park/Metrotown</v>
      </c>
      <c r="C1353" t="s">
        <v>65</v>
      </c>
      <c r="D1353" t="s">
        <v>59</v>
      </c>
      <c r="E1353" t="s">
        <v>53</v>
      </c>
      <c r="F1353" t="s">
        <v>28</v>
      </c>
      <c r="G1353">
        <v>2010</v>
      </c>
      <c r="H1353">
        <v>1293.5999999999999</v>
      </c>
      <c r="I1353">
        <v>1405.2</v>
      </c>
      <c r="J1353">
        <v>0.92058070025619099</v>
      </c>
    </row>
    <row r="1354" spans="2:10" x14ac:dyDescent="0.2">
      <c r="B1354" t="str">
        <f t="shared" si="21"/>
        <v>apartmentaverage2_bed_rateSoutheast Burnaby</v>
      </c>
      <c r="C1354" t="s">
        <v>65</v>
      </c>
      <c r="D1354" t="s">
        <v>59</v>
      </c>
      <c r="E1354" t="s">
        <v>53</v>
      </c>
      <c r="F1354" t="s">
        <v>29</v>
      </c>
      <c r="G1354">
        <v>2010</v>
      </c>
      <c r="H1354">
        <v>1080</v>
      </c>
      <c r="I1354">
        <v>1405.2</v>
      </c>
      <c r="J1354">
        <v>0.76857386848847098</v>
      </c>
    </row>
    <row r="1355" spans="2:10" x14ac:dyDescent="0.2">
      <c r="B1355" t="str">
        <f t="shared" si="21"/>
        <v>apartmentaverage2_bed_rateNorth Burnaby</v>
      </c>
      <c r="C1355" t="s">
        <v>65</v>
      </c>
      <c r="D1355" t="s">
        <v>59</v>
      </c>
      <c r="E1355" t="s">
        <v>53</v>
      </c>
      <c r="F1355" t="s">
        <v>31</v>
      </c>
      <c r="G1355">
        <v>2010</v>
      </c>
      <c r="H1355">
        <v>1311.8</v>
      </c>
      <c r="I1355">
        <v>1405.2</v>
      </c>
      <c r="J1355">
        <v>0.93353259322516402</v>
      </c>
    </row>
    <row r="1356" spans="2:10" x14ac:dyDescent="0.2">
      <c r="B1356" t="str">
        <f t="shared" si="21"/>
        <v>apartmentaverage2_bed_rateNew Westminster</v>
      </c>
      <c r="C1356" t="s">
        <v>65</v>
      </c>
      <c r="D1356" t="s">
        <v>59</v>
      </c>
      <c r="E1356" t="s">
        <v>53</v>
      </c>
      <c r="F1356" t="s">
        <v>32</v>
      </c>
      <c r="G1356">
        <v>2010</v>
      </c>
      <c r="H1356">
        <v>1212</v>
      </c>
      <c r="I1356">
        <v>1405.2</v>
      </c>
      <c r="J1356">
        <v>0.86251067463706199</v>
      </c>
    </row>
    <row r="1357" spans="2:10" x14ac:dyDescent="0.2">
      <c r="B1357" t="str">
        <f t="shared" si="21"/>
        <v>apartmentaverage2_bed_rateNorth Vancouver CY</v>
      </c>
      <c r="C1357" t="s">
        <v>65</v>
      </c>
      <c r="D1357" t="s">
        <v>59</v>
      </c>
      <c r="E1357" t="s">
        <v>53</v>
      </c>
      <c r="F1357" t="s">
        <v>33</v>
      </c>
      <c r="G1357">
        <v>2010</v>
      </c>
      <c r="H1357">
        <v>1590.5</v>
      </c>
      <c r="I1357">
        <v>1405.2</v>
      </c>
      <c r="J1357">
        <v>1.13186734984344</v>
      </c>
    </row>
    <row r="1358" spans="2:10" x14ac:dyDescent="0.2">
      <c r="B1358" t="str">
        <f t="shared" si="21"/>
        <v>apartmentaverage2_bed_rateNorth Vancouver DM</v>
      </c>
      <c r="C1358" t="s">
        <v>65</v>
      </c>
      <c r="D1358" t="s">
        <v>59</v>
      </c>
      <c r="E1358" t="s">
        <v>53</v>
      </c>
      <c r="F1358" t="s">
        <v>34</v>
      </c>
      <c r="G1358">
        <v>2010</v>
      </c>
      <c r="H1358">
        <v>1502.4</v>
      </c>
      <c r="I1358">
        <v>1405.2</v>
      </c>
      <c r="J1358">
        <v>1.0691716481639599</v>
      </c>
    </row>
    <row r="1359" spans="2:10" x14ac:dyDescent="0.2">
      <c r="B1359" t="str">
        <f t="shared" si="21"/>
        <v>apartmentaverage2_bed_rateWest Vancouver</v>
      </c>
      <c r="C1359" t="s">
        <v>65</v>
      </c>
      <c r="D1359" t="s">
        <v>59</v>
      </c>
      <c r="E1359" t="s">
        <v>53</v>
      </c>
      <c r="F1359" t="s">
        <v>35</v>
      </c>
      <c r="G1359">
        <v>2010</v>
      </c>
      <c r="H1359">
        <v>2177.4</v>
      </c>
      <c r="I1359">
        <v>1405.2</v>
      </c>
      <c r="J1359">
        <v>1.5495303159692599</v>
      </c>
    </row>
    <row r="1360" spans="2:10" x14ac:dyDescent="0.2">
      <c r="B1360" t="str">
        <f t="shared" si="21"/>
        <v>apartmentaverage2_bed_rateRichmond</v>
      </c>
      <c r="C1360" t="s">
        <v>65</v>
      </c>
      <c r="D1360" t="s">
        <v>59</v>
      </c>
      <c r="E1360" t="s">
        <v>53</v>
      </c>
      <c r="F1360" t="s">
        <v>36</v>
      </c>
      <c r="G1360">
        <v>2010</v>
      </c>
      <c r="H1360">
        <v>1271.5999999999999</v>
      </c>
      <c r="I1360">
        <v>1405.2</v>
      </c>
      <c r="J1360">
        <v>0.904924565898093</v>
      </c>
    </row>
    <row r="1361" spans="2:10" x14ac:dyDescent="0.2">
      <c r="B1361" t="str">
        <f t="shared" si="21"/>
        <v>apartmentaverage2_bed_rateDelta</v>
      </c>
      <c r="C1361" t="s">
        <v>65</v>
      </c>
      <c r="D1361" t="s">
        <v>59</v>
      </c>
      <c r="E1361" t="s">
        <v>53</v>
      </c>
      <c r="F1361" t="s">
        <v>37</v>
      </c>
      <c r="G1361">
        <v>2010</v>
      </c>
      <c r="H1361">
        <v>1070.5999999999999</v>
      </c>
      <c r="I1361">
        <v>1405.2</v>
      </c>
      <c r="J1361">
        <v>0.76188442926273803</v>
      </c>
    </row>
    <row r="1362" spans="2:10" x14ac:dyDescent="0.2">
      <c r="B1362" t="str">
        <f t="shared" si="21"/>
        <v>apartmentaverage2_bed_rateSurrey</v>
      </c>
      <c r="C1362" t="s">
        <v>65</v>
      </c>
      <c r="D1362" t="s">
        <v>59</v>
      </c>
      <c r="E1362" t="s">
        <v>53</v>
      </c>
      <c r="F1362" t="s">
        <v>38</v>
      </c>
      <c r="G1362">
        <v>2010</v>
      </c>
      <c r="H1362">
        <v>991.2</v>
      </c>
      <c r="I1362">
        <v>1405.2</v>
      </c>
      <c r="J1362">
        <v>0.705380017079419</v>
      </c>
    </row>
    <row r="1363" spans="2:10" x14ac:dyDescent="0.2">
      <c r="B1363" t="str">
        <f t="shared" si="21"/>
        <v>apartmentaverage2_bed_rateWhite Rock</v>
      </c>
      <c r="C1363" t="s">
        <v>65</v>
      </c>
      <c r="D1363" t="s">
        <v>59</v>
      </c>
      <c r="E1363" t="s">
        <v>53</v>
      </c>
      <c r="F1363" t="s">
        <v>39</v>
      </c>
      <c r="G1363">
        <v>2010</v>
      </c>
      <c r="H1363">
        <v>1123.9000000000001</v>
      </c>
      <c r="I1363">
        <v>1405.2</v>
      </c>
      <c r="J1363">
        <v>0.79981497295758597</v>
      </c>
    </row>
    <row r="1364" spans="2:10" x14ac:dyDescent="0.2">
      <c r="B1364" t="str">
        <f t="shared" si="21"/>
        <v>apartmentaverage2_bed_rateLangley City and Langley DM</v>
      </c>
      <c r="C1364" t="s">
        <v>65</v>
      </c>
      <c r="D1364" t="s">
        <v>59</v>
      </c>
      <c r="E1364" t="s">
        <v>53</v>
      </c>
      <c r="F1364" t="s">
        <v>40</v>
      </c>
      <c r="G1364">
        <v>2010</v>
      </c>
      <c r="H1364">
        <v>1106.0999999999999</v>
      </c>
      <c r="I1364">
        <v>1405.2</v>
      </c>
      <c r="J1364">
        <v>0.78714773697694296</v>
      </c>
    </row>
    <row r="1365" spans="2:10" x14ac:dyDescent="0.2">
      <c r="B1365" t="str">
        <f t="shared" si="21"/>
        <v>apartmentaverage2_bed_rateTri-Cities</v>
      </c>
      <c r="C1365" t="s">
        <v>65</v>
      </c>
      <c r="D1365" t="s">
        <v>59</v>
      </c>
      <c r="E1365" t="s">
        <v>53</v>
      </c>
      <c r="F1365" t="s">
        <v>41</v>
      </c>
      <c r="G1365">
        <v>2010</v>
      </c>
      <c r="H1365">
        <v>1122.5999999999999</v>
      </c>
      <c r="I1365">
        <v>1405.2</v>
      </c>
      <c r="J1365">
        <v>0.79888983774551703</v>
      </c>
    </row>
    <row r="1366" spans="2:10" x14ac:dyDescent="0.2">
      <c r="B1366" t="str">
        <f t="shared" si="21"/>
        <v>apartmentaverage2_bed_rateMaple Ridge/Pitt Meadows</v>
      </c>
      <c r="C1366" t="s">
        <v>65</v>
      </c>
      <c r="D1366" t="s">
        <v>59</v>
      </c>
      <c r="E1366" t="s">
        <v>53</v>
      </c>
      <c r="F1366" t="s">
        <v>42</v>
      </c>
      <c r="G1366">
        <v>2010</v>
      </c>
      <c r="H1366">
        <v>973.6</v>
      </c>
      <c r="I1366">
        <v>1405.2</v>
      </c>
      <c r="J1366">
        <v>0.69285510959294005</v>
      </c>
    </row>
    <row r="1367" spans="2:10" x14ac:dyDescent="0.2">
      <c r="B1367" t="str">
        <f t="shared" si="21"/>
        <v>apartmentaverage2_bed_rateVancouver</v>
      </c>
      <c r="C1367" t="s">
        <v>65</v>
      </c>
      <c r="D1367" t="s">
        <v>59</v>
      </c>
      <c r="E1367" t="s">
        <v>53</v>
      </c>
      <c r="F1367" t="s">
        <v>43</v>
      </c>
      <c r="G1367">
        <v>2010</v>
      </c>
      <c r="H1367">
        <v>1405.2</v>
      </c>
      <c r="I1367">
        <v>1405.2</v>
      </c>
      <c r="J1367">
        <v>1</v>
      </c>
    </row>
    <row r="1368" spans="2:10" x14ac:dyDescent="0.2">
      <c r="B1368" t="str">
        <f t="shared" si="21"/>
        <v>apartmentaverage2_bed_rateNorth Vancouver City</v>
      </c>
      <c r="C1368" t="s">
        <v>65</v>
      </c>
      <c r="D1368" t="s">
        <v>59</v>
      </c>
      <c r="E1368" t="s">
        <v>53</v>
      </c>
      <c r="F1368" t="s">
        <v>60</v>
      </c>
      <c r="G1368">
        <v>2010</v>
      </c>
      <c r="H1368">
        <v>1237</v>
      </c>
      <c r="I1368">
        <v>1405.2</v>
      </c>
      <c r="J1368">
        <v>0.88030173640762899</v>
      </c>
    </row>
    <row r="1369" spans="2:10" x14ac:dyDescent="0.2">
      <c r="B1369" t="str">
        <f t="shared" si="21"/>
        <v>apartmentaverage3+_bed_rateWest End/Stanley Park</v>
      </c>
      <c r="C1369" t="s">
        <v>65</v>
      </c>
      <c r="D1369" t="s">
        <v>59</v>
      </c>
      <c r="E1369" t="s">
        <v>55</v>
      </c>
      <c r="F1369" t="s">
        <v>12</v>
      </c>
      <c r="G1369">
        <v>2010</v>
      </c>
      <c r="H1369">
        <v>3070.9</v>
      </c>
      <c r="I1369">
        <v>1643.4</v>
      </c>
      <c r="J1369">
        <v>1.8686260192284301</v>
      </c>
    </row>
    <row r="1370" spans="2:10" x14ac:dyDescent="0.2">
      <c r="B1370" t="str">
        <f t="shared" si="21"/>
        <v>apartmentaverage3+_bed_rateEnglish Bay</v>
      </c>
      <c r="C1370" t="s">
        <v>65</v>
      </c>
      <c r="D1370" t="s">
        <v>59</v>
      </c>
      <c r="E1370" t="s">
        <v>55</v>
      </c>
      <c r="F1370" t="s">
        <v>16</v>
      </c>
      <c r="G1370">
        <v>2010</v>
      </c>
      <c r="H1370">
        <v>2681.25</v>
      </c>
      <c r="I1370">
        <v>1643.4</v>
      </c>
      <c r="J1370">
        <v>1.6315261044176701</v>
      </c>
    </row>
    <row r="1371" spans="2:10" x14ac:dyDescent="0.2">
      <c r="B1371" t="str">
        <f t="shared" si="21"/>
        <v>apartmentaverage3+_bed_rateDowntown</v>
      </c>
      <c r="C1371" t="s">
        <v>65</v>
      </c>
      <c r="D1371" t="s">
        <v>59</v>
      </c>
      <c r="E1371" t="s">
        <v>55</v>
      </c>
      <c r="F1371" t="s">
        <v>17</v>
      </c>
      <c r="G1371">
        <v>2010</v>
      </c>
      <c r="H1371">
        <v>2855.8888888888901</v>
      </c>
      <c r="I1371">
        <v>1643.4</v>
      </c>
      <c r="J1371">
        <v>1.73779292253188</v>
      </c>
    </row>
    <row r="1372" spans="2:10" x14ac:dyDescent="0.2">
      <c r="B1372" t="str">
        <f t="shared" si="21"/>
        <v>apartmentaverage3+_bed_rateSouth Granville/Oak</v>
      </c>
      <c r="C1372" t="s">
        <v>65</v>
      </c>
      <c r="D1372" t="s">
        <v>59</v>
      </c>
      <c r="E1372" t="s">
        <v>55</v>
      </c>
      <c r="F1372" t="s">
        <v>19</v>
      </c>
      <c r="G1372">
        <v>2010</v>
      </c>
      <c r="H1372">
        <v>2128.3000000000002</v>
      </c>
      <c r="I1372">
        <v>1643.4</v>
      </c>
      <c r="J1372">
        <v>1.29505902397469</v>
      </c>
    </row>
    <row r="1373" spans="2:10" x14ac:dyDescent="0.2">
      <c r="B1373" t="str">
        <f t="shared" si="21"/>
        <v>apartmentaverage3+_bed_rateKitsilano/Point Grey</v>
      </c>
      <c r="C1373" t="s">
        <v>65</v>
      </c>
      <c r="D1373" t="s">
        <v>59</v>
      </c>
      <c r="E1373" t="s">
        <v>55</v>
      </c>
      <c r="F1373" t="s">
        <v>20</v>
      </c>
      <c r="G1373">
        <v>2010</v>
      </c>
      <c r="H1373">
        <v>2507.75</v>
      </c>
      <c r="I1373">
        <v>1643.4</v>
      </c>
      <c r="J1373">
        <v>1.52595229402458</v>
      </c>
    </row>
    <row r="1374" spans="2:10" x14ac:dyDescent="0.2">
      <c r="B1374" t="str">
        <f t="shared" si="21"/>
        <v>apartmentaverage3+_bed_rateWestside/Kerrisdale</v>
      </c>
      <c r="C1374" t="s">
        <v>65</v>
      </c>
      <c r="D1374" t="s">
        <v>59</v>
      </c>
      <c r="E1374" t="s">
        <v>55</v>
      </c>
      <c r="F1374" t="s">
        <v>21</v>
      </c>
      <c r="G1374">
        <v>2010</v>
      </c>
      <c r="H1374">
        <v>2631.3</v>
      </c>
      <c r="I1374">
        <v>1643.4</v>
      </c>
      <c r="J1374">
        <v>1.6011317999269801</v>
      </c>
    </row>
    <row r="1375" spans="2:10" x14ac:dyDescent="0.2">
      <c r="B1375" t="str">
        <f t="shared" si="21"/>
        <v>apartmentaverage3+_bed_rateMarpole</v>
      </c>
      <c r="C1375" t="s">
        <v>65</v>
      </c>
      <c r="D1375" t="s">
        <v>59</v>
      </c>
      <c r="E1375" t="s">
        <v>55</v>
      </c>
      <c r="F1375" t="s">
        <v>23</v>
      </c>
      <c r="G1375">
        <v>2010</v>
      </c>
      <c r="H1375">
        <v>1311.2</v>
      </c>
      <c r="I1375">
        <v>1643.4</v>
      </c>
      <c r="J1375">
        <v>0.79785809906291805</v>
      </c>
    </row>
    <row r="1376" spans="2:10" x14ac:dyDescent="0.2">
      <c r="B1376" t="str">
        <f t="shared" si="21"/>
        <v>apartmentaverage3+_bed_rateMount Pleasant/Renfrew Heights</v>
      </c>
      <c r="C1376" t="s">
        <v>65</v>
      </c>
      <c r="D1376" t="s">
        <v>59</v>
      </c>
      <c r="E1376" t="s">
        <v>55</v>
      </c>
      <c r="F1376" t="s">
        <v>24</v>
      </c>
      <c r="G1376">
        <v>2010</v>
      </c>
      <c r="H1376">
        <v>1526.125</v>
      </c>
      <c r="I1376">
        <v>1643.4</v>
      </c>
      <c r="J1376">
        <v>0.92863879761470103</v>
      </c>
    </row>
    <row r="1377" spans="2:10" x14ac:dyDescent="0.2">
      <c r="B1377" t="str">
        <f t="shared" si="21"/>
        <v>apartmentaverage3+_bed_rateEast Hastings</v>
      </c>
      <c r="C1377" t="s">
        <v>65</v>
      </c>
      <c r="D1377" t="s">
        <v>59</v>
      </c>
      <c r="E1377" t="s">
        <v>55</v>
      </c>
      <c r="F1377" t="s">
        <v>25</v>
      </c>
      <c r="G1377">
        <v>2010</v>
      </c>
      <c r="H1377">
        <v>1353.9</v>
      </c>
      <c r="I1377">
        <v>1643.4</v>
      </c>
      <c r="J1377">
        <v>0.82384081781672103</v>
      </c>
    </row>
    <row r="1378" spans="2:10" x14ac:dyDescent="0.2">
      <c r="B1378" t="str">
        <f t="shared" si="21"/>
        <v>apartmentaverage3+_bed_rateSoutheast Vancouver</v>
      </c>
      <c r="C1378" t="s">
        <v>65</v>
      </c>
      <c r="D1378" t="s">
        <v>59</v>
      </c>
      <c r="E1378" t="s">
        <v>55</v>
      </c>
      <c r="F1378" t="s">
        <v>26</v>
      </c>
      <c r="G1378">
        <v>2010</v>
      </c>
      <c r="H1378">
        <v>1320.9</v>
      </c>
      <c r="I1378">
        <v>1643.4</v>
      </c>
      <c r="J1378">
        <v>0.80376049653158099</v>
      </c>
    </row>
    <row r="1379" spans="2:10" x14ac:dyDescent="0.2">
      <c r="B1379" t="str">
        <f t="shared" si="21"/>
        <v>apartmentaverage3+_bed_rateUniversity Endowment Lands</v>
      </c>
      <c r="C1379" t="s">
        <v>65</v>
      </c>
      <c r="D1379" t="s">
        <v>59</v>
      </c>
      <c r="E1379" t="s">
        <v>55</v>
      </c>
      <c r="F1379" t="s">
        <v>27</v>
      </c>
      <c r="G1379">
        <v>2010</v>
      </c>
      <c r="H1379">
        <v>2446.3000000000002</v>
      </c>
      <c r="I1379">
        <v>1643.4</v>
      </c>
      <c r="J1379">
        <v>1.48856030181331</v>
      </c>
    </row>
    <row r="1380" spans="2:10" x14ac:dyDescent="0.2">
      <c r="B1380" t="str">
        <f t="shared" si="21"/>
        <v>apartmentaverage3+_bed_rateCentral Park/Metrotown</v>
      </c>
      <c r="C1380" t="s">
        <v>65</v>
      </c>
      <c r="D1380" t="s">
        <v>59</v>
      </c>
      <c r="E1380" t="s">
        <v>55</v>
      </c>
      <c r="F1380" t="s">
        <v>28</v>
      </c>
      <c r="G1380">
        <v>2010</v>
      </c>
      <c r="H1380">
        <v>1649.3</v>
      </c>
      <c r="I1380">
        <v>1643.4</v>
      </c>
      <c r="J1380">
        <v>1.0035901180479501</v>
      </c>
    </row>
    <row r="1381" spans="2:10" x14ac:dyDescent="0.2">
      <c r="B1381" t="str">
        <f t="shared" si="21"/>
        <v>apartmentaverage3+_bed_rateSoutheast Burnaby</v>
      </c>
      <c r="C1381" t="s">
        <v>65</v>
      </c>
      <c r="D1381" t="s">
        <v>59</v>
      </c>
      <c r="E1381" t="s">
        <v>55</v>
      </c>
      <c r="F1381" t="s">
        <v>29</v>
      </c>
      <c r="G1381">
        <v>2010</v>
      </c>
      <c r="H1381">
        <v>1214.7</v>
      </c>
      <c r="I1381">
        <v>1643.4</v>
      </c>
      <c r="J1381">
        <v>0.73913837166849194</v>
      </c>
    </row>
    <row r="1382" spans="2:10" x14ac:dyDescent="0.2">
      <c r="B1382" t="str">
        <f t="shared" si="21"/>
        <v>apartmentaverage3+_bed_rateNorth Burnaby</v>
      </c>
      <c r="C1382" t="s">
        <v>65</v>
      </c>
      <c r="D1382" t="s">
        <v>59</v>
      </c>
      <c r="E1382" t="s">
        <v>55</v>
      </c>
      <c r="F1382" t="s">
        <v>31</v>
      </c>
      <c r="G1382">
        <v>2010</v>
      </c>
      <c r="H1382">
        <v>1550.1</v>
      </c>
      <c r="I1382">
        <v>1643.4</v>
      </c>
      <c r="J1382">
        <v>0.943227455275648</v>
      </c>
    </row>
    <row r="1383" spans="2:10" x14ac:dyDescent="0.2">
      <c r="B1383" t="str">
        <f t="shared" si="21"/>
        <v>apartmentaverage3+_bed_rateNew Westminster</v>
      </c>
      <c r="C1383" t="s">
        <v>65</v>
      </c>
      <c r="D1383" t="s">
        <v>59</v>
      </c>
      <c r="E1383" t="s">
        <v>55</v>
      </c>
      <c r="F1383" t="s">
        <v>32</v>
      </c>
      <c r="G1383">
        <v>2010</v>
      </c>
      <c r="H1383">
        <v>1507.6</v>
      </c>
      <c r="I1383">
        <v>1643.4</v>
      </c>
      <c r="J1383">
        <v>0.91736643543872498</v>
      </c>
    </row>
    <row r="1384" spans="2:10" x14ac:dyDescent="0.2">
      <c r="B1384" t="str">
        <f t="shared" si="21"/>
        <v>apartmentaverage3+_bed_rateNorth Vancouver CY</v>
      </c>
      <c r="C1384" t="s">
        <v>65</v>
      </c>
      <c r="D1384" t="s">
        <v>59</v>
      </c>
      <c r="E1384" t="s">
        <v>55</v>
      </c>
      <c r="F1384" t="s">
        <v>33</v>
      </c>
      <c r="G1384">
        <v>2010</v>
      </c>
      <c r="H1384">
        <v>2188</v>
      </c>
      <c r="I1384">
        <v>1643.4</v>
      </c>
      <c r="J1384">
        <v>1.33138615066326</v>
      </c>
    </row>
    <row r="1385" spans="2:10" x14ac:dyDescent="0.2">
      <c r="B1385" t="str">
        <f t="shared" si="21"/>
        <v>apartmentaverage3+_bed_rateNorth Vancouver DM</v>
      </c>
      <c r="C1385" t="s">
        <v>65</v>
      </c>
      <c r="D1385" t="s">
        <v>59</v>
      </c>
      <c r="E1385" t="s">
        <v>55</v>
      </c>
      <c r="F1385" t="s">
        <v>34</v>
      </c>
      <c r="G1385">
        <v>2010</v>
      </c>
      <c r="H1385">
        <v>1572.9</v>
      </c>
      <c r="I1385">
        <v>1643.4</v>
      </c>
      <c r="J1385">
        <v>0.95710113179992695</v>
      </c>
    </row>
    <row r="1386" spans="2:10" x14ac:dyDescent="0.2">
      <c r="B1386" t="str">
        <f t="shared" si="21"/>
        <v>apartmentaverage3+_bed_rateWest Vancouver</v>
      </c>
      <c r="C1386" t="s">
        <v>65</v>
      </c>
      <c r="D1386" t="s">
        <v>59</v>
      </c>
      <c r="E1386" t="s">
        <v>55</v>
      </c>
      <c r="F1386" t="s">
        <v>35</v>
      </c>
      <c r="G1386">
        <v>2010</v>
      </c>
      <c r="H1386">
        <v>3290.4</v>
      </c>
      <c r="I1386">
        <v>1643.4</v>
      </c>
      <c r="J1386">
        <v>2.00219058050383</v>
      </c>
    </row>
    <row r="1387" spans="2:10" x14ac:dyDescent="0.2">
      <c r="B1387" t="str">
        <f t="shared" si="21"/>
        <v>apartmentaverage3+_bed_rateRichmond</v>
      </c>
      <c r="C1387" t="s">
        <v>65</v>
      </c>
      <c r="D1387" t="s">
        <v>59</v>
      </c>
      <c r="E1387" t="s">
        <v>55</v>
      </c>
      <c r="F1387" t="s">
        <v>36</v>
      </c>
      <c r="G1387">
        <v>2010</v>
      </c>
      <c r="H1387">
        <v>1517.9</v>
      </c>
      <c r="I1387">
        <v>1643.4</v>
      </c>
      <c r="J1387">
        <v>0.92363392965802604</v>
      </c>
    </row>
    <row r="1388" spans="2:10" x14ac:dyDescent="0.2">
      <c r="B1388" t="str">
        <f t="shared" si="21"/>
        <v>apartmentaverage3+_bed_rateDelta</v>
      </c>
      <c r="C1388" t="s">
        <v>65</v>
      </c>
      <c r="D1388" t="s">
        <v>59</v>
      </c>
      <c r="E1388" t="s">
        <v>55</v>
      </c>
      <c r="F1388" t="s">
        <v>37</v>
      </c>
      <c r="G1388">
        <v>2010</v>
      </c>
      <c r="H1388">
        <v>1121.7142857142901</v>
      </c>
      <c r="I1388">
        <v>1643.4</v>
      </c>
      <c r="J1388">
        <v>0.682557068099237</v>
      </c>
    </row>
    <row r="1389" spans="2:10" x14ac:dyDescent="0.2">
      <c r="B1389" t="str">
        <f t="shared" si="21"/>
        <v>apartmentaverage3+_bed_rateSurrey</v>
      </c>
      <c r="C1389" t="s">
        <v>65</v>
      </c>
      <c r="D1389" t="s">
        <v>59</v>
      </c>
      <c r="E1389" t="s">
        <v>55</v>
      </c>
      <c r="F1389" t="s">
        <v>38</v>
      </c>
      <c r="G1389">
        <v>2010</v>
      </c>
      <c r="H1389">
        <v>1129.9000000000001</v>
      </c>
      <c r="I1389">
        <v>1643.4</v>
      </c>
      <c r="J1389">
        <v>0.68753803091152499</v>
      </c>
    </row>
    <row r="1390" spans="2:10" x14ac:dyDescent="0.2">
      <c r="B1390" t="str">
        <f t="shared" si="21"/>
        <v>apartmentaverage3+_bed_rateWhite Rock</v>
      </c>
      <c r="C1390" t="s">
        <v>65</v>
      </c>
      <c r="D1390" t="s">
        <v>59</v>
      </c>
      <c r="E1390" t="s">
        <v>55</v>
      </c>
      <c r="F1390" t="s">
        <v>39</v>
      </c>
      <c r="G1390">
        <v>2010</v>
      </c>
      <c r="H1390">
        <v>1438.4</v>
      </c>
      <c r="I1390">
        <v>1643.4</v>
      </c>
      <c r="J1390">
        <v>0.87525861019836904</v>
      </c>
    </row>
    <row r="1391" spans="2:10" x14ac:dyDescent="0.2">
      <c r="B1391" t="str">
        <f t="shared" si="21"/>
        <v>apartmentaverage3+_bed_rateLangley City and Langley DM</v>
      </c>
      <c r="C1391" t="s">
        <v>65</v>
      </c>
      <c r="D1391" t="s">
        <v>59</v>
      </c>
      <c r="E1391" t="s">
        <v>55</v>
      </c>
      <c r="F1391" t="s">
        <v>40</v>
      </c>
      <c r="G1391">
        <v>2010</v>
      </c>
      <c r="H1391">
        <v>1324.9</v>
      </c>
      <c r="I1391">
        <v>1643.4</v>
      </c>
      <c r="J1391">
        <v>0.80619447486917395</v>
      </c>
    </row>
    <row r="1392" spans="2:10" x14ac:dyDescent="0.2">
      <c r="B1392" t="str">
        <f t="shared" si="21"/>
        <v>apartmentaverage3+_bed_rateTri-Cities</v>
      </c>
      <c r="C1392" t="s">
        <v>65</v>
      </c>
      <c r="D1392" t="s">
        <v>59</v>
      </c>
      <c r="E1392" t="s">
        <v>55</v>
      </c>
      <c r="F1392" t="s">
        <v>41</v>
      </c>
      <c r="G1392">
        <v>2010</v>
      </c>
      <c r="H1392">
        <v>1247.5</v>
      </c>
      <c r="I1392">
        <v>1643.4</v>
      </c>
      <c r="J1392">
        <v>0.75909699403675301</v>
      </c>
    </row>
    <row r="1393" spans="2:10" x14ac:dyDescent="0.2">
      <c r="B1393" t="str">
        <f t="shared" si="21"/>
        <v>apartmentaverage3+_bed_rateMaple Ridge/Pitt Meadows</v>
      </c>
      <c r="C1393" t="s">
        <v>65</v>
      </c>
      <c r="D1393" t="s">
        <v>59</v>
      </c>
      <c r="E1393" t="s">
        <v>55</v>
      </c>
      <c r="F1393" t="s">
        <v>42</v>
      </c>
      <c r="G1393">
        <v>2010</v>
      </c>
      <c r="H1393">
        <v>1189.7</v>
      </c>
      <c r="I1393">
        <v>1643.4</v>
      </c>
      <c r="J1393">
        <v>0.72392600705853705</v>
      </c>
    </row>
    <row r="1394" spans="2:10" x14ac:dyDescent="0.2">
      <c r="B1394" t="str">
        <f t="shared" si="21"/>
        <v>apartmentaverage3+_bed_rateVancouver</v>
      </c>
      <c r="C1394" t="s">
        <v>65</v>
      </c>
      <c r="D1394" t="s">
        <v>59</v>
      </c>
      <c r="E1394" t="s">
        <v>55</v>
      </c>
      <c r="F1394" t="s">
        <v>43</v>
      </c>
      <c r="G1394">
        <v>2010</v>
      </c>
      <c r="H1394">
        <v>1643.4</v>
      </c>
      <c r="I1394">
        <v>1643.4</v>
      </c>
      <c r="J1394">
        <v>1</v>
      </c>
    </row>
    <row r="1395" spans="2:10" x14ac:dyDescent="0.2">
      <c r="B1395" t="str">
        <f t="shared" si="21"/>
        <v>apartmentaverage3+_bed_rateNorth Vancouver City</v>
      </c>
      <c r="C1395" t="s">
        <v>65</v>
      </c>
      <c r="D1395" t="s">
        <v>59</v>
      </c>
      <c r="E1395" t="s">
        <v>55</v>
      </c>
      <c r="F1395" t="s">
        <v>60</v>
      </c>
      <c r="G1395">
        <v>2010</v>
      </c>
      <c r="H1395">
        <v>1489</v>
      </c>
      <c r="I1395">
        <v>1643.4</v>
      </c>
      <c r="J1395">
        <v>0.90604843616891795</v>
      </c>
    </row>
    <row r="1396" spans="2:10" x14ac:dyDescent="0.2">
      <c r="B1396" t="str">
        <f t="shared" si="21"/>
        <v>apartmentmedianbachelor_rateWest End/Stanley Park</v>
      </c>
      <c r="C1396" t="s">
        <v>65</v>
      </c>
      <c r="D1396" t="s">
        <v>61</v>
      </c>
      <c r="E1396" t="s">
        <v>49</v>
      </c>
      <c r="F1396" t="s">
        <v>12</v>
      </c>
      <c r="G1396">
        <v>2010</v>
      </c>
      <c r="H1396">
        <v>1003.5</v>
      </c>
      <c r="I1396">
        <v>944</v>
      </c>
      <c r="J1396">
        <v>1.0630296610169501</v>
      </c>
    </row>
    <row r="1397" spans="2:10" x14ac:dyDescent="0.2">
      <c r="B1397" t="str">
        <f t="shared" si="21"/>
        <v>apartmentmedianbachelor_rateEnglish Bay</v>
      </c>
      <c r="C1397" t="s">
        <v>65</v>
      </c>
      <c r="D1397" t="s">
        <v>61</v>
      </c>
      <c r="E1397" t="s">
        <v>49</v>
      </c>
      <c r="F1397" t="s">
        <v>16</v>
      </c>
      <c r="G1397">
        <v>2010</v>
      </c>
      <c r="H1397">
        <v>1027.9000000000001</v>
      </c>
      <c r="I1397">
        <v>944</v>
      </c>
      <c r="J1397">
        <v>1.08887711864407</v>
      </c>
    </row>
    <row r="1398" spans="2:10" x14ac:dyDescent="0.2">
      <c r="B1398" t="str">
        <f t="shared" si="21"/>
        <v>apartmentmedianbachelor_rateDowntown</v>
      </c>
      <c r="C1398" t="s">
        <v>65</v>
      </c>
      <c r="D1398" t="s">
        <v>61</v>
      </c>
      <c r="E1398" t="s">
        <v>49</v>
      </c>
      <c r="F1398" t="s">
        <v>17</v>
      </c>
      <c r="G1398">
        <v>2010</v>
      </c>
      <c r="H1398">
        <v>1061.9000000000001</v>
      </c>
      <c r="I1398">
        <v>944</v>
      </c>
      <c r="J1398">
        <v>1.1248940677966099</v>
      </c>
    </row>
    <row r="1399" spans="2:10" x14ac:dyDescent="0.2">
      <c r="B1399" t="str">
        <f t="shared" si="21"/>
        <v>apartmentmedianbachelor_rateSouth Granville/Oak</v>
      </c>
      <c r="C1399" t="s">
        <v>65</v>
      </c>
      <c r="D1399" t="s">
        <v>61</v>
      </c>
      <c r="E1399" t="s">
        <v>49</v>
      </c>
      <c r="F1399" t="s">
        <v>19</v>
      </c>
      <c r="G1399">
        <v>2010</v>
      </c>
      <c r="H1399">
        <v>962.6</v>
      </c>
      <c r="I1399">
        <v>944</v>
      </c>
      <c r="J1399">
        <v>1.0197033898305099</v>
      </c>
    </row>
    <row r="1400" spans="2:10" x14ac:dyDescent="0.2">
      <c r="B1400" t="str">
        <f t="shared" si="21"/>
        <v>apartmentmedianbachelor_rateKitsilano/Point Grey</v>
      </c>
      <c r="C1400" t="s">
        <v>65</v>
      </c>
      <c r="D1400" t="s">
        <v>61</v>
      </c>
      <c r="E1400" t="s">
        <v>49</v>
      </c>
      <c r="F1400" t="s">
        <v>20</v>
      </c>
      <c r="G1400">
        <v>2010</v>
      </c>
      <c r="H1400">
        <v>983.3</v>
      </c>
      <c r="I1400">
        <v>944</v>
      </c>
      <c r="J1400">
        <v>1.0416313559321999</v>
      </c>
    </row>
    <row r="1401" spans="2:10" x14ac:dyDescent="0.2">
      <c r="B1401" t="str">
        <f t="shared" si="21"/>
        <v>apartmentmedianbachelor_rateWestside/Kerrisdale</v>
      </c>
      <c r="C1401" t="s">
        <v>65</v>
      </c>
      <c r="D1401" t="s">
        <v>61</v>
      </c>
      <c r="E1401" t="s">
        <v>49</v>
      </c>
      <c r="F1401" t="s">
        <v>21</v>
      </c>
      <c r="G1401">
        <v>2010</v>
      </c>
      <c r="H1401">
        <v>921.8</v>
      </c>
      <c r="I1401">
        <v>944</v>
      </c>
      <c r="J1401">
        <v>0.97648305084745701</v>
      </c>
    </row>
    <row r="1402" spans="2:10" x14ac:dyDescent="0.2">
      <c r="B1402" t="str">
        <f t="shared" si="21"/>
        <v>apartmentmedianbachelor_rateMarpole</v>
      </c>
      <c r="C1402" t="s">
        <v>65</v>
      </c>
      <c r="D1402" t="s">
        <v>61</v>
      </c>
      <c r="E1402" t="s">
        <v>49</v>
      </c>
      <c r="F1402" t="s">
        <v>23</v>
      </c>
      <c r="G1402">
        <v>2010</v>
      </c>
      <c r="H1402">
        <v>779.8</v>
      </c>
      <c r="I1402">
        <v>944</v>
      </c>
      <c r="J1402">
        <v>0.82605932203389798</v>
      </c>
    </row>
    <row r="1403" spans="2:10" x14ac:dyDescent="0.2">
      <c r="B1403" t="str">
        <f t="shared" si="21"/>
        <v>apartmentmedianbachelor_rateMount Pleasant/Renfrew Heights</v>
      </c>
      <c r="C1403" t="s">
        <v>65</v>
      </c>
      <c r="D1403" t="s">
        <v>61</v>
      </c>
      <c r="E1403" t="s">
        <v>49</v>
      </c>
      <c r="F1403" t="s">
        <v>24</v>
      </c>
      <c r="G1403">
        <v>2010</v>
      </c>
      <c r="H1403">
        <v>916.5</v>
      </c>
      <c r="I1403">
        <v>944</v>
      </c>
      <c r="J1403">
        <v>0.97086864406779705</v>
      </c>
    </row>
    <row r="1404" spans="2:10" x14ac:dyDescent="0.2">
      <c r="B1404" t="str">
        <f t="shared" si="21"/>
        <v>apartmentmedianbachelor_rateEast Hastings</v>
      </c>
      <c r="C1404" t="s">
        <v>65</v>
      </c>
      <c r="D1404" t="s">
        <v>61</v>
      </c>
      <c r="E1404" t="s">
        <v>49</v>
      </c>
      <c r="F1404" t="s">
        <v>25</v>
      </c>
      <c r="G1404">
        <v>2010</v>
      </c>
      <c r="H1404">
        <v>885.1</v>
      </c>
      <c r="I1404">
        <v>944</v>
      </c>
      <c r="J1404">
        <v>0.93760593220338995</v>
      </c>
    </row>
    <row r="1405" spans="2:10" x14ac:dyDescent="0.2">
      <c r="B1405" t="str">
        <f t="shared" si="21"/>
        <v>apartmentmedianbachelor_rateSoutheast Vancouver</v>
      </c>
      <c r="C1405" t="s">
        <v>65</v>
      </c>
      <c r="D1405" t="s">
        <v>61</v>
      </c>
      <c r="E1405" t="s">
        <v>49</v>
      </c>
      <c r="F1405" t="s">
        <v>26</v>
      </c>
      <c r="G1405">
        <v>2010</v>
      </c>
      <c r="H1405">
        <v>913</v>
      </c>
      <c r="I1405">
        <v>944</v>
      </c>
      <c r="J1405">
        <v>0.96716101694915302</v>
      </c>
    </row>
    <row r="1406" spans="2:10" x14ac:dyDescent="0.2">
      <c r="B1406" t="str">
        <f t="shared" si="21"/>
        <v>apartmentmedianbachelor_rateUniversity Endowment Lands</v>
      </c>
      <c r="C1406" t="s">
        <v>65</v>
      </c>
      <c r="D1406" t="s">
        <v>61</v>
      </c>
      <c r="E1406" t="s">
        <v>49</v>
      </c>
      <c r="F1406" t="s">
        <v>27</v>
      </c>
      <c r="G1406">
        <v>2010</v>
      </c>
      <c r="H1406">
        <v>1232.5</v>
      </c>
      <c r="I1406">
        <v>944</v>
      </c>
      <c r="J1406">
        <v>1.30561440677966</v>
      </c>
    </row>
    <row r="1407" spans="2:10" x14ac:dyDescent="0.2">
      <c r="B1407" t="str">
        <f t="shared" si="21"/>
        <v>apartmentmedianbachelor_rateCentral Park/Metrotown</v>
      </c>
      <c r="C1407" t="s">
        <v>65</v>
      </c>
      <c r="D1407" t="s">
        <v>61</v>
      </c>
      <c r="E1407" t="s">
        <v>49</v>
      </c>
      <c r="F1407" t="s">
        <v>28</v>
      </c>
      <c r="G1407">
        <v>2010</v>
      </c>
      <c r="H1407">
        <v>833.5</v>
      </c>
      <c r="I1407">
        <v>944</v>
      </c>
      <c r="J1407">
        <v>0.88294491525423702</v>
      </c>
    </row>
    <row r="1408" spans="2:10" x14ac:dyDescent="0.2">
      <c r="B1408" t="str">
        <f t="shared" si="21"/>
        <v>apartmentmedianbachelor_rateSoutheast Burnaby</v>
      </c>
      <c r="C1408" t="s">
        <v>65</v>
      </c>
      <c r="D1408" t="s">
        <v>61</v>
      </c>
      <c r="E1408" t="s">
        <v>49</v>
      </c>
      <c r="F1408" t="s">
        <v>29</v>
      </c>
      <c r="G1408">
        <v>2010</v>
      </c>
      <c r="H1408">
        <v>736.8</v>
      </c>
      <c r="I1408">
        <v>944</v>
      </c>
      <c r="J1408">
        <v>0.78050847457627104</v>
      </c>
    </row>
    <row r="1409" spans="2:10" x14ac:dyDescent="0.2">
      <c r="B1409" t="str">
        <f t="shared" si="21"/>
        <v>apartmentmedianbachelor_rateNorth Burnaby</v>
      </c>
      <c r="C1409" t="s">
        <v>65</v>
      </c>
      <c r="D1409" t="s">
        <v>61</v>
      </c>
      <c r="E1409" t="s">
        <v>49</v>
      </c>
      <c r="F1409" t="s">
        <v>31</v>
      </c>
      <c r="G1409">
        <v>2010</v>
      </c>
      <c r="H1409">
        <v>752.5</v>
      </c>
      <c r="I1409">
        <v>944</v>
      </c>
      <c r="J1409">
        <v>0.79713983050847503</v>
      </c>
    </row>
    <row r="1410" spans="2:10" x14ac:dyDescent="0.2">
      <c r="B1410" t="str">
        <f t="shared" si="21"/>
        <v>apartmentmedianbachelor_rateNew Westminster</v>
      </c>
      <c r="C1410" t="s">
        <v>65</v>
      </c>
      <c r="D1410" t="s">
        <v>61</v>
      </c>
      <c r="E1410" t="s">
        <v>49</v>
      </c>
      <c r="F1410" t="s">
        <v>32</v>
      </c>
      <c r="G1410">
        <v>2010</v>
      </c>
      <c r="H1410">
        <v>749.9</v>
      </c>
      <c r="I1410">
        <v>944</v>
      </c>
      <c r="J1410">
        <v>0.79438559322033897</v>
      </c>
    </row>
    <row r="1411" spans="2:10" x14ac:dyDescent="0.2">
      <c r="B1411" t="str">
        <f t="shared" si="21"/>
        <v>apartmentmedianbachelor_rateNorth Vancouver CY</v>
      </c>
      <c r="C1411" t="s">
        <v>65</v>
      </c>
      <c r="D1411" t="s">
        <v>61</v>
      </c>
      <c r="E1411" t="s">
        <v>49</v>
      </c>
      <c r="F1411" t="s">
        <v>33</v>
      </c>
      <c r="G1411">
        <v>2010</v>
      </c>
      <c r="H1411">
        <v>1036.5</v>
      </c>
      <c r="I1411">
        <v>944</v>
      </c>
      <c r="J1411">
        <v>1.0979872881355901</v>
      </c>
    </row>
    <row r="1412" spans="2:10" x14ac:dyDescent="0.2">
      <c r="B1412" t="str">
        <f t="shared" si="21"/>
        <v>apartmentmedianbachelor_rateNorth Vancouver DM</v>
      </c>
      <c r="C1412" t="s">
        <v>65</v>
      </c>
      <c r="D1412" t="s">
        <v>61</v>
      </c>
      <c r="E1412" t="s">
        <v>49</v>
      </c>
      <c r="F1412" t="s">
        <v>34</v>
      </c>
      <c r="G1412">
        <v>2010</v>
      </c>
      <c r="H1412">
        <v>981.1</v>
      </c>
      <c r="I1412">
        <v>944</v>
      </c>
      <c r="J1412">
        <v>1.03930084745763</v>
      </c>
    </row>
    <row r="1413" spans="2:10" x14ac:dyDescent="0.2">
      <c r="B1413" t="str">
        <f t="shared" ref="B1413:B1476" si="22">C1413&amp;D1413&amp;E1413&amp;F1413</f>
        <v>apartmentmedianbachelor_rateWest Vancouver</v>
      </c>
      <c r="C1413" t="s">
        <v>65</v>
      </c>
      <c r="D1413" t="s">
        <v>61</v>
      </c>
      <c r="E1413" t="s">
        <v>49</v>
      </c>
      <c r="F1413" t="s">
        <v>35</v>
      </c>
      <c r="G1413">
        <v>2010</v>
      </c>
      <c r="H1413">
        <v>1093.8</v>
      </c>
      <c r="I1413">
        <v>944</v>
      </c>
      <c r="J1413">
        <v>1.15868644067797</v>
      </c>
    </row>
    <row r="1414" spans="2:10" x14ac:dyDescent="0.2">
      <c r="B1414" t="str">
        <f t="shared" si="22"/>
        <v>apartmentmedianbachelor_rateRichmond</v>
      </c>
      <c r="C1414" t="s">
        <v>65</v>
      </c>
      <c r="D1414" t="s">
        <v>61</v>
      </c>
      <c r="E1414" t="s">
        <v>49</v>
      </c>
      <c r="F1414" t="s">
        <v>36</v>
      </c>
      <c r="G1414">
        <v>2010</v>
      </c>
      <c r="H1414">
        <v>877.2</v>
      </c>
      <c r="I1414">
        <v>944</v>
      </c>
      <c r="J1414">
        <v>0.92923728813559303</v>
      </c>
    </row>
    <row r="1415" spans="2:10" x14ac:dyDescent="0.2">
      <c r="B1415" t="str">
        <f t="shared" si="22"/>
        <v>apartmentmedianbachelor_rateDelta</v>
      </c>
      <c r="C1415" t="s">
        <v>65</v>
      </c>
      <c r="D1415" t="s">
        <v>61</v>
      </c>
      <c r="E1415" t="s">
        <v>49</v>
      </c>
      <c r="F1415" t="s">
        <v>37</v>
      </c>
      <c r="G1415">
        <v>2010</v>
      </c>
      <c r="H1415">
        <v>675</v>
      </c>
      <c r="I1415">
        <v>944</v>
      </c>
      <c r="J1415">
        <v>0.71504237288135597</v>
      </c>
    </row>
    <row r="1416" spans="2:10" x14ac:dyDescent="0.2">
      <c r="B1416" t="str">
        <f t="shared" si="22"/>
        <v>apartmentmedianbachelor_rateSurrey</v>
      </c>
      <c r="C1416" t="s">
        <v>65</v>
      </c>
      <c r="D1416" t="s">
        <v>61</v>
      </c>
      <c r="E1416" t="s">
        <v>49</v>
      </c>
      <c r="F1416" t="s">
        <v>38</v>
      </c>
      <c r="G1416">
        <v>2010</v>
      </c>
      <c r="H1416">
        <v>728.3</v>
      </c>
      <c r="I1416">
        <v>944</v>
      </c>
      <c r="J1416">
        <v>0.771504237288136</v>
      </c>
    </row>
    <row r="1417" spans="2:10" x14ac:dyDescent="0.2">
      <c r="B1417" t="str">
        <f t="shared" si="22"/>
        <v>apartmentmedianbachelor_rateWhite Rock</v>
      </c>
      <c r="C1417" t="s">
        <v>65</v>
      </c>
      <c r="D1417" t="s">
        <v>61</v>
      </c>
      <c r="E1417" t="s">
        <v>49</v>
      </c>
      <c r="F1417" t="s">
        <v>39</v>
      </c>
      <c r="G1417">
        <v>2010</v>
      </c>
      <c r="H1417">
        <v>767.9</v>
      </c>
      <c r="I1417">
        <v>944</v>
      </c>
      <c r="J1417">
        <v>0.81345338983050797</v>
      </c>
    </row>
    <row r="1418" spans="2:10" x14ac:dyDescent="0.2">
      <c r="B1418" t="str">
        <f t="shared" si="22"/>
        <v>apartmentmedianbachelor_rateLangley City and Langley DM</v>
      </c>
      <c r="C1418" t="s">
        <v>65</v>
      </c>
      <c r="D1418" t="s">
        <v>61</v>
      </c>
      <c r="E1418" t="s">
        <v>49</v>
      </c>
      <c r="F1418" t="s">
        <v>40</v>
      </c>
      <c r="G1418">
        <v>2010</v>
      </c>
      <c r="H1418">
        <v>699</v>
      </c>
      <c r="I1418">
        <v>944</v>
      </c>
      <c r="J1418">
        <v>0.740466101694915</v>
      </c>
    </row>
    <row r="1419" spans="2:10" x14ac:dyDescent="0.2">
      <c r="B1419" t="str">
        <f t="shared" si="22"/>
        <v>apartmentmedianbachelor_rateTri-Cities</v>
      </c>
      <c r="C1419" t="s">
        <v>65</v>
      </c>
      <c r="D1419" t="s">
        <v>61</v>
      </c>
      <c r="E1419" t="s">
        <v>49</v>
      </c>
      <c r="F1419" t="s">
        <v>41</v>
      </c>
      <c r="G1419">
        <v>2010</v>
      </c>
      <c r="H1419">
        <v>738</v>
      </c>
      <c r="I1419">
        <v>944</v>
      </c>
      <c r="J1419">
        <v>0.78177966101694896</v>
      </c>
    </row>
    <row r="1420" spans="2:10" x14ac:dyDescent="0.2">
      <c r="B1420" t="str">
        <f t="shared" si="22"/>
        <v>apartmentmedianbachelor_rateMaple Ridge/Pitt Meadows</v>
      </c>
      <c r="C1420" t="s">
        <v>65</v>
      </c>
      <c r="D1420" t="s">
        <v>61</v>
      </c>
      <c r="E1420" t="s">
        <v>49</v>
      </c>
      <c r="F1420" t="s">
        <v>42</v>
      </c>
      <c r="G1420">
        <v>2010</v>
      </c>
      <c r="H1420">
        <v>632.66666666666697</v>
      </c>
      <c r="I1420">
        <v>944</v>
      </c>
      <c r="J1420">
        <v>0.67019774011299404</v>
      </c>
    </row>
    <row r="1421" spans="2:10" x14ac:dyDescent="0.2">
      <c r="B1421" t="str">
        <f t="shared" si="22"/>
        <v>apartmentmedianbachelor_rateVancouver</v>
      </c>
      <c r="C1421" t="s">
        <v>65</v>
      </c>
      <c r="D1421" t="s">
        <v>61</v>
      </c>
      <c r="E1421" t="s">
        <v>49</v>
      </c>
      <c r="F1421" t="s">
        <v>43</v>
      </c>
      <c r="G1421">
        <v>2010</v>
      </c>
      <c r="H1421">
        <v>944</v>
      </c>
      <c r="I1421">
        <v>944</v>
      </c>
      <c r="J1421">
        <v>1</v>
      </c>
    </row>
    <row r="1422" spans="2:10" x14ac:dyDescent="0.2">
      <c r="B1422" t="str">
        <f t="shared" si="22"/>
        <v>apartmentmedianbachelor_rateNorth Vancouver City</v>
      </c>
      <c r="C1422" t="s">
        <v>65</v>
      </c>
      <c r="D1422" t="s">
        <v>61</v>
      </c>
      <c r="E1422" t="s">
        <v>49</v>
      </c>
      <c r="F1422" t="s">
        <v>60</v>
      </c>
      <c r="G1422">
        <v>2010</v>
      </c>
      <c r="H1422">
        <v>849.66666666666697</v>
      </c>
      <c r="I1422">
        <v>944</v>
      </c>
      <c r="J1422">
        <v>0.90007062146892702</v>
      </c>
    </row>
    <row r="1423" spans="2:10" x14ac:dyDescent="0.2">
      <c r="B1423" t="str">
        <f t="shared" si="22"/>
        <v>apartmentmedian1_bed_rateEnglish Bay</v>
      </c>
      <c r="C1423" t="s">
        <v>65</v>
      </c>
      <c r="D1423" t="s">
        <v>61</v>
      </c>
      <c r="E1423" t="s">
        <v>51</v>
      </c>
      <c r="F1423" t="s">
        <v>16</v>
      </c>
      <c r="G1423">
        <v>2010</v>
      </c>
      <c r="H1423">
        <v>1314.6</v>
      </c>
      <c r="I1423">
        <v>1054.5999999999999</v>
      </c>
      <c r="J1423">
        <v>1.2465389721221301</v>
      </c>
    </row>
    <row r="1424" spans="2:10" x14ac:dyDescent="0.2">
      <c r="B1424" t="str">
        <f t="shared" si="22"/>
        <v>apartmentmedian1_bed_rateDowntown</v>
      </c>
      <c r="C1424" t="s">
        <v>65</v>
      </c>
      <c r="D1424" t="s">
        <v>61</v>
      </c>
      <c r="E1424" t="s">
        <v>51</v>
      </c>
      <c r="F1424" t="s">
        <v>17</v>
      </c>
      <c r="G1424">
        <v>2010</v>
      </c>
      <c r="H1424">
        <v>1338.9</v>
      </c>
      <c r="I1424">
        <v>1054.5999999999999</v>
      </c>
      <c r="J1424">
        <v>1.2695808837473901</v>
      </c>
    </row>
    <row r="1425" spans="2:10" x14ac:dyDescent="0.2">
      <c r="B1425" t="str">
        <f t="shared" si="22"/>
        <v>apartmentmedian1_bed_rateSouth Granville/Oak</v>
      </c>
      <c r="C1425" t="s">
        <v>65</v>
      </c>
      <c r="D1425" t="s">
        <v>61</v>
      </c>
      <c r="E1425" t="s">
        <v>51</v>
      </c>
      <c r="F1425" t="s">
        <v>19</v>
      </c>
      <c r="G1425">
        <v>2010</v>
      </c>
      <c r="H1425">
        <v>1187.8</v>
      </c>
      <c r="I1425">
        <v>1054.5999999999999</v>
      </c>
      <c r="J1425">
        <v>1.1263038118718001</v>
      </c>
    </row>
    <row r="1426" spans="2:10" x14ac:dyDescent="0.2">
      <c r="B1426" t="str">
        <f t="shared" si="22"/>
        <v>apartmentmedian1_bed_rateKitsilano/Point Grey</v>
      </c>
      <c r="C1426" t="s">
        <v>65</v>
      </c>
      <c r="D1426" t="s">
        <v>61</v>
      </c>
      <c r="E1426" t="s">
        <v>51</v>
      </c>
      <c r="F1426" t="s">
        <v>20</v>
      </c>
      <c r="G1426">
        <v>2010</v>
      </c>
      <c r="H1426">
        <v>1234.8</v>
      </c>
      <c r="I1426">
        <v>1054.5999999999999</v>
      </c>
      <c r="J1426">
        <v>1.1708704722169501</v>
      </c>
    </row>
    <row r="1427" spans="2:10" x14ac:dyDescent="0.2">
      <c r="B1427" t="str">
        <f t="shared" si="22"/>
        <v>apartmentmedian1_bed_rateWestside/Kerrisdale</v>
      </c>
      <c r="C1427" t="s">
        <v>65</v>
      </c>
      <c r="D1427" t="s">
        <v>61</v>
      </c>
      <c r="E1427" t="s">
        <v>51</v>
      </c>
      <c r="F1427" t="s">
        <v>21</v>
      </c>
      <c r="G1427">
        <v>2010</v>
      </c>
      <c r="H1427">
        <v>1185.5</v>
      </c>
      <c r="I1427">
        <v>1054.5999999999999</v>
      </c>
      <c r="J1427">
        <v>1.12412289019533</v>
      </c>
    </row>
    <row r="1428" spans="2:10" x14ac:dyDescent="0.2">
      <c r="B1428" t="str">
        <f t="shared" si="22"/>
        <v>apartmentmedian1_bed_rateMarpole</v>
      </c>
      <c r="C1428" t="s">
        <v>65</v>
      </c>
      <c r="D1428" t="s">
        <v>61</v>
      </c>
      <c r="E1428" t="s">
        <v>51</v>
      </c>
      <c r="F1428" t="s">
        <v>23</v>
      </c>
      <c r="G1428">
        <v>2010</v>
      </c>
      <c r="H1428">
        <v>904.8</v>
      </c>
      <c r="I1428">
        <v>1054.5999999999999</v>
      </c>
      <c r="J1428">
        <v>0.85795562298501804</v>
      </c>
    </row>
    <row r="1429" spans="2:10" x14ac:dyDescent="0.2">
      <c r="B1429" t="str">
        <f t="shared" si="22"/>
        <v>apartmentmedian1_bed_rateMount Pleasant/Renfrew Heights</v>
      </c>
      <c r="C1429" t="s">
        <v>65</v>
      </c>
      <c r="D1429" t="s">
        <v>61</v>
      </c>
      <c r="E1429" t="s">
        <v>51</v>
      </c>
      <c r="F1429" t="s">
        <v>24</v>
      </c>
      <c r="G1429">
        <v>2010</v>
      </c>
      <c r="H1429">
        <v>1010.1</v>
      </c>
      <c r="I1429">
        <v>1054.5999999999999</v>
      </c>
      <c r="J1429">
        <v>0.95780390669448101</v>
      </c>
    </row>
    <row r="1430" spans="2:10" x14ac:dyDescent="0.2">
      <c r="B1430" t="str">
        <f t="shared" si="22"/>
        <v>apartmentmedian1_bed_rateEast Hastings</v>
      </c>
      <c r="C1430" t="s">
        <v>65</v>
      </c>
      <c r="D1430" t="s">
        <v>61</v>
      </c>
      <c r="E1430" t="s">
        <v>51</v>
      </c>
      <c r="F1430" t="s">
        <v>25</v>
      </c>
      <c r="G1430">
        <v>2010</v>
      </c>
      <c r="H1430">
        <v>955.2</v>
      </c>
      <c r="I1430">
        <v>1054.5999999999999</v>
      </c>
      <c r="J1430">
        <v>0.90574625450407698</v>
      </c>
    </row>
    <row r="1431" spans="2:10" x14ac:dyDescent="0.2">
      <c r="B1431" t="str">
        <f t="shared" si="22"/>
        <v>apartmentmedian1_bed_rateSoutheast Vancouver</v>
      </c>
      <c r="C1431" t="s">
        <v>65</v>
      </c>
      <c r="D1431" t="s">
        <v>61</v>
      </c>
      <c r="E1431" t="s">
        <v>51</v>
      </c>
      <c r="F1431" t="s">
        <v>26</v>
      </c>
      <c r="G1431">
        <v>2010</v>
      </c>
      <c r="H1431">
        <v>1039.3</v>
      </c>
      <c r="I1431">
        <v>1054.5999999999999</v>
      </c>
      <c r="J1431">
        <v>0.98549212971742794</v>
      </c>
    </row>
    <row r="1432" spans="2:10" x14ac:dyDescent="0.2">
      <c r="B1432" t="str">
        <f t="shared" si="22"/>
        <v>apartmentmedian1_bed_rateUniversity Endowment Lands</v>
      </c>
      <c r="C1432" t="s">
        <v>65</v>
      </c>
      <c r="D1432" t="s">
        <v>61</v>
      </c>
      <c r="E1432" t="s">
        <v>51</v>
      </c>
      <c r="F1432" t="s">
        <v>27</v>
      </c>
      <c r="G1432">
        <v>2010</v>
      </c>
      <c r="H1432">
        <v>1491.2</v>
      </c>
      <c r="I1432">
        <v>1054.5999999999999</v>
      </c>
      <c r="J1432">
        <v>1.4139958278020099</v>
      </c>
    </row>
    <row r="1433" spans="2:10" x14ac:dyDescent="0.2">
      <c r="B1433" t="str">
        <f t="shared" si="22"/>
        <v>apartmentmedian1_bed_rateCentral Park/Metrotown</v>
      </c>
      <c r="C1433" t="s">
        <v>65</v>
      </c>
      <c r="D1433" t="s">
        <v>61</v>
      </c>
      <c r="E1433" t="s">
        <v>51</v>
      </c>
      <c r="F1433" t="s">
        <v>28</v>
      </c>
      <c r="G1433">
        <v>2010</v>
      </c>
      <c r="H1433">
        <v>947.9</v>
      </c>
      <c r="I1433">
        <v>1054.5999999999999</v>
      </c>
      <c r="J1433">
        <v>0.89882419874834096</v>
      </c>
    </row>
    <row r="1434" spans="2:10" x14ac:dyDescent="0.2">
      <c r="B1434" t="str">
        <f t="shared" si="22"/>
        <v>apartmentmedian1_bed_rateSoutheast Burnaby</v>
      </c>
      <c r="C1434" t="s">
        <v>65</v>
      </c>
      <c r="D1434" t="s">
        <v>61</v>
      </c>
      <c r="E1434" t="s">
        <v>51</v>
      </c>
      <c r="F1434" t="s">
        <v>29</v>
      </c>
      <c r="G1434">
        <v>2010</v>
      </c>
      <c r="H1434">
        <v>865.6</v>
      </c>
      <c r="I1434">
        <v>1054.5999999999999</v>
      </c>
      <c r="J1434">
        <v>0.82078513180352697</v>
      </c>
    </row>
    <row r="1435" spans="2:10" x14ac:dyDescent="0.2">
      <c r="B1435" t="str">
        <f t="shared" si="22"/>
        <v>apartmentmedian1_bed_rateNorth Burnaby</v>
      </c>
      <c r="C1435" t="s">
        <v>65</v>
      </c>
      <c r="D1435" t="s">
        <v>61</v>
      </c>
      <c r="E1435" t="s">
        <v>51</v>
      </c>
      <c r="F1435" t="s">
        <v>31</v>
      </c>
      <c r="G1435">
        <v>2010</v>
      </c>
      <c r="H1435">
        <v>990</v>
      </c>
      <c r="I1435">
        <v>1054.5999999999999</v>
      </c>
      <c r="J1435">
        <v>0.93874454769580895</v>
      </c>
    </row>
    <row r="1436" spans="2:10" x14ac:dyDescent="0.2">
      <c r="B1436" t="str">
        <f t="shared" si="22"/>
        <v>apartmentmedian1_bed_rateNew Westminster</v>
      </c>
      <c r="C1436" t="s">
        <v>65</v>
      </c>
      <c r="D1436" t="s">
        <v>61</v>
      </c>
      <c r="E1436" t="s">
        <v>51</v>
      </c>
      <c r="F1436" t="s">
        <v>32</v>
      </c>
      <c r="G1436">
        <v>2010</v>
      </c>
      <c r="H1436">
        <v>890.4</v>
      </c>
      <c r="I1436">
        <v>1054.5999999999999</v>
      </c>
      <c r="J1436">
        <v>0.84430115683671503</v>
      </c>
    </row>
    <row r="1437" spans="2:10" x14ac:dyDescent="0.2">
      <c r="B1437" t="str">
        <f t="shared" si="22"/>
        <v>apartmentmedian1_bed_rateNorth Vancouver CY</v>
      </c>
      <c r="C1437" t="s">
        <v>65</v>
      </c>
      <c r="D1437" t="s">
        <v>61</v>
      </c>
      <c r="E1437" t="s">
        <v>51</v>
      </c>
      <c r="F1437" t="s">
        <v>33</v>
      </c>
      <c r="G1437">
        <v>2010</v>
      </c>
      <c r="H1437">
        <v>1234.5</v>
      </c>
      <c r="I1437">
        <v>1054.5999999999999</v>
      </c>
      <c r="J1437">
        <v>1.1705860041722</v>
      </c>
    </row>
    <row r="1438" spans="2:10" x14ac:dyDescent="0.2">
      <c r="B1438" t="str">
        <f t="shared" si="22"/>
        <v>apartmentmedian1_bed_rateNorth Vancouver DM</v>
      </c>
      <c r="C1438" t="s">
        <v>65</v>
      </c>
      <c r="D1438" t="s">
        <v>61</v>
      </c>
      <c r="E1438" t="s">
        <v>51</v>
      </c>
      <c r="F1438" t="s">
        <v>34</v>
      </c>
      <c r="G1438">
        <v>2010</v>
      </c>
      <c r="H1438">
        <v>1197.3</v>
      </c>
      <c r="I1438">
        <v>1054.5999999999999</v>
      </c>
      <c r="J1438">
        <v>1.1353119666224201</v>
      </c>
    </row>
    <row r="1439" spans="2:10" x14ac:dyDescent="0.2">
      <c r="B1439" t="str">
        <f t="shared" si="22"/>
        <v>apartmentmedian1_bed_rateWest Vancouver</v>
      </c>
      <c r="C1439" t="s">
        <v>65</v>
      </c>
      <c r="D1439" t="s">
        <v>61</v>
      </c>
      <c r="E1439" t="s">
        <v>51</v>
      </c>
      <c r="F1439" t="s">
        <v>35</v>
      </c>
      <c r="G1439">
        <v>2010</v>
      </c>
      <c r="H1439">
        <v>1412.5</v>
      </c>
      <c r="I1439">
        <v>1054.5999999999999</v>
      </c>
      <c r="J1439">
        <v>1.33937037739427</v>
      </c>
    </row>
    <row r="1440" spans="2:10" x14ac:dyDescent="0.2">
      <c r="B1440" t="str">
        <f t="shared" si="22"/>
        <v>apartmentmedian1_bed_rateRichmond</v>
      </c>
      <c r="C1440" t="s">
        <v>65</v>
      </c>
      <c r="D1440" t="s">
        <v>61</v>
      </c>
      <c r="E1440" t="s">
        <v>51</v>
      </c>
      <c r="F1440" t="s">
        <v>36</v>
      </c>
      <c r="G1440">
        <v>2010</v>
      </c>
      <c r="H1440">
        <v>1006.5</v>
      </c>
      <c r="I1440">
        <v>1054.5999999999999</v>
      </c>
      <c r="J1440">
        <v>0.95439029015740595</v>
      </c>
    </row>
    <row r="1441" spans="2:10" x14ac:dyDescent="0.2">
      <c r="B1441" t="str">
        <f t="shared" si="22"/>
        <v>apartmentmedian1_bed_rateDelta</v>
      </c>
      <c r="C1441" t="s">
        <v>65</v>
      </c>
      <c r="D1441" t="s">
        <v>61</v>
      </c>
      <c r="E1441" t="s">
        <v>51</v>
      </c>
      <c r="F1441" t="s">
        <v>37</v>
      </c>
      <c r="G1441">
        <v>2010</v>
      </c>
      <c r="H1441">
        <v>834.9</v>
      </c>
      <c r="I1441">
        <v>1054.5999999999999</v>
      </c>
      <c r="J1441">
        <v>0.79167456855679896</v>
      </c>
    </row>
    <row r="1442" spans="2:10" x14ac:dyDescent="0.2">
      <c r="B1442" t="str">
        <f t="shared" si="22"/>
        <v>apartmentmedian1_bed_rateSurrey</v>
      </c>
      <c r="C1442" t="s">
        <v>65</v>
      </c>
      <c r="D1442" t="s">
        <v>61</v>
      </c>
      <c r="E1442" t="s">
        <v>51</v>
      </c>
      <c r="F1442" t="s">
        <v>38</v>
      </c>
      <c r="G1442">
        <v>2010</v>
      </c>
      <c r="H1442">
        <v>815.9</v>
      </c>
      <c r="I1442">
        <v>1054.5999999999999</v>
      </c>
      <c r="J1442">
        <v>0.77365825905556596</v>
      </c>
    </row>
    <row r="1443" spans="2:10" x14ac:dyDescent="0.2">
      <c r="B1443" t="str">
        <f t="shared" si="22"/>
        <v>apartmentmedian1_bed_rateWhite Rock</v>
      </c>
      <c r="C1443" t="s">
        <v>65</v>
      </c>
      <c r="D1443" t="s">
        <v>61</v>
      </c>
      <c r="E1443" t="s">
        <v>51</v>
      </c>
      <c r="F1443" t="s">
        <v>39</v>
      </c>
      <c r="G1443">
        <v>2010</v>
      </c>
      <c r="H1443">
        <v>881.7</v>
      </c>
      <c r="I1443">
        <v>1054.5999999999999</v>
      </c>
      <c r="J1443">
        <v>0.83605158353878295</v>
      </c>
    </row>
    <row r="1444" spans="2:10" x14ac:dyDescent="0.2">
      <c r="B1444" t="str">
        <f t="shared" si="22"/>
        <v>apartmentmedian1_bed_rateLangley City and Langley DM</v>
      </c>
      <c r="C1444" t="s">
        <v>65</v>
      </c>
      <c r="D1444" t="s">
        <v>61</v>
      </c>
      <c r="E1444" t="s">
        <v>51</v>
      </c>
      <c r="F1444" t="s">
        <v>40</v>
      </c>
      <c r="G1444">
        <v>2010</v>
      </c>
      <c r="H1444">
        <v>861.1</v>
      </c>
      <c r="I1444">
        <v>1054.5999999999999</v>
      </c>
      <c r="J1444">
        <v>0.81651811113218298</v>
      </c>
    </row>
    <row r="1445" spans="2:10" x14ac:dyDescent="0.2">
      <c r="B1445" t="str">
        <f t="shared" si="22"/>
        <v>apartmentmedian1_bed_rateTri-Cities</v>
      </c>
      <c r="C1445" t="s">
        <v>65</v>
      </c>
      <c r="D1445" t="s">
        <v>61</v>
      </c>
      <c r="E1445" t="s">
        <v>51</v>
      </c>
      <c r="F1445" t="s">
        <v>41</v>
      </c>
      <c r="G1445">
        <v>2010</v>
      </c>
      <c r="H1445">
        <v>882.4</v>
      </c>
      <c r="I1445">
        <v>1054.5999999999999</v>
      </c>
      <c r="J1445">
        <v>0.83671534230987998</v>
      </c>
    </row>
    <row r="1446" spans="2:10" x14ac:dyDescent="0.2">
      <c r="B1446" t="str">
        <f t="shared" si="22"/>
        <v>apartmentmedian1_bed_rateMaple Ridge/Pitt Meadows</v>
      </c>
      <c r="C1446" t="s">
        <v>65</v>
      </c>
      <c r="D1446" t="s">
        <v>61</v>
      </c>
      <c r="E1446" t="s">
        <v>51</v>
      </c>
      <c r="F1446" t="s">
        <v>42</v>
      </c>
      <c r="G1446">
        <v>2010</v>
      </c>
      <c r="H1446">
        <v>775.1</v>
      </c>
      <c r="I1446">
        <v>1054.5999999999999</v>
      </c>
      <c r="J1446">
        <v>0.73497060496870903</v>
      </c>
    </row>
    <row r="1447" spans="2:10" x14ac:dyDescent="0.2">
      <c r="B1447" t="str">
        <f t="shared" si="22"/>
        <v>apartmentmedian1_bed_rateVancouver</v>
      </c>
      <c r="C1447" t="s">
        <v>65</v>
      </c>
      <c r="D1447" t="s">
        <v>61</v>
      </c>
      <c r="E1447" t="s">
        <v>51</v>
      </c>
      <c r="F1447" t="s">
        <v>43</v>
      </c>
      <c r="G1447">
        <v>2010</v>
      </c>
      <c r="H1447">
        <v>1054.5999999999999</v>
      </c>
      <c r="I1447">
        <v>1054.5999999999999</v>
      </c>
      <c r="J1447">
        <v>1</v>
      </c>
    </row>
    <row r="1448" spans="2:10" x14ac:dyDescent="0.2">
      <c r="B1448" t="str">
        <f t="shared" si="22"/>
        <v>apartmentmedian1_bed_rateNorth Vancouver City</v>
      </c>
      <c r="C1448" t="s">
        <v>65</v>
      </c>
      <c r="D1448" t="s">
        <v>61</v>
      </c>
      <c r="E1448" t="s">
        <v>51</v>
      </c>
      <c r="F1448" t="s">
        <v>60</v>
      </c>
      <c r="G1448">
        <v>2010</v>
      </c>
      <c r="H1448">
        <v>957.66666666666697</v>
      </c>
      <c r="I1448">
        <v>1054.5999999999999</v>
      </c>
      <c r="J1448">
        <v>0.90808521398318498</v>
      </c>
    </row>
    <row r="1449" spans="2:10" x14ac:dyDescent="0.2">
      <c r="B1449" t="str">
        <f t="shared" si="22"/>
        <v>apartmentmedian2_bed_rateWest End/Stanley Park</v>
      </c>
      <c r="C1449" t="s">
        <v>65</v>
      </c>
      <c r="D1449" t="s">
        <v>61</v>
      </c>
      <c r="E1449" t="s">
        <v>53</v>
      </c>
      <c r="F1449" t="s">
        <v>12</v>
      </c>
      <c r="G1449">
        <v>2010</v>
      </c>
      <c r="H1449">
        <v>1862.8</v>
      </c>
      <c r="I1449">
        <v>1274.8</v>
      </c>
      <c r="J1449">
        <v>1.46124882334484</v>
      </c>
    </row>
    <row r="1450" spans="2:10" x14ac:dyDescent="0.2">
      <c r="B1450" t="str">
        <f t="shared" si="22"/>
        <v>apartmentmedian2_bed_rateEnglish Bay</v>
      </c>
      <c r="C1450" t="s">
        <v>65</v>
      </c>
      <c r="D1450" t="s">
        <v>61</v>
      </c>
      <c r="E1450" t="s">
        <v>53</v>
      </c>
      <c r="F1450" t="s">
        <v>16</v>
      </c>
      <c r="G1450">
        <v>2010</v>
      </c>
      <c r="H1450">
        <v>1850.3</v>
      </c>
      <c r="I1450">
        <v>1274.8</v>
      </c>
      <c r="J1450">
        <v>1.45144336366489</v>
      </c>
    </row>
    <row r="1451" spans="2:10" x14ac:dyDescent="0.2">
      <c r="B1451" t="str">
        <f t="shared" si="22"/>
        <v>apartmentmedian2_bed_rateDowntown</v>
      </c>
      <c r="C1451" t="s">
        <v>65</v>
      </c>
      <c r="D1451" t="s">
        <v>61</v>
      </c>
      <c r="E1451" t="s">
        <v>53</v>
      </c>
      <c r="F1451" t="s">
        <v>17</v>
      </c>
      <c r="G1451">
        <v>2010</v>
      </c>
      <c r="H1451">
        <v>1960.6</v>
      </c>
      <c r="I1451">
        <v>1274.8</v>
      </c>
      <c r="J1451">
        <v>1.5379667398807699</v>
      </c>
    </row>
    <row r="1452" spans="2:10" x14ac:dyDescent="0.2">
      <c r="B1452" t="str">
        <f t="shared" si="22"/>
        <v>apartmentmedian2_bed_rateSouth Granville/Oak</v>
      </c>
      <c r="C1452" t="s">
        <v>65</v>
      </c>
      <c r="D1452" t="s">
        <v>61</v>
      </c>
      <c r="E1452" t="s">
        <v>53</v>
      </c>
      <c r="F1452" t="s">
        <v>19</v>
      </c>
      <c r="G1452">
        <v>2010</v>
      </c>
      <c r="H1452">
        <v>1651.8</v>
      </c>
      <c r="I1452">
        <v>1274.8</v>
      </c>
      <c r="J1452">
        <v>1.2957326639472899</v>
      </c>
    </row>
    <row r="1453" spans="2:10" x14ac:dyDescent="0.2">
      <c r="B1453" t="str">
        <f t="shared" si="22"/>
        <v>apartmentmedian2_bed_rateKitsilano/Point Grey</v>
      </c>
      <c r="C1453" t="s">
        <v>65</v>
      </c>
      <c r="D1453" t="s">
        <v>61</v>
      </c>
      <c r="E1453" t="s">
        <v>53</v>
      </c>
      <c r="F1453" t="s">
        <v>20</v>
      </c>
      <c r="G1453">
        <v>2010</v>
      </c>
      <c r="H1453">
        <v>1739</v>
      </c>
      <c r="I1453">
        <v>1274.8</v>
      </c>
      <c r="J1453">
        <v>1.36413555067462</v>
      </c>
    </row>
    <row r="1454" spans="2:10" x14ac:dyDescent="0.2">
      <c r="B1454" t="str">
        <f t="shared" si="22"/>
        <v>apartmentmedian2_bed_rateWestside/Kerrisdale</v>
      </c>
      <c r="C1454" t="s">
        <v>65</v>
      </c>
      <c r="D1454" t="s">
        <v>61</v>
      </c>
      <c r="E1454" t="s">
        <v>53</v>
      </c>
      <c r="F1454" t="s">
        <v>21</v>
      </c>
      <c r="G1454">
        <v>2010</v>
      </c>
      <c r="H1454">
        <v>1823.4</v>
      </c>
      <c r="I1454">
        <v>1274.8</v>
      </c>
      <c r="J1454">
        <v>1.4303420144336401</v>
      </c>
    </row>
    <row r="1455" spans="2:10" x14ac:dyDescent="0.2">
      <c r="B1455" t="str">
        <f t="shared" si="22"/>
        <v>apartmentmedian2_bed_rateMarpole</v>
      </c>
      <c r="C1455" t="s">
        <v>65</v>
      </c>
      <c r="D1455" t="s">
        <v>61</v>
      </c>
      <c r="E1455" t="s">
        <v>53</v>
      </c>
      <c r="F1455" t="s">
        <v>23</v>
      </c>
      <c r="G1455">
        <v>2010</v>
      </c>
      <c r="H1455">
        <v>1180.4000000000001</v>
      </c>
      <c r="I1455">
        <v>1274.8</v>
      </c>
      <c r="J1455">
        <v>0.92594916849701903</v>
      </c>
    </row>
    <row r="1456" spans="2:10" x14ac:dyDescent="0.2">
      <c r="B1456" t="str">
        <f t="shared" si="22"/>
        <v>apartmentmedian2_bed_rateMount Pleasant/Renfrew Heights</v>
      </c>
      <c r="C1456" t="s">
        <v>65</v>
      </c>
      <c r="D1456" t="s">
        <v>61</v>
      </c>
      <c r="E1456" t="s">
        <v>53</v>
      </c>
      <c r="F1456" t="s">
        <v>24</v>
      </c>
      <c r="G1456">
        <v>2010</v>
      </c>
      <c r="H1456">
        <v>1358.5</v>
      </c>
      <c r="I1456">
        <v>1274.8</v>
      </c>
      <c r="J1456">
        <v>1.0656573580169399</v>
      </c>
    </row>
    <row r="1457" spans="2:10" x14ac:dyDescent="0.2">
      <c r="B1457" t="str">
        <f t="shared" si="22"/>
        <v>apartmentmedian2_bed_rateEast Hastings</v>
      </c>
      <c r="C1457" t="s">
        <v>65</v>
      </c>
      <c r="D1457" t="s">
        <v>61</v>
      </c>
      <c r="E1457" t="s">
        <v>53</v>
      </c>
      <c r="F1457" t="s">
        <v>25</v>
      </c>
      <c r="G1457">
        <v>2010</v>
      </c>
      <c r="H1457">
        <v>1242</v>
      </c>
      <c r="I1457">
        <v>1274.8</v>
      </c>
      <c r="J1457">
        <v>0.97427047379981202</v>
      </c>
    </row>
    <row r="1458" spans="2:10" x14ac:dyDescent="0.2">
      <c r="B1458" t="str">
        <f t="shared" si="22"/>
        <v>apartmentmedian2_bed_rateSoutheast Vancouver</v>
      </c>
      <c r="C1458" t="s">
        <v>65</v>
      </c>
      <c r="D1458" t="s">
        <v>61</v>
      </c>
      <c r="E1458" t="s">
        <v>53</v>
      </c>
      <c r="F1458" t="s">
        <v>26</v>
      </c>
      <c r="G1458">
        <v>2010</v>
      </c>
      <c r="H1458">
        <v>1415.9</v>
      </c>
      <c r="I1458">
        <v>1274.8</v>
      </c>
      <c r="J1458">
        <v>1.1106840288672699</v>
      </c>
    </row>
    <row r="1459" spans="2:10" x14ac:dyDescent="0.2">
      <c r="B1459" t="str">
        <f t="shared" si="22"/>
        <v>apartmentmedian2_bed_rateUniversity Endowment Lands</v>
      </c>
      <c r="C1459" t="s">
        <v>65</v>
      </c>
      <c r="D1459" t="s">
        <v>61</v>
      </c>
      <c r="E1459" t="s">
        <v>53</v>
      </c>
      <c r="F1459" t="s">
        <v>27</v>
      </c>
      <c r="G1459">
        <v>2010</v>
      </c>
      <c r="H1459">
        <v>2113.3000000000002</v>
      </c>
      <c r="I1459">
        <v>1274.8</v>
      </c>
      <c r="J1459">
        <v>1.6577502353310301</v>
      </c>
    </row>
    <row r="1460" spans="2:10" x14ac:dyDescent="0.2">
      <c r="B1460" t="str">
        <f t="shared" si="22"/>
        <v>apartmentmedian2_bed_rateCentral Park/Metrotown</v>
      </c>
      <c r="C1460" t="s">
        <v>65</v>
      </c>
      <c r="D1460" t="s">
        <v>61</v>
      </c>
      <c r="E1460" t="s">
        <v>53</v>
      </c>
      <c r="F1460" t="s">
        <v>28</v>
      </c>
      <c r="G1460">
        <v>2010</v>
      </c>
      <c r="H1460">
        <v>1234</v>
      </c>
      <c r="I1460">
        <v>1274.8</v>
      </c>
      <c r="J1460">
        <v>0.96799497960464398</v>
      </c>
    </row>
    <row r="1461" spans="2:10" x14ac:dyDescent="0.2">
      <c r="B1461" t="str">
        <f t="shared" si="22"/>
        <v>apartmentmedian2_bed_rateSoutheast Burnaby</v>
      </c>
      <c r="C1461" t="s">
        <v>65</v>
      </c>
      <c r="D1461" t="s">
        <v>61</v>
      </c>
      <c r="E1461" t="s">
        <v>53</v>
      </c>
      <c r="F1461" t="s">
        <v>29</v>
      </c>
      <c r="G1461">
        <v>2010</v>
      </c>
      <c r="H1461">
        <v>1060.4000000000001</v>
      </c>
      <c r="I1461">
        <v>1274.8</v>
      </c>
      <c r="J1461">
        <v>0.83181675556950097</v>
      </c>
    </row>
    <row r="1462" spans="2:10" x14ac:dyDescent="0.2">
      <c r="B1462" t="str">
        <f t="shared" si="22"/>
        <v>apartmentmedian2_bed_rateNorth Burnaby</v>
      </c>
      <c r="C1462" t="s">
        <v>65</v>
      </c>
      <c r="D1462" t="s">
        <v>61</v>
      </c>
      <c r="E1462" t="s">
        <v>53</v>
      </c>
      <c r="F1462" t="s">
        <v>31</v>
      </c>
      <c r="G1462">
        <v>2010</v>
      </c>
      <c r="H1462">
        <v>1300.5</v>
      </c>
      <c r="I1462">
        <v>1274.8</v>
      </c>
      <c r="J1462">
        <v>1.02016002510198</v>
      </c>
    </row>
    <row r="1463" spans="2:10" x14ac:dyDescent="0.2">
      <c r="B1463" t="str">
        <f t="shared" si="22"/>
        <v>apartmentmedian2_bed_rateNew Westminster</v>
      </c>
      <c r="C1463" t="s">
        <v>65</v>
      </c>
      <c r="D1463" t="s">
        <v>61</v>
      </c>
      <c r="E1463" t="s">
        <v>53</v>
      </c>
      <c r="F1463" t="s">
        <v>32</v>
      </c>
      <c r="G1463">
        <v>2010</v>
      </c>
      <c r="H1463">
        <v>1183.5999999999999</v>
      </c>
      <c r="I1463">
        <v>1274.8</v>
      </c>
      <c r="J1463">
        <v>0.92845936617508595</v>
      </c>
    </row>
    <row r="1464" spans="2:10" x14ac:dyDescent="0.2">
      <c r="B1464" t="str">
        <f t="shared" si="22"/>
        <v>apartmentmedian2_bed_rateNorth Vancouver CY</v>
      </c>
      <c r="C1464" t="s">
        <v>65</v>
      </c>
      <c r="D1464" t="s">
        <v>61</v>
      </c>
      <c r="E1464" t="s">
        <v>53</v>
      </c>
      <c r="F1464" t="s">
        <v>33</v>
      </c>
      <c r="G1464">
        <v>2010</v>
      </c>
      <c r="H1464">
        <v>1506.75</v>
      </c>
      <c r="I1464">
        <v>1274.8</v>
      </c>
      <c r="J1464">
        <v>1.18195010982115</v>
      </c>
    </row>
    <row r="1465" spans="2:10" x14ac:dyDescent="0.2">
      <c r="B1465" t="str">
        <f t="shared" si="22"/>
        <v>apartmentmedian2_bed_rateNorth Vancouver DM</v>
      </c>
      <c r="C1465" t="s">
        <v>65</v>
      </c>
      <c r="D1465" t="s">
        <v>61</v>
      </c>
      <c r="E1465" t="s">
        <v>53</v>
      </c>
      <c r="F1465" t="s">
        <v>34</v>
      </c>
      <c r="G1465">
        <v>2010</v>
      </c>
      <c r="H1465">
        <v>1433.1</v>
      </c>
      <c r="I1465">
        <v>1274.8</v>
      </c>
      <c r="J1465">
        <v>1.1241763413868799</v>
      </c>
    </row>
    <row r="1466" spans="2:10" x14ac:dyDescent="0.2">
      <c r="B1466" t="str">
        <f t="shared" si="22"/>
        <v>apartmentmedian2_bed_rateWest Vancouver</v>
      </c>
      <c r="C1466" t="s">
        <v>65</v>
      </c>
      <c r="D1466" t="s">
        <v>61</v>
      </c>
      <c r="E1466" t="s">
        <v>53</v>
      </c>
      <c r="F1466" t="s">
        <v>35</v>
      </c>
      <c r="G1466">
        <v>2010</v>
      </c>
      <c r="H1466">
        <v>2196.3000000000002</v>
      </c>
      <c r="I1466">
        <v>1274.8</v>
      </c>
      <c r="J1466">
        <v>1.7228584876059001</v>
      </c>
    </row>
    <row r="1467" spans="2:10" x14ac:dyDescent="0.2">
      <c r="B1467" t="str">
        <f t="shared" si="22"/>
        <v>apartmentmedian2_bed_rateRichmond</v>
      </c>
      <c r="C1467" t="s">
        <v>65</v>
      </c>
      <c r="D1467" t="s">
        <v>61</v>
      </c>
      <c r="E1467" t="s">
        <v>53</v>
      </c>
      <c r="F1467" t="s">
        <v>36</v>
      </c>
      <c r="G1467">
        <v>2010</v>
      </c>
      <c r="H1467">
        <v>1234.2</v>
      </c>
      <c r="I1467">
        <v>1274.8</v>
      </c>
      <c r="J1467">
        <v>0.96815186695952304</v>
      </c>
    </row>
    <row r="1468" spans="2:10" x14ac:dyDescent="0.2">
      <c r="B1468" t="str">
        <f t="shared" si="22"/>
        <v>apartmentmedian2_bed_rateDelta</v>
      </c>
      <c r="C1468" t="s">
        <v>65</v>
      </c>
      <c r="D1468" t="s">
        <v>61</v>
      </c>
      <c r="E1468" t="s">
        <v>53</v>
      </c>
      <c r="F1468" t="s">
        <v>37</v>
      </c>
      <c r="G1468">
        <v>2010</v>
      </c>
      <c r="H1468">
        <v>1086</v>
      </c>
      <c r="I1468">
        <v>1274.8</v>
      </c>
      <c r="J1468">
        <v>0.85189833699403805</v>
      </c>
    </row>
    <row r="1469" spans="2:10" x14ac:dyDescent="0.2">
      <c r="B1469" t="str">
        <f t="shared" si="22"/>
        <v>apartmentmedian2_bed_rateSurrey</v>
      </c>
      <c r="C1469" t="s">
        <v>65</v>
      </c>
      <c r="D1469" t="s">
        <v>61</v>
      </c>
      <c r="E1469" t="s">
        <v>53</v>
      </c>
      <c r="F1469" t="s">
        <v>38</v>
      </c>
      <c r="G1469">
        <v>2010</v>
      </c>
      <c r="H1469">
        <v>959.6</v>
      </c>
      <c r="I1469">
        <v>1274.8</v>
      </c>
      <c r="J1469">
        <v>0.75274552871038602</v>
      </c>
    </row>
    <row r="1470" spans="2:10" x14ac:dyDescent="0.2">
      <c r="B1470" t="str">
        <f t="shared" si="22"/>
        <v>apartmentmedian2_bed_rateWhite Rock</v>
      </c>
      <c r="C1470" t="s">
        <v>65</v>
      </c>
      <c r="D1470" t="s">
        <v>61</v>
      </c>
      <c r="E1470" t="s">
        <v>53</v>
      </c>
      <c r="F1470" t="s">
        <v>39</v>
      </c>
      <c r="G1470">
        <v>2010</v>
      </c>
      <c r="H1470">
        <v>1085.4000000000001</v>
      </c>
      <c r="I1470">
        <v>1274.8</v>
      </c>
      <c r="J1470">
        <v>0.85142767492940097</v>
      </c>
    </row>
    <row r="1471" spans="2:10" x14ac:dyDescent="0.2">
      <c r="B1471" t="str">
        <f t="shared" si="22"/>
        <v>apartmentmedian2_bed_rateLangley City and Langley DM</v>
      </c>
      <c r="C1471" t="s">
        <v>65</v>
      </c>
      <c r="D1471" t="s">
        <v>61</v>
      </c>
      <c r="E1471" t="s">
        <v>53</v>
      </c>
      <c r="F1471" t="s">
        <v>40</v>
      </c>
      <c r="G1471">
        <v>2010</v>
      </c>
      <c r="H1471">
        <v>1060.5999999999999</v>
      </c>
      <c r="I1471">
        <v>1274.8</v>
      </c>
      <c r="J1471">
        <v>0.83197364292438003</v>
      </c>
    </row>
    <row r="1472" spans="2:10" x14ac:dyDescent="0.2">
      <c r="B1472" t="str">
        <f t="shared" si="22"/>
        <v>apartmentmedian2_bed_rateTri-Cities</v>
      </c>
      <c r="C1472" t="s">
        <v>65</v>
      </c>
      <c r="D1472" t="s">
        <v>61</v>
      </c>
      <c r="E1472" t="s">
        <v>53</v>
      </c>
      <c r="F1472" t="s">
        <v>41</v>
      </c>
      <c r="G1472">
        <v>2010</v>
      </c>
      <c r="H1472">
        <v>1093.8</v>
      </c>
      <c r="I1472">
        <v>1274.8</v>
      </c>
      <c r="J1472">
        <v>0.85801694383432703</v>
      </c>
    </row>
    <row r="1473" spans="2:10" x14ac:dyDescent="0.2">
      <c r="B1473" t="str">
        <f t="shared" si="22"/>
        <v>apartmentmedian2_bed_rateMaple Ridge/Pitt Meadows</v>
      </c>
      <c r="C1473" t="s">
        <v>65</v>
      </c>
      <c r="D1473" t="s">
        <v>61</v>
      </c>
      <c r="E1473" t="s">
        <v>53</v>
      </c>
      <c r="F1473" t="s">
        <v>42</v>
      </c>
      <c r="G1473">
        <v>2010</v>
      </c>
      <c r="H1473">
        <v>971.1</v>
      </c>
      <c r="I1473">
        <v>1274.8</v>
      </c>
      <c r="J1473">
        <v>0.76176655161593998</v>
      </c>
    </row>
    <row r="1474" spans="2:10" x14ac:dyDescent="0.2">
      <c r="B1474" t="str">
        <f t="shared" si="22"/>
        <v>apartmentmedian2_bed_rateVancouver</v>
      </c>
      <c r="C1474" t="s">
        <v>65</v>
      </c>
      <c r="D1474" t="s">
        <v>61</v>
      </c>
      <c r="E1474" t="s">
        <v>53</v>
      </c>
      <c r="F1474" t="s">
        <v>43</v>
      </c>
      <c r="G1474">
        <v>2010</v>
      </c>
      <c r="H1474">
        <v>1274.8</v>
      </c>
      <c r="I1474">
        <v>1274.8</v>
      </c>
      <c r="J1474">
        <v>1</v>
      </c>
    </row>
    <row r="1475" spans="2:10" x14ac:dyDescent="0.2">
      <c r="B1475" t="str">
        <f t="shared" si="22"/>
        <v>apartmentmedian2_bed_rateNorth Vancouver City</v>
      </c>
      <c r="C1475" t="s">
        <v>65</v>
      </c>
      <c r="D1475" t="s">
        <v>61</v>
      </c>
      <c r="E1475" t="s">
        <v>53</v>
      </c>
      <c r="F1475" t="s">
        <v>60</v>
      </c>
      <c r="G1475">
        <v>2010</v>
      </c>
      <c r="H1475">
        <v>1200</v>
      </c>
      <c r="I1475">
        <v>1274.8</v>
      </c>
      <c r="J1475">
        <v>0.94132412927518005</v>
      </c>
    </row>
    <row r="1476" spans="2:10" x14ac:dyDescent="0.2">
      <c r="B1476" t="str">
        <f t="shared" si="22"/>
        <v>apartmentmedian3+_bed_rateWest End/Stanley Park</v>
      </c>
      <c r="C1476" t="s">
        <v>65</v>
      </c>
      <c r="D1476" t="s">
        <v>61</v>
      </c>
      <c r="E1476" t="s">
        <v>55</v>
      </c>
      <c r="F1476" t="s">
        <v>12</v>
      </c>
      <c r="G1476">
        <v>2010</v>
      </c>
      <c r="H1476">
        <v>2777.5555555555602</v>
      </c>
      <c r="I1476">
        <v>1391.8</v>
      </c>
      <c r="J1476">
        <v>1.9956571027127099</v>
      </c>
    </row>
    <row r="1477" spans="2:10" x14ac:dyDescent="0.2">
      <c r="B1477" t="str">
        <f t="shared" ref="B1477:B1540" si="23">C1477&amp;D1477&amp;E1477&amp;F1477</f>
        <v>apartmentmedian3+_bed_rateEnglish Bay</v>
      </c>
      <c r="C1477" t="s">
        <v>65</v>
      </c>
      <c r="D1477" t="s">
        <v>61</v>
      </c>
      <c r="E1477" t="s">
        <v>55</v>
      </c>
      <c r="F1477" t="s">
        <v>16</v>
      </c>
      <c r="G1477">
        <v>2010</v>
      </c>
      <c r="H1477">
        <v>2406.4285714285702</v>
      </c>
      <c r="I1477">
        <v>1391.8</v>
      </c>
      <c r="J1477">
        <v>1.72900457783343</v>
      </c>
    </row>
    <row r="1478" spans="2:10" x14ac:dyDescent="0.2">
      <c r="B1478" t="str">
        <f t="shared" si="23"/>
        <v>apartmentmedian3+_bed_rateDowntown</v>
      </c>
      <c r="C1478" t="s">
        <v>65</v>
      </c>
      <c r="D1478" t="s">
        <v>61</v>
      </c>
      <c r="E1478" t="s">
        <v>55</v>
      </c>
      <c r="F1478" t="s">
        <v>17</v>
      </c>
      <c r="G1478">
        <v>2010</v>
      </c>
      <c r="H1478">
        <v>2568.125</v>
      </c>
      <c r="I1478">
        <v>1391.8</v>
      </c>
      <c r="J1478">
        <v>1.84518249748527</v>
      </c>
    </row>
    <row r="1479" spans="2:10" x14ac:dyDescent="0.2">
      <c r="B1479" t="str">
        <f t="shared" si="23"/>
        <v>apartmentmedian3+_bed_rateSouth Granville/Oak</v>
      </c>
      <c r="C1479" t="s">
        <v>65</v>
      </c>
      <c r="D1479" t="s">
        <v>61</v>
      </c>
      <c r="E1479" t="s">
        <v>55</v>
      </c>
      <c r="F1479" t="s">
        <v>19</v>
      </c>
      <c r="G1479">
        <v>2010</v>
      </c>
      <c r="H1479">
        <v>2079</v>
      </c>
      <c r="I1479">
        <v>1391.8</v>
      </c>
      <c r="J1479">
        <v>1.49374910188245</v>
      </c>
    </row>
    <row r="1480" spans="2:10" x14ac:dyDescent="0.2">
      <c r="B1480" t="str">
        <f t="shared" si="23"/>
        <v>apartmentmedian3+_bed_rateKitsilano/Point Grey</v>
      </c>
      <c r="C1480" t="s">
        <v>65</v>
      </c>
      <c r="D1480" t="s">
        <v>61</v>
      </c>
      <c r="E1480" t="s">
        <v>55</v>
      </c>
      <c r="F1480" t="s">
        <v>20</v>
      </c>
      <c r="G1480">
        <v>2010</v>
      </c>
      <c r="H1480">
        <v>2631.25</v>
      </c>
      <c r="I1480">
        <v>1391.8</v>
      </c>
      <c r="J1480">
        <v>1.8905374335392999</v>
      </c>
    </row>
    <row r="1481" spans="2:10" x14ac:dyDescent="0.2">
      <c r="B1481" t="str">
        <f t="shared" si="23"/>
        <v>apartmentmedian3+_bed_rateWestside/Kerrisdale</v>
      </c>
      <c r="C1481" t="s">
        <v>65</v>
      </c>
      <c r="D1481" t="s">
        <v>61</v>
      </c>
      <c r="E1481" t="s">
        <v>55</v>
      </c>
      <c r="F1481" t="s">
        <v>21</v>
      </c>
      <c r="G1481">
        <v>2010</v>
      </c>
      <c r="H1481">
        <v>2541.1</v>
      </c>
      <c r="I1481">
        <v>1391.8</v>
      </c>
      <c r="J1481">
        <v>1.8257651961488699</v>
      </c>
    </row>
    <row r="1482" spans="2:10" x14ac:dyDescent="0.2">
      <c r="B1482" t="str">
        <f t="shared" si="23"/>
        <v>apartmentmedian3+_bed_rateMarpole</v>
      </c>
      <c r="C1482" t="s">
        <v>65</v>
      </c>
      <c r="D1482" t="s">
        <v>61</v>
      </c>
      <c r="E1482" t="s">
        <v>55</v>
      </c>
      <c r="F1482" t="s">
        <v>23</v>
      </c>
      <c r="G1482">
        <v>2010</v>
      </c>
      <c r="H1482">
        <v>1299.8</v>
      </c>
      <c r="I1482">
        <v>1391.8</v>
      </c>
      <c r="J1482">
        <v>0.93389854864204602</v>
      </c>
    </row>
    <row r="1483" spans="2:10" x14ac:dyDescent="0.2">
      <c r="B1483" t="str">
        <f t="shared" si="23"/>
        <v>apartmentmedian3+_bed_rateMount Pleasant/Renfrew Heights</v>
      </c>
      <c r="C1483" t="s">
        <v>65</v>
      </c>
      <c r="D1483" t="s">
        <v>61</v>
      </c>
      <c r="E1483" t="s">
        <v>55</v>
      </c>
      <c r="F1483" t="s">
        <v>24</v>
      </c>
      <c r="G1483">
        <v>2010</v>
      </c>
      <c r="H1483">
        <v>1384.25</v>
      </c>
      <c r="I1483">
        <v>1391.8</v>
      </c>
      <c r="J1483">
        <v>0.99457537002442897</v>
      </c>
    </row>
    <row r="1484" spans="2:10" x14ac:dyDescent="0.2">
      <c r="B1484" t="str">
        <f t="shared" si="23"/>
        <v>apartmentmedian3+_bed_rateEast Hastings</v>
      </c>
      <c r="C1484" t="s">
        <v>65</v>
      </c>
      <c r="D1484" t="s">
        <v>61</v>
      </c>
      <c r="E1484" t="s">
        <v>55</v>
      </c>
      <c r="F1484" t="s">
        <v>25</v>
      </c>
      <c r="G1484">
        <v>2010</v>
      </c>
      <c r="H1484">
        <v>1308.7777777777801</v>
      </c>
      <c r="I1484">
        <v>1391.8</v>
      </c>
      <c r="J1484">
        <v>0.94034902843639701</v>
      </c>
    </row>
    <row r="1485" spans="2:10" x14ac:dyDescent="0.2">
      <c r="B1485" t="str">
        <f t="shared" si="23"/>
        <v>apartmentmedian3+_bed_rateSoutheast Vancouver</v>
      </c>
      <c r="C1485" t="s">
        <v>65</v>
      </c>
      <c r="D1485" t="s">
        <v>61</v>
      </c>
      <c r="E1485" t="s">
        <v>55</v>
      </c>
      <c r="F1485" t="s">
        <v>26</v>
      </c>
      <c r="G1485">
        <v>2010</v>
      </c>
      <c r="H1485">
        <v>1352.3</v>
      </c>
      <c r="I1485">
        <v>1391.8</v>
      </c>
      <c r="J1485">
        <v>0.97161948555827005</v>
      </c>
    </row>
    <row r="1486" spans="2:10" x14ac:dyDescent="0.2">
      <c r="B1486" t="str">
        <f t="shared" si="23"/>
        <v>apartmentmedian3+_bed_rateUniversity Endowment Lands</v>
      </c>
      <c r="C1486" t="s">
        <v>65</v>
      </c>
      <c r="D1486" t="s">
        <v>61</v>
      </c>
      <c r="E1486" t="s">
        <v>55</v>
      </c>
      <c r="F1486" t="s">
        <v>27</v>
      </c>
      <c r="G1486">
        <v>2010</v>
      </c>
      <c r="H1486">
        <v>2577.1</v>
      </c>
      <c r="I1486">
        <v>1391.8</v>
      </c>
      <c r="J1486">
        <v>1.85163098146285</v>
      </c>
    </row>
    <row r="1487" spans="2:10" x14ac:dyDescent="0.2">
      <c r="B1487" t="str">
        <f t="shared" si="23"/>
        <v>apartmentmedian3+_bed_rateCentral Park/Metrotown</v>
      </c>
      <c r="C1487" t="s">
        <v>65</v>
      </c>
      <c r="D1487" t="s">
        <v>61</v>
      </c>
      <c r="E1487" t="s">
        <v>55</v>
      </c>
      <c r="F1487" t="s">
        <v>28</v>
      </c>
      <c r="G1487">
        <v>2010</v>
      </c>
      <c r="H1487">
        <v>1549</v>
      </c>
      <c r="I1487">
        <v>1391.8</v>
      </c>
      <c r="J1487">
        <v>1.1129472625377199</v>
      </c>
    </row>
    <row r="1488" spans="2:10" x14ac:dyDescent="0.2">
      <c r="B1488" t="str">
        <f t="shared" si="23"/>
        <v>apartmentmedian3+_bed_rateSoutheast Burnaby</v>
      </c>
      <c r="C1488" t="s">
        <v>65</v>
      </c>
      <c r="D1488" t="s">
        <v>61</v>
      </c>
      <c r="E1488" t="s">
        <v>55</v>
      </c>
      <c r="F1488" t="s">
        <v>29</v>
      </c>
      <c r="G1488">
        <v>2010</v>
      </c>
      <c r="H1488">
        <v>1180.5</v>
      </c>
      <c r="I1488">
        <v>1391.8</v>
      </c>
      <c r="J1488">
        <v>0.84818221008765604</v>
      </c>
    </row>
    <row r="1489" spans="2:10" x14ac:dyDescent="0.2">
      <c r="B1489" t="str">
        <f t="shared" si="23"/>
        <v>apartmentmedian3+_bed_rateNorth Burnaby</v>
      </c>
      <c r="C1489" t="s">
        <v>65</v>
      </c>
      <c r="D1489" t="s">
        <v>61</v>
      </c>
      <c r="E1489" t="s">
        <v>55</v>
      </c>
      <c r="F1489" t="s">
        <v>31</v>
      </c>
      <c r="G1489">
        <v>2010</v>
      </c>
      <c r="H1489">
        <v>1459.6666666666699</v>
      </c>
      <c r="I1489">
        <v>1391.8</v>
      </c>
      <c r="J1489">
        <v>1.0487617952771</v>
      </c>
    </row>
    <row r="1490" spans="2:10" x14ac:dyDescent="0.2">
      <c r="B1490" t="str">
        <f t="shared" si="23"/>
        <v>apartmentmedian3+_bed_rateNew Westminster</v>
      </c>
      <c r="C1490" t="s">
        <v>65</v>
      </c>
      <c r="D1490" t="s">
        <v>61</v>
      </c>
      <c r="E1490" t="s">
        <v>55</v>
      </c>
      <c r="F1490" t="s">
        <v>32</v>
      </c>
      <c r="G1490">
        <v>2010</v>
      </c>
      <c r="H1490">
        <v>1518</v>
      </c>
      <c r="I1490">
        <v>1391.8</v>
      </c>
      <c r="J1490">
        <v>1.0906739474062399</v>
      </c>
    </row>
    <row r="1491" spans="2:10" x14ac:dyDescent="0.2">
      <c r="B1491" t="str">
        <f t="shared" si="23"/>
        <v>apartmentmedian3+_bed_rateNorth Vancouver CY</v>
      </c>
      <c r="C1491" t="s">
        <v>65</v>
      </c>
      <c r="D1491" t="s">
        <v>61</v>
      </c>
      <c r="E1491" t="s">
        <v>55</v>
      </c>
      <c r="F1491" t="s">
        <v>33</v>
      </c>
      <c r="G1491">
        <v>2010</v>
      </c>
      <c r="H1491">
        <v>2278.75</v>
      </c>
      <c r="I1491">
        <v>1391.8</v>
      </c>
      <c r="J1491">
        <v>1.6372682856732299</v>
      </c>
    </row>
    <row r="1492" spans="2:10" x14ac:dyDescent="0.2">
      <c r="B1492" t="str">
        <f t="shared" si="23"/>
        <v>apartmentmedian3+_bed_rateNorth Vancouver DM</v>
      </c>
      <c r="C1492" t="s">
        <v>65</v>
      </c>
      <c r="D1492" t="s">
        <v>61</v>
      </c>
      <c r="E1492" t="s">
        <v>55</v>
      </c>
      <c r="F1492" t="s">
        <v>34</v>
      </c>
      <c r="G1492">
        <v>2010</v>
      </c>
      <c r="H1492">
        <v>1569.5</v>
      </c>
      <c r="I1492">
        <v>1391.8</v>
      </c>
      <c r="J1492">
        <v>1.1276763902859599</v>
      </c>
    </row>
    <row r="1493" spans="2:10" x14ac:dyDescent="0.2">
      <c r="B1493" t="str">
        <f t="shared" si="23"/>
        <v>apartmentmedian3+_bed_rateWest Vancouver</v>
      </c>
      <c r="C1493" t="s">
        <v>65</v>
      </c>
      <c r="D1493" t="s">
        <v>61</v>
      </c>
      <c r="E1493" t="s">
        <v>55</v>
      </c>
      <c r="F1493" t="s">
        <v>35</v>
      </c>
      <c r="G1493">
        <v>2010</v>
      </c>
      <c r="H1493">
        <v>3175</v>
      </c>
      <c r="I1493">
        <v>1391.8</v>
      </c>
      <c r="J1493">
        <v>2.2812185658858999</v>
      </c>
    </row>
    <row r="1494" spans="2:10" x14ac:dyDescent="0.2">
      <c r="B1494" t="str">
        <f t="shared" si="23"/>
        <v>apartmentmedian3+_bed_rateRichmond</v>
      </c>
      <c r="C1494" t="s">
        <v>65</v>
      </c>
      <c r="D1494" t="s">
        <v>61</v>
      </c>
      <c r="E1494" t="s">
        <v>55</v>
      </c>
      <c r="F1494" t="s">
        <v>36</v>
      </c>
      <c r="G1494">
        <v>2010</v>
      </c>
      <c r="H1494">
        <v>1431.1</v>
      </c>
      <c r="I1494">
        <v>1391.8</v>
      </c>
      <c r="J1494">
        <v>1.0282368156344299</v>
      </c>
    </row>
    <row r="1495" spans="2:10" x14ac:dyDescent="0.2">
      <c r="B1495" t="str">
        <f t="shared" si="23"/>
        <v>apartmentmedian3+_bed_rateDelta</v>
      </c>
      <c r="C1495" t="s">
        <v>65</v>
      </c>
      <c r="D1495" t="s">
        <v>61</v>
      </c>
      <c r="E1495" t="s">
        <v>55</v>
      </c>
      <c r="F1495" t="s">
        <v>37</v>
      </c>
      <c r="G1495">
        <v>2010</v>
      </c>
      <c r="H1495">
        <v>1050.42857142857</v>
      </c>
      <c r="I1495">
        <v>1391.8</v>
      </c>
      <c r="J1495">
        <v>0.75472666434011404</v>
      </c>
    </row>
    <row r="1496" spans="2:10" x14ac:dyDescent="0.2">
      <c r="B1496" t="str">
        <f t="shared" si="23"/>
        <v>apartmentmedian3+_bed_rateSurrey</v>
      </c>
      <c r="C1496" t="s">
        <v>65</v>
      </c>
      <c r="D1496" t="s">
        <v>61</v>
      </c>
      <c r="E1496" t="s">
        <v>55</v>
      </c>
      <c r="F1496" t="s">
        <v>38</v>
      </c>
      <c r="G1496">
        <v>2010</v>
      </c>
      <c r="H1496">
        <v>1117.7</v>
      </c>
      <c r="I1496">
        <v>1391.8</v>
      </c>
      <c r="J1496">
        <v>0.80306078459548802</v>
      </c>
    </row>
    <row r="1497" spans="2:10" x14ac:dyDescent="0.2">
      <c r="B1497" t="str">
        <f t="shared" si="23"/>
        <v>apartmentmedian3+_bed_rateWhite Rock</v>
      </c>
      <c r="C1497" t="s">
        <v>65</v>
      </c>
      <c r="D1497" t="s">
        <v>61</v>
      </c>
      <c r="E1497" t="s">
        <v>55</v>
      </c>
      <c r="F1497" t="s">
        <v>39</v>
      </c>
      <c r="G1497">
        <v>2010</v>
      </c>
      <c r="H1497">
        <v>1520</v>
      </c>
      <c r="I1497">
        <v>1391.8</v>
      </c>
      <c r="J1497">
        <v>1.09211093547924</v>
      </c>
    </row>
    <row r="1498" spans="2:10" x14ac:dyDescent="0.2">
      <c r="B1498" t="str">
        <f t="shared" si="23"/>
        <v>apartmentmedian3+_bed_rateLangley City and Langley DM</v>
      </c>
      <c r="C1498" t="s">
        <v>65</v>
      </c>
      <c r="D1498" t="s">
        <v>61</v>
      </c>
      <c r="E1498" t="s">
        <v>55</v>
      </c>
      <c r="F1498" t="s">
        <v>40</v>
      </c>
      <c r="G1498">
        <v>2010</v>
      </c>
      <c r="H1498">
        <v>1190.1111111111099</v>
      </c>
      <c r="I1498">
        <v>1391.8</v>
      </c>
      <c r="J1498">
        <v>0.85508773610512401</v>
      </c>
    </row>
    <row r="1499" spans="2:10" x14ac:dyDescent="0.2">
      <c r="B1499" t="str">
        <f t="shared" si="23"/>
        <v>apartmentmedian3+_bed_rateTri-Cities</v>
      </c>
      <c r="C1499" t="s">
        <v>65</v>
      </c>
      <c r="D1499" t="s">
        <v>61</v>
      </c>
      <c r="E1499" t="s">
        <v>55</v>
      </c>
      <c r="F1499" t="s">
        <v>41</v>
      </c>
      <c r="G1499">
        <v>2010</v>
      </c>
      <c r="H1499">
        <v>1230.5</v>
      </c>
      <c r="I1499">
        <v>1391.8</v>
      </c>
      <c r="J1499">
        <v>0.88410691191263102</v>
      </c>
    </row>
    <row r="1500" spans="2:10" x14ac:dyDescent="0.2">
      <c r="B1500" t="str">
        <f t="shared" si="23"/>
        <v>apartmentmedian3+_bed_rateMaple Ridge/Pitt Meadows</v>
      </c>
      <c r="C1500" t="s">
        <v>65</v>
      </c>
      <c r="D1500" t="s">
        <v>61</v>
      </c>
      <c r="E1500" t="s">
        <v>55</v>
      </c>
      <c r="F1500" t="s">
        <v>42</v>
      </c>
      <c r="G1500">
        <v>2010</v>
      </c>
      <c r="H1500">
        <v>1222.4000000000001</v>
      </c>
      <c r="I1500">
        <v>1391.8</v>
      </c>
      <c r="J1500">
        <v>0.87828711021698502</v>
      </c>
    </row>
    <row r="1501" spans="2:10" x14ac:dyDescent="0.2">
      <c r="B1501" t="str">
        <f t="shared" si="23"/>
        <v>apartmentmedian3+_bed_rateVancouver</v>
      </c>
      <c r="C1501" t="s">
        <v>65</v>
      </c>
      <c r="D1501" t="s">
        <v>61</v>
      </c>
      <c r="E1501" t="s">
        <v>55</v>
      </c>
      <c r="F1501" t="s">
        <v>43</v>
      </c>
      <c r="G1501">
        <v>2010</v>
      </c>
      <c r="H1501">
        <v>1391.8</v>
      </c>
      <c r="I1501">
        <v>1391.8</v>
      </c>
      <c r="J1501">
        <v>1</v>
      </c>
    </row>
    <row r="1502" spans="2:10" x14ac:dyDescent="0.2">
      <c r="B1502" t="str">
        <f t="shared" si="23"/>
        <v>apartmentmedian3+_bed_rateNorth Vancouver City</v>
      </c>
      <c r="C1502" t="s">
        <v>65</v>
      </c>
      <c r="D1502" t="s">
        <v>61</v>
      </c>
      <c r="E1502" t="s">
        <v>55</v>
      </c>
      <c r="F1502" t="s">
        <v>60</v>
      </c>
      <c r="G1502">
        <v>2010</v>
      </c>
      <c r="H1502">
        <v>1475</v>
      </c>
      <c r="I1502">
        <v>1391.8</v>
      </c>
      <c r="J1502">
        <v>1.0597787038367601</v>
      </c>
    </row>
    <row r="1503" spans="2:10" x14ac:dyDescent="0.2">
      <c r="B1503" t="str">
        <f t="shared" si="23"/>
        <v>apartmentaveragebachelor_rateWest End/Stanley Park</v>
      </c>
      <c r="C1503" t="s">
        <v>65</v>
      </c>
      <c r="D1503" t="s">
        <v>59</v>
      </c>
      <c r="E1503" t="s">
        <v>49</v>
      </c>
      <c r="F1503" t="s">
        <v>12</v>
      </c>
      <c r="G1503">
        <v>2010</v>
      </c>
      <c r="H1503">
        <v>1019.7</v>
      </c>
      <c r="I1503">
        <v>967.9</v>
      </c>
      <c r="J1503">
        <v>1.05351792540552</v>
      </c>
    </row>
    <row r="1504" spans="2:10" x14ac:dyDescent="0.2">
      <c r="B1504" t="str">
        <f t="shared" si="23"/>
        <v>apartmentaveragebachelor_rateEnglish Bay</v>
      </c>
      <c r="C1504" t="s">
        <v>65</v>
      </c>
      <c r="D1504" t="s">
        <v>59</v>
      </c>
      <c r="E1504" t="s">
        <v>49</v>
      </c>
      <c r="F1504" t="s">
        <v>16</v>
      </c>
      <c r="G1504">
        <v>2010</v>
      </c>
      <c r="H1504">
        <v>1043.7</v>
      </c>
      <c r="I1504">
        <v>967.9</v>
      </c>
      <c r="J1504">
        <v>1.0783138754003501</v>
      </c>
    </row>
    <row r="1505" spans="2:10" x14ac:dyDescent="0.2">
      <c r="B1505" t="str">
        <f t="shared" si="23"/>
        <v>apartmentaveragebachelor_rateDowntown</v>
      </c>
      <c r="C1505" t="s">
        <v>65</v>
      </c>
      <c r="D1505" t="s">
        <v>59</v>
      </c>
      <c r="E1505" t="s">
        <v>49</v>
      </c>
      <c r="F1505" t="s">
        <v>17</v>
      </c>
      <c r="G1505">
        <v>2010</v>
      </c>
      <c r="H1505">
        <v>1111.7</v>
      </c>
      <c r="I1505">
        <v>967.9</v>
      </c>
      <c r="J1505">
        <v>1.14856906705238</v>
      </c>
    </row>
    <row r="1506" spans="2:10" x14ac:dyDescent="0.2">
      <c r="B1506" t="str">
        <f t="shared" si="23"/>
        <v>apartmentaveragebachelor_rateSouth Granville/Oak</v>
      </c>
      <c r="C1506" t="s">
        <v>65</v>
      </c>
      <c r="D1506" t="s">
        <v>59</v>
      </c>
      <c r="E1506" t="s">
        <v>49</v>
      </c>
      <c r="F1506" t="s">
        <v>19</v>
      </c>
      <c r="G1506">
        <v>2010</v>
      </c>
      <c r="H1506">
        <v>987.2</v>
      </c>
      <c r="I1506">
        <v>967.9</v>
      </c>
      <c r="J1506">
        <v>1.0199400764541799</v>
      </c>
    </row>
    <row r="1507" spans="2:10" x14ac:dyDescent="0.2">
      <c r="B1507" t="str">
        <f t="shared" si="23"/>
        <v>apartmentaveragebachelor_rateKitsilano/Point Grey</v>
      </c>
      <c r="C1507" t="s">
        <v>65</v>
      </c>
      <c r="D1507" t="s">
        <v>59</v>
      </c>
      <c r="E1507" t="s">
        <v>49</v>
      </c>
      <c r="F1507" t="s">
        <v>20</v>
      </c>
      <c r="G1507">
        <v>2010</v>
      </c>
      <c r="H1507">
        <v>997.6</v>
      </c>
      <c r="I1507">
        <v>967.9</v>
      </c>
      <c r="J1507">
        <v>1.03068498811861</v>
      </c>
    </row>
    <row r="1508" spans="2:10" x14ac:dyDescent="0.2">
      <c r="B1508" t="str">
        <f t="shared" si="23"/>
        <v>apartmentaveragebachelor_rateWestside/Kerrisdale</v>
      </c>
      <c r="C1508" t="s">
        <v>65</v>
      </c>
      <c r="D1508" t="s">
        <v>59</v>
      </c>
      <c r="E1508" t="s">
        <v>49</v>
      </c>
      <c r="F1508" t="s">
        <v>21</v>
      </c>
      <c r="G1508">
        <v>2010</v>
      </c>
      <c r="H1508">
        <v>940.7</v>
      </c>
      <c r="I1508">
        <v>967.9</v>
      </c>
      <c r="J1508">
        <v>0.97189792333918801</v>
      </c>
    </row>
    <row r="1509" spans="2:10" x14ac:dyDescent="0.2">
      <c r="B1509" t="str">
        <f t="shared" si="23"/>
        <v>apartmentaveragebachelor_rateMarpole</v>
      </c>
      <c r="C1509" t="s">
        <v>65</v>
      </c>
      <c r="D1509" t="s">
        <v>59</v>
      </c>
      <c r="E1509" t="s">
        <v>49</v>
      </c>
      <c r="F1509" t="s">
        <v>23</v>
      </c>
      <c r="G1509">
        <v>2010</v>
      </c>
      <c r="H1509">
        <v>804.2</v>
      </c>
      <c r="I1509">
        <v>967.9</v>
      </c>
      <c r="J1509">
        <v>0.83087095774356901</v>
      </c>
    </row>
    <row r="1510" spans="2:10" x14ac:dyDescent="0.2">
      <c r="B1510" t="str">
        <f t="shared" si="23"/>
        <v>apartmentaveragebachelor_rateMount Pleasant/Renfrew Heights</v>
      </c>
      <c r="C1510" t="s">
        <v>65</v>
      </c>
      <c r="D1510" t="s">
        <v>59</v>
      </c>
      <c r="E1510" t="s">
        <v>49</v>
      </c>
      <c r="F1510" t="s">
        <v>24</v>
      </c>
      <c r="G1510">
        <v>2010</v>
      </c>
      <c r="H1510">
        <v>965.9</v>
      </c>
      <c r="I1510">
        <v>967.9</v>
      </c>
      <c r="J1510">
        <v>0.99793367083376405</v>
      </c>
    </row>
    <row r="1511" spans="2:10" x14ac:dyDescent="0.2">
      <c r="B1511" t="str">
        <f t="shared" si="23"/>
        <v>apartmentaveragebachelor_rateEast Hastings</v>
      </c>
      <c r="C1511" t="s">
        <v>65</v>
      </c>
      <c r="D1511" t="s">
        <v>59</v>
      </c>
      <c r="E1511" t="s">
        <v>49</v>
      </c>
      <c r="F1511" t="s">
        <v>25</v>
      </c>
      <c r="G1511">
        <v>2010</v>
      </c>
      <c r="H1511">
        <v>948.1</v>
      </c>
      <c r="I1511">
        <v>967.9</v>
      </c>
      <c r="J1511">
        <v>0.97954334125426201</v>
      </c>
    </row>
    <row r="1512" spans="2:10" x14ac:dyDescent="0.2">
      <c r="B1512" t="str">
        <f t="shared" si="23"/>
        <v>apartmentaveragebachelor_rateSoutheast Vancouver</v>
      </c>
      <c r="C1512" t="s">
        <v>65</v>
      </c>
      <c r="D1512" t="s">
        <v>59</v>
      </c>
      <c r="E1512" t="s">
        <v>49</v>
      </c>
      <c r="F1512" t="s">
        <v>26</v>
      </c>
      <c r="G1512">
        <v>2010</v>
      </c>
      <c r="H1512">
        <v>916</v>
      </c>
      <c r="I1512">
        <v>967.9</v>
      </c>
      <c r="J1512">
        <v>0.94637875813617101</v>
      </c>
    </row>
    <row r="1513" spans="2:10" x14ac:dyDescent="0.2">
      <c r="B1513" t="str">
        <f t="shared" si="23"/>
        <v>apartmentaveragebachelor_rateUniversity Endowment Lands</v>
      </c>
      <c r="C1513" t="s">
        <v>65</v>
      </c>
      <c r="D1513" t="s">
        <v>59</v>
      </c>
      <c r="E1513" t="s">
        <v>49</v>
      </c>
      <c r="F1513" t="s">
        <v>27</v>
      </c>
      <c r="G1513">
        <v>2010</v>
      </c>
      <c r="H1513">
        <v>1225.5</v>
      </c>
      <c r="I1513">
        <v>967.9</v>
      </c>
      <c r="J1513">
        <v>1.26614319661122</v>
      </c>
    </row>
    <row r="1514" spans="2:10" x14ac:dyDescent="0.2">
      <c r="B1514" t="str">
        <f t="shared" si="23"/>
        <v>apartmentaveragebachelor_rateCentral Park/Metrotown</v>
      </c>
      <c r="C1514" t="s">
        <v>65</v>
      </c>
      <c r="D1514" t="s">
        <v>59</v>
      </c>
      <c r="E1514" t="s">
        <v>49</v>
      </c>
      <c r="F1514" t="s">
        <v>28</v>
      </c>
      <c r="G1514">
        <v>2010</v>
      </c>
      <c r="H1514">
        <v>911.5</v>
      </c>
      <c r="I1514">
        <v>967.9</v>
      </c>
      <c r="J1514">
        <v>0.94172951751213996</v>
      </c>
    </row>
    <row r="1515" spans="2:10" x14ac:dyDescent="0.2">
      <c r="B1515" t="str">
        <f t="shared" si="23"/>
        <v>apartmentaveragebachelor_rateSoutheast Burnaby</v>
      </c>
      <c r="C1515" t="s">
        <v>65</v>
      </c>
      <c r="D1515" t="s">
        <v>59</v>
      </c>
      <c r="E1515" t="s">
        <v>49</v>
      </c>
      <c r="F1515" t="s">
        <v>29</v>
      </c>
      <c r="G1515">
        <v>2010</v>
      </c>
      <c r="H1515">
        <v>734</v>
      </c>
      <c r="I1515">
        <v>967.9</v>
      </c>
      <c r="J1515">
        <v>0.75834280400867904</v>
      </c>
    </row>
    <row r="1516" spans="2:10" x14ac:dyDescent="0.2">
      <c r="B1516" t="str">
        <f t="shared" si="23"/>
        <v>apartmentaveragebachelor_rateNorth Burnaby</v>
      </c>
      <c r="C1516" t="s">
        <v>65</v>
      </c>
      <c r="D1516" t="s">
        <v>59</v>
      </c>
      <c r="E1516" t="s">
        <v>49</v>
      </c>
      <c r="F1516" t="s">
        <v>31</v>
      </c>
      <c r="G1516">
        <v>2010</v>
      </c>
      <c r="H1516">
        <v>803.4</v>
      </c>
      <c r="I1516">
        <v>967.9</v>
      </c>
      <c r="J1516">
        <v>0.83004442607707396</v>
      </c>
    </row>
    <row r="1517" spans="2:10" x14ac:dyDescent="0.2">
      <c r="B1517" t="str">
        <f t="shared" si="23"/>
        <v>apartmentaveragebachelor_rateNew Westminster</v>
      </c>
      <c r="C1517" t="s">
        <v>65</v>
      </c>
      <c r="D1517" t="s">
        <v>59</v>
      </c>
      <c r="E1517" t="s">
        <v>49</v>
      </c>
      <c r="F1517" t="s">
        <v>32</v>
      </c>
      <c r="G1517">
        <v>2010</v>
      </c>
      <c r="H1517">
        <v>769.6</v>
      </c>
      <c r="I1517">
        <v>967.9</v>
      </c>
      <c r="J1517">
        <v>0.79512346316768301</v>
      </c>
    </row>
    <row r="1518" spans="2:10" x14ac:dyDescent="0.2">
      <c r="B1518" t="str">
        <f t="shared" si="23"/>
        <v>apartmentaveragebachelor_rateNorth Vancouver CY</v>
      </c>
      <c r="C1518" t="s">
        <v>65</v>
      </c>
      <c r="D1518" t="s">
        <v>59</v>
      </c>
      <c r="E1518" t="s">
        <v>49</v>
      </c>
      <c r="F1518" t="s">
        <v>33</v>
      </c>
      <c r="G1518">
        <v>2010</v>
      </c>
      <c r="H1518">
        <v>1089.25</v>
      </c>
      <c r="I1518">
        <v>967.9</v>
      </c>
      <c r="J1518">
        <v>1.12537452216138</v>
      </c>
    </row>
    <row r="1519" spans="2:10" x14ac:dyDescent="0.2">
      <c r="B1519" t="str">
        <f t="shared" si="23"/>
        <v>apartmentaveragebachelor_rateNorth Vancouver DM</v>
      </c>
      <c r="C1519" t="s">
        <v>65</v>
      </c>
      <c r="D1519" t="s">
        <v>59</v>
      </c>
      <c r="E1519" t="s">
        <v>49</v>
      </c>
      <c r="F1519" t="s">
        <v>34</v>
      </c>
      <c r="G1519">
        <v>2010</v>
      </c>
      <c r="H1519">
        <v>989.2</v>
      </c>
      <c r="I1519">
        <v>967.9</v>
      </c>
      <c r="J1519">
        <v>1.0220064056204201</v>
      </c>
    </row>
    <row r="1520" spans="2:10" x14ac:dyDescent="0.2">
      <c r="B1520" t="str">
        <f t="shared" si="23"/>
        <v>apartmentaveragebachelor_rateWest Vancouver</v>
      </c>
      <c r="C1520" t="s">
        <v>65</v>
      </c>
      <c r="D1520" t="s">
        <v>59</v>
      </c>
      <c r="E1520" t="s">
        <v>49</v>
      </c>
      <c r="F1520" t="s">
        <v>35</v>
      </c>
      <c r="G1520">
        <v>2010</v>
      </c>
      <c r="H1520">
        <v>1096.8</v>
      </c>
      <c r="I1520">
        <v>967.9</v>
      </c>
      <c r="J1520">
        <v>1.1331749147639201</v>
      </c>
    </row>
    <row r="1521" spans="2:10" x14ac:dyDescent="0.2">
      <c r="B1521" t="str">
        <f t="shared" si="23"/>
        <v>apartmentaveragebachelor_rateRichmond</v>
      </c>
      <c r="C1521" t="s">
        <v>65</v>
      </c>
      <c r="D1521" t="s">
        <v>59</v>
      </c>
      <c r="E1521" t="s">
        <v>49</v>
      </c>
      <c r="F1521" t="s">
        <v>36</v>
      </c>
      <c r="G1521">
        <v>2010</v>
      </c>
      <c r="H1521">
        <v>867.1</v>
      </c>
      <c r="I1521">
        <v>967.9</v>
      </c>
      <c r="J1521">
        <v>0.89585701002169604</v>
      </c>
    </row>
    <row r="1522" spans="2:10" x14ac:dyDescent="0.2">
      <c r="B1522" t="str">
        <f t="shared" si="23"/>
        <v>apartmentaveragebachelor_rateDelta</v>
      </c>
      <c r="C1522" t="s">
        <v>65</v>
      </c>
      <c r="D1522" t="s">
        <v>59</v>
      </c>
      <c r="E1522" t="s">
        <v>49</v>
      </c>
      <c r="F1522" t="s">
        <v>37</v>
      </c>
      <c r="G1522">
        <v>2010</v>
      </c>
      <c r="H1522">
        <v>676.6</v>
      </c>
      <c r="I1522">
        <v>967.9</v>
      </c>
      <c r="J1522">
        <v>0.69903915693770002</v>
      </c>
    </row>
    <row r="1523" spans="2:10" x14ac:dyDescent="0.2">
      <c r="B1523" t="str">
        <f t="shared" si="23"/>
        <v>apartmentaveragebachelor_rateSurrey</v>
      </c>
      <c r="C1523" t="s">
        <v>65</v>
      </c>
      <c r="D1523" t="s">
        <v>59</v>
      </c>
      <c r="E1523" t="s">
        <v>49</v>
      </c>
      <c r="F1523" t="s">
        <v>38</v>
      </c>
      <c r="G1523">
        <v>2010</v>
      </c>
      <c r="H1523">
        <v>706.8</v>
      </c>
      <c r="I1523">
        <v>967.9</v>
      </c>
      <c r="J1523">
        <v>0.73024072734786605</v>
      </c>
    </row>
    <row r="1524" spans="2:10" x14ac:dyDescent="0.2">
      <c r="B1524" t="str">
        <f t="shared" si="23"/>
        <v>apartmentaveragebachelor_rateWhite Rock</v>
      </c>
      <c r="C1524" t="s">
        <v>65</v>
      </c>
      <c r="D1524" t="s">
        <v>59</v>
      </c>
      <c r="E1524" t="s">
        <v>49</v>
      </c>
      <c r="F1524" t="s">
        <v>39</v>
      </c>
      <c r="G1524">
        <v>2010</v>
      </c>
      <c r="H1524">
        <v>780.2</v>
      </c>
      <c r="I1524">
        <v>967.9</v>
      </c>
      <c r="J1524">
        <v>0.80607500774873397</v>
      </c>
    </row>
    <row r="1525" spans="2:10" x14ac:dyDescent="0.2">
      <c r="B1525" t="str">
        <f t="shared" si="23"/>
        <v>apartmentaveragebachelor_rateLangley City and Langley DM</v>
      </c>
      <c r="C1525" t="s">
        <v>65</v>
      </c>
      <c r="D1525" t="s">
        <v>59</v>
      </c>
      <c r="E1525" t="s">
        <v>49</v>
      </c>
      <c r="F1525" t="s">
        <v>40</v>
      </c>
      <c r="G1525">
        <v>2010</v>
      </c>
      <c r="H1525">
        <v>709.3</v>
      </c>
      <c r="I1525">
        <v>967.9</v>
      </c>
      <c r="J1525">
        <v>0.73282363880566204</v>
      </c>
    </row>
    <row r="1526" spans="2:10" x14ac:dyDescent="0.2">
      <c r="B1526" t="str">
        <f t="shared" si="23"/>
        <v>apartmentaveragebachelor_rateTri-Cities</v>
      </c>
      <c r="C1526" t="s">
        <v>65</v>
      </c>
      <c r="D1526" t="s">
        <v>59</v>
      </c>
      <c r="E1526" t="s">
        <v>49</v>
      </c>
      <c r="F1526" t="s">
        <v>41</v>
      </c>
      <c r="G1526">
        <v>2010</v>
      </c>
      <c r="H1526">
        <v>749.7</v>
      </c>
      <c r="I1526">
        <v>967.9</v>
      </c>
      <c r="J1526">
        <v>0.77456348796363295</v>
      </c>
    </row>
    <row r="1527" spans="2:10" x14ac:dyDescent="0.2">
      <c r="B1527" t="str">
        <f t="shared" si="23"/>
        <v>apartmentaveragebachelor_rateMaple Ridge/Pitt Meadows</v>
      </c>
      <c r="C1527" t="s">
        <v>65</v>
      </c>
      <c r="D1527" t="s">
        <v>59</v>
      </c>
      <c r="E1527" t="s">
        <v>49</v>
      </c>
      <c r="F1527" t="s">
        <v>42</v>
      </c>
      <c r="G1527">
        <v>2010</v>
      </c>
      <c r="H1527">
        <v>661.9</v>
      </c>
      <c r="I1527">
        <v>967.9</v>
      </c>
      <c r="J1527">
        <v>0.68385163756586398</v>
      </c>
    </row>
    <row r="1528" spans="2:10" x14ac:dyDescent="0.2">
      <c r="B1528" t="str">
        <f t="shared" si="23"/>
        <v>apartmentaveragebachelor_rateVancouver</v>
      </c>
      <c r="C1528" t="s">
        <v>65</v>
      </c>
      <c r="D1528" t="s">
        <v>59</v>
      </c>
      <c r="E1528" t="s">
        <v>49</v>
      </c>
      <c r="F1528" t="s">
        <v>43</v>
      </c>
      <c r="G1528">
        <v>2010</v>
      </c>
      <c r="H1528">
        <v>967.9</v>
      </c>
      <c r="I1528">
        <v>967.9</v>
      </c>
      <c r="J1528">
        <v>1</v>
      </c>
    </row>
    <row r="1529" spans="2:10" x14ac:dyDescent="0.2">
      <c r="B1529" t="str">
        <f t="shared" si="23"/>
        <v>apartmentaveragebachelor_rateNorth Vancouver City</v>
      </c>
      <c r="C1529" t="s">
        <v>65</v>
      </c>
      <c r="D1529" t="s">
        <v>59</v>
      </c>
      <c r="E1529" t="s">
        <v>49</v>
      </c>
      <c r="F1529" t="s">
        <v>60</v>
      </c>
      <c r="G1529">
        <v>2010</v>
      </c>
      <c r="H1529">
        <v>852.66666666666697</v>
      </c>
      <c r="I1529">
        <v>967.9</v>
      </c>
      <c r="J1529">
        <v>0.88094500120535901</v>
      </c>
    </row>
    <row r="1530" spans="2:10" x14ac:dyDescent="0.2">
      <c r="B1530" t="str">
        <f t="shared" si="23"/>
        <v>apartmentaverage1_bed_rateEnglish Bay</v>
      </c>
      <c r="C1530" t="s">
        <v>65</v>
      </c>
      <c r="D1530" t="s">
        <v>59</v>
      </c>
      <c r="E1530" t="s">
        <v>51</v>
      </c>
      <c r="F1530" t="s">
        <v>16</v>
      </c>
      <c r="G1530">
        <v>2010</v>
      </c>
      <c r="H1530">
        <v>1315.8</v>
      </c>
      <c r="I1530">
        <v>1107.9000000000001</v>
      </c>
      <c r="J1530">
        <v>1.1876523151909</v>
      </c>
    </row>
    <row r="1531" spans="2:10" x14ac:dyDescent="0.2">
      <c r="B1531" t="str">
        <f t="shared" si="23"/>
        <v>apartmentaverage1_bed_rateDowntown</v>
      </c>
      <c r="C1531" t="s">
        <v>65</v>
      </c>
      <c r="D1531" t="s">
        <v>59</v>
      </c>
      <c r="E1531" t="s">
        <v>51</v>
      </c>
      <c r="F1531" t="s">
        <v>17</v>
      </c>
      <c r="G1531">
        <v>2010</v>
      </c>
      <c r="H1531">
        <v>1359.5</v>
      </c>
      <c r="I1531">
        <v>1107.9000000000001</v>
      </c>
      <c r="J1531">
        <v>1.22709630833108</v>
      </c>
    </row>
    <row r="1532" spans="2:10" x14ac:dyDescent="0.2">
      <c r="B1532" t="str">
        <f t="shared" si="23"/>
        <v>apartmentaverage1_bed_rateSouth Granville/Oak</v>
      </c>
      <c r="C1532" t="s">
        <v>65</v>
      </c>
      <c r="D1532" t="s">
        <v>59</v>
      </c>
      <c r="E1532" t="s">
        <v>51</v>
      </c>
      <c r="F1532" t="s">
        <v>19</v>
      </c>
      <c r="G1532">
        <v>2010</v>
      </c>
      <c r="H1532">
        <v>1231.8</v>
      </c>
      <c r="I1532">
        <v>1107.9000000000001</v>
      </c>
      <c r="J1532">
        <v>1.1118331979420499</v>
      </c>
    </row>
    <row r="1533" spans="2:10" x14ac:dyDescent="0.2">
      <c r="B1533" t="str">
        <f t="shared" si="23"/>
        <v>apartmentaverage1_bed_rateKitsilano/Point Grey</v>
      </c>
      <c r="C1533" t="s">
        <v>65</v>
      </c>
      <c r="D1533" t="s">
        <v>59</v>
      </c>
      <c r="E1533" t="s">
        <v>51</v>
      </c>
      <c r="F1533" t="s">
        <v>20</v>
      </c>
      <c r="G1533">
        <v>2010</v>
      </c>
      <c r="H1533">
        <v>1243.8</v>
      </c>
      <c r="I1533">
        <v>1107.9000000000001</v>
      </c>
      <c r="J1533">
        <v>1.1226645004061699</v>
      </c>
    </row>
    <row r="1534" spans="2:10" x14ac:dyDescent="0.2">
      <c r="B1534" t="str">
        <f t="shared" si="23"/>
        <v>apartmentaverage1_bed_rateWestside/Kerrisdale</v>
      </c>
      <c r="C1534" t="s">
        <v>65</v>
      </c>
      <c r="D1534" t="s">
        <v>59</v>
      </c>
      <c r="E1534" t="s">
        <v>51</v>
      </c>
      <c r="F1534" t="s">
        <v>21</v>
      </c>
      <c r="G1534">
        <v>2010</v>
      </c>
      <c r="H1534">
        <v>1233.3</v>
      </c>
      <c r="I1534">
        <v>1107.9000000000001</v>
      </c>
      <c r="J1534">
        <v>1.1131871107500699</v>
      </c>
    </row>
    <row r="1535" spans="2:10" x14ac:dyDescent="0.2">
      <c r="B1535" t="str">
        <f t="shared" si="23"/>
        <v>apartmentaverage1_bed_rateMarpole</v>
      </c>
      <c r="C1535" t="s">
        <v>65</v>
      </c>
      <c r="D1535" t="s">
        <v>59</v>
      </c>
      <c r="E1535" t="s">
        <v>51</v>
      </c>
      <c r="F1535" t="s">
        <v>23</v>
      </c>
      <c r="G1535">
        <v>2010</v>
      </c>
      <c r="H1535">
        <v>919.9</v>
      </c>
      <c r="I1535">
        <v>1107.9000000000001</v>
      </c>
      <c r="J1535">
        <v>0.83030959472876598</v>
      </c>
    </row>
    <row r="1536" spans="2:10" x14ac:dyDescent="0.2">
      <c r="B1536" t="str">
        <f t="shared" si="23"/>
        <v>apartmentaverage1_bed_rateMount Pleasant/Renfrew Heights</v>
      </c>
      <c r="C1536" t="s">
        <v>65</v>
      </c>
      <c r="D1536" t="s">
        <v>59</v>
      </c>
      <c r="E1536" t="s">
        <v>51</v>
      </c>
      <c r="F1536" t="s">
        <v>24</v>
      </c>
      <c r="G1536">
        <v>2010</v>
      </c>
      <c r="H1536">
        <v>1054.2</v>
      </c>
      <c r="I1536">
        <v>1107.9000000000001</v>
      </c>
      <c r="J1536">
        <v>0.95152992147305704</v>
      </c>
    </row>
    <row r="1537" spans="2:10" x14ac:dyDescent="0.2">
      <c r="B1537" t="str">
        <f t="shared" si="23"/>
        <v>apartmentaverage1_bed_rateEast Hastings</v>
      </c>
      <c r="C1537" t="s">
        <v>65</v>
      </c>
      <c r="D1537" t="s">
        <v>59</v>
      </c>
      <c r="E1537" t="s">
        <v>51</v>
      </c>
      <c r="F1537" t="s">
        <v>25</v>
      </c>
      <c r="G1537">
        <v>2010</v>
      </c>
      <c r="H1537">
        <v>985.2</v>
      </c>
      <c r="I1537">
        <v>1107.9000000000001</v>
      </c>
      <c r="J1537">
        <v>0.889249932304359</v>
      </c>
    </row>
    <row r="1538" spans="2:10" x14ac:dyDescent="0.2">
      <c r="B1538" t="str">
        <f t="shared" si="23"/>
        <v>apartmentaverage1_bed_rateSoutheast Vancouver</v>
      </c>
      <c r="C1538" t="s">
        <v>65</v>
      </c>
      <c r="D1538" t="s">
        <v>59</v>
      </c>
      <c r="E1538" t="s">
        <v>51</v>
      </c>
      <c r="F1538" t="s">
        <v>26</v>
      </c>
      <c r="G1538">
        <v>2010</v>
      </c>
      <c r="H1538">
        <v>1047.8</v>
      </c>
      <c r="I1538">
        <v>1107.9000000000001</v>
      </c>
      <c r="J1538">
        <v>0.94575322682552598</v>
      </c>
    </row>
    <row r="1539" spans="2:10" x14ac:dyDescent="0.2">
      <c r="B1539" t="str">
        <f t="shared" si="23"/>
        <v>apartmentaverage1_bed_rateUniversity Endowment Lands</v>
      </c>
      <c r="C1539" t="s">
        <v>65</v>
      </c>
      <c r="D1539" t="s">
        <v>59</v>
      </c>
      <c r="E1539" t="s">
        <v>51</v>
      </c>
      <c r="F1539" t="s">
        <v>27</v>
      </c>
      <c r="G1539">
        <v>2010</v>
      </c>
      <c r="H1539">
        <v>1509.3</v>
      </c>
      <c r="I1539">
        <v>1107.9000000000001</v>
      </c>
      <c r="J1539">
        <v>1.3623070674248601</v>
      </c>
    </row>
    <row r="1540" spans="2:10" x14ac:dyDescent="0.2">
      <c r="B1540" t="str">
        <f t="shared" si="23"/>
        <v>apartmentaverage1_bed_rateCentral Park/Metrotown</v>
      </c>
      <c r="C1540" t="s">
        <v>65</v>
      </c>
      <c r="D1540" t="s">
        <v>59</v>
      </c>
      <c r="E1540" t="s">
        <v>51</v>
      </c>
      <c r="F1540" t="s">
        <v>28</v>
      </c>
      <c r="G1540">
        <v>2010</v>
      </c>
      <c r="H1540">
        <v>1005.5</v>
      </c>
      <c r="I1540">
        <v>1107.9000000000001</v>
      </c>
      <c r="J1540">
        <v>0.90757288563949801</v>
      </c>
    </row>
    <row r="1541" spans="2:10" x14ac:dyDescent="0.2">
      <c r="B1541" t="str">
        <f t="shared" ref="B1541:B1604" si="24">C1541&amp;D1541&amp;E1541&amp;F1541</f>
        <v>apartmentaverage1_bed_rateSoutheast Burnaby</v>
      </c>
      <c r="C1541" t="s">
        <v>65</v>
      </c>
      <c r="D1541" t="s">
        <v>59</v>
      </c>
      <c r="E1541" t="s">
        <v>51</v>
      </c>
      <c r="F1541" t="s">
        <v>29</v>
      </c>
      <c r="G1541">
        <v>2010</v>
      </c>
      <c r="H1541">
        <v>874.5</v>
      </c>
      <c r="I1541">
        <v>1107.9000000000001</v>
      </c>
      <c r="J1541">
        <v>0.78933116707284001</v>
      </c>
    </row>
    <row r="1542" spans="2:10" x14ac:dyDescent="0.2">
      <c r="B1542" t="str">
        <f t="shared" si="24"/>
        <v>apartmentaverage1_bed_rateNorth Burnaby</v>
      </c>
      <c r="C1542" t="s">
        <v>65</v>
      </c>
      <c r="D1542" t="s">
        <v>59</v>
      </c>
      <c r="E1542" t="s">
        <v>51</v>
      </c>
      <c r="F1542" t="s">
        <v>31</v>
      </c>
      <c r="G1542">
        <v>2010</v>
      </c>
      <c r="H1542">
        <v>1027.3</v>
      </c>
      <c r="I1542">
        <v>1107.9000000000001</v>
      </c>
      <c r="J1542">
        <v>0.92724975178265201</v>
      </c>
    </row>
    <row r="1543" spans="2:10" x14ac:dyDescent="0.2">
      <c r="B1543" t="str">
        <f t="shared" si="24"/>
        <v>apartmentaverage1_bed_rateNew Westminster</v>
      </c>
      <c r="C1543" t="s">
        <v>65</v>
      </c>
      <c r="D1543" t="s">
        <v>59</v>
      </c>
      <c r="E1543" t="s">
        <v>51</v>
      </c>
      <c r="F1543" t="s">
        <v>32</v>
      </c>
      <c r="G1543">
        <v>2010</v>
      </c>
      <c r="H1543">
        <v>909</v>
      </c>
      <c r="I1543">
        <v>1107.9000000000001</v>
      </c>
      <c r="J1543">
        <v>0.82047116165718903</v>
      </c>
    </row>
    <row r="1544" spans="2:10" x14ac:dyDescent="0.2">
      <c r="B1544" t="str">
        <f t="shared" si="24"/>
        <v>apartmentaverage1_bed_rateNorth Vancouver CY</v>
      </c>
      <c r="C1544" t="s">
        <v>65</v>
      </c>
      <c r="D1544" t="s">
        <v>59</v>
      </c>
      <c r="E1544" t="s">
        <v>51</v>
      </c>
      <c r="F1544" t="s">
        <v>33</v>
      </c>
      <c r="G1544">
        <v>2010</v>
      </c>
      <c r="H1544">
        <v>1277.75</v>
      </c>
      <c r="I1544">
        <v>1107.9000000000001</v>
      </c>
      <c r="J1544">
        <v>1.15330806029425</v>
      </c>
    </row>
    <row r="1545" spans="2:10" x14ac:dyDescent="0.2">
      <c r="B1545" t="str">
        <f t="shared" si="24"/>
        <v>apartmentaverage1_bed_rateNorth Vancouver DM</v>
      </c>
      <c r="C1545" t="s">
        <v>65</v>
      </c>
      <c r="D1545" t="s">
        <v>59</v>
      </c>
      <c r="E1545" t="s">
        <v>51</v>
      </c>
      <c r="F1545" t="s">
        <v>34</v>
      </c>
      <c r="G1545">
        <v>2010</v>
      </c>
      <c r="H1545">
        <v>1180.4000000000001</v>
      </c>
      <c r="I1545">
        <v>1107.9000000000001</v>
      </c>
      <c r="J1545">
        <v>1.06543911905407</v>
      </c>
    </row>
    <row r="1546" spans="2:10" x14ac:dyDescent="0.2">
      <c r="B1546" t="str">
        <f t="shared" si="24"/>
        <v>apartmentaverage1_bed_rateWest Vancouver</v>
      </c>
      <c r="C1546" t="s">
        <v>65</v>
      </c>
      <c r="D1546" t="s">
        <v>59</v>
      </c>
      <c r="E1546" t="s">
        <v>51</v>
      </c>
      <c r="F1546" t="s">
        <v>35</v>
      </c>
      <c r="G1546">
        <v>2010</v>
      </c>
      <c r="H1546">
        <v>1411.9</v>
      </c>
      <c r="I1546">
        <v>1107.9000000000001</v>
      </c>
      <c r="J1546">
        <v>1.27439299575774</v>
      </c>
    </row>
    <row r="1547" spans="2:10" x14ac:dyDescent="0.2">
      <c r="B1547" t="str">
        <f t="shared" si="24"/>
        <v>apartmentaverage1_bed_rateRichmond</v>
      </c>
      <c r="C1547" t="s">
        <v>65</v>
      </c>
      <c r="D1547" t="s">
        <v>59</v>
      </c>
      <c r="E1547" t="s">
        <v>51</v>
      </c>
      <c r="F1547" t="s">
        <v>36</v>
      </c>
      <c r="G1547">
        <v>2010</v>
      </c>
      <c r="H1547">
        <v>1045.7</v>
      </c>
      <c r="I1547">
        <v>1107.9000000000001</v>
      </c>
      <c r="J1547">
        <v>0.94385774889430496</v>
      </c>
    </row>
    <row r="1548" spans="2:10" x14ac:dyDescent="0.2">
      <c r="B1548" t="str">
        <f t="shared" si="24"/>
        <v>apartmentaverage1_bed_rateDelta</v>
      </c>
      <c r="C1548" t="s">
        <v>65</v>
      </c>
      <c r="D1548" t="s">
        <v>59</v>
      </c>
      <c r="E1548" t="s">
        <v>51</v>
      </c>
      <c r="F1548" t="s">
        <v>37</v>
      </c>
      <c r="G1548">
        <v>2010</v>
      </c>
      <c r="H1548">
        <v>831.2</v>
      </c>
      <c r="I1548">
        <v>1107.9000000000001</v>
      </c>
      <c r="J1548">
        <v>0.75024821734813596</v>
      </c>
    </row>
    <row r="1549" spans="2:10" x14ac:dyDescent="0.2">
      <c r="B1549" t="str">
        <f t="shared" si="24"/>
        <v>apartmentaverage1_bed_rateSurrey</v>
      </c>
      <c r="C1549" t="s">
        <v>65</v>
      </c>
      <c r="D1549" t="s">
        <v>59</v>
      </c>
      <c r="E1549" t="s">
        <v>51</v>
      </c>
      <c r="F1549" t="s">
        <v>38</v>
      </c>
      <c r="G1549">
        <v>2010</v>
      </c>
      <c r="H1549">
        <v>821.1</v>
      </c>
      <c r="I1549">
        <v>1107.9000000000001</v>
      </c>
      <c r="J1549">
        <v>0.74113187110750101</v>
      </c>
    </row>
    <row r="1550" spans="2:10" x14ac:dyDescent="0.2">
      <c r="B1550" t="str">
        <f t="shared" si="24"/>
        <v>apartmentaverage1_bed_rateWhite Rock</v>
      </c>
      <c r="C1550" t="s">
        <v>65</v>
      </c>
      <c r="D1550" t="s">
        <v>59</v>
      </c>
      <c r="E1550" t="s">
        <v>51</v>
      </c>
      <c r="F1550" t="s">
        <v>39</v>
      </c>
      <c r="G1550">
        <v>2010</v>
      </c>
      <c r="H1550">
        <v>894.4</v>
      </c>
      <c r="I1550">
        <v>1107.9000000000001</v>
      </c>
      <c r="J1550">
        <v>0.80729307699250796</v>
      </c>
    </row>
    <row r="1551" spans="2:10" x14ac:dyDescent="0.2">
      <c r="B1551" t="str">
        <f t="shared" si="24"/>
        <v>apartmentaverage1_bed_rateLangley City and Langley DM</v>
      </c>
      <c r="C1551" t="s">
        <v>65</v>
      </c>
      <c r="D1551" t="s">
        <v>59</v>
      </c>
      <c r="E1551" t="s">
        <v>51</v>
      </c>
      <c r="F1551" t="s">
        <v>40</v>
      </c>
      <c r="G1551">
        <v>2010</v>
      </c>
      <c r="H1551">
        <v>876.1</v>
      </c>
      <c r="I1551">
        <v>1107.9000000000001</v>
      </c>
      <c r="J1551">
        <v>0.790775340734723</v>
      </c>
    </row>
    <row r="1552" spans="2:10" x14ac:dyDescent="0.2">
      <c r="B1552" t="str">
        <f t="shared" si="24"/>
        <v>apartmentaverage1_bed_rateTri-Cities</v>
      </c>
      <c r="C1552" t="s">
        <v>65</v>
      </c>
      <c r="D1552" t="s">
        <v>59</v>
      </c>
      <c r="E1552" t="s">
        <v>51</v>
      </c>
      <c r="F1552" t="s">
        <v>41</v>
      </c>
      <c r="G1552">
        <v>2010</v>
      </c>
      <c r="H1552">
        <v>898.9</v>
      </c>
      <c r="I1552">
        <v>1107.9000000000001</v>
      </c>
      <c r="J1552">
        <v>0.81135481541655396</v>
      </c>
    </row>
    <row r="1553" spans="2:10" x14ac:dyDescent="0.2">
      <c r="B1553" t="str">
        <f t="shared" si="24"/>
        <v>apartmentaverage1_bed_rateMaple Ridge/Pitt Meadows</v>
      </c>
      <c r="C1553" t="s">
        <v>65</v>
      </c>
      <c r="D1553" t="s">
        <v>59</v>
      </c>
      <c r="E1553" t="s">
        <v>51</v>
      </c>
      <c r="F1553" t="s">
        <v>42</v>
      </c>
      <c r="G1553">
        <v>2010</v>
      </c>
      <c r="H1553">
        <v>768.5</v>
      </c>
      <c r="I1553">
        <v>1107.9000000000001</v>
      </c>
      <c r="J1553">
        <v>0.69365466197310199</v>
      </c>
    </row>
    <row r="1554" spans="2:10" x14ac:dyDescent="0.2">
      <c r="B1554" t="str">
        <f t="shared" si="24"/>
        <v>apartmentaverage1_bed_rateVancouver</v>
      </c>
      <c r="C1554" t="s">
        <v>65</v>
      </c>
      <c r="D1554" t="s">
        <v>59</v>
      </c>
      <c r="E1554" t="s">
        <v>51</v>
      </c>
      <c r="F1554" t="s">
        <v>43</v>
      </c>
      <c r="G1554">
        <v>2010</v>
      </c>
      <c r="H1554">
        <v>1107.9000000000001</v>
      </c>
      <c r="I1554">
        <v>1107.9000000000001</v>
      </c>
      <c r="J1554">
        <v>1</v>
      </c>
    </row>
    <row r="1555" spans="2:10" x14ac:dyDescent="0.2">
      <c r="B1555" t="str">
        <f t="shared" si="24"/>
        <v>apartmentaverage1_bed_rateNorth Vancouver City</v>
      </c>
      <c r="C1555" t="s">
        <v>65</v>
      </c>
      <c r="D1555" t="s">
        <v>59</v>
      </c>
      <c r="E1555" t="s">
        <v>51</v>
      </c>
      <c r="F1555" t="s">
        <v>60</v>
      </c>
      <c r="G1555">
        <v>2010</v>
      </c>
      <c r="H1555">
        <v>989.33333333333303</v>
      </c>
      <c r="I1555">
        <v>1107.9000000000001</v>
      </c>
      <c r="J1555">
        <v>0.89298071426422299</v>
      </c>
    </row>
    <row r="1556" spans="2:10" x14ac:dyDescent="0.2">
      <c r="B1556" t="str">
        <f t="shared" si="24"/>
        <v>apartmentaverage2_bed_rateWest End/Stanley Park</v>
      </c>
      <c r="C1556" t="s">
        <v>65</v>
      </c>
      <c r="D1556" t="s">
        <v>59</v>
      </c>
      <c r="E1556" t="s">
        <v>53</v>
      </c>
      <c r="F1556" t="s">
        <v>12</v>
      </c>
      <c r="G1556">
        <v>2010</v>
      </c>
      <c r="H1556">
        <v>1971.3</v>
      </c>
      <c r="I1556">
        <v>1405.2</v>
      </c>
      <c r="J1556">
        <v>1.4028608027327101</v>
      </c>
    </row>
    <row r="1557" spans="2:10" x14ac:dyDescent="0.2">
      <c r="B1557" t="str">
        <f t="shared" si="24"/>
        <v>apartmentaverage2_bed_rateEnglish Bay</v>
      </c>
      <c r="C1557" t="s">
        <v>65</v>
      </c>
      <c r="D1557" t="s">
        <v>59</v>
      </c>
      <c r="E1557" t="s">
        <v>53</v>
      </c>
      <c r="F1557" t="s">
        <v>16</v>
      </c>
      <c r="G1557">
        <v>2010</v>
      </c>
      <c r="H1557">
        <v>1917.6</v>
      </c>
      <c r="I1557">
        <v>1405.2</v>
      </c>
      <c r="J1557">
        <v>1.3646456020495299</v>
      </c>
    </row>
    <row r="1558" spans="2:10" x14ac:dyDescent="0.2">
      <c r="B1558" t="str">
        <f t="shared" si="24"/>
        <v>apartmentaverage2_bed_rateDowntown</v>
      </c>
      <c r="C1558" t="s">
        <v>65</v>
      </c>
      <c r="D1558" t="s">
        <v>59</v>
      </c>
      <c r="E1558" t="s">
        <v>53</v>
      </c>
      <c r="F1558" t="s">
        <v>17</v>
      </c>
      <c r="G1558">
        <v>2010</v>
      </c>
      <c r="H1558">
        <v>2054.9</v>
      </c>
      <c r="I1558">
        <v>1405.2</v>
      </c>
      <c r="J1558">
        <v>1.4623541132934801</v>
      </c>
    </row>
    <row r="1559" spans="2:10" x14ac:dyDescent="0.2">
      <c r="B1559" t="str">
        <f t="shared" si="24"/>
        <v>apartmentaverage2_bed_rateSouth Granville/Oak</v>
      </c>
      <c r="C1559" t="s">
        <v>65</v>
      </c>
      <c r="D1559" t="s">
        <v>59</v>
      </c>
      <c r="E1559" t="s">
        <v>53</v>
      </c>
      <c r="F1559" t="s">
        <v>19</v>
      </c>
      <c r="G1559">
        <v>2010</v>
      </c>
      <c r="H1559">
        <v>1714.8</v>
      </c>
      <c r="I1559">
        <v>1405.2</v>
      </c>
      <c r="J1559">
        <v>1.2203245089667001</v>
      </c>
    </row>
    <row r="1560" spans="2:10" x14ac:dyDescent="0.2">
      <c r="B1560" t="str">
        <f t="shared" si="24"/>
        <v>apartmentaverage2_bed_rateKitsilano/Point Grey</v>
      </c>
      <c r="C1560" t="s">
        <v>65</v>
      </c>
      <c r="D1560" t="s">
        <v>59</v>
      </c>
      <c r="E1560" t="s">
        <v>53</v>
      </c>
      <c r="F1560" t="s">
        <v>20</v>
      </c>
      <c r="G1560">
        <v>2010</v>
      </c>
      <c r="H1560">
        <v>1753.7</v>
      </c>
      <c r="I1560">
        <v>1405.2</v>
      </c>
      <c r="J1560">
        <v>1.2480074010816999</v>
      </c>
    </row>
    <row r="1561" spans="2:10" x14ac:dyDescent="0.2">
      <c r="B1561" t="str">
        <f t="shared" si="24"/>
        <v>apartmentaverage2_bed_rateWestside/Kerrisdale</v>
      </c>
      <c r="C1561" t="s">
        <v>65</v>
      </c>
      <c r="D1561" t="s">
        <v>59</v>
      </c>
      <c r="E1561" t="s">
        <v>53</v>
      </c>
      <c r="F1561" t="s">
        <v>21</v>
      </c>
      <c r="G1561">
        <v>2010</v>
      </c>
      <c r="H1561">
        <v>1884.5</v>
      </c>
      <c r="I1561">
        <v>1405.2</v>
      </c>
      <c r="J1561">
        <v>1.3410902362653001</v>
      </c>
    </row>
    <row r="1562" spans="2:10" x14ac:dyDescent="0.2">
      <c r="B1562" t="str">
        <f t="shared" si="24"/>
        <v>apartmentaverage2_bed_rateMarpole</v>
      </c>
      <c r="C1562" t="s">
        <v>65</v>
      </c>
      <c r="D1562" t="s">
        <v>59</v>
      </c>
      <c r="E1562" t="s">
        <v>53</v>
      </c>
      <c r="F1562" t="s">
        <v>23</v>
      </c>
      <c r="G1562">
        <v>2010</v>
      </c>
      <c r="H1562">
        <v>1196.5</v>
      </c>
      <c r="I1562">
        <v>1405.2</v>
      </c>
      <c r="J1562">
        <v>0.85148021633931104</v>
      </c>
    </row>
    <row r="1563" spans="2:10" x14ac:dyDescent="0.2">
      <c r="B1563" t="str">
        <f t="shared" si="24"/>
        <v>apartmentaverage2_bed_rateMount Pleasant/Renfrew Heights</v>
      </c>
      <c r="C1563" t="s">
        <v>65</v>
      </c>
      <c r="D1563" t="s">
        <v>59</v>
      </c>
      <c r="E1563" t="s">
        <v>53</v>
      </c>
      <c r="F1563" t="s">
        <v>24</v>
      </c>
      <c r="G1563">
        <v>2010</v>
      </c>
      <c r="H1563">
        <v>1404.6</v>
      </c>
      <c r="I1563">
        <v>1405.2</v>
      </c>
      <c r="J1563">
        <v>0.99957301451750602</v>
      </c>
    </row>
    <row r="1564" spans="2:10" x14ac:dyDescent="0.2">
      <c r="B1564" t="str">
        <f t="shared" si="24"/>
        <v>apartmentaverage2_bed_rateEast Hastings</v>
      </c>
      <c r="C1564" t="s">
        <v>65</v>
      </c>
      <c r="D1564" t="s">
        <v>59</v>
      </c>
      <c r="E1564" t="s">
        <v>53</v>
      </c>
      <c r="F1564" t="s">
        <v>25</v>
      </c>
      <c r="G1564">
        <v>2010</v>
      </c>
      <c r="H1564">
        <v>1314.6</v>
      </c>
      <c r="I1564">
        <v>1405.2</v>
      </c>
      <c r="J1564">
        <v>0.93552519214346697</v>
      </c>
    </row>
    <row r="1565" spans="2:10" x14ac:dyDescent="0.2">
      <c r="B1565" t="str">
        <f t="shared" si="24"/>
        <v>apartmentaverage2_bed_rateSoutheast Vancouver</v>
      </c>
      <c r="C1565" t="s">
        <v>65</v>
      </c>
      <c r="D1565" t="s">
        <v>59</v>
      </c>
      <c r="E1565" t="s">
        <v>53</v>
      </c>
      <c r="F1565" t="s">
        <v>26</v>
      </c>
      <c r="G1565">
        <v>2010</v>
      </c>
      <c r="H1565">
        <v>1401.7</v>
      </c>
      <c r="I1565">
        <v>1405.2</v>
      </c>
      <c r="J1565">
        <v>0.99750925135212098</v>
      </c>
    </row>
    <row r="1566" spans="2:10" x14ac:dyDescent="0.2">
      <c r="B1566" t="str">
        <f t="shared" si="24"/>
        <v>apartmentaverage2_bed_rateUniversity Endowment Lands</v>
      </c>
      <c r="C1566" t="s">
        <v>65</v>
      </c>
      <c r="D1566" t="s">
        <v>59</v>
      </c>
      <c r="E1566" t="s">
        <v>53</v>
      </c>
      <c r="F1566" t="s">
        <v>27</v>
      </c>
      <c r="G1566">
        <v>2010</v>
      </c>
      <c r="H1566">
        <v>2011</v>
      </c>
      <c r="I1566">
        <v>1405.2</v>
      </c>
      <c r="J1566">
        <v>1.43111300882437</v>
      </c>
    </row>
    <row r="1567" spans="2:10" x14ac:dyDescent="0.2">
      <c r="B1567" t="str">
        <f t="shared" si="24"/>
        <v>apartmentaverage2_bed_rateCentral Park/Metrotown</v>
      </c>
      <c r="C1567" t="s">
        <v>65</v>
      </c>
      <c r="D1567" t="s">
        <v>59</v>
      </c>
      <c r="E1567" t="s">
        <v>53</v>
      </c>
      <c r="F1567" t="s">
        <v>28</v>
      </c>
      <c r="G1567">
        <v>2010</v>
      </c>
      <c r="H1567">
        <v>1293.5999999999999</v>
      </c>
      <c r="I1567">
        <v>1405.2</v>
      </c>
      <c r="J1567">
        <v>0.92058070025619099</v>
      </c>
    </row>
    <row r="1568" spans="2:10" x14ac:dyDescent="0.2">
      <c r="B1568" t="str">
        <f t="shared" si="24"/>
        <v>apartmentaverage2_bed_rateSoutheast Burnaby</v>
      </c>
      <c r="C1568" t="s">
        <v>65</v>
      </c>
      <c r="D1568" t="s">
        <v>59</v>
      </c>
      <c r="E1568" t="s">
        <v>53</v>
      </c>
      <c r="F1568" t="s">
        <v>29</v>
      </c>
      <c r="G1568">
        <v>2010</v>
      </c>
      <c r="H1568">
        <v>1080</v>
      </c>
      <c r="I1568">
        <v>1405.2</v>
      </c>
      <c r="J1568">
        <v>0.76857386848847098</v>
      </c>
    </row>
    <row r="1569" spans="2:10" x14ac:dyDescent="0.2">
      <c r="B1569" t="str">
        <f t="shared" si="24"/>
        <v>apartmentaverage2_bed_rateNorth Burnaby</v>
      </c>
      <c r="C1569" t="s">
        <v>65</v>
      </c>
      <c r="D1569" t="s">
        <v>59</v>
      </c>
      <c r="E1569" t="s">
        <v>53</v>
      </c>
      <c r="F1569" t="s">
        <v>31</v>
      </c>
      <c r="G1569">
        <v>2010</v>
      </c>
      <c r="H1569">
        <v>1311.8</v>
      </c>
      <c r="I1569">
        <v>1405.2</v>
      </c>
      <c r="J1569">
        <v>0.93353259322516402</v>
      </c>
    </row>
    <row r="1570" spans="2:10" x14ac:dyDescent="0.2">
      <c r="B1570" t="str">
        <f t="shared" si="24"/>
        <v>apartmentaverage2_bed_rateNew Westminster</v>
      </c>
      <c r="C1570" t="s">
        <v>65</v>
      </c>
      <c r="D1570" t="s">
        <v>59</v>
      </c>
      <c r="E1570" t="s">
        <v>53</v>
      </c>
      <c r="F1570" t="s">
        <v>32</v>
      </c>
      <c r="G1570">
        <v>2010</v>
      </c>
      <c r="H1570">
        <v>1212</v>
      </c>
      <c r="I1570">
        <v>1405.2</v>
      </c>
      <c r="J1570">
        <v>0.86251067463706199</v>
      </c>
    </row>
    <row r="1571" spans="2:10" x14ac:dyDescent="0.2">
      <c r="B1571" t="str">
        <f t="shared" si="24"/>
        <v>apartmentaverage2_bed_rateNorth Vancouver CY</v>
      </c>
      <c r="C1571" t="s">
        <v>65</v>
      </c>
      <c r="D1571" t="s">
        <v>59</v>
      </c>
      <c r="E1571" t="s">
        <v>53</v>
      </c>
      <c r="F1571" t="s">
        <v>33</v>
      </c>
      <c r="G1571">
        <v>2010</v>
      </c>
      <c r="H1571">
        <v>1590.5</v>
      </c>
      <c r="I1571">
        <v>1405.2</v>
      </c>
      <c r="J1571">
        <v>1.13186734984344</v>
      </c>
    </row>
    <row r="1572" spans="2:10" x14ac:dyDescent="0.2">
      <c r="B1572" t="str">
        <f t="shared" si="24"/>
        <v>apartmentaverage2_bed_rateNorth Vancouver DM</v>
      </c>
      <c r="C1572" t="s">
        <v>65</v>
      </c>
      <c r="D1572" t="s">
        <v>59</v>
      </c>
      <c r="E1572" t="s">
        <v>53</v>
      </c>
      <c r="F1572" t="s">
        <v>34</v>
      </c>
      <c r="G1572">
        <v>2010</v>
      </c>
      <c r="H1572">
        <v>1502.4</v>
      </c>
      <c r="I1572">
        <v>1405.2</v>
      </c>
      <c r="J1572">
        <v>1.0691716481639599</v>
      </c>
    </row>
    <row r="1573" spans="2:10" x14ac:dyDescent="0.2">
      <c r="B1573" t="str">
        <f t="shared" si="24"/>
        <v>apartmentaverage2_bed_rateWest Vancouver</v>
      </c>
      <c r="C1573" t="s">
        <v>65</v>
      </c>
      <c r="D1573" t="s">
        <v>59</v>
      </c>
      <c r="E1573" t="s">
        <v>53</v>
      </c>
      <c r="F1573" t="s">
        <v>35</v>
      </c>
      <c r="G1573">
        <v>2010</v>
      </c>
      <c r="H1573">
        <v>2177.4</v>
      </c>
      <c r="I1573">
        <v>1405.2</v>
      </c>
      <c r="J1573">
        <v>1.5495303159692599</v>
      </c>
    </row>
    <row r="1574" spans="2:10" x14ac:dyDescent="0.2">
      <c r="B1574" t="str">
        <f t="shared" si="24"/>
        <v>apartmentaverage2_bed_rateRichmond</v>
      </c>
      <c r="C1574" t="s">
        <v>65</v>
      </c>
      <c r="D1574" t="s">
        <v>59</v>
      </c>
      <c r="E1574" t="s">
        <v>53</v>
      </c>
      <c r="F1574" t="s">
        <v>36</v>
      </c>
      <c r="G1574">
        <v>2010</v>
      </c>
      <c r="H1574">
        <v>1271.5999999999999</v>
      </c>
      <c r="I1574">
        <v>1405.2</v>
      </c>
      <c r="J1574">
        <v>0.904924565898093</v>
      </c>
    </row>
    <row r="1575" spans="2:10" x14ac:dyDescent="0.2">
      <c r="B1575" t="str">
        <f t="shared" si="24"/>
        <v>apartmentaverage2_bed_rateDelta</v>
      </c>
      <c r="C1575" t="s">
        <v>65</v>
      </c>
      <c r="D1575" t="s">
        <v>59</v>
      </c>
      <c r="E1575" t="s">
        <v>53</v>
      </c>
      <c r="F1575" t="s">
        <v>37</v>
      </c>
      <c r="G1575">
        <v>2010</v>
      </c>
      <c r="H1575">
        <v>1070.5999999999999</v>
      </c>
      <c r="I1575">
        <v>1405.2</v>
      </c>
      <c r="J1575">
        <v>0.76188442926273803</v>
      </c>
    </row>
    <row r="1576" spans="2:10" x14ac:dyDescent="0.2">
      <c r="B1576" t="str">
        <f t="shared" si="24"/>
        <v>apartmentaverage2_bed_rateSurrey</v>
      </c>
      <c r="C1576" t="s">
        <v>65</v>
      </c>
      <c r="D1576" t="s">
        <v>59</v>
      </c>
      <c r="E1576" t="s">
        <v>53</v>
      </c>
      <c r="F1576" t="s">
        <v>38</v>
      </c>
      <c r="G1576">
        <v>2010</v>
      </c>
      <c r="H1576">
        <v>991.2</v>
      </c>
      <c r="I1576">
        <v>1405.2</v>
      </c>
      <c r="J1576">
        <v>0.705380017079419</v>
      </c>
    </row>
    <row r="1577" spans="2:10" x14ac:dyDescent="0.2">
      <c r="B1577" t="str">
        <f t="shared" si="24"/>
        <v>apartmentaverage2_bed_rateWhite Rock</v>
      </c>
      <c r="C1577" t="s">
        <v>65</v>
      </c>
      <c r="D1577" t="s">
        <v>59</v>
      </c>
      <c r="E1577" t="s">
        <v>53</v>
      </c>
      <c r="F1577" t="s">
        <v>39</v>
      </c>
      <c r="G1577">
        <v>2010</v>
      </c>
      <c r="H1577">
        <v>1123.9000000000001</v>
      </c>
      <c r="I1577">
        <v>1405.2</v>
      </c>
      <c r="J1577">
        <v>0.79981497295758597</v>
      </c>
    </row>
    <row r="1578" spans="2:10" x14ac:dyDescent="0.2">
      <c r="B1578" t="str">
        <f t="shared" si="24"/>
        <v>apartmentaverage2_bed_rateLangley City and Langley DM</v>
      </c>
      <c r="C1578" t="s">
        <v>65</v>
      </c>
      <c r="D1578" t="s">
        <v>59</v>
      </c>
      <c r="E1578" t="s">
        <v>53</v>
      </c>
      <c r="F1578" t="s">
        <v>40</v>
      </c>
      <c r="G1578">
        <v>2010</v>
      </c>
      <c r="H1578">
        <v>1106.0999999999999</v>
      </c>
      <c r="I1578">
        <v>1405.2</v>
      </c>
      <c r="J1578">
        <v>0.78714773697694296</v>
      </c>
    </row>
    <row r="1579" spans="2:10" x14ac:dyDescent="0.2">
      <c r="B1579" t="str">
        <f t="shared" si="24"/>
        <v>apartmentaverage2_bed_rateTri-Cities</v>
      </c>
      <c r="C1579" t="s">
        <v>65</v>
      </c>
      <c r="D1579" t="s">
        <v>59</v>
      </c>
      <c r="E1579" t="s">
        <v>53</v>
      </c>
      <c r="F1579" t="s">
        <v>41</v>
      </c>
      <c r="G1579">
        <v>2010</v>
      </c>
      <c r="H1579">
        <v>1122.5999999999999</v>
      </c>
      <c r="I1579">
        <v>1405.2</v>
      </c>
      <c r="J1579">
        <v>0.79888983774551703</v>
      </c>
    </row>
    <row r="1580" spans="2:10" x14ac:dyDescent="0.2">
      <c r="B1580" t="str">
        <f t="shared" si="24"/>
        <v>apartmentaverage2_bed_rateMaple Ridge/Pitt Meadows</v>
      </c>
      <c r="C1580" t="s">
        <v>65</v>
      </c>
      <c r="D1580" t="s">
        <v>59</v>
      </c>
      <c r="E1580" t="s">
        <v>53</v>
      </c>
      <c r="F1580" t="s">
        <v>42</v>
      </c>
      <c r="G1580">
        <v>2010</v>
      </c>
      <c r="H1580">
        <v>973.6</v>
      </c>
      <c r="I1580">
        <v>1405.2</v>
      </c>
      <c r="J1580">
        <v>0.69285510959294005</v>
      </c>
    </row>
    <row r="1581" spans="2:10" x14ac:dyDescent="0.2">
      <c r="B1581" t="str">
        <f t="shared" si="24"/>
        <v>apartmentaverage2_bed_rateVancouver</v>
      </c>
      <c r="C1581" t="s">
        <v>65</v>
      </c>
      <c r="D1581" t="s">
        <v>59</v>
      </c>
      <c r="E1581" t="s">
        <v>53</v>
      </c>
      <c r="F1581" t="s">
        <v>43</v>
      </c>
      <c r="G1581">
        <v>2010</v>
      </c>
      <c r="H1581">
        <v>1405.2</v>
      </c>
      <c r="I1581">
        <v>1405.2</v>
      </c>
      <c r="J1581">
        <v>1</v>
      </c>
    </row>
    <row r="1582" spans="2:10" x14ac:dyDescent="0.2">
      <c r="B1582" t="str">
        <f t="shared" si="24"/>
        <v>apartmentaverage2_bed_rateNorth Vancouver City</v>
      </c>
      <c r="C1582" t="s">
        <v>65</v>
      </c>
      <c r="D1582" t="s">
        <v>59</v>
      </c>
      <c r="E1582" t="s">
        <v>53</v>
      </c>
      <c r="F1582" t="s">
        <v>60</v>
      </c>
      <c r="G1582">
        <v>2010</v>
      </c>
      <c r="H1582">
        <v>1237</v>
      </c>
      <c r="I1582">
        <v>1405.2</v>
      </c>
      <c r="J1582">
        <v>0.88030173640762899</v>
      </c>
    </row>
    <row r="1583" spans="2:10" x14ac:dyDescent="0.2">
      <c r="B1583" t="str">
        <f t="shared" si="24"/>
        <v>apartmentaverage3+_bed_rateWest End/Stanley Park</v>
      </c>
      <c r="C1583" t="s">
        <v>65</v>
      </c>
      <c r="D1583" t="s">
        <v>59</v>
      </c>
      <c r="E1583" t="s">
        <v>55</v>
      </c>
      <c r="F1583" t="s">
        <v>12</v>
      </c>
      <c r="G1583">
        <v>2010</v>
      </c>
      <c r="H1583">
        <v>3070.9</v>
      </c>
      <c r="I1583">
        <v>1643.4</v>
      </c>
      <c r="J1583">
        <v>1.8686260192284301</v>
      </c>
    </row>
    <row r="1584" spans="2:10" x14ac:dyDescent="0.2">
      <c r="B1584" t="str">
        <f t="shared" si="24"/>
        <v>apartmentaverage3+_bed_rateEnglish Bay</v>
      </c>
      <c r="C1584" t="s">
        <v>65</v>
      </c>
      <c r="D1584" t="s">
        <v>59</v>
      </c>
      <c r="E1584" t="s">
        <v>55</v>
      </c>
      <c r="F1584" t="s">
        <v>16</v>
      </c>
      <c r="G1584">
        <v>2010</v>
      </c>
      <c r="H1584">
        <v>2681.25</v>
      </c>
      <c r="I1584">
        <v>1643.4</v>
      </c>
      <c r="J1584">
        <v>1.6315261044176701</v>
      </c>
    </row>
    <row r="1585" spans="2:10" x14ac:dyDescent="0.2">
      <c r="B1585" t="str">
        <f t="shared" si="24"/>
        <v>apartmentaverage3+_bed_rateDowntown</v>
      </c>
      <c r="C1585" t="s">
        <v>65</v>
      </c>
      <c r="D1585" t="s">
        <v>59</v>
      </c>
      <c r="E1585" t="s">
        <v>55</v>
      </c>
      <c r="F1585" t="s">
        <v>17</v>
      </c>
      <c r="G1585">
        <v>2010</v>
      </c>
      <c r="H1585">
        <v>2855.8888888888901</v>
      </c>
      <c r="I1585">
        <v>1643.4</v>
      </c>
      <c r="J1585">
        <v>1.73779292253188</v>
      </c>
    </row>
    <row r="1586" spans="2:10" x14ac:dyDescent="0.2">
      <c r="B1586" t="str">
        <f t="shared" si="24"/>
        <v>apartmentaverage3+_bed_rateSouth Granville/Oak</v>
      </c>
      <c r="C1586" t="s">
        <v>65</v>
      </c>
      <c r="D1586" t="s">
        <v>59</v>
      </c>
      <c r="E1586" t="s">
        <v>55</v>
      </c>
      <c r="F1586" t="s">
        <v>19</v>
      </c>
      <c r="G1586">
        <v>2010</v>
      </c>
      <c r="H1586">
        <v>2128.3000000000002</v>
      </c>
      <c r="I1586">
        <v>1643.4</v>
      </c>
      <c r="J1586">
        <v>1.29505902397469</v>
      </c>
    </row>
    <row r="1587" spans="2:10" x14ac:dyDescent="0.2">
      <c r="B1587" t="str">
        <f t="shared" si="24"/>
        <v>apartmentaverage3+_bed_rateKitsilano/Point Grey</v>
      </c>
      <c r="C1587" t="s">
        <v>65</v>
      </c>
      <c r="D1587" t="s">
        <v>59</v>
      </c>
      <c r="E1587" t="s">
        <v>55</v>
      </c>
      <c r="F1587" t="s">
        <v>20</v>
      </c>
      <c r="G1587">
        <v>2010</v>
      </c>
      <c r="H1587">
        <v>2507.75</v>
      </c>
      <c r="I1587">
        <v>1643.4</v>
      </c>
      <c r="J1587">
        <v>1.52595229402458</v>
      </c>
    </row>
    <row r="1588" spans="2:10" x14ac:dyDescent="0.2">
      <c r="B1588" t="str">
        <f t="shared" si="24"/>
        <v>apartmentaverage3+_bed_rateWestside/Kerrisdale</v>
      </c>
      <c r="C1588" t="s">
        <v>65</v>
      </c>
      <c r="D1588" t="s">
        <v>59</v>
      </c>
      <c r="E1588" t="s">
        <v>55</v>
      </c>
      <c r="F1588" t="s">
        <v>21</v>
      </c>
      <c r="G1588">
        <v>2010</v>
      </c>
      <c r="H1588">
        <v>2631.3</v>
      </c>
      <c r="I1588">
        <v>1643.4</v>
      </c>
      <c r="J1588">
        <v>1.6011317999269801</v>
      </c>
    </row>
    <row r="1589" spans="2:10" x14ac:dyDescent="0.2">
      <c r="B1589" t="str">
        <f t="shared" si="24"/>
        <v>apartmentaverage3+_bed_rateMarpole</v>
      </c>
      <c r="C1589" t="s">
        <v>65</v>
      </c>
      <c r="D1589" t="s">
        <v>59</v>
      </c>
      <c r="E1589" t="s">
        <v>55</v>
      </c>
      <c r="F1589" t="s">
        <v>23</v>
      </c>
      <c r="G1589">
        <v>2010</v>
      </c>
      <c r="H1589">
        <v>1311.2</v>
      </c>
      <c r="I1589">
        <v>1643.4</v>
      </c>
      <c r="J1589">
        <v>0.79785809906291805</v>
      </c>
    </row>
    <row r="1590" spans="2:10" x14ac:dyDescent="0.2">
      <c r="B1590" t="str">
        <f t="shared" si="24"/>
        <v>apartmentaverage3+_bed_rateMount Pleasant/Renfrew Heights</v>
      </c>
      <c r="C1590" t="s">
        <v>65</v>
      </c>
      <c r="D1590" t="s">
        <v>59</v>
      </c>
      <c r="E1590" t="s">
        <v>55</v>
      </c>
      <c r="F1590" t="s">
        <v>24</v>
      </c>
      <c r="G1590">
        <v>2010</v>
      </c>
      <c r="H1590">
        <v>1526.125</v>
      </c>
      <c r="I1590">
        <v>1643.4</v>
      </c>
      <c r="J1590">
        <v>0.92863879761470103</v>
      </c>
    </row>
    <row r="1591" spans="2:10" x14ac:dyDescent="0.2">
      <c r="B1591" t="str">
        <f t="shared" si="24"/>
        <v>apartmentaverage3+_bed_rateEast Hastings</v>
      </c>
      <c r="C1591" t="s">
        <v>65</v>
      </c>
      <c r="D1591" t="s">
        <v>59</v>
      </c>
      <c r="E1591" t="s">
        <v>55</v>
      </c>
      <c r="F1591" t="s">
        <v>25</v>
      </c>
      <c r="G1591">
        <v>2010</v>
      </c>
      <c r="H1591">
        <v>1353.9</v>
      </c>
      <c r="I1591">
        <v>1643.4</v>
      </c>
      <c r="J1591">
        <v>0.82384081781672103</v>
      </c>
    </row>
    <row r="1592" spans="2:10" x14ac:dyDescent="0.2">
      <c r="B1592" t="str">
        <f t="shared" si="24"/>
        <v>apartmentaverage3+_bed_rateSoutheast Vancouver</v>
      </c>
      <c r="C1592" t="s">
        <v>65</v>
      </c>
      <c r="D1592" t="s">
        <v>59</v>
      </c>
      <c r="E1592" t="s">
        <v>55</v>
      </c>
      <c r="F1592" t="s">
        <v>26</v>
      </c>
      <c r="G1592">
        <v>2010</v>
      </c>
      <c r="H1592">
        <v>1320.9</v>
      </c>
      <c r="I1592">
        <v>1643.4</v>
      </c>
      <c r="J1592">
        <v>0.80376049653158099</v>
      </c>
    </row>
    <row r="1593" spans="2:10" x14ac:dyDescent="0.2">
      <c r="B1593" t="str">
        <f t="shared" si="24"/>
        <v>apartmentaverage3+_bed_rateUniversity Endowment Lands</v>
      </c>
      <c r="C1593" t="s">
        <v>65</v>
      </c>
      <c r="D1593" t="s">
        <v>59</v>
      </c>
      <c r="E1593" t="s">
        <v>55</v>
      </c>
      <c r="F1593" t="s">
        <v>27</v>
      </c>
      <c r="G1593">
        <v>2010</v>
      </c>
      <c r="H1593">
        <v>2446.3000000000002</v>
      </c>
      <c r="I1593">
        <v>1643.4</v>
      </c>
      <c r="J1593">
        <v>1.48856030181331</v>
      </c>
    </row>
    <row r="1594" spans="2:10" x14ac:dyDescent="0.2">
      <c r="B1594" t="str">
        <f t="shared" si="24"/>
        <v>apartmentaverage3+_bed_rateCentral Park/Metrotown</v>
      </c>
      <c r="C1594" t="s">
        <v>65</v>
      </c>
      <c r="D1594" t="s">
        <v>59</v>
      </c>
      <c r="E1594" t="s">
        <v>55</v>
      </c>
      <c r="F1594" t="s">
        <v>28</v>
      </c>
      <c r="G1594">
        <v>2010</v>
      </c>
      <c r="H1594">
        <v>1649.3</v>
      </c>
      <c r="I1594">
        <v>1643.4</v>
      </c>
      <c r="J1594">
        <v>1.0035901180479501</v>
      </c>
    </row>
    <row r="1595" spans="2:10" x14ac:dyDescent="0.2">
      <c r="B1595" t="str">
        <f t="shared" si="24"/>
        <v>apartmentaverage3+_bed_rateSoutheast Burnaby</v>
      </c>
      <c r="C1595" t="s">
        <v>65</v>
      </c>
      <c r="D1595" t="s">
        <v>59</v>
      </c>
      <c r="E1595" t="s">
        <v>55</v>
      </c>
      <c r="F1595" t="s">
        <v>29</v>
      </c>
      <c r="G1595">
        <v>2010</v>
      </c>
      <c r="H1595">
        <v>1214.7</v>
      </c>
      <c r="I1595">
        <v>1643.4</v>
      </c>
      <c r="J1595">
        <v>0.73913837166849194</v>
      </c>
    </row>
    <row r="1596" spans="2:10" x14ac:dyDescent="0.2">
      <c r="B1596" t="str">
        <f t="shared" si="24"/>
        <v>apartmentaverage3+_bed_rateNorth Burnaby</v>
      </c>
      <c r="C1596" t="s">
        <v>65</v>
      </c>
      <c r="D1596" t="s">
        <v>59</v>
      </c>
      <c r="E1596" t="s">
        <v>55</v>
      </c>
      <c r="F1596" t="s">
        <v>31</v>
      </c>
      <c r="G1596">
        <v>2010</v>
      </c>
      <c r="H1596">
        <v>1550.1</v>
      </c>
      <c r="I1596">
        <v>1643.4</v>
      </c>
      <c r="J1596">
        <v>0.943227455275648</v>
      </c>
    </row>
    <row r="1597" spans="2:10" x14ac:dyDescent="0.2">
      <c r="B1597" t="str">
        <f t="shared" si="24"/>
        <v>apartmentaverage3+_bed_rateNew Westminster</v>
      </c>
      <c r="C1597" t="s">
        <v>65</v>
      </c>
      <c r="D1597" t="s">
        <v>59</v>
      </c>
      <c r="E1597" t="s">
        <v>55</v>
      </c>
      <c r="F1597" t="s">
        <v>32</v>
      </c>
      <c r="G1597">
        <v>2010</v>
      </c>
      <c r="H1597">
        <v>1507.6</v>
      </c>
      <c r="I1597">
        <v>1643.4</v>
      </c>
      <c r="J1597">
        <v>0.91736643543872498</v>
      </c>
    </row>
    <row r="1598" spans="2:10" x14ac:dyDescent="0.2">
      <c r="B1598" t="str">
        <f t="shared" si="24"/>
        <v>apartmentaverage3+_bed_rateNorth Vancouver CY</v>
      </c>
      <c r="C1598" t="s">
        <v>65</v>
      </c>
      <c r="D1598" t="s">
        <v>59</v>
      </c>
      <c r="E1598" t="s">
        <v>55</v>
      </c>
      <c r="F1598" t="s">
        <v>33</v>
      </c>
      <c r="G1598">
        <v>2010</v>
      </c>
      <c r="H1598">
        <v>2188</v>
      </c>
      <c r="I1598">
        <v>1643.4</v>
      </c>
      <c r="J1598">
        <v>1.33138615066326</v>
      </c>
    </row>
    <row r="1599" spans="2:10" x14ac:dyDescent="0.2">
      <c r="B1599" t="str">
        <f t="shared" si="24"/>
        <v>apartmentaverage3+_bed_rateNorth Vancouver DM</v>
      </c>
      <c r="C1599" t="s">
        <v>65</v>
      </c>
      <c r="D1599" t="s">
        <v>59</v>
      </c>
      <c r="E1599" t="s">
        <v>55</v>
      </c>
      <c r="F1599" t="s">
        <v>34</v>
      </c>
      <c r="G1599">
        <v>2010</v>
      </c>
      <c r="H1599">
        <v>1572.9</v>
      </c>
      <c r="I1599">
        <v>1643.4</v>
      </c>
      <c r="J1599">
        <v>0.95710113179992695</v>
      </c>
    </row>
    <row r="1600" spans="2:10" x14ac:dyDescent="0.2">
      <c r="B1600" t="str">
        <f t="shared" si="24"/>
        <v>apartmentaverage3+_bed_rateWest Vancouver</v>
      </c>
      <c r="C1600" t="s">
        <v>65</v>
      </c>
      <c r="D1600" t="s">
        <v>59</v>
      </c>
      <c r="E1600" t="s">
        <v>55</v>
      </c>
      <c r="F1600" t="s">
        <v>35</v>
      </c>
      <c r="G1600">
        <v>2010</v>
      </c>
      <c r="H1600">
        <v>3290.4</v>
      </c>
      <c r="I1600">
        <v>1643.4</v>
      </c>
      <c r="J1600">
        <v>2.00219058050383</v>
      </c>
    </row>
    <row r="1601" spans="2:10" x14ac:dyDescent="0.2">
      <c r="B1601" t="str">
        <f t="shared" si="24"/>
        <v>apartmentaverage3+_bed_rateRichmond</v>
      </c>
      <c r="C1601" t="s">
        <v>65</v>
      </c>
      <c r="D1601" t="s">
        <v>59</v>
      </c>
      <c r="E1601" t="s">
        <v>55</v>
      </c>
      <c r="F1601" t="s">
        <v>36</v>
      </c>
      <c r="G1601">
        <v>2010</v>
      </c>
      <c r="H1601">
        <v>1517.9</v>
      </c>
      <c r="I1601">
        <v>1643.4</v>
      </c>
      <c r="J1601">
        <v>0.92363392965802604</v>
      </c>
    </row>
    <row r="1602" spans="2:10" x14ac:dyDescent="0.2">
      <c r="B1602" t="str">
        <f t="shared" si="24"/>
        <v>apartmentaverage3+_bed_rateDelta</v>
      </c>
      <c r="C1602" t="s">
        <v>65</v>
      </c>
      <c r="D1602" t="s">
        <v>59</v>
      </c>
      <c r="E1602" t="s">
        <v>55</v>
      </c>
      <c r="F1602" t="s">
        <v>37</v>
      </c>
      <c r="G1602">
        <v>2010</v>
      </c>
      <c r="H1602">
        <v>1121.7142857142901</v>
      </c>
      <c r="I1602">
        <v>1643.4</v>
      </c>
      <c r="J1602">
        <v>0.682557068099237</v>
      </c>
    </row>
    <row r="1603" spans="2:10" x14ac:dyDescent="0.2">
      <c r="B1603" t="str">
        <f t="shared" si="24"/>
        <v>apartmentaverage3+_bed_rateSurrey</v>
      </c>
      <c r="C1603" t="s">
        <v>65</v>
      </c>
      <c r="D1603" t="s">
        <v>59</v>
      </c>
      <c r="E1603" t="s">
        <v>55</v>
      </c>
      <c r="F1603" t="s">
        <v>38</v>
      </c>
      <c r="G1603">
        <v>2010</v>
      </c>
      <c r="H1603">
        <v>1129.9000000000001</v>
      </c>
      <c r="I1603">
        <v>1643.4</v>
      </c>
      <c r="J1603">
        <v>0.68753803091152499</v>
      </c>
    </row>
    <row r="1604" spans="2:10" x14ac:dyDescent="0.2">
      <c r="B1604" t="str">
        <f t="shared" si="24"/>
        <v>apartmentaverage3+_bed_rateWhite Rock</v>
      </c>
      <c r="C1604" t="s">
        <v>65</v>
      </c>
      <c r="D1604" t="s">
        <v>59</v>
      </c>
      <c r="E1604" t="s">
        <v>55</v>
      </c>
      <c r="F1604" t="s">
        <v>39</v>
      </c>
      <c r="G1604">
        <v>2010</v>
      </c>
      <c r="H1604">
        <v>1438.4</v>
      </c>
      <c r="I1604">
        <v>1643.4</v>
      </c>
      <c r="J1604">
        <v>0.87525861019836904</v>
      </c>
    </row>
    <row r="1605" spans="2:10" x14ac:dyDescent="0.2">
      <c r="B1605" t="str">
        <f t="shared" ref="B1605:B1668" si="25">C1605&amp;D1605&amp;E1605&amp;F1605</f>
        <v>apartmentaverage3+_bed_rateLangley City and Langley DM</v>
      </c>
      <c r="C1605" t="s">
        <v>65</v>
      </c>
      <c r="D1605" t="s">
        <v>59</v>
      </c>
      <c r="E1605" t="s">
        <v>55</v>
      </c>
      <c r="F1605" t="s">
        <v>40</v>
      </c>
      <c r="G1605">
        <v>2010</v>
      </c>
      <c r="H1605">
        <v>1324.9</v>
      </c>
      <c r="I1605">
        <v>1643.4</v>
      </c>
      <c r="J1605">
        <v>0.80619447486917395</v>
      </c>
    </row>
    <row r="1606" spans="2:10" x14ac:dyDescent="0.2">
      <c r="B1606" t="str">
        <f t="shared" si="25"/>
        <v>apartmentaverage3+_bed_rateTri-Cities</v>
      </c>
      <c r="C1606" t="s">
        <v>65</v>
      </c>
      <c r="D1606" t="s">
        <v>59</v>
      </c>
      <c r="E1606" t="s">
        <v>55</v>
      </c>
      <c r="F1606" t="s">
        <v>41</v>
      </c>
      <c r="G1606">
        <v>2010</v>
      </c>
      <c r="H1606">
        <v>1247.5</v>
      </c>
      <c r="I1606">
        <v>1643.4</v>
      </c>
      <c r="J1606">
        <v>0.75909699403675301</v>
      </c>
    </row>
    <row r="1607" spans="2:10" x14ac:dyDescent="0.2">
      <c r="B1607" t="str">
        <f t="shared" si="25"/>
        <v>apartmentaverage3+_bed_rateMaple Ridge/Pitt Meadows</v>
      </c>
      <c r="C1607" t="s">
        <v>65</v>
      </c>
      <c r="D1607" t="s">
        <v>59</v>
      </c>
      <c r="E1607" t="s">
        <v>55</v>
      </c>
      <c r="F1607" t="s">
        <v>42</v>
      </c>
      <c r="G1607">
        <v>2010</v>
      </c>
      <c r="H1607">
        <v>1189.7</v>
      </c>
      <c r="I1607">
        <v>1643.4</v>
      </c>
      <c r="J1607">
        <v>0.72392600705853705</v>
      </c>
    </row>
    <row r="1608" spans="2:10" x14ac:dyDescent="0.2">
      <c r="B1608" t="str">
        <f t="shared" si="25"/>
        <v>apartmentaverage3+_bed_rateVancouver</v>
      </c>
      <c r="C1608" t="s">
        <v>65</v>
      </c>
      <c r="D1608" t="s">
        <v>59</v>
      </c>
      <c r="E1608" t="s">
        <v>55</v>
      </c>
      <c r="F1608" t="s">
        <v>43</v>
      </c>
      <c r="G1608">
        <v>2010</v>
      </c>
      <c r="H1608">
        <v>1643.4</v>
      </c>
      <c r="I1608">
        <v>1643.4</v>
      </c>
      <c r="J1608">
        <v>1</v>
      </c>
    </row>
    <row r="1609" spans="2:10" x14ac:dyDescent="0.2">
      <c r="B1609" t="str">
        <f t="shared" si="25"/>
        <v>apartmentaverage3+_bed_rateNorth Vancouver City</v>
      </c>
      <c r="C1609" t="s">
        <v>65</v>
      </c>
      <c r="D1609" t="s">
        <v>59</v>
      </c>
      <c r="E1609" t="s">
        <v>55</v>
      </c>
      <c r="F1609" t="s">
        <v>60</v>
      </c>
      <c r="G1609">
        <v>2010</v>
      </c>
      <c r="H1609">
        <v>1489</v>
      </c>
      <c r="I1609">
        <v>1643.4</v>
      </c>
      <c r="J1609">
        <v>0.90604843616891795</v>
      </c>
    </row>
    <row r="1610" spans="2:10" x14ac:dyDescent="0.2">
      <c r="B1610" t="str">
        <f t="shared" si="25"/>
        <v>apartmentmedianbachelor_rateWest End/Stanley Park</v>
      </c>
      <c r="C1610" t="s">
        <v>65</v>
      </c>
      <c r="D1610" t="s">
        <v>61</v>
      </c>
      <c r="E1610" t="s">
        <v>49</v>
      </c>
      <c r="F1610" t="s">
        <v>12</v>
      </c>
      <c r="G1610">
        <v>2010</v>
      </c>
      <c r="H1610">
        <v>1003.5</v>
      </c>
      <c r="I1610">
        <v>944</v>
      </c>
      <c r="J1610">
        <v>1.0630296610169501</v>
      </c>
    </row>
    <row r="1611" spans="2:10" x14ac:dyDescent="0.2">
      <c r="B1611" t="str">
        <f t="shared" si="25"/>
        <v>apartmentmedianbachelor_rateEnglish Bay</v>
      </c>
      <c r="C1611" t="s">
        <v>65</v>
      </c>
      <c r="D1611" t="s">
        <v>61</v>
      </c>
      <c r="E1611" t="s">
        <v>49</v>
      </c>
      <c r="F1611" t="s">
        <v>16</v>
      </c>
      <c r="G1611">
        <v>2010</v>
      </c>
      <c r="H1611">
        <v>1027.9000000000001</v>
      </c>
      <c r="I1611">
        <v>944</v>
      </c>
      <c r="J1611">
        <v>1.08887711864407</v>
      </c>
    </row>
    <row r="1612" spans="2:10" x14ac:dyDescent="0.2">
      <c r="B1612" t="str">
        <f t="shared" si="25"/>
        <v>apartmentmedianbachelor_rateDowntown</v>
      </c>
      <c r="C1612" t="s">
        <v>65</v>
      </c>
      <c r="D1612" t="s">
        <v>61</v>
      </c>
      <c r="E1612" t="s">
        <v>49</v>
      </c>
      <c r="F1612" t="s">
        <v>17</v>
      </c>
      <c r="G1612">
        <v>2010</v>
      </c>
      <c r="H1612">
        <v>1061.9000000000001</v>
      </c>
      <c r="I1612">
        <v>944</v>
      </c>
      <c r="J1612">
        <v>1.1248940677966099</v>
      </c>
    </row>
    <row r="1613" spans="2:10" x14ac:dyDescent="0.2">
      <c r="B1613" t="str">
        <f t="shared" si="25"/>
        <v>apartmentmedianbachelor_rateSouth Granville/Oak</v>
      </c>
      <c r="C1613" t="s">
        <v>65</v>
      </c>
      <c r="D1613" t="s">
        <v>61</v>
      </c>
      <c r="E1613" t="s">
        <v>49</v>
      </c>
      <c r="F1613" t="s">
        <v>19</v>
      </c>
      <c r="G1613">
        <v>2010</v>
      </c>
      <c r="H1613">
        <v>962.6</v>
      </c>
      <c r="I1613">
        <v>944</v>
      </c>
      <c r="J1613">
        <v>1.0197033898305099</v>
      </c>
    </row>
    <row r="1614" spans="2:10" x14ac:dyDescent="0.2">
      <c r="B1614" t="str">
        <f t="shared" si="25"/>
        <v>apartmentmedianbachelor_rateKitsilano/Point Grey</v>
      </c>
      <c r="C1614" t="s">
        <v>65</v>
      </c>
      <c r="D1614" t="s">
        <v>61</v>
      </c>
      <c r="E1614" t="s">
        <v>49</v>
      </c>
      <c r="F1614" t="s">
        <v>20</v>
      </c>
      <c r="G1614">
        <v>2010</v>
      </c>
      <c r="H1614">
        <v>983.3</v>
      </c>
      <c r="I1614">
        <v>944</v>
      </c>
      <c r="J1614">
        <v>1.0416313559321999</v>
      </c>
    </row>
    <row r="1615" spans="2:10" x14ac:dyDescent="0.2">
      <c r="B1615" t="str">
        <f t="shared" si="25"/>
        <v>apartmentmedianbachelor_rateWestside/Kerrisdale</v>
      </c>
      <c r="C1615" t="s">
        <v>65</v>
      </c>
      <c r="D1615" t="s">
        <v>61</v>
      </c>
      <c r="E1615" t="s">
        <v>49</v>
      </c>
      <c r="F1615" t="s">
        <v>21</v>
      </c>
      <c r="G1615">
        <v>2010</v>
      </c>
      <c r="H1615">
        <v>921.8</v>
      </c>
      <c r="I1615">
        <v>944</v>
      </c>
      <c r="J1615">
        <v>0.97648305084745701</v>
      </c>
    </row>
    <row r="1616" spans="2:10" x14ac:dyDescent="0.2">
      <c r="B1616" t="str">
        <f t="shared" si="25"/>
        <v>apartmentmedianbachelor_rateMarpole</v>
      </c>
      <c r="C1616" t="s">
        <v>65</v>
      </c>
      <c r="D1616" t="s">
        <v>61</v>
      </c>
      <c r="E1616" t="s">
        <v>49</v>
      </c>
      <c r="F1616" t="s">
        <v>23</v>
      </c>
      <c r="G1616">
        <v>2010</v>
      </c>
      <c r="H1616">
        <v>779.8</v>
      </c>
      <c r="I1616">
        <v>944</v>
      </c>
      <c r="J1616">
        <v>0.82605932203389798</v>
      </c>
    </row>
    <row r="1617" spans="2:10" x14ac:dyDescent="0.2">
      <c r="B1617" t="str">
        <f t="shared" si="25"/>
        <v>apartmentmedianbachelor_rateMount Pleasant/Renfrew Heights</v>
      </c>
      <c r="C1617" t="s">
        <v>65</v>
      </c>
      <c r="D1617" t="s">
        <v>61</v>
      </c>
      <c r="E1617" t="s">
        <v>49</v>
      </c>
      <c r="F1617" t="s">
        <v>24</v>
      </c>
      <c r="G1617">
        <v>2010</v>
      </c>
      <c r="H1617">
        <v>916.5</v>
      </c>
      <c r="I1617">
        <v>944</v>
      </c>
      <c r="J1617">
        <v>0.97086864406779705</v>
      </c>
    </row>
    <row r="1618" spans="2:10" x14ac:dyDescent="0.2">
      <c r="B1618" t="str">
        <f t="shared" si="25"/>
        <v>apartmentmedianbachelor_rateEast Hastings</v>
      </c>
      <c r="C1618" t="s">
        <v>65</v>
      </c>
      <c r="D1618" t="s">
        <v>61</v>
      </c>
      <c r="E1618" t="s">
        <v>49</v>
      </c>
      <c r="F1618" t="s">
        <v>25</v>
      </c>
      <c r="G1618">
        <v>2010</v>
      </c>
      <c r="H1618">
        <v>885.1</v>
      </c>
      <c r="I1618">
        <v>944</v>
      </c>
      <c r="J1618">
        <v>0.93760593220338995</v>
      </c>
    </row>
    <row r="1619" spans="2:10" x14ac:dyDescent="0.2">
      <c r="B1619" t="str">
        <f t="shared" si="25"/>
        <v>apartmentmedianbachelor_rateSoutheast Vancouver</v>
      </c>
      <c r="C1619" t="s">
        <v>65</v>
      </c>
      <c r="D1619" t="s">
        <v>61</v>
      </c>
      <c r="E1619" t="s">
        <v>49</v>
      </c>
      <c r="F1619" t="s">
        <v>26</v>
      </c>
      <c r="G1619">
        <v>2010</v>
      </c>
      <c r="H1619">
        <v>913</v>
      </c>
      <c r="I1619">
        <v>944</v>
      </c>
      <c r="J1619">
        <v>0.96716101694915302</v>
      </c>
    </row>
    <row r="1620" spans="2:10" x14ac:dyDescent="0.2">
      <c r="B1620" t="str">
        <f t="shared" si="25"/>
        <v>apartmentmedianbachelor_rateUniversity Endowment Lands</v>
      </c>
      <c r="C1620" t="s">
        <v>65</v>
      </c>
      <c r="D1620" t="s">
        <v>61</v>
      </c>
      <c r="E1620" t="s">
        <v>49</v>
      </c>
      <c r="F1620" t="s">
        <v>27</v>
      </c>
      <c r="G1620">
        <v>2010</v>
      </c>
      <c r="H1620">
        <v>1232.5</v>
      </c>
      <c r="I1620">
        <v>944</v>
      </c>
      <c r="J1620">
        <v>1.30561440677966</v>
      </c>
    </row>
    <row r="1621" spans="2:10" x14ac:dyDescent="0.2">
      <c r="B1621" t="str">
        <f t="shared" si="25"/>
        <v>apartmentmedianbachelor_rateCentral Park/Metrotown</v>
      </c>
      <c r="C1621" t="s">
        <v>65</v>
      </c>
      <c r="D1621" t="s">
        <v>61</v>
      </c>
      <c r="E1621" t="s">
        <v>49</v>
      </c>
      <c r="F1621" t="s">
        <v>28</v>
      </c>
      <c r="G1621">
        <v>2010</v>
      </c>
      <c r="H1621">
        <v>833.5</v>
      </c>
      <c r="I1621">
        <v>944</v>
      </c>
      <c r="J1621">
        <v>0.88294491525423702</v>
      </c>
    </row>
    <row r="1622" spans="2:10" x14ac:dyDescent="0.2">
      <c r="B1622" t="str">
        <f t="shared" si="25"/>
        <v>apartmentmedianbachelor_rateSoutheast Burnaby</v>
      </c>
      <c r="C1622" t="s">
        <v>65</v>
      </c>
      <c r="D1622" t="s">
        <v>61</v>
      </c>
      <c r="E1622" t="s">
        <v>49</v>
      </c>
      <c r="F1622" t="s">
        <v>29</v>
      </c>
      <c r="G1622">
        <v>2010</v>
      </c>
      <c r="H1622">
        <v>736.8</v>
      </c>
      <c r="I1622">
        <v>944</v>
      </c>
      <c r="J1622">
        <v>0.78050847457627104</v>
      </c>
    </row>
    <row r="1623" spans="2:10" x14ac:dyDescent="0.2">
      <c r="B1623" t="str">
        <f t="shared" si="25"/>
        <v>apartmentmedianbachelor_rateNorth Burnaby</v>
      </c>
      <c r="C1623" t="s">
        <v>65</v>
      </c>
      <c r="D1623" t="s">
        <v>61</v>
      </c>
      <c r="E1623" t="s">
        <v>49</v>
      </c>
      <c r="F1623" t="s">
        <v>31</v>
      </c>
      <c r="G1623">
        <v>2010</v>
      </c>
      <c r="H1623">
        <v>752.5</v>
      </c>
      <c r="I1623">
        <v>944</v>
      </c>
      <c r="J1623">
        <v>0.79713983050847503</v>
      </c>
    </row>
    <row r="1624" spans="2:10" x14ac:dyDescent="0.2">
      <c r="B1624" t="str">
        <f t="shared" si="25"/>
        <v>apartmentmedianbachelor_rateNew Westminster</v>
      </c>
      <c r="C1624" t="s">
        <v>65</v>
      </c>
      <c r="D1624" t="s">
        <v>61</v>
      </c>
      <c r="E1624" t="s">
        <v>49</v>
      </c>
      <c r="F1624" t="s">
        <v>32</v>
      </c>
      <c r="G1624">
        <v>2010</v>
      </c>
      <c r="H1624">
        <v>749.9</v>
      </c>
      <c r="I1624">
        <v>944</v>
      </c>
      <c r="J1624">
        <v>0.79438559322033897</v>
      </c>
    </row>
    <row r="1625" spans="2:10" x14ac:dyDescent="0.2">
      <c r="B1625" t="str">
        <f t="shared" si="25"/>
        <v>apartmentmedianbachelor_rateNorth Vancouver CY</v>
      </c>
      <c r="C1625" t="s">
        <v>65</v>
      </c>
      <c r="D1625" t="s">
        <v>61</v>
      </c>
      <c r="E1625" t="s">
        <v>49</v>
      </c>
      <c r="F1625" t="s">
        <v>33</v>
      </c>
      <c r="G1625">
        <v>2010</v>
      </c>
      <c r="H1625">
        <v>1036.5</v>
      </c>
      <c r="I1625">
        <v>944</v>
      </c>
      <c r="J1625">
        <v>1.0979872881355901</v>
      </c>
    </row>
    <row r="1626" spans="2:10" x14ac:dyDescent="0.2">
      <c r="B1626" t="str">
        <f t="shared" si="25"/>
        <v>apartmentmedianbachelor_rateNorth Vancouver DM</v>
      </c>
      <c r="C1626" t="s">
        <v>65</v>
      </c>
      <c r="D1626" t="s">
        <v>61</v>
      </c>
      <c r="E1626" t="s">
        <v>49</v>
      </c>
      <c r="F1626" t="s">
        <v>34</v>
      </c>
      <c r="G1626">
        <v>2010</v>
      </c>
      <c r="H1626">
        <v>981.1</v>
      </c>
      <c r="I1626">
        <v>944</v>
      </c>
      <c r="J1626">
        <v>1.03930084745763</v>
      </c>
    </row>
    <row r="1627" spans="2:10" x14ac:dyDescent="0.2">
      <c r="B1627" t="str">
        <f t="shared" si="25"/>
        <v>apartmentmedianbachelor_rateWest Vancouver</v>
      </c>
      <c r="C1627" t="s">
        <v>65</v>
      </c>
      <c r="D1627" t="s">
        <v>61</v>
      </c>
      <c r="E1627" t="s">
        <v>49</v>
      </c>
      <c r="F1627" t="s">
        <v>35</v>
      </c>
      <c r="G1627">
        <v>2010</v>
      </c>
      <c r="H1627">
        <v>1093.8</v>
      </c>
      <c r="I1627">
        <v>944</v>
      </c>
      <c r="J1627">
        <v>1.15868644067797</v>
      </c>
    </row>
    <row r="1628" spans="2:10" x14ac:dyDescent="0.2">
      <c r="B1628" t="str">
        <f t="shared" si="25"/>
        <v>apartmentmedianbachelor_rateRichmond</v>
      </c>
      <c r="C1628" t="s">
        <v>65</v>
      </c>
      <c r="D1628" t="s">
        <v>61</v>
      </c>
      <c r="E1628" t="s">
        <v>49</v>
      </c>
      <c r="F1628" t="s">
        <v>36</v>
      </c>
      <c r="G1628">
        <v>2010</v>
      </c>
      <c r="H1628">
        <v>877.2</v>
      </c>
      <c r="I1628">
        <v>944</v>
      </c>
      <c r="J1628">
        <v>0.92923728813559303</v>
      </c>
    </row>
    <row r="1629" spans="2:10" x14ac:dyDescent="0.2">
      <c r="B1629" t="str">
        <f t="shared" si="25"/>
        <v>apartmentmedianbachelor_rateDelta</v>
      </c>
      <c r="C1629" t="s">
        <v>65</v>
      </c>
      <c r="D1629" t="s">
        <v>61</v>
      </c>
      <c r="E1629" t="s">
        <v>49</v>
      </c>
      <c r="F1629" t="s">
        <v>37</v>
      </c>
      <c r="G1629">
        <v>2010</v>
      </c>
      <c r="H1629">
        <v>675</v>
      </c>
      <c r="I1629">
        <v>944</v>
      </c>
      <c r="J1629">
        <v>0.71504237288135597</v>
      </c>
    </row>
    <row r="1630" spans="2:10" x14ac:dyDescent="0.2">
      <c r="B1630" t="str">
        <f t="shared" si="25"/>
        <v>apartmentmedianbachelor_rateSurrey</v>
      </c>
      <c r="C1630" t="s">
        <v>65</v>
      </c>
      <c r="D1630" t="s">
        <v>61</v>
      </c>
      <c r="E1630" t="s">
        <v>49</v>
      </c>
      <c r="F1630" t="s">
        <v>38</v>
      </c>
      <c r="G1630">
        <v>2010</v>
      </c>
      <c r="H1630">
        <v>728.3</v>
      </c>
      <c r="I1630">
        <v>944</v>
      </c>
      <c r="J1630">
        <v>0.771504237288136</v>
      </c>
    </row>
    <row r="1631" spans="2:10" x14ac:dyDescent="0.2">
      <c r="B1631" t="str">
        <f t="shared" si="25"/>
        <v>apartmentmedianbachelor_rateWhite Rock</v>
      </c>
      <c r="C1631" t="s">
        <v>65</v>
      </c>
      <c r="D1631" t="s">
        <v>61</v>
      </c>
      <c r="E1631" t="s">
        <v>49</v>
      </c>
      <c r="F1631" t="s">
        <v>39</v>
      </c>
      <c r="G1631">
        <v>2010</v>
      </c>
      <c r="H1631">
        <v>767.9</v>
      </c>
      <c r="I1631">
        <v>944</v>
      </c>
      <c r="J1631">
        <v>0.81345338983050797</v>
      </c>
    </row>
    <row r="1632" spans="2:10" x14ac:dyDescent="0.2">
      <c r="B1632" t="str">
        <f t="shared" si="25"/>
        <v>apartmentmedianbachelor_rateLangley City and Langley DM</v>
      </c>
      <c r="C1632" t="s">
        <v>65</v>
      </c>
      <c r="D1632" t="s">
        <v>61</v>
      </c>
      <c r="E1632" t="s">
        <v>49</v>
      </c>
      <c r="F1632" t="s">
        <v>40</v>
      </c>
      <c r="G1632">
        <v>2010</v>
      </c>
      <c r="H1632">
        <v>699</v>
      </c>
      <c r="I1632">
        <v>944</v>
      </c>
      <c r="J1632">
        <v>0.740466101694915</v>
      </c>
    </row>
    <row r="1633" spans="2:10" x14ac:dyDescent="0.2">
      <c r="B1633" t="str">
        <f t="shared" si="25"/>
        <v>apartmentmedianbachelor_rateTri-Cities</v>
      </c>
      <c r="C1633" t="s">
        <v>65</v>
      </c>
      <c r="D1633" t="s">
        <v>61</v>
      </c>
      <c r="E1633" t="s">
        <v>49</v>
      </c>
      <c r="F1633" t="s">
        <v>41</v>
      </c>
      <c r="G1633">
        <v>2010</v>
      </c>
      <c r="H1633">
        <v>738</v>
      </c>
      <c r="I1633">
        <v>944</v>
      </c>
      <c r="J1633">
        <v>0.78177966101694896</v>
      </c>
    </row>
    <row r="1634" spans="2:10" x14ac:dyDescent="0.2">
      <c r="B1634" t="str">
        <f t="shared" si="25"/>
        <v>apartmentmedianbachelor_rateMaple Ridge/Pitt Meadows</v>
      </c>
      <c r="C1634" t="s">
        <v>65</v>
      </c>
      <c r="D1634" t="s">
        <v>61</v>
      </c>
      <c r="E1634" t="s">
        <v>49</v>
      </c>
      <c r="F1634" t="s">
        <v>42</v>
      </c>
      <c r="G1634">
        <v>2010</v>
      </c>
      <c r="H1634">
        <v>632.66666666666697</v>
      </c>
      <c r="I1634">
        <v>944</v>
      </c>
      <c r="J1634">
        <v>0.67019774011299404</v>
      </c>
    </row>
    <row r="1635" spans="2:10" x14ac:dyDescent="0.2">
      <c r="B1635" t="str">
        <f t="shared" si="25"/>
        <v>apartmentmedianbachelor_rateVancouver</v>
      </c>
      <c r="C1635" t="s">
        <v>65</v>
      </c>
      <c r="D1635" t="s">
        <v>61</v>
      </c>
      <c r="E1635" t="s">
        <v>49</v>
      </c>
      <c r="F1635" t="s">
        <v>43</v>
      </c>
      <c r="G1635">
        <v>2010</v>
      </c>
      <c r="H1635">
        <v>944</v>
      </c>
      <c r="I1635">
        <v>944</v>
      </c>
      <c r="J1635">
        <v>1</v>
      </c>
    </row>
    <row r="1636" spans="2:10" x14ac:dyDescent="0.2">
      <c r="B1636" t="str">
        <f t="shared" si="25"/>
        <v>apartmentmedianbachelor_rateNorth Vancouver City</v>
      </c>
      <c r="C1636" t="s">
        <v>65</v>
      </c>
      <c r="D1636" t="s">
        <v>61</v>
      </c>
      <c r="E1636" t="s">
        <v>49</v>
      </c>
      <c r="F1636" t="s">
        <v>60</v>
      </c>
      <c r="G1636">
        <v>2010</v>
      </c>
      <c r="H1636">
        <v>849.66666666666697</v>
      </c>
      <c r="I1636">
        <v>944</v>
      </c>
      <c r="J1636">
        <v>0.90007062146892702</v>
      </c>
    </row>
    <row r="1637" spans="2:10" x14ac:dyDescent="0.2">
      <c r="B1637" t="str">
        <f t="shared" si="25"/>
        <v>apartmentmedian1_bed_rateEnglish Bay</v>
      </c>
      <c r="C1637" t="s">
        <v>65</v>
      </c>
      <c r="D1637" t="s">
        <v>61</v>
      </c>
      <c r="E1637" t="s">
        <v>51</v>
      </c>
      <c r="F1637" t="s">
        <v>16</v>
      </c>
      <c r="G1637">
        <v>2010</v>
      </c>
      <c r="H1637">
        <v>1314.6</v>
      </c>
      <c r="I1637">
        <v>1054.5999999999999</v>
      </c>
      <c r="J1637">
        <v>1.2465389721221301</v>
      </c>
    </row>
    <row r="1638" spans="2:10" x14ac:dyDescent="0.2">
      <c r="B1638" t="str">
        <f t="shared" si="25"/>
        <v>apartmentmedian1_bed_rateDowntown</v>
      </c>
      <c r="C1638" t="s">
        <v>65</v>
      </c>
      <c r="D1638" t="s">
        <v>61</v>
      </c>
      <c r="E1638" t="s">
        <v>51</v>
      </c>
      <c r="F1638" t="s">
        <v>17</v>
      </c>
      <c r="G1638">
        <v>2010</v>
      </c>
      <c r="H1638">
        <v>1338.9</v>
      </c>
      <c r="I1638">
        <v>1054.5999999999999</v>
      </c>
      <c r="J1638">
        <v>1.2695808837473901</v>
      </c>
    </row>
    <row r="1639" spans="2:10" x14ac:dyDescent="0.2">
      <c r="B1639" t="str">
        <f t="shared" si="25"/>
        <v>apartmentmedian1_bed_rateSouth Granville/Oak</v>
      </c>
      <c r="C1639" t="s">
        <v>65</v>
      </c>
      <c r="D1639" t="s">
        <v>61</v>
      </c>
      <c r="E1639" t="s">
        <v>51</v>
      </c>
      <c r="F1639" t="s">
        <v>19</v>
      </c>
      <c r="G1639">
        <v>2010</v>
      </c>
      <c r="H1639">
        <v>1187.8</v>
      </c>
      <c r="I1639">
        <v>1054.5999999999999</v>
      </c>
      <c r="J1639">
        <v>1.1263038118718001</v>
      </c>
    </row>
    <row r="1640" spans="2:10" x14ac:dyDescent="0.2">
      <c r="B1640" t="str">
        <f t="shared" si="25"/>
        <v>apartmentmedian1_bed_rateKitsilano/Point Grey</v>
      </c>
      <c r="C1640" t="s">
        <v>65</v>
      </c>
      <c r="D1640" t="s">
        <v>61</v>
      </c>
      <c r="E1640" t="s">
        <v>51</v>
      </c>
      <c r="F1640" t="s">
        <v>20</v>
      </c>
      <c r="G1640">
        <v>2010</v>
      </c>
      <c r="H1640">
        <v>1234.8</v>
      </c>
      <c r="I1640">
        <v>1054.5999999999999</v>
      </c>
      <c r="J1640">
        <v>1.1708704722169501</v>
      </c>
    </row>
    <row r="1641" spans="2:10" x14ac:dyDescent="0.2">
      <c r="B1641" t="str">
        <f t="shared" si="25"/>
        <v>apartmentmedian1_bed_rateWestside/Kerrisdale</v>
      </c>
      <c r="C1641" t="s">
        <v>65</v>
      </c>
      <c r="D1641" t="s">
        <v>61</v>
      </c>
      <c r="E1641" t="s">
        <v>51</v>
      </c>
      <c r="F1641" t="s">
        <v>21</v>
      </c>
      <c r="G1641">
        <v>2010</v>
      </c>
      <c r="H1641">
        <v>1185.5</v>
      </c>
      <c r="I1641">
        <v>1054.5999999999999</v>
      </c>
      <c r="J1641">
        <v>1.12412289019533</v>
      </c>
    </row>
    <row r="1642" spans="2:10" x14ac:dyDescent="0.2">
      <c r="B1642" t="str">
        <f t="shared" si="25"/>
        <v>apartmentmedian1_bed_rateMarpole</v>
      </c>
      <c r="C1642" t="s">
        <v>65</v>
      </c>
      <c r="D1642" t="s">
        <v>61</v>
      </c>
      <c r="E1642" t="s">
        <v>51</v>
      </c>
      <c r="F1642" t="s">
        <v>23</v>
      </c>
      <c r="G1642">
        <v>2010</v>
      </c>
      <c r="H1642">
        <v>904.8</v>
      </c>
      <c r="I1642">
        <v>1054.5999999999999</v>
      </c>
      <c r="J1642">
        <v>0.85795562298501804</v>
      </c>
    </row>
    <row r="1643" spans="2:10" x14ac:dyDescent="0.2">
      <c r="B1643" t="str">
        <f t="shared" si="25"/>
        <v>apartmentmedian1_bed_rateMount Pleasant/Renfrew Heights</v>
      </c>
      <c r="C1643" t="s">
        <v>65</v>
      </c>
      <c r="D1643" t="s">
        <v>61</v>
      </c>
      <c r="E1643" t="s">
        <v>51</v>
      </c>
      <c r="F1643" t="s">
        <v>24</v>
      </c>
      <c r="G1643">
        <v>2010</v>
      </c>
      <c r="H1643">
        <v>1010.1</v>
      </c>
      <c r="I1643">
        <v>1054.5999999999999</v>
      </c>
      <c r="J1643">
        <v>0.95780390669448101</v>
      </c>
    </row>
    <row r="1644" spans="2:10" x14ac:dyDescent="0.2">
      <c r="B1644" t="str">
        <f t="shared" si="25"/>
        <v>apartmentmedian1_bed_rateEast Hastings</v>
      </c>
      <c r="C1644" t="s">
        <v>65</v>
      </c>
      <c r="D1644" t="s">
        <v>61</v>
      </c>
      <c r="E1644" t="s">
        <v>51</v>
      </c>
      <c r="F1644" t="s">
        <v>25</v>
      </c>
      <c r="G1644">
        <v>2010</v>
      </c>
      <c r="H1644">
        <v>955.2</v>
      </c>
      <c r="I1644">
        <v>1054.5999999999999</v>
      </c>
      <c r="J1644">
        <v>0.90574625450407698</v>
      </c>
    </row>
    <row r="1645" spans="2:10" x14ac:dyDescent="0.2">
      <c r="B1645" t="str">
        <f t="shared" si="25"/>
        <v>apartmentmedian1_bed_rateSoutheast Vancouver</v>
      </c>
      <c r="C1645" t="s">
        <v>65</v>
      </c>
      <c r="D1645" t="s">
        <v>61</v>
      </c>
      <c r="E1645" t="s">
        <v>51</v>
      </c>
      <c r="F1645" t="s">
        <v>26</v>
      </c>
      <c r="G1645">
        <v>2010</v>
      </c>
      <c r="H1645">
        <v>1039.3</v>
      </c>
      <c r="I1645">
        <v>1054.5999999999999</v>
      </c>
      <c r="J1645">
        <v>0.98549212971742794</v>
      </c>
    </row>
    <row r="1646" spans="2:10" x14ac:dyDescent="0.2">
      <c r="B1646" t="str">
        <f t="shared" si="25"/>
        <v>apartmentmedian1_bed_rateUniversity Endowment Lands</v>
      </c>
      <c r="C1646" t="s">
        <v>65</v>
      </c>
      <c r="D1646" t="s">
        <v>61</v>
      </c>
      <c r="E1646" t="s">
        <v>51</v>
      </c>
      <c r="F1646" t="s">
        <v>27</v>
      </c>
      <c r="G1646">
        <v>2010</v>
      </c>
      <c r="H1646">
        <v>1491.2</v>
      </c>
      <c r="I1646">
        <v>1054.5999999999999</v>
      </c>
      <c r="J1646">
        <v>1.4139958278020099</v>
      </c>
    </row>
    <row r="1647" spans="2:10" x14ac:dyDescent="0.2">
      <c r="B1647" t="str">
        <f t="shared" si="25"/>
        <v>apartmentmedian1_bed_rateCentral Park/Metrotown</v>
      </c>
      <c r="C1647" t="s">
        <v>65</v>
      </c>
      <c r="D1647" t="s">
        <v>61</v>
      </c>
      <c r="E1647" t="s">
        <v>51</v>
      </c>
      <c r="F1647" t="s">
        <v>28</v>
      </c>
      <c r="G1647">
        <v>2010</v>
      </c>
      <c r="H1647">
        <v>947.9</v>
      </c>
      <c r="I1647">
        <v>1054.5999999999999</v>
      </c>
      <c r="J1647">
        <v>0.89882419874834096</v>
      </c>
    </row>
    <row r="1648" spans="2:10" x14ac:dyDescent="0.2">
      <c r="B1648" t="str">
        <f t="shared" si="25"/>
        <v>apartmentmedian1_bed_rateSoutheast Burnaby</v>
      </c>
      <c r="C1648" t="s">
        <v>65</v>
      </c>
      <c r="D1648" t="s">
        <v>61</v>
      </c>
      <c r="E1648" t="s">
        <v>51</v>
      </c>
      <c r="F1648" t="s">
        <v>29</v>
      </c>
      <c r="G1648">
        <v>2010</v>
      </c>
      <c r="H1648">
        <v>865.6</v>
      </c>
      <c r="I1648">
        <v>1054.5999999999999</v>
      </c>
      <c r="J1648">
        <v>0.82078513180352697</v>
      </c>
    </row>
    <row r="1649" spans="2:10" x14ac:dyDescent="0.2">
      <c r="B1649" t="str">
        <f t="shared" si="25"/>
        <v>apartmentmedian1_bed_rateNorth Burnaby</v>
      </c>
      <c r="C1649" t="s">
        <v>65</v>
      </c>
      <c r="D1649" t="s">
        <v>61</v>
      </c>
      <c r="E1649" t="s">
        <v>51</v>
      </c>
      <c r="F1649" t="s">
        <v>31</v>
      </c>
      <c r="G1649">
        <v>2010</v>
      </c>
      <c r="H1649">
        <v>990</v>
      </c>
      <c r="I1649">
        <v>1054.5999999999999</v>
      </c>
      <c r="J1649">
        <v>0.93874454769580895</v>
      </c>
    </row>
    <row r="1650" spans="2:10" x14ac:dyDescent="0.2">
      <c r="B1650" t="str">
        <f t="shared" si="25"/>
        <v>apartmentmedian1_bed_rateNew Westminster</v>
      </c>
      <c r="C1650" t="s">
        <v>65</v>
      </c>
      <c r="D1650" t="s">
        <v>61</v>
      </c>
      <c r="E1650" t="s">
        <v>51</v>
      </c>
      <c r="F1650" t="s">
        <v>32</v>
      </c>
      <c r="G1650">
        <v>2010</v>
      </c>
      <c r="H1650">
        <v>890.4</v>
      </c>
      <c r="I1650">
        <v>1054.5999999999999</v>
      </c>
      <c r="J1650">
        <v>0.84430115683671503</v>
      </c>
    </row>
    <row r="1651" spans="2:10" x14ac:dyDescent="0.2">
      <c r="B1651" t="str">
        <f t="shared" si="25"/>
        <v>apartmentmedian1_bed_rateNorth Vancouver CY</v>
      </c>
      <c r="C1651" t="s">
        <v>65</v>
      </c>
      <c r="D1651" t="s">
        <v>61</v>
      </c>
      <c r="E1651" t="s">
        <v>51</v>
      </c>
      <c r="F1651" t="s">
        <v>33</v>
      </c>
      <c r="G1651">
        <v>2010</v>
      </c>
      <c r="H1651">
        <v>1234.5</v>
      </c>
      <c r="I1651">
        <v>1054.5999999999999</v>
      </c>
      <c r="J1651">
        <v>1.1705860041722</v>
      </c>
    </row>
    <row r="1652" spans="2:10" x14ac:dyDescent="0.2">
      <c r="B1652" t="str">
        <f t="shared" si="25"/>
        <v>apartmentmedian1_bed_rateNorth Vancouver DM</v>
      </c>
      <c r="C1652" t="s">
        <v>65</v>
      </c>
      <c r="D1652" t="s">
        <v>61</v>
      </c>
      <c r="E1652" t="s">
        <v>51</v>
      </c>
      <c r="F1652" t="s">
        <v>34</v>
      </c>
      <c r="G1652">
        <v>2010</v>
      </c>
      <c r="H1652">
        <v>1197.3</v>
      </c>
      <c r="I1652">
        <v>1054.5999999999999</v>
      </c>
      <c r="J1652">
        <v>1.1353119666224201</v>
      </c>
    </row>
    <row r="1653" spans="2:10" x14ac:dyDescent="0.2">
      <c r="B1653" t="str">
        <f t="shared" si="25"/>
        <v>apartmentmedian1_bed_rateWest Vancouver</v>
      </c>
      <c r="C1653" t="s">
        <v>65</v>
      </c>
      <c r="D1653" t="s">
        <v>61</v>
      </c>
      <c r="E1653" t="s">
        <v>51</v>
      </c>
      <c r="F1653" t="s">
        <v>35</v>
      </c>
      <c r="G1653">
        <v>2010</v>
      </c>
      <c r="H1653">
        <v>1412.5</v>
      </c>
      <c r="I1653">
        <v>1054.5999999999999</v>
      </c>
      <c r="J1653">
        <v>1.33937037739427</v>
      </c>
    </row>
    <row r="1654" spans="2:10" x14ac:dyDescent="0.2">
      <c r="B1654" t="str">
        <f t="shared" si="25"/>
        <v>apartmentmedian1_bed_rateRichmond</v>
      </c>
      <c r="C1654" t="s">
        <v>65</v>
      </c>
      <c r="D1654" t="s">
        <v>61</v>
      </c>
      <c r="E1654" t="s">
        <v>51</v>
      </c>
      <c r="F1654" t="s">
        <v>36</v>
      </c>
      <c r="G1654">
        <v>2010</v>
      </c>
      <c r="H1654">
        <v>1006.5</v>
      </c>
      <c r="I1654">
        <v>1054.5999999999999</v>
      </c>
      <c r="J1654">
        <v>0.95439029015740595</v>
      </c>
    </row>
    <row r="1655" spans="2:10" x14ac:dyDescent="0.2">
      <c r="B1655" t="str">
        <f t="shared" si="25"/>
        <v>apartmentmedian1_bed_rateDelta</v>
      </c>
      <c r="C1655" t="s">
        <v>65</v>
      </c>
      <c r="D1655" t="s">
        <v>61</v>
      </c>
      <c r="E1655" t="s">
        <v>51</v>
      </c>
      <c r="F1655" t="s">
        <v>37</v>
      </c>
      <c r="G1655">
        <v>2010</v>
      </c>
      <c r="H1655">
        <v>834.9</v>
      </c>
      <c r="I1655">
        <v>1054.5999999999999</v>
      </c>
      <c r="J1655">
        <v>0.79167456855679896</v>
      </c>
    </row>
    <row r="1656" spans="2:10" x14ac:dyDescent="0.2">
      <c r="B1656" t="str">
        <f t="shared" si="25"/>
        <v>apartmentmedian1_bed_rateSurrey</v>
      </c>
      <c r="C1656" t="s">
        <v>65</v>
      </c>
      <c r="D1656" t="s">
        <v>61</v>
      </c>
      <c r="E1656" t="s">
        <v>51</v>
      </c>
      <c r="F1656" t="s">
        <v>38</v>
      </c>
      <c r="G1656">
        <v>2010</v>
      </c>
      <c r="H1656">
        <v>815.9</v>
      </c>
      <c r="I1656">
        <v>1054.5999999999999</v>
      </c>
      <c r="J1656">
        <v>0.77365825905556596</v>
      </c>
    </row>
    <row r="1657" spans="2:10" x14ac:dyDescent="0.2">
      <c r="B1657" t="str">
        <f t="shared" si="25"/>
        <v>apartmentmedian1_bed_rateWhite Rock</v>
      </c>
      <c r="C1657" t="s">
        <v>65</v>
      </c>
      <c r="D1657" t="s">
        <v>61</v>
      </c>
      <c r="E1657" t="s">
        <v>51</v>
      </c>
      <c r="F1657" t="s">
        <v>39</v>
      </c>
      <c r="G1657">
        <v>2010</v>
      </c>
      <c r="H1657">
        <v>881.7</v>
      </c>
      <c r="I1657">
        <v>1054.5999999999999</v>
      </c>
      <c r="J1657">
        <v>0.83605158353878295</v>
      </c>
    </row>
    <row r="1658" spans="2:10" x14ac:dyDescent="0.2">
      <c r="B1658" t="str">
        <f t="shared" si="25"/>
        <v>apartmentmedian1_bed_rateLangley City and Langley DM</v>
      </c>
      <c r="C1658" t="s">
        <v>65</v>
      </c>
      <c r="D1658" t="s">
        <v>61</v>
      </c>
      <c r="E1658" t="s">
        <v>51</v>
      </c>
      <c r="F1658" t="s">
        <v>40</v>
      </c>
      <c r="G1658">
        <v>2010</v>
      </c>
      <c r="H1658">
        <v>861.1</v>
      </c>
      <c r="I1658">
        <v>1054.5999999999999</v>
      </c>
      <c r="J1658">
        <v>0.81651811113218298</v>
      </c>
    </row>
    <row r="1659" spans="2:10" x14ac:dyDescent="0.2">
      <c r="B1659" t="str">
        <f t="shared" si="25"/>
        <v>apartmentmedian1_bed_rateTri-Cities</v>
      </c>
      <c r="C1659" t="s">
        <v>65</v>
      </c>
      <c r="D1659" t="s">
        <v>61</v>
      </c>
      <c r="E1659" t="s">
        <v>51</v>
      </c>
      <c r="F1659" t="s">
        <v>41</v>
      </c>
      <c r="G1659">
        <v>2010</v>
      </c>
      <c r="H1659">
        <v>882.4</v>
      </c>
      <c r="I1659">
        <v>1054.5999999999999</v>
      </c>
      <c r="J1659">
        <v>0.83671534230987998</v>
      </c>
    </row>
    <row r="1660" spans="2:10" x14ac:dyDescent="0.2">
      <c r="B1660" t="str">
        <f t="shared" si="25"/>
        <v>apartmentmedian1_bed_rateMaple Ridge/Pitt Meadows</v>
      </c>
      <c r="C1660" t="s">
        <v>65</v>
      </c>
      <c r="D1660" t="s">
        <v>61</v>
      </c>
      <c r="E1660" t="s">
        <v>51</v>
      </c>
      <c r="F1660" t="s">
        <v>42</v>
      </c>
      <c r="G1660">
        <v>2010</v>
      </c>
      <c r="H1660">
        <v>775.1</v>
      </c>
      <c r="I1660">
        <v>1054.5999999999999</v>
      </c>
      <c r="J1660">
        <v>0.73497060496870903</v>
      </c>
    </row>
    <row r="1661" spans="2:10" x14ac:dyDescent="0.2">
      <c r="B1661" t="str">
        <f t="shared" si="25"/>
        <v>apartmentmedian1_bed_rateVancouver</v>
      </c>
      <c r="C1661" t="s">
        <v>65</v>
      </c>
      <c r="D1661" t="s">
        <v>61</v>
      </c>
      <c r="E1661" t="s">
        <v>51</v>
      </c>
      <c r="F1661" t="s">
        <v>43</v>
      </c>
      <c r="G1661">
        <v>2010</v>
      </c>
      <c r="H1661">
        <v>1054.5999999999999</v>
      </c>
      <c r="I1661">
        <v>1054.5999999999999</v>
      </c>
      <c r="J1661">
        <v>1</v>
      </c>
    </row>
    <row r="1662" spans="2:10" x14ac:dyDescent="0.2">
      <c r="B1662" t="str">
        <f t="shared" si="25"/>
        <v>apartmentmedian1_bed_rateNorth Vancouver City</v>
      </c>
      <c r="C1662" t="s">
        <v>65</v>
      </c>
      <c r="D1662" t="s">
        <v>61</v>
      </c>
      <c r="E1662" t="s">
        <v>51</v>
      </c>
      <c r="F1662" t="s">
        <v>60</v>
      </c>
      <c r="G1662">
        <v>2010</v>
      </c>
      <c r="H1662">
        <v>957.66666666666697</v>
      </c>
      <c r="I1662">
        <v>1054.5999999999999</v>
      </c>
      <c r="J1662">
        <v>0.90808521398318498</v>
      </c>
    </row>
    <row r="1663" spans="2:10" x14ac:dyDescent="0.2">
      <c r="B1663" t="str">
        <f t="shared" si="25"/>
        <v>apartmentmedian2_bed_rateWest End/Stanley Park</v>
      </c>
      <c r="C1663" t="s">
        <v>65</v>
      </c>
      <c r="D1663" t="s">
        <v>61</v>
      </c>
      <c r="E1663" t="s">
        <v>53</v>
      </c>
      <c r="F1663" t="s">
        <v>12</v>
      </c>
      <c r="G1663">
        <v>2010</v>
      </c>
      <c r="H1663">
        <v>1862.8</v>
      </c>
      <c r="I1663">
        <v>1274.8</v>
      </c>
      <c r="J1663">
        <v>1.46124882334484</v>
      </c>
    </row>
    <row r="1664" spans="2:10" x14ac:dyDescent="0.2">
      <c r="B1664" t="str">
        <f t="shared" si="25"/>
        <v>apartmentmedian2_bed_rateEnglish Bay</v>
      </c>
      <c r="C1664" t="s">
        <v>65</v>
      </c>
      <c r="D1664" t="s">
        <v>61</v>
      </c>
      <c r="E1664" t="s">
        <v>53</v>
      </c>
      <c r="F1664" t="s">
        <v>16</v>
      </c>
      <c r="G1664">
        <v>2010</v>
      </c>
      <c r="H1664">
        <v>1850.3</v>
      </c>
      <c r="I1664">
        <v>1274.8</v>
      </c>
      <c r="J1664">
        <v>1.45144336366489</v>
      </c>
    </row>
    <row r="1665" spans="2:10" x14ac:dyDescent="0.2">
      <c r="B1665" t="str">
        <f t="shared" si="25"/>
        <v>apartmentmedian2_bed_rateDowntown</v>
      </c>
      <c r="C1665" t="s">
        <v>65</v>
      </c>
      <c r="D1665" t="s">
        <v>61</v>
      </c>
      <c r="E1665" t="s">
        <v>53</v>
      </c>
      <c r="F1665" t="s">
        <v>17</v>
      </c>
      <c r="G1665">
        <v>2010</v>
      </c>
      <c r="H1665">
        <v>1960.6</v>
      </c>
      <c r="I1665">
        <v>1274.8</v>
      </c>
      <c r="J1665">
        <v>1.5379667398807699</v>
      </c>
    </row>
    <row r="1666" spans="2:10" x14ac:dyDescent="0.2">
      <c r="B1666" t="str">
        <f t="shared" si="25"/>
        <v>apartmentmedian2_bed_rateSouth Granville/Oak</v>
      </c>
      <c r="C1666" t="s">
        <v>65</v>
      </c>
      <c r="D1666" t="s">
        <v>61</v>
      </c>
      <c r="E1666" t="s">
        <v>53</v>
      </c>
      <c r="F1666" t="s">
        <v>19</v>
      </c>
      <c r="G1666">
        <v>2010</v>
      </c>
      <c r="H1666">
        <v>1651.8</v>
      </c>
      <c r="I1666">
        <v>1274.8</v>
      </c>
      <c r="J1666">
        <v>1.2957326639472899</v>
      </c>
    </row>
    <row r="1667" spans="2:10" x14ac:dyDescent="0.2">
      <c r="B1667" t="str">
        <f t="shared" si="25"/>
        <v>apartmentmedian2_bed_rateKitsilano/Point Grey</v>
      </c>
      <c r="C1667" t="s">
        <v>65</v>
      </c>
      <c r="D1667" t="s">
        <v>61</v>
      </c>
      <c r="E1667" t="s">
        <v>53</v>
      </c>
      <c r="F1667" t="s">
        <v>20</v>
      </c>
      <c r="G1667">
        <v>2010</v>
      </c>
      <c r="H1667">
        <v>1739</v>
      </c>
      <c r="I1667">
        <v>1274.8</v>
      </c>
      <c r="J1667">
        <v>1.36413555067462</v>
      </c>
    </row>
    <row r="1668" spans="2:10" x14ac:dyDescent="0.2">
      <c r="B1668" t="str">
        <f t="shared" si="25"/>
        <v>apartmentmedian2_bed_rateWestside/Kerrisdale</v>
      </c>
      <c r="C1668" t="s">
        <v>65</v>
      </c>
      <c r="D1668" t="s">
        <v>61</v>
      </c>
      <c r="E1668" t="s">
        <v>53</v>
      </c>
      <c r="F1668" t="s">
        <v>21</v>
      </c>
      <c r="G1668">
        <v>2010</v>
      </c>
      <c r="H1668">
        <v>1823.4</v>
      </c>
      <c r="I1668">
        <v>1274.8</v>
      </c>
      <c r="J1668">
        <v>1.4303420144336401</v>
      </c>
    </row>
    <row r="1669" spans="2:10" x14ac:dyDescent="0.2">
      <c r="B1669" t="str">
        <f t="shared" ref="B1669:B1732" si="26">C1669&amp;D1669&amp;E1669&amp;F1669</f>
        <v>apartmentmedian2_bed_rateMarpole</v>
      </c>
      <c r="C1669" t="s">
        <v>65</v>
      </c>
      <c r="D1669" t="s">
        <v>61</v>
      </c>
      <c r="E1669" t="s">
        <v>53</v>
      </c>
      <c r="F1669" t="s">
        <v>23</v>
      </c>
      <c r="G1669">
        <v>2010</v>
      </c>
      <c r="H1669">
        <v>1180.4000000000001</v>
      </c>
      <c r="I1669">
        <v>1274.8</v>
      </c>
      <c r="J1669">
        <v>0.92594916849701903</v>
      </c>
    </row>
    <row r="1670" spans="2:10" x14ac:dyDescent="0.2">
      <c r="B1670" t="str">
        <f t="shared" si="26"/>
        <v>apartmentmedian2_bed_rateMount Pleasant/Renfrew Heights</v>
      </c>
      <c r="C1670" t="s">
        <v>65</v>
      </c>
      <c r="D1670" t="s">
        <v>61</v>
      </c>
      <c r="E1670" t="s">
        <v>53</v>
      </c>
      <c r="F1670" t="s">
        <v>24</v>
      </c>
      <c r="G1670">
        <v>2010</v>
      </c>
      <c r="H1670">
        <v>1358.5</v>
      </c>
      <c r="I1670">
        <v>1274.8</v>
      </c>
      <c r="J1670">
        <v>1.0656573580169399</v>
      </c>
    </row>
    <row r="1671" spans="2:10" x14ac:dyDescent="0.2">
      <c r="B1671" t="str">
        <f t="shared" si="26"/>
        <v>apartmentmedian2_bed_rateEast Hastings</v>
      </c>
      <c r="C1671" t="s">
        <v>65</v>
      </c>
      <c r="D1671" t="s">
        <v>61</v>
      </c>
      <c r="E1671" t="s">
        <v>53</v>
      </c>
      <c r="F1671" t="s">
        <v>25</v>
      </c>
      <c r="G1671">
        <v>2010</v>
      </c>
      <c r="H1671">
        <v>1242</v>
      </c>
      <c r="I1671">
        <v>1274.8</v>
      </c>
      <c r="J1671">
        <v>0.97427047379981202</v>
      </c>
    </row>
    <row r="1672" spans="2:10" x14ac:dyDescent="0.2">
      <c r="B1672" t="str">
        <f t="shared" si="26"/>
        <v>apartmentmedian2_bed_rateSoutheast Vancouver</v>
      </c>
      <c r="C1672" t="s">
        <v>65</v>
      </c>
      <c r="D1672" t="s">
        <v>61</v>
      </c>
      <c r="E1672" t="s">
        <v>53</v>
      </c>
      <c r="F1672" t="s">
        <v>26</v>
      </c>
      <c r="G1672">
        <v>2010</v>
      </c>
      <c r="H1672">
        <v>1415.9</v>
      </c>
      <c r="I1672">
        <v>1274.8</v>
      </c>
      <c r="J1672">
        <v>1.1106840288672699</v>
      </c>
    </row>
    <row r="1673" spans="2:10" x14ac:dyDescent="0.2">
      <c r="B1673" t="str">
        <f t="shared" si="26"/>
        <v>apartmentmedian2_bed_rateUniversity Endowment Lands</v>
      </c>
      <c r="C1673" t="s">
        <v>65</v>
      </c>
      <c r="D1673" t="s">
        <v>61</v>
      </c>
      <c r="E1673" t="s">
        <v>53</v>
      </c>
      <c r="F1673" t="s">
        <v>27</v>
      </c>
      <c r="G1673">
        <v>2010</v>
      </c>
      <c r="H1673">
        <v>2113.3000000000002</v>
      </c>
      <c r="I1673">
        <v>1274.8</v>
      </c>
      <c r="J1673">
        <v>1.6577502353310301</v>
      </c>
    </row>
    <row r="1674" spans="2:10" x14ac:dyDescent="0.2">
      <c r="B1674" t="str">
        <f t="shared" si="26"/>
        <v>apartmentmedian2_bed_rateCentral Park/Metrotown</v>
      </c>
      <c r="C1674" t="s">
        <v>65</v>
      </c>
      <c r="D1674" t="s">
        <v>61</v>
      </c>
      <c r="E1674" t="s">
        <v>53</v>
      </c>
      <c r="F1674" t="s">
        <v>28</v>
      </c>
      <c r="G1674">
        <v>2010</v>
      </c>
      <c r="H1674">
        <v>1234</v>
      </c>
      <c r="I1674">
        <v>1274.8</v>
      </c>
      <c r="J1674">
        <v>0.96799497960464398</v>
      </c>
    </row>
    <row r="1675" spans="2:10" x14ac:dyDescent="0.2">
      <c r="B1675" t="str">
        <f t="shared" si="26"/>
        <v>apartmentmedian2_bed_rateSoutheast Burnaby</v>
      </c>
      <c r="C1675" t="s">
        <v>65</v>
      </c>
      <c r="D1675" t="s">
        <v>61</v>
      </c>
      <c r="E1675" t="s">
        <v>53</v>
      </c>
      <c r="F1675" t="s">
        <v>29</v>
      </c>
      <c r="G1675">
        <v>2010</v>
      </c>
      <c r="H1675">
        <v>1060.4000000000001</v>
      </c>
      <c r="I1675">
        <v>1274.8</v>
      </c>
      <c r="J1675">
        <v>0.83181675556950097</v>
      </c>
    </row>
    <row r="1676" spans="2:10" x14ac:dyDescent="0.2">
      <c r="B1676" t="str">
        <f t="shared" si="26"/>
        <v>apartmentmedian2_bed_rateNorth Burnaby</v>
      </c>
      <c r="C1676" t="s">
        <v>65</v>
      </c>
      <c r="D1676" t="s">
        <v>61</v>
      </c>
      <c r="E1676" t="s">
        <v>53</v>
      </c>
      <c r="F1676" t="s">
        <v>31</v>
      </c>
      <c r="G1676">
        <v>2010</v>
      </c>
      <c r="H1676">
        <v>1300.5</v>
      </c>
      <c r="I1676">
        <v>1274.8</v>
      </c>
      <c r="J1676">
        <v>1.02016002510198</v>
      </c>
    </row>
    <row r="1677" spans="2:10" x14ac:dyDescent="0.2">
      <c r="B1677" t="str">
        <f t="shared" si="26"/>
        <v>apartmentmedian2_bed_rateNew Westminster</v>
      </c>
      <c r="C1677" t="s">
        <v>65</v>
      </c>
      <c r="D1677" t="s">
        <v>61</v>
      </c>
      <c r="E1677" t="s">
        <v>53</v>
      </c>
      <c r="F1677" t="s">
        <v>32</v>
      </c>
      <c r="G1677">
        <v>2010</v>
      </c>
      <c r="H1677">
        <v>1183.5999999999999</v>
      </c>
      <c r="I1677">
        <v>1274.8</v>
      </c>
      <c r="J1677">
        <v>0.92845936617508595</v>
      </c>
    </row>
    <row r="1678" spans="2:10" x14ac:dyDescent="0.2">
      <c r="B1678" t="str">
        <f t="shared" si="26"/>
        <v>apartmentmedian2_bed_rateNorth Vancouver CY</v>
      </c>
      <c r="C1678" t="s">
        <v>65</v>
      </c>
      <c r="D1678" t="s">
        <v>61</v>
      </c>
      <c r="E1678" t="s">
        <v>53</v>
      </c>
      <c r="F1678" t="s">
        <v>33</v>
      </c>
      <c r="G1678">
        <v>2010</v>
      </c>
      <c r="H1678">
        <v>1506.75</v>
      </c>
      <c r="I1678">
        <v>1274.8</v>
      </c>
      <c r="J1678">
        <v>1.18195010982115</v>
      </c>
    </row>
    <row r="1679" spans="2:10" x14ac:dyDescent="0.2">
      <c r="B1679" t="str">
        <f t="shared" si="26"/>
        <v>apartmentmedian2_bed_rateNorth Vancouver DM</v>
      </c>
      <c r="C1679" t="s">
        <v>65</v>
      </c>
      <c r="D1679" t="s">
        <v>61</v>
      </c>
      <c r="E1679" t="s">
        <v>53</v>
      </c>
      <c r="F1679" t="s">
        <v>34</v>
      </c>
      <c r="G1679">
        <v>2010</v>
      </c>
      <c r="H1679">
        <v>1433.1</v>
      </c>
      <c r="I1679">
        <v>1274.8</v>
      </c>
      <c r="J1679">
        <v>1.1241763413868799</v>
      </c>
    </row>
    <row r="1680" spans="2:10" x14ac:dyDescent="0.2">
      <c r="B1680" t="str">
        <f t="shared" si="26"/>
        <v>apartmentmedian2_bed_rateWest Vancouver</v>
      </c>
      <c r="C1680" t="s">
        <v>65</v>
      </c>
      <c r="D1680" t="s">
        <v>61</v>
      </c>
      <c r="E1680" t="s">
        <v>53</v>
      </c>
      <c r="F1680" t="s">
        <v>35</v>
      </c>
      <c r="G1680">
        <v>2010</v>
      </c>
      <c r="H1680">
        <v>2196.3000000000002</v>
      </c>
      <c r="I1680">
        <v>1274.8</v>
      </c>
      <c r="J1680">
        <v>1.7228584876059001</v>
      </c>
    </row>
    <row r="1681" spans="2:10" x14ac:dyDescent="0.2">
      <c r="B1681" t="str">
        <f t="shared" si="26"/>
        <v>apartmentmedian2_bed_rateRichmond</v>
      </c>
      <c r="C1681" t="s">
        <v>65</v>
      </c>
      <c r="D1681" t="s">
        <v>61</v>
      </c>
      <c r="E1681" t="s">
        <v>53</v>
      </c>
      <c r="F1681" t="s">
        <v>36</v>
      </c>
      <c r="G1681">
        <v>2010</v>
      </c>
      <c r="H1681">
        <v>1234.2</v>
      </c>
      <c r="I1681">
        <v>1274.8</v>
      </c>
      <c r="J1681">
        <v>0.96815186695952304</v>
      </c>
    </row>
    <row r="1682" spans="2:10" x14ac:dyDescent="0.2">
      <c r="B1682" t="str">
        <f t="shared" si="26"/>
        <v>apartmentmedian2_bed_rateDelta</v>
      </c>
      <c r="C1682" t="s">
        <v>65</v>
      </c>
      <c r="D1682" t="s">
        <v>61</v>
      </c>
      <c r="E1682" t="s">
        <v>53</v>
      </c>
      <c r="F1682" t="s">
        <v>37</v>
      </c>
      <c r="G1682">
        <v>2010</v>
      </c>
      <c r="H1682">
        <v>1086</v>
      </c>
      <c r="I1682">
        <v>1274.8</v>
      </c>
      <c r="J1682">
        <v>0.85189833699403805</v>
      </c>
    </row>
    <row r="1683" spans="2:10" x14ac:dyDescent="0.2">
      <c r="B1683" t="str">
        <f t="shared" si="26"/>
        <v>apartmentmedian2_bed_rateSurrey</v>
      </c>
      <c r="C1683" t="s">
        <v>65</v>
      </c>
      <c r="D1683" t="s">
        <v>61</v>
      </c>
      <c r="E1683" t="s">
        <v>53</v>
      </c>
      <c r="F1683" t="s">
        <v>38</v>
      </c>
      <c r="G1683">
        <v>2010</v>
      </c>
      <c r="H1683">
        <v>959.6</v>
      </c>
      <c r="I1683">
        <v>1274.8</v>
      </c>
      <c r="J1683">
        <v>0.75274552871038602</v>
      </c>
    </row>
    <row r="1684" spans="2:10" x14ac:dyDescent="0.2">
      <c r="B1684" t="str">
        <f t="shared" si="26"/>
        <v>apartmentmedian2_bed_rateWhite Rock</v>
      </c>
      <c r="C1684" t="s">
        <v>65</v>
      </c>
      <c r="D1684" t="s">
        <v>61</v>
      </c>
      <c r="E1684" t="s">
        <v>53</v>
      </c>
      <c r="F1684" t="s">
        <v>39</v>
      </c>
      <c r="G1684">
        <v>2010</v>
      </c>
      <c r="H1684">
        <v>1085.4000000000001</v>
      </c>
      <c r="I1684">
        <v>1274.8</v>
      </c>
      <c r="J1684">
        <v>0.85142767492940097</v>
      </c>
    </row>
    <row r="1685" spans="2:10" x14ac:dyDescent="0.2">
      <c r="B1685" t="str">
        <f t="shared" si="26"/>
        <v>apartmentmedian2_bed_rateLangley City and Langley DM</v>
      </c>
      <c r="C1685" t="s">
        <v>65</v>
      </c>
      <c r="D1685" t="s">
        <v>61</v>
      </c>
      <c r="E1685" t="s">
        <v>53</v>
      </c>
      <c r="F1685" t="s">
        <v>40</v>
      </c>
      <c r="G1685">
        <v>2010</v>
      </c>
      <c r="H1685">
        <v>1060.5999999999999</v>
      </c>
      <c r="I1685">
        <v>1274.8</v>
      </c>
      <c r="J1685">
        <v>0.83197364292438003</v>
      </c>
    </row>
    <row r="1686" spans="2:10" x14ac:dyDescent="0.2">
      <c r="B1686" t="str">
        <f t="shared" si="26"/>
        <v>apartmentmedian2_bed_rateTri-Cities</v>
      </c>
      <c r="C1686" t="s">
        <v>65</v>
      </c>
      <c r="D1686" t="s">
        <v>61</v>
      </c>
      <c r="E1686" t="s">
        <v>53</v>
      </c>
      <c r="F1686" t="s">
        <v>41</v>
      </c>
      <c r="G1686">
        <v>2010</v>
      </c>
      <c r="H1686">
        <v>1093.8</v>
      </c>
      <c r="I1686">
        <v>1274.8</v>
      </c>
      <c r="J1686">
        <v>0.85801694383432703</v>
      </c>
    </row>
    <row r="1687" spans="2:10" x14ac:dyDescent="0.2">
      <c r="B1687" t="str">
        <f t="shared" si="26"/>
        <v>apartmentmedian2_bed_rateMaple Ridge/Pitt Meadows</v>
      </c>
      <c r="C1687" t="s">
        <v>65</v>
      </c>
      <c r="D1687" t="s">
        <v>61</v>
      </c>
      <c r="E1687" t="s">
        <v>53</v>
      </c>
      <c r="F1687" t="s">
        <v>42</v>
      </c>
      <c r="G1687">
        <v>2010</v>
      </c>
      <c r="H1687">
        <v>971.1</v>
      </c>
      <c r="I1687">
        <v>1274.8</v>
      </c>
      <c r="J1687">
        <v>0.76176655161593998</v>
      </c>
    </row>
    <row r="1688" spans="2:10" x14ac:dyDescent="0.2">
      <c r="B1688" t="str">
        <f t="shared" si="26"/>
        <v>apartmentmedian2_bed_rateVancouver</v>
      </c>
      <c r="C1688" t="s">
        <v>65</v>
      </c>
      <c r="D1688" t="s">
        <v>61</v>
      </c>
      <c r="E1688" t="s">
        <v>53</v>
      </c>
      <c r="F1688" t="s">
        <v>43</v>
      </c>
      <c r="G1688">
        <v>2010</v>
      </c>
      <c r="H1688">
        <v>1274.8</v>
      </c>
      <c r="I1688">
        <v>1274.8</v>
      </c>
      <c r="J1688">
        <v>1</v>
      </c>
    </row>
    <row r="1689" spans="2:10" x14ac:dyDescent="0.2">
      <c r="B1689" t="str">
        <f t="shared" si="26"/>
        <v>apartmentmedian2_bed_rateNorth Vancouver City</v>
      </c>
      <c r="C1689" t="s">
        <v>65</v>
      </c>
      <c r="D1689" t="s">
        <v>61</v>
      </c>
      <c r="E1689" t="s">
        <v>53</v>
      </c>
      <c r="F1689" t="s">
        <v>60</v>
      </c>
      <c r="G1689">
        <v>2010</v>
      </c>
      <c r="H1689">
        <v>1200</v>
      </c>
      <c r="I1689">
        <v>1274.8</v>
      </c>
      <c r="J1689">
        <v>0.94132412927518005</v>
      </c>
    </row>
    <row r="1690" spans="2:10" x14ac:dyDescent="0.2">
      <c r="B1690" t="str">
        <f t="shared" si="26"/>
        <v>apartmentmedian3+_bed_rateWest End/Stanley Park</v>
      </c>
      <c r="C1690" t="s">
        <v>65</v>
      </c>
      <c r="D1690" t="s">
        <v>61</v>
      </c>
      <c r="E1690" t="s">
        <v>55</v>
      </c>
      <c r="F1690" t="s">
        <v>12</v>
      </c>
      <c r="G1690">
        <v>2010</v>
      </c>
      <c r="H1690">
        <v>2777.5555555555602</v>
      </c>
      <c r="I1690">
        <v>1391.8</v>
      </c>
      <c r="J1690">
        <v>1.9956571027127099</v>
      </c>
    </row>
    <row r="1691" spans="2:10" x14ac:dyDescent="0.2">
      <c r="B1691" t="str">
        <f t="shared" si="26"/>
        <v>apartmentmedian3+_bed_rateEnglish Bay</v>
      </c>
      <c r="C1691" t="s">
        <v>65</v>
      </c>
      <c r="D1691" t="s">
        <v>61</v>
      </c>
      <c r="E1691" t="s">
        <v>55</v>
      </c>
      <c r="F1691" t="s">
        <v>16</v>
      </c>
      <c r="G1691">
        <v>2010</v>
      </c>
      <c r="H1691">
        <v>2406.4285714285702</v>
      </c>
      <c r="I1691">
        <v>1391.8</v>
      </c>
      <c r="J1691">
        <v>1.72900457783343</v>
      </c>
    </row>
    <row r="1692" spans="2:10" x14ac:dyDescent="0.2">
      <c r="B1692" t="str">
        <f t="shared" si="26"/>
        <v>apartmentmedian3+_bed_rateDowntown</v>
      </c>
      <c r="C1692" t="s">
        <v>65</v>
      </c>
      <c r="D1692" t="s">
        <v>61</v>
      </c>
      <c r="E1692" t="s">
        <v>55</v>
      </c>
      <c r="F1692" t="s">
        <v>17</v>
      </c>
      <c r="G1692">
        <v>2010</v>
      </c>
      <c r="H1692">
        <v>2568.125</v>
      </c>
      <c r="I1692">
        <v>1391.8</v>
      </c>
      <c r="J1692">
        <v>1.84518249748527</v>
      </c>
    </row>
    <row r="1693" spans="2:10" x14ac:dyDescent="0.2">
      <c r="B1693" t="str">
        <f t="shared" si="26"/>
        <v>apartmentmedian3+_bed_rateSouth Granville/Oak</v>
      </c>
      <c r="C1693" t="s">
        <v>65</v>
      </c>
      <c r="D1693" t="s">
        <v>61</v>
      </c>
      <c r="E1693" t="s">
        <v>55</v>
      </c>
      <c r="F1693" t="s">
        <v>19</v>
      </c>
      <c r="G1693">
        <v>2010</v>
      </c>
      <c r="H1693">
        <v>2079</v>
      </c>
      <c r="I1693">
        <v>1391.8</v>
      </c>
      <c r="J1693">
        <v>1.49374910188245</v>
      </c>
    </row>
    <row r="1694" spans="2:10" x14ac:dyDescent="0.2">
      <c r="B1694" t="str">
        <f t="shared" si="26"/>
        <v>apartmentmedian3+_bed_rateKitsilano/Point Grey</v>
      </c>
      <c r="C1694" t="s">
        <v>65</v>
      </c>
      <c r="D1694" t="s">
        <v>61</v>
      </c>
      <c r="E1694" t="s">
        <v>55</v>
      </c>
      <c r="F1694" t="s">
        <v>20</v>
      </c>
      <c r="G1694">
        <v>2010</v>
      </c>
      <c r="H1694">
        <v>2631.25</v>
      </c>
      <c r="I1694">
        <v>1391.8</v>
      </c>
      <c r="J1694">
        <v>1.8905374335392999</v>
      </c>
    </row>
    <row r="1695" spans="2:10" x14ac:dyDescent="0.2">
      <c r="B1695" t="str">
        <f t="shared" si="26"/>
        <v>apartmentmedian3+_bed_rateWestside/Kerrisdale</v>
      </c>
      <c r="C1695" t="s">
        <v>65</v>
      </c>
      <c r="D1695" t="s">
        <v>61</v>
      </c>
      <c r="E1695" t="s">
        <v>55</v>
      </c>
      <c r="F1695" t="s">
        <v>21</v>
      </c>
      <c r="G1695">
        <v>2010</v>
      </c>
      <c r="H1695">
        <v>2541.1</v>
      </c>
      <c r="I1695">
        <v>1391.8</v>
      </c>
      <c r="J1695">
        <v>1.8257651961488699</v>
      </c>
    </row>
    <row r="1696" spans="2:10" x14ac:dyDescent="0.2">
      <c r="B1696" t="str">
        <f t="shared" si="26"/>
        <v>apartmentmedian3+_bed_rateMarpole</v>
      </c>
      <c r="C1696" t="s">
        <v>65</v>
      </c>
      <c r="D1696" t="s">
        <v>61</v>
      </c>
      <c r="E1696" t="s">
        <v>55</v>
      </c>
      <c r="F1696" t="s">
        <v>23</v>
      </c>
      <c r="G1696">
        <v>2010</v>
      </c>
      <c r="H1696">
        <v>1299.8</v>
      </c>
      <c r="I1696">
        <v>1391.8</v>
      </c>
      <c r="J1696">
        <v>0.93389854864204602</v>
      </c>
    </row>
    <row r="1697" spans="2:10" x14ac:dyDescent="0.2">
      <c r="B1697" t="str">
        <f t="shared" si="26"/>
        <v>apartmentmedian3+_bed_rateMount Pleasant/Renfrew Heights</v>
      </c>
      <c r="C1697" t="s">
        <v>65</v>
      </c>
      <c r="D1697" t="s">
        <v>61</v>
      </c>
      <c r="E1697" t="s">
        <v>55</v>
      </c>
      <c r="F1697" t="s">
        <v>24</v>
      </c>
      <c r="G1697">
        <v>2010</v>
      </c>
      <c r="H1697">
        <v>1384.25</v>
      </c>
      <c r="I1697">
        <v>1391.8</v>
      </c>
      <c r="J1697">
        <v>0.99457537002442897</v>
      </c>
    </row>
    <row r="1698" spans="2:10" x14ac:dyDescent="0.2">
      <c r="B1698" t="str">
        <f t="shared" si="26"/>
        <v>apartmentmedian3+_bed_rateEast Hastings</v>
      </c>
      <c r="C1698" t="s">
        <v>65</v>
      </c>
      <c r="D1698" t="s">
        <v>61</v>
      </c>
      <c r="E1698" t="s">
        <v>55</v>
      </c>
      <c r="F1698" t="s">
        <v>25</v>
      </c>
      <c r="G1698">
        <v>2010</v>
      </c>
      <c r="H1698">
        <v>1308.7777777777801</v>
      </c>
      <c r="I1698">
        <v>1391.8</v>
      </c>
      <c r="J1698">
        <v>0.94034902843639701</v>
      </c>
    </row>
    <row r="1699" spans="2:10" x14ac:dyDescent="0.2">
      <c r="B1699" t="str">
        <f t="shared" si="26"/>
        <v>apartmentmedian3+_bed_rateSoutheast Vancouver</v>
      </c>
      <c r="C1699" t="s">
        <v>65</v>
      </c>
      <c r="D1699" t="s">
        <v>61</v>
      </c>
      <c r="E1699" t="s">
        <v>55</v>
      </c>
      <c r="F1699" t="s">
        <v>26</v>
      </c>
      <c r="G1699">
        <v>2010</v>
      </c>
      <c r="H1699">
        <v>1352.3</v>
      </c>
      <c r="I1699">
        <v>1391.8</v>
      </c>
      <c r="J1699">
        <v>0.97161948555827005</v>
      </c>
    </row>
    <row r="1700" spans="2:10" x14ac:dyDescent="0.2">
      <c r="B1700" t="str">
        <f t="shared" si="26"/>
        <v>apartmentmedian3+_bed_rateUniversity Endowment Lands</v>
      </c>
      <c r="C1700" t="s">
        <v>65</v>
      </c>
      <c r="D1700" t="s">
        <v>61</v>
      </c>
      <c r="E1700" t="s">
        <v>55</v>
      </c>
      <c r="F1700" t="s">
        <v>27</v>
      </c>
      <c r="G1700">
        <v>2010</v>
      </c>
      <c r="H1700">
        <v>2577.1</v>
      </c>
      <c r="I1700">
        <v>1391.8</v>
      </c>
      <c r="J1700">
        <v>1.85163098146285</v>
      </c>
    </row>
    <row r="1701" spans="2:10" x14ac:dyDescent="0.2">
      <c r="B1701" t="str">
        <f t="shared" si="26"/>
        <v>apartmentmedian3+_bed_rateCentral Park/Metrotown</v>
      </c>
      <c r="C1701" t="s">
        <v>65</v>
      </c>
      <c r="D1701" t="s">
        <v>61</v>
      </c>
      <c r="E1701" t="s">
        <v>55</v>
      </c>
      <c r="F1701" t="s">
        <v>28</v>
      </c>
      <c r="G1701">
        <v>2010</v>
      </c>
      <c r="H1701">
        <v>1549</v>
      </c>
      <c r="I1701">
        <v>1391.8</v>
      </c>
      <c r="J1701">
        <v>1.1129472625377199</v>
      </c>
    </row>
    <row r="1702" spans="2:10" x14ac:dyDescent="0.2">
      <c r="B1702" t="str">
        <f t="shared" si="26"/>
        <v>apartmentmedian3+_bed_rateSoutheast Burnaby</v>
      </c>
      <c r="C1702" t="s">
        <v>65</v>
      </c>
      <c r="D1702" t="s">
        <v>61</v>
      </c>
      <c r="E1702" t="s">
        <v>55</v>
      </c>
      <c r="F1702" t="s">
        <v>29</v>
      </c>
      <c r="G1702">
        <v>2010</v>
      </c>
      <c r="H1702">
        <v>1180.5</v>
      </c>
      <c r="I1702">
        <v>1391.8</v>
      </c>
      <c r="J1702">
        <v>0.84818221008765604</v>
      </c>
    </row>
    <row r="1703" spans="2:10" x14ac:dyDescent="0.2">
      <c r="B1703" t="str">
        <f t="shared" si="26"/>
        <v>apartmentmedian3+_bed_rateNorth Burnaby</v>
      </c>
      <c r="C1703" t="s">
        <v>65</v>
      </c>
      <c r="D1703" t="s">
        <v>61</v>
      </c>
      <c r="E1703" t="s">
        <v>55</v>
      </c>
      <c r="F1703" t="s">
        <v>31</v>
      </c>
      <c r="G1703">
        <v>2010</v>
      </c>
      <c r="H1703">
        <v>1459.6666666666699</v>
      </c>
      <c r="I1703">
        <v>1391.8</v>
      </c>
      <c r="J1703">
        <v>1.0487617952771</v>
      </c>
    </row>
    <row r="1704" spans="2:10" x14ac:dyDescent="0.2">
      <c r="B1704" t="str">
        <f t="shared" si="26"/>
        <v>apartmentmedian3+_bed_rateNew Westminster</v>
      </c>
      <c r="C1704" t="s">
        <v>65</v>
      </c>
      <c r="D1704" t="s">
        <v>61</v>
      </c>
      <c r="E1704" t="s">
        <v>55</v>
      </c>
      <c r="F1704" t="s">
        <v>32</v>
      </c>
      <c r="G1704">
        <v>2010</v>
      </c>
      <c r="H1704">
        <v>1518</v>
      </c>
      <c r="I1704">
        <v>1391.8</v>
      </c>
      <c r="J1704">
        <v>1.0906739474062399</v>
      </c>
    </row>
    <row r="1705" spans="2:10" x14ac:dyDescent="0.2">
      <c r="B1705" t="str">
        <f t="shared" si="26"/>
        <v>apartmentmedian3+_bed_rateNorth Vancouver CY</v>
      </c>
      <c r="C1705" t="s">
        <v>65</v>
      </c>
      <c r="D1705" t="s">
        <v>61</v>
      </c>
      <c r="E1705" t="s">
        <v>55</v>
      </c>
      <c r="F1705" t="s">
        <v>33</v>
      </c>
      <c r="G1705">
        <v>2010</v>
      </c>
      <c r="H1705">
        <v>2278.75</v>
      </c>
      <c r="I1705">
        <v>1391.8</v>
      </c>
      <c r="J1705">
        <v>1.6372682856732299</v>
      </c>
    </row>
    <row r="1706" spans="2:10" x14ac:dyDescent="0.2">
      <c r="B1706" t="str">
        <f t="shared" si="26"/>
        <v>apartmentmedian3+_bed_rateNorth Vancouver DM</v>
      </c>
      <c r="C1706" t="s">
        <v>65</v>
      </c>
      <c r="D1706" t="s">
        <v>61</v>
      </c>
      <c r="E1706" t="s">
        <v>55</v>
      </c>
      <c r="F1706" t="s">
        <v>34</v>
      </c>
      <c r="G1706">
        <v>2010</v>
      </c>
      <c r="H1706">
        <v>1569.5</v>
      </c>
      <c r="I1706">
        <v>1391.8</v>
      </c>
      <c r="J1706">
        <v>1.1276763902859599</v>
      </c>
    </row>
    <row r="1707" spans="2:10" x14ac:dyDescent="0.2">
      <c r="B1707" t="str">
        <f t="shared" si="26"/>
        <v>apartmentmedian3+_bed_rateWest Vancouver</v>
      </c>
      <c r="C1707" t="s">
        <v>65</v>
      </c>
      <c r="D1707" t="s">
        <v>61</v>
      </c>
      <c r="E1707" t="s">
        <v>55</v>
      </c>
      <c r="F1707" t="s">
        <v>35</v>
      </c>
      <c r="G1707">
        <v>2010</v>
      </c>
      <c r="H1707">
        <v>3175</v>
      </c>
      <c r="I1707">
        <v>1391.8</v>
      </c>
      <c r="J1707">
        <v>2.2812185658858999</v>
      </c>
    </row>
    <row r="1708" spans="2:10" x14ac:dyDescent="0.2">
      <c r="B1708" t="str">
        <f t="shared" si="26"/>
        <v>apartmentmedian3+_bed_rateRichmond</v>
      </c>
      <c r="C1708" t="s">
        <v>65</v>
      </c>
      <c r="D1708" t="s">
        <v>61</v>
      </c>
      <c r="E1708" t="s">
        <v>55</v>
      </c>
      <c r="F1708" t="s">
        <v>36</v>
      </c>
      <c r="G1708">
        <v>2010</v>
      </c>
      <c r="H1708">
        <v>1431.1</v>
      </c>
      <c r="I1708">
        <v>1391.8</v>
      </c>
      <c r="J1708">
        <v>1.0282368156344299</v>
      </c>
    </row>
    <row r="1709" spans="2:10" x14ac:dyDescent="0.2">
      <c r="B1709" t="str">
        <f t="shared" si="26"/>
        <v>apartmentmedian3+_bed_rateDelta</v>
      </c>
      <c r="C1709" t="s">
        <v>65</v>
      </c>
      <c r="D1709" t="s">
        <v>61</v>
      </c>
      <c r="E1709" t="s">
        <v>55</v>
      </c>
      <c r="F1709" t="s">
        <v>37</v>
      </c>
      <c r="G1709">
        <v>2010</v>
      </c>
      <c r="H1709">
        <v>1050.42857142857</v>
      </c>
      <c r="I1709">
        <v>1391.8</v>
      </c>
      <c r="J1709">
        <v>0.75472666434011404</v>
      </c>
    </row>
    <row r="1710" spans="2:10" x14ac:dyDescent="0.2">
      <c r="B1710" t="str">
        <f t="shared" si="26"/>
        <v>apartmentmedian3+_bed_rateSurrey</v>
      </c>
      <c r="C1710" t="s">
        <v>65</v>
      </c>
      <c r="D1710" t="s">
        <v>61</v>
      </c>
      <c r="E1710" t="s">
        <v>55</v>
      </c>
      <c r="F1710" t="s">
        <v>38</v>
      </c>
      <c r="G1710">
        <v>2010</v>
      </c>
      <c r="H1710">
        <v>1117.7</v>
      </c>
      <c r="I1710">
        <v>1391.8</v>
      </c>
      <c r="J1710">
        <v>0.80306078459548802</v>
      </c>
    </row>
    <row r="1711" spans="2:10" x14ac:dyDescent="0.2">
      <c r="B1711" t="str">
        <f t="shared" si="26"/>
        <v>apartmentmedian3+_bed_rateWhite Rock</v>
      </c>
      <c r="C1711" t="s">
        <v>65</v>
      </c>
      <c r="D1711" t="s">
        <v>61</v>
      </c>
      <c r="E1711" t="s">
        <v>55</v>
      </c>
      <c r="F1711" t="s">
        <v>39</v>
      </c>
      <c r="G1711">
        <v>2010</v>
      </c>
      <c r="H1711">
        <v>1520</v>
      </c>
      <c r="I1711">
        <v>1391.8</v>
      </c>
      <c r="J1711">
        <v>1.09211093547924</v>
      </c>
    </row>
    <row r="1712" spans="2:10" x14ac:dyDescent="0.2">
      <c r="B1712" t="str">
        <f t="shared" si="26"/>
        <v>apartmentmedian3+_bed_rateLangley City and Langley DM</v>
      </c>
      <c r="C1712" t="s">
        <v>65</v>
      </c>
      <c r="D1712" t="s">
        <v>61</v>
      </c>
      <c r="E1712" t="s">
        <v>55</v>
      </c>
      <c r="F1712" t="s">
        <v>40</v>
      </c>
      <c r="G1712">
        <v>2010</v>
      </c>
      <c r="H1712">
        <v>1190.1111111111099</v>
      </c>
      <c r="I1712">
        <v>1391.8</v>
      </c>
      <c r="J1712">
        <v>0.85508773610512401</v>
      </c>
    </row>
    <row r="1713" spans="2:10" x14ac:dyDescent="0.2">
      <c r="B1713" t="str">
        <f t="shared" si="26"/>
        <v>apartmentmedian3+_bed_rateTri-Cities</v>
      </c>
      <c r="C1713" t="s">
        <v>65</v>
      </c>
      <c r="D1713" t="s">
        <v>61</v>
      </c>
      <c r="E1713" t="s">
        <v>55</v>
      </c>
      <c r="F1713" t="s">
        <v>41</v>
      </c>
      <c r="G1713">
        <v>2010</v>
      </c>
      <c r="H1713">
        <v>1230.5</v>
      </c>
      <c r="I1713">
        <v>1391.8</v>
      </c>
      <c r="J1713">
        <v>0.88410691191263102</v>
      </c>
    </row>
    <row r="1714" spans="2:10" x14ac:dyDescent="0.2">
      <c r="B1714" t="str">
        <f t="shared" si="26"/>
        <v>apartmentmedian3+_bed_rateMaple Ridge/Pitt Meadows</v>
      </c>
      <c r="C1714" t="s">
        <v>65</v>
      </c>
      <c r="D1714" t="s">
        <v>61</v>
      </c>
      <c r="E1714" t="s">
        <v>55</v>
      </c>
      <c r="F1714" t="s">
        <v>42</v>
      </c>
      <c r="G1714">
        <v>2010</v>
      </c>
      <c r="H1714">
        <v>1222.4000000000001</v>
      </c>
      <c r="I1714">
        <v>1391.8</v>
      </c>
      <c r="J1714">
        <v>0.87828711021698502</v>
      </c>
    </row>
    <row r="1715" spans="2:10" x14ac:dyDescent="0.2">
      <c r="B1715" t="str">
        <f t="shared" si="26"/>
        <v>apartmentmedian3+_bed_rateVancouver</v>
      </c>
      <c r="C1715" t="s">
        <v>65</v>
      </c>
      <c r="D1715" t="s">
        <v>61</v>
      </c>
      <c r="E1715" t="s">
        <v>55</v>
      </c>
      <c r="F1715" t="s">
        <v>43</v>
      </c>
      <c r="G1715">
        <v>2010</v>
      </c>
      <c r="H1715">
        <v>1391.8</v>
      </c>
      <c r="I1715">
        <v>1391.8</v>
      </c>
      <c r="J1715">
        <v>1</v>
      </c>
    </row>
    <row r="1716" spans="2:10" x14ac:dyDescent="0.2">
      <c r="B1716" t="str">
        <f t="shared" si="26"/>
        <v>apartmentmedian3+_bed_rateNorth Vancouver City</v>
      </c>
      <c r="C1716" t="s">
        <v>65</v>
      </c>
      <c r="D1716" t="s">
        <v>61</v>
      </c>
      <c r="E1716" t="s">
        <v>55</v>
      </c>
      <c r="F1716" t="s">
        <v>60</v>
      </c>
      <c r="G1716">
        <v>2010</v>
      </c>
      <c r="H1716">
        <v>1475</v>
      </c>
      <c r="I1716">
        <v>1391.8</v>
      </c>
      <c r="J1716">
        <v>1.0597787038367601</v>
      </c>
    </row>
    <row r="1717" spans="2:10" x14ac:dyDescent="0.2">
      <c r="B1717" t="str">
        <f t="shared" si="26"/>
        <v>apartmentaveragebachelor_rateWest End/Stanley Park</v>
      </c>
      <c r="C1717" t="s">
        <v>65</v>
      </c>
      <c r="D1717" t="s">
        <v>59</v>
      </c>
      <c r="E1717" t="s">
        <v>49</v>
      </c>
      <c r="F1717" t="s">
        <v>12</v>
      </c>
      <c r="G1717">
        <v>2010</v>
      </c>
      <c r="H1717">
        <v>1019.7</v>
      </c>
      <c r="I1717">
        <v>967.9</v>
      </c>
      <c r="J1717">
        <v>1.05351792540552</v>
      </c>
    </row>
    <row r="1718" spans="2:10" x14ac:dyDescent="0.2">
      <c r="B1718" t="str">
        <f t="shared" si="26"/>
        <v>apartmentaveragebachelor_rateEnglish Bay</v>
      </c>
      <c r="C1718" t="s">
        <v>65</v>
      </c>
      <c r="D1718" t="s">
        <v>59</v>
      </c>
      <c r="E1718" t="s">
        <v>49</v>
      </c>
      <c r="F1718" t="s">
        <v>16</v>
      </c>
      <c r="G1718">
        <v>2010</v>
      </c>
      <c r="H1718">
        <v>1043.7</v>
      </c>
      <c r="I1718">
        <v>967.9</v>
      </c>
      <c r="J1718">
        <v>1.0783138754003501</v>
      </c>
    </row>
    <row r="1719" spans="2:10" x14ac:dyDescent="0.2">
      <c r="B1719" t="str">
        <f t="shared" si="26"/>
        <v>apartmentaveragebachelor_rateDowntown</v>
      </c>
      <c r="C1719" t="s">
        <v>65</v>
      </c>
      <c r="D1719" t="s">
        <v>59</v>
      </c>
      <c r="E1719" t="s">
        <v>49</v>
      </c>
      <c r="F1719" t="s">
        <v>17</v>
      </c>
      <c r="G1719">
        <v>2010</v>
      </c>
      <c r="H1719">
        <v>1111.7</v>
      </c>
      <c r="I1719">
        <v>967.9</v>
      </c>
      <c r="J1719">
        <v>1.14856906705238</v>
      </c>
    </row>
    <row r="1720" spans="2:10" x14ac:dyDescent="0.2">
      <c r="B1720" t="str">
        <f t="shared" si="26"/>
        <v>apartmentaveragebachelor_rateSouth Granville/Oak</v>
      </c>
      <c r="C1720" t="s">
        <v>65</v>
      </c>
      <c r="D1720" t="s">
        <v>59</v>
      </c>
      <c r="E1720" t="s">
        <v>49</v>
      </c>
      <c r="F1720" t="s">
        <v>19</v>
      </c>
      <c r="G1720">
        <v>2010</v>
      </c>
      <c r="H1720">
        <v>987.2</v>
      </c>
      <c r="I1720">
        <v>967.9</v>
      </c>
      <c r="J1720">
        <v>1.0199400764541799</v>
      </c>
    </row>
    <row r="1721" spans="2:10" x14ac:dyDescent="0.2">
      <c r="B1721" t="str">
        <f t="shared" si="26"/>
        <v>apartmentaveragebachelor_rateKitsilano/Point Grey</v>
      </c>
      <c r="C1721" t="s">
        <v>65</v>
      </c>
      <c r="D1721" t="s">
        <v>59</v>
      </c>
      <c r="E1721" t="s">
        <v>49</v>
      </c>
      <c r="F1721" t="s">
        <v>20</v>
      </c>
      <c r="G1721">
        <v>2010</v>
      </c>
      <c r="H1721">
        <v>997.6</v>
      </c>
      <c r="I1721">
        <v>967.9</v>
      </c>
      <c r="J1721">
        <v>1.03068498811861</v>
      </c>
    </row>
    <row r="1722" spans="2:10" x14ac:dyDescent="0.2">
      <c r="B1722" t="str">
        <f t="shared" si="26"/>
        <v>apartmentaveragebachelor_rateWestside/Kerrisdale</v>
      </c>
      <c r="C1722" t="s">
        <v>65</v>
      </c>
      <c r="D1722" t="s">
        <v>59</v>
      </c>
      <c r="E1722" t="s">
        <v>49</v>
      </c>
      <c r="F1722" t="s">
        <v>21</v>
      </c>
      <c r="G1722">
        <v>2010</v>
      </c>
      <c r="H1722">
        <v>940.7</v>
      </c>
      <c r="I1722">
        <v>967.9</v>
      </c>
      <c r="J1722">
        <v>0.97189792333918801</v>
      </c>
    </row>
    <row r="1723" spans="2:10" x14ac:dyDescent="0.2">
      <c r="B1723" t="str">
        <f t="shared" si="26"/>
        <v>apartmentaveragebachelor_rateMarpole</v>
      </c>
      <c r="C1723" t="s">
        <v>65</v>
      </c>
      <c r="D1723" t="s">
        <v>59</v>
      </c>
      <c r="E1723" t="s">
        <v>49</v>
      </c>
      <c r="F1723" t="s">
        <v>23</v>
      </c>
      <c r="G1723">
        <v>2010</v>
      </c>
      <c r="H1723">
        <v>804.2</v>
      </c>
      <c r="I1723">
        <v>967.9</v>
      </c>
      <c r="J1723">
        <v>0.83087095774356901</v>
      </c>
    </row>
    <row r="1724" spans="2:10" x14ac:dyDescent="0.2">
      <c r="B1724" t="str">
        <f t="shared" si="26"/>
        <v>apartmentaveragebachelor_rateMount Pleasant/Renfrew Heights</v>
      </c>
      <c r="C1724" t="s">
        <v>65</v>
      </c>
      <c r="D1724" t="s">
        <v>59</v>
      </c>
      <c r="E1724" t="s">
        <v>49</v>
      </c>
      <c r="F1724" t="s">
        <v>24</v>
      </c>
      <c r="G1724">
        <v>2010</v>
      </c>
      <c r="H1724">
        <v>965.9</v>
      </c>
      <c r="I1724">
        <v>967.9</v>
      </c>
      <c r="J1724">
        <v>0.99793367083376405</v>
      </c>
    </row>
    <row r="1725" spans="2:10" x14ac:dyDescent="0.2">
      <c r="B1725" t="str">
        <f t="shared" si="26"/>
        <v>apartmentaveragebachelor_rateEast Hastings</v>
      </c>
      <c r="C1725" t="s">
        <v>65</v>
      </c>
      <c r="D1725" t="s">
        <v>59</v>
      </c>
      <c r="E1725" t="s">
        <v>49</v>
      </c>
      <c r="F1725" t="s">
        <v>25</v>
      </c>
      <c r="G1725">
        <v>2010</v>
      </c>
      <c r="H1725">
        <v>948.1</v>
      </c>
      <c r="I1725">
        <v>967.9</v>
      </c>
      <c r="J1725">
        <v>0.97954334125426201</v>
      </c>
    </row>
    <row r="1726" spans="2:10" x14ac:dyDescent="0.2">
      <c r="B1726" t="str">
        <f t="shared" si="26"/>
        <v>apartmentaveragebachelor_rateSoutheast Vancouver</v>
      </c>
      <c r="C1726" t="s">
        <v>65</v>
      </c>
      <c r="D1726" t="s">
        <v>59</v>
      </c>
      <c r="E1726" t="s">
        <v>49</v>
      </c>
      <c r="F1726" t="s">
        <v>26</v>
      </c>
      <c r="G1726">
        <v>2010</v>
      </c>
      <c r="H1726">
        <v>916</v>
      </c>
      <c r="I1726">
        <v>967.9</v>
      </c>
      <c r="J1726">
        <v>0.94637875813617101</v>
      </c>
    </row>
    <row r="1727" spans="2:10" x14ac:dyDescent="0.2">
      <c r="B1727" t="str">
        <f t="shared" si="26"/>
        <v>apartmentaveragebachelor_rateUniversity Endowment Lands</v>
      </c>
      <c r="C1727" t="s">
        <v>65</v>
      </c>
      <c r="D1727" t="s">
        <v>59</v>
      </c>
      <c r="E1727" t="s">
        <v>49</v>
      </c>
      <c r="F1727" t="s">
        <v>27</v>
      </c>
      <c r="G1727">
        <v>2010</v>
      </c>
      <c r="H1727">
        <v>1225.5</v>
      </c>
      <c r="I1727">
        <v>967.9</v>
      </c>
      <c r="J1727">
        <v>1.26614319661122</v>
      </c>
    </row>
    <row r="1728" spans="2:10" x14ac:dyDescent="0.2">
      <c r="B1728" t="str">
        <f t="shared" si="26"/>
        <v>apartmentaveragebachelor_rateCentral Park/Metrotown</v>
      </c>
      <c r="C1728" t="s">
        <v>65</v>
      </c>
      <c r="D1728" t="s">
        <v>59</v>
      </c>
      <c r="E1728" t="s">
        <v>49</v>
      </c>
      <c r="F1728" t="s">
        <v>28</v>
      </c>
      <c r="G1728">
        <v>2010</v>
      </c>
      <c r="H1728">
        <v>911.5</v>
      </c>
      <c r="I1728">
        <v>967.9</v>
      </c>
      <c r="J1728">
        <v>0.94172951751213996</v>
      </c>
    </row>
    <row r="1729" spans="2:10" x14ac:dyDescent="0.2">
      <c r="B1729" t="str">
        <f t="shared" si="26"/>
        <v>apartmentaveragebachelor_rateSoutheast Burnaby</v>
      </c>
      <c r="C1729" t="s">
        <v>65</v>
      </c>
      <c r="D1729" t="s">
        <v>59</v>
      </c>
      <c r="E1729" t="s">
        <v>49</v>
      </c>
      <c r="F1729" t="s">
        <v>29</v>
      </c>
      <c r="G1729">
        <v>2010</v>
      </c>
      <c r="H1729">
        <v>734</v>
      </c>
      <c r="I1729">
        <v>967.9</v>
      </c>
      <c r="J1729">
        <v>0.75834280400867904</v>
      </c>
    </row>
    <row r="1730" spans="2:10" x14ac:dyDescent="0.2">
      <c r="B1730" t="str">
        <f t="shared" si="26"/>
        <v>apartmentaveragebachelor_rateNorth Burnaby</v>
      </c>
      <c r="C1730" t="s">
        <v>65</v>
      </c>
      <c r="D1730" t="s">
        <v>59</v>
      </c>
      <c r="E1730" t="s">
        <v>49</v>
      </c>
      <c r="F1730" t="s">
        <v>31</v>
      </c>
      <c r="G1730">
        <v>2010</v>
      </c>
      <c r="H1730">
        <v>803.4</v>
      </c>
      <c r="I1730">
        <v>967.9</v>
      </c>
      <c r="J1730">
        <v>0.83004442607707396</v>
      </c>
    </row>
    <row r="1731" spans="2:10" x14ac:dyDescent="0.2">
      <c r="B1731" t="str">
        <f t="shared" si="26"/>
        <v>apartmentaveragebachelor_rateNew Westminster</v>
      </c>
      <c r="C1731" t="s">
        <v>65</v>
      </c>
      <c r="D1731" t="s">
        <v>59</v>
      </c>
      <c r="E1731" t="s">
        <v>49</v>
      </c>
      <c r="F1731" t="s">
        <v>32</v>
      </c>
      <c r="G1731">
        <v>2010</v>
      </c>
      <c r="H1731">
        <v>769.6</v>
      </c>
      <c r="I1731">
        <v>967.9</v>
      </c>
      <c r="J1731">
        <v>0.79512346316768301</v>
      </c>
    </row>
    <row r="1732" spans="2:10" x14ac:dyDescent="0.2">
      <c r="B1732" t="str">
        <f t="shared" si="26"/>
        <v>apartmentaveragebachelor_rateNorth Vancouver CY</v>
      </c>
      <c r="C1732" t="s">
        <v>65</v>
      </c>
      <c r="D1732" t="s">
        <v>59</v>
      </c>
      <c r="E1732" t="s">
        <v>49</v>
      </c>
      <c r="F1732" t="s">
        <v>33</v>
      </c>
      <c r="G1732">
        <v>2010</v>
      </c>
      <c r="H1732">
        <v>1089.25</v>
      </c>
      <c r="I1732">
        <v>967.9</v>
      </c>
      <c r="J1732">
        <v>1.12537452216138</v>
      </c>
    </row>
    <row r="1733" spans="2:10" x14ac:dyDescent="0.2">
      <c r="B1733" t="str">
        <f t="shared" ref="B1733:B1796" si="27">C1733&amp;D1733&amp;E1733&amp;F1733</f>
        <v>apartmentaveragebachelor_rateNorth Vancouver DM</v>
      </c>
      <c r="C1733" t="s">
        <v>65</v>
      </c>
      <c r="D1733" t="s">
        <v>59</v>
      </c>
      <c r="E1733" t="s">
        <v>49</v>
      </c>
      <c r="F1733" t="s">
        <v>34</v>
      </c>
      <c r="G1733">
        <v>2010</v>
      </c>
      <c r="H1733">
        <v>989.2</v>
      </c>
      <c r="I1733">
        <v>967.9</v>
      </c>
      <c r="J1733">
        <v>1.0220064056204201</v>
      </c>
    </row>
    <row r="1734" spans="2:10" x14ac:dyDescent="0.2">
      <c r="B1734" t="str">
        <f t="shared" si="27"/>
        <v>apartmentaveragebachelor_rateWest Vancouver</v>
      </c>
      <c r="C1734" t="s">
        <v>65</v>
      </c>
      <c r="D1734" t="s">
        <v>59</v>
      </c>
      <c r="E1734" t="s">
        <v>49</v>
      </c>
      <c r="F1734" t="s">
        <v>35</v>
      </c>
      <c r="G1734">
        <v>2010</v>
      </c>
      <c r="H1734">
        <v>1096.8</v>
      </c>
      <c r="I1734">
        <v>967.9</v>
      </c>
      <c r="J1734">
        <v>1.1331749147639201</v>
      </c>
    </row>
    <row r="1735" spans="2:10" x14ac:dyDescent="0.2">
      <c r="B1735" t="str">
        <f t="shared" si="27"/>
        <v>apartmentaveragebachelor_rateRichmond</v>
      </c>
      <c r="C1735" t="s">
        <v>65</v>
      </c>
      <c r="D1735" t="s">
        <v>59</v>
      </c>
      <c r="E1735" t="s">
        <v>49</v>
      </c>
      <c r="F1735" t="s">
        <v>36</v>
      </c>
      <c r="G1735">
        <v>2010</v>
      </c>
      <c r="H1735">
        <v>867.1</v>
      </c>
      <c r="I1735">
        <v>967.9</v>
      </c>
      <c r="J1735">
        <v>0.89585701002169604</v>
      </c>
    </row>
    <row r="1736" spans="2:10" x14ac:dyDescent="0.2">
      <c r="B1736" t="str">
        <f t="shared" si="27"/>
        <v>apartmentaveragebachelor_rateDelta</v>
      </c>
      <c r="C1736" t="s">
        <v>65</v>
      </c>
      <c r="D1736" t="s">
        <v>59</v>
      </c>
      <c r="E1736" t="s">
        <v>49</v>
      </c>
      <c r="F1736" t="s">
        <v>37</v>
      </c>
      <c r="G1736">
        <v>2010</v>
      </c>
      <c r="H1736">
        <v>676.6</v>
      </c>
      <c r="I1736">
        <v>967.9</v>
      </c>
      <c r="J1736">
        <v>0.69903915693770002</v>
      </c>
    </row>
    <row r="1737" spans="2:10" x14ac:dyDescent="0.2">
      <c r="B1737" t="str">
        <f t="shared" si="27"/>
        <v>apartmentaveragebachelor_rateSurrey</v>
      </c>
      <c r="C1737" t="s">
        <v>65</v>
      </c>
      <c r="D1737" t="s">
        <v>59</v>
      </c>
      <c r="E1737" t="s">
        <v>49</v>
      </c>
      <c r="F1737" t="s">
        <v>38</v>
      </c>
      <c r="G1737">
        <v>2010</v>
      </c>
      <c r="H1737">
        <v>706.8</v>
      </c>
      <c r="I1737">
        <v>967.9</v>
      </c>
      <c r="J1737">
        <v>0.73024072734786605</v>
      </c>
    </row>
    <row r="1738" spans="2:10" x14ac:dyDescent="0.2">
      <c r="B1738" t="str">
        <f t="shared" si="27"/>
        <v>apartmentaveragebachelor_rateWhite Rock</v>
      </c>
      <c r="C1738" t="s">
        <v>65</v>
      </c>
      <c r="D1738" t="s">
        <v>59</v>
      </c>
      <c r="E1738" t="s">
        <v>49</v>
      </c>
      <c r="F1738" t="s">
        <v>39</v>
      </c>
      <c r="G1738">
        <v>2010</v>
      </c>
      <c r="H1738">
        <v>780.2</v>
      </c>
      <c r="I1738">
        <v>967.9</v>
      </c>
      <c r="J1738">
        <v>0.80607500774873397</v>
      </c>
    </row>
    <row r="1739" spans="2:10" x14ac:dyDescent="0.2">
      <c r="B1739" t="str">
        <f t="shared" si="27"/>
        <v>apartmentaveragebachelor_rateLangley City and Langley DM</v>
      </c>
      <c r="C1739" t="s">
        <v>65</v>
      </c>
      <c r="D1739" t="s">
        <v>59</v>
      </c>
      <c r="E1739" t="s">
        <v>49</v>
      </c>
      <c r="F1739" t="s">
        <v>40</v>
      </c>
      <c r="G1739">
        <v>2010</v>
      </c>
      <c r="H1739">
        <v>709.3</v>
      </c>
      <c r="I1739">
        <v>967.9</v>
      </c>
      <c r="J1739">
        <v>0.73282363880566204</v>
      </c>
    </row>
    <row r="1740" spans="2:10" x14ac:dyDescent="0.2">
      <c r="B1740" t="str">
        <f t="shared" si="27"/>
        <v>apartmentaveragebachelor_rateTri-Cities</v>
      </c>
      <c r="C1740" t="s">
        <v>65</v>
      </c>
      <c r="D1740" t="s">
        <v>59</v>
      </c>
      <c r="E1740" t="s">
        <v>49</v>
      </c>
      <c r="F1740" t="s">
        <v>41</v>
      </c>
      <c r="G1740">
        <v>2010</v>
      </c>
      <c r="H1740">
        <v>749.7</v>
      </c>
      <c r="I1740">
        <v>967.9</v>
      </c>
      <c r="J1740">
        <v>0.77456348796363295</v>
      </c>
    </row>
    <row r="1741" spans="2:10" x14ac:dyDescent="0.2">
      <c r="B1741" t="str">
        <f t="shared" si="27"/>
        <v>apartmentaveragebachelor_rateMaple Ridge/Pitt Meadows</v>
      </c>
      <c r="C1741" t="s">
        <v>65</v>
      </c>
      <c r="D1741" t="s">
        <v>59</v>
      </c>
      <c r="E1741" t="s">
        <v>49</v>
      </c>
      <c r="F1741" t="s">
        <v>42</v>
      </c>
      <c r="G1741">
        <v>2010</v>
      </c>
      <c r="H1741">
        <v>661.9</v>
      </c>
      <c r="I1741">
        <v>967.9</v>
      </c>
      <c r="J1741">
        <v>0.68385163756586398</v>
      </c>
    </row>
    <row r="1742" spans="2:10" x14ac:dyDescent="0.2">
      <c r="B1742" t="str">
        <f t="shared" si="27"/>
        <v>apartmentaveragebachelor_rateVancouver</v>
      </c>
      <c r="C1742" t="s">
        <v>65</v>
      </c>
      <c r="D1742" t="s">
        <v>59</v>
      </c>
      <c r="E1742" t="s">
        <v>49</v>
      </c>
      <c r="F1742" t="s">
        <v>43</v>
      </c>
      <c r="G1742">
        <v>2010</v>
      </c>
      <c r="H1742">
        <v>967.9</v>
      </c>
      <c r="I1742">
        <v>967.9</v>
      </c>
      <c r="J1742">
        <v>1</v>
      </c>
    </row>
    <row r="1743" spans="2:10" x14ac:dyDescent="0.2">
      <c r="B1743" t="str">
        <f t="shared" si="27"/>
        <v>apartmentaveragebachelor_rateNorth Vancouver City</v>
      </c>
      <c r="C1743" t="s">
        <v>65</v>
      </c>
      <c r="D1743" t="s">
        <v>59</v>
      </c>
      <c r="E1743" t="s">
        <v>49</v>
      </c>
      <c r="F1743" t="s">
        <v>60</v>
      </c>
      <c r="G1743">
        <v>2010</v>
      </c>
      <c r="H1743">
        <v>852.66666666666697</v>
      </c>
      <c r="I1743">
        <v>967.9</v>
      </c>
      <c r="J1743">
        <v>0.88094500120535901</v>
      </c>
    </row>
    <row r="1744" spans="2:10" x14ac:dyDescent="0.2">
      <c r="B1744" t="str">
        <f t="shared" si="27"/>
        <v>apartmentaverage1_bed_rateEnglish Bay</v>
      </c>
      <c r="C1744" t="s">
        <v>65</v>
      </c>
      <c r="D1744" t="s">
        <v>59</v>
      </c>
      <c r="E1744" t="s">
        <v>51</v>
      </c>
      <c r="F1744" t="s">
        <v>16</v>
      </c>
      <c r="G1744">
        <v>2010</v>
      </c>
      <c r="H1744">
        <v>1315.8</v>
      </c>
      <c r="I1744">
        <v>1107.9000000000001</v>
      </c>
      <c r="J1744">
        <v>1.1876523151909</v>
      </c>
    </row>
    <row r="1745" spans="2:10" x14ac:dyDescent="0.2">
      <c r="B1745" t="str">
        <f t="shared" si="27"/>
        <v>apartmentaverage1_bed_rateDowntown</v>
      </c>
      <c r="C1745" t="s">
        <v>65</v>
      </c>
      <c r="D1745" t="s">
        <v>59</v>
      </c>
      <c r="E1745" t="s">
        <v>51</v>
      </c>
      <c r="F1745" t="s">
        <v>17</v>
      </c>
      <c r="G1745">
        <v>2010</v>
      </c>
      <c r="H1745">
        <v>1359.5</v>
      </c>
      <c r="I1745">
        <v>1107.9000000000001</v>
      </c>
      <c r="J1745">
        <v>1.22709630833108</v>
      </c>
    </row>
    <row r="1746" spans="2:10" x14ac:dyDescent="0.2">
      <c r="B1746" t="str">
        <f t="shared" si="27"/>
        <v>apartmentaverage1_bed_rateSouth Granville/Oak</v>
      </c>
      <c r="C1746" t="s">
        <v>65</v>
      </c>
      <c r="D1746" t="s">
        <v>59</v>
      </c>
      <c r="E1746" t="s">
        <v>51</v>
      </c>
      <c r="F1746" t="s">
        <v>19</v>
      </c>
      <c r="G1746">
        <v>2010</v>
      </c>
      <c r="H1746">
        <v>1231.8</v>
      </c>
      <c r="I1746">
        <v>1107.9000000000001</v>
      </c>
      <c r="J1746">
        <v>1.1118331979420499</v>
      </c>
    </row>
    <row r="1747" spans="2:10" x14ac:dyDescent="0.2">
      <c r="B1747" t="str">
        <f t="shared" si="27"/>
        <v>apartmentaverage1_bed_rateKitsilano/Point Grey</v>
      </c>
      <c r="C1747" t="s">
        <v>65</v>
      </c>
      <c r="D1747" t="s">
        <v>59</v>
      </c>
      <c r="E1747" t="s">
        <v>51</v>
      </c>
      <c r="F1747" t="s">
        <v>20</v>
      </c>
      <c r="G1747">
        <v>2010</v>
      </c>
      <c r="H1747">
        <v>1243.8</v>
      </c>
      <c r="I1747">
        <v>1107.9000000000001</v>
      </c>
      <c r="J1747">
        <v>1.1226645004061699</v>
      </c>
    </row>
    <row r="1748" spans="2:10" x14ac:dyDescent="0.2">
      <c r="B1748" t="str">
        <f t="shared" si="27"/>
        <v>apartmentaverage1_bed_rateWestside/Kerrisdale</v>
      </c>
      <c r="C1748" t="s">
        <v>65</v>
      </c>
      <c r="D1748" t="s">
        <v>59</v>
      </c>
      <c r="E1748" t="s">
        <v>51</v>
      </c>
      <c r="F1748" t="s">
        <v>21</v>
      </c>
      <c r="G1748">
        <v>2010</v>
      </c>
      <c r="H1748">
        <v>1233.3</v>
      </c>
      <c r="I1748">
        <v>1107.9000000000001</v>
      </c>
      <c r="J1748">
        <v>1.1131871107500699</v>
      </c>
    </row>
    <row r="1749" spans="2:10" x14ac:dyDescent="0.2">
      <c r="B1749" t="str">
        <f t="shared" si="27"/>
        <v>apartmentaverage1_bed_rateMarpole</v>
      </c>
      <c r="C1749" t="s">
        <v>65</v>
      </c>
      <c r="D1749" t="s">
        <v>59</v>
      </c>
      <c r="E1749" t="s">
        <v>51</v>
      </c>
      <c r="F1749" t="s">
        <v>23</v>
      </c>
      <c r="G1749">
        <v>2010</v>
      </c>
      <c r="H1749">
        <v>919.9</v>
      </c>
      <c r="I1749">
        <v>1107.9000000000001</v>
      </c>
      <c r="J1749">
        <v>0.83030959472876598</v>
      </c>
    </row>
    <row r="1750" spans="2:10" x14ac:dyDescent="0.2">
      <c r="B1750" t="str">
        <f t="shared" si="27"/>
        <v>apartmentaverage1_bed_rateMount Pleasant/Renfrew Heights</v>
      </c>
      <c r="C1750" t="s">
        <v>65</v>
      </c>
      <c r="D1750" t="s">
        <v>59</v>
      </c>
      <c r="E1750" t="s">
        <v>51</v>
      </c>
      <c r="F1750" t="s">
        <v>24</v>
      </c>
      <c r="G1750">
        <v>2010</v>
      </c>
      <c r="H1750">
        <v>1054.2</v>
      </c>
      <c r="I1750">
        <v>1107.9000000000001</v>
      </c>
      <c r="J1750">
        <v>0.95152992147305704</v>
      </c>
    </row>
    <row r="1751" spans="2:10" x14ac:dyDescent="0.2">
      <c r="B1751" t="str">
        <f t="shared" si="27"/>
        <v>apartmentaverage1_bed_rateEast Hastings</v>
      </c>
      <c r="C1751" t="s">
        <v>65</v>
      </c>
      <c r="D1751" t="s">
        <v>59</v>
      </c>
      <c r="E1751" t="s">
        <v>51</v>
      </c>
      <c r="F1751" t="s">
        <v>25</v>
      </c>
      <c r="G1751">
        <v>2010</v>
      </c>
      <c r="H1751">
        <v>985.2</v>
      </c>
      <c r="I1751">
        <v>1107.9000000000001</v>
      </c>
      <c r="J1751">
        <v>0.889249932304359</v>
      </c>
    </row>
    <row r="1752" spans="2:10" x14ac:dyDescent="0.2">
      <c r="B1752" t="str">
        <f t="shared" si="27"/>
        <v>apartmentaverage1_bed_rateSoutheast Vancouver</v>
      </c>
      <c r="C1752" t="s">
        <v>65</v>
      </c>
      <c r="D1752" t="s">
        <v>59</v>
      </c>
      <c r="E1752" t="s">
        <v>51</v>
      </c>
      <c r="F1752" t="s">
        <v>26</v>
      </c>
      <c r="G1752">
        <v>2010</v>
      </c>
      <c r="H1752">
        <v>1047.8</v>
      </c>
      <c r="I1752">
        <v>1107.9000000000001</v>
      </c>
      <c r="J1752">
        <v>0.94575322682552598</v>
      </c>
    </row>
    <row r="1753" spans="2:10" x14ac:dyDescent="0.2">
      <c r="B1753" t="str">
        <f t="shared" si="27"/>
        <v>apartmentaverage1_bed_rateUniversity Endowment Lands</v>
      </c>
      <c r="C1753" t="s">
        <v>65</v>
      </c>
      <c r="D1753" t="s">
        <v>59</v>
      </c>
      <c r="E1753" t="s">
        <v>51</v>
      </c>
      <c r="F1753" t="s">
        <v>27</v>
      </c>
      <c r="G1753">
        <v>2010</v>
      </c>
      <c r="H1753">
        <v>1509.3</v>
      </c>
      <c r="I1753">
        <v>1107.9000000000001</v>
      </c>
      <c r="J1753">
        <v>1.3623070674248601</v>
      </c>
    </row>
    <row r="1754" spans="2:10" x14ac:dyDescent="0.2">
      <c r="B1754" t="str">
        <f t="shared" si="27"/>
        <v>apartmentaverage1_bed_rateCentral Park/Metrotown</v>
      </c>
      <c r="C1754" t="s">
        <v>65</v>
      </c>
      <c r="D1754" t="s">
        <v>59</v>
      </c>
      <c r="E1754" t="s">
        <v>51</v>
      </c>
      <c r="F1754" t="s">
        <v>28</v>
      </c>
      <c r="G1754">
        <v>2010</v>
      </c>
      <c r="H1754">
        <v>1005.5</v>
      </c>
      <c r="I1754">
        <v>1107.9000000000001</v>
      </c>
      <c r="J1754">
        <v>0.90757288563949801</v>
      </c>
    </row>
    <row r="1755" spans="2:10" x14ac:dyDescent="0.2">
      <c r="B1755" t="str">
        <f t="shared" si="27"/>
        <v>apartmentaverage1_bed_rateSoutheast Burnaby</v>
      </c>
      <c r="C1755" t="s">
        <v>65</v>
      </c>
      <c r="D1755" t="s">
        <v>59</v>
      </c>
      <c r="E1755" t="s">
        <v>51</v>
      </c>
      <c r="F1755" t="s">
        <v>29</v>
      </c>
      <c r="G1755">
        <v>2010</v>
      </c>
      <c r="H1755">
        <v>874.5</v>
      </c>
      <c r="I1755">
        <v>1107.9000000000001</v>
      </c>
      <c r="J1755">
        <v>0.78933116707284001</v>
      </c>
    </row>
    <row r="1756" spans="2:10" x14ac:dyDescent="0.2">
      <c r="B1756" t="str">
        <f t="shared" si="27"/>
        <v>apartmentaverage1_bed_rateNorth Burnaby</v>
      </c>
      <c r="C1756" t="s">
        <v>65</v>
      </c>
      <c r="D1756" t="s">
        <v>59</v>
      </c>
      <c r="E1756" t="s">
        <v>51</v>
      </c>
      <c r="F1756" t="s">
        <v>31</v>
      </c>
      <c r="G1756">
        <v>2010</v>
      </c>
      <c r="H1756">
        <v>1027.3</v>
      </c>
      <c r="I1756">
        <v>1107.9000000000001</v>
      </c>
      <c r="J1756">
        <v>0.92724975178265201</v>
      </c>
    </row>
    <row r="1757" spans="2:10" x14ac:dyDescent="0.2">
      <c r="B1757" t="str">
        <f t="shared" si="27"/>
        <v>apartmentaverage1_bed_rateNew Westminster</v>
      </c>
      <c r="C1757" t="s">
        <v>65</v>
      </c>
      <c r="D1757" t="s">
        <v>59</v>
      </c>
      <c r="E1757" t="s">
        <v>51</v>
      </c>
      <c r="F1757" t="s">
        <v>32</v>
      </c>
      <c r="G1757">
        <v>2010</v>
      </c>
      <c r="H1757">
        <v>909</v>
      </c>
      <c r="I1757">
        <v>1107.9000000000001</v>
      </c>
      <c r="J1757">
        <v>0.82047116165718903</v>
      </c>
    </row>
    <row r="1758" spans="2:10" x14ac:dyDescent="0.2">
      <c r="B1758" t="str">
        <f t="shared" si="27"/>
        <v>apartmentaverage1_bed_rateNorth Vancouver CY</v>
      </c>
      <c r="C1758" t="s">
        <v>65</v>
      </c>
      <c r="D1758" t="s">
        <v>59</v>
      </c>
      <c r="E1758" t="s">
        <v>51</v>
      </c>
      <c r="F1758" t="s">
        <v>33</v>
      </c>
      <c r="G1758">
        <v>2010</v>
      </c>
      <c r="H1758">
        <v>1277.75</v>
      </c>
      <c r="I1758">
        <v>1107.9000000000001</v>
      </c>
      <c r="J1758">
        <v>1.15330806029425</v>
      </c>
    </row>
    <row r="1759" spans="2:10" x14ac:dyDescent="0.2">
      <c r="B1759" t="str">
        <f t="shared" si="27"/>
        <v>apartmentaverage1_bed_rateNorth Vancouver DM</v>
      </c>
      <c r="C1759" t="s">
        <v>65</v>
      </c>
      <c r="D1759" t="s">
        <v>59</v>
      </c>
      <c r="E1759" t="s">
        <v>51</v>
      </c>
      <c r="F1759" t="s">
        <v>34</v>
      </c>
      <c r="G1759">
        <v>2010</v>
      </c>
      <c r="H1759">
        <v>1180.4000000000001</v>
      </c>
      <c r="I1759">
        <v>1107.9000000000001</v>
      </c>
      <c r="J1759">
        <v>1.06543911905407</v>
      </c>
    </row>
    <row r="1760" spans="2:10" x14ac:dyDescent="0.2">
      <c r="B1760" t="str">
        <f t="shared" si="27"/>
        <v>apartmentaverage1_bed_rateWest Vancouver</v>
      </c>
      <c r="C1760" t="s">
        <v>65</v>
      </c>
      <c r="D1760" t="s">
        <v>59</v>
      </c>
      <c r="E1760" t="s">
        <v>51</v>
      </c>
      <c r="F1760" t="s">
        <v>35</v>
      </c>
      <c r="G1760">
        <v>2010</v>
      </c>
      <c r="H1760">
        <v>1411.9</v>
      </c>
      <c r="I1760">
        <v>1107.9000000000001</v>
      </c>
      <c r="J1760">
        <v>1.27439299575774</v>
      </c>
    </row>
    <row r="1761" spans="2:10" x14ac:dyDescent="0.2">
      <c r="B1761" t="str">
        <f t="shared" si="27"/>
        <v>apartmentaverage1_bed_rateRichmond</v>
      </c>
      <c r="C1761" t="s">
        <v>65</v>
      </c>
      <c r="D1761" t="s">
        <v>59</v>
      </c>
      <c r="E1761" t="s">
        <v>51</v>
      </c>
      <c r="F1761" t="s">
        <v>36</v>
      </c>
      <c r="G1761">
        <v>2010</v>
      </c>
      <c r="H1761">
        <v>1045.7</v>
      </c>
      <c r="I1761">
        <v>1107.9000000000001</v>
      </c>
      <c r="J1761">
        <v>0.94385774889430496</v>
      </c>
    </row>
    <row r="1762" spans="2:10" x14ac:dyDescent="0.2">
      <c r="B1762" t="str">
        <f t="shared" si="27"/>
        <v>apartmentaverage1_bed_rateDelta</v>
      </c>
      <c r="C1762" t="s">
        <v>65</v>
      </c>
      <c r="D1762" t="s">
        <v>59</v>
      </c>
      <c r="E1762" t="s">
        <v>51</v>
      </c>
      <c r="F1762" t="s">
        <v>37</v>
      </c>
      <c r="G1762">
        <v>2010</v>
      </c>
      <c r="H1762">
        <v>831.2</v>
      </c>
      <c r="I1762">
        <v>1107.9000000000001</v>
      </c>
      <c r="J1762">
        <v>0.75024821734813596</v>
      </c>
    </row>
    <row r="1763" spans="2:10" x14ac:dyDescent="0.2">
      <c r="B1763" t="str">
        <f t="shared" si="27"/>
        <v>apartmentaverage1_bed_rateSurrey</v>
      </c>
      <c r="C1763" t="s">
        <v>65</v>
      </c>
      <c r="D1763" t="s">
        <v>59</v>
      </c>
      <c r="E1763" t="s">
        <v>51</v>
      </c>
      <c r="F1763" t="s">
        <v>38</v>
      </c>
      <c r="G1763">
        <v>2010</v>
      </c>
      <c r="H1763">
        <v>821.1</v>
      </c>
      <c r="I1763">
        <v>1107.9000000000001</v>
      </c>
      <c r="J1763">
        <v>0.74113187110750101</v>
      </c>
    </row>
    <row r="1764" spans="2:10" x14ac:dyDescent="0.2">
      <c r="B1764" t="str">
        <f t="shared" si="27"/>
        <v>apartmentaverage1_bed_rateWhite Rock</v>
      </c>
      <c r="C1764" t="s">
        <v>65</v>
      </c>
      <c r="D1764" t="s">
        <v>59</v>
      </c>
      <c r="E1764" t="s">
        <v>51</v>
      </c>
      <c r="F1764" t="s">
        <v>39</v>
      </c>
      <c r="G1764">
        <v>2010</v>
      </c>
      <c r="H1764">
        <v>894.4</v>
      </c>
      <c r="I1764">
        <v>1107.9000000000001</v>
      </c>
      <c r="J1764">
        <v>0.80729307699250796</v>
      </c>
    </row>
    <row r="1765" spans="2:10" x14ac:dyDescent="0.2">
      <c r="B1765" t="str">
        <f t="shared" si="27"/>
        <v>apartmentaverage1_bed_rateLangley City and Langley DM</v>
      </c>
      <c r="C1765" t="s">
        <v>65</v>
      </c>
      <c r="D1765" t="s">
        <v>59</v>
      </c>
      <c r="E1765" t="s">
        <v>51</v>
      </c>
      <c r="F1765" t="s">
        <v>40</v>
      </c>
      <c r="G1765">
        <v>2010</v>
      </c>
      <c r="H1765">
        <v>876.1</v>
      </c>
      <c r="I1765">
        <v>1107.9000000000001</v>
      </c>
      <c r="J1765">
        <v>0.790775340734723</v>
      </c>
    </row>
    <row r="1766" spans="2:10" x14ac:dyDescent="0.2">
      <c r="B1766" t="str">
        <f t="shared" si="27"/>
        <v>apartmentaverage1_bed_rateTri-Cities</v>
      </c>
      <c r="C1766" t="s">
        <v>65</v>
      </c>
      <c r="D1766" t="s">
        <v>59</v>
      </c>
      <c r="E1766" t="s">
        <v>51</v>
      </c>
      <c r="F1766" t="s">
        <v>41</v>
      </c>
      <c r="G1766">
        <v>2010</v>
      </c>
      <c r="H1766">
        <v>898.9</v>
      </c>
      <c r="I1766">
        <v>1107.9000000000001</v>
      </c>
      <c r="J1766">
        <v>0.81135481541655396</v>
      </c>
    </row>
    <row r="1767" spans="2:10" x14ac:dyDescent="0.2">
      <c r="B1767" t="str">
        <f t="shared" si="27"/>
        <v>apartmentaverage1_bed_rateMaple Ridge/Pitt Meadows</v>
      </c>
      <c r="C1767" t="s">
        <v>65</v>
      </c>
      <c r="D1767" t="s">
        <v>59</v>
      </c>
      <c r="E1767" t="s">
        <v>51</v>
      </c>
      <c r="F1767" t="s">
        <v>42</v>
      </c>
      <c r="G1767">
        <v>2010</v>
      </c>
      <c r="H1767">
        <v>768.5</v>
      </c>
      <c r="I1767">
        <v>1107.9000000000001</v>
      </c>
      <c r="J1767">
        <v>0.69365466197310199</v>
      </c>
    </row>
    <row r="1768" spans="2:10" x14ac:dyDescent="0.2">
      <c r="B1768" t="str">
        <f t="shared" si="27"/>
        <v>apartmentaverage1_bed_rateVancouver</v>
      </c>
      <c r="C1768" t="s">
        <v>65</v>
      </c>
      <c r="D1768" t="s">
        <v>59</v>
      </c>
      <c r="E1768" t="s">
        <v>51</v>
      </c>
      <c r="F1768" t="s">
        <v>43</v>
      </c>
      <c r="G1768">
        <v>2010</v>
      </c>
      <c r="H1768">
        <v>1107.9000000000001</v>
      </c>
      <c r="I1768">
        <v>1107.9000000000001</v>
      </c>
      <c r="J1768">
        <v>1</v>
      </c>
    </row>
    <row r="1769" spans="2:10" x14ac:dyDescent="0.2">
      <c r="B1769" t="str">
        <f t="shared" si="27"/>
        <v>apartmentaverage1_bed_rateNorth Vancouver City</v>
      </c>
      <c r="C1769" t="s">
        <v>65</v>
      </c>
      <c r="D1769" t="s">
        <v>59</v>
      </c>
      <c r="E1769" t="s">
        <v>51</v>
      </c>
      <c r="F1769" t="s">
        <v>60</v>
      </c>
      <c r="G1769">
        <v>2010</v>
      </c>
      <c r="H1769">
        <v>989.33333333333303</v>
      </c>
      <c r="I1769">
        <v>1107.9000000000001</v>
      </c>
      <c r="J1769">
        <v>0.89298071426422299</v>
      </c>
    </row>
    <row r="1770" spans="2:10" x14ac:dyDescent="0.2">
      <c r="B1770" t="str">
        <f t="shared" si="27"/>
        <v>apartmentaverage2_bed_rateWest End/Stanley Park</v>
      </c>
      <c r="C1770" t="s">
        <v>65</v>
      </c>
      <c r="D1770" t="s">
        <v>59</v>
      </c>
      <c r="E1770" t="s">
        <v>53</v>
      </c>
      <c r="F1770" t="s">
        <v>12</v>
      </c>
      <c r="G1770">
        <v>2010</v>
      </c>
      <c r="H1770">
        <v>1971.3</v>
      </c>
      <c r="I1770">
        <v>1405.2</v>
      </c>
      <c r="J1770">
        <v>1.4028608027327101</v>
      </c>
    </row>
    <row r="1771" spans="2:10" x14ac:dyDescent="0.2">
      <c r="B1771" t="str">
        <f t="shared" si="27"/>
        <v>apartmentaverage2_bed_rateEnglish Bay</v>
      </c>
      <c r="C1771" t="s">
        <v>65</v>
      </c>
      <c r="D1771" t="s">
        <v>59</v>
      </c>
      <c r="E1771" t="s">
        <v>53</v>
      </c>
      <c r="F1771" t="s">
        <v>16</v>
      </c>
      <c r="G1771">
        <v>2010</v>
      </c>
      <c r="H1771">
        <v>1917.6</v>
      </c>
      <c r="I1771">
        <v>1405.2</v>
      </c>
      <c r="J1771">
        <v>1.3646456020495299</v>
      </c>
    </row>
    <row r="1772" spans="2:10" x14ac:dyDescent="0.2">
      <c r="B1772" t="str">
        <f t="shared" si="27"/>
        <v>apartmentaverage2_bed_rateDowntown</v>
      </c>
      <c r="C1772" t="s">
        <v>65</v>
      </c>
      <c r="D1772" t="s">
        <v>59</v>
      </c>
      <c r="E1772" t="s">
        <v>53</v>
      </c>
      <c r="F1772" t="s">
        <v>17</v>
      </c>
      <c r="G1772">
        <v>2010</v>
      </c>
      <c r="H1772">
        <v>2054.9</v>
      </c>
      <c r="I1772">
        <v>1405.2</v>
      </c>
      <c r="J1772">
        <v>1.4623541132934801</v>
      </c>
    </row>
    <row r="1773" spans="2:10" x14ac:dyDescent="0.2">
      <c r="B1773" t="str">
        <f t="shared" si="27"/>
        <v>apartmentaverage2_bed_rateSouth Granville/Oak</v>
      </c>
      <c r="C1773" t="s">
        <v>65</v>
      </c>
      <c r="D1773" t="s">
        <v>59</v>
      </c>
      <c r="E1773" t="s">
        <v>53</v>
      </c>
      <c r="F1773" t="s">
        <v>19</v>
      </c>
      <c r="G1773">
        <v>2010</v>
      </c>
      <c r="H1773">
        <v>1714.8</v>
      </c>
      <c r="I1773">
        <v>1405.2</v>
      </c>
      <c r="J1773">
        <v>1.2203245089667001</v>
      </c>
    </row>
    <row r="1774" spans="2:10" x14ac:dyDescent="0.2">
      <c r="B1774" t="str">
        <f t="shared" si="27"/>
        <v>apartmentaverage2_bed_rateKitsilano/Point Grey</v>
      </c>
      <c r="C1774" t="s">
        <v>65</v>
      </c>
      <c r="D1774" t="s">
        <v>59</v>
      </c>
      <c r="E1774" t="s">
        <v>53</v>
      </c>
      <c r="F1774" t="s">
        <v>20</v>
      </c>
      <c r="G1774">
        <v>2010</v>
      </c>
      <c r="H1774">
        <v>1753.7</v>
      </c>
      <c r="I1774">
        <v>1405.2</v>
      </c>
      <c r="J1774">
        <v>1.2480074010816999</v>
      </c>
    </row>
    <row r="1775" spans="2:10" x14ac:dyDescent="0.2">
      <c r="B1775" t="str">
        <f t="shared" si="27"/>
        <v>apartmentaverage2_bed_rateWestside/Kerrisdale</v>
      </c>
      <c r="C1775" t="s">
        <v>65</v>
      </c>
      <c r="D1775" t="s">
        <v>59</v>
      </c>
      <c r="E1775" t="s">
        <v>53</v>
      </c>
      <c r="F1775" t="s">
        <v>21</v>
      </c>
      <c r="G1775">
        <v>2010</v>
      </c>
      <c r="H1775">
        <v>1884.5</v>
      </c>
      <c r="I1775">
        <v>1405.2</v>
      </c>
      <c r="J1775">
        <v>1.3410902362653001</v>
      </c>
    </row>
    <row r="1776" spans="2:10" x14ac:dyDescent="0.2">
      <c r="B1776" t="str">
        <f t="shared" si="27"/>
        <v>apartmentaverage2_bed_rateMarpole</v>
      </c>
      <c r="C1776" t="s">
        <v>65</v>
      </c>
      <c r="D1776" t="s">
        <v>59</v>
      </c>
      <c r="E1776" t="s">
        <v>53</v>
      </c>
      <c r="F1776" t="s">
        <v>23</v>
      </c>
      <c r="G1776">
        <v>2010</v>
      </c>
      <c r="H1776">
        <v>1196.5</v>
      </c>
      <c r="I1776">
        <v>1405.2</v>
      </c>
      <c r="J1776">
        <v>0.85148021633931104</v>
      </c>
    </row>
    <row r="1777" spans="2:10" x14ac:dyDescent="0.2">
      <c r="B1777" t="str">
        <f t="shared" si="27"/>
        <v>apartmentaverage2_bed_rateMount Pleasant/Renfrew Heights</v>
      </c>
      <c r="C1777" t="s">
        <v>65</v>
      </c>
      <c r="D1777" t="s">
        <v>59</v>
      </c>
      <c r="E1777" t="s">
        <v>53</v>
      </c>
      <c r="F1777" t="s">
        <v>24</v>
      </c>
      <c r="G1777">
        <v>2010</v>
      </c>
      <c r="H1777">
        <v>1404.6</v>
      </c>
      <c r="I1777">
        <v>1405.2</v>
      </c>
      <c r="J1777">
        <v>0.99957301451750602</v>
      </c>
    </row>
    <row r="1778" spans="2:10" x14ac:dyDescent="0.2">
      <c r="B1778" t="str">
        <f t="shared" si="27"/>
        <v>apartmentaverage2_bed_rateEast Hastings</v>
      </c>
      <c r="C1778" t="s">
        <v>65</v>
      </c>
      <c r="D1778" t="s">
        <v>59</v>
      </c>
      <c r="E1778" t="s">
        <v>53</v>
      </c>
      <c r="F1778" t="s">
        <v>25</v>
      </c>
      <c r="G1778">
        <v>2010</v>
      </c>
      <c r="H1778">
        <v>1314.6</v>
      </c>
      <c r="I1778">
        <v>1405.2</v>
      </c>
      <c r="J1778">
        <v>0.93552519214346697</v>
      </c>
    </row>
    <row r="1779" spans="2:10" x14ac:dyDescent="0.2">
      <c r="B1779" t="str">
        <f t="shared" si="27"/>
        <v>apartmentaverage2_bed_rateSoutheast Vancouver</v>
      </c>
      <c r="C1779" t="s">
        <v>65</v>
      </c>
      <c r="D1779" t="s">
        <v>59</v>
      </c>
      <c r="E1779" t="s">
        <v>53</v>
      </c>
      <c r="F1779" t="s">
        <v>26</v>
      </c>
      <c r="G1779">
        <v>2010</v>
      </c>
      <c r="H1779">
        <v>1401.7</v>
      </c>
      <c r="I1779">
        <v>1405.2</v>
      </c>
      <c r="J1779">
        <v>0.99750925135212098</v>
      </c>
    </row>
    <row r="1780" spans="2:10" x14ac:dyDescent="0.2">
      <c r="B1780" t="str">
        <f t="shared" si="27"/>
        <v>apartmentaverage2_bed_rateUniversity Endowment Lands</v>
      </c>
      <c r="C1780" t="s">
        <v>65</v>
      </c>
      <c r="D1780" t="s">
        <v>59</v>
      </c>
      <c r="E1780" t="s">
        <v>53</v>
      </c>
      <c r="F1780" t="s">
        <v>27</v>
      </c>
      <c r="G1780">
        <v>2010</v>
      </c>
      <c r="H1780">
        <v>2011</v>
      </c>
      <c r="I1780">
        <v>1405.2</v>
      </c>
      <c r="J1780">
        <v>1.43111300882437</v>
      </c>
    </row>
    <row r="1781" spans="2:10" x14ac:dyDescent="0.2">
      <c r="B1781" t="str">
        <f t="shared" si="27"/>
        <v>apartmentaverage2_bed_rateCentral Park/Metrotown</v>
      </c>
      <c r="C1781" t="s">
        <v>65</v>
      </c>
      <c r="D1781" t="s">
        <v>59</v>
      </c>
      <c r="E1781" t="s">
        <v>53</v>
      </c>
      <c r="F1781" t="s">
        <v>28</v>
      </c>
      <c r="G1781">
        <v>2010</v>
      </c>
      <c r="H1781">
        <v>1293.5999999999999</v>
      </c>
      <c r="I1781">
        <v>1405.2</v>
      </c>
      <c r="J1781">
        <v>0.92058070025619099</v>
      </c>
    </row>
    <row r="1782" spans="2:10" x14ac:dyDescent="0.2">
      <c r="B1782" t="str">
        <f t="shared" si="27"/>
        <v>apartmentaverage2_bed_rateSoutheast Burnaby</v>
      </c>
      <c r="C1782" t="s">
        <v>65</v>
      </c>
      <c r="D1782" t="s">
        <v>59</v>
      </c>
      <c r="E1782" t="s">
        <v>53</v>
      </c>
      <c r="F1782" t="s">
        <v>29</v>
      </c>
      <c r="G1782">
        <v>2010</v>
      </c>
      <c r="H1782">
        <v>1080</v>
      </c>
      <c r="I1782">
        <v>1405.2</v>
      </c>
      <c r="J1782">
        <v>0.76857386848847098</v>
      </c>
    </row>
    <row r="1783" spans="2:10" x14ac:dyDescent="0.2">
      <c r="B1783" t="str">
        <f t="shared" si="27"/>
        <v>apartmentaverage2_bed_rateNorth Burnaby</v>
      </c>
      <c r="C1783" t="s">
        <v>65</v>
      </c>
      <c r="D1783" t="s">
        <v>59</v>
      </c>
      <c r="E1783" t="s">
        <v>53</v>
      </c>
      <c r="F1783" t="s">
        <v>31</v>
      </c>
      <c r="G1783">
        <v>2010</v>
      </c>
      <c r="H1783">
        <v>1311.8</v>
      </c>
      <c r="I1783">
        <v>1405.2</v>
      </c>
      <c r="J1783">
        <v>0.93353259322516402</v>
      </c>
    </row>
    <row r="1784" spans="2:10" x14ac:dyDescent="0.2">
      <c r="B1784" t="str">
        <f t="shared" si="27"/>
        <v>apartmentaverage2_bed_rateNew Westminster</v>
      </c>
      <c r="C1784" t="s">
        <v>65</v>
      </c>
      <c r="D1784" t="s">
        <v>59</v>
      </c>
      <c r="E1784" t="s">
        <v>53</v>
      </c>
      <c r="F1784" t="s">
        <v>32</v>
      </c>
      <c r="G1784">
        <v>2010</v>
      </c>
      <c r="H1784">
        <v>1212</v>
      </c>
      <c r="I1784">
        <v>1405.2</v>
      </c>
      <c r="J1784">
        <v>0.86251067463706199</v>
      </c>
    </row>
    <row r="1785" spans="2:10" x14ac:dyDescent="0.2">
      <c r="B1785" t="str">
        <f t="shared" si="27"/>
        <v>apartmentaverage2_bed_rateNorth Vancouver CY</v>
      </c>
      <c r="C1785" t="s">
        <v>65</v>
      </c>
      <c r="D1785" t="s">
        <v>59</v>
      </c>
      <c r="E1785" t="s">
        <v>53</v>
      </c>
      <c r="F1785" t="s">
        <v>33</v>
      </c>
      <c r="G1785">
        <v>2010</v>
      </c>
      <c r="H1785">
        <v>1590.5</v>
      </c>
      <c r="I1785">
        <v>1405.2</v>
      </c>
      <c r="J1785">
        <v>1.13186734984344</v>
      </c>
    </row>
    <row r="1786" spans="2:10" x14ac:dyDescent="0.2">
      <c r="B1786" t="str">
        <f t="shared" si="27"/>
        <v>apartmentaverage2_bed_rateNorth Vancouver DM</v>
      </c>
      <c r="C1786" t="s">
        <v>65</v>
      </c>
      <c r="D1786" t="s">
        <v>59</v>
      </c>
      <c r="E1786" t="s">
        <v>53</v>
      </c>
      <c r="F1786" t="s">
        <v>34</v>
      </c>
      <c r="G1786">
        <v>2010</v>
      </c>
      <c r="H1786">
        <v>1502.4</v>
      </c>
      <c r="I1786">
        <v>1405.2</v>
      </c>
      <c r="J1786">
        <v>1.0691716481639599</v>
      </c>
    </row>
    <row r="1787" spans="2:10" x14ac:dyDescent="0.2">
      <c r="B1787" t="str">
        <f t="shared" si="27"/>
        <v>apartmentaverage2_bed_rateWest Vancouver</v>
      </c>
      <c r="C1787" t="s">
        <v>65</v>
      </c>
      <c r="D1787" t="s">
        <v>59</v>
      </c>
      <c r="E1787" t="s">
        <v>53</v>
      </c>
      <c r="F1787" t="s">
        <v>35</v>
      </c>
      <c r="G1787">
        <v>2010</v>
      </c>
      <c r="H1787">
        <v>2177.4</v>
      </c>
      <c r="I1787">
        <v>1405.2</v>
      </c>
      <c r="J1787">
        <v>1.5495303159692599</v>
      </c>
    </row>
    <row r="1788" spans="2:10" x14ac:dyDescent="0.2">
      <c r="B1788" t="str">
        <f t="shared" si="27"/>
        <v>apartmentaverage2_bed_rateRichmond</v>
      </c>
      <c r="C1788" t="s">
        <v>65</v>
      </c>
      <c r="D1788" t="s">
        <v>59</v>
      </c>
      <c r="E1788" t="s">
        <v>53</v>
      </c>
      <c r="F1788" t="s">
        <v>36</v>
      </c>
      <c r="G1788">
        <v>2010</v>
      </c>
      <c r="H1788">
        <v>1271.5999999999999</v>
      </c>
      <c r="I1788">
        <v>1405.2</v>
      </c>
      <c r="J1788">
        <v>0.904924565898093</v>
      </c>
    </row>
    <row r="1789" spans="2:10" x14ac:dyDescent="0.2">
      <c r="B1789" t="str">
        <f t="shared" si="27"/>
        <v>apartmentaverage2_bed_rateDelta</v>
      </c>
      <c r="C1789" t="s">
        <v>65</v>
      </c>
      <c r="D1789" t="s">
        <v>59</v>
      </c>
      <c r="E1789" t="s">
        <v>53</v>
      </c>
      <c r="F1789" t="s">
        <v>37</v>
      </c>
      <c r="G1789">
        <v>2010</v>
      </c>
      <c r="H1789">
        <v>1070.5999999999999</v>
      </c>
      <c r="I1789">
        <v>1405.2</v>
      </c>
      <c r="J1789">
        <v>0.76188442926273803</v>
      </c>
    </row>
    <row r="1790" spans="2:10" x14ac:dyDescent="0.2">
      <c r="B1790" t="str">
        <f t="shared" si="27"/>
        <v>apartmentaverage2_bed_rateSurrey</v>
      </c>
      <c r="C1790" t="s">
        <v>65</v>
      </c>
      <c r="D1790" t="s">
        <v>59</v>
      </c>
      <c r="E1790" t="s">
        <v>53</v>
      </c>
      <c r="F1790" t="s">
        <v>38</v>
      </c>
      <c r="G1790">
        <v>2010</v>
      </c>
      <c r="H1790">
        <v>991.2</v>
      </c>
      <c r="I1790">
        <v>1405.2</v>
      </c>
      <c r="J1790">
        <v>0.705380017079419</v>
      </c>
    </row>
    <row r="1791" spans="2:10" x14ac:dyDescent="0.2">
      <c r="B1791" t="str">
        <f t="shared" si="27"/>
        <v>apartmentaverage2_bed_rateWhite Rock</v>
      </c>
      <c r="C1791" t="s">
        <v>65</v>
      </c>
      <c r="D1791" t="s">
        <v>59</v>
      </c>
      <c r="E1791" t="s">
        <v>53</v>
      </c>
      <c r="F1791" t="s">
        <v>39</v>
      </c>
      <c r="G1791">
        <v>2010</v>
      </c>
      <c r="H1791">
        <v>1123.9000000000001</v>
      </c>
      <c r="I1791">
        <v>1405.2</v>
      </c>
      <c r="J1791">
        <v>0.79981497295758597</v>
      </c>
    </row>
    <row r="1792" spans="2:10" x14ac:dyDescent="0.2">
      <c r="B1792" t="str">
        <f t="shared" si="27"/>
        <v>apartmentaverage2_bed_rateLangley City and Langley DM</v>
      </c>
      <c r="C1792" t="s">
        <v>65</v>
      </c>
      <c r="D1792" t="s">
        <v>59</v>
      </c>
      <c r="E1792" t="s">
        <v>53</v>
      </c>
      <c r="F1792" t="s">
        <v>40</v>
      </c>
      <c r="G1792">
        <v>2010</v>
      </c>
      <c r="H1792">
        <v>1106.0999999999999</v>
      </c>
      <c r="I1792">
        <v>1405.2</v>
      </c>
      <c r="J1792">
        <v>0.78714773697694296</v>
      </c>
    </row>
    <row r="1793" spans="2:10" x14ac:dyDescent="0.2">
      <c r="B1793" t="str">
        <f t="shared" si="27"/>
        <v>apartmentaverage2_bed_rateTri-Cities</v>
      </c>
      <c r="C1793" t="s">
        <v>65</v>
      </c>
      <c r="D1793" t="s">
        <v>59</v>
      </c>
      <c r="E1793" t="s">
        <v>53</v>
      </c>
      <c r="F1793" t="s">
        <v>41</v>
      </c>
      <c r="G1793">
        <v>2010</v>
      </c>
      <c r="H1793">
        <v>1122.5999999999999</v>
      </c>
      <c r="I1793">
        <v>1405.2</v>
      </c>
      <c r="J1793">
        <v>0.79888983774551703</v>
      </c>
    </row>
    <row r="1794" spans="2:10" x14ac:dyDescent="0.2">
      <c r="B1794" t="str">
        <f t="shared" si="27"/>
        <v>apartmentaverage2_bed_rateMaple Ridge/Pitt Meadows</v>
      </c>
      <c r="C1794" t="s">
        <v>65</v>
      </c>
      <c r="D1794" t="s">
        <v>59</v>
      </c>
      <c r="E1794" t="s">
        <v>53</v>
      </c>
      <c r="F1794" t="s">
        <v>42</v>
      </c>
      <c r="G1794">
        <v>2010</v>
      </c>
      <c r="H1794">
        <v>973.6</v>
      </c>
      <c r="I1794">
        <v>1405.2</v>
      </c>
      <c r="J1794">
        <v>0.69285510959294005</v>
      </c>
    </row>
    <row r="1795" spans="2:10" x14ac:dyDescent="0.2">
      <c r="B1795" t="str">
        <f t="shared" si="27"/>
        <v>apartmentaverage2_bed_rateVancouver</v>
      </c>
      <c r="C1795" t="s">
        <v>65</v>
      </c>
      <c r="D1795" t="s">
        <v>59</v>
      </c>
      <c r="E1795" t="s">
        <v>53</v>
      </c>
      <c r="F1795" t="s">
        <v>43</v>
      </c>
      <c r="G1795">
        <v>2010</v>
      </c>
      <c r="H1795">
        <v>1405.2</v>
      </c>
      <c r="I1795">
        <v>1405.2</v>
      </c>
      <c r="J1795">
        <v>1</v>
      </c>
    </row>
    <row r="1796" spans="2:10" x14ac:dyDescent="0.2">
      <c r="B1796" t="str">
        <f t="shared" si="27"/>
        <v>apartmentaverage2_bed_rateNorth Vancouver City</v>
      </c>
      <c r="C1796" t="s">
        <v>65</v>
      </c>
      <c r="D1796" t="s">
        <v>59</v>
      </c>
      <c r="E1796" t="s">
        <v>53</v>
      </c>
      <c r="F1796" t="s">
        <v>60</v>
      </c>
      <c r="G1796">
        <v>2010</v>
      </c>
      <c r="H1796">
        <v>1237</v>
      </c>
      <c r="I1796">
        <v>1405.2</v>
      </c>
      <c r="J1796">
        <v>0.88030173640762899</v>
      </c>
    </row>
    <row r="1797" spans="2:10" x14ac:dyDescent="0.2">
      <c r="B1797" t="str">
        <f t="shared" ref="B1797:B1860" si="28">C1797&amp;D1797&amp;E1797&amp;F1797</f>
        <v>apartmentaverage3+_bed_rateWest End/Stanley Park</v>
      </c>
      <c r="C1797" t="s">
        <v>65</v>
      </c>
      <c r="D1797" t="s">
        <v>59</v>
      </c>
      <c r="E1797" t="s">
        <v>55</v>
      </c>
      <c r="F1797" t="s">
        <v>12</v>
      </c>
      <c r="G1797">
        <v>2010</v>
      </c>
      <c r="H1797">
        <v>3070.9</v>
      </c>
      <c r="I1797">
        <v>1643.4</v>
      </c>
      <c r="J1797">
        <v>1.8686260192284301</v>
      </c>
    </row>
    <row r="1798" spans="2:10" x14ac:dyDescent="0.2">
      <c r="B1798" t="str">
        <f t="shared" si="28"/>
        <v>apartmentaverage3+_bed_rateEnglish Bay</v>
      </c>
      <c r="C1798" t="s">
        <v>65</v>
      </c>
      <c r="D1798" t="s">
        <v>59</v>
      </c>
      <c r="E1798" t="s">
        <v>55</v>
      </c>
      <c r="F1798" t="s">
        <v>16</v>
      </c>
      <c r="G1798">
        <v>2010</v>
      </c>
      <c r="H1798">
        <v>2681.25</v>
      </c>
      <c r="I1798">
        <v>1643.4</v>
      </c>
      <c r="J1798">
        <v>1.6315261044176701</v>
      </c>
    </row>
    <row r="1799" spans="2:10" x14ac:dyDescent="0.2">
      <c r="B1799" t="str">
        <f t="shared" si="28"/>
        <v>apartmentaverage3+_bed_rateDowntown</v>
      </c>
      <c r="C1799" t="s">
        <v>65</v>
      </c>
      <c r="D1799" t="s">
        <v>59</v>
      </c>
      <c r="E1799" t="s">
        <v>55</v>
      </c>
      <c r="F1799" t="s">
        <v>17</v>
      </c>
      <c r="G1799">
        <v>2010</v>
      </c>
      <c r="H1799">
        <v>2855.8888888888901</v>
      </c>
      <c r="I1799">
        <v>1643.4</v>
      </c>
      <c r="J1799">
        <v>1.73779292253188</v>
      </c>
    </row>
    <row r="1800" spans="2:10" x14ac:dyDescent="0.2">
      <c r="B1800" t="str">
        <f t="shared" si="28"/>
        <v>apartmentaverage3+_bed_rateSouth Granville/Oak</v>
      </c>
      <c r="C1800" t="s">
        <v>65</v>
      </c>
      <c r="D1800" t="s">
        <v>59</v>
      </c>
      <c r="E1800" t="s">
        <v>55</v>
      </c>
      <c r="F1800" t="s">
        <v>19</v>
      </c>
      <c r="G1800">
        <v>2010</v>
      </c>
      <c r="H1800">
        <v>2128.3000000000002</v>
      </c>
      <c r="I1800">
        <v>1643.4</v>
      </c>
      <c r="J1800">
        <v>1.29505902397469</v>
      </c>
    </row>
    <row r="1801" spans="2:10" x14ac:dyDescent="0.2">
      <c r="B1801" t="str">
        <f t="shared" si="28"/>
        <v>apartmentaverage3+_bed_rateKitsilano/Point Grey</v>
      </c>
      <c r="C1801" t="s">
        <v>65</v>
      </c>
      <c r="D1801" t="s">
        <v>59</v>
      </c>
      <c r="E1801" t="s">
        <v>55</v>
      </c>
      <c r="F1801" t="s">
        <v>20</v>
      </c>
      <c r="G1801">
        <v>2010</v>
      </c>
      <c r="H1801">
        <v>2507.75</v>
      </c>
      <c r="I1801">
        <v>1643.4</v>
      </c>
      <c r="J1801">
        <v>1.52595229402458</v>
      </c>
    </row>
    <row r="1802" spans="2:10" x14ac:dyDescent="0.2">
      <c r="B1802" t="str">
        <f t="shared" si="28"/>
        <v>apartmentaverage3+_bed_rateWestside/Kerrisdale</v>
      </c>
      <c r="C1802" t="s">
        <v>65</v>
      </c>
      <c r="D1802" t="s">
        <v>59</v>
      </c>
      <c r="E1802" t="s">
        <v>55</v>
      </c>
      <c r="F1802" t="s">
        <v>21</v>
      </c>
      <c r="G1802">
        <v>2010</v>
      </c>
      <c r="H1802">
        <v>2631.3</v>
      </c>
      <c r="I1802">
        <v>1643.4</v>
      </c>
      <c r="J1802">
        <v>1.6011317999269801</v>
      </c>
    </row>
    <row r="1803" spans="2:10" x14ac:dyDescent="0.2">
      <c r="B1803" t="str">
        <f t="shared" si="28"/>
        <v>apartmentaverage3+_bed_rateMarpole</v>
      </c>
      <c r="C1803" t="s">
        <v>65</v>
      </c>
      <c r="D1803" t="s">
        <v>59</v>
      </c>
      <c r="E1803" t="s">
        <v>55</v>
      </c>
      <c r="F1803" t="s">
        <v>23</v>
      </c>
      <c r="G1803">
        <v>2010</v>
      </c>
      <c r="H1803">
        <v>1311.2</v>
      </c>
      <c r="I1803">
        <v>1643.4</v>
      </c>
      <c r="J1803">
        <v>0.79785809906291805</v>
      </c>
    </row>
    <row r="1804" spans="2:10" x14ac:dyDescent="0.2">
      <c r="B1804" t="str">
        <f t="shared" si="28"/>
        <v>apartmentaverage3+_bed_rateMount Pleasant/Renfrew Heights</v>
      </c>
      <c r="C1804" t="s">
        <v>65</v>
      </c>
      <c r="D1804" t="s">
        <v>59</v>
      </c>
      <c r="E1804" t="s">
        <v>55</v>
      </c>
      <c r="F1804" t="s">
        <v>24</v>
      </c>
      <c r="G1804">
        <v>2010</v>
      </c>
      <c r="H1804">
        <v>1526.125</v>
      </c>
      <c r="I1804">
        <v>1643.4</v>
      </c>
      <c r="J1804">
        <v>0.92863879761470103</v>
      </c>
    </row>
    <row r="1805" spans="2:10" x14ac:dyDescent="0.2">
      <c r="B1805" t="str">
        <f t="shared" si="28"/>
        <v>apartmentaverage3+_bed_rateEast Hastings</v>
      </c>
      <c r="C1805" t="s">
        <v>65</v>
      </c>
      <c r="D1805" t="s">
        <v>59</v>
      </c>
      <c r="E1805" t="s">
        <v>55</v>
      </c>
      <c r="F1805" t="s">
        <v>25</v>
      </c>
      <c r="G1805">
        <v>2010</v>
      </c>
      <c r="H1805">
        <v>1353.9</v>
      </c>
      <c r="I1805">
        <v>1643.4</v>
      </c>
      <c r="J1805">
        <v>0.82384081781672103</v>
      </c>
    </row>
    <row r="1806" spans="2:10" x14ac:dyDescent="0.2">
      <c r="B1806" t="str">
        <f t="shared" si="28"/>
        <v>apartmentaverage3+_bed_rateSoutheast Vancouver</v>
      </c>
      <c r="C1806" t="s">
        <v>65</v>
      </c>
      <c r="D1806" t="s">
        <v>59</v>
      </c>
      <c r="E1806" t="s">
        <v>55</v>
      </c>
      <c r="F1806" t="s">
        <v>26</v>
      </c>
      <c r="G1806">
        <v>2010</v>
      </c>
      <c r="H1806">
        <v>1320.9</v>
      </c>
      <c r="I1806">
        <v>1643.4</v>
      </c>
      <c r="J1806">
        <v>0.80376049653158099</v>
      </c>
    </row>
    <row r="1807" spans="2:10" x14ac:dyDescent="0.2">
      <c r="B1807" t="str">
        <f t="shared" si="28"/>
        <v>apartmentaverage3+_bed_rateUniversity Endowment Lands</v>
      </c>
      <c r="C1807" t="s">
        <v>65</v>
      </c>
      <c r="D1807" t="s">
        <v>59</v>
      </c>
      <c r="E1807" t="s">
        <v>55</v>
      </c>
      <c r="F1807" t="s">
        <v>27</v>
      </c>
      <c r="G1807">
        <v>2010</v>
      </c>
      <c r="H1807">
        <v>2446.3000000000002</v>
      </c>
      <c r="I1807">
        <v>1643.4</v>
      </c>
      <c r="J1807">
        <v>1.48856030181331</v>
      </c>
    </row>
    <row r="1808" spans="2:10" x14ac:dyDescent="0.2">
      <c r="B1808" t="str">
        <f t="shared" si="28"/>
        <v>apartmentaverage3+_bed_rateCentral Park/Metrotown</v>
      </c>
      <c r="C1808" t="s">
        <v>65</v>
      </c>
      <c r="D1808" t="s">
        <v>59</v>
      </c>
      <c r="E1808" t="s">
        <v>55</v>
      </c>
      <c r="F1808" t="s">
        <v>28</v>
      </c>
      <c r="G1808">
        <v>2010</v>
      </c>
      <c r="H1808">
        <v>1649.3</v>
      </c>
      <c r="I1808">
        <v>1643.4</v>
      </c>
      <c r="J1808">
        <v>1.0035901180479501</v>
      </c>
    </row>
    <row r="1809" spans="2:10" x14ac:dyDescent="0.2">
      <c r="B1809" t="str">
        <f t="shared" si="28"/>
        <v>apartmentaverage3+_bed_rateSoutheast Burnaby</v>
      </c>
      <c r="C1809" t="s">
        <v>65</v>
      </c>
      <c r="D1809" t="s">
        <v>59</v>
      </c>
      <c r="E1809" t="s">
        <v>55</v>
      </c>
      <c r="F1809" t="s">
        <v>29</v>
      </c>
      <c r="G1809">
        <v>2010</v>
      </c>
      <c r="H1809">
        <v>1214.7</v>
      </c>
      <c r="I1809">
        <v>1643.4</v>
      </c>
      <c r="J1809">
        <v>0.73913837166849194</v>
      </c>
    </row>
    <row r="1810" spans="2:10" x14ac:dyDescent="0.2">
      <c r="B1810" t="str">
        <f t="shared" si="28"/>
        <v>apartmentaverage3+_bed_rateNorth Burnaby</v>
      </c>
      <c r="C1810" t="s">
        <v>65</v>
      </c>
      <c r="D1810" t="s">
        <v>59</v>
      </c>
      <c r="E1810" t="s">
        <v>55</v>
      </c>
      <c r="F1810" t="s">
        <v>31</v>
      </c>
      <c r="G1810">
        <v>2010</v>
      </c>
      <c r="H1810">
        <v>1550.1</v>
      </c>
      <c r="I1810">
        <v>1643.4</v>
      </c>
      <c r="J1810">
        <v>0.943227455275648</v>
      </c>
    </row>
    <row r="1811" spans="2:10" x14ac:dyDescent="0.2">
      <c r="B1811" t="str">
        <f t="shared" si="28"/>
        <v>apartmentaverage3+_bed_rateNew Westminster</v>
      </c>
      <c r="C1811" t="s">
        <v>65</v>
      </c>
      <c r="D1811" t="s">
        <v>59</v>
      </c>
      <c r="E1811" t="s">
        <v>55</v>
      </c>
      <c r="F1811" t="s">
        <v>32</v>
      </c>
      <c r="G1811">
        <v>2010</v>
      </c>
      <c r="H1811">
        <v>1507.6</v>
      </c>
      <c r="I1811">
        <v>1643.4</v>
      </c>
      <c r="J1811">
        <v>0.91736643543872498</v>
      </c>
    </row>
    <row r="1812" spans="2:10" x14ac:dyDescent="0.2">
      <c r="B1812" t="str">
        <f t="shared" si="28"/>
        <v>apartmentaverage3+_bed_rateNorth Vancouver CY</v>
      </c>
      <c r="C1812" t="s">
        <v>65</v>
      </c>
      <c r="D1812" t="s">
        <v>59</v>
      </c>
      <c r="E1812" t="s">
        <v>55</v>
      </c>
      <c r="F1812" t="s">
        <v>33</v>
      </c>
      <c r="G1812">
        <v>2010</v>
      </c>
      <c r="H1812">
        <v>2188</v>
      </c>
      <c r="I1812">
        <v>1643.4</v>
      </c>
      <c r="J1812">
        <v>1.33138615066326</v>
      </c>
    </row>
    <row r="1813" spans="2:10" x14ac:dyDescent="0.2">
      <c r="B1813" t="str">
        <f t="shared" si="28"/>
        <v>apartmentaverage3+_bed_rateNorth Vancouver DM</v>
      </c>
      <c r="C1813" t="s">
        <v>65</v>
      </c>
      <c r="D1813" t="s">
        <v>59</v>
      </c>
      <c r="E1813" t="s">
        <v>55</v>
      </c>
      <c r="F1813" t="s">
        <v>34</v>
      </c>
      <c r="G1813">
        <v>2010</v>
      </c>
      <c r="H1813">
        <v>1572.9</v>
      </c>
      <c r="I1813">
        <v>1643.4</v>
      </c>
      <c r="J1813">
        <v>0.95710113179992695</v>
      </c>
    </row>
    <row r="1814" spans="2:10" x14ac:dyDescent="0.2">
      <c r="B1814" t="str">
        <f t="shared" si="28"/>
        <v>apartmentaverage3+_bed_rateWest Vancouver</v>
      </c>
      <c r="C1814" t="s">
        <v>65</v>
      </c>
      <c r="D1814" t="s">
        <v>59</v>
      </c>
      <c r="E1814" t="s">
        <v>55</v>
      </c>
      <c r="F1814" t="s">
        <v>35</v>
      </c>
      <c r="G1814">
        <v>2010</v>
      </c>
      <c r="H1814">
        <v>3290.4</v>
      </c>
      <c r="I1814">
        <v>1643.4</v>
      </c>
      <c r="J1814">
        <v>2.00219058050383</v>
      </c>
    </row>
    <row r="1815" spans="2:10" x14ac:dyDescent="0.2">
      <c r="B1815" t="str">
        <f t="shared" si="28"/>
        <v>apartmentaverage3+_bed_rateRichmond</v>
      </c>
      <c r="C1815" t="s">
        <v>65</v>
      </c>
      <c r="D1815" t="s">
        <v>59</v>
      </c>
      <c r="E1815" t="s">
        <v>55</v>
      </c>
      <c r="F1815" t="s">
        <v>36</v>
      </c>
      <c r="G1815">
        <v>2010</v>
      </c>
      <c r="H1815">
        <v>1517.9</v>
      </c>
      <c r="I1815">
        <v>1643.4</v>
      </c>
      <c r="J1815">
        <v>0.92363392965802604</v>
      </c>
    </row>
    <row r="1816" spans="2:10" x14ac:dyDescent="0.2">
      <c r="B1816" t="str">
        <f t="shared" si="28"/>
        <v>apartmentaverage3+_bed_rateDelta</v>
      </c>
      <c r="C1816" t="s">
        <v>65</v>
      </c>
      <c r="D1816" t="s">
        <v>59</v>
      </c>
      <c r="E1816" t="s">
        <v>55</v>
      </c>
      <c r="F1816" t="s">
        <v>37</v>
      </c>
      <c r="G1816">
        <v>2010</v>
      </c>
      <c r="H1816">
        <v>1121.7142857142901</v>
      </c>
      <c r="I1816">
        <v>1643.4</v>
      </c>
      <c r="J1816">
        <v>0.682557068099237</v>
      </c>
    </row>
    <row r="1817" spans="2:10" x14ac:dyDescent="0.2">
      <c r="B1817" t="str">
        <f t="shared" si="28"/>
        <v>apartmentaverage3+_bed_rateSurrey</v>
      </c>
      <c r="C1817" t="s">
        <v>65</v>
      </c>
      <c r="D1817" t="s">
        <v>59</v>
      </c>
      <c r="E1817" t="s">
        <v>55</v>
      </c>
      <c r="F1817" t="s">
        <v>38</v>
      </c>
      <c r="G1817">
        <v>2010</v>
      </c>
      <c r="H1817">
        <v>1129.9000000000001</v>
      </c>
      <c r="I1817">
        <v>1643.4</v>
      </c>
      <c r="J1817">
        <v>0.68753803091152499</v>
      </c>
    </row>
    <row r="1818" spans="2:10" x14ac:dyDescent="0.2">
      <c r="B1818" t="str">
        <f t="shared" si="28"/>
        <v>apartmentaverage3+_bed_rateWhite Rock</v>
      </c>
      <c r="C1818" t="s">
        <v>65</v>
      </c>
      <c r="D1818" t="s">
        <v>59</v>
      </c>
      <c r="E1818" t="s">
        <v>55</v>
      </c>
      <c r="F1818" t="s">
        <v>39</v>
      </c>
      <c r="G1818">
        <v>2010</v>
      </c>
      <c r="H1818">
        <v>1438.4</v>
      </c>
      <c r="I1818">
        <v>1643.4</v>
      </c>
      <c r="J1818">
        <v>0.87525861019836904</v>
      </c>
    </row>
    <row r="1819" spans="2:10" x14ac:dyDescent="0.2">
      <c r="B1819" t="str">
        <f t="shared" si="28"/>
        <v>apartmentaverage3+_bed_rateLangley City and Langley DM</v>
      </c>
      <c r="C1819" t="s">
        <v>65</v>
      </c>
      <c r="D1819" t="s">
        <v>59</v>
      </c>
      <c r="E1819" t="s">
        <v>55</v>
      </c>
      <c r="F1819" t="s">
        <v>40</v>
      </c>
      <c r="G1819">
        <v>2010</v>
      </c>
      <c r="H1819">
        <v>1324.9</v>
      </c>
      <c r="I1819">
        <v>1643.4</v>
      </c>
      <c r="J1819">
        <v>0.80619447486917395</v>
      </c>
    </row>
    <row r="1820" spans="2:10" x14ac:dyDescent="0.2">
      <c r="B1820" t="str">
        <f t="shared" si="28"/>
        <v>apartmentaverage3+_bed_rateTri-Cities</v>
      </c>
      <c r="C1820" t="s">
        <v>65</v>
      </c>
      <c r="D1820" t="s">
        <v>59</v>
      </c>
      <c r="E1820" t="s">
        <v>55</v>
      </c>
      <c r="F1820" t="s">
        <v>41</v>
      </c>
      <c r="G1820">
        <v>2010</v>
      </c>
      <c r="H1820">
        <v>1247.5</v>
      </c>
      <c r="I1820">
        <v>1643.4</v>
      </c>
      <c r="J1820">
        <v>0.75909699403675301</v>
      </c>
    </row>
    <row r="1821" spans="2:10" x14ac:dyDescent="0.2">
      <c r="B1821" t="str">
        <f t="shared" si="28"/>
        <v>apartmentaverage3+_bed_rateMaple Ridge/Pitt Meadows</v>
      </c>
      <c r="C1821" t="s">
        <v>65</v>
      </c>
      <c r="D1821" t="s">
        <v>59</v>
      </c>
      <c r="E1821" t="s">
        <v>55</v>
      </c>
      <c r="F1821" t="s">
        <v>42</v>
      </c>
      <c r="G1821">
        <v>2010</v>
      </c>
      <c r="H1821">
        <v>1189.7</v>
      </c>
      <c r="I1821">
        <v>1643.4</v>
      </c>
      <c r="J1821">
        <v>0.72392600705853705</v>
      </c>
    </row>
    <row r="1822" spans="2:10" x14ac:dyDescent="0.2">
      <c r="B1822" t="str">
        <f t="shared" si="28"/>
        <v>apartmentaverage3+_bed_rateVancouver</v>
      </c>
      <c r="C1822" t="s">
        <v>65</v>
      </c>
      <c r="D1822" t="s">
        <v>59</v>
      </c>
      <c r="E1822" t="s">
        <v>55</v>
      </c>
      <c r="F1822" t="s">
        <v>43</v>
      </c>
      <c r="G1822">
        <v>2010</v>
      </c>
      <c r="H1822">
        <v>1643.4</v>
      </c>
      <c r="I1822">
        <v>1643.4</v>
      </c>
      <c r="J1822">
        <v>1</v>
      </c>
    </row>
    <row r="1823" spans="2:10" x14ac:dyDescent="0.2">
      <c r="B1823" t="str">
        <f t="shared" si="28"/>
        <v>apartmentaverage3+_bed_rateNorth Vancouver City</v>
      </c>
      <c r="C1823" t="s">
        <v>65</v>
      </c>
      <c r="D1823" t="s">
        <v>59</v>
      </c>
      <c r="E1823" t="s">
        <v>55</v>
      </c>
      <c r="F1823" t="s">
        <v>60</v>
      </c>
      <c r="G1823">
        <v>2010</v>
      </c>
      <c r="H1823">
        <v>1489</v>
      </c>
      <c r="I1823">
        <v>1643.4</v>
      </c>
      <c r="J1823">
        <v>0.90604843616891795</v>
      </c>
    </row>
    <row r="1824" spans="2:10" x14ac:dyDescent="0.2">
      <c r="B1824" t="str">
        <f t="shared" si="28"/>
        <v>apartmentmedianbachelor_rateWest End/Stanley Park</v>
      </c>
      <c r="C1824" t="s">
        <v>65</v>
      </c>
      <c r="D1824" t="s">
        <v>61</v>
      </c>
      <c r="E1824" t="s">
        <v>49</v>
      </c>
      <c r="F1824" t="s">
        <v>12</v>
      </c>
      <c r="G1824">
        <v>2010</v>
      </c>
      <c r="H1824">
        <v>1003.5</v>
      </c>
      <c r="I1824">
        <v>944</v>
      </c>
      <c r="J1824">
        <v>1.0630296610169501</v>
      </c>
    </row>
    <row r="1825" spans="2:10" x14ac:dyDescent="0.2">
      <c r="B1825" t="str">
        <f t="shared" si="28"/>
        <v>apartmentmedianbachelor_rateEnglish Bay</v>
      </c>
      <c r="C1825" t="s">
        <v>65</v>
      </c>
      <c r="D1825" t="s">
        <v>61</v>
      </c>
      <c r="E1825" t="s">
        <v>49</v>
      </c>
      <c r="F1825" t="s">
        <v>16</v>
      </c>
      <c r="G1825">
        <v>2010</v>
      </c>
      <c r="H1825">
        <v>1027.9000000000001</v>
      </c>
      <c r="I1825">
        <v>944</v>
      </c>
      <c r="J1825">
        <v>1.08887711864407</v>
      </c>
    </row>
    <row r="1826" spans="2:10" x14ac:dyDescent="0.2">
      <c r="B1826" t="str">
        <f t="shared" si="28"/>
        <v>apartmentmedianbachelor_rateDowntown</v>
      </c>
      <c r="C1826" t="s">
        <v>65</v>
      </c>
      <c r="D1826" t="s">
        <v>61</v>
      </c>
      <c r="E1826" t="s">
        <v>49</v>
      </c>
      <c r="F1826" t="s">
        <v>17</v>
      </c>
      <c r="G1826">
        <v>2010</v>
      </c>
      <c r="H1826">
        <v>1061.9000000000001</v>
      </c>
      <c r="I1826">
        <v>944</v>
      </c>
      <c r="J1826">
        <v>1.1248940677966099</v>
      </c>
    </row>
    <row r="1827" spans="2:10" x14ac:dyDescent="0.2">
      <c r="B1827" t="str">
        <f t="shared" si="28"/>
        <v>apartmentmedianbachelor_rateSouth Granville/Oak</v>
      </c>
      <c r="C1827" t="s">
        <v>65</v>
      </c>
      <c r="D1827" t="s">
        <v>61</v>
      </c>
      <c r="E1827" t="s">
        <v>49</v>
      </c>
      <c r="F1827" t="s">
        <v>19</v>
      </c>
      <c r="G1827">
        <v>2010</v>
      </c>
      <c r="H1827">
        <v>962.6</v>
      </c>
      <c r="I1827">
        <v>944</v>
      </c>
      <c r="J1827">
        <v>1.0197033898305099</v>
      </c>
    </row>
    <row r="1828" spans="2:10" x14ac:dyDescent="0.2">
      <c r="B1828" t="str">
        <f t="shared" si="28"/>
        <v>apartmentmedianbachelor_rateKitsilano/Point Grey</v>
      </c>
      <c r="C1828" t="s">
        <v>65</v>
      </c>
      <c r="D1828" t="s">
        <v>61</v>
      </c>
      <c r="E1828" t="s">
        <v>49</v>
      </c>
      <c r="F1828" t="s">
        <v>20</v>
      </c>
      <c r="G1828">
        <v>2010</v>
      </c>
      <c r="H1828">
        <v>983.3</v>
      </c>
      <c r="I1828">
        <v>944</v>
      </c>
      <c r="J1828">
        <v>1.0416313559321999</v>
      </c>
    </row>
    <row r="1829" spans="2:10" x14ac:dyDescent="0.2">
      <c r="B1829" t="str">
        <f t="shared" si="28"/>
        <v>apartmentmedianbachelor_rateWestside/Kerrisdale</v>
      </c>
      <c r="C1829" t="s">
        <v>65</v>
      </c>
      <c r="D1829" t="s">
        <v>61</v>
      </c>
      <c r="E1829" t="s">
        <v>49</v>
      </c>
      <c r="F1829" t="s">
        <v>21</v>
      </c>
      <c r="G1829">
        <v>2010</v>
      </c>
      <c r="H1829">
        <v>921.8</v>
      </c>
      <c r="I1829">
        <v>944</v>
      </c>
      <c r="J1829">
        <v>0.97648305084745701</v>
      </c>
    </row>
    <row r="1830" spans="2:10" x14ac:dyDescent="0.2">
      <c r="B1830" t="str">
        <f t="shared" si="28"/>
        <v>apartmentmedianbachelor_rateMarpole</v>
      </c>
      <c r="C1830" t="s">
        <v>65</v>
      </c>
      <c r="D1830" t="s">
        <v>61</v>
      </c>
      <c r="E1830" t="s">
        <v>49</v>
      </c>
      <c r="F1830" t="s">
        <v>23</v>
      </c>
      <c r="G1830">
        <v>2010</v>
      </c>
      <c r="H1830">
        <v>779.8</v>
      </c>
      <c r="I1830">
        <v>944</v>
      </c>
      <c r="J1830">
        <v>0.82605932203389798</v>
      </c>
    </row>
    <row r="1831" spans="2:10" x14ac:dyDescent="0.2">
      <c r="B1831" t="str">
        <f t="shared" si="28"/>
        <v>apartmentmedianbachelor_rateMount Pleasant/Renfrew Heights</v>
      </c>
      <c r="C1831" t="s">
        <v>65</v>
      </c>
      <c r="D1831" t="s">
        <v>61</v>
      </c>
      <c r="E1831" t="s">
        <v>49</v>
      </c>
      <c r="F1831" t="s">
        <v>24</v>
      </c>
      <c r="G1831">
        <v>2010</v>
      </c>
      <c r="H1831">
        <v>916.5</v>
      </c>
      <c r="I1831">
        <v>944</v>
      </c>
      <c r="J1831">
        <v>0.97086864406779705</v>
      </c>
    </row>
    <row r="1832" spans="2:10" x14ac:dyDescent="0.2">
      <c r="B1832" t="str">
        <f t="shared" si="28"/>
        <v>apartmentmedianbachelor_rateEast Hastings</v>
      </c>
      <c r="C1832" t="s">
        <v>65</v>
      </c>
      <c r="D1832" t="s">
        <v>61</v>
      </c>
      <c r="E1832" t="s">
        <v>49</v>
      </c>
      <c r="F1832" t="s">
        <v>25</v>
      </c>
      <c r="G1832">
        <v>2010</v>
      </c>
      <c r="H1832">
        <v>885.1</v>
      </c>
      <c r="I1832">
        <v>944</v>
      </c>
      <c r="J1832">
        <v>0.93760593220338995</v>
      </c>
    </row>
    <row r="1833" spans="2:10" x14ac:dyDescent="0.2">
      <c r="B1833" t="str">
        <f t="shared" si="28"/>
        <v>apartmentmedianbachelor_rateSoutheast Vancouver</v>
      </c>
      <c r="C1833" t="s">
        <v>65</v>
      </c>
      <c r="D1833" t="s">
        <v>61</v>
      </c>
      <c r="E1833" t="s">
        <v>49</v>
      </c>
      <c r="F1833" t="s">
        <v>26</v>
      </c>
      <c r="G1833">
        <v>2010</v>
      </c>
      <c r="H1833">
        <v>913</v>
      </c>
      <c r="I1833">
        <v>944</v>
      </c>
      <c r="J1833">
        <v>0.96716101694915302</v>
      </c>
    </row>
    <row r="1834" spans="2:10" x14ac:dyDescent="0.2">
      <c r="B1834" t="str">
        <f t="shared" si="28"/>
        <v>apartmentmedianbachelor_rateUniversity Endowment Lands</v>
      </c>
      <c r="C1834" t="s">
        <v>65</v>
      </c>
      <c r="D1834" t="s">
        <v>61</v>
      </c>
      <c r="E1834" t="s">
        <v>49</v>
      </c>
      <c r="F1834" t="s">
        <v>27</v>
      </c>
      <c r="G1834">
        <v>2010</v>
      </c>
      <c r="H1834">
        <v>1232.5</v>
      </c>
      <c r="I1834">
        <v>944</v>
      </c>
      <c r="J1834">
        <v>1.30561440677966</v>
      </c>
    </row>
    <row r="1835" spans="2:10" x14ac:dyDescent="0.2">
      <c r="B1835" t="str">
        <f t="shared" si="28"/>
        <v>apartmentmedianbachelor_rateCentral Park/Metrotown</v>
      </c>
      <c r="C1835" t="s">
        <v>65</v>
      </c>
      <c r="D1835" t="s">
        <v>61</v>
      </c>
      <c r="E1835" t="s">
        <v>49</v>
      </c>
      <c r="F1835" t="s">
        <v>28</v>
      </c>
      <c r="G1835">
        <v>2010</v>
      </c>
      <c r="H1835">
        <v>833.5</v>
      </c>
      <c r="I1835">
        <v>944</v>
      </c>
      <c r="J1835">
        <v>0.88294491525423702</v>
      </c>
    </row>
    <row r="1836" spans="2:10" x14ac:dyDescent="0.2">
      <c r="B1836" t="str">
        <f t="shared" si="28"/>
        <v>apartmentmedianbachelor_rateSoutheast Burnaby</v>
      </c>
      <c r="C1836" t="s">
        <v>65</v>
      </c>
      <c r="D1836" t="s">
        <v>61</v>
      </c>
      <c r="E1836" t="s">
        <v>49</v>
      </c>
      <c r="F1836" t="s">
        <v>29</v>
      </c>
      <c r="G1836">
        <v>2010</v>
      </c>
      <c r="H1836">
        <v>736.8</v>
      </c>
      <c r="I1836">
        <v>944</v>
      </c>
      <c r="J1836">
        <v>0.78050847457627104</v>
      </c>
    </row>
    <row r="1837" spans="2:10" x14ac:dyDescent="0.2">
      <c r="B1837" t="str">
        <f t="shared" si="28"/>
        <v>apartmentmedianbachelor_rateNorth Burnaby</v>
      </c>
      <c r="C1837" t="s">
        <v>65</v>
      </c>
      <c r="D1837" t="s">
        <v>61</v>
      </c>
      <c r="E1837" t="s">
        <v>49</v>
      </c>
      <c r="F1837" t="s">
        <v>31</v>
      </c>
      <c r="G1837">
        <v>2010</v>
      </c>
      <c r="H1837">
        <v>752.5</v>
      </c>
      <c r="I1837">
        <v>944</v>
      </c>
      <c r="J1837">
        <v>0.79713983050847503</v>
      </c>
    </row>
    <row r="1838" spans="2:10" x14ac:dyDescent="0.2">
      <c r="B1838" t="str">
        <f t="shared" si="28"/>
        <v>apartmentmedianbachelor_rateNew Westminster</v>
      </c>
      <c r="C1838" t="s">
        <v>65</v>
      </c>
      <c r="D1838" t="s">
        <v>61</v>
      </c>
      <c r="E1838" t="s">
        <v>49</v>
      </c>
      <c r="F1838" t="s">
        <v>32</v>
      </c>
      <c r="G1838">
        <v>2010</v>
      </c>
      <c r="H1838">
        <v>749.9</v>
      </c>
      <c r="I1838">
        <v>944</v>
      </c>
      <c r="J1838">
        <v>0.79438559322033897</v>
      </c>
    </row>
    <row r="1839" spans="2:10" x14ac:dyDescent="0.2">
      <c r="B1839" t="str">
        <f t="shared" si="28"/>
        <v>apartmentmedianbachelor_rateNorth Vancouver CY</v>
      </c>
      <c r="C1839" t="s">
        <v>65</v>
      </c>
      <c r="D1839" t="s">
        <v>61</v>
      </c>
      <c r="E1839" t="s">
        <v>49</v>
      </c>
      <c r="F1839" t="s">
        <v>33</v>
      </c>
      <c r="G1839">
        <v>2010</v>
      </c>
      <c r="H1839">
        <v>1036.5</v>
      </c>
      <c r="I1839">
        <v>944</v>
      </c>
      <c r="J1839">
        <v>1.0979872881355901</v>
      </c>
    </row>
    <row r="1840" spans="2:10" x14ac:dyDescent="0.2">
      <c r="B1840" t="str">
        <f t="shared" si="28"/>
        <v>apartmentmedianbachelor_rateNorth Vancouver DM</v>
      </c>
      <c r="C1840" t="s">
        <v>65</v>
      </c>
      <c r="D1840" t="s">
        <v>61</v>
      </c>
      <c r="E1840" t="s">
        <v>49</v>
      </c>
      <c r="F1840" t="s">
        <v>34</v>
      </c>
      <c r="G1840">
        <v>2010</v>
      </c>
      <c r="H1840">
        <v>981.1</v>
      </c>
      <c r="I1840">
        <v>944</v>
      </c>
      <c r="J1840">
        <v>1.03930084745763</v>
      </c>
    </row>
    <row r="1841" spans="2:10" x14ac:dyDescent="0.2">
      <c r="B1841" t="str">
        <f t="shared" si="28"/>
        <v>apartmentmedianbachelor_rateWest Vancouver</v>
      </c>
      <c r="C1841" t="s">
        <v>65</v>
      </c>
      <c r="D1841" t="s">
        <v>61</v>
      </c>
      <c r="E1841" t="s">
        <v>49</v>
      </c>
      <c r="F1841" t="s">
        <v>35</v>
      </c>
      <c r="G1841">
        <v>2010</v>
      </c>
      <c r="H1841">
        <v>1093.8</v>
      </c>
      <c r="I1841">
        <v>944</v>
      </c>
      <c r="J1841">
        <v>1.15868644067797</v>
      </c>
    </row>
    <row r="1842" spans="2:10" x14ac:dyDescent="0.2">
      <c r="B1842" t="str">
        <f t="shared" si="28"/>
        <v>apartmentmedianbachelor_rateRichmond</v>
      </c>
      <c r="C1842" t="s">
        <v>65</v>
      </c>
      <c r="D1842" t="s">
        <v>61</v>
      </c>
      <c r="E1842" t="s">
        <v>49</v>
      </c>
      <c r="F1842" t="s">
        <v>36</v>
      </c>
      <c r="G1842">
        <v>2010</v>
      </c>
      <c r="H1842">
        <v>877.2</v>
      </c>
      <c r="I1842">
        <v>944</v>
      </c>
      <c r="J1842">
        <v>0.92923728813559303</v>
      </c>
    </row>
    <row r="1843" spans="2:10" x14ac:dyDescent="0.2">
      <c r="B1843" t="str">
        <f t="shared" si="28"/>
        <v>apartmentmedianbachelor_rateDelta</v>
      </c>
      <c r="C1843" t="s">
        <v>65</v>
      </c>
      <c r="D1843" t="s">
        <v>61</v>
      </c>
      <c r="E1843" t="s">
        <v>49</v>
      </c>
      <c r="F1843" t="s">
        <v>37</v>
      </c>
      <c r="G1843">
        <v>2010</v>
      </c>
      <c r="H1843">
        <v>675</v>
      </c>
      <c r="I1843">
        <v>944</v>
      </c>
      <c r="J1843">
        <v>0.71504237288135597</v>
      </c>
    </row>
    <row r="1844" spans="2:10" x14ac:dyDescent="0.2">
      <c r="B1844" t="str">
        <f t="shared" si="28"/>
        <v>apartmentmedianbachelor_rateSurrey</v>
      </c>
      <c r="C1844" t="s">
        <v>65</v>
      </c>
      <c r="D1844" t="s">
        <v>61</v>
      </c>
      <c r="E1844" t="s">
        <v>49</v>
      </c>
      <c r="F1844" t="s">
        <v>38</v>
      </c>
      <c r="G1844">
        <v>2010</v>
      </c>
      <c r="H1844">
        <v>728.3</v>
      </c>
      <c r="I1844">
        <v>944</v>
      </c>
      <c r="J1844">
        <v>0.771504237288136</v>
      </c>
    </row>
    <row r="1845" spans="2:10" x14ac:dyDescent="0.2">
      <c r="B1845" t="str">
        <f t="shared" si="28"/>
        <v>apartmentmedianbachelor_rateWhite Rock</v>
      </c>
      <c r="C1845" t="s">
        <v>65</v>
      </c>
      <c r="D1845" t="s">
        <v>61</v>
      </c>
      <c r="E1845" t="s">
        <v>49</v>
      </c>
      <c r="F1845" t="s">
        <v>39</v>
      </c>
      <c r="G1845">
        <v>2010</v>
      </c>
      <c r="H1845">
        <v>767.9</v>
      </c>
      <c r="I1845">
        <v>944</v>
      </c>
      <c r="J1845">
        <v>0.81345338983050797</v>
      </c>
    </row>
    <row r="1846" spans="2:10" x14ac:dyDescent="0.2">
      <c r="B1846" t="str">
        <f t="shared" si="28"/>
        <v>apartmentmedianbachelor_rateLangley City and Langley DM</v>
      </c>
      <c r="C1846" t="s">
        <v>65</v>
      </c>
      <c r="D1846" t="s">
        <v>61</v>
      </c>
      <c r="E1846" t="s">
        <v>49</v>
      </c>
      <c r="F1846" t="s">
        <v>40</v>
      </c>
      <c r="G1846">
        <v>2010</v>
      </c>
      <c r="H1846">
        <v>699</v>
      </c>
      <c r="I1846">
        <v>944</v>
      </c>
      <c r="J1846">
        <v>0.740466101694915</v>
      </c>
    </row>
    <row r="1847" spans="2:10" x14ac:dyDescent="0.2">
      <c r="B1847" t="str">
        <f t="shared" si="28"/>
        <v>apartmentmedianbachelor_rateTri-Cities</v>
      </c>
      <c r="C1847" t="s">
        <v>65</v>
      </c>
      <c r="D1847" t="s">
        <v>61</v>
      </c>
      <c r="E1847" t="s">
        <v>49</v>
      </c>
      <c r="F1847" t="s">
        <v>41</v>
      </c>
      <c r="G1847">
        <v>2010</v>
      </c>
      <c r="H1847">
        <v>738</v>
      </c>
      <c r="I1847">
        <v>944</v>
      </c>
      <c r="J1847">
        <v>0.78177966101694896</v>
      </c>
    </row>
    <row r="1848" spans="2:10" x14ac:dyDescent="0.2">
      <c r="B1848" t="str">
        <f t="shared" si="28"/>
        <v>apartmentmedianbachelor_rateMaple Ridge/Pitt Meadows</v>
      </c>
      <c r="C1848" t="s">
        <v>65</v>
      </c>
      <c r="D1848" t="s">
        <v>61</v>
      </c>
      <c r="E1848" t="s">
        <v>49</v>
      </c>
      <c r="F1848" t="s">
        <v>42</v>
      </c>
      <c r="G1848">
        <v>2010</v>
      </c>
      <c r="H1848">
        <v>632.66666666666697</v>
      </c>
      <c r="I1848">
        <v>944</v>
      </c>
      <c r="J1848">
        <v>0.67019774011299404</v>
      </c>
    </row>
    <row r="1849" spans="2:10" x14ac:dyDescent="0.2">
      <c r="B1849" t="str">
        <f t="shared" si="28"/>
        <v>apartmentmedianbachelor_rateVancouver</v>
      </c>
      <c r="C1849" t="s">
        <v>65</v>
      </c>
      <c r="D1849" t="s">
        <v>61</v>
      </c>
      <c r="E1849" t="s">
        <v>49</v>
      </c>
      <c r="F1849" t="s">
        <v>43</v>
      </c>
      <c r="G1849">
        <v>2010</v>
      </c>
      <c r="H1849">
        <v>944</v>
      </c>
      <c r="I1849">
        <v>944</v>
      </c>
      <c r="J1849">
        <v>1</v>
      </c>
    </row>
    <row r="1850" spans="2:10" x14ac:dyDescent="0.2">
      <c r="B1850" t="str">
        <f t="shared" si="28"/>
        <v>apartmentmedianbachelor_rateNorth Vancouver City</v>
      </c>
      <c r="C1850" t="s">
        <v>65</v>
      </c>
      <c r="D1850" t="s">
        <v>61</v>
      </c>
      <c r="E1850" t="s">
        <v>49</v>
      </c>
      <c r="F1850" t="s">
        <v>60</v>
      </c>
      <c r="G1850">
        <v>2010</v>
      </c>
      <c r="H1850">
        <v>849.66666666666697</v>
      </c>
      <c r="I1850">
        <v>944</v>
      </c>
      <c r="J1850">
        <v>0.90007062146892702</v>
      </c>
    </row>
    <row r="1851" spans="2:10" x14ac:dyDescent="0.2">
      <c r="B1851" t="str">
        <f t="shared" si="28"/>
        <v>apartmentmedian1_bed_rateEnglish Bay</v>
      </c>
      <c r="C1851" t="s">
        <v>65</v>
      </c>
      <c r="D1851" t="s">
        <v>61</v>
      </c>
      <c r="E1851" t="s">
        <v>51</v>
      </c>
      <c r="F1851" t="s">
        <v>16</v>
      </c>
      <c r="G1851">
        <v>2010</v>
      </c>
      <c r="H1851">
        <v>1314.6</v>
      </c>
      <c r="I1851">
        <v>1054.5999999999999</v>
      </c>
      <c r="J1851">
        <v>1.2465389721221301</v>
      </c>
    </row>
    <row r="1852" spans="2:10" x14ac:dyDescent="0.2">
      <c r="B1852" t="str">
        <f t="shared" si="28"/>
        <v>apartmentmedian1_bed_rateDowntown</v>
      </c>
      <c r="C1852" t="s">
        <v>65</v>
      </c>
      <c r="D1852" t="s">
        <v>61</v>
      </c>
      <c r="E1852" t="s">
        <v>51</v>
      </c>
      <c r="F1852" t="s">
        <v>17</v>
      </c>
      <c r="G1852">
        <v>2010</v>
      </c>
      <c r="H1852">
        <v>1338.9</v>
      </c>
      <c r="I1852">
        <v>1054.5999999999999</v>
      </c>
      <c r="J1852">
        <v>1.2695808837473901</v>
      </c>
    </row>
    <row r="1853" spans="2:10" x14ac:dyDescent="0.2">
      <c r="B1853" t="str">
        <f t="shared" si="28"/>
        <v>apartmentmedian1_bed_rateSouth Granville/Oak</v>
      </c>
      <c r="C1853" t="s">
        <v>65</v>
      </c>
      <c r="D1853" t="s">
        <v>61</v>
      </c>
      <c r="E1853" t="s">
        <v>51</v>
      </c>
      <c r="F1853" t="s">
        <v>19</v>
      </c>
      <c r="G1853">
        <v>2010</v>
      </c>
      <c r="H1853">
        <v>1187.8</v>
      </c>
      <c r="I1853">
        <v>1054.5999999999999</v>
      </c>
      <c r="J1853">
        <v>1.1263038118718001</v>
      </c>
    </row>
    <row r="1854" spans="2:10" x14ac:dyDescent="0.2">
      <c r="B1854" t="str">
        <f t="shared" si="28"/>
        <v>apartmentmedian1_bed_rateKitsilano/Point Grey</v>
      </c>
      <c r="C1854" t="s">
        <v>65</v>
      </c>
      <c r="D1854" t="s">
        <v>61</v>
      </c>
      <c r="E1854" t="s">
        <v>51</v>
      </c>
      <c r="F1854" t="s">
        <v>20</v>
      </c>
      <c r="G1854">
        <v>2010</v>
      </c>
      <c r="H1854">
        <v>1234.8</v>
      </c>
      <c r="I1854">
        <v>1054.5999999999999</v>
      </c>
      <c r="J1854">
        <v>1.1708704722169501</v>
      </c>
    </row>
    <row r="1855" spans="2:10" x14ac:dyDescent="0.2">
      <c r="B1855" t="str">
        <f t="shared" si="28"/>
        <v>apartmentmedian1_bed_rateWestside/Kerrisdale</v>
      </c>
      <c r="C1855" t="s">
        <v>65</v>
      </c>
      <c r="D1855" t="s">
        <v>61</v>
      </c>
      <c r="E1855" t="s">
        <v>51</v>
      </c>
      <c r="F1855" t="s">
        <v>21</v>
      </c>
      <c r="G1855">
        <v>2010</v>
      </c>
      <c r="H1855">
        <v>1185.5</v>
      </c>
      <c r="I1855">
        <v>1054.5999999999999</v>
      </c>
      <c r="J1855">
        <v>1.12412289019533</v>
      </c>
    </row>
    <row r="1856" spans="2:10" x14ac:dyDescent="0.2">
      <c r="B1856" t="str">
        <f t="shared" si="28"/>
        <v>apartmentmedian1_bed_rateMarpole</v>
      </c>
      <c r="C1856" t="s">
        <v>65</v>
      </c>
      <c r="D1856" t="s">
        <v>61</v>
      </c>
      <c r="E1856" t="s">
        <v>51</v>
      </c>
      <c r="F1856" t="s">
        <v>23</v>
      </c>
      <c r="G1856">
        <v>2010</v>
      </c>
      <c r="H1856">
        <v>904.8</v>
      </c>
      <c r="I1856">
        <v>1054.5999999999999</v>
      </c>
      <c r="J1856">
        <v>0.85795562298501804</v>
      </c>
    </row>
    <row r="1857" spans="2:10" x14ac:dyDescent="0.2">
      <c r="B1857" t="str">
        <f t="shared" si="28"/>
        <v>apartmentmedian1_bed_rateMount Pleasant/Renfrew Heights</v>
      </c>
      <c r="C1857" t="s">
        <v>65</v>
      </c>
      <c r="D1857" t="s">
        <v>61</v>
      </c>
      <c r="E1857" t="s">
        <v>51</v>
      </c>
      <c r="F1857" t="s">
        <v>24</v>
      </c>
      <c r="G1857">
        <v>2010</v>
      </c>
      <c r="H1857">
        <v>1010.1</v>
      </c>
      <c r="I1857">
        <v>1054.5999999999999</v>
      </c>
      <c r="J1857">
        <v>0.95780390669448101</v>
      </c>
    </row>
    <row r="1858" spans="2:10" x14ac:dyDescent="0.2">
      <c r="B1858" t="str">
        <f t="shared" si="28"/>
        <v>apartmentmedian1_bed_rateEast Hastings</v>
      </c>
      <c r="C1858" t="s">
        <v>65</v>
      </c>
      <c r="D1858" t="s">
        <v>61</v>
      </c>
      <c r="E1858" t="s">
        <v>51</v>
      </c>
      <c r="F1858" t="s">
        <v>25</v>
      </c>
      <c r="G1858">
        <v>2010</v>
      </c>
      <c r="H1858">
        <v>955.2</v>
      </c>
      <c r="I1858">
        <v>1054.5999999999999</v>
      </c>
      <c r="J1858">
        <v>0.90574625450407698</v>
      </c>
    </row>
    <row r="1859" spans="2:10" x14ac:dyDescent="0.2">
      <c r="B1859" t="str">
        <f t="shared" si="28"/>
        <v>apartmentmedian1_bed_rateSoutheast Vancouver</v>
      </c>
      <c r="C1859" t="s">
        <v>65</v>
      </c>
      <c r="D1859" t="s">
        <v>61</v>
      </c>
      <c r="E1859" t="s">
        <v>51</v>
      </c>
      <c r="F1859" t="s">
        <v>26</v>
      </c>
      <c r="G1859">
        <v>2010</v>
      </c>
      <c r="H1859">
        <v>1039.3</v>
      </c>
      <c r="I1859">
        <v>1054.5999999999999</v>
      </c>
      <c r="J1859">
        <v>0.98549212971742794</v>
      </c>
    </row>
    <row r="1860" spans="2:10" x14ac:dyDescent="0.2">
      <c r="B1860" t="str">
        <f t="shared" si="28"/>
        <v>apartmentmedian1_bed_rateUniversity Endowment Lands</v>
      </c>
      <c r="C1860" t="s">
        <v>65</v>
      </c>
      <c r="D1860" t="s">
        <v>61</v>
      </c>
      <c r="E1860" t="s">
        <v>51</v>
      </c>
      <c r="F1860" t="s">
        <v>27</v>
      </c>
      <c r="G1860">
        <v>2010</v>
      </c>
      <c r="H1860">
        <v>1491.2</v>
      </c>
      <c r="I1860">
        <v>1054.5999999999999</v>
      </c>
      <c r="J1860">
        <v>1.4139958278020099</v>
      </c>
    </row>
    <row r="1861" spans="2:10" x14ac:dyDescent="0.2">
      <c r="B1861" t="str">
        <f t="shared" ref="B1861:B1924" si="29">C1861&amp;D1861&amp;E1861&amp;F1861</f>
        <v>apartmentmedian1_bed_rateCentral Park/Metrotown</v>
      </c>
      <c r="C1861" t="s">
        <v>65</v>
      </c>
      <c r="D1861" t="s">
        <v>61</v>
      </c>
      <c r="E1861" t="s">
        <v>51</v>
      </c>
      <c r="F1861" t="s">
        <v>28</v>
      </c>
      <c r="G1861">
        <v>2010</v>
      </c>
      <c r="H1861">
        <v>947.9</v>
      </c>
      <c r="I1861">
        <v>1054.5999999999999</v>
      </c>
      <c r="J1861">
        <v>0.89882419874834096</v>
      </c>
    </row>
    <row r="1862" spans="2:10" x14ac:dyDescent="0.2">
      <c r="B1862" t="str">
        <f t="shared" si="29"/>
        <v>apartmentmedian1_bed_rateSoutheast Burnaby</v>
      </c>
      <c r="C1862" t="s">
        <v>65</v>
      </c>
      <c r="D1862" t="s">
        <v>61</v>
      </c>
      <c r="E1862" t="s">
        <v>51</v>
      </c>
      <c r="F1862" t="s">
        <v>29</v>
      </c>
      <c r="G1862">
        <v>2010</v>
      </c>
      <c r="H1862">
        <v>865.6</v>
      </c>
      <c r="I1862">
        <v>1054.5999999999999</v>
      </c>
      <c r="J1862">
        <v>0.82078513180352697</v>
      </c>
    </row>
    <row r="1863" spans="2:10" x14ac:dyDescent="0.2">
      <c r="B1863" t="str">
        <f t="shared" si="29"/>
        <v>apartmentmedian1_bed_rateNorth Burnaby</v>
      </c>
      <c r="C1863" t="s">
        <v>65</v>
      </c>
      <c r="D1863" t="s">
        <v>61</v>
      </c>
      <c r="E1863" t="s">
        <v>51</v>
      </c>
      <c r="F1863" t="s">
        <v>31</v>
      </c>
      <c r="G1863">
        <v>2010</v>
      </c>
      <c r="H1863">
        <v>990</v>
      </c>
      <c r="I1863">
        <v>1054.5999999999999</v>
      </c>
      <c r="J1863">
        <v>0.93874454769580895</v>
      </c>
    </row>
    <row r="1864" spans="2:10" x14ac:dyDescent="0.2">
      <c r="B1864" t="str">
        <f t="shared" si="29"/>
        <v>apartmentmedian1_bed_rateNew Westminster</v>
      </c>
      <c r="C1864" t="s">
        <v>65</v>
      </c>
      <c r="D1864" t="s">
        <v>61</v>
      </c>
      <c r="E1864" t="s">
        <v>51</v>
      </c>
      <c r="F1864" t="s">
        <v>32</v>
      </c>
      <c r="G1864">
        <v>2010</v>
      </c>
      <c r="H1864">
        <v>890.4</v>
      </c>
      <c r="I1864">
        <v>1054.5999999999999</v>
      </c>
      <c r="J1864">
        <v>0.84430115683671503</v>
      </c>
    </row>
    <row r="1865" spans="2:10" x14ac:dyDescent="0.2">
      <c r="B1865" t="str">
        <f t="shared" si="29"/>
        <v>apartmentmedian1_bed_rateNorth Vancouver CY</v>
      </c>
      <c r="C1865" t="s">
        <v>65</v>
      </c>
      <c r="D1865" t="s">
        <v>61</v>
      </c>
      <c r="E1865" t="s">
        <v>51</v>
      </c>
      <c r="F1865" t="s">
        <v>33</v>
      </c>
      <c r="G1865">
        <v>2010</v>
      </c>
      <c r="H1865">
        <v>1234.5</v>
      </c>
      <c r="I1865">
        <v>1054.5999999999999</v>
      </c>
      <c r="J1865">
        <v>1.1705860041722</v>
      </c>
    </row>
    <row r="1866" spans="2:10" x14ac:dyDescent="0.2">
      <c r="B1866" t="str">
        <f t="shared" si="29"/>
        <v>apartmentmedian1_bed_rateNorth Vancouver DM</v>
      </c>
      <c r="C1866" t="s">
        <v>65</v>
      </c>
      <c r="D1866" t="s">
        <v>61</v>
      </c>
      <c r="E1866" t="s">
        <v>51</v>
      </c>
      <c r="F1866" t="s">
        <v>34</v>
      </c>
      <c r="G1866">
        <v>2010</v>
      </c>
      <c r="H1866">
        <v>1197.3</v>
      </c>
      <c r="I1866">
        <v>1054.5999999999999</v>
      </c>
      <c r="J1866">
        <v>1.1353119666224201</v>
      </c>
    </row>
    <row r="1867" spans="2:10" x14ac:dyDescent="0.2">
      <c r="B1867" t="str">
        <f t="shared" si="29"/>
        <v>apartmentmedian1_bed_rateWest Vancouver</v>
      </c>
      <c r="C1867" t="s">
        <v>65</v>
      </c>
      <c r="D1867" t="s">
        <v>61</v>
      </c>
      <c r="E1867" t="s">
        <v>51</v>
      </c>
      <c r="F1867" t="s">
        <v>35</v>
      </c>
      <c r="G1867">
        <v>2010</v>
      </c>
      <c r="H1867">
        <v>1412.5</v>
      </c>
      <c r="I1867">
        <v>1054.5999999999999</v>
      </c>
      <c r="J1867">
        <v>1.33937037739427</v>
      </c>
    </row>
    <row r="1868" spans="2:10" x14ac:dyDescent="0.2">
      <c r="B1868" t="str">
        <f t="shared" si="29"/>
        <v>apartmentmedian1_bed_rateRichmond</v>
      </c>
      <c r="C1868" t="s">
        <v>65</v>
      </c>
      <c r="D1868" t="s">
        <v>61</v>
      </c>
      <c r="E1868" t="s">
        <v>51</v>
      </c>
      <c r="F1868" t="s">
        <v>36</v>
      </c>
      <c r="G1868">
        <v>2010</v>
      </c>
      <c r="H1868">
        <v>1006.5</v>
      </c>
      <c r="I1868">
        <v>1054.5999999999999</v>
      </c>
      <c r="J1868">
        <v>0.95439029015740595</v>
      </c>
    </row>
    <row r="1869" spans="2:10" x14ac:dyDescent="0.2">
      <c r="B1869" t="str">
        <f t="shared" si="29"/>
        <v>apartmentmedian1_bed_rateDelta</v>
      </c>
      <c r="C1869" t="s">
        <v>65</v>
      </c>
      <c r="D1869" t="s">
        <v>61</v>
      </c>
      <c r="E1869" t="s">
        <v>51</v>
      </c>
      <c r="F1869" t="s">
        <v>37</v>
      </c>
      <c r="G1869">
        <v>2010</v>
      </c>
      <c r="H1869">
        <v>834.9</v>
      </c>
      <c r="I1869">
        <v>1054.5999999999999</v>
      </c>
      <c r="J1869">
        <v>0.79167456855679896</v>
      </c>
    </row>
    <row r="1870" spans="2:10" x14ac:dyDescent="0.2">
      <c r="B1870" t="str">
        <f t="shared" si="29"/>
        <v>apartmentmedian1_bed_rateSurrey</v>
      </c>
      <c r="C1870" t="s">
        <v>65</v>
      </c>
      <c r="D1870" t="s">
        <v>61</v>
      </c>
      <c r="E1870" t="s">
        <v>51</v>
      </c>
      <c r="F1870" t="s">
        <v>38</v>
      </c>
      <c r="G1870">
        <v>2010</v>
      </c>
      <c r="H1870">
        <v>815.9</v>
      </c>
      <c r="I1870">
        <v>1054.5999999999999</v>
      </c>
      <c r="J1870">
        <v>0.77365825905556596</v>
      </c>
    </row>
    <row r="1871" spans="2:10" x14ac:dyDescent="0.2">
      <c r="B1871" t="str">
        <f t="shared" si="29"/>
        <v>apartmentmedian1_bed_rateWhite Rock</v>
      </c>
      <c r="C1871" t="s">
        <v>65</v>
      </c>
      <c r="D1871" t="s">
        <v>61</v>
      </c>
      <c r="E1871" t="s">
        <v>51</v>
      </c>
      <c r="F1871" t="s">
        <v>39</v>
      </c>
      <c r="G1871">
        <v>2010</v>
      </c>
      <c r="H1871">
        <v>881.7</v>
      </c>
      <c r="I1871">
        <v>1054.5999999999999</v>
      </c>
      <c r="J1871">
        <v>0.83605158353878295</v>
      </c>
    </row>
    <row r="1872" spans="2:10" x14ac:dyDescent="0.2">
      <c r="B1872" t="str">
        <f t="shared" si="29"/>
        <v>apartmentmedian1_bed_rateLangley City and Langley DM</v>
      </c>
      <c r="C1872" t="s">
        <v>65</v>
      </c>
      <c r="D1872" t="s">
        <v>61</v>
      </c>
      <c r="E1872" t="s">
        <v>51</v>
      </c>
      <c r="F1872" t="s">
        <v>40</v>
      </c>
      <c r="G1872">
        <v>2010</v>
      </c>
      <c r="H1872">
        <v>861.1</v>
      </c>
      <c r="I1872">
        <v>1054.5999999999999</v>
      </c>
      <c r="J1872">
        <v>0.81651811113218298</v>
      </c>
    </row>
    <row r="1873" spans="2:10" x14ac:dyDescent="0.2">
      <c r="B1873" t="str">
        <f t="shared" si="29"/>
        <v>apartmentmedian1_bed_rateTri-Cities</v>
      </c>
      <c r="C1873" t="s">
        <v>65</v>
      </c>
      <c r="D1873" t="s">
        <v>61</v>
      </c>
      <c r="E1873" t="s">
        <v>51</v>
      </c>
      <c r="F1873" t="s">
        <v>41</v>
      </c>
      <c r="G1873">
        <v>2010</v>
      </c>
      <c r="H1873">
        <v>882.4</v>
      </c>
      <c r="I1873">
        <v>1054.5999999999999</v>
      </c>
      <c r="J1873">
        <v>0.83671534230987998</v>
      </c>
    </row>
    <row r="1874" spans="2:10" x14ac:dyDescent="0.2">
      <c r="B1874" t="str">
        <f t="shared" si="29"/>
        <v>apartmentmedian1_bed_rateMaple Ridge/Pitt Meadows</v>
      </c>
      <c r="C1874" t="s">
        <v>65</v>
      </c>
      <c r="D1874" t="s">
        <v>61</v>
      </c>
      <c r="E1874" t="s">
        <v>51</v>
      </c>
      <c r="F1874" t="s">
        <v>42</v>
      </c>
      <c r="G1874">
        <v>2010</v>
      </c>
      <c r="H1874">
        <v>775.1</v>
      </c>
      <c r="I1874">
        <v>1054.5999999999999</v>
      </c>
      <c r="J1874">
        <v>0.73497060496870903</v>
      </c>
    </row>
    <row r="1875" spans="2:10" x14ac:dyDescent="0.2">
      <c r="B1875" t="str">
        <f t="shared" si="29"/>
        <v>apartmentmedian1_bed_rateVancouver</v>
      </c>
      <c r="C1875" t="s">
        <v>65</v>
      </c>
      <c r="D1875" t="s">
        <v>61</v>
      </c>
      <c r="E1875" t="s">
        <v>51</v>
      </c>
      <c r="F1875" t="s">
        <v>43</v>
      </c>
      <c r="G1875">
        <v>2010</v>
      </c>
      <c r="H1875">
        <v>1054.5999999999999</v>
      </c>
      <c r="I1875">
        <v>1054.5999999999999</v>
      </c>
      <c r="J1875">
        <v>1</v>
      </c>
    </row>
    <row r="1876" spans="2:10" x14ac:dyDescent="0.2">
      <c r="B1876" t="str">
        <f t="shared" si="29"/>
        <v>apartmentmedian1_bed_rateNorth Vancouver City</v>
      </c>
      <c r="C1876" t="s">
        <v>65</v>
      </c>
      <c r="D1876" t="s">
        <v>61</v>
      </c>
      <c r="E1876" t="s">
        <v>51</v>
      </c>
      <c r="F1876" t="s">
        <v>60</v>
      </c>
      <c r="G1876">
        <v>2010</v>
      </c>
      <c r="H1876">
        <v>957.66666666666697</v>
      </c>
      <c r="I1876">
        <v>1054.5999999999999</v>
      </c>
      <c r="J1876">
        <v>0.90808521398318498</v>
      </c>
    </row>
    <row r="1877" spans="2:10" x14ac:dyDescent="0.2">
      <c r="B1877" t="str">
        <f t="shared" si="29"/>
        <v>apartmentmedian2_bed_rateWest End/Stanley Park</v>
      </c>
      <c r="C1877" t="s">
        <v>65</v>
      </c>
      <c r="D1877" t="s">
        <v>61</v>
      </c>
      <c r="E1877" t="s">
        <v>53</v>
      </c>
      <c r="F1877" t="s">
        <v>12</v>
      </c>
      <c r="G1877">
        <v>2010</v>
      </c>
      <c r="H1877">
        <v>1862.8</v>
      </c>
      <c r="I1877">
        <v>1274.8</v>
      </c>
      <c r="J1877">
        <v>1.46124882334484</v>
      </c>
    </row>
    <row r="1878" spans="2:10" x14ac:dyDescent="0.2">
      <c r="B1878" t="str">
        <f t="shared" si="29"/>
        <v>apartmentmedian2_bed_rateEnglish Bay</v>
      </c>
      <c r="C1878" t="s">
        <v>65</v>
      </c>
      <c r="D1878" t="s">
        <v>61</v>
      </c>
      <c r="E1878" t="s">
        <v>53</v>
      </c>
      <c r="F1878" t="s">
        <v>16</v>
      </c>
      <c r="G1878">
        <v>2010</v>
      </c>
      <c r="H1878">
        <v>1850.3</v>
      </c>
      <c r="I1878">
        <v>1274.8</v>
      </c>
      <c r="J1878">
        <v>1.45144336366489</v>
      </c>
    </row>
    <row r="1879" spans="2:10" x14ac:dyDescent="0.2">
      <c r="B1879" t="str">
        <f t="shared" si="29"/>
        <v>apartmentmedian2_bed_rateDowntown</v>
      </c>
      <c r="C1879" t="s">
        <v>65</v>
      </c>
      <c r="D1879" t="s">
        <v>61</v>
      </c>
      <c r="E1879" t="s">
        <v>53</v>
      </c>
      <c r="F1879" t="s">
        <v>17</v>
      </c>
      <c r="G1879">
        <v>2010</v>
      </c>
      <c r="H1879">
        <v>1960.6</v>
      </c>
      <c r="I1879">
        <v>1274.8</v>
      </c>
      <c r="J1879">
        <v>1.5379667398807699</v>
      </c>
    </row>
    <row r="1880" spans="2:10" x14ac:dyDescent="0.2">
      <c r="B1880" t="str">
        <f t="shared" si="29"/>
        <v>apartmentmedian2_bed_rateSouth Granville/Oak</v>
      </c>
      <c r="C1880" t="s">
        <v>65</v>
      </c>
      <c r="D1880" t="s">
        <v>61</v>
      </c>
      <c r="E1880" t="s">
        <v>53</v>
      </c>
      <c r="F1880" t="s">
        <v>19</v>
      </c>
      <c r="G1880">
        <v>2010</v>
      </c>
      <c r="H1880">
        <v>1651.8</v>
      </c>
      <c r="I1880">
        <v>1274.8</v>
      </c>
      <c r="J1880">
        <v>1.2957326639472899</v>
      </c>
    </row>
    <row r="1881" spans="2:10" x14ac:dyDescent="0.2">
      <c r="B1881" t="str">
        <f t="shared" si="29"/>
        <v>apartmentmedian2_bed_rateKitsilano/Point Grey</v>
      </c>
      <c r="C1881" t="s">
        <v>65</v>
      </c>
      <c r="D1881" t="s">
        <v>61</v>
      </c>
      <c r="E1881" t="s">
        <v>53</v>
      </c>
      <c r="F1881" t="s">
        <v>20</v>
      </c>
      <c r="G1881">
        <v>2010</v>
      </c>
      <c r="H1881">
        <v>1739</v>
      </c>
      <c r="I1881">
        <v>1274.8</v>
      </c>
      <c r="J1881">
        <v>1.36413555067462</v>
      </c>
    </row>
    <row r="1882" spans="2:10" x14ac:dyDescent="0.2">
      <c r="B1882" t="str">
        <f t="shared" si="29"/>
        <v>apartmentmedian2_bed_rateWestside/Kerrisdale</v>
      </c>
      <c r="C1882" t="s">
        <v>65</v>
      </c>
      <c r="D1882" t="s">
        <v>61</v>
      </c>
      <c r="E1882" t="s">
        <v>53</v>
      </c>
      <c r="F1882" t="s">
        <v>21</v>
      </c>
      <c r="G1882">
        <v>2010</v>
      </c>
      <c r="H1882">
        <v>1823.4</v>
      </c>
      <c r="I1882">
        <v>1274.8</v>
      </c>
      <c r="J1882">
        <v>1.4303420144336401</v>
      </c>
    </row>
    <row r="1883" spans="2:10" x14ac:dyDescent="0.2">
      <c r="B1883" t="str">
        <f t="shared" si="29"/>
        <v>apartmentmedian2_bed_rateMarpole</v>
      </c>
      <c r="C1883" t="s">
        <v>65</v>
      </c>
      <c r="D1883" t="s">
        <v>61</v>
      </c>
      <c r="E1883" t="s">
        <v>53</v>
      </c>
      <c r="F1883" t="s">
        <v>23</v>
      </c>
      <c r="G1883">
        <v>2010</v>
      </c>
      <c r="H1883">
        <v>1180.4000000000001</v>
      </c>
      <c r="I1883">
        <v>1274.8</v>
      </c>
      <c r="J1883">
        <v>0.92594916849701903</v>
      </c>
    </row>
    <row r="1884" spans="2:10" x14ac:dyDescent="0.2">
      <c r="B1884" t="str">
        <f t="shared" si="29"/>
        <v>apartmentmedian2_bed_rateMount Pleasant/Renfrew Heights</v>
      </c>
      <c r="C1884" t="s">
        <v>65</v>
      </c>
      <c r="D1884" t="s">
        <v>61</v>
      </c>
      <c r="E1884" t="s">
        <v>53</v>
      </c>
      <c r="F1884" t="s">
        <v>24</v>
      </c>
      <c r="G1884">
        <v>2010</v>
      </c>
      <c r="H1884">
        <v>1358.5</v>
      </c>
      <c r="I1884">
        <v>1274.8</v>
      </c>
      <c r="J1884">
        <v>1.0656573580169399</v>
      </c>
    </row>
    <row r="1885" spans="2:10" x14ac:dyDescent="0.2">
      <c r="B1885" t="str">
        <f t="shared" si="29"/>
        <v>apartmentmedian2_bed_rateEast Hastings</v>
      </c>
      <c r="C1885" t="s">
        <v>65</v>
      </c>
      <c r="D1885" t="s">
        <v>61</v>
      </c>
      <c r="E1885" t="s">
        <v>53</v>
      </c>
      <c r="F1885" t="s">
        <v>25</v>
      </c>
      <c r="G1885">
        <v>2010</v>
      </c>
      <c r="H1885">
        <v>1242</v>
      </c>
      <c r="I1885">
        <v>1274.8</v>
      </c>
      <c r="J1885">
        <v>0.97427047379981202</v>
      </c>
    </row>
    <row r="1886" spans="2:10" x14ac:dyDescent="0.2">
      <c r="B1886" t="str">
        <f t="shared" si="29"/>
        <v>apartmentmedian2_bed_rateSoutheast Vancouver</v>
      </c>
      <c r="C1886" t="s">
        <v>65</v>
      </c>
      <c r="D1886" t="s">
        <v>61</v>
      </c>
      <c r="E1886" t="s">
        <v>53</v>
      </c>
      <c r="F1886" t="s">
        <v>26</v>
      </c>
      <c r="G1886">
        <v>2010</v>
      </c>
      <c r="H1886">
        <v>1415.9</v>
      </c>
      <c r="I1886">
        <v>1274.8</v>
      </c>
      <c r="J1886">
        <v>1.1106840288672699</v>
      </c>
    </row>
    <row r="1887" spans="2:10" x14ac:dyDescent="0.2">
      <c r="B1887" t="str">
        <f t="shared" si="29"/>
        <v>apartmentmedian2_bed_rateUniversity Endowment Lands</v>
      </c>
      <c r="C1887" t="s">
        <v>65</v>
      </c>
      <c r="D1887" t="s">
        <v>61</v>
      </c>
      <c r="E1887" t="s">
        <v>53</v>
      </c>
      <c r="F1887" t="s">
        <v>27</v>
      </c>
      <c r="G1887">
        <v>2010</v>
      </c>
      <c r="H1887">
        <v>2113.3000000000002</v>
      </c>
      <c r="I1887">
        <v>1274.8</v>
      </c>
      <c r="J1887">
        <v>1.6577502353310301</v>
      </c>
    </row>
    <row r="1888" spans="2:10" x14ac:dyDescent="0.2">
      <c r="B1888" t="str">
        <f t="shared" si="29"/>
        <v>apartmentmedian2_bed_rateCentral Park/Metrotown</v>
      </c>
      <c r="C1888" t="s">
        <v>65</v>
      </c>
      <c r="D1888" t="s">
        <v>61</v>
      </c>
      <c r="E1888" t="s">
        <v>53</v>
      </c>
      <c r="F1888" t="s">
        <v>28</v>
      </c>
      <c r="G1888">
        <v>2010</v>
      </c>
      <c r="H1888">
        <v>1234</v>
      </c>
      <c r="I1888">
        <v>1274.8</v>
      </c>
      <c r="J1888">
        <v>0.96799497960464398</v>
      </c>
    </row>
    <row r="1889" spans="2:10" x14ac:dyDescent="0.2">
      <c r="B1889" t="str">
        <f t="shared" si="29"/>
        <v>apartmentmedian2_bed_rateSoutheast Burnaby</v>
      </c>
      <c r="C1889" t="s">
        <v>65</v>
      </c>
      <c r="D1889" t="s">
        <v>61</v>
      </c>
      <c r="E1889" t="s">
        <v>53</v>
      </c>
      <c r="F1889" t="s">
        <v>29</v>
      </c>
      <c r="G1889">
        <v>2010</v>
      </c>
      <c r="H1889">
        <v>1060.4000000000001</v>
      </c>
      <c r="I1889">
        <v>1274.8</v>
      </c>
      <c r="J1889">
        <v>0.83181675556950097</v>
      </c>
    </row>
    <row r="1890" spans="2:10" x14ac:dyDescent="0.2">
      <c r="B1890" t="str">
        <f t="shared" si="29"/>
        <v>apartmentmedian2_bed_rateNorth Burnaby</v>
      </c>
      <c r="C1890" t="s">
        <v>65</v>
      </c>
      <c r="D1890" t="s">
        <v>61</v>
      </c>
      <c r="E1890" t="s">
        <v>53</v>
      </c>
      <c r="F1890" t="s">
        <v>31</v>
      </c>
      <c r="G1890">
        <v>2010</v>
      </c>
      <c r="H1890">
        <v>1300.5</v>
      </c>
      <c r="I1890">
        <v>1274.8</v>
      </c>
      <c r="J1890">
        <v>1.02016002510198</v>
      </c>
    </row>
    <row r="1891" spans="2:10" x14ac:dyDescent="0.2">
      <c r="B1891" t="str">
        <f t="shared" si="29"/>
        <v>apartmentmedian2_bed_rateNew Westminster</v>
      </c>
      <c r="C1891" t="s">
        <v>65</v>
      </c>
      <c r="D1891" t="s">
        <v>61</v>
      </c>
      <c r="E1891" t="s">
        <v>53</v>
      </c>
      <c r="F1891" t="s">
        <v>32</v>
      </c>
      <c r="G1891">
        <v>2010</v>
      </c>
      <c r="H1891">
        <v>1183.5999999999999</v>
      </c>
      <c r="I1891">
        <v>1274.8</v>
      </c>
      <c r="J1891">
        <v>0.92845936617508595</v>
      </c>
    </row>
    <row r="1892" spans="2:10" x14ac:dyDescent="0.2">
      <c r="B1892" t="str">
        <f t="shared" si="29"/>
        <v>apartmentmedian2_bed_rateNorth Vancouver CY</v>
      </c>
      <c r="C1892" t="s">
        <v>65</v>
      </c>
      <c r="D1892" t="s">
        <v>61</v>
      </c>
      <c r="E1892" t="s">
        <v>53</v>
      </c>
      <c r="F1892" t="s">
        <v>33</v>
      </c>
      <c r="G1892">
        <v>2010</v>
      </c>
      <c r="H1892">
        <v>1506.75</v>
      </c>
      <c r="I1892">
        <v>1274.8</v>
      </c>
      <c r="J1892">
        <v>1.18195010982115</v>
      </c>
    </row>
    <row r="1893" spans="2:10" x14ac:dyDescent="0.2">
      <c r="B1893" t="str">
        <f t="shared" si="29"/>
        <v>apartmentmedian2_bed_rateNorth Vancouver DM</v>
      </c>
      <c r="C1893" t="s">
        <v>65</v>
      </c>
      <c r="D1893" t="s">
        <v>61</v>
      </c>
      <c r="E1893" t="s">
        <v>53</v>
      </c>
      <c r="F1893" t="s">
        <v>34</v>
      </c>
      <c r="G1893">
        <v>2010</v>
      </c>
      <c r="H1893">
        <v>1433.1</v>
      </c>
      <c r="I1893">
        <v>1274.8</v>
      </c>
      <c r="J1893">
        <v>1.1241763413868799</v>
      </c>
    </row>
    <row r="1894" spans="2:10" x14ac:dyDescent="0.2">
      <c r="B1894" t="str">
        <f t="shared" si="29"/>
        <v>apartmentmedian2_bed_rateWest Vancouver</v>
      </c>
      <c r="C1894" t="s">
        <v>65</v>
      </c>
      <c r="D1894" t="s">
        <v>61</v>
      </c>
      <c r="E1894" t="s">
        <v>53</v>
      </c>
      <c r="F1894" t="s">
        <v>35</v>
      </c>
      <c r="G1894">
        <v>2010</v>
      </c>
      <c r="H1894">
        <v>2196.3000000000002</v>
      </c>
      <c r="I1894">
        <v>1274.8</v>
      </c>
      <c r="J1894">
        <v>1.7228584876059001</v>
      </c>
    </row>
    <row r="1895" spans="2:10" x14ac:dyDescent="0.2">
      <c r="B1895" t="str">
        <f t="shared" si="29"/>
        <v>apartmentmedian2_bed_rateRichmond</v>
      </c>
      <c r="C1895" t="s">
        <v>65</v>
      </c>
      <c r="D1895" t="s">
        <v>61</v>
      </c>
      <c r="E1895" t="s">
        <v>53</v>
      </c>
      <c r="F1895" t="s">
        <v>36</v>
      </c>
      <c r="G1895">
        <v>2010</v>
      </c>
      <c r="H1895">
        <v>1234.2</v>
      </c>
      <c r="I1895">
        <v>1274.8</v>
      </c>
      <c r="J1895">
        <v>0.96815186695952304</v>
      </c>
    </row>
    <row r="1896" spans="2:10" x14ac:dyDescent="0.2">
      <c r="B1896" t="str">
        <f t="shared" si="29"/>
        <v>apartmentmedian2_bed_rateDelta</v>
      </c>
      <c r="C1896" t="s">
        <v>65</v>
      </c>
      <c r="D1896" t="s">
        <v>61</v>
      </c>
      <c r="E1896" t="s">
        <v>53</v>
      </c>
      <c r="F1896" t="s">
        <v>37</v>
      </c>
      <c r="G1896">
        <v>2010</v>
      </c>
      <c r="H1896">
        <v>1086</v>
      </c>
      <c r="I1896">
        <v>1274.8</v>
      </c>
      <c r="J1896">
        <v>0.85189833699403805</v>
      </c>
    </row>
    <row r="1897" spans="2:10" x14ac:dyDescent="0.2">
      <c r="B1897" t="str">
        <f t="shared" si="29"/>
        <v>apartmentmedian2_bed_rateSurrey</v>
      </c>
      <c r="C1897" t="s">
        <v>65</v>
      </c>
      <c r="D1897" t="s">
        <v>61</v>
      </c>
      <c r="E1897" t="s">
        <v>53</v>
      </c>
      <c r="F1897" t="s">
        <v>38</v>
      </c>
      <c r="G1897">
        <v>2010</v>
      </c>
      <c r="H1897">
        <v>959.6</v>
      </c>
      <c r="I1897">
        <v>1274.8</v>
      </c>
      <c r="J1897">
        <v>0.75274552871038602</v>
      </c>
    </row>
    <row r="1898" spans="2:10" x14ac:dyDescent="0.2">
      <c r="B1898" t="str">
        <f t="shared" si="29"/>
        <v>apartmentmedian2_bed_rateWhite Rock</v>
      </c>
      <c r="C1898" t="s">
        <v>65</v>
      </c>
      <c r="D1898" t="s">
        <v>61</v>
      </c>
      <c r="E1898" t="s">
        <v>53</v>
      </c>
      <c r="F1898" t="s">
        <v>39</v>
      </c>
      <c r="G1898">
        <v>2010</v>
      </c>
      <c r="H1898">
        <v>1085.4000000000001</v>
      </c>
      <c r="I1898">
        <v>1274.8</v>
      </c>
      <c r="J1898">
        <v>0.85142767492940097</v>
      </c>
    </row>
    <row r="1899" spans="2:10" x14ac:dyDescent="0.2">
      <c r="B1899" t="str">
        <f t="shared" si="29"/>
        <v>apartmentmedian2_bed_rateLangley City and Langley DM</v>
      </c>
      <c r="C1899" t="s">
        <v>65</v>
      </c>
      <c r="D1899" t="s">
        <v>61</v>
      </c>
      <c r="E1899" t="s">
        <v>53</v>
      </c>
      <c r="F1899" t="s">
        <v>40</v>
      </c>
      <c r="G1899">
        <v>2010</v>
      </c>
      <c r="H1899">
        <v>1060.5999999999999</v>
      </c>
      <c r="I1899">
        <v>1274.8</v>
      </c>
      <c r="J1899">
        <v>0.83197364292438003</v>
      </c>
    </row>
    <row r="1900" spans="2:10" x14ac:dyDescent="0.2">
      <c r="B1900" t="str">
        <f t="shared" si="29"/>
        <v>apartmentmedian2_bed_rateTri-Cities</v>
      </c>
      <c r="C1900" t="s">
        <v>65</v>
      </c>
      <c r="D1900" t="s">
        <v>61</v>
      </c>
      <c r="E1900" t="s">
        <v>53</v>
      </c>
      <c r="F1900" t="s">
        <v>41</v>
      </c>
      <c r="G1900">
        <v>2010</v>
      </c>
      <c r="H1900">
        <v>1093.8</v>
      </c>
      <c r="I1900">
        <v>1274.8</v>
      </c>
      <c r="J1900">
        <v>0.85801694383432703</v>
      </c>
    </row>
    <row r="1901" spans="2:10" x14ac:dyDescent="0.2">
      <c r="B1901" t="str">
        <f t="shared" si="29"/>
        <v>apartmentmedian2_bed_rateMaple Ridge/Pitt Meadows</v>
      </c>
      <c r="C1901" t="s">
        <v>65</v>
      </c>
      <c r="D1901" t="s">
        <v>61</v>
      </c>
      <c r="E1901" t="s">
        <v>53</v>
      </c>
      <c r="F1901" t="s">
        <v>42</v>
      </c>
      <c r="G1901">
        <v>2010</v>
      </c>
      <c r="H1901">
        <v>971.1</v>
      </c>
      <c r="I1901">
        <v>1274.8</v>
      </c>
      <c r="J1901">
        <v>0.76176655161593998</v>
      </c>
    </row>
    <row r="1902" spans="2:10" x14ac:dyDescent="0.2">
      <c r="B1902" t="str">
        <f t="shared" si="29"/>
        <v>apartmentmedian2_bed_rateVancouver</v>
      </c>
      <c r="C1902" t="s">
        <v>65</v>
      </c>
      <c r="D1902" t="s">
        <v>61</v>
      </c>
      <c r="E1902" t="s">
        <v>53</v>
      </c>
      <c r="F1902" t="s">
        <v>43</v>
      </c>
      <c r="G1902">
        <v>2010</v>
      </c>
      <c r="H1902">
        <v>1274.8</v>
      </c>
      <c r="I1902">
        <v>1274.8</v>
      </c>
      <c r="J1902">
        <v>1</v>
      </c>
    </row>
    <row r="1903" spans="2:10" x14ac:dyDescent="0.2">
      <c r="B1903" t="str">
        <f t="shared" si="29"/>
        <v>apartmentmedian2_bed_rateNorth Vancouver City</v>
      </c>
      <c r="C1903" t="s">
        <v>65</v>
      </c>
      <c r="D1903" t="s">
        <v>61</v>
      </c>
      <c r="E1903" t="s">
        <v>53</v>
      </c>
      <c r="F1903" t="s">
        <v>60</v>
      </c>
      <c r="G1903">
        <v>2010</v>
      </c>
      <c r="H1903">
        <v>1200</v>
      </c>
      <c r="I1903">
        <v>1274.8</v>
      </c>
      <c r="J1903">
        <v>0.94132412927518005</v>
      </c>
    </row>
    <row r="1904" spans="2:10" x14ac:dyDescent="0.2">
      <c r="B1904" t="str">
        <f t="shared" si="29"/>
        <v>apartmentmedian3+_bed_rateWest End/Stanley Park</v>
      </c>
      <c r="C1904" t="s">
        <v>65</v>
      </c>
      <c r="D1904" t="s">
        <v>61</v>
      </c>
      <c r="E1904" t="s">
        <v>55</v>
      </c>
      <c r="F1904" t="s">
        <v>12</v>
      </c>
      <c r="G1904">
        <v>2010</v>
      </c>
      <c r="H1904">
        <v>2777.5555555555602</v>
      </c>
      <c r="I1904">
        <v>1391.8</v>
      </c>
      <c r="J1904">
        <v>1.9956571027127099</v>
      </c>
    </row>
    <row r="1905" spans="2:10" x14ac:dyDescent="0.2">
      <c r="B1905" t="str">
        <f t="shared" si="29"/>
        <v>apartmentmedian3+_bed_rateEnglish Bay</v>
      </c>
      <c r="C1905" t="s">
        <v>65</v>
      </c>
      <c r="D1905" t="s">
        <v>61</v>
      </c>
      <c r="E1905" t="s">
        <v>55</v>
      </c>
      <c r="F1905" t="s">
        <v>16</v>
      </c>
      <c r="G1905">
        <v>2010</v>
      </c>
      <c r="H1905">
        <v>2406.4285714285702</v>
      </c>
      <c r="I1905">
        <v>1391.8</v>
      </c>
      <c r="J1905">
        <v>1.72900457783343</v>
      </c>
    </row>
    <row r="1906" spans="2:10" x14ac:dyDescent="0.2">
      <c r="B1906" t="str">
        <f t="shared" si="29"/>
        <v>apartmentmedian3+_bed_rateDowntown</v>
      </c>
      <c r="C1906" t="s">
        <v>65</v>
      </c>
      <c r="D1906" t="s">
        <v>61</v>
      </c>
      <c r="E1906" t="s">
        <v>55</v>
      </c>
      <c r="F1906" t="s">
        <v>17</v>
      </c>
      <c r="G1906">
        <v>2010</v>
      </c>
      <c r="H1906">
        <v>2568.125</v>
      </c>
      <c r="I1906">
        <v>1391.8</v>
      </c>
      <c r="J1906">
        <v>1.84518249748527</v>
      </c>
    </row>
    <row r="1907" spans="2:10" x14ac:dyDescent="0.2">
      <c r="B1907" t="str">
        <f t="shared" si="29"/>
        <v>apartmentmedian3+_bed_rateSouth Granville/Oak</v>
      </c>
      <c r="C1907" t="s">
        <v>65</v>
      </c>
      <c r="D1907" t="s">
        <v>61</v>
      </c>
      <c r="E1907" t="s">
        <v>55</v>
      </c>
      <c r="F1907" t="s">
        <v>19</v>
      </c>
      <c r="G1907">
        <v>2010</v>
      </c>
      <c r="H1907">
        <v>2079</v>
      </c>
      <c r="I1907">
        <v>1391.8</v>
      </c>
      <c r="J1907">
        <v>1.49374910188245</v>
      </c>
    </row>
    <row r="1908" spans="2:10" x14ac:dyDescent="0.2">
      <c r="B1908" t="str">
        <f t="shared" si="29"/>
        <v>apartmentmedian3+_bed_rateKitsilano/Point Grey</v>
      </c>
      <c r="C1908" t="s">
        <v>65</v>
      </c>
      <c r="D1908" t="s">
        <v>61</v>
      </c>
      <c r="E1908" t="s">
        <v>55</v>
      </c>
      <c r="F1908" t="s">
        <v>20</v>
      </c>
      <c r="G1908">
        <v>2010</v>
      </c>
      <c r="H1908">
        <v>2631.25</v>
      </c>
      <c r="I1908">
        <v>1391.8</v>
      </c>
      <c r="J1908">
        <v>1.8905374335392999</v>
      </c>
    </row>
    <row r="1909" spans="2:10" x14ac:dyDescent="0.2">
      <c r="B1909" t="str">
        <f t="shared" si="29"/>
        <v>apartmentmedian3+_bed_rateWestside/Kerrisdale</v>
      </c>
      <c r="C1909" t="s">
        <v>65</v>
      </c>
      <c r="D1909" t="s">
        <v>61</v>
      </c>
      <c r="E1909" t="s">
        <v>55</v>
      </c>
      <c r="F1909" t="s">
        <v>21</v>
      </c>
      <c r="G1909">
        <v>2010</v>
      </c>
      <c r="H1909">
        <v>2541.1</v>
      </c>
      <c r="I1909">
        <v>1391.8</v>
      </c>
      <c r="J1909">
        <v>1.8257651961488699</v>
      </c>
    </row>
    <row r="1910" spans="2:10" x14ac:dyDescent="0.2">
      <c r="B1910" t="str">
        <f t="shared" si="29"/>
        <v>apartmentmedian3+_bed_rateMarpole</v>
      </c>
      <c r="C1910" t="s">
        <v>65</v>
      </c>
      <c r="D1910" t="s">
        <v>61</v>
      </c>
      <c r="E1910" t="s">
        <v>55</v>
      </c>
      <c r="F1910" t="s">
        <v>23</v>
      </c>
      <c r="G1910">
        <v>2010</v>
      </c>
      <c r="H1910">
        <v>1299.8</v>
      </c>
      <c r="I1910">
        <v>1391.8</v>
      </c>
      <c r="J1910">
        <v>0.93389854864204602</v>
      </c>
    </row>
    <row r="1911" spans="2:10" x14ac:dyDescent="0.2">
      <c r="B1911" t="str">
        <f t="shared" si="29"/>
        <v>apartmentmedian3+_bed_rateMount Pleasant/Renfrew Heights</v>
      </c>
      <c r="C1911" t="s">
        <v>65</v>
      </c>
      <c r="D1911" t="s">
        <v>61</v>
      </c>
      <c r="E1911" t="s">
        <v>55</v>
      </c>
      <c r="F1911" t="s">
        <v>24</v>
      </c>
      <c r="G1911">
        <v>2010</v>
      </c>
      <c r="H1911">
        <v>1384.25</v>
      </c>
      <c r="I1911">
        <v>1391.8</v>
      </c>
      <c r="J1911">
        <v>0.99457537002442897</v>
      </c>
    </row>
    <row r="1912" spans="2:10" x14ac:dyDescent="0.2">
      <c r="B1912" t="str">
        <f t="shared" si="29"/>
        <v>apartmentmedian3+_bed_rateEast Hastings</v>
      </c>
      <c r="C1912" t="s">
        <v>65</v>
      </c>
      <c r="D1912" t="s">
        <v>61</v>
      </c>
      <c r="E1912" t="s">
        <v>55</v>
      </c>
      <c r="F1912" t="s">
        <v>25</v>
      </c>
      <c r="G1912">
        <v>2010</v>
      </c>
      <c r="H1912">
        <v>1308.7777777777801</v>
      </c>
      <c r="I1912">
        <v>1391.8</v>
      </c>
      <c r="J1912">
        <v>0.94034902843639701</v>
      </c>
    </row>
    <row r="1913" spans="2:10" x14ac:dyDescent="0.2">
      <c r="B1913" t="str">
        <f t="shared" si="29"/>
        <v>apartmentmedian3+_bed_rateSoutheast Vancouver</v>
      </c>
      <c r="C1913" t="s">
        <v>65</v>
      </c>
      <c r="D1913" t="s">
        <v>61</v>
      </c>
      <c r="E1913" t="s">
        <v>55</v>
      </c>
      <c r="F1913" t="s">
        <v>26</v>
      </c>
      <c r="G1913">
        <v>2010</v>
      </c>
      <c r="H1913">
        <v>1352.3</v>
      </c>
      <c r="I1913">
        <v>1391.8</v>
      </c>
      <c r="J1913">
        <v>0.97161948555827005</v>
      </c>
    </row>
    <row r="1914" spans="2:10" x14ac:dyDescent="0.2">
      <c r="B1914" t="str">
        <f t="shared" si="29"/>
        <v>apartmentmedian3+_bed_rateUniversity Endowment Lands</v>
      </c>
      <c r="C1914" t="s">
        <v>65</v>
      </c>
      <c r="D1914" t="s">
        <v>61</v>
      </c>
      <c r="E1914" t="s">
        <v>55</v>
      </c>
      <c r="F1914" t="s">
        <v>27</v>
      </c>
      <c r="G1914">
        <v>2010</v>
      </c>
      <c r="H1914">
        <v>2577.1</v>
      </c>
      <c r="I1914">
        <v>1391.8</v>
      </c>
      <c r="J1914">
        <v>1.85163098146285</v>
      </c>
    </row>
    <row r="1915" spans="2:10" x14ac:dyDescent="0.2">
      <c r="B1915" t="str">
        <f t="shared" si="29"/>
        <v>apartmentmedian3+_bed_rateCentral Park/Metrotown</v>
      </c>
      <c r="C1915" t="s">
        <v>65</v>
      </c>
      <c r="D1915" t="s">
        <v>61</v>
      </c>
      <c r="E1915" t="s">
        <v>55</v>
      </c>
      <c r="F1915" t="s">
        <v>28</v>
      </c>
      <c r="G1915">
        <v>2010</v>
      </c>
      <c r="H1915">
        <v>1549</v>
      </c>
      <c r="I1915">
        <v>1391.8</v>
      </c>
      <c r="J1915">
        <v>1.1129472625377199</v>
      </c>
    </row>
    <row r="1916" spans="2:10" x14ac:dyDescent="0.2">
      <c r="B1916" t="str">
        <f t="shared" si="29"/>
        <v>apartmentmedian3+_bed_rateSoutheast Burnaby</v>
      </c>
      <c r="C1916" t="s">
        <v>65</v>
      </c>
      <c r="D1916" t="s">
        <v>61</v>
      </c>
      <c r="E1916" t="s">
        <v>55</v>
      </c>
      <c r="F1916" t="s">
        <v>29</v>
      </c>
      <c r="G1916">
        <v>2010</v>
      </c>
      <c r="H1916">
        <v>1180.5</v>
      </c>
      <c r="I1916">
        <v>1391.8</v>
      </c>
      <c r="J1916">
        <v>0.84818221008765604</v>
      </c>
    </row>
    <row r="1917" spans="2:10" x14ac:dyDescent="0.2">
      <c r="B1917" t="str">
        <f t="shared" si="29"/>
        <v>apartmentmedian3+_bed_rateNorth Burnaby</v>
      </c>
      <c r="C1917" t="s">
        <v>65</v>
      </c>
      <c r="D1917" t="s">
        <v>61</v>
      </c>
      <c r="E1917" t="s">
        <v>55</v>
      </c>
      <c r="F1917" t="s">
        <v>31</v>
      </c>
      <c r="G1917">
        <v>2010</v>
      </c>
      <c r="H1917">
        <v>1459.6666666666699</v>
      </c>
      <c r="I1917">
        <v>1391.8</v>
      </c>
      <c r="J1917">
        <v>1.0487617952771</v>
      </c>
    </row>
    <row r="1918" spans="2:10" x14ac:dyDescent="0.2">
      <c r="B1918" t="str">
        <f t="shared" si="29"/>
        <v>apartmentmedian3+_bed_rateNew Westminster</v>
      </c>
      <c r="C1918" t="s">
        <v>65</v>
      </c>
      <c r="D1918" t="s">
        <v>61</v>
      </c>
      <c r="E1918" t="s">
        <v>55</v>
      </c>
      <c r="F1918" t="s">
        <v>32</v>
      </c>
      <c r="G1918">
        <v>2010</v>
      </c>
      <c r="H1918">
        <v>1518</v>
      </c>
      <c r="I1918">
        <v>1391.8</v>
      </c>
      <c r="J1918">
        <v>1.0906739474062399</v>
      </c>
    </row>
    <row r="1919" spans="2:10" x14ac:dyDescent="0.2">
      <c r="B1919" t="str">
        <f t="shared" si="29"/>
        <v>apartmentmedian3+_bed_rateNorth Vancouver CY</v>
      </c>
      <c r="C1919" t="s">
        <v>65</v>
      </c>
      <c r="D1919" t="s">
        <v>61</v>
      </c>
      <c r="E1919" t="s">
        <v>55</v>
      </c>
      <c r="F1919" t="s">
        <v>33</v>
      </c>
      <c r="G1919">
        <v>2010</v>
      </c>
      <c r="H1919">
        <v>2278.75</v>
      </c>
      <c r="I1919">
        <v>1391.8</v>
      </c>
      <c r="J1919">
        <v>1.6372682856732299</v>
      </c>
    </row>
    <row r="1920" spans="2:10" x14ac:dyDescent="0.2">
      <c r="B1920" t="str">
        <f t="shared" si="29"/>
        <v>apartmentmedian3+_bed_rateNorth Vancouver DM</v>
      </c>
      <c r="C1920" t="s">
        <v>65</v>
      </c>
      <c r="D1920" t="s">
        <v>61</v>
      </c>
      <c r="E1920" t="s">
        <v>55</v>
      </c>
      <c r="F1920" t="s">
        <v>34</v>
      </c>
      <c r="G1920">
        <v>2010</v>
      </c>
      <c r="H1920">
        <v>1569.5</v>
      </c>
      <c r="I1920">
        <v>1391.8</v>
      </c>
      <c r="J1920">
        <v>1.1276763902859599</v>
      </c>
    </row>
    <row r="1921" spans="2:10" x14ac:dyDescent="0.2">
      <c r="B1921" t="str">
        <f t="shared" si="29"/>
        <v>apartmentmedian3+_bed_rateWest Vancouver</v>
      </c>
      <c r="C1921" t="s">
        <v>65</v>
      </c>
      <c r="D1921" t="s">
        <v>61</v>
      </c>
      <c r="E1921" t="s">
        <v>55</v>
      </c>
      <c r="F1921" t="s">
        <v>35</v>
      </c>
      <c r="G1921">
        <v>2010</v>
      </c>
      <c r="H1921">
        <v>3175</v>
      </c>
      <c r="I1921">
        <v>1391.8</v>
      </c>
      <c r="J1921">
        <v>2.2812185658858999</v>
      </c>
    </row>
    <row r="1922" spans="2:10" x14ac:dyDescent="0.2">
      <c r="B1922" t="str">
        <f t="shared" si="29"/>
        <v>apartmentmedian3+_bed_rateRichmond</v>
      </c>
      <c r="C1922" t="s">
        <v>65</v>
      </c>
      <c r="D1922" t="s">
        <v>61</v>
      </c>
      <c r="E1922" t="s">
        <v>55</v>
      </c>
      <c r="F1922" t="s">
        <v>36</v>
      </c>
      <c r="G1922">
        <v>2010</v>
      </c>
      <c r="H1922">
        <v>1431.1</v>
      </c>
      <c r="I1922">
        <v>1391.8</v>
      </c>
      <c r="J1922">
        <v>1.0282368156344299</v>
      </c>
    </row>
    <row r="1923" spans="2:10" x14ac:dyDescent="0.2">
      <c r="B1923" t="str">
        <f t="shared" si="29"/>
        <v>apartmentmedian3+_bed_rateDelta</v>
      </c>
      <c r="C1923" t="s">
        <v>65</v>
      </c>
      <c r="D1923" t="s">
        <v>61</v>
      </c>
      <c r="E1923" t="s">
        <v>55</v>
      </c>
      <c r="F1923" t="s">
        <v>37</v>
      </c>
      <c r="G1923">
        <v>2010</v>
      </c>
      <c r="H1923">
        <v>1050.42857142857</v>
      </c>
      <c r="I1923">
        <v>1391.8</v>
      </c>
      <c r="J1923">
        <v>0.75472666434011404</v>
      </c>
    </row>
    <row r="1924" spans="2:10" x14ac:dyDescent="0.2">
      <c r="B1924" t="str">
        <f t="shared" si="29"/>
        <v>apartmentmedian3+_bed_rateSurrey</v>
      </c>
      <c r="C1924" t="s">
        <v>65</v>
      </c>
      <c r="D1924" t="s">
        <v>61</v>
      </c>
      <c r="E1924" t="s">
        <v>55</v>
      </c>
      <c r="F1924" t="s">
        <v>38</v>
      </c>
      <c r="G1924">
        <v>2010</v>
      </c>
      <c r="H1924">
        <v>1117.7</v>
      </c>
      <c r="I1924">
        <v>1391.8</v>
      </c>
      <c r="J1924">
        <v>0.80306078459548802</v>
      </c>
    </row>
    <row r="1925" spans="2:10" x14ac:dyDescent="0.2">
      <c r="B1925" t="str">
        <f t="shared" ref="B1925:B1988" si="30">C1925&amp;D1925&amp;E1925&amp;F1925</f>
        <v>apartmentmedian3+_bed_rateWhite Rock</v>
      </c>
      <c r="C1925" t="s">
        <v>65</v>
      </c>
      <c r="D1925" t="s">
        <v>61</v>
      </c>
      <c r="E1925" t="s">
        <v>55</v>
      </c>
      <c r="F1925" t="s">
        <v>39</v>
      </c>
      <c r="G1925">
        <v>2010</v>
      </c>
      <c r="H1925">
        <v>1520</v>
      </c>
      <c r="I1925">
        <v>1391.8</v>
      </c>
      <c r="J1925">
        <v>1.09211093547924</v>
      </c>
    </row>
    <row r="1926" spans="2:10" x14ac:dyDescent="0.2">
      <c r="B1926" t="str">
        <f t="shared" si="30"/>
        <v>apartmentmedian3+_bed_rateLangley City and Langley DM</v>
      </c>
      <c r="C1926" t="s">
        <v>65</v>
      </c>
      <c r="D1926" t="s">
        <v>61</v>
      </c>
      <c r="E1926" t="s">
        <v>55</v>
      </c>
      <c r="F1926" t="s">
        <v>40</v>
      </c>
      <c r="G1926">
        <v>2010</v>
      </c>
      <c r="H1926">
        <v>1190.1111111111099</v>
      </c>
      <c r="I1926">
        <v>1391.8</v>
      </c>
      <c r="J1926">
        <v>0.85508773610512401</v>
      </c>
    </row>
    <row r="1927" spans="2:10" x14ac:dyDescent="0.2">
      <c r="B1927" t="str">
        <f t="shared" si="30"/>
        <v>apartmentmedian3+_bed_rateTri-Cities</v>
      </c>
      <c r="C1927" t="s">
        <v>65</v>
      </c>
      <c r="D1927" t="s">
        <v>61</v>
      </c>
      <c r="E1927" t="s">
        <v>55</v>
      </c>
      <c r="F1927" t="s">
        <v>41</v>
      </c>
      <c r="G1927">
        <v>2010</v>
      </c>
      <c r="H1927">
        <v>1230.5</v>
      </c>
      <c r="I1927">
        <v>1391.8</v>
      </c>
      <c r="J1927">
        <v>0.88410691191263102</v>
      </c>
    </row>
    <row r="1928" spans="2:10" x14ac:dyDescent="0.2">
      <c r="B1928" t="str">
        <f t="shared" si="30"/>
        <v>apartmentmedian3+_bed_rateMaple Ridge/Pitt Meadows</v>
      </c>
      <c r="C1928" t="s">
        <v>65</v>
      </c>
      <c r="D1928" t="s">
        <v>61</v>
      </c>
      <c r="E1928" t="s">
        <v>55</v>
      </c>
      <c r="F1928" t="s">
        <v>42</v>
      </c>
      <c r="G1928">
        <v>2010</v>
      </c>
      <c r="H1928">
        <v>1222.4000000000001</v>
      </c>
      <c r="I1928">
        <v>1391.8</v>
      </c>
      <c r="J1928">
        <v>0.87828711021698502</v>
      </c>
    </row>
    <row r="1929" spans="2:10" x14ac:dyDescent="0.2">
      <c r="B1929" t="str">
        <f t="shared" si="30"/>
        <v>apartmentmedian3+_bed_rateVancouver</v>
      </c>
      <c r="C1929" t="s">
        <v>65</v>
      </c>
      <c r="D1929" t="s">
        <v>61</v>
      </c>
      <c r="E1929" t="s">
        <v>55</v>
      </c>
      <c r="F1929" t="s">
        <v>43</v>
      </c>
      <c r="G1929">
        <v>2010</v>
      </c>
      <c r="H1929">
        <v>1391.8</v>
      </c>
      <c r="I1929">
        <v>1391.8</v>
      </c>
      <c r="J1929">
        <v>1</v>
      </c>
    </row>
    <row r="1930" spans="2:10" x14ac:dyDescent="0.2">
      <c r="B1930" t="str">
        <f t="shared" si="30"/>
        <v>apartmentmedian3+_bed_rateNorth Vancouver City</v>
      </c>
      <c r="C1930" t="s">
        <v>65</v>
      </c>
      <c r="D1930" t="s">
        <v>61</v>
      </c>
      <c r="E1930" t="s">
        <v>55</v>
      </c>
      <c r="F1930" t="s">
        <v>60</v>
      </c>
      <c r="G1930">
        <v>2010</v>
      </c>
      <c r="H1930">
        <v>1475</v>
      </c>
      <c r="I1930">
        <v>1391.8</v>
      </c>
      <c r="J1930">
        <v>1.0597787038367601</v>
      </c>
    </row>
    <row r="1931" spans="2:10" x14ac:dyDescent="0.2">
      <c r="B1931" t="str">
        <f t="shared" si="30"/>
        <v>apartmentaveragebachelor_rateWest End/Stanley Park</v>
      </c>
      <c r="C1931" t="s">
        <v>65</v>
      </c>
      <c r="D1931" t="s">
        <v>59</v>
      </c>
      <c r="E1931" t="s">
        <v>49</v>
      </c>
      <c r="F1931" t="s">
        <v>12</v>
      </c>
      <c r="G1931">
        <v>2010</v>
      </c>
      <c r="H1931">
        <v>1019.7</v>
      </c>
      <c r="I1931">
        <v>967.9</v>
      </c>
      <c r="J1931">
        <v>1.05351792540552</v>
      </c>
    </row>
    <row r="1932" spans="2:10" x14ac:dyDescent="0.2">
      <c r="B1932" t="str">
        <f t="shared" si="30"/>
        <v>apartmentaveragebachelor_rateEnglish Bay</v>
      </c>
      <c r="C1932" t="s">
        <v>65</v>
      </c>
      <c r="D1932" t="s">
        <v>59</v>
      </c>
      <c r="E1932" t="s">
        <v>49</v>
      </c>
      <c r="F1932" t="s">
        <v>16</v>
      </c>
      <c r="G1932">
        <v>2010</v>
      </c>
      <c r="H1932">
        <v>1043.7</v>
      </c>
      <c r="I1932">
        <v>967.9</v>
      </c>
      <c r="J1932">
        <v>1.0783138754003501</v>
      </c>
    </row>
    <row r="1933" spans="2:10" x14ac:dyDescent="0.2">
      <c r="B1933" t="str">
        <f t="shared" si="30"/>
        <v>apartmentaveragebachelor_rateDowntown</v>
      </c>
      <c r="C1933" t="s">
        <v>65</v>
      </c>
      <c r="D1933" t="s">
        <v>59</v>
      </c>
      <c r="E1933" t="s">
        <v>49</v>
      </c>
      <c r="F1933" t="s">
        <v>17</v>
      </c>
      <c r="G1933">
        <v>2010</v>
      </c>
      <c r="H1933">
        <v>1111.7</v>
      </c>
      <c r="I1933">
        <v>967.9</v>
      </c>
      <c r="J1933">
        <v>1.14856906705238</v>
      </c>
    </row>
    <row r="1934" spans="2:10" x14ac:dyDescent="0.2">
      <c r="B1934" t="str">
        <f t="shared" si="30"/>
        <v>apartmentaveragebachelor_rateSouth Granville/Oak</v>
      </c>
      <c r="C1934" t="s">
        <v>65</v>
      </c>
      <c r="D1934" t="s">
        <v>59</v>
      </c>
      <c r="E1934" t="s">
        <v>49</v>
      </c>
      <c r="F1934" t="s">
        <v>19</v>
      </c>
      <c r="G1934">
        <v>2010</v>
      </c>
      <c r="H1934">
        <v>987.2</v>
      </c>
      <c r="I1934">
        <v>967.9</v>
      </c>
      <c r="J1934">
        <v>1.0199400764541799</v>
      </c>
    </row>
    <row r="1935" spans="2:10" x14ac:dyDescent="0.2">
      <c r="B1935" t="str">
        <f t="shared" si="30"/>
        <v>apartmentaveragebachelor_rateKitsilano/Point Grey</v>
      </c>
      <c r="C1935" t="s">
        <v>65</v>
      </c>
      <c r="D1935" t="s">
        <v>59</v>
      </c>
      <c r="E1935" t="s">
        <v>49</v>
      </c>
      <c r="F1935" t="s">
        <v>20</v>
      </c>
      <c r="G1935">
        <v>2010</v>
      </c>
      <c r="H1935">
        <v>997.6</v>
      </c>
      <c r="I1935">
        <v>967.9</v>
      </c>
      <c r="J1935">
        <v>1.03068498811861</v>
      </c>
    </row>
    <row r="1936" spans="2:10" x14ac:dyDescent="0.2">
      <c r="B1936" t="str">
        <f t="shared" si="30"/>
        <v>apartmentaveragebachelor_rateWestside/Kerrisdale</v>
      </c>
      <c r="C1936" t="s">
        <v>65</v>
      </c>
      <c r="D1936" t="s">
        <v>59</v>
      </c>
      <c r="E1936" t="s">
        <v>49</v>
      </c>
      <c r="F1936" t="s">
        <v>21</v>
      </c>
      <c r="G1936">
        <v>2010</v>
      </c>
      <c r="H1936">
        <v>940.7</v>
      </c>
      <c r="I1936">
        <v>967.9</v>
      </c>
      <c r="J1936">
        <v>0.97189792333918801</v>
      </c>
    </row>
    <row r="1937" spans="2:10" x14ac:dyDescent="0.2">
      <c r="B1937" t="str">
        <f t="shared" si="30"/>
        <v>apartmentaveragebachelor_rateMarpole</v>
      </c>
      <c r="C1937" t="s">
        <v>65</v>
      </c>
      <c r="D1937" t="s">
        <v>59</v>
      </c>
      <c r="E1937" t="s">
        <v>49</v>
      </c>
      <c r="F1937" t="s">
        <v>23</v>
      </c>
      <c r="G1937">
        <v>2010</v>
      </c>
      <c r="H1937">
        <v>804.2</v>
      </c>
      <c r="I1937">
        <v>967.9</v>
      </c>
      <c r="J1937">
        <v>0.83087095774356901</v>
      </c>
    </row>
    <row r="1938" spans="2:10" x14ac:dyDescent="0.2">
      <c r="B1938" t="str">
        <f t="shared" si="30"/>
        <v>apartmentaveragebachelor_rateMount Pleasant/Renfrew Heights</v>
      </c>
      <c r="C1938" t="s">
        <v>65</v>
      </c>
      <c r="D1938" t="s">
        <v>59</v>
      </c>
      <c r="E1938" t="s">
        <v>49</v>
      </c>
      <c r="F1938" t="s">
        <v>24</v>
      </c>
      <c r="G1938">
        <v>2010</v>
      </c>
      <c r="H1938">
        <v>965.9</v>
      </c>
      <c r="I1938">
        <v>967.9</v>
      </c>
      <c r="J1938">
        <v>0.99793367083376405</v>
      </c>
    </row>
    <row r="1939" spans="2:10" x14ac:dyDescent="0.2">
      <c r="B1939" t="str">
        <f t="shared" si="30"/>
        <v>apartmentaveragebachelor_rateEast Hastings</v>
      </c>
      <c r="C1939" t="s">
        <v>65</v>
      </c>
      <c r="D1939" t="s">
        <v>59</v>
      </c>
      <c r="E1939" t="s">
        <v>49</v>
      </c>
      <c r="F1939" t="s">
        <v>25</v>
      </c>
      <c r="G1939">
        <v>2010</v>
      </c>
      <c r="H1939">
        <v>948.1</v>
      </c>
      <c r="I1939">
        <v>967.9</v>
      </c>
      <c r="J1939">
        <v>0.97954334125426201</v>
      </c>
    </row>
    <row r="1940" spans="2:10" x14ac:dyDescent="0.2">
      <c r="B1940" t="str">
        <f t="shared" si="30"/>
        <v>apartmentaveragebachelor_rateSoutheast Vancouver</v>
      </c>
      <c r="C1940" t="s">
        <v>65</v>
      </c>
      <c r="D1940" t="s">
        <v>59</v>
      </c>
      <c r="E1940" t="s">
        <v>49</v>
      </c>
      <c r="F1940" t="s">
        <v>26</v>
      </c>
      <c r="G1940">
        <v>2010</v>
      </c>
      <c r="H1940">
        <v>916</v>
      </c>
      <c r="I1940">
        <v>967.9</v>
      </c>
      <c r="J1940">
        <v>0.94637875813617101</v>
      </c>
    </row>
    <row r="1941" spans="2:10" x14ac:dyDescent="0.2">
      <c r="B1941" t="str">
        <f t="shared" si="30"/>
        <v>apartmentaveragebachelor_rateUniversity Endowment Lands</v>
      </c>
      <c r="C1941" t="s">
        <v>65</v>
      </c>
      <c r="D1941" t="s">
        <v>59</v>
      </c>
      <c r="E1941" t="s">
        <v>49</v>
      </c>
      <c r="F1941" t="s">
        <v>27</v>
      </c>
      <c r="G1941">
        <v>2010</v>
      </c>
      <c r="H1941">
        <v>1225.5</v>
      </c>
      <c r="I1941">
        <v>967.9</v>
      </c>
      <c r="J1941">
        <v>1.26614319661122</v>
      </c>
    </row>
    <row r="1942" spans="2:10" x14ac:dyDescent="0.2">
      <c r="B1942" t="str">
        <f t="shared" si="30"/>
        <v>apartmentaveragebachelor_rateCentral Park/Metrotown</v>
      </c>
      <c r="C1942" t="s">
        <v>65</v>
      </c>
      <c r="D1942" t="s">
        <v>59</v>
      </c>
      <c r="E1942" t="s">
        <v>49</v>
      </c>
      <c r="F1942" t="s">
        <v>28</v>
      </c>
      <c r="G1942">
        <v>2010</v>
      </c>
      <c r="H1942">
        <v>911.5</v>
      </c>
      <c r="I1942">
        <v>967.9</v>
      </c>
      <c r="J1942">
        <v>0.94172951751213996</v>
      </c>
    </row>
    <row r="1943" spans="2:10" x14ac:dyDescent="0.2">
      <c r="B1943" t="str">
        <f t="shared" si="30"/>
        <v>apartmentaveragebachelor_rateSoutheast Burnaby</v>
      </c>
      <c r="C1943" t="s">
        <v>65</v>
      </c>
      <c r="D1943" t="s">
        <v>59</v>
      </c>
      <c r="E1943" t="s">
        <v>49</v>
      </c>
      <c r="F1943" t="s">
        <v>29</v>
      </c>
      <c r="G1943">
        <v>2010</v>
      </c>
      <c r="H1943">
        <v>734</v>
      </c>
      <c r="I1943">
        <v>967.9</v>
      </c>
      <c r="J1943">
        <v>0.75834280400867904</v>
      </c>
    </row>
    <row r="1944" spans="2:10" x14ac:dyDescent="0.2">
      <c r="B1944" t="str">
        <f t="shared" si="30"/>
        <v>apartmentaveragebachelor_rateNorth Burnaby</v>
      </c>
      <c r="C1944" t="s">
        <v>65</v>
      </c>
      <c r="D1944" t="s">
        <v>59</v>
      </c>
      <c r="E1944" t="s">
        <v>49</v>
      </c>
      <c r="F1944" t="s">
        <v>31</v>
      </c>
      <c r="G1944">
        <v>2010</v>
      </c>
      <c r="H1944">
        <v>803.4</v>
      </c>
      <c r="I1944">
        <v>967.9</v>
      </c>
      <c r="J1944">
        <v>0.83004442607707396</v>
      </c>
    </row>
    <row r="1945" spans="2:10" x14ac:dyDescent="0.2">
      <c r="B1945" t="str">
        <f t="shared" si="30"/>
        <v>apartmentaveragebachelor_rateNew Westminster</v>
      </c>
      <c r="C1945" t="s">
        <v>65</v>
      </c>
      <c r="D1945" t="s">
        <v>59</v>
      </c>
      <c r="E1945" t="s">
        <v>49</v>
      </c>
      <c r="F1945" t="s">
        <v>32</v>
      </c>
      <c r="G1945">
        <v>2010</v>
      </c>
      <c r="H1945">
        <v>769.6</v>
      </c>
      <c r="I1945">
        <v>967.9</v>
      </c>
      <c r="J1945">
        <v>0.79512346316768301</v>
      </c>
    </row>
    <row r="1946" spans="2:10" x14ac:dyDescent="0.2">
      <c r="B1946" t="str">
        <f t="shared" si="30"/>
        <v>apartmentaveragebachelor_rateNorth Vancouver CY</v>
      </c>
      <c r="C1946" t="s">
        <v>65</v>
      </c>
      <c r="D1946" t="s">
        <v>59</v>
      </c>
      <c r="E1946" t="s">
        <v>49</v>
      </c>
      <c r="F1946" t="s">
        <v>33</v>
      </c>
      <c r="G1946">
        <v>2010</v>
      </c>
      <c r="H1946">
        <v>1089.25</v>
      </c>
      <c r="I1946">
        <v>967.9</v>
      </c>
      <c r="J1946">
        <v>1.12537452216138</v>
      </c>
    </row>
    <row r="1947" spans="2:10" x14ac:dyDescent="0.2">
      <c r="B1947" t="str">
        <f t="shared" si="30"/>
        <v>apartmentaveragebachelor_rateNorth Vancouver DM</v>
      </c>
      <c r="C1947" t="s">
        <v>65</v>
      </c>
      <c r="D1947" t="s">
        <v>59</v>
      </c>
      <c r="E1947" t="s">
        <v>49</v>
      </c>
      <c r="F1947" t="s">
        <v>34</v>
      </c>
      <c r="G1947">
        <v>2010</v>
      </c>
      <c r="H1947">
        <v>989.2</v>
      </c>
      <c r="I1947">
        <v>967.9</v>
      </c>
      <c r="J1947">
        <v>1.0220064056204201</v>
      </c>
    </row>
    <row r="1948" spans="2:10" x14ac:dyDescent="0.2">
      <c r="B1948" t="str">
        <f t="shared" si="30"/>
        <v>apartmentaveragebachelor_rateWest Vancouver</v>
      </c>
      <c r="C1948" t="s">
        <v>65</v>
      </c>
      <c r="D1948" t="s">
        <v>59</v>
      </c>
      <c r="E1948" t="s">
        <v>49</v>
      </c>
      <c r="F1948" t="s">
        <v>35</v>
      </c>
      <c r="G1948">
        <v>2010</v>
      </c>
      <c r="H1948">
        <v>1096.8</v>
      </c>
      <c r="I1948">
        <v>967.9</v>
      </c>
      <c r="J1948">
        <v>1.1331749147639201</v>
      </c>
    </row>
    <row r="1949" spans="2:10" x14ac:dyDescent="0.2">
      <c r="B1949" t="str">
        <f t="shared" si="30"/>
        <v>apartmentaveragebachelor_rateRichmond</v>
      </c>
      <c r="C1949" t="s">
        <v>65</v>
      </c>
      <c r="D1949" t="s">
        <v>59</v>
      </c>
      <c r="E1949" t="s">
        <v>49</v>
      </c>
      <c r="F1949" t="s">
        <v>36</v>
      </c>
      <c r="G1949">
        <v>2010</v>
      </c>
      <c r="H1949">
        <v>867.1</v>
      </c>
      <c r="I1949">
        <v>967.9</v>
      </c>
      <c r="J1949">
        <v>0.89585701002169604</v>
      </c>
    </row>
    <row r="1950" spans="2:10" x14ac:dyDescent="0.2">
      <c r="B1950" t="str">
        <f t="shared" si="30"/>
        <v>apartmentaveragebachelor_rateDelta</v>
      </c>
      <c r="C1950" t="s">
        <v>65</v>
      </c>
      <c r="D1950" t="s">
        <v>59</v>
      </c>
      <c r="E1950" t="s">
        <v>49</v>
      </c>
      <c r="F1950" t="s">
        <v>37</v>
      </c>
      <c r="G1950">
        <v>2010</v>
      </c>
      <c r="H1950">
        <v>676.6</v>
      </c>
      <c r="I1950">
        <v>967.9</v>
      </c>
      <c r="J1950">
        <v>0.69903915693770002</v>
      </c>
    </row>
    <row r="1951" spans="2:10" x14ac:dyDescent="0.2">
      <c r="B1951" t="str">
        <f t="shared" si="30"/>
        <v>apartmentaveragebachelor_rateSurrey</v>
      </c>
      <c r="C1951" t="s">
        <v>65</v>
      </c>
      <c r="D1951" t="s">
        <v>59</v>
      </c>
      <c r="E1951" t="s">
        <v>49</v>
      </c>
      <c r="F1951" t="s">
        <v>38</v>
      </c>
      <c r="G1951">
        <v>2010</v>
      </c>
      <c r="H1951">
        <v>706.8</v>
      </c>
      <c r="I1951">
        <v>967.9</v>
      </c>
      <c r="J1951">
        <v>0.73024072734786605</v>
      </c>
    </row>
    <row r="1952" spans="2:10" x14ac:dyDescent="0.2">
      <c r="B1952" t="str">
        <f t="shared" si="30"/>
        <v>apartmentaveragebachelor_rateWhite Rock</v>
      </c>
      <c r="C1952" t="s">
        <v>65</v>
      </c>
      <c r="D1952" t="s">
        <v>59</v>
      </c>
      <c r="E1952" t="s">
        <v>49</v>
      </c>
      <c r="F1952" t="s">
        <v>39</v>
      </c>
      <c r="G1952">
        <v>2010</v>
      </c>
      <c r="H1952">
        <v>780.2</v>
      </c>
      <c r="I1952">
        <v>967.9</v>
      </c>
      <c r="J1952">
        <v>0.80607500774873397</v>
      </c>
    </row>
    <row r="1953" spans="2:10" x14ac:dyDescent="0.2">
      <c r="B1953" t="str">
        <f t="shared" si="30"/>
        <v>apartmentaveragebachelor_rateLangley City and Langley DM</v>
      </c>
      <c r="C1953" t="s">
        <v>65</v>
      </c>
      <c r="D1953" t="s">
        <v>59</v>
      </c>
      <c r="E1953" t="s">
        <v>49</v>
      </c>
      <c r="F1953" t="s">
        <v>40</v>
      </c>
      <c r="G1953">
        <v>2010</v>
      </c>
      <c r="H1953">
        <v>709.3</v>
      </c>
      <c r="I1953">
        <v>967.9</v>
      </c>
      <c r="J1953">
        <v>0.73282363880566204</v>
      </c>
    </row>
    <row r="1954" spans="2:10" x14ac:dyDescent="0.2">
      <c r="B1954" t="str">
        <f t="shared" si="30"/>
        <v>apartmentaveragebachelor_rateTri-Cities</v>
      </c>
      <c r="C1954" t="s">
        <v>65</v>
      </c>
      <c r="D1954" t="s">
        <v>59</v>
      </c>
      <c r="E1954" t="s">
        <v>49</v>
      </c>
      <c r="F1954" t="s">
        <v>41</v>
      </c>
      <c r="G1954">
        <v>2010</v>
      </c>
      <c r="H1954">
        <v>749.7</v>
      </c>
      <c r="I1954">
        <v>967.9</v>
      </c>
      <c r="J1954">
        <v>0.77456348796363295</v>
      </c>
    </row>
    <row r="1955" spans="2:10" x14ac:dyDescent="0.2">
      <c r="B1955" t="str">
        <f t="shared" si="30"/>
        <v>apartmentaveragebachelor_rateMaple Ridge/Pitt Meadows</v>
      </c>
      <c r="C1955" t="s">
        <v>65</v>
      </c>
      <c r="D1955" t="s">
        <v>59</v>
      </c>
      <c r="E1955" t="s">
        <v>49</v>
      </c>
      <c r="F1955" t="s">
        <v>42</v>
      </c>
      <c r="G1955">
        <v>2010</v>
      </c>
      <c r="H1955">
        <v>661.9</v>
      </c>
      <c r="I1955">
        <v>967.9</v>
      </c>
      <c r="J1955">
        <v>0.68385163756586398</v>
      </c>
    </row>
    <row r="1956" spans="2:10" x14ac:dyDescent="0.2">
      <c r="B1956" t="str">
        <f t="shared" si="30"/>
        <v>apartmentaveragebachelor_rateVancouver</v>
      </c>
      <c r="C1956" t="s">
        <v>65</v>
      </c>
      <c r="D1956" t="s">
        <v>59</v>
      </c>
      <c r="E1956" t="s">
        <v>49</v>
      </c>
      <c r="F1956" t="s">
        <v>43</v>
      </c>
      <c r="G1956">
        <v>2010</v>
      </c>
      <c r="H1956">
        <v>967.9</v>
      </c>
      <c r="I1956">
        <v>967.9</v>
      </c>
      <c r="J1956">
        <v>1</v>
      </c>
    </row>
    <row r="1957" spans="2:10" x14ac:dyDescent="0.2">
      <c r="B1957" t="str">
        <f t="shared" si="30"/>
        <v>apartmentaveragebachelor_rateNorth Vancouver City</v>
      </c>
      <c r="C1957" t="s">
        <v>65</v>
      </c>
      <c r="D1957" t="s">
        <v>59</v>
      </c>
      <c r="E1957" t="s">
        <v>49</v>
      </c>
      <c r="F1957" t="s">
        <v>60</v>
      </c>
      <c r="G1957">
        <v>2010</v>
      </c>
      <c r="H1957">
        <v>852.66666666666697</v>
      </c>
      <c r="I1957">
        <v>967.9</v>
      </c>
      <c r="J1957">
        <v>0.88094500120535901</v>
      </c>
    </row>
    <row r="1958" spans="2:10" x14ac:dyDescent="0.2">
      <c r="B1958" t="str">
        <f t="shared" si="30"/>
        <v>apartmentaverage1_bed_rateEnglish Bay</v>
      </c>
      <c r="C1958" t="s">
        <v>65</v>
      </c>
      <c r="D1958" t="s">
        <v>59</v>
      </c>
      <c r="E1958" t="s">
        <v>51</v>
      </c>
      <c r="F1958" t="s">
        <v>16</v>
      </c>
      <c r="G1958">
        <v>2010</v>
      </c>
      <c r="H1958">
        <v>1315.8</v>
      </c>
      <c r="I1958">
        <v>1107.9000000000001</v>
      </c>
      <c r="J1958">
        <v>1.1876523151909</v>
      </c>
    </row>
    <row r="1959" spans="2:10" x14ac:dyDescent="0.2">
      <c r="B1959" t="str">
        <f t="shared" si="30"/>
        <v>apartmentaverage1_bed_rateDowntown</v>
      </c>
      <c r="C1959" t="s">
        <v>65</v>
      </c>
      <c r="D1959" t="s">
        <v>59</v>
      </c>
      <c r="E1959" t="s">
        <v>51</v>
      </c>
      <c r="F1959" t="s">
        <v>17</v>
      </c>
      <c r="G1959">
        <v>2010</v>
      </c>
      <c r="H1959">
        <v>1359.5</v>
      </c>
      <c r="I1959">
        <v>1107.9000000000001</v>
      </c>
      <c r="J1959">
        <v>1.22709630833108</v>
      </c>
    </row>
    <row r="1960" spans="2:10" x14ac:dyDescent="0.2">
      <c r="B1960" t="str">
        <f t="shared" si="30"/>
        <v>apartmentaverage1_bed_rateSouth Granville/Oak</v>
      </c>
      <c r="C1960" t="s">
        <v>65</v>
      </c>
      <c r="D1960" t="s">
        <v>59</v>
      </c>
      <c r="E1960" t="s">
        <v>51</v>
      </c>
      <c r="F1960" t="s">
        <v>19</v>
      </c>
      <c r="G1960">
        <v>2010</v>
      </c>
      <c r="H1960">
        <v>1231.8</v>
      </c>
      <c r="I1960">
        <v>1107.9000000000001</v>
      </c>
      <c r="J1960">
        <v>1.1118331979420499</v>
      </c>
    </row>
    <row r="1961" spans="2:10" x14ac:dyDescent="0.2">
      <c r="B1961" t="str">
        <f t="shared" si="30"/>
        <v>apartmentaverage1_bed_rateKitsilano/Point Grey</v>
      </c>
      <c r="C1961" t="s">
        <v>65</v>
      </c>
      <c r="D1961" t="s">
        <v>59</v>
      </c>
      <c r="E1961" t="s">
        <v>51</v>
      </c>
      <c r="F1961" t="s">
        <v>20</v>
      </c>
      <c r="G1961">
        <v>2010</v>
      </c>
      <c r="H1961">
        <v>1243.8</v>
      </c>
      <c r="I1961">
        <v>1107.9000000000001</v>
      </c>
      <c r="J1961">
        <v>1.1226645004061699</v>
      </c>
    </row>
    <row r="1962" spans="2:10" x14ac:dyDescent="0.2">
      <c r="B1962" t="str">
        <f t="shared" si="30"/>
        <v>apartmentaverage1_bed_rateWestside/Kerrisdale</v>
      </c>
      <c r="C1962" t="s">
        <v>65</v>
      </c>
      <c r="D1962" t="s">
        <v>59</v>
      </c>
      <c r="E1962" t="s">
        <v>51</v>
      </c>
      <c r="F1962" t="s">
        <v>21</v>
      </c>
      <c r="G1962">
        <v>2010</v>
      </c>
      <c r="H1962">
        <v>1233.3</v>
      </c>
      <c r="I1962">
        <v>1107.9000000000001</v>
      </c>
      <c r="J1962">
        <v>1.1131871107500699</v>
      </c>
    </row>
    <row r="1963" spans="2:10" x14ac:dyDescent="0.2">
      <c r="B1963" t="str">
        <f t="shared" si="30"/>
        <v>apartmentaverage1_bed_rateMarpole</v>
      </c>
      <c r="C1963" t="s">
        <v>65</v>
      </c>
      <c r="D1963" t="s">
        <v>59</v>
      </c>
      <c r="E1963" t="s">
        <v>51</v>
      </c>
      <c r="F1963" t="s">
        <v>23</v>
      </c>
      <c r="G1963">
        <v>2010</v>
      </c>
      <c r="H1963">
        <v>919.9</v>
      </c>
      <c r="I1963">
        <v>1107.9000000000001</v>
      </c>
      <c r="J1963">
        <v>0.83030959472876598</v>
      </c>
    </row>
    <row r="1964" spans="2:10" x14ac:dyDescent="0.2">
      <c r="B1964" t="str">
        <f t="shared" si="30"/>
        <v>apartmentaverage1_bed_rateMount Pleasant/Renfrew Heights</v>
      </c>
      <c r="C1964" t="s">
        <v>65</v>
      </c>
      <c r="D1964" t="s">
        <v>59</v>
      </c>
      <c r="E1964" t="s">
        <v>51</v>
      </c>
      <c r="F1964" t="s">
        <v>24</v>
      </c>
      <c r="G1964">
        <v>2010</v>
      </c>
      <c r="H1964">
        <v>1054.2</v>
      </c>
      <c r="I1964">
        <v>1107.9000000000001</v>
      </c>
      <c r="J1964">
        <v>0.95152992147305704</v>
      </c>
    </row>
    <row r="1965" spans="2:10" x14ac:dyDescent="0.2">
      <c r="B1965" t="str">
        <f t="shared" si="30"/>
        <v>apartmentaverage1_bed_rateEast Hastings</v>
      </c>
      <c r="C1965" t="s">
        <v>65</v>
      </c>
      <c r="D1965" t="s">
        <v>59</v>
      </c>
      <c r="E1965" t="s">
        <v>51</v>
      </c>
      <c r="F1965" t="s">
        <v>25</v>
      </c>
      <c r="G1965">
        <v>2010</v>
      </c>
      <c r="H1965">
        <v>985.2</v>
      </c>
      <c r="I1965">
        <v>1107.9000000000001</v>
      </c>
      <c r="J1965">
        <v>0.889249932304359</v>
      </c>
    </row>
    <row r="1966" spans="2:10" x14ac:dyDescent="0.2">
      <c r="B1966" t="str">
        <f t="shared" si="30"/>
        <v>apartmentaverage1_bed_rateSoutheast Vancouver</v>
      </c>
      <c r="C1966" t="s">
        <v>65</v>
      </c>
      <c r="D1966" t="s">
        <v>59</v>
      </c>
      <c r="E1966" t="s">
        <v>51</v>
      </c>
      <c r="F1966" t="s">
        <v>26</v>
      </c>
      <c r="G1966">
        <v>2010</v>
      </c>
      <c r="H1966">
        <v>1047.8</v>
      </c>
      <c r="I1966">
        <v>1107.9000000000001</v>
      </c>
      <c r="J1966">
        <v>0.94575322682552598</v>
      </c>
    </row>
    <row r="1967" spans="2:10" x14ac:dyDescent="0.2">
      <c r="B1967" t="str">
        <f t="shared" si="30"/>
        <v>apartmentaverage1_bed_rateUniversity Endowment Lands</v>
      </c>
      <c r="C1967" t="s">
        <v>65</v>
      </c>
      <c r="D1967" t="s">
        <v>59</v>
      </c>
      <c r="E1967" t="s">
        <v>51</v>
      </c>
      <c r="F1967" t="s">
        <v>27</v>
      </c>
      <c r="G1967">
        <v>2010</v>
      </c>
      <c r="H1967">
        <v>1509.3</v>
      </c>
      <c r="I1967">
        <v>1107.9000000000001</v>
      </c>
      <c r="J1967">
        <v>1.3623070674248601</v>
      </c>
    </row>
    <row r="1968" spans="2:10" x14ac:dyDescent="0.2">
      <c r="B1968" t="str">
        <f t="shared" si="30"/>
        <v>apartmentaverage1_bed_rateCentral Park/Metrotown</v>
      </c>
      <c r="C1968" t="s">
        <v>65</v>
      </c>
      <c r="D1968" t="s">
        <v>59</v>
      </c>
      <c r="E1968" t="s">
        <v>51</v>
      </c>
      <c r="F1968" t="s">
        <v>28</v>
      </c>
      <c r="G1968">
        <v>2010</v>
      </c>
      <c r="H1968">
        <v>1005.5</v>
      </c>
      <c r="I1968">
        <v>1107.9000000000001</v>
      </c>
      <c r="J1968">
        <v>0.90757288563949801</v>
      </c>
    </row>
    <row r="1969" spans="2:10" x14ac:dyDescent="0.2">
      <c r="B1969" t="str">
        <f t="shared" si="30"/>
        <v>apartmentaverage1_bed_rateSoutheast Burnaby</v>
      </c>
      <c r="C1969" t="s">
        <v>65</v>
      </c>
      <c r="D1969" t="s">
        <v>59</v>
      </c>
      <c r="E1969" t="s">
        <v>51</v>
      </c>
      <c r="F1969" t="s">
        <v>29</v>
      </c>
      <c r="G1969">
        <v>2010</v>
      </c>
      <c r="H1969">
        <v>874.5</v>
      </c>
      <c r="I1969">
        <v>1107.9000000000001</v>
      </c>
      <c r="J1969">
        <v>0.78933116707284001</v>
      </c>
    </row>
    <row r="1970" spans="2:10" x14ac:dyDescent="0.2">
      <c r="B1970" t="str">
        <f t="shared" si="30"/>
        <v>apartmentaverage1_bed_rateNorth Burnaby</v>
      </c>
      <c r="C1970" t="s">
        <v>65</v>
      </c>
      <c r="D1970" t="s">
        <v>59</v>
      </c>
      <c r="E1970" t="s">
        <v>51</v>
      </c>
      <c r="F1970" t="s">
        <v>31</v>
      </c>
      <c r="G1970">
        <v>2010</v>
      </c>
      <c r="H1970">
        <v>1027.3</v>
      </c>
      <c r="I1970">
        <v>1107.9000000000001</v>
      </c>
      <c r="J1970">
        <v>0.92724975178265201</v>
      </c>
    </row>
    <row r="1971" spans="2:10" x14ac:dyDescent="0.2">
      <c r="B1971" t="str">
        <f t="shared" si="30"/>
        <v>apartmentaverage1_bed_rateNew Westminster</v>
      </c>
      <c r="C1971" t="s">
        <v>65</v>
      </c>
      <c r="D1971" t="s">
        <v>59</v>
      </c>
      <c r="E1971" t="s">
        <v>51</v>
      </c>
      <c r="F1971" t="s">
        <v>32</v>
      </c>
      <c r="G1971">
        <v>2010</v>
      </c>
      <c r="H1971">
        <v>909</v>
      </c>
      <c r="I1971">
        <v>1107.9000000000001</v>
      </c>
      <c r="J1971">
        <v>0.82047116165718903</v>
      </c>
    </row>
    <row r="1972" spans="2:10" x14ac:dyDescent="0.2">
      <c r="B1972" t="str">
        <f t="shared" si="30"/>
        <v>apartmentaverage1_bed_rateNorth Vancouver CY</v>
      </c>
      <c r="C1972" t="s">
        <v>65</v>
      </c>
      <c r="D1972" t="s">
        <v>59</v>
      </c>
      <c r="E1972" t="s">
        <v>51</v>
      </c>
      <c r="F1972" t="s">
        <v>33</v>
      </c>
      <c r="G1972">
        <v>2010</v>
      </c>
      <c r="H1972">
        <v>1277.75</v>
      </c>
      <c r="I1972">
        <v>1107.9000000000001</v>
      </c>
      <c r="J1972">
        <v>1.15330806029425</v>
      </c>
    </row>
    <row r="1973" spans="2:10" x14ac:dyDescent="0.2">
      <c r="B1973" t="str">
        <f t="shared" si="30"/>
        <v>apartmentaverage1_bed_rateNorth Vancouver DM</v>
      </c>
      <c r="C1973" t="s">
        <v>65</v>
      </c>
      <c r="D1973" t="s">
        <v>59</v>
      </c>
      <c r="E1973" t="s">
        <v>51</v>
      </c>
      <c r="F1973" t="s">
        <v>34</v>
      </c>
      <c r="G1973">
        <v>2010</v>
      </c>
      <c r="H1973">
        <v>1180.4000000000001</v>
      </c>
      <c r="I1973">
        <v>1107.9000000000001</v>
      </c>
      <c r="J1973">
        <v>1.06543911905407</v>
      </c>
    </row>
    <row r="1974" spans="2:10" x14ac:dyDescent="0.2">
      <c r="B1974" t="str">
        <f t="shared" si="30"/>
        <v>apartmentaverage1_bed_rateWest Vancouver</v>
      </c>
      <c r="C1974" t="s">
        <v>65</v>
      </c>
      <c r="D1974" t="s">
        <v>59</v>
      </c>
      <c r="E1974" t="s">
        <v>51</v>
      </c>
      <c r="F1974" t="s">
        <v>35</v>
      </c>
      <c r="G1974">
        <v>2010</v>
      </c>
      <c r="H1974">
        <v>1411.9</v>
      </c>
      <c r="I1974">
        <v>1107.9000000000001</v>
      </c>
      <c r="J1974">
        <v>1.27439299575774</v>
      </c>
    </row>
    <row r="1975" spans="2:10" x14ac:dyDescent="0.2">
      <c r="B1975" t="str">
        <f t="shared" si="30"/>
        <v>apartmentaverage1_bed_rateRichmond</v>
      </c>
      <c r="C1975" t="s">
        <v>65</v>
      </c>
      <c r="D1975" t="s">
        <v>59</v>
      </c>
      <c r="E1975" t="s">
        <v>51</v>
      </c>
      <c r="F1975" t="s">
        <v>36</v>
      </c>
      <c r="G1975">
        <v>2010</v>
      </c>
      <c r="H1975">
        <v>1045.7</v>
      </c>
      <c r="I1975">
        <v>1107.9000000000001</v>
      </c>
      <c r="J1975">
        <v>0.94385774889430496</v>
      </c>
    </row>
    <row r="1976" spans="2:10" x14ac:dyDescent="0.2">
      <c r="B1976" t="str">
        <f t="shared" si="30"/>
        <v>apartmentaverage1_bed_rateDelta</v>
      </c>
      <c r="C1976" t="s">
        <v>65</v>
      </c>
      <c r="D1976" t="s">
        <v>59</v>
      </c>
      <c r="E1976" t="s">
        <v>51</v>
      </c>
      <c r="F1976" t="s">
        <v>37</v>
      </c>
      <c r="G1976">
        <v>2010</v>
      </c>
      <c r="H1976">
        <v>831.2</v>
      </c>
      <c r="I1976">
        <v>1107.9000000000001</v>
      </c>
      <c r="J1976">
        <v>0.75024821734813596</v>
      </c>
    </row>
    <row r="1977" spans="2:10" x14ac:dyDescent="0.2">
      <c r="B1977" t="str">
        <f t="shared" si="30"/>
        <v>apartmentaverage1_bed_rateSurrey</v>
      </c>
      <c r="C1977" t="s">
        <v>65</v>
      </c>
      <c r="D1977" t="s">
        <v>59</v>
      </c>
      <c r="E1977" t="s">
        <v>51</v>
      </c>
      <c r="F1977" t="s">
        <v>38</v>
      </c>
      <c r="G1977">
        <v>2010</v>
      </c>
      <c r="H1977">
        <v>821.1</v>
      </c>
      <c r="I1977">
        <v>1107.9000000000001</v>
      </c>
      <c r="J1977">
        <v>0.74113187110750101</v>
      </c>
    </row>
    <row r="1978" spans="2:10" x14ac:dyDescent="0.2">
      <c r="B1978" t="str">
        <f t="shared" si="30"/>
        <v>apartmentaverage1_bed_rateWhite Rock</v>
      </c>
      <c r="C1978" t="s">
        <v>65</v>
      </c>
      <c r="D1978" t="s">
        <v>59</v>
      </c>
      <c r="E1978" t="s">
        <v>51</v>
      </c>
      <c r="F1978" t="s">
        <v>39</v>
      </c>
      <c r="G1978">
        <v>2010</v>
      </c>
      <c r="H1978">
        <v>894.4</v>
      </c>
      <c r="I1978">
        <v>1107.9000000000001</v>
      </c>
      <c r="J1978">
        <v>0.80729307699250796</v>
      </c>
    </row>
    <row r="1979" spans="2:10" x14ac:dyDescent="0.2">
      <c r="B1979" t="str">
        <f t="shared" si="30"/>
        <v>apartmentaverage1_bed_rateLangley City and Langley DM</v>
      </c>
      <c r="C1979" t="s">
        <v>65</v>
      </c>
      <c r="D1979" t="s">
        <v>59</v>
      </c>
      <c r="E1979" t="s">
        <v>51</v>
      </c>
      <c r="F1979" t="s">
        <v>40</v>
      </c>
      <c r="G1979">
        <v>2010</v>
      </c>
      <c r="H1979">
        <v>876.1</v>
      </c>
      <c r="I1979">
        <v>1107.9000000000001</v>
      </c>
      <c r="J1979">
        <v>0.790775340734723</v>
      </c>
    </row>
    <row r="1980" spans="2:10" x14ac:dyDescent="0.2">
      <c r="B1980" t="str">
        <f t="shared" si="30"/>
        <v>apartmentaverage1_bed_rateTri-Cities</v>
      </c>
      <c r="C1980" t="s">
        <v>65</v>
      </c>
      <c r="D1980" t="s">
        <v>59</v>
      </c>
      <c r="E1980" t="s">
        <v>51</v>
      </c>
      <c r="F1980" t="s">
        <v>41</v>
      </c>
      <c r="G1980">
        <v>2010</v>
      </c>
      <c r="H1980">
        <v>898.9</v>
      </c>
      <c r="I1980">
        <v>1107.9000000000001</v>
      </c>
      <c r="J1980">
        <v>0.81135481541655396</v>
      </c>
    </row>
    <row r="1981" spans="2:10" x14ac:dyDescent="0.2">
      <c r="B1981" t="str">
        <f t="shared" si="30"/>
        <v>apartmentaverage1_bed_rateMaple Ridge/Pitt Meadows</v>
      </c>
      <c r="C1981" t="s">
        <v>65</v>
      </c>
      <c r="D1981" t="s">
        <v>59</v>
      </c>
      <c r="E1981" t="s">
        <v>51</v>
      </c>
      <c r="F1981" t="s">
        <v>42</v>
      </c>
      <c r="G1981">
        <v>2010</v>
      </c>
      <c r="H1981">
        <v>768.5</v>
      </c>
      <c r="I1981">
        <v>1107.9000000000001</v>
      </c>
      <c r="J1981">
        <v>0.69365466197310199</v>
      </c>
    </row>
    <row r="1982" spans="2:10" x14ac:dyDescent="0.2">
      <c r="B1982" t="str">
        <f t="shared" si="30"/>
        <v>apartmentaverage1_bed_rateVancouver</v>
      </c>
      <c r="C1982" t="s">
        <v>65</v>
      </c>
      <c r="D1982" t="s">
        <v>59</v>
      </c>
      <c r="E1982" t="s">
        <v>51</v>
      </c>
      <c r="F1982" t="s">
        <v>43</v>
      </c>
      <c r="G1982">
        <v>2010</v>
      </c>
      <c r="H1982">
        <v>1107.9000000000001</v>
      </c>
      <c r="I1982">
        <v>1107.9000000000001</v>
      </c>
      <c r="J1982">
        <v>1</v>
      </c>
    </row>
    <row r="1983" spans="2:10" x14ac:dyDescent="0.2">
      <c r="B1983" t="str">
        <f t="shared" si="30"/>
        <v>apartmentaverage1_bed_rateNorth Vancouver City</v>
      </c>
      <c r="C1983" t="s">
        <v>65</v>
      </c>
      <c r="D1983" t="s">
        <v>59</v>
      </c>
      <c r="E1983" t="s">
        <v>51</v>
      </c>
      <c r="F1983" t="s">
        <v>60</v>
      </c>
      <c r="G1983">
        <v>2010</v>
      </c>
      <c r="H1983">
        <v>989.33333333333303</v>
      </c>
      <c r="I1983">
        <v>1107.9000000000001</v>
      </c>
      <c r="J1983">
        <v>0.89298071426422299</v>
      </c>
    </row>
    <row r="1984" spans="2:10" x14ac:dyDescent="0.2">
      <c r="B1984" t="str">
        <f t="shared" si="30"/>
        <v>apartmentaverage2_bed_rateWest End/Stanley Park</v>
      </c>
      <c r="C1984" t="s">
        <v>65</v>
      </c>
      <c r="D1984" t="s">
        <v>59</v>
      </c>
      <c r="E1984" t="s">
        <v>53</v>
      </c>
      <c r="F1984" t="s">
        <v>12</v>
      </c>
      <c r="G1984">
        <v>2010</v>
      </c>
      <c r="H1984">
        <v>1971.3</v>
      </c>
      <c r="I1984">
        <v>1405.2</v>
      </c>
      <c r="J1984">
        <v>1.4028608027327101</v>
      </c>
    </row>
    <row r="1985" spans="2:10" x14ac:dyDescent="0.2">
      <c r="B1985" t="str">
        <f t="shared" si="30"/>
        <v>apartmentaverage2_bed_rateEnglish Bay</v>
      </c>
      <c r="C1985" t="s">
        <v>65</v>
      </c>
      <c r="D1985" t="s">
        <v>59</v>
      </c>
      <c r="E1985" t="s">
        <v>53</v>
      </c>
      <c r="F1985" t="s">
        <v>16</v>
      </c>
      <c r="G1985">
        <v>2010</v>
      </c>
      <c r="H1985">
        <v>1917.6</v>
      </c>
      <c r="I1985">
        <v>1405.2</v>
      </c>
      <c r="J1985">
        <v>1.3646456020495299</v>
      </c>
    </row>
    <row r="1986" spans="2:10" x14ac:dyDescent="0.2">
      <c r="B1986" t="str">
        <f t="shared" si="30"/>
        <v>apartmentaverage2_bed_rateDowntown</v>
      </c>
      <c r="C1986" t="s">
        <v>65</v>
      </c>
      <c r="D1986" t="s">
        <v>59</v>
      </c>
      <c r="E1986" t="s">
        <v>53</v>
      </c>
      <c r="F1986" t="s">
        <v>17</v>
      </c>
      <c r="G1986">
        <v>2010</v>
      </c>
      <c r="H1986">
        <v>2054.9</v>
      </c>
      <c r="I1986">
        <v>1405.2</v>
      </c>
      <c r="J1986">
        <v>1.4623541132934801</v>
      </c>
    </row>
    <row r="1987" spans="2:10" x14ac:dyDescent="0.2">
      <c r="B1987" t="str">
        <f t="shared" si="30"/>
        <v>apartmentaverage2_bed_rateSouth Granville/Oak</v>
      </c>
      <c r="C1987" t="s">
        <v>65</v>
      </c>
      <c r="D1987" t="s">
        <v>59</v>
      </c>
      <c r="E1987" t="s">
        <v>53</v>
      </c>
      <c r="F1987" t="s">
        <v>19</v>
      </c>
      <c r="G1987">
        <v>2010</v>
      </c>
      <c r="H1987">
        <v>1714.8</v>
      </c>
      <c r="I1987">
        <v>1405.2</v>
      </c>
      <c r="J1987">
        <v>1.2203245089667001</v>
      </c>
    </row>
    <row r="1988" spans="2:10" x14ac:dyDescent="0.2">
      <c r="B1988" t="str">
        <f t="shared" si="30"/>
        <v>apartmentaverage2_bed_rateKitsilano/Point Grey</v>
      </c>
      <c r="C1988" t="s">
        <v>65</v>
      </c>
      <c r="D1988" t="s">
        <v>59</v>
      </c>
      <c r="E1988" t="s">
        <v>53</v>
      </c>
      <c r="F1988" t="s">
        <v>20</v>
      </c>
      <c r="G1988">
        <v>2010</v>
      </c>
      <c r="H1988">
        <v>1753.7</v>
      </c>
      <c r="I1988">
        <v>1405.2</v>
      </c>
      <c r="J1988">
        <v>1.2480074010816999</v>
      </c>
    </row>
    <row r="1989" spans="2:10" x14ac:dyDescent="0.2">
      <c r="B1989" t="str">
        <f t="shared" ref="B1989:B2052" si="31">C1989&amp;D1989&amp;E1989&amp;F1989</f>
        <v>apartmentaverage2_bed_rateWestside/Kerrisdale</v>
      </c>
      <c r="C1989" t="s">
        <v>65</v>
      </c>
      <c r="D1989" t="s">
        <v>59</v>
      </c>
      <c r="E1989" t="s">
        <v>53</v>
      </c>
      <c r="F1989" t="s">
        <v>21</v>
      </c>
      <c r="G1989">
        <v>2010</v>
      </c>
      <c r="H1989">
        <v>1884.5</v>
      </c>
      <c r="I1989">
        <v>1405.2</v>
      </c>
      <c r="J1989">
        <v>1.3410902362653001</v>
      </c>
    </row>
    <row r="1990" spans="2:10" x14ac:dyDescent="0.2">
      <c r="B1990" t="str">
        <f t="shared" si="31"/>
        <v>apartmentaverage2_bed_rateMarpole</v>
      </c>
      <c r="C1990" t="s">
        <v>65</v>
      </c>
      <c r="D1990" t="s">
        <v>59</v>
      </c>
      <c r="E1990" t="s">
        <v>53</v>
      </c>
      <c r="F1990" t="s">
        <v>23</v>
      </c>
      <c r="G1990">
        <v>2010</v>
      </c>
      <c r="H1990">
        <v>1196.5</v>
      </c>
      <c r="I1990">
        <v>1405.2</v>
      </c>
      <c r="J1990">
        <v>0.85148021633931104</v>
      </c>
    </row>
    <row r="1991" spans="2:10" x14ac:dyDescent="0.2">
      <c r="B1991" t="str">
        <f t="shared" si="31"/>
        <v>apartmentaverage2_bed_rateMount Pleasant/Renfrew Heights</v>
      </c>
      <c r="C1991" t="s">
        <v>65</v>
      </c>
      <c r="D1991" t="s">
        <v>59</v>
      </c>
      <c r="E1991" t="s">
        <v>53</v>
      </c>
      <c r="F1991" t="s">
        <v>24</v>
      </c>
      <c r="G1991">
        <v>2010</v>
      </c>
      <c r="H1991">
        <v>1404.6</v>
      </c>
      <c r="I1991">
        <v>1405.2</v>
      </c>
      <c r="J1991">
        <v>0.99957301451750602</v>
      </c>
    </row>
    <row r="1992" spans="2:10" x14ac:dyDescent="0.2">
      <c r="B1992" t="str">
        <f t="shared" si="31"/>
        <v>apartmentaverage2_bed_rateEast Hastings</v>
      </c>
      <c r="C1992" t="s">
        <v>65</v>
      </c>
      <c r="D1992" t="s">
        <v>59</v>
      </c>
      <c r="E1992" t="s">
        <v>53</v>
      </c>
      <c r="F1992" t="s">
        <v>25</v>
      </c>
      <c r="G1992">
        <v>2010</v>
      </c>
      <c r="H1992">
        <v>1314.6</v>
      </c>
      <c r="I1992">
        <v>1405.2</v>
      </c>
      <c r="J1992">
        <v>0.93552519214346697</v>
      </c>
    </row>
    <row r="1993" spans="2:10" x14ac:dyDescent="0.2">
      <c r="B1993" t="str">
        <f t="shared" si="31"/>
        <v>apartmentaverage2_bed_rateSoutheast Vancouver</v>
      </c>
      <c r="C1993" t="s">
        <v>65</v>
      </c>
      <c r="D1993" t="s">
        <v>59</v>
      </c>
      <c r="E1993" t="s">
        <v>53</v>
      </c>
      <c r="F1993" t="s">
        <v>26</v>
      </c>
      <c r="G1993">
        <v>2010</v>
      </c>
      <c r="H1993">
        <v>1401.7</v>
      </c>
      <c r="I1993">
        <v>1405.2</v>
      </c>
      <c r="J1993">
        <v>0.99750925135212098</v>
      </c>
    </row>
    <row r="1994" spans="2:10" x14ac:dyDescent="0.2">
      <c r="B1994" t="str">
        <f t="shared" si="31"/>
        <v>apartmentaverage2_bed_rateUniversity Endowment Lands</v>
      </c>
      <c r="C1994" t="s">
        <v>65</v>
      </c>
      <c r="D1994" t="s">
        <v>59</v>
      </c>
      <c r="E1994" t="s">
        <v>53</v>
      </c>
      <c r="F1994" t="s">
        <v>27</v>
      </c>
      <c r="G1994">
        <v>2010</v>
      </c>
      <c r="H1994">
        <v>2011</v>
      </c>
      <c r="I1994">
        <v>1405.2</v>
      </c>
      <c r="J1994">
        <v>1.43111300882437</v>
      </c>
    </row>
    <row r="1995" spans="2:10" x14ac:dyDescent="0.2">
      <c r="B1995" t="str">
        <f t="shared" si="31"/>
        <v>apartmentaverage2_bed_rateCentral Park/Metrotown</v>
      </c>
      <c r="C1995" t="s">
        <v>65</v>
      </c>
      <c r="D1995" t="s">
        <v>59</v>
      </c>
      <c r="E1995" t="s">
        <v>53</v>
      </c>
      <c r="F1995" t="s">
        <v>28</v>
      </c>
      <c r="G1995">
        <v>2010</v>
      </c>
      <c r="H1995">
        <v>1293.5999999999999</v>
      </c>
      <c r="I1995">
        <v>1405.2</v>
      </c>
      <c r="J1995">
        <v>0.92058070025619099</v>
      </c>
    </row>
    <row r="1996" spans="2:10" x14ac:dyDescent="0.2">
      <c r="B1996" t="str">
        <f t="shared" si="31"/>
        <v>apartmentaverage2_bed_rateSoutheast Burnaby</v>
      </c>
      <c r="C1996" t="s">
        <v>65</v>
      </c>
      <c r="D1996" t="s">
        <v>59</v>
      </c>
      <c r="E1996" t="s">
        <v>53</v>
      </c>
      <c r="F1996" t="s">
        <v>29</v>
      </c>
      <c r="G1996">
        <v>2010</v>
      </c>
      <c r="H1996">
        <v>1080</v>
      </c>
      <c r="I1996">
        <v>1405.2</v>
      </c>
      <c r="J1996">
        <v>0.76857386848847098</v>
      </c>
    </row>
    <row r="1997" spans="2:10" x14ac:dyDescent="0.2">
      <c r="B1997" t="str">
        <f t="shared" si="31"/>
        <v>apartmentaverage2_bed_rateNorth Burnaby</v>
      </c>
      <c r="C1997" t="s">
        <v>65</v>
      </c>
      <c r="D1997" t="s">
        <v>59</v>
      </c>
      <c r="E1997" t="s">
        <v>53</v>
      </c>
      <c r="F1997" t="s">
        <v>31</v>
      </c>
      <c r="G1997">
        <v>2010</v>
      </c>
      <c r="H1997">
        <v>1311.8</v>
      </c>
      <c r="I1997">
        <v>1405.2</v>
      </c>
      <c r="J1997">
        <v>0.93353259322516402</v>
      </c>
    </row>
    <row r="1998" spans="2:10" x14ac:dyDescent="0.2">
      <c r="B1998" t="str">
        <f t="shared" si="31"/>
        <v>apartmentaverage2_bed_rateNew Westminster</v>
      </c>
      <c r="C1998" t="s">
        <v>65</v>
      </c>
      <c r="D1998" t="s">
        <v>59</v>
      </c>
      <c r="E1998" t="s">
        <v>53</v>
      </c>
      <c r="F1998" t="s">
        <v>32</v>
      </c>
      <c r="G1998">
        <v>2010</v>
      </c>
      <c r="H1998">
        <v>1212</v>
      </c>
      <c r="I1998">
        <v>1405.2</v>
      </c>
      <c r="J1998">
        <v>0.86251067463706199</v>
      </c>
    </row>
    <row r="1999" spans="2:10" x14ac:dyDescent="0.2">
      <c r="B1999" t="str">
        <f t="shared" si="31"/>
        <v>apartmentaverage2_bed_rateNorth Vancouver CY</v>
      </c>
      <c r="C1999" t="s">
        <v>65</v>
      </c>
      <c r="D1999" t="s">
        <v>59</v>
      </c>
      <c r="E1999" t="s">
        <v>53</v>
      </c>
      <c r="F1999" t="s">
        <v>33</v>
      </c>
      <c r="G1999">
        <v>2010</v>
      </c>
      <c r="H1999">
        <v>1590.5</v>
      </c>
      <c r="I1999">
        <v>1405.2</v>
      </c>
      <c r="J1999">
        <v>1.13186734984344</v>
      </c>
    </row>
    <row r="2000" spans="2:10" x14ac:dyDescent="0.2">
      <c r="B2000" t="str">
        <f t="shared" si="31"/>
        <v>apartmentaverage2_bed_rateNorth Vancouver DM</v>
      </c>
      <c r="C2000" t="s">
        <v>65</v>
      </c>
      <c r="D2000" t="s">
        <v>59</v>
      </c>
      <c r="E2000" t="s">
        <v>53</v>
      </c>
      <c r="F2000" t="s">
        <v>34</v>
      </c>
      <c r="G2000">
        <v>2010</v>
      </c>
      <c r="H2000">
        <v>1502.4</v>
      </c>
      <c r="I2000">
        <v>1405.2</v>
      </c>
      <c r="J2000">
        <v>1.0691716481639599</v>
      </c>
    </row>
    <row r="2001" spans="2:10" x14ac:dyDescent="0.2">
      <c r="B2001" t="str">
        <f t="shared" si="31"/>
        <v>apartmentaverage2_bed_rateWest Vancouver</v>
      </c>
      <c r="C2001" t="s">
        <v>65</v>
      </c>
      <c r="D2001" t="s">
        <v>59</v>
      </c>
      <c r="E2001" t="s">
        <v>53</v>
      </c>
      <c r="F2001" t="s">
        <v>35</v>
      </c>
      <c r="G2001">
        <v>2010</v>
      </c>
      <c r="H2001">
        <v>2177.4</v>
      </c>
      <c r="I2001">
        <v>1405.2</v>
      </c>
      <c r="J2001">
        <v>1.5495303159692599</v>
      </c>
    </row>
    <row r="2002" spans="2:10" x14ac:dyDescent="0.2">
      <c r="B2002" t="str">
        <f t="shared" si="31"/>
        <v>apartmentaverage2_bed_rateRichmond</v>
      </c>
      <c r="C2002" t="s">
        <v>65</v>
      </c>
      <c r="D2002" t="s">
        <v>59</v>
      </c>
      <c r="E2002" t="s">
        <v>53</v>
      </c>
      <c r="F2002" t="s">
        <v>36</v>
      </c>
      <c r="G2002">
        <v>2010</v>
      </c>
      <c r="H2002">
        <v>1271.5999999999999</v>
      </c>
      <c r="I2002">
        <v>1405.2</v>
      </c>
      <c r="J2002">
        <v>0.904924565898093</v>
      </c>
    </row>
    <row r="2003" spans="2:10" x14ac:dyDescent="0.2">
      <c r="B2003" t="str">
        <f t="shared" si="31"/>
        <v>apartmentaverage2_bed_rateDelta</v>
      </c>
      <c r="C2003" t="s">
        <v>65</v>
      </c>
      <c r="D2003" t="s">
        <v>59</v>
      </c>
      <c r="E2003" t="s">
        <v>53</v>
      </c>
      <c r="F2003" t="s">
        <v>37</v>
      </c>
      <c r="G2003">
        <v>2010</v>
      </c>
      <c r="H2003">
        <v>1070.5999999999999</v>
      </c>
      <c r="I2003">
        <v>1405.2</v>
      </c>
      <c r="J2003">
        <v>0.76188442926273803</v>
      </c>
    </row>
    <row r="2004" spans="2:10" x14ac:dyDescent="0.2">
      <c r="B2004" t="str">
        <f t="shared" si="31"/>
        <v>apartmentaverage2_bed_rateSurrey</v>
      </c>
      <c r="C2004" t="s">
        <v>65</v>
      </c>
      <c r="D2004" t="s">
        <v>59</v>
      </c>
      <c r="E2004" t="s">
        <v>53</v>
      </c>
      <c r="F2004" t="s">
        <v>38</v>
      </c>
      <c r="G2004">
        <v>2010</v>
      </c>
      <c r="H2004">
        <v>991.2</v>
      </c>
      <c r="I2004">
        <v>1405.2</v>
      </c>
      <c r="J2004">
        <v>0.705380017079419</v>
      </c>
    </row>
    <row r="2005" spans="2:10" x14ac:dyDescent="0.2">
      <c r="B2005" t="str">
        <f t="shared" si="31"/>
        <v>apartmentaverage2_bed_rateWhite Rock</v>
      </c>
      <c r="C2005" t="s">
        <v>65</v>
      </c>
      <c r="D2005" t="s">
        <v>59</v>
      </c>
      <c r="E2005" t="s">
        <v>53</v>
      </c>
      <c r="F2005" t="s">
        <v>39</v>
      </c>
      <c r="G2005">
        <v>2010</v>
      </c>
      <c r="H2005">
        <v>1123.9000000000001</v>
      </c>
      <c r="I2005">
        <v>1405.2</v>
      </c>
      <c r="J2005">
        <v>0.79981497295758597</v>
      </c>
    </row>
    <row r="2006" spans="2:10" x14ac:dyDescent="0.2">
      <c r="B2006" t="str">
        <f t="shared" si="31"/>
        <v>apartmentaverage2_bed_rateLangley City and Langley DM</v>
      </c>
      <c r="C2006" t="s">
        <v>65</v>
      </c>
      <c r="D2006" t="s">
        <v>59</v>
      </c>
      <c r="E2006" t="s">
        <v>53</v>
      </c>
      <c r="F2006" t="s">
        <v>40</v>
      </c>
      <c r="G2006">
        <v>2010</v>
      </c>
      <c r="H2006">
        <v>1106.0999999999999</v>
      </c>
      <c r="I2006">
        <v>1405.2</v>
      </c>
      <c r="J2006">
        <v>0.78714773697694296</v>
      </c>
    </row>
    <row r="2007" spans="2:10" x14ac:dyDescent="0.2">
      <c r="B2007" t="str">
        <f t="shared" si="31"/>
        <v>apartmentaverage2_bed_rateTri-Cities</v>
      </c>
      <c r="C2007" t="s">
        <v>65</v>
      </c>
      <c r="D2007" t="s">
        <v>59</v>
      </c>
      <c r="E2007" t="s">
        <v>53</v>
      </c>
      <c r="F2007" t="s">
        <v>41</v>
      </c>
      <c r="G2007">
        <v>2010</v>
      </c>
      <c r="H2007">
        <v>1122.5999999999999</v>
      </c>
      <c r="I2007">
        <v>1405.2</v>
      </c>
      <c r="J2007">
        <v>0.79888983774551703</v>
      </c>
    </row>
    <row r="2008" spans="2:10" x14ac:dyDescent="0.2">
      <c r="B2008" t="str">
        <f t="shared" si="31"/>
        <v>apartmentaverage2_bed_rateMaple Ridge/Pitt Meadows</v>
      </c>
      <c r="C2008" t="s">
        <v>65</v>
      </c>
      <c r="D2008" t="s">
        <v>59</v>
      </c>
      <c r="E2008" t="s">
        <v>53</v>
      </c>
      <c r="F2008" t="s">
        <v>42</v>
      </c>
      <c r="G2008">
        <v>2010</v>
      </c>
      <c r="H2008">
        <v>973.6</v>
      </c>
      <c r="I2008">
        <v>1405.2</v>
      </c>
      <c r="J2008">
        <v>0.69285510959294005</v>
      </c>
    </row>
    <row r="2009" spans="2:10" x14ac:dyDescent="0.2">
      <c r="B2009" t="str">
        <f t="shared" si="31"/>
        <v>apartmentaverage2_bed_rateVancouver</v>
      </c>
      <c r="C2009" t="s">
        <v>65</v>
      </c>
      <c r="D2009" t="s">
        <v>59</v>
      </c>
      <c r="E2009" t="s">
        <v>53</v>
      </c>
      <c r="F2009" t="s">
        <v>43</v>
      </c>
      <c r="G2009">
        <v>2010</v>
      </c>
      <c r="H2009">
        <v>1405.2</v>
      </c>
      <c r="I2009">
        <v>1405.2</v>
      </c>
      <c r="J2009">
        <v>1</v>
      </c>
    </row>
    <row r="2010" spans="2:10" x14ac:dyDescent="0.2">
      <c r="B2010" t="str">
        <f t="shared" si="31"/>
        <v>apartmentaverage2_bed_rateNorth Vancouver City</v>
      </c>
      <c r="C2010" t="s">
        <v>65</v>
      </c>
      <c r="D2010" t="s">
        <v>59</v>
      </c>
      <c r="E2010" t="s">
        <v>53</v>
      </c>
      <c r="F2010" t="s">
        <v>60</v>
      </c>
      <c r="G2010">
        <v>2010</v>
      </c>
      <c r="H2010">
        <v>1237</v>
      </c>
      <c r="I2010">
        <v>1405.2</v>
      </c>
      <c r="J2010">
        <v>0.88030173640762899</v>
      </c>
    </row>
    <row r="2011" spans="2:10" x14ac:dyDescent="0.2">
      <c r="B2011" t="str">
        <f t="shared" si="31"/>
        <v>apartmentaverage3+_bed_rateWest End/Stanley Park</v>
      </c>
      <c r="C2011" t="s">
        <v>65</v>
      </c>
      <c r="D2011" t="s">
        <v>59</v>
      </c>
      <c r="E2011" t="s">
        <v>55</v>
      </c>
      <c r="F2011" t="s">
        <v>12</v>
      </c>
      <c r="G2011">
        <v>2010</v>
      </c>
      <c r="H2011">
        <v>3070.9</v>
      </c>
      <c r="I2011">
        <v>1643.4</v>
      </c>
      <c r="J2011">
        <v>1.8686260192284301</v>
      </c>
    </row>
    <row r="2012" spans="2:10" x14ac:dyDescent="0.2">
      <c r="B2012" t="str">
        <f t="shared" si="31"/>
        <v>apartmentaverage3+_bed_rateEnglish Bay</v>
      </c>
      <c r="C2012" t="s">
        <v>65</v>
      </c>
      <c r="D2012" t="s">
        <v>59</v>
      </c>
      <c r="E2012" t="s">
        <v>55</v>
      </c>
      <c r="F2012" t="s">
        <v>16</v>
      </c>
      <c r="G2012">
        <v>2010</v>
      </c>
      <c r="H2012">
        <v>2681.25</v>
      </c>
      <c r="I2012">
        <v>1643.4</v>
      </c>
      <c r="J2012">
        <v>1.6315261044176701</v>
      </c>
    </row>
    <row r="2013" spans="2:10" x14ac:dyDescent="0.2">
      <c r="B2013" t="str">
        <f t="shared" si="31"/>
        <v>apartmentaverage3+_bed_rateDowntown</v>
      </c>
      <c r="C2013" t="s">
        <v>65</v>
      </c>
      <c r="D2013" t="s">
        <v>59</v>
      </c>
      <c r="E2013" t="s">
        <v>55</v>
      </c>
      <c r="F2013" t="s">
        <v>17</v>
      </c>
      <c r="G2013">
        <v>2010</v>
      </c>
      <c r="H2013">
        <v>2855.8888888888901</v>
      </c>
      <c r="I2013">
        <v>1643.4</v>
      </c>
      <c r="J2013">
        <v>1.73779292253188</v>
      </c>
    </row>
    <row r="2014" spans="2:10" x14ac:dyDescent="0.2">
      <c r="B2014" t="str">
        <f t="shared" si="31"/>
        <v>apartmentaverage3+_bed_rateSouth Granville/Oak</v>
      </c>
      <c r="C2014" t="s">
        <v>65</v>
      </c>
      <c r="D2014" t="s">
        <v>59</v>
      </c>
      <c r="E2014" t="s">
        <v>55</v>
      </c>
      <c r="F2014" t="s">
        <v>19</v>
      </c>
      <c r="G2014">
        <v>2010</v>
      </c>
      <c r="H2014">
        <v>2128.3000000000002</v>
      </c>
      <c r="I2014">
        <v>1643.4</v>
      </c>
      <c r="J2014">
        <v>1.29505902397469</v>
      </c>
    </row>
    <row r="2015" spans="2:10" x14ac:dyDescent="0.2">
      <c r="B2015" t="str">
        <f t="shared" si="31"/>
        <v>apartmentaverage3+_bed_rateKitsilano/Point Grey</v>
      </c>
      <c r="C2015" t="s">
        <v>65</v>
      </c>
      <c r="D2015" t="s">
        <v>59</v>
      </c>
      <c r="E2015" t="s">
        <v>55</v>
      </c>
      <c r="F2015" t="s">
        <v>20</v>
      </c>
      <c r="G2015">
        <v>2010</v>
      </c>
      <c r="H2015">
        <v>2507.75</v>
      </c>
      <c r="I2015">
        <v>1643.4</v>
      </c>
      <c r="J2015">
        <v>1.52595229402458</v>
      </c>
    </row>
    <row r="2016" spans="2:10" x14ac:dyDescent="0.2">
      <c r="B2016" t="str">
        <f t="shared" si="31"/>
        <v>apartmentaverage3+_bed_rateWestside/Kerrisdale</v>
      </c>
      <c r="C2016" t="s">
        <v>65</v>
      </c>
      <c r="D2016" t="s">
        <v>59</v>
      </c>
      <c r="E2016" t="s">
        <v>55</v>
      </c>
      <c r="F2016" t="s">
        <v>21</v>
      </c>
      <c r="G2016">
        <v>2010</v>
      </c>
      <c r="H2016">
        <v>2631.3</v>
      </c>
      <c r="I2016">
        <v>1643.4</v>
      </c>
      <c r="J2016">
        <v>1.6011317999269801</v>
      </c>
    </row>
    <row r="2017" spans="2:10" x14ac:dyDescent="0.2">
      <c r="B2017" t="str">
        <f t="shared" si="31"/>
        <v>apartmentaverage3+_bed_rateMarpole</v>
      </c>
      <c r="C2017" t="s">
        <v>65</v>
      </c>
      <c r="D2017" t="s">
        <v>59</v>
      </c>
      <c r="E2017" t="s">
        <v>55</v>
      </c>
      <c r="F2017" t="s">
        <v>23</v>
      </c>
      <c r="G2017">
        <v>2010</v>
      </c>
      <c r="H2017">
        <v>1311.2</v>
      </c>
      <c r="I2017">
        <v>1643.4</v>
      </c>
      <c r="J2017">
        <v>0.79785809906291805</v>
      </c>
    </row>
    <row r="2018" spans="2:10" x14ac:dyDescent="0.2">
      <c r="B2018" t="str">
        <f t="shared" si="31"/>
        <v>apartmentaverage3+_bed_rateMount Pleasant/Renfrew Heights</v>
      </c>
      <c r="C2018" t="s">
        <v>65</v>
      </c>
      <c r="D2018" t="s">
        <v>59</v>
      </c>
      <c r="E2018" t="s">
        <v>55</v>
      </c>
      <c r="F2018" t="s">
        <v>24</v>
      </c>
      <c r="G2018">
        <v>2010</v>
      </c>
      <c r="H2018">
        <v>1526.125</v>
      </c>
      <c r="I2018">
        <v>1643.4</v>
      </c>
      <c r="J2018">
        <v>0.92863879761470103</v>
      </c>
    </row>
    <row r="2019" spans="2:10" x14ac:dyDescent="0.2">
      <c r="B2019" t="str">
        <f t="shared" si="31"/>
        <v>apartmentaverage3+_bed_rateEast Hastings</v>
      </c>
      <c r="C2019" t="s">
        <v>65</v>
      </c>
      <c r="D2019" t="s">
        <v>59</v>
      </c>
      <c r="E2019" t="s">
        <v>55</v>
      </c>
      <c r="F2019" t="s">
        <v>25</v>
      </c>
      <c r="G2019">
        <v>2010</v>
      </c>
      <c r="H2019">
        <v>1353.9</v>
      </c>
      <c r="I2019">
        <v>1643.4</v>
      </c>
      <c r="J2019">
        <v>0.82384081781672103</v>
      </c>
    </row>
    <row r="2020" spans="2:10" x14ac:dyDescent="0.2">
      <c r="B2020" t="str">
        <f t="shared" si="31"/>
        <v>apartmentaverage3+_bed_rateSoutheast Vancouver</v>
      </c>
      <c r="C2020" t="s">
        <v>65</v>
      </c>
      <c r="D2020" t="s">
        <v>59</v>
      </c>
      <c r="E2020" t="s">
        <v>55</v>
      </c>
      <c r="F2020" t="s">
        <v>26</v>
      </c>
      <c r="G2020">
        <v>2010</v>
      </c>
      <c r="H2020">
        <v>1320.9</v>
      </c>
      <c r="I2020">
        <v>1643.4</v>
      </c>
      <c r="J2020">
        <v>0.80376049653158099</v>
      </c>
    </row>
    <row r="2021" spans="2:10" x14ac:dyDescent="0.2">
      <c r="B2021" t="str">
        <f t="shared" si="31"/>
        <v>apartmentaverage3+_bed_rateUniversity Endowment Lands</v>
      </c>
      <c r="C2021" t="s">
        <v>65</v>
      </c>
      <c r="D2021" t="s">
        <v>59</v>
      </c>
      <c r="E2021" t="s">
        <v>55</v>
      </c>
      <c r="F2021" t="s">
        <v>27</v>
      </c>
      <c r="G2021">
        <v>2010</v>
      </c>
      <c r="H2021">
        <v>2446.3000000000002</v>
      </c>
      <c r="I2021">
        <v>1643.4</v>
      </c>
      <c r="J2021">
        <v>1.48856030181331</v>
      </c>
    </row>
    <row r="2022" spans="2:10" x14ac:dyDescent="0.2">
      <c r="B2022" t="str">
        <f t="shared" si="31"/>
        <v>apartmentaverage3+_bed_rateCentral Park/Metrotown</v>
      </c>
      <c r="C2022" t="s">
        <v>65</v>
      </c>
      <c r="D2022" t="s">
        <v>59</v>
      </c>
      <c r="E2022" t="s">
        <v>55</v>
      </c>
      <c r="F2022" t="s">
        <v>28</v>
      </c>
      <c r="G2022">
        <v>2010</v>
      </c>
      <c r="H2022">
        <v>1649.3</v>
      </c>
      <c r="I2022">
        <v>1643.4</v>
      </c>
      <c r="J2022">
        <v>1.0035901180479501</v>
      </c>
    </row>
    <row r="2023" spans="2:10" x14ac:dyDescent="0.2">
      <c r="B2023" t="str">
        <f t="shared" si="31"/>
        <v>apartmentaverage3+_bed_rateSoutheast Burnaby</v>
      </c>
      <c r="C2023" t="s">
        <v>65</v>
      </c>
      <c r="D2023" t="s">
        <v>59</v>
      </c>
      <c r="E2023" t="s">
        <v>55</v>
      </c>
      <c r="F2023" t="s">
        <v>29</v>
      </c>
      <c r="G2023">
        <v>2010</v>
      </c>
      <c r="H2023">
        <v>1214.7</v>
      </c>
      <c r="I2023">
        <v>1643.4</v>
      </c>
      <c r="J2023">
        <v>0.73913837166849194</v>
      </c>
    </row>
    <row r="2024" spans="2:10" x14ac:dyDescent="0.2">
      <c r="B2024" t="str">
        <f t="shared" si="31"/>
        <v>apartmentaverage3+_bed_rateNorth Burnaby</v>
      </c>
      <c r="C2024" t="s">
        <v>65</v>
      </c>
      <c r="D2024" t="s">
        <v>59</v>
      </c>
      <c r="E2024" t="s">
        <v>55</v>
      </c>
      <c r="F2024" t="s">
        <v>31</v>
      </c>
      <c r="G2024">
        <v>2010</v>
      </c>
      <c r="H2024">
        <v>1550.1</v>
      </c>
      <c r="I2024">
        <v>1643.4</v>
      </c>
      <c r="J2024">
        <v>0.943227455275648</v>
      </c>
    </row>
    <row r="2025" spans="2:10" x14ac:dyDescent="0.2">
      <c r="B2025" t="str">
        <f t="shared" si="31"/>
        <v>apartmentaverage3+_bed_rateNew Westminster</v>
      </c>
      <c r="C2025" t="s">
        <v>65</v>
      </c>
      <c r="D2025" t="s">
        <v>59</v>
      </c>
      <c r="E2025" t="s">
        <v>55</v>
      </c>
      <c r="F2025" t="s">
        <v>32</v>
      </c>
      <c r="G2025">
        <v>2010</v>
      </c>
      <c r="H2025">
        <v>1507.6</v>
      </c>
      <c r="I2025">
        <v>1643.4</v>
      </c>
      <c r="J2025">
        <v>0.91736643543872498</v>
      </c>
    </row>
    <row r="2026" spans="2:10" x14ac:dyDescent="0.2">
      <c r="B2026" t="str">
        <f t="shared" si="31"/>
        <v>apartmentaverage3+_bed_rateNorth Vancouver CY</v>
      </c>
      <c r="C2026" t="s">
        <v>65</v>
      </c>
      <c r="D2026" t="s">
        <v>59</v>
      </c>
      <c r="E2026" t="s">
        <v>55</v>
      </c>
      <c r="F2026" t="s">
        <v>33</v>
      </c>
      <c r="G2026">
        <v>2010</v>
      </c>
      <c r="H2026">
        <v>2188</v>
      </c>
      <c r="I2026">
        <v>1643.4</v>
      </c>
      <c r="J2026">
        <v>1.33138615066326</v>
      </c>
    </row>
    <row r="2027" spans="2:10" x14ac:dyDescent="0.2">
      <c r="B2027" t="str">
        <f t="shared" si="31"/>
        <v>apartmentaverage3+_bed_rateNorth Vancouver DM</v>
      </c>
      <c r="C2027" t="s">
        <v>65</v>
      </c>
      <c r="D2027" t="s">
        <v>59</v>
      </c>
      <c r="E2027" t="s">
        <v>55</v>
      </c>
      <c r="F2027" t="s">
        <v>34</v>
      </c>
      <c r="G2027">
        <v>2010</v>
      </c>
      <c r="H2027">
        <v>1572.9</v>
      </c>
      <c r="I2027">
        <v>1643.4</v>
      </c>
      <c r="J2027">
        <v>0.95710113179992695</v>
      </c>
    </row>
    <row r="2028" spans="2:10" x14ac:dyDescent="0.2">
      <c r="B2028" t="str">
        <f t="shared" si="31"/>
        <v>apartmentaverage3+_bed_rateWest Vancouver</v>
      </c>
      <c r="C2028" t="s">
        <v>65</v>
      </c>
      <c r="D2028" t="s">
        <v>59</v>
      </c>
      <c r="E2028" t="s">
        <v>55</v>
      </c>
      <c r="F2028" t="s">
        <v>35</v>
      </c>
      <c r="G2028">
        <v>2010</v>
      </c>
      <c r="H2028">
        <v>3290.4</v>
      </c>
      <c r="I2028">
        <v>1643.4</v>
      </c>
      <c r="J2028">
        <v>2.00219058050383</v>
      </c>
    </row>
    <row r="2029" spans="2:10" x14ac:dyDescent="0.2">
      <c r="B2029" t="str">
        <f t="shared" si="31"/>
        <v>apartmentaverage3+_bed_rateRichmond</v>
      </c>
      <c r="C2029" t="s">
        <v>65</v>
      </c>
      <c r="D2029" t="s">
        <v>59</v>
      </c>
      <c r="E2029" t="s">
        <v>55</v>
      </c>
      <c r="F2029" t="s">
        <v>36</v>
      </c>
      <c r="G2029">
        <v>2010</v>
      </c>
      <c r="H2029">
        <v>1517.9</v>
      </c>
      <c r="I2029">
        <v>1643.4</v>
      </c>
      <c r="J2029">
        <v>0.92363392965802604</v>
      </c>
    </row>
    <row r="2030" spans="2:10" x14ac:dyDescent="0.2">
      <c r="B2030" t="str">
        <f t="shared" si="31"/>
        <v>apartmentaverage3+_bed_rateDelta</v>
      </c>
      <c r="C2030" t="s">
        <v>65</v>
      </c>
      <c r="D2030" t="s">
        <v>59</v>
      </c>
      <c r="E2030" t="s">
        <v>55</v>
      </c>
      <c r="F2030" t="s">
        <v>37</v>
      </c>
      <c r="G2030">
        <v>2010</v>
      </c>
      <c r="H2030">
        <v>1121.7142857142901</v>
      </c>
      <c r="I2030">
        <v>1643.4</v>
      </c>
      <c r="J2030">
        <v>0.682557068099237</v>
      </c>
    </row>
    <row r="2031" spans="2:10" x14ac:dyDescent="0.2">
      <c r="B2031" t="str">
        <f t="shared" si="31"/>
        <v>apartmentaverage3+_bed_rateSurrey</v>
      </c>
      <c r="C2031" t="s">
        <v>65</v>
      </c>
      <c r="D2031" t="s">
        <v>59</v>
      </c>
      <c r="E2031" t="s">
        <v>55</v>
      </c>
      <c r="F2031" t="s">
        <v>38</v>
      </c>
      <c r="G2031">
        <v>2010</v>
      </c>
      <c r="H2031">
        <v>1129.9000000000001</v>
      </c>
      <c r="I2031">
        <v>1643.4</v>
      </c>
      <c r="J2031">
        <v>0.68753803091152499</v>
      </c>
    </row>
    <row r="2032" spans="2:10" x14ac:dyDescent="0.2">
      <c r="B2032" t="str">
        <f t="shared" si="31"/>
        <v>apartmentaverage3+_bed_rateWhite Rock</v>
      </c>
      <c r="C2032" t="s">
        <v>65</v>
      </c>
      <c r="D2032" t="s">
        <v>59</v>
      </c>
      <c r="E2032" t="s">
        <v>55</v>
      </c>
      <c r="F2032" t="s">
        <v>39</v>
      </c>
      <c r="G2032">
        <v>2010</v>
      </c>
      <c r="H2032">
        <v>1438.4</v>
      </c>
      <c r="I2032">
        <v>1643.4</v>
      </c>
      <c r="J2032">
        <v>0.87525861019836904</v>
      </c>
    </row>
    <row r="2033" spans="2:10" x14ac:dyDescent="0.2">
      <c r="B2033" t="str">
        <f t="shared" si="31"/>
        <v>apartmentaverage3+_bed_rateLangley City and Langley DM</v>
      </c>
      <c r="C2033" t="s">
        <v>65</v>
      </c>
      <c r="D2033" t="s">
        <v>59</v>
      </c>
      <c r="E2033" t="s">
        <v>55</v>
      </c>
      <c r="F2033" t="s">
        <v>40</v>
      </c>
      <c r="G2033">
        <v>2010</v>
      </c>
      <c r="H2033">
        <v>1324.9</v>
      </c>
      <c r="I2033">
        <v>1643.4</v>
      </c>
      <c r="J2033">
        <v>0.80619447486917395</v>
      </c>
    </row>
    <row r="2034" spans="2:10" x14ac:dyDescent="0.2">
      <c r="B2034" t="str">
        <f t="shared" si="31"/>
        <v>apartmentaverage3+_bed_rateTri-Cities</v>
      </c>
      <c r="C2034" t="s">
        <v>65</v>
      </c>
      <c r="D2034" t="s">
        <v>59</v>
      </c>
      <c r="E2034" t="s">
        <v>55</v>
      </c>
      <c r="F2034" t="s">
        <v>41</v>
      </c>
      <c r="G2034">
        <v>2010</v>
      </c>
      <c r="H2034">
        <v>1247.5</v>
      </c>
      <c r="I2034">
        <v>1643.4</v>
      </c>
      <c r="J2034">
        <v>0.75909699403675301</v>
      </c>
    </row>
    <row r="2035" spans="2:10" x14ac:dyDescent="0.2">
      <c r="B2035" t="str">
        <f t="shared" si="31"/>
        <v>apartmentaverage3+_bed_rateMaple Ridge/Pitt Meadows</v>
      </c>
      <c r="C2035" t="s">
        <v>65</v>
      </c>
      <c r="D2035" t="s">
        <v>59</v>
      </c>
      <c r="E2035" t="s">
        <v>55</v>
      </c>
      <c r="F2035" t="s">
        <v>42</v>
      </c>
      <c r="G2035">
        <v>2010</v>
      </c>
      <c r="H2035">
        <v>1189.7</v>
      </c>
      <c r="I2035">
        <v>1643.4</v>
      </c>
      <c r="J2035">
        <v>0.72392600705853705</v>
      </c>
    </row>
    <row r="2036" spans="2:10" x14ac:dyDescent="0.2">
      <c r="B2036" t="str">
        <f t="shared" si="31"/>
        <v>apartmentaverage3+_bed_rateVancouver</v>
      </c>
      <c r="C2036" t="s">
        <v>65</v>
      </c>
      <c r="D2036" t="s">
        <v>59</v>
      </c>
      <c r="E2036" t="s">
        <v>55</v>
      </c>
      <c r="F2036" t="s">
        <v>43</v>
      </c>
      <c r="G2036">
        <v>2010</v>
      </c>
      <c r="H2036">
        <v>1643.4</v>
      </c>
      <c r="I2036">
        <v>1643.4</v>
      </c>
      <c r="J2036">
        <v>1</v>
      </c>
    </row>
    <row r="2037" spans="2:10" x14ac:dyDescent="0.2">
      <c r="B2037" t="str">
        <f t="shared" si="31"/>
        <v>apartmentaverage3+_bed_rateNorth Vancouver City</v>
      </c>
      <c r="C2037" t="s">
        <v>65</v>
      </c>
      <c r="D2037" t="s">
        <v>59</v>
      </c>
      <c r="E2037" t="s">
        <v>55</v>
      </c>
      <c r="F2037" t="s">
        <v>60</v>
      </c>
      <c r="G2037">
        <v>2010</v>
      </c>
      <c r="H2037">
        <v>1489</v>
      </c>
      <c r="I2037">
        <v>1643.4</v>
      </c>
      <c r="J2037">
        <v>0.90604843616891795</v>
      </c>
    </row>
    <row r="2038" spans="2:10" x14ac:dyDescent="0.2">
      <c r="B2038" t="str">
        <f t="shared" si="31"/>
        <v>apartmentmedianbachelor_rateWest End/Stanley Park</v>
      </c>
      <c r="C2038" t="s">
        <v>65</v>
      </c>
      <c r="D2038" t="s">
        <v>61</v>
      </c>
      <c r="E2038" t="s">
        <v>49</v>
      </c>
      <c r="F2038" t="s">
        <v>12</v>
      </c>
      <c r="G2038">
        <v>2010</v>
      </c>
      <c r="H2038">
        <v>1003.5</v>
      </c>
      <c r="I2038">
        <v>944</v>
      </c>
      <c r="J2038">
        <v>1.0630296610169501</v>
      </c>
    </row>
    <row r="2039" spans="2:10" x14ac:dyDescent="0.2">
      <c r="B2039" t="str">
        <f t="shared" si="31"/>
        <v>apartmentmedianbachelor_rateEnglish Bay</v>
      </c>
      <c r="C2039" t="s">
        <v>65</v>
      </c>
      <c r="D2039" t="s">
        <v>61</v>
      </c>
      <c r="E2039" t="s">
        <v>49</v>
      </c>
      <c r="F2039" t="s">
        <v>16</v>
      </c>
      <c r="G2039">
        <v>2010</v>
      </c>
      <c r="H2039">
        <v>1027.9000000000001</v>
      </c>
      <c r="I2039">
        <v>944</v>
      </c>
      <c r="J2039">
        <v>1.08887711864407</v>
      </c>
    </row>
    <row r="2040" spans="2:10" x14ac:dyDescent="0.2">
      <c r="B2040" t="str">
        <f t="shared" si="31"/>
        <v>apartmentmedianbachelor_rateDowntown</v>
      </c>
      <c r="C2040" t="s">
        <v>65</v>
      </c>
      <c r="D2040" t="s">
        <v>61</v>
      </c>
      <c r="E2040" t="s">
        <v>49</v>
      </c>
      <c r="F2040" t="s">
        <v>17</v>
      </c>
      <c r="G2040">
        <v>2010</v>
      </c>
      <c r="H2040">
        <v>1061.9000000000001</v>
      </c>
      <c r="I2040">
        <v>944</v>
      </c>
      <c r="J2040">
        <v>1.1248940677966099</v>
      </c>
    </row>
    <row r="2041" spans="2:10" x14ac:dyDescent="0.2">
      <c r="B2041" t="str">
        <f t="shared" si="31"/>
        <v>apartmentmedianbachelor_rateSouth Granville/Oak</v>
      </c>
      <c r="C2041" t="s">
        <v>65</v>
      </c>
      <c r="D2041" t="s">
        <v>61</v>
      </c>
      <c r="E2041" t="s">
        <v>49</v>
      </c>
      <c r="F2041" t="s">
        <v>19</v>
      </c>
      <c r="G2041">
        <v>2010</v>
      </c>
      <c r="H2041">
        <v>962.6</v>
      </c>
      <c r="I2041">
        <v>944</v>
      </c>
      <c r="J2041">
        <v>1.0197033898305099</v>
      </c>
    </row>
    <row r="2042" spans="2:10" x14ac:dyDescent="0.2">
      <c r="B2042" t="str">
        <f t="shared" si="31"/>
        <v>apartmentmedianbachelor_rateKitsilano/Point Grey</v>
      </c>
      <c r="C2042" t="s">
        <v>65</v>
      </c>
      <c r="D2042" t="s">
        <v>61</v>
      </c>
      <c r="E2042" t="s">
        <v>49</v>
      </c>
      <c r="F2042" t="s">
        <v>20</v>
      </c>
      <c r="G2042">
        <v>2010</v>
      </c>
      <c r="H2042">
        <v>983.3</v>
      </c>
      <c r="I2042">
        <v>944</v>
      </c>
      <c r="J2042">
        <v>1.0416313559321999</v>
      </c>
    </row>
    <row r="2043" spans="2:10" x14ac:dyDescent="0.2">
      <c r="B2043" t="str">
        <f t="shared" si="31"/>
        <v>apartmentmedianbachelor_rateWestside/Kerrisdale</v>
      </c>
      <c r="C2043" t="s">
        <v>65</v>
      </c>
      <c r="D2043" t="s">
        <v>61</v>
      </c>
      <c r="E2043" t="s">
        <v>49</v>
      </c>
      <c r="F2043" t="s">
        <v>21</v>
      </c>
      <c r="G2043">
        <v>2010</v>
      </c>
      <c r="H2043">
        <v>921.8</v>
      </c>
      <c r="I2043">
        <v>944</v>
      </c>
      <c r="J2043">
        <v>0.97648305084745701</v>
      </c>
    </row>
    <row r="2044" spans="2:10" x14ac:dyDescent="0.2">
      <c r="B2044" t="str">
        <f t="shared" si="31"/>
        <v>apartmentmedianbachelor_rateMarpole</v>
      </c>
      <c r="C2044" t="s">
        <v>65</v>
      </c>
      <c r="D2044" t="s">
        <v>61</v>
      </c>
      <c r="E2044" t="s">
        <v>49</v>
      </c>
      <c r="F2044" t="s">
        <v>23</v>
      </c>
      <c r="G2044">
        <v>2010</v>
      </c>
      <c r="H2044">
        <v>779.8</v>
      </c>
      <c r="I2044">
        <v>944</v>
      </c>
      <c r="J2044">
        <v>0.82605932203389798</v>
      </c>
    </row>
    <row r="2045" spans="2:10" x14ac:dyDescent="0.2">
      <c r="B2045" t="str">
        <f t="shared" si="31"/>
        <v>apartmentmedianbachelor_rateMount Pleasant/Renfrew Heights</v>
      </c>
      <c r="C2045" t="s">
        <v>65</v>
      </c>
      <c r="D2045" t="s">
        <v>61</v>
      </c>
      <c r="E2045" t="s">
        <v>49</v>
      </c>
      <c r="F2045" t="s">
        <v>24</v>
      </c>
      <c r="G2045">
        <v>2010</v>
      </c>
      <c r="H2045">
        <v>916.5</v>
      </c>
      <c r="I2045">
        <v>944</v>
      </c>
      <c r="J2045">
        <v>0.97086864406779705</v>
      </c>
    </row>
    <row r="2046" spans="2:10" x14ac:dyDescent="0.2">
      <c r="B2046" t="str">
        <f t="shared" si="31"/>
        <v>apartmentmedianbachelor_rateEast Hastings</v>
      </c>
      <c r="C2046" t="s">
        <v>65</v>
      </c>
      <c r="D2046" t="s">
        <v>61</v>
      </c>
      <c r="E2046" t="s">
        <v>49</v>
      </c>
      <c r="F2046" t="s">
        <v>25</v>
      </c>
      <c r="G2046">
        <v>2010</v>
      </c>
      <c r="H2046">
        <v>885.1</v>
      </c>
      <c r="I2046">
        <v>944</v>
      </c>
      <c r="J2046">
        <v>0.93760593220338995</v>
      </c>
    </row>
    <row r="2047" spans="2:10" x14ac:dyDescent="0.2">
      <c r="B2047" t="str">
        <f t="shared" si="31"/>
        <v>apartmentmedianbachelor_rateSoutheast Vancouver</v>
      </c>
      <c r="C2047" t="s">
        <v>65</v>
      </c>
      <c r="D2047" t="s">
        <v>61</v>
      </c>
      <c r="E2047" t="s">
        <v>49</v>
      </c>
      <c r="F2047" t="s">
        <v>26</v>
      </c>
      <c r="G2047">
        <v>2010</v>
      </c>
      <c r="H2047">
        <v>913</v>
      </c>
      <c r="I2047">
        <v>944</v>
      </c>
      <c r="J2047">
        <v>0.96716101694915302</v>
      </c>
    </row>
    <row r="2048" spans="2:10" x14ac:dyDescent="0.2">
      <c r="B2048" t="str">
        <f t="shared" si="31"/>
        <v>apartmentmedianbachelor_rateUniversity Endowment Lands</v>
      </c>
      <c r="C2048" t="s">
        <v>65</v>
      </c>
      <c r="D2048" t="s">
        <v>61</v>
      </c>
      <c r="E2048" t="s">
        <v>49</v>
      </c>
      <c r="F2048" t="s">
        <v>27</v>
      </c>
      <c r="G2048">
        <v>2010</v>
      </c>
      <c r="H2048">
        <v>1232.5</v>
      </c>
      <c r="I2048">
        <v>944</v>
      </c>
      <c r="J2048">
        <v>1.30561440677966</v>
      </c>
    </row>
    <row r="2049" spans="2:10" x14ac:dyDescent="0.2">
      <c r="B2049" t="str">
        <f t="shared" si="31"/>
        <v>apartmentmedianbachelor_rateCentral Park/Metrotown</v>
      </c>
      <c r="C2049" t="s">
        <v>65</v>
      </c>
      <c r="D2049" t="s">
        <v>61</v>
      </c>
      <c r="E2049" t="s">
        <v>49</v>
      </c>
      <c r="F2049" t="s">
        <v>28</v>
      </c>
      <c r="G2049">
        <v>2010</v>
      </c>
      <c r="H2049">
        <v>833.5</v>
      </c>
      <c r="I2049">
        <v>944</v>
      </c>
      <c r="J2049">
        <v>0.88294491525423702</v>
      </c>
    </row>
    <row r="2050" spans="2:10" x14ac:dyDescent="0.2">
      <c r="B2050" t="str">
        <f t="shared" si="31"/>
        <v>apartmentmedianbachelor_rateSoutheast Burnaby</v>
      </c>
      <c r="C2050" t="s">
        <v>65</v>
      </c>
      <c r="D2050" t="s">
        <v>61</v>
      </c>
      <c r="E2050" t="s">
        <v>49</v>
      </c>
      <c r="F2050" t="s">
        <v>29</v>
      </c>
      <c r="G2050">
        <v>2010</v>
      </c>
      <c r="H2050">
        <v>736.8</v>
      </c>
      <c r="I2050">
        <v>944</v>
      </c>
      <c r="J2050">
        <v>0.78050847457627104</v>
      </c>
    </row>
    <row r="2051" spans="2:10" x14ac:dyDescent="0.2">
      <c r="B2051" t="str">
        <f t="shared" si="31"/>
        <v>apartmentmedianbachelor_rateNorth Burnaby</v>
      </c>
      <c r="C2051" t="s">
        <v>65</v>
      </c>
      <c r="D2051" t="s">
        <v>61</v>
      </c>
      <c r="E2051" t="s">
        <v>49</v>
      </c>
      <c r="F2051" t="s">
        <v>31</v>
      </c>
      <c r="G2051">
        <v>2010</v>
      </c>
      <c r="H2051">
        <v>752.5</v>
      </c>
      <c r="I2051">
        <v>944</v>
      </c>
      <c r="J2051">
        <v>0.79713983050847503</v>
      </c>
    </row>
    <row r="2052" spans="2:10" x14ac:dyDescent="0.2">
      <c r="B2052" t="str">
        <f t="shared" si="31"/>
        <v>apartmentmedianbachelor_rateNew Westminster</v>
      </c>
      <c r="C2052" t="s">
        <v>65</v>
      </c>
      <c r="D2052" t="s">
        <v>61</v>
      </c>
      <c r="E2052" t="s">
        <v>49</v>
      </c>
      <c r="F2052" t="s">
        <v>32</v>
      </c>
      <c r="G2052">
        <v>2010</v>
      </c>
      <c r="H2052">
        <v>749.9</v>
      </c>
      <c r="I2052">
        <v>944</v>
      </c>
      <c r="J2052">
        <v>0.79438559322033897</v>
      </c>
    </row>
    <row r="2053" spans="2:10" x14ac:dyDescent="0.2">
      <c r="B2053" t="str">
        <f t="shared" ref="B2053:B2116" si="32">C2053&amp;D2053&amp;E2053&amp;F2053</f>
        <v>apartmentmedianbachelor_rateNorth Vancouver CY</v>
      </c>
      <c r="C2053" t="s">
        <v>65</v>
      </c>
      <c r="D2053" t="s">
        <v>61</v>
      </c>
      <c r="E2053" t="s">
        <v>49</v>
      </c>
      <c r="F2053" t="s">
        <v>33</v>
      </c>
      <c r="G2053">
        <v>2010</v>
      </c>
      <c r="H2053">
        <v>1036.5</v>
      </c>
      <c r="I2053">
        <v>944</v>
      </c>
      <c r="J2053">
        <v>1.0979872881355901</v>
      </c>
    </row>
    <row r="2054" spans="2:10" x14ac:dyDescent="0.2">
      <c r="B2054" t="str">
        <f t="shared" si="32"/>
        <v>apartmentmedianbachelor_rateNorth Vancouver DM</v>
      </c>
      <c r="C2054" t="s">
        <v>65</v>
      </c>
      <c r="D2054" t="s">
        <v>61</v>
      </c>
      <c r="E2054" t="s">
        <v>49</v>
      </c>
      <c r="F2054" t="s">
        <v>34</v>
      </c>
      <c r="G2054">
        <v>2010</v>
      </c>
      <c r="H2054">
        <v>981.1</v>
      </c>
      <c r="I2054">
        <v>944</v>
      </c>
      <c r="J2054">
        <v>1.03930084745763</v>
      </c>
    </row>
    <row r="2055" spans="2:10" x14ac:dyDescent="0.2">
      <c r="B2055" t="str">
        <f t="shared" si="32"/>
        <v>apartmentmedianbachelor_rateWest Vancouver</v>
      </c>
      <c r="C2055" t="s">
        <v>65</v>
      </c>
      <c r="D2055" t="s">
        <v>61</v>
      </c>
      <c r="E2055" t="s">
        <v>49</v>
      </c>
      <c r="F2055" t="s">
        <v>35</v>
      </c>
      <c r="G2055">
        <v>2010</v>
      </c>
      <c r="H2055">
        <v>1093.8</v>
      </c>
      <c r="I2055">
        <v>944</v>
      </c>
      <c r="J2055">
        <v>1.15868644067797</v>
      </c>
    </row>
    <row r="2056" spans="2:10" x14ac:dyDescent="0.2">
      <c r="B2056" t="str">
        <f t="shared" si="32"/>
        <v>apartmentmedianbachelor_rateRichmond</v>
      </c>
      <c r="C2056" t="s">
        <v>65</v>
      </c>
      <c r="D2056" t="s">
        <v>61</v>
      </c>
      <c r="E2056" t="s">
        <v>49</v>
      </c>
      <c r="F2056" t="s">
        <v>36</v>
      </c>
      <c r="G2056">
        <v>2010</v>
      </c>
      <c r="H2056">
        <v>877.2</v>
      </c>
      <c r="I2056">
        <v>944</v>
      </c>
      <c r="J2056">
        <v>0.92923728813559303</v>
      </c>
    </row>
    <row r="2057" spans="2:10" x14ac:dyDescent="0.2">
      <c r="B2057" t="str">
        <f t="shared" si="32"/>
        <v>apartmentmedianbachelor_rateDelta</v>
      </c>
      <c r="C2057" t="s">
        <v>65</v>
      </c>
      <c r="D2057" t="s">
        <v>61</v>
      </c>
      <c r="E2057" t="s">
        <v>49</v>
      </c>
      <c r="F2057" t="s">
        <v>37</v>
      </c>
      <c r="G2057">
        <v>2010</v>
      </c>
      <c r="H2057">
        <v>675</v>
      </c>
      <c r="I2057">
        <v>944</v>
      </c>
      <c r="J2057">
        <v>0.71504237288135597</v>
      </c>
    </row>
    <row r="2058" spans="2:10" x14ac:dyDescent="0.2">
      <c r="B2058" t="str">
        <f t="shared" si="32"/>
        <v>apartmentmedianbachelor_rateSurrey</v>
      </c>
      <c r="C2058" t="s">
        <v>65</v>
      </c>
      <c r="D2058" t="s">
        <v>61</v>
      </c>
      <c r="E2058" t="s">
        <v>49</v>
      </c>
      <c r="F2058" t="s">
        <v>38</v>
      </c>
      <c r="G2058">
        <v>2010</v>
      </c>
      <c r="H2058">
        <v>728.3</v>
      </c>
      <c r="I2058">
        <v>944</v>
      </c>
      <c r="J2058">
        <v>0.771504237288136</v>
      </c>
    </row>
    <row r="2059" spans="2:10" x14ac:dyDescent="0.2">
      <c r="B2059" t="str">
        <f t="shared" si="32"/>
        <v>apartmentmedianbachelor_rateWhite Rock</v>
      </c>
      <c r="C2059" t="s">
        <v>65</v>
      </c>
      <c r="D2059" t="s">
        <v>61</v>
      </c>
      <c r="E2059" t="s">
        <v>49</v>
      </c>
      <c r="F2059" t="s">
        <v>39</v>
      </c>
      <c r="G2059">
        <v>2010</v>
      </c>
      <c r="H2059">
        <v>767.9</v>
      </c>
      <c r="I2059">
        <v>944</v>
      </c>
      <c r="J2059">
        <v>0.81345338983050797</v>
      </c>
    </row>
    <row r="2060" spans="2:10" x14ac:dyDescent="0.2">
      <c r="B2060" t="str">
        <f t="shared" si="32"/>
        <v>apartmentmedianbachelor_rateLangley City and Langley DM</v>
      </c>
      <c r="C2060" t="s">
        <v>65</v>
      </c>
      <c r="D2060" t="s">
        <v>61</v>
      </c>
      <c r="E2060" t="s">
        <v>49</v>
      </c>
      <c r="F2060" t="s">
        <v>40</v>
      </c>
      <c r="G2060">
        <v>2010</v>
      </c>
      <c r="H2060">
        <v>699</v>
      </c>
      <c r="I2060">
        <v>944</v>
      </c>
      <c r="J2060">
        <v>0.740466101694915</v>
      </c>
    </row>
    <row r="2061" spans="2:10" x14ac:dyDescent="0.2">
      <c r="B2061" t="str">
        <f t="shared" si="32"/>
        <v>apartmentmedianbachelor_rateTri-Cities</v>
      </c>
      <c r="C2061" t="s">
        <v>65</v>
      </c>
      <c r="D2061" t="s">
        <v>61</v>
      </c>
      <c r="E2061" t="s">
        <v>49</v>
      </c>
      <c r="F2061" t="s">
        <v>41</v>
      </c>
      <c r="G2061">
        <v>2010</v>
      </c>
      <c r="H2061">
        <v>738</v>
      </c>
      <c r="I2061">
        <v>944</v>
      </c>
      <c r="J2061">
        <v>0.78177966101694896</v>
      </c>
    </row>
    <row r="2062" spans="2:10" x14ac:dyDescent="0.2">
      <c r="B2062" t="str">
        <f t="shared" si="32"/>
        <v>apartmentmedianbachelor_rateMaple Ridge/Pitt Meadows</v>
      </c>
      <c r="C2062" t="s">
        <v>65</v>
      </c>
      <c r="D2062" t="s">
        <v>61</v>
      </c>
      <c r="E2062" t="s">
        <v>49</v>
      </c>
      <c r="F2062" t="s">
        <v>42</v>
      </c>
      <c r="G2062">
        <v>2010</v>
      </c>
      <c r="H2062">
        <v>632.66666666666697</v>
      </c>
      <c r="I2062">
        <v>944</v>
      </c>
      <c r="J2062">
        <v>0.67019774011299404</v>
      </c>
    </row>
    <row r="2063" spans="2:10" x14ac:dyDescent="0.2">
      <c r="B2063" t="str">
        <f t="shared" si="32"/>
        <v>apartmentmedianbachelor_rateVancouver</v>
      </c>
      <c r="C2063" t="s">
        <v>65</v>
      </c>
      <c r="D2063" t="s">
        <v>61</v>
      </c>
      <c r="E2063" t="s">
        <v>49</v>
      </c>
      <c r="F2063" t="s">
        <v>43</v>
      </c>
      <c r="G2063">
        <v>2010</v>
      </c>
      <c r="H2063">
        <v>944</v>
      </c>
      <c r="I2063">
        <v>944</v>
      </c>
      <c r="J2063">
        <v>1</v>
      </c>
    </row>
    <row r="2064" spans="2:10" x14ac:dyDescent="0.2">
      <c r="B2064" t="str">
        <f t="shared" si="32"/>
        <v>apartmentmedianbachelor_rateNorth Vancouver City</v>
      </c>
      <c r="C2064" t="s">
        <v>65</v>
      </c>
      <c r="D2064" t="s">
        <v>61</v>
      </c>
      <c r="E2064" t="s">
        <v>49</v>
      </c>
      <c r="F2064" t="s">
        <v>60</v>
      </c>
      <c r="G2064">
        <v>2010</v>
      </c>
      <c r="H2064">
        <v>849.66666666666697</v>
      </c>
      <c r="I2064">
        <v>944</v>
      </c>
      <c r="J2064">
        <v>0.90007062146892702</v>
      </c>
    </row>
    <row r="2065" spans="2:10" x14ac:dyDescent="0.2">
      <c r="B2065" t="str">
        <f t="shared" si="32"/>
        <v>apartmentmedian1_bed_rateEnglish Bay</v>
      </c>
      <c r="C2065" t="s">
        <v>65</v>
      </c>
      <c r="D2065" t="s">
        <v>61</v>
      </c>
      <c r="E2065" t="s">
        <v>51</v>
      </c>
      <c r="F2065" t="s">
        <v>16</v>
      </c>
      <c r="G2065">
        <v>2010</v>
      </c>
      <c r="H2065">
        <v>1314.6</v>
      </c>
      <c r="I2065">
        <v>1054.5999999999999</v>
      </c>
      <c r="J2065">
        <v>1.2465389721221301</v>
      </c>
    </row>
    <row r="2066" spans="2:10" x14ac:dyDescent="0.2">
      <c r="B2066" t="str">
        <f t="shared" si="32"/>
        <v>apartmentmedian1_bed_rateDowntown</v>
      </c>
      <c r="C2066" t="s">
        <v>65</v>
      </c>
      <c r="D2066" t="s">
        <v>61</v>
      </c>
      <c r="E2066" t="s">
        <v>51</v>
      </c>
      <c r="F2066" t="s">
        <v>17</v>
      </c>
      <c r="G2066">
        <v>2010</v>
      </c>
      <c r="H2066">
        <v>1338.9</v>
      </c>
      <c r="I2066">
        <v>1054.5999999999999</v>
      </c>
      <c r="J2066">
        <v>1.2695808837473901</v>
      </c>
    </row>
    <row r="2067" spans="2:10" x14ac:dyDescent="0.2">
      <c r="B2067" t="str">
        <f t="shared" si="32"/>
        <v>apartmentmedian1_bed_rateSouth Granville/Oak</v>
      </c>
      <c r="C2067" t="s">
        <v>65</v>
      </c>
      <c r="D2067" t="s">
        <v>61</v>
      </c>
      <c r="E2067" t="s">
        <v>51</v>
      </c>
      <c r="F2067" t="s">
        <v>19</v>
      </c>
      <c r="G2067">
        <v>2010</v>
      </c>
      <c r="H2067">
        <v>1187.8</v>
      </c>
      <c r="I2067">
        <v>1054.5999999999999</v>
      </c>
      <c r="J2067">
        <v>1.1263038118718001</v>
      </c>
    </row>
    <row r="2068" spans="2:10" x14ac:dyDescent="0.2">
      <c r="B2068" t="str">
        <f t="shared" si="32"/>
        <v>apartmentmedian1_bed_rateKitsilano/Point Grey</v>
      </c>
      <c r="C2068" t="s">
        <v>65</v>
      </c>
      <c r="D2068" t="s">
        <v>61</v>
      </c>
      <c r="E2068" t="s">
        <v>51</v>
      </c>
      <c r="F2068" t="s">
        <v>20</v>
      </c>
      <c r="G2068">
        <v>2010</v>
      </c>
      <c r="H2068">
        <v>1234.8</v>
      </c>
      <c r="I2068">
        <v>1054.5999999999999</v>
      </c>
      <c r="J2068">
        <v>1.1708704722169501</v>
      </c>
    </row>
    <row r="2069" spans="2:10" x14ac:dyDescent="0.2">
      <c r="B2069" t="str">
        <f t="shared" si="32"/>
        <v>apartmentmedian1_bed_rateWestside/Kerrisdale</v>
      </c>
      <c r="C2069" t="s">
        <v>65</v>
      </c>
      <c r="D2069" t="s">
        <v>61</v>
      </c>
      <c r="E2069" t="s">
        <v>51</v>
      </c>
      <c r="F2069" t="s">
        <v>21</v>
      </c>
      <c r="G2069">
        <v>2010</v>
      </c>
      <c r="H2069">
        <v>1185.5</v>
      </c>
      <c r="I2069">
        <v>1054.5999999999999</v>
      </c>
      <c r="J2069">
        <v>1.12412289019533</v>
      </c>
    </row>
    <row r="2070" spans="2:10" x14ac:dyDescent="0.2">
      <c r="B2070" t="str">
        <f t="shared" si="32"/>
        <v>apartmentmedian1_bed_rateMarpole</v>
      </c>
      <c r="C2070" t="s">
        <v>65</v>
      </c>
      <c r="D2070" t="s">
        <v>61</v>
      </c>
      <c r="E2070" t="s">
        <v>51</v>
      </c>
      <c r="F2070" t="s">
        <v>23</v>
      </c>
      <c r="G2070">
        <v>2010</v>
      </c>
      <c r="H2070">
        <v>904.8</v>
      </c>
      <c r="I2070">
        <v>1054.5999999999999</v>
      </c>
      <c r="J2070">
        <v>0.85795562298501804</v>
      </c>
    </row>
    <row r="2071" spans="2:10" x14ac:dyDescent="0.2">
      <c r="B2071" t="str">
        <f t="shared" si="32"/>
        <v>apartmentmedian1_bed_rateMount Pleasant/Renfrew Heights</v>
      </c>
      <c r="C2071" t="s">
        <v>65</v>
      </c>
      <c r="D2071" t="s">
        <v>61</v>
      </c>
      <c r="E2071" t="s">
        <v>51</v>
      </c>
      <c r="F2071" t="s">
        <v>24</v>
      </c>
      <c r="G2071">
        <v>2010</v>
      </c>
      <c r="H2071">
        <v>1010.1</v>
      </c>
      <c r="I2071">
        <v>1054.5999999999999</v>
      </c>
      <c r="J2071">
        <v>0.95780390669448101</v>
      </c>
    </row>
    <row r="2072" spans="2:10" x14ac:dyDescent="0.2">
      <c r="B2072" t="str">
        <f t="shared" si="32"/>
        <v>apartmentmedian1_bed_rateEast Hastings</v>
      </c>
      <c r="C2072" t="s">
        <v>65</v>
      </c>
      <c r="D2072" t="s">
        <v>61</v>
      </c>
      <c r="E2072" t="s">
        <v>51</v>
      </c>
      <c r="F2072" t="s">
        <v>25</v>
      </c>
      <c r="G2072">
        <v>2010</v>
      </c>
      <c r="H2072">
        <v>955.2</v>
      </c>
      <c r="I2072">
        <v>1054.5999999999999</v>
      </c>
      <c r="J2072">
        <v>0.90574625450407698</v>
      </c>
    </row>
    <row r="2073" spans="2:10" x14ac:dyDescent="0.2">
      <c r="B2073" t="str">
        <f t="shared" si="32"/>
        <v>apartmentmedian1_bed_rateSoutheast Vancouver</v>
      </c>
      <c r="C2073" t="s">
        <v>65</v>
      </c>
      <c r="D2073" t="s">
        <v>61</v>
      </c>
      <c r="E2073" t="s">
        <v>51</v>
      </c>
      <c r="F2073" t="s">
        <v>26</v>
      </c>
      <c r="G2073">
        <v>2010</v>
      </c>
      <c r="H2073">
        <v>1039.3</v>
      </c>
      <c r="I2073">
        <v>1054.5999999999999</v>
      </c>
      <c r="J2073">
        <v>0.98549212971742794</v>
      </c>
    </row>
    <row r="2074" spans="2:10" x14ac:dyDescent="0.2">
      <c r="B2074" t="str">
        <f t="shared" si="32"/>
        <v>apartmentmedian1_bed_rateUniversity Endowment Lands</v>
      </c>
      <c r="C2074" t="s">
        <v>65</v>
      </c>
      <c r="D2074" t="s">
        <v>61</v>
      </c>
      <c r="E2074" t="s">
        <v>51</v>
      </c>
      <c r="F2074" t="s">
        <v>27</v>
      </c>
      <c r="G2074">
        <v>2010</v>
      </c>
      <c r="H2074">
        <v>1491.2</v>
      </c>
      <c r="I2074">
        <v>1054.5999999999999</v>
      </c>
      <c r="J2074">
        <v>1.4139958278020099</v>
      </c>
    </row>
    <row r="2075" spans="2:10" x14ac:dyDescent="0.2">
      <c r="B2075" t="str">
        <f t="shared" si="32"/>
        <v>apartmentmedian1_bed_rateCentral Park/Metrotown</v>
      </c>
      <c r="C2075" t="s">
        <v>65</v>
      </c>
      <c r="D2075" t="s">
        <v>61</v>
      </c>
      <c r="E2075" t="s">
        <v>51</v>
      </c>
      <c r="F2075" t="s">
        <v>28</v>
      </c>
      <c r="G2075">
        <v>2010</v>
      </c>
      <c r="H2075">
        <v>947.9</v>
      </c>
      <c r="I2075">
        <v>1054.5999999999999</v>
      </c>
      <c r="J2075">
        <v>0.89882419874834096</v>
      </c>
    </row>
    <row r="2076" spans="2:10" x14ac:dyDescent="0.2">
      <c r="B2076" t="str">
        <f t="shared" si="32"/>
        <v>apartmentmedian1_bed_rateSoutheast Burnaby</v>
      </c>
      <c r="C2076" t="s">
        <v>65</v>
      </c>
      <c r="D2076" t="s">
        <v>61</v>
      </c>
      <c r="E2076" t="s">
        <v>51</v>
      </c>
      <c r="F2076" t="s">
        <v>29</v>
      </c>
      <c r="G2076">
        <v>2010</v>
      </c>
      <c r="H2076">
        <v>865.6</v>
      </c>
      <c r="I2076">
        <v>1054.5999999999999</v>
      </c>
      <c r="J2076">
        <v>0.82078513180352697</v>
      </c>
    </row>
    <row r="2077" spans="2:10" x14ac:dyDescent="0.2">
      <c r="B2077" t="str">
        <f t="shared" si="32"/>
        <v>apartmentmedian1_bed_rateNorth Burnaby</v>
      </c>
      <c r="C2077" t="s">
        <v>65</v>
      </c>
      <c r="D2077" t="s">
        <v>61</v>
      </c>
      <c r="E2077" t="s">
        <v>51</v>
      </c>
      <c r="F2077" t="s">
        <v>31</v>
      </c>
      <c r="G2077">
        <v>2010</v>
      </c>
      <c r="H2077">
        <v>990</v>
      </c>
      <c r="I2077">
        <v>1054.5999999999999</v>
      </c>
      <c r="J2077">
        <v>0.93874454769580895</v>
      </c>
    </row>
    <row r="2078" spans="2:10" x14ac:dyDescent="0.2">
      <c r="B2078" t="str">
        <f t="shared" si="32"/>
        <v>apartmentmedian1_bed_rateNew Westminster</v>
      </c>
      <c r="C2078" t="s">
        <v>65</v>
      </c>
      <c r="D2078" t="s">
        <v>61</v>
      </c>
      <c r="E2078" t="s">
        <v>51</v>
      </c>
      <c r="F2078" t="s">
        <v>32</v>
      </c>
      <c r="G2078">
        <v>2010</v>
      </c>
      <c r="H2078">
        <v>890.4</v>
      </c>
      <c r="I2078">
        <v>1054.5999999999999</v>
      </c>
      <c r="J2078">
        <v>0.84430115683671503</v>
      </c>
    </row>
    <row r="2079" spans="2:10" x14ac:dyDescent="0.2">
      <c r="B2079" t="str">
        <f t="shared" si="32"/>
        <v>apartmentmedian1_bed_rateNorth Vancouver CY</v>
      </c>
      <c r="C2079" t="s">
        <v>65</v>
      </c>
      <c r="D2079" t="s">
        <v>61</v>
      </c>
      <c r="E2079" t="s">
        <v>51</v>
      </c>
      <c r="F2079" t="s">
        <v>33</v>
      </c>
      <c r="G2079">
        <v>2010</v>
      </c>
      <c r="H2079">
        <v>1234.5</v>
      </c>
      <c r="I2079">
        <v>1054.5999999999999</v>
      </c>
      <c r="J2079">
        <v>1.1705860041722</v>
      </c>
    </row>
    <row r="2080" spans="2:10" x14ac:dyDescent="0.2">
      <c r="B2080" t="str">
        <f t="shared" si="32"/>
        <v>apartmentmedian1_bed_rateNorth Vancouver DM</v>
      </c>
      <c r="C2080" t="s">
        <v>65</v>
      </c>
      <c r="D2080" t="s">
        <v>61</v>
      </c>
      <c r="E2080" t="s">
        <v>51</v>
      </c>
      <c r="F2080" t="s">
        <v>34</v>
      </c>
      <c r="G2080">
        <v>2010</v>
      </c>
      <c r="H2080">
        <v>1197.3</v>
      </c>
      <c r="I2080">
        <v>1054.5999999999999</v>
      </c>
      <c r="J2080">
        <v>1.1353119666224201</v>
      </c>
    </row>
    <row r="2081" spans="2:10" x14ac:dyDescent="0.2">
      <c r="B2081" t="str">
        <f t="shared" si="32"/>
        <v>apartmentmedian1_bed_rateWest Vancouver</v>
      </c>
      <c r="C2081" t="s">
        <v>65</v>
      </c>
      <c r="D2081" t="s">
        <v>61</v>
      </c>
      <c r="E2081" t="s">
        <v>51</v>
      </c>
      <c r="F2081" t="s">
        <v>35</v>
      </c>
      <c r="G2081">
        <v>2010</v>
      </c>
      <c r="H2081">
        <v>1412.5</v>
      </c>
      <c r="I2081">
        <v>1054.5999999999999</v>
      </c>
      <c r="J2081">
        <v>1.33937037739427</v>
      </c>
    </row>
    <row r="2082" spans="2:10" x14ac:dyDescent="0.2">
      <c r="B2082" t="str">
        <f t="shared" si="32"/>
        <v>apartmentmedian1_bed_rateRichmond</v>
      </c>
      <c r="C2082" t="s">
        <v>65</v>
      </c>
      <c r="D2082" t="s">
        <v>61</v>
      </c>
      <c r="E2082" t="s">
        <v>51</v>
      </c>
      <c r="F2082" t="s">
        <v>36</v>
      </c>
      <c r="G2082">
        <v>2010</v>
      </c>
      <c r="H2082">
        <v>1006.5</v>
      </c>
      <c r="I2082">
        <v>1054.5999999999999</v>
      </c>
      <c r="J2082">
        <v>0.95439029015740595</v>
      </c>
    </row>
    <row r="2083" spans="2:10" x14ac:dyDescent="0.2">
      <c r="B2083" t="str">
        <f t="shared" si="32"/>
        <v>apartmentmedian1_bed_rateDelta</v>
      </c>
      <c r="C2083" t="s">
        <v>65</v>
      </c>
      <c r="D2083" t="s">
        <v>61</v>
      </c>
      <c r="E2083" t="s">
        <v>51</v>
      </c>
      <c r="F2083" t="s">
        <v>37</v>
      </c>
      <c r="G2083">
        <v>2010</v>
      </c>
      <c r="H2083">
        <v>834.9</v>
      </c>
      <c r="I2083">
        <v>1054.5999999999999</v>
      </c>
      <c r="J2083">
        <v>0.79167456855679896</v>
      </c>
    </row>
    <row r="2084" spans="2:10" x14ac:dyDescent="0.2">
      <c r="B2084" t="str">
        <f t="shared" si="32"/>
        <v>apartmentmedian1_bed_rateSurrey</v>
      </c>
      <c r="C2084" t="s">
        <v>65</v>
      </c>
      <c r="D2084" t="s">
        <v>61</v>
      </c>
      <c r="E2084" t="s">
        <v>51</v>
      </c>
      <c r="F2084" t="s">
        <v>38</v>
      </c>
      <c r="G2084">
        <v>2010</v>
      </c>
      <c r="H2084">
        <v>815.9</v>
      </c>
      <c r="I2084">
        <v>1054.5999999999999</v>
      </c>
      <c r="J2084">
        <v>0.77365825905556596</v>
      </c>
    </row>
    <row r="2085" spans="2:10" x14ac:dyDescent="0.2">
      <c r="B2085" t="str">
        <f t="shared" si="32"/>
        <v>apartmentmedian1_bed_rateWhite Rock</v>
      </c>
      <c r="C2085" t="s">
        <v>65</v>
      </c>
      <c r="D2085" t="s">
        <v>61</v>
      </c>
      <c r="E2085" t="s">
        <v>51</v>
      </c>
      <c r="F2085" t="s">
        <v>39</v>
      </c>
      <c r="G2085">
        <v>2010</v>
      </c>
      <c r="H2085">
        <v>881.7</v>
      </c>
      <c r="I2085">
        <v>1054.5999999999999</v>
      </c>
      <c r="J2085">
        <v>0.83605158353878295</v>
      </c>
    </row>
    <row r="2086" spans="2:10" x14ac:dyDescent="0.2">
      <c r="B2086" t="str">
        <f t="shared" si="32"/>
        <v>apartmentmedian1_bed_rateLangley City and Langley DM</v>
      </c>
      <c r="C2086" t="s">
        <v>65</v>
      </c>
      <c r="D2086" t="s">
        <v>61</v>
      </c>
      <c r="E2086" t="s">
        <v>51</v>
      </c>
      <c r="F2086" t="s">
        <v>40</v>
      </c>
      <c r="G2086">
        <v>2010</v>
      </c>
      <c r="H2086">
        <v>861.1</v>
      </c>
      <c r="I2086">
        <v>1054.5999999999999</v>
      </c>
      <c r="J2086">
        <v>0.81651811113218298</v>
      </c>
    </row>
    <row r="2087" spans="2:10" x14ac:dyDescent="0.2">
      <c r="B2087" t="str">
        <f t="shared" si="32"/>
        <v>apartmentmedian1_bed_rateTri-Cities</v>
      </c>
      <c r="C2087" t="s">
        <v>65</v>
      </c>
      <c r="D2087" t="s">
        <v>61</v>
      </c>
      <c r="E2087" t="s">
        <v>51</v>
      </c>
      <c r="F2087" t="s">
        <v>41</v>
      </c>
      <c r="G2087">
        <v>2010</v>
      </c>
      <c r="H2087">
        <v>882.4</v>
      </c>
      <c r="I2087">
        <v>1054.5999999999999</v>
      </c>
      <c r="J2087">
        <v>0.83671534230987998</v>
      </c>
    </row>
    <row r="2088" spans="2:10" x14ac:dyDescent="0.2">
      <c r="B2088" t="str">
        <f t="shared" si="32"/>
        <v>apartmentmedian1_bed_rateMaple Ridge/Pitt Meadows</v>
      </c>
      <c r="C2088" t="s">
        <v>65</v>
      </c>
      <c r="D2088" t="s">
        <v>61</v>
      </c>
      <c r="E2088" t="s">
        <v>51</v>
      </c>
      <c r="F2088" t="s">
        <v>42</v>
      </c>
      <c r="G2088">
        <v>2010</v>
      </c>
      <c r="H2088">
        <v>775.1</v>
      </c>
      <c r="I2088">
        <v>1054.5999999999999</v>
      </c>
      <c r="J2088">
        <v>0.73497060496870903</v>
      </c>
    </row>
    <row r="2089" spans="2:10" x14ac:dyDescent="0.2">
      <c r="B2089" t="str">
        <f t="shared" si="32"/>
        <v>apartmentmedian1_bed_rateVancouver</v>
      </c>
      <c r="C2089" t="s">
        <v>65</v>
      </c>
      <c r="D2089" t="s">
        <v>61</v>
      </c>
      <c r="E2089" t="s">
        <v>51</v>
      </c>
      <c r="F2089" t="s">
        <v>43</v>
      </c>
      <c r="G2089">
        <v>2010</v>
      </c>
      <c r="H2089">
        <v>1054.5999999999999</v>
      </c>
      <c r="I2089">
        <v>1054.5999999999999</v>
      </c>
      <c r="J2089">
        <v>1</v>
      </c>
    </row>
    <row r="2090" spans="2:10" x14ac:dyDescent="0.2">
      <c r="B2090" t="str">
        <f t="shared" si="32"/>
        <v>apartmentmedian1_bed_rateNorth Vancouver City</v>
      </c>
      <c r="C2090" t="s">
        <v>65</v>
      </c>
      <c r="D2090" t="s">
        <v>61</v>
      </c>
      <c r="E2090" t="s">
        <v>51</v>
      </c>
      <c r="F2090" t="s">
        <v>60</v>
      </c>
      <c r="G2090">
        <v>2010</v>
      </c>
      <c r="H2090">
        <v>957.66666666666697</v>
      </c>
      <c r="I2090">
        <v>1054.5999999999999</v>
      </c>
      <c r="J2090">
        <v>0.90808521398318498</v>
      </c>
    </row>
    <row r="2091" spans="2:10" x14ac:dyDescent="0.2">
      <c r="B2091" t="str">
        <f t="shared" si="32"/>
        <v>apartmentmedian2_bed_rateWest End/Stanley Park</v>
      </c>
      <c r="C2091" t="s">
        <v>65</v>
      </c>
      <c r="D2091" t="s">
        <v>61</v>
      </c>
      <c r="E2091" t="s">
        <v>53</v>
      </c>
      <c r="F2091" t="s">
        <v>12</v>
      </c>
      <c r="G2091">
        <v>2010</v>
      </c>
      <c r="H2091">
        <v>1862.8</v>
      </c>
      <c r="I2091">
        <v>1274.8</v>
      </c>
      <c r="J2091">
        <v>1.46124882334484</v>
      </c>
    </row>
    <row r="2092" spans="2:10" x14ac:dyDescent="0.2">
      <c r="B2092" t="str">
        <f t="shared" si="32"/>
        <v>apartmentmedian2_bed_rateEnglish Bay</v>
      </c>
      <c r="C2092" t="s">
        <v>65</v>
      </c>
      <c r="D2092" t="s">
        <v>61</v>
      </c>
      <c r="E2092" t="s">
        <v>53</v>
      </c>
      <c r="F2092" t="s">
        <v>16</v>
      </c>
      <c r="G2092">
        <v>2010</v>
      </c>
      <c r="H2092">
        <v>1850.3</v>
      </c>
      <c r="I2092">
        <v>1274.8</v>
      </c>
      <c r="J2092">
        <v>1.45144336366489</v>
      </c>
    </row>
    <row r="2093" spans="2:10" x14ac:dyDescent="0.2">
      <c r="B2093" t="str">
        <f t="shared" si="32"/>
        <v>apartmentmedian2_bed_rateDowntown</v>
      </c>
      <c r="C2093" t="s">
        <v>65</v>
      </c>
      <c r="D2093" t="s">
        <v>61</v>
      </c>
      <c r="E2093" t="s">
        <v>53</v>
      </c>
      <c r="F2093" t="s">
        <v>17</v>
      </c>
      <c r="G2093">
        <v>2010</v>
      </c>
      <c r="H2093">
        <v>1960.6</v>
      </c>
      <c r="I2093">
        <v>1274.8</v>
      </c>
      <c r="J2093">
        <v>1.5379667398807699</v>
      </c>
    </row>
    <row r="2094" spans="2:10" x14ac:dyDescent="0.2">
      <c r="B2094" t="str">
        <f t="shared" si="32"/>
        <v>apartmentmedian2_bed_rateSouth Granville/Oak</v>
      </c>
      <c r="C2094" t="s">
        <v>65</v>
      </c>
      <c r="D2094" t="s">
        <v>61</v>
      </c>
      <c r="E2094" t="s">
        <v>53</v>
      </c>
      <c r="F2094" t="s">
        <v>19</v>
      </c>
      <c r="G2094">
        <v>2010</v>
      </c>
      <c r="H2094">
        <v>1651.8</v>
      </c>
      <c r="I2094">
        <v>1274.8</v>
      </c>
      <c r="J2094">
        <v>1.2957326639472899</v>
      </c>
    </row>
    <row r="2095" spans="2:10" x14ac:dyDescent="0.2">
      <c r="B2095" t="str">
        <f t="shared" si="32"/>
        <v>apartmentmedian2_bed_rateKitsilano/Point Grey</v>
      </c>
      <c r="C2095" t="s">
        <v>65</v>
      </c>
      <c r="D2095" t="s">
        <v>61</v>
      </c>
      <c r="E2095" t="s">
        <v>53</v>
      </c>
      <c r="F2095" t="s">
        <v>20</v>
      </c>
      <c r="G2095">
        <v>2010</v>
      </c>
      <c r="H2095">
        <v>1739</v>
      </c>
      <c r="I2095">
        <v>1274.8</v>
      </c>
      <c r="J2095">
        <v>1.36413555067462</v>
      </c>
    </row>
    <row r="2096" spans="2:10" x14ac:dyDescent="0.2">
      <c r="B2096" t="str">
        <f t="shared" si="32"/>
        <v>apartmentmedian2_bed_rateWestside/Kerrisdale</v>
      </c>
      <c r="C2096" t="s">
        <v>65</v>
      </c>
      <c r="D2096" t="s">
        <v>61</v>
      </c>
      <c r="E2096" t="s">
        <v>53</v>
      </c>
      <c r="F2096" t="s">
        <v>21</v>
      </c>
      <c r="G2096">
        <v>2010</v>
      </c>
      <c r="H2096">
        <v>1823.4</v>
      </c>
      <c r="I2096">
        <v>1274.8</v>
      </c>
      <c r="J2096">
        <v>1.4303420144336401</v>
      </c>
    </row>
    <row r="2097" spans="2:10" x14ac:dyDescent="0.2">
      <c r="B2097" t="str">
        <f t="shared" si="32"/>
        <v>apartmentmedian2_bed_rateMarpole</v>
      </c>
      <c r="C2097" t="s">
        <v>65</v>
      </c>
      <c r="D2097" t="s">
        <v>61</v>
      </c>
      <c r="E2097" t="s">
        <v>53</v>
      </c>
      <c r="F2097" t="s">
        <v>23</v>
      </c>
      <c r="G2097">
        <v>2010</v>
      </c>
      <c r="H2097">
        <v>1180.4000000000001</v>
      </c>
      <c r="I2097">
        <v>1274.8</v>
      </c>
      <c r="J2097">
        <v>0.92594916849701903</v>
      </c>
    </row>
    <row r="2098" spans="2:10" x14ac:dyDescent="0.2">
      <c r="B2098" t="str">
        <f t="shared" si="32"/>
        <v>apartmentmedian2_bed_rateMount Pleasant/Renfrew Heights</v>
      </c>
      <c r="C2098" t="s">
        <v>65</v>
      </c>
      <c r="D2098" t="s">
        <v>61</v>
      </c>
      <c r="E2098" t="s">
        <v>53</v>
      </c>
      <c r="F2098" t="s">
        <v>24</v>
      </c>
      <c r="G2098">
        <v>2010</v>
      </c>
      <c r="H2098">
        <v>1358.5</v>
      </c>
      <c r="I2098">
        <v>1274.8</v>
      </c>
      <c r="J2098">
        <v>1.0656573580169399</v>
      </c>
    </row>
    <row r="2099" spans="2:10" x14ac:dyDescent="0.2">
      <c r="B2099" t="str">
        <f t="shared" si="32"/>
        <v>apartmentmedian2_bed_rateEast Hastings</v>
      </c>
      <c r="C2099" t="s">
        <v>65</v>
      </c>
      <c r="D2099" t="s">
        <v>61</v>
      </c>
      <c r="E2099" t="s">
        <v>53</v>
      </c>
      <c r="F2099" t="s">
        <v>25</v>
      </c>
      <c r="G2099">
        <v>2010</v>
      </c>
      <c r="H2099">
        <v>1242</v>
      </c>
      <c r="I2099">
        <v>1274.8</v>
      </c>
      <c r="J2099">
        <v>0.97427047379981202</v>
      </c>
    </row>
    <row r="2100" spans="2:10" x14ac:dyDescent="0.2">
      <c r="B2100" t="str">
        <f t="shared" si="32"/>
        <v>apartmentmedian2_bed_rateSoutheast Vancouver</v>
      </c>
      <c r="C2100" t="s">
        <v>65</v>
      </c>
      <c r="D2100" t="s">
        <v>61</v>
      </c>
      <c r="E2100" t="s">
        <v>53</v>
      </c>
      <c r="F2100" t="s">
        <v>26</v>
      </c>
      <c r="G2100">
        <v>2010</v>
      </c>
      <c r="H2100">
        <v>1415.9</v>
      </c>
      <c r="I2100">
        <v>1274.8</v>
      </c>
      <c r="J2100">
        <v>1.1106840288672699</v>
      </c>
    </row>
    <row r="2101" spans="2:10" x14ac:dyDescent="0.2">
      <c r="B2101" t="str">
        <f t="shared" si="32"/>
        <v>apartmentmedian2_bed_rateUniversity Endowment Lands</v>
      </c>
      <c r="C2101" t="s">
        <v>65</v>
      </c>
      <c r="D2101" t="s">
        <v>61</v>
      </c>
      <c r="E2101" t="s">
        <v>53</v>
      </c>
      <c r="F2101" t="s">
        <v>27</v>
      </c>
      <c r="G2101">
        <v>2010</v>
      </c>
      <c r="H2101">
        <v>2113.3000000000002</v>
      </c>
      <c r="I2101">
        <v>1274.8</v>
      </c>
      <c r="J2101">
        <v>1.6577502353310301</v>
      </c>
    </row>
    <row r="2102" spans="2:10" x14ac:dyDescent="0.2">
      <c r="B2102" t="str">
        <f t="shared" si="32"/>
        <v>apartmentmedian2_bed_rateCentral Park/Metrotown</v>
      </c>
      <c r="C2102" t="s">
        <v>65</v>
      </c>
      <c r="D2102" t="s">
        <v>61</v>
      </c>
      <c r="E2102" t="s">
        <v>53</v>
      </c>
      <c r="F2102" t="s">
        <v>28</v>
      </c>
      <c r="G2102">
        <v>2010</v>
      </c>
      <c r="H2102">
        <v>1234</v>
      </c>
      <c r="I2102">
        <v>1274.8</v>
      </c>
      <c r="J2102">
        <v>0.96799497960464398</v>
      </c>
    </row>
    <row r="2103" spans="2:10" x14ac:dyDescent="0.2">
      <c r="B2103" t="str">
        <f t="shared" si="32"/>
        <v>apartmentmedian2_bed_rateSoutheast Burnaby</v>
      </c>
      <c r="C2103" t="s">
        <v>65</v>
      </c>
      <c r="D2103" t="s">
        <v>61</v>
      </c>
      <c r="E2103" t="s">
        <v>53</v>
      </c>
      <c r="F2103" t="s">
        <v>29</v>
      </c>
      <c r="G2103">
        <v>2010</v>
      </c>
      <c r="H2103">
        <v>1060.4000000000001</v>
      </c>
      <c r="I2103">
        <v>1274.8</v>
      </c>
      <c r="J2103">
        <v>0.83181675556950097</v>
      </c>
    </row>
    <row r="2104" spans="2:10" x14ac:dyDescent="0.2">
      <c r="B2104" t="str">
        <f t="shared" si="32"/>
        <v>apartmentmedian2_bed_rateNorth Burnaby</v>
      </c>
      <c r="C2104" t="s">
        <v>65</v>
      </c>
      <c r="D2104" t="s">
        <v>61</v>
      </c>
      <c r="E2104" t="s">
        <v>53</v>
      </c>
      <c r="F2104" t="s">
        <v>31</v>
      </c>
      <c r="G2104">
        <v>2010</v>
      </c>
      <c r="H2104">
        <v>1300.5</v>
      </c>
      <c r="I2104">
        <v>1274.8</v>
      </c>
      <c r="J2104">
        <v>1.02016002510198</v>
      </c>
    </row>
    <row r="2105" spans="2:10" x14ac:dyDescent="0.2">
      <c r="B2105" t="str">
        <f t="shared" si="32"/>
        <v>apartmentmedian2_bed_rateNew Westminster</v>
      </c>
      <c r="C2105" t="s">
        <v>65</v>
      </c>
      <c r="D2105" t="s">
        <v>61</v>
      </c>
      <c r="E2105" t="s">
        <v>53</v>
      </c>
      <c r="F2105" t="s">
        <v>32</v>
      </c>
      <c r="G2105">
        <v>2010</v>
      </c>
      <c r="H2105">
        <v>1183.5999999999999</v>
      </c>
      <c r="I2105">
        <v>1274.8</v>
      </c>
      <c r="J2105">
        <v>0.92845936617508595</v>
      </c>
    </row>
    <row r="2106" spans="2:10" x14ac:dyDescent="0.2">
      <c r="B2106" t="str">
        <f t="shared" si="32"/>
        <v>apartmentmedian2_bed_rateNorth Vancouver CY</v>
      </c>
      <c r="C2106" t="s">
        <v>65</v>
      </c>
      <c r="D2106" t="s">
        <v>61</v>
      </c>
      <c r="E2106" t="s">
        <v>53</v>
      </c>
      <c r="F2106" t="s">
        <v>33</v>
      </c>
      <c r="G2106">
        <v>2010</v>
      </c>
      <c r="H2106">
        <v>1506.75</v>
      </c>
      <c r="I2106">
        <v>1274.8</v>
      </c>
      <c r="J2106">
        <v>1.18195010982115</v>
      </c>
    </row>
    <row r="2107" spans="2:10" x14ac:dyDescent="0.2">
      <c r="B2107" t="str">
        <f t="shared" si="32"/>
        <v>apartmentmedian2_bed_rateNorth Vancouver DM</v>
      </c>
      <c r="C2107" t="s">
        <v>65</v>
      </c>
      <c r="D2107" t="s">
        <v>61</v>
      </c>
      <c r="E2107" t="s">
        <v>53</v>
      </c>
      <c r="F2107" t="s">
        <v>34</v>
      </c>
      <c r="G2107">
        <v>2010</v>
      </c>
      <c r="H2107">
        <v>1433.1</v>
      </c>
      <c r="I2107">
        <v>1274.8</v>
      </c>
      <c r="J2107">
        <v>1.1241763413868799</v>
      </c>
    </row>
    <row r="2108" spans="2:10" x14ac:dyDescent="0.2">
      <c r="B2108" t="str">
        <f t="shared" si="32"/>
        <v>apartmentmedian2_bed_rateWest Vancouver</v>
      </c>
      <c r="C2108" t="s">
        <v>65</v>
      </c>
      <c r="D2108" t="s">
        <v>61</v>
      </c>
      <c r="E2108" t="s">
        <v>53</v>
      </c>
      <c r="F2108" t="s">
        <v>35</v>
      </c>
      <c r="G2108">
        <v>2010</v>
      </c>
      <c r="H2108">
        <v>2196.3000000000002</v>
      </c>
      <c r="I2108">
        <v>1274.8</v>
      </c>
      <c r="J2108">
        <v>1.7228584876059001</v>
      </c>
    </row>
    <row r="2109" spans="2:10" x14ac:dyDescent="0.2">
      <c r="B2109" t="str">
        <f t="shared" si="32"/>
        <v>apartmentmedian2_bed_rateRichmond</v>
      </c>
      <c r="C2109" t="s">
        <v>65</v>
      </c>
      <c r="D2109" t="s">
        <v>61</v>
      </c>
      <c r="E2109" t="s">
        <v>53</v>
      </c>
      <c r="F2109" t="s">
        <v>36</v>
      </c>
      <c r="G2109">
        <v>2010</v>
      </c>
      <c r="H2109">
        <v>1234.2</v>
      </c>
      <c r="I2109">
        <v>1274.8</v>
      </c>
      <c r="J2109">
        <v>0.96815186695952304</v>
      </c>
    </row>
    <row r="2110" spans="2:10" x14ac:dyDescent="0.2">
      <c r="B2110" t="str">
        <f t="shared" si="32"/>
        <v>apartmentmedian2_bed_rateDelta</v>
      </c>
      <c r="C2110" t="s">
        <v>65</v>
      </c>
      <c r="D2110" t="s">
        <v>61</v>
      </c>
      <c r="E2110" t="s">
        <v>53</v>
      </c>
      <c r="F2110" t="s">
        <v>37</v>
      </c>
      <c r="G2110">
        <v>2010</v>
      </c>
      <c r="H2110">
        <v>1086</v>
      </c>
      <c r="I2110">
        <v>1274.8</v>
      </c>
      <c r="J2110">
        <v>0.85189833699403805</v>
      </c>
    </row>
    <row r="2111" spans="2:10" x14ac:dyDescent="0.2">
      <c r="B2111" t="str">
        <f t="shared" si="32"/>
        <v>apartmentmedian2_bed_rateSurrey</v>
      </c>
      <c r="C2111" t="s">
        <v>65</v>
      </c>
      <c r="D2111" t="s">
        <v>61</v>
      </c>
      <c r="E2111" t="s">
        <v>53</v>
      </c>
      <c r="F2111" t="s">
        <v>38</v>
      </c>
      <c r="G2111">
        <v>2010</v>
      </c>
      <c r="H2111">
        <v>959.6</v>
      </c>
      <c r="I2111">
        <v>1274.8</v>
      </c>
      <c r="J2111">
        <v>0.75274552871038602</v>
      </c>
    </row>
    <row r="2112" spans="2:10" x14ac:dyDescent="0.2">
      <c r="B2112" t="str">
        <f t="shared" si="32"/>
        <v>apartmentmedian2_bed_rateWhite Rock</v>
      </c>
      <c r="C2112" t="s">
        <v>65</v>
      </c>
      <c r="D2112" t="s">
        <v>61</v>
      </c>
      <c r="E2112" t="s">
        <v>53</v>
      </c>
      <c r="F2112" t="s">
        <v>39</v>
      </c>
      <c r="G2112">
        <v>2010</v>
      </c>
      <c r="H2112">
        <v>1085.4000000000001</v>
      </c>
      <c r="I2112">
        <v>1274.8</v>
      </c>
      <c r="J2112">
        <v>0.85142767492940097</v>
      </c>
    </row>
    <row r="2113" spans="2:10" x14ac:dyDescent="0.2">
      <c r="B2113" t="str">
        <f t="shared" si="32"/>
        <v>apartmentmedian2_bed_rateLangley City and Langley DM</v>
      </c>
      <c r="C2113" t="s">
        <v>65</v>
      </c>
      <c r="D2113" t="s">
        <v>61</v>
      </c>
      <c r="E2113" t="s">
        <v>53</v>
      </c>
      <c r="F2113" t="s">
        <v>40</v>
      </c>
      <c r="G2113">
        <v>2010</v>
      </c>
      <c r="H2113">
        <v>1060.5999999999999</v>
      </c>
      <c r="I2113">
        <v>1274.8</v>
      </c>
      <c r="J2113">
        <v>0.83197364292438003</v>
      </c>
    </row>
    <row r="2114" spans="2:10" x14ac:dyDescent="0.2">
      <c r="B2114" t="str">
        <f t="shared" si="32"/>
        <v>apartmentmedian2_bed_rateTri-Cities</v>
      </c>
      <c r="C2114" t="s">
        <v>65</v>
      </c>
      <c r="D2114" t="s">
        <v>61</v>
      </c>
      <c r="E2114" t="s">
        <v>53</v>
      </c>
      <c r="F2114" t="s">
        <v>41</v>
      </c>
      <c r="G2114">
        <v>2010</v>
      </c>
      <c r="H2114">
        <v>1093.8</v>
      </c>
      <c r="I2114">
        <v>1274.8</v>
      </c>
      <c r="J2114">
        <v>0.85801694383432703</v>
      </c>
    </row>
    <row r="2115" spans="2:10" x14ac:dyDescent="0.2">
      <c r="B2115" t="str">
        <f t="shared" si="32"/>
        <v>apartmentmedian2_bed_rateMaple Ridge/Pitt Meadows</v>
      </c>
      <c r="C2115" t="s">
        <v>65</v>
      </c>
      <c r="D2115" t="s">
        <v>61</v>
      </c>
      <c r="E2115" t="s">
        <v>53</v>
      </c>
      <c r="F2115" t="s">
        <v>42</v>
      </c>
      <c r="G2115">
        <v>2010</v>
      </c>
      <c r="H2115">
        <v>971.1</v>
      </c>
      <c r="I2115">
        <v>1274.8</v>
      </c>
      <c r="J2115">
        <v>0.76176655161593998</v>
      </c>
    </row>
    <row r="2116" spans="2:10" x14ac:dyDescent="0.2">
      <c r="B2116" t="str">
        <f t="shared" si="32"/>
        <v>apartmentmedian2_bed_rateVancouver</v>
      </c>
      <c r="C2116" t="s">
        <v>65</v>
      </c>
      <c r="D2116" t="s">
        <v>61</v>
      </c>
      <c r="E2116" t="s">
        <v>53</v>
      </c>
      <c r="F2116" t="s">
        <v>43</v>
      </c>
      <c r="G2116">
        <v>2010</v>
      </c>
      <c r="H2116">
        <v>1274.8</v>
      </c>
      <c r="I2116">
        <v>1274.8</v>
      </c>
      <c r="J2116">
        <v>1</v>
      </c>
    </row>
    <row r="2117" spans="2:10" x14ac:dyDescent="0.2">
      <c r="B2117" t="str">
        <f t="shared" ref="B2117:B2180" si="33">C2117&amp;D2117&amp;E2117&amp;F2117</f>
        <v>apartmentmedian2_bed_rateNorth Vancouver City</v>
      </c>
      <c r="C2117" t="s">
        <v>65</v>
      </c>
      <c r="D2117" t="s">
        <v>61</v>
      </c>
      <c r="E2117" t="s">
        <v>53</v>
      </c>
      <c r="F2117" t="s">
        <v>60</v>
      </c>
      <c r="G2117">
        <v>2010</v>
      </c>
      <c r="H2117">
        <v>1200</v>
      </c>
      <c r="I2117">
        <v>1274.8</v>
      </c>
      <c r="J2117">
        <v>0.94132412927518005</v>
      </c>
    </row>
    <row r="2118" spans="2:10" x14ac:dyDescent="0.2">
      <c r="B2118" t="str">
        <f t="shared" si="33"/>
        <v>apartmentmedian3+_bed_rateWest End/Stanley Park</v>
      </c>
      <c r="C2118" t="s">
        <v>65</v>
      </c>
      <c r="D2118" t="s">
        <v>61</v>
      </c>
      <c r="E2118" t="s">
        <v>55</v>
      </c>
      <c r="F2118" t="s">
        <v>12</v>
      </c>
      <c r="G2118">
        <v>2010</v>
      </c>
      <c r="H2118">
        <v>2777.5555555555602</v>
      </c>
      <c r="I2118">
        <v>1391.8</v>
      </c>
      <c r="J2118">
        <v>1.9956571027127099</v>
      </c>
    </row>
    <row r="2119" spans="2:10" x14ac:dyDescent="0.2">
      <c r="B2119" t="str">
        <f t="shared" si="33"/>
        <v>apartmentmedian3+_bed_rateEnglish Bay</v>
      </c>
      <c r="C2119" t="s">
        <v>65</v>
      </c>
      <c r="D2119" t="s">
        <v>61</v>
      </c>
      <c r="E2119" t="s">
        <v>55</v>
      </c>
      <c r="F2119" t="s">
        <v>16</v>
      </c>
      <c r="G2119">
        <v>2010</v>
      </c>
      <c r="H2119">
        <v>2406.4285714285702</v>
      </c>
      <c r="I2119">
        <v>1391.8</v>
      </c>
      <c r="J2119">
        <v>1.72900457783343</v>
      </c>
    </row>
    <row r="2120" spans="2:10" x14ac:dyDescent="0.2">
      <c r="B2120" t="str">
        <f t="shared" si="33"/>
        <v>apartmentmedian3+_bed_rateDowntown</v>
      </c>
      <c r="C2120" t="s">
        <v>65</v>
      </c>
      <c r="D2120" t="s">
        <v>61</v>
      </c>
      <c r="E2120" t="s">
        <v>55</v>
      </c>
      <c r="F2120" t="s">
        <v>17</v>
      </c>
      <c r="G2120">
        <v>2010</v>
      </c>
      <c r="H2120">
        <v>2568.125</v>
      </c>
      <c r="I2120">
        <v>1391.8</v>
      </c>
      <c r="J2120">
        <v>1.84518249748527</v>
      </c>
    </row>
    <row r="2121" spans="2:10" x14ac:dyDescent="0.2">
      <c r="B2121" t="str">
        <f t="shared" si="33"/>
        <v>apartmentmedian3+_bed_rateSouth Granville/Oak</v>
      </c>
      <c r="C2121" t="s">
        <v>65</v>
      </c>
      <c r="D2121" t="s">
        <v>61</v>
      </c>
      <c r="E2121" t="s">
        <v>55</v>
      </c>
      <c r="F2121" t="s">
        <v>19</v>
      </c>
      <c r="G2121">
        <v>2010</v>
      </c>
      <c r="H2121">
        <v>2079</v>
      </c>
      <c r="I2121">
        <v>1391.8</v>
      </c>
      <c r="J2121">
        <v>1.49374910188245</v>
      </c>
    </row>
    <row r="2122" spans="2:10" x14ac:dyDescent="0.2">
      <c r="B2122" t="str">
        <f t="shared" si="33"/>
        <v>apartmentmedian3+_bed_rateKitsilano/Point Grey</v>
      </c>
      <c r="C2122" t="s">
        <v>65</v>
      </c>
      <c r="D2122" t="s">
        <v>61</v>
      </c>
      <c r="E2122" t="s">
        <v>55</v>
      </c>
      <c r="F2122" t="s">
        <v>20</v>
      </c>
      <c r="G2122">
        <v>2010</v>
      </c>
      <c r="H2122">
        <v>2631.25</v>
      </c>
      <c r="I2122">
        <v>1391.8</v>
      </c>
      <c r="J2122">
        <v>1.8905374335392999</v>
      </c>
    </row>
    <row r="2123" spans="2:10" x14ac:dyDescent="0.2">
      <c r="B2123" t="str">
        <f t="shared" si="33"/>
        <v>apartmentmedian3+_bed_rateWestside/Kerrisdale</v>
      </c>
      <c r="C2123" t="s">
        <v>65</v>
      </c>
      <c r="D2123" t="s">
        <v>61</v>
      </c>
      <c r="E2123" t="s">
        <v>55</v>
      </c>
      <c r="F2123" t="s">
        <v>21</v>
      </c>
      <c r="G2123">
        <v>2010</v>
      </c>
      <c r="H2123">
        <v>2541.1</v>
      </c>
      <c r="I2123">
        <v>1391.8</v>
      </c>
      <c r="J2123">
        <v>1.8257651961488699</v>
      </c>
    </row>
    <row r="2124" spans="2:10" x14ac:dyDescent="0.2">
      <c r="B2124" t="str">
        <f t="shared" si="33"/>
        <v>apartmentmedian3+_bed_rateMarpole</v>
      </c>
      <c r="C2124" t="s">
        <v>65</v>
      </c>
      <c r="D2124" t="s">
        <v>61</v>
      </c>
      <c r="E2124" t="s">
        <v>55</v>
      </c>
      <c r="F2124" t="s">
        <v>23</v>
      </c>
      <c r="G2124">
        <v>2010</v>
      </c>
      <c r="H2124">
        <v>1299.8</v>
      </c>
      <c r="I2124">
        <v>1391.8</v>
      </c>
      <c r="J2124">
        <v>0.93389854864204602</v>
      </c>
    </row>
    <row r="2125" spans="2:10" x14ac:dyDescent="0.2">
      <c r="B2125" t="str">
        <f t="shared" si="33"/>
        <v>apartmentmedian3+_bed_rateMount Pleasant/Renfrew Heights</v>
      </c>
      <c r="C2125" t="s">
        <v>65</v>
      </c>
      <c r="D2125" t="s">
        <v>61</v>
      </c>
      <c r="E2125" t="s">
        <v>55</v>
      </c>
      <c r="F2125" t="s">
        <v>24</v>
      </c>
      <c r="G2125">
        <v>2010</v>
      </c>
      <c r="H2125">
        <v>1384.25</v>
      </c>
      <c r="I2125">
        <v>1391.8</v>
      </c>
      <c r="J2125">
        <v>0.99457537002442897</v>
      </c>
    </row>
    <row r="2126" spans="2:10" x14ac:dyDescent="0.2">
      <c r="B2126" t="str">
        <f t="shared" si="33"/>
        <v>apartmentmedian3+_bed_rateEast Hastings</v>
      </c>
      <c r="C2126" t="s">
        <v>65</v>
      </c>
      <c r="D2126" t="s">
        <v>61</v>
      </c>
      <c r="E2126" t="s">
        <v>55</v>
      </c>
      <c r="F2126" t="s">
        <v>25</v>
      </c>
      <c r="G2126">
        <v>2010</v>
      </c>
      <c r="H2126">
        <v>1308.7777777777801</v>
      </c>
      <c r="I2126">
        <v>1391.8</v>
      </c>
      <c r="J2126">
        <v>0.94034902843639701</v>
      </c>
    </row>
    <row r="2127" spans="2:10" x14ac:dyDescent="0.2">
      <c r="B2127" t="str">
        <f t="shared" si="33"/>
        <v>apartmentmedian3+_bed_rateSoutheast Vancouver</v>
      </c>
      <c r="C2127" t="s">
        <v>65</v>
      </c>
      <c r="D2127" t="s">
        <v>61</v>
      </c>
      <c r="E2127" t="s">
        <v>55</v>
      </c>
      <c r="F2127" t="s">
        <v>26</v>
      </c>
      <c r="G2127">
        <v>2010</v>
      </c>
      <c r="H2127">
        <v>1352.3</v>
      </c>
      <c r="I2127">
        <v>1391.8</v>
      </c>
      <c r="J2127">
        <v>0.97161948555827005</v>
      </c>
    </row>
    <row r="2128" spans="2:10" x14ac:dyDescent="0.2">
      <c r="B2128" t="str">
        <f t="shared" si="33"/>
        <v>apartmentmedian3+_bed_rateUniversity Endowment Lands</v>
      </c>
      <c r="C2128" t="s">
        <v>65</v>
      </c>
      <c r="D2128" t="s">
        <v>61</v>
      </c>
      <c r="E2128" t="s">
        <v>55</v>
      </c>
      <c r="F2128" t="s">
        <v>27</v>
      </c>
      <c r="G2128">
        <v>2010</v>
      </c>
      <c r="H2128">
        <v>2577.1</v>
      </c>
      <c r="I2128">
        <v>1391.8</v>
      </c>
      <c r="J2128">
        <v>1.85163098146285</v>
      </c>
    </row>
    <row r="2129" spans="2:10" x14ac:dyDescent="0.2">
      <c r="B2129" t="str">
        <f t="shared" si="33"/>
        <v>apartmentmedian3+_bed_rateCentral Park/Metrotown</v>
      </c>
      <c r="C2129" t="s">
        <v>65</v>
      </c>
      <c r="D2129" t="s">
        <v>61</v>
      </c>
      <c r="E2129" t="s">
        <v>55</v>
      </c>
      <c r="F2129" t="s">
        <v>28</v>
      </c>
      <c r="G2129">
        <v>2010</v>
      </c>
      <c r="H2129">
        <v>1549</v>
      </c>
      <c r="I2129">
        <v>1391.8</v>
      </c>
      <c r="J2129">
        <v>1.1129472625377199</v>
      </c>
    </row>
    <row r="2130" spans="2:10" x14ac:dyDescent="0.2">
      <c r="B2130" t="str">
        <f t="shared" si="33"/>
        <v>apartmentmedian3+_bed_rateSoutheast Burnaby</v>
      </c>
      <c r="C2130" t="s">
        <v>65</v>
      </c>
      <c r="D2130" t="s">
        <v>61</v>
      </c>
      <c r="E2130" t="s">
        <v>55</v>
      </c>
      <c r="F2130" t="s">
        <v>29</v>
      </c>
      <c r="G2130">
        <v>2010</v>
      </c>
      <c r="H2130">
        <v>1180.5</v>
      </c>
      <c r="I2130">
        <v>1391.8</v>
      </c>
      <c r="J2130">
        <v>0.84818221008765604</v>
      </c>
    </row>
    <row r="2131" spans="2:10" x14ac:dyDescent="0.2">
      <c r="B2131" t="str">
        <f t="shared" si="33"/>
        <v>apartmentmedian3+_bed_rateNorth Burnaby</v>
      </c>
      <c r="C2131" t="s">
        <v>65</v>
      </c>
      <c r="D2131" t="s">
        <v>61</v>
      </c>
      <c r="E2131" t="s">
        <v>55</v>
      </c>
      <c r="F2131" t="s">
        <v>31</v>
      </c>
      <c r="G2131">
        <v>2010</v>
      </c>
      <c r="H2131">
        <v>1459.6666666666699</v>
      </c>
      <c r="I2131">
        <v>1391.8</v>
      </c>
      <c r="J2131">
        <v>1.0487617952771</v>
      </c>
    </row>
    <row r="2132" spans="2:10" x14ac:dyDescent="0.2">
      <c r="B2132" t="str">
        <f t="shared" si="33"/>
        <v>apartmentmedian3+_bed_rateNew Westminster</v>
      </c>
      <c r="C2132" t="s">
        <v>65</v>
      </c>
      <c r="D2132" t="s">
        <v>61</v>
      </c>
      <c r="E2132" t="s">
        <v>55</v>
      </c>
      <c r="F2132" t="s">
        <v>32</v>
      </c>
      <c r="G2132">
        <v>2010</v>
      </c>
      <c r="H2132">
        <v>1518</v>
      </c>
      <c r="I2132">
        <v>1391.8</v>
      </c>
      <c r="J2132">
        <v>1.0906739474062399</v>
      </c>
    </row>
    <row r="2133" spans="2:10" x14ac:dyDescent="0.2">
      <c r="B2133" t="str">
        <f t="shared" si="33"/>
        <v>apartmentmedian3+_bed_rateNorth Vancouver CY</v>
      </c>
      <c r="C2133" t="s">
        <v>65</v>
      </c>
      <c r="D2133" t="s">
        <v>61</v>
      </c>
      <c r="E2133" t="s">
        <v>55</v>
      </c>
      <c r="F2133" t="s">
        <v>33</v>
      </c>
      <c r="G2133">
        <v>2010</v>
      </c>
      <c r="H2133">
        <v>2278.75</v>
      </c>
      <c r="I2133">
        <v>1391.8</v>
      </c>
      <c r="J2133">
        <v>1.6372682856732299</v>
      </c>
    </row>
    <row r="2134" spans="2:10" x14ac:dyDescent="0.2">
      <c r="B2134" t="str">
        <f t="shared" si="33"/>
        <v>apartmentmedian3+_bed_rateNorth Vancouver DM</v>
      </c>
      <c r="C2134" t="s">
        <v>65</v>
      </c>
      <c r="D2134" t="s">
        <v>61</v>
      </c>
      <c r="E2134" t="s">
        <v>55</v>
      </c>
      <c r="F2134" t="s">
        <v>34</v>
      </c>
      <c r="G2134">
        <v>2010</v>
      </c>
      <c r="H2134">
        <v>1569.5</v>
      </c>
      <c r="I2134">
        <v>1391.8</v>
      </c>
      <c r="J2134">
        <v>1.1276763902859599</v>
      </c>
    </row>
    <row r="2135" spans="2:10" x14ac:dyDescent="0.2">
      <c r="B2135" t="str">
        <f t="shared" si="33"/>
        <v>apartmentmedian3+_bed_rateWest Vancouver</v>
      </c>
      <c r="C2135" t="s">
        <v>65</v>
      </c>
      <c r="D2135" t="s">
        <v>61</v>
      </c>
      <c r="E2135" t="s">
        <v>55</v>
      </c>
      <c r="F2135" t="s">
        <v>35</v>
      </c>
      <c r="G2135">
        <v>2010</v>
      </c>
      <c r="H2135">
        <v>3175</v>
      </c>
      <c r="I2135">
        <v>1391.8</v>
      </c>
      <c r="J2135">
        <v>2.2812185658858999</v>
      </c>
    </row>
    <row r="2136" spans="2:10" x14ac:dyDescent="0.2">
      <c r="B2136" t="str">
        <f t="shared" si="33"/>
        <v>apartmentmedian3+_bed_rateRichmond</v>
      </c>
      <c r="C2136" t="s">
        <v>65</v>
      </c>
      <c r="D2136" t="s">
        <v>61</v>
      </c>
      <c r="E2136" t="s">
        <v>55</v>
      </c>
      <c r="F2136" t="s">
        <v>36</v>
      </c>
      <c r="G2136">
        <v>2010</v>
      </c>
      <c r="H2136">
        <v>1431.1</v>
      </c>
      <c r="I2136">
        <v>1391.8</v>
      </c>
      <c r="J2136">
        <v>1.0282368156344299</v>
      </c>
    </row>
    <row r="2137" spans="2:10" x14ac:dyDescent="0.2">
      <c r="B2137" t="str">
        <f t="shared" si="33"/>
        <v>apartmentmedian3+_bed_rateDelta</v>
      </c>
      <c r="C2137" t="s">
        <v>65</v>
      </c>
      <c r="D2137" t="s">
        <v>61</v>
      </c>
      <c r="E2137" t="s">
        <v>55</v>
      </c>
      <c r="F2137" t="s">
        <v>37</v>
      </c>
      <c r="G2137">
        <v>2010</v>
      </c>
      <c r="H2137">
        <v>1050.42857142857</v>
      </c>
      <c r="I2137">
        <v>1391.8</v>
      </c>
      <c r="J2137">
        <v>0.75472666434011404</v>
      </c>
    </row>
    <row r="2138" spans="2:10" x14ac:dyDescent="0.2">
      <c r="B2138" t="str">
        <f t="shared" si="33"/>
        <v>apartmentmedian3+_bed_rateSurrey</v>
      </c>
      <c r="C2138" t="s">
        <v>65</v>
      </c>
      <c r="D2138" t="s">
        <v>61</v>
      </c>
      <c r="E2138" t="s">
        <v>55</v>
      </c>
      <c r="F2138" t="s">
        <v>38</v>
      </c>
      <c r="G2138">
        <v>2010</v>
      </c>
      <c r="H2138">
        <v>1117.7</v>
      </c>
      <c r="I2138">
        <v>1391.8</v>
      </c>
      <c r="J2138">
        <v>0.80306078459548802</v>
      </c>
    </row>
    <row r="2139" spans="2:10" x14ac:dyDescent="0.2">
      <c r="B2139" t="str">
        <f t="shared" si="33"/>
        <v>apartmentmedian3+_bed_rateWhite Rock</v>
      </c>
      <c r="C2139" t="s">
        <v>65</v>
      </c>
      <c r="D2139" t="s">
        <v>61</v>
      </c>
      <c r="E2139" t="s">
        <v>55</v>
      </c>
      <c r="F2139" t="s">
        <v>39</v>
      </c>
      <c r="G2139">
        <v>2010</v>
      </c>
      <c r="H2139">
        <v>1520</v>
      </c>
      <c r="I2139">
        <v>1391.8</v>
      </c>
      <c r="J2139">
        <v>1.09211093547924</v>
      </c>
    </row>
    <row r="2140" spans="2:10" x14ac:dyDescent="0.2">
      <c r="B2140" t="str">
        <f t="shared" si="33"/>
        <v>apartmentmedian3+_bed_rateLangley City and Langley DM</v>
      </c>
      <c r="C2140" t="s">
        <v>65</v>
      </c>
      <c r="D2140" t="s">
        <v>61</v>
      </c>
      <c r="E2140" t="s">
        <v>55</v>
      </c>
      <c r="F2140" t="s">
        <v>40</v>
      </c>
      <c r="G2140">
        <v>2010</v>
      </c>
      <c r="H2140">
        <v>1190.1111111111099</v>
      </c>
      <c r="I2140">
        <v>1391.8</v>
      </c>
      <c r="J2140">
        <v>0.85508773610512401</v>
      </c>
    </row>
    <row r="2141" spans="2:10" x14ac:dyDescent="0.2">
      <c r="B2141" t="str">
        <f t="shared" si="33"/>
        <v>apartmentmedian3+_bed_rateTri-Cities</v>
      </c>
      <c r="C2141" t="s">
        <v>65</v>
      </c>
      <c r="D2141" t="s">
        <v>61</v>
      </c>
      <c r="E2141" t="s">
        <v>55</v>
      </c>
      <c r="F2141" t="s">
        <v>41</v>
      </c>
      <c r="G2141">
        <v>2010</v>
      </c>
      <c r="H2141">
        <v>1230.5</v>
      </c>
      <c r="I2141">
        <v>1391.8</v>
      </c>
      <c r="J2141">
        <v>0.88410691191263102</v>
      </c>
    </row>
    <row r="2142" spans="2:10" x14ac:dyDescent="0.2">
      <c r="B2142" t="str">
        <f t="shared" si="33"/>
        <v>apartmentmedian3+_bed_rateMaple Ridge/Pitt Meadows</v>
      </c>
      <c r="C2142" t="s">
        <v>65</v>
      </c>
      <c r="D2142" t="s">
        <v>61</v>
      </c>
      <c r="E2142" t="s">
        <v>55</v>
      </c>
      <c r="F2142" t="s">
        <v>42</v>
      </c>
      <c r="G2142">
        <v>2010</v>
      </c>
      <c r="H2142">
        <v>1222.4000000000001</v>
      </c>
      <c r="I2142">
        <v>1391.8</v>
      </c>
      <c r="J2142">
        <v>0.87828711021698502</v>
      </c>
    </row>
    <row r="2143" spans="2:10" x14ac:dyDescent="0.2">
      <c r="B2143" t="str">
        <f t="shared" si="33"/>
        <v>apartmentmedian3+_bed_rateVancouver</v>
      </c>
      <c r="C2143" t="s">
        <v>65</v>
      </c>
      <c r="D2143" t="s">
        <v>61</v>
      </c>
      <c r="E2143" t="s">
        <v>55</v>
      </c>
      <c r="F2143" t="s">
        <v>43</v>
      </c>
      <c r="G2143">
        <v>2010</v>
      </c>
      <c r="H2143">
        <v>1391.8</v>
      </c>
      <c r="I2143">
        <v>1391.8</v>
      </c>
      <c r="J2143">
        <v>1</v>
      </c>
    </row>
    <row r="2144" spans="2:10" x14ac:dyDescent="0.2">
      <c r="B2144" t="str">
        <f t="shared" si="33"/>
        <v>apartmentmedian3+_bed_rateNorth Vancouver City</v>
      </c>
      <c r="C2144" t="s">
        <v>65</v>
      </c>
      <c r="D2144" t="s">
        <v>61</v>
      </c>
      <c r="E2144" t="s">
        <v>55</v>
      </c>
      <c r="F2144" t="s">
        <v>60</v>
      </c>
      <c r="G2144">
        <v>2010</v>
      </c>
      <c r="H2144">
        <v>1475</v>
      </c>
      <c r="I2144">
        <v>1391.8</v>
      </c>
      <c r="J2144">
        <v>1.0597787038367601</v>
      </c>
    </row>
    <row r="2145" spans="2:10" x14ac:dyDescent="0.2">
      <c r="B2145" t="str">
        <f t="shared" si="33"/>
        <v>apartmentaveragebachelor_rateWest End/Stanley Park</v>
      </c>
      <c r="C2145" t="s">
        <v>65</v>
      </c>
      <c r="D2145" t="s">
        <v>59</v>
      </c>
      <c r="E2145" t="s">
        <v>49</v>
      </c>
      <c r="F2145" t="s">
        <v>12</v>
      </c>
      <c r="G2145">
        <v>2010</v>
      </c>
      <c r="H2145">
        <v>1019.7</v>
      </c>
      <c r="I2145">
        <v>967.9</v>
      </c>
      <c r="J2145">
        <v>1.05351792540552</v>
      </c>
    </row>
    <row r="2146" spans="2:10" x14ac:dyDescent="0.2">
      <c r="B2146" t="str">
        <f t="shared" si="33"/>
        <v>apartmentaveragebachelor_rateEnglish Bay</v>
      </c>
      <c r="C2146" t="s">
        <v>65</v>
      </c>
      <c r="D2146" t="s">
        <v>59</v>
      </c>
      <c r="E2146" t="s">
        <v>49</v>
      </c>
      <c r="F2146" t="s">
        <v>16</v>
      </c>
      <c r="G2146">
        <v>2010</v>
      </c>
      <c r="H2146">
        <v>1043.7</v>
      </c>
      <c r="I2146">
        <v>967.9</v>
      </c>
      <c r="J2146">
        <v>1.0783138754003501</v>
      </c>
    </row>
    <row r="2147" spans="2:10" x14ac:dyDescent="0.2">
      <c r="B2147" t="str">
        <f t="shared" si="33"/>
        <v>apartmentaveragebachelor_rateDowntown</v>
      </c>
      <c r="C2147" t="s">
        <v>65</v>
      </c>
      <c r="D2147" t="s">
        <v>59</v>
      </c>
      <c r="E2147" t="s">
        <v>49</v>
      </c>
      <c r="F2147" t="s">
        <v>17</v>
      </c>
      <c r="G2147">
        <v>2010</v>
      </c>
      <c r="H2147">
        <v>1111.7</v>
      </c>
      <c r="I2147">
        <v>967.9</v>
      </c>
      <c r="J2147">
        <v>1.14856906705238</v>
      </c>
    </row>
    <row r="2148" spans="2:10" x14ac:dyDescent="0.2">
      <c r="B2148" t="str">
        <f t="shared" si="33"/>
        <v>apartmentaveragebachelor_rateSouth Granville/Oak</v>
      </c>
      <c r="C2148" t="s">
        <v>65</v>
      </c>
      <c r="D2148" t="s">
        <v>59</v>
      </c>
      <c r="E2148" t="s">
        <v>49</v>
      </c>
      <c r="F2148" t="s">
        <v>19</v>
      </c>
      <c r="G2148">
        <v>2010</v>
      </c>
      <c r="H2148">
        <v>987.2</v>
      </c>
      <c r="I2148">
        <v>967.9</v>
      </c>
      <c r="J2148">
        <v>1.0199400764541799</v>
      </c>
    </row>
    <row r="2149" spans="2:10" x14ac:dyDescent="0.2">
      <c r="B2149" t="str">
        <f t="shared" si="33"/>
        <v>apartmentaveragebachelor_rateKitsilano/Point Grey</v>
      </c>
      <c r="C2149" t="s">
        <v>65</v>
      </c>
      <c r="D2149" t="s">
        <v>59</v>
      </c>
      <c r="E2149" t="s">
        <v>49</v>
      </c>
      <c r="F2149" t="s">
        <v>20</v>
      </c>
      <c r="G2149">
        <v>2010</v>
      </c>
      <c r="H2149">
        <v>997.6</v>
      </c>
      <c r="I2149">
        <v>967.9</v>
      </c>
      <c r="J2149">
        <v>1.03068498811861</v>
      </c>
    </row>
    <row r="2150" spans="2:10" x14ac:dyDescent="0.2">
      <c r="B2150" t="str">
        <f t="shared" si="33"/>
        <v>apartmentaveragebachelor_rateWestside/Kerrisdale</v>
      </c>
      <c r="C2150" t="s">
        <v>65</v>
      </c>
      <c r="D2150" t="s">
        <v>59</v>
      </c>
      <c r="E2150" t="s">
        <v>49</v>
      </c>
      <c r="F2150" t="s">
        <v>21</v>
      </c>
      <c r="G2150">
        <v>2010</v>
      </c>
      <c r="H2150">
        <v>940.7</v>
      </c>
      <c r="I2150">
        <v>967.9</v>
      </c>
      <c r="J2150">
        <v>0.97189792333918801</v>
      </c>
    </row>
    <row r="2151" spans="2:10" x14ac:dyDescent="0.2">
      <c r="B2151" t="str">
        <f t="shared" si="33"/>
        <v>apartmentaveragebachelor_rateMarpole</v>
      </c>
      <c r="C2151" t="s">
        <v>65</v>
      </c>
      <c r="D2151" t="s">
        <v>59</v>
      </c>
      <c r="E2151" t="s">
        <v>49</v>
      </c>
      <c r="F2151" t="s">
        <v>23</v>
      </c>
      <c r="G2151">
        <v>2010</v>
      </c>
      <c r="H2151">
        <v>804.2</v>
      </c>
      <c r="I2151">
        <v>967.9</v>
      </c>
      <c r="J2151">
        <v>0.83087095774356901</v>
      </c>
    </row>
    <row r="2152" spans="2:10" x14ac:dyDescent="0.2">
      <c r="B2152" t="str">
        <f t="shared" si="33"/>
        <v>apartmentaveragebachelor_rateMount Pleasant/Renfrew Heights</v>
      </c>
      <c r="C2152" t="s">
        <v>65</v>
      </c>
      <c r="D2152" t="s">
        <v>59</v>
      </c>
      <c r="E2152" t="s">
        <v>49</v>
      </c>
      <c r="F2152" t="s">
        <v>24</v>
      </c>
      <c r="G2152">
        <v>2010</v>
      </c>
      <c r="H2152">
        <v>965.9</v>
      </c>
      <c r="I2152">
        <v>967.9</v>
      </c>
      <c r="J2152">
        <v>0.99793367083376405</v>
      </c>
    </row>
    <row r="2153" spans="2:10" x14ac:dyDescent="0.2">
      <c r="B2153" t="str">
        <f t="shared" si="33"/>
        <v>apartmentaveragebachelor_rateEast Hastings</v>
      </c>
      <c r="C2153" t="s">
        <v>65</v>
      </c>
      <c r="D2153" t="s">
        <v>59</v>
      </c>
      <c r="E2153" t="s">
        <v>49</v>
      </c>
      <c r="F2153" t="s">
        <v>25</v>
      </c>
      <c r="G2153">
        <v>2010</v>
      </c>
      <c r="H2153">
        <v>948.1</v>
      </c>
      <c r="I2153">
        <v>967.9</v>
      </c>
      <c r="J2153">
        <v>0.97954334125426201</v>
      </c>
    </row>
    <row r="2154" spans="2:10" x14ac:dyDescent="0.2">
      <c r="B2154" t="str">
        <f t="shared" si="33"/>
        <v>apartmentaveragebachelor_rateSoutheast Vancouver</v>
      </c>
      <c r="C2154" t="s">
        <v>65</v>
      </c>
      <c r="D2154" t="s">
        <v>59</v>
      </c>
      <c r="E2154" t="s">
        <v>49</v>
      </c>
      <c r="F2154" t="s">
        <v>26</v>
      </c>
      <c r="G2154">
        <v>2010</v>
      </c>
      <c r="H2154">
        <v>916</v>
      </c>
      <c r="I2154">
        <v>967.9</v>
      </c>
      <c r="J2154">
        <v>0.94637875813617101</v>
      </c>
    </row>
    <row r="2155" spans="2:10" x14ac:dyDescent="0.2">
      <c r="B2155" t="str">
        <f t="shared" si="33"/>
        <v>apartmentaveragebachelor_rateUniversity Endowment Lands</v>
      </c>
      <c r="C2155" t="s">
        <v>65</v>
      </c>
      <c r="D2155" t="s">
        <v>59</v>
      </c>
      <c r="E2155" t="s">
        <v>49</v>
      </c>
      <c r="F2155" t="s">
        <v>27</v>
      </c>
      <c r="G2155">
        <v>2010</v>
      </c>
      <c r="H2155">
        <v>1225.5</v>
      </c>
      <c r="I2155">
        <v>967.9</v>
      </c>
      <c r="J2155">
        <v>1.26614319661122</v>
      </c>
    </row>
    <row r="2156" spans="2:10" x14ac:dyDescent="0.2">
      <c r="B2156" t="str">
        <f t="shared" si="33"/>
        <v>apartmentaveragebachelor_rateCentral Park/Metrotown</v>
      </c>
      <c r="C2156" t="s">
        <v>65</v>
      </c>
      <c r="D2156" t="s">
        <v>59</v>
      </c>
      <c r="E2156" t="s">
        <v>49</v>
      </c>
      <c r="F2156" t="s">
        <v>28</v>
      </c>
      <c r="G2156">
        <v>2010</v>
      </c>
      <c r="H2156">
        <v>911.5</v>
      </c>
      <c r="I2156">
        <v>967.9</v>
      </c>
      <c r="J2156">
        <v>0.94172951751213996</v>
      </c>
    </row>
    <row r="2157" spans="2:10" x14ac:dyDescent="0.2">
      <c r="B2157" t="str">
        <f t="shared" si="33"/>
        <v>apartmentaveragebachelor_rateSoutheast Burnaby</v>
      </c>
      <c r="C2157" t="s">
        <v>65</v>
      </c>
      <c r="D2157" t="s">
        <v>59</v>
      </c>
      <c r="E2157" t="s">
        <v>49</v>
      </c>
      <c r="F2157" t="s">
        <v>29</v>
      </c>
      <c r="G2157">
        <v>2010</v>
      </c>
      <c r="H2157">
        <v>734</v>
      </c>
      <c r="I2157">
        <v>967.9</v>
      </c>
      <c r="J2157">
        <v>0.75834280400867904</v>
      </c>
    </row>
    <row r="2158" spans="2:10" x14ac:dyDescent="0.2">
      <c r="B2158" t="str">
        <f t="shared" si="33"/>
        <v>apartmentaveragebachelor_rateNorth Burnaby</v>
      </c>
      <c r="C2158" t="s">
        <v>65</v>
      </c>
      <c r="D2158" t="s">
        <v>59</v>
      </c>
      <c r="E2158" t="s">
        <v>49</v>
      </c>
      <c r="F2158" t="s">
        <v>31</v>
      </c>
      <c r="G2158">
        <v>2010</v>
      </c>
      <c r="H2158">
        <v>803.4</v>
      </c>
      <c r="I2158">
        <v>967.9</v>
      </c>
      <c r="J2158">
        <v>0.83004442607707396</v>
      </c>
    </row>
    <row r="2159" spans="2:10" x14ac:dyDescent="0.2">
      <c r="B2159" t="str">
        <f t="shared" si="33"/>
        <v>apartmentaveragebachelor_rateNew Westminster</v>
      </c>
      <c r="C2159" t="s">
        <v>65</v>
      </c>
      <c r="D2159" t="s">
        <v>59</v>
      </c>
      <c r="E2159" t="s">
        <v>49</v>
      </c>
      <c r="F2159" t="s">
        <v>32</v>
      </c>
      <c r="G2159">
        <v>2010</v>
      </c>
      <c r="H2159">
        <v>769.6</v>
      </c>
      <c r="I2159">
        <v>967.9</v>
      </c>
      <c r="J2159">
        <v>0.79512346316768301</v>
      </c>
    </row>
    <row r="2160" spans="2:10" x14ac:dyDescent="0.2">
      <c r="B2160" t="str">
        <f t="shared" si="33"/>
        <v>apartmentaveragebachelor_rateNorth Vancouver CY</v>
      </c>
      <c r="C2160" t="s">
        <v>65</v>
      </c>
      <c r="D2160" t="s">
        <v>59</v>
      </c>
      <c r="E2160" t="s">
        <v>49</v>
      </c>
      <c r="F2160" t="s">
        <v>33</v>
      </c>
      <c r="G2160">
        <v>2010</v>
      </c>
      <c r="H2160">
        <v>1089.25</v>
      </c>
      <c r="I2160">
        <v>967.9</v>
      </c>
      <c r="J2160">
        <v>1.12537452216138</v>
      </c>
    </row>
    <row r="2161" spans="2:10" x14ac:dyDescent="0.2">
      <c r="B2161" t="str">
        <f t="shared" si="33"/>
        <v>apartmentaveragebachelor_rateNorth Vancouver DM</v>
      </c>
      <c r="C2161" t="s">
        <v>65</v>
      </c>
      <c r="D2161" t="s">
        <v>59</v>
      </c>
      <c r="E2161" t="s">
        <v>49</v>
      </c>
      <c r="F2161" t="s">
        <v>34</v>
      </c>
      <c r="G2161">
        <v>2010</v>
      </c>
      <c r="H2161">
        <v>989.2</v>
      </c>
      <c r="I2161">
        <v>967.9</v>
      </c>
      <c r="J2161">
        <v>1.0220064056204201</v>
      </c>
    </row>
    <row r="2162" spans="2:10" x14ac:dyDescent="0.2">
      <c r="B2162" t="str">
        <f t="shared" si="33"/>
        <v>apartmentaveragebachelor_rateWest Vancouver</v>
      </c>
      <c r="C2162" t="s">
        <v>65</v>
      </c>
      <c r="D2162" t="s">
        <v>59</v>
      </c>
      <c r="E2162" t="s">
        <v>49</v>
      </c>
      <c r="F2162" t="s">
        <v>35</v>
      </c>
      <c r="G2162">
        <v>2010</v>
      </c>
      <c r="H2162">
        <v>1096.8</v>
      </c>
      <c r="I2162">
        <v>967.9</v>
      </c>
      <c r="J2162">
        <v>1.1331749147639201</v>
      </c>
    </row>
    <row r="2163" spans="2:10" x14ac:dyDescent="0.2">
      <c r="B2163" t="str">
        <f t="shared" si="33"/>
        <v>apartmentaveragebachelor_rateRichmond</v>
      </c>
      <c r="C2163" t="s">
        <v>65</v>
      </c>
      <c r="D2163" t="s">
        <v>59</v>
      </c>
      <c r="E2163" t="s">
        <v>49</v>
      </c>
      <c r="F2163" t="s">
        <v>36</v>
      </c>
      <c r="G2163">
        <v>2010</v>
      </c>
      <c r="H2163">
        <v>867.1</v>
      </c>
      <c r="I2163">
        <v>967.9</v>
      </c>
      <c r="J2163">
        <v>0.89585701002169604</v>
      </c>
    </row>
    <row r="2164" spans="2:10" x14ac:dyDescent="0.2">
      <c r="B2164" t="str">
        <f t="shared" si="33"/>
        <v>apartmentaveragebachelor_rateDelta</v>
      </c>
      <c r="C2164" t="s">
        <v>65</v>
      </c>
      <c r="D2164" t="s">
        <v>59</v>
      </c>
      <c r="E2164" t="s">
        <v>49</v>
      </c>
      <c r="F2164" t="s">
        <v>37</v>
      </c>
      <c r="G2164">
        <v>2010</v>
      </c>
      <c r="H2164">
        <v>676.6</v>
      </c>
      <c r="I2164">
        <v>967.9</v>
      </c>
      <c r="J2164">
        <v>0.69903915693770002</v>
      </c>
    </row>
    <row r="2165" spans="2:10" x14ac:dyDescent="0.2">
      <c r="B2165" t="str">
        <f t="shared" si="33"/>
        <v>apartmentaveragebachelor_rateSurrey</v>
      </c>
      <c r="C2165" t="s">
        <v>65</v>
      </c>
      <c r="D2165" t="s">
        <v>59</v>
      </c>
      <c r="E2165" t="s">
        <v>49</v>
      </c>
      <c r="F2165" t="s">
        <v>38</v>
      </c>
      <c r="G2165">
        <v>2010</v>
      </c>
      <c r="H2165">
        <v>706.8</v>
      </c>
      <c r="I2165">
        <v>967.9</v>
      </c>
      <c r="J2165">
        <v>0.73024072734786605</v>
      </c>
    </row>
    <row r="2166" spans="2:10" x14ac:dyDescent="0.2">
      <c r="B2166" t="str">
        <f t="shared" si="33"/>
        <v>apartmentaveragebachelor_rateWhite Rock</v>
      </c>
      <c r="C2166" t="s">
        <v>65</v>
      </c>
      <c r="D2166" t="s">
        <v>59</v>
      </c>
      <c r="E2166" t="s">
        <v>49</v>
      </c>
      <c r="F2166" t="s">
        <v>39</v>
      </c>
      <c r="G2166">
        <v>2010</v>
      </c>
      <c r="H2166">
        <v>780.2</v>
      </c>
      <c r="I2166">
        <v>967.9</v>
      </c>
      <c r="J2166">
        <v>0.80607500774873397</v>
      </c>
    </row>
    <row r="2167" spans="2:10" x14ac:dyDescent="0.2">
      <c r="B2167" t="str">
        <f t="shared" si="33"/>
        <v>apartmentaveragebachelor_rateLangley City and Langley DM</v>
      </c>
      <c r="C2167" t="s">
        <v>65</v>
      </c>
      <c r="D2167" t="s">
        <v>59</v>
      </c>
      <c r="E2167" t="s">
        <v>49</v>
      </c>
      <c r="F2167" t="s">
        <v>40</v>
      </c>
      <c r="G2167">
        <v>2010</v>
      </c>
      <c r="H2167">
        <v>709.3</v>
      </c>
      <c r="I2167">
        <v>967.9</v>
      </c>
      <c r="J2167">
        <v>0.73282363880566204</v>
      </c>
    </row>
    <row r="2168" spans="2:10" x14ac:dyDescent="0.2">
      <c r="B2168" t="str">
        <f t="shared" si="33"/>
        <v>apartmentaveragebachelor_rateTri-Cities</v>
      </c>
      <c r="C2168" t="s">
        <v>65</v>
      </c>
      <c r="D2168" t="s">
        <v>59</v>
      </c>
      <c r="E2168" t="s">
        <v>49</v>
      </c>
      <c r="F2168" t="s">
        <v>41</v>
      </c>
      <c r="G2168">
        <v>2010</v>
      </c>
      <c r="H2168">
        <v>749.7</v>
      </c>
      <c r="I2168">
        <v>967.9</v>
      </c>
      <c r="J2168">
        <v>0.77456348796363295</v>
      </c>
    </row>
    <row r="2169" spans="2:10" x14ac:dyDescent="0.2">
      <c r="B2169" t="str">
        <f t="shared" si="33"/>
        <v>apartmentaveragebachelor_rateMaple Ridge/Pitt Meadows</v>
      </c>
      <c r="C2169" t="s">
        <v>65</v>
      </c>
      <c r="D2169" t="s">
        <v>59</v>
      </c>
      <c r="E2169" t="s">
        <v>49</v>
      </c>
      <c r="F2169" t="s">
        <v>42</v>
      </c>
      <c r="G2169">
        <v>2010</v>
      </c>
      <c r="H2169">
        <v>661.9</v>
      </c>
      <c r="I2169">
        <v>967.9</v>
      </c>
      <c r="J2169">
        <v>0.68385163756586398</v>
      </c>
    </row>
    <row r="2170" spans="2:10" x14ac:dyDescent="0.2">
      <c r="B2170" t="str">
        <f t="shared" si="33"/>
        <v>apartmentaveragebachelor_rateVancouver</v>
      </c>
      <c r="C2170" t="s">
        <v>65</v>
      </c>
      <c r="D2170" t="s">
        <v>59</v>
      </c>
      <c r="E2170" t="s">
        <v>49</v>
      </c>
      <c r="F2170" t="s">
        <v>43</v>
      </c>
      <c r="G2170">
        <v>2010</v>
      </c>
      <c r="H2170">
        <v>967.9</v>
      </c>
      <c r="I2170">
        <v>967.9</v>
      </c>
      <c r="J2170">
        <v>1</v>
      </c>
    </row>
    <row r="2171" spans="2:10" x14ac:dyDescent="0.2">
      <c r="B2171" t="str">
        <f t="shared" si="33"/>
        <v>apartmentaveragebachelor_rateNorth Vancouver City</v>
      </c>
      <c r="C2171" t="s">
        <v>65</v>
      </c>
      <c r="D2171" t="s">
        <v>59</v>
      </c>
      <c r="E2171" t="s">
        <v>49</v>
      </c>
      <c r="F2171" t="s">
        <v>60</v>
      </c>
      <c r="G2171">
        <v>2010</v>
      </c>
      <c r="H2171">
        <v>852.66666666666697</v>
      </c>
      <c r="I2171">
        <v>967.9</v>
      </c>
      <c r="J2171">
        <v>0.88094500120535901</v>
      </c>
    </row>
    <row r="2172" spans="2:10" x14ac:dyDescent="0.2">
      <c r="B2172" t="str">
        <f t="shared" si="33"/>
        <v>apartmentaverage1_bed_rateEnglish Bay</v>
      </c>
      <c r="C2172" t="s">
        <v>65</v>
      </c>
      <c r="D2172" t="s">
        <v>59</v>
      </c>
      <c r="E2172" t="s">
        <v>51</v>
      </c>
      <c r="F2172" t="s">
        <v>16</v>
      </c>
      <c r="G2172">
        <v>2010</v>
      </c>
      <c r="H2172">
        <v>1315.8</v>
      </c>
      <c r="I2172">
        <v>1107.9000000000001</v>
      </c>
      <c r="J2172">
        <v>1.1876523151909</v>
      </c>
    </row>
    <row r="2173" spans="2:10" x14ac:dyDescent="0.2">
      <c r="B2173" t="str">
        <f t="shared" si="33"/>
        <v>apartmentaverage1_bed_rateDowntown</v>
      </c>
      <c r="C2173" t="s">
        <v>65</v>
      </c>
      <c r="D2173" t="s">
        <v>59</v>
      </c>
      <c r="E2173" t="s">
        <v>51</v>
      </c>
      <c r="F2173" t="s">
        <v>17</v>
      </c>
      <c r="G2173">
        <v>2010</v>
      </c>
      <c r="H2173">
        <v>1359.5</v>
      </c>
      <c r="I2173">
        <v>1107.9000000000001</v>
      </c>
      <c r="J2173">
        <v>1.22709630833108</v>
      </c>
    </row>
    <row r="2174" spans="2:10" x14ac:dyDescent="0.2">
      <c r="B2174" t="str">
        <f t="shared" si="33"/>
        <v>apartmentaverage1_bed_rateSouth Granville/Oak</v>
      </c>
      <c r="C2174" t="s">
        <v>65</v>
      </c>
      <c r="D2174" t="s">
        <v>59</v>
      </c>
      <c r="E2174" t="s">
        <v>51</v>
      </c>
      <c r="F2174" t="s">
        <v>19</v>
      </c>
      <c r="G2174">
        <v>2010</v>
      </c>
      <c r="H2174">
        <v>1231.8</v>
      </c>
      <c r="I2174">
        <v>1107.9000000000001</v>
      </c>
      <c r="J2174">
        <v>1.1118331979420499</v>
      </c>
    </row>
    <row r="2175" spans="2:10" x14ac:dyDescent="0.2">
      <c r="B2175" t="str">
        <f t="shared" si="33"/>
        <v>apartmentaverage1_bed_rateKitsilano/Point Grey</v>
      </c>
      <c r="C2175" t="s">
        <v>65</v>
      </c>
      <c r="D2175" t="s">
        <v>59</v>
      </c>
      <c r="E2175" t="s">
        <v>51</v>
      </c>
      <c r="F2175" t="s">
        <v>20</v>
      </c>
      <c r="G2175">
        <v>2010</v>
      </c>
      <c r="H2175">
        <v>1243.8</v>
      </c>
      <c r="I2175">
        <v>1107.9000000000001</v>
      </c>
      <c r="J2175">
        <v>1.1226645004061699</v>
      </c>
    </row>
    <row r="2176" spans="2:10" x14ac:dyDescent="0.2">
      <c r="B2176" t="str">
        <f t="shared" si="33"/>
        <v>apartmentaverage1_bed_rateWestside/Kerrisdale</v>
      </c>
      <c r="C2176" t="s">
        <v>65</v>
      </c>
      <c r="D2176" t="s">
        <v>59</v>
      </c>
      <c r="E2176" t="s">
        <v>51</v>
      </c>
      <c r="F2176" t="s">
        <v>21</v>
      </c>
      <c r="G2176">
        <v>2010</v>
      </c>
      <c r="H2176">
        <v>1233.3</v>
      </c>
      <c r="I2176">
        <v>1107.9000000000001</v>
      </c>
      <c r="J2176">
        <v>1.1131871107500699</v>
      </c>
    </row>
    <row r="2177" spans="2:10" x14ac:dyDescent="0.2">
      <c r="B2177" t="str">
        <f t="shared" si="33"/>
        <v>apartmentaverage1_bed_rateMarpole</v>
      </c>
      <c r="C2177" t="s">
        <v>65</v>
      </c>
      <c r="D2177" t="s">
        <v>59</v>
      </c>
      <c r="E2177" t="s">
        <v>51</v>
      </c>
      <c r="F2177" t="s">
        <v>23</v>
      </c>
      <c r="G2177">
        <v>2010</v>
      </c>
      <c r="H2177">
        <v>919.9</v>
      </c>
      <c r="I2177">
        <v>1107.9000000000001</v>
      </c>
      <c r="J2177">
        <v>0.83030959472876598</v>
      </c>
    </row>
    <row r="2178" spans="2:10" x14ac:dyDescent="0.2">
      <c r="B2178" t="str">
        <f t="shared" si="33"/>
        <v>apartmentaverage1_bed_rateMount Pleasant/Renfrew Heights</v>
      </c>
      <c r="C2178" t="s">
        <v>65</v>
      </c>
      <c r="D2178" t="s">
        <v>59</v>
      </c>
      <c r="E2178" t="s">
        <v>51</v>
      </c>
      <c r="F2178" t="s">
        <v>24</v>
      </c>
      <c r="G2178">
        <v>2010</v>
      </c>
      <c r="H2178">
        <v>1054.2</v>
      </c>
      <c r="I2178">
        <v>1107.9000000000001</v>
      </c>
      <c r="J2178">
        <v>0.95152992147305704</v>
      </c>
    </row>
    <row r="2179" spans="2:10" x14ac:dyDescent="0.2">
      <c r="B2179" t="str">
        <f t="shared" si="33"/>
        <v>apartmentaverage1_bed_rateEast Hastings</v>
      </c>
      <c r="C2179" t="s">
        <v>65</v>
      </c>
      <c r="D2179" t="s">
        <v>59</v>
      </c>
      <c r="E2179" t="s">
        <v>51</v>
      </c>
      <c r="F2179" t="s">
        <v>25</v>
      </c>
      <c r="G2179">
        <v>2010</v>
      </c>
      <c r="H2179">
        <v>985.2</v>
      </c>
      <c r="I2179">
        <v>1107.9000000000001</v>
      </c>
      <c r="J2179">
        <v>0.889249932304359</v>
      </c>
    </row>
    <row r="2180" spans="2:10" x14ac:dyDescent="0.2">
      <c r="B2180" t="str">
        <f t="shared" si="33"/>
        <v>apartmentaverage1_bed_rateSoutheast Vancouver</v>
      </c>
      <c r="C2180" t="s">
        <v>65</v>
      </c>
      <c r="D2180" t="s">
        <v>59</v>
      </c>
      <c r="E2180" t="s">
        <v>51</v>
      </c>
      <c r="F2180" t="s">
        <v>26</v>
      </c>
      <c r="G2180">
        <v>2010</v>
      </c>
      <c r="H2180">
        <v>1047.8</v>
      </c>
      <c r="I2180">
        <v>1107.9000000000001</v>
      </c>
      <c r="J2180">
        <v>0.94575322682552598</v>
      </c>
    </row>
    <row r="2181" spans="2:10" x14ac:dyDescent="0.2">
      <c r="B2181" t="str">
        <f t="shared" ref="B2181:B2244" si="34">C2181&amp;D2181&amp;E2181&amp;F2181</f>
        <v>apartmentaverage1_bed_rateUniversity Endowment Lands</v>
      </c>
      <c r="C2181" t="s">
        <v>65</v>
      </c>
      <c r="D2181" t="s">
        <v>59</v>
      </c>
      <c r="E2181" t="s">
        <v>51</v>
      </c>
      <c r="F2181" t="s">
        <v>27</v>
      </c>
      <c r="G2181">
        <v>2010</v>
      </c>
      <c r="H2181">
        <v>1509.3</v>
      </c>
      <c r="I2181">
        <v>1107.9000000000001</v>
      </c>
      <c r="J2181">
        <v>1.3623070674248601</v>
      </c>
    </row>
    <row r="2182" spans="2:10" x14ac:dyDescent="0.2">
      <c r="B2182" t="str">
        <f t="shared" si="34"/>
        <v>apartmentaverage1_bed_rateCentral Park/Metrotown</v>
      </c>
      <c r="C2182" t="s">
        <v>65</v>
      </c>
      <c r="D2182" t="s">
        <v>59</v>
      </c>
      <c r="E2182" t="s">
        <v>51</v>
      </c>
      <c r="F2182" t="s">
        <v>28</v>
      </c>
      <c r="G2182">
        <v>2010</v>
      </c>
      <c r="H2182">
        <v>1005.5</v>
      </c>
      <c r="I2182">
        <v>1107.9000000000001</v>
      </c>
      <c r="J2182">
        <v>0.90757288563949801</v>
      </c>
    </row>
    <row r="2183" spans="2:10" x14ac:dyDescent="0.2">
      <c r="B2183" t="str">
        <f t="shared" si="34"/>
        <v>apartmentaverage1_bed_rateSoutheast Burnaby</v>
      </c>
      <c r="C2183" t="s">
        <v>65</v>
      </c>
      <c r="D2183" t="s">
        <v>59</v>
      </c>
      <c r="E2183" t="s">
        <v>51</v>
      </c>
      <c r="F2183" t="s">
        <v>29</v>
      </c>
      <c r="G2183">
        <v>2010</v>
      </c>
      <c r="H2183">
        <v>874.5</v>
      </c>
      <c r="I2183">
        <v>1107.9000000000001</v>
      </c>
      <c r="J2183">
        <v>0.78933116707284001</v>
      </c>
    </row>
    <row r="2184" spans="2:10" x14ac:dyDescent="0.2">
      <c r="B2184" t="str">
        <f t="shared" si="34"/>
        <v>apartmentaverage1_bed_rateNorth Burnaby</v>
      </c>
      <c r="C2184" t="s">
        <v>65</v>
      </c>
      <c r="D2184" t="s">
        <v>59</v>
      </c>
      <c r="E2184" t="s">
        <v>51</v>
      </c>
      <c r="F2184" t="s">
        <v>31</v>
      </c>
      <c r="G2184">
        <v>2010</v>
      </c>
      <c r="H2184">
        <v>1027.3</v>
      </c>
      <c r="I2184">
        <v>1107.9000000000001</v>
      </c>
      <c r="J2184">
        <v>0.92724975178265201</v>
      </c>
    </row>
    <row r="2185" spans="2:10" x14ac:dyDescent="0.2">
      <c r="B2185" t="str">
        <f t="shared" si="34"/>
        <v>apartmentaverage1_bed_rateNew Westminster</v>
      </c>
      <c r="C2185" t="s">
        <v>65</v>
      </c>
      <c r="D2185" t="s">
        <v>59</v>
      </c>
      <c r="E2185" t="s">
        <v>51</v>
      </c>
      <c r="F2185" t="s">
        <v>32</v>
      </c>
      <c r="G2185">
        <v>2010</v>
      </c>
      <c r="H2185">
        <v>909</v>
      </c>
      <c r="I2185">
        <v>1107.9000000000001</v>
      </c>
      <c r="J2185">
        <v>0.82047116165718903</v>
      </c>
    </row>
    <row r="2186" spans="2:10" x14ac:dyDescent="0.2">
      <c r="B2186" t="str">
        <f t="shared" si="34"/>
        <v>apartmentaverage1_bed_rateNorth Vancouver CY</v>
      </c>
      <c r="C2186" t="s">
        <v>65</v>
      </c>
      <c r="D2186" t="s">
        <v>59</v>
      </c>
      <c r="E2186" t="s">
        <v>51</v>
      </c>
      <c r="F2186" t="s">
        <v>33</v>
      </c>
      <c r="G2186">
        <v>2010</v>
      </c>
      <c r="H2186">
        <v>1277.75</v>
      </c>
      <c r="I2186">
        <v>1107.9000000000001</v>
      </c>
      <c r="J2186">
        <v>1.15330806029425</v>
      </c>
    </row>
    <row r="2187" spans="2:10" x14ac:dyDescent="0.2">
      <c r="B2187" t="str">
        <f t="shared" si="34"/>
        <v>apartmentaverage1_bed_rateNorth Vancouver DM</v>
      </c>
      <c r="C2187" t="s">
        <v>65</v>
      </c>
      <c r="D2187" t="s">
        <v>59</v>
      </c>
      <c r="E2187" t="s">
        <v>51</v>
      </c>
      <c r="F2187" t="s">
        <v>34</v>
      </c>
      <c r="G2187">
        <v>2010</v>
      </c>
      <c r="H2187">
        <v>1180.4000000000001</v>
      </c>
      <c r="I2187">
        <v>1107.9000000000001</v>
      </c>
      <c r="J2187">
        <v>1.06543911905407</v>
      </c>
    </row>
    <row r="2188" spans="2:10" x14ac:dyDescent="0.2">
      <c r="B2188" t="str">
        <f t="shared" si="34"/>
        <v>apartmentaverage1_bed_rateWest Vancouver</v>
      </c>
      <c r="C2188" t="s">
        <v>65</v>
      </c>
      <c r="D2188" t="s">
        <v>59</v>
      </c>
      <c r="E2188" t="s">
        <v>51</v>
      </c>
      <c r="F2188" t="s">
        <v>35</v>
      </c>
      <c r="G2188">
        <v>2010</v>
      </c>
      <c r="H2188">
        <v>1411.9</v>
      </c>
      <c r="I2188">
        <v>1107.9000000000001</v>
      </c>
      <c r="J2188">
        <v>1.27439299575774</v>
      </c>
    </row>
    <row r="2189" spans="2:10" x14ac:dyDescent="0.2">
      <c r="B2189" t="str">
        <f t="shared" si="34"/>
        <v>apartmentaverage1_bed_rateRichmond</v>
      </c>
      <c r="C2189" t="s">
        <v>65</v>
      </c>
      <c r="D2189" t="s">
        <v>59</v>
      </c>
      <c r="E2189" t="s">
        <v>51</v>
      </c>
      <c r="F2189" t="s">
        <v>36</v>
      </c>
      <c r="G2189">
        <v>2010</v>
      </c>
      <c r="H2189">
        <v>1045.7</v>
      </c>
      <c r="I2189">
        <v>1107.9000000000001</v>
      </c>
      <c r="J2189">
        <v>0.94385774889430496</v>
      </c>
    </row>
    <row r="2190" spans="2:10" x14ac:dyDescent="0.2">
      <c r="B2190" t="str">
        <f t="shared" si="34"/>
        <v>apartmentaverage1_bed_rateDelta</v>
      </c>
      <c r="C2190" t="s">
        <v>65</v>
      </c>
      <c r="D2190" t="s">
        <v>59</v>
      </c>
      <c r="E2190" t="s">
        <v>51</v>
      </c>
      <c r="F2190" t="s">
        <v>37</v>
      </c>
      <c r="G2190">
        <v>2010</v>
      </c>
      <c r="H2190">
        <v>831.2</v>
      </c>
      <c r="I2190">
        <v>1107.9000000000001</v>
      </c>
      <c r="J2190">
        <v>0.75024821734813596</v>
      </c>
    </row>
    <row r="2191" spans="2:10" x14ac:dyDescent="0.2">
      <c r="B2191" t="str">
        <f t="shared" si="34"/>
        <v>apartmentaverage1_bed_rateSurrey</v>
      </c>
      <c r="C2191" t="s">
        <v>65</v>
      </c>
      <c r="D2191" t="s">
        <v>59</v>
      </c>
      <c r="E2191" t="s">
        <v>51</v>
      </c>
      <c r="F2191" t="s">
        <v>38</v>
      </c>
      <c r="G2191">
        <v>2010</v>
      </c>
      <c r="H2191">
        <v>821.1</v>
      </c>
      <c r="I2191">
        <v>1107.9000000000001</v>
      </c>
      <c r="J2191">
        <v>0.74113187110750101</v>
      </c>
    </row>
    <row r="2192" spans="2:10" x14ac:dyDescent="0.2">
      <c r="B2192" t="str">
        <f t="shared" si="34"/>
        <v>apartmentaverage1_bed_rateWhite Rock</v>
      </c>
      <c r="C2192" t="s">
        <v>65</v>
      </c>
      <c r="D2192" t="s">
        <v>59</v>
      </c>
      <c r="E2192" t="s">
        <v>51</v>
      </c>
      <c r="F2192" t="s">
        <v>39</v>
      </c>
      <c r="G2192">
        <v>2010</v>
      </c>
      <c r="H2192">
        <v>894.4</v>
      </c>
      <c r="I2192">
        <v>1107.9000000000001</v>
      </c>
      <c r="J2192">
        <v>0.80729307699250796</v>
      </c>
    </row>
    <row r="2193" spans="2:10" x14ac:dyDescent="0.2">
      <c r="B2193" t="str">
        <f t="shared" si="34"/>
        <v>apartmentaverage1_bed_rateLangley City and Langley DM</v>
      </c>
      <c r="C2193" t="s">
        <v>65</v>
      </c>
      <c r="D2193" t="s">
        <v>59</v>
      </c>
      <c r="E2193" t="s">
        <v>51</v>
      </c>
      <c r="F2193" t="s">
        <v>40</v>
      </c>
      <c r="G2193">
        <v>2010</v>
      </c>
      <c r="H2193">
        <v>876.1</v>
      </c>
      <c r="I2193">
        <v>1107.9000000000001</v>
      </c>
      <c r="J2193">
        <v>0.790775340734723</v>
      </c>
    </row>
    <row r="2194" spans="2:10" x14ac:dyDescent="0.2">
      <c r="B2194" t="str">
        <f t="shared" si="34"/>
        <v>apartmentaverage1_bed_rateTri-Cities</v>
      </c>
      <c r="C2194" t="s">
        <v>65</v>
      </c>
      <c r="D2194" t="s">
        <v>59</v>
      </c>
      <c r="E2194" t="s">
        <v>51</v>
      </c>
      <c r="F2194" t="s">
        <v>41</v>
      </c>
      <c r="G2194">
        <v>2010</v>
      </c>
      <c r="H2194">
        <v>898.9</v>
      </c>
      <c r="I2194">
        <v>1107.9000000000001</v>
      </c>
      <c r="J2194">
        <v>0.81135481541655396</v>
      </c>
    </row>
    <row r="2195" spans="2:10" x14ac:dyDescent="0.2">
      <c r="B2195" t="str">
        <f t="shared" si="34"/>
        <v>apartmentaverage1_bed_rateMaple Ridge/Pitt Meadows</v>
      </c>
      <c r="C2195" t="s">
        <v>65</v>
      </c>
      <c r="D2195" t="s">
        <v>59</v>
      </c>
      <c r="E2195" t="s">
        <v>51</v>
      </c>
      <c r="F2195" t="s">
        <v>42</v>
      </c>
      <c r="G2195">
        <v>2010</v>
      </c>
      <c r="H2195">
        <v>768.5</v>
      </c>
      <c r="I2195">
        <v>1107.9000000000001</v>
      </c>
      <c r="J2195">
        <v>0.69365466197310199</v>
      </c>
    </row>
    <row r="2196" spans="2:10" x14ac:dyDescent="0.2">
      <c r="B2196" t="str">
        <f t="shared" si="34"/>
        <v>apartmentaverage1_bed_rateVancouver</v>
      </c>
      <c r="C2196" t="s">
        <v>65</v>
      </c>
      <c r="D2196" t="s">
        <v>59</v>
      </c>
      <c r="E2196" t="s">
        <v>51</v>
      </c>
      <c r="F2196" t="s">
        <v>43</v>
      </c>
      <c r="G2196">
        <v>2010</v>
      </c>
      <c r="H2196">
        <v>1107.9000000000001</v>
      </c>
      <c r="I2196">
        <v>1107.9000000000001</v>
      </c>
      <c r="J2196">
        <v>1</v>
      </c>
    </row>
    <row r="2197" spans="2:10" x14ac:dyDescent="0.2">
      <c r="B2197" t="str">
        <f t="shared" si="34"/>
        <v>apartmentaverage1_bed_rateNorth Vancouver City</v>
      </c>
      <c r="C2197" t="s">
        <v>65</v>
      </c>
      <c r="D2197" t="s">
        <v>59</v>
      </c>
      <c r="E2197" t="s">
        <v>51</v>
      </c>
      <c r="F2197" t="s">
        <v>60</v>
      </c>
      <c r="G2197">
        <v>2010</v>
      </c>
      <c r="H2197">
        <v>989.33333333333303</v>
      </c>
      <c r="I2197">
        <v>1107.9000000000001</v>
      </c>
      <c r="J2197">
        <v>0.89298071426422299</v>
      </c>
    </row>
    <row r="2198" spans="2:10" x14ac:dyDescent="0.2">
      <c r="B2198" t="str">
        <f t="shared" si="34"/>
        <v>apartmentaverage2_bed_rateWest End/Stanley Park</v>
      </c>
      <c r="C2198" t="s">
        <v>65</v>
      </c>
      <c r="D2198" t="s">
        <v>59</v>
      </c>
      <c r="E2198" t="s">
        <v>53</v>
      </c>
      <c r="F2198" t="s">
        <v>12</v>
      </c>
      <c r="G2198">
        <v>2010</v>
      </c>
      <c r="H2198">
        <v>1971.3</v>
      </c>
      <c r="I2198">
        <v>1405.2</v>
      </c>
      <c r="J2198">
        <v>1.4028608027327101</v>
      </c>
    </row>
    <row r="2199" spans="2:10" x14ac:dyDescent="0.2">
      <c r="B2199" t="str">
        <f t="shared" si="34"/>
        <v>apartmentaverage2_bed_rateEnglish Bay</v>
      </c>
      <c r="C2199" t="s">
        <v>65</v>
      </c>
      <c r="D2199" t="s">
        <v>59</v>
      </c>
      <c r="E2199" t="s">
        <v>53</v>
      </c>
      <c r="F2199" t="s">
        <v>16</v>
      </c>
      <c r="G2199">
        <v>2010</v>
      </c>
      <c r="H2199">
        <v>1917.6</v>
      </c>
      <c r="I2199">
        <v>1405.2</v>
      </c>
      <c r="J2199">
        <v>1.3646456020495299</v>
      </c>
    </row>
    <row r="2200" spans="2:10" x14ac:dyDescent="0.2">
      <c r="B2200" t="str">
        <f t="shared" si="34"/>
        <v>apartmentaverage2_bed_rateDowntown</v>
      </c>
      <c r="C2200" t="s">
        <v>65</v>
      </c>
      <c r="D2200" t="s">
        <v>59</v>
      </c>
      <c r="E2200" t="s">
        <v>53</v>
      </c>
      <c r="F2200" t="s">
        <v>17</v>
      </c>
      <c r="G2200">
        <v>2010</v>
      </c>
      <c r="H2200">
        <v>2054.9</v>
      </c>
      <c r="I2200">
        <v>1405.2</v>
      </c>
      <c r="J2200">
        <v>1.4623541132934801</v>
      </c>
    </row>
    <row r="2201" spans="2:10" x14ac:dyDescent="0.2">
      <c r="B2201" t="str">
        <f t="shared" si="34"/>
        <v>apartmentaverage2_bed_rateSouth Granville/Oak</v>
      </c>
      <c r="C2201" t="s">
        <v>65</v>
      </c>
      <c r="D2201" t="s">
        <v>59</v>
      </c>
      <c r="E2201" t="s">
        <v>53</v>
      </c>
      <c r="F2201" t="s">
        <v>19</v>
      </c>
      <c r="G2201">
        <v>2010</v>
      </c>
      <c r="H2201">
        <v>1714.8</v>
      </c>
      <c r="I2201">
        <v>1405.2</v>
      </c>
      <c r="J2201">
        <v>1.2203245089667001</v>
      </c>
    </row>
    <row r="2202" spans="2:10" x14ac:dyDescent="0.2">
      <c r="B2202" t="str">
        <f t="shared" si="34"/>
        <v>apartmentaverage2_bed_rateKitsilano/Point Grey</v>
      </c>
      <c r="C2202" t="s">
        <v>65</v>
      </c>
      <c r="D2202" t="s">
        <v>59</v>
      </c>
      <c r="E2202" t="s">
        <v>53</v>
      </c>
      <c r="F2202" t="s">
        <v>20</v>
      </c>
      <c r="G2202">
        <v>2010</v>
      </c>
      <c r="H2202">
        <v>1753.7</v>
      </c>
      <c r="I2202">
        <v>1405.2</v>
      </c>
      <c r="J2202">
        <v>1.2480074010816999</v>
      </c>
    </row>
    <row r="2203" spans="2:10" x14ac:dyDescent="0.2">
      <c r="B2203" t="str">
        <f t="shared" si="34"/>
        <v>apartmentaverage2_bed_rateWestside/Kerrisdale</v>
      </c>
      <c r="C2203" t="s">
        <v>65</v>
      </c>
      <c r="D2203" t="s">
        <v>59</v>
      </c>
      <c r="E2203" t="s">
        <v>53</v>
      </c>
      <c r="F2203" t="s">
        <v>21</v>
      </c>
      <c r="G2203">
        <v>2010</v>
      </c>
      <c r="H2203">
        <v>1884.5</v>
      </c>
      <c r="I2203">
        <v>1405.2</v>
      </c>
      <c r="J2203">
        <v>1.3410902362653001</v>
      </c>
    </row>
    <row r="2204" spans="2:10" x14ac:dyDescent="0.2">
      <c r="B2204" t="str">
        <f t="shared" si="34"/>
        <v>apartmentaverage2_bed_rateMarpole</v>
      </c>
      <c r="C2204" t="s">
        <v>65</v>
      </c>
      <c r="D2204" t="s">
        <v>59</v>
      </c>
      <c r="E2204" t="s">
        <v>53</v>
      </c>
      <c r="F2204" t="s">
        <v>23</v>
      </c>
      <c r="G2204">
        <v>2010</v>
      </c>
      <c r="H2204">
        <v>1196.5</v>
      </c>
      <c r="I2204">
        <v>1405.2</v>
      </c>
      <c r="J2204">
        <v>0.85148021633931104</v>
      </c>
    </row>
    <row r="2205" spans="2:10" x14ac:dyDescent="0.2">
      <c r="B2205" t="str">
        <f t="shared" si="34"/>
        <v>apartmentaverage2_bed_rateMount Pleasant/Renfrew Heights</v>
      </c>
      <c r="C2205" t="s">
        <v>65</v>
      </c>
      <c r="D2205" t="s">
        <v>59</v>
      </c>
      <c r="E2205" t="s">
        <v>53</v>
      </c>
      <c r="F2205" t="s">
        <v>24</v>
      </c>
      <c r="G2205">
        <v>2010</v>
      </c>
      <c r="H2205">
        <v>1404.6</v>
      </c>
      <c r="I2205">
        <v>1405.2</v>
      </c>
      <c r="J2205">
        <v>0.99957301451750602</v>
      </c>
    </row>
    <row r="2206" spans="2:10" x14ac:dyDescent="0.2">
      <c r="B2206" t="str">
        <f t="shared" si="34"/>
        <v>apartmentaverage2_bed_rateEast Hastings</v>
      </c>
      <c r="C2206" t="s">
        <v>65</v>
      </c>
      <c r="D2206" t="s">
        <v>59</v>
      </c>
      <c r="E2206" t="s">
        <v>53</v>
      </c>
      <c r="F2206" t="s">
        <v>25</v>
      </c>
      <c r="G2206">
        <v>2010</v>
      </c>
      <c r="H2206">
        <v>1314.6</v>
      </c>
      <c r="I2206">
        <v>1405.2</v>
      </c>
      <c r="J2206">
        <v>0.93552519214346697</v>
      </c>
    </row>
    <row r="2207" spans="2:10" x14ac:dyDescent="0.2">
      <c r="B2207" t="str">
        <f t="shared" si="34"/>
        <v>apartmentaverage2_bed_rateSoutheast Vancouver</v>
      </c>
      <c r="C2207" t="s">
        <v>65</v>
      </c>
      <c r="D2207" t="s">
        <v>59</v>
      </c>
      <c r="E2207" t="s">
        <v>53</v>
      </c>
      <c r="F2207" t="s">
        <v>26</v>
      </c>
      <c r="G2207">
        <v>2010</v>
      </c>
      <c r="H2207">
        <v>1401.7</v>
      </c>
      <c r="I2207">
        <v>1405.2</v>
      </c>
      <c r="J2207">
        <v>0.99750925135212098</v>
      </c>
    </row>
    <row r="2208" spans="2:10" x14ac:dyDescent="0.2">
      <c r="B2208" t="str">
        <f t="shared" si="34"/>
        <v>apartmentaverage2_bed_rateUniversity Endowment Lands</v>
      </c>
      <c r="C2208" t="s">
        <v>65</v>
      </c>
      <c r="D2208" t="s">
        <v>59</v>
      </c>
      <c r="E2208" t="s">
        <v>53</v>
      </c>
      <c r="F2208" t="s">
        <v>27</v>
      </c>
      <c r="G2208">
        <v>2010</v>
      </c>
      <c r="H2208">
        <v>2011</v>
      </c>
      <c r="I2208">
        <v>1405.2</v>
      </c>
      <c r="J2208">
        <v>1.43111300882437</v>
      </c>
    </row>
    <row r="2209" spans="2:10" x14ac:dyDescent="0.2">
      <c r="B2209" t="str">
        <f t="shared" si="34"/>
        <v>apartmentaverage2_bed_rateCentral Park/Metrotown</v>
      </c>
      <c r="C2209" t="s">
        <v>65</v>
      </c>
      <c r="D2209" t="s">
        <v>59</v>
      </c>
      <c r="E2209" t="s">
        <v>53</v>
      </c>
      <c r="F2209" t="s">
        <v>28</v>
      </c>
      <c r="G2209">
        <v>2010</v>
      </c>
      <c r="H2209">
        <v>1293.5999999999999</v>
      </c>
      <c r="I2209">
        <v>1405.2</v>
      </c>
      <c r="J2209">
        <v>0.92058070025619099</v>
      </c>
    </row>
    <row r="2210" spans="2:10" x14ac:dyDescent="0.2">
      <c r="B2210" t="str">
        <f t="shared" si="34"/>
        <v>apartmentaverage2_bed_rateSoutheast Burnaby</v>
      </c>
      <c r="C2210" t="s">
        <v>65</v>
      </c>
      <c r="D2210" t="s">
        <v>59</v>
      </c>
      <c r="E2210" t="s">
        <v>53</v>
      </c>
      <c r="F2210" t="s">
        <v>29</v>
      </c>
      <c r="G2210">
        <v>2010</v>
      </c>
      <c r="H2210">
        <v>1080</v>
      </c>
      <c r="I2210">
        <v>1405.2</v>
      </c>
      <c r="J2210">
        <v>0.76857386848847098</v>
      </c>
    </row>
    <row r="2211" spans="2:10" x14ac:dyDescent="0.2">
      <c r="B2211" t="str">
        <f t="shared" si="34"/>
        <v>apartmentaverage2_bed_rateNorth Burnaby</v>
      </c>
      <c r="C2211" t="s">
        <v>65</v>
      </c>
      <c r="D2211" t="s">
        <v>59</v>
      </c>
      <c r="E2211" t="s">
        <v>53</v>
      </c>
      <c r="F2211" t="s">
        <v>31</v>
      </c>
      <c r="G2211">
        <v>2010</v>
      </c>
      <c r="H2211">
        <v>1311.8</v>
      </c>
      <c r="I2211">
        <v>1405.2</v>
      </c>
      <c r="J2211">
        <v>0.93353259322516402</v>
      </c>
    </row>
    <row r="2212" spans="2:10" x14ac:dyDescent="0.2">
      <c r="B2212" t="str">
        <f t="shared" si="34"/>
        <v>apartmentaverage2_bed_rateNew Westminster</v>
      </c>
      <c r="C2212" t="s">
        <v>65</v>
      </c>
      <c r="D2212" t="s">
        <v>59</v>
      </c>
      <c r="E2212" t="s">
        <v>53</v>
      </c>
      <c r="F2212" t="s">
        <v>32</v>
      </c>
      <c r="G2212">
        <v>2010</v>
      </c>
      <c r="H2212">
        <v>1212</v>
      </c>
      <c r="I2212">
        <v>1405.2</v>
      </c>
      <c r="J2212">
        <v>0.86251067463706199</v>
      </c>
    </row>
    <row r="2213" spans="2:10" x14ac:dyDescent="0.2">
      <c r="B2213" t="str">
        <f t="shared" si="34"/>
        <v>apartmentaverage2_bed_rateNorth Vancouver CY</v>
      </c>
      <c r="C2213" t="s">
        <v>65</v>
      </c>
      <c r="D2213" t="s">
        <v>59</v>
      </c>
      <c r="E2213" t="s">
        <v>53</v>
      </c>
      <c r="F2213" t="s">
        <v>33</v>
      </c>
      <c r="G2213">
        <v>2010</v>
      </c>
      <c r="H2213">
        <v>1590.5</v>
      </c>
      <c r="I2213">
        <v>1405.2</v>
      </c>
      <c r="J2213">
        <v>1.13186734984344</v>
      </c>
    </row>
    <row r="2214" spans="2:10" x14ac:dyDescent="0.2">
      <c r="B2214" t="str">
        <f t="shared" si="34"/>
        <v>apartmentaverage2_bed_rateNorth Vancouver DM</v>
      </c>
      <c r="C2214" t="s">
        <v>65</v>
      </c>
      <c r="D2214" t="s">
        <v>59</v>
      </c>
      <c r="E2214" t="s">
        <v>53</v>
      </c>
      <c r="F2214" t="s">
        <v>34</v>
      </c>
      <c r="G2214">
        <v>2010</v>
      </c>
      <c r="H2214">
        <v>1502.4</v>
      </c>
      <c r="I2214">
        <v>1405.2</v>
      </c>
      <c r="J2214">
        <v>1.0691716481639599</v>
      </c>
    </row>
    <row r="2215" spans="2:10" x14ac:dyDescent="0.2">
      <c r="B2215" t="str">
        <f t="shared" si="34"/>
        <v>apartmentaverage2_bed_rateWest Vancouver</v>
      </c>
      <c r="C2215" t="s">
        <v>65</v>
      </c>
      <c r="D2215" t="s">
        <v>59</v>
      </c>
      <c r="E2215" t="s">
        <v>53</v>
      </c>
      <c r="F2215" t="s">
        <v>35</v>
      </c>
      <c r="G2215">
        <v>2010</v>
      </c>
      <c r="H2215">
        <v>2177.4</v>
      </c>
      <c r="I2215">
        <v>1405.2</v>
      </c>
      <c r="J2215">
        <v>1.5495303159692599</v>
      </c>
    </row>
    <row r="2216" spans="2:10" x14ac:dyDescent="0.2">
      <c r="B2216" t="str">
        <f t="shared" si="34"/>
        <v>apartmentaverage2_bed_rateRichmond</v>
      </c>
      <c r="C2216" t="s">
        <v>65</v>
      </c>
      <c r="D2216" t="s">
        <v>59</v>
      </c>
      <c r="E2216" t="s">
        <v>53</v>
      </c>
      <c r="F2216" t="s">
        <v>36</v>
      </c>
      <c r="G2216">
        <v>2010</v>
      </c>
      <c r="H2216">
        <v>1271.5999999999999</v>
      </c>
      <c r="I2216">
        <v>1405.2</v>
      </c>
      <c r="J2216">
        <v>0.904924565898093</v>
      </c>
    </row>
    <row r="2217" spans="2:10" x14ac:dyDescent="0.2">
      <c r="B2217" t="str">
        <f t="shared" si="34"/>
        <v>apartmentaverage2_bed_rateDelta</v>
      </c>
      <c r="C2217" t="s">
        <v>65</v>
      </c>
      <c r="D2217" t="s">
        <v>59</v>
      </c>
      <c r="E2217" t="s">
        <v>53</v>
      </c>
      <c r="F2217" t="s">
        <v>37</v>
      </c>
      <c r="G2217">
        <v>2010</v>
      </c>
      <c r="H2217">
        <v>1070.5999999999999</v>
      </c>
      <c r="I2217">
        <v>1405.2</v>
      </c>
      <c r="J2217">
        <v>0.76188442926273803</v>
      </c>
    </row>
    <row r="2218" spans="2:10" x14ac:dyDescent="0.2">
      <c r="B2218" t="str">
        <f t="shared" si="34"/>
        <v>apartmentaverage2_bed_rateSurrey</v>
      </c>
      <c r="C2218" t="s">
        <v>65</v>
      </c>
      <c r="D2218" t="s">
        <v>59</v>
      </c>
      <c r="E2218" t="s">
        <v>53</v>
      </c>
      <c r="F2218" t="s">
        <v>38</v>
      </c>
      <c r="G2218">
        <v>2010</v>
      </c>
      <c r="H2218">
        <v>991.2</v>
      </c>
      <c r="I2218">
        <v>1405.2</v>
      </c>
      <c r="J2218">
        <v>0.705380017079419</v>
      </c>
    </row>
    <row r="2219" spans="2:10" x14ac:dyDescent="0.2">
      <c r="B2219" t="str">
        <f t="shared" si="34"/>
        <v>apartmentaverage2_bed_rateWhite Rock</v>
      </c>
      <c r="C2219" t="s">
        <v>65</v>
      </c>
      <c r="D2219" t="s">
        <v>59</v>
      </c>
      <c r="E2219" t="s">
        <v>53</v>
      </c>
      <c r="F2219" t="s">
        <v>39</v>
      </c>
      <c r="G2219">
        <v>2010</v>
      </c>
      <c r="H2219">
        <v>1123.9000000000001</v>
      </c>
      <c r="I2219">
        <v>1405.2</v>
      </c>
      <c r="J2219">
        <v>0.79981497295758597</v>
      </c>
    </row>
    <row r="2220" spans="2:10" x14ac:dyDescent="0.2">
      <c r="B2220" t="str">
        <f t="shared" si="34"/>
        <v>apartmentaverage2_bed_rateLangley City and Langley DM</v>
      </c>
      <c r="C2220" t="s">
        <v>65</v>
      </c>
      <c r="D2220" t="s">
        <v>59</v>
      </c>
      <c r="E2220" t="s">
        <v>53</v>
      </c>
      <c r="F2220" t="s">
        <v>40</v>
      </c>
      <c r="G2220">
        <v>2010</v>
      </c>
      <c r="H2220">
        <v>1106.0999999999999</v>
      </c>
      <c r="I2220">
        <v>1405.2</v>
      </c>
      <c r="J2220">
        <v>0.78714773697694296</v>
      </c>
    </row>
    <row r="2221" spans="2:10" x14ac:dyDescent="0.2">
      <c r="B2221" t="str">
        <f t="shared" si="34"/>
        <v>apartmentaverage2_bed_rateTri-Cities</v>
      </c>
      <c r="C2221" t="s">
        <v>65</v>
      </c>
      <c r="D2221" t="s">
        <v>59</v>
      </c>
      <c r="E2221" t="s">
        <v>53</v>
      </c>
      <c r="F2221" t="s">
        <v>41</v>
      </c>
      <c r="G2221">
        <v>2010</v>
      </c>
      <c r="H2221">
        <v>1122.5999999999999</v>
      </c>
      <c r="I2221">
        <v>1405.2</v>
      </c>
      <c r="J2221">
        <v>0.79888983774551703</v>
      </c>
    </row>
    <row r="2222" spans="2:10" x14ac:dyDescent="0.2">
      <c r="B2222" t="str">
        <f t="shared" si="34"/>
        <v>apartmentaverage2_bed_rateMaple Ridge/Pitt Meadows</v>
      </c>
      <c r="C2222" t="s">
        <v>65</v>
      </c>
      <c r="D2222" t="s">
        <v>59</v>
      </c>
      <c r="E2222" t="s">
        <v>53</v>
      </c>
      <c r="F2222" t="s">
        <v>42</v>
      </c>
      <c r="G2222">
        <v>2010</v>
      </c>
      <c r="H2222">
        <v>973.6</v>
      </c>
      <c r="I2222">
        <v>1405.2</v>
      </c>
      <c r="J2222">
        <v>0.69285510959294005</v>
      </c>
    </row>
    <row r="2223" spans="2:10" x14ac:dyDescent="0.2">
      <c r="B2223" t="str">
        <f t="shared" si="34"/>
        <v>apartmentaverage2_bed_rateVancouver</v>
      </c>
      <c r="C2223" t="s">
        <v>65</v>
      </c>
      <c r="D2223" t="s">
        <v>59</v>
      </c>
      <c r="E2223" t="s">
        <v>53</v>
      </c>
      <c r="F2223" t="s">
        <v>43</v>
      </c>
      <c r="G2223">
        <v>2010</v>
      </c>
      <c r="H2223">
        <v>1405.2</v>
      </c>
      <c r="I2223">
        <v>1405.2</v>
      </c>
      <c r="J2223">
        <v>1</v>
      </c>
    </row>
    <row r="2224" spans="2:10" x14ac:dyDescent="0.2">
      <c r="B2224" t="str">
        <f t="shared" si="34"/>
        <v>apartmentaverage2_bed_rateNorth Vancouver City</v>
      </c>
      <c r="C2224" t="s">
        <v>65</v>
      </c>
      <c r="D2224" t="s">
        <v>59</v>
      </c>
      <c r="E2224" t="s">
        <v>53</v>
      </c>
      <c r="F2224" t="s">
        <v>60</v>
      </c>
      <c r="G2224">
        <v>2010</v>
      </c>
      <c r="H2224">
        <v>1237</v>
      </c>
      <c r="I2224">
        <v>1405.2</v>
      </c>
      <c r="J2224">
        <v>0.88030173640762899</v>
      </c>
    </row>
    <row r="2225" spans="2:10" x14ac:dyDescent="0.2">
      <c r="B2225" t="str">
        <f t="shared" si="34"/>
        <v>apartmentaverage3+_bed_rateWest End/Stanley Park</v>
      </c>
      <c r="C2225" t="s">
        <v>65</v>
      </c>
      <c r="D2225" t="s">
        <v>59</v>
      </c>
      <c r="E2225" t="s">
        <v>55</v>
      </c>
      <c r="F2225" t="s">
        <v>12</v>
      </c>
      <c r="G2225">
        <v>2010</v>
      </c>
      <c r="H2225">
        <v>3070.9</v>
      </c>
      <c r="I2225">
        <v>1643.4</v>
      </c>
      <c r="J2225">
        <v>1.8686260192284301</v>
      </c>
    </row>
    <row r="2226" spans="2:10" x14ac:dyDescent="0.2">
      <c r="B2226" t="str">
        <f t="shared" si="34"/>
        <v>apartmentaverage3+_bed_rateEnglish Bay</v>
      </c>
      <c r="C2226" t="s">
        <v>65</v>
      </c>
      <c r="D2226" t="s">
        <v>59</v>
      </c>
      <c r="E2226" t="s">
        <v>55</v>
      </c>
      <c r="F2226" t="s">
        <v>16</v>
      </c>
      <c r="G2226">
        <v>2010</v>
      </c>
      <c r="H2226">
        <v>2681.25</v>
      </c>
      <c r="I2226">
        <v>1643.4</v>
      </c>
      <c r="J2226">
        <v>1.6315261044176701</v>
      </c>
    </row>
    <row r="2227" spans="2:10" x14ac:dyDescent="0.2">
      <c r="B2227" t="str">
        <f t="shared" si="34"/>
        <v>apartmentaverage3+_bed_rateDowntown</v>
      </c>
      <c r="C2227" t="s">
        <v>65</v>
      </c>
      <c r="D2227" t="s">
        <v>59</v>
      </c>
      <c r="E2227" t="s">
        <v>55</v>
      </c>
      <c r="F2227" t="s">
        <v>17</v>
      </c>
      <c r="G2227">
        <v>2010</v>
      </c>
      <c r="H2227">
        <v>2855.8888888888901</v>
      </c>
      <c r="I2227">
        <v>1643.4</v>
      </c>
      <c r="J2227">
        <v>1.73779292253188</v>
      </c>
    </row>
    <row r="2228" spans="2:10" x14ac:dyDescent="0.2">
      <c r="B2228" t="str">
        <f t="shared" si="34"/>
        <v>apartmentaverage3+_bed_rateSouth Granville/Oak</v>
      </c>
      <c r="C2228" t="s">
        <v>65</v>
      </c>
      <c r="D2228" t="s">
        <v>59</v>
      </c>
      <c r="E2228" t="s">
        <v>55</v>
      </c>
      <c r="F2228" t="s">
        <v>19</v>
      </c>
      <c r="G2228">
        <v>2010</v>
      </c>
      <c r="H2228">
        <v>2128.3000000000002</v>
      </c>
      <c r="I2228">
        <v>1643.4</v>
      </c>
      <c r="J2228">
        <v>1.29505902397469</v>
      </c>
    </row>
    <row r="2229" spans="2:10" x14ac:dyDescent="0.2">
      <c r="B2229" t="str">
        <f t="shared" si="34"/>
        <v>apartmentaverage3+_bed_rateKitsilano/Point Grey</v>
      </c>
      <c r="C2229" t="s">
        <v>65</v>
      </c>
      <c r="D2229" t="s">
        <v>59</v>
      </c>
      <c r="E2229" t="s">
        <v>55</v>
      </c>
      <c r="F2229" t="s">
        <v>20</v>
      </c>
      <c r="G2229">
        <v>2010</v>
      </c>
      <c r="H2229">
        <v>2507.75</v>
      </c>
      <c r="I2229">
        <v>1643.4</v>
      </c>
      <c r="J2229">
        <v>1.52595229402458</v>
      </c>
    </row>
    <row r="2230" spans="2:10" x14ac:dyDescent="0.2">
      <c r="B2230" t="str">
        <f t="shared" si="34"/>
        <v>apartmentaverage3+_bed_rateWestside/Kerrisdale</v>
      </c>
      <c r="C2230" t="s">
        <v>65</v>
      </c>
      <c r="D2230" t="s">
        <v>59</v>
      </c>
      <c r="E2230" t="s">
        <v>55</v>
      </c>
      <c r="F2230" t="s">
        <v>21</v>
      </c>
      <c r="G2230">
        <v>2010</v>
      </c>
      <c r="H2230">
        <v>2631.3</v>
      </c>
      <c r="I2230">
        <v>1643.4</v>
      </c>
      <c r="J2230">
        <v>1.6011317999269801</v>
      </c>
    </row>
    <row r="2231" spans="2:10" x14ac:dyDescent="0.2">
      <c r="B2231" t="str">
        <f t="shared" si="34"/>
        <v>apartmentaverage3+_bed_rateMarpole</v>
      </c>
      <c r="C2231" t="s">
        <v>65</v>
      </c>
      <c r="D2231" t="s">
        <v>59</v>
      </c>
      <c r="E2231" t="s">
        <v>55</v>
      </c>
      <c r="F2231" t="s">
        <v>23</v>
      </c>
      <c r="G2231">
        <v>2010</v>
      </c>
      <c r="H2231">
        <v>1311.2</v>
      </c>
      <c r="I2231">
        <v>1643.4</v>
      </c>
      <c r="J2231">
        <v>0.79785809906291805</v>
      </c>
    </row>
    <row r="2232" spans="2:10" x14ac:dyDescent="0.2">
      <c r="B2232" t="str">
        <f t="shared" si="34"/>
        <v>apartmentaverage3+_bed_rateMount Pleasant/Renfrew Heights</v>
      </c>
      <c r="C2232" t="s">
        <v>65</v>
      </c>
      <c r="D2232" t="s">
        <v>59</v>
      </c>
      <c r="E2232" t="s">
        <v>55</v>
      </c>
      <c r="F2232" t="s">
        <v>24</v>
      </c>
      <c r="G2232">
        <v>2010</v>
      </c>
      <c r="H2232">
        <v>1526.125</v>
      </c>
      <c r="I2232">
        <v>1643.4</v>
      </c>
      <c r="J2232">
        <v>0.92863879761470103</v>
      </c>
    </row>
    <row r="2233" spans="2:10" x14ac:dyDescent="0.2">
      <c r="B2233" t="str">
        <f t="shared" si="34"/>
        <v>apartmentaverage3+_bed_rateEast Hastings</v>
      </c>
      <c r="C2233" t="s">
        <v>65</v>
      </c>
      <c r="D2233" t="s">
        <v>59</v>
      </c>
      <c r="E2233" t="s">
        <v>55</v>
      </c>
      <c r="F2233" t="s">
        <v>25</v>
      </c>
      <c r="G2233">
        <v>2010</v>
      </c>
      <c r="H2233">
        <v>1353.9</v>
      </c>
      <c r="I2233">
        <v>1643.4</v>
      </c>
      <c r="J2233">
        <v>0.82384081781672103</v>
      </c>
    </row>
    <row r="2234" spans="2:10" x14ac:dyDescent="0.2">
      <c r="B2234" t="str">
        <f t="shared" si="34"/>
        <v>apartmentaverage3+_bed_rateSoutheast Vancouver</v>
      </c>
      <c r="C2234" t="s">
        <v>65</v>
      </c>
      <c r="D2234" t="s">
        <v>59</v>
      </c>
      <c r="E2234" t="s">
        <v>55</v>
      </c>
      <c r="F2234" t="s">
        <v>26</v>
      </c>
      <c r="G2234">
        <v>2010</v>
      </c>
      <c r="H2234">
        <v>1320.9</v>
      </c>
      <c r="I2234">
        <v>1643.4</v>
      </c>
      <c r="J2234">
        <v>0.80376049653158099</v>
      </c>
    </row>
    <row r="2235" spans="2:10" x14ac:dyDescent="0.2">
      <c r="B2235" t="str">
        <f t="shared" si="34"/>
        <v>apartmentaverage3+_bed_rateUniversity Endowment Lands</v>
      </c>
      <c r="C2235" t="s">
        <v>65</v>
      </c>
      <c r="D2235" t="s">
        <v>59</v>
      </c>
      <c r="E2235" t="s">
        <v>55</v>
      </c>
      <c r="F2235" t="s">
        <v>27</v>
      </c>
      <c r="G2235">
        <v>2010</v>
      </c>
      <c r="H2235">
        <v>2446.3000000000002</v>
      </c>
      <c r="I2235">
        <v>1643.4</v>
      </c>
      <c r="J2235">
        <v>1.48856030181331</v>
      </c>
    </row>
    <row r="2236" spans="2:10" x14ac:dyDescent="0.2">
      <c r="B2236" t="str">
        <f t="shared" si="34"/>
        <v>apartmentaverage3+_bed_rateCentral Park/Metrotown</v>
      </c>
      <c r="C2236" t="s">
        <v>65</v>
      </c>
      <c r="D2236" t="s">
        <v>59</v>
      </c>
      <c r="E2236" t="s">
        <v>55</v>
      </c>
      <c r="F2236" t="s">
        <v>28</v>
      </c>
      <c r="G2236">
        <v>2010</v>
      </c>
      <c r="H2236">
        <v>1649.3</v>
      </c>
      <c r="I2236">
        <v>1643.4</v>
      </c>
      <c r="J2236">
        <v>1.0035901180479501</v>
      </c>
    </row>
    <row r="2237" spans="2:10" x14ac:dyDescent="0.2">
      <c r="B2237" t="str">
        <f t="shared" si="34"/>
        <v>apartmentaverage3+_bed_rateSoutheast Burnaby</v>
      </c>
      <c r="C2237" t="s">
        <v>65</v>
      </c>
      <c r="D2237" t="s">
        <v>59</v>
      </c>
      <c r="E2237" t="s">
        <v>55</v>
      </c>
      <c r="F2237" t="s">
        <v>29</v>
      </c>
      <c r="G2237">
        <v>2010</v>
      </c>
      <c r="H2237">
        <v>1214.7</v>
      </c>
      <c r="I2237">
        <v>1643.4</v>
      </c>
      <c r="J2237">
        <v>0.73913837166849194</v>
      </c>
    </row>
    <row r="2238" spans="2:10" x14ac:dyDescent="0.2">
      <c r="B2238" t="str">
        <f t="shared" si="34"/>
        <v>apartmentaverage3+_bed_rateNorth Burnaby</v>
      </c>
      <c r="C2238" t="s">
        <v>65</v>
      </c>
      <c r="D2238" t="s">
        <v>59</v>
      </c>
      <c r="E2238" t="s">
        <v>55</v>
      </c>
      <c r="F2238" t="s">
        <v>31</v>
      </c>
      <c r="G2238">
        <v>2010</v>
      </c>
      <c r="H2238">
        <v>1550.1</v>
      </c>
      <c r="I2238">
        <v>1643.4</v>
      </c>
      <c r="J2238">
        <v>0.943227455275648</v>
      </c>
    </row>
    <row r="2239" spans="2:10" x14ac:dyDescent="0.2">
      <c r="B2239" t="str">
        <f t="shared" si="34"/>
        <v>apartmentaverage3+_bed_rateNew Westminster</v>
      </c>
      <c r="C2239" t="s">
        <v>65</v>
      </c>
      <c r="D2239" t="s">
        <v>59</v>
      </c>
      <c r="E2239" t="s">
        <v>55</v>
      </c>
      <c r="F2239" t="s">
        <v>32</v>
      </c>
      <c r="G2239">
        <v>2010</v>
      </c>
      <c r="H2239">
        <v>1507.6</v>
      </c>
      <c r="I2239">
        <v>1643.4</v>
      </c>
      <c r="J2239">
        <v>0.91736643543872498</v>
      </c>
    </row>
    <row r="2240" spans="2:10" x14ac:dyDescent="0.2">
      <c r="B2240" t="str">
        <f t="shared" si="34"/>
        <v>apartmentaverage3+_bed_rateNorth Vancouver CY</v>
      </c>
      <c r="C2240" t="s">
        <v>65</v>
      </c>
      <c r="D2240" t="s">
        <v>59</v>
      </c>
      <c r="E2240" t="s">
        <v>55</v>
      </c>
      <c r="F2240" t="s">
        <v>33</v>
      </c>
      <c r="G2240">
        <v>2010</v>
      </c>
      <c r="H2240">
        <v>2188</v>
      </c>
      <c r="I2240">
        <v>1643.4</v>
      </c>
      <c r="J2240">
        <v>1.33138615066326</v>
      </c>
    </row>
    <row r="2241" spans="2:10" x14ac:dyDescent="0.2">
      <c r="B2241" t="str">
        <f t="shared" si="34"/>
        <v>apartmentaverage3+_bed_rateNorth Vancouver DM</v>
      </c>
      <c r="C2241" t="s">
        <v>65</v>
      </c>
      <c r="D2241" t="s">
        <v>59</v>
      </c>
      <c r="E2241" t="s">
        <v>55</v>
      </c>
      <c r="F2241" t="s">
        <v>34</v>
      </c>
      <c r="G2241">
        <v>2010</v>
      </c>
      <c r="H2241">
        <v>1572.9</v>
      </c>
      <c r="I2241">
        <v>1643.4</v>
      </c>
      <c r="J2241">
        <v>0.95710113179992695</v>
      </c>
    </row>
    <row r="2242" spans="2:10" x14ac:dyDescent="0.2">
      <c r="B2242" t="str">
        <f t="shared" si="34"/>
        <v>apartmentaverage3+_bed_rateWest Vancouver</v>
      </c>
      <c r="C2242" t="s">
        <v>65</v>
      </c>
      <c r="D2242" t="s">
        <v>59</v>
      </c>
      <c r="E2242" t="s">
        <v>55</v>
      </c>
      <c r="F2242" t="s">
        <v>35</v>
      </c>
      <c r="G2242">
        <v>2010</v>
      </c>
      <c r="H2242">
        <v>3290.4</v>
      </c>
      <c r="I2242">
        <v>1643.4</v>
      </c>
      <c r="J2242">
        <v>2.00219058050383</v>
      </c>
    </row>
    <row r="2243" spans="2:10" x14ac:dyDescent="0.2">
      <c r="B2243" t="str">
        <f t="shared" si="34"/>
        <v>apartmentaverage3+_bed_rateRichmond</v>
      </c>
      <c r="C2243" t="s">
        <v>65</v>
      </c>
      <c r="D2243" t="s">
        <v>59</v>
      </c>
      <c r="E2243" t="s">
        <v>55</v>
      </c>
      <c r="F2243" t="s">
        <v>36</v>
      </c>
      <c r="G2243">
        <v>2010</v>
      </c>
      <c r="H2243">
        <v>1517.9</v>
      </c>
      <c r="I2243">
        <v>1643.4</v>
      </c>
      <c r="J2243">
        <v>0.92363392965802604</v>
      </c>
    </row>
    <row r="2244" spans="2:10" x14ac:dyDescent="0.2">
      <c r="B2244" t="str">
        <f t="shared" si="34"/>
        <v>apartmentaverage3+_bed_rateDelta</v>
      </c>
      <c r="C2244" t="s">
        <v>65</v>
      </c>
      <c r="D2244" t="s">
        <v>59</v>
      </c>
      <c r="E2244" t="s">
        <v>55</v>
      </c>
      <c r="F2244" t="s">
        <v>37</v>
      </c>
      <c r="G2244">
        <v>2010</v>
      </c>
      <c r="H2244">
        <v>1121.7142857142901</v>
      </c>
      <c r="I2244">
        <v>1643.4</v>
      </c>
      <c r="J2244">
        <v>0.682557068099237</v>
      </c>
    </row>
    <row r="2245" spans="2:10" x14ac:dyDescent="0.2">
      <c r="B2245" t="str">
        <f t="shared" ref="B2245:B2308" si="35">C2245&amp;D2245&amp;E2245&amp;F2245</f>
        <v>apartmentaverage3+_bed_rateSurrey</v>
      </c>
      <c r="C2245" t="s">
        <v>65</v>
      </c>
      <c r="D2245" t="s">
        <v>59</v>
      </c>
      <c r="E2245" t="s">
        <v>55</v>
      </c>
      <c r="F2245" t="s">
        <v>38</v>
      </c>
      <c r="G2245">
        <v>2010</v>
      </c>
      <c r="H2245">
        <v>1129.9000000000001</v>
      </c>
      <c r="I2245">
        <v>1643.4</v>
      </c>
      <c r="J2245">
        <v>0.68753803091152499</v>
      </c>
    </row>
    <row r="2246" spans="2:10" x14ac:dyDescent="0.2">
      <c r="B2246" t="str">
        <f t="shared" si="35"/>
        <v>apartmentaverage3+_bed_rateWhite Rock</v>
      </c>
      <c r="C2246" t="s">
        <v>65</v>
      </c>
      <c r="D2246" t="s">
        <v>59</v>
      </c>
      <c r="E2246" t="s">
        <v>55</v>
      </c>
      <c r="F2246" t="s">
        <v>39</v>
      </c>
      <c r="G2246">
        <v>2010</v>
      </c>
      <c r="H2246">
        <v>1438.4</v>
      </c>
      <c r="I2246">
        <v>1643.4</v>
      </c>
      <c r="J2246">
        <v>0.87525861019836904</v>
      </c>
    </row>
    <row r="2247" spans="2:10" x14ac:dyDescent="0.2">
      <c r="B2247" t="str">
        <f t="shared" si="35"/>
        <v>apartmentaverage3+_bed_rateLangley City and Langley DM</v>
      </c>
      <c r="C2247" t="s">
        <v>65</v>
      </c>
      <c r="D2247" t="s">
        <v>59</v>
      </c>
      <c r="E2247" t="s">
        <v>55</v>
      </c>
      <c r="F2247" t="s">
        <v>40</v>
      </c>
      <c r="G2247">
        <v>2010</v>
      </c>
      <c r="H2247">
        <v>1324.9</v>
      </c>
      <c r="I2247">
        <v>1643.4</v>
      </c>
      <c r="J2247">
        <v>0.80619447486917395</v>
      </c>
    </row>
    <row r="2248" spans="2:10" x14ac:dyDescent="0.2">
      <c r="B2248" t="str">
        <f t="shared" si="35"/>
        <v>apartmentaverage3+_bed_rateTri-Cities</v>
      </c>
      <c r="C2248" t="s">
        <v>65</v>
      </c>
      <c r="D2248" t="s">
        <v>59</v>
      </c>
      <c r="E2248" t="s">
        <v>55</v>
      </c>
      <c r="F2248" t="s">
        <v>41</v>
      </c>
      <c r="G2248">
        <v>2010</v>
      </c>
      <c r="H2248">
        <v>1247.5</v>
      </c>
      <c r="I2248">
        <v>1643.4</v>
      </c>
      <c r="J2248">
        <v>0.75909699403675301</v>
      </c>
    </row>
    <row r="2249" spans="2:10" x14ac:dyDescent="0.2">
      <c r="B2249" t="str">
        <f t="shared" si="35"/>
        <v>apartmentaverage3+_bed_rateMaple Ridge/Pitt Meadows</v>
      </c>
      <c r="C2249" t="s">
        <v>65</v>
      </c>
      <c r="D2249" t="s">
        <v>59</v>
      </c>
      <c r="E2249" t="s">
        <v>55</v>
      </c>
      <c r="F2249" t="s">
        <v>42</v>
      </c>
      <c r="G2249">
        <v>2010</v>
      </c>
      <c r="H2249">
        <v>1189.7</v>
      </c>
      <c r="I2249">
        <v>1643.4</v>
      </c>
      <c r="J2249">
        <v>0.72392600705853705</v>
      </c>
    </row>
    <row r="2250" spans="2:10" x14ac:dyDescent="0.2">
      <c r="B2250" t="str">
        <f t="shared" si="35"/>
        <v>apartmentaverage3+_bed_rateVancouver</v>
      </c>
      <c r="C2250" t="s">
        <v>65</v>
      </c>
      <c r="D2250" t="s">
        <v>59</v>
      </c>
      <c r="E2250" t="s">
        <v>55</v>
      </c>
      <c r="F2250" t="s">
        <v>43</v>
      </c>
      <c r="G2250">
        <v>2010</v>
      </c>
      <c r="H2250">
        <v>1643.4</v>
      </c>
      <c r="I2250">
        <v>1643.4</v>
      </c>
      <c r="J2250">
        <v>1</v>
      </c>
    </row>
    <row r="2251" spans="2:10" x14ac:dyDescent="0.2">
      <c r="B2251" t="str">
        <f t="shared" si="35"/>
        <v>apartmentaverage3+_bed_rateNorth Vancouver City</v>
      </c>
      <c r="C2251" t="s">
        <v>65</v>
      </c>
      <c r="D2251" t="s">
        <v>59</v>
      </c>
      <c r="E2251" t="s">
        <v>55</v>
      </c>
      <c r="F2251" t="s">
        <v>60</v>
      </c>
      <c r="G2251">
        <v>2010</v>
      </c>
      <c r="H2251">
        <v>1489</v>
      </c>
      <c r="I2251">
        <v>1643.4</v>
      </c>
      <c r="J2251">
        <v>0.90604843616891795</v>
      </c>
    </row>
    <row r="2252" spans="2:10" x14ac:dyDescent="0.2">
      <c r="B2252" t="str">
        <f t="shared" si="35"/>
        <v>apartmentmedianbachelor_rateWest End/Stanley Park</v>
      </c>
      <c r="C2252" t="s">
        <v>65</v>
      </c>
      <c r="D2252" t="s">
        <v>61</v>
      </c>
      <c r="E2252" t="s">
        <v>49</v>
      </c>
      <c r="F2252" t="s">
        <v>12</v>
      </c>
      <c r="G2252">
        <v>2010</v>
      </c>
      <c r="H2252">
        <v>1003.5</v>
      </c>
      <c r="I2252">
        <v>944</v>
      </c>
      <c r="J2252">
        <v>1.0630296610169501</v>
      </c>
    </row>
    <row r="2253" spans="2:10" x14ac:dyDescent="0.2">
      <c r="B2253" t="str">
        <f t="shared" si="35"/>
        <v>apartmentmedianbachelor_rateEnglish Bay</v>
      </c>
      <c r="C2253" t="s">
        <v>65</v>
      </c>
      <c r="D2253" t="s">
        <v>61</v>
      </c>
      <c r="E2253" t="s">
        <v>49</v>
      </c>
      <c r="F2253" t="s">
        <v>16</v>
      </c>
      <c r="G2253">
        <v>2010</v>
      </c>
      <c r="H2253">
        <v>1027.9000000000001</v>
      </c>
      <c r="I2253">
        <v>944</v>
      </c>
      <c r="J2253">
        <v>1.08887711864407</v>
      </c>
    </row>
    <row r="2254" spans="2:10" x14ac:dyDescent="0.2">
      <c r="B2254" t="str">
        <f t="shared" si="35"/>
        <v>apartmentmedianbachelor_rateDowntown</v>
      </c>
      <c r="C2254" t="s">
        <v>65</v>
      </c>
      <c r="D2254" t="s">
        <v>61</v>
      </c>
      <c r="E2254" t="s">
        <v>49</v>
      </c>
      <c r="F2254" t="s">
        <v>17</v>
      </c>
      <c r="G2254">
        <v>2010</v>
      </c>
      <c r="H2254">
        <v>1061.9000000000001</v>
      </c>
      <c r="I2254">
        <v>944</v>
      </c>
      <c r="J2254">
        <v>1.1248940677966099</v>
      </c>
    </row>
    <row r="2255" spans="2:10" x14ac:dyDescent="0.2">
      <c r="B2255" t="str">
        <f t="shared" si="35"/>
        <v>apartmentmedianbachelor_rateSouth Granville/Oak</v>
      </c>
      <c r="C2255" t="s">
        <v>65</v>
      </c>
      <c r="D2255" t="s">
        <v>61</v>
      </c>
      <c r="E2255" t="s">
        <v>49</v>
      </c>
      <c r="F2255" t="s">
        <v>19</v>
      </c>
      <c r="G2255">
        <v>2010</v>
      </c>
      <c r="H2255">
        <v>962.6</v>
      </c>
      <c r="I2255">
        <v>944</v>
      </c>
      <c r="J2255">
        <v>1.0197033898305099</v>
      </c>
    </row>
    <row r="2256" spans="2:10" x14ac:dyDescent="0.2">
      <c r="B2256" t="str">
        <f t="shared" si="35"/>
        <v>apartmentmedianbachelor_rateKitsilano/Point Grey</v>
      </c>
      <c r="C2256" t="s">
        <v>65</v>
      </c>
      <c r="D2256" t="s">
        <v>61</v>
      </c>
      <c r="E2256" t="s">
        <v>49</v>
      </c>
      <c r="F2256" t="s">
        <v>20</v>
      </c>
      <c r="G2256">
        <v>2010</v>
      </c>
      <c r="H2256">
        <v>983.3</v>
      </c>
      <c r="I2256">
        <v>944</v>
      </c>
      <c r="J2256">
        <v>1.0416313559321999</v>
      </c>
    </row>
    <row r="2257" spans="2:10" x14ac:dyDescent="0.2">
      <c r="B2257" t="str">
        <f t="shared" si="35"/>
        <v>apartmentmedianbachelor_rateWestside/Kerrisdale</v>
      </c>
      <c r="C2257" t="s">
        <v>65</v>
      </c>
      <c r="D2257" t="s">
        <v>61</v>
      </c>
      <c r="E2257" t="s">
        <v>49</v>
      </c>
      <c r="F2257" t="s">
        <v>21</v>
      </c>
      <c r="G2257">
        <v>2010</v>
      </c>
      <c r="H2257">
        <v>921.8</v>
      </c>
      <c r="I2257">
        <v>944</v>
      </c>
      <c r="J2257">
        <v>0.97648305084745701</v>
      </c>
    </row>
    <row r="2258" spans="2:10" x14ac:dyDescent="0.2">
      <c r="B2258" t="str">
        <f t="shared" si="35"/>
        <v>apartmentmedianbachelor_rateMarpole</v>
      </c>
      <c r="C2258" t="s">
        <v>65</v>
      </c>
      <c r="D2258" t="s">
        <v>61</v>
      </c>
      <c r="E2258" t="s">
        <v>49</v>
      </c>
      <c r="F2258" t="s">
        <v>23</v>
      </c>
      <c r="G2258">
        <v>2010</v>
      </c>
      <c r="H2258">
        <v>779.8</v>
      </c>
      <c r="I2258">
        <v>944</v>
      </c>
      <c r="J2258">
        <v>0.82605932203389798</v>
      </c>
    </row>
    <row r="2259" spans="2:10" x14ac:dyDescent="0.2">
      <c r="B2259" t="str">
        <f t="shared" si="35"/>
        <v>apartmentmedianbachelor_rateMount Pleasant/Renfrew Heights</v>
      </c>
      <c r="C2259" t="s">
        <v>65</v>
      </c>
      <c r="D2259" t="s">
        <v>61</v>
      </c>
      <c r="E2259" t="s">
        <v>49</v>
      </c>
      <c r="F2259" t="s">
        <v>24</v>
      </c>
      <c r="G2259">
        <v>2010</v>
      </c>
      <c r="H2259">
        <v>916.5</v>
      </c>
      <c r="I2259">
        <v>944</v>
      </c>
      <c r="J2259">
        <v>0.97086864406779705</v>
      </c>
    </row>
    <row r="2260" spans="2:10" x14ac:dyDescent="0.2">
      <c r="B2260" t="str">
        <f t="shared" si="35"/>
        <v>apartmentmedianbachelor_rateEast Hastings</v>
      </c>
      <c r="C2260" t="s">
        <v>65</v>
      </c>
      <c r="D2260" t="s">
        <v>61</v>
      </c>
      <c r="E2260" t="s">
        <v>49</v>
      </c>
      <c r="F2260" t="s">
        <v>25</v>
      </c>
      <c r="G2260">
        <v>2010</v>
      </c>
      <c r="H2260">
        <v>885.1</v>
      </c>
      <c r="I2260">
        <v>944</v>
      </c>
      <c r="J2260">
        <v>0.93760593220338995</v>
      </c>
    </row>
    <row r="2261" spans="2:10" x14ac:dyDescent="0.2">
      <c r="B2261" t="str">
        <f t="shared" si="35"/>
        <v>apartmentmedianbachelor_rateSoutheast Vancouver</v>
      </c>
      <c r="C2261" t="s">
        <v>65</v>
      </c>
      <c r="D2261" t="s">
        <v>61</v>
      </c>
      <c r="E2261" t="s">
        <v>49</v>
      </c>
      <c r="F2261" t="s">
        <v>26</v>
      </c>
      <c r="G2261">
        <v>2010</v>
      </c>
      <c r="H2261">
        <v>913</v>
      </c>
      <c r="I2261">
        <v>944</v>
      </c>
      <c r="J2261">
        <v>0.96716101694915302</v>
      </c>
    </row>
    <row r="2262" spans="2:10" x14ac:dyDescent="0.2">
      <c r="B2262" t="str">
        <f t="shared" si="35"/>
        <v>apartmentmedianbachelor_rateUniversity Endowment Lands</v>
      </c>
      <c r="C2262" t="s">
        <v>65</v>
      </c>
      <c r="D2262" t="s">
        <v>61</v>
      </c>
      <c r="E2262" t="s">
        <v>49</v>
      </c>
      <c r="F2262" t="s">
        <v>27</v>
      </c>
      <c r="G2262">
        <v>2010</v>
      </c>
      <c r="H2262">
        <v>1232.5</v>
      </c>
      <c r="I2262">
        <v>944</v>
      </c>
      <c r="J2262">
        <v>1.30561440677966</v>
      </c>
    </row>
    <row r="2263" spans="2:10" x14ac:dyDescent="0.2">
      <c r="B2263" t="str">
        <f t="shared" si="35"/>
        <v>apartmentmedianbachelor_rateCentral Park/Metrotown</v>
      </c>
      <c r="C2263" t="s">
        <v>65</v>
      </c>
      <c r="D2263" t="s">
        <v>61</v>
      </c>
      <c r="E2263" t="s">
        <v>49</v>
      </c>
      <c r="F2263" t="s">
        <v>28</v>
      </c>
      <c r="G2263">
        <v>2010</v>
      </c>
      <c r="H2263">
        <v>833.5</v>
      </c>
      <c r="I2263">
        <v>944</v>
      </c>
      <c r="J2263">
        <v>0.88294491525423702</v>
      </c>
    </row>
    <row r="2264" spans="2:10" x14ac:dyDescent="0.2">
      <c r="B2264" t="str">
        <f t="shared" si="35"/>
        <v>apartmentmedianbachelor_rateSoutheast Burnaby</v>
      </c>
      <c r="C2264" t="s">
        <v>65</v>
      </c>
      <c r="D2264" t="s">
        <v>61</v>
      </c>
      <c r="E2264" t="s">
        <v>49</v>
      </c>
      <c r="F2264" t="s">
        <v>29</v>
      </c>
      <c r="G2264">
        <v>2010</v>
      </c>
      <c r="H2264">
        <v>736.8</v>
      </c>
      <c r="I2264">
        <v>944</v>
      </c>
      <c r="J2264">
        <v>0.78050847457627104</v>
      </c>
    </row>
    <row r="2265" spans="2:10" x14ac:dyDescent="0.2">
      <c r="B2265" t="str">
        <f t="shared" si="35"/>
        <v>apartmentmedianbachelor_rateNorth Burnaby</v>
      </c>
      <c r="C2265" t="s">
        <v>65</v>
      </c>
      <c r="D2265" t="s">
        <v>61</v>
      </c>
      <c r="E2265" t="s">
        <v>49</v>
      </c>
      <c r="F2265" t="s">
        <v>31</v>
      </c>
      <c r="G2265">
        <v>2010</v>
      </c>
      <c r="H2265">
        <v>752.5</v>
      </c>
      <c r="I2265">
        <v>944</v>
      </c>
      <c r="J2265">
        <v>0.79713983050847503</v>
      </c>
    </row>
    <row r="2266" spans="2:10" x14ac:dyDescent="0.2">
      <c r="B2266" t="str">
        <f t="shared" si="35"/>
        <v>apartmentmedianbachelor_rateNew Westminster</v>
      </c>
      <c r="C2266" t="s">
        <v>65</v>
      </c>
      <c r="D2266" t="s">
        <v>61</v>
      </c>
      <c r="E2266" t="s">
        <v>49</v>
      </c>
      <c r="F2266" t="s">
        <v>32</v>
      </c>
      <c r="G2266">
        <v>2010</v>
      </c>
      <c r="H2266">
        <v>749.9</v>
      </c>
      <c r="I2266">
        <v>944</v>
      </c>
      <c r="J2266">
        <v>0.79438559322033897</v>
      </c>
    </row>
    <row r="2267" spans="2:10" x14ac:dyDescent="0.2">
      <c r="B2267" t="str">
        <f t="shared" si="35"/>
        <v>apartmentmedianbachelor_rateNorth Vancouver CY</v>
      </c>
      <c r="C2267" t="s">
        <v>65</v>
      </c>
      <c r="D2267" t="s">
        <v>61</v>
      </c>
      <c r="E2267" t="s">
        <v>49</v>
      </c>
      <c r="F2267" t="s">
        <v>33</v>
      </c>
      <c r="G2267">
        <v>2010</v>
      </c>
      <c r="H2267">
        <v>1036.5</v>
      </c>
      <c r="I2267">
        <v>944</v>
      </c>
      <c r="J2267">
        <v>1.0979872881355901</v>
      </c>
    </row>
    <row r="2268" spans="2:10" x14ac:dyDescent="0.2">
      <c r="B2268" t="str">
        <f t="shared" si="35"/>
        <v>apartmentmedianbachelor_rateNorth Vancouver DM</v>
      </c>
      <c r="C2268" t="s">
        <v>65</v>
      </c>
      <c r="D2268" t="s">
        <v>61</v>
      </c>
      <c r="E2268" t="s">
        <v>49</v>
      </c>
      <c r="F2268" t="s">
        <v>34</v>
      </c>
      <c r="G2268">
        <v>2010</v>
      </c>
      <c r="H2268">
        <v>981.1</v>
      </c>
      <c r="I2268">
        <v>944</v>
      </c>
      <c r="J2268">
        <v>1.03930084745763</v>
      </c>
    </row>
    <row r="2269" spans="2:10" x14ac:dyDescent="0.2">
      <c r="B2269" t="str">
        <f t="shared" si="35"/>
        <v>apartmentmedianbachelor_rateWest Vancouver</v>
      </c>
      <c r="C2269" t="s">
        <v>65</v>
      </c>
      <c r="D2269" t="s">
        <v>61</v>
      </c>
      <c r="E2269" t="s">
        <v>49</v>
      </c>
      <c r="F2269" t="s">
        <v>35</v>
      </c>
      <c r="G2269">
        <v>2010</v>
      </c>
      <c r="H2269">
        <v>1093.8</v>
      </c>
      <c r="I2269">
        <v>944</v>
      </c>
      <c r="J2269">
        <v>1.15868644067797</v>
      </c>
    </row>
    <row r="2270" spans="2:10" x14ac:dyDescent="0.2">
      <c r="B2270" t="str">
        <f t="shared" si="35"/>
        <v>apartmentmedianbachelor_rateRichmond</v>
      </c>
      <c r="C2270" t="s">
        <v>65</v>
      </c>
      <c r="D2270" t="s">
        <v>61</v>
      </c>
      <c r="E2270" t="s">
        <v>49</v>
      </c>
      <c r="F2270" t="s">
        <v>36</v>
      </c>
      <c r="G2270">
        <v>2010</v>
      </c>
      <c r="H2270">
        <v>877.2</v>
      </c>
      <c r="I2270">
        <v>944</v>
      </c>
      <c r="J2270">
        <v>0.92923728813559303</v>
      </c>
    </row>
    <row r="2271" spans="2:10" x14ac:dyDescent="0.2">
      <c r="B2271" t="str">
        <f t="shared" si="35"/>
        <v>apartmentmedianbachelor_rateDelta</v>
      </c>
      <c r="C2271" t="s">
        <v>65</v>
      </c>
      <c r="D2271" t="s">
        <v>61</v>
      </c>
      <c r="E2271" t="s">
        <v>49</v>
      </c>
      <c r="F2271" t="s">
        <v>37</v>
      </c>
      <c r="G2271">
        <v>2010</v>
      </c>
      <c r="H2271">
        <v>675</v>
      </c>
      <c r="I2271">
        <v>944</v>
      </c>
      <c r="J2271">
        <v>0.71504237288135597</v>
      </c>
    </row>
    <row r="2272" spans="2:10" x14ac:dyDescent="0.2">
      <c r="B2272" t="str">
        <f t="shared" si="35"/>
        <v>apartmentmedianbachelor_rateSurrey</v>
      </c>
      <c r="C2272" t="s">
        <v>65</v>
      </c>
      <c r="D2272" t="s">
        <v>61</v>
      </c>
      <c r="E2272" t="s">
        <v>49</v>
      </c>
      <c r="F2272" t="s">
        <v>38</v>
      </c>
      <c r="G2272">
        <v>2010</v>
      </c>
      <c r="H2272">
        <v>728.3</v>
      </c>
      <c r="I2272">
        <v>944</v>
      </c>
      <c r="J2272">
        <v>0.771504237288136</v>
      </c>
    </row>
    <row r="2273" spans="2:10" x14ac:dyDescent="0.2">
      <c r="B2273" t="str">
        <f t="shared" si="35"/>
        <v>apartmentmedianbachelor_rateWhite Rock</v>
      </c>
      <c r="C2273" t="s">
        <v>65</v>
      </c>
      <c r="D2273" t="s">
        <v>61</v>
      </c>
      <c r="E2273" t="s">
        <v>49</v>
      </c>
      <c r="F2273" t="s">
        <v>39</v>
      </c>
      <c r="G2273">
        <v>2010</v>
      </c>
      <c r="H2273">
        <v>767.9</v>
      </c>
      <c r="I2273">
        <v>944</v>
      </c>
      <c r="J2273">
        <v>0.81345338983050797</v>
      </c>
    </row>
    <row r="2274" spans="2:10" x14ac:dyDescent="0.2">
      <c r="B2274" t="str">
        <f t="shared" si="35"/>
        <v>apartmentmedianbachelor_rateLangley City and Langley DM</v>
      </c>
      <c r="C2274" t="s">
        <v>65</v>
      </c>
      <c r="D2274" t="s">
        <v>61</v>
      </c>
      <c r="E2274" t="s">
        <v>49</v>
      </c>
      <c r="F2274" t="s">
        <v>40</v>
      </c>
      <c r="G2274">
        <v>2010</v>
      </c>
      <c r="H2274">
        <v>699</v>
      </c>
      <c r="I2274">
        <v>944</v>
      </c>
      <c r="J2274">
        <v>0.740466101694915</v>
      </c>
    </row>
    <row r="2275" spans="2:10" x14ac:dyDescent="0.2">
      <c r="B2275" t="str">
        <f t="shared" si="35"/>
        <v>apartmentmedianbachelor_rateTri-Cities</v>
      </c>
      <c r="C2275" t="s">
        <v>65</v>
      </c>
      <c r="D2275" t="s">
        <v>61</v>
      </c>
      <c r="E2275" t="s">
        <v>49</v>
      </c>
      <c r="F2275" t="s">
        <v>41</v>
      </c>
      <c r="G2275">
        <v>2010</v>
      </c>
      <c r="H2275">
        <v>738</v>
      </c>
      <c r="I2275">
        <v>944</v>
      </c>
      <c r="J2275">
        <v>0.78177966101694896</v>
      </c>
    </row>
    <row r="2276" spans="2:10" x14ac:dyDescent="0.2">
      <c r="B2276" t="str">
        <f t="shared" si="35"/>
        <v>apartmentmedianbachelor_rateMaple Ridge/Pitt Meadows</v>
      </c>
      <c r="C2276" t="s">
        <v>65</v>
      </c>
      <c r="D2276" t="s">
        <v>61</v>
      </c>
      <c r="E2276" t="s">
        <v>49</v>
      </c>
      <c r="F2276" t="s">
        <v>42</v>
      </c>
      <c r="G2276">
        <v>2010</v>
      </c>
      <c r="H2276">
        <v>632.66666666666697</v>
      </c>
      <c r="I2276">
        <v>944</v>
      </c>
      <c r="J2276">
        <v>0.67019774011299404</v>
      </c>
    </row>
    <row r="2277" spans="2:10" x14ac:dyDescent="0.2">
      <c r="B2277" t="str">
        <f t="shared" si="35"/>
        <v>apartmentmedianbachelor_rateVancouver</v>
      </c>
      <c r="C2277" t="s">
        <v>65</v>
      </c>
      <c r="D2277" t="s">
        <v>61</v>
      </c>
      <c r="E2277" t="s">
        <v>49</v>
      </c>
      <c r="F2277" t="s">
        <v>43</v>
      </c>
      <c r="G2277">
        <v>2010</v>
      </c>
      <c r="H2277">
        <v>944</v>
      </c>
      <c r="I2277">
        <v>944</v>
      </c>
      <c r="J2277">
        <v>1</v>
      </c>
    </row>
    <row r="2278" spans="2:10" x14ac:dyDescent="0.2">
      <c r="B2278" t="str">
        <f t="shared" si="35"/>
        <v>apartmentmedianbachelor_rateNorth Vancouver City</v>
      </c>
      <c r="C2278" t="s">
        <v>65</v>
      </c>
      <c r="D2278" t="s">
        <v>61</v>
      </c>
      <c r="E2278" t="s">
        <v>49</v>
      </c>
      <c r="F2278" t="s">
        <v>60</v>
      </c>
      <c r="G2278">
        <v>2010</v>
      </c>
      <c r="H2278">
        <v>849.66666666666697</v>
      </c>
      <c r="I2278">
        <v>944</v>
      </c>
      <c r="J2278">
        <v>0.90007062146892702</v>
      </c>
    </row>
    <row r="2279" spans="2:10" x14ac:dyDescent="0.2">
      <c r="B2279" t="str">
        <f t="shared" si="35"/>
        <v>apartmentmedian1_bed_rateEnglish Bay</v>
      </c>
      <c r="C2279" t="s">
        <v>65</v>
      </c>
      <c r="D2279" t="s">
        <v>61</v>
      </c>
      <c r="E2279" t="s">
        <v>51</v>
      </c>
      <c r="F2279" t="s">
        <v>16</v>
      </c>
      <c r="G2279">
        <v>2010</v>
      </c>
      <c r="H2279">
        <v>1314.6</v>
      </c>
      <c r="I2279">
        <v>1054.5999999999999</v>
      </c>
      <c r="J2279">
        <v>1.2465389721221301</v>
      </c>
    </row>
    <row r="2280" spans="2:10" x14ac:dyDescent="0.2">
      <c r="B2280" t="str">
        <f t="shared" si="35"/>
        <v>apartmentmedian1_bed_rateDowntown</v>
      </c>
      <c r="C2280" t="s">
        <v>65</v>
      </c>
      <c r="D2280" t="s">
        <v>61</v>
      </c>
      <c r="E2280" t="s">
        <v>51</v>
      </c>
      <c r="F2280" t="s">
        <v>17</v>
      </c>
      <c r="G2280">
        <v>2010</v>
      </c>
      <c r="H2280">
        <v>1338.9</v>
      </c>
      <c r="I2280">
        <v>1054.5999999999999</v>
      </c>
      <c r="J2280">
        <v>1.2695808837473901</v>
      </c>
    </row>
    <row r="2281" spans="2:10" x14ac:dyDescent="0.2">
      <c r="B2281" t="str">
        <f t="shared" si="35"/>
        <v>apartmentmedian1_bed_rateSouth Granville/Oak</v>
      </c>
      <c r="C2281" t="s">
        <v>65</v>
      </c>
      <c r="D2281" t="s">
        <v>61</v>
      </c>
      <c r="E2281" t="s">
        <v>51</v>
      </c>
      <c r="F2281" t="s">
        <v>19</v>
      </c>
      <c r="G2281">
        <v>2010</v>
      </c>
      <c r="H2281">
        <v>1187.8</v>
      </c>
      <c r="I2281">
        <v>1054.5999999999999</v>
      </c>
      <c r="J2281">
        <v>1.1263038118718001</v>
      </c>
    </row>
    <row r="2282" spans="2:10" x14ac:dyDescent="0.2">
      <c r="B2282" t="str">
        <f t="shared" si="35"/>
        <v>apartmentmedian1_bed_rateKitsilano/Point Grey</v>
      </c>
      <c r="C2282" t="s">
        <v>65</v>
      </c>
      <c r="D2282" t="s">
        <v>61</v>
      </c>
      <c r="E2282" t="s">
        <v>51</v>
      </c>
      <c r="F2282" t="s">
        <v>20</v>
      </c>
      <c r="G2282">
        <v>2010</v>
      </c>
      <c r="H2282">
        <v>1234.8</v>
      </c>
      <c r="I2282">
        <v>1054.5999999999999</v>
      </c>
      <c r="J2282">
        <v>1.1708704722169501</v>
      </c>
    </row>
    <row r="2283" spans="2:10" x14ac:dyDescent="0.2">
      <c r="B2283" t="str">
        <f t="shared" si="35"/>
        <v>apartmentmedian1_bed_rateWestside/Kerrisdale</v>
      </c>
      <c r="C2283" t="s">
        <v>65</v>
      </c>
      <c r="D2283" t="s">
        <v>61</v>
      </c>
      <c r="E2283" t="s">
        <v>51</v>
      </c>
      <c r="F2283" t="s">
        <v>21</v>
      </c>
      <c r="G2283">
        <v>2010</v>
      </c>
      <c r="H2283">
        <v>1185.5</v>
      </c>
      <c r="I2283">
        <v>1054.5999999999999</v>
      </c>
      <c r="J2283">
        <v>1.12412289019533</v>
      </c>
    </row>
    <row r="2284" spans="2:10" x14ac:dyDescent="0.2">
      <c r="B2284" t="str">
        <f t="shared" si="35"/>
        <v>apartmentmedian1_bed_rateMarpole</v>
      </c>
      <c r="C2284" t="s">
        <v>65</v>
      </c>
      <c r="D2284" t="s">
        <v>61</v>
      </c>
      <c r="E2284" t="s">
        <v>51</v>
      </c>
      <c r="F2284" t="s">
        <v>23</v>
      </c>
      <c r="G2284">
        <v>2010</v>
      </c>
      <c r="H2284">
        <v>904.8</v>
      </c>
      <c r="I2284">
        <v>1054.5999999999999</v>
      </c>
      <c r="J2284">
        <v>0.85795562298501804</v>
      </c>
    </row>
    <row r="2285" spans="2:10" x14ac:dyDescent="0.2">
      <c r="B2285" t="str">
        <f t="shared" si="35"/>
        <v>apartmentmedian1_bed_rateMount Pleasant/Renfrew Heights</v>
      </c>
      <c r="C2285" t="s">
        <v>65</v>
      </c>
      <c r="D2285" t="s">
        <v>61</v>
      </c>
      <c r="E2285" t="s">
        <v>51</v>
      </c>
      <c r="F2285" t="s">
        <v>24</v>
      </c>
      <c r="G2285">
        <v>2010</v>
      </c>
      <c r="H2285">
        <v>1010.1</v>
      </c>
      <c r="I2285">
        <v>1054.5999999999999</v>
      </c>
      <c r="J2285">
        <v>0.95780390669448101</v>
      </c>
    </row>
    <row r="2286" spans="2:10" x14ac:dyDescent="0.2">
      <c r="B2286" t="str">
        <f t="shared" si="35"/>
        <v>apartmentmedian1_bed_rateEast Hastings</v>
      </c>
      <c r="C2286" t="s">
        <v>65</v>
      </c>
      <c r="D2286" t="s">
        <v>61</v>
      </c>
      <c r="E2286" t="s">
        <v>51</v>
      </c>
      <c r="F2286" t="s">
        <v>25</v>
      </c>
      <c r="G2286">
        <v>2010</v>
      </c>
      <c r="H2286">
        <v>955.2</v>
      </c>
      <c r="I2286">
        <v>1054.5999999999999</v>
      </c>
      <c r="J2286">
        <v>0.90574625450407698</v>
      </c>
    </row>
    <row r="2287" spans="2:10" x14ac:dyDescent="0.2">
      <c r="B2287" t="str">
        <f t="shared" si="35"/>
        <v>apartmentmedian1_bed_rateSoutheast Vancouver</v>
      </c>
      <c r="C2287" t="s">
        <v>65</v>
      </c>
      <c r="D2287" t="s">
        <v>61</v>
      </c>
      <c r="E2287" t="s">
        <v>51</v>
      </c>
      <c r="F2287" t="s">
        <v>26</v>
      </c>
      <c r="G2287">
        <v>2010</v>
      </c>
      <c r="H2287">
        <v>1039.3</v>
      </c>
      <c r="I2287">
        <v>1054.5999999999999</v>
      </c>
      <c r="J2287">
        <v>0.98549212971742794</v>
      </c>
    </row>
    <row r="2288" spans="2:10" x14ac:dyDescent="0.2">
      <c r="B2288" t="str">
        <f t="shared" si="35"/>
        <v>apartmentmedian1_bed_rateUniversity Endowment Lands</v>
      </c>
      <c r="C2288" t="s">
        <v>65</v>
      </c>
      <c r="D2288" t="s">
        <v>61</v>
      </c>
      <c r="E2288" t="s">
        <v>51</v>
      </c>
      <c r="F2288" t="s">
        <v>27</v>
      </c>
      <c r="G2288">
        <v>2010</v>
      </c>
      <c r="H2288">
        <v>1491.2</v>
      </c>
      <c r="I2288">
        <v>1054.5999999999999</v>
      </c>
      <c r="J2288">
        <v>1.4139958278020099</v>
      </c>
    </row>
    <row r="2289" spans="2:10" x14ac:dyDescent="0.2">
      <c r="B2289" t="str">
        <f t="shared" si="35"/>
        <v>apartmentmedian1_bed_rateCentral Park/Metrotown</v>
      </c>
      <c r="C2289" t="s">
        <v>65</v>
      </c>
      <c r="D2289" t="s">
        <v>61</v>
      </c>
      <c r="E2289" t="s">
        <v>51</v>
      </c>
      <c r="F2289" t="s">
        <v>28</v>
      </c>
      <c r="G2289">
        <v>2010</v>
      </c>
      <c r="H2289">
        <v>947.9</v>
      </c>
      <c r="I2289">
        <v>1054.5999999999999</v>
      </c>
      <c r="J2289">
        <v>0.89882419874834096</v>
      </c>
    </row>
    <row r="2290" spans="2:10" x14ac:dyDescent="0.2">
      <c r="B2290" t="str">
        <f t="shared" si="35"/>
        <v>apartmentmedian1_bed_rateSoutheast Burnaby</v>
      </c>
      <c r="C2290" t="s">
        <v>65</v>
      </c>
      <c r="D2290" t="s">
        <v>61</v>
      </c>
      <c r="E2290" t="s">
        <v>51</v>
      </c>
      <c r="F2290" t="s">
        <v>29</v>
      </c>
      <c r="G2290">
        <v>2010</v>
      </c>
      <c r="H2290">
        <v>865.6</v>
      </c>
      <c r="I2290">
        <v>1054.5999999999999</v>
      </c>
      <c r="J2290">
        <v>0.82078513180352697</v>
      </c>
    </row>
    <row r="2291" spans="2:10" x14ac:dyDescent="0.2">
      <c r="B2291" t="str">
        <f t="shared" si="35"/>
        <v>apartmentmedian1_bed_rateNorth Burnaby</v>
      </c>
      <c r="C2291" t="s">
        <v>65</v>
      </c>
      <c r="D2291" t="s">
        <v>61</v>
      </c>
      <c r="E2291" t="s">
        <v>51</v>
      </c>
      <c r="F2291" t="s">
        <v>31</v>
      </c>
      <c r="G2291">
        <v>2010</v>
      </c>
      <c r="H2291">
        <v>990</v>
      </c>
      <c r="I2291">
        <v>1054.5999999999999</v>
      </c>
      <c r="J2291">
        <v>0.93874454769580895</v>
      </c>
    </row>
    <row r="2292" spans="2:10" x14ac:dyDescent="0.2">
      <c r="B2292" t="str">
        <f t="shared" si="35"/>
        <v>apartmentmedian1_bed_rateNew Westminster</v>
      </c>
      <c r="C2292" t="s">
        <v>65</v>
      </c>
      <c r="D2292" t="s">
        <v>61</v>
      </c>
      <c r="E2292" t="s">
        <v>51</v>
      </c>
      <c r="F2292" t="s">
        <v>32</v>
      </c>
      <c r="G2292">
        <v>2010</v>
      </c>
      <c r="H2292">
        <v>890.4</v>
      </c>
      <c r="I2292">
        <v>1054.5999999999999</v>
      </c>
      <c r="J2292">
        <v>0.84430115683671503</v>
      </c>
    </row>
    <row r="2293" spans="2:10" x14ac:dyDescent="0.2">
      <c r="B2293" t="str">
        <f t="shared" si="35"/>
        <v>apartmentmedian1_bed_rateNorth Vancouver CY</v>
      </c>
      <c r="C2293" t="s">
        <v>65</v>
      </c>
      <c r="D2293" t="s">
        <v>61</v>
      </c>
      <c r="E2293" t="s">
        <v>51</v>
      </c>
      <c r="F2293" t="s">
        <v>33</v>
      </c>
      <c r="G2293">
        <v>2010</v>
      </c>
      <c r="H2293">
        <v>1234.5</v>
      </c>
      <c r="I2293">
        <v>1054.5999999999999</v>
      </c>
      <c r="J2293">
        <v>1.1705860041722</v>
      </c>
    </row>
    <row r="2294" spans="2:10" x14ac:dyDescent="0.2">
      <c r="B2294" t="str">
        <f t="shared" si="35"/>
        <v>apartmentmedian1_bed_rateNorth Vancouver DM</v>
      </c>
      <c r="C2294" t="s">
        <v>65</v>
      </c>
      <c r="D2294" t="s">
        <v>61</v>
      </c>
      <c r="E2294" t="s">
        <v>51</v>
      </c>
      <c r="F2294" t="s">
        <v>34</v>
      </c>
      <c r="G2294">
        <v>2010</v>
      </c>
      <c r="H2294">
        <v>1197.3</v>
      </c>
      <c r="I2294">
        <v>1054.5999999999999</v>
      </c>
      <c r="J2294">
        <v>1.1353119666224201</v>
      </c>
    </row>
    <row r="2295" spans="2:10" x14ac:dyDescent="0.2">
      <c r="B2295" t="str">
        <f t="shared" si="35"/>
        <v>apartmentmedian1_bed_rateWest Vancouver</v>
      </c>
      <c r="C2295" t="s">
        <v>65</v>
      </c>
      <c r="D2295" t="s">
        <v>61</v>
      </c>
      <c r="E2295" t="s">
        <v>51</v>
      </c>
      <c r="F2295" t="s">
        <v>35</v>
      </c>
      <c r="G2295">
        <v>2010</v>
      </c>
      <c r="H2295">
        <v>1412.5</v>
      </c>
      <c r="I2295">
        <v>1054.5999999999999</v>
      </c>
      <c r="J2295">
        <v>1.33937037739427</v>
      </c>
    </row>
    <row r="2296" spans="2:10" x14ac:dyDescent="0.2">
      <c r="B2296" t="str">
        <f t="shared" si="35"/>
        <v>apartmentmedian1_bed_rateRichmond</v>
      </c>
      <c r="C2296" t="s">
        <v>65</v>
      </c>
      <c r="D2296" t="s">
        <v>61</v>
      </c>
      <c r="E2296" t="s">
        <v>51</v>
      </c>
      <c r="F2296" t="s">
        <v>36</v>
      </c>
      <c r="G2296">
        <v>2010</v>
      </c>
      <c r="H2296">
        <v>1006.5</v>
      </c>
      <c r="I2296">
        <v>1054.5999999999999</v>
      </c>
      <c r="J2296">
        <v>0.95439029015740595</v>
      </c>
    </row>
    <row r="2297" spans="2:10" x14ac:dyDescent="0.2">
      <c r="B2297" t="str">
        <f t="shared" si="35"/>
        <v>apartmentmedian1_bed_rateDelta</v>
      </c>
      <c r="C2297" t="s">
        <v>65</v>
      </c>
      <c r="D2297" t="s">
        <v>61</v>
      </c>
      <c r="E2297" t="s">
        <v>51</v>
      </c>
      <c r="F2297" t="s">
        <v>37</v>
      </c>
      <c r="G2297">
        <v>2010</v>
      </c>
      <c r="H2297">
        <v>834.9</v>
      </c>
      <c r="I2297">
        <v>1054.5999999999999</v>
      </c>
      <c r="J2297">
        <v>0.79167456855679896</v>
      </c>
    </row>
    <row r="2298" spans="2:10" x14ac:dyDescent="0.2">
      <c r="B2298" t="str">
        <f t="shared" si="35"/>
        <v>apartmentmedian1_bed_rateSurrey</v>
      </c>
      <c r="C2298" t="s">
        <v>65</v>
      </c>
      <c r="D2298" t="s">
        <v>61</v>
      </c>
      <c r="E2298" t="s">
        <v>51</v>
      </c>
      <c r="F2298" t="s">
        <v>38</v>
      </c>
      <c r="G2298">
        <v>2010</v>
      </c>
      <c r="H2298">
        <v>815.9</v>
      </c>
      <c r="I2298">
        <v>1054.5999999999999</v>
      </c>
      <c r="J2298">
        <v>0.77365825905556596</v>
      </c>
    </row>
    <row r="2299" spans="2:10" x14ac:dyDescent="0.2">
      <c r="B2299" t="str">
        <f t="shared" si="35"/>
        <v>apartmentmedian1_bed_rateWhite Rock</v>
      </c>
      <c r="C2299" t="s">
        <v>65</v>
      </c>
      <c r="D2299" t="s">
        <v>61</v>
      </c>
      <c r="E2299" t="s">
        <v>51</v>
      </c>
      <c r="F2299" t="s">
        <v>39</v>
      </c>
      <c r="G2299">
        <v>2010</v>
      </c>
      <c r="H2299">
        <v>881.7</v>
      </c>
      <c r="I2299">
        <v>1054.5999999999999</v>
      </c>
      <c r="J2299">
        <v>0.83605158353878295</v>
      </c>
    </row>
    <row r="2300" spans="2:10" x14ac:dyDescent="0.2">
      <c r="B2300" t="str">
        <f t="shared" si="35"/>
        <v>apartmentmedian1_bed_rateLangley City and Langley DM</v>
      </c>
      <c r="C2300" t="s">
        <v>65</v>
      </c>
      <c r="D2300" t="s">
        <v>61</v>
      </c>
      <c r="E2300" t="s">
        <v>51</v>
      </c>
      <c r="F2300" t="s">
        <v>40</v>
      </c>
      <c r="G2300">
        <v>2010</v>
      </c>
      <c r="H2300">
        <v>861.1</v>
      </c>
      <c r="I2300">
        <v>1054.5999999999999</v>
      </c>
      <c r="J2300">
        <v>0.81651811113218298</v>
      </c>
    </row>
    <row r="2301" spans="2:10" x14ac:dyDescent="0.2">
      <c r="B2301" t="str">
        <f t="shared" si="35"/>
        <v>apartmentmedian1_bed_rateTri-Cities</v>
      </c>
      <c r="C2301" t="s">
        <v>65</v>
      </c>
      <c r="D2301" t="s">
        <v>61</v>
      </c>
      <c r="E2301" t="s">
        <v>51</v>
      </c>
      <c r="F2301" t="s">
        <v>41</v>
      </c>
      <c r="G2301">
        <v>2010</v>
      </c>
      <c r="H2301">
        <v>882.4</v>
      </c>
      <c r="I2301">
        <v>1054.5999999999999</v>
      </c>
      <c r="J2301">
        <v>0.83671534230987998</v>
      </c>
    </row>
    <row r="2302" spans="2:10" x14ac:dyDescent="0.2">
      <c r="B2302" t="str">
        <f t="shared" si="35"/>
        <v>apartmentmedian1_bed_rateMaple Ridge/Pitt Meadows</v>
      </c>
      <c r="C2302" t="s">
        <v>65</v>
      </c>
      <c r="D2302" t="s">
        <v>61</v>
      </c>
      <c r="E2302" t="s">
        <v>51</v>
      </c>
      <c r="F2302" t="s">
        <v>42</v>
      </c>
      <c r="G2302">
        <v>2010</v>
      </c>
      <c r="H2302">
        <v>775.1</v>
      </c>
      <c r="I2302">
        <v>1054.5999999999999</v>
      </c>
      <c r="J2302">
        <v>0.73497060496870903</v>
      </c>
    </row>
    <row r="2303" spans="2:10" x14ac:dyDescent="0.2">
      <c r="B2303" t="str">
        <f t="shared" si="35"/>
        <v>apartmentmedian1_bed_rateVancouver</v>
      </c>
      <c r="C2303" t="s">
        <v>65</v>
      </c>
      <c r="D2303" t="s">
        <v>61</v>
      </c>
      <c r="E2303" t="s">
        <v>51</v>
      </c>
      <c r="F2303" t="s">
        <v>43</v>
      </c>
      <c r="G2303">
        <v>2010</v>
      </c>
      <c r="H2303">
        <v>1054.5999999999999</v>
      </c>
      <c r="I2303">
        <v>1054.5999999999999</v>
      </c>
      <c r="J2303">
        <v>1</v>
      </c>
    </row>
    <row r="2304" spans="2:10" x14ac:dyDescent="0.2">
      <c r="B2304" t="str">
        <f t="shared" si="35"/>
        <v>apartmentmedian1_bed_rateNorth Vancouver City</v>
      </c>
      <c r="C2304" t="s">
        <v>65</v>
      </c>
      <c r="D2304" t="s">
        <v>61</v>
      </c>
      <c r="E2304" t="s">
        <v>51</v>
      </c>
      <c r="F2304" t="s">
        <v>60</v>
      </c>
      <c r="G2304">
        <v>2010</v>
      </c>
      <c r="H2304">
        <v>957.66666666666697</v>
      </c>
      <c r="I2304">
        <v>1054.5999999999999</v>
      </c>
      <c r="J2304">
        <v>0.90808521398318498</v>
      </c>
    </row>
    <row r="2305" spans="2:10" x14ac:dyDescent="0.2">
      <c r="B2305" t="str">
        <f t="shared" si="35"/>
        <v>apartmentmedian2_bed_rateWest End/Stanley Park</v>
      </c>
      <c r="C2305" t="s">
        <v>65</v>
      </c>
      <c r="D2305" t="s">
        <v>61</v>
      </c>
      <c r="E2305" t="s">
        <v>53</v>
      </c>
      <c r="F2305" t="s">
        <v>12</v>
      </c>
      <c r="G2305">
        <v>2010</v>
      </c>
      <c r="H2305">
        <v>1862.8</v>
      </c>
      <c r="I2305">
        <v>1274.8</v>
      </c>
      <c r="J2305">
        <v>1.46124882334484</v>
      </c>
    </row>
    <row r="2306" spans="2:10" x14ac:dyDescent="0.2">
      <c r="B2306" t="str">
        <f t="shared" si="35"/>
        <v>apartmentmedian2_bed_rateEnglish Bay</v>
      </c>
      <c r="C2306" t="s">
        <v>65</v>
      </c>
      <c r="D2306" t="s">
        <v>61</v>
      </c>
      <c r="E2306" t="s">
        <v>53</v>
      </c>
      <c r="F2306" t="s">
        <v>16</v>
      </c>
      <c r="G2306">
        <v>2010</v>
      </c>
      <c r="H2306">
        <v>1850.3</v>
      </c>
      <c r="I2306">
        <v>1274.8</v>
      </c>
      <c r="J2306">
        <v>1.45144336366489</v>
      </c>
    </row>
    <row r="2307" spans="2:10" x14ac:dyDescent="0.2">
      <c r="B2307" t="str">
        <f t="shared" si="35"/>
        <v>apartmentmedian2_bed_rateDowntown</v>
      </c>
      <c r="C2307" t="s">
        <v>65</v>
      </c>
      <c r="D2307" t="s">
        <v>61</v>
      </c>
      <c r="E2307" t="s">
        <v>53</v>
      </c>
      <c r="F2307" t="s">
        <v>17</v>
      </c>
      <c r="G2307">
        <v>2010</v>
      </c>
      <c r="H2307">
        <v>1960.6</v>
      </c>
      <c r="I2307">
        <v>1274.8</v>
      </c>
      <c r="J2307">
        <v>1.5379667398807699</v>
      </c>
    </row>
    <row r="2308" spans="2:10" x14ac:dyDescent="0.2">
      <c r="B2308" t="str">
        <f t="shared" si="35"/>
        <v>apartmentmedian2_bed_rateSouth Granville/Oak</v>
      </c>
      <c r="C2308" t="s">
        <v>65</v>
      </c>
      <c r="D2308" t="s">
        <v>61</v>
      </c>
      <c r="E2308" t="s">
        <v>53</v>
      </c>
      <c r="F2308" t="s">
        <v>19</v>
      </c>
      <c r="G2308">
        <v>2010</v>
      </c>
      <c r="H2308">
        <v>1651.8</v>
      </c>
      <c r="I2308">
        <v>1274.8</v>
      </c>
      <c r="J2308">
        <v>1.2957326639472899</v>
      </c>
    </row>
    <row r="2309" spans="2:10" x14ac:dyDescent="0.2">
      <c r="B2309" t="str">
        <f t="shared" ref="B2309:B2372" si="36">C2309&amp;D2309&amp;E2309&amp;F2309</f>
        <v>apartmentmedian2_bed_rateKitsilano/Point Grey</v>
      </c>
      <c r="C2309" t="s">
        <v>65</v>
      </c>
      <c r="D2309" t="s">
        <v>61</v>
      </c>
      <c r="E2309" t="s">
        <v>53</v>
      </c>
      <c r="F2309" t="s">
        <v>20</v>
      </c>
      <c r="G2309">
        <v>2010</v>
      </c>
      <c r="H2309">
        <v>1739</v>
      </c>
      <c r="I2309">
        <v>1274.8</v>
      </c>
      <c r="J2309">
        <v>1.36413555067462</v>
      </c>
    </row>
    <row r="2310" spans="2:10" x14ac:dyDescent="0.2">
      <c r="B2310" t="str">
        <f t="shared" si="36"/>
        <v>apartmentmedian2_bed_rateWestside/Kerrisdale</v>
      </c>
      <c r="C2310" t="s">
        <v>65</v>
      </c>
      <c r="D2310" t="s">
        <v>61</v>
      </c>
      <c r="E2310" t="s">
        <v>53</v>
      </c>
      <c r="F2310" t="s">
        <v>21</v>
      </c>
      <c r="G2310">
        <v>2010</v>
      </c>
      <c r="H2310">
        <v>1823.4</v>
      </c>
      <c r="I2310">
        <v>1274.8</v>
      </c>
      <c r="J2310">
        <v>1.4303420144336401</v>
      </c>
    </row>
    <row r="2311" spans="2:10" x14ac:dyDescent="0.2">
      <c r="B2311" t="str">
        <f t="shared" si="36"/>
        <v>apartmentmedian2_bed_rateMarpole</v>
      </c>
      <c r="C2311" t="s">
        <v>65</v>
      </c>
      <c r="D2311" t="s">
        <v>61</v>
      </c>
      <c r="E2311" t="s">
        <v>53</v>
      </c>
      <c r="F2311" t="s">
        <v>23</v>
      </c>
      <c r="G2311">
        <v>2010</v>
      </c>
      <c r="H2311">
        <v>1180.4000000000001</v>
      </c>
      <c r="I2311">
        <v>1274.8</v>
      </c>
      <c r="J2311">
        <v>0.92594916849701903</v>
      </c>
    </row>
    <row r="2312" spans="2:10" x14ac:dyDescent="0.2">
      <c r="B2312" t="str">
        <f t="shared" si="36"/>
        <v>apartmentmedian2_bed_rateMount Pleasant/Renfrew Heights</v>
      </c>
      <c r="C2312" t="s">
        <v>65</v>
      </c>
      <c r="D2312" t="s">
        <v>61</v>
      </c>
      <c r="E2312" t="s">
        <v>53</v>
      </c>
      <c r="F2312" t="s">
        <v>24</v>
      </c>
      <c r="G2312">
        <v>2010</v>
      </c>
      <c r="H2312">
        <v>1358.5</v>
      </c>
      <c r="I2312">
        <v>1274.8</v>
      </c>
      <c r="J2312">
        <v>1.0656573580169399</v>
      </c>
    </row>
    <row r="2313" spans="2:10" x14ac:dyDescent="0.2">
      <c r="B2313" t="str">
        <f t="shared" si="36"/>
        <v>apartmentmedian2_bed_rateEast Hastings</v>
      </c>
      <c r="C2313" t="s">
        <v>65</v>
      </c>
      <c r="D2313" t="s">
        <v>61</v>
      </c>
      <c r="E2313" t="s">
        <v>53</v>
      </c>
      <c r="F2313" t="s">
        <v>25</v>
      </c>
      <c r="G2313">
        <v>2010</v>
      </c>
      <c r="H2313">
        <v>1242</v>
      </c>
      <c r="I2313">
        <v>1274.8</v>
      </c>
      <c r="J2313">
        <v>0.97427047379981202</v>
      </c>
    </row>
    <row r="2314" spans="2:10" x14ac:dyDescent="0.2">
      <c r="B2314" t="str">
        <f t="shared" si="36"/>
        <v>apartmentmedian2_bed_rateSoutheast Vancouver</v>
      </c>
      <c r="C2314" t="s">
        <v>65</v>
      </c>
      <c r="D2314" t="s">
        <v>61</v>
      </c>
      <c r="E2314" t="s">
        <v>53</v>
      </c>
      <c r="F2314" t="s">
        <v>26</v>
      </c>
      <c r="G2314">
        <v>2010</v>
      </c>
      <c r="H2314">
        <v>1415.9</v>
      </c>
      <c r="I2314">
        <v>1274.8</v>
      </c>
      <c r="J2314">
        <v>1.1106840288672699</v>
      </c>
    </row>
    <row r="2315" spans="2:10" x14ac:dyDescent="0.2">
      <c r="B2315" t="str">
        <f t="shared" si="36"/>
        <v>apartmentmedian2_bed_rateUniversity Endowment Lands</v>
      </c>
      <c r="C2315" t="s">
        <v>65</v>
      </c>
      <c r="D2315" t="s">
        <v>61</v>
      </c>
      <c r="E2315" t="s">
        <v>53</v>
      </c>
      <c r="F2315" t="s">
        <v>27</v>
      </c>
      <c r="G2315">
        <v>2010</v>
      </c>
      <c r="H2315">
        <v>2113.3000000000002</v>
      </c>
      <c r="I2315">
        <v>1274.8</v>
      </c>
      <c r="J2315">
        <v>1.6577502353310301</v>
      </c>
    </row>
    <row r="2316" spans="2:10" x14ac:dyDescent="0.2">
      <c r="B2316" t="str">
        <f t="shared" si="36"/>
        <v>apartmentmedian2_bed_rateCentral Park/Metrotown</v>
      </c>
      <c r="C2316" t="s">
        <v>65</v>
      </c>
      <c r="D2316" t="s">
        <v>61</v>
      </c>
      <c r="E2316" t="s">
        <v>53</v>
      </c>
      <c r="F2316" t="s">
        <v>28</v>
      </c>
      <c r="G2316">
        <v>2010</v>
      </c>
      <c r="H2316">
        <v>1234</v>
      </c>
      <c r="I2316">
        <v>1274.8</v>
      </c>
      <c r="J2316">
        <v>0.96799497960464398</v>
      </c>
    </row>
    <row r="2317" spans="2:10" x14ac:dyDescent="0.2">
      <c r="B2317" t="str">
        <f t="shared" si="36"/>
        <v>apartmentmedian2_bed_rateSoutheast Burnaby</v>
      </c>
      <c r="C2317" t="s">
        <v>65</v>
      </c>
      <c r="D2317" t="s">
        <v>61</v>
      </c>
      <c r="E2317" t="s">
        <v>53</v>
      </c>
      <c r="F2317" t="s">
        <v>29</v>
      </c>
      <c r="G2317">
        <v>2010</v>
      </c>
      <c r="H2317">
        <v>1060.4000000000001</v>
      </c>
      <c r="I2317">
        <v>1274.8</v>
      </c>
      <c r="J2317">
        <v>0.83181675556950097</v>
      </c>
    </row>
    <row r="2318" spans="2:10" x14ac:dyDescent="0.2">
      <c r="B2318" t="str">
        <f t="shared" si="36"/>
        <v>apartmentmedian2_bed_rateNorth Burnaby</v>
      </c>
      <c r="C2318" t="s">
        <v>65</v>
      </c>
      <c r="D2318" t="s">
        <v>61</v>
      </c>
      <c r="E2318" t="s">
        <v>53</v>
      </c>
      <c r="F2318" t="s">
        <v>31</v>
      </c>
      <c r="G2318">
        <v>2010</v>
      </c>
      <c r="H2318">
        <v>1300.5</v>
      </c>
      <c r="I2318">
        <v>1274.8</v>
      </c>
      <c r="J2318">
        <v>1.02016002510198</v>
      </c>
    </row>
    <row r="2319" spans="2:10" x14ac:dyDescent="0.2">
      <c r="B2319" t="str">
        <f t="shared" si="36"/>
        <v>apartmentmedian2_bed_rateNew Westminster</v>
      </c>
      <c r="C2319" t="s">
        <v>65</v>
      </c>
      <c r="D2319" t="s">
        <v>61</v>
      </c>
      <c r="E2319" t="s">
        <v>53</v>
      </c>
      <c r="F2319" t="s">
        <v>32</v>
      </c>
      <c r="G2319">
        <v>2010</v>
      </c>
      <c r="H2319">
        <v>1183.5999999999999</v>
      </c>
      <c r="I2319">
        <v>1274.8</v>
      </c>
      <c r="J2319">
        <v>0.92845936617508595</v>
      </c>
    </row>
    <row r="2320" spans="2:10" x14ac:dyDescent="0.2">
      <c r="B2320" t="str">
        <f t="shared" si="36"/>
        <v>apartmentmedian2_bed_rateNorth Vancouver CY</v>
      </c>
      <c r="C2320" t="s">
        <v>65</v>
      </c>
      <c r="D2320" t="s">
        <v>61</v>
      </c>
      <c r="E2320" t="s">
        <v>53</v>
      </c>
      <c r="F2320" t="s">
        <v>33</v>
      </c>
      <c r="G2320">
        <v>2010</v>
      </c>
      <c r="H2320">
        <v>1506.75</v>
      </c>
      <c r="I2320">
        <v>1274.8</v>
      </c>
      <c r="J2320">
        <v>1.18195010982115</v>
      </c>
    </row>
    <row r="2321" spans="2:10" x14ac:dyDescent="0.2">
      <c r="B2321" t="str">
        <f t="shared" si="36"/>
        <v>apartmentmedian2_bed_rateNorth Vancouver DM</v>
      </c>
      <c r="C2321" t="s">
        <v>65</v>
      </c>
      <c r="D2321" t="s">
        <v>61</v>
      </c>
      <c r="E2321" t="s">
        <v>53</v>
      </c>
      <c r="F2321" t="s">
        <v>34</v>
      </c>
      <c r="G2321">
        <v>2010</v>
      </c>
      <c r="H2321">
        <v>1433.1</v>
      </c>
      <c r="I2321">
        <v>1274.8</v>
      </c>
      <c r="J2321">
        <v>1.1241763413868799</v>
      </c>
    </row>
    <row r="2322" spans="2:10" x14ac:dyDescent="0.2">
      <c r="B2322" t="str">
        <f t="shared" si="36"/>
        <v>apartmentmedian2_bed_rateWest Vancouver</v>
      </c>
      <c r="C2322" t="s">
        <v>65</v>
      </c>
      <c r="D2322" t="s">
        <v>61</v>
      </c>
      <c r="E2322" t="s">
        <v>53</v>
      </c>
      <c r="F2322" t="s">
        <v>35</v>
      </c>
      <c r="G2322">
        <v>2010</v>
      </c>
      <c r="H2322">
        <v>2196.3000000000002</v>
      </c>
      <c r="I2322">
        <v>1274.8</v>
      </c>
      <c r="J2322">
        <v>1.7228584876059001</v>
      </c>
    </row>
    <row r="2323" spans="2:10" x14ac:dyDescent="0.2">
      <c r="B2323" t="str">
        <f t="shared" si="36"/>
        <v>apartmentmedian2_bed_rateRichmond</v>
      </c>
      <c r="C2323" t="s">
        <v>65</v>
      </c>
      <c r="D2323" t="s">
        <v>61</v>
      </c>
      <c r="E2323" t="s">
        <v>53</v>
      </c>
      <c r="F2323" t="s">
        <v>36</v>
      </c>
      <c r="G2323">
        <v>2010</v>
      </c>
      <c r="H2323">
        <v>1234.2</v>
      </c>
      <c r="I2323">
        <v>1274.8</v>
      </c>
      <c r="J2323">
        <v>0.96815186695952304</v>
      </c>
    </row>
    <row r="2324" spans="2:10" x14ac:dyDescent="0.2">
      <c r="B2324" t="str">
        <f t="shared" si="36"/>
        <v>apartmentmedian2_bed_rateDelta</v>
      </c>
      <c r="C2324" t="s">
        <v>65</v>
      </c>
      <c r="D2324" t="s">
        <v>61</v>
      </c>
      <c r="E2324" t="s">
        <v>53</v>
      </c>
      <c r="F2324" t="s">
        <v>37</v>
      </c>
      <c r="G2324">
        <v>2010</v>
      </c>
      <c r="H2324">
        <v>1086</v>
      </c>
      <c r="I2324">
        <v>1274.8</v>
      </c>
      <c r="J2324">
        <v>0.85189833699403805</v>
      </c>
    </row>
    <row r="2325" spans="2:10" x14ac:dyDescent="0.2">
      <c r="B2325" t="str">
        <f t="shared" si="36"/>
        <v>apartmentmedian2_bed_rateSurrey</v>
      </c>
      <c r="C2325" t="s">
        <v>65</v>
      </c>
      <c r="D2325" t="s">
        <v>61</v>
      </c>
      <c r="E2325" t="s">
        <v>53</v>
      </c>
      <c r="F2325" t="s">
        <v>38</v>
      </c>
      <c r="G2325">
        <v>2010</v>
      </c>
      <c r="H2325">
        <v>959.6</v>
      </c>
      <c r="I2325">
        <v>1274.8</v>
      </c>
      <c r="J2325">
        <v>0.75274552871038602</v>
      </c>
    </row>
    <row r="2326" spans="2:10" x14ac:dyDescent="0.2">
      <c r="B2326" t="str">
        <f t="shared" si="36"/>
        <v>apartmentmedian2_bed_rateWhite Rock</v>
      </c>
      <c r="C2326" t="s">
        <v>65</v>
      </c>
      <c r="D2326" t="s">
        <v>61</v>
      </c>
      <c r="E2326" t="s">
        <v>53</v>
      </c>
      <c r="F2326" t="s">
        <v>39</v>
      </c>
      <c r="G2326">
        <v>2010</v>
      </c>
      <c r="H2326">
        <v>1085.4000000000001</v>
      </c>
      <c r="I2326">
        <v>1274.8</v>
      </c>
      <c r="J2326">
        <v>0.85142767492940097</v>
      </c>
    </row>
    <row r="2327" spans="2:10" x14ac:dyDescent="0.2">
      <c r="B2327" t="str">
        <f t="shared" si="36"/>
        <v>apartmentmedian2_bed_rateLangley City and Langley DM</v>
      </c>
      <c r="C2327" t="s">
        <v>65</v>
      </c>
      <c r="D2327" t="s">
        <v>61</v>
      </c>
      <c r="E2327" t="s">
        <v>53</v>
      </c>
      <c r="F2327" t="s">
        <v>40</v>
      </c>
      <c r="G2327">
        <v>2010</v>
      </c>
      <c r="H2327">
        <v>1060.5999999999999</v>
      </c>
      <c r="I2327">
        <v>1274.8</v>
      </c>
      <c r="J2327">
        <v>0.83197364292438003</v>
      </c>
    </row>
    <row r="2328" spans="2:10" x14ac:dyDescent="0.2">
      <c r="B2328" t="str">
        <f t="shared" si="36"/>
        <v>apartmentmedian2_bed_rateTri-Cities</v>
      </c>
      <c r="C2328" t="s">
        <v>65</v>
      </c>
      <c r="D2328" t="s">
        <v>61</v>
      </c>
      <c r="E2328" t="s">
        <v>53</v>
      </c>
      <c r="F2328" t="s">
        <v>41</v>
      </c>
      <c r="G2328">
        <v>2010</v>
      </c>
      <c r="H2328">
        <v>1093.8</v>
      </c>
      <c r="I2328">
        <v>1274.8</v>
      </c>
      <c r="J2328">
        <v>0.85801694383432703</v>
      </c>
    </row>
    <row r="2329" spans="2:10" x14ac:dyDescent="0.2">
      <c r="B2329" t="str">
        <f t="shared" si="36"/>
        <v>apartmentmedian2_bed_rateMaple Ridge/Pitt Meadows</v>
      </c>
      <c r="C2329" t="s">
        <v>65</v>
      </c>
      <c r="D2329" t="s">
        <v>61</v>
      </c>
      <c r="E2329" t="s">
        <v>53</v>
      </c>
      <c r="F2329" t="s">
        <v>42</v>
      </c>
      <c r="G2329">
        <v>2010</v>
      </c>
      <c r="H2329">
        <v>971.1</v>
      </c>
      <c r="I2329">
        <v>1274.8</v>
      </c>
      <c r="J2329">
        <v>0.76176655161593998</v>
      </c>
    </row>
    <row r="2330" spans="2:10" x14ac:dyDescent="0.2">
      <c r="B2330" t="str">
        <f t="shared" si="36"/>
        <v>apartmentmedian2_bed_rateVancouver</v>
      </c>
      <c r="C2330" t="s">
        <v>65</v>
      </c>
      <c r="D2330" t="s">
        <v>61</v>
      </c>
      <c r="E2330" t="s">
        <v>53</v>
      </c>
      <c r="F2330" t="s">
        <v>43</v>
      </c>
      <c r="G2330">
        <v>2010</v>
      </c>
      <c r="H2330">
        <v>1274.8</v>
      </c>
      <c r="I2330">
        <v>1274.8</v>
      </c>
      <c r="J2330">
        <v>1</v>
      </c>
    </row>
    <row r="2331" spans="2:10" x14ac:dyDescent="0.2">
      <c r="B2331" t="str">
        <f t="shared" si="36"/>
        <v>apartmentmedian2_bed_rateNorth Vancouver City</v>
      </c>
      <c r="C2331" t="s">
        <v>65</v>
      </c>
      <c r="D2331" t="s">
        <v>61</v>
      </c>
      <c r="E2331" t="s">
        <v>53</v>
      </c>
      <c r="F2331" t="s">
        <v>60</v>
      </c>
      <c r="G2331">
        <v>2010</v>
      </c>
      <c r="H2331">
        <v>1200</v>
      </c>
      <c r="I2331">
        <v>1274.8</v>
      </c>
      <c r="J2331">
        <v>0.94132412927518005</v>
      </c>
    </row>
    <row r="2332" spans="2:10" x14ac:dyDescent="0.2">
      <c r="B2332" t="str">
        <f t="shared" si="36"/>
        <v>apartmentmedian3+_bed_rateWest End/Stanley Park</v>
      </c>
      <c r="C2332" t="s">
        <v>65</v>
      </c>
      <c r="D2332" t="s">
        <v>61</v>
      </c>
      <c r="E2332" t="s">
        <v>55</v>
      </c>
      <c r="F2332" t="s">
        <v>12</v>
      </c>
      <c r="G2332">
        <v>2010</v>
      </c>
      <c r="H2332">
        <v>2777.5555555555602</v>
      </c>
      <c r="I2332">
        <v>1391.8</v>
      </c>
      <c r="J2332">
        <v>1.9956571027127099</v>
      </c>
    </row>
    <row r="2333" spans="2:10" x14ac:dyDescent="0.2">
      <c r="B2333" t="str">
        <f t="shared" si="36"/>
        <v>apartmentmedian3+_bed_rateEnglish Bay</v>
      </c>
      <c r="C2333" t="s">
        <v>65</v>
      </c>
      <c r="D2333" t="s">
        <v>61</v>
      </c>
      <c r="E2333" t="s">
        <v>55</v>
      </c>
      <c r="F2333" t="s">
        <v>16</v>
      </c>
      <c r="G2333">
        <v>2010</v>
      </c>
      <c r="H2333">
        <v>2406.4285714285702</v>
      </c>
      <c r="I2333">
        <v>1391.8</v>
      </c>
      <c r="J2333">
        <v>1.72900457783343</v>
      </c>
    </row>
    <row r="2334" spans="2:10" x14ac:dyDescent="0.2">
      <c r="B2334" t="str">
        <f t="shared" si="36"/>
        <v>apartmentmedian3+_bed_rateDowntown</v>
      </c>
      <c r="C2334" t="s">
        <v>65</v>
      </c>
      <c r="D2334" t="s">
        <v>61</v>
      </c>
      <c r="E2334" t="s">
        <v>55</v>
      </c>
      <c r="F2334" t="s">
        <v>17</v>
      </c>
      <c r="G2334">
        <v>2010</v>
      </c>
      <c r="H2334">
        <v>2568.125</v>
      </c>
      <c r="I2334">
        <v>1391.8</v>
      </c>
      <c r="J2334">
        <v>1.84518249748527</v>
      </c>
    </row>
    <row r="2335" spans="2:10" x14ac:dyDescent="0.2">
      <c r="B2335" t="str">
        <f t="shared" si="36"/>
        <v>apartmentmedian3+_bed_rateSouth Granville/Oak</v>
      </c>
      <c r="C2335" t="s">
        <v>65</v>
      </c>
      <c r="D2335" t="s">
        <v>61</v>
      </c>
      <c r="E2335" t="s">
        <v>55</v>
      </c>
      <c r="F2335" t="s">
        <v>19</v>
      </c>
      <c r="G2335">
        <v>2010</v>
      </c>
      <c r="H2335">
        <v>2079</v>
      </c>
      <c r="I2335">
        <v>1391.8</v>
      </c>
      <c r="J2335">
        <v>1.49374910188245</v>
      </c>
    </row>
    <row r="2336" spans="2:10" x14ac:dyDescent="0.2">
      <c r="B2336" t="str">
        <f t="shared" si="36"/>
        <v>apartmentmedian3+_bed_rateKitsilano/Point Grey</v>
      </c>
      <c r="C2336" t="s">
        <v>65</v>
      </c>
      <c r="D2336" t="s">
        <v>61</v>
      </c>
      <c r="E2336" t="s">
        <v>55</v>
      </c>
      <c r="F2336" t="s">
        <v>20</v>
      </c>
      <c r="G2336">
        <v>2010</v>
      </c>
      <c r="H2336">
        <v>2631.25</v>
      </c>
      <c r="I2336">
        <v>1391.8</v>
      </c>
      <c r="J2336">
        <v>1.8905374335392999</v>
      </c>
    </row>
    <row r="2337" spans="2:10" x14ac:dyDescent="0.2">
      <c r="B2337" t="str">
        <f t="shared" si="36"/>
        <v>apartmentmedian3+_bed_rateWestside/Kerrisdale</v>
      </c>
      <c r="C2337" t="s">
        <v>65</v>
      </c>
      <c r="D2337" t="s">
        <v>61</v>
      </c>
      <c r="E2337" t="s">
        <v>55</v>
      </c>
      <c r="F2337" t="s">
        <v>21</v>
      </c>
      <c r="G2337">
        <v>2010</v>
      </c>
      <c r="H2337">
        <v>2541.1</v>
      </c>
      <c r="I2337">
        <v>1391.8</v>
      </c>
      <c r="J2337">
        <v>1.8257651961488699</v>
      </c>
    </row>
    <row r="2338" spans="2:10" x14ac:dyDescent="0.2">
      <c r="B2338" t="str">
        <f t="shared" si="36"/>
        <v>apartmentmedian3+_bed_rateMarpole</v>
      </c>
      <c r="C2338" t="s">
        <v>65</v>
      </c>
      <c r="D2338" t="s">
        <v>61</v>
      </c>
      <c r="E2338" t="s">
        <v>55</v>
      </c>
      <c r="F2338" t="s">
        <v>23</v>
      </c>
      <c r="G2338">
        <v>2010</v>
      </c>
      <c r="H2338">
        <v>1299.8</v>
      </c>
      <c r="I2338">
        <v>1391.8</v>
      </c>
      <c r="J2338">
        <v>0.93389854864204602</v>
      </c>
    </row>
    <row r="2339" spans="2:10" x14ac:dyDescent="0.2">
      <c r="B2339" t="str">
        <f t="shared" si="36"/>
        <v>apartmentmedian3+_bed_rateMount Pleasant/Renfrew Heights</v>
      </c>
      <c r="C2339" t="s">
        <v>65</v>
      </c>
      <c r="D2339" t="s">
        <v>61</v>
      </c>
      <c r="E2339" t="s">
        <v>55</v>
      </c>
      <c r="F2339" t="s">
        <v>24</v>
      </c>
      <c r="G2339">
        <v>2010</v>
      </c>
      <c r="H2339">
        <v>1384.25</v>
      </c>
      <c r="I2339">
        <v>1391.8</v>
      </c>
      <c r="J2339">
        <v>0.99457537002442897</v>
      </c>
    </row>
    <row r="2340" spans="2:10" x14ac:dyDescent="0.2">
      <c r="B2340" t="str">
        <f t="shared" si="36"/>
        <v>apartmentmedian3+_bed_rateEast Hastings</v>
      </c>
      <c r="C2340" t="s">
        <v>65</v>
      </c>
      <c r="D2340" t="s">
        <v>61</v>
      </c>
      <c r="E2340" t="s">
        <v>55</v>
      </c>
      <c r="F2340" t="s">
        <v>25</v>
      </c>
      <c r="G2340">
        <v>2010</v>
      </c>
      <c r="H2340">
        <v>1308.7777777777801</v>
      </c>
      <c r="I2340">
        <v>1391.8</v>
      </c>
      <c r="J2340">
        <v>0.94034902843639701</v>
      </c>
    </row>
    <row r="2341" spans="2:10" x14ac:dyDescent="0.2">
      <c r="B2341" t="str">
        <f t="shared" si="36"/>
        <v>apartmentmedian3+_bed_rateSoutheast Vancouver</v>
      </c>
      <c r="C2341" t="s">
        <v>65</v>
      </c>
      <c r="D2341" t="s">
        <v>61</v>
      </c>
      <c r="E2341" t="s">
        <v>55</v>
      </c>
      <c r="F2341" t="s">
        <v>26</v>
      </c>
      <c r="G2341">
        <v>2010</v>
      </c>
      <c r="H2341">
        <v>1352.3</v>
      </c>
      <c r="I2341">
        <v>1391.8</v>
      </c>
      <c r="J2341">
        <v>0.97161948555827005</v>
      </c>
    </row>
    <row r="2342" spans="2:10" x14ac:dyDescent="0.2">
      <c r="B2342" t="str">
        <f t="shared" si="36"/>
        <v>apartmentmedian3+_bed_rateUniversity Endowment Lands</v>
      </c>
      <c r="C2342" t="s">
        <v>65</v>
      </c>
      <c r="D2342" t="s">
        <v>61</v>
      </c>
      <c r="E2342" t="s">
        <v>55</v>
      </c>
      <c r="F2342" t="s">
        <v>27</v>
      </c>
      <c r="G2342">
        <v>2010</v>
      </c>
      <c r="H2342">
        <v>2577.1</v>
      </c>
      <c r="I2342">
        <v>1391.8</v>
      </c>
      <c r="J2342">
        <v>1.85163098146285</v>
      </c>
    </row>
    <row r="2343" spans="2:10" x14ac:dyDescent="0.2">
      <c r="B2343" t="str">
        <f t="shared" si="36"/>
        <v>apartmentmedian3+_bed_rateCentral Park/Metrotown</v>
      </c>
      <c r="C2343" t="s">
        <v>65</v>
      </c>
      <c r="D2343" t="s">
        <v>61</v>
      </c>
      <c r="E2343" t="s">
        <v>55</v>
      </c>
      <c r="F2343" t="s">
        <v>28</v>
      </c>
      <c r="G2343">
        <v>2010</v>
      </c>
      <c r="H2343">
        <v>1549</v>
      </c>
      <c r="I2343">
        <v>1391.8</v>
      </c>
      <c r="J2343">
        <v>1.1129472625377199</v>
      </c>
    </row>
    <row r="2344" spans="2:10" x14ac:dyDescent="0.2">
      <c r="B2344" t="str">
        <f t="shared" si="36"/>
        <v>apartmentmedian3+_bed_rateSoutheast Burnaby</v>
      </c>
      <c r="C2344" t="s">
        <v>65</v>
      </c>
      <c r="D2344" t="s">
        <v>61</v>
      </c>
      <c r="E2344" t="s">
        <v>55</v>
      </c>
      <c r="F2344" t="s">
        <v>29</v>
      </c>
      <c r="G2344">
        <v>2010</v>
      </c>
      <c r="H2344">
        <v>1180.5</v>
      </c>
      <c r="I2344">
        <v>1391.8</v>
      </c>
      <c r="J2344">
        <v>0.84818221008765604</v>
      </c>
    </row>
    <row r="2345" spans="2:10" x14ac:dyDescent="0.2">
      <c r="B2345" t="str">
        <f t="shared" si="36"/>
        <v>apartmentmedian3+_bed_rateNorth Burnaby</v>
      </c>
      <c r="C2345" t="s">
        <v>65</v>
      </c>
      <c r="D2345" t="s">
        <v>61</v>
      </c>
      <c r="E2345" t="s">
        <v>55</v>
      </c>
      <c r="F2345" t="s">
        <v>31</v>
      </c>
      <c r="G2345">
        <v>2010</v>
      </c>
      <c r="H2345">
        <v>1459.6666666666699</v>
      </c>
      <c r="I2345">
        <v>1391.8</v>
      </c>
      <c r="J2345">
        <v>1.0487617952771</v>
      </c>
    </row>
    <row r="2346" spans="2:10" x14ac:dyDescent="0.2">
      <c r="B2346" t="str">
        <f t="shared" si="36"/>
        <v>apartmentmedian3+_bed_rateNew Westminster</v>
      </c>
      <c r="C2346" t="s">
        <v>65</v>
      </c>
      <c r="D2346" t="s">
        <v>61</v>
      </c>
      <c r="E2346" t="s">
        <v>55</v>
      </c>
      <c r="F2346" t="s">
        <v>32</v>
      </c>
      <c r="G2346">
        <v>2010</v>
      </c>
      <c r="H2346">
        <v>1518</v>
      </c>
      <c r="I2346">
        <v>1391.8</v>
      </c>
      <c r="J2346">
        <v>1.0906739474062399</v>
      </c>
    </row>
    <row r="2347" spans="2:10" x14ac:dyDescent="0.2">
      <c r="B2347" t="str">
        <f t="shared" si="36"/>
        <v>apartmentmedian3+_bed_rateNorth Vancouver CY</v>
      </c>
      <c r="C2347" t="s">
        <v>65</v>
      </c>
      <c r="D2347" t="s">
        <v>61</v>
      </c>
      <c r="E2347" t="s">
        <v>55</v>
      </c>
      <c r="F2347" t="s">
        <v>33</v>
      </c>
      <c r="G2347">
        <v>2010</v>
      </c>
      <c r="H2347">
        <v>2278.75</v>
      </c>
      <c r="I2347">
        <v>1391.8</v>
      </c>
      <c r="J2347">
        <v>1.6372682856732299</v>
      </c>
    </row>
    <row r="2348" spans="2:10" x14ac:dyDescent="0.2">
      <c r="B2348" t="str">
        <f t="shared" si="36"/>
        <v>apartmentmedian3+_bed_rateNorth Vancouver DM</v>
      </c>
      <c r="C2348" t="s">
        <v>65</v>
      </c>
      <c r="D2348" t="s">
        <v>61</v>
      </c>
      <c r="E2348" t="s">
        <v>55</v>
      </c>
      <c r="F2348" t="s">
        <v>34</v>
      </c>
      <c r="G2348">
        <v>2010</v>
      </c>
      <c r="H2348">
        <v>1569.5</v>
      </c>
      <c r="I2348">
        <v>1391.8</v>
      </c>
      <c r="J2348">
        <v>1.1276763902859599</v>
      </c>
    </row>
    <row r="2349" spans="2:10" x14ac:dyDescent="0.2">
      <c r="B2349" t="str">
        <f t="shared" si="36"/>
        <v>apartmentmedian3+_bed_rateWest Vancouver</v>
      </c>
      <c r="C2349" t="s">
        <v>65</v>
      </c>
      <c r="D2349" t="s">
        <v>61</v>
      </c>
      <c r="E2349" t="s">
        <v>55</v>
      </c>
      <c r="F2349" t="s">
        <v>35</v>
      </c>
      <c r="G2349">
        <v>2010</v>
      </c>
      <c r="H2349">
        <v>3175</v>
      </c>
      <c r="I2349">
        <v>1391.8</v>
      </c>
      <c r="J2349">
        <v>2.2812185658858999</v>
      </c>
    </row>
    <row r="2350" spans="2:10" x14ac:dyDescent="0.2">
      <c r="B2350" t="str">
        <f t="shared" si="36"/>
        <v>apartmentmedian3+_bed_rateRichmond</v>
      </c>
      <c r="C2350" t="s">
        <v>65</v>
      </c>
      <c r="D2350" t="s">
        <v>61</v>
      </c>
      <c r="E2350" t="s">
        <v>55</v>
      </c>
      <c r="F2350" t="s">
        <v>36</v>
      </c>
      <c r="G2350">
        <v>2010</v>
      </c>
      <c r="H2350">
        <v>1431.1</v>
      </c>
      <c r="I2350">
        <v>1391.8</v>
      </c>
      <c r="J2350">
        <v>1.0282368156344299</v>
      </c>
    </row>
    <row r="2351" spans="2:10" x14ac:dyDescent="0.2">
      <c r="B2351" t="str">
        <f t="shared" si="36"/>
        <v>apartmentmedian3+_bed_rateDelta</v>
      </c>
      <c r="C2351" t="s">
        <v>65</v>
      </c>
      <c r="D2351" t="s">
        <v>61</v>
      </c>
      <c r="E2351" t="s">
        <v>55</v>
      </c>
      <c r="F2351" t="s">
        <v>37</v>
      </c>
      <c r="G2351">
        <v>2010</v>
      </c>
      <c r="H2351">
        <v>1050.42857142857</v>
      </c>
      <c r="I2351">
        <v>1391.8</v>
      </c>
      <c r="J2351">
        <v>0.75472666434011404</v>
      </c>
    </row>
    <row r="2352" spans="2:10" x14ac:dyDescent="0.2">
      <c r="B2352" t="str">
        <f t="shared" si="36"/>
        <v>apartmentmedian3+_bed_rateSurrey</v>
      </c>
      <c r="C2352" t="s">
        <v>65</v>
      </c>
      <c r="D2352" t="s">
        <v>61</v>
      </c>
      <c r="E2352" t="s">
        <v>55</v>
      </c>
      <c r="F2352" t="s">
        <v>38</v>
      </c>
      <c r="G2352">
        <v>2010</v>
      </c>
      <c r="H2352">
        <v>1117.7</v>
      </c>
      <c r="I2352">
        <v>1391.8</v>
      </c>
      <c r="J2352">
        <v>0.80306078459548802</v>
      </c>
    </row>
    <row r="2353" spans="2:10" x14ac:dyDescent="0.2">
      <c r="B2353" t="str">
        <f t="shared" si="36"/>
        <v>apartmentmedian3+_bed_rateWhite Rock</v>
      </c>
      <c r="C2353" t="s">
        <v>65</v>
      </c>
      <c r="D2353" t="s">
        <v>61</v>
      </c>
      <c r="E2353" t="s">
        <v>55</v>
      </c>
      <c r="F2353" t="s">
        <v>39</v>
      </c>
      <c r="G2353">
        <v>2010</v>
      </c>
      <c r="H2353">
        <v>1520</v>
      </c>
      <c r="I2353">
        <v>1391.8</v>
      </c>
      <c r="J2353">
        <v>1.09211093547924</v>
      </c>
    </row>
    <row r="2354" spans="2:10" x14ac:dyDescent="0.2">
      <c r="B2354" t="str">
        <f t="shared" si="36"/>
        <v>apartmentmedian3+_bed_rateLangley City and Langley DM</v>
      </c>
      <c r="C2354" t="s">
        <v>65</v>
      </c>
      <c r="D2354" t="s">
        <v>61</v>
      </c>
      <c r="E2354" t="s">
        <v>55</v>
      </c>
      <c r="F2354" t="s">
        <v>40</v>
      </c>
      <c r="G2354">
        <v>2010</v>
      </c>
      <c r="H2354">
        <v>1190.1111111111099</v>
      </c>
      <c r="I2354">
        <v>1391.8</v>
      </c>
      <c r="J2354">
        <v>0.85508773610512401</v>
      </c>
    </row>
    <row r="2355" spans="2:10" x14ac:dyDescent="0.2">
      <c r="B2355" t="str">
        <f t="shared" si="36"/>
        <v>apartmentmedian3+_bed_rateTri-Cities</v>
      </c>
      <c r="C2355" t="s">
        <v>65</v>
      </c>
      <c r="D2355" t="s">
        <v>61</v>
      </c>
      <c r="E2355" t="s">
        <v>55</v>
      </c>
      <c r="F2355" t="s">
        <v>41</v>
      </c>
      <c r="G2355">
        <v>2010</v>
      </c>
      <c r="H2355">
        <v>1230.5</v>
      </c>
      <c r="I2355">
        <v>1391.8</v>
      </c>
      <c r="J2355">
        <v>0.88410691191263102</v>
      </c>
    </row>
    <row r="2356" spans="2:10" x14ac:dyDescent="0.2">
      <c r="B2356" t="str">
        <f t="shared" si="36"/>
        <v>apartmentmedian3+_bed_rateMaple Ridge/Pitt Meadows</v>
      </c>
      <c r="C2356" t="s">
        <v>65</v>
      </c>
      <c r="D2356" t="s">
        <v>61</v>
      </c>
      <c r="E2356" t="s">
        <v>55</v>
      </c>
      <c r="F2356" t="s">
        <v>42</v>
      </c>
      <c r="G2356">
        <v>2010</v>
      </c>
      <c r="H2356">
        <v>1222.4000000000001</v>
      </c>
      <c r="I2356">
        <v>1391.8</v>
      </c>
      <c r="J2356">
        <v>0.87828711021698502</v>
      </c>
    </row>
    <row r="2357" spans="2:10" x14ac:dyDescent="0.2">
      <c r="B2357" t="str">
        <f t="shared" si="36"/>
        <v>apartmentmedian3+_bed_rateVancouver</v>
      </c>
      <c r="C2357" t="s">
        <v>65</v>
      </c>
      <c r="D2357" t="s">
        <v>61</v>
      </c>
      <c r="E2357" t="s">
        <v>55</v>
      </c>
      <c r="F2357" t="s">
        <v>43</v>
      </c>
      <c r="G2357">
        <v>2010</v>
      </c>
      <c r="H2357">
        <v>1391.8</v>
      </c>
      <c r="I2357">
        <v>1391.8</v>
      </c>
      <c r="J2357">
        <v>1</v>
      </c>
    </row>
    <row r="2358" spans="2:10" x14ac:dyDescent="0.2">
      <c r="B2358" t="str">
        <f t="shared" si="36"/>
        <v>apartmentmedian3+_bed_rateNorth Vancouver City</v>
      </c>
      <c r="C2358" t="s">
        <v>65</v>
      </c>
      <c r="D2358" t="s">
        <v>61</v>
      </c>
      <c r="E2358" t="s">
        <v>55</v>
      </c>
      <c r="F2358" t="s">
        <v>60</v>
      </c>
      <c r="G2358">
        <v>2010</v>
      </c>
      <c r="H2358">
        <v>1475</v>
      </c>
      <c r="I2358">
        <v>1391.8</v>
      </c>
      <c r="J2358">
        <v>1.0597787038367601</v>
      </c>
    </row>
    <row r="2359" spans="2:10" x14ac:dyDescent="0.2">
      <c r="B2359" t="str">
        <f t="shared" si="36"/>
        <v>apartmentaveragebachelor_rateWest End/Stanley Park</v>
      </c>
      <c r="C2359" t="s">
        <v>65</v>
      </c>
      <c r="D2359" t="s">
        <v>59</v>
      </c>
      <c r="E2359" t="s">
        <v>49</v>
      </c>
      <c r="F2359" t="s">
        <v>12</v>
      </c>
      <c r="G2359">
        <v>2010</v>
      </c>
      <c r="H2359">
        <v>1019.7</v>
      </c>
      <c r="I2359">
        <v>967.9</v>
      </c>
      <c r="J2359">
        <v>1.05351792540552</v>
      </c>
    </row>
    <row r="2360" spans="2:10" x14ac:dyDescent="0.2">
      <c r="B2360" t="str">
        <f t="shared" si="36"/>
        <v>apartmentaveragebachelor_rateEnglish Bay</v>
      </c>
      <c r="C2360" t="s">
        <v>65</v>
      </c>
      <c r="D2360" t="s">
        <v>59</v>
      </c>
      <c r="E2360" t="s">
        <v>49</v>
      </c>
      <c r="F2360" t="s">
        <v>16</v>
      </c>
      <c r="G2360">
        <v>2010</v>
      </c>
      <c r="H2360">
        <v>1043.7</v>
      </c>
      <c r="I2360">
        <v>967.9</v>
      </c>
      <c r="J2360">
        <v>1.0783138754003501</v>
      </c>
    </row>
    <row r="2361" spans="2:10" x14ac:dyDescent="0.2">
      <c r="B2361" t="str">
        <f t="shared" si="36"/>
        <v>apartmentaveragebachelor_rateDowntown</v>
      </c>
      <c r="C2361" t="s">
        <v>65</v>
      </c>
      <c r="D2361" t="s">
        <v>59</v>
      </c>
      <c r="E2361" t="s">
        <v>49</v>
      </c>
      <c r="F2361" t="s">
        <v>17</v>
      </c>
      <c r="G2361">
        <v>2010</v>
      </c>
      <c r="H2361">
        <v>1111.7</v>
      </c>
      <c r="I2361">
        <v>967.9</v>
      </c>
      <c r="J2361">
        <v>1.14856906705238</v>
      </c>
    </row>
    <row r="2362" spans="2:10" x14ac:dyDescent="0.2">
      <c r="B2362" t="str">
        <f t="shared" si="36"/>
        <v>apartmentaveragebachelor_rateSouth Granville/Oak</v>
      </c>
      <c r="C2362" t="s">
        <v>65</v>
      </c>
      <c r="D2362" t="s">
        <v>59</v>
      </c>
      <c r="E2362" t="s">
        <v>49</v>
      </c>
      <c r="F2362" t="s">
        <v>19</v>
      </c>
      <c r="G2362">
        <v>2010</v>
      </c>
      <c r="H2362">
        <v>987.2</v>
      </c>
      <c r="I2362">
        <v>967.9</v>
      </c>
      <c r="J2362">
        <v>1.0199400764541799</v>
      </c>
    </row>
    <row r="2363" spans="2:10" x14ac:dyDescent="0.2">
      <c r="B2363" t="str">
        <f t="shared" si="36"/>
        <v>apartmentaveragebachelor_rateKitsilano/Point Grey</v>
      </c>
      <c r="C2363" t="s">
        <v>65</v>
      </c>
      <c r="D2363" t="s">
        <v>59</v>
      </c>
      <c r="E2363" t="s">
        <v>49</v>
      </c>
      <c r="F2363" t="s">
        <v>20</v>
      </c>
      <c r="G2363">
        <v>2010</v>
      </c>
      <c r="H2363">
        <v>997.6</v>
      </c>
      <c r="I2363">
        <v>967.9</v>
      </c>
      <c r="J2363">
        <v>1.03068498811861</v>
      </c>
    </row>
    <row r="2364" spans="2:10" x14ac:dyDescent="0.2">
      <c r="B2364" t="str">
        <f t="shared" si="36"/>
        <v>apartmentaveragebachelor_rateWestside/Kerrisdale</v>
      </c>
      <c r="C2364" t="s">
        <v>65</v>
      </c>
      <c r="D2364" t="s">
        <v>59</v>
      </c>
      <c r="E2364" t="s">
        <v>49</v>
      </c>
      <c r="F2364" t="s">
        <v>21</v>
      </c>
      <c r="G2364">
        <v>2010</v>
      </c>
      <c r="H2364">
        <v>940.7</v>
      </c>
      <c r="I2364">
        <v>967.9</v>
      </c>
      <c r="J2364">
        <v>0.97189792333918801</v>
      </c>
    </row>
    <row r="2365" spans="2:10" x14ac:dyDescent="0.2">
      <c r="B2365" t="str">
        <f t="shared" si="36"/>
        <v>apartmentaveragebachelor_rateMarpole</v>
      </c>
      <c r="C2365" t="s">
        <v>65</v>
      </c>
      <c r="D2365" t="s">
        <v>59</v>
      </c>
      <c r="E2365" t="s">
        <v>49</v>
      </c>
      <c r="F2365" t="s">
        <v>23</v>
      </c>
      <c r="G2365">
        <v>2010</v>
      </c>
      <c r="H2365">
        <v>804.2</v>
      </c>
      <c r="I2365">
        <v>967.9</v>
      </c>
      <c r="J2365">
        <v>0.83087095774356901</v>
      </c>
    </row>
    <row r="2366" spans="2:10" x14ac:dyDescent="0.2">
      <c r="B2366" t="str">
        <f t="shared" si="36"/>
        <v>apartmentaveragebachelor_rateMount Pleasant/Renfrew Heights</v>
      </c>
      <c r="C2366" t="s">
        <v>65</v>
      </c>
      <c r="D2366" t="s">
        <v>59</v>
      </c>
      <c r="E2366" t="s">
        <v>49</v>
      </c>
      <c r="F2366" t="s">
        <v>24</v>
      </c>
      <c r="G2366">
        <v>2010</v>
      </c>
      <c r="H2366">
        <v>965.9</v>
      </c>
      <c r="I2366">
        <v>967.9</v>
      </c>
      <c r="J2366">
        <v>0.99793367083376405</v>
      </c>
    </row>
    <row r="2367" spans="2:10" x14ac:dyDescent="0.2">
      <c r="B2367" t="str">
        <f t="shared" si="36"/>
        <v>apartmentaveragebachelor_rateEast Hastings</v>
      </c>
      <c r="C2367" t="s">
        <v>65</v>
      </c>
      <c r="D2367" t="s">
        <v>59</v>
      </c>
      <c r="E2367" t="s">
        <v>49</v>
      </c>
      <c r="F2367" t="s">
        <v>25</v>
      </c>
      <c r="G2367">
        <v>2010</v>
      </c>
      <c r="H2367">
        <v>948.1</v>
      </c>
      <c r="I2367">
        <v>967.9</v>
      </c>
      <c r="J2367">
        <v>0.97954334125426201</v>
      </c>
    </row>
    <row r="2368" spans="2:10" x14ac:dyDescent="0.2">
      <c r="B2368" t="str">
        <f t="shared" si="36"/>
        <v>apartmentaveragebachelor_rateSoutheast Vancouver</v>
      </c>
      <c r="C2368" t="s">
        <v>65</v>
      </c>
      <c r="D2368" t="s">
        <v>59</v>
      </c>
      <c r="E2368" t="s">
        <v>49</v>
      </c>
      <c r="F2368" t="s">
        <v>26</v>
      </c>
      <c r="G2368">
        <v>2010</v>
      </c>
      <c r="H2368">
        <v>916</v>
      </c>
      <c r="I2368">
        <v>967.9</v>
      </c>
      <c r="J2368">
        <v>0.94637875813617101</v>
      </c>
    </row>
    <row r="2369" spans="2:10" x14ac:dyDescent="0.2">
      <c r="B2369" t="str">
        <f t="shared" si="36"/>
        <v>apartmentaveragebachelor_rateUniversity Endowment Lands</v>
      </c>
      <c r="C2369" t="s">
        <v>65</v>
      </c>
      <c r="D2369" t="s">
        <v>59</v>
      </c>
      <c r="E2369" t="s">
        <v>49</v>
      </c>
      <c r="F2369" t="s">
        <v>27</v>
      </c>
      <c r="G2369">
        <v>2010</v>
      </c>
      <c r="H2369">
        <v>1225.5</v>
      </c>
      <c r="I2369">
        <v>967.9</v>
      </c>
      <c r="J2369">
        <v>1.26614319661122</v>
      </c>
    </row>
    <row r="2370" spans="2:10" x14ac:dyDescent="0.2">
      <c r="B2370" t="str">
        <f t="shared" si="36"/>
        <v>apartmentaveragebachelor_rateCentral Park/Metrotown</v>
      </c>
      <c r="C2370" t="s">
        <v>65</v>
      </c>
      <c r="D2370" t="s">
        <v>59</v>
      </c>
      <c r="E2370" t="s">
        <v>49</v>
      </c>
      <c r="F2370" t="s">
        <v>28</v>
      </c>
      <c r="G2370">
        <v>2010</v>
      </c>
      <c r="H2370">
        <v>911.5</v>
      </c>
      <c r="I2370">
        <v>967.9</v>
      </c>
      <c r="J2370">
        <v>0.94172951751213996</v>
      </c>
    </row>
    <row r="2371" spans="2:10" x14ac:dyDescent="0.2">
      <c r="B2371" t="str">
        <f t="shared" si="36"/>
        <v>apartmentaveragebachelor_rateSoutheast Burnaby</v>
      </c>
      <c r="C2371" t="s">
        <v>65</v>
      </c>
      <c r="D2371" t="s">
        <v>59</v>
      </c>
      <c r="E2371" t="s">
        <v>49</v>
      </c>
      <c r="F2371" t="s">
        <v>29</v>
      </c>
      <c r="G2371">
        <v>2010</v>
      </c>
      <c r="H2371">
        <v>734</v>
      </c>
      <c r="I2371">
        <v>967.9</v>
      </c>
      <c r="J2371">
        <v>0.75834280400867904</v>
      </c>
    </row>
    <row r="2372" spans="2:10" x14ac:dyDescent="0.2">
      <c r="B2372" t="str">
        <f t="shared" si="36"/>
        <v>apartmentaveragebachelor_rateNorth Burnaby</v>
      </c>
      <c r="C2372" t="s">
        <v>65</v>
      </c>
      <c r="D2372" t="s">
        <v>59</v>
      </c>
      <c r="E2372" t="s">
        <v>49</v>
      </c>
      <c r="F2372" t="s">
        <v>31</v>
      </c>
      <c r="G2372">
        <v>2010</v>
      </c>
      <c r="H2372">
        <v>803.4</v>
      </c>
      <c r="I2372">
        <v>967.9</v>
      </c>
      <c r="J2372">
        <v>0.83004442607707396</v>
      </c>
    </row>
    <row r="2373" spans="2:10" x14ac:dyDescent="0.2">
      <c r="B2373" t="str">
        <f t="shared" ref="B2373:B2436" si="37">C2373&amp;D2373&amp;E2373&amp;F2373</f>
        <v>apartmentaveragebachelor_rateNew Westminster</v>
      </c>
      <c r="C2373" t="s">
        <v>65</v>
      </c>
      <c r="D2373" t="s">
        <v>59</v>
      </c>
      <c r="E2373" t="s">
        <v>49</v>
      </c>
      <c r="F2373" t="s">
        <v>32</v>
      </c>
      <c r="G2373">
        <v>2010</v>
      </c>
      <c r="H2373">
        <v>769.6</v>
      </c>
      <c r="I2373">
        <v>967.9</v>
      </c>
      <c r="J2373">
        <v>0.79512346316768301</v>
      </c>
    </row>
    <row r="2374" spans="2:10" x14ac:dyDescent="0.2">
      <c r="B2374" t="str">
        <f t="shared" si="37"/>
        <v>apartmentaveragebachelor_rateNorth Vancouver CY</v>
      </c>
      <c r="C2374" t="s">
        <v>65</v>
      </c>
      <c r="D2374" t="s">
        <v>59</v>
      </c>
      <c r="E2374" t="s">
        <v>49</v>
      </c>
      <c r="F2374" t="s">
        <v>33</v>
      </c>
      <c r="G2374">
        <v>2010</v>
      </c>
      <c r="H2374">
        <v>1089.25</v>
      </c>
      <c r="I2374">
        <v>967.9</v>
      </c>
      <c r="J2374">
        <v>1.12537452216138</v>
      </c>
    </row>
    <row r="2375" spans="2:10" x14ac:dyDescent="0.2">
      <c r="B2375" t="str">
        <f t="shared" si="37"/>
        <v>apartmentaveragebachelor_rateNorth Vancouver DM</v>
      </c>
      <c r="C2375" t="s">
        <v>65</v>
      </c>
      <c r="D2375" t="s">
        <v>59</v>
      </c>
      <c r="E2375" t="s">
        <v>49</v>
      </c>
      <c r="F2375" t="s">
        <v>34</v>
      </c>
      <c r="G2375">
        <v>2010</v>
      </c>
      <c r="H2375">
        <v>989.2</v>
      </c>
      <c r="I2375">
        <v>967.9</v>
      </c>
      <c r="J2375">
        <v>1.0220064056204201</v>
      </c>
    </row>
    <row r="2376" spans="2:10" x14ac:dyDescent="0.2">
      <c r="B2376" t="str">
        <f t="shared" si="37"/>
        <v>apartmentaveragebachelor_rateWest Vancouver</v>
      </c>
      <c r="C2376" t="s">
        <v>65</v>
      </c>
      <c r="D2376" t="s">
        <v>59</v>
      </c>
      <c r="E2376" t="s">
        <v>49</v>
      </c>
      <c r="F2376" t="s">
        <v>35</v>
      </c>
      <c r="G2376">
        <v>2010</v>
      </c>
      <c r="H2376">
        <v>1096.8</v>
      </c>
      <c r="I2376">
        <v>967.9</v>
      </c>
      <c r="J2376">
        <v>1.1331749147639201</v>
      </c>
    </row>
    <row r="2377" spans="2:10" x14ac:dyDescent="0.2">
      <c r="B2377" t="str">
        <f t="shared" si="37"/>
        <v>apartmentaveragebachelor_rateRichmond</v>
      </c>
      <c r="C2377" t="s">
        <v>65</v>
      </c>
      <c r="D2377" t="s">
        <v>59</v>
      </c>
      <c r="E2377" t="s">
        <v>49</v>
      </c>
      <c r="F2377" t="s">
        <v>36</v>
      </c>
      <c r="G2377">
        <v>2010</v>
      </c>
      <c r="H2377">
        <v>867.1</v>
      </c>
      <c r="I2377">
        <v>967.9</v>
      </c>
      <c r="J2377">
        <v>0.89585701002169604</v>
      </c>
    </row>
    <row r="2378" spans="2:10" x14ac:dyDescent="0.2">
      <c r="B2378" t="str">
        <f t="shared" si="37"/>
        <v>apartmentaveragebachelor_rateDelta</v>
      </c>
      <c r="C2378" t="s">
        <v>65</v>
      </c>
      <c r="D2378" t="s">
        <v>59</v>
      </c>
      <c r="E2378" t="s">
        <v>49</v>
      </c>
      <c r="F2378" t="s">
        <v>37</v>
      </c>
      <c r="G2378">
        <v>2010</v>
      </c>
      <c r="H2378">
        <v>676.6</v>
      </c>
      <c r="I2378">
        <v>967.9</v>
      </c>
      <c r="J2378">
        <v>0.69903915693770002</v>
      </c>
    </row>
    <row r="2379" spans="2:10" x14ac:dyDescent="0.2">
      <c r="B2379" t="str">
        <f t="shared" si="37"/>
        <v>apartmentaveragebachelor_rateSurrey</v>
      </c>
      <c r="C2379" t="s">
        <v>65</v>
      </c>
      <c r="D2379" t="s">
        <v>59</v>
      </c>
      <c r="E2379" t="s">
        <v>49</v>
      </c>
      <c r="F2379" t="s">
        <v>38</v>
      </c>
      <c r="G2379">
        <v>2010</v>
      </c>
      <c r="H2379">
        <v>706.8</v>
      </c>
      <c r="I2379">
        <v>967.9</v>
      </c>
      <c r="J2379">
        <v>0.73024072734786605</v>
      </c>
    </row>
    <row r="2380" spans="2:10" x14ac:dyDescent="0.2">
      <c r="B2380" t="str">
        <f t="shared" si="37"/>
        <v>apartmentaveragebachelor_rateWhite Rock</v>
      </c>
      <c r="C2380" t="s">
        <v>65</v>
      </c>
      <c r="D2380" t="s">
        <v>59</v>
      </c>
      <c r="E2380" t="s">
        <v>49</v>
      </c>
      <c r="F2380" t="s">
        <v>39</v>
      </c>
      <c r="G2380">
        <v>2010</v>
      </c>
      <c r="H2380">
        <v>780.2</v>
      </c>
      <c r="I2380">
        <v>967.9</v>
      </c>
      <c r="J2380">
        <v>0.80607500774873397</v>
      </c>
    </row>
    <row r="2381" spans="2:10" x14ac:dyDescent="0.2">
      <c r="B2381" t="str">
        <f t="shared" si="37"/>
        <v>apartmentaveragebachelor_rateLangley City and Langley DM</v>
      </c>
      <c r="C2381" t="s">
        <v>65</v>
      </c>
      <c r="D2381" t="s">
        <v>59</v>
      </c>
      <c r="E2381" t="s">
        <v>49</v>
      </c>
      <c r="F2381" t="s">
        <v>40</v>
      </c>
      <c r="G2381">
        <v>2010</v>
      </c>
      <c r="H2381">
        <v>709.3</v>
      </c>
      <c r="I2381">
        <v>967.9</v>
      </c>
      <c r="J2381">
        <v>0.73282363880566204</v>
      </c>
    </row>
    <row r="2382" spans="2:10" x14ac:dyDescent="0.2">
      <c r="B2382" t="str">
        <f t="shared" si="37"/>
        <v>apartmentaveragebachelor_rateTri-Cities</v>
      </c>
      <c r="C2382" t="s">
        <v>65</v>
      </c>
      <c r="D2382" t="s">
        <v>59</v>
      </c>
      <c r="E2382" t="s">
        <v>49</v>
      </c>
      <c r="F2382" t="s">
        <v>41</v>
      </c>
      <c r="G2382">
        <v>2010</v>
      </c>
      <c r="H2382">
        <v>749.7</v>
      </c>
      <c r="I2382">
        <v>967.9</v>
      </c>
      <c r="J2382">
        <v>0.77456348796363295</v>
      </c>
    </row>
    <row r="2383" spans="2:10" x14ac:dyDescent="0.2">
      <c r="B2383" t="str">
        <f t="shared" si="37"/>
        <v>apartmentaveragebachelor_rateMaple Ridge/Pitt Meadows</v>
      </c>
      <c r="C2383" t="s">
        <v>65</v>
      </c>
      <c r="D2383" t="s">
        <v>59</v>
      </c>
      <c r="E2383" t="s">
        <v>49</v>
      </c>
      <c r="F2383" t="s">
        <v>42</v>
      </c>
      <c r="G2383">
        <v>2010</v>
      </c>
      <c r="H2383">
        <v>661.9</v>
      </c>
      <c r="I2383">
        <v>967.9</v>
      </c>
      <c r="J2383">
        <v>0.68385163756586398</v>
      </c>
    </row>
    <row r="2384" spans="2:10" x14ac:dyDescent="0.2">
      <c r="B2384" t="str">
        <f t="shared" si="37"/>
        <v>apartmentaveragebachelor_rateVancouver</v>
      </c>
      <c r="C2384" t="s">
        <v>65</v>
      </c>
      <c r="D2384" t="s">
        <v>59</v>
      </c>
      <c r="E2384" t="s">
        <v>49</v>
      </c>
      <c r="F2384" t="s">
        <v>43</v>
      </c>
      <c r="G2384">
        <v>2010</v>
      </c>
      <c r="H2384">
        <v>967.9</v>
      </c>
      <c r="I2384">
        <v>967.9</v>
      </c>
      <c r="J2384">
        <v>1</v>
      </c>
    </row>
    <row r="2385" spans="2:10" x14ac:dyDescent="0.2">
      <c r="B2385" t="str">
        <f t="shared" si="37"/>
        <v>apartmentaveragebachelor_rateNorth Vancouver City</v>
      </c>
      <c r="C2385" t="s">
        <v>65</v>
      </c>
      <c r="D2385" t="s">
        <v>59</v>
      </c>
      <c r="E2385" t="s">
        <v>49</v>
      </c>
      <c r="F2385" t="s">
        <v>60</v>
      </c>
      <c r="G2385">
        <v>2010</v>
      </c>
      <c r="H2385">
        <v>852.66666666666697</v>
      </c>
      <c r="I2385">
        <v>967.9</v>
      </c>
      <c r="J2385">
        <v>0.88094500120535901</v>
      </c>
    </row>
    <row r="2386" spans="2:10" x14ac:dyDescent="0.2">
      <c r="B2386" t="str">
        <f t="shared" si="37"/>
        <v>apartmentaverage1_bed_rateEnglish Bay</v>
      </c>
      <c r="C2386" t="s">
        <v>65</v>
      </c>
      <c r="D2386" t="s">
        <v>59</v>
      </c>
      <c r="E2386" t="s">
        <v>51</v>
      </c>
      <c r="F2386" t="s">
        <v>16</v>
      </c>
      <c r="G2386">
        <v>2010</v>
      </c>
      <c r="H2386">
        <v>1315.8</v>
      </c>
      <c r="I2386">
        <v>1107.9000000000001</v>
      </c>
      <c r="J2386">
        <v>1.1876523151909</v>
      </c>
    </row>
    <row r="2387" spans="2:10" x14ac:dyDescent="0.2">
      <c r="B2387" t="str">
        <f t="shared" si="37"/>
        <v>apartmentaverage1_bed_rateDowntown</v>
      </c>
      <c r="C2387" t="s">
        <v>65</v>
      </c>
      <c r="D2387" t="s">
        <v>59</v>
      </c>
      <c r="E2387" t="s">
        <v>51</v>
      </c>
      <c r="F2387" t="s">
        <v>17</v>
      </c>
      <c r="G2387">
        <v>2010</v>
      </c>
      <c r="H2387">
        <v>1359.5</v>
      </c>
      <c r="I2387">
        <v>1107.9000000000001</v>
      </c>
      <c r="J2387">
        <v>1.22709630833108</v>
      </c>
    </row>
    <row r="2388" spans="2:10" x14ac:dyDescent="0.2">
      <c r="B2388" t="str">
        <f t="shared" si="37"/>
        <v>apartmentaverage1_bed_rateSouth Granville/Oak</v>
      </c>
      <c r="C2388" t="s">
        <v>65</v>
      </c>
      <c r="D2388" t="s">
        <v>59</v>
      </c>
      <c r="E2388" t="s">
        <v>51</v>
      </c>
      <c r="F2388" t="s">
        <v>19</v>
      </c>
      <c r="G2388">
        <v>2010</v>
      </c>
      <c r="H2388">
        <v>1231.8</v>
      </c>
      <c r="I2388">
        <v>1107.9000000000001</v>
      </c>
      <c r="J2388">
        <v>1.1118331979420499</v>
      </c>
    </row>
    <row r="2389" spans="2:10" x14ac:dyDescent="0.2">
      <c r="B2389" t="str">
        <f t="shared" si="37"/>
        <v>apartmentaverage1_bed_rateKitsilano/Point Grey</v>
      </c>
      <c r="C2389" t="s">
        <v>65</v>
      </c>
      <c r="D2389" t="s">
        <v>59</v>
      </c>
      <c r="E2389" t="s">
        <v>51</v>
      </c>
      <c r="F2389" t="s">
        <v>20</v>
      </c>
      <c r="G2389">
        <v>2010</v>
      </c>
      <c r="H2389">
        <v>1243.8</v>
      </c>
      <c r="I2389">
        <v>1107.9000000000001</v>
      </c>
      <c r="J2389">
        <v>1.1226645004061699</v>
      </c>
    </row>
    <row r="2390" spans="2:10" x14ac:dyDescent="0.2">
      <c r="B2390" t="str">
        <f t="shared" si="37"/>
        <v>apartmentaverage1_bed_rateWestside/Kerrisdale</v>
      </c>
      <c r="C2390" t="s">
        <v>65</v>
      </c>
      <c r="D2390" t="s">
        <v>59</v>
      </c>
      <c r="E2390" t="s">
        <v>51</v>
      </c>
      <c r="F2390" t="s">
        <v>21</v>
      </c>
      <c r="G2390">
        <v>2010</v>
      </c>
      <c r="H2390">
        <v>1233.3</v>
      </c>
      <c r="I2390">
        <v>1107.9000000000001</v>
      </c>
      <c r="J2390">
        <v>1.1131871107500699</v>
      </c>
    </row>
    <row r="2391" spans="2:10" x14ac:dyDescent="0.2">
      <c r="B2391" t="str">
        <f t="shared" si="37"/>
        <v>apartmentaverage1_bed_rateMarpole</v>
      </c>
      <c r="C2391" t="s">
        <v>65</v>
      </c>
      <c r="D2391" t="s">
        <v>59</v>
      </c>
      <c r="E2391" t="s">
        <v>51</v>
      </c>
      <c r="F2391" t="s">
        <v>23</v>
      </c>
      <c r="G2391">
        <v>2010</v>
      </c>
      <c r="H2391">
        <v>919.9</v>
      </c>
      <c r="I2391">
        <v>1107.9000000000001</v>
      </c>
      <c r="J2391">
        <v>0.83030959472876598</v>
      </c>
    </row>
    <row r="2392" spans="2:10" x14ac:dyDescent="0.2">
      <c r="B2392" t="str">
        <f t="shared" si="37"/>
        <v>apartmentaverage1_bed_rateMount Pleasant/Renfrew Heights</v>
      </c>
      <c r="C2392" t="s">
        <v>65</v>
      </c>
      <c r="D2392" t="s">
        <v>59</v>
      </c>
      <c r="E2392" t="s">
        <v>51</v>
      </c>
      <c r="F2392" t="s">
        <v>24</v>
      </c>
      <c r="G2392">
        <v>2010</v>
      </c>
      <c r="H2392">
        <v>1054.2</v>
      </c>
      <c r="I2392">
        <v>1107.9000000000001</v>
      </c>
      <c r="J2392">
        <v>0.95152992147305704</v>
      </c>
    </row>
    <row r="2393" spans="2:10" x14ac:dyDescent="0.2">
      <c r="B2393" t="str">
        <f t="shared" si="37"/>
        <v>apartmentaverage1_bed_rateEast Hastings</v>
      </c>
      <c r="C2393" t="s">
        <v>65</v>
      </c>
      <c r="D2393" t="s">
        <v>59</v>
      </c>
      <c r="E2393" t="s">
        <v>51</v>
      </c>
      <c r="F2393" t="s">
        <v>25</v>
      </c>
      <c r="G2393">
        <v>2010</v>
      </c>
      <c r="H2393">
        <v>985.2</v>
      </c>
      <c r="I2393">
        <v>1107.9000000000001</v>
      </c>
      <c r="J2393">
        <v>0.889249932304359</v>
      </c>
    </row>
    <row r="2394" spans="2:10" x14ac:dyDescent="0.2">
      <c r="B2394" t="str">
        <f t="shared" si="37"/>
        <v>apartmentaverage1_bed_rateSoutheast Vancouver</v>
      </c>
      <c r="C2394" t="s">
        <v>65</v>
      </c>
      <c r="D2394" t="s">
        <v>59</v>
      </c>
      <c r="E2394" t="s">
        <v>51</v>
      </c>
      <c r="F2394" t="s">
        <v>26</v>
      </c>
      <c r="G2394">
        <v>2010</v>
      </c>
      <c r="H2394">
        <v>1047.8</v>
      </c>
      <c r="I2394">
        <v>1107.9000000000001</v>
      </c>
      <c r="J2394">
        <v>0.94575322682552598</v>
      </c>
    </row>
    <row r="2395" spans="2:10" x14ac:dyDescent="0.2">
      <c r="B2395" t="str">
        <f t="shared" si="37"/>
        <v>apartmentaverage1_bed_rateUniversity Endowment Lands</v>
      </c>
      <c r="C2395" t="s">
        <v>65</v>
      </c>
      <c r="D2395" t="s">
        <v>59</v>
      </c>
      <c r="E2395" t="s">
        <v>51</v>
      </c>
      <c r="F2395" t="s">
        <v>27</v>
      </c>
      <c r="G2395">
        <v>2010</v>
      </c>
      <c r="H2395">
        <v>1509.3</v>
      </c>
      <c r="I2395">
        <v>1107.9000000000001</v>
      </c>
      <c r="J2395">
        <v>1.3623070674248601</v>
      </c>
    </row>
    <row r="2396" spans="2:10" x14ac:dyDescent="0.2">
      <c r="B2396" t="str">
        <f t="shared" si="37"/>
        <v>apartmentaverage1_bed_rateCentral Park/Metrotown</v>
      </c>
      <c r="C2396" t="s">
        <v>65</v>
      </c>
      <c r="D2396" t="s">
        <v>59</v>
      </c>
      <c r="E2396" t="s">
        <v>51</v>
      </c>
      <c r="F2396" t="s">
        <v>28</v>
      </c>
      <c r="G2396">
        <v>2010</v>
      </c>
      <c r="H2396">
        <v>1005.5</v>
      </c>
      <c r="I2396">
        <v>1107.9000000000001</v>
      </c>
      <c r="J2396">
        <v>0.90757288563949801</v>
      </c>
    </row>
    <row r="2397" spans="2:10" x14ac:dyDescent="0.2">
      <c r="B2397" t="str">
        <f t="shared" si="37"/>
        <v>apartmentaverage1_bed_rateSoutheast Burnaby</v>
      </c>
      <c r="C2397" t="s">
        <v>65</v>
      </c>
      <c r="D2397" t="s">
        <v>59</v>
      </c>
      <c r="E2397" t="s">
        <v>51</v>
      </c>
      <c r="F2397" t="s">
        <v>29</v>
      </c>
      <c r="G2397">
        <v>2010</v>
      </c>
      <c r="H2397">
        <v>874.5</v>
      </c>
      <c r="I2397">
        <v>1107.9000000000001</v>
      </c>
      <c r="J2397">
        <v>0.78933116707284001</v>
      </c>
    </row>
    <row r="2398" spans="2:10" x14ac:dyDescent="0.2">
      <c r="B2398" t="str">
        <f t="shared" si="37"/>
        <v>apartmentaverage1_bed_rateNorth Burnaby</v>
      </c>
      <c r="C2398" t="s">
        <v>65</v>
      </c>
      <c r="D2398" t="s">
        <v>59</v>
      </c>
      <c r="E2398" t="s">
        <v>51</v>
      </c>
      <c r="F2398" t="s">
        <v>31</v>
      </c>
      <c r="G2398">
        <v>2010</v>
      </c>
      <c r="H2398">
        <v>1027.3</v>
      </c>
      <c r="I2398">
        <v>1107.9000000000001</v>
      </c>
      <c r="J2398">
        <v>0.92724975178265201</v>
      </c>
    </row>
    <row r="2399" spans="2:10" x14ac:dyDescent="0.2">
      <c r="B2399" t="str">
        <f t="shared" si="37"/>
        <v>apartmentaverage1_bed_rateNew Westminster</v>
      </c>
      <c r="C2399" t="s">
        <v>65</v>
      </c>
      <c r="D2399" t="s">
        <v>59</v>
      </c>
      <c r="E2399" t="s">
        <v>51</v>
      </c>
      <c r="F2399" t="s">
        <v>32</v>
      </c>
      <c r="G2399">
        <v>2010</v>
      </c>
      <c r="H2399">
        <v>909</v>
      </c>
      <c r="I2399">
        <v>1107.9000000000001</v>
      </c>
      <c r="J2399">
        <v>0.82047116165718903</v>
      </c>
    </row>
    <row r="2400" spans="2:10" x14ac:dyDescent="0.2">
      <c r="B2400" t="str">
        <f t="shared" si="37"/>
        <v>apartmentaverage1_bed_rateNorth Vancouver CY</v>
      </c>
      <c r="C2400" t="s">
        <v>65</v>
      </c>
      <c r="D2400" t="s">
        <v>59</v>
      </c>
      <c r="E2400" t="s">
        <v>51</v>
      </c>
      <c r="F2400" t="s">
        <v>33</v>
      </c>
      <c r="G2400">
        <v>2010</v>
      </c>
      <c r="H2400">
        <v>1277.75</v>
      </c>
      <c r="I2400">
        <v>1107.9000000000001</v>
      </c>
      <c r="J2400">
        <v>1.15330806029425</v>
      </c>
    </row>
    <row r="2401" spans="2:10" x14ac:dyDescent="0.2">
      <c r="B2401" t="str">
        <f t="shared" si="37"/>
        <v>apartmentaverage1_bed_rateNorth Vancouver DM</v>
      </c>
      <c r="C2401" t="s">
        <v>65</v>
      </c>
      <c r="D2401" t="s">
        <v>59</v>
      </c>
      <c r="E2401" t="s">
        <v>51</v>
      </c>
      <c r="F2401" t="s">
        <v>34</v>
      </c>
      <c r="G2401">
        <v>2010</v>
      </c>
      <c r="H2401">
        <v>1180.4000000000001</v>
      </c>
      <c r="I2401">
        <v>1107.9000000000001</v>
      </c>
      <c r="J2401">
        <v>1.06543911905407</v>
      </c>
    </row>
    <row r="2402" spans="2:10" x14ac:dyDescent="0.2">
      <c r="B2402" t="str">
        <f t="shared" si="37"/>
        <v>apartmentaverage1_bed_rateWest Vancouver</v>
      </c>
      <c r="C2402" t="s">
        <v>65</v>
      </c>
      <c r="D2402" t="s">
        <v>59</v>
      </c>
      <c r="E2402" t="s">
        <v>51</v>
      </c>
      <c r="F2402" t="s">
        <v>35</v>
      </c>
      <c r="G2402">
        <v>2010</v>
      </c>
      <c r="H2402">
        <v>1411.9</v>
      </c>
      <c r="I2402">
        <v>1107.9000000000001</v>
      </c>
      <c r="J2402">
        <v>1.27439299575774</v>
      </c>
    </row>
    <row r="2403" spans="2:10" x14ac:dyDescent="0.2">
      <c r="B2403" t="str">
        <f t="shared" si="37"/>
        <v>apartmentaverage1_bed_rateRichmond</v>
      </c>
      <c r="C2403" t="s">
        <v>65</v>
      </c>
      <c r="D2403" t="s">
        <v>59</v>
      </c>
      <c r="E2403" t="s">
        <v>51</v>
      </c>
      <c r="F2403" t="s">
        <v>36</v>
      </c>
      <c r="G2403">
        <v>2010</v>
      </c>
      <c r="H2403">
        <v>1045.7</v>
      </c>
      <c r="I2403">
        <v>1107.9000000000001</v>
      </c>
      <c r="J2403">
        <v>0.94385774889430496</v>
      </c>
    </row>
    <row r="2404" spans="2:10" x14ac:dyDescent="0.2">
      <c r="B2404" t="str">
        <f t="shared" si="37"/>
        <v>apartmentaverage1_bed_rateDelta</v>
      </c>
      <c r="C2404" t="s">
        <v>65</v>
      </c>
      <c r="D2404" t="s">
        <v>59</v>
      </c>
      <c r="E2404" t="s">
        <v>51</v>
      </c>
      <c r="F2404" t="s">
        <v>37</v>
      </c>
      <c r="G2404">
        <v>2010</v>
      </c>
      <c r="H2404">
        <v>831.2</v>
      </c>
      <c r="I2404">
        <v>1107.9000000000001</v>
      </c>
      <c r="J2404">
        <v>0.75024821734813596</v>
      </c>
    </row>
    <row r="2405" spans="2:10" x14ac:dyDescent="0.2">
      <c r="B2405" t="str">
        <f t="shared" si="37"/>
        <v>apartmentaverage1_bed_rateSurrey</v>
      </c>
      <c r="C2405" t="s">
        <v>65</v>
      </c>
      <c r="D2405" t="s">
        <v>59</v>
      </c>
      <c r="E2405" t="s">
        <v>51</v>
      </c>
      <c r="F2405" t="s">
        <v>38</v>
      </c>
      <c r="G2405">
        <v>2010</v>
      </c>
      <c r="H2405">
        <v>821.1</v>
      </c>
      <c r="I2405">
        <v>1107.9000000000001</v>
      </c>
      <c r="J2405">
        <v>0.74113187110750101</v>
      </c>
    </row>
    <row r="2406" spans="2:10" x14ac:dyDescent="0.2">
      <c r="B2406" t="str">
        <f t="shared" si="37"/>
        <v>apartmentaverage1_bed_rateWhite Rock</v>
      </c>
      <c r="C2406" t="s">
        <v>65</v>
      </c>
      <c r="D2406" t="s">
        <v>59</v>
      </c>
      <c r="E2406" t="s">
        <v>51</v>
      </c>
      <c r="F2406" t="s">
        <v>39</v>
      </c>
      <c r="G2406">
        <v>2010</v>
      </c>
      <c r="H2406">
        <v>894.4</v>
      </c>
      <c r="I2406">
        <v>1107.9000000000001</v>
      </c>
      <c r="J2406">
        <v>0.80729307699250796</v>
      </c>
    </row>
    <row r="2407" spans="2:10" x14ac:dyDescent="0.2">
      <c r="B2407" t="str">
        <f t="shared" si="37"/>
        <v>apartmentaverage1_bed_rateLangley City and Langley DM</v>
      </c>
      <c r="C2407" t="s">
        <v>65</v>
      </c>
      <c r="D2407" t="s">
        <v>59</v>
      </c>
      <c r="E2407" t="s">
        <v>51</v>
      </c>
      <c r="F2407" t="s">
        <v>40</v>
      </c>
      <c r="G2407">
        <v>2010</v>
      </c>
      <c r="H2407">
        <v>876.1</v>
      </c>
      <c r="I2407">
        <v>1107.9000000000001</v>
      </c>
      <c r="J2407">
        <v>0.790775340734723</v>
      </c>
    </row>
    <row r="2408" spans="2:10" x14ac:dyDescent="0.2">
      <c r="B2408" t="str">
        <f t="shared" si="37"/>
        <v>apartmentaverage1_bed_rateTri-Cities</v>
      </c>
      <c r="C2408" t="s">
        <v>65</v>
      </c>
      <c r="D2408" t="s">
        <v>59</v>
      </c>
      <c r="E2408" t="s">
        <v>51</v>
      </c>
      <c r="F2408" t="s">
        <v>41</v>
      </c>
      <c r="G2408">
        <v>2010</v>
      </c>
      <c r="H2408">
        <v>898.9</v>
      </c>
      <c r="I2408">
        <v>1107.9000000000001</v>
      </c>
      <c r="J2408">
        <v>0.81135481541655396</v>
      </c>
    </row>
    <row r="2409" spans="2:10" x14ac:dyDescent="0.2">
      <c r="B2409" t="str">
        <f t="shared" si="37"/>
        <v>apartmentaverage1_bed_rateMaple Ridge/Pitt Meadows</v>
      </c>
      <c r="C2409" t="s">
        <v>65</v>
      </c>
      <c r="D2409" t="s">
        <v>59</v>
      </c>
      <c r="E2409" t="s">
        <v>51</v>
      </c>
      <c r="F2409" t="s">
        <v>42</v>
      </c>
      <c r="G2409">
        <v>2010</v>
      </c>
      <c r="H2409">
        <v>768.5</v>
      </c>
      <c r="I2409">
        <v>1107.9000000000001</v>
      </c>
      <c r="J2409">
        <v>0.69365466197310199</v>
      </c>
    </row>
    <row r="2410" spans="2:10" x14ac:dyDescent="0.2">
      <c r="B2410" t="str">
        <f t="shared" si="37"/>
        <v>apartmentaverage1_bed_rateVancouver</v>
      </c>
      <c r="C2410" t="s">
        <v>65</v>
      </c>
      <c r="D2410" t="s">
        <v>59</v>
      </c>
      <c r="E2410" t="s">
        <v>51</v>
      </c>
      <c r="F2410" t="s">
        <v>43</v>
      </c>
      <c r="G2410">
        <v>2010</v>
      </c>
      <c r="H2410">
        <v>1107.9000000000001</v>
      </c>
      <c r="I2410">
        <v>1107.9000000000001</v>
      </c>
      <c r="J2410">
        <v>1</v>
      </c>
    </row>
    <row r="2411" spans="2:10" x14ac:dyDescent="0.2">
      <c r="B2411" t="str">
        <f t="shared" si="37"/>
        <v>apartmentaverage1_bed_rateNorth Vancouver City</v>
      </c>
      <c r="C2411" t="s">
        <v>65</v>
      </c>
      <c r="D2411" t="s">
        <v>59</v>
      </c>
      <c r="E2411" t="s">
        <v>51</v>
      </c>
      <c r="F2411" t="s">
        <v>60</v>
      </c>
      <c r="G2411">
        <v>2010</v>
      </c>
      <c r="H2411">
        <v>989.33333333333303</v>
      </c>
      <c r="I2411">
        <v>1107.9000000000001</v>
      </c>
      <c r="J2411">
        <v>0.89298071426422299</v>
      </c>
    </row>
    <row r="2412" spans="2:10" x14ac:dyDescent="0.2">
      <c r="B2412" t="str">
        <f t="shared" si="37"/>
        <v>apartmentaverage2_bed_rateWest End/Stanley Park</v>
      </c>
      <c r="C2412" t="s">
        <v>65</v>
      </c>
      <c r="D2412" t="s">
        <v>59</v>
      </c>
      <c r="E2412" t="s">
        <v>53</v>
      </c>
      <c r="F2412" t="s">
        <v>12</v>
      </c>
      <c r="G2412">
        <v>2010</v>
      </c>
      <c r="H2412">
        <v>1971.3</v>
      </c>
      <c r="I2412">
        <v>1405.2</v>
      </c>
      <c r="J2412">
        <v>1.4028608027327101</v>
      </c>
    </row>
    <row r="2413" spans="2:10" x14ac:dyDescent="0.2">
      <c r="B2413" t="str">
        <f t="shared" si="37"/>
        <v>apartmentaverage2_bed_rateEnglish Bay</v>
      </c>
      <c r="C2413" t="s">
        <v>65</v>
      </c>
      <c r="D2413" t="s">
        <v>59</v>
      </c>
      <c r="E2413" t="s">
        <v>53</v>
      </c>
      <c r="F2413" t="s">
        <v>16</v>
      </c>
      <c r="G2413">
        <v>2010</v>
      </c>
      <c r="H2413">
        <v>1917.6</v>
      </c>
      <c r="I2413">
        <v>1405.2</v>
      </c>
      <c r="J2413">
        <v>1.3646456020495299</v>
      </c>
    </row>
    <row r="2414" spans="2:10" x14ac:dyDescent="0.2">
      <c r="B2414" t="str">
        <f t="shared" si="37"/>
        <v>apartmentaverage2_bed_rateDowntown</v>
      </c>
      <c r="C2414" t="s">
        <v>65</v>
      </c>
      <c r="D2414" t="s">
        <v>59</v>
      </c>
      <c r="E2414" t="s">
        <v>53</v>
      </c>
      <c r="F2414" t="s">
        <v>17</v>
      </c>
      <c r="G2414">
        <v>2010</v>
      </c>
      <c r="H2414">
        <v>2054.9</v>
      </c>
      <c r="I2414">
        <v>1405.2</v>
      </c>
      <c r="J2414">
        <v>1.4623541132934801</v>
      </c>
    </row>
    <row r="2415" spans="2:10" x14ac:dyDescent="0.2">
      <c r="B2415" t="str">
        <f t="shared" si="37"/>
        <v>apartmentaverage2_bed_rateSouth Granville/Oak</v>
      </c>
      <c r="C2415" t="s">
        <v>65</v>
      </c>
      <c r="D2415" t="s">
        <v>59</v>
      </c>
      <c r="E2415" t="s">
        <v>53</v>
      </c>
      <c r="F2415" t="s">
        <v>19</v>
      </c>
      <c r="G2415">
        <v>2010</v>
      </c>
      <c r="H2415">
        <v>1714.8</v>
      </c>
      <c r="I2415">
        <v>1405.2</v>
      </c>
      <c r="J2415">
        <v>1.2203245089667001</v>
      </c>
    </row>
    <row r="2416" spans="2:10" x14ac:dyDescent="0.2">
      <c r="B2416" t="str">
        <f t="shared" si="37"/>
        <v>apartmentaverage2_bed_rateKitsilano/Point Grey</v>
      </c>
      <c r="C2416" t="s">
        <v>65</v>
      </c>
      <c r="D2416" t="s">
        <v>59</v>
      </c>
      <c r="E2416" t="s">
        <v>53</v>
      </c>
      <c r="F2416" t="s">
        <v>20</v>
      </c>
      <c r="G2416">
        <v>2010</v>
      </c>
      <c r="H2416">
        <v>1753.7</v>
      </c>
      <c r="I2416">
        <v>1405.2</v>
      </c>
      <c r="J2416">
        <v>1.2480074010816999</v>
      </c>
    </row>
    <row r="2417" spans="2:10" x14ac:dyDescent="0.2">
      <c r="B2417" t="str">
        <f t="shared" si="37"/>
        <v>apartmentaverage2_bed_rateWestside/Kerrisdale</v>
      </c>
      <c r="C2417" t="s">
        <v>65</v>
      </c>
      <c r="D2417" t="s">
        <v>59</v>
      </c>
      <c r="E2417" t="s">
        <v>53</v>
      </c>
      <c r="F2417" t="s">
        <v>21</v>
      </c>
      <c r="G2417">
        <v>2010</v>
      </c>
      <c r="H2417">
        <v>1884.5</v>
      </c>
      <c r="I2417">
        <v>1405.2</v>
      </c>
      <c r="J2417">
        <v>1.3410902362653001</v>
      </c>
    </row>
    <row r="2418" spans="2:10" x14ac:dyDescent="0.2">
      <c r="B2418" t="str">
        <f t="shared" si="37"/>
        <v>apartmentaverage2_bed_rateMarpole</v>
      </c>
      <c r="C2418" t="s">
        <v>65</v>
      </c>
      <c r="D2418" t="s">
        <v>59</v>
      </c>
      <c r="E2418" t="s">
        <v>53</v>
      </c>
      <c r="F2418" t="s">
        <v>23</v>
      </c>
      <c r="G2418">
        <v>2010</v>
      </c>
      <c r="H2418">
        <v>1196.5</v>
      </c>
      <c r="I2418">
        <v>1405.2</v>
      </c>
      <c r="J2418">
        <v>0.85148021633931104</v>
      </c>
    </row>
    <row r="2419" spans="2:10" x14ac:dyDescent="0.2">
      <c r="B2419" t="str">
        <f t="shared" si="37"/>
        <v>apartmentaverage2_bed_rateMount Pleasant/Renfrew Heights</v>
      </c>
      <c r="C2419" t="s">
        <v>65</v>
      </c>
      <c r="D2419" t="s">
        <v>59</v>
      </c>
      <c r="E2419" t="s">
        <v>53</v>
      </c>
      <c r="F2419" t="s">
        <v>24</v>
      </c>
      <c r="G2419">
        <v>2010</v>
      </c>
      <c r="H2419">
        <v>1404.6</v>
      </c>
      <c r="I2419">
        <v>1405.2</v>
      </c>
      <c r="J2419">
        <v>0.99957301451750602</v>
      </c>
    </row>
    <row r="2420" spans="2:10" x14ac:dyDescent="0.2">
      <c r="B2420" t="str">
        <f t="shared" si="37"/>
        <v>apartmentaverage2_bed_rateEast Hastings</v>
      </c>
      <c r="C2420" t="s">
        <v>65</v>
      </c>
      <c r="D2420" t="s">
        <v>59</v>
      </c>
      <c r="E2420" t="s">
        <v>53</v>
      </c>
      <c r="F2420" t="s">
        <v>25</v>
      </c>
      <c r="G2420">
        <v>2010</v>
      </c>
      <c r="H2420">
        <v>1314.6</v>
      </c>
      <c r="I2420">
        <v>1405.2</v>
      </c>
      <c r="J2420">
        <v>0.93552519214346697</v>
      </c>
    </row>
    <row r="2421" spans="2:10" x14ac:dyDescent="0.2">
      <c r="B2421" t="str">
        <f t="shared" si="37"/>
        <v>apartmentaverage2_bed_rateSoutheast Vancouver</v>
      </c>
      <c r="C2421" t="s">
        <v>65</v>
      </c>
      <c r="D2421" t="s">
        <v>59</v>
      </c>
      <c r="E2421" t="s">
        <v>53</v>
      </c>
      <c r="F2421" t="s">
        <v>26</v>
      </c>
      <c r="G2421">
        <v>2010</v>
      </c>
      <c r="H2421">
        <v>1401.7</v>
      </c>
      <c r="I2421">
        <v>1405.2</v>
      </c>
      <c r="J2421">
        <v>0.99750925135212098</v>
      </c>
    </row>
    <row r="2422" spans="2:10" x14ac:dyDescent="0.2">
      <c r="B2422" t="str">
        <f t="shared" si="37"/>
        <v>apartmentaverage2_bed_rateUniversity Endowment Lands</v>
      </c>
      <c r="C2422" t="s">
        <v>65</v>
      </c>
      <c r="D2422" t="s">
        <v>59</v>
      </c>
      <c r="E2422" t="s">
        <v>53</v>
      </c>
      <c r="F2422" t="s">
        <v>27</v>
      </c>
      <c r="G2422">
        <v>2010</v>
      </c>
      <c r="H2422">
        <v>2011</v>
      </c>
      <c r="I2422">
        <v>1405.2</v>
      </c>
      <c r="J2422">
        <v>1.43111300882437</v>
      </c>
    </row>
    <row r="2423" spans="2:10" x14ac:dyDescent="0.2">
      <c r="B2423" t="str">
        <f t="shared" si="37"/>
        <v>apartmentaverage2_bed_rateCentral Park/Metrotown</v>
      </c>
      <c r="C2423" t="s">
        <v>65</v>
      </c>
      <c r="D2423" t="s">
        <v>59</v>
      </c>
      <c r="E2423" t="s">
        <v>53</v>
      </c>
      <c r="F2423" t="s">
        <v>28</v>
      </c>
      <c r="G2423">
        <v>2010</v>
      </c>
      <c r="H2423">
        <v>1293.5999999999999</v>
      </c>
      <c r="I2423">
        <v>1405.2</v>
      </c>
      <c r="J2423">
        <v>0.92058070025619099</v>
      </c>
    </row>
    <row r="2424" spans="2:10" x14ac:dyDescent="0.2">
      <c r="B2424" t="str">
        <f t="shared" si="37"/>
        <v>apartmentaverage2_bed_rateSoutheast Burnaby</v>
      </c>
      <c r="C2424" t="s">
        <v>65</v>
      </c>
      <c r="D2424" t="s">
        <v>59</v>
      </c>
      <c r="E2424" t="s">
        <v>53</v>
      </c>
      <c r="F2424" t="s">
        <v>29</v>
      </c>
      <c r="G2424">
        <v>2010</v>
      </c>
      <c r="H2424">
        <v>1080</v>
      </c>
      <c r="I2424">
        <v>1405.2</v>
      </c>
      <c r="J2424">
        <v>0.76857386848847098</v>
      </c>
    </row>
    <row r="2425" spans="2:10" x14ac:dyDescent="0.2">
      <c r="B2425" t="str">
        <f t="shared" si="37"/>
        <v>apartmentaverage2_bed_rateNorth Burnaby</v>
      </c>
      <c r="C2425" t="s">
        <v>65</v>
      </c>
      <c r="D2425" t="s">
        <v>59</v>
      </c>
      <c r="E2425" t="s">
        <v>53</v>
      </c>
      <c r="F2425" t="s">
        <v>31</v>
      </c>
      <c r="G2425">
        <v>2010</v>
      </c>
      <c r="H2425">
        <v>1311.8</v>
      </c>
      <c r="I2425">
        <v>1405.2</v>
      </c>
      <c r="J2425">
        <v>0.93353259322516402</v>
      </c>
    </row>
    <row r="2426" spans="2:10" x14ac:dyDescent="0.2">
      <c r="B2426" t="str">
        <f t="shared" si="37"/>
        <v>apartmentaverage2_bed_rateNew Westminster</v>
      </c>
      <c r="C2426" t="s">
        <v>65</v>
      </c>
      <c r="D2426" t="s">
        <v>59</v>
      </c>
      <c r="E2426" t="s">
        <v>53</v>
      </c>
      <c r="F2426" t="s">
        <v>32</v>
      </c>
      <c r="G2426">
        <v>2010</v>
      </c>
      <c r="H2426">
        <v>1212</v>
      </c>
      <c r="I2426">
        <v>1405.2</v>
      </c>
      <c r="J2426">
        <v>0.86251067463706199</v>
      </c>
    </row>
    <row r="2427" spans="2:10" x14ac:dyDescent="0.2">
      <c r="B2427" t="str">
        <f t="shared" si="37"/>
        <v>apartmentaverage2_bed_rateNorth Vancouver CY</v>
      </c>
      <c r="C2427" t="s">
        <v>65</v>
      </c>
      <c r="D2427" t="s">
        <v>59</v>
      </c>
      <c r="E2427" t="s">
        <v>53</v>
      </c>
      <c r="F2427" t="s">
        <v>33</v>
      </c>
      <c r="G2427">
        <v>2010</v>
      </c>
      <c r="H2427">
        <v>1590.5</v>
      </c>
      <c r="I2427">
        <v>1405.2</v>
      </c>
      <c r="J2427">
        <v>1.13186734984344</v>
      </c>
    </row>
    <row r="2428" spans="2:10" x14ac:dyDescent="0.2">
      <c r="B2428" t="str">
        <f t="shared" si="37"/>
        <v>apartmentaverage2_bed_rateNorth Vancouver DM</v>
      </c>
      <c r="C2428" t="s">
        <v>65</v>
      </c>
      <c r="D2428" t="s">
        <v>59</v>
      </c>
      <c r="E2428" t="s">
        <v>53</v>
      </c>
      <c r="F2428" t="s">
        <v>34</v>
      </c>
      <c r="G2428">
        <v>2010</v>
      </c>
      <c r="H2428">
        <v>1502.4</v>
      </c>
      <c r="I2428">
        <v>1405.2</v>
      </c>
      <c r="J2428">
        <v>1.0691716481639599</v>
      </c>
    </row>
    <row r="2429" spans="2:10" x14ac:dyDescent="0.2">
      <c r="B2429" t="str">
        <f t="shared" si="37"/>
        <v>apartmentaverage2_bed_rateWest Vancouver</v>
      </c>
      <c r="C2429" t="s">
        <v>65</v>
      </c>
      <c r="D2429" t="s">
        <v>59</v>
      </c>
      <c r="E2429" t="s">
        <v>53</v>
      </c>
      <c r="F2429" t="s">
        <v>35</v>
      </c>
      <c r="G2429">
        <v>2010</v>
      </c>
      <c r="H2429">
        <v>2177.4</v>
      </c>
      <c r="I2429">
        <v>1405.2</v>
      </c>
      <c r="J2429">
        <v>1.5495303159692599</v>
      </c>
    </row>
    <row r="2430" spans="2:10" x14ac:dyDescent="0.2">
      <c r="B2430" t="str">
        <f t="shared" si="37"/>
        <v>apartmentaverage2_bed_rateRichmond</v>
      </c>
      <c r="C2430" t="s">
        <v>65</v>
      </c>
      <c r="D2430" t="s">
        <v>59</v>
      </c>
      <c r="E2430" t="s">
        <v>53</v>
      </c>
      <c r="F2430" t="s">
        <v>36</v>
      </c>
      <c r="G2430">
        <v>2010</v>
      </c>
      <c r="H2430">
        <v>1271.5999999999999</v>
      </c>
      <c r="I2430">
        <v>1405.2</v>
      </c>
      <c r="J2430">
        <v>0.904924565898093</v>
      </c>
    </row>
    <row r="2431" spans="2:10" x14ac:dyDescent="0.2">
      <c r="B2431" t="str">
        <f t="shared" si="37"/>
        <v>apartmentaverage2_bed_rateDelta</v>
      </c>
      <c r="C2431" t="s">
        <v>65</v>
      </c>
      <c r="D2431" t="s">
        <v>59</v>
      </c>
      <c r="E2431" t="s">
        <v>53</v>
      </c>
      <c r="F2431" t="s">
        <v>37</v>
      </c>
      <c r="G2431">
        <v>2010</v>
      </c>
      <c r="H2431">
        <v>1070.5999999999999</v>
      </c>
      <c r="I2431">
        <v>1405.2</v>
      </c>
      <c r="J2431">
        <v>0.76188442926273803</v>
      </c>
    </row>
    <row r="2432" spans="2:10" x14ac:dyDescent="0.2">
      <c r="B2432" t="str">
        <f t="shared" si="37"/>
        <v>apartmentaverage2_bed_rateSurrey</v>
      </c>
      <c r="C2432" t="s">
        <v>65</v>
      </c>
      <c r="D2432" t="s">
        <v>59</v>
      </c>
      <c r="E2432" t="s">
        <v>53</v>
      </c>
      <c r="F2432" t="s">
        <v>38</v>
      </c>
      <c r="G2432">
        <v>2010</v>
      </c>
      <c r="H2432">
        <v>991.2</v>
      </c>
      <c r="I2432">
        <v>1405.2</v>
      </c>
      <c r="J2432">
        <v>0.705380017079419</v>
      </c>
    </row>
    <row r="2433" spans="2:10" x14ac:dyDescent="0.2">
      <c r="B2433" t="str">
        <f t="shared" si="37"/>
        <v>apartmentaverage2_bed_rateWhite Rock</v>
      </c>
      <c r="C2433" t="s">
        <v>65</v>
      </c>
      <c r="D2433" t="s">
        <v>59</v>
      </c>
      <c r="E2433" t="s">
        <v>53</v>
      </c>
      <c r="F2433" t="s">
        <v>39</v>
      </c>
      <c r="G2433">
        <v>2010</v>
      </c>
      <c r="H2433">
        <v>1123.9000000000001</v>
      </c>
      <c r="I2433">
        <v>1405.2</v>
      </c>
      <c r="J2433">
        <v>0.79981497295758597</v>
      </c>
    </row>
    <row r="2434" spans="2:10" x14ac:dyDescent="0.2">
      <c r="B2434" t="str">
        <f t="shared" si="37"/>
        <v>apartmentaverage2_bed_rateLangley City and Langley DM</v>
      </c>
      <c r="C2434" t="s">
        <v>65</v>
      </c>
      <c r="D2434" t="s">
        <v>59</v>
      </c>
      <c r="E2434" t="s">
        <v>53</v>
      </c>
      <c r="F2434" t="s">
        <v>40</v>
      </c>
      <c r="G2434">
        <v>2010</v>
      </c>
      <c r="H2434">
        <v>1106.0999999999999</v>
      </c>
      <c r="I2434">
        <v>1405.2</v>
      </c>
      <c r="J2434">
        <v>0.78714773697694296</v>
      </c>
    </row>
    <row r="2435" spans="2:10" x14ac:dyDescent="0.2">
      <c r="B2435" t="str">
        <f t="shared" si="37"/>
        <v>apartmentaverage2_bed_rateTri-Cities</v>
      </c>
      <c r="C2435" t="s">
        <v>65</v>
      </c>
      <c r="D2435" t="s">
        <v>59</v>
      </c>
      <c r="E2435" t="s">
        <v>53</v>
      </c>
      <c r="F2435" t="s">
        <v>41</v>
      </c>
      <c r="G2435">
        <v>2010</v>
      </c>
      <c r="H2435">
        <v>1122.5999999999999</v>
      </c>
      <c r="I2435">
        <v>1405.2</v>
      </c>
      <c r="J2435">
        <v>0.79888983774551703</v>
      </c>
    </row>
    <row r="2436" spans="2:10" x14ac:dyDescent="0.2">
      <c r="B2436" t="str">
        <f t="shared" si="37"/>
        <v>apartmentaverage2_bed_rateMaple Ridge/Pitt Meadows</v>
      </c>
      <c r="C2436" t="s">
        <v>65</v>
      </c>
      <c r="D2436" t="s">
        <v>59</v>
      </c>
      <c r="E2436" t="s">
        <v>53</v>
      </c>
      <c r="F2436" t="s">
        <v>42</v>
      </c>
      <c r="G2436">
        <v>2010</v>
      </c>
      <c r="H2436">
        <v>973.6</v>
      </c>
      <c r="I2436">
        <v>1405.2</v>
      </c>
      <c r="J2436">
        <v>0.69285510959294005</v>
      </c>
    </row>
    <row r="2437" spans="2:10" x14ac:dyDescent="0.2">
      <c r="B2437" t="str">
        <f t="shared" ref="B2437:B2500" si="38">C2437&amp;D2437&amp;E2437&amp;F2437</f>
        <v>apartmentaverage2_bed_rateVancouver</v>
      </c>
      <c r="C2437" t="s">
        <v>65</v>
      </c>
      <c r="D2437" t="s">
        <v>59</v>
      </c>
      <c r="E2437" t="s">
        <v>53</v>
      </c>
      <c r="F2437" t="s">
        <v>43</v>
      </c>
      <c r="G2437">
        <v>2010</v>
      </c>
      <c r="H2437">
        <v>1405.2</v>
      </c>
      <c r="I2437">
        <v>1405.2</v>
      </c>
      <c r="J2437">
        <v>1</v>
      </c>
    </row>
    <row r="2438" spans="2:10" x14ac:dyDescent="0.2">
      <c r="B2438" t="str">
        <f t="shared" si="38"/>
        <v>apartmentaverage2_bed_rateNorth Vancouver City</v>
      </c>
      <c r="C2438" t="s">
        <v>65</v>
      </c>
      <c r="D2438" t="s">
        <v>59</v>
      </c>
      <c r="E2438" t="s">
        <v>53</v>
      </c>
      <c r="F2438" t="s">
        <v>60</v>
      </c>
      <c r="G2438">
        <v>2010</v>
      </c>
      <c r="H2438">
        <v>1237</v>
      </c>
      <c r="I2438">
        <v>1405.2</v>
      </c>
      <c r="J2438">
        <v>0.88030173640762899</v>
      </c>
    </row>
    <row r="2439" spans="2:10" x14ac:dyDescent="0.2">
      <c r="B2439" t="str">
        <f t="shared" si="38"/>
        <v>apartmentaverage3+_bed_rateWest End/Stanley Park</v>
      </c>
      <c r="C2439" t="s">
        <v>65</v>
      </c>
      <c r="D2439" t="s">
        <v>59</v>
      </c>
      <c r="E2439" t="s">
        <v>55</v>
      </c>
      <c r="F2439" t="s">
        <v>12</v>
      </c>
      <c r="G2439">
        <v>2010</v>
      </c>
      <c r="H2439">
        <v>3070.9</v>
      </c>
      <c r="I2439">
        <v>1643.4</v>
      </c>
      <c r="J2439">
        <v>1.8686260192284301</v>
      </c>
    </row>
    <row r="2440" spans="2:10" x14ac:dyDescent="0.2">
      <c r="B2440" t="str">
        <f t="shared" si="38"/>
        <v>apartmentaverage3+_bed_rateEnglish Bay</v>
      </c>
      <c r="C2440" t="s">
        <v>65</v>
      </c>
      <c r="D2440" t="s">
        <v>59</v>
      </c>
      <c r="E2440" t="s">
        <v>55</v>
      </c>
      <c r="F2440" t="s">
        <v>16</v>
      </c>
      <c r="G2440">
        <v>2010</v>
      </c>
      <c r="H2440">
        <v>2681.25</v>
      </c>
      <c r="I2440">
        <v>1643.4</v>
      </c>
      <c r="J2440">
        <v>1.6315261044176701</v>
      </c>
    </row>
    <row r="2441" spans="2:10" x14ac:dyDescent="0.2">
      <c r="B2441" t="str">
        <f t="shared" si="38"/>
        <v>apartmentaverage3+_bed_rateDowntown</v>
      </c>
      <c r="C2441" t="s">
        <v>65</v>
      </c>
      <c r="D2441" t="s">
        <v>59</v>
      </c>
      <c r="E2441" t="s">
        <v>55</v>
      </c>
      <c r="F2441" t="s">
        <v>17</v>
      </c>
      <c r="G2441">
        <v>2010</v>
      </c>
      <c r="H2441">
        <v>2855.8888888888901</v>
      </c>
      <c r="I2441">
        <v>1643.4</v>
      </c>
      <c r="J2441">
        <v>1.73779292253188</v>
      </c>
    </row>
    <row r="2442" spans="2:10" x14ac:dyDescent="0.2">
      <c r="B2442" t="str">
        <f t="shared" si="38"/>
        <v>apartmentaverage3+_bed_rateSouth Granville/Oak</v>
      </c>
      <c r="C2442" t="s">
        <v>65</v>
      </c>
      <c r="D2442" t="s">
        <v>59</v>
      </c>
      <c r="E2442" t="s">
        <v>55</v>
      </c>
      <c r="F2442" t="s">
        <v>19</v>
      </c>
      <c r="G2442">
        <v>2010</v>
      </c>
      <c r="H2442">
        <v>2128.3000000000002</v>
      </c>
      <c r="I2442">
        <v>1643.4</v>
      </c>
      <c r="J2442">
        <v>1.29505902397469</v>
      </c>
    </row>
    <row r="2443" spans="2:10" x14ac:dyDescent="0.2">
      <c r="B2443" t="str">
        <f t="shared" si="38"/>
        <v>apartmentaverage3+_bed_rateKitsilano/Point Grey</v>
      </c>
      <c r="C2443" t="s">
        <v>65</v>
      </c>
      <c r="D2443" t="s">
        <v>59</v>
      </c>
      <c r="E2443" t="s">
        <v>55</v>
      </c>
      <c r="F2443" t="s">
        <v>20</v>
      </c>
      <c r="G2443">
        <v>2010</v>
      </c>
      <c r="H2443">
        <v>2507.75</v>
      </c>
      <c r="I2443">
        <v>1643.4</v>
      </c>
      <c r="J2443">
        <v>1.52595229402458</v>
      </c>
    </row>
    <row r="2444" spans="2:10" x14ac:dyDescent="0.2">
      <c r="B2444" t="str">
        <f t="shared" si="38"/>
        <v>apartmentaverage3+_bed_rateWestside/Kerrisdale</v>
      </c>
      <c r="C2444" t="s">
        <v>65</v>
      </c>
      <c r="D2444" t="s">
        <v>59</v>
      </c>
      <c r="E2444" t="s">
        <v>55</v>
      </c>
      <c r="F2444" t="s">
        <v>21</v>
      </c>
      <c r="G2444">
        <v>2010</v>
      </c>
      <c r="H2444">
        <v>2631.3</v>
      </c>
      <c r="I2444">
        <v>1643.4</v>
      </c>
      <c r="J2444">
        <v>1.6011317999269801</v>
      </c>
    </row>
    <row r="2445" spans="2:10" x14ac:dyDescent="0.2">
      <c r="B2445" t="str">
        <f t="shared" si="38"/>
        <v>apartmentaverage3+_bed_rateMarpole</v>
      </c>
      <c r="C2445" t="s">
        <v>65</v>
      </c>
      <c r="D2445" t="s">
        <v>59</v>
      </c>
      <c r="E2445" t="s">
        <v>55</v>
      </c>
      <c r="F2445" t="s">
        <v>23</v>
      </c>
      <c r="G2445">
        <v>2010</v>
      </c>
      <c r="H2445">
        <v>1311.2</v>
      </c>
      <c r="I2445">
        <v>1643.4</v>
      </c>
      <c r="J2445">
        <v>0.79785809906291805</v>
      </c>
    </row>
    <row r="2446" spans="2:10" x14ac:dyDescent="0.2">
      <c r="B2446" t="str">
        <f t="shared" si="38"/>
        <v>apartmentaverage3+_bed_rateMount Pleasant/Renfrew Heights</v>
      </c>
      <c r="C2446" t="s">
        <v>65</v>
      </c>
      <c r="D2446" t="s">
        <v>59</v>
      </c>
      <c r="E2446" t="s">
        <v>55</v>
      </c>
      <c r="F2446" t="s">
        <v>24</v>
      </c>
      <c r="G2446">
        <v>2010</v>
      </c>
      <c r="H2446">
        <v>1526.125</v>
      </c>
      <c r="I2446">
        <v>1643.4</v>
      </c>
      <c r="J2446">
        <v>0.92863879761470103</v>
      </c>
    </row>
    <row r="2447" spans="2:10" x14ac:dyDescent="0.2">
      <c r="B2447" t="str">
        <f t="shared" si="38"/>
        <v>apartmentaverage3+_bed_rateEast Hastings</v>
      </c>
      <c r="C2447" t="s">
        <v>65</v>
      </c>
      <c r="D2447" t="s">
        <v>59</v>
      </c>
      <c r="E2447" t="s">
        <v>55</v>
      </c>
      <c r="F2447" t="s">
        <v>25</v>
      </c>
      <c r="G2447">
        <v>2010</v>
      </c>
      <c r="H2447">
        <v>1353.9</v>
      </c>
      <c r="I2447">
        <v>1643.4</v>
      </c>
      <c r="J2447">
        <v>0.82384081781672103</v>
      </c>
    </row>
    <row r="2448" spans="2:10" x14ac:dyDescent="0.2">
      <c r="B2448" t="str">
        <f t="shared" si="38"/>
        <v>apartmentaverage3+_bed_rateSoutheast Vancouver</v>
      </c>
      <c r="C2448" t="s">
        <v>65</v>
      </c>
      <c r="D2448" t="s">
        <v>59</v>
      </c>
      <c r="E2448" t="s">
        <v>55</v>
      </c>
      <c r="F2448" t="s">
        <v>26</v>
      </c>
      <c r="G2448">
        <v>2010</v>
      </c>
      <c r="H2448">
        <v>1320.9</v>
      </c>
      <c r="I2448">
        <v>1643.4</v>
      </c>
      <c r="J2448">
        <v>0.80376049653158099</v>
      </c>
    </row>
    <row r="2449" spans="2:10" x14ac:dyDescent="0.2">
      <c r="B2449" t="str">
        <f t="shared" si="38"/>
        <v>apartmentaverage3+_bed_rateUniversity Endowment Lands</v>
      </c>
      <c r="C2449" t="s">
        <v>65</v>
      </c>
      <c r="D2449" t="s">
        <v>59</v>
      </c>
      <c r="E2449" t="s">
        <v>55</v>
      </c>
      <c r="F2449" t="s">
        <v>27</v>
      </c>
      <c r="G2449">
        <v>2010</v>
      </c>
      <c r="H2449">
        <v>2446.3000000000002</v>
      </c>
      <c r="I2449">
        <v>1643.4</v>
      </c>
      <c r="J2449">
        <v>1.48856030181331</v>
      </c>
    </row>
    <row r="2450" spans="2:10" x14ac:dyDescent="0.2">
      <c r="B2450" t="str">
        <f t="shared" si="38"/>
        <v>apartmentaverage3+_bed_rateCentral Park/Metrotown</v>
      </c>
      <c r="C2450" t="s">
        <v>65</v>
      </c>
      <c r="D2450" t="s">
        <v>59</v>
      </c>
      <c r="E2450" t="s">
        <v>55</v>
      </c>
      <c r="F2450" t="s">
        <v>28</v>
      </c>
      <c r="G2450">
        <v>2010</v>
      </c>
      <c r="H2450">
        <v>1649.3</v>
      </c>
      <c r="I2450">
        <v>1643.4</v>
      </c>
      <c r="J2450">
        <v>1.0035901180479501</v>
      </c>
    </row>
    <row r="2451" spans="2:10" x14ac:dyDescent="0.2">
      <c r="B2451" t="str">
        <f t="shared" si="38"/>
        <v>apartmentaverage3+_bed_rateSoutheast Burnaby</v>
      </c>
      <c r="C2451" t="s">
        <v>65</v>
      </c>
      <c r="D2451" t="s">
        <v>59</v>
      </c>
      <c r="E2451" t="s">
        <v>55</v>
      </c>
      <c r="F2451" t="s">
        <v>29</v>
      </c>
      <c r="G2451">
        <v>2010</v>
      </c>
      <c r="H2451">
        <v>1214.7</v>
      </c>
      <c r="I2451">
        <v>1643.4</v>
      </c>
      <c r="J2451">
        <v>0.73913837166849194</v>
      </c>
    </row>
    <row r="2452" spans="2:10" x14ac:dyDescent="0.2">
      <c r="B2452" t="str">
        <f t="shared" si="38"/>
        <v>apartmentaverage3+_bed_rateNorth Burnaby</v>
      </c>
      <c r="C2452" t="s">
        <v>65</v>
      </c>
      <c r="D2452" t="s">
        <v>59</v>
      </c>
      <c r="E2452" t="s">
        <v>55</v>
      </c>
      <c r="F2452" t="s">
        <v>31</v>
      </c>
      <c r="G2452">
        <v>2010</v>
      </c>
      <c r="H2452">
        <v>1550.1</v>
      </c>
      <c r="I2452">
        <v>1643.4</v>
      </c>
      <c r="J2452">
        <v>0.943227455275648</v>
      </c>
    </row>
    <row r="2453" spans="2:10" x14ac:dyDescent="0.2">
      <c r="B2453" t="str">
        <f t="shared" si="38"/>
        <v>apartmentaverage3+_bed_rateNew Westminster</v>
      </c>
      <c r="C2453" t="s">
        <v>65</v>
      </c>
      <c r="D2453" t="s">
        <v>59</v>
      </c>
      <c r="E2453" t="s">
        <v>55</v>
      </c>
      <c r="F2453" t="s">
        <v>32</v>
      </c>
      <c r="G2453">
        <v>2010</v>
      </c>
      <c r="H2453">
        <v>1507.6</v>
      </c>
      <c r="I2453">
        <v>1643.4</v>
      </c>
      <c r="J2453">
        <v>0.91736643543872498</v>
      </c>
    </row>
    <row r="2454" spans="2:10" x14ac:dyDescent="0.2">
      <c r="B2454" t="str">
        <f t="shared" si="38"/>
        <v>apartmentaverage3+_bed_rateNorth Vancouver CY</v>
      </c>
      <c r="C2454" t="s">
        <v>65</v>
      </c>
      <c r="D2454" t="s">
        <v>59</v>
      </c>
      <c r="E2454" t="s">
        <v>55</v>
      </c>
      <c r="F2454" t="s">
        <v>33</v>
      </c>
      <c r="G2454">
        <v>2010</v>
      </c>
      <c r="H2454">
        <v>2188</v>
      </c>
      <c r="I2454">
        <v>1643.4</v>
      </c>
      <c r="J2454">
        <v>1.33138615066326</v>
      </c>
    </row>
    <row r="2455" spans="2:10" x14ac:dyDescent="0.2">
      <c r="B2455" t="str">
        <f t="shared" si="38"/>
        <v>apartmentaverage3+_bed_rateNorth Vancouver DM</v>
      </c>
      <c r="C2455" t="s">
        <v>65</v>
      </c>
      <c r="D2455" t="s">
        <v>59</v>
      </c>
      <c r="E2455" t="s">
        <v>55</v>
      </c>
      <c r="F2455" t="s">
        <v>34</v>
      </c>
      <c r="G2455">
        <v>2010</v>
      </c>
      <c r="H2455">
        <v>1572.9</v>
      </c>
      <c r="I2455">
        <v>1643.4</v>
      </c>
      <c r="J2455">
        <v>0.95710113179992695</v>
      </c>
    </row>
    <row r="2456" spans="2:10" x14ac:dyDescent="0.2">
      <c r="B2456" t="str">
        <f t="shared" si="38"/>
        <v>apartmentaverage3+_bed_rateWest Vancouver</v>
      </c>
      <c r="C2456" t="s">
        <v>65</v>
      </c>
      <c r="D2456" t="s">
        <v>59</v>
      </c>
      <c r="E2456" t="s">
        <v>55</v>
      </c>
      <c r="F2456" t="s">
        <v>35</v>
      </c>
      <c r="G2456">
        <v>2010</v>
      </c>
      <c r="H2456">
        <v>3290.4</v>
      </c>
      <c r="I2456">
        <v>1643.4</v>
      </c>
      <c r="J2456">
        <v>2.00219058050383</v>
      </c>
    </row>
    <row r="2457" spans="2:10" x14ac:dyDescent="0.2">
      <c r="B2457" t="str">
        <f t="shared" si="38"/>
        <v>apartmentaverage3+_bed_rateRichmond</v>
      </c>
      <c r="C2457" t="s">
        <v>65</v>
      </c>
      <c r="D2457" t="s">
        <v>59</v>
      </c>
      <c r="E2457" t="s">
        <v>55</v>
      </c>
      <c r="F2457" t="s">
        <v>36</v>
      </c>
      <c r="G2457">
        <v>2010</v>
      </c>
      <c r="H2457">
        <v>1517.9</v>
      </c>
      <c r="I2457">
        <v>1643.4</v>
      </c>
      <c r="J2457">
        <v>0.92363392965802604</v>
      </c>
    </row>
    <row r="2458" spans="2:10" x14ac:dyDescent="0.2">
      <c r="B2458" t="str">
        <f t="shared" si="38"/>
        <v>apartmentaverage3+_bed_rateDelta</v>
      </c>
      <c r="C2458" t="s">
        <v>65</v>
      </c>
      <c r="D2458" t="s">
        <v>59</v>
      </c>
      <c r="E2458" t="s">
        <v>55</v>
      </c>
      <c r="F2458" t="s">
        <v>37</v>
      </c>
      <c r="G2458">
        <v>2010</v>
      </c>
      <c r="H2458">
        <v>1121.7142857142901</v>
      </c>
      <c r="I2458">
        <v>1643.4</v>
      </c>
      <c r="J2458">
        <v>0.682557068099237</v>
      </c>
    </row>
    <row r="2459" spans="2:10" x14ac:dyDescent="0.2">
      <c r="B2459" t="str">
        <f t="shared" si="38"/>
        <v>apartmentaverage3+_bed_rateSurrey</v>
      </c>
      <c r="C2459" t="s">
        <v>65</v>
      </c>
      <c r="D2459" t="s">
        <v>59</v>
      </c>
      <c r="E2459" t="s">
        <v>55</v>
      </c>
      <c r="F2459" t="s">
        <v>38</v>
      </c>
      <c r="G2459">
        <v>2010</v>
      </c>
      <c r="H2459">
        <v>1129.9000000000001</v>
      </c>
      <c r="I2459">
        <v>1643.4</v>
      </c>
      <c r="J2459">
        <v>0.68753803091152499</v>
      </c>
    </row>
    <row r="2460" spans="2:10" x14ac:dyDescent="0.2">
      <c r="B2460" t="str">
        <f t="shared" si="38"/>
        <v>apartmentaverage3+_bed_rateWhite Rock</v>
      </c>
      <c r="C2460" t="s">
        <v>65</v>
      </c>
      <c r="D2460" t="s">
        <v>59</v>
      </c>
      <c r="E2460" t="s">
        <v>55</v>
      </c>
      <c r="F2460" t="s">
        <v>39</v>
      </c>
      <c r="G2460">
        <v>2010</v>
      </c>
      <c r="H2460">
        <v>1438.4</v>
      </c>
      <c r="I2460">
        <v>1643.4</v>
      </c>
      <c r="J2460">
        <v>0.87525861019836904</v>
      </c>
    </row>
    <row r="2461" spans="2:10" x14ac:dyDescent="0.2">
      <c r="B2461" t="str">
        <f t="shared" si="38"/>
        <v>apartmentaverage3+_bed_rateLangley City and Langley DM</v>
      </c>
      <c r="C2461" t="s">
        <v>65</v>
      </c>
      <c r="D2461" t="s">
        <v>59</v>
      </c>
      <c r="E2461" t="s">
        <v>55</v>
      </c>
      <c r="F2461" t="s">
        <v>40</v>
      </c>
      <c r="G2461">
        <v>2010</v>
      </c>
      <c r="H2461">
        <v>1324.9</v>
      </c>
      <c r="I2461">
        <v>1643.4</v>
      </c>
      <c r="J2461">
        <v>0.80619447486917395</v>
      </c>
    </row>
    <row r="2462" spans="2:10" x14ac:dyDescent="0.2">
      <c r="B2462" t="str">
        <f t="shared" si="38"/>
        <v>apartmentaverage3+_bed_rateTri-Cities</v>
      </c>
      <c r="C2462" t="s">
        <v>65</v>
      </c>
      <c r="D2462" t="s">
        <v>59</v>
      </c>
      <c r="E2462" t="s">
        <v>55</v>
      </c>
      <c r="F2462" t="s">
        <v>41</v>
      </c>
      <c r="G2462">
        <v>2010</v>
      </c>
      <c r="H2462">
        <v>1247.5</v>
      </c>
      <c r="I2462">
        <v>1643.4</v>
      </c>
      <c r="J2462">
        <v>0.75909699403675301</v>
      </c>
    </row>
    <row r="2463" spans="2:10" x14ac:dyDescent="0.2">
      <c r="B2463" t="str">
        <f t="shared" si="38"/>
        <v>apartmentaverage3+_bed_rateMaple Ridge/Pitt Meadows</v>
      </c>
      <c r="C2463" t="s">
        <v>65</v>
      </c>
      <c r="D2463" t="s">
        <v>59</v>
      </c>
      <c r="E2463" t="s">
        <v>55</v>
      </c>
      <c r="F2463" t="s">
        <v>42</v>
      </c>
      <c r="G2463">
        <v>2010</v>
      </c>
      <c r="H2463">
        <v>1189.7</v>
      </c>
      <c r="I2463">
        <v>1643.4</v>
      </c>
      <c r="J2463">
        <v>0.72392600705853705</v>
      </c>
    </row>
    <row r="2464" spans="2:10" x14ac:dyDescent="0.2">
      <c r="B2464" t="str">
        <f t="shared" si="38"/>
        <v>apartmentaverage3+_bed_rateVancouver</v>
      </c>
      <c r="C2464" t="s">
        <v>65</v>
      </c>
      <c r="D2464" t="s">
        <v>59</v>
      </c>
      <c r="E2464" t="s">
        <v>55</v>
      </c>
      <c r="F2464" t="s">
        <v>43</v>
      </c>
      <c r="G2464">
        <v>2010</v>
      </c>
      <c r="H2464">
        <v>1643.4</v>
      </c>
      <c r="I2464">
        <v>1643.4</v>
      </c>
      <c r="J2464">
        <v>1</v>
      </c>
    </row>
    <row r="2465" spans="2:10" x14ac:dyDescent="0.2">
      <c r="B2465" t="str">
        <f t="shared" si="38"/>
        <v>apartmentaverage3+_bed_rateNorth Vancouver City</v>
      </c>
      <c r="C2465" t="s">
        <v>65</v>
      </c>
      <c r="D2465" t="s">
        <v>59</v>
      </c>
      <c r="E2465" t="s">
        <v>55</v>
      </c>
      <c r="F2465" t="s">
        <v>60</v>
      </c>
      <c r="G2465">
        <v>2010</v>
      </c>
      <c r="H2465">
        <v>1489</v>
      </c>
      <c r="I2465">
        <v>1643.4</v>
      </c>
      <c r="J2465">
        <v>0.90604843616891795</v>
      </c>
    </row>
    <row r="2466" spans="2:10" x14ac:dyDescent="0.2">
      <c r="B2466" t="str">
        <f t="shared" si="38"/>
        <v>apartmentmedianbachelor_rateWest End/Stanley Park</v>
      </c>
      <c r="C2466" t="s">
        <v>65</v>
      </c>
      <c r="D2466" t="s">
        <v>61</v>
      </c>
      <c r="E2466" t="s">
        <v>49</v>
      </c>
      <c r="F2466" t="s">
        <v>12</v>
      </c>
      <c r="G2466">
        <v>2010</v>
      </c>
      <c r="H2466">
        <v>1003.5</v>
      </c>
      <c r="I2466">
        <v>944</v>
      </c>
      <c r="J2466">
        <v>1.0630296610169501</v>
      </c>
    </row>
    <row r="2467" spans="2:10" x14ac:dyDescent="0.2">
      <c r="B2467" t="str">
        <f t="shared" si="38"/>
        <v>apartmentmedianbachelor_rateEnglish Bay</v>
      </c>
      <c r="C2467" t="s">
        <v>65</v>
      </c>
      <c r="D2467" t="s">
        <v>61</v>
      </c>
      <c r="E2467" t="s">
        <v>49</v>
      </c>
      <c r="F2467" t="s">
        <v>16</v>
      </c>
      <c r="G2467">
        <v>2010</v>
      </c>
      <c r="H2467">
        <v>1027.9000000000001</v>
      </c>
      <c r="I2467">
        <v>944</v>
      </c>
      <c r="J2467">
        <v>1.08887711864407</v>
      </c>
    </row>
    <row r="2468" spans="2:10" x14ac:dyDescent="0.2">
      <c r="B2468" t="str">
        <f t="shared" si="38"/>
        <v>apartmentmedianbachelor_rateDowntown</v>
      </c>
      <c r="C2468" t="s">
        <v>65</v>
      </c>
      <c r="D2468" t="s">
        <v>61</v>
      </c>
      <c r="E2468" t="s">
        <v>49</v>
      </c>
      <c r="F2468" t="s">
        <v>17</v>
      </c>
      <c r="G2468">
        <v>2010</v>
      </c>
      <c r="H2468">
        <v>1061.9000000000001</v>
      </c>
      <c r="I2468">
        <v>944</v>
      </c>
      <c r="J2468">
        <v>1.1248940677966099</v>
      </c>
    </row>
    <row r="2469" spans="2:10" x14ac:dyDescent="0.2">
      <c r="B2469" t="str">
        <f t="shared" si="38"/>
        <v>apartmentmedianbachelor_rateSouth Granville/Oak</v>
      </c>
      <c r="C2469" t="s">
        <v>65</v>
      </c>
      <c r="D2469" t="s">
        <v>61</v>
      </c>
      <c r="E2469" t="s">
        <v>49</v>
      </c>
      <c r="F2469" t="s">
        <v>19</v>
      </c>
      <c r="G2469">
        <v>2010</v>
      </c>
      <c r="H2469">
        <v>962.6</v>
      </c>
      <c r="I2469">
        <v>944</v>
      </c>
      <c r="J2469">
        <v>1.0197033898305099</v>
      </c>
    </row>
    <row r="2470" spans="2:10" x14ac:dyDescent="0.2">
      <c r="B2470" t="str">
        <f t="shared" si="38"/>
        <v>apartmentmedianbachelor_rateKitsilano/Point Grey</v>
      </c>
      <c r="C2470" t="s">
        <v>65</v>
      </c>
      <c r="D2470" t="s">
        <v>61</v>
      </c>
      <c r="E2470" t="s">
        <v>49</v>
      </c>
      <c r="F2470" t="s">
        <v>20</v>
      </c>
      <c r="G2470">
        <v>2010</v>
      </c>
      <c r="H2470">
        <v>983.3</v>
      </c>
      <c r="I2470">
        <v>944</v>
      </c>
      <c r="J2470">
        <v>1.0416313559321999</v>
      </c>
    </row>
    <row r="2471" spans="2:10" x14ac:dyDescent="0.2">
      <c r="B2471" t="str">
        <f t="shared" si="38"/>
        <v>apartmentmedianbachelor_rateWestside/Kerrisdale</v>
      </c>
      <c r="C2471" t="s">
        <v>65</v>
      </c>
      <c r="D2471" t="s">
        <v>61</v>
      </c>
      <c r="E2471" t="s">
        <v>49</v>
      </c>
      <c r="F2471" t="s">
        <v>21</v>
      </c>
      <c r="G2471">
        <v>2010</v>
      </c>
      <c r="H2471">
        <v>921.8</v>
      </c>
      <c r="I2471">
        <v>944</v>
      </c>
      <c r="J2471">
        <v>0.97648305084745701</v>
      </c>
    </row>
    <row r="2472" spans="2:10" x14ac:dyDescent="0.2">
      <c r="B2472" t="str">
        <f t="shared" si="38"/>
        <v>apartmentmedianbachelor_rateMarpole</v>
      </c>
      <c r="C2472" t="s">
        <v>65</v>
      </c>
      <c r="D2472" t="s">
        <v>61</v>
      </c>
      <c r="E2472" t="s">
        <v>49</v>
      </c>
      <c r="F2472" t="s">
        <v>23</v>
      </c>
      <c r="G2472">
        <v>2010</v>
      </c>
      <c r="H2472">
        <v>779.8</v>
      </c>
      <c r="I2472">
        <v>944</v>
      </c>
      <c r="J2472">
        <v>0.82605932203389798</v>
      </c>
    </row>
    <row r="2473" spans="2:10" x14ac:dyDescent="0.2">
      <c r="B2473" t="str">
        <f t="shared" si="38"/>
        <v>apartmentmedianbachelor_rateMount Pleasant/Renfrew Heights</v>
      </c>
      <c r="C2473" t="s">
        <v>65</v>
      </c>
      <c r="D2473" t="s">
        <v>61</v>
      </c>
      <c r="E2473" t="s">
        <v>49</v>
      </c>
      <c r="F2473" t="s">
        <v>24</v>
      </c>
      <c r="G2473">
        <v>2010</v>
      </c>
      <c r="H2473">
        <v>916.5</v>
      </c>
      <c r="I2473">
        <v>944</v>
      </c>
      <c r="J2473">
        <v>0.97086864406779705</v>
      </c>
    </row>
    <row r="2474" spans="2:10" x14ac:dyDescent="0.2">
      <c r="B2474" t="str">
        <f t="shared" si="38"/>
        <v>apartmentmedianbachelor_rateEast Hastings</v>
      </c>
      <c r="C2474" t="s">
        <v>65</v>
      </c>
      <c r="D2474" t="s">
        <v>61</v>
      </c>
      <c r="E2474" t="s">
        <v>49</v>
      </c>
      <c r="F2474" t="s">
        <v>25</v>
      </c>
      <c r="G2474">
        <v>2010</v>
      </c>
      <c r="H2474">
        <v>885.1</v>
      </c>
      <c r="I2474">
        <v>944</v>
      </c>
      <c r="J2474">
        <v>0.93760593220338995</v>
      </c>
    </row>
    <row r="2475" spans="2:10" x14ac:dyDescent="0.2">
      <c r="B2475" t="str">
        <f t="shared" si="38"/>
        <v>apartmentmedianbachelor_rateSoutheast Vancouver</v>
      </c>
      <c r="C2475" t="s">
        <v>65</v>
      </c>
      <c r="D2475" t="s">
        <v>61</v>
      </c>
      <c r="E2475" t="s">
        <v>49</v>
      </c>
      <c r="F2475" t="s">
        <v>26</v>
      </c>
      <c r="G2475">
        <v>2010</v>
      </c>
      <c r="H2475">
        <v>913</v>
      </c>
      <c r="I2475">
        <v>944</v>
      </c>
      <c r="J2475">
        <v>0.96716101694915302</v>
      </c>
    </row>
    <row r="2476" spans="2:10" x14ac:dyDescent="0.2">
      <c r="B2476" t="str">
        <f t="shared" si="38"/>
        <v>apartmentmedianbachelor_rateUniversity Endowment Lands</v>
      </c>
      <c r="C2476" t="s">
        <v>65</v>
      </c>
      <c r="D2476" t="s">
        <v>61</v>
      </c>
      <c r="E2476" t="s">
        <v>49</v>
      </c>
      <c r="F2476" t="s">
        <v>27</v>
      </c>
      <c r="G2476">
        <v>2010</v>
      </c>
      <c r="H2476">
        <v>1232.5</v>
      </c>
      <c r="I2476">
        <v>944</v>
      </c>
      <c r="J2476">
        <v>1.30561440677966</v>
      </c>
    </row>
    <row r="2477" spans="2:10" x14ac:dyDescent="0.2">
      <c r="B2477" t="str">
        <f t="shared" si="38"/>
        <v>apartmentmedianbachelor_rateCentral Park/Metrotown</v>
      </c>
      <c r="C2477" t="s">
        <v>65</v>
      </c>
      <c r="D2477" t="s">
        <v>61</v>
      </c>
      <c r="E2477" t="s">
        <v>49</v>
      </c>
      <c r="F2477" t="s">
        <v>28</v>
      </c>
      <c r="G2477">
        <v>2010</v>
      </c>
      <c r="H2477">
        <v>833.5</v>
      </c>
      <c r="I2477">
        <v>944</v>
      </c>
      <c r="J2477">
        <v>0.88294491525423702</v>
      </c>
    </row>
    <row r="2478" spans="2:10" x14ac:dyDescent="0.2">
      <c r="B2478" t="str">
        <f t="shared" si="38"/>
        <v>apartmentmedianbachelor_rateSoutheast Burnaby</v>
      </c>
      <c r="C2478" t="s">
        <v>65</v>
      </c>
      <c r="D2478" t="s">
        <v>61</v>
      </c>
      <c r="E2478" t="s">
        <v>49</v>
      </c>
      <c r="F2478" t="s">
        <v>29</v>
      </c>
      <c r="G2478">
        <v>2010</v>
      </c>
      <c r="H2478">
        <v>736.8</v>
      </c>
      <c r="I2478">
        <v>944</v>
      </c>
      <c r="J2478">
        <v>0.78050847457627104</v>
      </c>
    </row>
    <row r="2479" spans="2:10" x14ac:dyDescent="0.2">
      <c r="B2479" t="str">
        <f t="shared" si="38"/>
        <v>apartmentmedianbachelor_rateNorth Burnaby</v>
      </c>
      <c r="C2479" t="s">
        <v>65</v>
      </c>
      <c r="D2479" t="s">
        <v>61</v>
      </c>
      <c r="E2479" t="s">
        <v>49</v>
      </c>
      <c r="F2479" t="s">
        <v>31</v>
      </c>
      <c r="G2479">
        <v>2010</v>
      </c>
      <c r="H2479">
        <v>752.5</v>
      </c>
      <c r="I2479">
        <v>944</v>
      </c>
      <c r="J2479">
        <v>0.79713983050847503</v>
      </c>
    </row>
    <row r="2480" spans="2:10" x14ac:dyDescent="0.2">
      <c r="B2480" t="str">
        <f t="shared" si="38"/>
        <v>apartmentmedianbachelor_rateNew Westminster</v>
      </c>
      <c r="C2480" t="s">
        <v>65</v>
      </c>
      <c r="D2480" t="s">
        <v>61</v>
      </c>
      <c r="E2480" t="s">
        <v>49</v>
      </c>
      <c r="F2480" t="s">
        <v>32</v>
      </c>
      <c r="G2480">
        <v>2010</v>
      </c>
      <c r="H2480">
        <v>749.9</v>
      </c>
      <c r="I2480">
        <v>944</v>
      </c>
      <c r="J2480">
        <v>0.79438559322033897</v>
      </c>
    </row>
    <row r="2481" spans="2:10" x14ac:dyDescent="0.2">
      <c r="B2481" t="str">
        <f t="shared" si="38"/>
        <v>apartmentmedianbachelor_rateNorth Vancouver CY</v>
      </c>
      <c r="C2481" t="s">
        <v>65</v>
      </c>
      <c r="D2481" t="s">
        <v>61</v>
      </c>
      <c r="E2481" t="s">
        <v>49</v>
      </c>
      <c r="F2481" t="s">
        <v>33</v>
      </c>
      <c r="G2481">
        <v>2010</v>
      </c>
      <c r="H2481">
        <v>1036.5</v>
      </c>
      <c r="I2481">
        <v>944</v>
      </c>
      <c r="J2481">
        <v>1.0979872881355901</v>
      </c>
    </row>
    <row r="2482" spans="2:10" x14ac:dyDescent="0.2">
      <c r="B2482" t="str">
        <f t="shared" si="38"/>
        <v>apartmentmedianbachelor_rateNorth Vancouver DM</v>
      </c>
      <c r="C2482" t="s">
        <v>65</v>
      </c>
      <c r="D2482" t="s">
        <v>61</v>
      </c>
      <c r="E2482" t="s">
        <v>49</v>
      </c>
      <c r="F2482" t="s">
        <v>34</v>
      </c>
      <c r="G2482">
        <v>2010</v>
      </c>
      <c r="H2482">
        <v>981.1</v>
      </c>
      <c r="I2482">
        <v>944</v>
      </c>
      <c r="J2482">
        <v>1.03930084745763</v>
      </c>
    </row>
    <row r="2483" spans="2:10" x14ac:dyDescent="0.2">
      <c r="B2483" t="str">
        <f t="shared" si="38"/>
        <v>apartmentmedianbachelor_rateWest Vancouver</v>
      </c>
      <c r="C2483" t="s">
        <v>65</v>
      </c>
      <c r="D2483" t="s">
        <v>61</v>
      </c>
      <c r="E2483" t="s">
        <v>49</v>
      </c>
      <c r="F2483" t="s">
        <v>35</v>
      </c>
      <c r="G2483">
        <v>2010</v>
      </c>
      <c r="H2483">
        <v>1093.8</v>
      </c>
      <c r="I2483">
        <v>944</v>
      </c>
      <c r="J2483">
        <v>1.15868644067797</v>
      </c>
    </row>
    <row r="2484" spans="2:10" x14ac:dyDescent="0.2">
      <c r="B2484" t="str">
        <f t="shared" si="38"/>
        <v>apartmentmedianbachelor_rateRichmond</v>
      </c>
      <c r="C2484" t="s">
        <v>65</v>
      </c>
      <c r="D2484" t="s">
        <v>61</v>
      </c>
      <c r="E2484" t="s">
        <v>49</v>
      </c>
      <c r="F2484" t="s">
        <v>36</v>
      </c>
      <c r="G2484">
        <v>2010</v>
      </c>
      <c r="H2484">
        <v>877.2</v>
      </c>
      <c r="I2484">
        <v>944</v>
      </c>
      <c r="J2484">
        <v>0.92923728813559303</v>
      </c>
    </row>
    <row r="2485" spans="2:10" x14ac:dyDescent="0.2">
      <c r="B2485" t="str">
        <f t="shared" si="38"/>
        <v>apartmentmedianbachelor_rateDelta</v>
      </c>
      <c r="C2485" t="s">
        <v>65</v>
      </c>
      <c r="D2485" t="s">
        <v>61</v>
      </c>
      <c r="E2485" t="s">
        <v>49</v>
      </c>
      <c r="F2485" t="s">
        <v>37</v>
      </c>
      <c r="G2485">
        <v>2010</v>
      </c>
      <c r="H2485">
        <v>675</v>
      </c>
      <c r="I2485">
        <v>944</v>
      </c>
      <c r="J2485">
        <v>0.71504237288135597</v>
      </c>
    </row>
    <row r="2486" spans="2:10" x14ac:dyDescent="0.2">
      <c r="B2486" t="str">
        <f t="shared" si="38"/>
        <v>apartmentmedianbachelor_rateSurrey</v>
      </c>
      <c r="C2486" t="s">
        <v>65</v>
      </c>
      <c r="D2486" t="s">
        <v>61</v>
      </c>
      <c r="E2486" t="s">
        <v>49</v>
      </c>
      <c r="F2486" t="s">
        <v>38</v>
      </c>
      <c r="G2486">
        <v>2010</v>
      </c>
      <c r="H2486">
        <v>728.3</v>
      </c>
      <c r="I2486">
        <v>944</v>
      </c>
      <c r="J2486">
        <v>0.771504237288136</v>
      </c>
    </row>
    <row r="2487" spans="2:10" x14ac:dyDescent="0.2">
      <c r="B2487" t="str">
        <f t="shared" si="38"/>
        <v>apartmentmedianbachelor_rateWhite Rock</v>
      </c>
      <c r="C2487" t="s">
        <v>65</v>
      </c>
      <c r="D2487" t="s">
        <v>61</v>
      </c>
      <c r="E2487" t="s">
        <v>49</v>
      </c>
      <c r="F2487" t="s">
        <v>39</v>
      </c>
      <c r="G2487">
        <v>2010</v>
      </c>
      <c r="H2487">
        <v>767.9</v>
      </c>
      <c r="I2487">
        <v>944</v>
      </c>
      <c r="J2487">
        <v>0.81345338983050797</v>
      </c>
    </row>
    <row r="2488" spans="2:10" x14ac:dyDescent="0.2">
      <c r="B2488" t="str">
        <f t="shared" si="38"/>
        <v>apartmentmedianbachelor_rateLangley City and Langley DM</v>
      </c>
      <c r="C2488" t="s">
        <v>65</v>
      </c>
      <c r="D2488" t="s">
        <v>61</v>
      </c>
      <c r="E2488" t="s">
        <v>49</v>
      </c>
      <c r="F2488" t="s">
        <v>40</v>
      </c>
      <c r="G2488">
        <v>2010</v>
      </c>
      <c r="H2488">
        <v>699</v>
      </c>
      <c r="I2488">
        <v>944</v>
      </c>
      <c r="J2488">
        <v>0.740466101694915</v>
      </c>
    </row>
    <row r="2489" spans="2:10" x14ac:dyDescent="0.2">
      <c r="B2489" t="str">
        <f t="shared" si="38"/>
        <v>apartmentmedianbachelor_rateTri-Cities</v>
      </c>
      <c r="C2489" t="s">
        <v>65</v>
      </c>
      <c r="D2489" t="s">
        <v>61</v>
      </c>
      <c r="E2489" t="s">
        <v>49</v>
      </c>
      <c r="F2489" t="s">
        <v>41</v>
      </c>
      <c r="G2489">
        <v>2010</v>
      </c>
      <c r="H2489">
        <v>738</v>
      </c>
      <c r="I2489">
        <v>944</v>
      </c>
      <c r="J2489">
        <v>0.78177966101694896</v>
      </c>
    </row>
    <row r="2490" spans="2:10" x14ac:dyDescent="0.2">
      <c r="B2490" t="str">
        <f t="shared" si="38"/>
        <v>apartmentmedianbachelor_rateMaple Ridge/Pitt Meadows</v>
      </c>
      <c r="C2490" t="s">
        <v>65</v>
      </c>
      <c r="D2490" t="s">
        <v>61</v>
      </c>
      <c r="E2490" t="s">
        <v>49</v>
      </c>
      <c r="F2490" t="s">
        <v>42</v>
      </c>
      <c r="G2490">
        <v>2010</v>
      </c>
      <c r="H2490">
        <v>632.66666666666697</v>
      </c>
      <c r="I2490">
        <v>944</v>
      </c>
      <c r="J2490">
        <v>0.67019774011299404</v>
      </c>
    </row>
    <row r="2491" spans="2:10" x14ac:dyDescent="0.2">
      <c r="B2491" t="str">
        <f t="shared" si="38"/>
        <v>apartmentmedianbachelor_rateVancouver</v>
      </c>
      <c r="C2491" t="s">
        <v>65</v>
      </c>
      <c r="D2491" t="s">
        <v>61</v>
      </c>
      <c r="E2491" t="s">
        <v>49</v>
      </c>
      <c r="F2491" t="s">
        <v>43</v>
      </c>
      <c r="G2491">
        <v>2010</v>
      </c>
      <c r="H2491">
        <v>944</v>
      </c>
      <c r="I2491">
        <v>944</v>
      </c>
      <c r="J2491">
        <v>1</v>
      </c>
    </row>
    <row r="2492" spans="2:10" x14ac:dyDescent="0.2">
      <c r="B2492" t="str">
        <f t="shared" si="38"/>
        <v>apartmentmedianbachelor_rateNorth Vancouver City</v>
      </c>
      <c r="C2492" t="s">
        <v>65</v>
      </c>
      <c r="D2492" t="s">
        <v>61</v>
      </c>
      <c r="E2492" t="s">
        <v>49</v>
      </c>
      <c r="F2492" t="s">
        <v>60</v>
      </c>
      <c r="G2492">
        <v>2010</v>
      </c>
      <c r="H2492">
        <v>849.66666666666697</v>
      </c>
      <c r="I2492">
        <v>944</v>
      </c>
      <c r="J2492">
        <v>0.90007062146892702</v>
      </c>
    </row>
    <row r="2493" spans="2:10" x14ac:dyDescent="0.2">
      <c r="B2493" t="str">
        <f t="shared" si="38"/>
        <v>apartmentmedian1_bed_rateEnglish Bay</v>
      </c>
      <c r="C2493" t="s">
        <v>65</v>
      </c>
      <c r="D2493" t="s">
        <v>61</v>
      </c>
      <c r="E2493" t="s">
        <v>51</v>
      </c>
      <c r="F2493" t="s">
        <v>16</v>
      </c>
      <c r="G2493">
        <v>2010</v>
      </c>
      <c r="H2493">
        <v>1314.6</v>
      </c>
      <c r="I2493">
        <v>1054.5999999999999</v>
      </c>
      <c r="J2493">
        <v>1.2465389721221301</v>
      </c>
    </row>
    <row r="2494" spans="2:10" x14ac:dyDescent="0.2">
      <c r="B2494" t="str">
        <f t="shared" si="38"/>
        <v>apartmentmedian1_bed_rateDowntown</v>
      </c>
      <c r="C2494" t="s">
        <v>65</v>
      </c>
      <c r="D2494" t="s">
        <v>61</v>
      </c>
      <c r="E2494" t="s">
        <v>51</v>
      </c>
      <c r="F2494" t="s">
        <v>17</v>
      </c>
      <c r="G2494">
        <v>2010</v>
      </c>
      <c r="H2494">
        <v>1338.9</v>
      </c>
      <c r="I2494">
        <v>1054.5999999999999</v>
      </c>
      <c r="J2494">
        <v>1.2695808837473901</v>
      </c>
    </row>
    <row r="2495" spans="2:10" x14ac:dyDescent="0.2">
      <c r="B2495" t="str">
        <f t="shared" si="38"/>
        <v>apartmentmedian1_bed_rateSouth Granville/Oak</v>
      </c>
      <c r="C2495" t="s">
        <v>65</v>
      </c>
      <c r="D2495" t="s">
        <v>61</v>
      </c>
      <c r="E2495" t="s">
        <v>51</v>
      </c>
      <c r="F2495" t="s">
        <v>19</v>
      </c>
      <c r="G2495">
        <v>2010</v>
      </c>
      <c r="H2495">
        <v>1187.8</v>
      </c>
      <c r="I2495">
        <v>1054.5999999999999</v>
      </c>
      <c r="J2495">
        <v>1.1263038118718001</v>
      </c>
    </row>
    <row r="2496" spans="2:10" x14ac:dyDescent="0.2">
      <c r="B2496" t="str">
        <f t="shared" si="38"/>
        <v>apartmentmedian1_bed_rateKitsilano/Point Grey</v>
      </c>
      <c r="C2496" t="s">
        <v>65</v>
      </c>
      <c r="D2496" t="s">
        <v>61</v>
      </c>
      <c r="E2496" t="s">
        <v>51</v>
      </c>
      <c r="F2496" t="s">
        <v>20</v>
      </c>
      <c r="G2496">
        <v>2010</v>
      </c>
      <c r="H2496">
        <v>1234.8</v>
      </c>
      <c r="I2496">
        <v>1054.5999999999999</v>
      </c>
      <c r="J2496">
        <v>1.1708704722169501</v>
      </c>
    </row>
    <row r="2497" spans="2:10" x14ac:dyDescent="0.2">
      <c r="B2497" t="str">
        <f t="shared" si="38"/>
        <v>apartmentmedian1_bed_rateWestside/Kerrisdale</v>
      </c>
      <c r="C2497" t="s">
        <v>65</v>
      </c>
      <c r="D2497" t="s">
        <v>61</v>
      </c>
      <c r="E2497" t="s">
        <v>51</v>
      </c>
      <c r="F2497" t="s">
        <v>21</v>
      </c>
      <c r="G2497">
        <v>2010</v>
      </c>
      <c r="H2497">
        <v>1185.5</v>
      </c>
      <c r="I2497">
        <v>1054.5999999999999</v>
      </c>
      <c r="J2497">
        <v>1.12412289019533</v>
      </c>
    </row>
    <row r="2498" spans="2:10" x14ac:dyDescent="0.2">
      <c r="B2498" t="str">
        <f t="shared" si="38"/>
        <v>apartmentmedian1_bed_rateMarpole</v>
      </c>
      <c r="C2498" t="s">
        <v>65</v>
      </c>
      <c r="D2498" t="s">
        <v>61</v>
      </c>
      <c r="E2498" t="s">
        <v>51</v>
      </c>
      <c r="F2498" t="s">
        <v>23</v>
      </c>
      <c r="G2498">
        <v>2010</v>
      </c>
      <c r="H2498">
        <v>904.8</v>
      </c>
      <c r="I2498">
        <v>1054.5999999999999</v>
      </c>
      <c r="J2498">
        <v>0.85795562298501804</v>
      </c>
    </row>
    <row r="2499" spans="2:10" x14ac:dyDescent="0.2">
      <c r="B2499" t="str">
        <f t="shared" si="38"/>
        <v>apartmentmedian1_bed_rateMount Pleasant/Renfrew Heights</v>
      </c>
      <c r="C2499" t="s">
        <v>65</v>
      </c>
      <c r="D2499" t="s">
        <v>61</v>
      </c>
      <c r="E2499" t="s">
        <v>51</v>
      </c>
      <c r="F2499" t="s">
        <v>24</v>
      </c>
      <c r="G2499">
        <v>2010</v>
      </c>
      <c r="H2499">
        <v>1010.1</v>
      </c>
      <c r="I2499">
        <v>1054.5999999999999</v>
      </c>
      <c r="J2499">
        <v>0.95780390669448101</v>
      </c>
    </row>
    <row r="2500" spans="2:10" x14ac:dyDescent="0.2">
      <c r="B2500" t="str">
        <f t="shared" si="38"/>
        <v>apartmentmedian1_bed_rateEast Hastings</v>
      </c>
      <c r="C2500" t="s">
        <v>65</v>
      </c>
      <c r="D2500" t="s">
        <v>61</v>
      </c>
      <c r="E2500" t="s">
        <v>51</v>
      </c>
      <c r="F2500" t="s">
        <v>25</v>
      </c>
      <c r="G2500">
        <v>2010</v>
      </c>
      <c r="H2500">
        <v>955.2</v>
      </c>
      <c r="I2500">
        <v>1054.5999999999999</v>
      </c>
      <c r="J2500">
        <v>0.90574625450407698</v>
      </c>
    </row>
    <row r="2501" spans="2:10" x14ac:dyDescent="0.2">
      <c r="B2501" t="str">
        <f t="shared" ref="B2501:B2564" si="39">C2501&amp;D2501&amp;E2501&amp;F2501</f>
        <v>apartmentmedian1_bed_rateSoutheast Vancouver</v>
      </c>
      <c r="C2501" t="s">
        <v>65</v>
      </c>
      <c r="D2501" t="s">
        <v>61</v>
      </c>
      <c r="E2501" t="s">
        <v>51</v>
      </c>
      <c r="F2501" t="s">
        <v>26</v>
      </c>
      <c r="G2501">
        <v>2010</v>
      </c>
      <c r="H2501">
        <v>1039.3</v>
      </c>
      <c r="I2501">
        <v>1054.5999999999999</v>
      </c>
      <c r="J2501">
        <v>0.98549212971742794</v>
      </c>
    </row>
    <row r="2502" spans="2:10" x14ac:dyDescent="0.2">
      <c r="B2502" t="str">
        <f t="shared" si="39"/>
        <v>apartmentmedian1_bed_rateUniversity Endowment Lands</v>
      </c>
      <c r="C2502" t="s">
        <v>65</v>
      </c>
      <c r="D2502" t="s">
        <v>61</v>
      </c>
      <c r="E2502" t="s">
        <v>51</v>
      </c>
      <c r="F2502" t="s">
        <v>27</v>
      </c>
      <c r="G2502">
        <v>2010</v>
      </c>
      <c r="H2502">
        <v>1491.2</v>
      </c>
      <c r="I2502">
        <v>1054.5999999999999</v>
      </c>
      <c r="J2502">
        <v>1.4139958278020099</v>
      </c>
    </row>
    <row r="2503" spans="2:10" x14ac:dyDescent="0.2">
      <c r="B2503" t="str">
        <f t="shared" si="39"/>
        <v>apartmentmedian1_bed_rateCentral Park/Metrotown</v>
      </c>
      <c r="C2503" t="s">
        <v>65</v>
      </c>
      <c r="D2503" t="s">
        <v>61</v>
      </c>
      <c r="E2503" t="s">
        <v>51</v>
      </c>
      <c r="F2503" t="s">
        <v>28</v>
      </c>
      <c r="G2503">
        <v>2010</v>
      </c>
      <c r="H2503">
        <v>947.9</v>
      </c>
      <c r="I2503">
        <v>1054.5999999999999</v>
      </c>
      <c r="J2503">
        <v>0.89882419874834096</v>
      </c>
    </row>
    <row r="2504" spans="2:10" x14ac:dyDescent="0.2">
      <c r="B2504" t="str">
        <f t="shared" si="39"/>
        <v>apartmentmedian1_bed_rateSoutheast Burnaby</v>
      </c>
      <c r="C2504" t="s">
        <v>65</v>
      </c>
      <c r="D2504" t="s">
        <v>61</v>
      </c>
      <c r="E2504" t="s">
        <v>51</v>
      </c>
      <c r="F2504" t="s">
        <v>29</v>
      </c>
      <c r="G2504">
        <v>2010</v>
      </c>
      <c r="H2504">
        <v>865.6</v>
      </c>
      <c r="I2504">
        <v>1054.5999999999999</v>
      </c>
      <c r="J2504">
        <v>0.82078513180352697</v>
      </c>
    </row>
    <row r="2505" spans="2:10" x14ac:dyDescent="0.2">
      <c r="B2505" t="str">
        <f t="shared" si="39"/>
        <v>apartmentmedian1_bed_rateNorth Burnaby</v>
      </c>
      <c r="C2505" t="s">
        <v>65</v>
      </c>
      <c r="D2505" t="s">
        <v>61</v>
      </c>
      <c r="E2505" t="s">
        <v>51</v>
      </c>
      <c r="F2505" t="s">
        <v>31</v>
      </c>
      <c r="G2505">
        <v>2010</v>
      </c>
      <c r="H2505">
        <v>990</v>
      </c>
      <c r="I2505">
        <v>1054.5999999999999</v>
      </c>
      <c r="J2505">
        <v>0.93874454769580895</v>
      </c>
    </row>
    <row r="2506" spans="2:10" x14ac:dyDescent="0.2">
      <c r="B2506" t="str">
        <f t="shared" si="39"/>
        <v>apartmentmedian1_bed_rateNew Westminster</v>
      </c>
      <c r="C2506" t="s">
        <v>65</v>
      </c>
      <c r="D2506" t="s">
        <v>61</v>
      </c>
      <c r="E2506" t="s">
        <v>51</v>
      </c>
      <c r="F2506" t="s">
        <v>32</v>
      </c>
      <c r="G2506">
        <v>2010</v>
      </c>
      <c r="H2506">
        <v>890.4</v>
      </c>
      <c r="I2506">
        <v>1054.5999999999999</v>
      </c>
      <c r="J2506">
        <v>0.84430115683671503</v>
      </c>
    </row>
    <row r="2507" spans="2:10" x14ac:dyDescent="0.2">
      <c r="B2507" t="str">
        <f t="shared" si="39"/>
        <v>apartmentmedian1_bed_rateNorth Vancouver CY</v>
      </c>
      <c r="C2507" t="s">
        <v>65</v>
      </c>
      <c r="D2507" t="s">
        <v>61</v>
      </c>
      <c r="E2507" t="s">
        <v>51</v>
      </c>
      <c r="F2507" t="s">
        <v>33</v>
      </c>
      <c r="G2507">
        <v>2010</v>
      </c>
      <c r="H2507">
        <v>1234.5</v>
      </c>
      <c r="I2507">
        <v>1054.5999999999999</v>
      </c>
      <c r="J2507">
        <v>1.1705860041722</v>
      </c>
    </row>
    <row r="2508" spans="2:10" x14ac:dyDescent="0.2">
      <c r="B2508" t="str">
        <f t="shared" si="39"/>
        <v>apartmentmedian1_bed_rateNorth Vancouver DM</v>
      </c>
      <c r="C2508" t="s">
        <v>65</v>
      </c>
      <c r="D2508" t="s">
        <v>61</v>
      </c>
      <c r="E2508" t="s">
        <v>51</v>
      </c>
      <c r="F2508" t="s">
        <v>34</v>
      </c>
      <c r="G2508">
        <v>2010</v>
      </c>
      <c r="H2508">
        <v>1197.3</v>
      </c>
      <c r="I2508">
        <v>1054.5999999999999</v>
      </c>
      <c r="J2508">
        <v>1.1353119666224201</v>
      </c>
    </row>
    <row r="2509" spans="2:10" x14ac:dyDescent="0.2">
      <c r="B2509" t="str">
        <f t="shared" si="39"/>
        <v>apartmentmedian1_bed_rateWest Vancouver</v>
      </c>
      <c r="C2509" t="s">
        <v>65</v>
      </c>
      <c r="D2509" t="s">
        <v>61</v>
      </c>
      <c r="E2509" t="s">
        <v>51</v>
      </c>
      <c r="F2509" t="s">
        <v>35</v>
      </c>
      <c r="G2509">
        <v>2010</v>
      </c>
      <c r="H2509">
        <v>1412.5</v>
      </c>
      <c r="I2509">
        <v>1054.5999999999999</v>
      </c>
      <c r="J2509">
        <v>1.33937037739427</v>
      </c>
    </row>
    <row r="2510" spans="2:10" x14ac:dyDescent="0.2">
      <c r="B2510" t="str">
        <f t="shared" si="39"/>
        <v>apartmentmedian1_bed_rateRichmond</v>
      </c>
      <c r="C2510" t="s">
        <v>65</v>
      </c>
      <c r="D2510" t="s">
        <v>61</v>
      </c>
      <c r="E2510" t="s">
        <v>51</v>
      </c>
      <c r="F2510" t="s">
        <v>36</v>
      </c>
      <c r="G2510">
        <v>2010</v>
      </c>
      <c r="H2510">
        <v>1006.5</v>
      </c>
      <c r="I2510">
        <v>1054.5999999999999</v>
      </c>
      <c r="J2510">
        <v>0.95439029015740595</v>
      </c>
    </row>
    <row r="2511" spans="2:10" x14ac:dyDescent="0.2">
      <c r="B2511" t="str">
        <f t="shared" si="39"/>
        <v>apartmentmedian1_bed_rateDelta</v>
      </c>
      <c r="C2511" t="s">
        <v>65</v>
      </c>
      <c r="D2511" t="s">
        <v>61</v>
      </c>
      <c r="E2511" t="s">
        <v>51</v>
      </c>
      <c r="F2511" t="s">
        <v>37</v>
      </c>
      <c r="G2511">
        <v>2010</v>
      </c>
      <c r="H2511">
        <v>834.9</v>
      </c>
      <c r="I2511">
        <v>1054.5999999999999</v>
      </c>
      <c r="J2511">
        <v>0.79167456855679896</v>
      </c>
    </row>
    <row r="2512" spans="2:10" x14ac:dyDescent="0.2">
      <c r="B2512" t="str">
        <f t="shared" si="39"/>
        <v>apartmentmedian1_bed_rateSurrey</v>
      </c>
      <c r="C2512" t="s">
        <v>65</v>
      </c>
      <c r="D2512" t="s">
        <v>61</v>
      </c>
      <c r="E2512" t="s">
        <v>51</v>
      </c>
      <c r="F2512" t="s">
        <v>38</v>
      </c>
      <c r="G2512">
        <v>2010</v>
      </c>
      <c r="H2512">
        <v>815.9</v>
      </c>
      <c r="I2512">
        <v>1054.5999999999999</v>
      </c>
      <c r="J2512">
        <v>0.77365825905556596</v>
      </c>
    </row>
    <row r="2513" spans="2:10" x14ac:dyDescent="0.2">
      <c r="B2513" t="str">
        <f t="shared" si="39"/>
        <v>apartmentmedian1_bed_rateWhite Rock</v>
      </c>
      <c r="C2513" t="s">
        <v>65</v>
      </c>
      <c r="D2513" t="s">
        <v>61</v>
      </c>
      <c r="E2513" t="s">
        <v>51</v>
      </c>
      <c r="F2513" t="s">
        <v>39</v>
      </c>
      <c r="G2513">
        <v>2010</v>
      </c>
      <c r="H2513">
        <v>881.7</v>
      </c>
      <c r="I2513">
        <v>1054.5999999999999</v>
      </c>
      <c r="J2513">
        <v>0.83605158353878295</v>
      </c>
    </row>
    <row r="2514" spans="2:10" x14ac:dyDescent="0.2">
      <c r="B2514" t="str">
        <f t="shared" si="39"/>
        <v>apartmentmedian1_bed_rateLangley City and Langley DM</v>
      </c>
      <c r="C2514" t="s">
        <v>65</v>
      </c>
      <c r="D2514" t="s">
        <v>61</v>
      </c>
      <c r="E2514" t="s">
        <v>51</v>
      </c>
      <c r="F2514" t="s">
        <v>40</v>
      </c>
      <c r="G2514">
        <v>2010</v>
      </c>
      <c r="H2514">
        <v>861.1</v>
      </c>
      <c r="I2514">
        <v>1054.5999999999999</v>
      </c>
      <c r="J2514">
        <v>0.81651811113218298</v>
      </c>
    </row>
    <row r="2515" spans="2:10" x14ac:dyDescent="0.2">
      <c r="B2515" t="str">
        <f t="shared" si="39"/>
        <v>apartmentmedian1_bed_rateTri-Cities</v>
      </c>
      <c r="C2515" t="s">
        <v>65</v>
      </c>
      <c r="D2515" t="s">
        <v>61</v>
      </c>
      <c r="E2515" t="s">
        <v>51</v>
      </c>
      <c r="F2515" t="s">
        <v>41</v>
      </c>
      <c r="G2515">
        <v>2010</v>
      </c>
      <c r="H2515">
        <v>882.4</v>
      </c>
      <c r="I2515">
        <v>1054.5999999999999</v>
      </c>
      <c r="J2515">
        <v>0.83671534230987998</v>
      </c>
    </row>
    <row r="2516" spans="2:10" x14ac:dyDescent="0.2">
      <c r="B2516" t="str">
        <f t="shared" si="39"/>
        <v>apartmentmedian1_bed_rateMaple Ridge/Pitt Meadows</v>
      </c>
      <c r="C2516" t="s">
        <v>65</v>
      </c>
      <c r="D2516" t="s">
        <v>61</v>
      </c>
      <c r="E2516" t="s">
        <v>51</v>
      </c>
      <c r="F2516" t="s">
        <v>42</v>
      </c>
      <c r="G2516">
        <v>2010</v>
      </c>
      <c r="H2516">
        <v>775.1</v>
      </c>
      <c r="I2516">
        <v>1054.5999999999999</v>
      </c>
      <c r="J2516">
        <v>0.73497060496870903</v>
      </c>
    </row>
    <row r="2517" spans="2:10" x14ac:dyDescent="0.2">
      <c r="B2517" t="str">
        <f t="shared" si="39"/>
        <v>apartmentmedian1_bed_rateVancouver</v>
      </c>
      <c r="C2517" t="s">
        <v>65</v>
      </c>
      <c r="D2517" t="s">
        <v>61</v>
      </c>
      <c r="E2517" t="s">
        <v>51</v>
      </c>
      <c r="F2517" t="s">
        <v>43</v>
      </c>
      <c r="G2517">
        <v>2010</v>
      </c>
      <c r="H2517">
        <v>1054.5999999999999</v>
      </c>
      <c r="I2517">
        <v>1054.5999999999999</v>
      </c>
      <c r="J2517">
        <v>1</v>
      </c>
    </row>
    <row r="2518" spans="2:10" x14ac:dyDescent="0.2">
      <c r="B2518" t="str">
        <f t="shared" si="39"/>
        <v>apartmentmedian1_bed_rateNorth Vancouver City</v>
      </c>
      <c r="C2518" t="s">
        <v>65</v>
      </c>
      <c r="D2518" t="s">
        <v>61</v>
      </c>
      <c r="E2518" t="s">
        <v>51</v>
      </c>
      <c r="F2518" t="s">
        <v>60</v>
      </c>
      <c r="G2518">
        <v>2010</v>
      </c>
      <c r="H2518">
        <v>957.66666666666697</v>
      </c>
      <c r="I2518">
        <v>1054.5999999999999</v>
      </c>
      <c r="J2518">
        <v>0.90808521398318498</v>
      </c>
    </row>
    <row r="2519" spans="2:10" x14ac:dyDescent="0.2">
      <c r="B2519" t="str">
        <f t="shared" si="39"/>
        <v>apartmentmedian2_bed_rateWest End/Stanley Park</v>
      </c>
      <c r="C2519" t="s">
        <v>65</v>
      </c>
      <c r="D2519" t="s">
        <v>61</v>
      </c>
      <c r="E2519" t="s">
        <v>53</v>
      </c>
      <c r="F2519" t="s">
        <v>12</v>
      </c>
      <c r="G2519">
        <v>2010</v>
      </c>
      <c r="H2519">
        <v>1862.8</v>
      </c>
      <c r="I2519">
        <v>1274.8</v>
      </c>
      <c r="J2519">
        <v>1.46124882334484</v>
      </c>
    </row>
    <row r="2520" spans="2:10" x14ac:dyDescent="0.2">
      <c r="B2520" t="str">
        <f t="shared" si="39"/>
        <v>apartmentmedian2_bed_rateEnglish Bay</v>
      </c>
      <c r="C2520" t="s">
        <v>65</v>
      </c>
      <c r="D2520" t="s">
        <v>61</v>
      </c>
      <c r="E2520" t="s">
        <v>53</v>
      </c>
      <c r="F2520" t="s">
        <v>16</v>
      </c>
      <c r="G2520">
        <v>2010</v>
      </c>
      <c r="H2520">
        <v>1850.3</v>
      </c>
      <c r="I2520">
        <v>1274.8</v>
      </c>
      <c r="J2520">
        <v>1.45144336366489</v>
      </c>
    </row>
    <row r="2521" spans="2:10" x14ac:dyDescent="0.2">
      <c r="B2521" t="str">
        <f t="shared" si="39"/>
        <v>apartmentmedian2_bed_rateDowntown</v>
      </c>
      <c r="C2521" t="s">
        <v>65</v>
      </c>
      <c r="D2521" t="s">
        <v>61</v>
      </c>
      <c r="E2521" t="s">
        <v>53</v>
      </c>
      <c r="F2521" t="s">
        <v>17</v>
      </c>
      <c r="G2521">
        <v>2010</v>
      </c>
      <c r="H2521">
        <v>1960.6</v>
      </c>
      <c r="I2521">
        <v>1274.8</v>
      </c>
      <c r="J2521">
        <v>1.5379667398807699</v>
      </c>
    </row>
    <row r="2522" spans="2:10" x14ac:dyDescent="0.2">
      <c r="B2522" t="str">
        <f t="shared" si="39"/>
        <v>apartmentmedian2_bed_rateSouth Granville/Oak</v>
      </c>
      <c r="C2522" t="s">
        <v>65</v>
      </c>
      <c r="D2522" t="s">
        <v>61</v>
      </c>
      <c r="E2522" t="s">
        <v>53</v>
      </c>
      <c r="F2522" t="s">
        <v>19</v>
      </c>
      <c r="G2522">
        <v>2010</v>
      </c>
      <c r="H2522">
        <v>1651.8</v>
      </c>
      <c r="I2522">
        <v>1274.8</v>
      </c>
      <c r="J2522">
        <v>1.2957326639472899</v>
      </c>
    </row>
    <row r="2523" spans="2:10" x14ac:dyDescent="0.2">
      <c r="B2523" t="str">
        <f t="shared" si="39"/>
        <v>apartmentmedian2_bed_rateKitsilano/Point Grey</v>
      </c>
      <c r="C2523" t="s">
        <v>65</v>
      </c>
      <c r="D2523" t="s">
        <v>61</v>
      </c>
      <c r="E2523" t="s">
        <v>53</v>
      </c>
      <c r="F2523" t="s">
        <v>20</v>
      </c>
      <c r="G2523">
        <v>2010</v>
      </c>
      <c r="H2523">
        <v>1739</v>
      </c>
      <c r="I2523">
        <v>1274.8</v>
      </c>
      <c r="J2523">
        <v>1.36413555067462</v>
      </c>
    </row>
    <row r="2524" spans="2:10" x14ac:dyDescent="0.2">
      <c r="B2524" t="str">
        <f t="shared" si="39"/>
        <v>apartmentmedian2_bed_rateWestside/Kerrisdale</v>
      </c>
      <c r="C2524" t="s">
        <v>65</v>
      </c>
      <c r="D2524" t="s">
        <v>61</v>
      </c>
      <c r="E2524" t="s">
        <v>53</v>
      </c>
      <c r="F2524" t="s">
        <v>21</v>
      </c>
      <c r="G2524">
        <v>2010</v>
      </c>
      <c r="H2524">
        <v>1823.4</v>
      </c>
      <c r="I2524">
        <v>1274.8</v>
      </c>
      <c r="J2524">
        <v>1.4303420144336401</v>
      </c>
    </row>
    <row r="2525" spans="2:10" x14ac:dyDescent="0.2">
      <c r="B2525" t="str">
        <f t="shared" si="39"/>
        <v>apartmentmedian2_bed_rateMarpole</v>
      </c>
      <c r="C2525" t="s">
        <v>65</v>
      </c>
      <c r="D2525" t="s">
        <v>61</v>
      </c>
      <c r="E2525" t="s">
        <v>53</v>
      </c>
      <c r="F2525" t="s">
        <v>23</v>
      </c>
      <c r="G2525">
        <v>2010</v>
      </c>
      <c r="H2525">
        <v>1180.4000000000001</v>
      </c>
      <c r="I2525">
        <v>1274.8</v>
      </c>
      <c r="J2525">
        <v>0.92594916849701903</v>
      </c>
    </row>
    <row r="2526" spans="2:10" x14ac:dyDescent="0.2">
      <c r="B2526" t="str">
        <f t="shared" si="39"/>
        <v>apartmentmedian2_bed_rateMount Pleasant/Renfrew Heights</v>
      </c>
      <c r="C2526" t="s">
        <v>65</v>
      </c>
      <c r="D2526" t="s">
        <v>61</v>
      </c>
      <c r="E2526" t="s">
        <v>53</v>
      </c>
      <c r="F2526" t="s">
        <v>24</v>
      </c>
      <c r="G2526">
        <v>2010</v>
      </c>
      <c r="H2526">
        <v>1358.5</v>
      </c>
      <c r="I2526">
        <v>1274.8</v>
      </c>
      <c r="J2526">
        <v>1.0656573580169399</v>
      </c>
    </row>
    <row r="2527" spans="2:10" x14ac:dyDescent="0.2">
      <c r="B2527" t="str">
        <f t="shared" si="39"/>
        <v>apartmentmedian2_bed_rateEast Hastings</v>
      </c>
      <c r="C2527" t="s">
        <v>65</v>
      </c>
      <c r="D2527" t="s">
        <v>61</v>
      </c>
      <c r="E2527" t="s">
        <v>53</v>
      </c>
      <c r="F2527" t="s">
        <v>25</v>
      </c>
      <c r="G2527">
        <v>2010</v>
      </c>
      <c r="H2527">
        <v>1242</v>
      </c>
      <c r="I2527">
        <v>1274.8</v>
      </c>
      <c r="J2527">
        <v>0.97427047379981202</v>
      </c>
    </row>
    <row r="2528" spans="2:10" x14ac:dyDescent="0.2">
      <c r="B2528" t="str">
        <f t="shared" si="39"/>
        <v>apartmentmedian2_bed_rateSoutheast Vancouver</v>
      </c>
      <c r="C2528" t="s">
        <v>65</v>
      </c>
      <c r="D2528" t="s">
        <v>61</v>
      </c>
      <c r="E2528" t="s">
        <v>53</v>
      </c>
      <c r="F2528" t="s">
        <v>26</v>
      </c>
      <c r="G2528">
        <v>2010</v>
      </c>
      <c r="H2528">
        <v>1415.9</v>
      </c>
      <c r="I2528">
        <v>1274.8</v>
      </c>
      <c r="J2528">
        <v>1.1106840288672699</v>
      </c>
    </row>
    <row r="2529" spans="2:10" x14ac:dyDescent="0.2">
      <c r="B2529" t="str">
        <f t="shared" si="39"/>
        <v>apartmentmedian2_bed_rateUniversity Endowment Lands</v>
      </c>
      <c r="C2529" t="s">
        <v>65</v>
      </c>
      <c r="D2529" t="s">
        <v>61</v>
      </c>
      <c r="E2529" t="s">
        <v>53</v>
      </c>
      <c r="F2529" t="s">
        <v>27</v>
      </c>
      <c r="G2529">
        <v>2010</v>
      </c>
      <c r="H2529">
        <v>2113.3000000000002</v>
      </c>
      <c r="I2529">
        <v>1274.8</v>
      </c>
      <c r="J2529">
        <v>1.6577502353310301</v>
      </c>
    </row>
    <row r="2530" spans="2:10" x14ac:dyDescent="0.2">
      <c r="B2530" t="str">
        <f t="shared" si="39"/>
        <v>apartmentmedian2_bed_rateCentral Park/Metrotown</v>
      </c>
      <c r="C2530" t="s">
        <v>65</v>
      </c>
      <c r="D2530" t="s">
        <v>61</v>
      </c>
      <c r="E2530" t="s">
        <v>53</v>
      </c>
      <c r="F2530" t="s">
        <v>28</v>
      </c>
      <c r="G2530">
        <v>2010</v>
      </c>
      <c r="H2530">
        <v>1234</v>
      </c>
      <c r="I2530">
        <v>1274.8</v>
      </c>
      <c r="J2530">
        <v>0.96799497960464398</v>
      </c>
    </row>
    <row r="2531" spans="2:10" x14ac:dyDescent="0.2">
      <c r="B2531" t="str">
        <f t="shared" si="39"/>
        <v>apartmentmedian2_bed_rateSoutheast Burnaby</v>
      </c>
      <c r="C2531" t="s">
        <v>65</v>
      </c>
      <c r="D2531" t="s">
        <v>61</v>
      </c>
      <c r="E2531" t="s">
        <v>53</v>
      </c>
      <c r="F2531" t="s">
        <v>29</v>
      </c>
      <c r="G2531">
        <v>2010</v>
      </c>
      <c r="H2531">
        <v>1060.4000000000001</v>
      </c>
      <c r="I2531">
        <v>1274.8</v>
      </c>
      <c r="J2531">
        <v>0.83181675556950097</v>
      </c>
    </row>
    <row r="2532" spans="2:10" x14ac:dyDescent="0.2">
      <c r="B2532" t="str">
        <f t="shared" si="39"/>
        <v>apartmentmedian2_bed_rateNorth Burnaby</v>
      </c>
      <c r="C2532" t="s">
        <v>65</v>
      </c>
      <c r="D2532" t="s">
        <v>61</v>
      </c>
      <c r="E2532" t="s">
        <v>53</v>
      </c>
      <c r="F2532" t="s">
        <v>31</v>
      </c>
      <c r="G2532">
        <v>2010</v>
      </c>
      <c r="H2532">
        <v>1300.5</v>
      </c>
      <c r="I2532">
        <v>1274.8</v>
      </c>
      <c r="J2532">
        <v>1.02016002510198</v>
      </c>
    </row>
    <row r="2533" spans="2:10" x14ac:dyDescent="0.2">
      <c r="B2533" t="str">
        <f t="shared" si="39"/>
        <v>apartmentmedian2_bed_rateNew Westminster</v>
      </c>
      <c r="C2533" t="s">
        <v>65</v>
      </c>
      <c r="D2533" t="s">
        <v>61</v>
      </c>
      <c r="E2533" t="s">
        <v>53</v>
      </c>
      <c r="F2533" t="s">
        <v>32</v>
      </c>
      <c r="G2533">
        <v>2010</v>
      </c>
      <c r="H2533">
        <v>1183.5999999999999</v>
      </c>
      <c r="I2533">
        <v>1274.8</v>
      </c>
      <c r="J2533">
        <v>0.92845936617508595</v>
      </c>
    </row>
    <row r="2534" spans="2:10" x14ac:dyDescent="0.2">
      <c r="B2534" t="str">
        <f t="shared" si="39"/>
        <v>apartmentmedian2_bed_rateNorth Vancouver CY</v>
      </c>
      <c r="C2534" t="s">
        <v>65</v>
      </c>
      <c r="D2534" t="s">
        <v>61</v>
      </c>
      <c r="E2534" t="s">
        <v>53</v>
      </c>
      <c r="F2534" t="s">
        <v>33</v>
      </c>
      <c r="G2534">
        <v>2010</v>
      </c>
      <c r="H2534">
        <v>1506.75</v>
      </c>
      <c r="I2534">
        <v>1274.8</v>
      </c>
      <c r="J2534">
        <v>1.18195010982115</v>
      </c>
    </row>
    <row r="2535" spans="2:10" x14ac:dyDescent="0.2">
      <c r="B2535" t="str">
        <f t="shared" si="39"/>
        <v>apartmentmedian2_bed_rateNorth Vancouver DM</v>
      </c>
      <c r="C2535" t="s">
        <v>65</v>
      </c>
      <c r="D2535" t="s">
        <v>61</v>
      </c>
      <c r="E2535" t="s">
        <v>53</v>
      </c>
      <c r="F2535" t="s">
        <v>34</v>
      </c>
      <c r="G2535">
        <v>2010</v>
      </c>
      <c r="H2535">
        <v>1433.1</v>
      </c>
      <c r="I2535">
        <v>1274.8</v>
      </c>
      <c r="J2535">
        <v>1.1241763413868799</v>
      </c>
    </row>
    <row r="2536" spans="2:10" x14ac:dyDescent="0.2">
      <c r="B2536" t="str">
        <f t="shared" si="39"/>
        <v>apartmentmedian2_bed_rateWest Vancouver</v>
      </c>
      <c r="C2536" t="s">
        <v>65</v>
      </c>
      <c r="D2536" t="s">
        <v>61</v>
      </c>
      <c r="E2536" t="s">
        <v>53</v>
      </c>
      <c r="F2536" t="s">
        <v>35</v>
      </c>
      <c r="G2536">
        <v>2010</v>
      </c>
      <c r="H2536">
        <v>2196.3000000000002</v>
      </c>
      <c r="I2536">
        <v>1274.8</v>
      </c>
      <c r="J2536">
        <v>1.7228584876059001</v>
      </c>
    </row>
    <row r="2537" spans="2:10" x14ac:dyDescent="0.2">
      <c r="B2537" t="str">
        <f t="shared" si="39"/>
        <v>apartmentmedian2_bed_rateRichmond</v>
      </c>
      <c r="C2537" t="s">
        <v>65</v>
      </c>
      <c r="D2537" t="s">
        <v>61</v>
      </c>
      <c r="E2537" t="s">
        <v>53</v>
      </c>
      <c r="F2537" t="s">
        <v>36</v>
      </c>
      <c r="G2537">
        <v>2010</v>
      </c>
      <c r="H2537">
        <v>1234.2</v>
      </c>
      <c r="I2537">
        <v>1274.8</v>
      </c>
      <c r="J2537">
        <v>0.96815186695952304</v>
      </c>
    </row>
    <row r="2538" spans="2:10" x14ac:dyDescent="0.2">
      <c r="B2538" t="str">
        <f t="shared" si="39"/>
        <v>apartmentmedian2_bed_rateDelta</v>
      </c>
      <c r="C2538" t="s">
        <v>65</v>
      </c>
      <c r="D2538" t="s">
        <v>61</v>
      </c>
      <c r="E2538" t="s">
        <v>53</v>
      </c>
      <c r="F2538" t="s">
        <v>37</v>
      </c>
      <c r="G2538">
        <v>2010</v>
      </c>
      <c r="H2538">
        <v>1086</v>
      </c>
      <c r="I2538">
        <v>1274.8</v>
      </c>
      <c r="J2538">
        <v>0.85189833699403805</v>
      </c>
    </row>
    <row r="2539" spans="2:10" x14ac:dyDescent="0.2">
      <c r="B2539" t="str">
        <f t="shared" si="39"/>
        <v>apartmentmedian2_bed_rateSurrey</v>
      </c>
      <c r="C2539" t="s">
        <v>65</v>
      </c>
      <c r="D2539" t="s">
        <v>61</v>
      </c>
      <c r="E2539" t="s">
        <v>53</v>
      </c>
      <c r="F2539" t="s">
        <v>38</v>
      </c>
      <c r="G2539">
        <v>2010</v>
      </c>
      <c r="H2539">
        <v>959.6</v>
      </c>
      <c r="I2539">
        <v>1274.8</v>
      </c>
      <c r="J2539">
        <v>0.75274552871038602</v>
      </c>
    </row>
    <row r="2540" spans="2:10" x14ac:dyDescent="0.2">
      <c r="B2540" t="str">
        <f t="shared" si="39"/>
        <v>apartmentmedian2_bed_rateWhite Rock</v>
      </c>
      <c r="C2540" t="s">
        <v>65</v>
      </c>
      <c r="D2540" t="s">
        <v>61</v>
      </c>
      <c r="E2540" t="s">
        <v>53</v>
      </c>
      <c r="F2540" t="s">
        <v>39</v>
      </c>
      <c r="G2540">
        <v>2010</v>
      </c>
      <c r="H2540">
        <v>1085.4000000000001</v>
      </c>
      <c r="I2540">
        <v>1274.8</v>
      </c>
      <c r="J2540">
        <v>0.85142767492940097</v>
      </c>
    </row>
    <row r="2541" spans="2:10" x14ac:dyDescent="0.2">
      <c r="B2541" t="str">
        <f t="shared" si="39"/>
        <v>apartmentmedian2_bed_rateLangley City and Langley DM</v>
      </c>
      <c r="C2541" t="s">
        <v>65</v>
      </c>
      <c r="D2541" t="s">
        <v>61</v>
      </c>
      <c r="E2541" t="s">
        <v>53</v>
      </c>
      <c r="F2541" t="s">
        <v>40</v>
      </c>
      <c r="G2541">
        <v>2010</v>
      </c>
      <c r="H2541">
        <v>1060.5999999999999</v>
      </c>
      <c r="I2541">
        <v>1274.8</v>
      </c>
      <c r="J2541">
        <v>0.83197364292438003</v>
      </c>
    </row>
    <row r="2542" spans="2:10" x14ac:dyDescent="0.2">
      <c r="B2542" t="str">
        <f t="shared" si="39"/>
        <v>apartmentmedian2_bed_rateTri-Cities</v>
      </c>
      <c r="C2542" t="s">
        <v>65</v>
      </c>
      <c r="D2542" t="s">
        <v>61</v>
      </c>
      <c r="E2542" t="s">
        <v>53</v>
      </c>
      <c r="F2542" t="s">
        <v>41</v>
      </c>
      <c r="G2542">
        <v>2010</v>
      </c>
      <c r="H2542">
        <v>1093.8</v>
      </c>
      <c r="I2542">
        <v>1274.8</v>
      </c>
      <c r="J2542">
        <v>0.85801694383432703</v>
      </c>
    </row>
    <row r="2543" spans="2:10" x14ac:dyDescent="0.2">
      <c r="B2543" t="str">
        <f t="shared" si="39"/>
        <v>apartmentmedian2_bed_rateMaple Ridge/Pitt Meadows</v>
      </c>
      <c r="C2543" t="s">
        <v>65</v>
      </c>
      <c r="D2543" t="s">
        <v>61</v>
      </c>
      <c r="E2543" t="s">
        <v>53</v>
      </c>
      <c r="F2543" t="s">
        <v>42</v>
      </c>
      <c r="G2543">
        <v>2010</v>
      </c>
      <c r="H2543">
        <v>971.1</v>
      </c>
      <c r="I2543">
        <v>1274.8</v>
      </c>
      <c r="J2543">
        <v>0.76176655161593998</v>
      </c>
    </row>
    <row r="2544" spans="2:10" x14ac:dyDescent="0.2">
      <c r="B2544" t="str">
        <f t="shared" si="39"/>
        <v>apartmentmedian2_bed_rateVancouver</v>
      </c>
      <c r="C2544" t="s">
        <v>65</v>
      </c>
      <c r="D2544" t="s">
        <v>61</v>
      </c>
      <c r="E2544" t="s">
        <v>53</v>
      </c>
      <c r="F2544" t="s">
        <v>43</v>
      </c>
      <c r="G2544">
        <v>2010</v>
      </c>
      <c r="H2544">
        <v>1274.8</v>
      </c>
      <c r="I2544">
        <v>1274.8</v>
      </c>
      <c r="J2544">
        <v>1</v>
      </c>
    </row>
    <row r="2545" spans="2:10" x14ac:dyDescent="0.2">
      <c r="B2545" t="str">
        <f t="shared" si="39"/>
        <v>apartmentmedian2_bed_rateNorth Vancouver City</v>
      </c>
      <c r="C2545" t="s">
        <v>65</v>
      </c>
      <c r="D2545" t="s">
        <v>61</v>
      </c>
      <c r="E2545" t="s">
        <v>53</v>
      </c>
      <c r="F2545" t="s">
        <v>60</v>
      </c>
      <c r="G2545">
        <v>2010</v>
      </c>
      <c r="H2545">
        <v>1200</v>
      </c>
      <c r="I2545">
        <v>1274.8</v>
      </c>
      <c r="J2545">
        <v>0.94132412927518005</v>
      </c>
    </row>
    <row r="2546" spans="2:10" x14ac:dyDescent="0.2">
      <c r="B2546" t="str">
        <f t="shared" si="39"/>
        <v>apartmentmedian3+_bed_rateWest End/Stanley Park</v>
      </c>
      <c r="C2546" t="s">
        <v>65</v>
      </c>
      <c r="D2546" t="s">
        <v>61</v>
      </c>
      <c r="E2546" t="s">
        <v>55</v>
      </c>
      <c r="F2546" t="s">
        <v>12</v>
      </c>
      <c r="G2546">
        <v>2010</v>
      </c>
      <c r="H2546">
        <v>2777.5555555555602</v>
      </c>
      <c r="I2546">
        <v>1391.8</v>
      </c>
      <c r="J2546">
        <v>1.9956571027127099</v>
      </c>
    </row>
    <row r="2547" spans="2:10" x14ac:dyDescent="0.2">
      <c r="B2547" t="str">
        <f t="shared" si="39"/>
        <v>apartmentmedian3+_bed_rateEnglish Bay</v>
      </c>
      <c r="C2547" t="s">
        <v>65</v>
      </c>
      <c r="D2547" t="s">
        <v>61</v>
      </c>
      <c r="E2547" t="s">
        <v>55</v>
      </c>
      <c r="F2547" t="s">
        <v>16</v>
      </c>
      <c r="G2547">
        <v>2010</v>
      </c>
      <c r="H2547">
        <v>2406.4285714285702</v>
      </c>
      <c r="I2547">
        <v>1391.8</v>
      </c>
      <c r="J2547">
        <v>1.72900457783343</v>
      </c>
    </row>
    <row r="2548" spans="2:10" x14ac:dyDescent="0.2">
      <c r="B2548" t="str">
        <f t="shared" si="39"/>
        <v>apartmentmedian3+_bed_rateDowntown</v>
      </c>
      <c r="C2548" t="s">
        <v>65</v>
      </c>
      <c r="D2548" t="s">
        <v>61</v>
      </c>
      <c r="E2548" t="s">
        <v>55</v>
      </c>
      <c r="F2548" t="s">
        <v>17</v>
      </c>
      <c r="G2548">
        <v>2010</v>
      </c>
      <c r="H2548">
        <v>2568.125</v>
      </c>
      <c r="I2548">
        <v>1391.8</v>
      </c>
      <c r="J2548">
        <v>1.84518249748527</v>
      </c>
    </row>
    <row r="2549" spans="2:10" x14ac:dyDescent="0.2">
      <c r="B2549" t="str">
        <f t="shared" si="39"/>
        <v>apartmentmedian3+_bed_rateSouth Granville/Oak</v>
      </c>
      <c r="C2549" t="s">
        <v>65</v>
      </c>
      <c r="D2549" t="s">
        <v>61</v>
      </c>
      <c r="E2549" t="s">
        <v>55</v>
      </c>
      <c r="F2549" t="s">
        <v>19</v>
      </c>
      <c r="G2549">
        <v>2010</v>
      </c>
      <c r="H2549">
        <v>2079</v>
      </c>
      <c r="I2549">
        <v>1391.8</v>
      </c>
      <c r="J2549">
        <v>1.49374910188245</v>
      </c>
    </row>
    <row r="2550" spans="2:10" x14ac:dyDescent="0.2">
      <c r="B2550" t="str">
        <f t="shared" si="39"/>
        <v>apartmentmedian3+_bed_rateKitsilano/Point Grey</v>
      </c>
      <c r="C2550" t="s">
        <v>65</v>
      </c>
      <c r="D2550" t="s">
        <v>61</v>
      </c>
      <c r="E2550" t="s">
        <v>55</v>
      </c>
      <c r="F2550" t="s">
        <v>20</v>
      </c>
      <c r="G2550">
        <v>2010</v>
      </c>
      <c r="H2550">
        <v>2631.25</v>
      </c>
      <c r="I2550">
        <v>1391.8</v>
      </c>
      <c r="J2550">
        <v>1.8905374335392999</v>
      </c>
    </row>
    <row r="2551" spans="2:10" x14ac:dyDescent="0.2">
      <c r="B2551" t="str">
        <f t="shared" si="39"/>
        <v>apartmentmedian3+_bed_rateWestside/Kerrisdale</v>
      </c>
      <c r="C2551" t="s">
        <v>65</v>
      </c>
      <c r="D2551" t="s">
        <v>61</v>
      </c>
      <c r="E2551" t="s">
        <v>55</v>
      </c>
      <c r="F2551" t="s">
        <v>21</v>
      </c>
      <c r="G2551">
        <v>2010</v>
      </c>
      <c r="H2551">
        <v>2541.1</v>
      </c>
      <c r="I2551">
        <v>1391.8</v>
      </c>
      <c r="J2551">
        <v>1.8257651961488699</v>
      </c>
    </row>
    <row r="2552" spans="2:10" x14ac:dyDescent="0.2">
      <c r="B2552" t="str">
        <f t="shared" si="39"/>
        <v>apartmentmedian3+_bed_rateMarpole</v>
      </c>
      <c r="C2552" t="s">
        <v>65</v>
      </c>
      <c r="D2552" t="s">
        <v>61</v>
      </c>
      <c r="E2552" t="s">
        <v>55</v>
      </c>
      <c r="F2552" t="s">
        <v>23</v>
      </c>
      <c r="G2552">
        <v>2010</v>
      </c>
      <c r="H2552">
        <v>1299.8</v>
      </c>
      <c r="I2552">
        <v>1391.8</v>
      </c>
      <c r="J2552">
        <v>0.93389854864204602</v>
      </c>
    </row>
    <row r="2553" spans="2:10" x14ac:dyDescent="0.2">
      <c r="B2553" t="str">
        <f t="shared" si="39"/>
        <v>apartmentmedian3+_bed_rateMount Pleasant/Renfrew Heights</v>
      </c>
      <c r="C2553" t="s">
        <v>65</v>
      </c>
      <c r="D2553" t="s">
        <v>61</v>
      </c>
      <c r="E2553" t="s">
        <v>55</v>
      </c>
      <c r="F2553" t="s">
        <v>24</v>
      </c>
      <c r="G2553">
        <v>2010</v>
      </c>
      <c r="H2553">
        <v>1384.25</v>
      </c>
      <c r="I2553">
        <v>1391.8</v>
      </c>
      <c r="J2553">
        <v>0.99457537002442897</v>
      </c>
    </row>
    <row r="2554" spans="2:10" x14ac:dyDescent="0.2">
      <c r="B2554" t="str">
        <f t="shared" si="39"/>
        <v>apartmentmedian3+_bed_rateEast Hastings</v>
      </c>
      <c r="C2554" t="s">
        <v>65</v>
      </c>
      <c r="D2554" t="s">
        <v>61</v>
      </c>
      <c r="E2554" t="s">
        <v>55</v>
      </c>
      <c r="F2554" t="s">
        <v>25</v>
      </c>
      <c r="G2554">
        <v>2010</v>
      </c>
      <c r="H2554">
        <v>1308.7777777777801</v>
      </c>
      <c r="I2554">
        <v>1391.8</v>
      </c>
      <c r="J2554">
        <v>0.94034902843639701</v>
      </c>
    </row>
    <row r="2555" spans="2:10" x14ac:dyDescent="0.2">
      <c r="B2555" t="str">
        <f t="shared" si="39"/>
        <v>apartmentmedian3+_bed_rateSoutheast Vancouver</v>
      </c>
      <c r="C2555" t="s">
        <v>65</v>
      </c>
      <c r="D2555" t="s">
        <v>61</v>
      </c>
      <c r="E2555" t="s">
        <v>55</v>
      </c>
      <c r="F2555" t="s">
        <v>26</v>
      </c>
      <c r="G2555">
        <v>2010</v>
      </c>
      <c r="H2555">
        <v>1352.3</v>
      </c>
      <c r="I2555">
        <v>1391.8</v>
      </c>
      <c r="J2555">
        <v>0.97161948555827005</v>
      </c>
    </row>
    <row r="2556" spans="2:10" x14ac:dyDescent="0.2">
      <c r="B2556" t="str">
        <f t="shared" si="39"/>
        <v>apartmentmedian3+_bed_rateUniversity Endowment Lands</v>
      </c>
      <c r="C2556" t="s">
        <v>65</v>
      </c>
      <c r="D2556" t="s">
        <v>61</v>
      </c>
      <c r="E2556" t="s">
        <v>55</v>
      </c>
      <c r="F2556" t="s">
        <v>27</v>
      </c>
      <c r="G2556">
        <v>2010</v>
      </c>
      <c r="H2556">
        <v>2577.1</v>
      </c>
      <c r="I2556">
        <v>1391.8</v>
      </c>
      <c r="J2556">
        <v>1.85163098146285</v>
      </c>
    </row>
    <row r="2557" spans="2:10" x14ac:dyDescent="0.2">
      <c r="B2557" t="str">
        <f t="shared" si="39"/>
        <v>apartmentmedian3+_bed_rateCentral Park/Metrotown</v>
      </c>
      <c r="C2557" t="s">
        <v>65</v>
      </c>
      <c r="D2557" t="s">
        <v>61</v>
      </c>
      <c r="E2557" t="s">
        <v>55</v>
      </c>
      <c r="F2557" t="s">
        <v>28</v>
      </c>
      <c r="G2557">
        <v>2010</v>
      </c>
      <c r="H2557">
        <v>1549</v>
      </c>
      <c r="I2557">
        <v>1391.8</v>
      </c>
      <c r="J2557">
        <v>1.1129472625377199</v>
      </c>
    </row>
    <row r="2558" spans="2:10" x14ac:dyDescent="0.2">
      <c r="B2558" t="str">
        <f t="shared" si="39"/>
        <v>apartmentmedian3+_bed_rateSoutheast Burnaby</v>
      </c>
      <c r="C2558" t="s">
        <v>65</v>
      </c>
      <c r="D2558" t="s">
        <v>61</v>
      </c>
      <c r="E2558" t="s">
        <v>55</v>
      </c>
      <c r="F2558" t="s">
        <v>29</v>
      </c>
      <c r="G2558">
        <v>2010</v>
      </c>
      <c r="H2558">
        <v>1180.5</v>
      </c>
      <c r="I2558">
        <v>1391.8</v>
      </c>
      <c r="J2558">
        <v>0.84818221008765604</v>
      </c>
    </row>
    <row r="2559" spans="2:10" x14ac:dyDescent="0.2">
      <c r="B2559" t="str">
        <f t="shared" si="39"/>
        <v>apartmentmedian3+_bed_rateNorth Burnaby</v>
      </c>
      <c r="C2559" t="s">
        <v>65</v>
      </c>
      <c r="D2559" t="s">
        <v>61</v>
      </c>
      <c r="E2559" t="s">
        <v>55</v>
      </c>
      <c r="F2559" t="s">
        <v>31</v>
      </c>
      <c r="G2559">
        <v>2010</v>
      </c>
      <c r="H2559">
        <v>1459.6666666666699</v>
      </c>
      <c r="I2559">
        <v>1391.8</v>
      </c>
      <c r="J2559">
        <v>1.0487617952771</v>
      </c>
    </row>
    <row r="2560" spans="2:10" x14ac:dyDescent="0.2">
      <c r="B2560" t="str">
        <f t="shared" si="39"/>
        <v>apartmentmedian3+_bed_rateNew Westminster</v>
      </c>
      <c r="C2560" t="s">
        <v>65</v>
      </c>
      <c r="D2560" t="s">
        <v>61</v>
      </c>
      <c r="E2560" t="s">
        <v>55</v>
      </c>
      <c r="F2560" t="s">
        <v>32</v>
      </c>
      <c r="G2560">
        <v>2010</v>
      </c>
      <c r="H2560">
        <v>1518</v>
      </c>
      <c r="I2560">
        <v>1391.8</v>
      </c>
      <c r="J2560">
        <v>1.0906739474062399</v>
      </c>
    </row>
    <row r="2561" spans="2:10" x14ac:dyDescent="0.2">
      <c r="B2561" t="str">
        <f t="shared" si="39"/>
        <v>apartmentmedian3+_bed_rateNorth Vancouver CY</v>
      </c>
      <c r="C2561" t="s">
        <v>65</v>
      </c>
      <c r="D2561" t="s">
        <v>61</v>
      </c>
      <c r="E2561" t="s">
        <v>55</v>
      </c>
      <c r="F2561" t="s">
        <v>33</v>
      </c>
      <c r="G2561">
        <v>2010</v>
      </c>
      <c r="H2561">
        <v>2278.75</v>
      </c>
      <c r="I2561">
        <v>1391.8</v>
      </c>
      <c r="J2561">
        <v>1.6372682856732299</v>
      </c>
    </row>
    <row r="2562" spans="2:10" x14ac:dyDescent="0.2">
      <c r="B2562" t="str">
        <f t="shared" si="39"/>
        <v>apartmentmedian3+_bed_rateNorth Vancouver DM</v>
      </c>
      <c r="C2562" t="s">
        <v>65</v>
      </c>
      <c r="D2562" t="s">
        <v>61</v>
      </c>
      <c r="E2562" t="s">
        <v>55</v>
      </c>
      <c r="F2562" t="s">
        <v>34</v>
      </c>
      <c r="G2562">
        <v>2010</v>
      </c>
      <c r="H2562">
        <v>1569.5</v>
      </c>
      <c r="I2562">
        <v>1391.8</v>
      </c>
      <c r="J2562">
        <v>1.1276763902859599</v>
      </c>
    </row>
    <row r="2563" spans="2:10" x14ac:dyDescent="0.2">
      <c r="B2563" t="str">
        <f t="shared" si="39"/>
        <v>apartmentmedian3+_bed_rateWest Vancouver</v>
      </c>
      <c r="C2563" t="s">
        <v>65</v>
      </c>
      <c r="D2563" t="s">
        <v>61</v>
      </c>
      <c r="E2563" t="s">
        <v>55</v>
      </c>
      <c r="F2563" t="s">
        <v>35</v>
      </c>
      <c r="G2563">
        <v>2010</v>
      </c>
      <c r="H2563">
        <v>3175</v>
      </c>
      <c r="I2563">
        <v>1391.8</v>
      </c>
      <c r="J2563">
        <v>2.2812185658858999</v>
      </c>
    </row>
    <row r="2564" spans="2:10" x14ac:dyDescent="0.2">
      <c r="B2564" t="str">
        <f t="shared" si="39"/>
        <v>apartmentmedian3+_bed_rateRichmond</v>
      </c>
      <c r="C2564" t="s">
        <v>65</v>
      </c>
      <c r="D2564" t="s">
        <v>61</v>
      </c>
      <c r="E2564" t="s">
        <v>55</v>
      </c>
      <c r="F2564" t="s">
        <v>36</v>
      </c>
      <c r="G2564">
        <v>2010</v>
      </c>
      <c r="H2564">
        <v>1431.1</v>
      </c>
      <c r="I2564">
        <v>1391.8</v>
      </c>
      <c r="J2564">
        <v>1.0282368156344299</v>
      </c>
    </row>
    <row r="2565" spans="2:10" x14ac:dyDescent="0.2">
      <c r="B2565" t="str">
        <f t="shared" ref="B2565:B2628" si="40">C2565&amp;D2565&amp;E2565&amp;F2565</f>
        <v>apartmentmedian3+_bed_rateDelta</v>
      </c>
      <c r="C2565" t="s">
        <v>65</v>
      </c>
      <c r="D2565" t="s">
        <v>61</v>
      </c>
      <c r="E2565" t="s">
        <v>55</v>
      </c>
      <c r="F2565" t="s">
        <v>37</v>
      </c>
      <c r="G2565">
        <v>2010</v>
      </c>
      <c r="H2565">
        <v>1050.42857142857</v>
      </c>
      <c r="I2565">
        <v>1391.8</v>
      </c>
      <c r="J2565">
        <v>0.75472666434011404</v>
      </c>
    </row>
    <row r="2566" spans="2:10" x14ac:dyDescent="0.2">
      <c r="B2566" t="str">
        <f t="shared" si="40"/>
        <v>apartmentmedian3+_bed_rateSurrey</v>
      </c>
      <c r="C2566" t="s">
        <v>65</v>
      </c>
      <c r="D2566" t="s">
        <v>61</v>
      </c>
      <c r="E2566" t="s">
        <v>55</v>
      </c>
      <c r="F2566" t="s">
        <v>38</v>
      </c>
      <c r="G2566">
        <v>2010</v>
      </c>
      <c r="H2566">
        <v>1117.7</v>
      </c>
      <c r="I2566">
        <v>1391.8</v>
      </c>
      <c r="J2566">
        <v>0.80306078459548802</v>
      </c>
    </row>
    <row r="2567" spans="2:10" x14ac:dyDescent="0.2">
      <c r="B2567" t="str">
        <f t="shared" si="40"/>
        <v>apartmentmedian3+_bed_rateWhite Rock</v>
      </c>
      <c r="C2567" t="s">
        <v>65</v>
      </c>
      <c r="D2567" t="s">
        <v>61</v>
      </c>
      <c r="E2567" t="s">
        <v>55</v>
      </c>
      <c r="F2567" t="s">
        <v>39</v>
      </c>
      <c r="G2567">
        <v>2010</v>
      </c>
      <c r="H2567">
        <v>1520</v>
      </c>
      <c r="I2567">
        <v>1391.8</v>
      </c>
      <c r="J2567">
        <v>1.09211093547924</v>
      </c>
    </row>
    <row r="2568" spans="2:10" x14ac:dyDescent="0.2">
      <c r="B2568" t="str">
        <f t="shared" si="40"/>
        <v>apartmentmedian3+_bed_rateLangley City and Langley DM</v>
      </c>
      <c r="C2568" t="s">
        <v>65</v>
      </c>
      <c r="D2568" t="s">
        <v>61</v>
      </c>
      <c r="E2568" t="s">
        <v>55</v>
      </c>
      <c r="F2568" t="s">
        <v>40</v>
      </c>
      <c r="G2568">
        <v>2010</v>
      </c>
      <c r="H2568">
        <v>1190.1111111111099</v>
      </c>
      <c r="I2568">
        <v>1391.8</v>
      </c>
      <c r="J2568">
        <v>0.85508773610512401</v>
      </c>
    </row>
    <row r="2569" spans="2:10" x14ac:dyDescent="0.2">
      <c r="B2569" t="str">
        <f t="shared" si="40"/>
        <v>apartmentmedian3+_bed_rateTri-Cities</v>
      </c>
      <c r="C2569" t="s">
        <v>65</v>
      </c>
      <c r="D2569" t="s">
        <v>61</v>
      </c>
      <c r="E2569" t="s">
        <v>55</v>
      </c>
      <c r="F2569" t="s">
        <v>41</v>
      </c>
      <c r="G2569">
        <v>2010</v>
      </c>
      <c r="H2569">
        <v>1230.5</v>
      </c>
      <c r="I2569">
        <v>1391.8</v>
      </c>
      <c r="J2569">
        <v>0.88410691191263102</v>
      </c>
    </row>
    <row r="2570" spans="2:10" x14ac:dyDescent="0.2">
      <c r="B2570" t="str">
        <f t="shared" si="40"/>
        <v>apartmentmedian3+_bed_rateMaple Ridge/Pitt Meadows</v>
      </c>
      <c r="C2570" t="s">
        <v>65</v>
      </c>
      <c r="D2570" t="s">
        <v>61</v>
      </c>
      <c r="E2570" t="s">
        <v>55</v>
      </c>
      <c r="F2570" t="s">
        <v>42</v>
      </c>
      <c r="G2570">
        <v>2010</v>
      </c>
      <c r="H2570">
        <v>1222.4000000000001</v>
      </c>
      <c r="I2570">
        <v>1391.8</v>
      </c>
      <c r="J2570">
        <v>0.87828711021698502</v>
      </c>
    </row>
    <row r="2571" spans="2:10" x14ac:dyDescent="0.2">
      <c r="B2571" t="str">
        <f t="shared" si="40"/>
        <v>apartmentmedian3+_bed_rateVancouver</v>
      </c>
      <c r="C2571" t="s">
        <v>65</v>
      </c>
      <c r="D2571" t="s">
        <v>61</v>
      </c>
      <c r="E2571" t="s">
        <v>55</v>
      </c>
      <c r="F2571" t="s">
        <v>43</v>
      </c>
      <c r="G2571">
        <v>2010</v>
      </c>
      <c r="H2571">
        <v>1391.8</v>
      </c>
      <c r="I2571">
        <v>1391.8</v>
      </c>
      <c r="J2571">
        <v>1</v>
      </c>
    </row>
    <row r="2572" spans="2:10" x14ac:dyDescent="0.2">
      <c r="B2572" t="str">
        <f t="shared" si="40"/>
        <v>apartmentmedian3+_bed_rateNorth Vancouver City</v>
      </c>
      <c r="C2572" t="s">
        <v>65</v>
      </c>
      <c r="D2572" t="s">
        <v>61</v>
      </c>
      <c r="E2572" t="s">
        <v>55</v>
      </c>
      <c r="F2572" t="s">
        <v>60</v>
      </c>
      <c r="G2572">
        <v>2010</v>
      </c>
      <c r="H2572">
        <v>1475</v>
      </c>
      <c r="I2572">
        <v>1391.8</v>
      </c>
      <c r="J2572">
        <v>1.0597787038367601</v>
      </c>
    </row>
    <row r="2573" spans="2:10" x14ac:dyDescent="0.2">
      <c r="B2573" t="str">
        <f t="shared" si="40"/>
        <v>apartmentaveragebachelor_rateWest End/Stanley Park</v>
      </c>
      <c r="C2573" t="s">
        <v>65</v>
      </c>
      <c r="D2573" t="s">
        <v>59</v>
      </c>
      <c r="E2573" t="s">
        <v>49</v>
      </c>
      <c r="F2573" t="s">
        <v>12</v>
      </c>
      <c r="G2573">
        <v>2010</v>
      </c>
      <c r="H2573">
        <v>1019.7</v>
      </c>
      <c r="I2573">
        <v>967.9</v>
      </c>
      <c r="J2573">
        <v>1.05351792540552</v>
      </c>
    </row>
    <row r="2574" spans="2:10" x14ac:dyDescent="0.2">
      <c r="B2574" t="str">
        <f t="shared" si="40"/>
        <v>apartmentaveragebachelor_rateEnglish Bay</v>
      </c>
      <c r="C2574" t="s">
        <v>65</v>
      </c>
      <c r="D2574" t="s">
        <v>59</v>
      </c>
      <c r="E2574" t="s">
        <v>49</v>
      </c>
      <c r="F2574" t="s">
        <v>16</v>
      </c>
      <c r="G2574">
        <v>2010</v>
      </c>
      <c r="H2574">
        <v>1043.7</v>
      </c>
      <c r="I2574">
        <v>967.9</v>
      </c>
      <c r="J2574">
        <v>1.0783138754003501</v>
      </c>
    </row>
    <row r="2575" spans="2:10" x14ac:dyDescent="0.2">
      <c r="B2575" t="str">
        <f t="shared" si="40"/>
        <v>apartmentaveragebachelor_rateDowntown</v>
      </c>
      <c r="C2575" t="s">
        <v>65</v>
      </c>
      <c r="D2575" t="s">
        <v>59</v>
      </c>
      <c r="E2575" t="s">
        <v>49</v>
      </c>
      <c r="F2575" t="s">
        <v>17</v>
      </c>
      <c r="G2575">
        <v>2010</v>
      </c>
      <c r="H2575">
        <v>1111.7</v>
      </c>
      <c r="I2575">
        <v>967.9</v>
      </c>
      <c r="J2575">
        <v>1.14856906705238</v>
      </c>
    </row>
    <row r="2576" spans="2:10" x14ac:dyDescent="0.2">
      <c r="B2576" t="str">
        <f t="shared" si="40"/>
        <v>apartmentaveragebachelor_rateSouth Granville/Oak</v>
      </c>
      <c r="C2576" t="s">
        <v>65</v>
      </c>
      <c r="D2576" t="s">
        <v>59</v>
      </c>
      <c r="E2576" t="s">
        <v>49</v>
      </c>
      <c r="F2576" t="s">
        <v>19</v>
      </c>
      <c r="G2576">
        <v>2010</v>
      </c>
      <c r="H2576">
        <v>987.2</v>
      </c>
      <c r="I2576">
        <v>967.9</v>
      </c>
      <c r="J2576">
        <v>1.0199400764541799</v>
      </c>
    </row>
    <row r="2577" spans="2:10" x14ac:dyDescent="0.2">
      <c r="B2577" t="str">
        <f t="shared" si="40"/>
        <v>apartmentaveragebachelor_rateKitsilano/Point Grey</v>
      </c>
      <c r="C2577" t="s">
        <v>65</v>
      </c>
      <c r="D2577" t="s">
        <v>59</v>
      </c>
      <c r="E2577" t="s">
        <v>49</v>
      </c>
      <c r="F2577" t="s">
        <v>20</v>
      </c>
      <c r="G2577">
        <v>2010</v>
      </c>
      <c r="H2577">
        <v>997.6</v>
      </c>
      <c r="I2577">
        <v>967.9</v>
      </c>
      <c r="J2577">
        <v>1.03068498811861</v>
      </c>
    </row>
    <row r="2578" spans="2:10" x14ac:dyDescent="0.2">
      <c r="B2578" t="str">
        <f t="shared" si="40"/>
        <v>apartmentaveragebachelor_rateWestside/Kerrisdale</v>
      </c>
      <c r="C2578" t="s">
        <v>65</v>
      </c>
      <c r="D2578" t="s">
        <v>59</v>
      </c>
      <c r="E2578" t="s">
        <v>49</v>
      </c>
      <c r="F2578" t="s">
        <v>21</v>
      </c>
      <c r="G2578">
        <v>2010</v>
      </c>
      <c r="H2578">
        <v>940.7</v>
      </c>
      <c r="I2578">
        <v>967.9</v>
      </c>
      <c r="J2578">
        <v>0.97189792333918801</v>
      </c>
    </row>
    <row r="2579" spans="2:10" x14ac:dyDescent="0.2">
      <c r="B2579" t="str">
        <f t="shared" si="40"/>
        <v>apartmentaveragebachelor_rateMarpole</v>
      </c>
      <c r="C2579" t="s">
        <v>65</v>
      </c>
      <c r="D2579" t="s">
        <v>59</v>
      </c>
      <c r="E2579" t="s">
        <v>49</v>
      </c>
      <c r="F2579" t="s">
        <v>23</v>
      </c>
      <c r="G2579">
        <v>2010</v>
      </c>
      <c r="H2579">
        <v>804.2</v>
      </c>
      <c r="I2579">
        <v>967.9</v>
      </c>
      <c r="J2579">
        <v>0.83087095774356901</v>
      </c>
    </row>
    <row r="2580" spans="2:10" x14ac:dyDescent="0.2">
      <c r="B2580" t="str">
        <f t="shared" si="40"/>
        <v>apartmentaveragebachelor_rateMount Pleasant/Renfrew Heights</v>
      </c>
      <c r="C2580" t="s">
        <v>65</v>
      </c>
      <c r="D2580" t="s">
        <v>59</v>
      </c>
      <c r="E2580" t="s">
        <v>49</v>
      </c>
      <c r="F2580" t="s">
        <v>24</v>
      </c>
      <c r="G2580">
        <v>2010</v>
      </c>
      <c r="H2580">
        <v>965.9</v>
      </c>
      <c r="I2580">
        <v>967.9</v>
      </c>
      <c r="J2580">
        <v>0.99793367083376405</v>
      </c>
    </row>
    <row r="2581" spans="2:10" x14ac:dyDescent="0.2">
      <c r="B2581" t="str">
        <f t="shared" si="40"/>
        <v>apartmentaveragebachelor_rateEast Hastings</v>
      </c>
      <c r="C2581" t="s">
        <v>65</v>
      </c>
      <c r="D2581" t="s">
        <v>59</v>
      </c>
      <c r="E2581" t="s">
        <v>49</v>
      </c>
      <c r="F2581" t="s">
        <v>25</v>
      </c>
      <c r="G2581">
        <v>2010</v>
      </c>
      <c r="H2581">
        <v>948.1</v>
      </c>
      <c r="I2581">
        <v>967.9</v>
      </c>
      <c r="J2581">
        <v>0.97954334125426201</v>
      </c>
    </row>
    <row r="2582" spans="2:10" x14ac:dyDescent="0.2">
      <c r="B2582" t="str">
        <f t="shared" si="40"/>
        <v>apartmentaveragebachelor_rateSoutheast Vancouver</v>
      </c>
      <c r="C2582" t="s">
        <v>65</v>
      </c>
      <c r="D2582" t="s">
        <v>59</v>
      </c>
      <c r="E2582" t="s">
        <v>49</v>
      </c>
      <c r="F2582" t="s">
        <v>26</v>
      </c>
      <c r="G2582">
        <v>2010</v>
      </c>
      <c r="H2582">
        <v>916</v>
      </c>
      <c r="I2582">
        <v>967.9</v>
      </c>
      <c r="J2582">
        <v>0.94637875813617101</v>
      </c>
    </row>
    <row r="2583" spans="2:10" x14ac:dyDescent="0.2">
      <c r="B2583" t="str">
        <f t="shared" si="40"/>
        <v>apartmentaveragebachelor_rateUniversity Endowment Lands</v>
      </c>
      <c r="C2583" t="s">
        <v>65</v>
      </c>
      <c r="D2583" t="s">
        <v>59</v>
      </c>
      <c r="E2583" t="s">
        <v>49</v>
      </c>
      <c r="F2583" t="s">
        <v>27</v>
      </c>
      <c r="G2583">
        <v>2010</v>
      </c>
      <c r="H2583">
        <v>1225.5</v>
      </c>
      <c r="I2583">
        <v>967.9</v>
      </c>
      <c r="J2583">
        <v>1.26614319661122</v>
      </c>
    </row>
    <row r="2584" spans="2:10" x14ac:dyDescent="0.2">
      <c r="B2584" t="str">
        <f t="shared" si="40"/>
        <v>apartmentaveragebachelor_rateCentral Park/Metrotown</v>
      </c>
      <c r="C2584" t="s">
        <v>65</v>
      </c>
      <c r="D2584" t="s">
        <v>59</v>
      </c>
      <c r="E2584" t="s">
        <v>49</v>
      </c>
      <c r="F2584" t="s">
        <v>28</v>
      </c>
      <c r="G2584">
        <v>2010</v>
      </c>
      <c r="H2584">
        <v>911.5</v>
      </c>
      <c r="I2584">
        <v>967.9</v>
      </c>
      <c r="J2584">
        <v>0.94172951751213996</v>
      </c>
    </row>
    <row r="2585" spans="2:10" x14ac:dyDescent="0.2">
      <c r="B2585" t="str">
        <f t="shared" si="40"/>
        <v>apartmentaveragebachelor_rateSoutheast Burnaby</v>
      </c>
      <c r="C2585" t="s">
        <v>65</v>
      </c>
      <c r="D2585" t="s">
        <v>59</v>
      </c>
      <c r="E2585" t="s">
        <v>49</v>
      </c>
      <c r="F2585" t="s">
        <v>29</v>
      </c>
      <c r="G2585">
        <v>2010</v>
      </c>
      <c r="H2585">
        <v>734</v>
      </c>
      <c r="I2585">
        <v>967.9</v>
      </c>
      <c r="J2585">
        <v>0.75834280400867904</v>
      </c>
    </row>
    <row r="2586" spans="2:10" x14ac:dyDescent="0.2">
      <c r="B2586" t="str">
        <f t="shared" si="40"/>
        <v>apartmentaveragebachelor_rateNorth Burnaby</v>
      </c>
      <c r="C2586" t="s">
        <v>65</v>
      </c>
      <c r="D2586" t="s">
        <v>59</v>
      </c>
      <c r="E2586" t="s">
        <v>49</v>
      </c>
      <c r="F2586" t="s">
        <v>31</v>
      </c>
      <c r="G2586">
        <v>2010</v>
      </c>
      <c r="H2586">
        <v>803.4</v>
      </c>
      <c r="I2586">
        <v>967.9</v>
      </c>
      <c r="J2586">
        <v>0.83004442607707396</v>
      </c>
    </row>
    <row r="2587" spans="2:10" x14ac:dyDescent="0.2">
      <c r="B2587" t="str">
        <f t="shared" si="40"/>
        <v>apartmentaveragebachelor_rateNew Westminster</v>
      </c>
      <c r="C2587" t="s">
        <v>65</v>
      </c>
      <c r="D2587" t="s">
        <v>59</v>
      </c>
      <c r="E2587" t="s">
        <v>49</v>
      </c>
      <c r="F2587" t="s">
        <v>32</v>
      </c>
      <c r="G2587">
        <v>2010</v>
      </c>
      <c r="H2587">
        <v>769.6</v>
      </c>
      <c r="I2587">
        <v>967.9</v>
      </c>
      <c r="J2587">
        <v>0.79512346316768301</v>
      </c>
    </row>
    <row r="2588" spans="2:10" x14ac:dyDescent="0.2">
      <c r="B2588" t="str">
        <f t="shared" si="40"/>
        <v>apartmentaveragebachelor_rateNorth Vancouver CY</v>
      </c>
      <c r="C2588" t="s">
        <v>65</v>
      </c>
      <c r="D2588" t="s">
        <v>59</v>
      </c>
      <c r="E2588" t="s">
        <v>49</v>
      </c>
      <c r="F2588" t="s">
        <v>33</v>
      </c>
      <c r="G2588">
        <v>2010</v>
      </c>
      <c r="H2588">
        <v>1089.25</v>
      </c>
      <c r="I2588">
        <v>967.9</v>
      </c>
      <c r="J2588">
        <v>1.12537452216138</v>
      </c>
    </row>
    <row r="2589" spans="2:10" x14ac:dyDescent="0.2">
      <c r="B2589" t="str">
        <f t="shared" si="40"/>
        <v>apartmentaveragebachelor_rateNorth Vancouver DM</v>
      </c>
      <c r="C2589" t="s">
        <v>65</v>
      </c>
      <c r="D2589" t="s">
        <v>59</v>
      </c>
      <c r="E2589" t="s">
        <v>49</v>
      </c>
      <c r="F2589" t="s">
        <v>34</v>
      </c>
      <c r="G2589">
        <v>2010</v>
      </c>
      <c r="H2589">
        <v>989.2</v>
      </c>
      <c r="I2589">
        <v>967.9</v>
      </c>
      <c r="J2589">
        <v>1.0220064056204201</v>
      </c>
    </row>
    <row r="2590" spans="2:10" x14ac:dyDescent="0.2">
      <c r="B2590" t="str">
        <f t="shared" si="40"/>
        <v>apartmentaveragebachelor_rateWest Vancouver</v>
      </c>
      <c r="C2590" t="s">
        <v>65</v>
      </c>
      <c r="D2590" t="s">
        <v>59</v>
      </c>
      <c r="E2590" t="s">
        <v>49</v>
      </c>
      <c r="F2590" t="s">
        <v>35</v>
      </c>
      <c r="G2590">
        <v>2010</v>
      </c>
      <c r="H2590">
        <v>1096.8</v>
      </c>
      <c r="I2590">
        <v>967.9</v>
      </c>
      <c r="J2590">
        <v>1.1331749147639201</v>
      </c>
    </row>
    <row r="2591" spans="2:10" x14ac:dyDescent="0.2">
      <c r="B2591" t="str">
        <f t="shared" si="40"/>
        <v>apartmentaveragebachelor_rateRichmond</v>
      </c>
      <c r="C2591" t="s">
        <v>65</v>
      </c>
      <c r="D2591" t="s">
        <v>59</v>
      </c>
      <c r="E2591" t="s">
        <v>49</v>
      </c>
      <c r="F2591" t="s">
        <v>36</v>
      </c>
      <c r="G2591">
        <v>2010</v>
      </c>
      <c r="H2591">
        <v>867.1</v>
      </c>
      <c r="I2591">
        <v>967.9</v>
      </c>
      <c r="J2591">
        <v>0.89585701002169604</v>
      </c>
    </row>
    <row r="2592" spans="2:10" x14ac:dyDescent="0.2">
      <c r="B2592" t="str">
        <f t="shared" si="40"/>
        <v>apartmentaveragebachelor_rateDelta</v>
      </c>
      <c r="C2592" t="s">
        <v>65</v>
      </c>
      <c r="D2592" t="s">
        <v>59</v>
      </c>
      <c r="E2592" t="s">
        <v>49</v>
      </c>
      <c r="F2592" t="s">
        <v>37</v>
      </c>
      <c r="G2592">
        <v>2010</v>
      </c>
      <c r="H2592">
        <v>676.6</v>
      </c>
      <c r="I2592">
        <v>967.9</v>
      </c>
      <c r="J2592">
        <v>0.69903915693770002</v>
      </c>
    </row>
    <row r="2593" spans="2:10" x14ac:dyDescent="0.2">
      <c r="B2593" t="str">
        <f t="shared" si="40"/>
        <v>apartmentaveragebachelor_rateSurrey</v>
      </c>
      <c r="C2593" t="s">
        <v>65</v>
      </c>
      <c r="D2593" t="s">
        <v>59</v>
      </c>
      <c r="E2593" t="s">
        <v>49</v>
      </c>
      <c r="F2593" t="s">
        <v>38</v>
      </c>
      <c r="G2593">
        <v>2010</v>
      </c>
      <c r="H2593">
        <v>706.8</v>
      </c>
      <c r="I2593">
        <v>967.9</v>
      </c>
      <c r="J2593">
        <v>0.73024072734786605</v>
      </c>
    </row>
    <row r="2594" spans="2:10" x14ac:dyDescent="0.2">
      <c r="B2594" t="str">
        <f t="shared" si="40"/>
        <v>apartmentaveragebachelor_rateWhite Rock</v>
      </c>
      <c r="C2594" t="s">
        <v>65</v>
      </c>
      <c r="D2594" t="s">
        <v>59</v>
      </c>
      <c r="E2594" t="s">
        <v>49</v>
      </c>
      <c r="F2594" t="s">
        <v>39</v>
      </c>
      <c r="G2594">
        <v>2010</v>
      </c>
      <c r="H2594">
        <v>780.2</v>
      </c>
      <c r="I2594">
        <v>967.9</v>
      </c>
      <c r="J2594">
        <v>0.80607500774873397</v>
      </c>
    </row>
    <row r="2595" spans="2:10" x14ac:dyDescent="0.2">
      <c r="B2595" t="str">
        <f t="shared" si="40"/>
        <v>apartmentaveragebachelor_rateLangley City and Langley DM</v>
      </c>
      <c r="C2595" t="s">
        <v>65</v>
      </c>
      <c r="D2595" t="s">
        <v>59</v>
      </c>
      <c r="E2595" t="s">
        <v>49</v>
      </c>
      <c r="F2595" t="s">
        <v>40</v>
      </c>
      <c r="G2595">
        <v>2010</v>
      </c>
      <c r="H2595">
        <v>709.3</v>
      </c>
      <c r="I2595">
        <v>967.9</v>
      </c>
      <c r="J2595">
        <v>0.73282363880566204</v>
      </c>
    </row>
    <row r="2596" spans="2:10" x14ac:dyDescent="0.2">
      <c r="B2596" t="str">
        <f t="shared" si="40"/>
        <v>apartmentaveragebachelor_rateTri-Cities</v>
      </c>
      <c r="C2596" t="s">
        <v>65</v>
      </c>
      <c r="D2596" t="s">
        <v>59</v>
      </c>
      <c r="E2596" t="s">
        <v>49</v>
      </c>
      <c r="F2596" t="s">
        <v>41</v>
      </c>
      <c r="G2596">
        <v>2010</v>
      </c>
      <c r="H2596">
        <v>749.7</v>
      </c>
      <c r="I2596">
        <v>967.9</v>
      </c>
      <c r="J2596">
        <v>0.77456348796363295</v>
      </c>
    </row>
    <row r="2597" spans="2:10" x14ac:dyDescent="0.2">
      <c r="B2597" t="str">
        <f t="shared" si="40"/>
        <v>apartmentaveragebachelor_rateMaple Ridge/Pitt Meadows</v>
      </c>
      <c r="C2597" t="s">
        <v>65</v>
      </c>
      <c r="D2597" t="s">
        <v>59</v>
      </c>
      <c r="E2597" t="s">
        <v>49</v>
      </c>
      <c r="F2597" t="s">
        <v>42</v>
      </c>
      <c r="G2597">
        <v>2010</v>
      </c>
      <c r="H2597">
        <v>661.9</v>
      </c>
      <c r="I2597">
        <v>967.9</v>
      </c>
      <c r="J2597">
        <v>0.68385163756586398</v>
      </c>
    </row>
    <row r="2598" spans="2:10" x14ac:dyDescent="0.2">
      <c r="B2598" t="str">
        <f t="shared" si="40"/>
        <v>apartmentaveragebachelor_rateVancouver</v>
      </c>
      <c r="C2598" t="s">
        <v>65</v>
      </c>
      <c r="D2598" t="s">
        <v>59</v>
      </c>
      <c r="E2598" t="s">
        <v>49</v>
      </c>
      <c r="F2598" t="s">
        <v>43</v>
      </c>
      <c r="G2598">
        <v>2010</v>
      </c>
      <c r="H2598">
        <v>967.9</v>
      </c>
      <c r="I2598">
        <v>967.9</v>
      </c>
      <c r="J2598">
        <v>1</v>
      </c>
    </row>
    <row r="2599" spans="2:10" x14ac:dyDescent="0.2">
      <c r="B2599" t="str">
        <f t="shared" si="40"/>
        <v>apartmentaveragebachelor_rateNorth Vancouver City</v>
      </c>
      <c r="C2599" t="s">
        <v>65</v>
      </c>
      <c r="D2599" t="s">
        <v>59</v>
      </c>
      <c r="E2599" t="s">
        <v>49</v>
      </c>
      <c r="F2599" t="s">
        <v>60</v>
      </c>
      <c r="G2599">
        <v>2010</v>
      </c>
      <c r="H2599">
        <v>852.66666666666697</v>
      </c>
      <c r="I2599">
        <v>967.9</v>
      </c>
      <c r="J2599">
        <v>0.88094500120535901</v>
      </c>
    </row>
    <row r="2600" spans="2:10" x14ac:dyDescent="0.2">
      <c r="B2600" t="str">
        <f t="shared" si="40"/>
        <v>apartmentaverage1_bed_rateEnglish Bay</v>
      </c>
      <c r="C2600" t="s">
        <v>65</v>
      </c>
      <c r="D2600" t="s">
        <v>59</v>
      </c>
      <c r="E2600" t="s">
        <v>51</v>
      </c>
      <c r="F2600" t="s">
        <v>16</v>
      </c>
      <c r="G2600">
        <v>2010</v>
      </c>
      <c r="H2600">
        <v>1315.8</v>
      </c>
      <c r="I2600">
        <v>1107.9000000000001</v>
      </c>
      <c r="J2600">
        <v>1.1876523151909</v>
      </c>
    </row>
    <row r="2601" spans="2:10" x14ac:dyDescent="0.2">
      <c r="B2601" t="str">
        <f t="shared" si="40"/>
        <v>apartmentaverage1_bed_rateDowntown</v>
      </c>
      <c r="C2601" t="s">
        <v>65</v>
      </c>
      <c r="D2601" t="s">
        <v>59</v>
      </c>
      <c r="E2601" t="s">
        <v>51</v>
      </c>
      <c r="F2601" t="s">
        <v>17</v>
      </c>
      <c r="G2601">
        <v>2010</v>
      </c>
      <c r="H2601">
        <v>1359.5</v>
      </c>
      <c r="I2601">
        <v>1107.9000000000001</v>
      </c>
      <c r="J2601">
        <v>1.22709630833108</v>
      </c>
    </row>
    <row r="2602" spans="2:10" x14ac:dyDescent="0.2">
      <c r="B2602" t="str">
        <f t="shared" si="40"/>
        <v>apartmentaverage1_bed_rateSouth Granville/Oak</v>
      </c>
      <c r="C2602" t="s">
        <v>65</v>
      </c>
      <c r="D2602" t="s">
        <v>59</v>
      </c>
      <c r="E2602" t="s">
        <v>51</v>
      </c>
      <c r="F2602" t="s">
        <v>19</v>
      </c>
      <c r="G2602">
        <v>2010</v>
      </c>
      <c r="H2602">
        <v>1231.8</v>
      </c>
      <c r="I2602">
        <v>1107.9000000000001</v>
      </c>
      <c r="J2602">
        <v>1.1118331979420499</v>
      </c>
    </row>
    <row r="2603" spans="2:10" x14ac:dyDescent="0.2">
      <c r="B2603" t="str">
        <f t="shared" si="40"/>
        <v>apartmentaverage1_bed_rateKitsilano/Point Grey</v>
      </c>
      <c r="C2603" t="s">
        <v>65</v>
      </c>
      <c r="D2603" t="s">
        <v>59</v>
      </c>
      <c r="E2603" t="s">
        <v>51</v>
      </c>
      <c r="F2603" t="s">
        <v>20</v>
      </c>
      <c r="G2603">
        <v>2010</v>
      </c>
      <c r="H2603">
        <v>1243.8</v>
      </c>
      <c r="I2603">
        <v>1107.9000000000001</v>
      </c>
      <c r="J2603">
        <v>1.1226645004061699</v>
      </c>
    </row>
    <row r="2604" spans="2:10" x14ac:dyDescent="0.2">
      <c r="B2604" t="str">
        <f t="shared" si="40"/>
        <v>apartmentaverage1_bed_rateWestside/Kerrisdale</v>
      </c>
      <c r="C2604" t="s">
        <v>65</v>
      </c>
      <c r="D2604" t="s">
        <v>59</v>
      </c>
      <c r="E2604" t="s">
        <v>51</v>
      </c>
      <c r="F2604" t="s">
        <v>21</v>
      </c>
      <c r="G2604">
        <v>2010</v>
      </c>
      <c r="H2604">
        <v>1233.3</v>
      </c>
      <c r="I2604">
        <v>1107.9000000000001</v>
      </c>
      <c r="J2604">
        <v>1.1131871107500699</v>
      </c>
    </row>
    <row r="2605" spans="2:10" x14ac:dyDescent="0.2">
      <c r="B2605" t="str">
        <f t="shared" si="40"/>
        <v>apartmentaverage1_bed_rateMarpole</v>
      </c>
      <c r="C2605" t="s">
        <v>65</v>
      </c>
      <c r="D2605" t="s">
        <v>59</v>
      </c>
      <c r="E2605" t="s">
        <v>51</v>
      </c>
      <c r="F2605" t="s">
        <v>23</v>
      </c>
      <c r="G2605">
        <v>2010</v>
      </c>
      <c r="H2605">
        <v>919.9</v>
      </c>
      <c r="I2605">
        <v>1107.9000000000001</v>
      </c>
      <c r="J2605">
        <v>0.83030959472876598</v>
      </c>
    </row>
    <row r="2606" spans="2:10" x14ac:dyDescent="0.2">
      <c r="B2606" t="str">
        <f t="shared" si="40"/>
        <v>apartmentaverage1_bed_rateMount Pleasant/Renfrew Heights</v>
      </c>
      <c r="C2606" t="s">
        <v>65</v>
      </c>
      <c r="D2606" t="s">
        <v>59</v>
      </c>
      <c r="E2606" t="s">
        <v>51</v>
      </c>
      <c r="F2606" t="s">
        <v>24</v>
      </c>
      <c r="G2606">
        <v>2010</v>
      </c>
      <c r="H2606">
        <v>1054.2</v>
      </c>
      <c r="I2606">
        <v>1107.9000000000001</v>
      </c>
      <c r="J2606">
        <v>0.95152992147305704</v>
      </c>
    </row>
    <row r="2607" spans="2:10" x14ac:dyDescent="0.2">
      <c r="B2607" t="str">
        <f t="shared" si="40"/>
        <v>apartmentaverage1_bed_rateEast Hastings</v>
      </c>
      <c r="C2607" t="s">
        <v>65</v>
      </c>
      <c r="D2607" t="s">
        <v>59</v>
      </c>
      <c r="E2607" t="s">
        <v>51</v>
      </c>
      <c r="F2607" t="s">
        <v>25</v>
      </c>
      <c r="G2607">
        <v>2010</v>
      </c>
      <c r="H2607">
        <v>985.2</v>
      </c>
      <c r="I2607">
        <v>1107.9000000000001</v>
      </c>
      <c r="J2607">
        <v>0.889249932304359</v>
      </c>
    </row>
    <row r="2608" spans="2:10" x14ac:dyDescent="0.2">
      <c r="B2608" t="str">
        <f t="shared" si="40"/>
        <v>apartmentaverage1_bed_rateSoutheast Vancouver</v>
      </c>
      <c r="C2608" t="s">
        <v>65</v>
      </c>
      <c r="D2608" t="s">
        <v>59</v>
      </c>
      <c r="E2608" t="s">
        <v>51</v>
      </c>
      <c r="F2608" t="s">
        <v>26</v>
      </c>
      <c r="G2608">
        <v>2010</v>
      </c>
      <c r="H2608">
        <v>1047.8</v>
      </c>
      <c r="I2608">
        <v>1107.9000000000001</v>
      </c>
      <c r="J2608">
        <v>0.94575322682552598</v>
      </c>
    </row>
    <row r="2609" spans="2:10" x14ac:dyDescent="0.2">
      <c r="B2609" t="str">
        <f t="shared" si="40"/>
        <v>apartmentaverage1_bed_rateUniversity Endowment Lands</v>
      </c>
      <c r="C2609" t="s">
        <v>65</v>
      </c>
      <c r="D2609" t="s">
        <v>59</v>
      </c>
      <c r="E2609" t="s">
        <v>51</v>
      </c>
      <c r="F2609" t="s">
        <v>27</v>
      </c>
      <c r="G2609">
        <v>2010</v>
      </c>
      <c r="H2609">
        <v>1509.3</v>
      </c>
      <c r="I2609">
        <v>1107.9000000000001</v>
      </c>
      <c r="J2609">
        <v>1.3623070674248601</v>
      </c>
    </row>
    <row r="2610" spans="2:10" x14ac:dyDescent="0.2">
      <c r="B2610" t="str">
        <f t="shared" si="40"/>
        <v>apartmentaverage1_bed_rateCentral Park/Metrotown</v>
      </c>
      <c r="C2610" t="s">
        <v>65</v>
      </c>
      <c r="D2610" t="s">
        <v>59</v>
      </c>
      <c r="E2610" t="s">
        <v>51</v>
      </c>
      <c r="F2610" t="s">
        <v>28</v>
      </c>
      <c r="G2610">
        <v>2010</v>
      </c>
      <c r="H2610">
        <v>1005.5</v>
      </c>
      <c r="I2610">
        <v>1107.9000000000001</v>
      </c>
      <c r="J2610">
        <v>0.90757288563949801</v>
      </c>
    </row>
    <row r="2611" spans="2:10" x14ac:dyDescent="0.2">
      <c r="B2611" t="str">
        <f t="shared" si="40"/>
        <v>apartmentaverage1_bed_rateSoutheast Burnaby</v>
      </c>
      <c r="C2611" t="s">
        <v>65</v>
      </c>
      <c r="D2611" t="s">
        <v>59</v>
      </c>
      <c r="E2611" t="s">
        <v>51</v>
      </c>
      <c r="F2611" t="s">
        <v>29</v>
      </c>
      <c r="G2611">
        <v>2010</v>
      </c>
      <c r="H2611">
        <v>874.5</v>
      </c>
      <c r="I2611">
        <v>1107.9000000000001</v>
      </c>
      <c r="J2611">
        <v>0.78933116707284001</v>
      </c>
    </row>
    <row r="2612" spans="2:10" x14ac:dyDescent="0.2">
      <c r="B2612" t="str">
        <f t="shared" si="40"/>
        <v>apartmentaverage1_bed_rateNorth Burnaby</v>
      </c>
      <c r="C2612" t="s">
        <v>65</v>
      </c>
      <c r="D2612" t="s">
        <v>59</v>
      </c>
      <c r="E2612" t="s">
        <v>51</v>
      </c>
      <c r="F2612" t="s">
        <v>31</v>
      </c>
      <c r="G2612">
        <v>2010</v>
      </c>
      <c r="H2612">
        <v>1027.3</v>
      </c>
      <c r="I2612">
        <v>1107.9000000000001</v>
      </c>
      <c r="J2612">
        <v>0.92724975178265201</v>
      </c>
    </row>
    <row r="2613" spans="2:10" x14ac:dyDescent="0.2">
      <c r="B2613" t="str">
        <f t="shared" si="40"/>
        <v>apartmentaverage1_bed_rateNew Westminster</v>
      </c>
      <c r="C2613" t="s">
        <v>65</v>
      </c>
      <c r="D2613" t="s">
        <v>59</v>
      </c>
      <c r="E2613" t="s">
        <v>51</v>
      </c>
      <c r="F2613" t="s">
        <v>32</v>
      </c>
      <c r="G2613">
        <v>2010</v>
      </c>
      <c r="H2613">
        <v>909</v>
      </c>
      <c r="I2613">
        <v>1107.9000000000001</v>
      </c>
      <c r="J2613">
        <v>0.82047116165718903</v>
      </c>
    </row>
    <row r="2614" spans="2:10" x14ac:dyDescent="0.2">
      <c r="B2614" t="str">
        <f t="shared" si="40"/>
        <v>apartmentaverage1_bed_rateNorth Vancouver CY</v>
      </c>
      <c r="C2614" t="s">
        <v>65</v>
      </c>
      <c r="D2614" t="s">
        <v>59</v>
      </c>
      <c r="E2614" t="s">
        <v>51</v>
      </c>
      <c r="F2614" t="s">
        <v>33</v>
      </c>
      <c r="G2614">
        <v>2010</v>
      </c>
      <c r="H2614">
        <v>1277.75</v>
      </c>
      <c r="I2614">
        <v>1107.9000000000001</v>
      </c>
      <c r="J2614">
        <v>1.15330806029425</v>
      </c>
    </row>
    <row r="2615" spans="2:10" x14ac:dyDescent="0.2">
      <c r="B2615" t="str">
        <f t="shared" si="40"/>
        <v>apartmentaverage1_bed_rateNorth Vancouver DM</v>
      </c>
      <c r="C2615" t="s">
        <v>65</v>
      </c>
      <c r="D2615" t="s">
        <v>59</v>
      </c>
      <c r="E2615" t="s">
        <v>51</v>
      </c>
      <c r="F2615" t="s">
        <v>34</v>
      </c>
      <c r="G2615">
        <v>2010</v>
      </c>
      <c r="H2615">
        <v>1180.4000000000001</v>
      </c>
      <c r="I2615">
        <v>1107.9000000000001</v>
      </c>
      <c r="J2615">
        <v>1.06543911905407</v>
      </c>
    </row>
    <row r="2616" spans="2:10" x14ac:dyDescent="0.2">
      <c r="B2616" t="str">
        <f t="shared" si="40"/>
        <v>apartmentaverage1_bed_rateWest Vancouver</v>
      </c>
      <c r="C2616" t="s">
        <v>65</v>
      </c>
      <c r="D2616" t="s">
        <v>59</v>
      </c>
      <c r="E2616" t="s">
        <v>51</v>
      </c>
      <c r="F2616" t="s">
        <v>35</v>
      </c>
      <c r="G2616">
        <v>2010</v>
      </c>
      <c r="H2616">
        <v>1411.9</v>
      </c>
      <c r="I2616">
        <v>1107.9000000000001</v>
      </c>
      <c r="J2616">
        <v>1.27439299575774</v>
      </c>
    </row>
    <row r="2617" spans="2:10" x14ac:dyDescent="0.2">
      <c r="B2617" t="str">
        <f t="shared" si="40"/>
        <v>apartmentaverage1_bed_rateRichmond</v>
      </c>
      <c r="C2617" t="s">
        <v>65</v>
      </c>
      <c r="D2617" t="s">
        <v>59</v>
      </c>
      <c r="E2617" t="s">
        <v>51</v>
      </c>
      <c r="F2617" t="s">
        <v>36</v>
      </c>
      <c r="G2617">
        <v>2010</v>
      </c>
      <c r="H2617">
        <v>1045.7</v>
      </c>
      <c r="I2617">
        <v>1107.9000000000001</v>
      </c>
      <c r="J2617">
        <v>0.94385774889430496</v>
      </c>
    </row>
    <row r="2618" spans="2:10" x14ac:dyDescent="0.2">
      <c r="B2618" t="str">
        <f t="shared" si="40"/>
        <v>apartmentaverage1_bed_rateDelta</v>
      </c>
      <c r="C2618" t="s">
        <v>65</v>
      </c>
      <c r="D2618" t="s">
        <v>59</v>
      </c>
      <c r="E2618" t="s">
        <v>51</v>
      </c>
      <c r="F2618" t="s">
        <v>37</v>
      </c>
      <c r="G2618">
        <v>2010</v>
      </c>
      <c r="H2618">
        <v>831.2</v>
      </c>
      <c r="I2618">
        <v>1107.9000000000001</v>
      </c>
      <c r="J2618">
        <v>0.75024821734813596</v>
      </c>
    </row>
    <row r="2619" spans="2:10" x14ac:dyDescent="0.2">
      <c r="B2619" t="str">
        <f t="shared" si="40"/>
        <v>apartmentaverage1_bed_rateSurrey</v>
      </c>
      <c r="C2619" t="s">
        <v>65</v>
      </c>
      <c r="D2619" t="s">
        <v>59</v>
      </c>
      <c r="E2619" t="s">
        <v>51</v>
      </c>
      <c r="F2619" t="s">
        <v>38</v>
      </c>
      <c r="G2619">
        <v>2010</v>
      </c>
      <c r="H2619">
        <v>821.1</v>
      </c>
      <c r="I2619">
        <v>1107.9000000000001</v>
      </c>
      <c r="J2619">
        <v>0.74113187110750101</v>
      </c>
    </row>
    <row r="2620" spans="2:10" x14ac:dyDescent="0.2">
      <c r="B2620" t="str">
        <f t="shared" si="40"/>
        <v>apartmentaverage1_bed_rateWhite Rock</v>
      </c>
      <c r="C2620" t="s">
        <v>65</v>
      </c>
      <c r="D2620" t="s">
        <v>59</v>
      </c>
      <c r="E2620" t="s">
        <v>51</v>
      </c>
      <c r="F2620" t="s">
        <v>39</v>
      </c>
      <c r="G2620">
        <v>2010</v>
      </c>
      <c r="H2620">
        <v>894.4</v>
      </c>
      <c r="I2620">
        <v>1107.9000000000001</v>
      </c>
      <c r="J2620">
        <v>0.80729307699250796</v>
      </c>
    </row>
    <row r="2621" spans="2:10" x14ac:dyDescent="0.2">
      <c r="B2621" t="str">
        <f t="shared" si="40"/>
        <v>apartmentaverage1_bed_rateLangley City and Langley DM</v>
      </c>
      <c r="C2621" t="s">
        <v>65</v>
      </c>
      <c r="D2621" t="s">
        <v>59</v>
      </c>
      <c r="E2621" t="s">
        <v>51</v>
      </c>
      <c r="F2621" t="s">
        <v>40</v>
      </c>
      <c r="G2621">
        <v>2010</v>
      </c>
      <c r="H2621">
        <v>876.1</v>
      </c>
      <c r="I2621">
        <v>1107.9000000000001</v>
      </c>
      <c r="J2621">
        <v>0.790775340734723</v>
      </c>
    </row>
    <row r="2622" spans="2:10" x14ac:dyDescent="0.2">
      <c r="B2622" t="str">
        <f t="shared" si="40"/>
        <v>apartmentaverage1_bed_rateTri-Cities</v>
      </c>
      <c r="C2622" t="s">
        <v>65</v>
      </c>
      <c r="D2622" t="s">
        <v>59</v>
      </c>
      <c r="E2622" t="s">
        <v>51</v>
      </c>
      <c r="F2622" t="s">
        <v>41</v>
      </c>
      <c r="G2622">
        <v>2010</v>
      </c>
      <c r="H2622">
        <v>898.9</v>
      </c>
      <c r="I2622">
        <v>1107.9000000000001</v>
      </c>
      <c r="J2622">
        <v>0.81135481541655396</v>
      </c>
    </row>
    <row r="2623" spans="2:10" x14ac:dyDescent="0.2">
      <c r="B2623" t="str">
        <f t="shared" si="40"/>
        <v>apartmentaverage1_bed_rateMaple Ridge/Pitt Meadows</v>
      </c>
      <c r="C2623" t="s">
        <v>65</v>
      </c>
      <c r="D2623" t="s">
        <v>59</v>
      </c>
      <c r="E2623" t="s">
        <v>51</v>
      </c>
      <c r="F2623" t="s">
        <v>42</v>
      </c>
      <c r="G2623">
        <v>2010</v>
      </c>
      <c r="H2623">
        <v>768.5</v>
      </c>
      <c r="I2623">
        <v>1107.9000000000001</v>
      </c>
      <c r="J2623">
        <v>0.69365466197310199</v>
      </c>
    </row>
    <row r="2624" spans="2:10" x14ac:dyDescent="0.2">
      <c r="B2624" t="str">
        <f t="shared" si="40"/>
        <v>apartmentaverage1_bed_rateVancouver</v>
      </c>
      <c r="C2624" t="s">
        <v>65</v>
      </c>
      <c r="D2624" t="s">
        <v>59</v>
      </c>
      <c r="E2624" t="s">
        <v>51</v>
      </c>
      <c r="F2624" t="s">
        <v>43</v>
      </c>
      <c r="G2624">
        <v>2010</v>
      </c>
      <c r="H2624">
        <v>1107.9000000000001</v>
      </c>
      <c r="I2624">
        <v>1107.9000000000001</v>
      </c>
      <c r="J2624">
        <v>1</v>
      </c>
    </row>
    <row r="2625" spans="2:10" x14ac:dyDescent="0.2">
      <c r="B2625" t="str">
        <f t="shared" si="40"/>
        <v>apartmentaverage1_bed_rateNorth Vancouver City</v>
      </c>
      <c r="C2625" t="s">
        <v>65</v>
      </c>
      <c r="D2625" t="s">
        <v>59</v>
      </c>
      <c r="E2625" t="s">
        <v>51</v>
      </c>
      <c r="F2625" t="s">
        <v>60</v>
      </c>
      <c r="G2625">
        <v>2010</v>
      </c>
      <c r="H2625">
        <v>989.33333333333303</v>
      </c>
      <c r="I2625">
        <v>1107.9000000000001</v>
      </c>
      <c r="J2625">
        <v>0.89298071426422299</v>
      </c>
    </row>
    <row r="2626" spans="2:10" x14ac:dyDescent="0.2">
      <c r="B2626" t="str">
        <f t="shared" si="40"/>
        <v>apartmentaverage2_bed_rateWest End/Stanley Park</v>
      </c>
      <c r="C2626" t="s">
        <v>65</v>
      </c>
      <c r="D2626" t="s">
        <v>59</v>
      </c>
      <c r="E2626" t="s">
        <v>53</v>
      </c>
      <c r="F2626" t="s">
        <v>12</v>
      </c>
      <c r="G2626">
        <v>2010</v>
      </c>
      <c r="H2626">
        <v>1971.3</v>
      </c>
      <c r="I2626">
        <v>1405.2</v>
      </c>
      <c r="J2626">
        <v>1.4028608027327101</v>
      </c>
    </row>
    <row r="2627" spans="2:10" x14ac:dyDescent="0.2">
      <c r="B2627" t="str">
        <f t="shared" si="40"/>
        <v>apartmentaverage2_bed_rateEnglish Bay</v>
      </c>
      <c r="C2627" t="s">
        <v>65</v>
      </c>
      <c r="D2627" t="s">
        <v>59</v>
      </c>
      <c r="E2627" t="s">
        <v>53</v>
      </c>
      <c r="F2627" t="s">
        <v>16</v>
      </c>
      <c r="G2627">
        <v>2010</v>
      </c>
      <c r="H2627">
        <v>1917.6</v>
      </c>
      <c r="I2627">
        <v>1405.2</v>
      </c>
      <c r="J2627">
        <v>1.3646456020495299</v>
      </c>
    </row>
    <row r="2628" spans="2:10" x14ac:dyDescent="0.2">
      <c r="B2628" t="str">
        <f t="shared" si="40"/>
        <v>apartmentaverage2_bed_rateDowntown</v>
      </c>
      <c r="C2628" t="s">
        <v>65</v>
      </c>
      <c r="D2628" t="s">
        <v>59</v>
      </c>
      <c r="E2628" t="s">
        <v>53</v>
      </c>
      <c r="F2628" t="s">
        <v>17</v>
      </c>
      <c r="G2628">
        <v>2010</v>
      </c>
      <c r="H2628">
        <v>2054.9</v>
      </c>
      <c r="I2628">
        <v>1405.2</v>
      </c>
      <c r="J2628">
        <v>1.4623541132934801</v>
      </c>
    </row>
    <row r="2629" spans="2:10" x14ac:dyDescent="0.2">
      <c r="B2629" t="str">
        <f t="shared" ref="B2629:B2692" si="41">C2629&amp;D2629&amp;E2629&amp;F2629</f>
        <v>apartmentaverage2_bed_rateSouth Granville/Oak</v>
      </c>
      <c r="C2629" t="s">
        <v>65</v>
      </c>
      <c r="D2629" t="s">
        <v>59</v>
      </c>
      <c r="E2629" t="s">
        <v>53</v>
      </c>
      <c r="F2629" t="s">
        <v>19</v>
      </c>
      <c r="G2629">
        <v>2010</v>
      </c>
      <c r="H2629">
        <v>1714.8</v>
      </c>
      <c r="I2629">
        <v>1405.2</v>
      </c>
      <c r="J2629">
        <v>1.2203245089667001</v>
      </c>
    </row>
    <row r="2630" spans="2:10" x14ac:dyDescent="0.2">
      <c r="B2630" t="str">
        <f t="shared" si="41"/>
        <v>apartmentaverage2_bed_rateKitsilano/Point Grey</v>
      </c>
      <c r="C2630" t="s">
        <v>65</v>
      </c>
      <c r="D2630" t="s">
        <v>59</v>
      </c>
      <c r="E2630" t="s">
        <v>53</v>
      </c>
      <c r="F2630" t="s">
        <v>20</v>
      </c>
      <c r="G2630">
        <v>2010</v>
      </c>
      <c r="H2630">
        <v>1753.7</v>
      </c>
      <c r="I2630">
        <v>1405.2</v>
      </c>
      <c r="J2630">
        <v>1.2480074010816999</v>
      </c>
    </row>
    <row r="2631" spans="2:10" x14ac:dyDescent="0.2">
      <c r="B2631" t="str">
        <f t="shared" si="41"/>
        <v>apartmentaverage2_bed_rateWestside/Kerrisdale</v>
      </c>
      <c r="C2631" t="s">
        <v>65</v>
      </c>
      <c r="D2631" t="s">
        <v>59</v>
      </c>
      <c r="E2631" t="s">
        <v>53</v>
      </c>
      <c r="F2631" t="s">
        <v>21</v>
      </c>
      <c r="G2631">
        <v>2010</v>
      </c>
      <c r="H2631">
        <v>1884.5</v>
      </c>
      <c r="I2631">
        <v>1405.2</v>
      </c>
      <c r="J2631">
        <v>1.3410902362653001</v>
      </c>
    </row>
    <row r="2632" spans="2:10" x14ac:dyDescent="0.2">
      <c r="B2632" t="str">
        <f t="shared" si="41"/>
        <v>apartmentaverage2_bed_rateMarpole</v>
      </c>
      <c r="C2632" t="s">
        <v>65</v>
      </c>
      <c r="D2632" t="s">
        <v>59</v>
      </c>
      <c r="E2632" t="s">
        <v>53</v>
      </c>
      <c r="F2632" t="s">
        <v>23</v>
      </c>
      <c r="G2632">
        <v>2010</v>
      </c>
      <c r="H2632">
        <v>1196.5</v>
      </c>
      <c r="I2632">
        <v>1405.2</v>
      </c>
      <c r="J2632">
        <v>0.85148021633931104</v>
      </c>
    </row>
    <row r="2633" spans="2:10" x14ac:dyDescent="0.2">
      <c r="B2633" t="str">
        <f t="shared" si="41"/>
        <v>apartmentaverage2_bed_rateMount Pleasant/Renfrew Heights</v>
      </c>
      <c r="C2633" t="s">
        <v>65</v>
      </c>
      <c r="D2633" t="s">
        <v>59</v>
      </c>
      <c r="E2633" t="s">
        <v>53</v>
      </c>
      <c r="F2633" t="s">
        <v>24</v>
      </c>
      <c r="G2633">
        <v>2010</v>
      </c>
      <c r="H2633">
        <v>1404.6</v>
      </c>
      <c r="I2633">
        <v>1405.2</v>
      </c>
      <c r="J2633">
        <v>0.99957301451750602</v>
      </c>
    </row>
    <row r="2634" spans="2:10" x14ac:dyDescent="0.2">
      <c r="B2634" t="str">
        <f t="shared" si="41"/>
        <v>apartmentaverage2_bed_rateEast Hastings</v>
      </c>
      <c r="C2634" t="s">
        <v>65</v>
      </c>
      <c r="D2634" t="s">
        <v>59</v>
      </c>
      <c r="E2634" t="s">
        <v>53</v>
      </c>
      <c r="F2634" t="s">
        <v>25</v>
      </c>
      <c r="G2634">
        <v>2010</v>
      </c>
      <c r="H2634">
        <v>1314.6</v>
      </c>
      <c r="I2634">
        <v>1405.2</v>
      </c>
      <c r="J2634">
        <v>0.93552519214346697</v>
      </c>
    </row>
    <row r="2635" spans="2:10" x14ac:dyDescent="0.2">
      <c r="B2635" t="str">
        <f t="shared" si="41"/>
        <v>apartmentaverage2_bed_rateSoutheast Vancouver</v>
      </c>
      <c r="C2635" t="s">
        <v>65</v>
      </c>
      <c r="D2635" t="s">
        <v>59</v>
      </c>
      <c r="E2635" t="s">
        <v>53</v>
      </c>
      <c r="F2635" t="s">
        <v>26</v>
      </c>
      <c r="G2635">
        <v>2010</v>
      </c>
      <c r="H2635">
        <v>1401.7</v>
      </c>
      <c r="I2635">
        <v>1405.2</v>
      </c>
      <c r="J2635">
        <v>0.99750925135212098</v>
      </c>
    </row>
    <row r="2636" spans="2:10" x14ac:dyDescent="0.2">
      <c r="B2636" t="str">
        <f t="shared" si="41"/>
        <v>apartmentaverage2_bed_rateUniversity Endowment Lands</v>
      </c>
      <c r="C2636" t="s">
        <v>65</v>
      </c>
      <c r="D2636" t="s">
        <v>59</v>
      </c>
      <c r="E2636" t="s">
        <v>53</v>
      </c>
      <c r="F2636" t="s">
        <v>27</v>
      </c>
      <c r="G2636">
        <v>2010</v>
      </c>
      <c r="H2636">
        <v>2011</v>
      </c>
      <c r="I2636">
        <v>1405.2</v>
      </c>
      <c r="J2636">
        <v>1.43111300882437</v>
      </c>
    </row>
    <row r="2637" spans="2:10" x14ac:dyDescent="0.2">
      <c r="B2637" t="str">
        <f t="shared" si="41"/>
        <v>apartmentaverage2_bed_rateCentral Park/Metrotown</v>
      </c>
      <c r="C2637" t="s">
        <v>65</v>
      </c>
      <c r="D2637" t="s">
        <v>59</v>
      </c>
      <c r="E2637" t="s">
        <v>53</v>
      </c>
      <c r="F2637" t="s">
        <v>28</v>
      </c>
      <c r="G2637">
        <v>2010</v>
      </c>
      <c r="H2637">
        <v>1293.5999999999999</v>
      </c>
      <c r="I2637">
        <v>1405.2</v>
      </c>
      <c r="J2637">
        <v>0.92058070025619099</v>
      </c>
    </row>
    <row r="2638" spans="2:10" x14ac:dyDescent="0.2">
      <c r="B2638" t="str">
        <f t="shared" si="41"/>
        <v>apartmentaverage2_bed_rateSoutheast Burnaby</v>
      </c>
      <c r="C2638" t="s">
        <v>65</v>
      </c>
      <c r="D2638" t="s">
        <v>59</v>
      </c>
      <c r="E2638" t="s">
        <v>53</v>
      </c>
      <c r="F2638" t="s">
        <v>29</v>
      </c>
      <c r="G2638">
        <v>2010</v>
      </c>
      <c r="H2638">
        <v>1080</v>
      </c>
      <c r="I2638">
        <v>1405.2</v>
      </c>
      <c r="J2638">
        <v>0.76857386848847098</v>
      </c>
    </row>
    <row r="2639" spans="2:10" x14ac:dyDescent="0.2">
      <c r="B2639" t="str">
        <f t="shared" si="41"/>
        <v>apartmentaverage2_bed_rateNorth Burnaby</v>
      </c>
      <c r="C2639" t="s">
        <v>65</v>
      </c>
      <c r="D2639" t="s">
        <v>59</v>
      </c>
      <c r="E2639" t="s">
        <v>53</v>
      </c>
      <c r="F2639" t="s">
        <v>31</v>
      </c>
      <c r="G2639">
        <v>2010</v>
      </c>
      <c r="H2639">
        <v>1311.8</v>
      </c>
      <c r="I2639">
        <v>1405.2</v>
      </c>
      <c r="J2639">
        <v>0.93353259322516402</v>
      </c>
    </row>
    <row r="2640" spans="2:10" x14ac:dyDescent="0.2">
      <c r="B2640" t="str">
        <f t="shared" si="41"/>
        <v>apartmentaverage2_bed_rateNew Westminster</v>
      </c>
      <c r="C2640" t="s">
        <v>65</v>
      </c>
      <c r="D2640" t="s">
        <v>59</v>
      </c>
      <c r="E2640" t="s">
        <v>53</v>
      </c>
      <c r="F2640" t="s">
        <v>32</v>
      </c>
      <c r="G2640">
        <v>2010</v>
      </c>
      <c r="H2640">
        <v>1212</v>
      </c>
      <c r="I2640">
        <v>1405.2</v>
      </c>
      <c r="J2640">
        <v>0.86251067463706199</v>
      </c>
    </row>
    <row r="2641" spans="2:10" x14ac:dyDescent="0.2">
      <c r="B2641" t="str">
        <f t="shared" si="41"/>
        <v>apartmentaverage2_bed_rateNorth Vancouver CY</v>
      </c>
      <c r="C2641" t="s">
        <v>65</v>
      </c>
      <c r="D2641" t="s">
        <v>59</v>
      </c>
      <c r="E2641" t="s">
        <v>53</v>
      </c>
      <c r="F2641" t="s">
        <v>33</v>
      </c>
      <c r="G2641">
        <v>2010</v>
      </c>
      <c r="H2641">
        <v>1590.5</v>
      </c>
      <c r="I2641">
        <v>1405.2</v>
      </c>
      <c r="J2641">
        <v>1.13186734984344</v>
      </c>
    </row>
    <row r="2642" spans="2:10" x14ac:dyDescent="0.2">
      <c r="B2642" t="str">
        <f t="shared" si="41"/>
        <v>apartmentaverage2_bed_rateNorth Vancouver DM</v>
      </c>
      <c r="C2642" t="s">
        <v>65</v>
      </c>
      <c r="D2642" t="s">
        <v>59</v>
      </c>
      <c r="E2642" t="s">
        <v>53</v>
      </c>
      <c r="F2642" t="s">
        <v>34</v>
      </c>
      <c r="G2642">
        <v>2010</v>
      </c>
      <c r="H2642">
        <v>1502.4</v>
      </c>
      <c r="I2642">
        <v>1405.2</v>
      </c>
      <c r="J2642">
        <v>1.0691716481639599</v>
      </c>
    </row>
    <row r="2643" spans="2:10" x14ac:dyDescent="0.2">
      <c r="B2643" t="str">
        <f t="shared" si="41"/>
        <v>apartmentaverage2_bed_rateWest Vancouver</v>
      </c>
      <c r="C2643" t="s">
        <v>65</v>
      </c>
      <c r="D2643" t="s">
        <v>59</v>
      </c>
      <c r="E2643" t="s">
        <v>53</v>
      </c>
      <c r="F2643" t="s">
        <v>35</v>
      </c>
      <c r="G2643">
        <v>2010</v>
      </c>
      <c r="H2643">
        <v>2177.4</v>
      </c>
      <c r="I2643">
        <v>1405.2</v>
      </c>
      <c r="J2643">
        <v>1.5495303159692599</v>
      </c>
    </row>
    <row r="2644" spans="2:10" x14ac:dyDescent="0.2">
      <c r="B2644" t="str">
        <f t="shared" si="41"/>
        <v>apartmentaverage2_bed_rateRichmond</v>
      </c>
      <c r="C2644" t="s">
        <v>65</v>
      </c>
      <c r="D2644" t="s">
        <v>59</v>
      </c>
      <c r="E2644" t="s">
        <v>53</v>
      </c>
      <c r="F2644" t="s">
        <v>36</v>
      </c>
      <c r="G2644">
        <v>2010</v>
      </c>
      <c r="H2644">
        <v>1271.5999999999999</v>
      </c>
      <c r="I2644">
        <v>1405.2</v>
      </c>
      <c r="J2644">
        <v>0.904924565898093</v>
      </c>
    </row>
    <row r="2645" spans="2:10" x14ac:dyDescent="0.2">
      <c r="B2645" t="str">
        <f t="shared" si="41"/>
        <v>apartmentaverage2_bed_rateDelta</v>
      </c>
      <c r="C2645" t="s">
        <v>65</v>
      </c>
      <c r="D2645" t="s">
        <v>59</v>
      </c>
      <c r="E2645" t="s">
        <v>53</v>
      </c>
      <c r="F2645" t="s">
        <v>37</v>
      </c>
      <c r="G2645">
        <v>2010</v>
      </c>
      <c r="H2645">
        <v>1070.5999999999999</v>
      </c>
      <c r="I2645">
        <v>1405.2</v>
      </c>
      <c r="J2645">
        <v>0.76188442926273803</v>
      </c>
    </row>
    <row r="2646" spans="2:10" x14ac:dyDescent="0.2">
      <c r="B2646" t="str">
        <f t="shared" si="41"/>
        <v>apartmentaverage2_bed_rateSurrey</v>
      </c>
      <c r="C2646" t="s">
        <v>65</v>
      </c>
      <c r="D2646" t="s">
        <v>59</v>
      </c>
      <c r="E2646" t="s">
        <v>53</v>
      </c>
      <c r="F2646" t="s">
        <v>38</v>
      </c>
      <c r="G2646">
        <v>2010</v>
      </c>
      <c r="H2646">
        <v>991.2</v>
      </c>
      <c r="I2646">
        <v>1405.2</v>
      </c>
      <c r="J2646">
        <v>0.705380017079419</v>
      </c>
    </row>
    <row r="2647" spans="2:10" x14ac:dyDescent="0.2">
      <c r="B2647" t="str">
        <f t="shared" si="41"/>
        <v>apartmentaverage2_bed_rateWhite Rock</v>
      </c>
      <c r="C2647" t="s">
        <v>65</v>
      </c>
      <c r="D2647" t="s">
        <v>59</v>
      </c>
      <c r="E2647" t="s">
        <v>53</v>
      </c>
      <c r="F2647" t="s">
        <v>39</v>
      </c>
      <c r="G2647">
        <v>2010</v>
      </c>
      <c r="H2647">
        <v>1123.9000000000001</v>
      </c>
      <c r="I2647">
        <v>1405.2</v>
      </c>
      <c r="J2647">
        <v>0.79981497295758597</v>
      </c>
    </row>
    <row r="2648" spans="2:10" x14ac:dyDescent="0.2">
      <c r="B2648" t="str">
        <f t="shared" si="41"/>
        <v>apartmentaverage2_bed_rateLangley City and Langley DM</v>
      </c>
      <c r="C2648" t="s">
        <v>65</v>
      </c>
      <c r="D2648" t="s">
        <v>59</v>
      </c>
      <c r="E2648" t="s">
        <v>53</v>
      </c>
      <c r="F2648" t="s">
        <v>40</v>
      </c>
      <c r="G2648">
        <v>2010</v>
      </c>
      <c r="H2648">
        <v>1106.0999999999999</v>
      </c>
      <c r="I2648">
        <v>1405.2</v>
      </c>
      <c r="J2648">
        <v>0.78714773697694296</v>
      </c>
    </row>
    <row r="2649" spans="2:10" x14ac:dyDescent="0.2">
      <c r="B2649" t="str">
        <f t="shared" si="41"/>
        <v>apartmentaverage2_bed_rateTri-Cities</v>
      </c>
      <c r="C2649" t="s">
        <v>65</v>
      </c>
      <c r="D2649" t="s">
        <v>59</v>
      </c>
      <c r="E2649" t="s">
        <v>53</v>
      </c>
      <c r="F2649" t="s">
        <v>41</v>
      </c>
      <c r="G2649">
        <v>2010</v>
      </c>
      <c r="H2649">
        <v>1122.5999999999999</v>
      </c>
      <c r="I2649">
        <v>1405.2</v>
      </c>
      <c r="J2649">
        <v>0.79888983774551703</v>
      </c>
    </row>
    <row r="2650" spans="2:10" x14ac:dyDescent="0.2">
      <c r="B2650" t="str">
        <f t="shared" si="41"/>
        <v>apartmentaverage2_bed_rateMaple Ridge/Pitt Meadows</v>
      </c>
      <c r="C2650" t="s">
        <v>65</v>
      </c>
      <c r="D2650" t="s">
        <v>59</v>
      </c>
      <c r="E2650" t="s">
        <v>53</v>
      </c>
      <c r="F2650" t="s">
        <v>42</v>
      </c>
      <c r="G2650">
        <v>2010</v>
      </c>
      <c r="H2650">
        <v>973.6</v>
      </c>
      <c r="I2650">
        <v>1405.2</v>
      </c>
      <c r="J2650">
        <v>0.69285510959294005</v>
      </c>
    </row>
    <row r="2651" spans="2:10" x14ac:dyDescent="0.2">
      <c r="B2651" t="str">
        <f t="shared" si="41"/>
        <v>apartmentaverage2_bed_rateVancouver</v>
      </c>
      <c r="C2651" t="s">
        <v>65</v>
      </c>
      <c r="D2651" t="s">
        <v>59</v>
      </c>
      <c r="E2651" t="s">
        <v>53</v>
      </c>
      <c r="F2651" t="s">
        <v>43</v>
      </c>
      <c r="G2651">
        <v>2010</v>
      </c>
      <c r="H2651">
        <v>1405.2</v>
      </c>
      <c r="I2651">
        <v>1405.2</v>
      </c>
      <c r="J2651">
        <v>1</v>
      </c>
    </row>
    <row r="2652" spans="2:10" x14ac:dyDescent="0.2">
      <c r="B2652" t="str">
        <f t="shared" si="41"/>
        <v>apartmentaverage2_bed_rateNorth Vancouver City</v>
      </c>
      <c r="C2652" t="s">
        <v>65</v>
      </c>
      <c r="D2652" t="s">
        <v>59</v>
      </c>
      <c r="E2652" t="s">
        <v>53</v>
      </c>
      <c r="F2652" t="s">
        <v>60</v>
      </c>
      <c r="G2652">
        <v>2010</v>
      </c>
      <c r="H2652">
        <v>1237</v>
      </c>
      <c r="I2652">
        <v>1405.2</v>
      </c>
      <c r="J2652">
        <v>0.88030173640762899</v>
      </c>
    </row>
    <row r="2653" spans="2:10" x14ac:dyDescent="0.2">
      <c r="B2653" t="str">
        <f t="shared" si="41"/>
        <v>apartmentaverage3+_bed_rateWest End/Stanley Park</v>
      </c>
      <c r="C2653" t="s">
        <v>65</v>
      </c>
      <c r="D2653" t="s">
        <v>59</v>
      </c>
      <c r="E2653" t="s">
        <v>55</v>
      </c>
      <c r="F2653" t="s">
        <v>12</v>
      </c>
      <c r="G2653">
        <v>2010</v>
      </c>
      <c r="H2653">
        <v>3070.9</v>
      </c>
      <c r="I2653">
        <v>1643.4</v>
      </c>
      <c r="J2653">
        <v>1.8686260192284301</v>
      </c>
    </row>
    <row r="2654" spans="2:10" x14ac:dyDescent="0.2">
      <c r="B2654" t="str">
        <f t="shared" si="41"/>
        <v>apartmentaverage3+_bed_rateEnglish Bay</v>
      </c>
      <c r="C2654" t="s">
        <v>65</v>
      </c>
      <c r="D2654" t="s">
        <v>59</v>
      </c>
      <c r="E2654" t="s">
        <v>55</v>
      </c>
      <c r="F2654" t="s">
        <v>16</v>
      </c>
      <c r="G2654">
        <v>2010</v>
      </c>
      <c r="H2654">
        <v>2681.25</v>
      </c>
      <c r="I2654">
        <v>1643.4</v>
      </c>
      <c r="J2654">
        <v>1.6315261044176701</v>
      </c>
    </row>
    <row r="2655" spans="2:10" x14ac:dyDescent="0.2">
      <c r="B2655" t="str">
        <f t="shared" si="41"/>
        <v>apartmentaverage3+_bed_rateDowntown</v>
      </c>
      <c r="C2655" t="s">
        <v>65</v>
      </c>
      <c r="D2655" t="s">
        <v>59</v>
      </c>
      <c r="E2655" t="s">
        <v>55</v>
      </c>
      <c r="F2655" t="s">
        <v>17</v>
      </c>
      <c r="G2655">
        <v>2010</v>
      </c>
      <c r="H2655">
        <v>2855.8888888888901</v>
      </c>
      <c r="I2655">
        <v>1643.4</v>
      </c>
      <c r="J2655">
        <v>1.73779292253188</v>
      </c>
    </row>
    <row r="2656" spans="2:10" x14ac:dyDescent="0.2">
      <c r="B2656" t="str">
        <f t="shared" si="41"/>
        <v>apartmentaverage3+_bed_rateSouth Granville/Oak</v>
      </c>
      <c r="C2656" t="s">
        <v>65</v>
      </c>
      <c r="D2656" t="s">
        <v>59</v>
      </c>
      <c r="E2656" t="s">
        <v>55</v>
      </c>
      <c r="F2656" t="s">
        <v>19</v>
      </c>
      <c r="G2656">
        <v>2010</v>
      </c>
      <c r="H2656">
        <v>2128.3000000000002</v>
      </c>
      <c r="I2656">
        <v>1643.4</v>
      </c>
      <c r="J2656">
        <v>1.29505902397469</v>
      </c>
    </row>
    <row r="2657" spans="2:10" x14ac:dyDescent="0.2">
      <c r="B2657" t="str">
        <f t="shared" si="41"/>
        <v>apartmentaverage3+_bed_rateKitsilano/Point Grey</v>
      </c>
      <c r="C2657" t="s">
        <v>65</v>
      </c>
      <c r="D2657" t="s">
        <v>59</v>
      </c>
      <c r="E2657" t="s">
        <v>55</v>
      </c>
      <c r="F2657" t="s">
        <v>20</v>
      </c>
      <c r="G2657">
        <v>2010</v>
      </c>
      <c r="H2657">
        <v>2507.75</v>
      </c>
      <c r="I2657">
        <v>1643.4</v>
      </c>
      <c r="J2657">
        <v>1.52595229402458</v>
      </c>
    </row>
    <row r="2658" spans="2:10" x14ac:dyDescent="0.2">
      <c r="B2658" t="str">
        <f t="shared" si="41"/>
        <v>apartmentaverage3+_bed_rateWestside/Kerrisdale</v>
      </c>
      <c r="C2658" t="s">
        <v>65</v>
      </c>
      <c r="D2658" t="s">
        <v>59</v>
      </c>
      <c r="E2658" t="s">
        <v>55</v>
      </c>
      <c r="F2658" t="s">
        <v>21</v>
      </c>
      <c r="G2658">
        <v>2010</v>
      </c>
      <c r="H2658">
        <v>2631.3</v>
      </c>
      <c r="I2658">
        <v>1643.4</v>
      </c>
      <c r="J2658">
        <v>1.6011317999269801</v>
      </c>
    </row>
    <row r="2659" spans="2:10" x14ac:dyDescent="0.2">
      <c r="B2659" t="str">
        <f t="shared" si="41"/>
        <v>apartmentaverage3+_bed_rateMarpole</v>
      </c>
      <c r="C2659" t="s">
        <v>65</v>
      </c>
      <c r="D2659" t="s">
        <v>59</v>
      </c>
      <c r="E2659" t="s">
        <v>55</v>
      </c>
      <c r="F2659" t="s">
        <v>23</v>
      </c>
      <c r="G2659">
        <v>2010</v>
      </c>
      <c r="H2659">
        <v>1311.2</v>
      </c>
      <c r="I2659">
        <v>1643.4</v>
      </c>
      <c r="J2659">
        <v>0.79785809906291805</v>
      </c>
    </row>
    <row r="2660" spans="2:10" x14ac:dyDescent="0.2">
      <c r="B2660" t="str">
        <f t="shared" si="41"/>
        <v>apartmentaverage3+_bed_rateMount Pleasant/Renfrew Heights</v>
      </c>
      <c r="C2660" t="s">
        <v>65</v>
      </c>
      <c r="D2660" t="s">
        <v>59</v>
      </c>
      <c r="E2660" t="s">
        <v>55</v>
      </c>
      <c r="F2660" t="s">
        <v>24</v>
      </c>
      <c r="G2660">
        <v>2010</v>
      </c>
      <c r="H2660">
        <v>1526.125</v>
      </c>
      <c r="I2660">
        <v>1643.4</v>
      </c>
      <c r="J2660">
        <v>0.92863879761470103</v>
      </c>
    </row>
    <row r="2661" spans="2:10" x14ac:dyDescent="0.2">
      <c r="B2661" t="str">
        <f t="shared" si="41"/>
        <v>apartmentaverage3+_bed_rateEast Hastings</v>
      </c>
      <c r="C2661" t="s">
        <v>65</v>
      </c>
      <c r="D2661" t="s">
        <v>59</v>
      </c>
      <c r="E2661" t="s">
        <v>55</v>
      </c>
      <c r="F2661" t="s">
        <v>25</v>
      </c>
      <c r="G2661">
        <v>2010</v>
      </c>
      <c r="H2661">
        <v>1353.9</v>
      </c>
      <c r="I2661">
        <v>1643.4</v>
      </c>
      <c r="J2661">
        <v>0.82384081781672103</v>
      </c>
    </row>
    <row r="2662" spans="2:10" x14ac:dyDescent="0.2">
      <c r="B2662" t="str">
        <f t="shared" si="41"/>
        <v>apartmentaverage3+_bed_rateSoutheast Vancouver</v>
      </c>
      <c r="C2662" t="s">
        <v>65</v>
      </c>
      <c r="D2662" t="s">
        <v>59</v>
      </c>
      <c r="E2662" t="s">
        <v>55</v>
      </c>
      <c r="F2662" t="s">
        <v>26</v>
      </c>
      <c r="G2662">
        <v>2010</v>
      </c>
      <c r="H2662">
        <v>1320.9</v>
      </c>
      <c r="I2662">
        <v>1643.4</v>
      </c>
      <c r="J2662">
        <v>0.80376049653158099</v>
      </c>
    </row>
    <row r="2663" spans="2:10" x14ac:dyDescent="0.2">
      <c r="B2663" t="str">
        <f t="shared" si="41"/>
        <v>apartmentaverage3+_bed_rateUniversity Endowment Lands</v>
      </c>
      <c r="C2663" t="s">
        <v>65</v>
      </c>
      <c r="D2663" t="s">
        <v>59</v>
      </c>
      <c r="E2663" t="s">
        <v>55</v>
      </c>
      <c r="F2663" t="s">
        <v>27</v>
      </c>
      <c r="G2663">
        <v>2010</v>
      </c>
      <c r="H2663">
        <v>2446.3000000000002</v>
      </c>
      <c r="I2663">
        <v>1643.4</v>
      </c>
      <c r="J2663">
        <v>1.48856030181331</v>
      </c>
    </row>
    <row r="2664" spans="2:10" x14ac:dyDescent="0.2">
      <c r="B2664" t="str">
        <f t="shared" si="41"/>
        <v>apartmentaverage3+_bed_rateCentral Park/Metrotown</v>
      </c>
      <c r="C2664" t="s">
        <v>65</v>
      </c>
      <c r="D2664" t="s">
        <v>59</v>
      </c>
      <c r="E2664" t="s">
        <v>55</v>
      </c>
      <c r="F2664" t="s">
        <v>28</v>
      </c>
      <c r="G2664">
        <v>2010</v>
      </c>
      <c r="H2664">
        <v>1649.3</v>
      </c>
      <c r="I2664">
        <v>1643.4</v>
      </c>
      <c r="J2664">
        <v>1.0035901180479501</v>
      </c>
    </row>
    <row r="2665" spans="2:10" x14ac:dyDescent="0.2">
      <c r="B2665" t="str">
        <f t="shared" si="41"/>
        <v>apartmentaverage3+_bed_rateSoutheast Burnaby</v>
      </c>
      <c r="C2665" t="s">
        <v>65</v>
      </c>
      <c r="D2665" t="s">
        <v>59</v>
      </c>
      <c r="E2665" t="s">
        <v>55</v>
      </c>
      <c r="F2665" t="s">
        <v>29</v>
      </c>
      <c r="G2665">
        <v>2010</v>
      </c>
      <c r="H2665">
        <v>1214.7</v>
      </c>
      <c r="I2665">
        <v>1643.4</v>
      </c>
      <c r="J2665">
        <v>0.73913837166849194</v>
      </c>
    </row>
    <row r="2666" spans="2:10" x14ac:dyDescent="0.2">
      <c r="B2666" t="str">
        <f t="shared" si="41"/>
        <v>apartmentaverage3+_bed_rateNorth Burnaby</v>
      </c>
      <c r="C2666" t="s">
        <v>65</v>
      </c>
      <c r="D2666" t="s">
        <v>59</v>
      </c>
      <c r="E2666" t="s">
        <v>55</v>
      </c>
      <c r="F2666" t="s">
        <v>31</v>
      </c>
      <c r="G2666">
        <v>2010</v>
      </c>
      <c r="H2666">
        <v>1550.1</v>
      </c>
      <c r="I2666">
        <v>1643.4</v>
      </c>
      <c r="J2666">
        <v>0.943227455275648</v>
      </c>
    </row>
    <row r="2667" spans="2:10" x14ac:dyDescent="0.2">
      <c r="B2667" t="str">
        <f t="shared" si="41"/>
        <v>apartmentaverage3+_bed_rateNew Westminster</v>
      </c>
      <c r="C2667" t="s">
        <v>65</v>
      </c>
      <c r="D2667" t="s">
        <v>59</v>
      </c>
      <c r="E2667" t="s">
        <v>55</v>
      </c>
      <c r="F2667" t="s">
        <v>32</v>
      </c>
      <c r="G2667">
        <v>2010</v>
      </c>
      <c r="H2667">
        <v>1507.6</v>
      </c>
      <c r="I2667">
        <v>1643.4</v>
      </c>
      <c r="J2667">
        <v>0.91736643543872498</v>
      </c>
    </row>
    <row r="2668" spans="2:10" x14ac:dyDescent="0.2">
      <c r="B2668" t="str">
        <f t="shared" si="41"/>
        <v>apartmentaverage3+_bed_rateNorth Vancouver CY</v>
      </c>
      <c r="C2668" t="s">
        <v>65</v>
      </c>
      <c r="D2668" t="s">
        <v>59</v>
      </c>
      <c r="E2668" t="s">
        <v>55</v>
      </c>
      <c r="F2668" t="s">
        <v>33</v>
      </c>
      <c r="G2668">
        <v>2010</v>
      </c>
      <c r="H2668">
        <v>2188</v>
      </c>
      <c r="I2668">
        <v>1643.4</v>
      </c>
      <c r="J2668">
        <v>1.33138615066326</v>
      </c>
    </row>
    <row r="2669" spans="2:10" x14ac:dyDescent="0.2">
      <c r="B2669" t="str">
        <f t="shared" si="41"/>
        <v>apartmentaverage3+_bed_rateNorth Vancouver DM</v>
      </c>
      <c r="C2669" t="s">
        <v>65</v>
      </c>
      <c r="D2669" t="s">
        <v>59</v>
      </c>
      <c r="E2669" t="s">
        <v>55</v>
      </c>
      <c r="F2669" t="s">
        <v>34</v>
      </c>
      <c r="G2669">
        <v>2010</v>
      </c>
      <c r="H2669">
        <v>1572.9</v>
      </c>
      <c r="I2669">
        <v>1643.4</v>
      </c>
      <c r="J2669">
        <v>0.95710113179992695</v>
      </c>
    </row>
    <row r="2670" spans="2:10" x14ac:dyDescent="0.2">
      <c r="B2670" t="str">
        <f t="shared" si="41"/>
        <v>apartmentaverage3+_bed_rateWest Vancouver</v>
      </c>
      <c r="C2670" t="s">
        <v>65</v>
      </c>
      <c r="D2670" t="s">
        <v>59</v>
      </c>
      <c r="E2670" t="s">
        <v>55</v>
      </c>
      <c r="F2670" t="s">
        <v>35</v>
      </c>
      <c r="G2670">
        <v>2010</v>
      </c>
      <c r="H2670">
        <v>3290.4</v>
      </c>
      <c r="I2670">
        <v>1643.4</v>
      </c>
      <c r="J2670">
        <v>2.00219058050383</v>
      </c>
    </row>
    <row r="2671" spans="2:10" x14ac:dyDescent="0.2">
      <c r="B2671" t="str">
        <f t="shared" si="41"/>
        <v>apartmentaverage3+_bed_rateRichmond</v>
      </c>
      <c r="C2671" t="s">
        <v>65</v>
      </c>
      <c r="D2671" t="s">
        <v>59</v>
      </c>
      <c r="E2671" t="s">
        <v>55</v>
      </c>
      <c r="F2671" t="s">
        <v>36</v>
      </c>
      <c r="G2671">
        <v>2010</v>
      </c>
      <c r="H2671">
        <v>1517.9</v>
      </c>
      <c r="I2671">
        <v>1643.4</v>
      </c>
      <c r="J2671">
        <v>0.92363392965802604</v>
      </c>
    </row>
    <row r="2672" spans="2:10" x14ac:dyDescent="0.2">
      <c r="B2672" t="str">
        <f t="shared" si="41"/>
        <v>apartmentaverage3+_bed_rateDelta</v>
      </c>
      <c r="C2672" t="s">
        <v>65</v>
      </c>
      <c r="D2672" t="s">
        <v>59</v>
      </c>
      <c r="E2672" t="s">
        <v>55</v>
      </c>
      <c r="F2672" t="s">
        <v>37</v>
      </c>
      <c r="G2672">
        <v>2010</v>
      </c>
      <c r="H2672">
        <v>1121.7142857142901</v>
      </c>
      <c r="I2672">
        <v>1643.4</v>
      </c>
      <c r="J2672">
        <v>0.682557068099237</v>
      </c>
    </row>
    <row r="2673" spans="2:10" x14ac:dyDescent="0.2">
      <c r="B2673" t="str">
        <f t="shared" si="41"/>
        <v>apartmentaverage3+_bed_rateSurrey</v>
      </c>
      <c r="C2673" t="s">
        <v>65</v>
      </c>
      <c r="D2673" t="s">
        <v>59</v>
      </c>
      <c r="E2673" t="s">
        <v>55</v>
      </c>
      <c r="F2673" t="s">
        <v>38</v>
      </c>
      <c r="G2673">
        <v>2010</v>
      </c>
      <c r="H2673">
        <v>1129.9000000000001</v>
      </c>
      <c r="I2673">
        <v>1643.4</v>
      </c>
      <c r="J2673">
        <v>0.68753803091152499</v>
      </c>
    </row>
    <row r="2674" spans="2:10" x14ac:dyDescent="0.2">
      <c r="B2674" t="str">
        <f t="shared" si="41"/>
        <v>apartmentaverage3+_bed_rateWhite Rock</v>
      </c>
      <c r="C2674" t="s">
        <v>65</v>
      </c>
      <c r="D2674" t="s">
        <v>59</v>
      </c>
      <c r="E2674" t="s">
        <v>55</v>
      </c>
      <c r="F2674" t="s">
        <v>39</v>
      </c>
      <c r="G2674">
        <v>2010</v>
      </c>
      <c r="H2674">
        <v>1438.4</v>
      </c>
      <c r="I2674">
        <v>1643.4</v>
      </c>
      <c r="J2674">
        <v>0.87525861019836904</v>
      </c>
    </row>
    <row r="2675" spans="2:10" x14ac:dyDescent="0.2">
      <c r="B2675" t="str">
        <f t="shared" si="41"/>
        <v>apartmentaverage3+_bed_rateLangley City and Langley DM</v>
      </c>
      <c r="C2675" t="s">
        <v>65</v>
      </c>
      <c r="D2675" t="s">
        <v>59</v>
      </c>
      <c r="E2675" t="s">
        <v>55</v>
      </c>
      <c r="F2675" t="s">
        <v>40</v>
      </c>
      <c r="G2675">
        <v>2010</v>
      </c>
      <c r="H2675">
        <v>1324.9</v>
      </c>
      <c r="I2675">
        <v>1643.4</v>
      </c>
      <c r="J2675">
        <v>0.80619447486917395</v>
      </c>
    </row>
    <row r="2676" spans="2:10" x14ac:dyDescent="0.2">
      <c r="B2676" t="str">
        <f t="shared" si="41"/>
        <v>apartmentaverage3+_bed_rateTri-Cities</v>
      </c>
      <c r="C2676" t="s">
        <v>65</v>
      </c>
      <c r="D2676" t="s">
        <v>59</v>
      </c>
      <c r="E2676" t="s">
        <v>55</v>
      </c>
      <c r="F2676" t="s">
        <v>41</v>
      </c>
      <c r="G2676">
        <v>2010</v>
      </c>
      <c r="H2676">
        <v>1247.5</v>
      </c>
      <c r="I2676">
        <v>1643.4</v>
      </c>
      <c r="J2676">
        <v>0.75909699403675301</v>
      </c>
    </row>
    <row r="2677" spans="2:10" x14ac:dyDescent="0.2">
      <c r="B2677" t="str">
        <f t="shared" si="41"/>
        <v>apartmentaverage3+_bed_rateMaple Ridge/Pitt Meadows</v>
      </c>
      <c r="C2677" t="s">
        <v>65</v>
      </c>
      <c r="D2677" t="s">
        <v>59</v>
      </c>
      <c r="E2677" t="s">
        <v>55</v>
      </c>
      <c r="F2677" t="s">
        <v>42</v>
      </c>
      <c r="G2677">
        <v>2010</v>
      </c>
      <c r="H2677">
        <v>1189.7</v>
      </c>
      <c r="I2677">
        <v>1643.4</v>
      </c>
      <c r="J2677">
        <v>0.72392600705853705</v>
      </c>
    </row>
    <row r="2678" spans="2:10" x14ac:dyDescent="0.2">
      <c r="B2678" t="str">
        <f t="shared" si="41"/>
        <v>apartmentaverage3+_bed_rateVancouver</v>
      </c>
      <c r="C2678" t="s">
        <v>65</v>
      </c>
      <c r="D2678" t="s">
        <v>59</v>
      </c>
      <c r="E2678" t="s">
        <v>55</v>
      </c>
      <c r="F2678" t="s">
        <v>43</v>
      </c>
      <c r="G2678">
        <v>2010</v>
      </c>
      <c r="H2678">
        <v>1643.4</v>
      </c>
      <c r="I2678">
        <v>1643.4</v>
      </c>
      <c r="J2678">
        <v>1</v>
      </c>
    </row>
    <row r="2679" spans="2:10" x14ac:dyDescent="0.2">
      <c r="B2679" t="str">
        <f t="shared" si="41"/>
        <v>apartmentaverage3+_bed_rateNorth Vancouver City</v>
      </c>
      <c r="C2679" t="s">
        <v>65</v>
      </c>
      <c r="D2679" t="s">
        <v>59</v>
      </c>
      <c r="E2679" t="s">
        <v>55</v>
      </c>
      <c r="F2679" t="s">
        <v>60</v>
      </c>
      <c r="G2679">
        <v>2010</v>
      </c>
      <c r="H2679">
        <v>1489</v>
      </c>
      <c r="I2679">
        <v>1643.4</v>
      </c>
      <c r="J2679">
        <v>0.90604843616891795</v>
      </c>
    </row>
    <row r="2680" spans="2:10" x14ac:dyDescent="0.2">
      <c r="B2680" t="str">
        <f t="shared" si="41"/>
        <v>apartmentmedianbachelor_rateWest End/Stanley Park</v>
      </c>
      <c r="C2680" t="s">
        <v>65</v>
      </c>
      <c r="D2680" t="s">
        <v>61</v>
      </c>
      <c r="E2680" t="s">
        <v>49</v>
      </c>
      <c r="F2680" t="s">
        <v>12</v>
      </c>
      <c r="G2680">
        <v>2010</v>
      </c>
      <c r="H2680">
        <v>1003.5</v>
      </c>
      <c r="I2680">
        <v>944</v>
      </c>
      <c r="J2680">
        <v>1.0630296610169501</v>
      </c>
    </row>
    <row r="2681" spans="2:10" x14ac:dyDescent="0.2">
      <c r="B2681" t="str">
        <f t="shared" si="41"/>
        <v>apartmentmedianbachelor_rateEnglish Bay</v>
      </c>
      <c r="C2681" t="s">
        <v>65</v>
      </c>
      <c r="D2681" t="s">
        <v>61</v>
      </c>
      <c r="E2681" t="s">
        <v>49</v>
      </c>
      <c r="F2681" t="s">
        <v>16</v>
      </c>
      <c r="G2681">
        <v>2010</v>
      </c>
      <c r="H2681">
        <v>1027.9000000000001</v>
      </c>
      <c r="I2681">
        <v>944</v>
      </c>
      <c r="J2681">
        <v>1.08887711864407</v>
      </c>
    </row>
    <row r="2682" spans="2:10" x14ac:dyDescent="0.2">
      <c r="B2682" t="str">
        <f t="shared" si="41"/>
        <v>apartmentmedianbachelor_rateDowntown</v>
      </c>
      <c r="C2682" t="s">
        <v>65</v>
      </c>
      <c r="D2682" t="s">
        <v>61</v>
      </c>
      <c r="E2682" t="s">
        <v>49</v>
      </c>
      <c r="F2682" t="s">
        <v>17</v>
      </c>
      <c r="G2682">
        <v>2010</v>
      </c>
      <c r="H2682">
        <v>1061.9000000000001</v>
      </c>
      <c r="I2682">
        <v>944</v>
      </c>
      <c r="J2682">
        <v>1.1248940677966099</v>
      </c>
    </row>
    <row r="2683" spans="2:10" x14ac:dyDescent="0.2">
      <c r="B2683" t="str">
        <f t="shared" si="41"/>
        <v>apartmentmedianbachelor_rateSouth Granville/Oak</v>
      </c>
      <c r="C2683" t="s">
        <v>65</v>
      </c>
      <c r="D2683" t="s">
        <v>61</v>
      </c>
      <c r="E2683" t="s">
        <v>49</v>
      </c>
      <c r="F2683" t="s">
        <v>19</v>
      </c>
      <c r="G2683">
        <v>2010</v>
      </c>
      <c r="H2683">
        <v>962.6</v>
      </c>
      <c r="I2683">
        <v>944</v>
      </c>
      <c r="J2683">
        <v>1.0197033898305099</v>
      </c>
    </row>
    <row r="2684" spans="2:10" x14ac:dyDescent="0.2">
      <c r="B2684" t="str">
        <f t="shared" si="41"/>
        <v>apartmentmedianbachelor_rateKitsilano/Point Grey</v>
      </c>
      <c r="C2684" t="s">
        <v>65</v>
      </c>
      <c r="D2684" t="s">
        <v>61</v>
      </c>
      <c r="E2684" t="s">
        <v>49</v>
      </c>
      <c r="F2684" t="s">
        <v>20</v>
      </c>
      <c r="G2684">
        <v>2010</v>
      </c>
      <c r="H2684">
        <v>983.3</v>
      </c>
      <c r="I2684">
        <v>944</v>
      </c>
      <c r="J2684">
        <v>1.0416313559321999</v>
      </c>
    </row>
    <row r="2685" spans="2:10" x14ac:dyDescent="0.2">
      <c r="B2685" t="str">
        <f t="shared" si="41"/>
        <v>apartmentmedianbachelor_rateWestside/Kerrisdale</v>
      </c>
      <c r="C2685" t="s">
        <v>65</v>
      </c>
      <c r="D2685" t="s">
        <v>61</v>
      </c>
      <c r="E2685" t="s">
        <v>49</v>
      </c>
      <c r="F2685" t="s">
        <v>21</v>
      </c>
      <c r="G2685">
        <v>2010</v>
      </c>
      <c r="H2685">
        <v>921.8</v>
      </c>
      <c r="I2685">
        <v>944</v>
      </c>
      <c r="J2685">
        <v>0.97648305084745701</v>
      </c>
    </row>
    <row r="2686" spans="2:10" x14ac:dyDescent="0.2">
      <c r="B2686" t="str">
        <f t="shared" si="41"/>
        <v>apartmentmedianbachelor_rateMarpole</v>
      </c>
      <c r="C2686" t="s">
        <v>65</v>
      </c>
      <c r="D2686" t="s">
        <v>61</v>
      </c>
      <c r="E2686" t="s">
        <v>49</v>
      </c>
      <c r="F2686" t="s">
        <v>23</v>
      </c>
      <c r="G2686">
        <v>2010</v>
      </c>
      <c r="H2686">
        <v>779.8</v>
      </c>
      <c r="I2686">
        <v>944</v>
      </c>
      <c r="J2686">
        <v>0.82605932203389798</v>
      </c>
    </row>
    <row r="2687" spans="2:10" x14ac:dyDescent="0.2">
      <c r="B2687" t="str">
        <f t="shared" si="41"/>
        <v>apartmentmedianbachelor_rateMount Pleasant/Renfrew Heights</v>
      </c>
      <c r="C2687" t="s">
        <v>65</v>
      </c>
      <c r="D2687" t="s">
        <v>61</v>
      </c>
      <c r="E2687" t="s">
        <v>49</v>
      </c>
      <c r="F2687" t="s">
        <v>24</v>
      </c>
      <c r="G2687">
        <v>2010</v>
      </c>
      <c r="H2687">
        <v>916.5</v>
      </c>
      <c r="I2687">
        <v>944</v>
      </c>
      <c r="J2687">
        <v>0.97086864406779705</v>
      </c>
    </row>
    <row r="2688" spans="2:10" x14ac:dyDescent="0.2">
      <c r="B2688" t="str">
        <f t="shared" si="41"/>
        <v>apartmentmedianbachelor_rateEast Hastings</v>
      </c>
      <c r="C2688" t="s">
        <v>65</v>
      </c>
      <c r="D2688" t="s">
        <v>61</v>
      </c>
      <c r="E2688" t="s">
        <v>49</v>
      </c>
      <c r="F2688" t="s">
        <v>25</v>
      </c>
      <c r="G2688">
        <v>2010</v>
      </c>
      <c r="H2688">
        <v>885.1</v>
      </c>
      <c r="I2688">
        <v>944</v>
      </c>
      <c r="J2688">
        <v>0.93760593220338995</v>
      </c>
    </row>
    <row r="2689" spans="2:10" x14ac:dyDescent="0.2">
      <c r="B2689" t="str">
        <f t="shared" si="41"/>
        <v>apartmentmedianbachelor_rateSoutheast Vancouver</v>
      </c>
      <c r="C2689" t="s">
        <v>65</v>
      </c>
      <c r="D2689" t="s">
        <v>61</v>
      </c>
      <c r="E2689" t="s">
        <v>49</v>
      </c>
      <c r="F2689" t="s">
        <v>26</v>
      </c>
      <c r="G2689">
        <v>2010</v>
      </c>
      <c r="H2689">
        <v>913</v>
      </c>
      <c r="I2689">
        <v>944</v>
      </c>
      <c r="J2689">
        <v>0.96716101694915302</v>
      </c>
    </row>
    <row r="2690" spans="2:10" x14ac:dyDescent="0.2">
      <c r="B2690" t="str">
        <f t="shared" si="41"/>
        <v>apartmentmedianbachelor_rateUniversity Endowment Lands</v>
      </c>
      <c r="C2690" t="s">
        <v>65</v>
      </c>
      <c r="D2690" t="s">
        <v>61</v>
      </c>
      <c r="E2690" t="s">
        <v>49</v>
      </c>
      <c r="F2690" t="s">
        <v>27</v>
      </c>
      <c r="G2690">
        <v>2010</v>
      </c>
      <c r="H2690">
        <v>1232.5</v>
      </c>
      <c r="I2690">
        <v>944</v>
      </c>
      <c r="J2690">
        <v>1.30561440677966</v>
      </c>
    </row>
    <row r="2691" spans="2:10" x14ac:dyDescent="0.2">
      <c r="B2691" t="str">
        <f t="shared" si="41"/>
        <v>apartmentmedianbachelor_rateCentral Park/Metrotown</v>
      </c>
      <c r="C2691" t="s">
        <v>65</v>
      </c>
      <c r="D2691" t="s">
        <v>61</v>
      </c>
      <c r="E2691" t="s">
        <v>49</v>
      </c>
      <c r="F2691" t="s">
        <v>28</v>
      </c>
      <c r="G2691">
        <v>2010</v>
      </c>
      <c r="H2691">
        <v>833.5</v>
      </c>
      <c r="I2691">
        <v>944</v>
      </c>
      <c r="J2691">
        <v>0.88294491525423702</v>
      </c>
    </row>
    <row r="2692" spans="2:10" x14ac:dyDescent="0.2">
      <c r="B2692" t="str">
        <f t="shared" si="41"/>
        <v>apartmentmedianbachelor_rateSoutheast Burnaby</v>
      </c>
      <c r="C2692" t="s">
        <v>65</v>
      </c>
      <c r="D2692" t="s">
        <v>61</v>
      </c>
      <c r="E2692" t="s">
        <v>49</v>
      </c>
      <c r="F2692" t="s">
        <v>29</v>
      </c>
      <c r="G2692">
        <v>2010</v>
      </c>
      <c r="H2692">
        <v>736.8</v>
      </c>
      <c r="I2692">
        <v>944</v>
      </c>
      <c r="J2692">
        <v>0.78050847457627104</v>
      </c>
    </row>
    <row r="2693" spans="2:10" x14ac:dyDescent="0.2">
      <c r="B2693" t="str">
        <f t="shared" ref="B2693:B2756" si="42">C2693&amp;D2693&amp;E2693&amp;F2693</f>
        <v>apartmentmedianbachelor_rateNorth Burnaby</v>
      </c>
      <c r="C2693" t="s">
        <v>65</v>
      </c>
      <c r="D2693" t="s">
        <v>61</v>
      </c>
      <c r="E2693" t="s">
        <v>49</v>
      </c>
      <c r="F2693" t="s">
        <v>31</v>
      </c>
      <c r="G2693">
        <v>2010</v>
      </c>
      <c r="H2693">
        <v>752.5</v>
      </c>
      <c r="I2693">
        <v>944</v>
      </c>
      <c r="J2693">
        <v>0.79713983050847503</v>
      </c>
    </row>
    <row r="2694" spans="2:10" x14ac:dyDescent="0.2">
      <c r="B2694" t="str">
        <f t="shared" si="42"/>
        <v>apartmentmedianbachelor_rateNew Westminster</v>
      </c>
      <c r="C2694" t="s">
        <v>65</v>
      </c>
      <c r="D2694" t="s">
        <v>61</v>
      </c>
      <c r="E2694" t="s">
        <v>49</v>
      </c>
      <c r="F2694" t="s">
        <v>32</v>
      </c>
      <c r="G2694">
        <v>2010</v>
      </c>
      <c r="H2694">
        <v>749.9</v>
      </c>
      <c r="I2694">
        <v>944</v>
      </c>
      <c r="J2694">
        <v>0.79438559322033897</v>
      </c>
    </row>
    <row r="2695" spans="2:10" x14ac:dyDescent="0.2">
      <c r="B2695" t="str">
        <f t="shared" si="42"/>
        <v>apartmentmedianbachelor_rateNorth Vancouver CY</v>
      </c>
      <c r="C2695" t="s">
        <v>65</v>
      </c>
      <c r="D2695" t="s">
        <v>61</v>
      </c>
      <c r="E2695" t="s">
        <v>49</v>
      </c>
      <c r="F2695" t="s">
        <v>33</v>
      </c>
      <c r="G2695">
        <v>2010</v>
      </c>
      <c r="H2695">
        <v>1036.5</v>
      </c>
      <c r="I2695">
        <v>944</v>
      </c>
      <c r="J2695">
        <v>1.0979872881355901</v>
      </c>
    </row>
    <row r="2696" spans="2:10" x14ac:dyDescent="0.2">
      <c r="B2696" t="str">
        <f t="shared" si="42"/>
        <v>apartmentmedianbachelor_rateNorth Vancouver DM</v>
      </c>
      <c r="C2696" t="s">
        <v>65</v>
      </c>
      <c r="D2696" t="s">
        <v>61</v>
      </c>
      <c r="E2696" t="s">
        <v>49</v>
      </c>
      <c r="F2696" t="s">
        <v>34</v>
      </c>
      <c r="G2696">
        <v>2010</v>
      </c>
      <c r="H2696">
        <v>981.1</v>
      </c>
      <c r="I2696">
        <v>944</v>
      </c>
      <c r="J2696">
        <v>1.03930084745763</v>
      </c>
    </row>
    <row r="2697" spans="2:10" x14ac:dyDescent="0.2">
      <c r="B2697" t="str">
        <f t="shared" si="42"/>
        <v>apartmentmedianbachelor_rateWest Vancouver</v>
      </c>
      <c r="C2697" t="s">
        <v>65</v>
      </c>
      <c r="D2697" t="s">
        <v>61</v>
      </c>
      <c r="E2697" t="s">
        <v>49</v>
      </c>
      <c r="F2697" t="s">
        <v>35</v>
      </c>
      <c r="G2697">
        <v>2010</v>
      </c>
      <c r="H2697">
        <v>1093.8</v>
      </c>
      <c r="I2697">
        <v>944</v>
      </c>
      <c r="J2697">
        <v>1.15868644067797</v>
      </c>
    </row>
    <row r="2698" spans="2:10" x14ac:dyDescent="0.2">
      <c r="B2698" t="str">
        <f t="shared" si="42"/>
        <v>apartmentmedianbachelor_rateRichmond</v>
      </c>
      <c r="C2698" t="s">
        <v>65</v>
      </c>
      <c r="D2698" t="s">
        <v>61</v>
      </c>
      <c r="E2698" t="s">
        <v>49</v>
      </c>
      <c r="F2698" t="s">
        <v>36</v>
      </c>
      <c r="G2698">
        <v>2010</v>
      </c>
      <c r="H2698">
        <v>877.2</v>
      </c>
      <c r="I2698">
        <v>944</v>
      </c>
      <c r="J2698">
        <v>0.92923728813559303</v>
      </c>
    </row>
    <row r="2699" spans="2:10" x14ac:dyDescent="0.2">
      <c r="B2699" t="str">
        <f t="shared" si="42"/>
        <v>apartmentmedianbachelor_rateDelta</v>
      </c>
      <c r="C2699" t="s">
        <v>65</v>
      </c>
      <c r="D2699" t="s">
        <v>61</v>
      </c>
      <c r="E2699" t="s">
        <v>49</v>
      </c>
      <c r="F2699" t="s">
        <v>37</v>
      </c>
      <c r="G2699">
        <v>2010</v>
      </c>
      <c r="H2699">
        <v>675</v>
      </c>
      <c r="I2699">
        <v>944</v>
      </c>
      <c r="J2699">
        <v>0.71504237288135597</v>
      </c>
    </row>
    <row r="2700" spans="2:10" x14ac:dyDescent="0.2">
      <c r="B2700" t="str">
        <f t="shared" si="42"/>
        <v>apartmentmedianbachelor_rateSurrey</v>
      </c>
      <c r="C2700" t="s">
        <v>65</v>
      </c>
      <c r="D2700" t="s">
        <v>61</v>
      </c>
      <c r="E2700" t="s">
        <v>49</v>
      </c>
      <c r="F2700" t="s">
        <v>38</v>
      </c>
      <c r="G2700">
        <v>2010</v>
      </c>
      <c r="H2700">
        <v>728.3</v>
      </c>
      <c r="I2700">
        <v>944</v>
      </c>
      <c r="J2700">
        <v>0.771504237288136</v>
      </c>
    </row>
    <row r="2701" spans="2:10" x14ac:dyDescent="0.2">
      <c r="B2701" t="str">
        <f t="shared" si="42"/>
        <v>apartmentmedianbachelor_rateWhite Rock</v>
      </c>
      <c r="C2701" t="s">
        <v>65</v>
      </c>
      <c r="D2701" t="s">
        <v>61</v>
      </c>
      <c r="E2701" t="s">
        <v>49</v>
      </c>
      <c r="F2701" t="s">
        <v>39</v>
      </c>
      <c r="G2701">
        <v>2010</v>
      </c>
      <c r="H2701">
        <v>767.9</v>
      </c>
      <c r="I2701">
        <v>944</v>
      </c>
      <c r="J2701">
        <v>0.81345338983050797</v>
      </c>
    </row>
    <row r="2702" spans="2:10" x14ac:dyDescent="0.2">
      <c r="B2702" t="str">
        <f t="shared" si="42"/>
        <v>apartmentmedianbachelor_rateLangley City and Langley DM</v>
      </c>
      <c r="C2702" t="s">
        <v>65</v>
      </c>
      <c r="D2702" t="s">
        <v>61</v>
      </c>
      <c r="E2702" t="s">
        <v>49</v>
      </c>
      <c r="F2702" t="s">
        <v>40</v>
      </c>
      <c r="G2702">
        <v>2010</v>
      </c>
      <c r="H2702">
        <v>699</v>
      </c>
      <c r="I2702">
        <v>944</v>
      </c>
      <c r="J2702">
        <v>0.740466101694915</v>
      </c>
    </row>
    <row r="2703" spans="2:10" x14ac:dyDescent="0.2">
      <c r="B2703" t="str">
        <f t="shared" si="42"/>
        <v>apartmentmedianbachelor_rateTri-Cities</v>
      </c>
      <c r="C2703" t="s">
        <v>65</v>
      </c>
      <c r="D2703" t="s">
        <v>61</v>
      </c>
      <c r="E2703" t="s">
        <v>49</v>
      </c>
      <c r="F2703" t="s">
        <v>41</v>
      </c>
      <c r="G2703">
        <v>2010</v>
      </c>
      <c r="H2703">
        <v>738</v>
      </c>
      <c r="I2703">
        <v>944</v>
      </c>
      <c r="J2703">
        <v>0.78177966101694896</v>
      </c>
    </row>
    <row r="2704" spans="2:10" x14ac:dyDescent="0.2">
      <c r="B2704" t="str">
        <f t="shared" si="42"/>
        <v>apartmentmedianbachelor_rateMaple Ridge/Pitt Meadows</v>
      </c>
      <c r="C2704" t="s">
        <v>65</v>
      </c>
      <c r="D2704" t="s">
        <v>61</v>
      </c>
      <c r="E2704" t="s">
        <v>49</v>
      </c>
      <c r="F2704" t="s">
        <v>42</v>
      </c>
      <c r="G2704">
        <v>2010</v>
      </c>
      <c r="H2704">
        <v>632.66666666666697</v>
      </c>
      <c r="I2704">
        <v>944</v>
      </c>
      <c r="J2704">
        <v>0.67019774011299404</v>
      </c>
    </row>
    <row r="2705" spans="2:10" x14ac:dyDescent="0.2">
      <c r="B2705" t="str">
        <f t="shared" si="42"/>
        <v>apartmentmedianbachelor_rateVancouver</v>
      </c>
      <c r="C2705" t="s">
        <v>65</v>
      </c>
      <c r="D2705" t="s">
        <v>61</v>
      </c>
      <c r="E2705" t="s">
        <v>49</v>
      </c>
      <c r="F2705" t="s">
        <v>43</v>
      </c>
      <c r="G2705">
        <v>2010</v>
      </c>
      <c r="H2705">
        <v>944</v>
      </c>
      <c r="I2705">
        <v>944</v>
      </c>
      <c r="J2705">
        <v>1</v>
      </c>
    </row>
    <row r="2706" spans="2:10" x14ac:dyDescent="0.2">
      <c r="B2706" t="str">
        <f t="shared" si="42"/>
        <v>apartmentmedianbachelor_rateNorth Vancouver City</v>
      </c>
      <c r="C2706" t="s">
        <v>65</v>
      </c>
      <c r="D2706" t="s">
        <v>61</v>
      </c>
      <c r="E2706" t="s">
        <v>49</v>
      </c>
      <c r="F2706" t="s">
        <v>60</v>
      </c>
      <c r="G2706">
        <v>2010</v>
      </c>
      <c r="H2706">
        <v>849.66666666666697</v>
      </c>
      <c r="I2706">
        <v>944</v>
      </c>
      <c r="J2706">
        <v>0.90007062146892702</v>
      </c>
    </row>
    <row r="2707" spans="2:10" x14ac:dyDescent="0.2">
      <c r="B2707" t="str">
        <f t="shared" si="42"/>
        <v>apartmentmedian1_bed_rateEnglish Bay</v>
      </c>
      <c r="C2707" t="s">
        <v>65</v>
      </c>
      <c r="D2707" t="s">
        <v>61</v>
      </c>
      <c r="E2707" t="s">
        <v>51</v>
      </c>
      <c r="F2707" t="s">
        <v>16</v>
      </c>
      <c r="G2707">
        <v>2010</v>
      </c>
      <c r="H2707">
        <v>1314.6</v>
      </c>
      <c r="I2707">
        <v>1054.5999999999999</v>
      </c>
      <c r="J2707">
        <v>1.2465389721221301</v>
      </c>
    </row>
    <row r="2708" spans="2:10" x14ac:dyDescent="0.2">
      <c r="B2708" t="str">
        <f t="shared" si="42"/>
        <v>apartmentmedian1_bed_rateDowntown</v>
      </c>
      <c r="C2708" t="s">
        <v>65</v>
      </c>
      <c r="D2708" t="s">
        <v>61</v>
      </c>
      <c r="E2708" t="s">
        <v>51</v>
      </c>
      <c r="F2708" t="s">
        <v>17</v>
      </c>
      <c r="G2708">
        <v>2010</v>
      </c>
      <c r="H2708">
        <v>1338.9</v>
      </c>
      <c r="I2708">
        <v>1054.5999999999999</v>
      </c>
      <c r="J2708">
        <v>1.2695808837473901</v>
      </c>
    </row>
    <row r="2709" spans="2:10" x14ac:dyDescent="0.2">
      <c r="B2709" t="str">
        <f t="shared" si="42"/>
        <v>apartmentmedian1_bed_rateSouth Granville/Oak</v>
      </c>
      <c r="C2709" t="s">
        <v>65</v>
      </c>
      <c r="D2709" t="s">
        <v>61</v>
      </c>
      <c r="E2709" t="s">
        <v>51</v>
      </c>
      <c r="F2709" t="s">
        <v>19</v>
      </c>
      <c r="G2709">
        <v>2010</v>
      </c>
      <c r="H2709">
        <v>1187.8</v>
      </c>
      <c r="I2709">
        <v>1054.5999999999999</v>
      </c>
      <c r="J2709">
        <v>1.1263038118718001</v>
      </c>
    </row>
    <row r="2710" spans="2:10" x14ac:dyDescent="0.2">
      <c r="B2710" t="str">
        <f t="shared" si="42"/>
        <v>apartmentmedian1_bed_rateKitsilano/Point Grey</v>
      </c>
      <c r="C2710" t="s">
        <v>65</v>
      </c>
      <c r="D2710" t="s">
        <v>61</v>
      </c>
      <c r="E2710" t="s">
        <v>51</v>
      </c>
      <c r="F2710" t="s">
        <v>20</v>
      </c>
      <c r="G2710">
        <v>2010</v>
      </c>
      <c r="H2710">
        <v>1234.8</v>
      </c>
      <c r="I2710">
        <v>1054.5999999999999</v>
      </c>
      <c r="J2710">
        <v>1.1708704722169501</v>
      </c>
    </row>
    <row r="2711" spans="2:10" x14ac:dyDescent="0.2">
      <c r="B2711" t="str">
        <f t="shared" si="42"/>
        <v>apartmentmedian1_bed_rateWestside/Kerrisdale</v>
      </c>
      <c r="C2711" t="s">
        <v>65</v>
      </c>
      <c r="D2711" t="s">
        <v>61</v>
      </c>
      <c r="E2711" t="s">
        <v>51</v>
      </c>
      <c r="F2711" t="s">
        <v>21</v>
      </c>
      <c r="G2711">
        <v>2010</v>
      </c>
      <c r="H2711">
        <v>1185.5</v>
      </c>
      <c r="I2711">
        <v>1054.5999999999999</v>
      </c>
      <c r="J2711">
        <v>1.12412289019533</v>
      </c>
    </row>
    <row r="2712" spans="2:10" x14ac:dyDescent="0.2">
      <c r="B2712" t="str">
        <f t="shared" si="42"/>
        <v>apartmentmedian1_bed_rateMarpole</v>
      </c>
      <c r="C2712" t="s">
        <v>65</v>
      </c>
      <c r="D2712" t="s">
        <v>61</v>
      </c>
      <c r="E2712" t="s">
        <v>51</v>
      </c>
      <c r="F2712" t="s">
        <v>23</v>
      </c>
      <c r="G2712">
        <v>2010</v>
      </c>
      <c r="H2712">
        <v>904.8</v>
      </c>
      <c r="I2712">
        <v>1054.5999999999999</v>
      </c>
      <c r="J2712">
        <v>0.85795562298501804</v>
      </c>
    </row>
    <row r="2713" spans="2:10" x14ac:dyDescent="0.2">
      <c r="B2713" t="str">
        <f t="shared" si="42"/>
        <v>apartmentmedian1_bed_rateMount Pleasant/Renfrew Heights</v>
      </c>
      <c r="C2713" t="s">
        <v>65</v>
      </c>
      <c r="D2713" t="s">
        <v>61</v>
      </c>
      <c r="E2713" t="s">
        <v>51</v>
      </c>
      <c r="F2713" t="s">
        <v>24</v>
      </c>
      <c r="G2713">
        <v>2010</v>
      </c>
      <c r="H2713">
        <v>1010.1</v>
      </c>
      <c r="I2713">
        <v>1054.5999999999999</v>
      </c>
      <c r="J2713">
        <v>0.95780390669448101</v>
      </c>
    </row>
    <row r="2714" spans="2:10" x14ac:dyDescent="0.2">
      <c r="B2714" t="str">
        <f t="shared" si="42"/>
        <v>apartmentmedian1_bed_rateEast Hastings</v>
      </c>
      <c r="C2714" t="s">
        <v>65</v>
      </c>
      <c r="D2714" t="s">
        <v>61</v>
      </c>
      <c r="E2714" t="s">
        <v>51</v>
      </c>
      <c r="F2714" t="s">
        <v>25</v>
      </c>
      <c r="G2714">
        <v>2010</v>
      </c>
      <c r="H2714">
        <v>955.2</v>
      </c>
      <c r="I2714">
        <v>1054.5999999999999</v>
      </c>
      <c r="J2714">
        <v>0.90574625450407698</v>
      </c>
    </row>
    <row r="2715" spans="2:10" x14ac:dyDescent="0.2">
      <c r="B2715" t="str">
        <f t="shared" si="42"/>
        <v>apartmentmedian1_bed_rateSoutheast Vancouver</v>
      </c>
      <c r="C2715" t="s">
        <v>65</v>
      </c>
      <c r="D2715" t="s">
        <v>61</v>
      </c>
      <c r="E2715" t="s">
        <v>51</v>
      </c>
      <c r="F2715" t="s">
        <v>26</v>
      </c>
      <c r="G2715">
        <v>2010</v>
      </c>
      <c r="H2715">
        <v>1039.3</v>
      </c>
      <c r="I2715">
        <v>1054.5999999999999</v>
      </c>
      <c r="J2715">
        <v>0.98549212971742794</v>
      </c>
    </row>
    <row r="2716" spans="2:10" x14ac:dyDescent="0.2">
      <c r="B2716" t="str">
        <f t="shared" si="42"/>
        <v>apartmentmedian1_bed_rateUniversity Endowment Lands</v>
      </c>
      <c r="C2716" t="s">
        <v>65</v>
      </c>
      <c r="D2716" t="s">
        <v>61</v>
      </c>
      <c r="E2716" t="s">
        <v>51</v>
      </c>
      <c r="F2716" t="s">
        <v>27</v>
      </c>
      <c r="G2716">
        <v>2010</v>
      </c>
      <c r="H2716">
        <v>1491.2</v>
      </c>
      <c r="I2716">
        <v>1054.5999999999999</v>
      </c>
      <c r="J2716">
        <v>1.4139958278020099</v>
      </c>
    </row>
    <row r="2717" spans="2:10" x14ac:dyDescent="0.2">
      <c r="B2717" t="str">
        <f t="shared" si="42"/>
        <v>apartmentmedian1_bed_rateCentral Park/Metrotown</v>
      </c>
      <c r="C2717" t="s">
        <v>65</v>
      </c>
      <c r="D2717" t="s">
        <v>61</v>
      </c>
      <c r="E2717" t="s">
        <v>51</v>
      </c>
      <c r="F2717" t="s">
        <v>28</v>
      </c>
      <c r="G2717">
        <v>2010</v>
      </c>
      <c r="H2717">
        <v>947.9</v>
      </c>
      <c r="I2717">
        <v>1054.5999999999999</v>
      </c>
      <c r="J2717">
        <v>0.89882419874834096</v>
      </c>
    </row>
    <row r="2718" spans="2:10" x14ac:dyDescent="0.2">
      <c r="B2718" t="str">
        <f t="shared" si="42"/>
        <v>apartmentmedian1_bed_rateSoutheast Burnaby</v>
      </c>
      <c r="C2718" t="s">
        <v>65</v>
      </c>
      <c r="D2718" t="s">
        <v>61</v>
      </c>
      <c r="E2718" t="s">
        <v>51</v>
      </c>
      <c r="F2718" t="s">
        <v>29</v>
      </c>
      <c r="G2718">
        <v>2010</v>
      </c>
      <c r="H2718">
        <v>865.6</v>
      </c>
      <c r="I2718">
        <v>1054.5999999999999</v>
      </c>
      <c r="J2718">
        <v>0.82078513180352697</v>
      </c>
    </row>
    <row r="2719" spans="2:10" x14ac:dyDescent="0.2">
      <c r="B2719" t="str">
        <f t="shared" si="42"/>
        <v>apartmentmedian1_bed_rateNorth Burnaby</v>
      </c>
      <c r="C2719" t="s">
        <v>65</v>
      </c>
      <c r="D2719" t="s">
        <v>61</v>
      </c>
      <c r="E2719" t="s">
        <v>51</v>
      </c>
      <c r="F2719" t="s">
        <v>31</v>
      </c>
      <c r="G2719">
        <v>2010</v>
      </c>
      <c r="H2719">
        <v>990</v>
      </c>
      <c r="I2719">
        <v>1054.5999999999999</v>
      </c>
      <c r="J2719">
        <v>0.93874454769580895</v>
      </c>
    </row>
    <row r="2720" spans="2:10" x14ac:dyDescent="0.2">
      <c r="B2720" t="str">
        <f t="shared" si="42"/>
        <v>apartmentmedian1_bed_rateNew Westminster</v>
      </c>
      <c r="C2720" t="s">
        <v>65</v>
      </c>
      <c r="D2720" t="s">
        <v>61</v>
      </c>
      <c r="E2720" t="s">
        <v>51</v>
      </c>
      <c r="F2720" t="s">
        <v>32</v>
      </c>
      <c r="G2720">
        <v>2010</v>
      </c>
      <c r="H2720">
        <v>890.4</v>
      </c>
      <c r="I2720">
        <v>1054.5999999999999</v>
      </c>
      <c r="J2720">
        <v>0.84430115683671503</v>
      </c>
    </row>
    <row r="2721" spans="2:10" x14ac:dyDescent="0.2">
      <c r="B2721" t="str">
        <f t="shared" si="42"/>
        <v>apartmentmedian1_bed_rateNorth Vancouver CY</v>
      </c>
      <c r="C2721" t="s">
        <v>65</v>
      </c>
      <c r="D2721" t="s">
        <v>61</v>
      </c>
      <c r="E2721" t="s">
        <v>51</v>
      </c>
      <c r="F2721" t="s">
        <v>33</v>
      </c>
      <c r="G2721">
        <v>2010</v>
      </c>
      <c r="H2721">
        <v>1234.5</v>
      </c>
      <c r="I2721">
        <v>1054.5999999999999</v>
      </c>
      <c r="J2721">
        <v>1.1705860041722</v>
      </c>
    </row>
    <row r="2722" spans="2:10" x14ac:dyDescent="0.2">
      <c r="B2722" t="str">
        <f t="shared" si="42"/>
        <v>apartmentmedian1_bed_rateNorth Vancouver DM</v>
      </c>
      <c r="C2722" t="s">
        <v>65</v>
      </c>
      <c r="D2722" t="s">
        <v>61</v>
      </c>
      <c r="E2722" t="s">
        <v>51</v>
      </c>
      <c r="F2722" t="s">
        <v>34</v>
      </c>
      <c r="G2722">
        <v>2010</v>
      </c>
      <c r="H2722">
        <v>1197.3</v>
      </c>
      <c r="I2722">
        <v>1054.5999999999999</v>
      </c>
      <c r="J2722">
        <v>1.1353119666224201</v>
      </c>
    </row>
    <row r="2723" spans="2:10" x14ac:dyDescent="0.2">
      <c r="B2723" t="str">
        <f t="shared" si="42"/>
        <v>apartmentmedian1_bed_rateWest Vancouver</v>
      </c>
      <c r="C2723" t="s">
        <v>65</v>
      </c>
      <c r="D2723" t="s">
        <v>61</v>
      </c>
      <c r="E2723" t="s">
        <v>51</v>
      </c>
      <c r="F2723" t="s">
        <v>35</v>
      </c>
      <c r="G2723">
        <v>2010</v>
      </c>
      <c r="H2723">
        <v>1412.5</v>
      </c>
      <c r="I2723">
        <v>1054.5999999999999</v>
      </c>
      <c r="J2723">
        <v>1.33937037739427</v>
      </c>
    </row>
    <row r="2724" spans="2:10" x14ac:dyDescent="0.2">
      <c r="B2724" t="str">
        <f t="shared" si="42"/>
        <v>apartmentmedian1_bed_rateRichmond</v>
      </c>
      <c r="C2724" t="s">
        <v>65</v>
      </c>
      <c r="D2724" t="s">
        <v>61</v>
      </c>
      <c r="E2724" t="s">
        <v>51</v>
      </c>
      <c r="F2724" t="s">
        <v>36</v>
      </c>
      <c r="G2724">
        <v>2010</v>
      </c>
      <c r="H2724">
        <v>1006.5</v>
      </c>
      <c r="I2724">
        <v>1054.5999999999999</v>
      </c>
      <c r="J2724">
        <v>0.95439029015740595</v>
      </c>
    </row>
    <row r="2725" spans="2:10" x14ac:dyDescent="0.2">
      <c r="B2725" t="str">
        <f t="shared" si="42"/>
        <v>apartmentmedian1_bed_rateDelta</v>
      </c>
      <c r="C2725" t="s">
        <v>65</v>
      </c>
      <c r="D2725" t="s">
        <v>61</v>
      </c>
      <c r="E2725" t="s">
        <v>51</v>
      </c>
      <c r="F2725" t="s">
        <v>37</v>
      </c>
      <c r="G2725">
        <v>2010</v>
      </c>
      <c r="H2725">
        <v>834.9</v>
      </c>
      <c r="I2725">
        <v>1054.5999999999999</v>
      </c>
      <c r="J2725">
        <v>0.79167456855679896</v>
      </c>
    </row>
    <row r="2726" spans="2:10" x14ac:dyDescent="0.2">
      <c r="B2726" t="str">
        <f t="shared" si="42"/>
        <v>apartmentmedian1_bed_rateSurrey</v>
      </c>
      <c r="C2726" t="s">
        <v>65</v>
      </c>
      <c r="D2726" t="s">
        <v>61</v>
      </c>
      <c r="E2726" t="s">
        <v>51</v>
      </c>
      <c r="F2726" t="s">
        <v>38</v>
      </c>
      <c r="G2726">
        <v>2010</v>
      </c>
      <c r="H2726">
        <v>815.9</v>
      </c>
      <c r="I2726">
        <v>1054.5999999999999</v>
      </c>
      <c r="J2726">
        <v>0.77365825905556596</v>
      </c>
    </row>
    <row r="2727" spans="2:10" x14ac:dyDescent="0.2">
      <c r="B2727" t="str">
        <f t="shared" si="42"/>
        <v>apartmentmedian1_bed_rateWhite Rock</v>
      </c>
      <c r="C2727" t="s">
        <v>65</v>
      </c>
      <c r="D2727" t="s">
        <v>61</v>
      </c>
      <c r="E2727" t="s">
        <v>51</v>
      </c>
      <c r="F2727" t="s">
        <v>39</v>
      </c>
      <c r="G2727">
        <v>2010</v>
      </c>
      <c r="H2727">
        <v>881.7</v>
      </c>
      <c r="I2727">
        <v>1054.5999999999999</v>
      </c>
      <c r="J2727">
        <v>0.83605158353878295</v>
      </c>
    </row>
    <row r="2728" spans="2:10" x14ac:dyDescent="0.2">
      <c r="B2728" t="str">
        <f t="shared" si="42"/>
        <v>apartmentmedian1_bed_rateLangley City and Langley DM</v>
      </c>
      <c r="C2728" t="s">
        <v>65</v>
      </c>
      <c r="D2728" t="s">
        <v>61</v>
      </c>
      <c r="E2728" t="s">
        <v>51</v>
      </c>
      <c r="F2728" t="s">
        <v>40</v>
      </c>
      <c r="G2728">
        <v>2010</v>
      </c>
      <c r="H2728">
        <v>861.1</v>
      </c>
      <c r="I2728">
        <v>1054.5999999999999</v>
      </c>
      <c r="J2728">
        <v>0.81651811113218298</v>
      </c>
    </row>
    <row r="2729" spans="2:10" x14ac:dyDescent="0.2">
      <c r="B2729" t="str">
        <f t="shared" si="42"/>
        <v>apartmentmedian1_bed_rateTri-Cities</v>
      </c>
      <c r="C2729" t="s">
        <v>65</v>
      </c>
      <c r="D2729" t="s">
        <v>61</v>
      </c>
      <c r="E2729" t="s">
        <v>51</v>
      </c>
      <c r="F2729" t="s">
        <v>41</v>
      </c>
      <c r="G2729">
        <v>2010</v>
      </c>
      <c r="H2729">
        <v>882.4</v>
      </c>
      <c r="I2729">
        <v>1054.5999999999999</v>
      </c>
      <c r="J2729">
        <v>0.83671534230987998</v>
      </c>
    </row>
    <row r="2730" spans="2:10" x14ac:dyDescent="0.2">
      <c r="B2730" t="str">
        <f t="shared" si="42"/>
        <v>apartmentmedian1_bed_rateMaple Ridge/Pitt Meadows</v>
      </c>
      <c r="C2730" t="s">
        <v>65</v>
      </c>
      <c r="D2730" t="s">
        <v>61</v>
      </c>
      <c r="E2730" t="s">
        <v>51</v>
      </c>
      <c r="F2730" t="s">
        <v>42</v>
      </c>
      <c r="G2730">
        <v>2010</v>
      </c>
      <c r="H2730">
        <v>775.1</v>
      </c>
      <c r="I2730">
        <v>1054.5999999999999</v>
      </c>
      <c r="J2730">
        <v>0.73497060496870903</v>
      </c>
    </row>
    <row r="2731" spans="2:10" x14ac:dyDescent="0.2">
      <c r="B2731" t="str">
        <f t="shared" si="42"/>
        <v>apartmentmedian1_bed_rateVancouver</v>
      </c>
      <c r="C2731" t="s">
        <v>65</v>
      </c>
      <c r="D2731" t="s">
        <v>61</v>
      </c>
      <c r="E2731" t="s">
        <v>51</v>
      </c>
      <c r="F2731" t="s">
        <v>43</v>
      </c>
      <c r="G2731">
        <v>2010</v>
      </c>
      <c r="H2731">
        <v>1054.5999999999999</v>
      </c>
      <c r="I2731">
        <v>1054.5999999999999</v>
      </c>
      <c r="J2731">
        <v>1</v>
      </c>
    </row>
    <row r="2732" spans="2:10" x14ac:dyDescent="0.2">
      <c r="B2732" t="str">
        <f t="shared" si="42"/>
        <v>apartmentmedian1_bed_rateNorth Vancouver City</v>
      </c>
      <c r="C2732" t="s">
        <v>65</v>
      </c>
      <c r="D2732" t="s">
        <v>61</v>
      </c>
      <c r="E2732" t="s">
        <v>51</v>
      </c>
      <c r="F2732" t="s">
        <v>60</v>
      </c>
      <c r="G2732">
        <v>2010</v>
      </c>
      <c r="H2732">
        <v>957.66666666666697</v>
      </c>
      <c r="I2732">
        <v>1054.5999999999999</v>
      </c>
      <c r="J2732">
        <v>0.90808521398318498</v>
      </c>
    </row>
    <row r="2733" spans="2:10" x14ac:dyDescent="0.2">
      <c r="B2733" t="str">
        <f t="shared" si="42"/>
        <v>apartmentmedian2_bed_rateWest End/Stanley Park</v>
      </c>
      <c r="C2733" t="s">
        <v>65</v>
      </c>
      <c r="D2733" t="s">
        <v>61</v>
      </c>
      <c r="E2733" t="s">
        <v>53</v>
      </c>
      <c r="F2733" t="s">
        <v>12</v>
      </c>
      <c r="G2733">
        <v>2010</v>
      </c>
      <c r="H2733">
        <v>1862.8</v>
      </c>
      <c r="I2733">
        <v>1274.8</v>
      </c>
      <c r="J2733">
        <v>1.46124882334484</v>
      </c>
    </row>
    <row r="2734" spans="2:10" x14ac:dyDescent="0.2">
      <c r="B2734" t="str">
        <f t="shared" si="42"/>
        <v>apartmentmedian2_bed_rateEnglish Bay</v>
      </c>
      <c r="C2734" t="s">
        <v>65</v>
      </c>
      <c r="D2734" t="s">
        <v>61</v>
      </c>
      <c r="E2734" t="s">
        <v>53</v>
      </c>
      <c r="F2734" t="s">
        <v>16</v>
      </c>
      <c r="G2734">
        <v>2010</v>
      </c>
      <c r="H2734">
        <v>1850.3</v>
      </c>
      <c r="I2734">
        <v>1274.8</v>
      </c>
      <c r="J2734">
        <v>1.45144336366489</v>
      </c>
    </row>
    <row r="2735" spans="2:10" x14ac:dyDescent="0.2">
      <c r="B2735" t="str">
        <f t="shared" si="42"/>
        <v>apartmentmedian2_bed_rateDowntown</v>
      </c>
      <c r="C2735" t="s">
        <v>65</v>
      </c>
      <c r="D2735" t="s">
        <v>61</v>
      </c>
      <c r="E2735" t="s">
        <v>53</v>
      </c>
      <c r="F2735" t="s">
        <v>17</v>
      </c>
      <c r="G2735">
        <v>2010</v>
      </c>
      <c r="H2735">
        <v>1960.6</v>
      </c>
      <c r="I2735">
        <v>1274.8</v>
      </c>
      <c r="J2735">
        <v>1.5379667398807699</v>
      </c>
    </row>
    <row r="2736" spans="2:10" x14ac:dyDescent="0.2">
      <c r="B2736" t="str">
        <f t="shared" si="42"/>
        <v>apartmentmedian2_bed_rateSouth Granville/Oak</v>
      </c>
      <c r="C2736" t="s">
        <v>65</v>
      </c>
      <c r="D2736" t="s">
        <v>61</v>
      </c>
      <c r="E2736" t="s">
        <v>53</v>
      </c>
      <c r="F2736" t="s">
        <v>19</v>
      </c>
      <c r="G2736">
        <v>2010</v>
      </c>
      <c r="H2736">
        <v>1651.8</v>
      </c>
      <c r="I2736">
        <v>1274.8</v>
      </c>
      <c r="J2736">
        <v>1.2957326639472899</v>
      </c>
    </row>
    <row r="2737" spans="2:10" x14ac:dyDescent="0.2">
      <c r="B2737" t="str">
        <f t="shared" si="42"/>
        <v>apartmentmedian2_bed_rateKitsilano/Point Grey</v>
      </c>
      <c r="C2737" t="s">
        <v>65</v>
      </c>
      <c r="D2737" t="s">
        <v>61</v>
      </c>
      <c r="E2737" t="s">
        <v>53</v>
      </c>
      <c r="F2737" t="s">
        <v>20</v>
      </c>
      <c r="G2737">
        <v>2010</v>
      </c>
      <c r="H2737">
        <v>1739</v>
      </c>
      <c r="I2737">
        <v>1274.8</v>
      </c>
      <c r="J2737">
        <v>1.36413555067462</v>
      </c>
    </row>
    <row r="2738" spans="2:10" x14ac:dyDescent="0.2">
      <c r="B2738" t="str">
        <f t="shared" si="42"/>
        <v>apartmentmedian2_bed_rateWestside/Kerrisdale</v>
      </c>
      <c r="C2738" t="s">
        <v>65</v>
      </c>
      <c r="D2738" t="s">
        <v>61</v>
      </c>
      <c r="E2738" t="s">
        <v>53</v>
      </c>
      <c r="F2738" t="s">
        <v>21</v>
      </c>
      <c r="G2738">
        <v>2010</v>
      </c>
      <c r="H2738">
        <v>1823.4</v>
      </c>
      <c r="I2738">
        <v>1274.8</v>
      </c>
      <c r="J2738">
        <v>1.4303420144336401</v>
      </c>
    </row>
    <row r="2739" spans="2:10" x14ac:dyDescent="0.2">
      <c r="B2739" t="str">
        <f t="shared" si="42"/>
        <v>apartmentmedian2_bed_rateMarpole</v>
      </c>
      <c r="C2739" t="s">
        <v>65</v>
      </c>
      <c r="D2739" t="s">
        <v>61</v>
      </c>
      <c r="E2739" t="s">
        <v>53</v>
      </c>
      <c r="F2739" t="s">
        <v>23</v>
      </c>
      <c r="G2739">
        <v>2010</v>
      </c>
      <c r="H2739">
        <v>1180.4000000000001</v>
      </c>
      <c r="I2739">
        <v>1274.8</v>
      </c>
      <c r="J2739">
        <v>0.92594916849701903</v>
      </c>
    </row>
    <row r="2740" spans="2:10" x14ac:dyDescent="0.2">
      <c r="B2740" t="str">
        <f t="shared" si="42"/>
        <v>apartmentmedian2_bed_rateMount Pleasant/Renfrew Heights</v>
      </c>
      <c r="C2740" t="s">
        <v>65</v>
      </c>
      <c r="D2740" t="s">
        <v>61</v>
      </c>
      <c r="E2740" t="s">
        <v>53</v>
      </c>
      <c r="F2740" t="s">
        <v>24</v>
      </c>
      <c r="G2740">
        <v>2010</v>
      </c>
      <c r="H2740">
        <v>1358.5</v>
      </c>
      <c r="I2740">
        <v>1274.8</v>
      </c>
      <c r="J2740">
        <v>1.0656573580169399</v>
      </c>
    </row>
    <row r="2741" spans="2:10" x14ac:dyDescent="0.2">
      <c r="B2741" t="str">
        <f t="shared" si="42"/>
        <v>apartmentmedian2_bed_rateEast Hastings</v>
      </c>
      <c r="C2741" t="s">
        <v>65</v>
      </c>
      <c r="D2741" t="s">
        <v>61</v>
      </c>
      <c r="E2741" t="s">
        <v>53</v>
      </c>
      <c r="F2741" t="s">
        <v>25</v>
      </c>
      <c r="G2741">
        <v>2010</v>
      </c>
      <c r="H2741">
        <v>1242</v>
      </c>
      <c r="I2741">
        <v>1274.8</v>
      </c>
      <c r="J2741">
        <v>0.97427047379981202</v>
      </c>
    </row>
    <row r="2742" spans="2:10" x14ac:dyDescent="0.2">
      <c r="B2742" t="str">
        <f t="shared" si="42"/>
        <v>apartmentmedian2_bed_rateSoutheast Vancouver</v>
      </c>
      <c r="C2742" t="s">
        <v>65</v>
      </c>
      <c r="D2742" t="s">
        <v>61</v>
      </c>
      <c r="E2742" t="s">
        <v>53</v>
      </c>
      <c r="F2742" t="s">
        <v>26</v>
      </c>
      <c r="G2742">
        <v>2010</v>
      </c>
      <c r="H2742">
        <v>1415.9</v>
      </c>
      <c r="I2742">
        <v>1274.8</v>
      </c>
      <c r="J2742">
        <v>1.1106840288672699</v>
      </c>
    </row>
    <row r="2743" spans="2:10" x14ac:dyDescent="0.2">
      <c r="B2743" t="str">
        <f t="shared" si="42"/>
        <v>apartmentmedian2_bed_rateUniversity Endowment Lands</v>
      </c>
      <c r="C2743" t="s">
        <v>65</v>
      </c>
      <c r="D2743" t="s">
        <v>61</v>
      </c>
      <c r="E2743" t="s">
        <v>53</v>
      </c>
      <c r="F2743" t="s">
        <v>27</v>
      </c>
      <c r="G2743">
        <v>2010</v>
      </c>
      <c r="H2743">
        <v>2113.3000000000002</v>
      </c>
      <c r="I2743">
        <v>1274.8</v>
      </c>
      <c r="J2743">
        <v>1.6577502353310301</v>
      </c>
    </row>
    <row r="2744" spans="2:10" x14ac:dyDescent="0.2">
      <c r="B2744" t="str">
        <f t="shared" si="42"/>
        <v>apartmentmedian2_bed_rateCentral Park/Metrotown</v>
      </c>
      <c r="C2744" t="s">
        <v>65</v>
      </c>
      <c r="D2744" t="s">
        <v>61</v>
      </c>
      <c r="E2744" t="s">
        <v>53</v>
      </c>
      <c r="F2744" t="s">
        <v>28</v>
      </c>
      <c r="G2744">
        <v>2010</v>
      </c>
      <c r="H2744">
        <v>1234</v>
      </c>
      <c r="I2744">
        <v>1274.8</v>
      </c>
      <c r="J2744">
        <v>0.96799497960464398</v>
      </c>
    </row>
    <row r="2745" spans="2:10" x14ac:dyDescent="0.2">
      <c r="B2745" t="str">
        <f t="shared" si="42"/>
        <v>apartmentmedian2_bed_rateSoutheast Burnaby</v>
      </c>
      <c r="C2745" t="s">
        <v>65</v>
      </c>
      <c r="D2745" t="s">
        <v>61</v>
      </c>
      <c r="E2745" t="s">
        <v>53</v>
      </c>
      <c r="F2745" t="s">
        <v>29</v>
      </c>
      <c r="G2745">
        <v>2010</v>
      </c>
      <c r="H2745">
        <v>1060.4000000000001</v>
      </c>
      <c r="I2745">
        <v>1274.8</v>
      </c>
      <c r="J2745">
        <v>0.83181675556950097</v>
      </c>
    </row>
    <row r="2746" spans="2:10" x14ac:dyDescent="0.2">
      <c r="B2746" t="str">
        <f t="shared" si="42"/>
        <v>apartmentmedian2_bed_rateNorth Burnaby</v>
      </c>
      <c r="C2746" t="s">
        <v>65</v>
      </c>
      <c r="D2746" t="s">
        <v>61</v>
      </c>
      <c r="E2746" t="s">
        <v>53</v>
      </c>
      <c r="F2746" t="s">
        <v>31</v>
      </c>
      <c r="G2746">
        <v>2010</v>
      </c>
      <c r="H2746">
        <v>1300.5</v>
      </c>
      <c r="I2746">
        <v>1274.8</v>
      </c>
      <c r="J2746">
        <v>1.02016002510198</v>
      </c>
    </row>
    <row r="2747" spans="2:10" x14ac:dyDescent="0.2">
      <c r="B2747" t="str">
        <f t="shared" si="42"/>
        <v>apartmentmedian2_bed_rateNew Westminster</v>
      </c>
      <c r="C2747" t="s">
        <v>65</v>
      </c>
      <c r="D2747" t="s">
        <v>61</v>
      </c>
      <c r="E2747" t="s">
        <v>53</v>
      </c>
      <c r="F2747" t="s">
        <v>32</v>
      </c>
      <c r="G2747">
        <v>2010</v>
      </c>
      <c r="H2747">
        <v>1183.5999999999999</v>
      </c>
      <c r="I2747">
        <v>1274.8</v>
      </c>
      <c r="J2747">
        <v>0.92845936617508595</v>
      </c>
    </row>
    <row r="2748" spans="2:10" x14ac:dyDescent="0.2">
      <c r="B2748" t="str">
        <f t="shared" si="42"/>
        <v>apartmentmedian2_bed_rateNorth Vancouver CY</v>
      </c>
      <c r="C2748" t="s">
        <v>65</v>
      </c>
      <c r="D2748" t="s">
        <v>61</v>
      </c>
      <c r="E2748" t="s">
        <v>53</v>
      </c>
      <c r="F2748" t="s">
        <v>33</v>
      </c>
      <c r="G2748">
        <v>2010</v>
      </c>
      <c r="H2748">
        <v>1506.75</v>
      </c>
      <c r="I2748">
        <v>1274.8</v>
      </c>
      <c r="J2748">
        <v>1.18195010982115</v>
      </c>
    </row>
    <row r="2749" spans="2:10" x14ac:dyDescent="0.2">
      <c r="B2749" t="str">
        <f t="shared" si="42"/>
        <v>apartmentmedian2_bed_rateNorth Vancouver DM</v>
      </c>
      <c r="C2749" t="s">
        <v>65</v>
      </c>
      <c r="D2749" t="s">
        <v>61</v>
      </c>
      <c r="E2749" t="s">
        <v>53</v>
      </c>
      <c r="F2749" t="s">
        <v>34</v>
      </c>
      <c r="G2749">
        <v>2010</v>
      </c>
      <c r="H2749">
        <v>1433.1</v>
      </c>
      <c r="I2749">
        <v>1274.8</v>
      </c>
      <c r="J2749">
        <v>1.1241763413868799</v>
      </c>
    </row>
    <row r="2750" spans="2:10" x14ac:dyDescent="0.2">
      <c r="B2750" t="str">
        <f t="shared" si="42"/>
        <v>apartmentmedian2_bed_rateWest Vancouver</v>
      </c>
      <c r="C2750" t="s">
        <v>65</v>
      </c>
      <c r="D2750" t="s">
        <v>61</v>
      </c>
      <c r="E2750" t="s">
        <v>53</v>
      </c>
      <c r="F2750" t="s">
        <v>35</v>
      </c>
      <c r="G2750">
        <v>2010</v>
      </c>
      <c r="H2750">
        <v>2196.3000000000002</v>
      </c>
      <c r="I2750">
        <v>1274.8</v>
      </c>
      <c r="J2750">
        <v>1.7228584876059001</v>
      </c>
    </row>
    <row r="2751" spans="2:10" x14ac:dyDescent="0.2">
      <c r="B2751" t="str">
        <f t="shared" si="42"/>
        <v>apartmentmedian2_bed_rateRichmond</v>
      </c>
      <c r="C2751" t="s">
        <v>65</v>
      </c>
      <c r="D2751" t="s">
        <v>61</v>
      </c>
      <c r="E2751" t="s">
        <v>53</v>
      </c>
      <c r="F2751" t="s">
        <v>36</v>
      </c>
      <c r="G2751">
        <v>2010</v>
      </c>
      <c r="H2751">
        <v>1234.2</v>
      </c>
      <c r="I2751">
        <v>1274.8</v>
      </c>
      <c r="J2751">
        <v>0.96815186695952304</v>
      </c>
    </row>
    <row r="2752" spans="2:10" x14ac:dyDescent="0.2">
      <c r="B2752" t="str">
        <f t="shared" si="42"/>
        <v>apartmentmedian2_bed_rateDelta</v>
      </c>
      <c r="C2752" t="s">
        <v>65</v>
      </c>
      <c r="D2752" t="s">
        <v>61</v>
      </c>
      <c r="E2752" t="s">
        <v>53</v>
      </c>
      <c r="F2752" t="s">
        <v>37</v>
      </c>
      <c r="G2752">
        <v>2010</v>
      </c>
      <c r="H2752">
        <v>1086</v>
      </c>
      <c r="I2752">
        <v>1274.8</v>
      </c>
      <c r="J2752">
        <v>0.85189833699403805</v>
      </c>
    </row>
    <row r="2753" spans="2:10" x14ac:dyDescent="0.2">
      <c r="B2753" t="str">
        <f t="shared" si="42"/>
        <v>apartmentmedian2_bed_rateSurrey</v>
      </c>
      <c r="C2753" t="s">
        <v>65</v>
      </c>
      <c r="D2753" t="s">
        <v>61</v>
      </c>
      <c r="E2753" t="s">
        <v>53</v>
      </c>
      <c r="F2753" t="s">
        <v>38</v>
      </c>
      <c r="G2753">
        <v>2010</v>
      </c>
      <c r="H2753">
        <v>959.6</v>
      </c>
      <c r="I2753">
        <v>1274.8</v>
      </c>
      <c r="J2753">
        <v>0.75274552871038602</v>
      </c>
    </row>
    <row r="2754" spans="2:10" x14ac:dyDescent="0.2">
      <c r="B2754" t="str">
        <f t="shared" si="42"/>
        <v>apartmentmedian2_bed_rateWhite Rock</v>
      </c>
      <c r="C2754" t="s">
        <v>65</v>
      </c>
      <c r="D2754" t="s">
        <v>61</v>
      </c>
      <c r="E2754" t="s">
        <v>53</v>
      </c>
      <c r="F2754" t="s">
        <v>39</v>
      </c>
      <c r="G2754">
        <v>2010</v>
      </c>
      <c r="H2754">
        <v>1085.4000000000001</v>
      </c>
      <c r="I2754">
        <v>1274.8</v>
      </c>
      <c r="J2754">
        <v>0.85142767492940097</v>
      </c>
    </row>
    <row r="2755" spans="2:10" x14ac:dyDescent="0.2">
      <c r="B2755" t="str">
        <f t="shared" si="42"/>
        <v>apartmentmedian2_bed_rateLangley City and Langley DM</v>
      </c>
      <c r="C2755" t="s">
        <v>65</v>
      </c>
      <c r="D2755" t="s">
        <v>61</v>
      </c>
      <c r="E2755" t="s">
        <v>53</v>
      </c>
      <c r="F2755" t="s">
        <v>40</v>
      </c>
      <c r="G2755">
        <v>2010</v>
      </c>
      <c r="H2755">
        <v>1060.5999999999999</v>
      </c>
      <c r="I2755">
        <v>1274.8</v>
      </c>
      <c r="J2755">
        <v>0.83197364292438003</v>
      </c>
    </row>
    <row r="2756" spans="2:10" x14ac:dyDescent="0.2">
      <c r="B2756" t="str">
        <f t="shared" si="42"/>
        <v>apartmentmedian2_bed_rateTri-Cities</v>
      </c>
      <c r="C2756" t="s">
        <v>65</v>
      </c>
      <c r="D2756" t="s">
        <v>61</v>
      </c>
      <c r="E2756" t="s">
        <v>53</v>
      </c>
      <c r="F2756" t="s">
        <v>41</v>
      </c>
      <c r="G2756">
        <v>2010</v>
      </c>
      <c r="H2756">
        <v>1093.8</v>
      </c>
      <c r="I2756">
        <v>1274.8</v>
      </c>
      <c r="J2756">
        <v>0.85801694383432703</v>
      </c>
    </row>
    <row r="2757" spans="2:10" x14ac:dyDescent="0.2">
      <c r="B2757" t="str">
        <f t="shared" ref="B2757:B2820" si="43">C2757&amp;D2757&amp;E2757&amp;F2757</f>
        <v>apartmentmedian2_bed_rateMaple Ridge/Pitt Meadows</v>
      </c>
      <c r="C2757" t="s">
        <v>65</v>
      </c>
      <c r="D2757" t="s">
        <v>61</v>
      </c>
      <c r="E2757" t="s">
        <v>53</v>
      </c>
      <c r="F2757" t="s">
        <v>42</v>
      </c>
      <c r="G2757">
        <v>2010</v>
      </c>
      <c r="H2757">
        <v>971.1</v>
      </c>
      <c r="I2757">
        <v>1274.8</v>
      </c>
      <c r="J2757">
        <v>0.76176655161593998</v>
      </c>
    </row>
    <row r="2758" spans="2:10" x14ac:dyDescent="0.2">
      <c r="B2758" t="str">
        <f t="shared" si="43"/>
        <v>apartmentmedian2_bed_rateVancouver</v>
      </c>
      <c r="C2758" t="s">
        <v>65</v>
      </c>
      <c r="D2758" t="s">
        <v>61</v>
      </c>
      <c r="E2758" t="s">
        <v>53</v>
      </c>
      <c r="F2758" t="s">
        <v>43</v>
      </c>
      <c r="G2758">
        <v>2010</v>
      </c>
      <c r="H2758">
        <v>1274.8</v>
      </c>
      <c r="I2758">
        <v>1274.8</v>
      </c>
      <c r="J2758">
        <v>1</v>
      </c>
    </row>
    <row r="2759" spans="2:10" x14ac:dyDescent="0.2">
      <c r="B2759" t="str">
        <f t="shared" si="43"/>
        <v>apartmentmedian2_bed_rateNorth Vancouver City</v>
      </c>
      <c r="C2759" t="s">
        <v>65</v>
      </c>
      <c r="D2759" t="s">
        <v>61</v>
      </c>
      <c r="E2759" t="s">
        <v>53</v>
      </c>
      <c r="F2759" t="s">
        <v>60</v>
      </c>
      <c r="G2759">
        <v>2010</v>
      </c>
      <c r="H2759">
        <v>1200</v>
      </c>
      <c r="I2759">
        <v>1274.8</v>
      </c>
      <c r="J2759">
        <v>0.94132412927518005</v>
      </c>
    </row>
    <row r="2760" spans="2:10" x14ac:dyDescent="0.2">
      <c r="B2760" t="str">
        <f t="shared" si="43"/>
        <v>apartmentmedian3+_bed_rateWest End/Stanley Park</v>
      </c>
      <c r="C2760" t="s">
        <v>65</v>
      </c>
      <c r="D2760" t="s">
        <v>61</v>
      </c>
      <c r="E2760" t="s">
        <v>55</v>
      </c>
      <c r="F2760" t="s">
        <v>12</v>
      </c>
      <c r="G2760">
        <v>2010</v>
      </c>
      <c r="H2760">
        <v>2777.5555555555602</v>
      </c>
      <c r="I2760">
        <v>1391.8</v>
      </c>
      <c r="J2760">
        <v>1.9956571027127099</v>
      </c>
    </row>
    <row r="2761" spans="2:10" x14ac:dyDescent="0.2">
      <c r="B2761" t="str">
        <f t="shared" si="43"/>
        <v>apartmentmedian3+_bed_rateEnglish Bay</v>
      </c>
      <c r="C2761" t="s">
        <v>65</v>
      </c>
      <c r="D2761" t="s">
        <v>61</v>
      </c>
      <c r="E2761" t="s">
        <v>55</v>
      </c>
      <c r="F2761" t="s">
        <v>16</v>
      </c>
      <c r="G2761">
        <v>2010</v>
      </c>
      <c r="H2761">
        <v>2406.4285714285702</v>
      </c>
      <c r="I2761">
        <v>1391.8</v>
      </c>
      <c r="J2761">
        <v>1.72900457783343</v>
      </c>
    </row>
    <row r="2762" spans="2:10" x14ac:dyDescent="0.2">
      <c r="B2762" t="str">
        <f t="shared" si="43"/>
        <v>apartmentmedian3+_bed_rateDowntown</v>
      </c>
      <c r="C2762" t="s">
        <v>65</v>
      </c>
      <c r="D2762" t="s">
        <v>61</v>
      </c>
      <c r="E2762" t="s">
        <v>55</v>
      </c>
      <c r="F2762" t="s">
        <v>17</v>
      </c>
      <c r="G2762">
        <v>2010</v>
      </c>
      <c r="H2762">
        <v>2568.125</v>
      </c>
      <c r="I2762">
        <v>1391.8</v>
      </c>
      <c r="J2762">
        <v>1.84518249748527</v>
      </c>
    </row>
    <row r="2763" spans="2:10" x14ac:dyDescent="0.2">
      <c r="B2763" t="str">
        <f t="shared" si="43"/>
        <v>apartmentmedian3+_bed_rateSouth Granville/Oak</v>
      </c>
      <c r="C2763" t="s">
        <v>65</v>
      </c>
      <c r="D2763" t="s">
        <v>61</v>
      </c>
      <c r="E2763" t="s">
        <v>55</v>
      </c>
      <c r="F2763" t="s">
        <v>19</v>
      </c>
      <c r="G2763">
        <v>2010</v>
      </c>
      <c r="H2763">
        <v>2079</v>
      </c>
      <c r="I2763">
        <v>1391.8</v>
      </c>
      <c r="J2763">
        <v>1.49374910188245</v>
      </c>
    </row>
    <row r="2764" spans="2:10" x14ac:dyDescent="0.2">
      <c r="B2764" t="str">
        <f t="shared" si="43"/>
        <v>apartmentmedian3+_bed_rateKitsilano/Point Grey</v>
      </c>
      <c r="C2764" t="s">
        <v>65</v>
      </c>
      <c r="D2764" t="s">
        <v>61</v>
      </c>
      <c r="E2764" t="s">
        <v>55</v>
      </c>
      <c r="F2764" t="s">
        <v>20</v>
      </c>
      <c r="G2764">
        <v>2010</v>
      </c>
      <c r="H2764">
        <v>2631.25</v>
      </c>
      <c r="I2764">
        <v>1391.8</v>
      </c>
      <c r="J2764">
        <v>1.8905374335392999</v>
      </c>
    </row>
    <row r="2765" spans="2:10" x14ac:dyDescent="0.2">
      <c r="B2765" t="str">
        <f t="shared" si="43"/>
        <v>apartmentmedian3+_bed_rateWestside/Kerrisdale</v>
      </c>
      <c r="C2765" t="s">
        <v>65</v>
      </c>
      <c r="D2765" t="s">
        <v>61</v>
      </c>
      <c r="E2765" t="s">
        <v>55</v>
      </c>
      <c r="F2765" t="s">
        <v>21</v>
      </c>
      <c r="G2765">
        <v>2010</v>
      </c>
      <c r="H2765">
        <v>2541.1</v>
      </c>
      <c r="I2765">
        <v>1391.8</v>
      </c>
      <c r="J2765">
        <v>1.8257651961488699</v>
      </c>
    </row>
    <row r="2766" spans="2:10" x14ac:dyDescent="0.2">
      <c r="B2766" t="str">
        <f t="shared" si="43"/>
        <v>apartmentmedian3+_bed_rateMarpole</v>
      </c>
      <c r="C2766" t="s">
        <v>65</v>
      </c>
      <c r="D2766" t="s">
        <v>61</v>
      </c>
      <c r="E2766" t="s">
        <v>55</v>
      </c>
      <c r="F2766" t="s">
        <v>23</v>
      </c>
      <c r="G2766">
        <v>2010</v>
      </c>
      <c r="H2766">
        <v>1299.8</v>
      </c>
      <c r="I2766">
        <v>1391.8</v>
      </c>
      <c r="J2766">
        <v>0.93389854864204602</v>
      </c>
    </row>
    <row r="2767" spans="2:10" x14ac:dyDescent="0.2">
      <c r="B2767" t="str">
        <f t="shared" si="43"/>
        <v>apartmentmedian3+_bed_rateMount Pleasant/Renfrew Heights</v>
      </c>
      <c r="C2767" t="s">
        <v>65</v>
      </c>
      <c r="D2767" t="s">
        <v>61</v>
      </c>
      <c r="E2767" t="s">
        <v>55</v>
      </c>
      <c r="F2767" t="s">
        <v>24</v>
      </c>
      <c r="G2767">
        <v>2010</v>
      </c>
      <c r="H2767">
        <v>1384.25</v>
      </c>
      <c r="I2767">
        <v>1391.8</v>
      </c>
      <c r="J2767">
        <v>0.99457537002442897</v>
      </c>
    </row>
    <row r="2768" spans="2:10" x14ac:dyDescent="0.2">
      <c r="B2768" t="str">
        <f t="shared" si="43"/>
        <v>apartmentmedian3+_bed_rateEast Hastings</v>
      </c>
      <c r="C2768" t="s">
        <v>65</v>
      </c>
      <c r="D2768" t="s">
        <v>61</v>
      </c>
      <c r="E2768" t="s">
        <v>55</v>
      </c>
      <c r="F2768" t="s">
        <v>25</v>
      </c>
      <c r="G2768">
        <v>2010</v>
      </c>
      <c r="H2768">
        <v>1308.7777777777801</v>
      </c>
      <c r="I2768">
        <v>1391.8</v>
      </c>
      <c r="J2768">
        <v>0.94034902843639701</v>
      </c>
    </row>
    <row r="2769" spans="2:10" x14ac:dyDescent="0.2">
      <c r="B2769" t="str">
        <f t="shared" si="43"/>
        <v>apartmentmedian3+_bed_rateSoutheast Vancouver</v>
      </c>
      <c r="C2769" t="s">
        <v>65</v>
      </c>
      <c r="D2769" t="s">
        <v>61</v>
      </c>
      <c r="E2769" t="s">
        <v>55</v>
      </c>
      <c r="F2769" t="s">
        <v>26</v>
      </c>
      <c r="G2769">
        <v>2010</v>
      </c>
      <c r="H2769">
        <v>1352.3</v>
      </c>
      <c r="I2769">
        <v>1391.8</v>
      </c>
      <c r="J2769">
        <v>0.97161948555827005</v>
      </c>
    </row>
    <row r="2770" spans="2:10" x14ac:dyDescent="0.2">
      <c r="B2770" t="str">
        <f t="shared" si="43"/>
        <v>apartmentmedian3+_bed_rateUniversity Endowment Lands</v>
      </c>
      <c r="C2770" t="s">
        <v>65</v>
      </c>
      <c r="D2770" t="s">
        <v>61</v>
      </c>
      <c r="E2770" t="s">
        <v>55</v>
      </c>
      <c r="F2770" t="s">
        <v>27</v>
      </c>
      <c r="G2770">
        <v>2010</v>
      </c>
      <c r="H2770">
        <v>2577.1</v>
      </c>
      <c r="I2770">
        <v>1391.8</v>
      </c>
      <c r="J2770">
        <v>1.85163098146285</v>
      </c>
    </row>
    <row r="2771" spans="2:10" x14ac:dyDescent="0.2">
      <c r="B2771" t="str">
        <f t="shared" si="43"/>
        <v>apartmentmedian3+_bed_rateCentral Park/Metrotown</v>
      </c>
      <c r="C2771" t="s">
        <v>65</v>
      </c>
      <c r="D2771" t="s">
        <v>61</v>
      </c>
      <c r="E2771" t="s">
        <v>55</v>
      </c>
      <c r="F2771" t="s">
        <v>28</v>
      </c>
      <c r="G2771">
        <v>2010</v>
      </c>
      <c r="H2771">
        <v>1549</v>
      </c>
      <c r="I2771">
        <v>1391.8</v>
      </c>
      <c r="J2771">
        <v>1.1129472625377199</v>
      </c>
    </row>
    <row r="2772" spans="2:10" x14ac:dyDescent="0.2">
      <c r="B2772" t="str">
        <f t="shared" si="43"/>
        <v>apartmentmedian3+_bed_rateSoutheast Burnaby</v>
      </c>
      <c r="C2772" t="s">
        <v>65</v>
      </c>
      <c r="D2772" t="s">
        <v>61</v>
      </c>
      <c r="E2772" t="s">
        <v>55</v>
      </c>
      <c r="F2772" t="s">
        <v>29</v>
      </c>
      <c r="G2772">
        <v>2010</v>
      </c>
      <c r="H2772">
        <v>1180.5</v>
      </c>
      <c r="I2772">
        <v>1391.8</v>
      </c>
      <c r="J2772">
        <v>0.84818221008765604</v>
      </c>
    </row>
    <row r="2773" spans="2:10" x14ac:dyDescent="0.2">
      <c r="B2773" t="str">
        <f t="shared" si="43"/>
        <v>apartmentmedian3+_bed_rateNorth Burnaby</v>
      </c>
      <c r="C2773" t="s">
        <v>65</v>
      </c>
      <c r="D2773" t="s">
        <v>61</v>
      </c>
      <c r="E2773" t="s">
        <v>55</v>
      </c>
      <c r="F2773" t="s">
        <v>31</v>
      </c>
      <c r="G2773">
        <v>2010</v>
      </c>
      <c r="H2773">
        <v>1459.6666666666699</v>
      </c>
      <c r="I2773">
        <v>1391.8</v>
      </c>
      <c r="J2773">
        <v>1.0487617952771</v>
      </c>
    </row>
    <row r="2774" spans="2:10" x14ac:dyDescent="0.2">
      <c r="B2774" t="str">
        <f t="shared" si="43"/>
        <v>apartmentmedian3+_bed_rateNew Westminster</v>
      </c>
      <c r="C2774" t="s">
        <v>65</v>
      </c>
      <c r="D2774" t="s">
        <v>61</v>
      </c>
      <c r="E2774" t="s">
        <v>55</v>
      </c>
      <c r="F2774" t="s">
        <v>32</v>
      </c>
      <c r="G2774">
        <v>2010</v>
      </c>
      <c r="H2774">
        <v>1518</v>
      </c>
      <c r="I2774">
        <v>1391.8</v>
      </c>
      <c r="J2774">
        <v>1.0906739474062399</v>
      </c>
    </row>
    <row r="2775" spans="2:10" x14ac:dyDescent="0.2">
      <c r="B2775" t="str">
        <f t="shared" si="43"/>
        <v>apartmentmedian3+_bed_rateNorth Vancouver CY</v>
      </c>
      <c r="C2775" t="s">
        <v>65</v>
      </c>
      <c r="D2775" t="s">
        <v>61</v>
      </c>
      <c r="E2775" t="s">
        <v>55</v>
      </c>
      <c r="F2775" t="s">
        <v>33</v>
      </c>
      <c r="G2775">
        <v>2010</v>
      </c>
      <c r="H2775">
        <v>2278.75</v>
      </c>
      <c r="I2775">
        <v>1391.8</v>
      </c>
      <c r="J2775">
        <v>1.6372682856732299</v>
      </c>
    </row>
    <row r="2776" spans="2:10" x14ac:dyDescent="0.2">
      <c r="B2776" t="str">
        <f t="shared" si="43"/>
        <v>apartmentmedian3+_bed_rateNorth Vancouver DM</v>
      </c>
      <c r="C2776" t="s">
        <v>65</v>
      </c>
      <c r="D2776" t="s">
        <v>61</v>
      </c>
      <c r="E2776" t="s">
        <v>55</v>
      </c>
      <c r="F2776" t="s">
        <v>34</v>
      </c>
      <c r="G2776">
        <v>2010</v>
      </c>
      <c r="H2776">
        <v>1569.5</v>
      </c>
      <c r="I2776">
        <v>1391.8</v>
      </c>
      <c r="J2776">
        <v>1.1276763902859599</v>
      </c>
    </row>
    <row r="2777" spans="2:10" x14ac:dyDescent="0.2">
      <c r="B2777" t="str">
        <f t="shared" si="43"/>
        <v>apartmentmedian3+_bed_rateWest Vancouver</v>
      </c>
      <c r="C2777" t="s">
        <v>65</v>
      </c>
      <c r="D2777" t="s">
        <v>61</v>
      </c>
      <c r="E2777" t="s">
        <v>55</v>
      </c>
      <c r="F2777" t="s">
        <v>35</v>
      </c>
      <c r="G2777">
        <v>2010</v>
      </c>
      <c r="H2777">
        <v>3175</v>
      </c>
      <c r="I2777">
        <v>1391.8</v>
      </c>
      <c r="J2777">
        <v>2.2812185658858999</v>
      </c>
    </row>
    <row r="2778" spans="2:10" x14ac:dyDescent="0.2">
      <c r="B2778" t="str">
        <f t="shared" si="43"/>
        <v>apartmentmedian3+_bed_rateRichmond</v>
      </c>
      <c r="C2778" t="s">
        <v>65</v>
      </c>
      <c r="D2778" t="s">
        <v>61</v>
      </c>
      <c r="E2778" t="s">
        <v>55</v>
      </c>
      <c r="F2778" t="s">
        <v>36</v>
      </c>
      <c r="G2778">
        <v>2010</v>
      </c>
      <c r="H2778">
        <v>1431.1</v>
      </c>
      <c r="I2778">
        <v>1391.8</v>
      </c>
      <c r="J2778">
        <v>1.0282368156344299</v>
      </c>
    </row>
    <row r="2779" spans="2:10" x14ac:dyDescent="0.2">
      <c r="B2779" t="str">
        <f t="shared" si="43"/>
        <v>apartmentmedian3+_bed_rateDelta</v>
      </c>
      <c r="C2779" t="s">
        <v>65</v>
      </c>
      <c r="D2779" t="s">
        <v>61</v>
      </c>
      <c r="E2779" t="s">
        <v>55</v>
      </c>
      <c r="F2779" t="s">
        <v>37</v>
      </c>
      <c r="G2779">
        <v>2010</v>
      </c>
      <c r="H2779">
        <v>1050.42857142857</v>
      </c>
      <c r="I2779">
        <v>1391.8</v>
      </c>
      <c r="J2779">
        <v>0.75472666434011404</v>
      </c>
    </row>
    <row r="2780" spans="2:10" x14ac:dyDescent="0.2">
      <c r="B2780" t="str">
        <f t="shared" si="43"/>
        <v>apartmentmedian3+_bed_rateSurrey</v>
      </c>
      <c r="C2780" t="s">
        <v>65</v>
      </c>
      <c r="D2780" t="s">
        <v>61</v>
      </c>
      <c r="E2780" t="s">
        <v>55</v>
      </c>
      <c r="F2780" t="s">
        <v>38</v>
      </c>
      <c r="G2780">
        <v>2010</v>
      </c>
      <c r="H2780">
        <v>1117.7</v>
      </c>
      <c r="I2780">
        <v>1391.8</v>
      </c>
      <c r="J2780">
        <v>0.80306078459548802</v>
      </c>
    </row>
    <row r="2781" spans="2:10" x14ac:dyDescent="0.2">
      <c r="B2781" t="str">
        <f t="shared" si="43"/>
        <v>apartmentmedian3+_bed_rateWhite Rock</v>
      </c>
      <c r="C2781" t="s">
        <v>65</v>
      </c>
      <c r="D2781" t="s">
        <v>61</v>
      </c>
      <c r="E2781" t="s">
        <v>55</v>
      </c>
      <c r="F2781" t="s">
        <v>39</v>
      </c>
      <c r="G2781">
        <v>2010</v>
      </c>
      <c r="H2781">
        <v>1520</v>
      </c>
      <c r="I2781">
        <v>1391.8</v>
      </c>
      <c r="J2781">
        <v>1.09211093547924</v>
      </c>
    </row>
    <row r="2782" spans="2:10" x14ac:dyDescent="0.2">
      <c r="B2782" t="str">
        <f t="shared" si="43"/>
        <v>apartmentmedian3+_bed_rateLangley City and Langley DM</v>
      </c>
      <c r="C2782" t="s">
        <v>65</v>
      </c>
      <c r="D2782" t="s">
        <v>61</v>
      </c>
      <c r="E2782" t="s">
        <v>55</v>
      </c>
      <c r="F2782" t="s">
        <v>40</v>
      </c>
      <c r="G2782">
        <v>2010</v>
      </c>
      <c r="H2782">
        <v>1190.1111111111099</v>
      </c>
      <c r="I2782">
        <v>1391.8</v>
      </c>
      <c r="J2782">
        <v>0.85508773610512401</v>
      </c>
    </row>
    <row r="2783" spans="2:10" x14ac:dyDescent="0.2">
      <c r="B2783" t="str">
        <f t="shared" si="43"/>
        <v>apartmentmedian3+_bed_rateTri-Cities</v>
      </c>
      <c r="C2783" t="s">
        <v>65</v>
      </c>
      <c r="D2783" t="s">
        <v>61</v>
      </c>
      <c r="E2783" t="s">
        <v>55</v>
      </c>
      <c r="F2783" t="s">
        <v>41</v>
      </c>
      <c r="G2783">
        <v>2010</v>
      </c>
      <c r="H2783">
        <v>1230.5</v>
      </c>
      <c r="I2783">
        <v>1391.8</v>
      </c>
      <c r="J2783">
        <v>0.88410691191263102</v>
      </c>
    </row>
    <row r="2784" spans="2:10" x14ac:dyDescent="0.2">
      <c r="B2784" t="str">
        <f t="shared" si="43"/>
        <v>apartmentmedian3+_bed_rateMaple Ridge/Pitt Meadows</v>
      </c>
      <c r="C2784" t="s">
        <v>65</v>
      </c>
      <c r="D2784" t="s">
        <v>61</v>
      </c>
      <c r="E2784" t="s">
        <v>55</v>
      </c>
      <c r="F2784" t="s">
        <v>42</v>
      </c>
      <c r="G2784">
        <v>2010</v>
      </c>
      <c r="H2784">
        <v>1222.4000000000001</v>
      </c>
      <c r="I2784">
        <v>1391.8</v>
      </c>
      <c r="J2784">
        <v>0.87828711021698502</v>
      </c>
    </row>
    <row r="2785" spans="2:10" x14ac:dyDescent="0.2">
      <c r="B2785" t="str">
        <f t="shared" si="43"/>
        <v>apartmentmedian3+_bed_rateVancouver</v>
      </c>
      <c r="C2785" t="s">
        <v>65</v>
      </c>
      <c r="D2785" t="s">
        <v>61</v>
      </c>
      <c r="E2785" t="s">
        <v>55</v>
      </c>
      <c r="F2785" t="s">
        <v>43</v>
      </c>
      <c r="G2785">
        <v>2010</v>
      </c>
      <c r="H2785">
        <v>1391.8</v>
      </c>
      <c r="I2785">
        <v>1391.8</v>
      </c>
      <c r="J2785">
        <v>1</v>
      </c>
    </row>
    <row r="2786" spans="2:10" x14ac:dyDescent="0.2">
      <c r="B2786" t="str">
        <f t="shared" si="43"/>
        <v>apartmentmedian3+_bed_rateNorth Vancouver City</v>
      </c>
      <c r="C2786" t="s">
        <v>65</v>
      </c>
      <c r="D2786" t="s">
        <v>61</v>
      </c>
      <c r="E2786" t="s">
        <v>55</v>
      </c>
      <c r="F2786" t="s">
        <v>60</v>
      </c>
      <c r="G2786">
        <v>2010</v>
      </c>
      <c r="H2786">
        <v>1475</v>
      </c>
      <c r="I2786">
        <v>1391.8</v>
      </c>
      <c r="J2786">
        <v>1.0597787038367601</v>
      </c>
    </row>
    <row r="2787" spans="2:10" x14ac:dyDescent="0.2">
      <c r="B2787" t="str">
        <f t="shared" si="43"/>
        <v>apartmentaveragebachelor_rateWest End/Stanley Park</v>
      </c>
      <c r="C2787" t="s">
        <v>65</v>
      </c>
      <c r="D2787" t="s">
        <v>59</v>
      </c>
      <c r="E2787" t="s">
        <v>49</v>
      </c>
      <c r="F2787" t="s">
        <v>12</v>
      </c>
      <c r="G2787">
        <v>2010</v>
      </c>
      <c r="H2787">
        <v>1019.7</v>
      </c>
      <c r="I2787">
        <v>967.9</v>
      </c>
      <c r="J2787">
        <v>1.05351792540552</v>
      </c>
    </row>
    <row r="2788" spans="2:10" x14ac:dyDescent="0.2">
      <c r="B2788" t="str">
        <f t="shared" si="43"/>
        <v>apartmentaveragebachelor_rateEnglish Bay</v>
      </c>
      <c r="C2788" t="s">
        <v>65</v>
      </c>
      <c r="D2788" t="s">
        <v>59</v>
      </c>
      <c r="E2788" t="s">
        <v>49</v>
      </c>
      <c r="F2788" t="s">
        <v>16</v>
      </c>
      <c r="G2788">
        <v>2010</v>
      </c>
      <c r="H2788">
        <v>1043.7</v>
      </c>
      <c r="I2788">
        <v>967.9</v>
      </c>
      <c r="J2788">
        <v>1.0783138754003501</v>
      </c>
    </row>
    <row r="2789" spans="2:10" x14ac:dyDescent="0.2">
      <c r="B2789" t="str">
        <f t="shared" si="43"/>
        <v>apartmentaveragebachelor_rateDowntown</v>
      </c>
      <c r="C2789" t="s">
        <v>65</v>
      </c>
      <c r="D2789" t="s">
        <v>59</v>
      </c>
      <c r="E2789" t="s">
        <v>49</v>
      </c>
      <c r="F2789" t="s">
        <v>17</v>
      </c>
      <c r="G2789">
        <v>2010</v>
      </c>
      <c r="H2789">
        <v>1111.7</v>
      </c>
      <c r="I2789">
        <v>967.9</v>
      </c>
      <c r="J2789">
        <v>1.14856906705238</v>
      </c>
    </row>
    <row r="2790" spans="2:10" x14ac:dyDescent="0.2">
      <c r="B2790" t="str">
        <f t="shared" si="43"/>
        <v>apartmentaveragebachelor_rateSouth Granville/Oak</v>
      </c>
      <c r="C2790" t="s">
        <v>65</v>
      </c>
      <c r="D2790" t="s">
        <v>59</v>
      </c>
      <c r="E2790" t="s">
        <v>49</v>
      </c>
      <c r="F2790" t="s">
        <v>19</v>
      </c>
      <c r="G2790">
        <v>2010</v>
      </c>
      <c r="H2790">
        <v>987.2</v>
      </c>
      <c r="I2790">
        <v>967.9</v>
      </c>
      <c r="J2790">
        <v>1.0199400764541799</v>
      </c>
    </row>
    <row r="2791" spans="2:10" x14ac:dyDescent="0.2">
      <c r="B2791" t="str">
        <f t="shared" si="43"/>
        <v>apartmentaveragebachelor_rateKitsilano/Point Grey</v>
      </c>
      <c r="C2791" t="s">
        <v>65</v>
      </c>
      <c r="D2791" t="s">
        <v>59</v>
      </c>
      <c r="E2791" t="s">
        <v>49</v>
      </c>
      <c r="F2791" t="s">
        <v>20</v>
      </c>
      <c r="G2791">
        <v>2010</v>
      </c>
      <c r="H2791">
        <v>997.6</v>
      </c>
      <c r="I2791">
        <v>967.9</v>
      </c>
      <c r="J2791">
        <v>1.03068498811861</v>
      </c>
    </row>
    <row r="2792" spans="2:10" x14ac:dyDescent="0.2">
      <c r="B2792" t="str">
        <f t="shared" si="43"/>
        <v>apartmentaveragebachelor_rateWestside/Kerrisdale</v>
      </c>
      <c r="C2792" t="s">
        <v>65</v>
      </c>
      <c r="D2792" t="s">
        <v>59</v>
      </c>
      <c r="E2792" t="s">
        <v>49</v>
      </c>
      <c r="F2792" t="s">
        <v>21</v>
      </c>
      <c r="G2792">
        <v>2010</v>
      </c>
      <c r="H2792">
        <v>940.7</v>
      </c>
      <c r="I2792">
        <v>967.9</v>
      </c>
      <c r="J2792">
        <v>0.97189792333918801</v>
      </c>
    </row>
    <row r="2793" spans="2:10" x14ac:dyDescent="0.2">
      <c r="B2793" t="str">
        <f t="shared" si="43"/>
        <v>apartmentaveragebachelor_rateMarpole</v>
      </c>
      <c r="C2793" t="s">
        <v>65</v>
      </c>
      <c r="D2793" t="s">
        <v>59</v>
      </c>
      <c r="E2793" t="s">
        <v>49</v>
      </c>
      <c r="F2793" t="s">
        <v>23</v>
      </c>
      <c r="G2793">
        <v>2010</v>
      </c>
      <c r="H2793">
        <v>804.2</v>
      </c>
      <c r="I2793">
        <v>967.9</v>
      </c>
      <c r="J2793">
        <v>0.83087095774356901</v>
      </c>
    </row>
    <row r="2794" spans="2:10" x14ac:dyDescent="0.2">
      <c r="B2794" t="str">
        <f t="shared" si="43"/>
        <v>apartmentaveragebachelor_rateMount Pleasant/Renfrew Heights</v>
      </c>
      <c r="C2794" t="s">
        <v>65</v>
      </c>
      <c r="D2794" t="s">
        <v>59</v>
      </c>
      <c r="E2794" t="s">
        <v>49</v>
      </c>
      <c r="F2794" t="s">
        <v>24</v>
      </c>
      <c r="G2794">
        <v>2010</v>
      </c>
      <c r="H2794">
        <v>965.9</v>
      </c>
      <c r="I2794">
        <v>967.9</v>
      </c>
      <c r="J2794">
        <v>0.99793367083376405</v>
      </c>
    </row>
    <row r="2795" spans="2:10" x14ac:dyDescent="0.2">
      <c r="B2795" t="str">
        <f t="shared" si="43"/>
        <v>apartmentaveragebachelor_rateEast Hastings</v>
      </c>
      <c r="C2795" t="s">
        <v>65</v>
      </c>
      <c r="D2795" t="s">
        <v>59</v>
      </c>
      <c r="E2795" t="s">
        <v>49</v>
      </c>
      <c r="F2795" t="s">
        <v>25</v>
      </c>
      <c r="G2795">
        <v>2010</v>
      </c>
      <c r="H2795">
        <v>948.1</v>
      </c>
      <c r="I2795">
        <v>967.9</v>
      </c>
      <c r="J2795">
        <v>0.97954334125426201</v>
      </c>
    </row>
    <row r="2796" spans="2:10" x14ac:dyDescent="0.2">
      <c r="B2796" t="str">
        <f t="shared" si="43"/>
        <v>apartmentaveragebachelor_rateSoutheast Vancouver</v>
      </c>
      <c r="C2796" t="s">
        <v>65</v>
      </c>
      <c r="D2796" t="s">
        <v>59</v>
      </c>
      <c r="E2796" t="s">
        <v>49</v>
      </c>
      <c r="F2796" t="s">
        <v>26</v>
      </c>
      <c r="G2796">
        <v>2010</v>
      </c>
      <c r="H2796">
        <v>916</v>
      </c>
      <c r="I2796">
        <v>967.9</v>
      </c>
      <c r="J2796">
        <v>0.94637875813617101</v>
      </c>
    </row>
    <row r="2797" spans="2:10" x14ac:dyDescent="0.2">
      <c r="B2797" t="str">
        <f t="shared" si="43"/>
        <v>apartmentaveragebachelor_rateUniversity Endowment Lands</v>
      </c>
      <c r="C2797" t="s">
        <v>65</v>
      </c>
      <c r="D2797" t="s">
        <v>59</v>
      </c>
      <c r="E2797" t="s">
        <v>49</v>
      </c>
      <c r="F2797" t="s">
        <v>27</v>
      </c>
      <c r="G2797">
        <v>2010</v>
      </c>
      <c r="H2797">
        <v>1225.5</v>
      </c>
      <c r="I2797">
        <v>967.9</v>
      </c>
      <c r="J2797">
        <v>1.26614319661122</v>
      </c>
    </row>
    <row r="2798" spans="2:10" x14ac:dyDescent="0.2">
      <c r="B2798" t="str">
        <f t="shared" si="43"/>
        <v>apartmentaveragebachelor_rateCentral Park/Metrotown</v>
      </c>
      <c r="C2798" t="s">
        <v>65</v>
      </c>
      <c r="D2798" t="s">
        <v>59</v>
      </c>
      <c r="E2798" t="s">
        <v>49</v>
      </c>
      <c r="F2798" t="s">
        <v>28</v>
      </c>
      <c r="G2798">
        <v>2010</v>
      </c>
      <c r="H2798">
        <v>911.5</v>
      </c>
      <c r="I2798">
        <v>967.9</v>
      </c>
      <c r="J2798">
        <v>0.94172951751213996</v>
      </c>
    </row>
    <row r="2799" spans="2:10" x14ac:dyDescent="0.2">
      <c r="B2799" t="str">
        <f t="shared" si="43"/>
        <v>apartmentaveragebachelor_rateSoutheast Burnaby</v>
      </c>
      <c r="C2799" t="s">
        <v>65</v>
      </c>
      <c r="D2799" t="s">
        <v>59</v>
      </c>
      <c r="E2799" t="s">
        <v>49</v>
      </c>
      <c r="F2799" t="s">
        <v>29</v>
      </c>
      <c r="G2799">
        <v>2010</v>
      </c>
      <c r="H2799">
        <v>734</v>
      </c>
      <c r="I2799">
        <v>967.9</v>
      </c>
      <c r="J2799">
        <v>0.75834280400867904</v>
      </c>
    </row>
    <row r="2800" spans="2:10" x14ac:dyDescent="0.2">
      <c r="B2800" t="str">
        <f t="shared" si="43"/>
        <v>apartmentaveragebachelor_rateNorth Burnaby</v>
      </c>
      <c r="C2800" t="s">
        <v>65</v>
      </c>
      <c r="D2800" t="s">
        <v>59</v>
      </c>
      <c r="E2800" t="s">
        <v>49</v>
      </c>
      <c r="F2800" t="s">
        <v>31</v>
      </c>
      <c r="G2800">
        <v>2010</v>
      </c>
      <c r="H2800">
        <v>803.4</v>
      </c>
      <c r="I2800">
        <v>967.9</v>
      </c>
      <c r="J2800">
        <v>0.83004442607707396</v>
      </c>
    </row>
    <row r="2801" spans="2:10" x14ac:dyDescent="0.2">
      <c r="B2801" t="str">
        <f t="shared" si="43"/>
        <v>apartmentaveragebachelor_rateNew Westminster</v>
      </c>
      <c r="C2801" t="s">
        <v>65</v>
      </c>
      <c r="D2801" t="s">
        <v>59</v>
      </c>
      <c r="E2801" t="s">
        <v>49</v>
      </c>
      <c r="F2801" t="s">
        <v>32</v>
      </c>
      <c r="G2801">
        <v>2010</v>
      </c>
      <c r="H2801">
        <v>769.6</v>
      </c>
      <c r="I2801">
        <v>967.9</v>
      </c>
      <c r="J2801">
        <v>0.79512346316768301</v>
      </c>
    </row>
    <row r="2802" spans="2:10" x14ac:dyDescent="0.2">
      <c r="B2802" t="str">
        <f t="shared" si="43"/>
        <v>apartmentaveragebachelor_rateNorth Vancouver CY</v>
      </c>
      <c r="C2802" t="s">
        <v>65</v>
      </c>
      <c r="D2802" t="s">
        <v>59</v>
      </c>
      <c r="E2802" t="s">
        <v>49</v>
      </c>
      <c r="F2802" t="s">
        <v>33</v>
      </c>
      <c r="G2802">
        <v>2010</v>
      </c>
      <c r="H2802">
        <v>1089.25</v>
      </c>
      <c r="I2802">
        <v>967.9</v>
      </c>
      <c r="J2802">
        <v>1.12537452216138</v>
      </c>
    </row>
    <row r="2803" spans="2:10" x14ac:dyDescent="0.2">
      <c r="B2803" t="str">
        <f t="shared" si="43"/>
        <v>apartmentaveragebachelor_rateNorth Vancouver DM</v>
      </c>
      <c r="C2803" t="s">
        <v>65</v>
      </c>
      <c r="D2803" t="s">
        <v>59</v>
      </c>
      <c r="E2803" t="s">
        <v>49</v>
      </c>
      <c r="F2803" t="s">
        <v>34</v>
      </c>
      <c r="G2803">
        <v>2010</v>
      </c>
      <c r="H2803">
        <v>989.2</v>
      </c>
      <c r="I2803">
        <v>967.9</v>
      </c>
      <c r="J2803">
        <v>1.0220064056204201</v>
      </c>
    </row>
    <row r="2804" spans="2:10" x14ac:dyDescent="0.2">
      <c r="B2804" t="str">
        <f t="shared" si="43"/>
        <v>apartmentaveragebachelor_rateWest Vancouver</v>
      </c>
      <c r="C2804" t="s">
        <v>65</v>
      </c>
      <c r="D2804" t="s">
        <v>59</v>
      </c>
      <c r="E2804" t="s">
        <v>49</v>
      </c>
      <c r="F2804" t="s">
        <v>35</v>
      </c>
      <c r="G2804">
        <v>2010</v>
      </c>
      <c r="H2804">
        <v>1096.8</v>
      </c>
      <c r="I2804">
        <v>967.9</v>
      </c>
      <c r="J2804">
        <v>1.1331749147639201</v>
      </c>
    </row>
    <row r="2805" spans="2:10" x14ac:dyDescent="0.2">
      <c r="B2805" t="str">
        <f t="shared" si="43"/>
        <v>apartmentaveragebachelor_rateRichmond</v>
      </c>
      <c r="C2805" t="s">
        <v>65</v>
      </c>
      <c r="D2805" t="s">
        <v>59</v>
      </c>
      <c r="E2805" t="s">
        <v>49</v>
      </c>
      <c r="F2805" t="s">
        <v>36</v>
      </c>
      <c r="G2805">
        <v>2010</v>
      </c>
      <c r="H2805">
        <v>867.1</v>
      </c>
      <c r="I2805">
        <v>967.9</v>
      </c>
      <c r="J2805">
        <v>0.89585701002169604</v>
      </c>
    </row>
    <row r="2806" spans="2:10" x14ac:dyDescent="0.2">
      <c r="B2806" t="str">
        <f t="shared" si="43"/>
        <v>apartmentaveragebachelor_rateDelta</v>
      </c>
      <c r="C2806" t="s">
        <v>65</v>
      </c>
      <c r="D2806" t="s">
        <v>59</v>
      </c>
      <c r="E2806" t="s">
        <v>49</v>
      </c>
      <c r="F2806" t="s">
        <v>37</v>
      </c>
      <c r="G2806">
        <v>2010</v>
      </c>
      <c r="H2806">
        <v>676.6</v>
      </c>
      <c r="I2806">
        <v>967.9</v>
      </c>
      <c r="J2806">
        <v>0.69903915693770002</v>
      </c>
    </row>
    <row r="2807" spans="2:10" x14ac:dyDescent="0.2">
      <c r="B2807" t="str">
        <f t="shared" si="43"/>
        <v>apartmentaveragebachelor_rateSurrey</v>
      </c>
      <c r="C2807" t="s">
        <v>65</v>
      </c>
      <c r="D2807" t="s">
        <v>59</v>
      </c>
      <c r="E2807" t="s">
        <v>49</v>
      </c>
      <c r="F2807" t="s">
        <v>38</v>
      </c>
      <c r="G2807">
        <v>2010</v>
      </c>
      <c r="H2807">
        <v>706.8</v>
      </c>
      <c r="I2807">
        <v>967.9</v>
      </c>
      <c r="J2807">
        <v>0.73024072734786605</v>
      </c>
    </row>
    <row r="2808" spans="2:10" x14ac:dyDescent="0.2">
      <c r="B2808" t="str">
        <f t="shared" si="43"/>
        <v>apartmentaveragebachelor_rateWhite Rock</v>
      </c>
      <c r="C2808" t="s">
        <v>65</v>
      </c>
      <c r="D2808" t="s">
        <v>59</v>
      </c>
      <c r="E2808" t="s">
        <v>49</v>
      </c>
      <c r="F2808" t="s">
        <v>39</v>
      </c>
      <c r="G2808">
        <v>2010</v>
      </c>
      <c r="H2808">
        <v>780.2</v>
      </c>
      <c r="I2808">
        <v>967.9</v>
      </c>
      <c r="J2808">
        <v>0.80607500774873397</v>
      </c>
    </row>
    <row r="2809" spans="2:10" x14ac:dyDescent="0.2">
      <c r="B2809" t="str">
        <f t="shared" si="43"/>
        <v>apartmentaveragebachelor_rateLangley City and Langley DM</v>
      </c>
      <c r="C2809" t="s">
        <v>65</v>
      </c>
      <c r="D2809" t="s">
        <v>59</v>
      </c>
      <c r="E2809" t="s">
        <v>49</v>
      </c>
      <c r="F2809" t="s">
        <v>40</v>
      </c>
      <c r="G2809">
        <v>2010</v>
      </c>
      <c r="H2809">
        <v>709.3</v>
      </c>
      <c r="I2809">
        <v>967.9</v>
      </c>
      <c r="J2809">
        <v>0.73282363880566204</v>
      </c>
    </row>
    <row r="2810" spans="2:10" x14ac:dyDescent="0.2">
      <c r="B2810" t="str">
        <f t="shared" si="43"/>
        <v>apartmentaveragebachelor_rateTri-Cities</v>
      </c>
      <c r="C2810" t="s">
        <v>65</v>
      </c>
      <c r="D2810" t="s">
        <v>59</v>
      </c>
      <c r="E2810" t="s">
        <v>49</v>
      </c>
      <c r="F2810" t="s">
        <v>41</v>
      </c>
      <c r="G2810">
        <v>2010</v>
      </c>
      <c r="H2810">
        <v>749.7</v>
      </c>
      <c r="I2810">
        <v>967.9</v>
      </c>
      <c r="J2810">
        <v>0.77456348796363295</v>
      </c>
    </row>
    <row r="2811" spans="2:10" x14ac:dyDescent="0.2">
      <c r="B2811" t="str">
        <f t="shared" si="43"/>
        <v>apartmentaveragebachelor_rateMaple Ridge/Pitt Meadows</v>
      </c>
      <c r="C2811" t="s">
        <v>65</v>
      </c>
      <c r="D2811" t="s">
        <v>59</v>
      </c>
      <c r="E2811" t="s">
        <v>49</v>
      </c>
      <c r="F2811" t="s">
        <v>42</v>
      </c>
      <c r="G2811">
        <v>2010</v>
      </c>
      <c r="H2811">
        <v>661.9</v>
      </c>
      <c r="I2811">
        <v>967.9</v>
      </c>
      <c r="J2811">
        <v>0.68385163756586398</v>
      </c>
    </row>
    <row r="2812" spans="2:10" x14ac:dyDescent="0.2">
      <c r="B2812" t="str">
        <f t="shared" si="43"/>
        <v>apartmentaveragebachelor_rateVancouver</v>
      </c>
      <c r="C2812" t="s">
        <v>65</v>
      </c>
      <c r="D2812" t="s">
        <v>59</v>
      </c>
      <c r="E2812" t="s">
        <v>49</v>
      </c>
      <c r="F2812" t="s">
        <v>43</v>
      </c>
      <c r="G2812">
        <v>2010</v>
      </c>
      <c r="H2812">
        <v>967.9</v>
      </c>
      <c r="I2812">
        <v>967.9</v>
      </c>
      <c r="J2812">
        <v>1</v>
      </c>
    </row>
    <row r="2813" spans="2:10" x14ac:dyDescent="0.2">
      <c r="B2813" t="str">
        <f t="shared" si="43"/>
        <v>apartmentaveragebachelor_rateNorth Vancouver City</v>
      </c>
      <c r="C2813" t="s">
        <v>65</v>
      </c>
      <c r="D2813" t="s">
        <v>59</v>
      </c>
      <c r="E2813" t="s">
        <v>49</v>
      </c>
      <c r="F2813" t="s">
        <v>60</v>
      </c>
      <c r="G2813">
        <v>2010</v>
      </c>
      <c r="H2813">
        <v>852.66666666666697</v>
      </c>
      <c r="I2813">
        <v>967.9</v>
      </c>
      <c r="J2813">
        <v>0.88094500120535901</v>
      </c>
    </row>
    <row r="2814" spans="2:10" x14ac:dyDescent="0.2">
      <c r="B2814" t="str">
        <f t="shared" si="43"/>
        <v>apartmentaverage1_bed_rateEnglish Bay</v>
      </c>
      <c r="C2814" t="s">
        <v>65</v>
      </c>
      <c r="D2814" t="s">
        <v>59</v>
      </c>
      <c r="E2814" t="s">
        <v>51</v>
      </c>
      <c r="F2814" t="s">
        <v>16</v>
      </c>
      <c r="G2814">
        <v>2010</v>
      </c>
      <c r="H2814">
        <v>1315.8</v>
      </c>
      <c r="I2814">
        <v>1107.9000000000001</v>
      </c>
      <c r="J2814">
        <v>1.1876523151909</v>
      </c>
    </row>
    <row r="2815" spans="2:10" x14ac:dyDescent="0.2">
      <c r="B2815" t="str">
        <f t="shared" si="43"/>
        <v>apartmentaverage1_bed_rateDowntown</v>
      </c>
      <c r="C2815" t="s">
        <v>65</v>
      </c>
      <c r="D2815" t="s">
        <v>59</v>
      </c>
      <c r="E2815" t="s">
        <v>51</v>
      </c>
      <c r="F2815" t="s">
        <v>17</v>
      </c>
      <c r="G2815">
        <v>2010</v>
      </c>
      <c r="H2815">
        <v>1359.5</v>
      </c>
      <c r="I2815">
        <v>1107.9000000000001</v>
      </c>
      <c r="J2815">
        <v>1.22709630833108</v>
      </c>
    </row>
    <row r="2816" spans="2:10" x14ac:dyDescent="0.2">
      <c r="B2816" t="str">
        <f t="shared" si="43"/>
        <v>apartmentaverage1_bed_rateSouth Granville/Oak</v>
      </c>
      <c r="C2816" t="s">
        <v>65</v>
      </c>
      <c r="D2816" t="s">
        <v>59</v>
      </c>
      <c r="E2816" t="s">
        <v>51</v>
      </c>
      <c r="F2816" t="s">
        <v>19</v>
      </c>
      <c r="G2816">
        <v>2010</v>
      </c>
      <c r="H2816">
        <v>1231.8</v>
      </c>
      <c r="I2816">
        <v>1107.9000000000001</v>
      </c>
      <c r="J2816">
        <v>1.1118331979420499</v>
      </c>
    </row>
    <row r="2817" spans="2:10" x14ac:dyDescent="0.2">
      <c r="B2817" t="str">
        <f t="shared" si="43"/>
        <v>apartmentaverage1_bed_rateKitsilano/Point Grey</v>
      </c>
      <c r="C2817" t="s">
        <v>65</v>
      </c>
      <c r="D2817" t="s">
        <v>59</v>
      </c>
      <c r="E2817" t="s">
        <v>51</v>
      </c>
      <c r="F2817" t="s">
        <v>20</v>
      </c>
      <c r="G2817">
        <v>2010</v>
      </c>
      <c r="H2817">
        <v>1243.8</v>
      </c>
      <c r="I2817">
        <v>1107.9000000000001</v>
      </c>
      <c r="J2817">
        <v>1.1226645004061699</v>
      </c>
    </row>
    <row r="2818" spans="2:10" x14ac:dyDescent="0.2">
      <c r="B2818" t="str">
        <f t="shared" si="43"/>
        <v>apartmentaverage1_bed_rateWestside/Kerrisdale</v>
      </c>
      <c r="C2818" t="s">
        <v>65</v>
      </c>
      <c r="D2818" t="s">
        <v>59</v>
      </c>
      <c r="E2818" t="s">
        <v>51</v>
      </c>
      <c r="F2818" t="s">
        <v>21</v>
      </c>
      <c r="G2818">
        <v>2010</v>
      </c>
      <c r="H2818">
        <v>1233.3</v>
      </c>
      <c r="I2818">
        <v>1107.9000000000001</v>
      </c>
      <c r="J2818">
        <v>1.1131871107500699</v>
      </c>
    </row>
    <row r="2819" spans="2:10" x14ac:dyDescent="0.2">
      <c r="B2819" t="str">
        <f t="shared" si="43"/>
        <v>apartmentaverage1_bed_rateMarpole</v>
      </c>
      <c r="C2819" t="s">
        <v>65</v>
      </c>
      <c r="D2819" t="s">
        <v>59</v>
      </c>
      <c r="E2819" t="s">
        <v>51</v>
      </c>
      <c r="F2819" t="s">
        <v>23</v>
      </c>
      <c r="G2819">
        <v>2010</v>
      </c>
      <c r="H2819">
        <v>919.9</v>
      </c>
      <c r="I2819">
        <v>1107.9000000000001</v>
      </c>
      <c r="J2819">
        <v>0.83030959472876598</v>
      </c>
    </row>
    <row r="2820" spans="2:10" x14ac:dyDescent="0.2">
      <c r="B2820" t="str">
        <f t="shared" si="43"/>
        <v>apartmentaverage1_bed_rateMount Pleasant/Renfrew Heights</v>
      </c>
      <c r="C2820" t="s">
        <v>65</v>
      </c>
      <c r="D2820" t="s">
        <v>59</v>
      </c>
      <c r="E2820" t="s">
        <v>51</v>
      </c>
      <c r="F2820" t="s">
        <v>24</v>
      </c>
      <c r="G2820">
        <v>2010</v>
      </c>
      <c r="H2820">
        <v>1054.2</v>
      </c>
      <c r="I2820">
        <v>1107.9000000000001</v>
      </c>
      <c r="J2820">
        <v>0.95152992147305704</v>
      </c>
    </row>
    <row r="2821" spans="2:10" x14ac:dyDescent="0.2">
      <c r="B2821" t="str">
        <f t="shared" ref="B2821:B2884" si="44">C2821&amp;D2821&amp;E2821&amp;F2821</f>
        <v>apartmentaverage1_bed_rateEast Hastings</v>
      </c>
      <c r="C2821" t="s">
        <v>65</v>
      </c>
      <c r="D2821" t="s">
        <v>59</v>
      </c>
      <c r="E2821" t="s">
        <v>51</v>
      </c>
      <c r="F2821" t="s">
        <v>25</v>
      </c>
      <c r="G2821">
        <v>2010</v>
      </c>
      <c r="H2821">
        <v>985.2</v>
      </c>
      <c r="I2821">
        <v>1107.9000000000001</v>
      </c>
      <c r="J2821">
        <v>0.889249932304359</v>
      </c>
    </row>
    <row r="2822" spans="2:10" x14ac:dyDescent="0.2">
      <c r="B2822" t="str">
        <f t="shared" si="44"/>
        <v>apartmentaverage1_bed_rateSoutheast Vancouver</v>
      </c>
      <c r="C2822" t="s">
        <v>65</v>
      </c>
      <c r="D2822" t="s">
        <v>59</v>
      </c>
      <c r="E2822" t="s">
        <v>51</v>
      </c>
      <c r="F2822" t="s">
        <v>26</v>
      </c>
      <c r="G2822">
        <v>2010</v>
      </c>
      <c r="H2822">
        <v>1047.8</v>
      </c>
      <c r="I2822">
        <v>1107.9000000000001</v>
      </c>
      <c r="J2822">
        <v>0.94575322682552598</v>
      </c>
    </row>
    <row r="2823" spans="2:10" x14ac:dyDescent="0.2">
      <c r="B2823" t="str">
        <f t="shared" si="44"/>
        <v>apartmentaverage1_bed_rateUniversity Endowment Lands</v>
      </c>
      <c r="C2823" t="s">
        <v>65</v>
      </c>
      <c r="D2823" t="s">
        <v>59</v>
      </c>
      <c r="E2823" t="s">
        <v>51</v>
      </c>
      <c r="F2823" t="s">
        <v>27</v>
      </c>
      <c r="G2823">
        <v>2010</v>
      </c>
      <c r="H2823">
        <v>1509.3</v>
      </c>
      <c r="I2823">
        <v>1107.9000000000001</v>
      </c>
      <c r="J2823">
        <v>1.3623070674248601</v>
      </c>
    </row>
    <row r="2824" spans="2:10" x14ac:dyDescent="0.2">
      <c r="B2824" t="str">
        <f t="shared" si="44"/>
        <v>apartmentaverage1_bed_rateCentral Park/Metrotown</v>
      </c>
      <c r="C2824" t="s">
        <v>65</v>
      </c>
      <c r="D2824" t="s">
        <v>59</v>
      </c>
      <c r="E2824" t="s">
        <v>51</v>
      </c>
      <c r="F2824" t="s">
        <v>28</v>
      </c>
      <c r="G2824">
        <v>2010</v>
      </c>
      <c r="H2824">
        <v>1005.5</v>
      </c>
      <c r="I2824">
        <v>1107.9000000000001</v>
      </c>
      <c r="J2824">
        <v>0.90757288563949801</v>
      </c>
    </row>
    <row r="2825" spans="2:10" x14ac:dyDescent="0.2">
      <c r="B2825" t="str">
        <f t="shared" si="44"/>
        <v>apartmentaverage1_bed_rateSoutheast Burnaby</v>
      </c>
      <c r="C2825" t="s">
        <v>65</v>
      </c>
      <c r="D2825" t="s">
        <v>59</v>
      </c>
      <c r="E2825" t="s">
        <v>51</v>
      </c>
      <c r="F2825" t="s">
        <v>29</v>
      </c>
      <c r="G2825">
        <v>2010</v>
      </c>
      <c r="H2825">
        <v>874.5</v>
      </c>
      <c r="I2825">
        <v>1107.9000000000001</v>
      </c>
      <c r="J2825">
        <v>0.78933116707284001</v>
      </c>
    </row>
    <row r="2826" spans="2:10" x14ac:dyDescent="0.2">
      <c r="B2826" t="str">
        <f t="shared" si="44"/>
        <v>apartmentaverage1_bed_rateNorth Burnaby</v>
      </c>
      <c r="C2826" t="s">
        <v>65</v>
      </c>
      <c r="D2826" t="s">
        <v>59</v>
      </c>
      <c r="E2826" t="s">
        <v>51</v>
      </c>
      <c r="F2826" t="s">
        <v>31</v>
      </c>
      <c r="G2826">
        <v>2010</v>
      </c>
      <c r="H2826">
        <v>1027.3</v>
      </c>
      <c r="I2826">
        <v>1107.9000000000001</v>
      </c>
      <c r="J2826">
        <v>0.92724975178265201</v>
      </c>
    </row>
    <row r="2827" spans="2:10" x14ac:dyDescent="0.2">
      <c r="B2827" t="str">
        <f t="shared" si="44"/>
        <v>apartmentaverage1_bed_rateNew Westminster</v>
      </c>
      <c r="C2827" t="s">
        <v>65</v>
      </c>
      <c r="D2827" t="s">
        <v>59</v>
      </c>
      <c r="E2827" t="s">
        <v>51</v>
      </c>
      <c r="F2827" t="s">
        <v>32</v>
      </c>
      <c r="G2827">
        <v>2010</v>
      </c>
      <c r="H2827">
        <v>909</v>
      </c>
      <c r="I2827">
        <v>1107.9000000000001</v>
      </c>
      <c r="J2827">
        <v>0.82047116165718903</v>
      </c>
    </row>
    <row r="2828" spans="2:10" x14ac:dyDescent="0.2">
      <c r="B2828" t="str">
        <f t="shared" si="44"/>
        <v>apartmentaverage1_bed_rateNorth Vancouver CY</v>
      </c>
      <c r="C2828" t="s">
        <v>65</v>
      </c>
      <c r="D2828" t="s">
        <v>59</v>
      </c>
      <c r="E2828" t="s">
        <v>51</v>
      </c>
      <c r="F2828" t="s">
        <v>33</v>
      </c>
      <c r="G2828">
        <v>2010</v>
      </c>
      <c r="H2828">
        <v>1277.75</v>
      </c>
      <c r="I2828">
        <v>1107.9000000000001</v>
      </c>
      <c r="J2828">
        <v>1.15330806029425</v>
      </c>
    </row>
    <row r="2829" spans="2:10" x14ac:dyDescent="0.2">
      <c r="B2829" t="str">
        <f t="shared" si="44"/>
        <v>apartmentaverage1_bed_rateNorth Vancouver DM</v>
      </c>
      <c r="C2829" t="s">
        <v>65</v>
      </c>
      <c r="D2829" t="s">
        <v>59</v>
      </c>
      <c r="E2829" t="s">
        <v>51</v>
      </c>
      <c r="F2829" t="s">
        <v>34</v>
      </c>
      <c r="G2829">
        <v>2010</v>
      </c>
      <c r="H2829">
        <v>1180.4000000000001</v>
      </c>
      <c r="I2829">
        <v>1107.9000000000001</v>
      </c>
      <c r="J2829">
        <v>1.06543911905407</v>
      </c>
    </row>
    <row r="2830" spans="2:10" x14ac:dyDescent="0.2">
      <c r="B2830" t="str">
        <f t="shared" si="44"/>
        <v>apartmentaverage1_bed_rateWest Vancouver</v>
      </c>
      <c r="C2830" t="s">
        <v>65</v>
      </c>
      <c r="D2830" t="s">
        <v>59</v>
      </c>
      <c r="E2830" t="s">
        <v>51</v>
      </c>
      <c r="F2830" t="s">
        <v>35</v>
      </c>
      <c r="G2830">
        <v>2010</v>
      </c>
      <c r="H2830">
        <v>1411.9</v>
      </c>
      <c r="I2830">
        <v>1107.9000000000001</v>
      </c>
      <c r="J2830">
        <v>1.27439299575774</v>
      </c>
    </row>
    <row r="2831" spans="2:10" x14ac:dyDescent="0.2">
      <c r="B2831" t="str">
        <f t="shared" si="44"/>
        <v>apartmentaverage1_bed_rateRichmond</v>
      </c>
      <c r="C2831" t="s">
        <v>65</v>
      </c>
      <c r="D2831" t="s">
        <v>59</v>
      </c>
      <c r="E2831" t="s">
        <v>51</v>
      </c>
      <c r="F2831" t="s">
        <v>36</v>
      </c>
      <c r="G2831">
        <v>2010</v>
      </c>
      <c r="H2831">
        <v>1045.7</v>
      </c>
      <c r="I2831">
        <v>1107.9000000000001</v>
      </c>
      <c r="J2831">
        <v>0.94385774889430496</v>
      </c>
    </row>
    <row r="2832" spans="2:10" x14ac:dyDescent="0.2">
      <c r="B2832" t="str">
        <f t="shared" si="44"/>
        <v>apartmentaverage1_bed_rateDelta</v>
      </c>
      <c r="C2832" t="s">
        <v>65</v>
      </c>
      <c r="D2832" t="s">
        <v>59</v>
      </c>
      <c r="E2832" t="s">
        <v>51</v>
      </c>
      <c r="F2832" t="s">
        <v>37</v>
      </c>
      <c r="G2832">
        <v>2010</v>
      </c>
      <c r="H2832">
        <v>831.2</v>
      </c>
      <c r="I2832">
        <v>1107.9000000000001</v>
      </c>
      <c r="J2832">
        <v>0.75024821734813596</v>
      </c>
    </row>
    <row r="2833" spans="2:10" x14ac:dyDescent="0.2">
      <c r="B2833" t="str">
        <f t="shared" si="44"/>
        <v>apartmentaverage1_bed_rateSurrey</v>
      </c>
      <c r="C2833" t="s">
        <v>65</v>
      </c>
      <c r="D2833" t="s">
        <v>59</v>
      </c>
      <c r="E2833" t="s">
        <v>51</v>
      </c>
      <c r="F2833" t="s">
        <v>38</v>
      </c>
      <c r="G2833">
        <v>2010</v>
      </c>
      <c r="H2833">
        <v>821.1</v>
      </c>
      <c r="I2833">
        <v>1107.9000000000001</v>
      </c>
      <c r="J2833">
        <v>0.74113187110750101</v>
      </c>
    </row>
    <row r="2834" spans="2:10" x14ac:dyDescent="0.2">
      <c r="B2834" t="str">
        <f t="shared" si="44"/>
        <v>apartmentaverage1_bed_rateWhite Rock</v>
      </c>
      <c r="C2834" t="s">
        <v>65</v>
      </c>
      <c r="D2834" t="s">
        <v>59</v>
      </c>
      <c r="E2834" t="s">
        <v>51</v>
      </c>
      <c r="F2834" t="s">
        <v>39</v>
      </c>
      <c r="G2834">
        <v>2010</v>
      </c>
      <c r="H2834">
        <v>894.4</v>
      </c>
      <c r="I2834">
        <v>1107.9000000000001</v>
      </c>
      <c r="J2834">
        <v>0.80729307699250796</v>
      </c>
    </row>
    <row r="2835" spans="2:10" x14ac:dyDescent="0.2">
      <c r="B2835" t="str">
        <f t="shared" si="44"/>
        <v>apartmentaverage1_bed_rateLangley City and Langley DM</v>
      </c>
      <c r="C2835" t="s">
        <v>65</v>
      </c>
      <c r="D2835" t="s">
        <v>59</v>
      </c>
      <c r="E2835" t="s">
        <v>51</v>
      </c>
      <c r="F2835" t="s">
        <v>40</v>
      </c>
      <c r="G2835">
        <v>2010</v>
      </c>
      <c r="H2835">
        <v>876.1</v>
      </c>
      <c r="I2835">
        <v>1107.9000000000001</v>
      </c>
      <c r="J2835">
        <v>0.790775340734723</v>
      </c>
    </row>
    <row r="2836" spans="2:10" x14ac:dyDescent="0.2">
      <c r="B2836" t="str">
        <f t="shared" si="44"/>
        <v>apartmentaverage1_bed_rateTri-Cities</v>
      </c>
      <c r="C2836" t="s">
        <v>65</v>
      </c>
      <c r="D2836" t="s">
        <v>59</v>
      </c>
      <c r="E2836" t="s">
        <v>51</v>
      </c>
      <c r="F2836" t="s">
        <v>41</v>
      </c>
      <c r="G2836">
        <v>2010</v>
      </c>
      <c r="H2836">
        <v>898.9</v>
      </c>
      <c r="I2836">
        <v>1107.9000000000001</v>
      </c>
      <c r="J2836">
        <v>0.81135481541655396</v>
      </c>
    </row>
    <row r="2837" spans="2:10" x14ac:dyDescent="0.2">
      <c r="B2837" t="str">
        <f t="shared" si="44"/>
        <v>apartmentaverage1_bed_rateMaple Ridge/Pitt Meadows</v>
      </c>
      <c r="C2837" t="s">
        <v>65</v>
      </c>
      <c r="D2837" t="s">
        <v>59</v>
      </c>
      <c r="E2837" t="s">
        <v>51</v>
      </c>
      <c r="F2837" t="s">
        <v>42</v>
      </c>
      <c r="G2837">
        <v>2010</v>
      </c>
      <c r="H2837">
        <v>768.5</v>
      </c>
      <c r="I2837">
        <v>1107.9000000000001</v>
      </c>
      <c r="J2837">
        <v>0.69365466197310199</v>
      </c>
    </row>
    <row r="2838" spans="2:10" x14ac:dyDescent="0.2">
      <c r="B2838" t="str">
        <f t="shared" si="44"/>
        <v>apartmentaverage1_bed_rateVancouver</v>
      </c>
      <c r="C2838" t="s">
        <v>65</v>
      </c>
      <c r="D2838" t="s">
        <v>59</v>
      </c>
      <c r="E2838" t="s">
        <v>51</v>
      </c>
      <c r="F2838" t="s">
        <v>43</v>
      </c>
      <c r="G2838">
        <v>2010</v>
      </c>
      <c r="H2838">
        <v>1107.9000000000001</v>
      </c>
      <c r="I2838">
        <v>1107.9000000000001</v>
      </c>
      <c r="J2838">
        <v>1</v>
      </c>
    </row>
    <row r="2839" spans="2:10" x14ac:dyDescent="0.2">
      <c r="B2839" t="str">
        <f t="shared" si="44"/>
        <v>apartmentaverage1_bed_rateNorth Vancouver City</v>
      </c>
      <c r="C2839" t="s">
        <v>65</v>
      </c>
      <c r="D2839" t="s">
        <v>59</v>
      </c>
      <c r="E2839" t="s">
        <v>51</v>
      </c>
      <c r="F2839" t="s">
        <v>60</v>
      </c>
      <c r="G2839">
        <v>2010</v>
      </c>
      <c r="H2839">
        <v>989.33333333333303</v>
      </c>
      <c r="I2839">
        <v>1107.9000000000001</v>
      </c>
      <c r="J2839">
        <v>0.89298071426422299</v>
      </c>
    </row>
    <row r="2840" spans="2:10" x14ac:dyDescent="0.2">
      <c r="B2840" t="str">
        <f t="shared" si="44"/>
        <v>apartmentaverage2_bed_rateWest End/Stanley Park</v>
      </c>
      <c r="C2840" t="s">
        <v>65</v>
      </c>
      <c r="D2840" t="s">
        <v>59</v>
      </c>
      <c r="E2840" t="s">
        <v>53</v>
      </c>
      <c r="F2840" t="s">
        <v>12</v>
      </c>
      <c r="G2840">
        <v>2010</v>
      </c>
      <c r="H2840">
        <v>1971.3</v>
      </c>
      <c r="I2840">
        <v>1405.2</v>
      </c>
      <c r="J2840">
        <v>1.4028608027327101</v>
      </c>
    </row>
    <row r="2841" spans="2:10" x14ac:dyDescent="0.2">
      <c r="B2841" t="str">
        <f t="shared" si="44"/>
        <v>apartmentaverage2_bed_rateEnglish Bay</v>
      </c>
      <c r="C2841" t="s">
        <v>65</v>
      </c>
      <c r="D2841" t="s">
        <v>59</v>
      </c>
      <c r="E2841" t="s">
        <v>53</v>
      </c>
      <c r="F2841" t="s">
        <v>16</v>
      </c>
      <c r="G2841">
        <v>2010</v>
      </c>
      <c r="H2841">
        <v>1917.6</v>
      </c>
      <c r="I2841">
        <v>1405.2</v>
      </c>
      <c r="J2841">
        <v>1.3646456020495299</v>
      </c>
    </row>
    <row r="2842" spans="2:10" x14ac:dyDescent="0.2">
      <c r="B2842" t="str">
        <f t="shared" si="44"/>
        <v>apartmentaverage2_bed_rateDowntown</v>
      </c>
      <c r="C2842" t="s">
        <v>65</v>
      </c>
      <c r="D2842" t="s">
        <v>59</v>
      </c>
      <c r="E2842" t="s">
        <v>53</v>
      </c>
      <c r="F2842" t="s">
        <v>17</v>
      </c>
      <c r="G2842">
        <v>2010</v>
      </c>
      <c r="H2842">
        <v>2054.9</v>
      </c>
      <c r="I2842">
        <v>1405.2</v>
      </c>
      <c r="J2842">
        <v>1.4623541132934801</v>
      </c>
    </row>
    <row r="2843" spans="2:10" x14ac:dyDescent="0.2">
      <c r="B2843" t="str">
        <f t="shared" si="44"/>
        <v>apartmentaverage2_bed_rateSouth Granville/Oak</v>
      </c>
      <c r="C2843" t="s">
        <v>65</v>
      </c>
      <c r="D2843" t="s">
        <v>59</v>
      </c>
      <c r="E2843" t="s">
        <v>53</v>
      </c>
      <c r="F2843" t="s">
        <v>19</v>
      </c>
      <c r="G2843">
        <v>2010</v>
      </c>
      <c r="H2843">
        <v>1714.8</v>
      </c>
      <c r="I2843">
        <v>1405.2</v>
      </c>
      <c r="J2843">
        <v>1.2203245089667001</v>
      </c>
    </row>
    <row r="2844" spans="2:10" x14ac:dyDescent="0.2">
      <c r="B2844" t="str">
        <f t="shared" si="44"/>
        <v>apartmentaverage2_bed_rateKitsilano/Point Grey</v>
      </c>
      <c r="C2844" t="s">
        <v>65</v>
      </c>
      <c r="D2844" t="s">
        <v>59</v>
      </c>
      <c r="E2844" t="s">
        <v>53</v>
      </c>
      <c r="F2844" t="s">
        <v>20</v>
      </c>
      <c r="G2844">
        <v>2010</v>
      </c>
      <c r="H2844">
        <v>1753.7</v>
      </c>
      <c r="I2844">
        <v>1405.2</v>
      </c>
      <c r="J2844">
        <v>1.2480074010816999</v>
      </c>
    </row>
    <row r="2845" spans="2:10" x14ac:dyDescent="0.2">
      <c r="B2845" t="str">
        <f t="shared" si="44"/>
        <v>apartmentaverage2_bed_rateWestside/Kerrisdale</v>
      </c>
      <c r="C2845" t="s">
        <v>65</v>
      </c>
      <c r="D2845" t="s">
        <v>59</v>
      </c>
      <c r="E2845" t="s">
        <v>53</v>
      </c>
      <c r="F2845" t="s">
        <v>21</v>
      </c>
      <c r="G2845">
        <v>2010</v>
      </c>
      <c r="H2845">
        <v>1884.5</v>
      </c>
      <c r="I2845">
        <v>1405.2</v>
      </c>
      <c r="J2845">
        <v>1.3410902362653001</v>
      </c>
    </row>
    <row r="2846" spans="2:10" x14ac:dyDescent="0.2">
      <c r="B2846" t="str">
        <f t="shared" si="44"/>
        <v>apartmentaverage2_bed_rateMarpole</v>
      </c>
      <c r="C2846" t="s">
        <v>65</v>
      </c>
      <c r="D2846" t="s">
        <v>59</v>
      </c>
      <c r="E2846" t="s">
        <v>53</v>
      </c>
      <c r="F2846" t="s">
        <v>23</v>
      </c>
      <c r="G2846">
        <v>2010</v>
      </c>
      <c r="H2846">
        <v>1196.5</v>
      </c>
      <c r="I2846">
        <v>1405.2</v>
      </c>
      <c r="J2846">
        <v>0.85148021633931104</v>
      </c>
    </row>
    <row r="2847" spans="2:10" x14ac:dyDescent="0.2">
      <c r="B2847" t="str">
        <f t="shared" si="44"/>
        <v>apartmentaverage2_bed_rateMount Pleasant/Renfrew Heights</v>
      </c>
      <c r="C2847" t="s">
        <v>65</v>
      </c>
      <c r="D2847" t="s">
        <v>59</v>
      </c>
      <c r="E2847" t="s">
        <v>53</v>
      </c>
      <c r="F2847" t="s">
        <v>24</v>
      </c>
      <c r="G2847">
        <v>2010</v>
      </c>
      <c r="H2847">
        <v>1404.6</v>
      </c>
      <c r="I2847">
        <v>1405.2</v>
      </c>
      <c r="J2847">
        <v>0.99957301451750602</v>
      </c>
    </row>
    <row r="2848" spans="2:10" x14ac:dyDescent="0.2">
      <c r="B2848" t="str">
        <f t="shared" si="44"/>
        <v>apartmentaverage2_bed_rateEast Hastings</v>
      </c>
      <c r="C2848" t="s">
        <v>65</v>
      </c>
      <c r="D2848" t="s">
        <v>59</v>
      </c>
      <c r="E2848" t="s">
        <v>53</v>
      </c>
      <c r="F2848" t="s">
        <v>25</v>
      </c>
      <c r="G2848">
        <v>2010</v>
      </c>
      <c r="H2848">
        <v>1314.6</v>
      </c>
      <c r="I2848">
        <v>1405.2</v>
      </c>
      <c r="J2848">
        <v>0.93552519214346697</v>
      </c>
    </row>
    <row r="2849" spans="2:10" x14ac:dyDescent="0.2">
      <c r="B2849" t="str">
        <f t="shared" si="44"/>
        <v>apartmentaverage2_bed_rateSoutheast Vancouver</v>
      </c>
      <c r="C2849" t="s">
        <v>65</v>
      </c>
      <c r="D2849" t="s">
        <v>59</v>
      </c>
      <c r="E2849" t="s">
        <v>53</v>
      </c>
      <c r="F2849" t="s">
        <v>26</v>
      </c>
      <c r="G2849">
        <v>2010</v>
      </c>
      <c r="H2849">
        <v>1401.7</v>
      </c>
      <c r="I2849">
        <v>1405.2</v>
      </c>
      <c r="J2849">
        <v>0.99750925135212098</v>
      </c>
    </row>
    <row r="2850" spans="2:10" x14ac:dyDescent="0.2">
      <c r="B2850" t="str">
        <f t="shared" si="44"/>
        <v>apartmentaverage2_bed_rateUniversity Endowment Lands</v>
      </c>
      <c r="C2850" t="s">
        <v>65</v>
      </c>
      <c r="D2850" t="s">
        <v>59</v>
      </c>
      <c r="E2850" t="s">
        <v>53</v>
      </c>
      <c r="F2850" t="s">
        <v>27</v>
      </c>
      <c r="G2850">
        <v>2010</v>
      </c>
      <c r="H2850">
        <v>2011</v>
      </c>
      <c r="I2850">
        <v>1405.2</v>
      </c>
      <c r="J2850">
        <v>1.43111300882437</v>
      </c>
    </row>
    <row r="2851" spans="2:10" x14ac:dyDescent="0.2">
      <c r="B2851" t="str">
        <f t="shared" si="44"/>
        <v>apartmentaverage2_bed_rateCentral Park/Metrotown</v>
      </c>
      <c r="C2851" t="s">
        <v>65</v>
      </c>
      <c r="D2851" t="s">
        <v>59</v>
      </c>
      <c r="E2851" t="s">
        <v>53</v>
      </c>
      <c r="F2851" t="s">
        <v>28</v>
      </c>
      <c r="G2851">
        <v>2010</v>
      </c>
      <c r="H2851">
        <v>1293.5999999999999</v>
      </c>
      <c r="I2851">
        <v>1405.2</v>
      </c>
      <c r="J2851">
        <v>0.92058070025619099</v>
      </c>
    </row>
    <row r="2852" spans="2:10" x14ac:dyDescent="0.2">
      <c r="B2852" t="str">
        <f t="shared" si="44"/>
        <v>apartmentaverage2_bed_rateSoutheast Burnaby</v>
      </c>
      <c r="C2852" t="s">
        <v>65</v>
      </c>
      <c r="D2852" t="s">
        <v>59</v>
      </c>
      <c r="E2852" t="s">
        <v>53</v>
      </c>
      <c r="F2852" t="s">
        <v>29</v>
      </c>
      <c r="G2852">
        <v>2010</v>
      </c>
      <c r="H2852">
        <v>1080</v>
      </c>
      <c r="I2852">
        <v>1405.2</v>
      </c>
      <c r="J2852">
        <v>0.76857386848847098</v>
      </c>
    </row>
    <row r="2853" spans="2:10" x14ac:dyDescent="0.2">
      <c r="B2853" t="str">
        <f t="shared" si="44"/>
        <v>apartmentaverage2_bed_rateNorth Burnaby</v>
      </c>
      <c r="C2853" t="s">
        <v>65</v>
      </c>
      <c r="D2853" t="s">
        <v>59</v>
      </c>
      <c r="E2853" t="s">
        <v>53</v>
      </c>
      <c r="F2853" t="s">
        <v>31</v>
      </c>
      <c r="G2853">
        <v>2010</v>
      </c>
      <c r="H2853">
        <v>1311.8</v>
      </c>
      <c r="I2853">
        <v>1405.2</v>
      </c>
      <c r="J2853">
        <v>0.93353259322516402</v>
      </c>
    </row>
    <row r="2854" spans="2:10" x14ac:dyDescent="0.2">
      <c r="B2854" t="str">
        <f t="shared" si="44"/>
        <v>apartmentaverage2_bed_rateNew Westminster</v>
      </c>
      <c r="C2854" t="s">
        <v>65</v>
      </c>
      <c r="D2854" t="s">
        <v>59</v>
      </c>
      <c r="E2854" t="s">
        <v>53</v>
      </c>
      <c r="F2854" t="s">
        <v>32</v>
      </c>
      <c r="G2854">
        <v>2010</v>
      </c>
      <c r="H2854">
        <v>1212</v>
      </c>
      <c r="I2854">
        <v>1405.2</v>
      </c>
      <c r="J2854">
        <v>0.86251067463706199</v>
      </c>
    </row>
    <row r="2855" spans="2:10" x14ac:dyDescent="0.2">
      <c r="B2855" t="str">
        <f t="shared" si="44"/>
        <v>apartmentaverage2_bed_rateNorth Vancouver CY</v>
      </c>
      <c r="C2855" t="s">
        <v>65</v>
      </c>
      <c r="D2855" t="s">
        <v>59</v>
      </c>
      <c r="E2855" t="s">
        <v>53</v>
      </c>
      <c r="F2855" t="s">
        <v>33</v>
      </c>
      <c r="G2855">
        <v>2010</v>
      </c>
      <c r="H2855">
        <v>1590.5</v>
      </c>
      <c r="I2855">
        <v>1405.2</v>
      </c>
      <c r="J2855">
        <v>1.13186734984344</v>
      </c>
    </row>
    <row r="2856" spans="2:10" x14ac:dyDescent="0.2">
      <c r="B2856" t="str">
        <f t="shared" si="44"/>
        <v>apartmentaverage2_bed_rateNorth Vancouver DM</v>
      </c>
      <c r="C2856" t="s">
        <v>65</v>
      </c>
      <c r="D2856" t="s">
        <v>59</v>
      </c>
      <c r="E2856" t="s">
        <v>53</v>
      </c>
      <c r="F2856" t="s">
        <v>34</v>
      </c>
      <c r="G2856">
        <v>2010</v>
      </c>
      <c r="H2856">
        <v>1502.4</v>
      </c>
      <c r="I2856">
        <v>1405.2</v>
      </c>
      <c r="J2856">
        <v>1.0691716481639599</v>
      </c>
    </row>
    <row r="2857" spans="2:10" x14ac:dyDescent="0.2">
      <c r="B2857" t="str">
        <f t="shared" si="44"/>
        <v>apartmentaverage2_bed_rateWest Vancouver</v>
      </c>
      <c r="C2857" t="s">
        <v>65</v>
      </c>
      <c r="D2857" t="s">
        <v>59</v>
      </c>
      <c r="E2857" t="s">
        <v>53</v>
      </c>
      <c r="F2857" t="s">
        <v>35</v>
      </c>
      <c r="G2857">
        <v>2010</v>
      </c>
      <c r="H2857">
        <v>2177.4</v>
      </c>
      <c r="I2857">
        <v>1405.2</v>
      </c>
      <c r="J2857">
        <v>1.5495303159692599</v>
      </c>
    </row>
    <row r="2858" spans="2:10" x14ac:dyDescent="0.2">
      <c r="B2858" t="str">
        <f t="shared" si="44"/>
        <v>apartmentaverage2_bed_rateRichmond</v>
      </c>
      <c r="C2858" t="s">
        <v>65</v>
      </c>
      <c r="D2858" t="s">
        <v>59</v>
      </c>
      <c r="E2858" t="s">
        <v>53</v>
      </c>
      <c r="F2858" t="s">
        <v>36</v>
      </c>
      <c r="G2858">
        <v>2010</v>
      </c>
      <c r="H2858">
        <v>1271.5999999999999</v>
      </c>
      <c r="I2858">
        <v>1405.2</v>
      </c>
      <c r="J2858">
        <v>0.904924565898093</v>
      </c>
    </row>
    <row r="2859" spans="2:10" x14ac:dyDescent="0.2">
      <c r="B2859" t="str">
        <f t="shared" si="44"/>
        <v>apartmentaverage2_bed_rateDelta</v>
      </c>
      <c r="C2859" t="s">
        <v>65</v>
      </c>
      <c r="D2859" t="s">
        <v>59</v>
      </c>
      <c r="E2859" t="s">
        <v>53</v>
      </c>
      <c r="F2859" t="s">
        <v>37</v>
      </c>
      <c r="G2859">
        <v>2010</v>
      </c>
      <c r="H2859">
        <v>1070.5999999999999</v>
      </c>
      <c r="I2859">
        <v>1405.2</v>
      </c>
      <c r="J2859">
        <v>0.76188442926273803</v>
      </c>
    </row>
    <row r="2860" spans="2:10" x14ac:dyDescent="0.2">
      <c r="B2860" t="str">
        <f t="shared" si="44"/>
        <v>apartmentaverage2_bed_rateSurrey</v>
      </c>
      <c r="C2860" t="s">
        <v>65</v>
      </c>
      <c r="D2860" t="s">
        <v>59</v>
      </c>
      <c r="E2860" t="s">
        <v>53</v>
      </c>
      <c r="F2860" t="s">
        <v>38</v>
      </c>
      <c r="G2860">
        <v>2010</v>
      </c>
      <c r="H2860">
        <v>991.2</v>
      </c>
      <c r="I2860">
        <v>1405.2</v>
      </c>
      <c r="J2860">
        <v>0.705380017079419</v>
      </c>
    </row>
    <row r="2861" spans="2:10" x14ac:dyDescent="0.2">
      <c r="B2861" t="str">
        <f t="shared" si="44"/>
        <v>apartmentaverage2_bed_rateWhite Rock</v>
      </c>
      <c r="C2861" t="s">
        <v>65</v>
      </c>
      <c r="D2861" t="s">
        <v>59</v>
      </c>
      <c r="E2861" t="s">
        <v>53</v>
      </c>
      <c r="F2861" t="s">
        <v>39</v>
      </c>
      <c r="G2861">
        <v>2010</v>
      </c>
      <c r="H2861">
        <v>1123.9000000000001</v>
      </c>
      <c r="I2861">
        <v>1405.2</v>
      </c>
      <c r="J2861">
        <v>0.79981497295758597</v>
      </c>
    </row>
    <row r="2862" spans="2:10" x14ac:dyDescent="0.2">
      <c r="B2862" t="str">
        <f t="shared" si="44"/>
        <v>apartmentaverage2_bed_rateLangley City and Langley DM</v>
      </c>
      <c r="C2862" t="s">
        <v>65</v>
      </c>
      <c r="D2862" t="s">
        <v>59</v>
      </c>
      <c r="E2862" t="s">
        <v>53</v>
      </c>
      <c r="F2862" t="s">
        <v>40</v>
      </c>
      <c r="G2862">
        <v>2010</v>
      </c>
      <c r="H2862">
        <v>1106.0999999999999</v>
      </c>
      <c r="I2862">
        <v>1405.2</v>
      </c>
      <c r="J2862">
        <v>0.78714773697694296</v>
      </c>
    </row>
    <row r="2863" spans="2:10" x14ac:dyDescent="0.2">
      <c r="B2863" t="str">
        <f t="shared" si="44"/>
        <v>apartmentaverage2_bed_rateTri-Cities</v>
      </c>
      <c r="C2863" t="s">
        <v>65</v>
      </c>
      <c r="D2863" t="s">
        <v>59</v>
      </c>
      <c r="E2863" t="s">
        <v>53</v>
      </c>
      <c r="F2863" t="s">
        <v>41</v>
      </c>
      <c r="G2863">
        <v>2010</v>
      </c>
      <c r="H2863">
        <v>1122.5999999999999</v>
      </c>
      <c r="I2863">
        <v>1405.2</v>
      </c>
      <c r="J2863">
        <v>0.79888983774551703</v>
      </c>
    </row>
    <row r="2864" spans="2:10" x14ac:dyDescent="0.2">
      <c r="B2864" t="str">
        <f t="shared" si="44"/>
        <v>apartmentaverage2_bed_rateMaple Ridge/Pitt Meadows</v>
      </c>
      <c r="C2864" t="s">
        <v>65</v>
      </c>
      <c r="D2864" t="s">
        <v>59</v>
      </c>
      <c r="E2864" t="s">
        <v>53</v>
      </c>
      <c r="F2864" t="s">
        <v>42</v>
      </c>
      <c r="G2864">
        <v>2010</v>
      </c>
      <c r="H2864">
        <v>973.6</v>
      </c>
      <c r="I2864">
        <v>1405.2</v>
      </c>
      <c r="J2864">
        <v>0.69285510959294005</v>
      </c>
    </row>
    <row r="2865" spans="2:10" x14ac:dyDescent="0.2">
      <c r="B2865" t="str">
        <f t="shared" si="44"/>
        <v>apartmentaverage2_bed_rateVancouver</v>
      </c>
      <c r="C2865" t="s">
        <v>65</v>
      </c>
      <c r="D2865" t="s">
        <v>59</v>
      </c>
      <c r="E2865" t="s">
        <v>53</v>
      </c>
      <c r="F2865" t="s">
        <v>43</v>
      </c>
      <c r="G2865">
        <v>2010</v>
      </c>
      <c r="H2865">
        <v>1405.2</v>
      </c>
      <c r="I2865">
        <v>1405.2</v>
      </c>
      <c r="J2865">
        <v>1</v>
      </c>
    </row>
    <row r="2866" spans="2:10" x14ac:dyDescent="0.2">
      <c r="B2866" t="str">
        <f t="shared" si="44"/>
        <v>apartmentaverage2_bed_rateNorth Vancouver City</v>
      </c>
      <c r="C2866" t="s">
        <v>65</v>
      </c>
      <c r="D2866" t="s">
        <v>59</v>
      </c>
      <c r="E2866" t="s">
        <v>53</v>
      </c>
      <c r="F2866" t="s">
        <v>60</v>
      </c>
      <c r="G2866">
        <v>2010</v>
      </c>
      <c r="H2866">
        <v>1237</v>
      </c>
      <c r="I2866">
        <v>1405.2</v>
      </c>
      <c r="J2866">
        <v>0.88030173640762899</v>
      </c>
    </row>
    <row r="2867" spans="2:10" x14ac:dyDescent="0.2">
      <c r="B2867" t="str">
        <f t="shared" si="44"/>
        <v>apartmentaverage3+_bed_rateWest End/Stanley Park</v>
      </c>
      <c r="C2867" t="s">
        <v>65</v>
      </c>
      <c r="D2867" t="s">
        <v>59</v>
      </c>
      <c r="E2867" t="s">
        <v>55</v>
      </c>
      <c r="F2867" t="s">
        <v>12</v>
      </c>
      <c r="G2867">
        <v>2010</v>
      </c>
      <c r="H2867">
        <v>3070.9</v>
      </c>
      <c r="I2867">
        <v>1643.4</v>
      </c>
      <c r="J2867">
        <v>1.8686260192284301</v>
      </c>
    </row>
    <row r="2868" spans="2:10" x14ac:dyDescent="0.2">
      <c r="B2868" t="str">
        <f t="shared" si="44"/>
        <v>apartmentaverage3+_bed_rateEnglish Bay</v>
      </c>
      <c r="C2868" t="s">
        <v>65</v>
      </c>
      <c r="D2868" t="s">
        <v>59</v>
      </c>
      <c r="E2868" t="s">
        <v>55</v>
      </c>
      <c r="F2868" t="s">
        <v>16</v>
      </c>
      <c r="G2868">
        <v>2010</v>
      </c>
      <c r="H2868">
        <v>2681.25</v>
      </c>
      <c r="I2868">
        <v>1643.4</v>
      </c>
      <c r="J2868">
        <v>1.6315261044176701</v>
      </c>
    </row>
    <row r="2869" spans="2:10" x14ac:dyDescent="0.2">
      <c r="B2869" t="str">
        <f t="shared" si="44"/>
        <v>apartmentaverage3+_bed_rateDowntown</v>
      </c>
      <c r="C2869" t="s">
        <v>65</v>
      </c>
      <c r="D2869" t="s">
        <v>59</v>
      </c>
      <c r="E2869" t="s">
        <v>55</v>
      </c>
      <c r="F2869" t="s">
        <v>17</v>
      </c>
      <c r="G2869">
        <v>2010</v>
      </c>
      <c r="H2869">
        <v>2855.8888888888901</v>
      </c>
      <c r="I2869">
        <v>1643.4</v>
      </c>
      <c r="J2869">
        <v>1.73779292253188</v>
      </c>
    </row>
    <row r="2870" spans="2:10" x14ac:dyDescent="0.2">
      <c r="B2870" t="str">
        <f t="shared" si="44"/>
        <v>apartmentaverage3+_bed_rateSouth Granville/Oak</v>
      </c>
      <c r="C2870" t="s">
        <v>65</v>
      </c>
      <c r="D2870" t="s">
        <v>59</v>
      </c>
      <c r="E2870" t="s">
        <v>55</v>
      </c>
      <c r="F2870" t="s">
        <v>19</v>
      </c>
      <c r="G2870">
        <v>2010</v>
      </c>
      <c r="H2870">
        <v>2128.3000000000002</v>
      </c>
      <c r="I2870">
        <v>1643.4</v>
      </c>
      <c r="J2870">
        <v>1.29505902397469</v>
      </c>
    </row>
    <row r="2871" spans="2:10" x14ac:dyDescent="0.2">
      <c r="B2871" t="str">
        <f t="shared" si="44"/>
        <v>apartmentaverage3+_bed_rateKitsilano/Point Grey</v>
      </c>
      <c r="C2871" t="s">
        <v>65</v>
      </c>
      <c r="D2871" t="s">
        <v>59</v>
      </c>
      <c r="E2871" t="s">
        <v>55</v>
      </c>
      <c r="F2871" t="s">
        <v>20</v>
      </c>
      <c r="G2871">
        <v>2010</v>
      </c>
      <c r="H2871">
        <v>2507.75</v>
      </c>
      <c r="I2871">
        <v>1643.4</v>
      </c>
      <c r="J2871">
        <v>1.52595229402458</v>
      </c>
    </row>
    <row r="2872" spans="2:10" x14ac:dyDescent="0.2">
      <c r="B2872" t="str">
        <f t="shared" si="44"/>
        <v>apartmentaverage3+_bed_rateWestside/Kerrisdale</v>
      </c>
      <c r="C2872" t="s">
        <v>65</v>
      </c>
      <c r="D2872" t="s">
        <v>59</v>
      </c>
      <c r="E2872" t="s">
        <v>55</v>
      </c>
      <c r="F2872" t="s">
        <v>21</v>
      </c>
      <c r="G2872">
        <v>2010</v>
      </c>
      <c r="H2872">
        <v>2631.3</v>
      </c>
      <c r="I2872">
        <v>1643.4</v>
      </c>
      <c r="J2872">
        <v>1.6011317999269801</v>
      </c>
    </row>
    <row r="2873" spans="2:10" x14ac:dyDescent="0.2">
      <c r="B2873" t="str">
        <f t="shared" si="44"/>
        <v>apartmentaverage3+_bed_rateMarpole</v>
      </c>
      <c r="C2873" t="s">
        <v>65</v>
      </c>
      <c r="D2873" t="s">
        <v>59</v>
      </c>
      <c r="E2873" t="s">
        <v>55</v>
      </c>
      <c r="F2873" t="s">
        <v>23</v>
      </c>
      <c r="G2873">
        <v>2010</v>
      </c>
      <c r="H2873">
        <v>1311.2</v>
      </c>
      <c r="I2873">
        <v>1643.4</v>
      </c>
      <c r="J2873">
        <v>0.79785809906291805</v>
      </c>
    </row>
    <row r="2874" spans="2:10" x14ac:dyDescent="0.2">
      <c r="B2874" t="str">
        <f t="shared" si="44"/>
        <v>apartmentaverage3+_bed_rateMount Pleasant/Renfrew Heights</v>
      </c>
      <c r="C2874" t="s">
        <v>65</v>
      </c>
      <c r="D2874" t="s">
        <v>59</v>
      </c>
      <c r="E2874" t="s">
        <v>55</v>
      </c>
      <c r="F2874" t="s">
        <v>24</v>
      </c>
      <c r="G2874">
        <v>2010</v>
      </c>
      <c r="H2874">
        <v>1526.125</v>
      </c>
      <c r="I2874">
        <v>1643.4</v>
      </c>
      <c r="J2874">
        <v>0.92863879761470103</v>
      </c>
    </row>
    <row r="2875" spans="2:10" x14ac:dyDescent="0.2">
      <c r="B2875" t="str">
        <f t="shared" si="44"/>
        <v>apartmentaverage3+_bed_rateEast Hastings</v>
      </c>
      <c r="C2875" t="s">
        <v>65</v>
      </c>
      <c r="D2875" t="s">
        <v>59</v>
      </c>
      <c r="E2875" t="s">
        <v>55</v>
      </c>
      <c r="F2875" t="s">
        <v>25</v>
      </c>
      <c r="G2875">
        <v>2010</v>
      </c>
      <c r="H2875">
        <v>1353.9</v>
      </c>
      <c r="I2875">
        <v>1643.4</v>
      </c>
      <c r="J2875">
        <v>0.82384081781672103</v>
      </c>
    </row>
    <row r="2876" spans="2:10" x14ac:dyDescent="0.2">
      <c r="B2876" t="str">
        <f t="shared" si="44"/>
        <v>apartmentaverage3+_bed_rateSoutheast Vancouver</v>
      </c>
      <c r="C2876" t="s">
        <v>65</v>
      </c>
      <c r="D2876" t="s">
        <v>59</v>
      </c>
      <c r="E2876" t="s">
        <v>55</v>
      </c>
      <c r="F2876" t="s">
        <v>26</v>
      </c>
      <c r="G2876">
        <v>2010</v>
      </c>
      <c r="H2876">
        <v>1320.9</v>
      </c>
      <c r="I2876">
        <v>1643.4</v>
      </c>
      <c r="J2876">
        <v>0.80376049653158099</v>
      </c>
    </row>
    <row r="2877" spans="2:10" x14ac:dyDescent="0.2">
      <c r="B2877" t="str">
        <f t="shared" si="44"/>
        <v>apartmentaverage3+_bed_rateUniversity Endowment Lands</v>
      </c>
      <c r="C2877" t="s">
        <v>65</v>
      </c>
      <c r="D2877" t="s">
        <v>59</v>
      </c>
      <c r="E2877" t="s">
        <v>55</v>
      </c>
      <c r="F2877" t="s">
        <v>27</v>
      </c>
      <c r="G2877">
        <v>2010</v>
      </c>
      <c r="H2877">
        <v>2446.3000000000002</v>
      </c>
      <c r="I2877">
        <v>1643.4</v>
      </c>
      <c r="J2877">
        <v>1.48856030181331</v>
      </c>
    </row>
    <row r="2878" spans="2:10" x14ac:dyDescent="0.2">
      <c r="B2878" t="str">
        <f t="shared" si="44"/>
        <v>apartmentaverage3+_bed_rateCentral Park/Metrotown</v>
      </c>
      <c r="C2878" t="s">
        <v>65</v>
      </c>
      <c r="D2878" t="s">
        <v>59</v>
      </c>
      <c r="E2878" t="s">
        <v>55</v>
      </c>
      <c r="F2878" t="s">
        <v>28</v>
      </c>
      <c r="G2878">
        <v>2010</v>
      </c>
      <c r="H2878">
        <v>1649.3</v>
      </c>
      <c r="I2878">
        <v>1643.4</v>
      </c>
      <c r="J2878">
        <v>1.0035901180479501</v>
      </c>
    </row>
    <row r="2879" spans="2:10" x14ac:dyDescent="0.2">
      <c r="B2879" t="str">
        <f t="shared" si="44"/>
        <v>apartmentaverage3+_bed_rateSoutheast Burnaby</v>
      </c>
      <c r="C2879" t="s">
        <v>65</v>
      </c>
      <c r="D2879" t="s">
        <v>59</v>
      </c>
      <c r="E2879" t="s">
        <v>55</v>
      </c>
      <c r="F2879" t="s">
        <v>29</v>
      </c>
      <c r="G2879">
        <v>2010</v>
      </c>
      <c r="H2879">
        <v>1214.7</v>
      </c>
      <c r="I2879">
        <v>1643.4</v>
      </c>
      <c r="J2879">
        <v>0.73913837166849194</v>
      </c>
    </row>
    <row r="2880" spans="2:10" x14ac:dyDescent="0.2">
      <c r="B2880" t="str">
        <f t="shared" si="44"/>
        <v>apartmentaverage3+_bed_rateNorth Burnaby</v>
      </c>
      <c r="C2880" t="s">
        <v>65</v>
      </c>
      <c r="D2880" t="s">
        <v>59</v>
      </c>
      <c r="E2880" t="s">
        <v>55</v>
      </c>
      <c r="F2880" t="s">
        <v>31</v>
      </c>
      <c r="G2880">
        <v>2010</v>
      </c>
      <c r="H2880">
        <v>1550.1</v>
      </c>
      <c r="I2880">
        <v>1643.4</v>
      </c>
      <c r="J2880">
        <v>0.943227455275648</v>
      </c>
    </row>
    <row r="2881" spans="2:10" x14ac:dyDescent="0.2">
      <c r="B2881" t="str">
        <f t="shared" si="44"/>
        <v>apartmentaverage3+_bed_rateNew Westminster</v>
      </c>
      <c r="C2881" t="s">
        <v>65</v>
      </c>
      <c r="D2881" t="s">
        <v>59</v>
      </c>
      <c r="E2881" t="s">
        <v>55</v>
      </c>
      <c r="F2881" t="s">
        <v>32</v>
      </c>
      <c r="G2881">
        <v>2010</v>
      </c>
      <c r="H2881">
        <v>1507.6</v>
      </c>
      <c r="I2881">
        <v>1643.4</v>
      </c>
      <c r="J2881">
        <v>0.91736643543872498</v>
      </c>
    </row>
    <row r="2882" spans="2:10" x14ac:dyDescent="0.2">
      <c r="B2882" t="str">
        <f t="shared" si="44"/>
        <v>apartmentaverage3+_bed_rateNorth Vancouver CY</v>
      </c>
      <c r="C2882" t="s">
        <v>65</v>
      </c>
      <c r="D2882" t="s">
        <v>59</v>
      </c>
      <c r="E2882" t="s">
        <v>55</v>
      </c>
      <c r="F2882" t="s">
        <v>33</v>
      </c>
      <c r="G2882">
        <v>2010</v>
      </c>
      <c r="H2882">
        <v>2188</v>
      </c>
      <c r="I2882">
        <v>1643.4</v>
      </c>
      <c r="J2882">
        <v>1.33138615066326</v>
      </c>
    </row>
    <row r="2883" spans="2:10" x14ac:dyDescent="0.2">
      <c r="B2883" t="str">
        <f t="shared" si="44"/>
        <v>apartmentaverage3+_bed_rateNorth Vancouver DM</v>
      </c>
      <c r="C2883" t="s">
        <v>65</v>
      </c>
      <c r="D2883" t="s">
        <v>59</v>
      </c>
      <c r="E2883" t="s">
        <v>55</v>
      </c>
      <c r="F2883" t="s">
        <v>34</v>
      </c>
      <c r="G2883">
        <v>2010</v>
      </c>
      <c r="H2883">
        <v>1572.9</v>
      </c>
      <c r="I2883">
        <v>1643.4</v>
      </c>
      <c r="J2883">
        <v>0.95710113179992695</v>
      </c>
    </row>
    <row r="2884" spans="2:10" x14ac:dyDescent="0.2">
      <c r="B2884" t="str">
        <f t="shared" si="44"/>
        <v>apartmentaverage3+_bed_rateWest Vancouver</v>
      </c>
      <c r="C2884" t="s">
        <v>65</v>
      </c>
      <c r="D2884" t="s">
        <v>59</v>
      </c>
      <c r="E2884" t="s">
        <v>55</v>
      </c>
      <c r="F2884" t="s">
        <v>35</v>
      </c>
      <c r="G2884">
        <v>2010</v>
      </c>
      <c r="H2884">
        <v>3290.4</v>
      </c>
      <c r="I2884">
        <v>1643.4</v>
      </c>
      <c r="J2884">
        <v>2.00219058050383</v>
      </c>
    </row>
    <row r="2885" spans="2:10" x14ac:dyDescent="0.2">
      <c r="B2885" t="str">
        <f t="shared" ref="B2885:B2948" si="45">C2885&amp;D2885&amp;E2885&amp;F2885</f>
        <v>apartmentaverage3+_bed_rateRichmond</v>
      </c>
      <c r="C2885" t="s">
        <v>65</v>
      </c>
      <c r="D2885" t="s">
        <v>59</v>
      </c>
      <c r="E2885" t="s">
        <v>55</v>
      </c>
      <c r="F2885" t="s">
        <v>36</v>
      </c>
      <c r="G2885">
        <v>2010</v>
      </c>
      <c r="H2885">
        <v>1517.9</v>
      </c>
      <c r="I2885">
        <v>1643.4</v>
      </c>
      <c r="J2885">
        <v>0.92363392965802604</v>
      </c>
    </row>
    <row r="2886" spans="2:10" x14ac:dyDescent="0.2">
      <c r="B2886" t="str">
        <f t="shared" si="45"/>
        <v>apartmentaverage3+_bed_rateDelta</v>
      </c>
      <c r="C2886" t="s">
        <v>65</v>
      </c>
      <c r="D2886" t="s">
        <v>59</v>
      </c>
      <c r="E2886" t="s">
        <v>55</v>
      </c>
      <c r="F2886" t="s">
        <v>37</v>
      </c>
      <c r="G2886">
        <v>2010</v>
      </c>
      <c r="H2886">
        <v>1121.7142857142901</v>
      </c>
      <c r="I2886">
        <v>1643.4</v>
      </c>
      <c r="J2886">
        <v>0.682557068099237</v>
      </c>
    </row>
    <row r="2887" spans="2:10" x14ac:dyDescent="0.2">
      <c r="B2887" t="str">
        <f t="shared" si="45"/>
        <v>apartmentaverage3+_bed_rateSurrey</v>
      </c>
      <c r="C2887" t="s">
        <v>65</v>
      </c>
      <c r="D2887" t="s">
        <v>59</v>
      </c>
      <c r="E2887" t="s">
        <v>55</v>
      </c>
      <c r="F2887" t="s">
        <v>38</v>
      </c>
      <c r="G2887">
        <v>2010</v>
      </c>
      <c r="H2887">
        <v>1129.9000000000001</v>
      </c>
      <c r="I2887">
        <v>1643.4</v>
      </c>
      <c r="J2887">
        <v>0.68753803091152499</v>
      </c>
    </row>
    <row r="2888" spans="2:10" x14ac:dyDescent="0.2">
      <c r="B2888" t="str">
        <f t="shared" si="45"/>
        <v>apartmentaverage3+_bed_rateWhite Rock</v>
      </c>
      <c r="C2888" t="s">
        <v>65</v>
      </c>
      <c r="D2888" t="s">
        <v>59</v>
      </c>
      <c r="E2888" t="s">
        <v>55</v>
      </c>
      <c r="F2888" t="s">
        <v>39</v>
      </c>
      <c r="G2888">
        <v>2010</v>
      </c>
      <c r="H2888">
        <v>1438.4</v>
      </c>
      <c r="I2888">
        <v>1643.4</v>
      </c>
      <c r="J2888">
        <v>0.87525861019836904</v>
      </c>
    </row>
    <row r="2889" spans="2:10" x14ac:dyDescent="0.2">
      <c r="B2889" t="str">
        <f t="shared" si="45"/>
        <v>apartmentaverage3+_bed_rateLangley City and Langley DM</v>
      </c>
      <c r="C2889" t="s">
        <v>65</v>
      </c>
      <c r="D2889" t="s">
        <v>59</v>
      </c>
      <c r="E2889" t="s">
        <v>55</v>
      </c>
      <c r="F2889" t="s">
        <v>40</v>
      </c>
      <c r="G2889">
        <v>2010</v>
      </c>
      <c r="H2889">
        <v>1324.9</v>
      </c>
      <c r="I2889">
        <v>1643.4</v>
      </c>
      <c r="J2889">
        <v>0.80619447486917395</v>
      </c>
    </row>
    <row r="2890" spans="2:10" x14ac:dyDescent="0.2">
      <c r="B2890" t="str">
        <f t="shared" si="45"/>
        <v>apartmentaverage3+_bed_rateTri-Cities</v>
      </c>
      <c r="C2890" t="s">
        <v>65</v>
      </c>
      <c r="D2890" t="s">
        <v>59</v>
      </c>
      <c r="E2890" t="s">
        <v>55</v>
      </c>
      <c r="F2890" t="s">
        <v>41</v>
      </c>
      <c r="G2890">
        <v>2010</v>
      </c>
      <c r="H2890">
        <v>1247.5</v>
      </c>
      <c r="I2890">
        <v>1643.4</v>
      </c>
      <c r="J2890">
        <v>0.75909699403675301</v>
      </c>
    </row>
    <row r="2891" spans="2:10" x14ac:dyDescent="0.2">
      <c r="B2891" t="str">
        <f t="shared" si="45"/>
        <v>apartmentaverage3+_bed_rateMaple Ridge/Pitt Meadows</v>
      </c>
      <c r="C2891" t="s">
        <v>65</v>
      </c>
      <c r="D2891" t="s">
        <v>59</v>
      </c>
      <c r="E2891" t="s">
        <v>55</v>
      </c>
      <c r="F2891" t="s">
        <v>42</v>
      </c>
      <c r="G2891">
        <v>2010</v>
      </c>
      <c r="H2891">
        <v>1189.7</v>
      </c>
      <c r="I2891">
        <v>1643.4</v>
      </c>
      <c r="J2891">
        <v>0.72392600705853705</v>
      </c>
    </row>
    <row r="2892" spans="2:10" x14ac:dyDescent="0.2">
      <c r="B2892" t="str">
        <f t="shared" si="45"/>
        <v>apartmentaverage3+_bed_rateVancouver</v>
      </c>
      <c r="C2892" t="s">
        <v>65</v>
      </c>
      <c r="D2892" t="s">
        <v>59</v>
      </c>
      <c r="E2892" t="s">
        <v>55</v>
      </c>
      <c r="F2892" t="s">
        <v>43</v>
      </c>
      <c r="G2892">
        <v>2010</v>
      </c>
      <c r="H2892">
        <v>1643.4</v>
      </c>
      <c r="I2892">
        <v>1643.4</v>
      </c>
      <c r="J2892">
        <v>1</v>
      </c>
    </row>
    <row r="2893" spans="2:10" x14ac:dyDescent="0.2">
      <c r="B2893" t="str">
        <f t="shared" si="45"/>
        <v>apartmentaverage3+_bed_rateNorth Vancouver City</v>
      </c>
      <c r="C2893" t="s">
        <v>65</v>
      </c>
      <c r="D2893" t="s">
        <v>59</v>
      </c>
      <c r="E2893" t="s">
        <v>55</v>
      </c>
      <c r="F2893" t="s">
        <v>60</v>
      </c>
      <c r="G2893">
        <v>2010</v>
      </c>
      <c r="H2893">
        <v>1489</v>
      </c>
      <c r="I2893">
        <v>1643.4</v>
      </c>
      <c r="J2893">
        <v>0.90604843616891795</v>
      </c>
    </row>
    <row r="2894" spans="2:10" x14ac:dyDescent="0.2">
      <c r="B2894" t="str">
        <f t="shared" si="45"/>
        <v>apartmentmedianbachelor_rateWest End/Stanley Park</v>
      </c>
      <c r="C2894" t="s">
        <v>65</v>
      </c>
      <c r="D2894" t="s">
        <v>61</v>
      </c>
      <c r="E2894" t="s">
        <v>49</v>
      </c>
      <c r="F2894" t="s">
        <v>12</v>
      </c>
      <c r="G2894">
        <v>2010</v>
      </c>
      <c r="H2894">
        <v>1003.5</v>
      </c>
      <c r="I2894">
        <v>944</v>
      </c>
      <c r="J2894">
        <v>1.0630296610169501</v>
      </c>
    </row>
    <row r="2895" spans="2:10" x14ac:dyDescent="0.2">
      <c r="B2895" t="str">
        <f t="shared" si="45"/>
        <v>apartmentmedianbachelor_rateEnglish Bay</v>
      </c>
      <c r="C2895" t="s">
        <v>65</v>
      </c>
      <c r="D2895" t="s">
        <v>61</v>
      </c>
      <c r="E2895" t="s">
        <v>49</v>
      </c>
      <c r="F2895" t="s">
        <v>16</v>
      </c>
      <c r="G2895">
        <v>2010</v>
      </c>
      <c r="H2895">
        <v>1027.9000000000001</v>
      </c>
      <c r="I2895">
        <v>944</v>
      </c>
      <c r="J2895">
        <v>1.08887711864407</v>
      </c>
    </row>
    <row r="2896" spans="2:10" x14ac:dyDescent="0.2">
      <c r="B2896" t="str">
        <f t="shared" si="45"/>
        <v>apartmentmedianbachelor_rateDowntown</v>
      </c>
      <c r="C2896" t="s">
        <v>65</v>
      </c>
      <c r="D2896" t="s">
        <v>61</v>
      </c>
      <c r="E2896" t="s">
        <v>49</v>
      </c>
      <c r="F2896" t="s">
        <v>17</v>
      </c>
      <c r="G2896">
        <v>2010</v>
      </c>
      <c r="H2896">
        <v>1061.9000000000001</v>
      </c>
      <c r="I2896">
        <v>944</v>
      </c>
      <c r="J2896">
        <v>1.1248940677966099</v>
      </c>
    </row>
    <row r="2897" spans="2:10" x14ac:dyDescent="0.2">
      <c r="B2897" t="str">
        <f t="shared" si="45"/>
        <v>apartmentmedianbachelor_rateSouth Granville/Oak</v>
      </c>
      <c r="C2897" t="s">
        <v>65</v>
      </c>
      <c r="D2897" t="s">
        <v>61</v>
      </c>
      <c r="E2897" t="s">
        <v>49</v>
      </c>
      <c r="F2897" t="s">
        <v>19</v>
      </c>
      <c r="G2897">
        <v>2010</v>
      </c>
      <c r="H2897">
        <v>962.6</v>
      </c>
      <c r="I2897">
        <v>944</v>
      </c>
      <c r="J2897">
        <v>1.0197033898305099</v>
      </c>
    </row>
    <row r="2898" spans="2:10" x14ac:dyDescent="0.2">
      <c r="B2898" t="str">
        <f t="shared" si="45"/>
        <v>apartmentmedianbachelor_rateKitsilano/Point Grey</v>
      </c>
      <c r="C2898" t="s">
        <v>65</v>
      </c>
      <c r="D2898" t="s">
        <v>61</v>
      </c>
      <c r="E2898" t="s">
        <v>49</v>
      </c>
      <c r="F2898" t="s">
        <v>20</v>
      </c>
      <c r="G2898">
        <v>2010</v>
      </c>
      <c r="H2898">
        <v>983.3</v>
      </c>
      <c r="I2898">
        <v>944</v>
      </c>
      <c r="J2898">
        <v>1.0416313559321999</v>
      </c>
    </row>
    <row r="2899" spans="2:10" x14ac:dyDescent="0.2">
      <c r="B2899" t="str">
        <f t="shared" si="45"/>
        <v>apartmentmedianbachelor_rateWestside/Kerrisdale</v>
      </c>
      <c r="C2899" t="s">
        <v>65</v>
      </c>
      <c r="D2899" t="s">
        <v>61</v>
      </c>
      <c r="E2899" t="s">
        <v>49</v>
      </c>
      <c r="F2899" t="s">
        <v>21</v>
      </c>
      <c r="G2899">
        <v>2010</v>
      </c>
      <c r="H2899">
        <v>921.8</v>
      </c>
      <c r="I2899">
        <v>944</v>
      </c>
      <c r="J2899">
        <v>0.97648305084745701</v>
      </c>
    </row>
    <row r="2900" spans="2:10" x14ac:dyDescent="0.2">
      <c r="B2900" t="str">
        <f t="shared" si="45"/>
        <v>apartmentmedianbachelor_rateMarpole</v>
      </c>
      <c r="C2900" t="s">
        <v>65</v>
      </c>
      <c r="D2900" t="s">
        <v>61</v>
      </c>
      <c r="E2900" t="s">
        <v>49</v>
      </c>
      <c r="F2900" t="s">
        <v>23</v>
      </c>
      <c r="G2900">
        <v>2010</v>
      </c>
      <c r="H2900">
        <v>779.8</v>
      </c>
      <c r="I2900">
        <v>944</v>
      </c>
      <c r="J2900">
        <v>0.82605932203389798</v>
      </c>
    </row>
    <row r="2901" spans="2:10" x14ac:dyDescent="0.2">
      <c r="B2901" t="str">
        <f t="shared" si="45"/>
        <v>apartmentmedianbachelor_rateMount Pleasant/Renfrew Heights</v>
      </c>
      <c r="C2901" t="s">
        <v>65</v>
      </c>
      <c r="D2901" t="s">
        <v>61</v>
      </c>
      <c r="E2901" t="s">
        <v>49</v>
      </c>
      <c r="F2901" t="s">
        <v>24</v>
      </c>
      <c r="G2901">
        <v>2010</v>
      </c>
      <c r="H2901">
        <v>916.5</v>
      </c>
      <c r="I2901">
        <v>944</v>
      </c>
      <c r="J2901">
        <v>0.97086864406779705</v>
      </c>
    </row>
    <row r="2902" spans="2:10" x14ac:dyDescent="0.2">
      <c r="B2902" t="str">
        <f t="shared" si="45"/>
        <v>apartmentmedianbachelor_rateEast Hastings</v>
      </c>
      <c r="C2902" t="s">
        <v>65</v>
      </c>
      <c r="D2902" t="s">
        <v>61</v>
      </c>
      <c r="E2902" t="s">
        <v>49</v>
      </c>
      <c r="F2902" t="s">
        <v>25</v>
      </c>
      <c r="G2902">
        <v>2010</v>
      </c>
      <c r="H2902">
        <v>885.1</v>
      </c>
      <c r="I2902">
        <v>944</v>
      </c>
      <c r="J2902">
        <v>0.93760593220338995</v>
      </c>
    </row>
    <row r="2903" spans="2:10" x14ac:dyDescent="0.2">
      <c r="B2903" t="str">
        <f t="shared" si="45"/>
        <v>apartmentmedianbachelor_rateSoutheast Vancouver</v>
      </c>
      <c r="C2903" t="s">
        <v>65</v>
      </c>
      <c r="D2903" t="s">
        <v>61</v>
      </c>
      <c r="E2903" t="s">
        <v>49</v>
      </c>
      <c r="F2903" t="s">
        <v>26</v>
      </c>
      <c r="G2903">
        <v>2010</v>
      </c>
      <c r="H2903">
        <v>913</v>
      </c>
      <c r="I2903">
        <v>944</v>
      </c>
      <c r="J2903">
        <v>0.96716101694915302</v>
      </c>
    </row>
    <row r="2904" spans="2:10" x14ac:dyDescent="0.2">
      <c r="B2904" t="str">
        <f t="shared" si="45"/>
        <v>apartmentmedianbachelor_rateUniversity Endowment Lands</v>
      </c>
      <c r="C2904" t="s">
        <v>65</v>
      </c>
      <c r="D2904" t="s">
        <v>61</v>
      </c>
      <c r="E2904" t="s">
        <v>49</v>
      </c>
      <c r="F2904" t="s">
        <v>27</v>
      </c>
      <c r="G2904">
        <v>2010</v>
      </c>
      <c r="H2904">
        <v>1232.5</v>
      </c>
      <c r="I2904">
        <v>944</v>
      </c>
      <c r="J2904">
        <v>1.30561440677966</v>
      </c>
    </row>
    <row r="2905" spans="2:10" x14ac:dyDescent="0.2">
      <c r="B2905" t="str">
        <f t="shared" si="45"/>
        <v>apartmentmedianbachelor_rateCentral Park/Metrotown</v>
      </c>
      <c r="C2905" t="s">
        <v>65</v>
      </c>
      <c r="D2905" t="s">
        <v>61</v>
      </c>
      <c r="E2905" t="s">
        <v>49</v>
      </c>
      <c r="F2905" t="s">
        <v>28</v>
      </c>
      <c r="G2905">
        <v>2010</v>
      </c>
      <c r="H2905">
        <v>833.5</v>
      </c>
      <c r="I2905">
        <v>944</v>
      </c>
      <c r="J2905">
        <v>0.88294491525423702</v>
      </c>
    </row>
    <row r="2906" spans="2:10" x14ac:dyDescent="0.2">
      <c r="B2906" t="str">
        <f t="shared" si="45"/>
        <v>apartmentmedianbachelor_rateSoutheast Burnaby</v>
      </c>
      <c r="C2906" t="s">
        <v>65</v>
      </c>
      <c r="D2906" t="s">
        <v>61</v>
      </c>
      <c r="E2906" t="s">
        <v>49</v>
      </c>
      <c r="F2906" t="s">
        <v>29</v>
      </c>
      <c r="G2906">
        <v>2010</v>
      </c>
      <c r="H2906">
        <v>736.8</v>
      </c>
      <c r="I2906">
        <v>944</v>
      </c>
      <c r="J2906">
        <v>0.78050847457627104</v>
      </c>
    </row>
    <row r="2907" spans="2:10" x14ac:dyDescent="0.2">
      <c r="B2907" t="str">
        <f t="shared" si="45"/>
        <v>apartmentmedianbachelor_rateNorth Burnaby</v>
      </c>
      <c r="C2907" t="s">
        <v>65</v>
      </c>
      <c r="D2907" t="s">
        <v>61</v>
      </c>
      <c r="E2907" t="s">
        <v>49</v>
      </c>
      <c r="F2907" t="s">
        <v>31</v>
      </c>
      <c r="G2907">
        <v>2010</v>
      </c>
      <c r="H2907">
        <v>752.5</v>
      </c>
      <c r="I2907">
        <v>944</v>
      </c>
      <c r="J2907">
        <v>0.79713983050847503</v>
      </c>
    </row>
    <row r="2908" spans="2:10" x14ac:dyDescent="0.2">
      <c r="B2908" t="str">
        <f t="shared" si="45"/>
        <v>apartmentmedianbachelor_rateNew Westminster</v>
      </c>
      <c r="C2908" t="s">
        <v>65</v>
      </c>
      <c r="D2908" t="s">
        <v>61</v>
      </c>
      <c r="E2908" t="s">
        <v>49</v>
      </c>
      <c r="F2908" t="s">
        <v>32</v>
      </c>
      <c r="G2908">
        <v>2010</v>
      </c>
      <c r="H2908">
        <v>749.9</v>
      </c>
      <c r="I2908">
        <v>944</v>
      </c>
      <c r="J2908">
        <v>0.79438559322033897</v>
      </c>
    </row>
    <row r="2909" spans="2:10" x14ac:dyDescent="0.2">
      <c r="B2909" t="str">
        <f t="shared" si="45"/>
        <v>apartmentmedianbachelor_rateNorth Vancouver CY</v>
      </c>
      <c r="C2909" t="s">
        <v>65</v>
      </c>
      <c r="D2909" t="s">
        <v>61</v>
      </c>
      <c r="E2909" t="s">
        <v>49</v>
      </c>
      <c r="F2909" t="s">
        <v>33</v>
      </c>
      <c r="G2909">
        <v>2010</v>
      </c>
      <c r="H2909">
        <v>1036.5</v>
      </c>
      <c r="I2909">
        <v>944</v>
      </c>
      <c r="J2909">
        <v>1.0979872881355901</v>
      </c>
    </row>
    <row r="2910" spans="2:10" x14ac:dyDescent="0.2">
      <c r="B2910" t="str">
        <f t="shared" si="45"/>
        <v>apartmentmedianbachelor_rateNorth Vancouver DM</v>
      </c>
      <c r="C2910" t="s">
        <v>65</v>
      </c>
      <c r="D2910" t="s">
        <v>61</v>
      </c>
      <c r="E2910" t="s">
        <v>49</v>
      </c>
      <c r="F2910" t="s">
        <v>34</v>
      </c>
      <c r="G2910">
        <v>2010</v>
      </c>
      <c r="H2910">
        <v>981.1</v>
      </c>
      <c r="I2910">
        <v>944</v>
      </c>
      <c r="J2910">
        <v>1.03930084745763</v>
      </c>
    </row>
    <row r="2911" spans="2:10" x14ac:dyDescent="0.2">
      <c r="B2911" t="str">
        <f t="shared" si="45"/>
        <v>apartmentmedianbachelor_rateWest Vancouver</v>
      </c>
      <c r="C2911" t="s">
        <v>65</v>
      </c>
      <c r="D2911" t="s">
        <v>61</v>
      </c>
      <c r="E2911" t="s">
        <v>49</v>
      </c>
      <c r="F2911" t="s">
        <v>35</v>
      </c>
      <c r="G2911">
        <v>2010</v>
      </c>
      <c r="H2911">
        <v>1093.8</v>
      </c>
      <c r="I2911">
        <v>944</v>
      </c>
      <c r="J2911">
        <v>1.15868644067797</v>
      </c>
    </row>
    <row r="2912" spans="2:10" x14ac:dyDescent="0.2">
      <c r="B2912" t="str">
        <f t="shared" si="45"/>
        <v>apartmentmedianbachelor_rateRichmond</v>
      </c>
      <c r="C2912" t="s">
        <v>65</v>
      </c>
      <c r="D2912" t="s">
        <v>61</v>
      </c>
      <c r="E2912" t="s">
        <v>49</v>
      </c>
      <c r="F2912" t="s">
        <v>36</v>
      </c>
      <c r="G2912">
        <v>2010</v>
      </c>
      <c r="H2912">
        <v>877.2</v>
      </c>
      <c r="I2912">
        <v>944</v>
      </c>
      <c r="J2912">
        <v>0.92923728813559303</v>
      </c>
    </row>
    <row r="2913" spans="2:10" x14ac:dyDescent="0.2">
      <c r="B2913" t="str">
        <f t="shared" si="45"/>
        <v>apartmentmedianbachelor_rateDelta</v>
      </c>
      <c r="C2913" t="s">
        <v>65</v>
      </c>
      <c r="D2913" t="s">
        <v>61</v>
      </c>
      <c r="E2913" t="s">
        <v>49</v>
      </c>
      <c r="F2913" t="s">
        <v>37</v>
      </c>
      <c r="G2913">
        <v>2010</v>
      </c>
      <c r="H2913">
        <v>675</v>
      </c>
      <c r="I2913">
        <v>944</v>
      </c>
      <c r="J2913">
        <v>0.71504237288135597</v>
      </c>
    </row>
    <row r="2914" spans="2:10" x14ac:dyDescent="0.2">
      <c r="B2914" t="str">
        <f t="shared" si="45"/>
        <v>apartmentmedianbachelor_rateSurrey</v>
      </c>
      <c r="C2914" t="s">
        <v>65</v>
      </c>
      <c r="D2914" t="s">
        <v>61</v>
      </c>
      <c r="E2914" t="s">
        <v>49</v>
      </c>
      <c r="F2914" t="s">
        <v>38</v>
      </c>
      <c r="G2914">
        <v>2010</v>
      </c>
      <c r="H2914">
        <v>728.3</v>
      </c>
      <c r="I2914">
        <v>944</v>
      </c>
      <c r="J2914">
        <v>0.771504237288136</v>
      </c>
    </row>
    <row r="2915" spans="2:10" x14ac:dyDescent="0.2">
      <c r="B2915" t="str">
        <f t="shared" si="45"/>
        <v>apartmentmedianbachelor_rateWhite Rock</v>
      </c>
      <c r="C2915" t="s">
        <v>65</v>
      </c>
      <c r="D2915" t="s">
        <v>61</v>
      </c>
      <c r="E2915" t="s">
        <v>49</v>
      </c>
      <c r="F2915" t="s">
        <v>39</v>
      </c>
      <c r="G2915">
        <v>2010</v>
      </c>
      <c r="H2915">
        <v>767.9</v>
      </c>
      <c r="I2915">
        <v>944</v>
      </c>
      <c r="J2915">
        <v>0.81345338983050797</v>
      </c>
    </row>
    <row r="2916" spans="2:10" x14ac:dyDescent="0.2">
      <c r="B2916" t="str">
        <f t="shared" si="45"/>
        <v>apartmentmedianbachelor_rateLangley City and Langley DM</v>
      </c>
      <c r="C2916" t="s">
        <v>65</v>
      </c>
      <c r="D2916" t="s">
        <v>61</v>
      </c>
      <c r="E2916" t="s">
        <v>49</v>
      </c>
      <c r="F2916" t="s">
        <v>40</v>
      </c>
      <c r="G2916">
        <v>2010</v>
      </c>
      <c r="H2916">
        <v>699</v>
      </c>
      <c r="I2916">
        <v>944</v>
      </c>
      <c r="J2916">
        <v>0.740466101694915</v>
      </c>
    </row>
    <row r="2917" spans="2:10" x14ac:dyDescent="0.2">
      <c r="B2917" t="str">
        <f t="shared" si="45"/>
        <v>apartmentmedianbachelor_rateTri-Cities</v>
      </c>
      <c r="C2917" t="s">
        <v>65</v>
      </c>
      <c r="D2917" t="s">
        <v>61</v>
      </c>
      <c r="E2917" t="s">
        <v>49</v>
      </c>
      <c r="F2917" t="s">
        <v>41</v>
      </c>
      <c r="G2917">
        <v>2010</v>
      </c>
      <c r="H2917">
        <v>738</v>
      </c>
      <c r="I2917">
        <v>944</v>
      </c>
      <c r="J2917">
        <v>0.78177966101694896</v>
      </c>
    </row>
    <row r="2918" spans="2:10" x14ac:dyDescent="0.2">
      <c r="B2918" t="str">
        <f t="shared" si="45"/>
        <v>apartmentmedianbachelor_rateMaple Ridge/Pitt Meadows</v>
      </c>
      <c r="C2918" t="s">
        <v>65</v>
      </c>
      <c r="D2918" t="s">
        <v>61</v>
      </c>
      <c r="E2918" t="s">
        <v>49</v>
      </c>
      <c r="F2918" t="s">
        <v>42</v>
      </c>
      <c r="G2918">
        <v>2010</v>
      </c>
      <c r="H2918">
        <v>632.66666666666697</v>
      </c>
      <c r="I2918">
        <v>944</v>
      </c>
      <c r="J2918">
        <v>0.67019774011299404</v>
      </c>
    </row>
    <row r="2919" spans="2:10" x14ac:dyDescent="0.2">
      <c r="B2919" t="str">
        <f t="shared" si="45"/>
        <v>apartmentmedianbachelor_rateVancouver</v>
      </c>
      <c r="C2919" t="s">
        <v>65</v>
      </c>
      <c r="D2919" t="s">
        <v>61</v>
      </c>
      <c r="E2919" t="s">
        <v>49</v>
      </c>
      <c r="F2919" t="s">
        <v>43</v>
      </c>
      <c r="G2919">
        <v>2010</v>
      </c>
      <c r="H2919">
        <v>944</v>
      </c>
      <c r="I2919">
        <v>944</v>
      </c>
      <c r="J2919">
        <v>1</v>
      </c>
    </row>
    <row r="2920" spans="2:10" x14ac:dyDescent="0.2">
      <c r="B2920" t="str">
        <f t="shared" si="45"/>
        <v>apartmentmedianbachelor_rateNorth Vancouver City</v>
      </c>
      <c r="C2920" t="s">
        <v>65</v>
      </c>
      <c r="D2920" t="s">
        <v>61</v>
      </c>
      <c r="E2920" t="s">
        <v>49</v>
      </c>
      <c r="F2920" t="s">
        <v>60</v>
      </c>
      <c r="G2920">
        <v>2010</v>
      </c>
      <c r="H2920">
        <v>849.66666666666697</v>
      </c>
      <c r="I2920">
        <v>944</v>
      </c>
      <c r="J2920">
        <v>0.90007062146892702</v>
      </c>
    </row>
    <row r="2921" spans="2:10" x14ac:dyDescent="0.2">
      <c r="B2921" t="str">
        <f t="shared" si="45"/>
        <v>apartmentmedian1_bed_rateEnglish Bay</v>
      </c>
      <c r="C2921" t="s">
        <v>65</v>
      </c>
      <c r="D2921" t="s">
        <v>61</v>
      </c>
      <c r="E2921" t="s">
        <v>51</v>
      </c>
      <c r="F2921" t="s">
        <v>16</v>
      </c>
      <c r="G2921">
        <v>2010</v>
      </c>
      <c r="H2921">
        <v>1314.6</v>
      </c>
      <c r="I2921">
        <v>1054.5999999999999</v>
      </c>
      <c r="J2921">
        <v>1.2465389721221301</v>
      </c>
    </row>
    <row r="2922" spans="2:10" x14ac:dyDescent="0.2">
      <c r="B2922" t="str">
        <f t="shared" si="45"/>
        <v>apartmentmedian1_bed_rateDowntown</v>
      </c>
      <c r="C2922" t="s">
        <v>65</v>
      </c>
      <c r="D2922" t="s">
        <v>61</v>
      </c>
      <c r="E2922" t="s">
        <v>51</v>
      </c>
      <c r="F2922" t="s">
        <v>17</v>
      </c>
      <c r="G2922">
        <v>2010</v>
      </c>
      <c r="H2922">
        <v>1338.9</v>
      </c>
      <c r="I2922">
        <v>1054.5999999999999</v>
      </c>
      <c r="J2922">
        <v>1.2695808837473901</v>
      </c>
    </row>
    <row r="2923" spans="2:10" x14ac:dyDescent="0.2">
      <c r="B2923" t="str">
        <f t="shared" si="45"/>
        <v>apartmentmedian1_bed_rateSouth Granville/Oak</v>
      </c>
      <c r="C2923" t="s">
        <v>65</v>
      </c>
      <c r="D2923" t="s">
        <v>61</v>
      </c>
      <c r="E2923" t="s">
        <v>51</v>
      </c>
      <c r="F2923" t="s">
        <v>19</v>
      </c>
      <c r="G2923">
        <v>2010</v>
      </c>
      <c r="H2923">
        <v>1187.8</v>
      </c>
      <c r="I2923">
        <v>1054.5999999999999</v>
      </c>
      <c r="J2923">
        <v>1.1263038118718001</v>
      </c>
    </row>
    <row r="2924" spans="2:10" x14ac:dyDescent="0.2">
      <c r="B2924" t="str">
        <f t="shared" si="45"/>
        <v>apartmentmedian1_bed_rateKitsilano/Point Grey</v>
      </c>
      <c r="C2924" t="s">
        <v>65</v>
      </c>
      <c r="D2924" t="s">
        <v>61</v>
      </c>
      <c r="E2924" t="s">
        <v>51</v>
      </c>
      <c r="F2924" t="s">
        <v>20</v>
      </c>
      <c r="G2924">
        <v>2010</v>
      </c>
      <c r="H2924">
        <v>1234.8</v>
      </c>
      <c r="I2924">
        <v>1054.5999999999999</v>
      </c>
      <c r="J2924">
        <v>1.1708704722169501</v>
      </c>
    </row>
    <row r="2925" spans="2:10" x14ac:dyDescent="0.2">
      <c r="B2925" t="str">
        <f t="shared" si="45"/>
        <v>apartmentmedian1_bed_rateWestside/Kerrisdale</v>
      </c>
      <c r="C2925" t="s">
        <v>65</v>
      </c>
      <c r="D2925" t="s">
        <v>61</v>
      </c>
      <c r="E2925" t="s">
        <v>51</v>
      </c>
      <c r="F2925" t="s">
        <v>21</v>
      </c>
      <c r="G2925">
        <v>2010</v>
      </c>
      <c r="H2925">
        <v>1185.5</v>
      </c>
      <c r="I2925">
        <v>1054.5999999999999</v>
      </c>
      <c r="J2925">
        <v>1.12412289019533</v>
      </c>
    </row>
    <row r="2926" spans="2:10" x14ac:dyDescent="0.2">
      <c r="B2926" t="str">
        <f t="shared" si="45"/>
        <v>apartmentmedian1_bed_rateMarpole</v>
      </c>
      <c r="C2926" t="s">
        <v>65</v>
      </c>
      <c r="D2926" t="s">
        <v>61</v>
      </c>
      <c r="E2926" t="s">
        <v>51</v>
      </c>
      <c r="F2926" t="s">
        <v>23</v>
      </c>
      <c r="G2926">
        <v>2010</v>
      </c>
      <c r="H2926">
        <v>904.8</v>
      </c>
      <c r="I2926">
        <v>1054.5999999999999</v>
      </c>
      <c r="J2926">
        <v>0.85795562298501804</v>
      </c>
    </row>
    <row r="2927" spans="2:10" x14ac:dyDescent="0.2">
      <c r="B2927" t="str">
        <f t="shared" si="45"/>
        <v>apartmentmedian1_bed_rateMount Pleasant/Renfrew Heights</v>
      </c>
      <c r="C2927" t="s">
        <v>65</v>
      </c>
      <c r="D2927" t="s">
        <v>61</v>
      </c>
      <c r="E2927" t="s">
        <v>51</v>
      </c>
      <c r="F2927" t="s">
        <v>24</v>
      </c>
      <c r="G2927">
        <v>2010</v>
      </c>
      <c r="H2927">
        <v>1010.1</v>
      </c>
      <c r="I2927">
        <v>1054.5999999999999</v>
      </c>
      <c r="J2927">
        <v>0.95780390669448101</v>
      </c>
    </row>
    <row r="2928" spans="2:10" x14ac:dyDescent="0.2">
      <c r="B2928" t="str">
        <f t="shared" si="45"/>
        <v>apartmentmedian1_bed_rateEast Hastings</v>
      </c>
      <c r="C2928" t="s">
        <v>65</v>
      </c>
      <c r="D2928" t="s">
        <v>61</v>
      </c>
      <c r="E2928" t="s">
        <v>51</v>
      </c>
      <c r="F2928" t="s">
        <v>25</v>
      </c>
      <c r="G2928">
        <v>2010</v>
      </c>
      <c r="H2928">
        <v>955.2</v>
      </c>
      <c r="I2928">
        <v>1054.5999999999999</v>
      </c>
      <c r="J2928">
        <v>0.90574625450407698</v>
      </c>
    </row>
    <row r="2929" spans="2:10" x14ac:dyDescent="0.2">
      <c r="B2929" t="str">
        <f t="shared" si="45"/>
        <v>apartmentmedian1_bed_rateSoutheast Vancouver</v>
      </c>
      <c r="C2929" t="s">
        <v>65</v>
      </c>
      <c r="D2929" t="s">
        <v>61</v>
      </c>
      <c r="E2929" t="s">
        <v>51</v>
      </c>
      <c r="F2929" t="s">
        <v>26</v>
      </c>
      <c r="G2929">
        <v>2010</v>
      </c>
      <c r="H2929">
        <v>1039.3</v>
      </c>
      <c r="I2929">
        <v>1054.5999999999999</v>
      </c>
      <c r="J2929">
        <v>0.98549212971742794</v>
      </c>
    </row>
    <row r="2930" spans="2:10" x14ac:dyDescent="0.2">
      <c r="B2930" t="str">
        <f t="shared" si="45"/>
        <v>apartmentmedian1_bed_rateUniversity Endowment Lands</v>
      </c>
      <c r="C2930" t="s">
        <v>65</v>
      </c>
      <c r="D2930" t="s">
        <v>61</v>
      </c>
      <c r="E2930" t="s">
        <v>51</v>
      </c>
      <c r="F2930" t="s">
        <v>27</v>
      </c>
      <c r="G2930">
        <v>2010</v>
      </c>
      <c r="H2930">
        <v>1491.2</v>
      </c>
      <c r="I2930">
        <v>1054.5999999999999</v>
      </c>
      <c r="J2930">
        <v>1.4139958278020099</v>
      </c>
    </row>
    <row r="2931" spans="2:10" x14ac:dyDescent="0.2">
      <c r="B2931" t="str">
        <f t="shared" si="45"/>
        <v>apartmentmedian1_bed_rateCentral Park/Metrotown</v>
      </c>
      <c r="C2931" t="s">
        <v>65</v>
      </c>
      <c r="D2931" t="s">
        <v>61</v>
      </c>
      <c r="E2931" t="s">
        <v>51</v>
      </c>
      <c r="F2931" t="s">
        <v>28</v>
      </c>
      <c r="G2931">
        <v>2010</v>
      </c>
      <c r="H2931">
        <v>947.9</v>
      </c>
      <c r="I2931">
        <v>1054.5999999999999</v>
      </c>
      <c r="J2931">
        <v>0.89882419874834096</v>
      </c>
    </row>
    <row r="2932" spans="2:10" x14ac:dyDescent="0.2">
      <c r="B2932" t="str">
        <f t="shared" si="45"/>
        <v>apartmentmedian1_bed_rateSoutheast Burnaby</v>
      </c>
      <c r="C2932" t="s">
        <v>65</v>
      </c>
      <c r="D2932" t="s">
        <v>61</v>
      </c>
      <c r="E2932" t="s">
        <v>51</v>
      </c>
      <c r="F2932" t="s">
        <v>29</v>
      </c>
      <c r="G2932">
        <v>2010</v>
      </c>
      <c r="H2932">
        <v>865.6</v>
      </c>
      <c r="I2932">
        <v>1054.5999999999999</v>
      </c>
      <c r="J2932">
        <v>0.82078513180352697</v>
      </c>
    </row>
    <row r="2933" spans="2:10" x14ac:dyDescent="0.2">
      <c r="B2933" t="str">
        <f t="shared" si="45"/>
        <v>apartmentmedian1_bed_rateNorth Burnaby</v>
      </c>
      <c r="C2933" t="s">
        <v>65</v>
      </c>
      <c r="D2933" t="s">
        <v>61</v>
      </c>
      <c r="E2933" t="s">
        <v>51</v>
      </c>
      <c r="F2933" t="s">
        <v>31</v>
      </c>
      <c r="G2933">
        <v>2010</v>
      </c>
      <c r="H2933">
        <v>990</v>
      </c>
      <c r="I2933">
        <v>1054.5999999999999</v>
      </c>
      <c r="J2933">
        <v>0.93874454769580895</v>
      </c>
    </row>
    <row r="2934" spans="2:10" x14ac:dyDescent="0.2">
      <c r="B2934" t="str">
        <f t="shared" si="45"/>
        <v>apartmentmedian1_bed_rateNew Westminster</v>
      </c>
      <c r="C2934" t="s">
        <v>65</v>
      </c>
      <c r="D2934" t="s">
        <v>61</v>
      </c>
      <c r="E2934" t="s">
        <v>51</v>
      </c>
      <c r="F2934" t="s">
        <v>32</v>
      </c>
      <c r="G2934">
        <v>2010</v>
      </c>
      <c r="H2934">
        <v>890.4</v>
      </c>
      <c r="I2934">
        <v>1054.5999999999999</v>
      </c>
      <c r="J2934">
        <v>0.84430115683671503</v>
      </c>
    </row>
    <row r="2935" spans="2:10" x14ac:dyDescent="0.2">
      <c r="B2935" t="str">
        <f t="shared" si="45"/>
        <v>apartmentmedian1_bed_rateNorth Vancouver CY</v>
      </c>
      <c r="C2935" t="s">
        <v>65</v>
      </c>
      <c r="D2935" t="s">
        <v>61</v>
      </c>
      <c r="E2935" t="s">
        <v>51</v>
      </c>
      <c r="F2935" t="s">
        <v>33</v>
      </c>
      <c r="G2935">
        <v>2010</v>
      </c>
      <c r="H2935">
        <v>1234.5</v>
      </c>
      <c r="I2935">
        <v>1054.5999999999999</v>
      </c>
      <c r="J2935">
        <v>1.1705860041722</v>
      </c>
    </row>
    <row r="2936" spans="2:10" x14ac:dyDescent="0.2">
      <c r="B2936" t="str">
        <f t="shared" si="45"/>
        <v>apartmentmedian1_bed_rateNorth Vancouver DM</v>
      </c>
      <c r="C2936" t="s">
        <v>65</v>
      </c>
      <c r="D2936" t="s">
        <v>61</v>
      </c>
      <c r="E2936" t="s">
        <v>51</v>
      </c>
      <c r="F2936" t="s">
        <v>34</v>
      </c>
      <c r="G2936">
        <v>2010</v>
      </c>
      <c r="H2936">
        <v>1197.3</v>
      </c>
      <c r="I2936">
        <v>1054.5999999999999</v>
      </c>
      <c r="J2936">
        <v>1.1353119666224201</v>
      </c>
    </row>
    <row r="2937" spans="2:10" x14ac:dyDescent="0.2">
      <c r="B2937" t="str">
        <f t="shared" si="45"/>
        <v>apartmentmedian1_bed_rateWest Vancouver</v>
      </c>
      <c r="C2937" t="s">
        <v>65</v>
      </c>
      <c r="D2937" t="s">
        <v>61</v>
      </c>
      <c r="E2937" t="s">
        <v>51</v>
      </c>
      <c r="F2937" t="s">
        <v>35</v>
      </c>
      <c r="G2937">
        <v>2010</v>
      </c>
      <c r="H2937">
        <v>1412.5</v>
      </c>
      <c r="I2937">
        <v>1054.5999999999999</v>
      </c>
      <c r="J2937">
        <v>1.33937037739427</v>
      </c>
    </row>
    <row r="2938" spans="2:10" x14ac:dyDescent="0.2">
      <c r="B2938" t="str">
        <f t="shared" si="45"/>
        <v>apartmentmedian1_bed_rateRichmond</v>
      </c>
      <c r="C2938" t="s">
        <v>65</v>
      </c>
      <c r="D2938" t="s">
        <v>61</v>
      </c>
      <c r="E2938" t="s">
        <v>51</v>
      </c>
      <c r="F2938" t="s">
        <v>36</v>
      </c>
      <c r="G2938">
        <v>2010</v>
      </c>
      <c r="H2938">
        <v>1006.5</v>
      </c>
      <c r="I2938">
        <v>1054.5999999999999</v>
      </c>
      <c r="J2938">
        <v>0.95439029015740595</v>
      </c>
    </row>
    <row r="2939" spans="2:10" x14ac:dyDescent="0.2">
      <c r="B2939" t="str">
        <f t="shared" si="45"/>
        <v>apartmentmedian1_bed_rateDelta</v>
      </c>
      <c r="C2939" t="s">
        <v>65</v>
      </c>
      <c r="D2939" t="s">
        <v>61</v>
      </c>
      <c r="E2939" t="s">
        <v>51</v>
      </c>
      <c r="F2939" t="s">
        <v>37</v>
      </c>
      <c r="G2939">
        <v>2010</v>
      </c>
      <c r="H2939">
        <v>834.9</v>
      </c>
      <c r="I2939">
        <v>1054.5999999999999</v>
      </c>
      <c r="J2939">
        <v>0.79167456855679896</v>
      </c>
    </row>
    <row r="2940" spans="2:10" x14ac:dyDescent="0.2">
      <c r="B2940" t="str">
        <f t="shared" si="45"/>
        <v>apartmentmedian1_bed_rateSurrey</v>
      </c>
      <c r="C2940" t="s">
        <v>65</v>
      </c>
      <c r="D2940" t="s">
        <v>61</v>
      </c>
      <c r="E2940" t="s">
        <v>51</v>
      </c>
      <c r="F2940" t="s">
        <v>38</v>
      </c>
      <c r="G2940">
        <v>2010</v>
      </c>
      <c r="H2940">
        <v>815.9</v>
      </c>
      <c r="I2940">
        <v>1054.5999999999999</v>
      </c>
      <c r="J2940">
        <v>0.77365825905556596</v>
      </c>
    </row>
    <row r="2941" spans="2:10" x14ac:dyDescent="0.2">
      <c r="B2941" t="str">
        <f t="shared" si="45"/>
        <v>apartmentmedian1_bed_rateWhite Rock</v>
      </c>
      <c r="C2941" t="s">
        <v>65</v>
      </c>
      <c r="D2941" t="s">
        <v>61</v>
      </c>
      <c r="E2941" t="s">
        <v>51</v>
      </c>
      <c r="F2941" t="s">
        <v>39</v>
      </c>
      <c r="G2941">
        <v>2010</v>
      </c>
      <c r="H2941">
        <v>881.7</v>
      </c>
      <c r="I2941">
        <v>1054.5999999999999</v>
      </c>
      <c r="J2941">
        <v>0.83605158353878295</v>
      </c>
    </row>
    <row r="2942" spans="2:10" x14ac:dyDescent="0.2">
      <c r="B2942" t="str">
        <f t="shared" si="45"/>
        <v>apartmentmedian1_bed_rateLangley City and Langley DM</v>
      </c>
      <c r="C2942" t="s">
        <v>65</v>
      </c>
      <c r="D2942" t="s">
        <v>61</v>
      </c>
      <c r="E2942" t="s">
        <v>51</v>
      </c>
      <c r="F2942" t="s">
        <v>40</v>
      </c>
      <c r="G2942">
        <v>2010</v>
      </c>
      <c r="H2942">
        <v>861.1</v>
      </c>
      <c r="I2942">
        <v>1054.5999999999999</v>
      </c>
      <c r="J2942">
        <v>0.81651811113218298</v>
      </c>
    </row>
    <row r="2943" spans="2:10" x14ac:dyDescent="0.2">
      <c r="B2943" t="str">
        <f t="shared" si="45"/>
        <v>apartmentmedian1_bed_rateTri-Cities</v>
      </c>
      <c r="C2943" t="s">
        <v>65</v>
      </c>
      <c r="D2943" t="s">
        <v>61</v>
      </c>
      <c r="E2943" t="s">
        <v>51</v>
      </c>
      <c r="F2943" t="s">
        <v>41</v>
      </c>
      <c r="G2943">
        <v>2010</v>
      </c>
      <c r="H2943">
        <v>882.4</v>
      </c>
      <c r="I2943">
        <v>1054.5999999999999</v>
      </c>
      <c r="J2943">
        <v>0.83671534230987998</v>
      </c>
    </row>
    <row r="2944" spans="2:10" x14ac:dyDescent="0.2">
      <c r="B2944" t="str">
        <f t="shared" si="45"/>
        <v>apartmentmedian1_bed_rateMaple Ridge/Pitt Meadows</v>
      </c>
      <c r="C2944" t="s">
        <v>65</v>
      </c>
      <c r="D2944" t="s">
        <v>61</v>
      </c>
      <c r="E2944" t="s">
        <v>51</v>
      </c>
      <c r="F2944" t="s">
        <v>42</v>
      </c>
      <c r="G2944">
        <v>2010</v>
      </c>
      <c r="H2944">
        <v>775.1</v>
      </c>
      <c r="I2944">
        <v>1054.5999999999999</v>
      </c>
      <c r="J2944">
        <v>0.73497060496870903</v>
      </c>
    </row>
    <row r="2945" spans="2:10" x14ac:dyDescent="0.2">
      <c r="B2945" t="str">
        <f t="shared" si="45"/>
        <v>apartmentmedian1_bed_rateVancouver</v>
      </c>
      <c r="C2945" t="s">
        <v>65</v>
      </c>
      <c r="D2945" t="s">
        <v>61</v>
      </c>
      <c r="E2945" t="s">
        <v>51</v>
      </c>
      <c r="F2945" t="s">
        <v>43</v>
      </c>
      <c r="G2945">
        <v>2010</v>
      </c>
      <c r="H2945">
        <v>1054.5999999999999</v>
      </c>
      <c r="I2945">
        <v>1054.5999999999999</v>
      </c>
      <c r="J2945">
        <v>1</v>
      </c>
    </row>
    <row r="2946" spans="2:10" x14ac:dyDescent="0.2">
      <c r="B2946" t="str">
        <f t="shared" si="45"/>
        <v>apartmentmedian1_bed_rateNorth Vancouver City</v>
      </c>
      <c r="C2946" t="s">
        <v>65</v>
      </c>
      <c r="D2946" t="s">
        <v>61</v>
      </c>
      <c r="E2946" t="s">
        <v>51</v>
      </c>
      <c r="F2946" t="s">
        <v>60</v>
      </c>
      <c r="G2946">
        <v>2010</v>
      </c>
      <c r="H2946">
        <v>957.66666666666697</v>
      </c>
      <c r="I2946">
        <v>1054.5999999999999</v>
      </c>
      <c r="J2946">
        <v>0.90808521398318498</v>
      </c>
    </row>
    <row r="2947" spans="2:10" x14ac:dyDescent="0.2">
      <c r="B2947" t="str">
        <f t="shared" si="45"/>
        <v>apartmentmedian2_bed_rateWest End/Stanley Park</v>
      </c>
      <c r="C2947" t="s">
        <v>65</v>
      </c>
      <c r="D2947" t="s">
        <v>61</v>
      </c>
      <c r="E2947" t="s">
        <v>53</v>
      </c>
      <c r="F2947" t="s">
        <v>12</v>
      </c>
      <c r="G2947">
        <v>2010</v>
      </c>
      <c r="H2947">
        <v>1862.8</v>
      </c>
      <c r="I2947">
        <v>1274.8</v>
      </c>
      <c r="J2947">
        <v>1.46124882334484</v>
      </c>
    </row>
    <row r="2948" spans="2:10" x14ac:dyDescent="0.2">
      <c r="B2948" t="str">
        <f t="shared" si="45"/>
        <v>apartmentmedian2_bed_rateEnglish Bay</v>
      </c>
      <c r="C2948" t="s">
        <v>65</v>
      </c>
      <c r="D2948" t="s">
        <v>61</v>
      </c>
      <c r="E2948" t="s">
        <v>53</v>
      </c>
      <c r="F2948" t="s">
        <v>16</v>
      </c>
      <c r="G2948">
        <v>2010</v>
      </c>
      <c r="H2948">
        <v>1850.3</v>
      </c>
      <c r="I2948">
        <v>1274.8</v>
      </c>
      <c r="J2948">
        <v>1.45144336366489</v>
      </c>
    </row>
    <row r="2949" spans="2:10" x14ac:dyDescent="0.2">
      <c r="B2949" t="str">
        <f t="shared" ref="B2949:B3012" si="46">C2949&amp;D2949&amp;E2949&amp;F2949</f>
        <v>apartmentmedian2_bed_rateDowntown</v>
      </c>
      <c r="C2949" t="s">
        <v>65</v>
      </c>
      <c r="D2949" t="s">
        <v>61</v>
      </c>
      <c r="E2949" t="s">
        <v>53</v>
      </c>
      <c r="F2949" t="s">
        <v>17</v>
      </c>
      <c r="G2949">
        <v>2010</v>
      </c>
      <c r="H2949">
        <v>1960.6</v>
      </c>
      <c r="I2949">
        <v>1274.8</v>
      </c>
      <c r="J2949">
        <v>1.5379667398807699</v>
      </c>
    </row>
    <row r="2950" spans="2:10" x14ac:dyDescent="0.2">
      <c r="B2950" t="str">
        <f t="shared" si="46"/>
        <v>apartmentmedian2_bed_rateSouth Granville/Oak</v>
      </c>
      <c r="C2950" t="s">
        <v>65</v>
      </c>
      <c r="D2950" t="s">
        <v>61</v>
      </c>
      <c r="E2950" t="s">
        <v>53</v>
      </c>
      <c r="F2950" t="s">
        <v>19</v>
      </c>
      <c r="G2950">
        <v>2010</v>
      </c>
      <c r="H2950">
        <v>1651.8</v>
      </c>
      <c r="I2950">
        <v>1274.8</v>
      </c>
      <c r="J2950">
        <v>1.2957326639472899</v>
      </c>
    </row>
    <row r="2951" spans="2:10" x14ac:dyDescent="0.2">
      <c r="B2951" t="str">
        <f t="shared" si="46"/>
        <v>apartmentmedian2_bed_rateKitsilano/Point Grey</v>
      </c>
      <c r="C2951" t="s">
        <v>65</v>
      </c>
      <c r="D2951" t="s">
        <v>61</v>
      </c>
      <c r="E2951" t="s">
        <v>53</v>
      </c>
      <c r="F2951" t="s">
        <v>20</v>
      </c>
      <c r="G2951">
        <v>2010</v>
      </c>
      <c r="H2951">
        <v>1739</v>
      </c>
      <c r="I2951">
        <v>1274.8</v>
      </c>
      <c r="J2951">
        <v>1.36413555067462</v>
      </c>
    </row>
    <row r="2952" spans="2:10" x14ac:dyDescent="0.2">
      <c r="B2952" t="str">
        <f t="shared" si="46"/>
        <v>apartmentmedian2_bed_rateWestside/Kerrisdale</v>
      </c>
      <c r="C2952" t="s">
        <v>65</v>
      </c>
      <c r="D2952" t="s">
        <v>61</v>
      </c>
      <c r="E2952" t="s">
        <v>53</v>
      </c>
      <c r="F2952" t="s">
        <v>21</v>
      </c>
      <c r="G2952">
        <v>2010</v>
      </c>
      <c r="H2952">
        <v>1823.4</v>
      </c>
      <c r="I2952">
        <v>1274.8</v>
      </c>
      <c r="J2952">
        <v>1.4303420144336401</v>
      </c>
    </row>
    <row r="2953" spans="2:10" x14ac:dyDescent="0.2">
      <c r="B2953" t="str">
        <f t="shared" si="46"/>
        <v>apartmentmedian2_bed_rateMarpole</v>
      </c>
      <c r="C2953" t="s">
        <v>65</v>
      </c>
      <c r="D2953" t="s">
        <v>61</v>
      </c>
      <c r="E2953" t="s">
        <v>53</v>
      </c>
      <c r="F2953" t="s">
        <v>23</v>
      </c>
      <c r="G2953">
        <v>2010</v>
      </c>
      <c r="H2953">
        <v>1180.4000000000001</v>
      </c>
      <c r="I2953">
        <v>1274.8</v>
      </c>
      <c r="J2953">
        <v>0.92594916849701903</v>
      </c>
    </row>
    <row r="2954" spans="2:10" x14ac:dyDescent="0.2">
      <c r="B2954" t="str">
        <f t="shared" si="46"/>
        <v>apartmentmedian2_bed_rateMount Pleasant/Renfrew Heights</v>
      </c>
      <c r="C2954" t="s">
        <v>65</v>
      </c>
      <c r="D2954" t="s">
        <v>61</v>
      </c>
      <c r="E2954" t="s">
        <v>53</v>
      </c>
      <c r="F2954" t="s">
        <v>24</v>
      </c>
      <c r="G2954">
        <v>2010</v>
      </c>
      <c r="H2954">
        <v>1358.5</v>
      </c>
      <c r="I2954">
        <v>1274.8</v>
      </c>
      <c r="J2954">
        <v>1.0656573580169399</v>
      </c>
    </row>
    <row r="2955" spans="2:10" x14ac:dyDescent="0.2">
      <c r="B2955" t="str">
        <f t="shared" si="46"/>
        <v>apartmentmedian2_bed_rateEast Hastings</v>
      </c>
      <c r="C2955" t="s">
        <v>65</v>
      </c>
      <c r="D2955" t="s">
        <v>61</v>
      </c>
      <c r="E2955" t="s">
        <v>53</v>
      </c>
      <c r="F2955" t="s">
        <v>25</v>
      </c>
      <c r="G2955">
        <v>2010</v>
      </c>
      <c r="H2955">
        <v>1242</v>
      </c>
      <c r="I2955">
        <v>1274.8</v>
      </c>
      <c r="J2955">
        <v>0.97427047379981202</v>
      </c>
    </row>
    <row r="2956" spans="2:10" x14ac:dyDescent="0.2">
      <c r="B2956" t="str">
        <f t="shared" si="46"/>
        <v>apartmentmedian2_bed_rateSoutheast Vancouver</v>
      </c>
      <c r="C2956" t="s">
        <v>65</v>
      </c>
      <c r="D2956" t="s">
        <v>61</v>
      </c>
      <c r="E2956" t="s">
        <v>53</v>
      </c>
      <c r="F2956" t="s">
        <v>26</v>
      </c>
      <c r="G2956">
        <v>2010</v>
      </c>
      <c r="H2956">
        <v>1415.9</v>
      </c>
      <c r="I2956">
        <v>1274.8</v>
      </c>
      <c r="J2956">
        <v>1.1106840288672699</v>
      </c>
    </row>
    <row r="2957" spans="2:10" x14ac:dyDescent="0.2">
      <c r="B2957" t="str">
        <f t="shared" si="46"/>
        <v>apartmentmedian2_bed_rateUniversity Endowment Lands</v>
      </c>
      <c r="C2957" t="s">
        <v>65</v>
      </c>
      <c r="D2957" t="s">
        <v>61</v>
      </c>
      <c r="E2957" t="s">
        <v>53</v>
      </c>
      <c r="F2957" t="s">
        <v>27</v>
      </c>
      <c r="G2957">
        <v>2010</v>
      </c>
      <c r="H2957">
        <v>2113.3000000000002</v>
      </c>
      <c r="I2957">
        <v>1274.8</v>
      </c>
      <c r="J2957">
        <v>1.6577502353310301</v>
      </c>
    </row>
    <row r="2958" spans="2:10" x14ac:dyDescent="0.2">
      <c r="B2958" t="str">
        <f t="shared" si="46"/>
        <v>apartmentmedian2_bed_rateCentral Park/Metrotown</v>
      </c>
      <c r="C2958" t="s">
        <v>65</v>
      </c>
      <c r="D2958" t="s">
        <v>61</v>
      </c>
      <c r="E2958" t="s">
        <v>53</v>
      </c>
      <c r="F2958" t="s">
        <v>28</v>
      </c>
      <c r="G2958">
        <v>2010</v>
      </c>
      <c r="H2958">
        <v>1234</v>
      </c>
      <c r="I2958">
        <v>1274.8</v>
      </c>
      <c r="J2958">
        <v>0.96799497960464398</v>
      </c>
    </row>
    <row r="2959" spans="2:10" x14ac:dyDescent="0.2">
      <c r="B2959" t="str">
        <f t="shared" si="46"/>
        <v>apartmentmedian2_bed_rateSoutheast Burnaby</v>
      </c>
      <c r="C2959" t="s">
        <v>65</v>
      </c>
      <c r="D2959" t="s">
        <v>61</v>
      </c>
      <c r="E2959" t="s">
        <v>53</v>
      </c>
      <c r="F2959" t="s">
        <v>29</v>
      </c>
      <c r="G2959">
        <v>2010</v>
      </c>
      <c r="H2959">
        <v>1060.4000000000001</v>
      </c>
      <c r="I2959">
        <v>1274.8</v>
      </c>
      <c r="J2959">
        <v>0.83181675556950097</v>
      </c>
    </row>
    <row r="2960" spans="2:10" x14ac:dyDescent="0.2">
      <c r="B2960" t="str">
        <f t="shared" si="46"/>
        <v>apartmentmedian2_bed_rateNorth Burnaby</v>
      </c>
      <c r="C2960" t="s">
        <v>65</v>
      </c>
      <c r="D2960" t="s">
        <v>61</v>
      </c>
      <c r="E2960" t="s">
        <v>53</v>
      </c>
      <c r="F2960" t="s">
        <v>31</v>
      </c>
      <c r="G2960">
        <v>2010</v>
      </c>
      <c r="H2960">
        <v>1300.5</v>
      </c>
      <c r="I2960">
        <v>1274.8</v>
      </c>
      <c r="J2960">
        <v>1.02016002510198</v>
      </c>
    </row>
    <row r="2961" spans="2:10" x14ac:dyDescent="0.2">
      <c r="B2961" t="str">
        <f t="shared" si="46"/>
        <v>apartmentmedian2_bed_rateNew Westminster</v>
      </c>
      <c r="C2961" t="s">
        <v>65</v>
      </c>
      <c r="D2961" t="s">
        <v>61</v>
      </c>
      <c r="E2961" t="s">
        <v>53</v>
      </c>
      <c r="F2961" t="s">
        <v>32</v>
      </c>
      <c r="G2961">
        <v>2010</v>
      </c>
      <c r="H2961">
        <v>1183.5999999999999</v>
      </c>
      <c r="I2961">
        <v>1274.8</v>
      </c>
      <c r="J2961">
        <v>0.92845936617508595</v>
      </c>
    </row>
    <row r="2962" spans="2:10" x14ac:dyDescent="0.2">
      <c r="B2962" t="str">
        <f t="shared" si="46"/>
        <v>apartmentmedian2_bed_rateNorth Vancouver CY</v>
      </c>
      <c r="C2962" t="s">
        <v>65</v>
      </c>
      <c r="D2962" t="s">
        <v>61</v>
      </c>
      <c r="E2962" t="s">
        <v>53</v>
      </c>
      <c r="F2962" t="s">
        <v>33</v>
      </c>
      <c r="G2962">
        <v>2010</v>
      </c>
      <c r="H2962">
        <v>1506.75</v>
      </c>
      <c r="I2962">
        <v>1274.8</v>
      </c>
      <c r="J2962">
        <v>1.18195010982115</v>
      </c>
    </row>
    <row r="2963" spans="2:10" x14ac:dyDescent="0.2">
      <c r="B2963" t="str">
        <f t="shared" si="46"/>
        <v>apartmentmedian2_bed_rateNorth Vancouver DM</v>
      </c>
      <c r="C2963" t="s">
        <v>65</v>
      </c>
      <c r="D2963" t="s">
        <v>61</v>
      </c>
      <c r="E2963" t="s">
        <v>53</v>
      </c>
      <c r="F2963" t="s">
        <v>34</v>
      </c>
      <c r="G2963">
        <v>2010</v>
      </c>
      <c r="H2963">
        <v>1433.1</v>
      </c>
      <c r="I2963">
        <v>1274.8</v>
      </c>
      <c r="J2963">
        <v>1.1241763413868799</v>
      </c>
    </row>
    <row r="2964" spans="2:10" x14ac:dyDescent="0.2">
      <c r="B2964" t="str">
        <f t="shared" si="46"/>
        <v>apartmentmedian2_bed_rateWest Vancouver</v>
      </c>
      <c r="C2964" t="s">
        <v>65</v>
      </c>
      <c r="D2964" t="s">
        <v>61</v>
      </c>
      <c r="E2964" t="s">
        <v>53</v>
      </c>
      <c r="F2964" t="s">
        <v>35</v>
      </c>
      <c r="G2964">
        <v>2010</v>
      </c>
      <c r="H2964">
        <v>2196.3000000000002</v>
      </c>
      <c r="I2964">
        <v>1274.8</v>
      </c>
      <c r="J2964">
        <v>1.7228584876059001</v>
      </c>
    </row>
    <row r="2965" spans="2:10" x14ac:dyDescent="0.2">
      <c r="B2965" t="str">
        <f t="shared" si="46"/>
        <v>apartmentmedian2_bed_rateRichmond</v>
      </c>
      <c r="C2965" t="s">
        <v>65</v>
      </c>
      <c r="D2965" t="s">
        <v>61</v>
      </c>
      <c r="E2965" t="s">
        <v>53</v>
      </c>
      <c r="F2965" t="s">
        <v>36</v>
      </c>
      <c r="G2965">
        <v>2010</v>
      </c>
      <c r="H2965">
        <v>1234.2</v>
      </c>
      <c r="I2965">
        <v>1274.8</v>
      </c>
      <c r="J2965">
        <v>0.96815186695952304</v>
      </c>
    </row>
    <row r="2966" spans="2:10" x14ac:dyDescent="0.2">
      <c r="B2966" t="str">
        <f t="shared" si="46"/>
        <v>apartmentmedian2_bed_rateDelta</v>
      </c>
      <c r="C2966" t="s">
        <v>65</v>
      </c>
      <c r="D2966" t="s">
        <v>61</v>
      </c>
      <c r="E2966" t="s">
        <v>53</v>
      </c>
      <c r="F2966" t="s">
        <v>37</v>
      </c>
      <c r="G2966">
        <v>2010</v>
      </c>
      <c r="H2966">
        <v>1086</v>
      </c>
      <c r="I2966">
        <v>1274.8</v>
      </c>
      <c r="J2966">
        <v>0.85189833699403805</v>
      </c>
    </row>
    <row r="2967" spans="2:10" x14ac:dyDescent="0.2">
      <c r="B2967" t="str">
        <f t="shared" si="46"/>
        <v>apartmentmedian2_bed_rateSurrey</v>
      </c>
      <c r="C2967" t="s">
        <v>65</v>
      </c>
      <c r="D2967" t="s">
        <v>61</v>
      </c>
      <c r="E2967" t="s">
        <v>53</v>
      </c>
      <c r="F2967" t="s">
        <v>38</v>
      </c>
      <c r="G2967">
        <v>2010</v>
      </c>
      <c r="H2967">
        <v>959.6</v>
      </c>
      <c r="I2967">
        <v>1274.8</v>
      </c>
      <c r="J2967">
        <v>0.75274552871038602</v>
      </c>
    </row>
    <row r="2968" spans="2:10" x14ac:dyDescent="0.2">
      <c r="B2968" t="str">
        <f t="shared" si="46"/>
        <v>apartmentmedian2_bed_rateWhite Rock</v>
      </c>
      <c r="C2968" t="s">
        <v>65</v>
      </c>
      <c r="D2968" t="s">
        <v>61</v>
      </c>
      <c r="E2968" t="s">
        <v>53</v>
      </c>
      <c r="F2968" t="s">
        <v>39</v>
      </c>
      <c r="G2968">
        <v>2010</v>
      </c>
      <c r="H2968">
        <v>1085.4000000000001</v>
      </c>
      <c r="I2968">
        <v>1274.8</v>
      </c>
      <c r="J2968">
        <v>0.85142767492940097</v>
      </c>
    </row>
    <row r="2969" spans="2:10" x14ac:dyDescent="0.2">
      <c r="B2969" t="str">
        <f t="shared" si="46"/>
        <v>apartmentmedian2_bed_rateLangley City and Langley DM</v>
      </c>
      <c r="C2969" t="s">
        <v>65</v>
      </c>
      <c r="D2969" t="s">
        <v>61</v>
      </c>
      <c r="E2969" t="s">
        <v>53</v>
      </c>
      <c r="F2969" t="s">
        <v>40</v>
      </c>
      <c r="G2969">
        <v>2010</v>
      </c>
      <c r="H2969">
        <v>1060.5999999999999</v>
      </c>
      <c r="I2969">
        <v>1274.8</v>
      </c>
      <c r="J2969">
        <v>0.83197364292438003</v>
      </c>
    </row>
    <row r="2970" spans="2:10" x14ac:dyDescent="0.2">
      <c r="B2970" t="str">
        <f t="shared" si="46"/>
        <v>apartmentmedian2_bed_rateTri-Cities</v>
      </c>
      <c r="C2970" t="s">
        <v>65</v>
      </c>
      <c r="D2970" t="s">
        <v>61</v>
      </c>
      <c r="E2970" t="s">
        <v>53</v>
      </c>
      <c r="F2970" t="s">
        <v>41</v>
      </c>
      <c r="G2970">
        <v>2010</v>
      </c>
      <c r="H2970">
        <v>1093.8</v>
      </c>
      <c r="I2970">
        <v>1274.8</v>
      </c>
      <c r="J2970">
        <v>0.85801694383432703</v>
      </c>
    </row>
    <row r="2971" spans="2:10" x14ac:dyDescent="0.2">
      <c r="B2971" t="str">
        <f t="shared" si="46"/>
        <v>apartmentmedian2_bed_rateMaple Ridge/Pitt Meadows</v>
      </c>
      <c r="C2971" t="s">
        <v>65</v>
      </c>
      <c r="D2971" t="s">
        <v>61</v>
      </c>
      <c r="E2971" t="s">
        <v>53</v>
      </c>
      <c r="F2971" t="s">
        <v>42</v>
      </c>
      <c r="G2971">
        <v>2010</v>
      </c>
      <c r="H2971">
        <v>971.1</v>
      </c>
      <c r="I2971">
        <v>1274.8</v>
      </c>
      <c r="J2971">
        <v>0.76176655161593998</v>
      </c>
    </row>
    <row r="2972" spans="2:10" x14ac:dyDescent="0.2">
      <c r="B2972" t="str">
        <f t="shared" si="46"/>
        <v>apartmentmedian2_bed_rateVancouver</v>
      </c>
      <c r="C2972" t="s">
        <v>65</v>
      </c>
      <c r="D2972" t="s">
        <v>61</v>
      </c>
      <c r="E2972" t="s">
        <v>53</v>
      </c>
      <c r="F2972" t="s">
        <v>43</v>
      </c>
      <c r="G2972">
        <v>2010</v>
      </c>
      <c r="H2972">
        <v>1274.8</v>
      </c>
      <c r="I2972">
        <v>1274.8</v>
      </c>
      <c r="J2972">
        <v>1</v>
      </c>
    </row>
    <row r="2973" spans="2:10" x14ac:dyDescent="0.2">
      <c r="B2973" t="str">
        <f t="shared" si="46"/>
        <v>apartmentmedian2_bed_rateNorth Vancouver City</v>
      </c>
      <c r="C2973" t="s">
        <v>65</v>
      </c>
      <c r="D2973" t="s">
        <v>61</v>
      </c>
      <c r="E2973" t="s">
        <v>53</v>
      </c>
      <c r="F2973" t="s">
        <v>60</v>
      </c>
      <c r="G2973">
        <v>2010</v>
      </c>
      <c r="H2973">
        <v>1200</v>
      </c>
      <c r="I2973">
        <v>1274.8</v>
      </c>
      <c r="J2973">
        <v>0.94132412927518005</v>
      </c>
    </row>
    <row r="2974" spans="2:10" x14ac:dyDescent="0.2">
      <c r="B2974" t="str">
        <f t="shared" si="46"/>
        <v>apartmentmedian3+_bed_rateWest End/Stanley Park</v>
      </c>
      <c r="C2974" t="s">
        <v>65</v>
      </c>
      <c r="D2974" t="s">
        <v>61</v>
      </c>
      <c r="E2974" t="s">
        <v>55</v>
      </c>
      <c r="F2974" t="s">
        <v>12</v>
      </c>
      <c r="G2974">
        <v>2010</v>
      </c>
      <c r="H2974">
        <v>2777.5555555555602</v>
      </c>
      <c r="I2974">
        <v>1391.8</v>
      </c>
      <c r="J2974">
        <v>1.9956571027127099</v>
      </c>
    </row>
    <row r="2975" spans="2:10" x14ac:dyDescent="0.2">
      <c r="B2975" t="str">
        <f t="shared" si="46"/>
        <v>apartmentmedian3+_bed_rateEnglish Bay</v>
      </c>
      <c r="C2975" t="s">
        <v>65</v>
      </c>
      <c r="D2975" t="s">
        <v>61</v>
      </c>
      <c r="E2975" t="s">
        <v>55</v>
      </c>
      <c r="F2975" t="s">
        <v>16</v>
      </c>
      <c r="G2975">
        <v>2010</v>
      </c>
      <c r="H2975">
        <v>2406.4285714285702</v>
      </c>
      <c r="I2975">
        <v>1391.8</v>
      </c>
      <c r="J2975">
        <v>1.72900457783343</v>
      </c>
    </row>
    <row r="2976" spans="2:10" x14ac:dyDescent="0.2">
      <c r="B2976" t="str">
        <f t="shared" si="46"/>
        <v>apartmentmedian3+_bed_rateDowntown</v>
      </c>
      <c r="C2976" t="s">
        <v>65</v>
      </c>
      <c r="D2976" t="s">
        <v>61</v>
      </c>
      <c r="E2976" t="s">
        <v>55</v>
      </c>
      <c r="F2976" t="s">
        <v>17</v>
      </c>
      <c r="G2976">
        <v>2010</v>
      </c>
      <c r="H2976">
        <v>2568.125</v>
      </c>
      <c r="I2976">
        <v>1391.8</v>
      </c>
      <c r="J2976">
        <v>1.84518249748527</v>
      </c>
    </row>
    <row r="2977" spans="2:10" x14ac:dyDescent="0.2">
      <c r="B2977" t="str">
        <f t="shared" si="46"/>
        <v>apartmentmedian3+_bed_rateSouth Granville/Oak</v>
      </c>
      <c r="C2977" t="s">
        <v>65</v>
      </c>
      <c r="D2977" t="s">
        <v>61</v>
      </c>
      <c r="E2977" t="s">
        <v>55</v>
      </c>
      <c r="F2977" t="s">
        <v>19</v>
      </c>
      <c r="G2977">
        <v>2010</v>
      </c>
      <c r="H2977">
        <v>2079</v>
      </c>
      <c r="I2977">
        <v>1391.8</v>
      </c>
      <c r="J2977">
        <v>1.49374910188245</v>
      </c>
    </row>
    <row r="2978" spans="2:10" x14ac:dyDescent="0.2">
      <c r="B2978" t="str">
        <f t="shared" si="46"/>
        <v>apartmentmedian3+_bed_rateKitsilano/Point Grey</v>
      </c>
      <c r="C2978" t="s">
        <v>65</v>
      </c>
      <c r="D2978" t="s">
        <v>61</v>
      </c>
      <c r="E2978" t="s">
        <v>55</v>
      </c>
      <c r="F2978" t="s">
        <v>20</v>
      </c>
      <c r="G2978">
        <v>2010</v>
      </c>
      <c r="H2978">
        <v>2631.25</v>
      </c>
      <c r="I2978">
        <v>1391.8</v>
      </c>
      <c r="J2978">
        <v>1.8905374335392999</v>
      </c>
    </row>
    <row r="2979" spans="2:10" x14ac:dyDescent="0.2">
      <c r="B2979" t="str">
        <f t="shared" si="46"/>
        <v>apartmentmedian3+_bed_rateWestside/Kerrisdale</v>
      </c>
      <c r="C2979" t="s">
        <v>65</v>
      </c>
      <c r="D2979" t="s">
        <v>61</v>
      </c>
      <c r="E2979" t="s">
        <v>55</v>
      </c>
      <c r="F2979" t="s">
        <v>21</v>
      </c>
      <c r="G2979">
        <v>2010</v>
      </c>
      <c r="H2979">
        <v>2541.1</v>
      </c>
      <c r="I2979">
        <v>1391.8</v>
      </c>
      <c r="J2979">
        <v>1.8257651961488699</v>
      </c>
    </row>
    <row r="2980" spans="2:10" x14ac:dyDescent="0.2">
      <c r="B2980" t="str">
        <f t="shared" si="46"/>
        <v>apartmentmedian3+_bed_rateMarpole</v>
      </c>
      <c r="C2980" t="s">
        <v>65</v>
      </c>
      <c r="D2980" t="s">
        <v>61</v>
      </c>
      <c r="E2980" t="s">
        <v>55</v>
      </c>
      <c r="F2980" t="s">
        <v>23</v>
      </c>
      <c r="G2980">
        <v>2010</v>
      </c>
      <c r="H2980">
        <v>1299.8</v>
      </c>
      <c r="I2980">
        <v>1391.8</v>
      </c>
      <c r="J2980">
        <v>0.93389854864204602</v>
      </c>
    </row>
    <row r="2981" spans="2:10" x14ac:dyDescent="0.2">
      <c r="B2981" t="str">
        <f t="shared" si="46"/>
        <v>apartmentmedian3+_bed_rateMount Pleasant/Renfrew Heights</v>
      </c>
      <c r="C2981" t="s">
        <v>65</v>
      </c>
      <c r="D2981" t="s">
        <v>61</v>
      </c>
      <c r="E2981" t="s">
        <v>55</v>
      </c>
      <c r="F2981" t="s">
        <v>24</v>
      </c>
      <c r="G2981">
        <v>2010</v>
      </c>
      <c r="H2981">
        <v>1384.25</v>
      </c>
      <c r="I2981">
        <v>1391.8</v>
      </c>
      <c r="J2981">
        <v>0.99457537002442897</v>
      </c>
    </row>
    <row r="2982" spans="2:10" x14ac:dyDescent="0.2">
      <c r="B2982" t="str">
        <f t="shared" si="46"/>
        <v>apartmentmedian3+_bed_rateEast Hastings</v>
      </c>
      <c r="C2982" t="s">
        <v>65</v>
      </c>
      <c r="D2982" t="s">
        <v>61</v>
      </c>
      <c r="E2982" t="s">
        <v>55</v>
      </c>
      <c r="F2982" t="s">
        <v>25</v>
      </c>
      <c r="G2982">
        <v>2010</v>
      </c>
      <c r="H2982">
        <v>1308.7777777777801</v>
      </c>
      <c r="I2982">
        <v>1391.8</v>
      </c>
      <c r="J2982">
        <v>0.94034902843639701</v>
      </c>
    </row>
    <row r="2983" spans="2:10" x14ac:dyDescent="0.2">
      <c r="B2983" t="str">
        <f t="shared" si="46"/>
        <v>apartmentmedian3+_bed_rateSoutheast Vancouver</v>
      </c>
      <c r="C2983" t="s">
        <v>65</v>
      </c>
      <c r="D2983" t="s">
        <v>61</v>
      </c>
      <c r="E2983" t="s">
        <v>55</v>
      </c>
      <c r="F2983" t="s">
        <v>26</v>
      </c>
      <c r="G2983">
        <v>2010</v>
      </c>
      <c r="H2983">
        <v>1352.3</v>
      </c>
      <c r="I2983">
        <v>1391.8</v>
      </c>
      <c r="J2983">
        <v>0.97161948555827005</v>
      </c>
    </row>
    <row r="2984" spans="2:10" x14ac:dyDescent="0.2">
      <c r="B2984" t="str">
        <f t="shared" si="46"/>
        <v>apartmentmedian3+_bed_rateUniversity Endowment Lands</v>
      </c>
      <c r="C2984" t="s">
        <v>65</v>
      </c>
      <c r="D2984" t="s">
        <v>61</v>
      </c>
      <c r="E2984" t="s">
        <v>55</v>
      </c>
      <c r="F2984" t="s">
        <v>27</v>
      </c>
      <c r="G2984">
        <v>2010</v>
      </c>
      <c r="H2984">
        <v>2577.1</v>
      </c>
      <c r="I2984">
        <v>1391.8</v>
      </c>
      <c r="J2984">
        <v>1.85163098146285</v>
      </c>
    </row>
    <row r="2985" spans="2:10" x14ac:dyDescent="0.2">
      <c r="B2985" t="str">
        <f t="shared" si="46"/>
        <v>apartmentmedian3+_bed_rateCentral Park/Metrotown</v>
      </c>
      <c r="C2985" t="s">
        <v>65</v>
      </c>
      <c r="D2985" t="s">
        <v>61</v>
      </c>
      <c r="E2985" t="s">
        <v>55</v>
      </c>
      <c r="F2985" t="s">
        <v>28</v>
      </c>
      <c r="G2985">
        <v>2010</v>
      </c>
      <c r="H2985">
        <v>1549</v>
      </c>
      <c r="I2985">
        <v>1391.8</v>
      </c>
      <c r="J2985">
        <v>1.1129472625377199</v>
      </c>
    </row>
    <row r="2986" spans="2:10" x14ac:dyDescent="0.2">
      <c r="B2986" t="str">
        <f t="shared" si="46"/>
        <v>apartmentmedian3+_bed_rateSoutheast Burnaby</v>
      </c>
      <c r="C2986" t="s">
        <v>65</v>
      </c>
      <c r="D2986" t="s">
        <v>61</v>
      </c>
      <c r="E2986" t="s">
        <v>55</v>
      </c>
      <c r="F2986" t="s">
        <v>29</v>
      </c>
      <c r="G2986">
        <v>2010</v>
      </c>
      <c r="H2986">
        <v>1180.5</v>
      </c>
      <c r="I2986">
        <v>1391.8</v>
      </c>
      <c r="J2986">
        <v>0.84818221008765604</v>
      </c>
    </row>
    <row r="2987" spans="2:10" x14ac:dyDescent="0.2">
      <c r="B2987" t="str">
        <f t="shared" si="46"/>
        <v>apartmentmedian3+_bed_rateNorth Burnaby</v>
      </c>
      <c r="C2987" t="s">
        <v>65</v>
      </c>
      <c r="D2987" t="s">
        <v>61</v>
      </c>
      <c r="E2987" t="s">
        <v>55</v>
      </c>
      <c r="F2987" t="s">
        <v>31</v>
      </c>
      <c r="G2987">
        <v>2010</v>
      </c>
      <c r="H2987">
        <v>1459.6666666666699</v>
      </c>
      <c r="I2987">
        <v>1391.8</v>
      </c>
      <c r="J2987">
        <v>1.0487617952771</v>
      </c>
    </row>
    <row r="2988" spans="2:10" x14ac:dyDescent="0.2">
      <c r="B2988" t="str">
        <f t="shared" si="46"/>
        <v>apartmentmedian3+_bed_rateNew Westminster</v>
      </c>
      <c r="C2988" t="s">
        <v>65</v>
      </c>
      <c r="D2988" t="s">
        <v>61</v>
      </c>
      <c r="E2988" t="s">
        <v>55</v>
      </c>
      <c r="F2988" t="s">
        <v>32</v>
      </c>
      <c r="G2988">
        <v>2010</v>
      </c>
      <c r="H2988">
        <v>1518</v>
      </c>
      <c r="I2988">
        <v>1391.8</v>
      </c>
      <c r="J2988">
        <v>1.0906739474062399</v>
      </c>
    </row>
    <row r="2989" spans="2:10" x14ac:dyDescent="0.2">
      <c r="B2989" t="str">
        <f t="shared" si="46"/>
        <v>apartmentmedian3+_bed_rateNorth Vancouver CY</v>
      </c>
      <c r="C2989" t="s">
        <v>65</v>
      </c>
      <c r="D2989" t="s">
        <v>61</v>
      </c>
      <c r="E2989" t="s">
        <v>55</v>
      </c>
      <c r="F2989" t="s">
        <v>33</v>
      </c>
      <c r="G2989">
        <v>2010</v>
      </c>
      <c r="H2989">
        <v>2278.75</v>
      </c>
      <c r="I2989">
        <v>1391.8</v>
      </c>
      <c r="J2989">
        <v>1.6372682856732299</v>
      </c>
    </row>
    <row r="2990" spans="2:10" x14ac:dyDescent="0.2">
      <c r="B2990" t="str">
        <f t="shared" si="46"/>
        <v>apartmentmedian3+_bed_rateNorth Vancouver DM</v>
      </c>
      <c r="C2990" t="s">
        <v>65</v>
      </c>
      <c r="D2990" t="s">
        <v>61</v>
      </c>
      <c r="E2990" t="s">
        <v>55</v>
      </c>
      <c r="F2990" t="s">
        <v>34</v>
      </c>
      <c r="G2990">
        <v>2010</v>
      </c>
      <c r="H2990">
        <v>1569.5</v>
      </c>
      <c r="I2990">
        <v>1391.8</v>
      </c>
      <c r="J2990">
        <v>1.1276763902859599</v>
      </c>
    </row>
    <row r="2991" spans="2:10" x14ac:dyDescent="0.2">
      <c r="B2991" t="str">
        <f t="shared" si="46"/>
        <v>apartmentmedian3+_bed_rateWest Vancouver</v>
      </c>
      <c r="C2991" t="s">
        <v>65</v>
      </c>
      <c r="D2991" t="s">
        <v>61</v>
      </c>
      <c r="E2991" t="s">
        <v>55</v>
      </c>
      <c r="F2991" t="s">
        <v>35</v>
      </c>
      <c r="G2991">
        <v>2010</v>
      </c>
      <c r="H2991">
        <v>3175</v>
      </c>
      <c r="I2991">
        <v>1391.8</v>
      </c>
      <c r="J2991">
        <v>2.2812185658858999</v>
      </c>
    </row>
    <row r="2992" spans="2:10" x14ac:dyDescent="0.2">
      <c r="B2992" t="str">
        <f t="shared" si="46"/>
        <v>apartmentmedian3+_bed_rateRichmond</v>
      </c>
      <c r="C2992" t="s">
        <v>65</v>
      </c>
      <c r="D2992" t="s">
        <v>61</v>
      </c>
      <c r="E2992" t="s">
        <v>55</v>
      </c>
      <c r="F2992" t="s">
        <v>36</v>
      </c>
      <c r="G2992">
        <v>2010</v>
      </c>
      <c r="H2992">
        <v>1431.1</v>
      </c>
      <c r="I2992">
        <v>1391.8</v>
      </c>
      <c r="J2992">
        <v>1.0282368156344299</v>
      </c>
    </row>
    <row r="2993" spans="2:10" x14ac:dyDescent="0.2">
      <c r="B2993" t="str">
        <f t="shared" si="46"/>
        <v>apartmentmedian3+_bed_rateDelta</v>
      </c>
      <c r="C2993" t="s">
        <v>65</v>
      </c>
      <c r="D2993" t="s">
        <v>61</v>
      </c>
      <c r="E2993" t="s">
        <v>55</v>
      </c>
      <c r="F2993" t="s">
        <v>37</v>
      </c>
      <c r="G2993">
        <v>2010</v>
      </c>
      <c r="H2993">
        <v>1050.42857142857</v>
      </c>
      <c r="I2993">
        <v>1391.8</v>
      </c>
      <c r="J2993">
        <v>0.75472666434011404</v>
      </c>
    </row>
    <row r="2994" spans="2:10" x14ac:dyDescent="0.2">
      <c r="B2994" t="str">
        <f t="shared" si="46"/>
        <v>apartmentmedian3+_bed_rateSurrey</v>
      </c>
      <c r="C2994" t="s">
        <v>65</v>
      </c>
      <c r="D2994" t="s">
        <v>61</v>
      </c>
      <c r="E2994" t="s">
        <v>55</v>
      </c>
      <c r="F2994" t="s">
        <v>38</v>
      </c>
      <c r="G2994">
        <v>2010</v>
      </c>
      <c r="H2994">
        <v>1117.7</v>
      </c>
      <c r="I2994">
        <v>1391.8</v>
      </c>
      <c r="J2994">
        <v>0.80306078459548802</v>
      </c>
    </row>
    <row r="2995" spans="2:10" x14ac:dyDescent="0.2">
      <c r="B2995" t="str">
        <f t="shared" si="46"/>
        <v>apartmentmedian3+_bed_rateWhite Rock</v>
      </c>
      <c r="C2995" t="s">
        <v>65</v>
      </c>
      <c r="D2995" t="s">
        <v>61</v>
      </c>
      <c r="E2995" t="s">
        <v>55</v>
      </c>
      <c r="F2995" t="s">
        <v>39</v>
      </c>
      <c r="G2995">
        <v>2010</v>
      </c>
      <c r="H2995">
        <v>1520</v>
      </c>
      <c r="I2995">
        <v>1391.8</v>
      </c>
      <c r="J2995">
        <v>1.09211093547924</v>
      </c>
    </row>
    <row r="2996" spans="2:10" x14ac:dyDescent="0.2">
      <c r="B2996" t="str">
        <f t="shared" si="46"/>
        <v>apartmentmedian3+_bed_rateLangley City and Langley DM</v>
      </c>
      <c r="C2996" t="s">
        <v>65</v>
      </c>
      <c r="D2996" t="s">
        <v>61</v>
      </c>
      <c r="E2996" t="s">
        <v>55</v>
      </c>
      <c r="F2996" t="s">
        <v>40</v>
      </c>
      <c r="G2996">
        <v>2010</v>
      </c>
      <c r="H2996">
        <v>1190.1111111111099</v>
      </c>
      <c r="I2996">
        <v>1391.8</v>
      </c>
      <c r="J2996">
        <v>0.85508773610512401</v>
      </c>
    </row>
    <row r="2997" spans="2:10" x14ac:dyDescent="0.2">
      <c r="B2997" t="str">
        <f t="shared" si="46"/>
        <v>apartmentmedian3+_bed_rateTri-Cities</v>
      </c>
      <c r="C2997" t="s">
        <v>65</v>
      </c>
      <c r="D2997" t="s">
        <v>61</v>
      </c>
      <c r="E2997" t="s">
        <v>55</v>
      </c>
      <c r="F2997" t="s">
        <v>41</v>
      </c>
      <c r="G2997">
        <v>2010</v>
      </c>
      <c r="H2997">
        <v>1230.5</v>
      </c>
      <c r="I2997">
        <v>1391.8</v>
      </c>
      <c r="J2997">
        <v>0.88410691191263102</v>
      </c>
    </row>
    <row r="2998" spans="2:10" x14ac:dyDescent="0.2">
      <c r="B2998" t="str">
        <f t="shared" si="46"/>
        <v>apartmentmedian3+_bed_rateMaple Ridge/Pitt Meadows</v>
      </c>
      <c r="C2998" t="s">
        <v>65</v>
      </c>
      <c r="D2998" t="s">
        <v>61</v>
      </c>
      <c r="E2998" t="s">
        <v>55</v>
      </c>
      <c r="F2998" t="s">
        <v>42</v>
      </c>
      <c r="G2998">
        <v>2010</v>
      </c>
      <c r="H2998">
        <v>1222.4000000000001</v>
      </c>
      <c r="I2998">
        <v>1391.8</v>
      </c>
      <c r="J2998">
        <v>0.87828711021698502</v>
      </c>
    </row>
    <row r="2999" spans="2:10" x14ac:dyDescent="0.2">
      <c r="B2999" t="str">
        <f t="shared" si="46"/>
        <v>apartmentmedian3+_bed_rateVancouver</v>
      </c>
      <c r="C2999" t="s">
        <v>65</v>
      </c>
      <c r="D2999" t="s">
        <v>61</v>
      </c>
      <c r="E2999" t="s">
        <v>55</v>
      </c>
      <c r="F2999" t="s">
        <v>43</v>
      </c>
      <c r="G2999">
        <v>2010</v>
      </c>
      <c r="H2999">
        <v>1391.8</v>
      </c>
      <c r="I2999">
        <v>1391.8</v>
      </c>
      <c r="J2999">
        <v>1</v>
      </c>
    </row>
    <row r="3000" spans="2:10" x14ac:dyDescent="0.2">
      <c r="B3000" t="str">
        <f t="shared" si="46"/>
        <v>apartmentmedian3+_bed_rateNorth Vancouver City</v>
      </c>
      <c r="C3000" t="s">
        <v>65</v>
      </c>
      <c r="D3000" t="s">
        <v>61</v>
      </c>
      <c r="E3000" t="s">
        <v>55</v>
      </c>
      <c r="F3000" t="s">
        <v>60</v>
      </c>
      <c r="G3000">
        <v>2010</v>
      </c>
      <c r="H3000">
        <v>1475</v>
      </c>
      <c r="I3000">
        <v>1391.8</v>
      </c>
      <c r="J3000">
        <v>1.0597787038367601</v>
      </c>
    </row>
    <row r="3001" spans="2:10" x14ac:dyDescent="0.2">
      <c r="B3001" t="str">
        <f t="shared" si="46"/>
        <v>apartmentaverage1_bed_rateWest End/Stanley Park</v>
      </c>
      <c r="C3001" t="s">
        <v>65</v>
      </c>
      <c r="D3001" t="s">
        <v>59</v>
      </c>
      <c r="E3001" t="s">
        <v>51</v>
      </c>
      <c r="F3001" t="s">
        <v>12</v>
      </c>
      <c r="G3001">
        <v>2019</v>
      </c>
      <c r="H3001">
        <f>IFERROR(AVERAGEIFS(average_median_rates_1!I:I,average_median_rates_1!E:E,C3001,average_median_rates_1!F:F,D3001,average_median_rates_1!G:G,E3001,average_median_rates_1!H:H,F3001,average_median_rates_1!C:C,"&gt;="&amp;G3001),0)</f>
        <v>1563</v>
      </c>
      <c r="I3001">
        <f>IFERROR(AVERAGEIFS(average_median_rates_1!I:I,average_median_rates_1!E:E,C3001,average_median_rates_1!F:F,D3001,average_median_rates_1!G:G,E3001,average_median_rates_1!H:H,$I$3,average_median_rates_1!C:C,"&gt;="&amp;G3001),0)</f>
        <v>1382</v>
      </c>
      <c r="J3001">
        <f t="shared" ref="J3001:J3028" si="47">IFERROR(H3001/I3001,0)</f>
        <v>1.1309696092619392</v>
      </c>
    </row>
    <row r="3002" spans="2:10" x14ac:dyDescent="0.2">
      <c r="B3002" t="str">
        <f t="shared" si="46"/>
        <v>apartmentaverage1_bed_rateWest End/Stanley Park</v>
      </c>
      <c r="C3002" t="s">
        <v>65</v>
      </c>
      <c r="D3002" t="s">
        <v>59</v>
      </c>
      <c r="E3002" t="s">
        <v>51</v>
      </c>
      <c r="F3002" t="s">
        <v>12</v>
      </c>
      <c r="G3002">
        <v>2018</v>
      </c>
      <c r="H3002">
        <f>IFERROR(AVERAGEIFS(average_median_rates_1!I:I,average_median_rates_1!E:E,C3002,average_median_rates_1!F:F,D3002,average_median_rates_1!G:G,E3002,average_median_rates_1!H:H,F3002,average_median_rates_1!C:C,"&gt;="&amp;G3002),0)</f>
        <v>1516</v>
      </c>
      <c r="I3002">
        <f>IFERROR(AVERAGEIFS(average_median_rates_1!I:I,average_median_rates_1!E:E,C3002,average_median_rates_1!F:F,D3002,average_median_rates_1!G:G,E3002,average_median_rates_1!H:H,$I$3,average_median_rates_1!C:C,"&gt;="&amp;G3002),0)</f>
        <v>1344.5</v>
      </c>
      <c r="J3002">
        <f t="shared" si="47"/>
        <v>1.1275567125325401</v>
      </c>
    </row>
    <row r="3003" spans="2:10" x14ac:dyDescent="0.2">
      <c r="B3003" t="str">
        <f t="shared" si="46"/>
        <v>apartmentaverage1_bed_rateWest End/Stanley Park</v>
      </c>
      <c r="C3003" t="s">
        <v>65</v>
      </c>
      <c r="D3003" t="s">
        <v>59</v>
      </c>
      <c r="E3003" t="s">
        <v>51</v>
      </c>
      <c r="F3003" t="s">
        <v>12</v>
      </c>
      <c r="G3003">
        <v>2017</v>
      </c>
      <c r="H3003">
        <f>IFERROR(AVERAGEIFS(average_median_rates_1!I:I,average_median_rates_1!E:E,C3003,average_median_rates_1!F:F,D3003,average_median_rates_1!G:G,E3003,average_median_rates_1!H:H,F3003,average_median_rates_1!C:C,"&gt;="&amp;G3003),0)</f>
        <v>1472.6666666666667</v>
      </c>
      <c r="I3003">
        <f>IFERROR(AVERAGEIFS(average_median_rates_1!I:I,average_median_rates_1!E:E,C3003,average_median_rates_1!F:F,D3003,average_median_rates_1!G:G,E3003,average_median_rates_1!H:H,$I$3,average_median_rates_1!C:C,"&gt;="&amp;G3003),0)</f>
        <v>1304</v>
      </c>
      <c r="J3003">
        <f t="shared" si="47"/>
        <v>1.1293456032719837</v>
      </c>
    </row>
    <row r="3004" spans="2:10" x14ac:dyDescent="0.2">
      <c r="B3004" t="str">
        <f t="shared" si="46"/>
        <v>apartmentaverage1_bed_rateWest End/Stanley Park</v>
      </c>
      <c r="C3004" t="s">
        <v>65</v>
      </c>
      <c r="D3004" t="s">
        <v>59</v>
      </c>
      <c r="E3004" t="s">
        <v>51</v>
      </c>
      <c r="F3004" t="s">
        <v>12</v>
      </c>
      <c r="G3004">
        <v>2016</v>
      </c>
      <c r="H3004">
        <f>IFERROR(AVERAGEIFS(average_median_rates_1!I:I,average_median_rates_1!E:E,C3004,average_median_rates_1!F:F,D3004,average_median_rates_1!G:G,E3004,average_median_rates_1!H:H,F3004,average_median_rates_1!C:C,"&gt;="&amp;G3004),0)</f>
        <v>1446</v>
      </c>
      <c r="I3004">
        <f>IFERROR(AVERAGEIFS(average_median_rates_1!I:I,average_median_rates_1!E:E,C3004,average_median_rates_1!F:F,D3004,average_median_rates_1!G:G,E3004,average_median_rates_1!H:H,$I$3,average_median_rates_1!C:C,"&gt;="&amp;G3004),0)</f>
        <v>1267.75</v>
      </c>
      <c r="J3004">
        <f t="shared" si="47"/>
        <v>1.1406034312758824</v>
      </c>
    </row>
    <row r="3005" spans="2:10" x14ac:dyDescent="0.2">
      <c r="B3005" t="str">
        <f t="shared" si="46"/>
        <v>apartmentaverage1_bed_rateWest End/Stanley Park</v>
      </c>
      <c r="C3005" t="s">
        <v>65</v>
      </c>
      <c r="D3005" t="s">
        <v>59</v>
      </c>
      <c r="E3005" t="s">
        <v>51</v>
      </c>
      <c r="F3005" t="s">
        <v>12</v>
      </c>
      <c r="G3005">
        <v>2015</v>
      </c>
      <c r="H3005">
        <f>IFERROR(AVERAGEIFS(average_median_rates_1!I:I,average_median_rates_1!E:E,C3005,average_median_rates_1!F:F,D3005,average_median_rates_1!G:G,E3005,average_median_rates_1!H:H,F3005,average_median_rates_1!C:C,"&gt;="&amp;G3005),0)</f>
        <v>1411.6</v>
      </c>
      <c r="I3005">
        <f>IFERROR(AVERAGEIFS(average_median_rates_1!I:I,average_median_rates_1!E:E,C3005,average_median_rates_1!F:F,D3005,average_median_rates_1!G:G,E3005,average_median_rates_1!H:H,$I$3,average_median_rates_1!C:C,"&gt;="&amp;G3005),0)</f>
        <v>1230</v>
      </c>
      <c r="J3005">
        <f t="shared" si="47"/>
        <v>1.1476422764227641</v>
      </c>
    </row>
    <row r="3006" spans="2:10" x14ac:dyDescent="0.2">
      <c r="B3006" t="str">
        <f t="shared" si="46"/>
        <v>apartmentaverage1_bed_rateWest End/Stanley Park</v>
      </c>
      <c r="C3006" t="s">
        <v>65</v>
      </c>
      <c r="D3006" t="s">
        <v>59</v>
      </c>
      <c r="E3006" t="s">
        <v>51</v>
      </c>
      <c r="F3006" t="s">
        <v>12</v>
      </c>
      <c r="G3006">
        <v>2014</v>
      </c>
      <c r="H3006">
        <f>IFERROR(AVERAGEIFS(average_median_rates_1!I:I,average_median_rates_1!E:E,C3006,average_median_rates_1!F:F,D3006,average_median_rates_1!G:G,E3006,average_median_rates_1!H:H,F3006,average_median_rates_1!C:C,"&gt;="&amp;G3006),0)</f>
        <v>1376.5</v>
      </c>
      <c r="I3006">
        <f>IFERROR(AVERAGEIFS(average_median_rates_1!I:I,average_median_rates_1!E:E,C3006,average_median_rates_1!F:F,D3006,average_median_rates_1!G:G,E3006,average_median_rates_1!H:H,$I$3,average_median_rates_1!C:C,"&gt;="&amp;G3006),0)</f>
        <v>1198</v>
      </c>
      <c r="J3006">
        <f t="shared" si="47"/>
        <v>1.1489983305509182</v>
      </c>
    </row>
    <row r="3007" spans="2:10" x14ac:dyDescent="0.2">
      <c r="B3007" t="str">
        <f t="shared" si="46"/>
        <v>apartmentaverage1_bed_rateWest End/Stanley Park</v>
      </c>
      <c r="C3007" t="s">
        <v>65</v>
      </c>
      <c r="D3007" t="s">
        <v>59</v>
      </c>
      <c r="E3007" t="s">
        <v>51</v>
      </c>
      <c r="F3007" t="s">
        <v>12</v>
      </c>
      <c r="G3007">
        <v>2013</v>
      </c>
      <c r="H3007">
        <f>IFERROR(AVERAGEIFS(average_median_rates_1!I:I,average_median_rates_1!E:E,C3007,average_median_rates_1!F:F,D3007,average_median_rates_1!G:G,E3007,average_median_rates_1!H:H,F3007,average_median_rates_1!C:C,"&gt;="&amp;G3007),0)</f>
        <v>1349.5714285714287</v>
      </c>
      <c r="I3007">
        <f>IFERROR(AVERAGEIFS(average_median_rates_1!I:I,average_median_rates_1!E:E,C3007,average_median_rates_1!F:F,D3007,average_median_rates_1!G:G,E3007,average_median_rates_1!H:H,$I$3,average_median_rates_1!C:C,"&gt;="&amp;G3007),0)</f>
        <v>1170.4285714285713</v>
      </c>
      <c r="J3007">
        <f t="shared" si="47"/>
        <v>1.1530574880995974</v>
      </c>
    </row>
    <row r="3008" spans="2:10" x14ac:dyDescent="0.2">
      <c r="B3008" t="str">
        <f t="shared" si="46"/>
        <v>apartmentaverage1_bed_rateWest End/Stanley Park</v>
      </c>
      <c r="C3008" t="s">
        <v>65</v>
      </c>
      <c r="D3008" t="s">
        <v>59</v>
      </c>
      <c r="E3008" t="s">
        <v>51</v>
      </c>
      <c r="F3008" t="s">
        <v>12</v>
      </c>
      <c r="G3008">
        <v>2012</v>
      </c>
      <c r="H3008">
        <f>IFERROR(AVERAGEIFS(average_median_rates_1!I:I,average_median_rates_1!E:E,C3008,average_median_rates_1!F:F,D3008,average_median_rates_1!G:G,E3008,average_median_rates_1!H:H,F3008,average_median_rates_1!C:C,"&gt;="&amp;G3008),0)</f>
        <v>1324</v>
      </c>
      <c r="I3008">
        <f>IFERROR(AVERAGEIFS(average_median_rates_1!I:I,average_median_rates_1!E:E,C3008,average_median_rates_1!F:F,D3008,average_median_rates_1!G:G,E3008,average_median_rates_1!H:H,$I$3,average_median_rates_1!C:C,"&gt;="&amp;G3008),0)</f>
        <v>1146.875</v>
      </c>
      <c r="J3008">
        <f t="shared" si="47"/>
        <v>1.1544414168937329</v>
      </c>
    </row>
    <row r="3009" spans="2:10" x14ac:dyDescent="0.2">
      <c r="B3009" t="str">
        <f t="shared" si="46"/>
        <v>apartmentaverage1_bed_rateWest End/Stanley Park</v>
      </c>
      <c r="C3009" t="s">
        <v>65</v>
      </c>
      <c r="D3009" t="s">
        <v>59</v>
      </c>
      <c r="E3009" t="s">
        <v>51</v>
      </c>
      <c r="F3009" t="s">
        <v>12</v>
      </c>
      <c r="G3009">
        <v>2011</v>
      </c>
      <c r="H3009">
        <f>IFERROR(AVERAGEIFS(average_median_rates_1!I:I,average_median_rates_1!E:E,C3009,average_median_rates_1!F:F,D3009,average_median_rates_1!G:G,E3009,average_median_rates_1!H:H,F3009,average_median_rates_1!C:C,"&gt;="&amp;G3009),0)</f>
        <v>1300.4444444444443</v>
      </c>
      <c r="I3009">
        <f>IFERROR(AVERAGEIFS(average_median_rates_1!I:I,average_median_rates_1!E:E,C3009,average_median_rates_1!F:F,D3009,average_median_rates_1!G:G,E3009,average_median_rates_1!H:H,$I$3,average_median_rates_1!C:C,"&gt;="&amp;G3009),0)</f>
        <v>1126.5555555555557</v>
      </c>
      <c r="J3009">
        <f t="shared" si="47"/>
        <v>1.1543544728276949</v>
      </c>
    </row>
    <row r="3010" spans="2:10" x14ac:dyDescent="0.2">
      <c r="B3010" t="str">
        <f t="shared" si="46"/>
        <v>apartmentaverage1_bed_rateWest End/Stanley Park</v>
      </c>
      <c r="C3010" t="s">
        <v>65</v>
      </c>
      <c r="D3010" t="s">
        <v>59</v>
      </c>
      <c r="E3010" t="s">
        <v>51</v>
      </c>
      <c r="F3010" t="s">
        <v>12</v>
      </c>
      <c r="G3010">
        <v>2010</v>
      </c>
      <c r="H3010">
        <f>IFERROR(AVERAGEIFS(average_median_rates_1!I:I,average_median_rates_1!E:E,C3010,average_median_rates_1!F:F,D3010,average_median_rates_1!G:G,E3010,average_median_rates_1!H:H,F3010,average_median_rates_1!C:C,"&gt;="&amp;G3010),0)</f>
        <v>1280.5</v>
      </c>
      <c r="I3010">
        <f>IFERROR(AVERAGEIFS(average_median_rates_1!I:I,average_median_rates_1!E:E,C3010,average_median_rates_1!F:F,D3010,average_median_rates_1!G:G,E3010,average_median_rates_1!H:H,$I$3,average_median_rates_1!C:C,"&gt;="&amp;G3010),0)</f>
        <v>1107.9000000000001</v>
      </c>
      <c r="J3010">
        <f t="shared" si="47"/>
        <v>1.1557902337756114</v>
      </c>
    </row>
    <row r="3011" spans="2:10" x14ac:dyDescent="0.2">
      <c r="B3011" t="str">
        <f t="shared" si="46"/>
        <v>apartmentaverage1_bed_rateWest End/Stanley Park</v>
      </c>
      <c r="C3011" t="s">
        <v>65</v>
      </c>
      <c r="D3011" t="s">
        <v>59</v>
      </c>
      <c r="E3011" t="s">
        <v>51</v>
      </c>
      <c r="F3011" t="s">
        <v>12</v>
      </c>
      <c r="G3011">
        <v>2009</v>
      </c>
      <c r="H3011">
        <f>IFERROR(AVERAGEIFS(average_median_rates_1!I:I,average_median_rates_1!E:E,C3011,average_median_rates_1!F:F,D3011,average_median_rates_1!G:G,E3011,average_median_rates_1!H:H,F3011,average_median_rates_1!C:C,"&gt;="&amp;G3011),0)</f>
        <v>1280.5</v>
      </c>
      <c r="I3011">
        <f>IFERROR(AVERAGEIFS(average_median_rates_1!I:I,average_median_rates_1!E:E,C3011,average_median_rates_1!F:F,D3011,average_median_rates_1!G:G,E3011,average_median_rates_1!H:H,$I$3,average_median_rates_1!C:C,"&gt;="&amp;G3011),0)</f>
        <v>1090.7272727272727</v>
      </c>
      <c r="J3011">
        <f t="shared" si="47"/>
        <v>1.1739873312218703</v>
      </c>
    </row>
    <row r="3012" spans="2:10" x14ac:dyDescent="0.2">
      <c r="B3012" t="str">
        <f t="shared" si="46"/>
        <v>apartmentaverage1_bed_rateWest End/Stanley Park</v>
      </c>
      <c r="C3012" t="s">
        <v>65</v>
      </c>
      <c r="D3012" t="s">
        <v>59</v>
      </c>
      <c r="E3012" t="s">
        <v>51</v>
      </c>
      <c r="F3012" t="s">
        <v>12</v>
      </c>
      <c r="G3012">
        <v>2008</v>
      </c>
      <c r="H3012">
        <f>IFERROR(AVERAGEIFS(average_median_rates_1!I:I,average_median_rates_1!E:E,C3012,average_median_rates_1!F:F,D3012,average_median_rates_1!G:G,E3012,average_median_rates_1!H:H,F3012,average_median_rates_1!C:C,"&gt;="&amp;G3012),0)</f>
        <v>1280.5</v>
      </c>
      <c r="I3012">
        <f>IFERROR(AVERAGEIFS(average_median_rates_1!I:I,average_median_rates_1!E:E,C3012,average_median_rates_1!F:F,D3012,average_median_rates_1!G:G,E3012,average_median_rates_1!H:H,$I$3,average_median_rates_1!C:C,"&gt;="&amp;G3012),0)</f>
        <v>1073.1666666666667</v>
      </c>
      <c r="J3012">
        <f t="shared" si="47"/>
        <v>1.193197701506445</v>
      </c>
    </row>
    <row r="3013" spans="2:10" x14ac:dyDescent="0.2">
      <c r="B3013" t="str">
        <f t="shared" ref="B3013:B3076" si="48">C3013&amp;D3013&amp;E3013&amp;F3013</f>
        <v>apartmentaverage1_bed_rateWest End/Stanley Park</v>
      </c>
      <c r="C3013" t="s">
        <v>65</v>
      </c>
      <c r="D3013" t="s">
        <v>59</v>
      </c>
      <c r="E3013" t="s">
        <v>51</v>
      </c>
      <c r="F3013" t="s">
        <v>12</v>
      </c>
      <c r="G3013">
        <v>2007</v>
      </c>
      <c r="H3013">
        <f>IFERROR(AVERAGEIFS(average_median_rates_1!I:I,average_median_rates_1!E:E,C3013,average_median_rates_1!F:F,D3013,average_median_rates_1!G:G,E3013,average_median_rates_1!H:H,F3013,average_median_rates_1!C:C,"&gt;="&amp;G3013),0)</f>
        <v>1280.5</v>
      </c>
      <c r="I3013">
        <f>IFERROR(AVERAGEIFS(average_median_rates_1!I:I,average_median_rates_1!E:E,C3013,average_median_rates_1!F:F,D3013,average_median_rates_1!G:G,E3013,average_median_rates_1!H:H,$I$3,average_median_rates_1!C:C,"&gt;="&amp;G3013),0)</f>
        <v>1055.6923076923076</v>
      </c>
      <c r="J3013">
        <f t="shared" si="47"/>
        <v>1.212948120081609</v>
      </c>
    </row>
    <row r="3014" spans="2:10" x14ac:dyDescent="0.2">
      <c r="B3014" t="str">
        <f t="shared" si="48"/>
        <v>apartmentaverage1_bed_rateWest End/Stanley Park</v>
      </c>
      <c r="C3014" t="s">
        <v>65</v>
      </c>
      <c r="D3014" t="s">
        <v>59</v>
      </c>
      <c r="E3014" t="s">
        <v>51</v>
      </c>
      <c r="F3014" t="s">
        <v>12</v>
      </c>
      <c r="G3014">
        <v>2006</v>
      </c>
      <c r="H3014">
        <f>IFERROR(AVERAGEIFS(average_median_rates_1!I:I,average_median_rates_1!E:E,C3014,average_median_rates_1!F:F,D3014,average_median_rates_1!G:G,E3014,average_median_rates_1!H:H,F3014,average_median_rates_1!C:C,"&gt;="&amp;G3014),0)</f>
        <v>1280.5</v>
      </c>
      <c r="I3014">
        <f>IFERROR(AVERAGEIFS(average_median_rates_1!I:I,average_median_rates_1!E:E,C3014,average_median_rates_1!F:F,D3014,average_median_rates_1!G:G,E3014,average_median_rates_1!H:H,$I$3,average_median_rates_1!C:C,"&gt;="&amp;G3014),0)</f>
        <v>1038.5714285714287</v>
      </c>
      <c r="J3014">
        <f t="shared" si="47"/>
        <v>1.2329436038514441</v>
      </c>
    </row>
    <row r="3015" spans="2:10" x14ac:dyDescent="0.2">
      <c r="B3015" t="str">
        <f t="shared" si="48"/>
        <v>apartmentmedian1_bed_rateWest End/Stanley Park</v>
      </c>
      <c r="C3015" t="s">
        <v>65</v>
      </c>
      <c r="D3015" t="s">
        <v>61</v>
      </c>
      <c r="E3015" t="s">
        <v>51</v>
      </c>
      <c r="F3015" t="s">
        <v>12</v>
      </c>
      <c r="G3015">
        <v>2019</v>
      </c>
      <c r="H3015">
        <f>IFERROR(AVERAGEIFS(average_median_rates_1!I:I,average_median_rates_1!E:E,C3015,average_median_rates_1!F:F,D3015,average_median_rates_1!G:G,E3015,average_median_rates_1!H:H,F3015,average_median_rates_1!C:C,"&gt;="&amp;G3015),0)</f>
        <v>1600</v>
      </c>
      <c r="I3015">
        <f>IFERROR(AVERAGEIFS(average_median_rates_1!I:I,average_median_rates_1!E:E,C3015,average_median_rates_1!F:F,D3015,average_median_rates_1!G:G,E3015,average_median_rates_1!H:H,$I$3,average_median_rates_1!C:C,"&gt;="&amp;G3015),0)</f>
        <v>1350</v>
      </c>
      <c r="J3015">
        <f t="shared" si="47"/>
        <v>1.1851851851851851</v>
      </c>
    </row>
    <row r="3016" spans="2:10" x14ac:dyDescent="0.2">
      <c r="B3016" t="str">
        <f t="shared" si="48"/>
        <v>apartmentmedian1_bed_rateWest End/Stanley Park</v>
      </c>
      <c r="C3016" t="s">
        <v>65</v>
      </c>
      <c r="D3016" t="s">
        <v>61</v>
      </c>
      <c r="E3016" t="s">
        <v>51</v>
      </c>
      <c r="F3016" t="s">
        <v>12</v>
      </c>
      <c r="G3016">
        <v>2018</v>
      </c>
      <c r="H3016">
        <f>IFERROR(AVERAGEIFS(average_median_rates_1!I:I,average_median_rates_1!E:E,C3016,average_median_rates_1!F:F,D3016,average_median_rates_1!G:G,E3016,average_median_rates_1!H:H,F3016,average_median_rates_1!C:C,"&gt;="&amp;G3016),0)</f>
        <v>1550</v>
      </c>
      <c r="I3016">
        <f>IFERROR(AVERAGEIFS(average_median_rates_1!I:I,average_median_rates_1!E:E,C3016,average_median_rates_1!F:F,D3016,average_median_rates_1!G:G,E3016,average_median_rates_1!H:H,$I$3,average_median_rates_1!C:C,"&gt;="&amp;G3016),0)</f>
        <v>1300</v>
      </c>
      <c r="J3016">
        <f t="shared" si="47"/>
        <v>1.1923076923076923</v>
      </c>
    </row>
    <row r="3017" spans="2:10" x14ac:dyDescent="0.2">
      <c r="B3017" t="str">
        <f t="shared" si="48"/>
        <v>apartmentmedian1_bed_rateWest End/Stanley Park</v>
      </c>
      <c r="C3017" t="s">
        <v>65</v>
      </c>
      <c r="D3017" t="s">
        <v>61</v>
      </c>
      <c r="E3017" t="s">
        <v>51</v>
      </c>
      <c r="F3017" t="s">
        <v>12</v>
      </c>
      <c r="G3017">
        <v>2017</v>
      </c>
      <c r="H3017">
        <f>IFERROR(AVERAGEIFS(average_median_rates_1!I:I,average_median_rates_1!E:E,C3017,average_median_rates_1!F:F,D3017,average_median_rates_1!G:G,E3017,average_median_rates_1!H:H,F3017,average_median_rates_1!C:C,"&gt;="&amp;G3017),0)</f>
        <v>1496</v>
      </c>
      <c r="I3017">
        <f>IFERROR(AVERAGEIFS(average_median_rates_1!I:I,average_median_rates_1!E:E,C3017,average_median_rates_1!F:F,D3017,average_median_rates_1!G:G,E3017,average_median_rates_1!H:H,$I$3,average_median_rates_1!C:C,"&gt;="&amp;G3017),0)</f>
        <v>1255</v>
      </c>
      <c r="J3017">
        <f t="shared" si="47"/>
        <v>1.1920318725099601</v>
      </c>
    </row>
    <row r="3018" spans="2:10" x14ac:dyDescent="0.2">
      <c r="B3018" t="str">
        <f t="shared" si="48"/>
        <v>apartmentmedian1_bed_rateWest End/Stanley Park</v>
      </c>
      <c r="C3018" t="s">
        <v>65</v>
      </c>
      <c r="D3018" t="s">
        <v>61</v>
      </c>
      <c r="E3018" t="s">
        <v>51</v>
      </c>
      <c r="F3018" t="s">
        <v>12</v>
      </c>
      <c r="G3018">
        <v>2016</v>
      </c>
      <c r="H3018">
        <f>IFERROR(AVERAGEIFS(average_median_rates_1!I:I,average_median_rates_1!E:E,C3018,average_median_rates_1!F:F,D3018,average_median_rates_1!G:G,E3018,average_median_rates_1!H:H,F3018,average_median_rates_1!C:C,"&gt;="&amp;G3018),0)</f>
        <v>1465.75</v>
      </c>
      <c r="I3018">
        <f>IFERROR(AVERAGEIFS(average_median_rates_1!I:I,average_median_rates_1!E:E,C3018,average_median_rates_1!F:F,D3018,average_median_rates_1!G:G,E3018,average_median_rates_1!H:H,$I$3,average_median_rates_1!C:C,"&gt;="&amp;G3018),0)</f>
        <v>1212.75</v>
      </c>
      <c r="J3018">
        <f t="shared" si="47"/>
        <v>1.2086167800453516</v>
      </c>
    </row>
    <row r="3019" spans="2:10" x14ac:dyDescent="0.2">
      <c r="B3019" t="str">
        <f t="shared" si="48"/>
        <v>apartmentmedian1_bed_rateWest End/Stanley Park</v>
      </c>
      <c r="C3019" t="s">
        <v>65</v>
      </c>
      <c r="D3019" t="s">
        <v>61</v>
      </c>
      <c r="E3019" t="s">
        <v>51</v>
      </c>
      <c r="F3019" t="s">
        <v>12</v>
      </c>
      <c r="G3019">
        <v>2015</v>
      </c>
      <c r="H3019">
        <f>IFERROR(AVERAGEIFS(average_median_rates_1!I:I,average_median_rates_1!E:E,C3019,average_median_rates_1!F:F,D3019,average_median_rates_1!G:G,E3019,average_median_rates_1!H:H,F3019,average_median_rates_1!C:C,"&gt;="&amp;G3019),0)</f>
        <v>1422.6</v>
      </c>
      <c r="I3019">
        <f>IFERROR(AVERAGEIFS(average_median_rates_1!I:I,average_median_rates_1!E:E,C3019,average_median_rates_1!F:F,D3019,average_median_rates_1!G:G,E3019,average_median_rates_1!H:H,$I$3,average_median_rates_1!C:C,"&gt;="&amp;G3019),0)</f>
        <v>1172.2</v>
      </c>
      <c r="J3019">
        <f t="shared" si="47"/>
        <v>1.2136154239890802</v>
      </c>
    </row>
    <row r="3020" spans="2:10" x14ac:dyDescent="0.2">
      <c r="B3020" t="str">
        <f t="shared" si="48"/>
        <v>apartmentmedian1_bed_rateWest End/Stanley Park</v>
      </c>
      <c r="C3020" t="s">
        <v>65</v>
      </c>
      <c r="D3020" t="s">
        <v>61</v>
      </c>
      <c r="E3020" t="s">
        <v>51</v>
      </c>
      <c r="F3020" t="s">
        <v>12</v>
      </c>
      <c r="G3020">
        <v>2014</v>
      </c>
      <c r="H3020">
        <f>IFERROR(AVERAGEIFS(average_median_rates_1!I:I,average_median_rates_1!E:E,C3020,average_median_rates_1!F:F,D3020,average_median_rates_1!G:G,E3020,average_median_rates_1!H:H,F3020,average_median_rates_1!C:C,"&gt;="&amp;G3020),0)</f>
        <v>1384.6666666666667</v>
      </c>
      <c r="I3020">
        <f>IFERROR(AVERAGEIFS(average_median_rates_1!I:I,average_median_rates_1!E:E,C3020,average_median_rates_1!F:F,D3020,average_median_rates_1!G:G,E3020,average_median_rates_1!H:H,$I$3,average_median_rates_1!C:C,"&gt;="&amp;G3020),0)</f>
        <v>1142.6666666666667</v>
      </c>
      <c r="J3020">
        <f t="shared" si="47"/>
        <v>1.2117852975495915</v>
      </c>
    </row>
    <row r="3021" spans="2:10" x14ac:dyDescent="0.2">
      <c r="B3021" t="str">
        <f t="shared" si="48"/>
        <v>apartmentmedian1_bed_rateWest End/Stanley Park</v>
      </c>
      <c r="C3021" t="s">
        <v>65</v>
      </c>
      <c r="D3021" t="s">
        <v>61</v>
      </c>
      <c r="E3021" t="s">
        <v>51</v>
      </c>
      <c r="F3021" t="s">
        <v>12</v>
      </c>
      <c r="G3021">
        <v>2013</v>
      </c>
      <c r="H3021">
        <f>IFERROR(AVERAGEIFS(average_median_rates_1!I:I,average_median_rates_1!E:E,C3021,average_median_rates_1!F:F,D3021,average_median_rates_1!G:G,E3021,average_median_rates_1!H:H,F3021,average_median_rates_1!C:C,"&gt;="&amp;G3021),0)</f>
        <v>1351.1428571428571</v>
      </c>
      <c r="I3021">
        <f>IFERROR(AVERAGEIFS(average_median_rates_1!I:I,average_median_rates_1!E:E,C3021,average_median_rates_1!F:F,D3021,average_median_rates_1!G:G,E3021,average_median_rates_1!H:H,$I$3,average_median_rates_1!C:C,"&gt;="&amp;G3021),0)</f>
        <v>1115.1428571428571</v>
      </c>
      <c r="J3021">
        <f t="shared" si="47"/>
        <v>1.2116320778888034</v>
      </c>
    </row>
    <row r="3022" spans="2:10" x14ac:dyDescent="0.2">
      <c r="B3022" t="str">
        <f t="shared" si="48"/>
        <v>apartmentmedian1_bed_rateWest End/Stanley Park</v>
      </c>
      <c r="C3022" t="s">
        <v>65</v>
      </c>
      <c r="D3022" t="s">
        <v>61</v>
      </c>
      <c r="E3022" t="s">
        <v>51</v>
      </c>
      <c r="F3022" t="s">
        <v>12</v>
      </c>
      <c r="G3022">
        <v>2012</v>
      </c>
      <c r="H3022">
        <f>IFERROR(AVERAGEIFS(average_median_rates_1!I:I,average_median_rates_1!E:E,C3022,average_median_rates_1!F:F,D3022,average_median_rates_1!G:G,E3022,average_median_rates_1!H:H,F3022,average_median_rates_1!C:C,"&gt;="&amp;G3022),0)</f>
        <v>1319.75</v>
      </c>
      <c r="I3022">
        <f>IFERROR(AVERAGEIFS(average_median_rates_1!I:I,average_median_rates_1!E:E,C3022,average_median_rates_1!F:F,D3022,average_median_rates_1!G:G,E3022,average_median_rates_1!H:H,$I$3,average_median_rates_1!C:C,"&gt;="&amp;G3022),0)</f>
        <v>1092.625</v>
      </c>
      <c r="J3022">
        <f t="shared" si="47"/>
        <v>1.2078709529802083</v>
      </c>
    </row>
    <row r="3023" spans="2:10" x14ac:dyDescent="0.2">
      <c r="B3023" t="str">
        <f t="shared" si="48"/>
        <v>apartmentmedian1_bed_rateWest End/Stanley Park</v>
      </c>
      <c r="C3023" t="s">
        <v>65</v>
      </c>
      <c r="D3023" t="s">
        <v>61</v>
      </c>
      <c r="E3023" t="s">
        <v>51</v>
      </c>
      <c r="F3023" t="s">
        <v>12</v>
      </c>
      <c r="G3023">
        <v>2011</v>
      </c>
      <c r="H3023">
        <f>IFERROR(AVERAGEIFS(average_median_rates_1!I:I,average_median_rates_1!E:E,C3023,average_median_rates_1!F:F,D3023,average_median_rates_1!G:G,E3023,average_median_rates_1!H:H,F3023,average_median_rates_1!C:C,"&gt;="&amp;G3023),0)</f>
        <v>1292.5555555555557</v>
      </c>
      <c r="I3023">
        <f>IFERROR(AVERAGEIFS(average_median_rates_1!I:I,average_median_rates_1!E:E,C3023,average_median_rates_1!F:F,D3023,average_median_rates_1!G:G,E3023,average_median_rates_1!H:H,$I$3,average_median_rates_1!C:C,"&gt;="&amp;G3023),0)</f>
        <v>1071.7777777777778</v>
      </c>
      <c r="J3023">
        <f t="shared" si="47"/>
        <v>1.2059921210864608</v>
      </c>
    </row>
    <row r="3024" spans="2:10" x14ac:dyDescent="0.2">
      <c r="B3024" t="str">
        <f t="shared" si="48"/>
        <v>apartmentmedian1_bed_rateWest End/Stanley Park</v>
      </c>
      <c r="C3024" t="s">
        <v>65</v>
      </c>
      <c r="D3024" t="s">
        <v>61</v>
      </c>
      <c r="E3024" t="s">
        <v>51</v>
      </c>
      <c r="F3024" t="s">
        <v>12</v>
      </c>
      <c r="G3024">
        <v>2010</v>
      </c>
      <c r="H3024">
        <f>IFERROR(AVERAGEIFS(average_median_rates_1!I:I,average_median_rates_1!E:E,C3024,average_median_rates_1!F:F,D3024,average_median_rates_1!G:G,E3024,average_median_rates_1!H:H,F3024,average_median_rates_1!C:C,"&gt;="&amp;G3024),0)</f>
        <v>1268.3</v>
      </c>
      <c r="I3024">
        <f>IFERROR(AVERAGEIFS(average_median_rates_1!I:I,average_median_rates_1!E:E,C3024,average_median_rates_1!F:F,D3024,average_median_rates_1!G:G,E3024,average_median_rates_1!H:H,$I$3,average_median_rates_1!C:C,"&gt;="&amp;G3024),0)</f>
        <v>1054.5999999999999</v>
      </c>
      <c r="J3024">
        <f t="shared" si="47"/>
        <v>1.2026360705480752</v>
      </c>
    </row>
    <row r="3025" spans="2:10" x14ac:dyDescent="0.2">
      <c r="B3025" t="str">
        <f t="shared" si="48"/>
        <v>apartmentmedian1_bed_rateWest End/Stanley Park</v>
      </c>
      <c r="C3025" t="s">
        <v>65</v>
      </c>
      <c r="D3025" t="s">
        <v>61</v>
      </c>
      <c r="E3025" t="s">
        <v>51</v>
      </c>
      <c r="F3025" t="s">
        <v>12</v>
      </c>
      <c r="G3025">
        <v>2009</v>
      </c>
      <c r="H3025">
        <f>IFERROR(AVERAGEIFS(average_median_rates_1!I:I,average_median_rates_1!E:E,C3025,average_median_rates_1!F:F,D3025,average_median_rates_1!G:G,E3025,average_median_rates_1!H:H,F3025,average_median_rates_1!C:C,"&gt;="&amp;G3025),0)</f>
        <v>1268.3</v>
      </c>
      <c r="I3025">
        <f>IFERROR(AVERAGEIFS(average_median_rates_1!I:I,average_median_rates_1!E:E,C3025,average_median_rates_1!F:F,D3025,average_median_rates_1!G:G,E3025,average_median_rates_1!H:H,$I$3,average_median_rates_1!C:C,"&gt;="&amp;G3025),0)</f>
        <v>1038.2727272727273</v>
      </c>
      <c r="J3025">
        <f t="shared" si="47"/>
        <v>1.221548025566938</v>
      </c>
    </row>
    <row r="3026" spans="2:10" x14ac:dyDescent="0.2">
      <c r="B3026" t="str">
        <f t="shared" si="48"/>
        <v>apartmentmedian1_bed_rateWest End/Stanley Park</v>
      </c>
      <c r="C3026" t="s">
        <v>65</v>
      </c>
      <c r="D3026" t="s">
        <v>61</v>
      </c>
      <c r="E3026" t="s">
        <v>51</v>
      </c>
      <c r="F3026" t="s">
        <v>12</v>
      </c>
      <c r="G3026">
        <v>2008</v>
      </c>
      <c r="H3026">
        <f>IFERROR(AVERAGEIFS(average_median_rates_1!I:I,average_median_rates_1!E:E,C3026,average_median_rates_1!F:F,D3026,average_median_rates_1!G:G,E3026,average_median_rates_1!H:H,F3026,average_median_rates_1!C:C,"&gt;="&amp;G3026),0)</f>
        <v>1268.3</v>
      </c>
      <c r="I3026">
        <f>IFERROR(AVERAGEIFS(average_median_rates_1!I:I,average_median_rates_1!E:E,C3026,average_median_rates_1!F:F,D3026,average_median_rates_1!G:G,E3026,average_median_rates_1!H:H,$I$3,average_median_rates_1!C:C,"&gt;="&amp;G3026),0)</f>
        <v>1022.5833333333334</v>
      </c>
      <c r="J3026">
        <f t="shared" si="47"/>
        <v>1.2402901149050607</v>
      </c>
    </row>
    <row r="3027" spans="2:10" x14ac:dyDescent="0.2">
      <c r="B3027" t="str">
        <f t="shared" si="48"/>
        <v>apartmentmedian1_bed_rateWest End/Stanley Park</v>
      </c>
      <c r="C3027" t="s">
        <v>65</v>
      </c>
      <c r="D3027" t="s">
        <v>61</v>
      </c>
      <c r="E3027" t="s">
        <v>51</v>
      </c>
      <c r="F3027" t="s">
        <v>12</v>
      </c>
      <c r="G3027">
        <v>2007</v>
      </c>
      <c r="H3027">
        <f>IFERROR(AVERAGEIFS(average_median_rates_1!I:I,average_median_rates_1!E:E,C3027,average_median_rates_1!F:F,D3027,average_median_rates_1!G:G,E3027,average_median_rates_1!H:H,F3027,average_median_rates_1!C:C,"&gt;="&amp;G3027),0)</f>
        <v>1268.3</v>
      </c>
      <c r="I3027">
        <f>IFERROR(AVERAGEIFS(average_median_rates_1!I:I,average_median_rates_1!E:E,C3027,average_median_rates_1!F:F,D3027,average_median_rates_1!G:G,E3027,average_median_rates_1!H:H,$I$3,average_median_rates_1!C:C,"&gt;="&amp;G3027),0)</f>
        <v>1005.4615384615385</v>
      </c>
      <c r="J3027">
        <f t="shared" si="47"/>
        <v>1.2614107566368296</v>
      </c>
    </row>
    <row r="3028" spans="2:10" x14ac:dyDescent="0.2">
      <c r="B3028" t="str">
        <f t="shared" si="48"/>
        <v>apartmentmedian1_bed_rateWest End/Stanley Park</v>
      </c>
      <c r="C3028" t="s">
        <v>65</v>
      </c>
      <c r="D3028" t="s">
        <v>61</v>
      </c>
      <c r="E3028" t="s">
        <v>51</v>
      </c>
      <c r="F3028" t="s">
        <v>12</v>
      </c>
      <c r="G3028">
        <v>2006</v>
      </c>
      <c r="H3028">
        <f>IFERROR(AVERAGEIFS(average_median_rates_1!I:I,average_median_rates_1!E:E,C3028,average_median_rates_1!F:F,D3028,average_median_rates_1!G:G,E3028,average_median_rates_1!H:H,F3028,average_median_rates_1!C:C,"&gt;="&amp;G3028),0)</f>
        <v>1268.3</v>
      </c>
      <c r="I3028">
        <f>IFERROR(AVERAGEIFS(average_median_rates_1!I:I,average_median_rates_1!E:E,C3028,average_median_rates_1!F:F,D3028,average_median_rates_1!G:G,E3028,average_median_rates_1!H:H,$I$3,average_median_rates_1!C:C,"&gt;="&amp;G3028),0)</f>
        <v>989.35714285714289</v>
      </c>
      <c r="J3028">
        <f t="shared" si="47"/>
        <v>1.2819435419825282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025"/>
  <sheetViews>
    <sheetView zoomScale="120" zoomScaleNormal="120" workbookViewId="0">
      <selection activeCell="P1" sqref="P1"/>
    </sheetView>
  </sheetViews>
  <sheetFormatPr defaultRowHeight="12.75" x14ac:dyDescent="0.2"/>
  <cols>
    <col min="2" max="9" width="11.5703125"/>
    <col min="10" max="11" width="28.5703125" customWidth="1"/>
    <col min="12" max="1026" width="11.5703125"/>
  </cols>
  <sheetData>
    <row r="1" spans="1:16" x14ac:dyDescent="0.2">
      <c r="A1" t="s">
        <v>141</v>
      </c>
      <c r="B1" s="5" t="s">
        <v>69</v>
      </c>
      <c r="C1" s="5" t="s">
        <v>70</v>
      </c>
      <c r="D1" s="5" t="s">
        <v>71</v>
      </c>
      <c r="E1" s="5" t="s">
        <v>44</v>
      </c>
      <c r="F1" s="5" t="s">
        <v>45</v>
      </c>
      <c r="G1" s="5" t="s">
        <v>46</v>
      </c>
      <c r="H1" s="5" t="s">
        <v>47</v>
      </c>
      <c r="I1" s="5" t="s">
        <v>63</v>
      </c>
      <c r="J1" s="5" t="s">
        <v>72</v>
      </c>
      <c r="K1" s="5" t="s">
        <v>48</v>
      </c>
      <c r="L1" s="5" t="s">
        <v>73</v>
      </c>
      <c r="M1" s="5" t="s">
        <v>74</v>
      </c>
      <c r="N1" s="5" t="s">
        <v>75</v>
      </c>
      <c r="O1" s="5" t="s">
        <v>76</v>
      </c>
      <c r="P1" s="5" t="s">
        <v>77</v>
      </c>
    </row>
    <row r="2" spans="1:16" x14ac:dyDescent="0.2">
      <c r="A2" t="str">
        <f>E2&amp;F2&amp;H2&amp;J2&amp;K2</f>
        <v>201910average0West End/Stanley Park</v>
      </c>
      <c r="B2" t="str">
        <f t="shared" ref="B2:B65" si="0">E2&amp;F2&amp;G2&amp;H2&amp;I2&amp;K2</f>
        <v>201910apartmentaveragebachelor_rateWest End/Stanley Park</v>
      </c>
      <c r="C2" t="str">
        <f t="shared" ref="C2:C65" si="1">G2&amp;H2&amp;I2&amp;K2</f>
        <v>apartmentaveragebachelor_rateWest End/Stanley Park</v>
      </c>
      <c r="D2" t="str">
        <f t="shared" ref="D2:D65" si="2">E2&amp;F2&amp;G2&amp;H2&amp;I2&amp;"Vancouver"</f>
        <v>201910apartmentaveragebachelor_rateVancouver</v>
      </c>
      <c r="E2">
        <v>2019</v>
      </c>
      <c r="F2">
        <v>10</v>
      </c>
      <c r="G2" t="s">
        <v>65</v>
      </c>
      <c r="H2" t="s">
        <v>59</v>
      </c>
      <c r="I2" t="s">
        <v>49</v>
      </c>
      <c r="J2">
        <f t="shared" ref="J2:J65" si="3">IF(I2="bachelor_rate", 0, IF(I2="1_bed_rate", 1, IF(I2="2_bed_rate",2, IF(I2="3+_bed_rate", 3, "error"))))</f>
        <v>0</v>
      </c>
      <c r="K2" t="s">
        <v>12</v>
      </c>
      <c r="L2">
        <f>VLOOKUP(B2,average_median_rates_1!B:I,8,0)</f>
        <v>1287</v>
      </c>
      <c r="M2" t="b">
        <f>IF(ISERROR(L2),VLOOKUP(C2,vancouver_ratios_2!B:J,9,0),IF(L2="**",VLOOKUP(C2,vancouver_ratios_2!B:J,9,0)))</f>
        <v>0</v>
      </c>
      <c r="N2" t="b">
        <f>IF(ISERROR(L2),VLOOKUP(D2,average_median_rates_1!B:I,8,0),IF(L2="**", VLOOKUP(D2,average_median_rates_1!B:I,8,0)))</f>
        <v>0</v>
      </c>
      <c r="O2">
        <f t="shared" ref="O2:O65" si="4">N2*M2</f>
        <v>0</v>
      </c>
      <c r="P2">
        <f t="shared" ref="P2:P65" si="5">IF(ISERROR(L2),O2, IF(L2="**", O2, L2))</f>
        <v>1287</v>
      </c>
    </row>
    <row r="3" spans="1:16" x14ac:dyDescent="0.2">
      <c r="A3" t="str">
        <f t="shared" ref="A3:A66" si="6">E3&amp;F3&amp;H3&amp;J3&amp;K3</f>
        <v>201910average0English Bay</v>
      </c>
      <c r="B3" t="str">
        <f t="shared" si="0"/>
        <v>201910apartmentaveragebachelor_rateEnglish Bay</v>
      </c>
      <c r="C3" t="str">
        <f t="shared" si="1"/>
        <v>apartmentaveragebachelor_rateEnglish Bay</v>
      </c>
      <c r="D3" t="str">
        <f t="shared" si="2"/>
        <v>201910apartmentaveragebachelor_rateVancouver</v>
      </c>
      <c r="E3">
        <v>2019</v>
      </c>
      <c r="F3">
        <v>10</v>
      </c>
      <c r="G3" t="s">
        <v>65</v>
      </c>
      <c r="H3" t="s">
        <v>59</v>
      </c>
      <c r="I3" t="s">
        <v>49</v>
      </c>
      <c r="J3">
        <f t="shared" si="3"/>
        <v>0</v>
      </c>
      <c r="K3" t="s">
        <v>16</v>
      </c>
      <c r="L3">
        <f>VLOOKUP(B3,average_median_rates_1!B:I,8,0)</f>
        <v>1331</v>
      </c>
      <c r="M3" t="b">
        <f>IF(ISERROR(L3),VLOOKUP(C3,vancouver_ratios_2!B:J,9,0),IF(L3="**",VLOOKUP(C3,vancouver_ratios_2!B:J,9,0)))</f>
        <v>0</v>
      </c>
      <c r="N3" t="b">
        <f>IF(ISERROR(L3),VLOOKUP(D3,average_median_rates_1!B:I,8,0),IF(L3="**", VLOOKUP(D3,average_median_rates_1!B:I,8,0)))</f>
        <v>0</v>
      </c>
      <c r="O3">
        <f t="shared" si="4"/>
        <v>0</v>
      </c>
      <c r="P3">
        <f t="shared" si="5"/>
        <v>1331</v>
      </c>
    </row>
    <row r="4" spans="1:16" x14ac:dyDescent="0.2">
      <c r="A4" t="str">
        <f t="shared" si="6"/>
        <v>201910average0Downtown</v>
      </c>
      <c r="B4" t="str">
        <f t="shared" si="0"/>
        <v>201910apartmentaveragebachelor_rateDowntown</v>
      </c>
      <c r="C4" t="str">
        <f t="shared" si="1"/>
        <v>apartmentaveragebachelor_rateDowntown</v>
      </c>
      <c r="D4" t="str">
        <f t="shared" si="2"/>
        <v>201910apartmentaveragebachelor_rateVancouver</v>
      </c>
      <c r="E4">
        <v>2019</v>
      </c>
      <c r="F4">
        <v>10</v>
      </c>
      <c r="G4" t="s">
        <v>65</v>
      </c>
      <c r="H4" t="s">
        <v>59</v>
      </c>
      <c r="I4" t="s">
        <v>49</v>
      </c>
      <c r="J4">
        <f t="shared" si="3"/>
        <v>0</v>
      </c>
      <c r="K4" t="s">
        <v>17</v>
      </c>
      <c r="L4">
        <f>VLOOKUP(B4,average_median_rates_1!B:I,8,0)</f>
        <v>1360</v>
      </c>
      <c r="M4" t="b">
        <f>IF(ISERROR(L4),VLOOKUP(C4,vancouver_ratios_2!B:J,9,0),IF(L4="**",VLOOKUP(C4,vancouver_ratios_2!B:J,9,0)))</f>
        <v>0</v>
      </c>
      <c r="N4" t="b">
        <f>IF(ISERROR(L4),VLOOKUP(D4,average_median_rates_1!B:I,8,0),IF(L4="**", VLOOKUP(D4,average_median_rates_1!B:I,8,0)))</f>
        <v>0</v>
      </c>
      <c r="O4">
        <f t="shared" si="4"/>
        <v>0</v>
      </c>
      <c r="P4">
        <f t="shared" si="5"/>
        <v>1360</v>
      </c>
    </row>
    <row r="5" spans="1:16" x14ac:dyDescent="0.2">
      <c r="A5" t="str">
        <f t="shared" si="6"/>
        <v>201910average0South Granville/Oak</v>
      </c>
      <c r="B5" t="str">
        <f t="shared" si="0"/>
        <v>201910apartmentaveragebachelor_rateSouth Granville/Oak</v>
      </c>
      <c r="C5" t="str">
        <f t="shared" si="1"/>
        <v>apartmentaveragebachelor_rateSouth Granville/Oak</v>
      </c>
      <c r="D5" t="str">
        <f t="shared" si="2"/>
        <v>201910apartmentaveragebachelor_rateVancouver</v>
      </c>
      <c r="E5">
        <v>2019</v>
      </c>
      <c r="F5">
        <v>10</v>
      </c>
      <c r="G5" t="s">
        <v>65</v>
      </c>
      <c r="H5" t="s">
        <v>59</v>
      </c>
      <c r="I5" t="s">
        <v>49</v>
      </c>
      <c r="J5">
        <f t="shared" si="3"/>
        <v>0</v>
      </c>
      <c r="K5" t="s">
        <v>19</v>
      </c>
      <c r="L5">
        <f>VLOOKUP(B5,average_median_rates_1!B:I,8,0)</f>
        <v>1202</v>
      </c>
      <c r="M5" t="b">
        <f>IF(ISERROR(L5),VLOOKUP(C5,vancouver_ratios_2!B:J,9,0),IF(L5="**",VLOOKUP(C5,vancouver_ratios_2!B:J,9,0)))</f>
        <v>0</v>
      </c>
      <c r="N5" t="b">
        <f>IF(ISERROR(L5),VLOOKUP(D5,average_median_rates_1!B:I,8,0),IF(L5="**", VLOOKUP(D5,average_median_rates_1!B:I,8,0)))</f>
        <v>0</v>
      </c>
      <c r="O5">
        <f t="shared" si="4"/>
        <v>0</v>
      </c>
      <c r="P5">
        <f t="shared" si="5"/>
        <v>1202</v>
      </c>
    </row>
    <row r="6" spans="1:16" x14ac:dyDescent="0.2">
      <c r="A6" t="str">
        <f t="shared" si="6"/>
        <v>201910average0Kitsilano/Point Grey</v>
      </c>
      <c r="B6" t="str">
        <f t="shared" si="0"/>
        <v>201910apartmentaveragebachelor_rateKitsilano/Point Grey</v>
      </c>
      <c r="C6" t="str">
        <f t="shared" si="1"/>
        <v>apartmentaveragebachelor_rateKitsilano/Point Grey</v>
      </c>
      <c r="D6" t="str">
        <f t="shared" si="2"/>
        <v>201910apartmentaveragebachelor_rateVancouver</v>
      </c>
      <c r="E6">
        <v>2019</v>
      </c>
      <c r="F6">
        <v>10</v>
      </c>
      <c r="G6" t="s">
        <v>65</v>
      </c>
      <c r="H6" t="s">
        <v>59</v>
      </c>
      <c r="I6" t="s">
        <v>49</v>
      </c>
      <c r="J6">
        <f t="shared" si="3"/>
        <v>0</v>
      </c>
      <c r="K6" t="s">
        <v>20</v>
      </c>
      <c r="L6">
        <f>VLOOKUP(B6,average_median_rates_1!B:I,8,0)</f>
        <v>1276</v>
      </c>
      <c r="M6" t="b">
        <f>IF(ISERROR(L6),VLOOKUP(C6,vancouver_ratios_2!B:J,9,0),IF(L6="**",VLOOKUP(C6,vancouver_ratios_2!B:J,9,0)))</f>
        <v>0</v>
      </c>
      <c r="N6" t="b">
        <f>IF(ISERROR(L6),VLOOKUP(D6,average_median_rates_1!B:I,8,0),IF(L6="**", VLOOKUP(D6,average_median_rates_1!B:I,8,0)))</f>
        <v>0</v>
      </c>
      <c r="O6">
        <f t="shared" si="4"/>
        <v>0</v>
      </c>
      <c r="P6">
        <f t="shared" si="5"/>
        <v>1276</v>
      </c>
    </row>
    <row r="7" spans="1:16" x14ac:dyDescent="0.2">
      <c r="A7" t="str">
        <f t="shared" si="6"/>
        <v>201910average0Westside/Kerrisdale</v>
      </c>
      <c r="B7" t="str">
        <f t="shared" si="0"/>
        <v>201910apartmentaveragebachelor_rateWestside/Kerrisdale</v>
      </c>
      <c r="C7" t="str">
        <f t="shared" si="1"/>
        <v>apartmentaveragebachelor_rateWestside/Kerrisdale</v>
      </c>
      <c r="D7" t="str">
        <f t="shared" si="2"/>
        <v>201910apartmentaveragebachelor_rateVancouver</v>
      </c>
      <c r="E7">
        <v>2019</v>
      </c>
      <c r="F7">
        <v>10</v>
      </c>
      <c r="G7" t="s">
        <v>65</v>
      </c>
      <c r="H7" t="s">
        <v>59</v>
      </c>
      <c r="I7" t="s">
        <v>49</v>
      </c>
      <c r="J7">
        <f t="shared" si="3"/>
        <v>0</v>
      </c>
      <c r="K7" t="s">
        <v>21</v>
      </c>
      <c r="L7">
        <f>VLOOKUP(B7,average_median_rates_1!B:I,8,0)</f>
        <v>1154</v>
      </c>
      <c r="M7" t="b">
        <f>IF(ISERROR(L7),VLOOKUP(C7,vancouver_ratios_2!B:J,9,0),IF(L7="**",VLOOKUP(C7,vancouver_ratios_2!B:J,9,0)))</f>
        <v>0</v>
      </c>
      <c r="N7" t="b">
        <f>IF(ISERROR(L7),VLOOKUP(D7,average_median_rates_1!B:I,8,0),IF(L7="**", VLOOKUP(D7,average_median_rates_1!B:I,8,0)))</f>
        <v>0</v>
      </c>
      <c r="O7">
        <f t="shared" si="4"/>
        <v>0</v>
      </c>
      <c r="P7">
        <f t="shared" si="5"/>
        <v>1154</v>
      </c>
    </row>
    <row r="8" spans="1:16" x14ac:dyDescent="0.2">
      <c r="A8" t="str">
        <f t="shared" si="6"/>
        <v>201910average0Marpole</v>
      </c>
      <c r="B8" t="str">
        <f t="shared" si="0"/>
        <v>201910apartmentaveragebachelor_rateMarpole</v>
      </c>
      <c r="C8" t="str">
        <f t="shared" si="1"/>
        <v>apartmentaveragebachelor_rateMarpole</v>
      </c>
      <c r="D8" t="str">
        <f t="shared" si="2"/>
        <v>201910apartmentaveragebachelor_rateVancouver</v>
      </c>
      <c r="E8">
        <v>2019</v>
      </c>
      <c r="F8">
        <v>10</v>
      </c>
      <c r="G8" t="s">
        <v>65</v>
      </c>
      <c r="H8" t="s">
        <v>59</v>
      </c>
      <c r="I8" t="s">
        <v>49</v>
      </c>
      <c r="J8">
        <f t="shared" si="3"/>
        <v>0</v>
      </c>
      <c r="K8" t="s">
        <v>23</v>
      </c>
      <c r="L8">
        <f>VLOOKUP(B8,average_median_rates_1!B:I,8,0)</f>
        <v>1114</v>
      </c>
      <c r="M8" t="b">
        <f>IF(ISERROR(L8),VLOOKUP(C8,vancouver_ratios_2!B:J,9,0),IF(L8="**",VLOOKUP(C8,vancouver_ratios_2!B:J,9,0)))</f>
        <v>0</v>
      </c>
      <c r="N8" t="b">
        <f>IF(ISERROR(L8),VLOOKUP(D8,average_median_rates_1!B:I,8,0),IF(L8="**", VLOOKUP(D8,average_median_rates_1!B:I,8,0)))</f>
        <v>0</v>
      </c>
      <c r="O8">
        <f t="shared" si="4"/>
        <v>0</v>
      </c>
      <c r="P8">
        <f t="shared" si="5"/>
        <v>1114</v>
      </c>
    </row>
    <row r="9" spans="1:16" x14ac:dyDescent="0.2">
      <c r="A9" t="str">
        <f t="shared" si="6"/>
        <v>201910average0Mount Pleasant/Renfrew Heights</v>
      </c>
      <c r="B9" t="str">
        <f t="shared" si="0"/>
        <v>201910apartmentaveragebachelor_rateMount Pleasant/Renfrew Heights</v>
      </c>
      <c r="C9" t="str">
        <f t="shared" si="1"/>
        <v>apartmentaveragebachelor_rateMount Pleasant/Renfrew Heights</v>
      </c>
      <c r="D9" t="str">
        <f t="shared" si="2"/>
        <v>201910apartmentaveragebachelor_rateVancouver</v>
      </c>
      <c r="E9">
        <v>2019</v>
      </c>
      <c r="F9">
        <v>10</v>
      </c>
      <c r="G9" t="s">
        <v>65</v>
      </c>
      <c r="H9" t="s">
        <v>59</v>
      </c>
      <c r="I9" t="s">
        <v>49</v>
      </c>
      <c r="J9">
        <f t="shared" si="3"/>
        <v>0</v>
      </c>
      <c r="K9" t="s">
        <v>24</v>
      </c>
      <c r="L9">
        <f>VLOOKUP(B9,average_median_rates_1!B:I,8,0)</f>
        <v>1247</v>
      </c>
      <c r="M9" t="b">
        <f>IF(ISERROR(L9),VLOOKUP(C9,vancouver_ratios_2!B:J,9,0),IF(L9="**",VLOOKUP(C9,vancouver_ratios_2!B:J,9,0)))</f>
        <v>0</v>
      </c>
      <c r="N9" t="b">
        <f>IF(ISERROR(L9),VLOOKUP(D9,average_median_rates_1!B:I,8,0),IF(L9="**", VLOOKUP(D9,average_median_rates_1!B:I,8,0)))</f>
        <v>0</v>
      </c>
      <c r="O9">
        <f t="shared" si="4"/>
        <v>0</v>
      </c>
      <c r="P9">
        <f t="shared" si="5"/>
        <v>1247</v>
      </c>
    </row>
    <row r="10" spans="1:16" x14ac:dyDescent="0.2">
      <c r="A10" t="str">
        <f t="shared" si="6"/>
        <v>201910average0East Hastings</v>
      </c>
      <c r="B10" t="str">
        <f t="shared" si="0"/>
        <v>201910apartmentaveragebachelor_rateEast Hastings</v>
      </c>
      <c r="C10" t="str">
        <f t="shared" si="1"/>
        <v>apartmentaveragebachelor_rateEast Hastings</v>
      </c>
      <c r="D10" t="str">
        <f t="shared" si="2"/>
        <v>201910apartmentaveragebachelor_rateVancouver</v>
      </c>
      <c r="E10">
        <v>2019</v>
      </c>
      <c r="F10">
        <v>10</v>
      </c>
      <c r="G10" t="s">
        <v>65</v>
      </c>
      <c r="H10" t="s">
        <v>59</v>
      </c>
      <c r="I10" t="s">
        <v>49</v>
      </c>
      <c r="J10">
        <f t="shared" si="3"/>
        <v>0</v>
      </c>
      <c r="K10" t="s">
        <v>25</v>
      </c>
      <c r="L10">
        <f>VLOOKUP(B10,average_median_rates_1!B:I,8,0)</f>
        <v>1294</v>
      </c>
      <c r="M10" t="b">
        <f>IF(ISERROR(L10),VLOOKUP(C10,vancouver_ratios_2!B:J,9,0),IF(L10="**",VLOOKUP(C10,vancouver_ratios_2!B:J,9,0)))</f>
        <v>0</v>
      </c>
      <c r="N10" t="b">
        <f>IF(ISERROR(L10),VLOOKUP(D10,average_median_rates_1!B:I,8,0),IF(L10="**", VLOOKUP(D10,average_median_rates_1!B:I,8,0)))</f>
        <v>0</v>
      </c>
      <c r="O10">
        <f t="shared" si="4"/>
        <v>0</v>
      </c>
      <c r="P10">
        <f t="shared" si="5"/>
        <v>1294</v>
      </c>
    </row>
    <row r="11" spans="1:16" x14ac:dyDescent="0.2">
      <c r="A11" t="str">
        <f t="shared" si="6"/>
        <v>201910average0Southeast Vancouver</v>
      </c>
      <c r="B11" t="str">
        <f t="shared" si="0"/>
        <v>201910apartmentaveragebachelor_rateSoutheast Vancouver</v>
      </c>
      <c r="C11" t="str">
        <f t="shared" si="1"/>
        <v>apartmentaveragebachelor_rateSoutheast Vancouver</v>
      </c>
      <c r="D11" t="str">
        <f t="shared" si="2"/>
        <v>201910apartmentaveragebachelor_rateVancouver</v>
      </c>
      <c r="E11">
        <v>2019</v>
      </c>
      <c r="F11">
        <v>10</v>
      </c>
      <c r="G11" t="s">
        <v>65</v>
      </c>
      <c r="H11" t="s">
        <v>59</v>
      </c>
      <c r="I11" t="s">
        <v>49</v>
      </c>
      <c r="J11">
        <f t="shared" si="3"/>
        <v>0</v>
      </c>
      <c r="K11" t="s">
        <v>26</v>
      </c>
      <c r="L11">
        <f>VLOOKUP(B11,average_median_rates_1!B:I,8,0)</f>
        <v>1098</v>
      </c>
      <c r="M11" t="b">
        <f>IF(ISERROR(L11),VLOOKUP(C11,vancouver_ratios_2!B:J,9,0),IF(L11="**",VLOOKUP(C11,vancouver_ratios_2!B:J,9,0)))</f>
        <v>0</v>
      </c>
      <c r="N11" t="b">
        <f>IF(ISERROR(L11),VLOOKUP(D11,average_median_rates_1!B:I,8,0),IF(L11="**", VLOOKUP(D11,average_median_rates_1!B:I,8,0)))</f>
        <v>0</v>
      </c>
      <c r="O11">
        <f t="shared" si="4"/>
        <v>0</v>
      </c>
      <c r="P11">
        <f t="shared" si="5"/>
        <v>1098</v>
      </c>
    </row>
    <row r="12" spans="1:16" x14ac:dyDescent="0.2">
      <c r="A12" t="str">
        <f t="shared" si="6"/>
        <v>201910average0University Endowment Lands</v>
      </c>
      <c r="B12" t="str">
        <f t="shared" si="0"/>
        <v>201910apartmentaveragebachelor_rateUniversity Endowment Lands</v>
      </c>
      <c r="C12" t="str">
        <f t="shared" si="1"/>
        <v>apartmentaveragebachelor_rateUniversity Endowment Lands</v>
      </c>
      <c r="D12" t="str">
        <f t="shared" si="2"/>
        <v>201910apartmentaveragebachelor_rateVancouver</v>
      </c>
      <c r="E12">
        <v>2019</v>
      </c>
      <c r="F12">
        <v>10</v>
      </c>
      <c r="G12" t="s">
        <v>65</v>
      </c>
      <c r="H12" t="s">
        <v>59</v>
      </c>
      <c r="I12" t="s">
        <v>49</v>
      </c>
      <c r="J12">
        <f t="shared" si="3"/>
        <v>0</v>
      </c>
      <c r="K12" t="s">
        <v>27</v>
      </c>
      <c r="L12">
        <f>VLOOKUP(B12,average_median_rates_1!B:I,8,0)</f>
        <v>1450</v>
      </c>
      <c r="M12" t="b">
        <f>IF(ISERROR(L12),VLOOKUP(C12,vancouver_ratios_2!B:J,9,0),IF(L12="**",VLOOKUP(C12,vancouver_ratios_2!B:J,9,0)))</f>
        <v>0</v>
      </c>
      <c r="N12" t="b">
        <f>IF(ISERROR(L12),VLOOKUP(D12,average_median_rates_1!B:I,8,0),IF(L12="**", VLOOKUP(D12,average_median_rates_1!B:I,8,0)))</f>
        <v>0</v>
      </c>
      <c r="O12">
        <f t="shared" si="4"/>
        <v>0</v>
      </c>
      <c r="P12">
        <f t="shared" si="5"/>
        <v>1450</v>
      </c>
    </row>
    <row r="13" spans="1:16" x14ac:dyDescent="0.2">
      <c r="A13" t="str">
        <f t="shared" si="6"/>
        <v>201910average0Central Park/Metrotown</v>
      </c>
      <c r="B13" t="str">
        <f t="shared" si="0"/>
        <v>201910apartmentaveragebachelor_rateCentral Park/Metrotown</v>
      </c>
      <c r="C13" t="str">
        <f t="shared" si="1"/>
        <v>apartmentaveragebachelor_rateCentral Park/Metrotown</v>
      </c>
      <c r="D13" t="str">
        <f t="shared" si="2"/>
        <v>201910apartmentaveragebachelor_rateVancouver</v>
      </c>
      <c r="E13">
        <v>2019</v>
      </c>
      <c r="F13">
        <v>10</v>
      </c>
      <c r="G13" t="s">
        <v>65</v>
      </c>
      <c r="H13" t="s">
        <v>59</v>
      </c>
      <c r="I13" t="s">
        <v>49</v>
      </c>
      <c r="J13">
        <f t="shared" si="3"/>
        <v>0</v>
      </c>
      <c r="K13" t="s">
        <v>28</v>
      </c>
      <c r="L13">
        <f>VLOOKUP(B13,average_median_rates_1!B:I,8,0)</f>
        <v>1152</v>
      </c>
      <c r="M13" t="b">
        <f>IF(ISERROR(L13),VLOOKUP(C13,vancouver_ratios_2!B:J,9,0),IF(L13="**",VLOOKUP(C13,vancouver_ratios_2!B:J,9,0)))</f>
        <v>0</v>
      </c>
      <c r="N13" t="b">
        <f>IF(ISERROR(L13),VLOOKUP(D13,average_median_rates_1!B:I,8,0),IF(L13="**", VLOOKUP(D13,average_median_rates_1!B:I,8,0)))</f>
        <v>0</v>
      </c>
      <c r="O13">
        <f t="shared" si="4"/>
        <v>0</v>
      </c>
      <c r="P13">
        <f t="shared" si="5"/>
        <v>1152</v>
      </c>
    </row>
    <row r="14" spans="1:16" x14ac:dyDescent="0.2">
      <c r="A14" t="str">
        <f t="shared" si="6"/>
        <v>201910average0Southeast Burnaby</v>
      </c>
      <c r="B14" t="str">
        <f t="shared" si="0"/>
        <v>201910apartmentaveragebachelor_rateSoutheast Burnaby</v>
      </c>
      <c r="C14" t="str">
        <f t="shared" si="1"/>
        <v>apartmentaveragebachelor_rateSoutheast Burnaby</v>
      </c>
      <c r="D14" t="str">
        <f t="shared" si="2"/>
        <v>201910apartmentaveragebachelor_rateVancouver</v>
      </c>
      <c r="E14">
        <v>2019</v>
      </c>
      <c r="F14">
        <v>10</v>
      </c>
      <c r="G14" t="s">
        <v>65</v>
      </c>
      <c r="H14" t="s">
        <v>59</v>
      </c>
      <c r="I14" t="s">
        <v>49</v>
      </c>
      <c r="J14">
        <f t="shared" si="3"/>
        <v>0</v>
      </c>
      <c r="K14" t="s">
        <v>29</v>
      </c>
      <c r="L14">
        <f>VLOOKUP(B14,average_median_rates_1!B:I,8,0)</f>
        <v>851</v>
      </c>
      <c r="M14" t="b">
        <f>IF(ISERROR(L14),VLOOKUP(C14,vancouver_ratios_2!B:J,9,0),IF(L14="**",VLOOKUP(C14,vancouver_ratios_2!B:J,9,0)))</f>
        <v>0</v>
      </c>
      <c r="N14" t="b">
        <f>IF(ISERROR(L14),VLOOKUP(D14,average_median_rates_1!B:I,8,0),IF(L14="**", VLOOKUP(D14,average_median_rates_1!B:I,8,0)))</f>
        <v>0</v>
      </c>
      <c r="O14">
        <f t="shared" si="4"/>
        <v>0</v>
      </c>
      <c r="P14">
        <f t="shared" si="5"/>
        <v>851</v>
      </c>
    </row>
    <row r="15" spans="1:16" x14ac:dyDescent="0.2">
      <c r="A15" t="str">
        <f t="shared" si="6"/>
        <v>201910average0North Burnaby</v>
      </c>
      <c r="B15" t="str">
        <f t="shared" si="0"/>
        <v>201910apartmentaveragebachelor_rateNorth Burnaby</v>
      </c>
      <c r="C15" t="str">
        <f t="shared" si="1"/>
        <v>apartmentaveragebachelor_rateNorth Burnaby</v>
      </c>
      <c r="D15" t="str">
        <f t="shared" si="2"/>
        <v>201910apartmentaveragebachelor_rateVancouver</v>
      </c>
      <c r="E15">
        <v>2019</v>
      </c>
      <c r="F15">
        <v>10</v>
      </c>
      <c r="G15" t="s">
        <v>65</v>
      </c>
      <c r="H15" t="s">
        <v>59</v>
      </c>
      <c r="I15" t="s">
        <v>49</v>
      </c>
      <c r="J15">
        <f t="shared" si="3"/>
        <v>0</v>
      </c>
      <c r="K15" t="s">
        <v>31</v>
      </c>
      <c r="L15">
        <f>VLOOKUP(B15,average_median_rates_1!B:I,8,0)</f>
        <v>950</v>
      </c>
      <c r="M15" t="b">
        <f>IF(ISERROR(L15),VLOOKUP(C15,vancouver_ratios_2!B:J,9,0),IF(L15="**",VLOOKUP(C15,vancouver_ratios_2!B:J,9,0)))</f>
        <v>0</v>
      </c>
      <c r="N15" t="b">
        <f>IF(ISERROR(L15),VLOOKUP(D15,average_median_rates_1!B:I,8,0),IF(L15="**", VLOOKUP(D15,average_median_rates_1!B:I,8,0)))</f>
        <v>0</v>
      </c>
      <c r="O15">
        <f t="shared" si="4"/>
        <v>0</v>
      </c>
      <c r="P15">
        <f t="shared" si="5"/>
        <v>950</v>
      </c>
    </row>
    <row r="16" spans="1:16" x14ac:dyDescent="0.2">
      <c r="A16" t="str">
        <f t="shared" si="6"/>
        <v>201910average0New Westminster</v>
      </c>
      <c r="B16" t="str">
        <f t="shared" si="0"/>
        <v>201910apartmentaveragebachelor_rateNew Westminster</v>
      </c>
      <c r="C16" t="str">
        <f t="shared" si="1"/>
        <v>apartmentaveragebachelor_rateNew Westminster</v>
      </c>
      <c r="D16" t="str">
        <f t="shared" si="2"/>
        <v>201910apartmentaveragebachelor_rateVancouver</v>
      </c>
      <c r="E16">
        <v>2019</v>
      </c>
      <c r="F16">
        <v>10</v>
      </c>
      <c r="G16" t="s">
        <v>65</v>
      </c>
      <c r="H16" t="s">
        <v>59</v>
      </c>
      <c r="I16" t="s">
        <v>49</v>
      </c>
      <c r="J16">
        <f t="shared" si="3"/>
        <v>0</v>
      </c>
      <c r="K16" t="s">
        <v>32</v>
      </c>
      <c r="L16">
        <f>VLOOKUP(B16,average_median_rates_1!B:I,8,0)</f>
        <v>1092</v>
      </c>
      <c r="M16" t="b">
        <f>IF(ISERROR(L16),VLOOKUP(C16,vancouver_ratios_2!B:J,9,0),IF(L16="**",VLOOKUP(C16,vancouver_ratios_2!B:J,9,0)))</f>
        <v>0</v>
      </c>
      <c r="N16" t="b">
        <f>IF(ISERROR(L16),VLOOKUP(D16,average_median_rates_1!B:I,8,0),IF(L16="**", VLOOKUP(D16,average_median_rates_1!B:I,8,0)))</f>
        <v>0</v>
      </c>
      <c r="O16">
        <f t="shared" si="4"/>
        <v>0</v>
      </c>
      <c r="P16">
        <f t="shared" si="5"/>
        <v>1092</v>
      </c>
    </row>
    <row r="17" spans="1:16" x14ac:dyDescent="0.2">
      <c r="A17" t="str">
        <f t="shared" si="6"/>
        <v>201910average0North Vancouver CY</v>
      </c>
      <c r="B17" t="str">
        <f t="shared" si="0"/>
        <v>201910apartmentaveragebachelor_rateNorth Vancouver CY</v>
      </c>
      <c r="C17" t="str">
        <f t="shared" si="1"/>
        <v>apartmentaveragebachelor_rateNorth Vancouver CY</v>
      </c>
      <c r="D17" t="str">
        <f t="shared" si="2"/>
        <v>201910apartmentaveragebachelor_rateVancouver</v>
      </c>
      <c r="E17">
        <v>2019</v>
      </c>
      <c r="F17">
        <v>10</v>
      </c>
      <c r="G17" t="s">
        <v>65</v>
      </c>
      <c r="H17" t="s">
        <v>59</v>
      </c>
      <c r="I17" t="s">
        <v>49</v>
      </c>
      <c r="J17">
        <f t="shared" si="3"/>
        <v>0</v>
      </c>
      <c r="K17" t="s">
        <v>33</v>
      </c>
      <c r="L17">
        <f>VLOOKUP(B17,average_median_rates_1!B:I,8,0)</f>
        <v>1195</v>
      </c>
      <c r="M17" t="b">
        <f>IF(ISERROR(L17),VLOOKUP(C17,vancouver_ratios_2!B:J,9,0),IF(L17="**",VLOOKUP(C17,vancouver_ratios_2!B:J,9,0)))</f>
        <v>0</v>
      </c>
      <c r="N17" t="b">
        <f>IF(ISERROR(L17),VLOOKUP(D17,average_median_rates_1!B:I,8,0),IF(L17="**", VLOOKUP(D17,average_median_rates_1!B:I,8,0)))</f>
        <v>0</v>
      </c>
      <c r="O17">
        <f t="shared" si="4"/>
        <v>0</v>
      </c>
      <c r="P17">
        <f t="shared" si="5"/>
        <v>1195</v>
      </c>
    </row>
    <row r="18" spans="1:16" x14ac:dyDescent="0.2">
      <c r="A18" t="str">
        <f t="shared" si="6"/>
        <v>201910average0North Vancouver DM</v>
      </c>
      <c r="B18" t="str">
        <f t="shared" si="0"/>
        <v>201910apartmentaveragebachelor_rateNorth Vancouver DM</v>
      </c>
      <c r="C18" t="str">
        <f t="shared" si="1"/>
        <v>apartmentaveragebachelor_rateNorth Vancouver DM</v>
      </c>
      <c r="D18" t="str">
        <f t="shared" si="2"/>
        <v>201910apartmentaveragebachelor_rateVancouver</v>
      </c>
      <c r="E18">
        <v>2019</v>
      </c>
      <c r="F18">
        <v>10</v>
      </c>
      <c r="G18" t="s">
        <v>65</v>
      </c>
      <c r="H18" t="s">
        <v>59</v>
      </c>
      <c r="I18" t="s">
        <v>49</v>
      </c>
      <c r="J18">
        <f t="shared" si="3"/>
        <v>0</v>
      </c>
      <c r="K18" t="s">
        <v>34</v>
      </c>
      <c r="L18">
        <f>VLOOKUP(B18,average_median_rates_1!B:I,8,0)</f>
        <v>1247</v>
      </c>
      <c r="M18" t="b">
        <f>IF(ISERROR(L18),VLOOKUP(C18,vancouver_ratios_2!B:J,9,0),IF(L18="**",VLOOKUP(C18,vancouver_ratios_2!B:J,9,0)))</f>
        <v>0</v>
      </c>
      <c r="N18" t="b">
        <f>IF(ISERROR(L18),VLOOKUP(D18,average_median_rates_1!B:I,8,0),IF(L18="**", VLOOKUP(D18,average_median_rates_1!B:I,8,0)))</f>
        <v>0</v>
      </c>
      <c r="O18">
        <f t="shared" si="4"/>
        <v>0</v>
      </c>
      <c r="P18">
        <f t="shared" si="5"/>
        <v>1247</v>
      </c>
    </row>
    <row r="19" spans="1:16" x14ac:dyDescent="0.2">
      <c r="A19" t="str">
        <f t="shared" si="6"/>
        <v>201910average0West Vancouver</v>
      </c>
      <c r="B19" t="str">
        <f t="shared" si="0"/>
        <v>201910apartmentaveragebachelor_rateWest Vancouver</v>
      </c>
      <c r="C19" t="str">
        <f t="shared" si="1"/>
        <v>apartmentaveragebachelor_rateWest Vancouver</v>
      </c>
      <c r="D19" t="str">
        <f t="shared" si="2"/>
        <v>201910apartmentaveragebachelor_rateVancouver</v>
      </c>
      <c r="E19">
        <v>2019</v>
      </c>
      <c r="F19">
        <v>10</v>
      </c>
      <c r="G19" t="s">
        <v>65</v>
      </c>
      <c r="H19" t="s">
        <v>59</v>
      </c>
      <c r="I19" t="s">
        <v>49</v>
      </c>
      <c r="J19">
        <f t="shared" si="3"/>
        <v>0</v>
      </c>
      <c r="K19" t="s">
        <v>35</v>
      </c>
      <c r="L19">
        <f>VLOOKUP(B19,average_median_rates_1!B:I,8,0)</f>
        <v>1412</v>
      </c>
      <c r="M19" t="b">
        <f>IF(ISERROR(L19),VLOOKUP(C19,vancouver_ratios_2!B:J,9,0),IF(L19="**",VLOOKUP(C19,vancouver_ratios_2!B:J,9,0)))</f>
        <v>0</v>
      </c>
      <c r="N19" t="b">
        <f>IF(ISERROR(L19),VLOOKUP(D19,average_median_rates_1!B:I,8,0),IF(L19="**", VLOOKUP(D19,average_median_rates_1!B:I,8,0)))</f>
        <v>0</v>
      </c>
      <c r="O19">
        <f t="shared" si="4"/>
        <v>0</v>
      </c>
      <c r="P19">
        <f t="shared" si="5"/>
        <v>1412</v>
      </c>
    </row>
    <row r="20" spans="1:16" x14ac:dyDescent="0.2">
      <c r="A20" t="str">
        <f t="shared" si="6"/>
        <v>201910average0Richmond</v>
      </c>
      <c r="B20" t="str">
        <f t="shared" si="0"/>
        <v>201910apartmentaveragebachelor_rateRichmond</v>
      </c>
      <c r="C20" t="str">
        <f t="shared" si="1"/>
        <v>apartmentaveragebachelor_rateRichmond</v>
      </c>
      <c r="D20" t="str">
        <f t="shared" si="2"/>
        <v>201910apartmentaveragebachelor_rateVancouver</v>
      </c>
      <c r="E20">
        <v>2019</v>
      </c>
      <c r="F20">
        <v>10</v>
      </c>
      <c r="G20" t="s">
        <v>65</v>
      </c>
      <c r="H20" t="s">
        <v>59</v>
      </c>
      <c r="I20" t="s">
        <v>49</v>
      </c>
      <c r="J20">
        <f t="shared" si="3"/>
        <v>0</v>
      </c>
      <c r="K20" t="s">
        <v>36</v>
      </c>
      <c r="L20">
        <f>VLOOKUP(B20,average_median_rates_1!B:I,8,0)</f>
        <v>1058</v>
      </c>
      <c r="M20" t="b">
        <f>IF(ISERROR(L20),VLOOKUP(C20,vancouver_ratios_2!B:J,9,0),IF(L20="**",VLOOKUP(C20,vancouver_ratios_2!B:J,9,0)))</f>
        <v>0</v>
      </c>
      <c r="N20" t="b">
        <f>IF(ISERROR(L20),VLOOKUP(D20,average_median_rates_1!B:I,8,0),IF(L20="**", VLOOKUP(D20,average_median_rates_1!B:I,8,0)))</f>
        <v>0</v>
      </c>
      <c r="O20">
        <f t="shared" si="4"/>
        <v>0</v>
      </c>
      <c r="P20">
        <f t="shared" si="5"/>
        <v>1058</v>
      </c>
    </row>
    <row r="21" spans="1:16" x14ac:dyDescent="0.2">
      <c r="A21" t="str">
        <f t="shared" si="6"/>
        <v>201910average0Delta</v>
      </c>
      <c r="B21" t="str">
        <f t="shared" si="0"/>
        <v>201910apartmentaveragebachelor_rateDelta</v>
      </c>
      <c r="C21" t="str">
        <f t="shared" si="1"/>
        <v>apartmentaveragebachelor_rateDelta</v>
      </c>
      <c r="D21" t="str">
        <f t="shared" si="2"/>
        <v>201910apartmentaveragebachelor_rateVancouver</v>
      </c>
      <c r="E21">
        <v>2019</v>
      </c>
      <c r="F21">
        <v>10</v>
      </c>
      <c r="G21" t="s">
        <v>65</v>
      </c>
      <c r="H21" t="s">
        <v>59</v>
      </c>
      <c r="I21" t="s">
        <v>49</v>
      </c>
      <c r="J21">
        <f t="shared" si="3"/>
        <v>0</v>
      </c>
      <c r="K21" t="s">
        <v>37</v>
      </c>
      <c r="L21">
        <f>VLOOKUP(B21,average_median_rates_1!B:I,8,0)</f>
        <v>785</v>
      </c>
      <c r="M21" t="b">
        <f>IF(ISERROR(L21),VLOOKUP(C21,vancouver_ratios_2!B:J,9,0),IF(L21="**",VLOOKUP(C21,vancouver_ratios_2!B:J,9,0)))</f>
        <v>0</v>
      </c>
      <c r="N21" t="b">
        <f>IF(ISERROR(L21),VLOOKUP(D21,average_median_rates_1!B:I,8,0),IF(L21="**", VLOOKUP(D21,average_median_rates_1!B:I,8,0)))</f>
        <v>0</v>
      </c>
      <c r="O21">
        <f t="shared" si="4"/>
        <v>0</v>
      </c>
      <c r="P21">
        <f t="shared" si="5"/>
        <v>785</v>
      </c>
    </row>
    <row r="22" spans="1:16" x14ac:dyDescent="0.2">
      <c r="A22" t="str">
        <f t="shared" si="6"/>
        <v>201910average0Surrey</v>
      </c>
      <c r="B22" t="str">
        <f t="shared" si="0"/>
        <v>201910apartmentaveragebachelor_rateSurrey</v>
      </c>
      <c r="C22" t="str">
        <f t="shared" si="1"/>
        <v>apartmentaveragebachelor_rateSurrey</v>
      </c>
      <c r="D22" t="str">
        <f t="shared" si="2"/>
        <v>201910apartmentaveragebachelor_rateVancouver</v>
      </c>
      <c r="E22">
        <v>2019</v>
      </c>
      <c r="F22">
        <v>10</v>
      </c>
      <c r="G22" t="s">
        <v>65</v>
      </c>
      <c r="H22" t="s">
        <v>59</v>
      </c>
      <c r="I22" t="s">
        <v>49</v>
      </c>
      <c r="J22">
        <f t="shared" si="3"/>
        <v>0</v>
      </c>
      <c r="K22" t="s">
        <v>38</v>
      </c>
      <c r="L22">
        <f>VLOOKUP(B22,average_median_rates_1!B:I,8,0)</f>
        <v>891</v>
      </c>
      <c r="M22" t="b">
        <f>IF(ISERROR(L22),VLOOKUP(C22,vancouver_ratios_2!B:J,9,0),IF(L22="**",VLOOKUP(C22,vancouver_ratios_2!B:J,9,0)))</f>
        <v>0</v>
      </c>
      <c r="N22" t="b">
        <f>IF(ISERROR(L22),VLOOKUP(D22,average_median_rates_1!B:I,8,0),IF(L22="**", VLOOKUP(D22,average_median_rates_1!B:I,8,0)))</f>
        <v>0</v>
      </c>
      <c r="O22">
        <f t="shared" si="4"/>
        <v>0</v>
      </c>
      <c r="P22">
        <f t="shared" si="5"/>
        <v>891</v>
      </c>
    </row>
    <row r="23" spans="1:16" x14ac:dyDescent="0.2">
      <c r="A23" t="str">
        <f t="shared" si="6"/>
        <v>201910average0White Rock</v>
      </c>
      <c r="B23" t="str">
        <f t="shared" si="0"/>
        <v>201910apartmentaveragebachelor_rateWhite Rock</v>
      </c>
      <c r="C23" t="str">
        <f t="shared" si="1"/>
        <v>apartmentaveragebachelor_rateWhite Rock</v>
      </c>
      <c r="D23" t="str">
        <f t="shared" si="2"/>
        <v>201910apartmentaveragebachelor_rateVancouver</v>
      </c>
      <c r="E23">
        <v>2019</v>
      </c>
      <c r="F23">
        <v>10</v>
      </c>
      <c r="G23" t="s">
        <v>65</v>
      </c>
      <c r="H23" t="s">
        <v>59</v>
      </c>
      <c r="I23" t="s">
        <v>49</v>
      </c>
      <c r="J23">
        <f t="shared" si="3"/>
        <v>0</v>
      </c>
      <c r="K23" t="s">
        <v>39</v>
      </c>
      <c r="L23">
        <f>VLOOKUP(B23,average_median_rates_1!B:I,8,0)</f>
        <v>969</v>
      </c>
      <c r="M23" t="b">
        <f>IF(ISERROR(L23),VLOOKUP(C23,vancouver_ratios_2!B:J,9,0),IF(L23="**",VLOOKUP(C23,vancouver_ratios_2!B:J,9,0)))</f>
        <v>0</v>
      </c>
      <c r="N23" t="b">
        <f>IF(ISERROR(L23),VLOOKUP(D23,average_median_rates_1!B:I,8,0),IF(L23="**", VLOOKUP(D23,average_median_rates_1!B:I,8,0)))</f>
        <v>0</v>
      </c>
      <c r="O23">
        <f t="shared" si="4"/>
        <v>0</v>
      </c>
      <c r="P23">
        <f t="shared" si="5"/>
        <v>969</v>
      </c>
    </row>
    <row r="24" spans="1:16" x14ac:dyDescent="0.2">
      <c r="A24" t="str">
        <f t="shared" si="6"/>
        <v>201910average0Langley City and Langley DM</v>
      </c>
      <c r="B24" t="str">
        <f t="shared" si="0"/>
        <v>201910apartmentaveragebachelor_rateLangley City and Langley DM</v>
      </c>
      <c r="C24" t="str">
        <f t="shared" si="1"/>
        <v>apartmentaveragebachelor_rateLangley City and Langley DM</v>
      </c>
      <c r="D24" t="str">
        <f t="shared" si="2"/>
        <v>201910apartmentaveragebachelor_rateVancouver</v>
      </c>
      <c r="E24">
        <v>2019</v>
      </c>
      <c r="F24">
        <v>10</v>
      </c>
      <c r="G24" t="s">
        <v>65</v>
      </c>
      <c r="H24" t="s">
        <v>59</v>
      </c>
      <c r="I24" t="s">
        <v>49</v>
      </c>
      <c r="J24">
        <f t="shared" si="3"/>
        <v>0</v>
      </c>
      <c r="K24" t="s">
        <v>40</v>
      </c>
      <c r="L24">
        <f>VLOOKUP(B24,average_median_rates_1!B:I,8,0)</f>
        <v>901</v>
      </c>
      <c r="M24" t="b">
        <f>IF(ISERROR(L24),VLOOKUP(C24,vancouver_ratios_2!B:J,9,0),IF(L24="**",VLOOKUP(C24,vancouver_ratios_2!B:J,9,0)))</f>
        <v>0</v>
      </c>
      <c r="N24" t="b">
        <f>IF(ISERROR(L24),VLOOKUP(D24,average_median_rates_1!B:I,8,0),IF(L24="**", VLOOKUP(D24,average_median_rates_1!B:I,8,0)))</f>
        <v>0</v>
      </c>
      <c r="O24">
        <f t="shared" si="4"/>
        <v>0</v>
      </c>
      <c r="P24">
        <f t="shared" si="5"/>
        <v>901</v>
      </c>
    </row>
    <row r="25" spans="1:16" x14ac:dyDescent="0.2">
      <c r="A25" t="str">
        <f t="shared" si="6"/>
        <v>201910average0Tri-Cities</v>
      </c>
      <c r="B25" t="str">
        <f t="shared" si="0"/>
        <v>201910apartmentaveragebachelor_rateTri-Cities</v>
      </c>
      <c r="C25" t="str">
        <f t="shared" si="1"/>
        <v>apartmentaveragebachelor_rateTri-Cities</v>
      </c>
      <c r="D25" t="str">
        <f t="shared" si="2"/>
        <v>201910apartmentaveragebachelor_rateVancouver</v>
      </c>
      <c r="E25">
        <v>2019</v>
      </c>
      <c r="F25">
        <v>10</v>
      </c>
      <c r="G25" t="s">
        <v>65</v>
      </c>
      <c r="H25" t="s">
        <v>59</v>
      </c>
      <c r="I25" t="s">
        <v>49</v>
      </c>
      <c r="J25">
        <f t="shared" si="3"/>
        <v>0</v>
      </c>
      <c r="K25" t="s">
        <v>41</v>
      </c>
      <c r="L25">
        <f>VLOOKUP(B25,average_median_rates_1!B:I,8,0)</f>
        <v>930</v>
      </c>
      <c r="M25" t="b">
        <f>IF(ISERROR(L25),VLOOKUP(C25,vancouver_ratios_2!B:J,9,0),IF(L25="**",VLOOKUP(C25,vancouver_ratios_2!B:J,9,0)))</f>
        <v>0</v>
      </c>
      <c r="N25" t="b">
        <f>IF(ISERROR(L25),VLOOKUP(D25,average_median_rates_1!B:I,8,0),IF(L25="**", VLOOKUP(D25,average_median_rates_1!B:I,8,0)))</f>
        <v>0</v>
      </c>
      <c r="O25">
        <f t="shared" si="4"/>
        <v>0</v>
      </c>
      <c r="P25">
        <f t="shared" si="5"/>
        <v>930</v>
      </c>
    </row>
    <row r="26" spans="1:16" x14ac:dyDescent="0.2">
      <c r="A26" t="str">
        <f t="shared" si="6"/>
        <v>201910average0Maple Ridge/Pitt Meadows</v>
      </c>
      <c r="B26" t="str">
        <f t="shared" si="0"/>
        <v>201910apartmentaveragebachelor_rateMaple Ridge/Pitt Meadows</v>
      </c>
      <c r="C26" t="str">
        <f t="shared" si="1"/>
        <v>apartmentaveragebachelor_rateMaple Ridge/Pitt Meadows</v>
      </c>
      <c r="D26" t="str">
        <f t="shared" si="2"/>
        <v>201910apartmentaveragebachelor_rateVancouver</v>
      </c>
      <c r="E26">
        <v>2019</v>
      </c>
      <c r="F26">
        <v>10</v>
      </c>
      <c r="G26" t="s">
        <v>65</v>
      </c>
      <c r="H26" t="s">
        <v>59</v>
      </c>
      <c r="I26" t="s">
        <v>49</v>
      </c>
      <c r="J26">
        <f t="shared" si="3"/>
        <v>0</v>
      </c>
      <c r="K26" t="s">
        <v>42</v>
      </c>
      <c r="L26">
        <f>VLOOKUP(B26,average_median_rates_1!B:I,8,0)</f>
        <v>868</v>
      </c>
      <c r="M26" t="b">
        <f>IF(ISERROR(L26),VLOOKUP(C26,vancouver_ratios_2!B:J,9,0),IF(L26="**",VLOOKUP(C26,vancouver_ratios_2!B:J,9,0)))</f>
        <v>0</v>
      </c>
      <c r="N26" t="b">
        <f>IF(ISERROR(L26),VLOOKUP(D26,average_median_rates_1!B:I,8,0),IF(L26="**", VLOOKUP(D26,average_median_rates_1!B:I,8,0)))</f>
        <v>0</v>
      </c>
      <c r="O26">
        <f t="shared" si="4"/>
        <v>0</v>
      </c>
      <c r="P26">
        <f t="shared" si="5"/>
        <v>868</v>
      </c>
    </row>
    <row r="27" spans="1:16" x14ac:dyDescent="0.2">
      <c r="A27" t="str">
        <f t="shared" si="6"/>
        <v>201910average0Vancouver</v>
      </c>
      <c r="B27" t="str">
        <f t="shared" si="0"/>
        <v>201910apartmentaveragebachelor_rateVancouver</v>
      </c>
      <c r="C27" t="str">
        <f t="shared" si="1"/>
        <v>apartmentaveragebachelor_rateVancouver</v>
      </c>
      <c r="D27" t="str">
        <f t="shared" si="2"/>
        <v>201910apartmentaveragebachelor_rateVancouver</v>
      </c>
      <c r="E27">
        <v>2019</v>
      </c>
      <c r="F27">
        <v>10</v>
      </c>
      <c r="G27" t="s">
        <v>65</v>
      </c>
      <c r="H27" t="s">
        <v>59</v>
      </c>
      <c r="I27" t="s">
        <v>49</v>
      </c>
      <c r="J27">
        <f t="shared" si="3"/>
        <v>0</v>
      </c>
      <c r="K27" t="s">
        <v>43</v>
      </c>
      <c r="L27">
        <f>VLOOKUP(B27,average_median_rates_1!B:I,8,0)</f>
        <v>1227</v>
      </c>
      <c r="M27" t="b">
        <f>IF(ISERROR(L27),VLOOKUP(C27,vancouver_ratios_2!B:J,9,0),IF(L27="**",VLOOKUP(C27,vancouver_ratios_2!B:J,9,0)))</f>
        <v>0</v>
      </c>
      <c r="N27" t="b">
        <f>IF(ISERROR(L27),VLOOKUP(D27,average_median_rates_1!B:I,8,0),IF(L27="**", VLOOKUP(D27,average_median_rates_1!B:I,8,0)))</f>
        <v>0</v>
      </c>
      <c r="O27">
        <f t="shared" si="4"/>
        <v>0</v>
      </c>
      <c r="P27">
        <f t="shared" si="5"/>
        <v>1227</v>
      </c>
    </row>
    <row r="28" spans="1:16" x14ac:dyDescent="0.2">
      <c r="A28" t="str">
        <f t="shared" si="6"/>
        <v>201910average0North Vancouver City</v>
      </c>
      <c r="B28" t="str">
        <f t="shared" si="0"/>
        <v>201910apartmentaveragebachelor_rateNorth Vancouver City</v>
      </c>
      <c r="C28" t="str">
        <f t="shared" si="1"/>
        <v>apartmentaveragebachelor_rateNorth Vancouver City</v>
      </c>
      <c r="D28" t="str">
        <f t="shared" si="2"/>
        <v>201910apartmentaveragebachelor_rateVancouver</v>
      </c>
      <c r="E28">
        <v>2019</v>
      </c>
      <c r="F28">
        <v>10</v>
      </c>
      <c r="G28" t="s">
        <v>65</v>
      </c>
      <c r="H28" t="s">
        <v>59</v>
      </c>
      <c r="I28" t="s">
        <v>49</v>
      </c>
      <c r="J28">
        <f t="shared" si="3"/>
        <v>0</v>
      </c>
      <c r="K28" t="s">
        <v>60</v>
      </c>
      <c r="L28" t="e">
        <f>VLOOKUP(B28,average_median_rates_1!B:I,8,0)</f>
        <v>#N/A</v>
      </c>
      <c r="M28">
        <f>IF(ISERROR(L28),VLOOKUP(C28,vancouver_ratios_2!B:J,9,0),IF(L28="**",VLOOKUP(C28,vancouver_ratios_2!B:J,9,0)))</f>
        <v>0.88094500120535901</v>
      </c>
      <c r="N28">
        <f>IF(ISERROR(L28),VLOOKUP(D28,average_median_rates_1!B:I,8,0),IF(L28="**", VLOOKUP(D28,average_median_rates_1!B:I,8,0)))</f>
        <v>1227</v>
      </c>
      <c r="O28">
        <f t="shared" si="4"/>
        <v>1080.9195164789755</v>
      </c>
      <c r="P28">
        <f t="shared" si="5"/>
        <v>1080.9195164789755</v>
      </c>
    </row>
    <row r="29" spans="1:16" x14ac:dyDescent="0.2">
      <c r="A29" t="str">
        <f t="shared" si="6"/>
        <v>201910average1English Bay</v>
      </c>
      <c r="B29" t="str">
        <f t="shared" si="0"/>
        <v>201910apartmentaverage1_bed_rateEnglish Bay</v>
      </c>
      <c r="C29" t="str">
        <f t="shared" si="1"/>
        <v>apartmentaverage1_bed_rateEnglish Bay</v>
      </c>
      <c r="D29" t="str">
        <f t="shared" si="2"/>
        <v>201910apartmentaverage1_bed_rateVancouver</v>
      </c>
      <c r="E29">
        <v>2019</v>
      </c>
      <c r="F29">
        <v>10</v>
      </c>
      <c r="G29" t="s">
        <v>65</v>
      </c>
      <c r="H29" t="s">
        <v>59</v>
      </c>
      <c r="I29" t="s">
        <v>51</v>
      </c>
      <c r="J29">
        <f t="shared" si="3"/>
        <v>1</v>
      </c>
      <c r="K29" t="s">
        <v>16</v>
      </c>
      <c r="L29">
        <f>VLOOKUP(B29,average_median_rates_1!B:I,8,0)</f>
        <v>1666</v>
      </c>
      <c r="M29" t="b">
        <f>IF(ISERROR(L29),VLOOKUP(C29,vancouver_ratios_2!B:J,9,0),IF(L29="**",VLOOKUP(C29,vancouver_ratios_2!B:J,9,0)))</f>
        <v>0</v>
      </c>
      <c r="N29" t="b">
        <f>IF(ISERROR(L29),VLOOKUP(D29,average_median_rates_1!B:I,8,0),IF(L29="**", VLOOKUP(D29,average_median_rates_1!B:I,8,0)))</f>
        <v>0</v>
      </c>
      <c r="O29">
        <f t="shared" si="4"/>
        <v>0</v>
      </c>
      <c r="P29">
        <f t="shared" si="5"/>
        <v>1666</v>
      </c>
    </row>
    <row r="30" spans="1:16" x14ac:dyDescent="0.2">
      <c r="A30" t="str">
        <f t="shared" si="6"/>
        <v>201910average1Downtown</v>
      </c>
      <c r="B30" t="str">
        <f t="shared" si="0"/>
        <v>201910apartmentaverage1_bed_rateDowntown</v>
      </c>
      <c r="C30" t="str">
        <f t="shared" si="1"/>
        <v>apartmentaverage1_bed_rateDowntown</v>
      </c>
      <c r="D30" t="str">
        <f t="shared" si="2"/>
        <v>201910apartmentaverage1_bed_rateVancouver</v>
      </c>
      <c r="E30">
        <v>2019</v>
      </c>
      <c r="F30">
        <v>10</v>
      </c>
      <c r="G30" t="s">
        <v>65</v>
      </c>
      <c r="H30" t="s">
        <v>59</v>
      </c>
      <c r="I30" t="s">
        <v>51</v>
      </c>
      <c r="J30">
        <f t="shared" si="3"/>
        <v>1</v>
      </c>
      <c r="K30" t="s">
        <v>17</v>
      </c>
      <c r="L30">
        <f>VLOOKUP(B30,average_median_rates_1!B:I,8,0)</f>
        <v>1680</v>
      </c>
      <c r="M30" t="b">
        <f>IF(ISERROR(L30),VLOOKUP(C30,vancouver_ratios_2!B:J,9,0),IF(L30="**",VLOOKUP(C30,vancouver_ratios_2!B:J,9,0)))</f>
        <v>0</v>
      </c>
      <c r="N30" t="b">
        <f>IF(ISERROR(L30),VLOOKUP(D30,average_median_rates_1!B:I,8,0),IF(L30="**", VLOOKUP(D30,average_median_rates_1!B:I,8,0)))</f>
        <v>0</v>
      </c>
      <c r="O30">
        <f t="shared" si="4"/>
        <v>0</v>
      </c>
      <c r="P30">
        <f t="shared" si="5"/>
        <v>1680</v>
      </c>
    </row>
    <row r="31" spans="1:16" x14ac:dyDescent="0.2">
      <c r="A31" t="str">
        <f t="shared" si="6"/>
        <v>201910average1South Granville/Oak</v>
      </c>
      <c r="B31" t="str">
        <f t="shared" si="0"/>
        <v>201910apartmentaverage1_bed_rateSouth Granville/Oak</v>
      </c>
      <c r="C31" t="str">
        <f t="shared" si="1"/>
        <v>apartmentaverage1_bed_rateSouth Granville/Oak</v>
      </c>
      <c r="D31" t="str">
        <f t="shared" si="2"/>
        <v>201910apartmentaverage1_bed_rateVancouver</v>
      </c>
      <c r="E31">
        <v>2019</v>
      </c>
      <c r="F31">
        <v>10</v>
      </c>
      <c r="G31" t="s">
        <v>65</v>
      </c>
      <c r="H31" t="s">
        <v>59</v>
      </c>
      <c r="I31" t="s">
        <v>51</v>
      </c>
      <c r="J31">
        <f t="shared" si="3"/>
        <v>1</v>
      </c>
      <c r="K31" t="s">
        <v>19</v>
      </c>
      <c r="L31">
        <f>VLOOKUP(B31,average_median_rates_1!B:I,8,0)</f>
        <v>1492</v>
      </c>
      <c r="M31" t="b">
        <f>IF(ISERROR(L31),VLOOKUP(C31,vancouver_ratios_2!B:J,9,0),IF(L31="**",VLOOKUP(C31,vancouver_ratios_2!B:J,9,0)))</f>
        <v>0</v>
      </c>
      <c r="N31" t="b">
        <f>IF(ISERROR(L31),VLOOKUP(D31,average_median_rates_1!B:I,8,0),IF(L31="**", VLOOKUP(D31,average_median_rates_1!B:I,8,0)))</f>
        <v>0</v>
      </c>
      <c r="O31">
        <f t="shared" si="4"/>
        <v>0</v>
      </c>
      <c r="P31">
        <f t="shared" si="5"/>
        <v>1492</v>
      </c>
    </row>
    <row r="32" spans="1:16" x14ac:dyDescent="0.2">
      <c r="A32" t="str">
        <f t="shared" si="6"/>
        <v>201910average1Kitsilano/Point Grey</v>
      </c>
      <c r="B32" t="str">
        <f t="shared" si="0"/>
        <v>201910apartmentaverage1_bed_rateKitsilano/Point Grey</v>
      </c>
      <c r="C32" t="str">
        <f t="shared" si="1"/>
        <v>apartmentaverage1_bed_rateKitsilano/Point Grey</v>
      </c>
      <c r="D32" t="str">
        <f t="shared" si="2"/>
        <v>201910apartmentaverage1_bed_rateVancouver</v>
      </c>
      <c r="E32">
        <v>2019</v>
      </c>
      <c r="F32">
        <v>10</v>
      </c>
      <c r="G32" t="s">
        <v>65</v>
      </c>
      <c r="H32" t="s">
        <v>59</v>
      </c>
      <c r="I32" t="s">
        <v>51</v>
      </c>
      <c r="J32">
        <f t="shared" si="3"/>
        <v>1</v>
      </c>
      <c r="K32" t="s">
        <v>20</v>
      </c>
      <c r="L32">
        <f>VLOOKUP(B32,average_median_rates_1!B:I,8,0)</f>
        <v>1575</v>
      </c>
      <c r="M32" t="b">
        <f>IF(ISERROR(L32),VLOOKUP(C32,vancouver_ratios_2!B:J,9,0),IF(L32="**",VLOOKUP(C32,vancouver_ratios_2!B:J,9,0)))</f>
        <v>0</v>
      </c>
      <c r="N32" t="b">
        <f>IF(ISERROR(L32),VLOOKUP(D32,average_median_rates_1!B:I,8,0),IF(L32="**", VLOOKUP(D32,average_median_rates_1!B:I,8,0)))</f>
        <v>0</v>
      </c>
      <c r="O32">
        <f t="shared" si="4"/>
        <v>0</v>
      </c>
      <c r="P32">
        <f t="shared" si="5"/>
        <v>1575</v>
      </c>
    </row>
    <row r="33" spans="1:16" x14ac:dyDescent="0.2">
      <c r="A33" t="str">
        <f t="shared" si="6"/>
        <v>201910average1Westside/Kerrisdale</v>
      </c>
      <c r="B33" t="str">
        <f t="shared" si="0"/>
        <v>201910apartmentaverage1_bed_rateWestside/Kerrisdale</v>
      </c>
      <c r="C33" t="str">
        <f t="shared" si="1"/>
        <v>apartmentaverage1_bed_rateWestside/Kerrisdale</v>
      </c>
      <c r="D33" t="str">
        <f t="shared" si="2"/>
        <v>201910apartmentaverage1_bed_rateVancouver</v>
      </c>
      <c r="E33">
        <v>2019</v>
      </c>
      <c r="F33">
        <v>10</v>
      </c>
      <c r="G33" t="s">
        <v>65</v>
      </c>
      <c r="H33" t="s">
        <v>59</v>
      </c>
      <c r="I33" t="s">
        <v>51</v>
      </c>
      <c r="J33">
        <f t="shared" si="3"/>
        <v>1</v>
      </c>
      <c r="K33" t="s">
        <v>21</v>
      </c>
      <c r="L33">
        <f>VLOOKUP(B33,average_median_rates_1!B:I,8,0)</f>
        <v>1486</v>
      </c>
      <c r="M33" t="b">
        <f>IF(ISERROR(L33),VLOOKUP(C33,vancouver_ratios_2!B:J,9,0),IF(L33="**",VLOOKUP(C33,vancouver_ratios_2!B:J,9,0)))</f>
        <v>0</v>
      </c>
      <c r="N33" t="b">
        <f>IF(ISERROR(L33),VLOOKUP(D33,average_median_rates_1!B:I,8,0),IF(L33="**", VLOOKUP(D33,average_median_rates_1!B:I,8,0)))</f>
        <v>0</v>
      </c>
      <c r="O33">
        <f t="shared" si="4"/>
        <v>0</v>
      </c>
      <c r="P33">
        <f t="shared" si="5"/>
        <v>1486</v>
      </c>
    </row>
    <row r="34" spans="1:16" x14ac:dyDescent="0.2">
      <c r="A34" t="str">
        <f t="shared" si="6"/>
        <v>201910average1Marpole</v>
      </c>
      <c r="B34" t="str">
        <f t="shared" si="0"/>
        <v>201910apartmentaverage1_bed_rateMarpole</v>
      </c>
      <c r="C34" t="str">
        <f t="shared" si="1"/>
        <v>apartmentaverage1_bed_rateMarpole</v>
      </c>
      <c r="D34" t="str">
        <f t="shared" si="2"/>
        <v>201910apartmentaverage1_bed_rateVancouver</v>
      </c>
      <c r="E34">
        <v>2019</v>
      </c>
      <c r="F34">
        <v>10</v>
      </c>
      <c r="G34" t="s">
        <v>65</v>
      </c>
      <c r="H34" t="s">
        <v>59</v>
      </c>
      <c r="I34" t="s">
        <v>51</v>
      </c>
      <c r="J34">
        <f t="shared" si="3"/>
        <v>1</v>
      </c>
      <c r="K34" t="s">
        <v>23</v>
      </c>
      <c r="L34">
        <f>VLOOKUP(B34,average_median_rates_1!B:I,8,0)</f>
        <v>1155</v>
      </c>
      <c r="M34" t="b">
        <f>IF(ISERROR(L34),VLOOKUP(C34,vancouver_ratios_2!B:J,9,0),IF(L34="**",VLOOKUP(C34,vancouver_ratios_2!B:J,9,0)))</f>
        <v>0</v>
      </c>
      <c r="N34" t="b">
        <f>IF(ISERROR(L34),VLOOKUP(D34,average_median_rates_1!B:I,8,0),IF(L34="**", VLOOKUP(D34,average_median_rates_1!B:I,8,0)))</f>
        <v>0</v>
      </c>
      <c r="O34">
        <f t="shared" si="4"/>
        <v>0</v>
      </c>
      <c r="P34">
        <f t="shared" si="5"/>
        <v>1155</v>
      </c>
    </row>
    <row r="35" spans="1:16" x14ac:dyDescent="0.2">
      <c r="A35" t="str">
        <f t="shared" si="6"/>
        <v>201910average1Mount Pleasant/Renfrew Heights</v>
      </c>
      <c r="B35" t="str">
        <f t="shared" si="0"/>
        <v>201910apartmentaverage1_bed_rateMount Pleasant/Renfrew Heights</v>
      </c>
      <c r="C35" t="str">
        <f t="shared" si="1"/>
        <v>apartmentaverage1_bed_rateMount Pleasant/Renfrew Heights</v>
      </c>
      <c r="D35" t="str">
        <f t="shared" si="2"/>
        <v>201910apartmentaverage1_bed_rateVancouver</v>
      </c>
      <c r="E35">
        <v>2019</v>
      </c>
      <c r="F35">
        <v>10</v>
      </c>
      <c r="G35" t="s">
        <v>65</v>
      </c>
      <c r="H35" t="s">
        <v>59</v>
      </c>
      <c r="I35" t="s">
        <v>51</v>
      </c>
      <c r="J35">
        <f t="shared" si="3"/>
        <v>1</v>
      </c>
      <c r="K35" t="s">
        <v>24</v>
      </c>
      <c r="L35">
        <f>VLOOKUP(B35,average_median_rates_1!B:I,8,0)</f>
        <v>1300</v>
      </c>
      <c r="M35" t="b">
        <f>IF(ISERROR(L35),VLOOKUP(C35,vancouver_ratios_2!B:J,9,0),IF(L35="**",VLOOKUP(C35,vancouver_ratios_2!B:J,9,0)))</f>
        <v>0</v>
      </c>
      <c r="N35" t="b">
        <f>IF(ISERROR(L35),VLOOKUP(D35,average_median_rates_1!B:I,8,0),IF(L35="**", VLOOKUP(D35,average_median_rates_1!B:I,8,0)))</f>
        <v>0</v>
      </c>
      <c r="O35">
        <f t="shared" si="4"/>
        <v>0</v>
      </c>
      <c r="P35">
        <f t="shared" si="5"/>
        <v>1300</v>
      </c>
    </row>
    <row r="36" spans="1:16" x14ac:dyDescent="0.2">
      <c r="A36" t="str">
        <f t="shared" si="6"/>
        <v>201910average1East Hastings</v>
      </c>
      <c r="B36" t="str">
        <f t="shared" si="0"/>
        <v>201910apartmentaverage1_bed_rateEast Hastings</v>
      </c>
      <c r="C36" t="str">
        <f t="shared" si="1"/>
        <v>apartmentaverage1_bed_rateEast Hastings</v>
      </c>
      <c r="D36" t="str">
        <f t="shared" si="2"/>
        <v>201910apartmentaverage1_bed_rateVancouver</v>
      </c>
      <c r="E36">
        <v>2019</v>
      </c>
      <c r="F36">
        <v>10</v>
      </c>
      <c r="G36" t="s">
        <v>65</v>
      </c>
      <c r="H36" t="s">
        <v>59</v>
      </c>
      <c r="I36" t="s">
        <v>51</v>
      </c>
      <c r="J36">
        <f t="shared" si="3"/>
        <v>1</v>
      </c>
      <c r="K36" t="s">
        <v>25</v>
      </c>
      <c r="L36">
        <f>VLOOKUP(B36,average_median_rates_1!B:I,8,0)</f>
        <v>1244</v>
      </c>
      <c r="M36" t="b">
        <f>IF(ISERROR(L36),VLOOKUP(C36,vancouver_ratios_2!B:J,9,0),IF(L36="**",VLOOKUP(C36,vancouver_ratios_2!B:J,9,0)))</f>
        <v>0</v>
      </c>
      <c r="N36" t="b">
        <f>IF(ISERROR(L36),VLOOKUP(D36,average_median_rates_1!B:I,8,0),IF(L36="**", VLOOKUP(D36,average_median_rates_1!B:I,8,0)))</f>
        <v>0</v>
      </c>
      <c r="O36">
        <f t="shared" si="4"/>
        <v>0</v>
      </c>
      <c r="P36">
        <f t="shared" si="5"/>
        <v>1244</v>
      </c>
    </row>
    <row r="37" spans="1:16" x14ac:dyDescent="0.2">
      <c r="A37" t="str">
        <f t="shared" si="6"/>
        <v>201910average1Southeast Vancouver</v>
      </c>
      <c r="B37" t="str">
        <f t="shared" si="0"/>
        <v>201910apartmentaverage1_bed_rateSoutheast Vancouver</v>
      </c>
      <c r="C37" t="str">
        <f t="shared" si="1"/>
        <v>apartmentaverage1_bed_rateSoutheast Vancouver</v>
      </c>
      <c r="D37" t="str">
        <f t="shared" si="2"/>
        <v>201910apartmentaverage1_bed_rateVancouver</v>
      </c>
      <c r="E37">
        <v>2019</v>
      </c>
      <c r="F37">
        <v>10</v>
      </c>
      <c r="G37" t="s">
        <v>65</v>
      </c>
      <c r="H37" t="s">
        <v>59</v>
      </c>
      <c r="I37" t="s">
        <v>51</v>
      </c>
      <c r="J37">
        <f t="shared" si="3"/>
        <v>1</v>
      </c>
      <c r="K37" t="s">
        <v>26</v>
      </c>
      <c r="L37">
        <f>VLOOKUP(B37,average_median_rates_1!B:I,8,0)</f>
        <v>1312</v>
      </c>
      <c r="M37" t="b">
        <f>IF(ISERROR(L37),VLOOKUP(C37,vancouver_ratios_2!B:J,9,0),IF(L37="**",VLOOKUP(C37,vancouver_ratios_2!B:J,9,0)))</f>
        <v>0</v>
      </c>
      <c r="N37" t="b">
        <f>IF(ISERROR(L37),VLOOKUP(D37,average_median_rates_1!B:I,8,0),IF(L37="**", VLOOKUP(D37,average_median_rates_1!B:I,8,0)))</f>
        <v>0</v>
      </c>
      <c r="O37">
        <f t="shared" si="4"/>
        <v>0</v>
      </c>
      <c r="P37">
        <f t="shared" si="5"/>
        <v>1312</v>
      </c>
    </row>
    <row r="38" spans="1:16" x14ac:dyDescent="0.2">
      <c r="A38" t="str">
        <f t="shared" si="6"/>
        <v>201910average1University Endowment Lands</v>
      </c>
      <c r="B38" t="str">
        <f t="shared" si="0"/>
        <v>201910apartmentaverage1_bed_rateUniversity Endowment Lands</v>
      </c>
      <c r="C38" t="str">
        <f t="shared" si="1"/>
        <v>apartmentaverage1_bed_rateUniversity Endowment Lands</v>
      </c>
      <c r="D38" t="str">
        <f t="shared" si="2"/>
        <v>201910apartmentaverage1_bed_rateVancouver</v>
      </c>
      <c r="E38">
        <v>2019</v>
      </c>
      <c r="F38">
        <v>10</v>
      </c>
      <c r="G38" t="s">
        <v>65</v>
      </c>
      <c r="H38" t="s">
        <v>59</v>
      </c>
      <c r="I38" t="s">
        <v>51</v>
      </c>
      <c r="J38">
        <f t="shared" si="3"/>
        <v>1</v>
      </c>
      <c r="K38" t="s">
        <v>27</v>
      </c>
      <c r="L38">
        <f>VLOOKUP(B38,average_median_rates_1!B:I,8,0)</f>
        <v>1828</v>
      </c>
      <c r="M38" t="b">
        <f>IF(ISERROR(L38),VLOOKUP(C38,vancouver_ratios_2!B:J,9,0),IF(L38="**",VLOOKUP(C38,vancouver_ratios_2!B:J,9,0)))</f>
        <v>0</v>
      </c>
      <c r="N38" t="b">
        <f>IF(ISERROR(L38),VLOOKUP(D38,average_median_rates_1!B:I,8,0),IF(L38="**", VLOOKUP(D38,average_median_rates_1!B:I,8,0)))</f>
        <v>0</v>
      </c>
      <c r="O38">
        <f t="shared" si="4"/>
        <v>0</v>
      </c>
      <c r="P38">
        <f t="shared" si="5"/>
        <v>1828</v>
      </c>
    </row>
    <row r="39" spans="1:16" x14ac:dyDescent="0.2">
      <c r="A39" t="str">
        <f t="shared" si="6"/>
        <v>201910average1Central Park/Metrotown</v>
      </c>
      <c r="B39" t="str">
        <f t="shared" si="0"/>
        <v>201910apartmentaverage1_bed_rateCentral Park/Metrotown</v>
      </c>
      <c r="C39" t="str">
        <f t="shared" si="1"/>
        <v>apartmentaverage1_bed_rateCentral Park/Metrotown</v>
      </c>
      <c r="D39" t="str">
        <f t="shared" si="2"/>
        <v>201910apartmentaverage1_bed_rateVancouver</v>
      </c>
      <c r="E39">
        <v>2019</v>
      </c>
      <c r="F39">
        <v>10</v>
      </c>
      <c r="G39" t="s">
        <v>65</v>
      </c>
      <c r="H39" t="s">
        <v>59</v>
      </c>
      <c r="I39" t="s">
        <v>51</v>
      </c>
      <c r="J39">
        <f t="shared" si="3"/>
        <v>1</v>
      </c>
      <c r="K39" t="s">
        <v>28</v>
      </c>
      <c r="L39">
        <f>VLOOKUP(B39,average_median_rates_1!B:I,8,0)</f>
        <v>1249</v>
      </c>
      <c r="M39" t="b">
        <f>IF(ISERROR(L39),VLOOKUP(C39,vancouver_ratios_2!B:J,9,0),IF(L39="**",VLOOKUP(C39,vancouver_ratios_2!B:J,9,0)))</f>
        <v>0</v>
      </c>
      <c r="N39" t="b">
        <f>IF(ISERROR(L39),VLOOKUP(D39,average_median_rates_1!B:I,8,0),IF(L39="**", VLOOKUP(D39,average_median_rates_1!B:I,8,0)))</f>
        <v>0</v>
      </c>
      <c r="O39">
        <f t="shared" si="4"/>
        <v>0</v>
      </c>
      <c r="P39">
        <f t="shared" si="5"/>
        <v>1249</v>
      </c>
    </row>
    <row r="40" spans="1:16" x14ac:dyDescent="0.2">
      <c r="A40" t="str">
        <f t="shared" si="6"/>
        <v>201910average1Southeast Burnaby</v>
      </c>
      <c r="B40" t="str">
        <f t="shared" si="0"/>
        <v>201910apartmentaverage1_bed_rateSoutheast Burnaby</v>
      </c>
      <c r="C40" t="str">
        <f t="shared" si="1"/>
        <v>apartmentaverage1_bed_rateSoutheast Burnaby</v>
      </c>
      <c r="D40" t="str">
        <f t="shared" si="2"/>
        <v>201910apartmentaverage1_bed_rateVancouver</v>
      </c>
      <c r="E40">
        <v>2019</v>
      </c>
      <c r="F40">
        <v>10</v>
      </c>
      <c r="G40" t="s">
        <v>65</v>
      </c>
      <c r="H40" t="s">
        <v>59</v>
      </c>
      <c r="I40" t="s">
        <v>51</v>
      </c>
      <c r="J40">
        <f t="shared" si="3"/>
        <v>1</v>
      </c>
      <c r="K40" t="s">
        <v>29</v>
      </c>
      <c r="L40">
        <f>VLOOKUP(B40,average_median_rates_1!B:I,8,0)</f>
        <v>1077</v>
      </c>
      <c r="M40" t="b">
        <f>IF(ISERROR(L40),VLOOKUP(C40,vancouver_ratios_2!B:J,9,0),IF(L40="**",VLOOKUP(C40,vancouver_ratios_2!B:J,9,0)))</f>
        <v>0</v>
      </c>
      <c r="N40" t="b">
        <f>IF(ISERROR(L40),VLOOKUP(D40,average_median_rates_1!B:I,8,0),IF(L40="**", VLOOKUP(D40,average_median_rates_1!B:I,8,0)))</f>
        <v>0</v>
      </c>
      <c r="O40">
        <f t="shared" si="4"/>
        <v>0</v>
      </c>
      <c r="P40">
        <f t="shared" si="5"/>
        <v>1077</v>
      </c>
    </row>
    <row r="41" spans="1:16" x14ac:dyDescent="0.2">
      <c r="A41" t="str">
        <f t="shared" si="6"/>
        <v>201910average1North Burnaby</v>
      </c>
      <c r="B41" t="str">
        <f t="shared" si="0"/>
        <v>201910apartmentaverage1_bed_rateNorth Burnaby</v>
      </c>
      <c r="C41" t="str">
        <f t="shared" si="1"/>
        <v>apartmentaverage1_bed_rateNorth Burnaby</v>
      </c>
      <c r="D41" t="str">
        <f t="shared" si="2"/>
        <v>201910apartmentaverage1_bed_rateVancouver</v>
      </c>
      <c r="E41">
        <v>2019</v>
      </c>
      <c r="F41">
        <v>10</v>
      </c>
      <c r="G41" t="s">
        <v>65</v>
      </c>
      <c r="H41" t="s">
        <v>59</v>
      </c>
      <c r="I41" t="s">
        <v>51</v>
      </c>
      <c r="J41">
        <f t="shared" si="3"/>
        <v>1</v>
      </c>
      <c r="K41" t="s">
        <v>31</v>
      </c>
      <c r="L41">
        <f>VLOOKUP(B41,average_median_rates_1!B:I,8,0)</f>
        <v>1251</v>
      </c>
      <c r="M41" t="b">
        <f>IF(ISERROR(L41),VLOOKUP(C41,vancouver_ratios_2!B:J,9,0),IF(L41="**",VLOOKUP(C41,vancouver_ratios_2!B:J,9,0)))</f>
        <v>0</v>
      </c>
      <c r="N41" t="b">
        <f>IF(ISERROR(L41),VLOOKUP(D41,average_median_rates_1!B:I,8,0),IF(L41="**", VLOOKUP(D41,average_median_rates_1!B:I,8,0)))</f>
        <v>0</v>
      </c>
      <c r="O41">
        <f t="shared" si="4"/>
        <v>0</v>
      </c>
      <c r="P41">
        <f t="shared" si="5"/>
        <v>1251</v>
      </c>
    </row>
    <row r="42" spans="1:16" x14ac:dyDescent="0.2">
      <c r="A42" t="str">
        <f t="shared" si="6"/>
        <v>201910average1New Westminster</v>
      </c>
      <c r="B42" t="str">
        <f t="shared" si="0"/>
        <v>201910apartmentaverage1_bed_rateNew Westminster</v>
      </c>
      <c r="C42" t="str">
        <f t="shared" si="1"/>
        <v>apartmentaverage1_bed_rateNew Westminster</v>
      </c>
      <c r="D42" t="str">
        <f t="shared" si="2"/>
        <v>201910apartmentaverage1_bed_rateVancouver</v>
      </c>
      <c r="E42">
        <v>2019</v>
      </c>
      <c r="F42">
        <v>10</v>
      </c>
      <c r="G42" t="s">
        <v>65</v>
      </c>
      <c r="H42" t="s">
        <v>59</v>
      </c>
      <c r="I42" t="s">
        <v>51</v>
      </c>
      <c r="J42">
        <f t="shared" si="3"/>
        <v>1</v>
      </c>
      <c r="K42" t="s">
        <v>32</v>
      </c>
      <c r="L42">
        <f>VLOOKUP(B42,average_median_rates_1!B:I,8,0)</f>
        <v>1195</v>
      </c>
      <c r="M42" t="b">
        <f>IF(ISERROR(L42),VLOOKUP(C42,vancouver_ratios_2!B:J,9,0),IF(L42="**",VLOOKUP(C42,vancouver_ratios_2!B:J,9,0)))</f>
        <v>0</v>
      </c>
      <c r="N42" t="b">
        <f>IF(ISERROR(L42),VLOOKUP(D42,average_median_rates_1!B:I,8,0),IF(L42="**", VLOOKUP(D42,average_median_rates_1!B:I,8,0)))</f>
        <v>0</v>
      </c>
      <c r="O42">
        <f t="shared" si="4"/>
        <v>0</v>
      </c>
      <c r="P42">
        <f t="shared" si="5"/>
        <v>1195</v>
      </c>
    </row>
    <row r="43" spans="1:16" x14ac:dyDescent="0.2">
      <c r="A43" t="str">
        <f t="shared" si="6"/>
        <v>201910average1North Vancouver CY</v>
      </c>
      <c r="B43" t="str">
        <f t="shared" si="0"/>
        <v>201910apartmentaverage1_bed_rateNorth Vancouver CY</v>
      </c>
      <c r="C43" t="str">
        <f t="shared" si="1"/>
        <v>apartmentaverage1_bed_rateNorth Vancouver CY</v>
      </c>
      <c r="D43" t="str">
        <f t="shared" si="2"/>
        <v>201910apartmentaverage1_bed_rateVancouver</v>
      </c>
      <c r="E43">
        <v>2019</v>
      </c>
      <c r="F43">
        <v>10</v>
      </c>
      <c r="G43" t="s">
        <v>65</v>
      </c>
      <c r="H43" t="s">
        <v>59</v>
      </c>
      <c r="I43" t="s">
        <v>51</v>
      </c>
      <c r="J43">
        <f t="shared" si="3"/>
        <v>1</v>
      </c>
      <c r="K43" t="s">
        <v>33</v>
      </c>
      <c r="L43">
        <f>VLOOKUP(B43,average_median_rates_1!B:I,8,0)</f>
        <v>1382</v>
      </c>
      <c r="M43" t="b">
        <f>IF(ISERROR(L43),VLOOKUP(C43,vancouver_ratios_2!B:J,9,0),IF(L43="**",VLOOKUP(C43,vancouver_ratios_2!B:J,9,0)))</f>
        <v>0</v>
      </c>
      <c r="N43" t="b">
        <f>IF(ISERROR(L43),VLOOKUP(D43,average_median_rates_1!B:I,8,0),IF(L43="**", VLOOKUP(D43,average_median_rates_1!B:I,8,0)))</f>
        <v>0</v>
      </c>
      <c r="O43">
        <f t="shared" si="4"/>
        <v>0</v>
      </c>
      <c r="P43">
        <f t="shared" si="5"/>
        <v>1382</v>
      </c>
    </row>
    <row r="44" spans="1:16" x14ac:dyDescent="0.2">
      <c r="A44" t="str">
        <f t="shared" si="6"/>
        <v>201910average1North Vancouver DM</v>
      </c>
      <c r="B44" t="str">
        <f t="shared" si="0"/>
        <v>201910apartmentaverage1_bed_rateNorth Vancouver DM</v>
      </c>
      <c r="C44" t="str">
        <f t="shared" si="1"/>
        <v>apartmentaverage1_bed_rateNorth Vancouver DM</v>
      </c>
      <c r="D44" t="str">
        <f t="shared" si="2"/>
        <v>201910apartmentaverage1_bed_rateVancouver</v>
      </c>
      <c r="E44">
        <v>2019</v>
      </c>
      <c r="F44">
        <v>10</v>
      </c>
      <c r="G44" t="s">
        <v>65</v>
      </c>
      <c r="H44" t="s">
        <v>59</v>
      </c>
      <c r="I44" t="s">
        <v>51</v>
      </c>
      <c r="J44">
        <f t="shared" si="3"/>
        <v>1</v>
      </c>
      <c r="K44" t="s">
        <v>34</v>
      </c>
      <c r="L44">
        <f>VLOOKUP(B44,average_median_rates_1!B:I,8,0)</f>
        <v>1556</v>
      </c>
      <c r="M44" t="b">
        <f>IF(ISERROR(L44),VLOOKUP(C44,vancouver_ratios_2!B:J,9,0),IF(L44="**",VLOOKUP(C44,vancouver_ratios_2!B:J,9,0)))</f>
        <v>0</v>
      </c>
      <c r="N44" t="b">
        <f>IF(ISERROR(L44),VLOOKUP(D44,average_median_rates_1!B:I,8,0),IF(L44="**", VLOOKUP(D44,average_median_rates_1!B:I,8,0)))</f>
        <v>0</v>
      </c>
      <c r="O44">
        <f t="shared" si="4"/>
        <v>0</v>
      </c>
      <c r="P44">
        <f t="shared" si="5"/>
        <v>1556</v>
      </c>
    </row>
    <row r="45" spans="1:16" x14ac:dyDescent="0.2">
      <c r="A45" t="str">
        <f t="shared" si="6"/>
        <v>201910average1West Vancouver</v>
      </c>
      <c r="B45" t="str">
        <f t="shared" si="0"/>
        <v>201910apartmentaverage1_bed_rateWest Vancouver</v>
      </c>
      <c r="C45" t="str">
        <f t="shared" si="1"/>
        <v>apartmentaverage1_bed_rateWest Vancouver</v>
      </c>
      <c r="D45" t="str">
        <f t="shared" si="2"/>
        <v>201910apartmentaverage1_bed_rateVancouver</v>
      </c>
      <c r="E45">
        <v>2019</v>
      </c>
      <c r="F45">
        <v>10</v>
      </c>
      <c r="G45" t="s">
        <v>65</v>
      </c>
      <c r="H45" t="s">
        <v>59</v>
      </c>
      <c r="I45" t="s">
        <v>51</v>
      </c>
      <c r="J45">
        <f t="shared" si="3"/>
        <v>1</v>
      </c>
      <c r="K45" t="s">
        <v>35</v>
      </c>
      <c r="L45">
        <f>VLOOKUP(B45,average_median_rates_1!B:I,8,0)</f>
        <v>1752</v>
      </c>
      <c r="M45" t="b">
        <f>IF(ISERROR(L45),VLOOKUP(C45,vancouver_ratios_2!B:J,9,0),IF(L45="**",VLOOKUP(C45,vancouver_ratios_2!B:J,9,0)))</f>
        <v>0</v>
      </c>
      <c r="N45" t="b">
        <f>IF(ISERROR(L45),VLOOKUP(D45,average_median_rates_1!B:I,8,0),IF(L45="**", VLOOKUP(D45,average_median_rates_1!B:I,8,0)))</f>
        <v>0</v>
      </c>
      <c r="O45">
        <f t="shared" si="4"/>
        <v>0</v>
      </c>
      <c r="P45">
        <f t="shared" si="5"/>
        <v>1752</v>
      </c>
    </row>
    <row r="46" spans="1:16" x14ac:dyDescent="0.2">
      <c r="A46" t="str">
        <f t="shared" si="6"/>
        <v>201910average1Richmond</v>
      </c>
      <c r="B46" t="str">
        <f t="shared" si="0"/>
        <v>201910apartmentaverage1_bed_rateRichmond</v>
      </c>
      <c r="C46" t="str">
        <f t="shared" si="1"/>
        <v>apartmentaverage1_bed_rateRichmond</v>
      </c>
      <c r="D46" t="str">
        <f t="shared" si="2"/>
        <v>201910apartmentaverage1_bed_rateVancouver</v>
      </c>
      <c r="E46">
        <v>2019</v>
      </c>
      <c r="F46">
        <v>10</v>
      </c>
      <c r="G46" t="s">
        <v>65</v>
      </c>
      <c r="H46" t="s">
        <v>59</v>
      </c>
      <c r="I46" t="s">
        <v>51</v>
      </c>
      <c r="J46">
        <f t="shared" si="3"/>
        <v>1</v>
      </c>
      <c r="K46" t="s">
        <v>36</v>
      </c>
      <c r="L46">
        <f>VLOOKUP(B46,average_median_rates_1!B:I,8,0)</f>
        <v>1250</v>
      </c>
      <c r="M46" t="b">
        <f>IF(ISERROR(L46),VLOOKUP(C46,vancouver_ratios_2!B:J,9,0),IF(L46="**",VLOOKUP(C46,vancouver_ratios_2!B:J,9,0)))</f>
        <v>0</v>
      </c>
      <c r="N46" t="b">
        <f>IF(ISERROR(L46),VLOOKUP(D46,average_median_rates_1!B:I,8,0),IF(L46="**", VLOOKUP(D46,average_median_rates_1!B:I,8,0)))</f>
        <v>0</v>
      </c>
      <c r="O46">
        <f t="shared" si="4"/>
        <v>0</v>
      </c>
      <c r="P46">
        <f t="shared" si="5"/>
        <v>1250</v>
      </c>
    </row>
    <row r="47" spans="1:16" x14ac:dyDescent="0.2">
      <c r="A47" t="str">
        <f t="shared" si="6"/>
        <v>201910average1Delta</v>
      </c>
      <c r="B47" t="str">
        <f t="shared" si="0"/>
        <v>201910apartmentaverage1_bed_rateDelta</v>
      </c>
      <c r="C47" t="str">
        <f t="shared" si="1"/>
        <v>apartmentaverage1_bed_rateDelta</v>
      </c>
      <c r="D47" t="str">
        <f t="shared" si="2"/>
        <v>201910apartmentaverage1_bed_rateVancouver</v>
      </c>
      <c r="E47">
        <v>2019</v>
      </c>
      <c r="F47">
        <v>10</v>
      </c>
      <c r="G47" t="s">
        <v>65</v>
      </c>
      <c r="H47" t="s">
        <v>59</v>
      </c>
      <c r="I47" t="s">
        <v>51</v>
      </c>
      <c r="J47">
        <f t="shared" si="3"/>
        <v>1</v>
      </c>
      <c r="K47" t="s">
        <v>37</v>
      </c>
      <c r="L47">
        <f>VLOOKUP(B47,average_median_rates_1!B:I,8,0)</f>
        <v>961</v>
      </c>
      <c r="M47" t="b">
        <f>IF(ISERROR(L47),VLOOKUP(C47,vancouver_ratios_2!B:J,9,0),IF(L47="**",VLOOKUP(C47,vancouver_ratios_2!B:J,9,0)))</f>
        <v>0</v>
      </c>
      <c r="N47" t="b">
        <f>IF(ISERROR(L47),VLOOKUP(D47,average_median_rates_1!B:I,8,0),IF(L47="**", VLOOKUP(D47,average_median_rates_1!B:I,8,0)))</f>
        <v>0</v>
      </c>
      <c r="O47">
        <f t="shared" si="4"/>
        <v>0</v>
      </c>
      <c r="P47">
        <f t="shared" si="5"/>
        <v>961</v>
      </c>
    </row>
    <row r="48" spans="1:16" x14ac:dyDescent="0.2">
      <c r="A48" t="str">
        <f t="shared" si="6"/>
        <v>201910average1Surrey</v>
      </c>
      <c r="B48" t="str">
        <f t="shared" si="0"/>
        <v>201910apartmentaverage1_bed_rateSurrey</v>
      </c>
      <c r="C48" t="str">
        <f t="shared" si="1"/>
        <v>apartmentaverage1_bed_rateSurrey</v>
      </c>
      <c r="D48" t="str">
        <f t="shared" si="2"/>
        <v>201910apartmentaverage1_bed_rateVancouver</v>
      </c>
      <c r="E48">
        <v>2019</v>
      </c>
      <c r="F48">
        <v>10</v>
      </c>
      <c r="G48" t="s">
        <v>65</v>
      </c>
      <c r="H48" t="s">
        <v>59</v>
      </c>
      <c r="I48" t="s">
        <v>51</v>
      </c>
      <c r="J48">
        <f t="shared" si="3"/>
        <v>1</v>
      </c>
      <c r="K48" t="s">
        <v>38</v>
      </c>
      <c r="L48">
        <f>VLOOKUP(B48,average_median_rates_1!B:I,8,0)</f>
        <v>1020</v>
      </c>
      <c r="M48" t="b">
        <f>IF(ISERROR(L48),VLOOKUP(C48,vancouver_ratios_2!B:J,9,0),IF(L48="**",VLOOKUP(C48,vancouver_ratios_2!B:J,9,0)))</f>
        <v>0</v>
      </c>
      <c r="N48" t="b">
        <f>IF(ISERROR(L48),VLOOKUP(D48,average_median_rates_1!B:I,8,0),IF(L48="**", VLOOKUP(D48,average_median_rates_1!B:I,8,0)))</f>
        <v>0</v>
      </c>
      <c r="O48">
        <f t="shared" si="4"/>
        <v>0</v>
      </c>
      <c r="P48">
        <f t="shared" si="5"/>
        <v>1020</v>
      </c>
    </row>
    <row r="49" spans="1:16" x14ac:dyDescent="0.2">
      <c r="A49" t="str">
        <f t="shared" si="6"/>
        <v>201910average1White Rock</v>
      </c>
      <c r="B49" t="str">
        <f t="shared" si="0"/>
        <v>201910apartmentaverage1_bed_rateWhite Rock</v>
      </c>
      <c r="C49" t="str">
        <f t="shared" si="1"/>
        <v>apartmentaverage1_bed_rateWhite Rock</v>
      </c>
      <c r="D49" t="str">
        <f t="shared" si="2"/>
        <v>201910apartmentaverage1_bed_rateVancouver</v>
      </c>
      <c r="E49">
        <v>2019</v>
      </c>
      <c r="F49">
        <v>10</v>
      </c>
      <c r="G49" t="s">
        <v>65</v>
      </c>
      <c r="H49" t="s">
        <v>59</v>
      </c>
      <c r="I49" t="s">
        <v>51</v>
      </c>
      <c r="J49">
        <f t="shared" si="3"/>
        <v>1</v>
      </c>
      <c r="K49" t="s">
        <v>39</v>
      </c>
      <c r="L49">
        <f>VLOOKUP(B49,average_median_rates_1!B:I,8,0)</f>
        <v>1080</v>
      </c>
      <c r="M49" t="b">
        <f>IF(ISERROR(L49),VLOOKUP(C49,vancouver_ratios_2!B:J,9,0),IF(L49="**",VLOOKUP(C49,vancouver_ratios_2!B:J,9,0)))</f>
        <v>0</v>
      </c>
      <c r="N49" t="b">
        <f>IF(ISERROR(L49),VLOOKUP(D49,average_median_rates_1!B:I,8,0),IF(L49="**", VLOOKUP(D49,average_median_rates_1!B:I,8,0)))</f>
        <v>0</v>
      </c>
      <c r="O49">
        <f t="shared" si="4"/>
        <v>0</v>
      </c>
      <c r="P49">
        <f t="shared" si="5"/>
        <v>1080</v>
      </c>
    </row>
    <row r="50" spans="1:16" x14ac:dyDescent="0.2">
      <c r="A50" t="str">
        <f t="shared" si="6"/>
        <v>201910average1Langley City and Langley DM</v>
      </c>
      <c r="B50" t="str">
        <f t="shared" si="0"/>
        <v>201910apartmentaverage1_bed_rateLangley City and Langley DM</v>
      </c>
      <c r="C50" t="str">
        <f t="shared" si="1"/>
        <v>apartmentaverage1_bed_rateLangley City and Langley DM</v>
      </c>
      <c r="D50" t="str">
        <f t="shared" si="2"/>
        <v>201910apartmentaverage1_bed_rateVancouver</v>
      </c>
      <c r="E50">
        <v>2019</v>
      </c>
      <c r="F50">
        <v>10</v>
      </c>
      <c r="G50" t="s">
        <v>65</v>
      </c>
      <c r="H50" t="s">
        <v>59</v>
      </c>
      <c r="I50" t="s">
        <v>51</v>
      </c>
      <c r="J50">
        <f t="shared" si="3"/>
        <v>1</v>
      </c>
      <c r="K50" t="s">
        <v>40</v>
      </c>
      <c r="L50">
        <f>VLOOKUP(B50,average_median_rates_1!B:I,8,0)</f>
        <v>1213</v>
      </c>
      <c r="M50" t="b">
        <f>IF(ISERROR(L50),VLOOKUP(C50,vancouver_ratios_2!B:J,9,0),IF(L50="**",VLOOKUP(C50,vancouver_ratios_2!B:J,9,0)))</f>
        <v>0</v>
      </c>
      <c r="N50" t="b">
        <f>IF(ISERROR(L50),VLOOKUP(D50,average_median_rates_1!B:I,8,0),IF(L50="**", VLOOKUP(D50,average_median_rates_1!B:I,8,0)))</f>
        <v>0</v>
      </c>
      <c r="O50">
        <f t="shared" si="4"/>
        <v>0</v>
      </c>
      <c r="P50">
        <f t="shared" si="5"/>
        <v>1213</v>
      </c>
    </row>
    <row r="51" spans="1:16" x14ac:dyDescent="0.2">
      <c r="A51" t="str">
        <f t="shared" si="6"/>
        <v>201910average1Tri-Cities</v>
      </c>
      <c r="B51" t="str">
        <f t="shared" si="0"/>
        <v>201910apartmentaverage1_bed_rateTri-Cities</v>
      </c>
      <c r="C51" t="str">
        <f t="shared" si="1"/>
        <v>apartmentaverage1_bed_rateTri-Cities</v>
      </c>
      <c r="D51" t="str">
        <f t="shared" si="2"/>
        <v>201910apartmentaverage1_bed_rateVancouver</v>
      </c>
      <c r="E51">
        <v>2019</v>
      </c>
      <c r="F51">
        <v>10</v>
      </c>
      <c r="G51" t="s">
        <v>65</v>
      </c>
      <c r="H51" t="s">
        <v>59</v>
      </c>
      <c r="I51" t="s">
        <v>51</v>
      </c>
      <c r="J51">
        <f t="shared" si="3"/>
        <v>1</v>
      </c>
      <c r="K51" t="s">
        <v>41</v>
      </c>
      <c r="L51">
        <f>VLOOKUP(B51,average_median_rates_1!B:I,8,0)</f>
        <v>1145</v>
      </c>
      <c r="M51" t="b">
        <f>IF(ISERROR(L51),VLOOKUP(C51,vancouver_ratios_2!B:J,9,0),IF(L51="**",VLOOKUP(C51,vancouver_ratios_2!B:J,9,0)))</f>
        <v>0</v>
      </c>
      <c r="N51" t="b">
        <f>IF(ISERROR(L51),VLOOKUP(D51,average_median_rates_1!B:I,8,0),IF(L51="**", VLOOKUP(D51,average_median_rates_1!B:I,8,0)))</f>
        <v>0</v>
      </c>
      <c r="O51">
        <f t="shared" si="4"/>
        <v>0</v>
      </c>
      <c r="P51">
        <f t="shared" si="5"/>
        <v>1145</v>
      </c>
    </row>
    <row r="52" spans="1:16" x14ac:dyDescent="0.2">
      <c r="A52" t="str">
        <f t="shared" si="6"/>
        <v>201910average1Maple Ridge/Pitt Meadows</v>
      </c>
      <c r="B52" t="str">
        <f t="shared" si="0"/>
        <v>201910apartmentaverage1_bed_rateMaple Ridge/Pitt Meadows</v>
      </c>
      <c r="C52" t="str">
        <f t="shared" si="1"/>
        <v>apartmentaverage1_bed_rateMaple Ridge/Pitt Meadows</v>
      </c>
      <c r="D52" t="str">
        <f t="shared" si="2"/>
        <v>201910apartmentaverage1_bed_rateVancouver</v>
      </c>
      <c r="E52">
        <v>2019</v>
      </c>
      <c r="F52">
        <v>10</v>
      </c>
      <c r="G52" t="s">
        <v>65</v>
      </c>
      <c r="H52" t="s">
        <v>59</v>
      </c>
      <c r="I52" t="s">
        <v>51</v>
      </c>
      <c r="J52">
        <f t="shared" si="3"/>
        <v>1</v>
      </c>
      <c r="K52" t="s">
        <v>42</v>
      </c>
      <c r="L52">
        <f>VLOOKUP(B52,average_median_rates_1!B:I,8,0)</f>
        <v>958</v>
      </c>
      <c r="M52" t="b">
        <f>IF(ISERROR(L52),VLOOKUP(C52,vancouver_ratios_2!B:J,9,0),IF(L52="**",VLOOKUP(C52,vancouver_ratios_2!B:J,9,0)))</f>
        <v>0</v>
      </c>
      <c r="N52" t="b">
        <f>IF(ISERROR(L52),VLOOKUP(D52,average_median_rates_1!B:I,8,0),IF(L52="**", VLOOKUP(D52,average_median_rates_1!B:I,8,0)))</f>
        <v>0</v>
      </c>
      <c r="O52">
        <f t="shared" si="4"/>
        <v>0</v>
      </c>
      <c r="P52">
        <f t="shared" si="5"/>
        <v>958</v>
      </c>
    </row>
    <row r="53" spans="1:16" x14ac:dyDescent="0.2">
      <c r="A53" t="str">
        <f t="shared" si="6"/>
        <v>201910average1Vancouver</v>
      </c>
      <c r="B53" t="str">
        <f t="shared" si="0"/>
        <v>201910apartmentaverage1_bed_rateVancouver</v>
      </c>
      <c r="C53" t="str">
        <f t="shared" si="1"/>
        <v>apartmentaverage1_bed_rateVancouver</v>
      </c>
      <c r="D53" t="str">
        <f t="shared" si="2"/>
        <v>201910apartmentaverage1_bed_rateVancouver</v>
      </c>
      <c r="E53">
        <v>2019</v>
      </c>
      <c r="F53">
        <v>10</v>
      </c>
      <c r="G53" t="s">
        <v>65</v>
      </c>
      <c r="H53" t="s">
        <v>59</v>
      </c>
      <c r="I53" t="s">
        <v>51</v>
      </c>
      <c r="J53">
        <f t="shared" si="3"/>
        <v>1</v>
      </c>
      <c r="K53" t="s">
        <v>43</v>
      </c>
      <c r="L53">
        <f>VLOOKUP(B53,average_median_rates_1!B:I,8,0)</f>
        <v>1382</v>
      </c>
      <c r="M53" t="b">
        <f>IF(ISERROR(L53),VLOOKUP(C53,vancouver_ratios_2!B:J,9,0),IF(L53="**",VLOOKUP(C53,vancouver_ratios_2!B:J,9,0)))</f>
        <v>0</v>
      </c>
      <c r="N53" t="b">
        <f>IF(ISERROR(L53),VLOOKUP(D53,average_median_rates_1!B:I,8,0),IF(L53="**", VLOOKUP(D53,average_median_rates_1!B:I,8,0)))</f>
        <v>0</v>
      </c>
      <c r="O53">
        <f t="shared" si="4"/>
        <v>0</v>
      </c>
      <c r="P53">
        <f t="shared" si="5"/>
        <v>1382</v>
      </c>
    </row>
    <row r="54" spans="1:16" x14ac:dyDescent="0.2">
      <c r="A54" t="str">
        <f t="shared" si="6"/>
        <v>201910average1North Vancouver City</v>
      </c>
      <c r="B54" t="str">
        <f t="shared" si="0"/>
        <v>201910apartmentaverage1_bed_rateNorth Vancouver City</v>
      </c>
      <c r="C54" t="str">
        <f t="shared" si="1"/>
        <v>apartmentaverage1_bed_rateNorth Vancouver City</v>
      </c>
      <c r="D54" t="str">
        <f t="shared" si="2"/>
        <v>201910apartmentaverage1_bed_rateVancouver</v>
      </c>
      <c r="E54">
        <v>2019</v>
      </c>
      <c r="F54">
        <v>10</v>
      </c>
      <c r="G54" t="s">
        <v>65</v>
      </c>
      <c r="H54" t="s">
        <v>59</v>
      </c>
      <c r="I54" t="s">
        <v>51</v>
      </c>
      <c r="J54">
        <f t="shared" si="3"/>
        <v>1</v>
      </c>
      <c r="K54" t="s">
        <v>60</v>
      </c>
      <c r="L54" t="e">
        <f>VLOOKUP(B54,average_median_rates_1!B:I,8,0)</f>
        <v>#N/A</v>
      </c>
      <c r="M54">
        <f>IF(ISERROR(L54),VLOOKUP(C54,vancouver_ratios_2!B:J,9,0),IF(L54="**",VLOOKUP(C54,vancouver_ratios_2!B:J,9,0)))</f>
        <v>0.89298071426422299</v>
      </c>
      <c r="N54">
        <f>IF(ISERROR(L54),VLOOKUP(D54,average_median_rates_1!B:I,8,0),IF(L54="**", VLOOKUP(D54,average_median_rates_1!B:I,8,0)))</f>
        <v>1382</v>
      </c>
      <c r="O54">
        <f t="shared" si="4"/>
        <v>1234.0993471131562</v>
      </c>
      <c r="P54">
        <f t="shared" si="5"/>
        <v>1234.0993471131562</v>
      </c>
    </row>
    <row r="55" spans="1:16" x14ac:dyDescent="0.2">
      <c r="A55" t="str">
        <f t="shared" si="6"/>
        <v>201910average2West End/Stanley Park</v>
      </c>
      <c r="B55" t="str">
        <f t="shared" si="0"/>
        <v>201910apartmentaverage2_bed_rateWest End/Stanley Park</v>
      </c>
      <c r="C55" t="str">
        <f t="shared" si="1"/>
        <v>apartmentaverage2_bed_rateWest End/Stanley Park</v>
      </c>
      <c r="D55" t="str">
        <f t="shared" si="2"/>
        <v>201910apartmentaverage2_bed_rateVancouver</v>
      </c>
      <c r="E55">
        <v>2019</v>
      </c>
      <c r="F55">
        <v>10</v>
      </c>
      <c r="G55" t="s">
        <v>65</v>
      </c>
      <c r="H55" t="s">
        <v>59</v>
      </c>
      <c r="I55" t="s">
        <v>53</v>
      </c>
      <c r="J55">
        <f t="shared" si="3"/>
        <v>2</v>
      </c>
      <c r="K55" t="s">
        <v>12</v>
      </c>
      <c r="L55">
        <f>VLOOKUP(B55,average_median_rates_1!B:I,8,0)</f>
        <v>2285</v>
      </c>
      <c r="M55" t="b">
        <f>IF(ISERROR(L55),VLOOKUP(C55,vancouver_ratios_2!B:J,9,0),IF(L55="**",VLOOKUP(C55,vancouver_ratios_2!B:J,9,0)))</f>
        <v>0</v>
      </c>
      <c r="N55" t="b">
        <f>IF(ISERROR(L55),VLOOKUP(D55,average_median_rates_1!B:I,8,0),IF(L55="**", VLOOKUP(D55,average_median_rates_1!B:I,8,0)))</f>
        <v>0</v>
      </c>
      <c r="O55">
        <f t="shared" si="4"/>
        <v>0</v>
      </c>
      <c r="P55">
        <f t="shared" si="5"/>
        <v>2285</v>
      </c>
    </row>
    <row r="56" spans="1:16" x14ac:dyDescent="0.2">
      <c r="A56" t="str">
        <f t="shared" si="6"/>
        <v>201910average2English Bay</v>
      </c>
      <c r="B56" t="str">
        <f t="shared" si="0"/>
        <v>201910apartmentaverage2_bed_rateEnglish Bay</v>
      </c>
      <c r="C56" t="str">
        <f t="shared" si="1"/>
        <v>apartmentaverage2_bed_rateEnglish Bay</v>
      </c>
      <c r="D56" t="str">
        <f t="shared" si="2"/>
        <v>201910apartmentaverage2_bed_rateVancouver</v>
      </c>
      <c r="E56">
        <v>2019</v>
      </c>
      <c r="F56">
        <v>10</v>
      </c>
      <c r="G56" t="s">
        <v>65</v>
      </c>
      <c r="H56" t="s">
        <v>59</v>
      </c>
      <c r="I56" t="s">
        <v>53</v>
      </c>
      <c r="J56">
        <f t="shared" si="3"/>
        <v>2</v>
      </c>
      <c r="K56" t="s">
        <v>16</v>
      </c>
      <c r="L56">
        <f>VLOOKUP(B56,average_median_rates_1!B:I,8,0)</f>
        <v>2339</v>
      </c>
      <c r="M56" t="b">
        <f>IF(ISERROR(L56),VLOOKUP(C56,vancouver_ratios_2!B:J,9,0),IF(L56="**",VLOOKUP(C56,vancouver_ratios_2!B:J,9,0)))</f>
        <v>0</v>
      </c>
      <c r="N56" t="b">
        <f>IF(ISERROR(L56),VLOOKUP(D56,average_median_rates_1!B:I,8,0),IF(L56="**", VLOOKUP(D56,average_median_rates_1!B:I,8,0)))</f>
        <v>0</v>
      </c>
      <c r="O56">
        <f t="shared" si="4"/>
        <v>0</v>
      </c>
      <c r="P56">
        <f t="shared" si="5"/>
        <v>2339</v>
      </c>
    </row>
    <row r="57" spans="1:16" x14ac:dyDescent="0.2">
      <c r="A57" t="str">
        <f t="shared" si="6"/>
        <v>201910average2Downtown</v>
      </c>
      <c r="B57" t="str">
        <f t="shared" si="0"/>
        <v>201910apartmentaverage2_bed_rateDowntown</v>
      </c>
      <c r="C57" t="str">
        <f t="shared" si="1"/>
        <v>apartmentaverage2_bed_rateDowntown</v>
      </c>
      <c r="D57" t="str">
        <f t="shared" si="2"/>
        <v>201910apartmentaverage2_bed_rateVancouver</v>
      </c>
      <c r="E57">
        <v>2019</v>
      </c>
      <c r="F57">
        <v>10</v>
      </c>
      <c r="G57" t="s">
        <v>65</v>
      </c>
      <c r="H57" t="s">
        <v>59</v>
      </c>
      <c r="I57" t="s">
        <v>53</v>
      </c>
      <c r="J57">
        <f t="shared" si="3"/>
        <v>2</v>
      </c>
      <c r="K57" t="s">
        <v>17</v>
      </c>
      <c r="L57">
        <f>VLOOKUP(B57,average_median_rates_1!B:I,8,0)</f>
        <v>2545</v>
      </c>
      <c r="M57" t="b">
        <f>IF(ISERROR(L57),VLOOKUP(C57,vancouver_ratios_2!B:J,9,0),IF(L57="**",VLOOKUP(C57,vancouver_ratios_2!B:J,9,0)))</f>
        <v>0</v>
      </c>
      <c r="N57" t="b">
        <f>IF(ISERROR(L57),VLOOKUP(D57,average_median_rates_1!B:I,8,0),IF(L57="**", VLOOKUP(D57,average_median_rates_1!B:I,8,0)))</f>
        <v>0</v>
      </c>
      <c r="O57">
        <f t="shared" si="4"/>
        <v>0</v>
      </c>
      <c r="P57">
        <f t="shared" si="5"/>
        <v>2545</v>
      </c>
    </row>
    <row r="58" spans="1:16" x14ac:dyDescent="0.2">
      <c r="A58" t="str">
        <f t="shared" si="6"/>
        <v>201910average2South Granville/Oak</v>
      </c>
      <c r="B58" t="str">
        <f t="shared" si="0"/>
        <v>201910apartmentaverage2_bed_rateSouth Granville/Oak</v>
      </c>
      <c r="C58" t="str">
        <f t="shared" si="1"/>
        <v>apartmentaverage2_bed_rateSouth Granville/Oak</v>
      </c>
      <c r="D58" t="str">
        <f t="shared" si="2"/>
        <v>201910apartmentaverage2_bed_rateVancouver</v>
      </c>
      <c r="E58">
        <v>2019</v>
      </c>
      <c r="F58">
        <v>10</v>
      </c>
      <c r="G58" t="s">
        <v>65</v>
      </c>
      <c r="H58" t="s">
        <v>59</v>
      </c>
      <c r="I58" t="s">
        <v>53</v>
      </c>
      <c r="J58">
        <f t="shared" si="3"/>
        <v>2</v>
      </c>
      <c r="K58" t="s">
        <v>19</v>
      </c>
      <c r="L58">
        <f>VLOOKUP(B58,average_median_rates_1!B:I,8,0)</f>
        <v>2016</v>
      </c>
      <c r="M58" t="b">
        <f>IF(ISERROR(L58),VLOOKUP(C58,vancouver_ratios_2!B:J,9,0),IF(L58="**",VLOOKUP(C58,vancouver_ratios_2!B:J,9,0)))</f>
        <v>0</v>
      </c>
      <c r="N58" t="b">
        <f>IF(ISERROR(L58),VLOOKUP(D58,average_median_rates_1!B:I,8,0),IF(L58="**", VLOOKUP(D58,average_median_rates_1!B:I,8,0)))</f>
        <v>0</v>
      </c>
      <c r="O58">
        <f t="shared" si="4"/>
        <v>0</v>
      </c>
      <c r="P58">
        <f t="shared" si="5"/>
        <v>2016</v>
      </c>
    </row>
    <row r="59" spans="1:16" x14ac:dyDescent="0.2">
      <c r="A59" t="str">
        <f t="shared" si="6"/>
        <v>201910average2Kitsilano/Point Grey</v>
      </c>
      <c r="B59" t="str">
        <f t="shared" si="0"/>
        <v>201910apartmentaverage2_bed_rateKitsilano/Point Grey</v>
      </c>
      <c r="C59" t="str">
        <f t="shared" si="1"/>
        <v>apartmentaverage2_bed_rateKitsilano/Point Grey</v>
      </c>
      <c r="D59" t="str">
        <f t="shared" si="2"/>
        <v>201910apartmentaverage2_bed_rateVancouver</v>
      </c>
      <c r="E59">
        <v>2019</v>
      </c>
      <c r="F59">
        <v>10</v>
      </c>
      <c r="G59" t="s">
        <v>65</v>
      </c>
      <c r="H59" t="s">
        <v>59</v>
      </c>
      <c r="I59" t="s">
        <v>53</v>
      </c>
      <c r="J59">
        <f t="shared" si="3"/>
        <v>2</v>
      </c>
      <c r="K59" t="s">
        <v>20</v>
      </c>
      <c r="L59">
        <f>VLOOKUP(B59,average_median_rates_1!B:I,8,0)</f>
        <v>2141</v>
      </c>
      <c r="M59" t="b">
        <f>IF(ISERROR(L59),VLOOKUP(C59,vancouver_ratios_2!B:J,9,0),IF(L59="**",VLOOKUP(C59,vancouver_ratios_2!B:J,9,0)))</f>
        <v>0</v>
      </c>
      <c r="N59" t="b">
        <f>IF(ISERROR(L59),VLOOKUP(D59,average_median_rates_1!B:I,8,0),IF(L59="**", VLOOKUP(D59,average_median_rates_1!B:I,8,0)))</f>
        <v>0</v>
      </c>
      <c r="O59">
        <f t="shared" si="4"/>
        <v>0</v>
      </c>
      <c r="P59">
        <f t="shared" si="5"/>
        <v>2141</v>
      </c>
    </row>
    <row r="60" spans="1:16" x14ac:dyDescent="0.2">
      <c r="A60" t="str">
        <f t="shared" si="6"/>
        <v>201910average2Westside/Kerrisdale</v>
      </c>
      <c r="B60" t="str">
        <f t="shared" si="0"/>
        <v>201910apartmentaverage2_bed_rateWestside/Kerrisdale</v>
      </c>
      <c r="C60" t="str">
        <f t="shared" si="1"/>
        <v>apartmentaverage2_bed_rateWestside/Kerrisdale</v>
      </c>
      <c r="D60" t="str">
        <f t="shared" si="2"/>
        <v>201910apartmentaverage2_bed_rateVancouver</v>
      </c>
      <c r="E60">
        <v>2019</v>
      </c>
      <c r="F60">
        <v>10</v>
      </c>
      <c r="G60" t="s">
        <v>65</v>
      </c>
      <c r="H60" t="s">
        <v>59</v>
      </c>
      <c r="I60" t="s">
        <v>53</v>
      </c>
      <c r="J60">
        <f t="shared" si="3"/>
        <v>2</v>
      </c>
      <c r="K60" t="s">
        <v>21</v>
      </c>
      <c r="L60">
        <f>VLOOKUP(B60,average_median_rates_1!B:I,8,0)</f>
        <v>2307</v>
      </c>
      <c r="M60" t="b">
        <f>IF(ISERROR(L60),VLOOKUP(C60,vancouver_ratios_2!B:J,9,0),IF(L60="**",VLOOKUP(C60,vancouver_ratios_2!B:J,9,0)))</f>
        <v>0</v>
      </c>
      <c r="N60" t="b">
        <f>IF(ISERROR(L60),VLOOKUP(D60,average_median_rates_1!B:I,8,0),IF(L60="**", VLOOKUP(D60,average_median_rates_1!B:I,8,0)))</f>
        <v>0</v>
      </c>
      <c r="O60">
        <f t="shared" si="4"/>
        <v>0</v>
      </c>
      <c r="P60">
        <f t="shared" si="5"/>
        <v>2307</v>
      </c>
    </row>
    <row r="61" spans="1:16" x14ac:dyDescent="0.2">
      <c r="A61" t="str">
        <f t="shared" si="6"/>
        <v>201910average2Marpole</v>
      </c>
      <c r="B61" t="str">
        <f t="shared" si="0"/>
        <v>201910apartmentaverage2_bed_rateMarpole</v>
      </c>
      <c r="C61" t="str">
        <f t="shared" si="1"/>
        <v>apartmentaverage2_bed_rateMarpole</v>
      </c>
      <c r="D61" t="str">
        <f t="shared" si="2"/>
        <v>201910apartmentaverage2_bed_rateVancouver</v>
      </c>
      <c r="E61">
        <v>2019</v>
      </c>
      <c r="F61">
        <v>10</v>
      </c>
      <c r="G61" t="s">
        <v>65</v>
      </c>
      <c r="H61" t="s">
        <v>59</v>
      </c>
      <c r="I61" t="s">
        <v>53</v>
      </c>
      <c r="J61">
        <f t="shared" si="3"/>
        <v>2</v>
      </c>
      <c r="K61" t="s">
        <v>23</v>
      </c>
      <c r="L61">
        <f>VLOOKUP(B61,average_median_rates_1!B:I,8,0)</f>
        <v>1538</v>
      </c>
      <c r="M61" t="b">
        <f>IF(ISERROR(L61),VLOOKUP(C61,vancouver_ratios_2!B:J,9,0),IF(L61="**",VLOOKUP(C61,vancouver_ratios_2!B:J,9,0)))</f>
        <v>0</v>
      </c>
      <c r="N61" t="b">
        <f>IF(ISERROR(L61),VLOOKUP(D61,average_median_rates_1!B:I,8,0),IF(L61="**", VLOOKUP(D61,average_median_rates_1!B:I,8,0)))</f>
        <v>0</v>
      </c>
      <c r="O61">
        <f t="shared" si="4"/>
        <v>0</v>
      </c>
      <c r="P61">
        <f t="shared" si="5"/>
        <v>1538</v>
      </c>
    </row>
    <row r="62" spans="1:16" x14ac:dyDescent="0.2">
      <c r="A62" t="str">
        <f t="shared" si="6"/>
        <v>201910average2Mount Pleasant/Renfrew Heights</v>
      </c>
      <c r="B62" t="str">
        <f t="shared" si="0"/>
        <v>201910apartmentaverage2_bed_rateMount Pleasant/Renfrew Heights</v>
      </c>
      <c r="C62" t="str">
        <f t="shared" si="1"/>
        <v>apartmentaverage2_bed_rateMount Pleasant/Renfrew Heights</v>
      </c>
      <c r="D62" t="str">
        <f t="shared" si="2"/>
        <v>201910apartmentaverage2_bed_rateVancouver</v>
      </c>
      <c r="E62">
        <v>2019</v>
      </c>
      <c r="F62">
        <v>10</v>
      </c>
      <c r="G62" t="s">
        <v>65</v>
      </c>
      <c r="H62" t="s">
        <v>59</v>
      </c>
      <c r="I62" t="s">
        <v>53</v>
      </c>
      <c r="J62">
        <f t="shared" si="3"/>
        <v>2</v>
      </c>
      <c r="K62" t="s">
        <v>24</v>
      </c>
      <c r="L62">
        <f>VLOOKUP(B62,average_median_rates_1!B:I,8,0)</f>
        <v>1786</v>
      </c>
      <c r="M62" t="b">
        <f>IF(ISERROR(L62),VLOOKUP(C62,vancouver_ratios_2!B:J,9,0),IF(L62="**",VLOOKUP(C62,vancouver_ratios_2!B:J,9,0)))</f>
        <v>0</v>
      </c>
      <c r="N62" t="b">
        <f>IF(ISERROR(L62),VLOOKUP(D62,average_median_rates_1!B:I,8,0),IF(L62="**", VLOOKUP(D62,average_median_rates_1!B:I,8,0)))</f>
        <v>0</v>
      </c>
      <c r="O62">
        <f t="shared" si="4"/>
        <v>0</v>
      </c>
      <c r="P62">
        <f t="shared" si="5"/>
        <v>1786</v>
      </c>
    </row>
    <row r="63" spans="1:16" x14ac:dyDescent="0.2">
      <c r="A63" t="str">
        <f t="shared" si="6"/>
        <v>201910average2East Hastings</v>
      </c>
      <c r="B63" t="str">
        <f t="shared" si="0"/>
        <v>201910apartmentaverage2_bed_rateEast Hastings</v>
      </c>
      <c r="C63" t="str">
        <f t="shared" si="1"/>
        <v>apartmentaverage2_bed_rateEast Hastings</v>
      </c>
      <c r="D63" t="str">
        <f t="shared" si="2"/>
        <v>201910apartmentaverage2_bed_rateVancouver</v>
      </c>
      <c r="E63">
        <v>2019</v>
      </c>
      <c r="F63">
        <v>10</v>
      </c>
      <c r="G63" t="s">
        <v>65</v>
      </c>
      <c r="H63" t="s">
        <v>59</v>
      </c>
      <c r="I63" t="s">
        <v>53</v>
      </c>
      <c r="J63">
        <f t="shared" si="3"/>
        <v>2</v>
      </c>
      <c r="K63" t="s">
        <v>25</v>
      </c>
      <c r="L63">
        <f>VLOOKUP(B63,average_median_rates_1!B:I,8,0)</f>
        <v>1655</v>
      </c>
      <c r="M63" t="b">
        <f>IF(ISERROR(L63),VLOOKUP(C63,vancouver_ratios_2!B:J,9,0),IF(L63="**",VLOOKUP(C63,vancouver_ratios_2!B:J,9,0)))</f>
        <v>0</v>
      </c>
      <c r="N63" t="b">
        <f>IF(ISERROR(L63),VLOOKUP(D63,average_median_rates_1!B:I,8,0),IF(L63="**", VLOOKUP(D63,average_median_rates_1!B:I,8,0)))</f>
        <v>0</v>
      </c>
      <c r="O63">
        <f t="shared" si="4"/>
        <v>0</v>
      </c>
      <c r="P63">
        <f t="shared" si="5"/>
        <v>1655</v>
      </c>
    </row>
    <row r="64" spans="1:16" x14ac:dyDescent="0.2">
      <c r="A64" t="str">
        <f t="shared" si="6"/>
        <v>201910average2Southeast Vancouver</v>
      </c>
      <c r="B64" t="str">
        <f t="shared" si="0"/>
        <v>201910apartmentaverage2_bed_rateSoutheast Vancouver</v>
      </c>
      <c r="C64" t="str">
        <f t="shared" si="1"/>
        <v>apartmentaverage2_bed_rateSoutheast Vancouver</v>
      </c>
      <c r="D64" t="str">
        <f t="shared" si="2"/>
        <v>201910apartmentaverage2_bed_rateVancouver</v>
      </c>
      <c r="E64">
        <v>2019</v>
      </c>
      <c r="F64">
        <v>10</v>
      </c>
      <c r="G64" t="s">
        <v>65</v>
      </c>
      <c r="H64" t="s">
        <v>59</v>
      </c>
      <c r="I64" t="s">
        <v>53</v>
      </c>
      <c r="J64">
        <f t="shared" si="3"/>
        <v>2</v>
      </c>
      <c r="K64" t="s">
        <v>26</v>
      </c>
      <c r="L64">
        <f>VLOOKUP(B64,average_median_rates_1!B:I,8,0)</f>
        <v>1867</v>
      </c>
      <c r="M64" t="b">
        <f>IF(ISERROR(L64),VLOOKUP(C64,vancouver_ratios_2!B:J,9,0),IF(L64="**",VLOOKUP(C64,vancouver_ratios_2!B:J,9,0)))</f>
        <v>0</v>
      </c>
      <c r="N64" t="b">
        <f>IF(ISERROR(L64),VLOOKUP(D64,average_median_rates_1!B:I,8,0),IF(L64="**", VLOOKUP(D64,average_median_rates_1!B:I,8,0)))</f>
        <v>0</v>
      </c>
      <c r="O64">
        <f t="shared" si="4"/>
        <v>0</v>
      </c>
      <c r="P64">
        <f t="shared" si="5"/>
        <v>1867</v>
      </c>
    </row>
    <row r="65" spans="1:16" x14ac:dyDescent="0.2">
      <c r="A65" t="str">
        <f t="shared" si="6"/>
        <v>201910average2University Endowment Lands</v>
      </c>
      <c r="B65" t="str">
        <f t="shared" si="0"/>
        <v>201910apartmentaverage2_bed_rateUniversity Endowment Lands</v>
      </c>
      <c r="C65" t="str">
        <f t="shared" si="1"/>
        <v>apartmentaverage2_bed_rateUniversity Endowment Lands</v>
      </c>
      <c r="D65" t="str">
        <f t="shared" si="2"/>
        <v>201910apartmentaverage2_bed_rateVancouver</v>
      </c>
      <c r="E65">
        <v>2019</v>
      </c>
      <c r="F65">
        <v>10</v>
      </c>
      <c r="G65" t="s">
        <v>65</v>
      </c>
      <c r="H65" t="s">
        <v>59</v>
      </c>
      <c r="I65" t="s">
        <v>53</v>
      </c>
      <c r="J65">
        <f t="shared" si="3"/>
        <v>2</v>
      </c>
      <c r="K65" t="s">
        <v>27</v>
      </c>
      <c r="L65">
        <f>VLOOKUP(B65,average_median_rates_1!B:I,8,0)</f>
        <v>2351</v>
      </c>
      <c r="M65" t="b">
        <f>IF(ISERROR(L65),VLOOKUP(C65,vancouver_ratios_2!B:J,9,0),IF(L65="**",VLOOKUP(C65,vancouver_ratios_2!B:J,9,0)))</f>
        <v>0</v>
      </c>
      <c r="N65" t="b">
        <f>IF(ISERROR(L65),VLOOKUP(D65,average_median_rates_1!B:I,8,0),IF(L65="**", VLOOKUP(D65,average_median_rates_1!B:I,8,0)))</f>
        <v>0</v>
      </c>
      <c r="O65">
        <f t="shared" si="4"/>
        <v>0</v>
      </c>
      <c r="P65">
        <f t="shared" si="5"/>
        <v>2351</v>
      </c>
    </row>
    <row r="66" spans="1:16" x14ac:dyDescent="0.2">
      <c r="A66" t="str">
        <f t="shared" si="6"/>
        <v>201910average2Central Park/Metrotown</v>
      </c>
      <c r="B66" t="str">
        <f t="shared" ref="B66:B129" si="7">E66&amp;F66&amp;G66&amp;H66&amp;I66&amp;K66</f>
        <v>201910apartmentaverage2_bed_rateCentral Park/Metrotown</v>
      </c>
      <c r="C66" t="str">
        <f t="shared" ref="C66:C129" si="8">G66&amp;H66&amp;I66&amp;K66</f>
        <v>apartmentaverage2_bed_rateCentral Park/Metrotown</v>
      </c>
      <c r="D66" t="str">
        <f t="shared" ref="D66:D129" si="9">E66&amp;F66&amp;G66&amp;H66&amp;I66&amp;"Vancouver"</f>
        <v>201910apartmentaverage2_bed_rateVancouver</v>
      </c>
      <c r="E66">
        <v>2019</v>
      </c>
      <c r="F66">
        <v>10</v>
      </c>
      <c r="G66" t="s">
        <v>65</v>
      </c>
      <c r="H66" t="s">
        <v>59</v>
      </c>
      <c r="I66" t="s">
        <v>53</v>
      </c>
      <c r="J66">
        <f t="shared" ref="J66:J129" si="10">IF(I66="bachelor_rate", 0, IF(I66="1_bed_rate", 1, IF(I66="2_bed_rate",2, IF(I66="3+_bed_rate", 3, "error"))))</f>
        <v>2</v>
      </c>
      <c r="K66" t="s">
        <v>28</v>
      </c>
      <c r="L66">
        <f>VLOOKUP(B66,average_median_rates_1!B:I,8,0)</f>
        <v>1589</v>
      </c>
      <c r="M66" t="b">
        <f>IF(ISERROR(L66),VLOOKUP(C66,vancouver_ratios_2!B:J,9,0),IF(L66="**",VLOOKUP(C66,vancouver_ratios_2!B:J,9,0)))</f>
        <v>0</v>
      </c>
      <c r="N66" t="b">
        <f>IF(ISERROR(L66),VLOOKUP(D66,average_median_rates_1!B:I,8,0),IF(L66="**", VLOOKUP(D66,average_median_rates_1!B:I,8,0)))</f>
        <v>0</v>
      </c>
      <c r="O66">
        <f t="shared" ref="O66:O129" si="11">N66*M66</f>
        <v>0</v>
      </c>
      <c r="P66">
        <f t="shared" ref="P66:P129" si="12">IF(ISERROR(L66),O66, IF(L66="**", O66, L66))</f>
        <v>1589</v>
      </c>
    </row>
    <row r="67" spans="1:16" x14ac:dyDescent="0.2">
      <c r="A67" t="str">
        <f t="shared" ref="A67:A130" si="13">E67&amp;F67&amp;H67&amp;J67&amp;K67</f>
        <v>201910average2Southeast Burnaby</v>
      </c>
      <c r="B67" t="str">
        <f t="shared" si="7"/>
        <v>201910apartmentaverage2_bed_rateSoutheast Burnaby</v>
      </c>
      <c r="C67" t="str">
        <f t="shared" si="8"/>
        <v>apartmentaverage2_bed_rateSoutheast Burnaby</v>
      </c>
      <c r="D67" t="str">
        <f t="shared" si="9"/>
        <v>201910apartmentaverage2_bed_rateVancouver</v>
      </c>
      <c r="E67">
        <v>2019</v>
      </c>
      <c r="F67">
        <v>10</v>
      </c>
      <c r="G67" t="s">
        <v>65</v>
      </c>
      <c r="H67" t="s">
        <v>59</v>
      </c>
      <c r="I67" t="s">
        <v>53</v>
      </c>
      <c r="J67">
        <f t="shared" si="10"/>
        <v>2</v>
      </c>
      <c r="K67" t="s">
        <v>29</v>
      </c>
      <c r="L67">
        <f>VLOOKUP(B67,average_median_rates_1!B:I,8,0)</f>
        <v>1355</v>
      </c>
      <c r="M67" t="b">
        <f>IF(ISERROR(L67),VLOOKUP(C67,vancouver_ratios_2!B:J,9,0),IF(L67="**",VLOOKUP(C67,vancouver_ratios_2!B:J,9,0)))</f>
        <v>0</v>
      </c>
      <c r="N67" t="b">
        <f>IF(ISERROR(L67),VLOOKUP(D67,average_median_rates_1!B:I,8,0),IF(L67="**", VLOOKUP(D67,average_median_rates_1!B:I,8,0)))</f>
        <v>0</v>
      </c>
      <c r="O67">
        <f t="shared" si="11"/>
        <v>0</v>
      </c>
      <c r="P67">
        <f t="shared" si="12"/>
        <v>1355</v>
      </c>
    </row>
    <row r="68" spans="1:16" x14ac:dyDescent="0.2">
      <c r="A68" t="str">
        <f t="shared" si="13"/>
        <v>201910average2North Burnaby</v>
      </c>
      <c r="B68" t="str">
        <f t="shared" si="7"/>
        <v>201910apartmentaverage2_bed_rateNorth Burnaby</v>
      </c>
      <c r="C68" t="str">
        <f t="shared" si="8"/>
        <v>apartmentaverage2_bed_rateNorth Burnaby</v>
      </c>
      <c r="D68" t="str">
        <f t="shared" si="9"/>
        <v>201910apartmentaverage2_bed_rateVancouver</v>
      </c>
      <c r="E68">
        <v>2019</v>
      </c>
      <c r="F68">
        <v>10</v>
      </c>
      <c r="G68" t="s">
        <v>65</v>
      </c>
      <c r="H68" t="s">
        <v>59</v>
      </c>
      <c r="I68" t="s">
        <v>53</v>
      </c>
      <c r="J68">
        <f t="shared" si="10"/>
        <v>2</v>
      </c>
      <c r="K68" t="s">
        <v>31</v>
      </c>
      <c r="L68">
        <f>VLOOKUP(B68,average_median_rates_1!B:I,8,0)</f>
        <v>1609</v>
      </c>
      <c r="M68" t="b">
        <f>IF(ISERROR(L68),VLOOKUP(C68,vancouver_ratios_2!B:J,9,0),IF(L68="**",VLOOKUP(C68,vancouver_ratios_2!B:J,9,0)))</f>
        <v>0</v>
      </c>
      <c r="N68" t="b">
        <f>IF(ISERROR(L68),VLOOKUP(D68,average_median_rates_1!B:I,8,0),IF(L68="**", VLOOKUP(D68,average_median_rates_1!B:I,8,0)))</f>
        <v>0</v>
      </c>
      <c r="O68">
        <f t="shared" si="11"/>
        <v>0</v>
      </c>
      <c r="P68">
        <f t="shared" si="12"/>
        <v>1609</v>
      </c>
    </row>
    <row r="69" spans="1:16" x14ac:dyDescent="0.2">
      <c r="A69" t="str">
        <f t="shared" si="13"/>
        <v>201910average2New Westminster</v>
      </c>
      <c r="B69" t="str">
        <f t="shared" si="7"/>
        <v>201910apartmentaverage2_bed_rateNew Westminster</v>
      </c>
      <c r="C69" t="str">
        <f t="shared" si="8"/>
        <v>apartmentaverage2_bed_rateNew Westminster</v>
      </c>
      <c r="D69" t="str">
        <f t="shared" si="9"/>
        <v>201910apartmentaverage2_bed_rateVancouver</v>
      </c>
      <c r="E69">
        <v>2019</v>
      </c>
      <c r="F69">
        <v>10</v>
      </c>
      <c r="G69" t="s">
        <v>65</v>
      </c>
      <c r="H69" t="s">
        <v>59</v>
      </c>
      <c r="I69" t="s">
        <v>53</v>
      </c>
      <c r="J69">
        <f t="shared" si="10"/>
        <v>2</v>
      </c>
      <c r="K69" t="s">
        <v>32</v>
      </c>
      <c r="L69">
        <f>VLOOKUP(B69,average_median_rates_1!B:I,8,0)</f>
        <v>1593</v>
      </c>
      <c r="M69" t="b">
        <f>IF(ISERROR(L69),VLOOKUP(C69,vancouver_ratios_2!B:J,9,0),IF(L69="**",VLOOKUP(C69,vancouver_ratios_2!B:J,9,0)))</f>
        <v>0</v>
      </c>
      <c r="N69" t="b">
        <f>IF(ISERROR(L69),VLOOKUP(D69,average_median_rates_1!B:I,8,0),IF(L69="**", VLOOKUP(D69,average_median_rates_1!B:I,8,0)))</f>
        <v>0</v>
      </c>
      <c r="O69">
        <f t="shared" si="11"/>
        <v>0</v>
      </c>
      <c r="P69">
        <f t="shared" si="12"/>
        <v>1593</v>
      </c>
    </row>
    <row r="70" spans="1:16" x14ac:dyDescent="0.2">
      <c r="A70" t="str">
        <f t="shared" si="13"/>
        <v>201910average2North Vancouver CY</v>
      </c>
      <c r="B70" t="str">
        <f t="shared" si="7"/>
        <v>201910apartmentaverage2_bed_rateNorth Vancouver CY</v>
      </c>
      <c r="C70" t="str">
        <f t="shared" si="8"/>
        <v>apartmentaverage2_bed_rateNorth Vancouver CY</v>
      </c>
      <c r="D70" t="str">
        <f t="shared" si="9"/>
        <v>201910apartmentaverage2_bed_rateVancouver</v>
      </c>
      <c r="E70">
        <v>2019</v>
      </c>
      <c r="F70">
        <v>10</v>
      </c>
      <c r="G70" t="s">
        <v>65</v>
      </c>
      <c r="H70" t="s">
        <v>59</v>
      </c>
      <c r="I70" t="s">
        <v>53</v>
      </c>
      <c r="J70">
        <f t="shared" si="10"/>
        <v>2</v>
      </c>
      <c r="K70" t="s">
        <v>33</v>
      </c>
      <c r="L70">
        <f>VLOOKUP(B70,average_median_rates_1!B:I,8,0)</f>
        <v>1698</v>
      </c>
      <c r="M70" t="b">
        <f>IF(ISERROR(L70),VLOOKUP(C70,vancouver_ratios_2!B:J,9,0),IF(L70="**",VLOOKUP(C70,vancouver_ratios_2!B:J,9,0)))</f>
        <v>0</v>
      </c>
      <c r="N70" t="b">
        <f>IF(ISERROR(L70),VLOOKUP(D70,average_median_rates_1!B:I,8,0),IF(L70="**", VLOOKUP(D70,average_median_rates_1!B:I,8,0)))</f>
        <v>0</v>
      </c>
      <c r="O70">
        <f t="shared" si="11"/>
        <v>0</v>
      </c>
      <c r="P70">
        <f t="shared" si="12"/>
        <v>1698</v>
      </c>
    </row>
    <row r="71" spans="1:16" x14ac:dyDescent="0.2">
      <c r="A71" t="str">
        <f t="shared" si="13"/>
        <v>201910average2North Vancouver DM</v>
      </c>
      <c r="B71" t="str">
        <f t="shared" si="7"/>
        <v>201910apartmentaverage2_bed_rateNorth Vancouver DM</v>
      </c>
      <c r="C71" t="str">
        <f t="shared" si="8"/>
        <v>apartmentaverage2_bed_rateNorth Vancouver DM</v>
      </c>
      <c r="D71" t="str">
        <f t="shared" si="9"/>
        <v>201910apartmentaverage2_bed_rateVancouver</v>
      </c>
      <c r="E71">
        <v>2019</v>
      </c>
      <c r="F71">
        <v>10</v>
      </c>
      <c r="G71" t="s">
        <v>65</v>
      </c>
      <c r="H71" t="s">
        <v>59</v>
      </c>
      <c r="I71" t="s">
        <v>53</v>
      </c>
      <c r="J71">
        <f t="shared" si="10"/>
        <v>2</v>
      </c>
      <c r="K71" t="s">
        <v>34</v>
      </c>
      <c r="L71">
        <f>VLOOKUP(B71,average_median_rates_1!B:I,8,0)</f>
        <v>1974</v>
      </c>
      <c r="M71" t="b">
        <f>IF(ISERROR(L71),VLOOKUP(C71,vancouver_ratios_2!B:J,9,0),IF(L71="**",VLOOKUP(C71,vancouver_ratios_2!B:J,9,0)))</f>
        <v>0</v>
      </c>
      <c r="N71" t="b">
        <f>IF(ISERROR(L71),VLOOKUP(D71,average_median_rates_1!B:I,8,0),IF(L71="**", VLOOKUP(D71,average_median_rates_1!B:I,8,0)))</f>
        <v>0</v>
      </c>
      <c r="O71">
        <f t="shared" si="11"/>
        <v>0</v>
      </c>
      <c r="P71">
        <f t="shared" si="12"/>
        <v>1974</v>
      </c>
    </row>
    <row r="72" spans="1:16" x14ac:dyDescent="0.2">
      <c r="A72" t="str">
        <f t="shared" si="13"/>
        <v>201910average2West Vancouver</v>
      </c>
      <c r="B72" t="str">
        <f t="shared" si="7"/>
        <v>201910apartmentaverage2_bed_rateWest Vancouver</v>
      </c>
      <c r="C72" t="str">
        <f t="shared" si="8"/>
        <v>apartmentaverage2_bed_rateWest Vancouver</v>
      </c>
      <c r="D72" t="str">
        <f t="shared" si="9"/>
        <v>201910apartmentaverage2_bed_rateVancouver</v>
      </c>
      <c r="E72">
        <v>2019</v>
      </c>
      <c r="F72">
        <v>10</v>
      </c>
      <c r="G72" t="s">
        <v>65</v>
      </c>
      <c r="H72" t="s">
        <v>59</v>
      </c>
      <c r="I72" t="s">
        <v>53</v>
      </c>
      <c r="J72">
        <f t="shared" si="10"/>
        <v>2</v>
      </c>
      <c r="K72" t="s">
        <v>35</v>
      </c>
      <c r="L72">
        <f>VLOOKUP(B72,average_median_rates_1!B:I,8,0)</f>
        <v>2586</v>
      </c>
      <c r="M72" t="b">
        <f>IF(ISERROR(L72),VLOOKUP(C72,vancouver_ratios_2!B:J,9,0),IF(L72="**",VLOOKUP(C72,vancouver_ratios_2!B:J,9,0)))</f>
        <v>0</v>
      </c>
      <c r="N72" t="b">
        <f>IF(ISERROR(L72),VLOOKUP(D72,average_median_rates_1!B:I,8,0),IF(L72="**", VLOOKUP(D72,average_median_rates_1!B:I,8,0)))</f>
        <v>0</v>
      </c>
      <c r="O72">
        <f t="shared" si="11"/>
        <v>0</v>
      </c>
      <c r="P72">
        <f t="shared" si="12"/>
        <v>2586</v>
      </c>
    </row>
    <row r="73" spans="1:16" x14ac:dyDescent="0.2">
      <c r="A73" t="str">
        <f t="shared" si="13"/>
        <v>201910average2Richmond</v>
      </c>
      <c r="B73" t="str">
        <f t="shared" si="7"/>
        <v>201910apartmentaverage2_bed_rateRichmond</v>
      </c>
      <c r="C73" t="str">
        <f t="shared" si="8"/>
        <v>apartmentaverage2_bed_rateRichmond</v>
      </c>
      <c r="D73" t="str">
        <f t="shared" si="9"/>
        <v>201910apartmentaverage2_bed_rateVancouver</v>
      </c>
      <c r="E73">
        <v>2019</v>
      </c>
      <c r="F73">
        <v>10</v>
      </c>
      <c r="G73" t="s">
        <v>65</v>
      </c>
      <c r="H73" t="s">
        <v>59</v>
      </c>
      <c r="I73" t="s">
        <v>53</v>
      </c>
      <c r="J73">
        <f t="shared" si="10"/>
        <v>2</v>
      </c>
      <c r="K73" t="s">
        <v>36</v>
      </c>
      <c r="L73">
        <f>VLOOKUP(B73,average_median_rates_1!B:I,8,0)</f>
        <v>1507</v>
      </c>
      <c r="M73" t="b">
        <f>IF(ISERROR(L73),VLOOKUP(C73,vancouver_ratios_2!B:J,9,0),IF(L73="**",VLOOKUP(C73,vancouver_ratios_2!B:J,9,0)))</f>
        <v>0</v>
      </c>
      <c r="N73" t="b">
        <f>IF(ISERROR(L73),VLOOKUP(D73,average_median_rates_1!B:I,8,0),IF(L73="**", VLOOKUP(D73,average_median_rates_1!B:I,8,0)))</f>
        <v>0</v>
      </c>
      <c r="O73">
        <f t="shared" si="11"/>
        <v>0</v>
      </c>
      <c r="P73">
        <f t="shared" si="12"/>
        <v>1507</v>
      </c>
    </row>
    <row r="74" spans="1:16" x14ac:dyDescent="0.2">
      <c r="A74" t="str">
        <f t="shared" si="13"/>
        <v>201910average2Delta</v>
      </c>
      <c r="B74" t="str">
        <f t="shared" si="7"/>
        <v>201910apartmentaverage2_bed_rateDelta</v>
      </c>
      <c r="C74" t="str">
        <f t="shared" si="8"/>
        <v>apartmentaverage2_bed_rateDelta</v>
      </c>
      <c r="D74" t="str">
        <f t="shared" si="9"/>
        <v>201910apartmentaverage2_bed_rateVancouver</v>
      </c>
      <c r="E74">
        <v>2019</v>
      </c>
      <c r="F74">
        <v>10</v>
      </c>
      <c r="G74" t="s">
        <v>65</v>
      </c>
      <c r="H74" t="s">
        <v>59</v>
      </c>
      <c r="I74" t="s">
        <v>53</v>
      </c>
      <c r="J74">
        <f t="shared" si="10"/>
        <v>2</v>
      </c>
      <c r="K74" t="s">
        <v>37</v>
      </c>
      <c r="L74">
        <f>VLOOKUP(B74,average_median_rates_1!B:I,8,0)</f>
        <v>1256</v>
      </c>
      <c r="M74" t="b">
        <f>IF(ISERROR(L74),VLOOKUP(C74,vancouver_ratios_2!B:J,9,0),IF(L74="**",VLOOKUP(C74,vancouver_ratios_2!B:J,9,0)))</f>
        <v>0</v>
      </c>
      <c r="N74" t="b">
        <f>IF(ISERROR(L74),VLOOKUP(D74,average_median_rates_1!B:I,8,0),IF(L74="**", VLOOKUP(D74,average_median_rates_1!B:I,8,0)))</f>
        <v>0</v>
      </c>
      <c r="O74">
        <f t="shared" si="11"/>
        <v>0</v>
      </c>
      <c r="P74">
        <f t="shared" si="12"/>
        <v>1256</v>
      </c>
    </row>
    <row r="75" spans="1:16" x14ac:dyDescent="0.2">
      <c r="A75" t="str">
        <f t="shared" si="13"/>
        <v>201910average2Surrey</v>
      </c>
      <c r="B75" t="str">
        <f t="shared" si="7"/>
        <v>201910apartmentaverage2_bed_rateSurrey</v>
      </c>
      <c r="C75" t="str">
        <f t="shared" si="8"/>
        <v>apartmentaverage2_bed_rateSurrey</v>
      </c>
      <c r="D75" t="str">
        <f t="shared" si="9"/>
        <v>201910apartmentaverage2_bed_rateVancouver</v>
      </c>
      <c r="E75">
        <v>2019</v>
      </c>
      <c r="F75">
        <v>10</v>
      </c>
      <c r="G75" t="s">
        <v>65</v>
      </c>
      <c r="H75" t="s">
        <v>59</v>
      </c>
      <c r="I75" t="s">
        <v>53</v>
      </c>
      <c r="J75">
        <f t="shared" si="10"/>
        <v>2</v>
      </c>
      <c r="K75" t="s">
        <v>38</v>
      </c>
      <c r="L75">
        <f>VLOOKUP(B75,average_median_rates_1!B:I,8,0)</f>
        <v>1214</v>
      </c>
      <c r="M75" t="b">
        <f>IF(ISERROR(L75),VLOOKUP(C75,vancouver_ratios_2!B:J,9,0),IF(L75="**",VLOOKUP(C75,vancouver_ratios_2!B:J,9,0)))</f>
        <v>0</v>
      </c>
      <c r="N75" t="b">
        <f>IF(ISERROR(L75),VLOOKUP(D75,average_median_rates_1!B:I,8,0),IF(L75="**", VLOOKUP(D75,average_median_rates_1!B:I,8,0)))</f>
        <v>0</v>
      </c>
      <c r="O75">
        <f t="shared" si="11"/>
        <v>0</v>
      </c>
      <c r="P75">
        <f t="shared" si="12"/>
        <v>1214</v>
      </c>
    </row>
    <row r="76" spans="1:16" x14ac:dyDescent="0.2">
      <c r="A76" t="str">
        <f t="shared" si="13"/>
        <v>201910average2White Rock</v>
      </c>
      <c r="B76" t="str">
        <f t="shared" si="7"/>
        <v>201910apartmentaverage2_bed_rateWhite Rock</v>
      </c>
      <c r="C76" t="str">
        <f t="shared" si="8"/>
        <v>apartmentaverage2_bed_rateWhite Rock</v>
      </c>
      <c r="D76" t="str">
        <f t="shared" si="9"/>
        <v>201910apartmentaverage2_bed_rateVancouver</v>
      </c>
      <c r="E76">
        <v>2019</v>
      </c>
      <c r="F76">
        <v>10</v>
      </c>
      <c r="G76" t="s">
        <v>65</v>
      </c>
      <c r="H76" t="s">
        <v>59</v>
      </c>
      <c r="I76" t="s">
        <v>53</v>
      </c>
      <c r="J76">
        <f t="shared" si="10"/>
        <v>2</v>
      </c>
      <c r="K76" t="s">
        <v>39</v>
      </c>
      <c r="L76">
        <f>VLOOKUP(B76,average_median_rates_1!B:I,8,0)</f>
        <v>1390</v>
      </c>
      <c r="M76" t="b">
        <f>IF(ISERROR(L76),VLOOKUP(C76,vancouver_ratios_2!B:J,9,0),IF(L76="**",VLOOKUP(C76,vancouver_ratios_2!B:J,9,0)))</f>
        <v>0</v>
      </c>
      <c r="N76" t="b">
        <f>IF(ISERROR(L76),VLOOKUP(D76,average_median_rates_1!B:I,8,0),IF(L76="**", VLOOKUP(D76,average_median_rates_1!B:I,8,0)))</f>
        <v>0</v>
      </c>
      <c r="O76">
        <f t="shared" si="11"/>
        <v>0</v>
      </c>
      <c r="P76">
        <f t="shared" si="12"/>
        <v>1390</v>
      </c>
    </row>
    <row r="77" spans="1:16" x14ac:dyDescent="0.2">
      <c r="A77" t="str">
        <f t="shared" si="13"/>
        <v>201910average2Langley City and Langley DM</v>
      </c>
      <c r="B77" t="str">
        <f t="shared" si="7"/>
        <v>201910apartmentaverage2_bed_rateLangley City and Langley DM</v>
      </c>
      <c r="C77" t="str">
        <f t="shared" si="8"/>
        <v>apartmentaverage2_bed_rateLangley City and Langley DM</v>
      </c>
      <c r="D77" t="str">
        <f t="shared" si="9"/>
        <v>201910apartmentaverage2_bed_rateVancouver</v>
      </c>
      <c r="E77">
        <v>2019</v>
      </c>
      <c r="F77">
        <v>10</v>
      </c>
      <c r="G77" t="s">
        <v>65</v>
      </c>
      <c r="H77" t="s">
        <v>59</v>
      </c>
      <c r="I77" t="s">
        <v>53</v>
      </c>
      <c r="J77">
        <f t="shared" si="10"/>
        <v>2</v>
      </c>
      <c r="K77" t="s">
        <v>40</v>
      </c>
      <c r="L77">
        <f>VLOOKUP(B77,average_median_rates_1!B:I,8,0)</f>
        <v>1564</v>
      </c>
      <c r="M77" t="b">
        <f>IF(ISERROR(L77),VLOOKUP(C77,vancouver_ratios_2!B:J,9,0),IF(L77="**",VLOOKUP(C77,vancouver_ratios_2!B:J,9,0)))</f>
        <v>0</v>
      </c>
      <c r="N77" t="b">
        <f>IF(ISERROR(L77),VLOOKUP(D77,average_median_rates_1!B:I,8,0),IF(L77="**", VLOOKUP(D77,average_median_rates_1!B:I,8,0)))</f>
        <v>0</v>
      </c>
      <c r="O77">
        <f t="shared" si="11"/>
        <v>0</v>
      </c>
      <c r="P77">
        <f t="shared" si="12"/>
        <v>1564</v>
      </c>
    </row>
    <row r="78" spans="1:16" x14ac:dyDescent="0.2">
      <c r="A78" t="str">
        <f t="shared" si="13"/>
        <v>201910average2Tri-Cities</v>
      </c>
      <c r="B78" t="str">
        <f t="shared" si="7"/>
        <v>201910apartmentaverage2_bed_rateTri-Cities</v>
      </c>
      <c r="C78" t="str">
        <f t="shared" si="8"/>
        <v>apartmentaverage2_bed_rateTri-Cities</v>
      </c>
      <c r="D78" t="str">
        <f t="shared" si="9"/>
        <v>201910apartmentaverage2_bed_rateVancouver</v>
      </c>
      <c r="E78">
        <v>2019</v>
      </c>
      <c r="F78">
        <v>10</v>
      </c>
      <c r="G78" t="s">
        <v>65</v>
      </c>
      <c r="H78" t="s">
        <v>59</v>
      </c>
      <c r="I78" t="s">
        <v>53</v>
      </c>
      <c r="J78">
        <f t="shared" si="10"/>
        <v>2</v>
      </c>
      <c r="K78" t="s">
        <v>41</v>
      </c>
      <c r="L78">
        <f>VLOOKUP(B78,average_median_rates_1!B:I,8,0)</f>
        <v>1524</v>
      </c>
      <c r="M78" t="b">
        <f>IF(ISERROR(L78),VLOOKUP(C78,vancouver_ratios_2!B:J,9,0),IF(L78="**",VLOOKUP(C78,vancouver_ratios_2!B:J,9,0)))</f>
        <v>0</v>
      </c>
      <c r="N78" t="b">
        <f>IF(ISERROR(L78),VLOOKUP(D78,average_median_rates_1!B:I,8,0),IF(L78="**", VLOOKUP(D78,average_median_rates_1!B:I,8,0)))</f>
        <v>0</v>
      </c>
      <c r="O78">
        <f t="shared" si="11"/>
        <v>0</v>
      </c>
      <c r="P78">
        <f t="shared" si="12"/>
        <v>1524</v>
      </c>
    </row>
    <row r="79" spans="1:16" x14ac:dyDescent="0.2">
      <c r="A79" t="str">
        <f t="shared" si="13"/>
        <v>201910average2Maple Ridge/Pitt Meadows</v>
      </c>
      <c r="B79" t="str">
        <f t="shared" si="7"/>
        <v>201910apartmentaverage2_bed_rateMaple Ridge/Pitt Meadows</v>
      </c>
      <c r="C79" t="str">
        <f t="shared" si="8"/>
        <v>apartmentaverage2_bed_rateMaple Ridge/Pitt Meadows</v>
      </c>
      <c r="D79" t="str">
        <f t="shared" si="9"/>
        <v>201910apartmentaverage2_bed_rateVancouver</v>
      </c>
      <c r="E79">
        <v>2019</v>
      </c>
      <c r="F79">
        <v>10</v>
      </c>
      <c r="G79" t="s">
        <v>65</v>
      </c>
      <c r="H79" t="s">
        <v>59</v>
      </c>
      <c r="I79" t="s">
        <v>53</v>
      </c>
      <c r="J79">
        <f t="shared" si="10"/>
        <v>2</v>
      </c>
      <c r="K79" t="s">
        <v>42</v>
      </c>
      <c r="L79">
        <f>VLOOKUP(B79,average_median_rates_1!B:I,8,0)</f>
        <v>1232</v>
      </c>
      <c r="M79" t="b">
        <f>IF(ISERROR(L79),VLOOKUP(C79,vancouver_ratios_2!B:J,9,0),IF(L79="**",VLOOKUP(C79,vancouver_ratios_2!B:J,9,0)))</f>
        <v>0</v>
      </c>
      <c r="N79" t="b">
        <f>IF(ISERROR(L79),VLOOKUP(D79,average_median_rates_1!B:I,8,0),IF(L79="**", VLOOKUP(D79,average_median_rates_1!B:I,8,0)))</f>
        <v>0</v>
      </c>
      <c r="O79">
        <f t="shared" si="11"/>
        <v>0</v>
      </c>
      <c r="P79">
        <f t="shared" si="12"/>
        <v>1232</v>
      </c>
    </row>
    <row r="80" spans="1:16" x14ac:dyDescent="0.2">
      <c r="A80" t="str">
        <f t="shared" si="13"/>
        <v>201910average2Vancouver</v>
      </c>
      <c r="B80" t="str">
        <f t="shared" si="7"/>
        <v>201910apartmentaverage2_bed_rateVancouver</v>
      </c>
      <c r="C80" t="str">
        <f t="shared" si="8"/>
        <v>apartmentaverage2_bed_rateVancouver</v>
      </c>
      <c r="D80" t="str">
        <f t="shared" si="9"/>
        <v>201910apartmentaverage2_bed_rateVancouver</v>
      </c>
      <c r="E80">
        <v>2019</v>
      </c>
      <c r="F80">
        <v>10</v>
      </c>
      <c r="G80" t="s">
        <v>65</v>
      </c>
      <c r="H80" t="s">
        <v>59</v>
      </c>
      <c r="I80" t="s">
        <v>53</v>
      </c>
      <c r="J80">
        <f t="shared" si="10"/>
        <v>2</v>
      </c>
      <c r="K80" t="s">
        <v>43</v>
      </c>
      <c r="L80">
        <f>VLOOKUP(B80,average_median_rates_1!B:I,8,0)</f>
        <v>1748</v>
      </c>
      <c r="M80" t="b">
        <f>IF(ISERROR(L80),VLOOKUP(C80,vancouver_ratios_2!B:J,9,0),IF(L80="**",VLOOKUP(C80,vancouver_ratios_2!B:J,9,0)))</f>
        <v>0</v>
      </c>
      <c r="N80" t="b">
        <f>IF(ISERROR(L80),VLOOKUP(D80,average_median_rates_1!B:I,8,0),IF(L80="**", VLOOKUP(D80,average_median_rates_1!B:I,8,0)))</f>
        <v>0</v>
      </c>
      <c r="O80">
        <f t="shared" si="11"/>
        <v>0</v>
      </c>
      <c r="P80">
        <f t="shared" si="12"/>
        <v>1748</v>
      </c>
    </row>
    <row r="81" spans="1:16" x14ac:dyDescent="0.2">
      <c r="A81" t="str">
        <f t="shared" si="13"/>
        <v>201910average2North Vancouver City</v>
      </c>
      <c r="B81" t="str">
        <f t="shared" si="7"/>
        <v>201910apartmentaverage2_bed_rateNorth Vancouver City</v>
      </c>
      <c r="C81" t="str">
        <f t="shared" si="8"/>
        <v>apartmentaverage2_bed_rateNorth Vancouver City</v>
      </c>
      <c r="D81" t="str">
        <f t="shared" si="9"/>
        <v>201910apartmentaverage2_bed_rateVancouver</v>
      </c>
      <c r="E81">
        <v>2019</v>
      </c>
      <c r="F81">
        <v>10</v>
      </c>
      <c r="G81" t="s">
        <v>65</v>
      </c>
      <c r="H81" t="s">
        <v>59</v>
      </c>
      <c r="I81" t="s">
        <v>53</v>
      </c>
      <c r="J81">
        <f t="shared" si="10"/>
        <v>2</v>
      </c>
      <c r="K81" t="s">
        <v>60</v>
      </c>
      <c r="L81" t="e">
        <f>VLOOKUP(B81,average_median_rates_1!B:I,8,0)</f>
        <v>#N/A</v>
      </c>
      <c r="M81">
        <f>IF(ISERROR(L81),VLOOKUP(C81,vancouver_ratios_2!B:J,9,0),IF(L81="**",VLOOKUP(C81,vancouver_ratios_2!B:J,9,0)))</f>
        <v>0.88030173640762899</v>
      </c>
      <c r="N81">
        <f>IF(ISERROR(L81),VLOOKUP(D81,average_median_rates_1!B:I,8,0),IF(L81="**", VLOOKUP(D81,average_median_rates_1!B:I,8,0)))</f>
        <v>1748</v>
      </c>
      <c r="O81">
        <f t="shared" si="11"/>
        <v>1538.7674352405354</v>
      </c>
      <c r="P81">
        <f t="shared" si="12"/>
        <v>1538.7674352405354</v>
      </c>
    </row>
    <row r="82" spans="1:16" x14ac:dyDescent="0.2">
      <c r="A82" t="str">
        <f t="shared" si="13"/>
        <v>201910average3West End/Stanley Park</v>
      </c>
      <c r="B82" t="str">
        <f t="shared" si="7"/>
        <v>201910apartmentaverage3+_bed_rateWest End/Stanley Park</v>
      </c>
      <c r="C82" t="str">
        <f t="shared" si="8"/>
        <v>apartmentaverage3+_bed_rateWest End/Stanley Park</v>
      </c>
      <c r="D82" t="str">
        <f t="shared" si="9"/>
        <v>201910apartmentaverage3+_bed_rateVancouver</v>
      </c>
      <c r="E82">
        <v>2019</v>
      </c>
      <c r="F82">
        <v>10</v>
      </c>
      <c r="G82" t="s">
        <v>65</v>
      </c>
      <c r="H82" t="s">
        <v>59</v>
      </c>
      <c r="I82" t="s">
        <v>55</v>
      </c>
      <c r="J82">
        <f t="shared" si="10"/>
        <v>3</v>
      </c>
      <c r="K82" t="s">
        <v>12</v>
      </c>
      <c r="L82">
        <f>VLOOKUP(B82,average_median_rates_1!B:I,8,0)</f>
        <v>3508</v>
      </c>
      <c r="M82" t="b">
        <f>IF(ISERROR(L82),VLOOKUP(C82,vancouver_ratios_2!B:J,9,0),IF(L82="**",VLOOKUP(C82,vancouver_ratios_2!B:J,9,0)))</f>
        <v>0</v>
      </c>
      <c r="N82" t="b">
        <f>IF(ISERROR(L82),VLOOKUP(D82,average_median_rates_1!B:I,8,0),IF(L82="**", VLOOKUP(D82,average_median_rates_1!B:I,8,0)))</f>
        <v>0</v>
      </c>
      <c r="O82">
        <f t="shared" si="11"/>
        <v>0</v>
      </c>
      <c r="P82">
        <f t="shared" si="12"/>
        <v>3508</v>
      </c>
    </row>
    <row r="83" spans="1:16" x14ac:dyDescent="0.2">
      <c r="A83" t="str">
        <f t="shared" si="13"/>
        <v>201910average3English Bay</v>
      </c>
      <c r="B83" t="str">
        <f t="shared" si="7"/>
        <v>201910apartmentaverage3+_bed_rateEnglish Bay</v>
      </c>
      <c r="C83" t="str">
        <f t="shared" si="8"/>
        <v>apartmentaverage3+_bed_rateEnglish Bay</v>
      </c>
      <c r="D83" t="str">
        <f t="shared" si="9"/>
        <v>201910apartmentaverage3+_bed_rateVancouver</v>
      </c>
      <c r="E83">
        <v>2019</v>
      </c>
      <c r="F83">
        <v>10</v>
      </c>
      <c r="G83" t="s">
        <v>65</v>
      </c>
      <c r="H83" t="s">
        <v>59</v>
      </c>
      <c r="I83" t="s">
        <v>55</v>
      </c>
      <c r="J83">
        <f t="shared" si="10"/>
        <v>3</v>
      </c>
      <c r="K83" t="s">
        <v>16</v>
      </c>
      <c r="L83" t="str">
        <f>VLOOKUP(B83,average_median_rates_1!B:I,8,0)</f>
        <v>**</v>
      </c>
      <c r="M83">
        <f>IF(ISERROR(L83),VLOOKUP(C83,vancouver_ratios_2!B:J,9,0),IF(L83="**",VLOOKUP(C83,vancouver_ratios_2!B:J,9,0)))</f>
        <v>1.6315261044176701</v>
      </c>
      <c r="N83">
        <f>IF(ISERROR(L83),VLOOKUP(D83,average_median_rates_1!B:I,8,0),IF(L83="**", VLOOKUP(D83,average_median_rates_1!B:I,8,0)))</f>
        <v>2063</v>
      </c>
      <c r="O83">
        <f t="shared" si="11"/>
        <v>3365.8383534136533</v>
      </c>
      <c r="P83">
        <f t="shared" si="12"/>
        <v>3365.8383534136533</v>
      </c>
    </row>
    <row r="84" spans="1:16" x14ac:dyDescent="0.2">
      <c r="A84" t="str">
        <f t="shared" si="13"/>
        <v>201910average3Downtown</v>
      </c>
      <c r="B84" t="str">
        <f t="shared" si="7"/>
        <v>201910apartmentaverage3+_bed_rateDowntown</v>
      </c>
      <c r="C84" t="str">
        <f t="shared" si="8"/>
        <v>apartmentaverage3+_bed_rateDowntown</v>
      </c>
      <c r="D84" t="str">
        <f t="shared" si="9"/>
        <v>201910apartmentaverage3+_bed_rateVancouver</v>
      </c>
      <c r="E84">
        <v>2019</v>
      </c>
      <c r="F84">
        <v>10</v>
      </c>
      <c r="G84" t="s">
        <v>65</v>
      </c>
      <c r="H84" t="s">
        <v>59</v>
      </c>
      <c r="I84" t="s">
        <v>55</v>
      </c>
      <c r="J84">
        <f t="shared" si="10"/>
        <v>3</v>
      </c>
      <c r="K84" t="s">
        <v>17</v>
      </c>
      <c r="L84">
        <f>VLOOKUP(B84,average_median_rates_1!B:I,8,0)</f>
        <v>3700</v>
      </c>
      <c r="M84" t="b">
        <f>IF(ISERROR(L84),VLOOKUP(C84,vancouver_ratios_2!B:J,9,0),IF(L84="**",VLOOKUP(C84,vancouver_ratios_2!B:J,9,0)))</f>
        <v>0</v>
      </c>
      <c r="N84" t="b">
        <f>IF(ISERROR(L84),VLOOKUP(D84,average_median_rates_1!B:I,8,0),IF(L84="**", VLOOKUP(D84,average_median_rates_1!B:I,8,0)))</f>
        <v>0</v>
      </c>
      <c r="O84">
        <f t="shared" si="11"/>
        <v>0</v>
      </c>
      <c r="P84">
        <f t="shared" si="12"/>
        <v>3700</v>
      </c>
    </row>
    <row r="85" spans="1:16" x14ac:dyDescent="0.2">
      <c r="A85" t="str">
        <f t="shared" si="13"/>
        <v>201910average3South Granville/Oak</v>
      </c>
      <c r="B85" t="str">
        <f t="shared" si="7"/>
        <v>201910apartmentaverage3+_bed_rateSouth Granville/Oak</v>
      </c>
      <c r="C85" t="str">
        <f t="shared" si="8"/>
        <v>apartmentaverage3+_bed_rateSouth Granville/Oak</v>
      </c>
      <c r="D85" t="str">
        <f t="shared" si="9"/>
        <v>201910apartmentaverage3+_bed_rateVancouver</v>
      </c>
      <c r="E85">
        <v>2019</v>
      </c>
      <c r="F85">
        <v>10</v>
      </c>
      <c r="G85" t="s">
        <v>65</v>
      </c>
      <c r="H85" t="s">
        <v>59</v>
      </c>
      <c r="I85" t="s">
        <v>55</v>
      </c>
      <c r="J85">
        <f t="shared" si="10"/>
        <v>3</v>
      </c>
      <c r="K85" t="s">
        <v>19</v>
      </c>
      <c r="L85">
        <f>VLOOKUP(B85,average_median_rates_1!B:I,8,0)</f>
        <v>2577</v>
      </c>
      <c r="M85" t="b">
        <f>IF(ISERROR(L85),VLOOKUP(C85,vancouver_ratios_2!B:J,9,0),IF(L85="**",VLOOKUP(C85,vancouver_ratios_2!B:J,9,0)))</f>
        <v>0</v>
      </c>
      <c r="N85" t="b">
        <f>IF(ISERROR(L85),VLOOKUP(D85,average_median_rates_1!B:I,8,0),IF(L85="**", VLOOKUP(D85,average_median_rates_1!B:I,8,0)))</f>
        <v>0</v>
      </c>
      <c r="O85">
        <f t="shared" si="11"/>
        <v>0</v>
      </c>
      <c r="P85">
        <f t="shared" si="12"/>
        <v>2577</v>
      </c>
    </row>
    <row r="86" spans="1:16" x14ac:dyDescent="0.2">
      <c r="A86" t="str">
        <f t="shared" si="13"/>
        <v>201910average3Kitsilano/Point Grey</v>
      </c>
      <c r="B86" t="str">
        <f t="shared" si="7"/>
        <v>201910apartmentaverage3+_bed_rateKitsilano/Point Grey</v>
      </c>
      <c r="C86" t="str">
        <f t="shared" si="8"/>
        <v>apartmentaverage3+_bed_rateKitsilano/Point Grey</v>
      </c>
      <c r="D86" t="str">
        <f t="shared" si="9"/>
        <v>201910apartmentaverage3+_bed_rateVancouver</v>
      </c>
      <c r="E86">
        <v>2019</v>
      </c>
      <c r="F86">
        <v>10</v>
      </c>
      <c r="G86" t="s">
        <v>65</v>
      </c>
      <c r="H86" t="s">
        <v>59</v>
      </c>
      <c r="I86" t="s">
        <v>55</v>
      </c>
      <c r="J86">
        <f t="shared" si="10"/>
        <v>3</v>
      </c>
      <c r="K86" t="s">
        <v>20</v>
      </c>
      <c r="L86">
        <f>VLOOKUP(B86,average_median_rates_1!B:I,8,0)</f>
        <v>2801</v>
      </c>
      <c r="M86" t="b">
        <f>IF(ISERROR(L86),VLOOKUP(C86,vancouver_ratios_2!B:J,9,0),IF(L86="**",VLOOKUP(C86,vancouver_ratios_2!B:J,9,0)))</f>
        <v>0</v>
      </c>
      <c r="N86" t="b">
        <f>IF(ISERROR(L86),VLOOKUP(D86,average_median_rates_1!B:I,8,0),IF(L86="**", VLOOKUP(D86,average_median_rates_1!B:I,8,0)))</f>
        <v>0</v>
      </c>
      <c r="O86">
        <f t="shared" si="11"/>
        <v>0</v>
      </c>
      <c r="P86">
        <f t="shared" si="12"/>
        <v>2801</v>
      </c>
    </row>
    <row r="87" spans="1:16" x14ac:dyDescent="0.2">
      <c r="A87" t="str">
        <f t="shared" si="13"/>
        <v>201910average3Westside/Kerrisdale</v>
      </c>
      <c r="B87" t="str">
        <f t="shared" si="7"/>
        <v>201910apartmentaverage3+_bed_rateWestside/Kerrisdale</v>
      </c>
      <c r="C87" t="str">
        <f t="shared" si="8"/>
        <v>apartmentaverage3+_bed_rateWestside/Kerrisdale</v>
      </c>
      <c r="D87" t="str">
        <f t="shared" si="9"/>
        <v>201910apartmentaverage3+_bed_rateVancouver</v>
      </c>
      <c r="E87">
        <v>2019</v>
      </c>
      <c r="F87">
        <v>10</v>
      </c>
      <c r="G87" t="s">
        <v>65</v>
      </c>
      <c r="H87" t="s">
        <v>59</v>
      </c>
      <c r="I87" t="s">
        <v>55</v>
      </c>
      <c r="J87">
        <f t="shared" si="10"/>
        <v>3</v>
      </c>
      <c r="K87" t="s">
        <v>21</v>
      </c>
      <c r="L87">
        <f>VLOOKUP(B87,average_median_rates_1!B:I,8,0)</f>
        <v>3160</v>
      </c>
      <c r="M87" t="b">
        <f>IF(ISERROR(L87),VLOOKUP(C87,vancouver_ratios_2!B:J,9,0),IF(L87="**",VLOOKUP(C87,vancouver_ratios_2!B:J,9,0)))</f>
        <v>0</v>
      </c>
      <c r="N87" t="b">
        <f>IF(ISERROR(L87),VLOOKUP(D87,average_median_rates_1!B:I,8,0),IF(L87="**", VLOOKUP(D87,average_median_rates_1!B:I,8,0)))</f>
        <v>0</v>
      </c>
      <c r="O87">
        <f t="shared" si="11"/>
        <v>0</v>
      </c>
      <c r="P87">
        <f t="shared" si="12"/>
        <v>3160</v>
      </c>
    </row>
    <row r="88" spans="1:16" x14ac:dyDescent="0.2">
      <c r="A88" t="str">
        <f t="shared" si="13"/>
        <v>201910average3Marpole</v>
      </c>
      <c r="B88" t="str">
        <f t="shared" si="7"/>
        <v>201910apartmentaverage3+_bed_rateMarpole</v>
      </c>
      <c r="C88" t="str">
        <f t="shared" si="8"/>
        <v>apartmentaverage3+_bed_rateMarpole</v>
      </c>
      <c r="D88" t="str">
        <f t="shared" si="9"/>
        <v>201910apartmentaverage3+_bed_rateVancouver</v>
      </c>
      <c r="E88">
        <v>2019</v>
      </c>
      <c r="F88">
        <v>10</v>
      </c>
      <c r="G88" t="s">
        <v>65</v>
      </c>
      <c r="H88" t="s">
        <v>59</v>
      </c>
      <c r="I88" t="s">
        <v>55</v>
      </c>
      <c r="J88">
        <f t="shared" si="10"/>
        <v>3</v>
      </c>
      <c r="K88" t="s">
        <v>23</v>
      </c>
      <c r="L88">
        <f>VLOOKUP(B88,average_median_rates_1!B:I,8,0)</f>
        <v>1610</v>
      </c>
      <c r="M88" t="b">
        <f>IF(ISERROR(L88),VLOOKUP(C88,vancouver_ratios_2!B:J,9,0),IF(L88="**",VLOOKUP(C88,vancouver_ratios_2!B:J,9,0)))</f>
        <v>0</v>
      </c>
      <c r="N88" t="b">
        <f>IF(ISERROR(L88),VLOOKUP(D88,average_median_rates_1!B:I,8,0),IF(L88="**", VLOOKUP(D88,average_median_rates_1!B:I,8,0)))</f>
        <v>0</v>
      </c>
      <c r="O88">
        <f t="shared" si="11"/>
        <v>0</v>
      </c>
      <c r="P88">
        <f t="shared" si="12"/>
        <v>1610</v>
      </c>
    </row>
    <row r="89" spans="1:16" x14ac:dyDescent="0.2">
      <c r="A89" t="str">
        <f t="shared" si="13"/>
        <v>201910average3Mount Pleasant/Renfrew Heights</v>
      </c>
      <c r="B89" t="str">
        <f t="shared" si="7"/>
        <v>201910apartmentaverage3+_bed_rateMount Pleasant/Renfrew Heights</v>
      </c>
      <c r="C89" t="str">
        <f t="shared" si="8"/>
        <v>apartmentaverage3+_bed_rateMount Pleasant/Renfrew Heights</v>
      </c>
      <c r="D89" t="str">
        <f t="shared" si="9"/>
        <v>201910apartmentaverage3+_bed_rateVancouver</v>
      </c>
      <c r="E89">
        <v>2019</v>
      </c>
      <c r="F89">
        <v>10</v>
      </c>
      <c r="G89" t="s">
        <v>65</v>
      </c>
      <c r="H89" t="s">
        <v>59</v>
      </c>
      <c r="I89" t="s">
        <v>55</v>
      </c>
      <c r="J89">
        <f t="shared" si="10"/>
        <v>3</v>
      </c>
      <c r="K89" t="s">
        <v>24</v>
      </c>
      <c r="L89" t="str">
        <f>VLOOKUP(B89,average_median_rates_1!B:I,8,0)</f>
        <v>**</v>
      </c>
      <c r="M89">
        <f>IF(ISERROR(L89),VLOOKUP(C89,vancouver_ratios_2!B:J,9,0),IF(L89="**",VLOOKUP(C89,vancouver_ratios_2!B:J,9,0)))</f>
        <v>0.92863879761470103</v>
      </c>
      <c r="N89">
        <f>IF(ISERROR(L89),VLOOKUP(D89,average_median_rates_1!B:I,8,0),IF(L89="**", VLOOKUP(D89,average_median_rates_1!B:I,8,0)))</f>
        <v>2063</v>
      </c>
      <c r="O89">
        <f t="shared" si="11"/>
        <v>1915.7818394791282</v>
      </c>
      <c r="P89">
        <f t="shared" si="12"/>
        <v>1915.7818394791282</v>
      </c>
    </row>
    <row r="90" spans="1:16" x14ac:dyDescent="0.2">
      <c r="A90" t="str">
        <f t="shared" si="13"/>
        <v>201910average3East Hastings</v>
      </c>
      <c r="B90" t="str">
        <f t="shared" si="7"/>
        <v>201910apartmentaverage3+_bed_rateEast Hastings</v>
      </c>
      <c r="C90" t="str">
        <f t="shared" si="8"/>
        <v>apartmentaverage3+_bed_rateEast Hastings</v>
      </c>
      <c r="D90" t="str">
        <f t="shared" si="9"/>
        <v>201910apartmentaverage3+_bed_rateVancouver</v>
      </c>
      <c r="E90">
        <v>2019</v>
      </c>
      <c r="F90">
        <v>10</v>
      </c>
      <c r="G90" t="s">
        <v>65</v>
      </c>
      <c r="H90" t="s">
        <v>59</v>
      </c>
      <c r="I90" t="s">
        <v>55</v>
      </c>
      <c r="J90">
        <f t="shared" si="10"/>
        <v>3</v>
      </c>
      <c r="K90" t="s">
        <v>25</v>
      </c>
      <c r="L90">
        <f>VLOOKUP(B90,average_median_rates_1!B:I,8,0)</f>
        <v>1762</v>
      </c>
      <c r="M90" t="b">
        <f>IF(ISERROR(L90),VLOOKUP(C90,vancouver_ratios_2!B:J,9,0),IF(L90="**",VLOOKUP(C90,vancouver_ratios_2!B:J,9,0)))</f>
        <v>0</v>
      </c>
      <c r="N90" t="b">
        <f>IF(ISERROR(L90),VLOOKUP(D90,average_median_rates_1!B:I,8,0),IF(L90="**", VLOOKUP(D90,average_median_rates_1!B:I,8,0)))</f>
        <v>0</v>
      </c>
      <c r="O90">
        <f t="shared" si="11"/>
        <v>0</v>
      </c>
      <c r="P90">
        <f t="shared" si="12"/>
        <v>1762</v>
      </c>
    </row>
    <row r="91" spans="1:16" x14ac:dyDescent="0.2">
      <c r="A91" t="str">
        <f t="shared" si="13"/>
        <v>201910average3Southeast Vancouver</v>
      </c>
      <c r="B91" t="str">
        <f t="shared" si="7"/>
        <v>201910apartmentaverage3+_bed_rateSoutheast Vancouver</v>
      </c>
      <c r="C91" t="str">
        <f t="shared" si="8"/>
        <v>apartmentaverage3+_bed_rateSoutheast Vancouver</v>
      </c>
      <c r="D91" t="str">
        <f t="shared" si="9"/>
        <v>201910apartmentaverage3+_bed_rateVancouver</v>
      </c>
      <c r="E91">
        <v>2019</v>
      </c>
      <c r="F91">
        <v>10</v>
      </c>
      <c r="G91" t="s">
        <v>65</v>
      </c>
      <c r="H91" t="s">
        <v>59</v>
      </c>
      <c r="I91" t="s">
        <v>55</v>
      </c>
      <c r="J91">
        <f t="shared" si="10"/>
        <v>3</v>
      </c>
      <c r="K91" t="s">
        <v>26</v>
      </c>
      <c r="L91">
        <f>VLOOKUP(B91,average_median_rates_1!B:I,8,0)</f>
        <v>2102</v>
      </c>
      <c r="M91" t="b">
        <f>IF(ISERROR(L91),VLOOKUP(C91,vancouver_ratios_2!B:J,9,0),IF(L91="**",VLOOKUP(C91,vancouver_ratios_2!B:J,9,0)))</f>
        <v>0</v>
      </c>
      <c r="N91" t="b">
        <f>IF(ISERROR(L91),VLOOKUP(D91,average_median_rates_1!B:I,8,0),IF(L91="**", VLOOKUP(D91,average_median_rates_1!B:I,8,0)))</f>
        <v>0</v>
      </c>
      <c r="O91">
        <f t="shared" si="11"/>
        <v>0</v>
      </c>
      <c r="P91">
        <f t="shared" si="12"/>
        <v>2102</v>
      </c>
    </row>
    <row r="92" spans="1:16" x14ac:dyDescent="0.2">
      <c r="A92" t="str">
        <f t="shared" si="13"/>
        <v>201910average3University Endowment Lands</v>
      </c>
      <c r="B92" t="str">
        <f t="shared" si="7"/>
        <v>201910apartmentaverage3+_bed_rateUniversity Endowment Lands</v>
      </c>
      <c r="C92" t="str">
        <f t="shared" si="8"/>
        <v>apartmentaverage3+_bed_rateUniversity Endowment Lands</v>
      </c>
      <c r="D92" t="str">
        <f t="shared" si="9"/>
        <v>201910apartmentaverage3+_bed_rateVancouver</v>
      </c>
      <c r="E92">
        <v>2019</v>
      </c>
      <c r="F92">
        <v>10</v>
      </c>
      <c r="G92" t="s">
        <v>65</v>
      </c>
      <c r="H92" t="s">
        <v>59</v>
      </c>
      <c r="I92" t="s">
        <v>55</v>
      </c>
      <c r="J92">
        <f t="shared" si="10"/>
        <v>3</v>
      </c>
      <c r="K92" t="s">
        <v>27</v>
      </c>
      <c r="L92">
        <f>VLOOKUP(B92,average_median_rates_1!B:I,8,0)</f>
        <v>2979</v>
      </c>
      <c r="M92" t="b">
        <f>IF(ISERROR(L92),VLOOKUP(C92,vancouver_ratios_2!B:J,9,0),IF(L92="**",VLOOKUP(C92,vancouver_ratios_2!B:J,9,0)))</f>
        <v>0</v>
      </c>
      <c r="N92" t="b">
        <f>IF(ISERROR(L92),VLOOKUP(D92,average_median_rates_1!B:I,8,0),IF(L92="**", VLOOKUP(D92,average_median_rates_1!B:I,8,0)))</f>
        <v>0</v>
      </c>
      <c r="O92">
        <f t="shared" si="11"/>
        <v>0</v>
      </c>
      <c r="P92">
        <f t="shared" si="12"/>
        <v>2979</v>
      </c>
    </row>
    <row r="93" spans="1:16" x14ac:dyDescent="0.2">
      <c r="A93" t="str">
        <f t="shared" si="13"/>
        <v>201910average3Central Park/Metrotown</v>
      </c>
      <c r="B93" t="str">
        <f t="shared" si="7"/>
        <v>201910apartmentaverage3+_bed_rateCentral Park/Metrotown</v>
      </c>
      <c r="C93" t="str">
        <f t="shared" si="8"/>
        <v>apartmentaverage3+_bed_rateCentral Park/Metrotown</v>
      </c>
      <c r="D93" t="str">
        <f t="shared" si="9"/>
        <v>201910apartmentaverage3+_bed_rateVancouver</v>
      </c>
      <c r="E93">
        <v>2019</v>
      </c>
      <c r="F93">
        <v>10</v>
      </c>
      <c r="G93" t="s">
        <v>65</v>
      </c>
      <c r="H93" t="s">
        <v>59</v>
      </c>
      <c r="I93" t="s">
        <v>55</v>
      </c>
      <c r="J93">
        <f t="shared" si="10"/>
        <v>3</v>
      </c>
      <c r="K93" t="s">
        <v>28</v>
      </c>
      <c r="L93">
        <f>VLOOKUP(B93,average_median_rates_1!B:I,8,0)</f>
        <v>2060</v>
      </c>
      <c r="M93" t="b">
        <f>IF(ISERROR(L93),VLOOKUP(C93,vancouver_ratios_2!B:J,9,0),IF(L93="**",VLOOKUP(C93,vancouver_ratios_2!B:J,9,0)))</f>
        <v>0</v>
      </c>
      <c r="N93" t="b">
        <f>IF(ISERROR(L93),VLOOKUP(D93,average_median_rates_1!B:I,8,0),IF(L93="**", VLOOKUP(D93,average_median_rates_1!B:I,8,0)))</f>
        <v>0</v>
      </c>
      <c r="O93">
        <f t="shared" si="11"/>
        <v>0</v>
      </c>
      <c r="P93">
        <f t="shared" si="12"/>
        <v>2060</v>
      </c>
    </row>
    <row r="94" spans="1:16" x14ac:dyDescent="0.2">
      <c r="A94" t="str">
        <f t="shared" si="13"/>
        <v>201910average3Southeast Burnaby</v>
      </c>
      <c r="B94" t="str">
        <f t="shared" si="7"/>
        <v>201910apartmentaverage3+_bed_rateSoutheast Burnaby</v>
      </c>
      <c r="C94" t="str">
        <f t="shared" si="8"/>
        <v>apartmentaverage3+_bed_rateSoutheast Burnaby</v>
      </c>
      <c r="D94" t="str">
        <f t="shared" si="9"/>
        <v>201910apartmentaverage3+_bed_rateVancouver</v>
      </c>
      <c r="E94">
        <v>2019</v>
      </c>
      <c r="F94">
        <v>10</v>
      </c>
      <c r="G94" t="s">
        <v>65</v>
      </c>
      <c r="H94" t="s">
        <v>59</v>
      </c>
      <c r="I94" t="s">
        <v>55</v>
      </c>
      <c r="J94">
        <f t="shared" si="10"/>
        <v>3</v>
      </c>
      <c r="K94" t="s">
        <v>29</v>
      </c>
      <c r="L94">
        <f>VLOOKUP(B94,average_median_rates_1!B:I,8,0)</f>
        <v>1443</v>
      </c>
      <c r="M94" t="b">
        <f>IF(ISERROR(L94),VLOOKUP(C94,vancouver_ratios_2!B:J,9,0),IF(L94="**",VLOOKUP(C94,vancouver_ratios_2!B:J,9,0)))</f>
        <v>0</v>
      </c>
      <c r="N94" t="b">
        <f>IF(ISERROR(L94),VLOOKUP(D94,average_median_rates_1!B:I,8,0),IF(L94="**", VLOOKUP(D94,average_median_rates_1!B:I,8,0)))</f>
        <v>0</v>
      </c>
      <c r="O94">
        <f t="shared" si="11"/>
        <v>0</v>
      </c>
      <c r="P94">
        <f t="shared" si="12"/>
        <v>1443</v>
      </c>
    </row>
    <row r="95" spans="1:16" x14ac:dyDescent="0.2">
      <c r="A95" t="str">
        <f t="shared" si="13"/>
        <v>201910average3North Burnaby</v>
      </c>
      <c r="B95" t="str">
        <f t="shared" si="7"/>
        <v>201910apartmentaverage3+_bed_rateNorth Burnaby</v>
      </c>
      <c r="C95" t="str">
        <f t="shared" si="8"/>
        <v>apartmentaverage3+_bed_rateNorth Burnaby</v>
      </c>
      <c r="D95" t="str">
        <f t="shared" si="9"/>
        <v>201910apartmentaverage3+_bed_rateVancouver</v>
      </c>
      <c r="E95">
        <v>2019</v>
      </c>
      <c r="F95">
        <v>10</v>
      </c>
      <c r="G95" t="s">
        <v>65</v>
      </c>
      <c r="H95" t="s">
        <v>59</v>
      </c>
      <c r="I95" t="s">
        <v>55</v>
      </c>
      <c r="J95">
        <f t="shared" si="10"/>
        <v>3</v>
      </c>
      <c r="K95" t="s">
        <v>31</v>
      </c>
      <c r="L95">
        <f>VLOOKUP(B95,average_median_rates_1!B:I,8,0)</f>
        <v>1964</v>
      </c>
      <c r="M95" t="b">
        <f>IF(ISERROR(L95),VLOOKUP(C95,vancouver_ratios_2!B:J,9,0),IF(L95="**",VLOOKUP(C95,vancouver_ratios_2!B:J,9,0)))</f>
        <v>0</v>
      </c>
      <c r="N95" t="b">
        <f>IF(ISERROR(L95),VLOOKUP(D95,average_median_rates_1!B:I,8,0),IF(L95="**", VLOOKUP(D95,average_median_rates_1!B:I,8,0)))</f>
        <v>0</v>
      </c>
      <c r="O95">
        <f t="shared" si="11"/>
        <v>0</v>
      </c>
      <c r="P95">
        <f t="shared" si="12"/>
        <v>1964</v>
      </c>
    </row>
    <row r="96" spans="1:16" x14ac:dyDescent="0.2">
      <c r="A96" t="str">
        <f t="shared" si="13"/>
        <v>201910average3New Westminster</v>
      </c>
      <c r="B96" t="str">
        <f t="shared" si="7"/>
        <v>201910apartmentaverage3+_bed_rateNew Westminster</v>
      </c>
      <c r="C96" t="str">
        <f t="shared" si="8"/>
        <v>apartmentaverage3+_bed_rateNew Westminster</v>
      </c>
      <c r="D96" t="str">
        <f t="shared" si="9"/>
        <v>201910apartmentaverage3+_bed_rateVancouver</v>
      </c>
      <c r="E96">
        <v>2019</v>
      </c>
      <c r="F96">
        <v>10</v>
      </c>
      <c r="G96" t="s">
        <v>65</v>
      </c>
      <c r="H96" t="s">
        <v>59</v>
      </c>
      <c r="I96" t="s">
        <v>55</v>
      </c>
      <c r="J96">
        <f t="shared" si="10"/>
        <v>3</v>
      </c>
      <c r="K96" t="s">
        <v>32</v>
      </c>
      <c r="L96">
        <f>VLOOKUP(B96,average_median_rates_1!B:I,8,0)</f>
        <v>1972</v>
      </c>
      <c r="M96" t="b">
        <f>IF(ISERROR(L96),VLOOKUP(C96,vancouver_ratios_2!B:J,9,0),IF(L96="**",VLOOKUP(C96,vancouver_ratios_2!B:J,9,0)))</f>
        <v>0</v>
      </c>
      <c r="N96" t="b">
        <f>IF(ISERROR(L96),VLOOKUP(D96,average_median_rates_1!B:I,8,0),IF(L96="**", VLOOKUP(D96,average_median_rates_1!B:I,8,0)))</f>
        <v>0</v>
      </c>
      <c r="O96">
        <f t="shared" si="11"/>
        <v>0</v>
      </c>
      <c r="P96">
        <f t="shared" si="12"/>
        <v>1972</v>
      </c>
    </row>
    <row r="97" spans="1:16" x14ac:dyDescent="0.2">
      <c r="A97" t="str">
        <f t="shared" si="13"/>
        <v>201910average3North Vancouver CY</v>
      </c>
      <c r="B97" t="str">
        <f t="shared" si="7"/>
        <v>201910apartmentaverage3+_bed_rateNorth Vancouver CY</v>
      </c>
      <c r="C97" t="str">
        <f t="shared" si="8"/>
        <v>apartmentaverage3+_bed_rateNorth Vancouver CY</v>
      </c>
      <c r="D97" t="str">
        <f t="shared" si="9"/>
        <v>201910apartmentaverage3+_bed_rateVancouver</v>
      </c>
      <c r="E97">
        <v>2019</v>
      </c>
      <c r="F97">
        <v>10</v>
      </c>
      <c r="G97" t="s">
        <v>65</v>
      </c>
      <c r="H97" t="s">
        <v>59</v>
      </c>
      <c r="I97" t="s">
        <v>55</v>
      </c>
      <c r="J97">
        <f t="shared" si="10"/>
        <v>3</v>
      </c>
      <c r="K97" t="s">
        <v>33</v>
      </c>
      <c r="L97">
        <f>VLOOKUP(B97,average_median_rates_1!B:I,8,0)</f>
        <v>2626</v>
      </c>
      <c r="M97" t="b">
        <f>IF(ISERROR(L97),VLOOKUP(C97,vancouver_ratios_2!B:J,9,0),IF(L97="**",VLOOKUP(C97,vancouver_ratios_2!B:J,9,0)))</f>
        <v>0</v>
      </c>
      <c r="N97" t="b">
        <f>IF(ISERROR(L97),VLOOKUP(D97,average_median_rates_1!B:I,8,0),IF(L97="**", VLOOKUP(D97,average_median_rates_1!B:I,8,0)))</f>
        <v>0</v>
      </c>
      <c r="O97">
        <f t="shared" si="11"/>
        <v>0</v>
      </c>
      <c r="P97">
        <f t="shared" si="12"/>
        <v>2626</v>
      </c>
    </row>
    <row r="98" spans="1:16" x14ac:dyDescent="0.2">
      <c r="A98" t="str">
        <f t="shared" si="13"/>
        <v>201910average3North Vancouver DM</v>
      </c>
      <c r="B98" t="str">
        <f t="shared" si="7"/>
        <v>201910apartmentaverage3+_bed_rateNorth Vancouver DM</v>
      </c>
      <c r="C98" t="str">
        <f t="shared" si="8"/>
        <v>apartmentaverage3+_bed_rateNorth Vancouver DM</v>
      </c>
      <c r="D98" t="str">
        <f t="shared" si="9"/>
        <v>201910apartmentaverage3+_bed_rateVancouver</v>
      </c>
      <c r="E98">
        <v>2019</v>
      </c>
      <c r="F98">
        <v>10</v>
      </c>
      <c r="G98" t="s">
        <v>65</v>
      </c>
      <c r="H98" t="s">
        <v>59</v>
      </c>
      <c r="I98" t="s">
        <v>55</v>
      </c>
      <c r="J98">
        <f t="shared" si="10"/>
        <v>3</v>
      </c>
      <c r="K98" t="s">
        <v>34</v>
      </c>
      <c r="L98">
        <f>VLOOKUP(B98,average_median_rates_1!B:I,8,0)</f>
        <v>1865</v>
      </c>
      <c r="M98" t="b">
        <f>IF(ISERROR(L98),VLOOKUP(C98,vancouver_ratios_2!B:J,9,0),IF(L98="**",VLOOKUP(C98,vancouver_ratios_2!B:J,9,0)))</f>
        <v>0</v>
      </c>
      <c r="N98" t="b">
        <f>IF(ISERROR(L98),VLOOKUP(D98,average_median_rates_1!B:I,8,0),IF(L98="**", VLOOKUP(D98,average_median_rates_1!B:I,8,0)))</f>
        <v>0</v>
      </c>
      <c r="O98">
        <f t="shared" si="11"/>
        <v>0</v>
      </c>
      <c r="P98">
        <f t="shared" si="12"/>
        <v>1865</v>
      </c>
    </row>
    <row r="99" spans="1:16" x14ac:dyDescent="0.2">
      <c r="A99" t="str">
        <f t="shared" si="13"/>
        <v>201910average3West Vancouver</v>
      </c>
      <c r="B99" t="str">
        <f t="shared" si="7"/>
        <v>201910apartmentaverage3+_bed_rateWest Vancouver</v>
      </c>
      <c r="C99" t="str">
        <f t="shared" si="8"/>
        <v>apartmentaverage3+_bed_rateWest Vancouver</v>
      </c>
      <c r="D99" t="str">
        <f t="shared" si="9"/>
        <v>201910apartmentaverage3+_bed_rateVancouver</v>
      </c>
      <c r="E99">
        <v>2019</v>
      </c>
      <c r="F99">
        <v>10</v>
      </c>
      <c r="G99" t="s">
        <v>65</v>
      </c>
      <c r="H99" t="s">
        <v>59</v>
      </c>
      <c r="I99" t="s">
        <v>55</v>
      </c>
      <c r="J99">
        <f t="shared" si="10"/>
        <v>3</v>
      </c>
      <c r="K99" t="s">
        <v>35</v>
      </c>
      <c r="L99">
        <f>VLOOKUP(B99,average_median_rates_1!B:I,8,0)</f>
        <v>3743</v>
      </c>
      <c r="M99" t="b">
        <f>IF(ISERROR(L99),VLOOKUP(C99,vancouver_ratios_2!B:J,9,0),IF(L99="**",VLOOKUP(C99,vancouver_ratios_2!B:J,9,0)))</f>
        <v>0</v>
      </c>
      <c r="N99" t="b">
        <f>IF(ISERROR(L99),VLOOKUP(D99,average_median_rates_1!B:I,8,0),IF(L99="**", VLOOKUP(D99,average_median_rates_1!B:I,8,0)))</f>
        <v>0</v>
      </c>
      <c r="O99">
        <f t="shared" si="11"/>
        <v>0</v>
      </c>
      <c r="P99">
        <f t="shared" si="12"/>
        <v>3743</v>
      </c>
    </row>
    <row r="100" spans="1:16" x14ac:dyDescent="0.2">
      <c r="A100" t="str">
        <f t="shared" si="13"/>
        <v>201910average3Richmond</v>
      </c>
      <c r="B100" t="str">
        <f t="shared" si="7"/>
        <v>201910apartmentaverage3+_bed_rateRichmond</v>
      </c>
      <c r="C100" t="str">
        <f t="shared" si="8"/>
        <v>apartmentaverage3+_bed_rateRichmond</v>
      </c>
      <c r="D100" t="str">
        <f t="shared" si="9"/>
        <v>201910apartmentaverage3+_bed_rateVancouver</v>
      </c>
      <c r="E100">
        <v>2019</v>
      </c>
      <c r="F100">
        <v>10</v>
      </c>
      <c r="G100" t="s">
        <v>65</v>
      </c>
      <c r="H100" t="s">
        <v>59</v>
      </c>
      <c r="I100" t="s">
        <v>55</v>
      </c>
      <c r="J100">
        <f t="shared" si="10"/>
        <v>3</v>
      </c>
      <c r="K100" t="s">
        <v>36</v>
      </c>
      <c r="L100">
        <f>VLOOKUP(B100,average_median_rates_1!B:I,8,0)</f>
        <v>1790</v>
      </c>
      <c r="M100" t="b">
        <f>IF(ISERROR(L100),VLOOKUP(C100,vancouver_ratios_2!B:J,9,0),IF(L100="**",VLOOKUP(C100,vancouver_ratios_2!B:J,9,0)))</f>
        <v>0</v>
      </c>
      <c r="N100" t="b">
        <f>IF(ISERROR(L100),VLOOKUP(D100,average_median_rates_1!B:I,8,0),IF(L100="**", VLOOKUP(D100,average_median_rates_1!B:I,8,0)))</f>
        <v>0</v>
      </c>
      <c r="O100">
        <f t="shared" si="11"/>
        <v>0</v>
      </c>
      <c r="P100">
        <f t="shared" si="12"/>
        <v>1790</v>
      </c>
    </row>
    <row r="101" spans="1:16" x14ac:dyDescent="0.2">
      <c r="A101" t="str">
        <f t="shared" si="13"/>
        <v>201910average3Delta</v>
      </c>
      <c r="B101" t="str">
        <f t="shared" si="7"/>
        <v>201910apartmentaverage3+_bed_rateDelta</v>
      </c>
      <c r="C101" t="str">
        <f t="shared" si="8"/>
        <v>apartmentaverage3+_bed_rateDelta</v>
      </c>
      <c r="D101" t="str">
        <f t="shared" si="9"/>
        <v>201910apartmentaverage3+_bed_rateVancouver</v>
      </c>
      <c r="E101">
        <v>2019</v>
      </c>
      <c r="F101">
        <v>10</v>
      </c>
      <c r="G101" t="s">
        <v>65</v>
      </c>
      <c r="H101" t="s">
        <v>59</v>
      </c>
      <c r="I101" t="s">
        <v>55</v>
      </c>
      <c r="J101">
        <f t="shared" si="10"/>
        <v>3</v>
      </c>
      <c r="K101" t="s">
        <v>37</v>
      </c>
      <c r="L101" t="str">
        <f>VLOOKUP(B101,average_median_rates_1!B:I,8,0)</f>
        <v>**</v>
      </c>
      <c r="M101">
        <f>IF(ISERROR(L101),VLOOKUP(C101,vancouver_ratios_2!B:J,9,0),IF(L101="**",VLOOKUP(C101,vancouver_ratios_2!B:J,9,0)))</f>
        <v>0.682557068099237</v>
      </c>
      <c r="N101">
        <f>IF(ISERROR(L101),VLOOKUP(D101,average_median_rates_1!B:I,8,0),IF(L101="**", VLOOKUP(D101,average_median_rates_1!B:I,8,0)))</f>
        <v>2063</v>
      </c>
      <c r="O101">
        <f t="shared" si="11"/>
        <v>1408.1152314887258</v>
      </c>
      <c r="P101">
        <f t="shared" si="12"/>
        <v>1408.1152314887258</v>
      </c>
    </row>
    <row r="102" spans="1:16" x14ac:dyDescent="0.2">
      <c r="A102" t="str">
        <f t="shared" si="13"/>
        <v>201910average3Surrey</v>
      </c>
      <c r="B102" t="str">
        <f t="shared" si="7"/>
        <v>201910apartmentaverage3+_bed_rateSurrey</v>
      </c>
      <c r="C102" t="str">
        <f t="shared" si="8"/>
        <v>apartmentaverage3+_bed_rateSurrey</v>
      </c>
      <c r="D102" t="str">
        <f t="shared" si="9"/>
        <v>201910apartmentaverage3+_bed_rateVancouver</v>
      </c>
      <c r="E102">
        <v>2019</v>
      </c>
      <c r="F102">
        <v>10</v>
      </c>
      <c r="G102" t="s">
        <v>65</v>
      </c>
      <c r="H102" t="s">
        <v>59</v>
      </c>
      <c r="I102" t="s">
        <v>55</v>
      </c>
      <c r="J102">
        <f t="shared" si="10"/>
        <v>3</v>
      </c>
      <c r="K102" t="s">
        <v>38</v>
      </c>
      <c r="L102">
        <f>VLOOKUP(B102,average_median_rates_1!B:I,8,0)</f>
        <v>1346</v>
      </c>
      <c r="M102" t="b">
        <f>IF(ISERROR(L102),VLOOKUP(C102,vancouver_ratios_2!B:J,9,0),IF(L102="**",VLOOKUP(C102,vancouver_ratios_2!B:J,9,0)))</f>
        <v>0</v>
      </c>
      <c r="N102" t="b">
        <f>IF(ISERROR(L102),VLOOKUP(D102,average_median_rates_1!B:I,8,0),IF(L102="**", VLOOKUP(D102,average_median_rates_1!B:I,8,0)))</f>
        <v>0</v>
      </c>
      <c r="O102">
        <f t="shared" si="11"/>
        <v>0</v>
      </c>
      <c r="P102">
        <f t="shared" si="12"/>
        <v>1346</v>
      </c>
    </row>
    <row r="103" spans="1:16" x14ac:dyDescent="0.2">
      <c r="A103" t="str">
        <f t="shared" si="13"/>
        <v>201910average3White Rock</v>
      </c>
      <c r="B103" t="str">
        <f t="shared" si="7"/>
        <v>201910apartmentaverage3+_bed_rateWhite Rock</v>
      </c>
      <c r="C103" t="str">
        <f t="shared" si="8"/>
        <v>apartmentaverage3+_bed_rateWhite Rock</v>
      </c>
      <c r="D103" t="str">
        <f t="shared" si="9"/>
        <v>201910apartmentaverage3+_bed_rateVancouver</v>
      </c>
      <c r="E103">
        <v>2019</v>
      </c>
      <c r="F103">
        <v>10</v>
      </c>
      <c r="G103" t="s">
        <v>65</v>
      </c>
      <c r="H103" t="s">
        <v>59</v>
      </c>
      <c r="I103" t="s">
        <v>55</v>
      </c>
      <c r="J103">
        <f t="shared" si="10"/>
        <v>3</v>
      </c>
      <c r="K103" t="s">
        <v>39</v>
      </c>
      <c r="L103" t="str">
        <f>VLOOKUP(B103,average_median_rates_1!B:I,8,0)</f>
        <v>**</v>
      </c>
      <c r="M103">
        <f>IF(ISERROR(L103),VLOOKUP(C103,vancouver_ratios_2!B:J,9,0),IF(L103="**",VLOOKUP(C103,vancouver_ratios_2!B:J,9,0)))</f>
        <v>0.87525861019836904</v>
      </c>
      <c r="N103">
        <f>IF(ISERROR(L103),VLOOKUP(D103,average_median_rates_1!B:I,8,0),IF(L103="**", VLOOKUP(D103,average_median_rates_1!B:I,8,0)))</f>
        <v>2063</v>
      </c>
      <c r="O103">
        <f t="shared" si="11"/>
        <v>1805.6585128392353</v>
      </c>
      <c r="P103">
        <f t="shared" si="12"/>
        <v>1805.6585128392353</v>
      </c>
    </row>
    <row r="104" spans="1:16" x14ac:dyDescent="0.2">
      <c r="A104" t="str">
        <f t="shared" si="13"/>
        <v>201910average3Langley City and Langley DM</v>
      </c>
      <c r="B104" t="str">
        <f t="shared" si="7"/>
        <v>201910apartmentaverage3+_bed_rateLangley City and Langley DM</v>
      </c>
      <c r="C104" t="str">
        <f t="shared" si="8"/>
        <v>apartmentaverage3+_bed_rateLangley City and Langley DM</v>
      </c>
      <c r="D104" t="str">
        <f t="shared" si="9"/>
        <v>201910apartmentaverage3+_bed_rateVancouver</v>
      </c>
      <c r="E104">
        <v>2019</v>
      </c>
      <c r="F104">
        <v>10</v>
      </c>
      <c r="G104" t="s">
        <v>65</v>
      </c>
      <c r="H104" t="s">
        <v>59</v>
      </c>
      <c r="I104" t="s">
        <v>55</v>
      </c>
      <c r="J104">
        <f t="shared" si="10"/>
        <v>3</v>
      </c>
      <c r="K104" t="s">
        <v>40</v>
      </c>
      <c r="L104">
        <f>VLOOKUP(B104,average_median_rates_1!B:I,8,0)</f>
        <v>2099</v>
      </c>
      <c r="M104" t="b">
        <f>IF(ISERROR(L104),VLOOKUP(C104,vancouver_ratios_2!B:J,9,0),IF(L104="**",VLOOKUP(C104,vancouver_ratios_2!B:J,9,0)))</f>
        <v>0</v>
      </c>
      <c r="N104" t="b">
        <f>IF(ISERROR(L104),VLOOKUP(D104,average_median_rates_1!B:I,8,0),IF(L104="**", VLOOKUP(D104,average_median_rates_1!B:I,8,0)))</f>
        <v>0</v>
      </c>
      <c r="O104">
        <f t="shared" si="11"/>
        <v>0</v>
      </c>
      <c r="P104">
        <f t="shared" si="12"/>
        <v>2099</v>
      </c>
    </row>
    <row r="105" spans="1:16" x14ac:dyDescent="0.2">
      <c r="A105" t="str">
        <f t="shared" si="13"/>
        <v>201910average3Tri-Cities</v>
      </c>
      <c r="B105" t="str">
        <f t="shared" si="7"/>
        <v>201910apartmentaverage3+_bed_rateTri-Cities</v>
      </c>
      <c r="C105" t="str">
        <f t="shared" si="8"/>
        <v>apartmentaverage3+_bed_rateTri-Cities</v>
      </c>
      <c r="D105" t="str">
        <f t="shared" si="9"/>
        <v>201910apartmentaverage3+_bed_rateVancouver</v>
      </c>
      <c r="E105">
        <v>2019</v>
      </c>
      <c r="F105">
        <v>10</v>
      </c>
      <c r="G105" t="s">
        <v>65</v>
      </c>
      <c r="H105" t="s">
        <v>59</v>
      </c>
      <c r="I105" t="s">
        <v>55</v>
      </c>
      <c r="J105">
        <f t="shared" si="10"/>
        <v>3</v>
      </c>
      <c r="K105" t="s">
        <v>41</v>
      </c>
      <c r="L105">
        <f>VLOOKUP(B105,average_median_rates_1!B:I,8,0)</f>
        <v>1455</v>
      </c>
      <c r="M105" t="b">
        <f>IF(ISERROR(L105),VLOOKUP(C105,vancouver_ratios_2!B:J,9,0),IF(L105="**",VLOOKUP(C105,vancouver_ratios_2!B:J,9,0)))</f>
        <v>0</v>
      </c>
      <c r="N105" t="b">
        <f>IF(ISERROR(L105),VLOOKUP(D105,average_median_rates_1!B:I,8,0),IF(L105="**", VLOOKUP(D105,average_median_rates_1!B:I,8,0)))</f>
        <v>0</v>
      </c>
      <c r="O105">
        <f t="shared" si="11"/>
        <v>0</v>
      </c>
      <c r="P105">
        <f t="shared" si="12"/>
        <v>1455</v>
      </c>
    </row>
    <row r="106" spans="1:16" x14ac:dyDescent="0.2">
      <c r="A106" t="str">
        <f t="shared" si="13"/>
        <v>201910average3Maple Ridge/Pitt Meadows</v>
      </c>
      <c r="B106" t="str">
        <f t="shared" si="7"/>
        <v>201910apartmentaverage3+_bed_rateMaple Ridge/Pitt Meadows</v>
      </c>
      <c r="C106" t="str">
        <f t="shared" si="8"/>
        <v>apartmentaverage3+_bed_rateMaple Ridge/Pitt Meadows</v>
      </c>
      <c r="D106" t="str">
        <f t="shared" si="9"/>
        <v>201910apartmentaverage3+_bed_rateVancouver</v>
      </c>
      <c r="E106">
        <v>2019</v>
      </c>
      <c r="F106">
        <v>10</v>
      </c>
      <c r="G106" t="s">
        <v>65</v>
      </c>
      <c r="H106" t="s">
        <v>59</v>
      </c>
      <c r="I106" t="s">
        <v>55</v>
      </c>
      <c r="J106">
        <f t="shared" si="10"/>
        <v>3</v>
      </c>
      <c r="K106" t="s">
        <v>42</v>
      </c>
      <c r="L106">
        <f>VLOOKUP(B106,average_median_rates_1!B:I,8,0)</f>
        <v>1542</v>
      </c>
      <c r="M106" t="b">
        <f>IF(ISERROR(L106),VLOOKUP(C106,vancouver_ratios_2!B:J,9,0),IF(L106="**",VLOOKUP(C106,vancouver_ratios_2!B:J,9,0)))</f>
        <v>0</v>
      </c>
      <c r="N106" t="b">
        <f>IF(ISERROR(L106),VLOOKUP(D106,average_median_rates_1!B:I,8,0),IF(L106="**", VLOOKUP(D106,average_median_rates_1!B:I,8,0)))</f>
        <v>0</v>
      </c>
      <c r="O106">
        <f t="shared" si="11"/>
        <v>0</v>
      </c>
      <c r="P106">
        <f t="shared" si="12"/>
        <v>1542</v>
      </c>
    </row>
    <row r="107" spans="1:16" x14ac:dyDescent="0.2">
      <c r="A107" t="str">
        <f t="shared" si="13"/>
        <v>201910average3Vancouver</v>
      </c>
      <c r="B107" t="str">
        <f t="shared" si="7"/>
        <v>201910apartmentaverage3+_bed_rateVancouver</v>
      </c>
      <c r="C107" t="str">
        <f t="shared" si="8"/>
        <v>apartmentaverage3+_bed_rateVancouver</v>
      </c>
      <c r="D107" t="str">
        <f t="shared" si="9"/>
        <v>201910apartmentaverage3+_bed_rateVancouver</v>
      </c>
      <c r="E107">
        <v>2019</v>
      </c>
      <c r="F107">
        <v>10</v>
      </c>
      <c r="G107" t="s">
        <v>65</v>
      </c>
      <c r="H107" t="s">
        <v>59</v>
      </c>
      <c r="I107" t="s">
        <v>55</v>
      </c>
      <c r="J107">
        <f t="shared" si="10"/>
        <v>3</v>
      </c>
      <c r="K107" t="s">
        <v>43</v>
      </c>
      <c r="L107">
        <f>VLOOKUP(B107,average_median_rates_1!B:I,8,0)</f>
        <v>2063</v>
      </c>
      <c r="M107" t="b">
        <f>IF(ISERROR(L107),VLOOKUP(C107,vancouver_ratios_2!B:J,9,0),IF(L107="**",VLOOKUP(C107,vancouver_ratios_2!B:J,9,0)))</f>
        <v>0</v>
      </c>
      <c r="N107" t="b">
        <f>IF(ISERROR(L107),VLOOKUP(D107,average_median_rates_1!B:I,8,0),IF(L107="**", VLOOKUP(D107,average_median_rates_1!B:I,8,0)))</f>
        <v>0</v>
      </c>
      <c r="O107">
        <f t="shared" si="11"/>
        <v>0</v>
      </c>
      <c r="P107">
        <f t="shared" si="12"/>
        <v>2063</v>
      </c>
    </row>
    <row r="108" spans="1:16" x14ac:dyDescent="0.2">
      <c r="A108" t="str">
        <f t="shared" si="13"/>
        <v>201910average3North Vancouver City</v>
      </c>
      <c r="B108" t="str">
        <f t="shared" si="7"/>
        <v>201910apartmentaverage3+_bed_rateNorth Vancouver City</v>
      </c>
      <c r="C108" t="str">
        <f t="shared" si="8"/>
        <v>apartmentaverage3+_bed_rateNorth Vancouver City</v>
      </c>
      <c r="D108" t="str">
        <f t="shared" si="9"/>
        <v>201910apartmentaverage3+_bed_rateVancouver</v>
      </c>
      <c r="E108">
        <v>2019</v>
      </c>
      <c r="F108">
        <v>10</v>
      </c>
      <c r="G108" t="s">
        <v>65</v>
      </c>
      <c r="H108" t="s">
        <v>59</v>
      </c>
      <c r="I108" t="s">
        <v>55</v>
      </c>
      <c r="J108">
        <f t="shared" si="10"/>
        <v>3</v>
      </c>
      <c r="K108" t="s">
        <v>60</v>
      </c>
      <c r="L108" t="e">
        <f>VLOOKUP(B108,average_median_rates_1!B:I,8,0)</f>
        <v>#N/A</v>
      </c>
      <c r="M108">
        <f>IF(ISERROR(L108),VLOOKUP(C108,vancouver_ratios_2!B:J,9,0),IF(L108="**",VLOOKUP(C108,vancouver_ratios_2!B:J,9,0)))</f>
        <v>0.90604843616891795</v>
      </c>
      <c r="N108">
        <f>IF(ISERROR(L108),VLOOKUP(D108,average_median_rates_1!B:I,8,0),IF(L108="**", VLOOKUP(D108,average_median_rates_1!B:I,8,0)))</f>
        <v>2063</v>
      </c>
      <c r="O108">
        <f t="shared" si="11"/>
        <v>1869.1779238164777</v>
      </c>
      <c r="P108">
        <f t="shared" si="12"/>
        <v>1869.1779238164777</v>
      </c>
    </row>
    <row r="109" spans="1:16" x14ac:dyDescent="0.2">
      <c r="A109" t="str">
        <f t="shared" si="13"/>
        <v>201910median0West End/Stanley Park</v>
      </c>
      <c r="B109" t="str">
        <f t="shared" si="7"/>
        <v>201910apartmentmedianbachelor_rateWest End/Stanley Park</v>
      </c>
      <c r="C109" t="str">
        <f t="shared" si="8"/>
        <v>apartmentmedianbachelor_rateWest End/Stanley Park</v>
      </c>
      <c r="D109" t="str">
        <f t="shared" si="9"/>
        <v>201910apartmentmedianbachelor_rateVancouver</v>
      </c>
      <c r="E109">
        <v>2019</v>
      </c>
      <c r="F109">
        <v>10</v>
      </c>
      <c r="G109" t="s">
        <v>65</v>
      </c>
      <c r="H109" t="s">
        <v>61</v>
      </c>
      <c r="I109" t="s">
        <v>49</v>
      </c>
      <c r="J109">
        <f t="shared" si="10"/>
        <v>0</v>
      </c>
      <c r="K109" t="s">
        <v>12</v>
      </c>
      <c r="L109">
        <f>VLOOKUP(B109,average_median_rates_1!B:I,8,0)</f>
        <v>1281</v>
      </c>
      <c r="M109" t="b">
        <f>IF(ISERROR(L109),VLOOKUP(C109,vancouver_ratios_2!B:J,9,0),IF(L109="**",VLOOKUP(C109,vancouver_ratios_2!B:J,9,0)))</f>
        <v>0</v>
      </c>
      <c r="N109" t="b">
        <f>IF(ISERROR(L109),VLOOKUP(D109,average_median_rates_1!B:I,8,0),IF(L109="**", VLOOKUP(D109,average_median_rates_1!B:I,8,0)))</f>
        <v>0</v>
      </c>
      <c r="O109">
        <f t="shared" si="11"/>
        <v>0</v>
      </c>
      <c r="P109">
        <f t="shared" si="12"/>
        <v>1281</v>
      </c>
    </row>
    <row r="110" spans="1:16" x14ac:dyDescent="0.2">
      <c r="A110" t="str">
        <f t="shared" si="13"/>
        <v>201910median0English Bay</v>
      </c>
      <c r="B110" t="str">
        <f t="shared" si="7"/>
        <v>201910apartmentmedianbachelor_rateEnglish Bay</v>
      </c>
      <c r="C110" t="str">
        <f t="shared" si="8"/>
        <v>apartmentmedianbachelor_rateEnglish Bay</v>
      </c>
      <c r="D110" t="str">
        <f t="shared" si="9"/>
        <v>201910apartmentmedianbachelor_rateVancouver</v>
      </c>
      <c r="E110">
        <v>2019</v>
      </c>
      <c r="F110">
        <v>10</v>
      </c>
      <c r="G110" t="s">
        <v>65</v>
      </c>
      <c r="H110" t="s">
        <v>61</v>
      </c>
      <c r="I110" t="s">
        <v>49</v>
      </c>
      <c r="J110">
        <f t="shared" si="10"/>
        <v>0</v>
      </c>
      <c r="K110" t="s">
        <v>16</v>
      </c>
      <c r="L110">
        <f>VLOOKUP(B110,average_median_rates_1!B:I,8,0)</f>
        <v>1350</v>
      </c>
      <c r="M110" t="b">
        <f>IF(ISERROR(L110),VLOOKUP(C110,vancouver_ratios_2!B:J,9,0),IF(L110="**",VLOOKUP(C110,vancouver_ratios_2!B:J,9,0)))</f>
        <v>0</v>
      </c>
      <c r="N110" t="b">
        <f>IF(ISERROR(L110),VLOOKUP(D110,average_median_rates_1!B:I,8,0),IF(L110="**", VLOOKUP(D110,average_median_rates_1!B:I,8,0)))</f>
        <v>0</v>
      </c>
      <c r="O110">
        <f t="shared" si="11"/>
        <v>0</v>
      </c>
      <c r="P110">
        <f t="shared" si="12"/>
        <v>1350</v>
      </c>
    </row>
    <row r="111" spans="1:16" x14ac:dyDescent="0.2">
      <c r="A111" t="str">
        <f t="shared" si="13"/>
        <v>201910median0Downtown</v>
      </c>
      <c r="B111" t="str">
        <f t="shared" si="7"/>
        <v>201910apartmentmedianbachelor_rateDowntown</v>
      </c>
      <c r="C111" t="str">
        <f t="shared" si="8"/>
        <v>apartmentmedianbachelor_rateDowntown</v>
      </c>
      <c r="D111" t="str">
        <f t="shared" si="9"/>
        <v>201910apartmentmedianbachelor_rateVancouver</v>
      </c>
      <c r="E111">
        <v>2019</v>
      </c>
      <c r="F111">
        <v>10</v>
      </c>
      <c r="G111" t="s">
        <v>65</v>
      </c>
      <c r="H111" t="s">
        <v>61</v>
      </c>
      <c r="I111" t="s">
        <v>49</v>
      </c>
      <c r="J111">
        <f t="shared" si="10"/>
        <v>0</v>
      </c>
      <c r="K111" t="s">
        <v>17</v>
      </c>
      <c r="L111">
        <f>VLOOKUP(B111,average_median_rates_1!B:I,8,0)</f>
        <v>1352</v>
      </c>
      <c r="M111" t="b">
        <f>IF(ISERROR(L111),VLOOKUP(C111,vancouver_ratios_2!B:J,9,0),IF(L111="**",VLOOKUP(C111,vancouver_ratios_2!B:J,9,0)))</f>
        <v>0</v>
      </c>
      <c r="N111" t="b">
        <f>IF(ISERROR(L111),VLOOKUP(D111,average_median_rates_1!B:I,8,0),IF(L111="**", VLOOKUP(D111,average_median_rates_1!B:I,8,0)))</f>
        <v>0</v>
      </c>
      <c r="O111">
        <f t="shared" si="11"/>
        <v>0</v>
      </c>
      <c r="P111">
        <f t="shared" si="12"/>
        <v>1352</v>
      </c>
    </row>
    <row r="112" spans="1:16" x14ac:dyDescent="0.2">
      <c r="A112" t="str">
        <f t="shared" si="13"/>
        <v>201910median0South Granville/Oak</v>
      </c>
      <c r="B112" t="str">
        <f t="shared" si="7"/>
        <v>201910apartmentmedianbachelor_rateSouth Granville/Oak</v>
      </c>
      <c r="C112" t="str">
        <f t="shared" si="8"/>
        <v>apartmentmedianbachelor_rateSouth Granville/Oak</v>
      </c>
      <c r="D112" t="str">
        <f t="shared" si="9"/>
        <v>201910apartmentmedianbachelor_rateVancouver</v>
      </c>
      <c r="E112">
        <v>2019</v>
      </c>
      <c r="F112">
        <v>10</v>
      </c>
      <c r="G112" t="s">
        <v>65</v>
      </c>
      <c r="H112" t="s">
        <v>61</v>
      </c>
      <c r="I112" t="s">
        <v>49</v>
      </c>
      <c r="J112">
        <f t="shared" si="10"/>
        <v>0</v>
      </c>
      <c r="K112" t="s">
        <v>19</v>
      </c>
      <c r="L112">
        <f>VLOOKUP(B112,average_median_rates_1!B:I,8,0)</f>
        <v>1186</v>
      </c>
      <c r="M112" t="b">
        <f>IF(ISERROR(L112),VLOOKUP(C112,vancouver_ratios_2!B:J,9,0),IF(L112="**",VLOOKUP(C112,vancouver_ratios_2!B:J,9,0)))</f>
        <v>0</v>
      </c>
      <c r="N112" t="b">
        <f>IF(ISERROR(L112),VLOOKUP(D112,average_median_rates_1!B:I,8,0),IF(L112="**", VLOOKUP(D112,average_median_rates_1!B:I,8,0)))</f>
        <v>0</v>
      </c>
      <c r="O112">
        <f t="shared" si="11"/>
        <v>0</v>
      </c>
      <c r="P112">
        <f t="shared" si="12"/>
        <v>1186</v>
      </c>
    </row>
    <row r="113" spans="1:16" x14ac:dyDescent="0.2">
      <c r="A113" t="str">
        <f t="shared" si="13"/>
        <v>201910median0Kitsilano/Point Grey</v>
      </c>
      <c r="B113" t="str">
        <f t="shared" si="7"/>
        <v>201910apartmentmedianbachelor_rateKitsilano/Point Grey</v>
      </c>
      <c r="C113" t="str">
        <f t="shared" si="8"/>
        <v>apartmentmedianbachelor_rateKitsilano/Point Grey</v>
      </c>
      <c r="D113" t="str">
        <f t="shared" si="9"/>
        <v>201910apartmentmedianbachelor_rateVancouver</v>
      </c>
      <c r="E113">
        <v>2019</v>
      </c>
      <c r="F113">
        <v>10</v>
      </c>
      <c r="G113" t="s">
        <v>65</v>
      </c>
      <c r="H113" t="s">
        <v>61</v>
      </c>
      <c r="I113" t="s">
        <v>49</v>
      </c>
      <c r="J113">
        <f t="shared" si="10"/>
        <v>0</v>
      </c>
      <c r="K113" t="s">
        <v>20</v>
      </c>
      <c r="L113">
        <f>VLOOKUP(B113,average_median_rates_1!B:I,8,0)</f>
        <v>1250</v>
      </c>
      <c r="M113" t="b">
        <f>IF(ISERROR(L113),VLOOKUP(C113,vancouver_ratios_2!B:J,9,0),IF(L113="**",VLOOKUP(C113,vancouver_ratios_2!B:J,9,0)))</f>
        <v>0</v>
      </c>
      <c r="N113" t="b">
        <f>IF(ISERROR(L113),VLOOKUP(D113,average_median_rates_1!B:I,8,0),IF(L113="**", VLOOKUP(D113,average_median_rates_1!B:I,8,0)))</f>
        <v>0</v>
      </c>
      <c r="O113">
        <f t="shared" si="11"/>
        <v>0</v>
      </c>
      <c r="P113">
        <f t="shared" si="12"/>
        <v>1250</v>
      </c>
    </row>
    <row r="114" spans="1:16" x14ac:dyDescent="0.2">
      <c r="A114" t="str">
        <f t="shared" si="13"/>
        <v>201910median0Westside/Kerrisdale</v>
      </c>
      <c r="B114" t="str">
        <f t="shared" si="7"/>
        <v>201910apartmentmedianbachelor_rateWestside/Kerrisdale</v>
      </c>
      <c r="C114" t="str">
        <f t="shared" si="8"/>
        <v>apartmentmedianbachelor_rateWestside/Kerrisdale</v>
      </c>
      <c r="D114" t="str">
        <f t="shared" si="9"/>
        <v>201910apartmentmedianbachelor_rateVancouver</v>
      </c>
      <c r="E114">
        <v>2019</v>
      </c>
      <c r="F114">
        <v>10</v>
      </c>
      <c r="G114" t="s">
        <v>65</v>
      </c>
      <c r="H114" t="s">
        <v>61</v>
      </c>
      <c r="I114" t="s">
        <v>49</v>
      </c>
      <c r="J114">
        <f t="shared" si="10"/>
        <v>0</v>
      </c>
      <c r="K114" t="s">
        <v>21</v>
      </c>
      <c r="L114">
        <f>VLOOKUP(B114,average_median_rates_1!B:I,8,0)</f>
        <v>1115</v>
      </c>
      <c r="M114" t="b">
        <f>IF(ISERROR(L114),VLOOKUP(C114,vancouver_ratios_2!B:J,9,0),IF(L114="**",VLOOKUP(C114,vancouver_ratios_2!B:J,9,0)))</f>
        <v>0</v>
      </c>
      <c r="N114" t="b">
        <f>IF(ISERROR(L114),VLOOKUP(D114,average_median_rates_1!B:I,8,0),IF(L114="**", VLOOKUP(D114,average_median_rates_1!B:I,8,0)))</f>
        <v>0</v>
      </c>
      <c r="O114">
        <f t="shared" si="11"/>
        <v>0</v>
      </c>
      <c r="P114">
        <f t="shared" si="12"/>
        <v>1115</v>
      </c>
    </row>
    <row r="115" spans="1:16" x14ac:dyDescent="0.2">
      <c r="A115" t="str">
        <f t="shared" si="13"/>
        <v>201910median0Marpole</v>
      </c>
      <c r="B115" t="str">
        <f t="shared" si="7"/>
        <v>201910apartmentmedianbachelor_rateMarpole</v>
      </c>
      <c r="C115" t="str">
        <f t="shared" si="8"/>
        <v>apartmentmedianbachelor_rateMarpole</v>
      </c>
      <c r="D115" t="str">
        <f t="shared" si="9"/>
        <v>201910apartmentmedianbachelor_rateVancouver</v>
      </c>
      <c r="E115">
        <v>2019</v>
      </c>
      <c r="F115">
        <v>10</v>
      </c>
      <c r="G115" t="s">
        <v>65</v>
      </c>
      <c r="H115" t="s">
        <v>61</v>
      </c>
      <c r="I115" t="s">
        <v>49</v>
      </c>
      <c r="J115">
        <f t="shared" si="10"/>
        <v>0</v>
      </c>
      <c r="K115" t="s">
        <v>23</v>
      </c>
      <c r="L115">
        <f>VLOOKUP(B115,average_median_rates_1!B:I,8,0)</f>
        <v>975</v>
      </c>
      <c r="M115" t="b">
        <f>IF(ISERROR(L115),VLOOKUP(C115,vancouver_ratios_2!B:J,9,0),IF(L115="**",VLOOKUP(C115,vancouver_ratios_2!B:J,9,0)))</f>
        <v>0</v>
      </c>
      <c r="N115" t="b">
        <f>IF(ISERROR(L115),VLOOKUP(D115,average_median_rates_1!B:I,8,0),IF(L115="**", VLOOKUP(D115,average_median_rates_1!B:I,8,0)))</f>
        <v>0</v>
      </c>
      <c r="O115">
        <f t="shared" si="11"/>
        <v>0</v>
      </c>
      <c r="P115">
        <f t="shared" si="12"/>
        <v>975</v>
      </c>
    </row>
    <row r="116" spans="1:16" x14ac:dyDescent="0.2">
      <c r="A116" t="str">
        <f t="shared" si="13"/>
        <v>201910median0Mount Pleasant/Renfrew Heights</v>
      </c>
      <c r="B116" t="str">
        <f t="shared" si="7"/>
        <v>201910apartmentmedianbachelor_rateMount Pleasant/Renfrew Heights</v>
      </c>
      <c r="C116" t="str">
        <f t="shared" si="8"/>
        <v>apartmentmedianbachelor_rateMount Pleasant/Renfrew Heights</v>
      </c>
      <c r="D116" t="str">
        <f t="shared" si="9"/>
        <v>201910apartmentmedianbachelor_rateVancouver</v>
      </c>
      <c r="E116">
        <v>2019</v>
      </c>
      <c r="F116">
        <v>10</v>
      </c>
      <c r="G116" t="s">
        <v>65</v>
      </c>
      <c r="H116" t="s">
        <v>61</v>
      </c>
      <c r="I116" t="s">
        <v>49</v>
      </c>
      <c r="J116">
        <f t="shared" si="10"/>
        <v>0</v>
      </c>
      <c r="K116" t="s">
        <v>24</v>
      </c>
      <c r="L116">
        <f>VLOOKUP(B116,average_median_rates_1!B:I,8,0)</f>
        <v>1200</v>
      </c>
      <c r="M116" t="b">
        <f>IF(ISERROR(L116),VLOOKUP(C116,vancouver_ratios_2!B:J,9,0),IF(L116="**",VLOOKUP(C116,vancouver_ratios_2!B:J,9,0)))</f>
        <v>0</v>
      </c>
      <c r="N116" t="b">
        <f>IF(ISERROR(L116),VLOOKUP(D116,average_median_rates_1!B:I,8,0),IF(L116="**", VLOOKUP(D116,average_median_rates_1!B:I,8,0)))</f>
        <v>0</v>
      </c>
      <c r="O116">
        <f t="shared" si="11"/>
        <v>0</v>
      </c>
      <c r="P116">
        <f t="shared" si="12"/>
        <v>1200</v>
      </c>
    </row>
    <row r="117" spans="1:16" x14ac:dyDescent="0.2">
      <c r="A117" t="str">
        <f t="shared" si="13"/>
        <v>201910median0East Hastings</v>
      </c>
      <c r="B117" t="str">
        <f t="shared" si="7"/>
        <v>201910apartmentmedianbachelor_rateEast Hastings</v>
      </c>
      <c r="C117" t="str">
        <f t="shared" si="8"/>
        <v>apartmentmedianbachelor_rateEast Hastings</v>
      </c>
      <c r="D117" t="str">
        <f t="shared" si="9"/>
        <v>201910apartmentmedianbachelor_rateVancouver</v>
      </c>
      <c r="E117">
        <v>2019</v>
      </c>
      <c r="F117">
        <v>10</v>
      </c>
      <c r="G117" t="s">
        <v>65</v>
      </c>
      <c r="H117" t="s">
        <v>61</v>
      </c>
      <c r="I117" t="s">
        <v>49</v>
      </c>
      <c r="J117">
        <f t="shared" si="10"/>
        <v>0</v>
      </c>
      <c r="K117" t="s">
        <v>25</v>
      </c>
      <c r="L117">
        <f>VLOOKUP(B117,average_median_rates_1!B:I,8,0)</f>
        <v>1242</v>
      </c>
      <c r="M117" t="b">
        <f>IF(ISERROR(L117),VLOOKUP(C117,vancouver_ratios_2!B:J,9,0),IF(L117="**",VLOOKUP(C117,vancouver_ratios_2!B:J,9,0)))</f>
        <v>0</v>
      </c>
      <c r="N117" t="b">
        <f>IF(ISERROR(L117),VLOOKUP(D117,average_median_rates_1!B:I,8,0),IF(L117="**", VLOOKUP(D117,average_median_rates_1!B:I,8,0)))</f>
        <v>0</v>
      </c>
      <c r="O117">
        <f t="shared" si="11"/>
        <v>0</v>
      </c>
      <c r="P117">
        <f t="shared" si="12"/>
        <v>1242</v>
      </c>
    </row>
    <row r="118" spans="1:16" x14ac:dyDescent="0.2">
      <c r="A118" t="str">
        <f t="shared" si="13"/>
        <v>201910median0Southeast Vancouver</v>
      </c>
      <c r="B118" t="str">
        <f t="shared" si="7"/>
        <v>201910apartmentmedianbachelor_rateSoutheast Vancouver</v>
      </c>
      <c r="C118" t="str">
        <f t="shared" si="8"/>
        <v>apartmentmedianbachelor_rateSoutheast Vancouver</v>
      </c>
      <c r="D118" t="str">
        <f t="shared" si="9"/>
        <v>201910apartmentmedianbachelor_rateVancouver</v>
      </c>
      <c r="E118">
        <v>2019</v>
      </c>
      <c r="F118">
        <v>10</v>
      </c>
      <c r="G118" t="s">
        <v>65</v>
      </c>
      <c r="H118" t="s">
        <v>61</v>
      </c>
      <c r="I118" t="s">
        <v>49</v>
      </c>
      <c r="J118">
        <f t="shared" si="10"/>
        <v>0</v>
      </c>
      <c r="K118" t="s">
        <v>26</v>
      </c>
      <c r="L118">
        <f>VLOOKUP(B118,average_median_rates_1!B:I,8,0)</f>
        <v>1074</v>
      </c>
      <c r="M118" t="b">
        <f>IF(ISERROR(L118),VLOOKUP(C118,vancouver_ratios_2!B:J,9,0),IF(L118="**",VLOOKUP(C118,vancouver_ratios_2!B:J,9,0)))</f>
        <v>0</v>
      </c>
      <c r="N118" t="b">
        <f>IF(ISERROR(L118),VLOOKUP(D118,average_median_rates_1!B:I,8,0),IF(L118="**", VLOOKUP(D118,average_median_rates_1!B:I,8,0)))</f>
        <v>0</v>
      </c>
      <c r="O118">
        <f t="shared" si="11"/>
        <v>0</v>
      </c>
      <c r="P118">
        <f t="shared" si="12"/>
        <v>1074</v>
      </c>
    </row>
    <row r="119" spans="1:16" x14ac:dyDescent="0.2">
      <c r="A119" t="str">
        <f t="shared" si="13"/>
        <v>201910median0University Endowment Lands</v>
      </c>
      <c r="B119" t="str">
        <f t="shared" si="7"/>
        <v>201910apartmentmedianbachelor_rateUniversity Endowment Lands</v>
      </c>
      <c r="C119" t="str">
        <f t="shared" si="8"/>
        <v>apartmentmedianbachelor_rateUniversity Endowment Lands</v>
      </c>
      <c r="D119" t="str">
        <f t="shared" si="9"/>
        <v>201910apartmentmedianbachelor_rateVancouver</v>
      </c>
      <c r="E119">
        <v>2019</v>
      </c>
      <c r="F119">
        <v>10</v>
      </c>
      <c r="G119" t="s">
        <v>65</v>
      </c>
      <c r="H119" t="s">
        <v>61</v>
      </c>
      <c r="I119" t="s">
        <v>49</v>
      </c>
      <c r="J119">
        <f t="shared" si="10"/>
        <v>0</v>
      </c>
      <c r="K119" t="s">
        <v>27</v>
      </c>
      <c r="L119">
        <f>VLOOKUP(B119,average_median_rates_1!B:I,8,0)</f>
        <v>1450</v>
      </c>
      <c r="M119" t="b">
        <f>IF(ISERROR(L119),VLOOKUP(C119,vancouver_ratios_2!B:J,9,0),IF(L119="**",VLOOKUP(C119,vancouver_ratios_2!B:J,9,0)))</f>
        <v>0</v>
      </c>
      <c r="N119" t="b">
        <f>IF(ISERROR(L119),VLOOKUP(D119,average_median_rates_1!B:I,8,0),IF(L119="**", VLOOKUP(D119,average_median_rates_1!B:I,8,0)))</f>
        <v>0</v>
      </c>
      <c r="O119">
        <f t="shared" si="11"/>
        <v>0</v>
      </c>
      <c r="P119">
        <f t="shared" si="12"/>
        <v>1450</v>
      </c>
    </row>
    <row r="120" spans="1:16" x14ac:dyDescent="0.2">
      <c r="A120" t="str">
        <f t="shared" si="13"/>
        <v>201910median0Central Park/Metrotown</v>
      </c>
      <c r="B120" t="str">
        <f t="shared" si="7"/>
        <v>201910apartmentmedianbachelor_rateCentral Park/Metrotown</v>
      </c>
      <c r="C120" t="str">
        <f t="shared" si="8"/>
        <v>apartmentmedianbachelor_rateCentral Park/Metrotown</v>
      </c>
      <c r="D120" t="str">
        <f t="shared" si="9"/>
        <v>201910apartmentmedianbachelor_rateVancouver</v>
      </c>
      <c r="E120">
        <v>2019</v>
      </c>
      <c r="F120">
        <v>10</v>
      </c>
      <c r="G120" t="s">
        <v>65</v>
      </c>
      <c r="H120" t="s">
        <v>61</v>
      </c>
      <c r="I120" t="s">
        <v>49</v>
      </c>
      <c r="J120">
        <f t="shared" si="10"/>
        <v>0</v>
      </c>
      <c r="K120" t="s">
        <v>28</v>
      </c>
      <c r="L120">
        <f>VLOOKUP(B120,average_median_rates_1!B:I,8,0)</f>
        <v>1100</v>
      </c>
      <c r="M120" t="b">
        <f>IF(ISERROR(L120),VLOOKUP(C120,vancouver_ratios_2!B:J,9,0),IF(L120="**",VLOOKUP(C120,vancouver_ratios_2!B:J,9,0)))</f>
        <v>0</v>
      </c>
      <c r="N120" t="b">
        <f>IF(ISERROR(L120),VLOOKUP(D120,average_median_rates_1!B:I,8,0),IF(L120="**", VLOOKUP(D120,average_median_rates_1!B:I,8,0)))</f>
        <v>0</v>
      </c>
      <c r="O120">
        <f t="shared" si="11"/>
        <v>0</v>
      </c>
      <c r="P120">
        <f t="shared" si="12"/>
        <v>1100</v>
      </c>
    </row>
    <row r="121" spans="1:16" x14ac:dyDescent="0.2">
      <c r="A121" t="str">
        <f t="shared" si="13"/>
        <v>201910median0Southeast Burnaby</v>
      </c>
      <c r="B121" t="str">
        <f t="shared" si="7"/>
        <v>201910apartmentmedianbachelor_rateSoutheast Burnaby</v>
      </c>
      <c r="C121" t="str">
        <f t="shared" si="8"/>
        <v>apartmentmedianbachelor_rateSoutheast Burnaby</v>
      </c>
      <c r="D121" t="str">
        <f t="shared" si="9"/>
        <v>201910apartmentmedianbachelor_rateVancouver</v>
      </c>
      <c r="E121">
        <v>2019</v>
      </c>
      <c r="F121">
        <v>10</v>
      </c>
      <c r="G121" t="s">
        <v>65</v>
      </c>
      <c r="H121" t="s">
        <v>61</v>
      </c>
      <c r="I121" t="s">
        <v>49</v>
      </c>
      <c r="J121">
        <f t="shared" si="10"/>
        <v>0</v>
      </c>
      <c r="K121" t="s">
        <v>29</v>
      </c>
      <c r="L121">
        <f>VLOOKUP(B121,average_median_rates_1!B:I,8,0)</f>
        <v>850</v>
      </c>
      <c r="M121" t="b">
        <f>IF(ISERROR(L121),VLOOKUP(C121,vancouver_ratios_2!B:J,9,0),IF(L121="**",VLOOKUP(C121,vancouver_ratios_2!B:J,9,0)))</f>
        <v>0</v>
      </c>
      <c r="N121" t="b">
        <f>IF(ISERROR(L121),VLOOKUP(D121,average_median_rates_1!B:I,8,0),IF(L121="**", VLOOKUP(D121,average_median_rates_1!B:I,8,0)))</f>
        <v>0</v>
      </c>
      <c r="O121">
        <f t="shared" si="11"/>
        <v>0</v>
      </c>
      <c r="P121">
        <f t="shared" si="12"/>
        <v>850</v>
      </c>
    </row>
    <row r="122" spans="1:16" x14ac:dyDescent="0.2">
      <c r="A122" t="str">
        <f t="shared" si="13"/>
        <v>201910median0North Burnaby</v>
      </c>
      <c r="B122" t="str">
        <f t="shared" si="7"/>
        <v>201910apartmentmedianbachelor_rateNorth Burnaby</v>
      </c>
      <c r="C122" t="str">
        <f t="shared" si="8"/>
        <v>apartmentmedianbachelor_rateNorth Burnaby</v>
      </c>
      <c r="D122" t="str">
        <f t="shared" si="9"/>
        <v>201910apartmentmedianbachelor_rateVancouver</v>
      </c>
      <c r="E122">
        <v>2019</v>
      </c>
      <c r="F122">
        <v>10</v>
      </c>
      <c r="G122" t="s">
        <v>65</v>
      </c>
      <c r="H122" t="s">
        <v>61</v>
      </c>
      <c r="I122" t="s">
        <v>49</v>
      </c>
      <c r="J122">
        <f t="shared" si="10"/>
        <v>0</v>
      </c>
      <c r="K122" t="s">
        <v>31</v>
      </c>
      <c r="L122">
        <f>VLOOKUP(B122,average_median_rates_1!B:I,8,0)</f>
        <v>875</v>
      </c>
      <c r="M122" t="b">
        <f>IF(ISERROR(L122),VLOOKUP(C122,vancouver_ratios_2!B:J,9,0),IF(L122="**",VLOOKUP(C122,vancouver_ratios_2!B:J,9,0)))</f>
        <v>0</v>
      </c>
      <c r="N122" t="b">
        <f>IF(ISERROR(L122),VLOOKUP(D122,average_median_rates_1!B:I,8,0),IF(L122="**", VLOOKUP(D122,average_median_rates_1!B:I,8,0)))</f>
        <v>0</v>
      </c>
      <c r="O122">
        <f t="shared" si="11"/>
        <v>0</v>
      </c>
      <c r="P122">
        <f t="shared" si="12"/>
        <v>875</v>
      </c>
    </row>
    <row r="123" spans="1:16" x14ac:dyDescent="0.2">
      <c r="A123" t="str">
        <f t="shared" si="13"/>
        <v>201910median0New Westminster</v>
      </c>
      <c r="B123" t="str">
        <f t="shared" si="7"/>
        <v>201910apartmentmedianbachelor_rateNew Westminster</v>
      </c>
      <c r="C123" t="str">
        <f t="shared" si="8"/>
        <v>apartmentmedianbachelor_rateNew Westminster</v>
      </c>
      <c r="D123" t="str">
        <f t="shared" si="9"/>
        <v>201910apartmentmedianbachelor_rateVancouver</v>
      </c>
      <c r="E123">
        <v>2019</v>
      </c>
      <c r="F123">
        <v>10</v>
      </c>
      <c r="G123" t="s">
        <v>65</v>
      </c>
      <c r="H123" t="s">
        <v>61</v>
      </c>
      <c r="I123" t="s">
        <v>49</v>
      </c>
      <c r="J123">
        <f t="shared" si="10"/>
        <v>0</v>
      </c>
      <c r="K123" t="s">
        <v>32</v>
      </c>
      <c r="L123">
        <f>VLOOKUP(B123,average_median_rates_1!B:I,8,0)</f>
        <v>1000</v>
      </c>
      <c r="M123" t="b">
        <f>IF(ISERROR(L123),VLOOKUP(C123,vancouver_ratios_2!B:J,9,0),IF(L123="**",VLOOKUP(C123,vancouver_ratios_2!B:J,9,0)))</f>
        <v>0</v>
      </c>
      <c r="N123" t="b">
        <f>IF(ISERROR(L123),VLOOKUP(D123,average_median_rates_1!B:I,8,0),IF(L123="**", VLOOKUP(D123,average_median_rates_1!B:I,8,0)))</f>
        <v>0</v>
      </c>
      <c r="O123">
        <f t="shared" si="11"/>
        <v>0</v>
      </c>
      <c r="P123">
        <f t="shared" si="12"/>
        <v>1000</v>
      </c>
    </row>
    <row r="124" spans="1:16" x14ac:dyDescent="0.2">
      <c r="A124" t="str">
        <f t="shared" si="13"/>
        <v>201910median0North Vancouver CY</v>
      </c>
      <c r="B124" t="str">
        <f t="shared" si="7"/>
        <v>201910apartmentmedianbachelor_rateNorth Vancouver CY</v>
      </c>
      <c r="C124" t="str">
        <f t="shared" si="8"/>
        <v>apartmentmedianbachelor_rateNorth Vancouver CY</v>
      </c>
      <c r="D124" t="str">
        <f t="shared" si="9"/>
        <v>201910apartmentmedianbachelor_rateVancouver</v>
      </c>
      <c r="E124">
        <v>2019</v>
      </c>
      <c r="F124">
        <v>10</v>
      </c>
      <c r="G124" t="s">
        <v>65</v>
      </c>
      <c r="H124" t="s">
        <v>61</v>
      </c>
      <c r="I124" t="s">
        <v>49</v>
      </c>
      <c r="J124">
        <f t="shared" si="10"/>
        <v>0</v>
      </c>
      <c r="K124" t="s">
        <v>33</v>
      </c>
      <c r="L124">
        <f>VLOOKUP(B124,average_median_rates_1!B:I,8,0)</f>
        <v>1125</v>
      </c>
      <c r="M124" t="b">
        <f>IF(ISERROR(L124),VLOOKUP(C124,vancouver_ratios_2!B:J,9,0),IF(L124="**",VLOOKUP(C124,vancouver_ratios_2!B:J,9,0)))</f>
        <v>0</v>
      </c>
      <c r="N124" t="b">
        <f>IF(ISERROR(L124),VLOOKUP(D124,average_median_rates_1!B:I,8,0),IF(L124="**", VLOOKUP(D124,average_median_rates_1!B:I,8,0)))</f>
        <v>0</v>
      </c>
      <c r="O124">
        <f t="shared" si="11"/>
        <v>0</v>
      </c>
      <c r="P124">
        <f t="shared" si="12"/>
        <v>1125</v>
      </c>
    </row>
    <row r="125" spans="1:16" x14ac:dyDescent="0.2">
      <c r="A125" t="str">
        <f t="shared" si="13"/>
        <v>201910median0North Vancouver DM</v>
      </c>
      <c r="B125" t="str">
        <f t="shared" si="7"/>
        <v>201910apartmentmedianbachelor_rateNorth Vancouver DM</v>
      </c>
      <c r="C125" t="str">
        <f t="shared" si="8"/>
        <v>apartmentmedianbachelor_rateNorth Vancouver DM</v>
      </c>
      <c r="D125" t="str">
        <f t="shared" si="9"/>
        <v>201910apartmentmedianbachelor_rateVancouver</v>
      </c>
      <c r="E125">
        <v>2019</v>
      </c>
      <c r="F125">
        <v>10</v>
      </c>
      <c r="G125" t="s">
        <v>65</v>
      </c>
      <c r="H125" t="s">
        <v>61</v>
      </c>
      <c r="I125" t="s">
        <v>49</v>
      </c>
      <c r="J125">
        <f t="shared" si="10"/>
        <v>0</v>
      </c>
      <c r="K125" t="s">
        <v>34</v>
      </c>
      <c r="L125">
        <f>VLOOKUP(B125,average_median_rates_1!B:I,8,0)</f>
        <v>1249</v>
      </c>
      <c r="M125" t="b">
        <f>IF(ISERROR(L125),VLOOKUP(C125,vancouver_ratios_2!B:J,9,0),IF(L125="**",VLOOKUP(C125,vancouver_ratios_2!B:J,9,0)))</f>
        <v>0</v>
      </c>
      <c r="N125" t="b">
        <f>IF(ISERROR(L125),VLOOKUP(D125,average_median_rates_1!B:I,8,0),IF(L125="**", VLOOKUP(D125,average_median_rates_1!B:I,8,0)))</f>
        <v>0</v>
      </c>
      <c r="O125">
        <f t="shared" si="11"/>
        <v>0</v>
      </c>
      <c r="P125">
        <f t="shared" si="12"/>
        <v>1249</v>
      </c>
    </row>
    <row r="126" spans="1:16" x14ac:dyDescent="0.2">
      <c r="A126" t="str">
        <f t="shared" si="13"/>
        <v>201910median0West Vancouver</v>
      </c>
      <c r="B126" t="str">
        <f t="shared" si="7"/>
        <v>201910apartmentmedianbachelor_rateWest Vancouver</v>
      </c>
      <c r="C126" t="str">
        <f t="shared" si="8"/>
        <v>apartmentmedianbachelor_rateWest Vancouver</v>
      </c>
      <c r="D126" t="str">
        <f t="shared" si="9"/>
        <v>201910apartmentmedianbachelor_rateVancouver</v>
      </c>
      <c r="E126">
        <v>2019</v>
      </c>
      <c r="F126">
        <v>10</v>
      </c>
      <c r="G126" t="s">
        <v>65</v>
      </c>
      <c r="H126" t="s">
        <v>61</v>
      </c>
      <c r="I126" t="s">
        <v>49</v>
      </c>
      <c r="J126">
        <f t="shared" si="10"/>
        <v>0</v>
      </c>
      <c r="K126" t="s">
        <v>35</v>
      </c>
      <c r="L126">
        <f>VLOOKUP(B126,average_median_rates_1!B:I,8,0)</f>
        <v>1350</v>
      </c>
      <c r="M126" t="b">
        <f>IF(ISERROR(L126),VLOOKUP(C126,vancouver_ratios_2!B:J,9,0),IF(L126="**",VLOOKUP(C126,vancouver_ratios_2!B:J,9,0)))</f>
        <v>0</v>
      </c>
      <c r="N126" t="b">
        <f>IF(ISERROR(L126),VLOOKUP(D126,average_median_rates_1!B:I,8,0),IF(L126="**", VLOOKUP(D126,average_median_rates_1!B:I,8,0)))</f>
        <v>0</v>
      </c>
      <c r="O126">
        <f t="shared" si="11"/>
        <v>0</v>
      </c>
      <c r="P126">
        <f t="shared" si="12"/>
        <v>1350</v>
      </c>
    </row>
    <row r="127" spans="1:16" x14ac:dyDescent="0.2">
      <c r="A127" t="str">
        <f t="shared" si="13"/>
        <v>201910median0Richmond</v>
      </c>
      <c r="B127" t="str">
        <f t="shared" si="7"/>
        <v>201910apartmentmedianbachelor_rateRichmond</v>
      </c>
      <c r="C127" t="str">
        <f t="shared" si="8"/>
        <v>apartmentmedianbachelor_rateRichmond</v>
      </c>
      <c r="D127" t="str">
        <f t="shared" si="9"/>
        <v>201910apartmentmedianbachelor_rateVancouver</v>
      </c>
      <c r="E127">
        <v>2019</v>
      </c>
      <c r="F127">
        <v>10</v>
      </c>
      <c r="G127" t="s">
        <v>65</v>
      </c>
      <c r="H127" t="s">
        <v>61</v>
      </c>
      <c r="I127" t="s">
        <v>49</v>
      </c>
      <c r="J127">
        <f t="shared" si="10"/>
        <v>0</v>
      </c>
      <c r="K127" t="s">
        <v>36</v>
      </c>
      <c r="L127">
        <f>VLOOKUP(B127,average_median_rates_1!B:I,8,0)</f>
        <v>1050</v>
      </c>
      <c r="M127" t="b">
        <f>IF(ISERROR(L127),VLOOKUP(C127,vancouver_ratios_2!B:J,9,0),IF(L127="**",VLOOKUP(C127,vancouver_ratios_2!B:J,9,0)))</f>
        <v>0</v>
      </c>
      <c r="N127" t="b">
        <f>IF(ISERROR(L127),VLOOKUP(D127,average_median_rates_1!B:I,8,0),IF(L127="**", VLOOKUP(D127,average_median_rates_1!B:I,8,0)))</f>
        <v>0</v>
      </c>
      <c r="O127">
        <f t="shared" si="11"/>
        <v>0</v>
      </c>
      <c r="P127">
        <f t="shared" si="12"/>
        <v>1050</v>
      </c>
    </row>
    <row r="128" spans="1:16" x14ac:dyDescent="0.2">
      <c r="A128" t="str">
        <f t="shared" si="13"/>
        <v>201910median0Delta</v>
      </c>
      <c r="B128" t="str">
        <f t="shared" si="7"/>
        <v>201910apartmentmedianbachelor_rateDelta</v>
      </c>
      <c r="C128" t="str">
        <f t="shared" si="8"/>
        <v>apartmentmedianbachelor_rateDelta</v>
      </c>
      <c r="D128" t="str">
        <f t="shared" si="9"/>
        <v>201910apartmentmedianbachelor_rateVancouver</v>
      </c>
      <c r="E128">
        <v>2019</v>
      </c>
      <c r="F128">
        <v>10</v>
      </c>
      <c r="G128" t="s">
        <v>65</v>
      </c>
      <c r="H128" t="s">
        <v>61</v>
      </c>
      <c r="I128" t="s">
        <v>49</v>
      </c>
      <c r="J128">
        <f t="shared" si="10"/>
        <v>0</v>
      </c>
      <c r="K128" t="s">
        <v>37</v>
      </c>
      <c r="L128">
        <f>VLOOKUP(B128,average_median_rates_1!B:I,8,0)</f>
        <v>775</v>
      </c>
      <c r="M128" t="b">
        <f>IF(ISERROR(L128),VLOOKUP(C128,vancouver_ratios_2!B:J,9,0),IF(L128="**",VLOOKUP(C128,vancouver_ratios_2!B:J,9,0)))</f>
        <v>0</v>
      </c>
      <c r="N128" t="b">
        <f>IF(ISERROR(L128),VLOOKUP(D128,average_median_rates_1!B:I,8,0),IF(L128="**", VLOOKUP(D128,average_median_rates_1!B:I,8,0)))</f>
        <v>0</v>
      </c>
      <c r="O128">
        <f t="shared" si="11"/>
        <v>0</v>
      </c>
      <c r="P128">
        <f t="shared" si="12"/>
        <v>775</v>
      </c>
    </row>
    <row r="129" spans="1:16" x14ac:dyDescent="0.2">
      <c r="A129" t="str">
        <f t="shared" si="13"/>
        <v>201910median0Surrey</v>
      </c>
      <c r="B129" t="str">
        <f t="shared" si="7"/>
        <v>201910apartmentmedianbachelor_rateSurrey</v>
      </c>
      <c r="C129" t="str">
        <f t="shared" si="8"/>
        <v>apartmentmedianbachelor_rateSurrey</v>
      </c>
      <c r="D129" t="str">
        <f t="shared" si="9"/>
        <v>201910apartmentmedianbachelor_rateVancouver</v>
      </c>
      <c r="E129">
        <v>2019</v>
      </c>
      <c r="F129">
        <v>10</v>
      </c>
      <c r="G129" t="s">
        <v>65</v>
      </c>
      <c r="H129" t="s">
        <v>61</v>
      </c>
      <c r="I129" t="s">
        <v>49</v>
      </c>
      <c r="J129">
        <f t="shared" si="10"/>
        <v>0</v>
      </c>
      <c r="K129" t="s">
        <v>38</v>
      </c>
      <c r="L129">
        <f>VLOOKUP(B129,average_median_rates_1!B:I,8,0)</f>
        <v>903</v>
      </c>
      <c r="M129" t="b">
        <f>IF(ISERROR(L129),VLOOKUP(C129,vancouver_ratios_2!B:J,9,0),IF(L129="**",VLOOKUP(C129,vancouver_ratios_2!B:J,9,0)))</f>
        <v>0</v>
      </c>
      <c r="N129" t="b">
        <f>IF(ISERROR(L129),VLOOKUP(D129,average_median_rates_1!B:I,8,0),IF(L129="**", VLOOKUP(D129,average_median_rates_1!B:I,8,0)))</f>
        <v>0</v>
      </c>
      <c r="O129">
        <f t="shared" si="11"/>
        <v>0</v>
      </c>
      <c r="P129">
        <f t="shared" si="12"/>
        <v>903</v>
      </c>
    </row>
    <row r="130" spans="1:16" x14ac:dyDescent="0.2">
      <c r="A130" t="str">
        <f t="shared" si="13"/>
        <v>201910median0White Rock</v>
      </c>
      <c r="B130" t="str">
        <f t="shared" ref="B130:B193" si="14">E130&amp;F130&amp;G130&amp;H130&amp;I130&amp;K130</f>
        <v>201910apartmentmedianbachelor_rateWhite Rock</v>
      </c>
      <c r="C130" t="str">
        <f t="shared" ref="C130:C193" si="15">G130&amp;H130&amp;I130&amp;K130</f>
        <v>apartmentmedianbachelor_rateWhite Rock</v>
      </c>
      <c r="D130" t="str">
        <f t="shared" ref="D130:D193" si="16">E130&amp;F130&amp;G130&amp;H130&amp;I130&amp;"Vancouver"</f>
        <v>201910apartmentmedianbachelor_rateVancouver</v>
      </c>
      <c r="E130">
        <v>2019</v>
      </c>
      <c r="F130">
        <v>10</v>
      </c>
      <c r="G130" t="s">
        <v>65</v>
      </c>
      <c r="H130" t="s">
        <v>61</v>
      </c>
      <c r="I130" t="s">
        <v>49</v>
      </c>
      <c r="J130">
        <f t="shared" ref="J130:J193" si="17">IF(I130="bachelor_rate", 0, IF(I130="1_bed_rate", 1, IF(I130="2_bed_rate",2, IF(I130="3+_bed_rate", 3, "error"))))</f>
        <v>0</v>
      </c>
      <c r="K130" t="s">
        <v>39</v>
      </c>
      <c r="L130">
        <f>VLOOKUP(B130,average_median_rates_1!B:I,8,0)</f>
        <v>911</v>
      </c>
      <c r="M130" t="b">
        <f>IF(ISERROR(L130),VLOOKUP(C130,vancouver_ratios_2!B:J,9,0),IF(L130="**",VLOOKUP(C130,vancouver_ratios_2!B:J,9,0)))</f>
        <v>0</v>
      </c>
      <c r="N130" t="b">
        <f>IF(ISERROR(L130),VLOOKUP(D130,average_median_rates_1!B:I,8,0),IF(L130="**", VLOOKUP(D130,average_median_rates_1!B:I,8,0)))</f>
        <v>0</v>
      </c>
      <c r="O130">
        <f t="shared" ref="O130:O193" si="18">N130*M130</f>
        <v>0</v>
      </c>
      <c r="P130">
        <f t="shared" ref="P130:P193" si="19">IF(ISERROR(L130),O130, IF(L130="**", O130, L130))</f>
        <v>911</v>
      </c>
    </row>
    <row r="131" spans="1:16" x14ac:dyDescent="0.2">
      <c r="A131" t="str">
        <f t="shared" ref="A131:A194" si="20">E131&amp;F131&amp;H131&amp;J131&amp;K131</f>
        <v>201910median0Langley City and Langley DM</v>
      </c>
      <c r="B131" t="str">
        <f t="shared" si="14"/>
        <v>201910apartmentmedianbachelor_rateLangley City and Langley DM</v>
      </c>
      <c r="C131" t="str">
        <f t="shared" si="15"/>
        <v>apartmentmedianbachelor_rateLangley City and Langley DM</v>
      </c>
      <c r="D131" t="str">
        <f t="shared" si="16"/>
        <v>201910apartmentmedianbachelor_rateVancouver</v>
      </c>
      <c r="E131">
        <v>2019</v>
      </c>
      <c r="F131">
        <v>10</v>
      </c>
      <c r="G131" t="s">
        <v>65</v>
      </c>
      <c r="H131" t="s">
        <v>61</v>
      </c>
      <c r="I131" t="s">
        <v>49</v>
      </c>
      <c r="J131">
        <f t="shared" si="17"/>
        <v>0</v>
      </c>
      <c r="K131" t="s">
        <v>40</v>
      </c>
      <c r="L131">
        <f>VLOOKUP(B131,average_median_rates_1!B:I,8,0)</f>
        <v>850</v>
      </c>
      <c r="M131" t="b">
        <f>IF(ISERROR(L131),VLOOKUP(C131,vancouver_ratios_2!B:J,9,0),IF(L131="**",VLOOKUP(C131,vancouver_ratios_2!B:J,9,0)))</f>
        <v>0</v>
      </c>
      <c r="N131" t="b">
        <f>IF(ISERROR(L131),VLOOKUP(D131,average_median_rates_1!B:I,8,0),IF(L131="**", VLOOKUP(D131,average_median_rates_1!B:I,8,0)))</f>
        <v>0</v>
      </c>
      <c r="O131">
        <f t="shared" si="18"/>
        <v>0</v>
      </c>
      <c r="P131">
        <f t="shared" si="19"/>
        <v>850</v>
      </c>
    </row>
    <row r="132" spans="1:16" x14ac:dyDescent="0.2">
      <c r="A132" t="str">
        <f t="shared" si="20"/>
        <v>201910median0Tri-Cities</v>
      </c>
      <c r="B132" t="str">
        <f t="shared" si="14"/>
        <v>201910apartmentmedianbachelor_rateTri-Cities</v>
      </c>
      <c r="C132" t="str">
        <f t="shared" si="15"/>
        <v>apartmentmedianbachelor_rateTri-Cities</v>
      </c>
      <c r="D132" t="str">
        <f t="shared" si="16"/>
        <v>201910apartmentmedianbachelor_rateVancouver</v>
      </c>
      <c r="E132">
        <v>2019</v>
      </c>
      <c r="F132">
        <v>10</v>
      </c>
      <c r="G132" t="s">
        <v>65</v>
      </c>
      <c r="H132" t="s">
        <v>61</v>
      </c>
      <c r="I132" t="s">
        <v>49</v>
      </c>
      <c r="J132">
        <f t="shared" si="17"/>
        <v>0</v>
      </c>
      <c r="K132" t="s">
        <v>41</v>
      </c>
      <c r="L132">
        <f>VLOOKUP(B132,average_median_rates_1!B:I,8,0)</f>
        <v>875</v>
      </c>
      <c r="M132" t="b">
        <f>IF(ISERROR(L132),VLOOKUP(C132,vancouver_ratios_2!B:J,9,0),IF(L132="**",VLOOKUP(C132,vancouver_ratios_2!B:J,9,0)))</f>
        <v>0</v>
      </c>
      <c r="N132" t="b">
        <f>IF(ISERROR(L132),VLOOKUP(D132,average_median_rates_1!B:I,8,0),IF(L132="**", VLOOKUP(D132,average_median_rates_1!B:I,8,0)))</f>
        <v>0</v>
      </c>
      <c r="O132">
        <f t="shared" si="18"/>
        <v>0</v>
      </c>
      <c r="P132">
        <f t="shared" si="19"/>
        <v>875</v>
      </c>
    </row>
    <row r="133" spans="1:16" x14ac:dyDescent="0.2">
      <c r="A133" t="str">
        <f t="shared" si="20"/>
        <v>201910median0Maple Ridge/Pitt Meadows</v>
      </c>
      <c r="B133" t="str">
        <f t="shared" si="14"/>
        <v>201910apartmentmedianbachelor_rateMaple Ridge/Pitt Meadows</v>
      </c>
      <c r="C133" t="str">
        <f t="shared" si="15"/>
        <v>apartmentmedianbachelor_rateMaple Ridge/Pitt Meadows</v>
      </c>
      <c r="D133" t="str">
        <f t="shared" si="16"/>
        <v>201910apartmentmedianbachelor_rateVancouver</v>
      </c>
      <c r="E133">
        <v>2019</v>
      </c>
      <c r="F133">
        <v>10</v>
      </c>
      <c r="G133" t="s">
        <v>65</v>
      </c>
      <c r="H133" t="s">
        <v>61</v>
      </c>
      <c r="I133" t="s">
        <v>49</v>
      </c>
      <c r="J133">
        <f t="shared" si="17"/>
        <v>0</v>
      </c>
      <c r="K133" t="s">
        <v>42</v>
      </c>
      <c r="L133" t="str">
        <f>VLOOKUP(B133,average_median_rates_1!B:I,8,0)</f>
        <v>**</v>
      </c>
      <c r="M133">
        <f>IF(ISERROR(L133),VLOOKUP(C133,vancouver_ratios_2!B:J,9,0),IF(L133="**",VLOOKUP(C133,vancouver_ratios_2!B:J,9,0)))</f>
        <v>0.67019774011299404</v>
      </c>
      <c r="N133">
        <f>IF(ISERROR(L133),VLOOKUP(D133,average_median_rates_1!B:I,8,0),IF(L133="**", VLOOKUP(D133,average_median_rates_1!B:I,8,0)))</f>
        <v>1195</v>
      </c>
      <c r="O133">
        <f t="shared" si="18"/>
        <v>800.88629943502792</v>
      </c>
      <c r="P133">
        <f t="shared" si="19"/>
        <v>800.88629943502792</v>
      </c>
    </row>
    <row r="134" spans="1:16" x14ac:dyDescent="0.2">
      <c r="A134" t="str">
        <f t="shared" si="20"/>
        <v>201910median0Vancouver</v>
      </c>
      <c r="B134" t="str">
        <f t="shared" si="14"/>
        <v>201910apartmentmedianbachelor_rateVancouver</v>
      </c>
      <c r="C134" t="str">
        <f t="shared" si="15"/>
        <v>apartmentmedianbachelor_rateVancouver</v>
      </c>
      <c r="D134" t="str">
        <f t="shared" si="16"/>
        <v>201910apartmentmedianbachelor_rateVancouver</v>
      </c>
      <c r="E134">
        <v>2019</v>
      </c>
      <c r="F134">
        <v>10</v>
      </c>
      <c r="G134" t="s">
        <v>65</v>
      </c>
      <c r="H134" t="s">
        <v>61</v>
      </c>
      <c r="I134" t="s">
        <v>49</v>
      </c>
      <c r="J134">
        <f t="shared" si="17"/>
        <v>0</v>
      </c>
      <c r="K134" t="s">
        <v>43</v>
      </c>
      <c r="L134">
        <f>VLOOKUP(B134,average_median_rates_1!B:I,8,0)</f>
        <v>1195</v>
      </c>
      <c r="M134" t="b">
        <f>IF(ISERROR(L134),VLOOKUP(C134,vancouver_ratios_2!B:J,9,0),IF(L134="**",VLOOKUP(C134,vancouver_ratios_2!B:J,9,0)))</f>
        <v>0</v>
      </c>
      <c r="N134" t="b">
        <f>IF(ISERROR(L134),VLOOKUP(D134,average_median_rates_1!B:I,8,0),IF(L134="**", VLOOKUP(D134,average_median_rates_1!B:I,8,0)))</f>
        <v>0</v>
      </c>
      <c r="O134">
        <f t="shared" si="18"/>
        <v>0</v>
      </c>
      <c r="P134">
        <f t="shared" si="19"/>
        <v>1195</v>
      </c>
    </row>
    <row r="135" spans="1:16" x14ac:dyDescent="0.2">
      <c r="A135" t="str">
        <f t="shared" si="20"/>
        <v>201910median0North Vancouver City</v>
      </c>
      <c r="B135" t="str">
        <f t="shared" si="14"/>
        <v>201910apartmentmedianbachelor_rateNorth Vancouver City</v>
      </c>
      <c r="C135" t="str">
        <f t="shared" si="15"/>
        <v>apartmentmedianbachelor_rateNorth Vancouver City</v>
      </c>
      <c r="D135" t="str">
        <f t="shared" si="16"/>
        <v>201910apartmentmedianbachelor_rateVancouver</v>
      </c>
      <c r="E135">
        <v>2019</v>
      </c>
      <c r="F135">
        <v>10</v>
      </c>
      <c r="G135" t="s">
        <v>65</v>
      </c>
      <c r="H135" t="s">
        <v>61</v>
      </c>
      <c r="I135" t="s">
        <v>49</v>
      </c>
      <c r="J135">
        <f t="shared" si="17"/>
        <v>0</v>
      </c>
      <c r="K135" t="s">
        <v>60</v>
      </c>
      <c r="L135" t="e">
        <f>VLOOKUP(B135,average_median_rates_1!B:I,8,0)</f>
        <v>#N/A</v>
      </c>
      <c r="M135">
        <f>IF(ISERROR(L135),VLOOKUP(C135,vancouver_ratios_2!B:J,9,0),IF(L135="**",VLOOKUP(C135,vancouver_ratios_2!B:J,9,0)))</f>
        <v>0.90007062146892702</v>
      </c>
      <c r="N135">
        <f>IF(ISERROR(L135),VLOOKUP(D135,average_median_rates_1!B:I,8,0),IF(L135="**", VLOOKUP(D135,average_median_rates_1!B:I,8,0)))</f>
        <v>1195</v>
      </c>
      <c r="O135">
        <f t="shared" si="18"/>
        <v>1075.5843926553678</v>
      </c>
      <c r="P135">
        <f t="shared" si="19"/>
        <v>1075.5843926553678</v>
      </c>
    </row>
    <row r="136" spans="1:16" x14ac:dyDescent="0.2">
      <c r="A136" t="str">
        <f t="shared" si="20"/>
        <v>201910median1English Bay</v>
      </c>
      <c r="B136" t="str">
        <f t="shared" si="14"/>
        <v>201910apartmentmedian1_bed_rateEnglish Bay</v>
      </c>
      <c r="C136" t="str">
        <f t="shared" si="15"/>
        <v>apartmentmedian1_bed_rateEnglish Bay</v>
      </c>
      <c r="D136" t="str">
        <f t="shared" si="16"/>
        <v>201910apartmentmedian1_bed_rateVancouver</v>
      </c>
      <c r="E136">
        <v>2019</v>
      </c>
      <c r="F136">
        <v>10</v>
      </c>
      <c r="G136" t="s">
        <v>65</v>
      </c>
      <c r="H136" t="s">
        <v>61</v>
      </c>
      <c r="I136" t="s">
        <v>51</v>
      </c>
      <c r="J136">
        <f t="shared" si="17"/>
        <v>1</v>
      </c>
      <c r="K136" t="s">
        <v>16</v>
      </c>
      <c r="L136">
        <f>VLOOKUP(B136,average_median_rates_1!B:I,8,0)</f>
        <v>1750</v>
      </c>
      <c r="M136" t="b">
        <f>IF(ISERROR(L136),VLOOKUP(C136,vancouver_ratios_2!B:J,9,0),IF(L136="**",VLOOKUP(C136,vancouver_ratios_2!B:J,9,0)))</f>
        <v>0</v>
      </c>
      <c r="N136" t="b">
        <f>IF(ISERROR(L136),VLOOKUP(D136,average_median_rates_1!B:I,8,0),IF(L136="**", VLOOKUP(D136,average_median_rates_1!B:I,8,0)))</f>
        <v>0</v>
      </c>
      <c r="O136">
        <f t="shared" si="18"/>
        <v>0</v>
      </c>
      <c r="P136">
        <f t="shared" si="19"/>
        <v>1750</v>
      </c>
    </row>
    <row r="137" spans="1:16" x14ac:dyDescent="0.2">
      <c r="A137" t="str">
        <f t="shared" si="20"/>
        <v>201910median1Downtown</v>
      </c>
      <c r="B137" t="str">
        <f t="shared" si="14"/>
        <v>201910apartmentmedian1_bed_rateDowntown</v>
      </c>
      <c r="C137" t="str">
        <f t="shared" si="15"/>
        <v>apartmentmedian1_bed_rateDowntown</v>
      </c>
      <c r="D137" t="str">
        <f t="shared" si="16"/>
        <v>201910apartmentmedian1_bed_rateVancouver</v>
      </c>
      <c r="E137">
        <v>2019</v>
      </c>
      <c r="F137">
        <v>10</v>
      </c>
      <c r="G137" t="s">
        <v>65</v>
      </c>
      <c r="H137" t="s">
        <v>61</v>
      </c>
      <c r="I137" t="s">
        <v>51</v>
      </c>
      <c r="J137">
        <f t="shared" si="17"/>
        <v>1</v>
      </c>
      <c r="K137" t="s">
        <v>17</v>
      </c>
      <c r="L137">
        <f>VLOOKUP(B137,average_median_rates_1!B:I,8,0)</f>
        <v>1693</v>
      </c>
      <c r="M137" t="b">
        <f>IF(ISERROR(L137),VLOOKUP(C137,vancouver_ratios_2!B:J,9,0),IF(L137="**",VLOOKUP(C137,vancouver_ratios_2!B:J,9,0)))</f>
        <v>0</v>
      </c>
      <c r="N137" t="b">
        <f>IF(ISERROR(L137),VLOOKUP(D137,average_median_rates_1!B:I,8,0),IF(L137="**", VLOOKUP(D137,average_median_rates_1!B:I,8,0)))</f>
        <v>0</v>
      </c>
      <c r="O137">
        <f t="shared" si="18"/>
        <v>0</v>
      </c>
      <c r="P137">
        <f t="shared" si="19"/>
        <v>1693</v>
      </c>
    </row>
    <row r="138" spans="1:16" x14ac:dyDescent="0.2">
      <c r="A138" t="str">
        <f t="shared" si="20"/>
        <v>201910median1South Granville/Oak</v>
      </c>
      <c r="B138" t="str">
        <f t="shared" si="14"/>
        <v>201910apartmentmedian1_bed_rateSouth Granville/Oak</v>
      </c>
      <c r="C138" t="str">
        <f t="shared" si="15"/>
        <v>apartmentmedian1_bed_rateSouth Granville/Oak</v>
      </c>
      <c r="D138" t="str">
        <f t="shared" si="16"/>
        <v>201910apartmentmedian1_bed_rateVancouver</v>
      </c>
      <c r="E138">
        <v>2019</v>
      </c>
      <c r="F138">
        <v>10</v>
      </c>
      <c r="G138" t="s">
        <v>65</v>
      </c>
      <c r="H138" t="s">
        <v>61</v>
      </c>
      <c r="I138" t="s">
        <v>51</v>
      </c>
      <c r="J138">
        <f t="shared" si="17"/>
        <v>1</v>
      </c>
      <c r="K138" t="s">
        <v>19</v>
      </c>
      <c r="L138">
        <f>VLOOKUP(B138,average_median_rates_1!B:I,8,0)</f>
        <v>1475</v>
      </c>
      <c r="M138" t="b">
        <f>IF(ISERROR(L138),VLOOKUP(C138,vancouver_ratios_2!B:J,9,0),IF(L138="**",VLOOKUP(C138,vancouver_ratios_2!B:J,9,0)))</f>
        <v>0</v>
      </c>
      <c r="N138" t="b">
        <f>IF(ISERROR(L138),VLOOKUP(D138,average_median_rates_1!B:I,8,0),IF(L138="**", VLOOKUP(D138,average_median_rates_1!B:I,8,0)))</f>
        <v>0</v>
      </c>
      <c r="O138">
        <f t="shared" si="18"/>
        <v>0</v>
      </c>
      <c r="P138">
        <f t="shared" si="19"/>
        <v>1475</v>
      </c>
    </row>
    <row r="139" spans="1:16" x14ac:dyDescent="0.2">
      <c r="A139" t="str">
        <f t="shared" si="20"/>
        <v>201910median1Kitsilano/Point Grey</v>
      </c>
      <c r="B139" t="str">
        <f t="shared" si="14"/>
        <v>201910apartmentmedian1_bed_rateKitsilano/Point Grey</v>
      </c>
      <c r="C139" t="str">
        <f t="shared" si="15"/>
        <v>apartmentmedian1_bed_rateKitsilano/Point Grey</v>
      </c>
      <c r="D139" t="str">
        <f t="shared" si="16"/>
        <v>201910apartmentmedian1_bed_rateVancouver</v>
      </c>
      <c r="E139">
        <v>2019</v>
      </c>
      <c r="F139">
        <v>10</v>
      </c>
      <c r="G139" t="s">
        <v>65</v>
      </c>
      <c r="H139" t="s">
        <v>61</v>
      </c>
      <c r="I139" t="s">
        <v>51</v>
      </c>
      <c r="J139">
        <f t="shared" si="17"/>
        <v>1</v>
      </c>
      <c r="K139" t="s">
        <v>20</v>
      </c>
      <c r="L139">
        <f>VLOOKUP(B139,average_median_rates_1!B:I,8,0)</f>
        <v>1578</v>
      </c>
      <c r="M139" t="b">
        <f>IF(ISERROR(L139),VLOOKUP(C139,vancouver_ratios_2!B:J,9,0),IF(L139="**",VLOOKUP(C139,vancouver_ratios_2!B:J,9,0)))</f>
        <v>0</v>
      </c>
      <c r="N139" t="b">
        <f>IF(ISERROR(L139),VLOOKUP(D139,average_median_rates_1!B:I,8,0),IF(L139="**", VLOOKUP(D139,average_median_rates_1!B:I,8,0)))</f>
        <v>0</v>
      </c>
      <c r="O139">
        <f t="shared" si="18"/>
        <v>0</v>
      </c>
      <c r="P139">
        <f t="shared" si="19"/>
        <v>1578</v>
      </c>
    </row>
    <row r="140" spans="1:16" x14ac:dyDescent="0.2">
      <c r="A140" t="str">
        <f t="shared" si="20"/>
        <v>201910median1Westside/Kerrisdale</v>
      </c>
      <c r="B140" t="str">
        <f t="shared" si="14"/>
        <v>201910apartmentmedian1_bed_rateWestside/Kerrisdale</v>
      </c>
      <c r="C140" t="str">
        <f t="shared" si="15"/>
        <v>apartmentmedian1_bed_rateWestside/Kerrisdale</v>
      </c>
      <c r="D140" t="str">
        <f t="shared" si="16"/>
        <v>201910apartmentmedian1_bed_rateVancouver</v>
      </c>
      <c r="E140">
        <v>2019</v>
      </c>
      <c r="F140">
        <v>10</v>
      </c>
      <c r="G140" t="s">
        <v>65</v>
      </c>
      <c r="H140" t="s">
        <v>61</v>
      </c>
      <c r="I140" t="s">
        <v>51</v>
      </c>
      <c r="J140">
        <f t="shared" si="17"/>
        <v>1</v>
      </c>
      <c r="K140" t="s">
        <v>21</v>
      </c>
      <c r="L140">
        <f>VLOOKUP(B140,average_median_rates_1!B:I,8,0)</f>
        <v>1454</v>
      </c>
      <c r="M140" t="b">
        <f>IF(ISERROR(L140),VLOOKUP(C140,vancouver_ratios_2!B:J,9,0),IF(L140="**",VLOOKUP(C140,vancouver_ratios_2!B:J,9,0)))</f>
        <v>0</v>
      </c>
      <c r="N140" t="b">
        <f>IF(ISERROR(L140),VLOOKUP(D140,average_median_rates_1!B:I,8,0),IF(L140="**", VLOOKUP(D140,average_median_rates_1!B:I,8,0)))</f>
        <v>0</v>
      </c>
      <c r="O140">
        <f t="shared" si="18"/>
        <v>0</v>
      </c>
      <c r="P140">
        <f t="shared" si="19"/>
        <v>1454</v>
      </c>
    </row>
    <row r="141" spans="1:16" x14ac:dyDescent="0.2">
      <c r="A141" t="str">
        <f t="shared" si="20"/>
        <v>201910median1Marpole</v>
      </c>
      <c r="B141" t="str">
        <f t="shared" si="14"/>
        <v>201910apartmentmedian1_bed_rateMarpole</v>
      </c>
      <c r="C141" t="str">
        <f t="shared" si="15"/>
        <v>apartmentmedian1_bed_rateMarpole</v>
      </c>
      <c r="D141" t="str">
        <f t="shared" si="16"/>
        <v>201910apartmentmedian1_bed_rateVancouver</v>
      </c>
      <c r="E141">
        <v>2019</v>
      </c>
      <c r="F141">
        <v>10</v>
      </c>
      <c r="G141" t="s">
        <v>65</v>
      </c>
      <c r="H141" t="s">
        <v>61</v>
      </c>
      <c r="I141" t="s">
        <v>51</v>
      </c>
      <c r="J141">
        <f t="shared" si="17"/>
        <v>1</v>
      </c>
      <c r="K141" t="s">
        <v>23</v>
      </c>
      <c r="L141">
        <f>VLOOKUP(B141,average_median_rates_1!B:I,8,0)</f>
        <v>1150</v>
      </c>
      <c r="M141" t="b">
        <f>IF(ISERROR(L141),VLOOKUP(C141,vancouver_ratios_2!B:J,9,0),IF(L141="**",VLOOKUP(C141,vancouver_ratios_2!B:J,9,0)))</f>
        <v>0</v>
      </c>
      <c r="N141" t="b">
        <f>IF(ISERROR(L141),VLOOKUP(D141,average_median_rates_1!B:I,8,0),IF(L141="**", VLOOKUP(D141,average_median_rates_1!B:I,8,0)))</f>
        <v>0</v>
      </c>
      <c r="O141">
        <f t="shared" si="18"/>
        <v>0</v>
      </c>
      <c r="P141">
        <f t="shared" si="19"/>
        <v>1150</v>
      </c>
    </row>
    <row r="142" spans="1:16" x14ac:dyDescent="0.2">
      <c r="A142" t="str">
        <f t="shared" si="20"/>
        <v>201910median1Mount Pleasant/Renfrew Heights</v>
      </c>
      <c r="B142" t="str">
        <f t="shared" si="14"/>
        <v>201910apartmentmedian1_bed_rateMount Pleasant/Renfrew Heights</v>
      </c>
      <c r="C142" t="str">
        <f t="shared" si="15"/>
        <v>apartmentmedian1_bed_rateMount Pleasant/Renfrew Heights</v>
      </c>
      <c r="D142" t="str">
        <f t="shared" si="16"/>
        <v>201910apartmentmedian1_bed_rateVancouver</v>
      </c>
      <c r="E142">
        <v>2019</v>
      </c>
      <c r="F142">
        <v>10</v>
      </c>
      <c r="G142" t="s">
        <v>65</v>
      </c>
      <c r="H142" t="s">
        <v>61</v>
      </c>
      <c r="I142" t="s">
        <v>51</v>
      </c>
      <c r="J142">
        <f t="shared" si="17"/>
        <v>1</v>
      </c>
      <c r="K142" t="s">
        <v>24</v>
      </c>
      <c r="L142">
        <f>VLOOKUP(B142,average_median_rates_1!B:I,8,0)</f>
        <v>1275</v>
      </c>
      <c r="M142" t="b">
        <f>IF(ISERROR(L142),VLOOKUP(C142,vancouver_ratios_2!B:J,9,0),IF(L142="**",VLOOKUP(C142,vancouver_ratios_2!B:J,9,0)))</f>
        <v>0</v>
      </c>
      <c r="N142" t="b">
        <f>IF(ISERROR(L142),VLOOKUP(D142,average_median_rates_1!B:I,8,0),IF(L142="**", VLOOKUP(D142,average_median_rates_1!B:I,8,0)))</f>
        <v>0</v>
      </c>
      <c r="O142">
        <f t="shared" si="18"/>
        <v>0</v>
      </c>
      <c r="P142">
        <f t="shared" si="19"/>
        <v>1275</v>
      </c>
    </row>
    <row r="143" spans="1:16" x14ac:dyDescent="0.2">
      <c r="A143" t="str">
        <f t="shared" si="20"/>
        <v>201910median1East Hastings</v>
      </c>
      <c r="B143" t="str">
        <f t="shared" si="14"/>
        <v>201910apartmentmedian1_bed_rateEast Hastings</v>
      </c>
      <c r="C143" t="str">
        <f t="shared" si="15"/>
        <v>apartmentmedian1_bed_rateEast Hastings</v>
      </c>
      <c r="D143" t="str">
        <f t="shared" si="16"/>
        <v>201910apartmentmedian1_bed_rateVancouver</v>
      </c>
      <c r="E143">
        <v>2019</v>
      </c>
      <c r="F143">
        <v>10</v>
      </c>
      <c r="G143" t="s">
        <v>65</v>
      </c>
      <c r="H143" t="s">
        <v>61</v>
      </c>
      <c r="I143" t="s">
        <v>51</v>
      </c>
      <c r="J143">
        <f t="shared" si="17"/>
        <v>1</v>
      </c>
      <c r="K143" t="s">
        <v>25</v>
      </c>
      <c r="L143">
        <f>VLOOKUP(B143,average_median_rates_1!B:I,8,0)</f>
        <v>1200</v>
      </c>
      <c r="M143" t="b">
        <f>IF(ISERROR(L143),VLOOKUP(C143,vancouver_ratios_2!B:J,9,0),IF(L143="**",VLOOKUP(C143,vancouver_ratios_2!B:J,9,0)))</f>
        <v>0</v>
      </c>
      <c r="N143" t="b">
        <f>IF(ISERROR(L143),VLOOKUP(D143,average_median_rates_1!B:I,8,0),IF(L143="**", VLOOKUP(D143,average_median_rates_1!B:I,8,0)))</f>
        <v>0</v>
      </c>
      <c r="O143">
        <f t="shared" si="18"/>
        <v>0</v>
      </c>
      <c r="P143">
        <f t="shared" si="19"/>
        <v>1200</v>
      </c>
    </row>
    <row r="144" spans="1:16" x14ac:dyDescent="0.2">
      <c r="A144" t="str">
        <f t="shared" si="20"/>
        <v>201910median1Southeast Vancouver</v>
      </c>
      <c r="B144" t="str">
        <f t="shared" si="14"/>
        <v>201910apartmentmedian1_bed_rateSoutheast Vancouver</v>
      </c>
      <c r="C144" t="str">
        <f t="shared" si="15"/>
        <v>apartmentmedian1_bed_rateSoutheast Vancouver</v>
      </c>
      <c r="D144" t="str">
        <f t="shared" si="16"/>
        <v>201910apartmentmedian1_bed_rateVancouver</v>
      </c>
      <c r="E144">
        <v>2019</v>
      </c>
      <c r="F144">
        <v>10</v>
      </c>
      <c r="G144" t="s">
        <v>65</v>
      </c>
      <c r="H144" t="s">
        <v>61</v>
      </c>
      <c r="I144" t="s">
        <v>51</v>
      </c>
      <c r="J144">
        <f t="shared" si="17"/>
        <v>1</v>
      </c>
      <c r="K144" t="s">
        <v>26</v>
      </c>
      <c r="L144">
        <f>VLOOKUP(B144,average_median_rates_1!B:I,8,0)</f>
        <v>1236</v>
      </c>
      <c r="M144" t="b">
        <f>IF(ISERROR(L144),VLOOKUP(C144,vancouver_ratios_2!B:J,9,0),IF(L144="**",VLOOKUP(C144,vancouver_ratios_2!B:J,9,0)))</f>
        <v>0</v>
      </c>
      <c r="N144" t="b">
        <f>IF(ISERROR(L144),VLOOKUP(D144,average_median_rates_1!B:I,8,0),IF(L144="**", VLOOKUP(D144,average_median_rates_1!B:I,8,0)))</f>
        <v>0</v>
      </c>
      <c r="O144">
        <f t="shared" si="18"/>
        <v>0</v>
      </c>
      <c r="P144">
        <f t="shared" si="19"/>
        <v>1236</v>
      </c>
    </row>
    <row r="145" spans="1:16" x14ac:dyDescent="0.2">
      <c r="A145" t="str">
        <f t="shared" si="20"/>
        <v>201910median1University Endowment Lands</v>
      </c>
      <c r="B145" t="str">
        <f t="shared" si="14"/>
        <v>201910apartmentmedian1_bed_rateUniversity Endowment Lands</v>
      </c>
      <c r="C145" t="str">
        <f t="shared" si="15"/>
        <v>apartmentmedian1_bed_rateUniversity Endowment Lands</v>
      </c>
      <c r="D145" t="str">
        <f t="shared" si="16"/>
        <v>201910apartmentmedian1_bed_rateVancouver</v>
      </c>
      <c r="E145">
        <v>2019</v>
      </c>
      <c r="F145">
        <v>10</v>
      </c>
      <c r="G145" t="s">
        <v>65</v>
      </c>
      <c r="H145" t="s">
        <v>61</v>
      </c>
      <c r="I145" t="s">
        <v>51</v>
      </c>
      <c r="J145">
        <f t="shared" si="17"/>
        <v>1</v>
      </c>
      <c r="K145" t="s">
        <v>27</v>
      </c>
      <c r="L145">
        <f>VLOOKUP(B145,average_median_rates_1!B:I,8,0)</f>
        <v>1858</v>
      </c>
      <c r="M145" t="b">
        <f>IF(ISERROR(L145),VLOOKUP(C145,vancouver_ratios_2!B:J,9,0),IF(L145="**",VLOOKUP(C145,vancouver_ratios_2!B:J,9,0)))</f>
        <v>0</v>
      </c>
      <c r="N145" t="b">
        <f>IF(ISERROR(L145),VLOOKUP(D145,average_median_rates_1!B:I,8,0),IF(L145="**", VLOOKUP(D145,average_median_rates_1!B:I,8,0)))</f>
        <v>0</v>
      </c>
      <c r="O145">
        <f t="shared" si="18"/>
        <v>0</v>
      </c>
      <c r="P145">
        <f t="shared" si="19"/>
        <v>1858</v>
      </c>
    </row>
    <row r="146" spans="1:16" x14ac:dyDescent="0.2">
      <c r="A146" t="str">
        <f t="shared" si="20"/>
        <v>201910median1Central Park/Metrotown</v>
      </c>
      <c r="B146" t="str">
        <f t="shared" si="14"/>
        <v>201910apartmentmedian1_bed_rateCentral Park/Metrotown</v>
      </c>
      <c r="C146" t="str">
        <f t="shared" si="15"/>
        <v>apartmentmedian1_bed_rateCentral Park/Metrotown</v>
      </c>
      <c r="D146" t="str">
        <f t="shared" si="16"/>
        <v>201910apartmentmedian1_bed_rateVancouver</v>
      </c>
      <c r="E146">
        <v>2019</v>
      </c>
      <c r="F146">
        <v>10</v>
      </c>
      <c r="G146" t="s">
        <v>65</v>
      </c>
      <c r="H146" t="s">
        <v>61</v>
      </c>
      <c r="I146" t="s">
        <v>51</v>
      </c>
      <c r="J146">
        <f t="shared" si="17"/>
        <v>1</v>
      </c>
      <c r="K146" t="s">
        <v>28</v>
      </c>
      <c r="L146">
        <f>VLOOKUP(B146,average_median_rates_1!B:I,8,0)</f>
        <v>1200</v>
      </c>
      <c r="M146" t="b">
        <f>IF(ISERROR(L146),VLOOKUP(C146,vancouver_ratios_2!B:J,9,0),IF(L146="**",VLOOKUP(C146,vancouver_ratios_2!B:J,9,0)))</f>
        <v>0</v>
      </c>
      <c r="N146" t="b">
        <f>IF(ISERROR(L146),VLOOKUP(D146,average_median_rates_1!B:I,8,0),IF(L146="**", VLOOKUP(D146,average_median_rates_1!B:I,8,0)))</f>
        <v>0</v>
      </c>
      <c r="O146">
        <f t="shared" si="18"/>
        <v>0</v>
      </c>
      <c r="P146">
        <f t="shared" si="19"/>
        <v>1200</v>
      </c>
    </row>
    <row r="147" spans="1:16" x14ac:dyDescent="0.2">
      <c r="A147" t="str">
        <f t="shared" si="20"/>
        <v>201910median1Southeast Burnaby</v>
      </c>
      <c r="B147" t="str">
        <f t="shared" si="14"/>
        <v>201910apartmentmedian1_bed_rateSoutheast Burnaby</v>
      </c>
      <c r="C147" t="str">
        <f t="shared" si="15"/>
        <v>apartmentmedian1_bed_rateSoutheast Burnaby</v>
      </c>
      <c r="D147" t="str">
        <f t="shared" si="16"/>
        <v>201910apartmentmedian1_bed_rateVancouver</v>
      </c>
      <c r="E147">
        <v>2019</v>
      </c>
      <c r="F147">
        <v>10</v>
      </c>
      <c r="G147" t="s">
        <v>65</v>
      </c>
      <c r="H147" t="s">
        <v>61</v>
      </c>
      <c r="I147" t="s">
        <v>51</v>
      </c>
      <c r="J147">
        <f t="shared" si="17"/>
        <v>1</v>
      </c>
      <c r="K147" t="s">
        <v>29</v>
      </c>
      <c r="L147">
        <f>VLOOKUP(B147,average_median_rates_1!B:I,8,0)</f>
        <v>1050</v>
      </c>
      <c r="M147" t="b">
        <f>IF(ISERROR(L147),VLOOKUP(C147,vancouver_ratios_2!B:J,9,0),IF(L147="**",VLOOKUP(C147,vancouver_ratios_2!B:J,9,0)))</f>
        <v>0</v>
      </c>
      <c r="N147" t="b">
        <f>IF(ISERROR(L147),VLOOKUP(D147,average_median_rates_1!B:I,8,0),IF(L147="**", VLOOKUP(D147,average_median_rates_1!B:I,8,0)))</f>
        <v>0</v>
      </c>
      <c r="O147">
        <f t="shared" si="18"/>
        <v>0</v>
      </c>
      <c r="P147">
        <f t="shared" si="19"/>
        <v>1050</v>
      </c>
    </row>
    <row r="148" spans="1:16" x14ac:dyDescent="0.2">
      <c r="A148" t="str">
        <f t="shared" si="20"/>
        <v>201910median1North Burnaby</v>
      </c>
      <c r="B148" t="str">
        <f t="shared" si="14"/>
        <v>201910apartmentmedian1_bed_rateNorth Burnaby</v>
      </c>
      <c r="C148" t="str">
        <f t="shared" si="15"/>
        <v>apartmentmedian1_bed_rateNorth Burnaby</v>
      </c>
      <c r="D148" t="str">
        <f t="shared" si="16"/>
        <v>201910apartmentmedian1_bed_rateVancouver</v>
      </c>
      <c r="E148">
        <v>2019</v>
      </c>
      <c r="F148">
        <v>10</v>
      </c>
      <c r="G148" t="s">
        <v>65</v>
      </c>
      <c r="H148" t="s">
        <v>61</v>
      </c>
      <c r="I148" t="s">
        <v>51</v>
      </c>
      <c r="J148">
        <f t="shared" si="17"/>
        <v>1</v>
      </c>
      <c r="K148" t="s">
        <v>31</v>
      </c>
      <c r="L148">
        <f>VLOOKUP(B148,average_median_rates_1!B:I,8,0)</f>
        <v>1225</v>
      </c>
      <c r="M148" t="b">
        <f>IF(ISERROR(L148),VLOOKUP(C148,vancouver_ratios_2!B:J,9,0),IF(L148="**",VLOOKUP(C148,vancouver_ratios_2!B:J,9,0)))</f>
        <v>0</v>
      </c>
      <c r="N148" t="b">
        <f>IF(ISERROR(L148),VLOOKUP(D148,average_median_rates_1!B:I,8,0),IF(L148="**", VLOOKUP(D148,average_median_rates_1!B:I,8,0)))</f>
        <v>0</v>
      </c>
      <c r="O148">
        <f t="shared" si="18"/>
        <v>0</v>
      </c>
      <c r="P148">
        <f t="shared" si="19"/>
        <v>1225</v>
      </c>
    </row>
    <row r="149" spans="1:16" x14ac:dyDescent="0.2">
      <c r="A149" t="str">
        <f t="shared" si="20"/>
        <v>201910median1New Westminster</v>
      </c>
      <c r="B149" t="str">
        <f t="shared" si="14"/>
        <v>201910apartmentmedian1_bed_rateNew Westminster</v>
      </c>
      <c r="C149" t="str">
        <f t="shared" si="15"/>
        <v>apartmentmedian1_bed_rateNew Westminster</v>
      </c>
      <c r="D149" t="str">
        <f t="shared" si="16"/>
        <v>201910apartmentmedian1_bed_rateVancouver</v>
      </c>
      <c r="E149">
        <v>2019</v>
      </c>
      <c r="F149">
        <v>10</v>
      </c>
      <c r="G149" t="s">
        <v>65</v>
      </c>
      <c r="H149" t="s">
        <v>61</v>
      </c>
      <c r="I149" t="s">
        <v>51</v>
      </c>
      <c r="J149">
        <f t="shared" si="17"/>
        <v>1</v>
      </c>
      <c r="K149" t="s">
        <v>32</v>
      </c>
      <c r="L149">
        <f>VLOOKUP(B149,average_median_rates_1!B:I,8,0)</f>
        <v>1135</v>
      </c>
      <c r="M149" t="b">
        <f>IF(ISERROR(L149),VLOOKUP(C149,vancouver_ratios_2!B:J,9,0),IF(L149="**",VLOOKUP(C149,vancouver_ratios_2!B:J,9,0)))</f>
        <v>0</v>
      </c>
      <c r="N149" t="b">
        <f>IF(ISERROR(L149),VLOOKUP(D149,average_median_rates_1!B:I,8,0),IF(L149="**", VLOOKUP(D149,average_median_rates_1!B:I,8,0)))</f>
        <v>0</v>
      </c>
      <c r="O149">
        <f t="shared" si="18"/>
        <v>0</v>
      </c>
      <c r="P149">
        <f t="shared" si="19"/>
        <v>1135</v>
      </c>
    </row>
    <row r="150" spans="1:16" x14ac:dyDescent="0.2">
      <c r="A150" t="str">
        <f t="shared" si="20"/>
        <v>201910median1North Vancouver CY</v>
      </c>
      <c r="B150" t="str">
        <f t="shared" si="14"/>
        <v>201910apartmentmedian1_bed_rateNorth Vancouver CY</v>
      </c>
      <c r="C150" t="str">
        <f t="shared" si="15"/>
        <v>apartmentmedian1_bed_rateNorth Vancouver CY</v>
      </c>
      <c r="D150" t="str">
        <f t="shared" si="16"/>
        <v>201910apartmentmedian1_bed_rateVancouver</v>
      </c>
      <c r="E150">
        <v>2019</v>
      </c>
      <c r="F150">
        <v>10</v>
      </c>
      <c r="G150" t="s">
        <v>65</v>
      </c>
      <c r="H150" t="s">
        <v>61</v>
      </c>
      <c r="I150" t="s">
        <v>51</v>
      </c>
      <c r="J150">
        <f t="shared" si="17"/>
        <v>1</v>
      </c>
      <c r="K150" t="s">
        <v>33</v>
      </c>
      <c r="L150">
        <f>VLOOKUP(B150,average_median_rates_1!B:I,8,0)</f>
        <v>1350</v>
      </c>
      <c r="M150" t="b">
        <f>IF(ISERROR(L150),VLOOKUP(C150,vancouver_ratios_2!B:J,9,0),IF(L150="**",VLOOKUP(C150,vancouver_ratios_2!B:J,9,0)))</f>
        <v>0</v>
      </c>
      <c r="N150" t="b">
        <f>IF(ISERROR(L150),VLOOKUP(D150,average_median_rates_1!B:I,8,0),IF(L150="**", VLOOKUP(D150,average_median_rates_1!B:I,8,0)))</f>
        <v>0</v>
      </c>
      <c r="O150">
        <f t="shared" si="18"/>
        <v>0</v>
      </c>
      <c r="P150">
        <f t="shared" si="19"/>
        <v>1350</v>
      </c>
    </row>
    <row r="151" spans="1:16" x14ac:dyDescent="0.2">
      <c r="A151" t="str">
        <f t="shared" si="20"/>
        <v>201910median1North Vancouver DM</v>
      </c>
      <c r="B151" t="str">
        <f t="shared" si="14"/>
        <v>201910apartmentmedian1_bed_rateNorth Vancouver DM</v>
      </c>
      <c r="C151" t="str">
        <f t="shared" si="15"/>
        <v>apartmentmedian1_bed_rateNorth Vancouver DM</v>
      </c>
      <c r="D151" t="str">
        <f t="shared" si="16"/>
        <v>201910apartmentmedian1_bed_rateVancouver</v>
      </c>
      <c r="E151">
        <v>2019</v>
      </c>
      <c r="F151">
        <v>10</v>
      </c>
      <c r="G151" t="s">
        <v>65</v>
      </c>
      <c r="H151" t="s">
        <v>61</v>
      </c>
      <c r="I151" t="s">
        <v>51</v>
      </c>
      <c r="J151">
        <f t="shared" si="17"/>
        <v>1</v>
      </c>
      <c r="K151" t="s">
        <v>34</v>
      </c>
      <c r="L151">
        <f>VLOOKUP(B151,average_median_rates_1!B:I,8,0)</f>
        <v>1525</v>
      </c>
      <c r="M151" t="b">
        <f>IF(ISERROR(L151),VLOOKUP(C151,vancouver_ratios_2!B:J,9,0),IF(L151="**",VLOOKUP(C151,vancouver_ratios_2!B:J,9,0)))</f>
        <v>0</v>
      </c>
      <c r="N151" t="b">
        <f>IF(ISERROR(L151),VLOOKUP(D151,average_median_rates_1!B:I,8,0),IF(L151="**", VLOOKUP(D151,average_median_rates_1!B:I,8,0)))</f>
        <v>0</v>
      </c>
      <c r="O151">
        <f t="shared" si="18"/>
        <v>0</v>
      </c>
      <c r="P151">
        <f t="shared" si="19"/>
        <v>1525</v>
      </c>
    </row>
    <row r="152" spans="1:16" x14ac:dyDescent="0.2">
      <c r="A152" t="str">
        <f t="shared" si="20"/>
        <v>201910median1West Vancouver</v>
      </c>
      <c r="B152" t="str">
        <f t="shared" si="14"/>
        <v>201910apartmentmedian1_bed_rateWest Vancouver</v>
      </c>
      <c r="C152" t="str">
        <f t="shared" si="15"/>
        <v>apartmentmedian1_bed_rateWest Vancouver</v>
      </c>
      <c r="D152" t="str">
        <f t="shared" si="16"/>
        <v>201910apartmentmedian1_bed_rateVancouver</v>
      </c>
      <c r="E152">
        <v>2019</v>
      </c>
      <c r="F152">
        <v>10</v>
      </c>
      <c r="G152" t="s">
        <v>65</v>
      </c>
      <c r="H152" t="s">
        <v>61</v>
      </c>
      <c r="I152" t="s">
        <v>51</v>
      </c>
      <c r="J152">
        <f t="shared" si="17"/>
        <v>1</v>
      </c>
      <c r="K152" t="s">
        <v>35</v>
      </c>
      <c r="L152">
        <f>VLOOKUP(B152,average_median_rates_1!B:I,8,0)</f>
        <v>1785</v>
      </c>
      <c r="M152" t="b">
        <f>IF(ISERROR(L152),VLOOKUP(C152,vancouver_ratios_2!B:J,9,0),IF(L152="**",VLOOKUP(C152,vancouver_ratios_2!B:J,9,0)))</f>
        <v>0</v>
      </c>
      <c r="N152" t="b">
        <f>IF(ISERROR(L152),VLOOKUP(D152,average_median_rates_1!B:I,8,0),IF(L152="**", VLOOKUP(D152,average_median_rates_1!B:I,8,0)))</f>
        <v>0</v>
      </c>
      <c r="O152">
        <f t="shared" si="18"/>
        <v>0</v>
      </c>
      <c r="P152">
        <f t="shared" si="19"/>
        <v>1785</v>
      </c>
    </row>
    <row r="153" spans="1:16" x14ac:dyDescent="0.2">
      <c r="A153" t="str">
        <f t="shared" si="20"/>
        <v>201910median1Richmond</v>
      </c>
      <c r="B153" t="str">
        <f t="shared" si="14"/>
        <v>201910apartmentmedian1_bed_rateRichmond</v>
      </c>
      <c r="C153" t="str">
        <f t="shared" si="15"/>
        <v>apartmentmedian1_bed_rateRichmond</v>
      </c>
      <c r="D153" t="str">
        <f t="shared" si="16"/>
        <v>201910apartmentmedian1_bed_rateVancouver</v>
      </c>
      <c r="E153">
        <v>2019</v>
      </c>
      <c r="F153">
        <v>10</v>
      </c>
      <c r="G153" t="s">
        <v>65</v>
      </c>
      <c r="H153" t="s">
        <v>61</v>
      </c>
      <c r="I153" t="s">
        <v>51</v>
      </c>
      <c r="J153">
        <f t="shared" si="17"/>
        <v>1</v>
      </c>
      <c r="K153" t="s">
        <v>36</v>
      </c>
      <c r="L153">
        <f>VLOOKUP(B153,average_median_rates_1!B:I,8,0)</f>
        <v>1200</v>
      </c>
      <c r="M153" t="b">
        <f>IF(ISERROR(L153),VLOOKUP(C153,vancouver_ratios_2!B:J,9,0),IF(L153="**",VLOOKUP(C153,vancouver_ratios_2!B:J,9,0)))</f>
        <v>0</v>
      </c>
      <c r="N153" t="b">
        <f>IF(ISERROR(L153),VLOOKUP(D153,average_median_rates_1!B:I,8,0),IF(L153="**", VLOOKUP(D153,average_median_rates_1!B:I,8,0)))</f>
        <v>0</v>
      </c>
      <c r="O153">
        <f t="shared" si="18"/>
        <v>0</v>
      </c>
      <c r="P153">
        <f t="shared" si="19"/>
        <v>1200</v>
      </c>
    </row>
    <row r="154" spans="1:16" x14ac:dyDescent="0.2">
      <c r="A154" t="str">
        <f t="shared" si="20"/>
        <v>201910median1Delta</v>
      </c>
      <c r="B154" t="str">
        <f t="shared" si="14"/>
        <v>201910apartmentmedian1_bed_rateDelta</v>
      </c>
      <c r="C154" t="str">
        <f t="shared" si="15"/>
        <v>apartmentmedian1_bed_rateDelta</v>
      </c>
      <c r="D154" t="str">
        <f t="shared" si="16"/>
        <v>201910apartmentmedian1_bed_rateVancouver</v>
      </c>
      <c r="E154">
        <v>2019</v>
      </c>
      <c r="F154">
        <v>10</v>
      </c>
      <c r="G154" t="s">
        <v>65</v>
      </c>
      <c r="H154" t="s">
        <v>61</v>
      </c>
      <c r="I154" t="s">
        <v>51</v>
      </c>
      <c r="J154">
        <f t="shared" si="17"/>
        <v>1</v>
      </c>
      <c r="K154" t="s">
        <v>37</v>
      </c>
      <c r="L154">
        <f>VLOOKUP(B154,average_median_rates_1!B:I,8,0)</f>
        <v>960</v>
      </c>
      <c r="M154" t="b">
        <f>IF(ISERROR(L154),VLOOKUP(C154,vancouver_ratios_2!B:J,9,0),IF(L154="**",VLOOKUP(C154,vancouver_ratios_2!B:J,9,0)))</f>
        <v>0</v>
      </c>
      <c r="N154" t="b">
        <f>IF(ISERROR(L154),VLOOKUP(D154,average_median_rates_1!B:I,8,0),IF(L154="**", VLOOKUP(D154,average_median_rates_1!B:I,8,0)))</f>
        <v>0</v>
      </c>
      <c r="O154">
        <f t="shared" si="18"/>
        <v>0</v>
      </c>
      <c r="P154">
        <f t="shared" si="19"/>
        <v>960</v>
      </c>
    </row>
    <row r="155" spans="1:16" x14ac:dyDescent="0.2">
      <c r="A155" t="str">
        <f t="shared" si="20"/>
        <v>201910median1Surrey</v>
      </c>
      <c r="B155" t="str">
        <f t="shared" si="14"/>
        <v>201910apartmentmedian1_bed_rateSurrey</v>
      </c>
      <c r="C155" t="str">
        <f t="shared" si="15"/>
        <v>apartmentmedian1_bed_rateSurrey</v>
      </c>
      <c r="D155" t="str">
        <f t="shared" si="16"/>
        <v>201910apartmentmedian1_bed_rateVancouver</v>
      </c>
      <c r="E155">
        <v>2019</v>
      </c>
      <c r="F155">
        <v>10</v>
      </c>
      <c r="G155" t="s">
        <v>65</v>
      </c>
      <c r="H155" t="s">
        <v>61</v>
      </c>
      <c r="I155" t="s">
        <v>51</v>
      </c>
      <c r="J155">
        <f t="shared" si="17"/>
        <v>1</v>
      </c>
      <c r="K155" t="s">
        <v>38</v>
      </c>
      <c r="L155">
        <f>VLOOKUP(B155,average_median_rates_1!B:I,8,0)</f>
        <v>1025</v>
      </c>
      <c r="M155" t="b">
        <f>IF(ISERROR(L155),VLOOKUP(C155,vancouver_ratios_2!B:J,9,0),IF(L155="**",VLOOKUP(C155,vancouver_ratios_2!B:J,9,0)))</f>
        <v>0</v>
      </c>
      <c r="N155" t="b">
        <f>IF(ISERROR(L155),VLOOKUP(D155,average_median_rates_1!B:I,8,0),IF(L155="**", VLOOKUP(D155,average_median_rates_1!B:I,8,0)))</f>
        <v>0</v>
      </c>
      <c r="O155">
        <f t="shared" si="18"/>
        <v>0</v>
      </c>
      <c r="P155">
        <f t="shared" si="19"/>
        <v>1025</v>
      </c>
    </row>
    <row r="156" spans="1:16" x14ac:dyDescent="0.2">
      <c r="A156" t="str">
        <f t="shared" si="20"/>
        <v>201910median1White Rock</v>
      </c>
      <c r="B156" t="str">
        <f t="shared" si="14"/>
        <v>201910apartmentmedian1_bed_rateWhite Rock</v>
      </c>
      <c r="C156" t="str">
        <f t="shared" si="15"/>
        <v>apartmentmedian1_bed_rateWhite Rock</v>
      </c>
      <c r="D156" t="str">
        <f t="shared" si="16"/>
        <v>201910apartmentmedian1_bed_rateVancouver</v>
      </c>
      <c r="E156">
        <v>2019</v>
      </c>
      <c r="F156">
        <v>10</v>
      </c>
      <c r="G156" t="s">
        <v>65</v>
      </c>
      <c r="H156" t="s">
        <v>61</v>
      </c>
      <c r="I156" t="s">
        <v>51</v>
      </c>
      <c r="J156">
        <f t="shared" si="17"/>
        <v>1</v>
      </c>
      <c r="K156" t="s">
        <v>39</v>
      </c>
      <c r="L156">
        <f>VLOOKUP(B156,average_median_rates_1!B:I,8,0)</f>
        <v>1042</v>
      </c>
      <c r="M156" t="b">
        <f>IF(ISERROR(L156),VLOOKUP(C156,vancouver_ratios_2!B:J,9,0),IF(L156="**",VLOOKUP(C156,vancouver_ratios_2!B:J,9,0)))</f>
        <v>0</v>
      </c>
      <c r="N156" t="b">
        <f>IF(ISERROR(L156),VLOOKUP(D156,average_median_rates_1!B:I,8,0),IF(L156="**", VLOOKUP(D156,average_median_rates_1!B:I,8,0)))</f>
        <v>0</v>
      </c>
      <c r="O156">
        <f t="shared" si="18"/>
        <v>0</v>
      </c>
      <c r="P156">
        <f t="shared" si="19"/>
        <v>1042</v>
      </c>
    </row>
    <row r="157" spans="1:16" x14ac:dyDescent="0.2">
      <c r="A157" t="str">
        <f t="shared" si="20"/>
        <v>201910median1Langley City and Langley DM</v>
      </c>
      <c r="B157" t="str">
        <f t="shared" si="14"/>
        <v>201910apartmentmedian1_bed_rateLangley City and Langley DM</v>
      </c>
      <c r="C157" t="str">
        <f t="shared" si="15"/>
        <v>apartmentmedian1_bed_rateLangley City and Langley DM</v>
      </c>
      <c r="D157" t="str">
        <f t="shared" si="16"/>
        <v>201910apartmentmedian1_bed_rateVancouver</v>
      </c>
      <c r="E157">
        <v>2019</v>
      </c>
      <c r="F157">
        <v>10</v>
      </c>
      <c r="G157" t="s">
        <v>65</v>
      </c>
      <c r="H157" t="s">
        <v>61</v>
      </c>
      <c r="I157" t="s">
        <v>51</v>
      </c>
      <c r="J157">
        <f t="shared" si="17"/>
        <v>1</v>
      </c>
      <c r="K157" t="s">
        <v>40</v>
      </c>
      <c r="L157">
        <f>VLOOKUP(B157,average_median_rates_1!B:I,8,0)</f>
        <v>1250</v>
      </c>
      <c r="M157" t="b">
        <f>IF(ISERROR(L157),VLOOKUP(C157,vancouver_ratios_2!B:J,9,0),IF(L157="**",VLOOKUP(C157,vancouver_ratios_2!B:J,9,0)))</f>
        <v>0</v>
      </c>
      <c r="N157" t="b">
        <f>IF(ISERROR(L157),VLOOKUP(D157,average_median_rates_1!B:I,8,0),IF(L157="**", VLOOKUP(D157,average_median_rates_1!B:I,8,0)))</f>
        <v>0</v>
      </c>
      <c r="O157">
        <f t="shared" si="18"/>
        <v>0</v>
      </c>
      <c r="P157">
        <f t="shared" si="19"/>
        <v>1250</v>
      </c>
    </row>
    <row r="158" spans="1:16" x14ac:dyDescent="0.2">
      <c r="A158" t="str">
        <f t="shared" si="20"/>
        <v>201910median1Tri-Cities</v>
      </c>
      <c r="B158" t="str">
        <f t="shared" si="14"/>
        <v>201910apartmentmedian1_bed_rateTri-Cities</v>
      </c>
      <c r="C158" t="str">
        <f t="shared" si="15"/>
        <v>apartmentmedian1_bed_rateTri-Cities</v>
      </c>
      <c r="D158" t="str">
        <f t="shared" si="16"/>
        <v>201910apartmentmedian1_bed_rateVancouver</v>
      </c>
      <c r="E158">
        <v>2019</v>
      </c>
      <c r="F158">
        <v>10</v>
      </c>
      <c r="G158" t="s">
        <v>65</v>
      </c>
      <c r="H158" t="s">
        <v>61</v>
      </c>
      <c r="I158" t="s">
        <v>51</v>
      </c>
      <c r="J158">
        <f t="shared" si="17"/>
        <v>1</v>
      </c>
      <c r="K158" t="s">
        <v>41</v>
      </c>
      <c r="L158">
        <f>VLOOKUP(B158,average_median_rates_1!B:I,8,0)</f>
        <v>1107</v>
      </c>
      <c r="M158" t="b">
        <f>IF(ISERROR(L158),VLOOKUP(C158,vancouver_ratios_2!B:J,9,0),IF(L158="**",VLOOKUP(C158,vancouver_ratios_2!B:J,9,0)))</f>
        <v>0</v>
      </c>
      <c r="N158" t="b">
        <f>IF(ISERROR(L158),VLOOKUP(D158,average_median_rates_1!B:I,8,0),IF(L158="**", VLOOKUP(D158,average_median_rates_1!B:I,8,0)))</f>
        <v>0</v>
      </c>
      <c r="O158">
        <f t="shared" si="18"/>
        <v>0</v>
      </c>
      <c r="P158">
        <f t="shared" si="19"/>
        <v>1107</v>
      </c>
    </row>
    <row r="159" spans="1:16" x14ac:dyDescent="0.2">
      <c r="A159" t="str">
        <f t="shared" si="20"/>
        <v>201910median1Maple Ridge/Pitt Meadows</v>
      </c>
      <c r="B159" t="str">
        <f t="shared" si="14"/>
        <v>201910apartmentmedian1_bed_rateMaple Ridge/Pitt Meadows</v>
      </c>
      <c r="C159" t="str">
        <f t="shared" si="15"/>
        <v>apartmentmedian1_bed_rateMaple Ridge/Pitt Meadows</v>
      </c>
      <c r="D159" t="str">
        <f t="shared" si="16"/>
        <v>201910apartmentmedian1_bed_rateVancouver</v>
      </c>
      <c r="E159">
        <v>2019</v>
      </c>
      <c r="F159">
        <v>10</v>
      </c>
      <c r="G159" t="s">
        <v>65</v>
      </c>
      <c r="H159" t="s">
        <v>61</v>
      </c>
      <c r="I159" t="s">
        <v>51</v>
      </c>
      <c r="J159">
        <f t="shared" si="17"/>
        <v>1</v>
      </c>
      <c r="K159" t="s">
        <v>42</v>
      </c>
      <c r="L159">
        <f>VLOOKUP(B159,average_median_rates_1!B:I,8,0)</f>
        <v>991</v>
      </c>
      <c r="M159" t="b">
        <f>IF(ISERROR(L159),VLOOKUP(C159,vancouver_ratios_2!B:J,9,0),IF(L159="**",VLOOKUP(C159,vancouver_ratios_2!B:J,9,0)))</f>
        <v>0</v>
      </c>
      <c r="N159" t="b">
        <f>IF(ISERROR(L159),VLOOKUP(D159,average_median_rates_1!B:I,8,0),IF(L159="**", VLOOKUP(D159,average_median_rates_1!B:I,8,0)))</f>
        <v>0</v>
      </c>
      <c r="O159">
        <f t="shared" si="18"/>
        <v>0</v>
      </c>
      <c r="P159">
        <f t="shared" si="19"/>
        <v>991</v>
      </c>
    </row>
    <row r="160" spans="1:16" x14ac:dyDescent="0.2">
      <c r="A160" t="str">
        <f t="shared" si="20"/>
        <v>201910median1Vancouver</v>
      </c>
      <c r="B160" t="str">
        <f t="shared" si="14"/>
        <v>201910apartmentmedian1_bed_rateVancouver</v>
      </c>
      <c r="C160" t="str">
        <f t="shared" si="15"/>
        <v>apartmentmedian1_bed_rateVancouver</v>
      </c>
      <c r="D160" t="str">
        <f t="shared" si="16"/>
        <v>201910apartmentmedian1_bed_rateVancouver</v>
      </c>
      <c r="E160">
        <v>2019</v>
      </c>
      <c r="F160">
        <v>10</v>
      </c>
      <c r="G160" t="s">
        <v>65</v>
      </c>
      <c r="H160" t="s">
        <v>61</v>
      </c>
      <c r="I160" t="s">
        <v>51</v>
      </c>
      <c r="J160">
        <f t="shared" si="17"/>
        <v>1</v>
      </c>
      <c r="K160" t="s">
        <v>43</v>
      </c>
      <c r="L160">
        <f>VLOOKUP(B160,average_median_rates_1!B:I,8,0)</f>
        <v>1350</v>
      </c>
      <c r="M160" t="b">
        <f>IF(ISERROR(L160),VLOOKUP(C160,vancouver_ratios_2!B:J,9,0),IF(L160="**",VLOOKUP(C160,vancouver_ratios_2!B:J,9,0)))</f>
        <v>0</v>
      </c>
      <c r="N160" t="b">
        <f>IF(ISERROR(L160),VLOOKUP(D160,average_median_rates_1!B:I,8,0),IF(L160="**", VLOOKUP(D160,average_median_rates_1!B:I,8,0)))</f>
        <v>0</v>
      </c>
      <c r="O160">
        <f t="shared" si="18"/>
        <v>0</v>
      </c>
      <c r="P160">
        <f t="shared" si="19"/>
        <v>1350</v>
      </c>
    </row>
    <row r="161" spans="1:16" x14ac:dyDescent="0.2">
      <c r="A161" t="str">
        <f t="shared" si="20"/>
        <v>201910median1North Vancouver City</v>
      </c>
      <c r="B161" t="str">
        <f t="shared" si="14"/>
        <v>201910apartmentmedian1_bed_rateNorth Vancouver City</v>
      </c>
      <c r="C161" t="str">
        <f t="shared" si="15"/>
        <v>apartmentmedian1_bed_rateNorth Vancouver City</v>
      </c>
      <c r="D161" t="str">
        <f t="shared" si="16"/>
        <v>201910apartmentmedian1_bed_rateVancouver</v>
      </c>
      <c r="E161">
        <v>2019</v>
      </c>
      <c r="F161">
        <v>10</v>
      </c>
      <c r="G161" t="s">
        <v>65</v>
      </c>
      <c r="H161" t="s">
        <v>61</v>
      </c>
      <c r="I161" t="s">
        <v>51</v>
      </c>
      <c r="J161">
        <f t="shared" si="17"/>
        <v>1</v>
      </c>
      <c r="K161" t="s">
        <v>60</v>
      </c>
      <c r="L161" t="e">
        <f>VLOOKUP(B161,average_median_rates_1!B:I,8,0)</f>
        <v>#N/A</v>
      </c>
      <c r="M161">
        <f>IF(ISERROR(L161),VLOOKUP(C161,vancouver_ratios_2!B:J,9,0),IF(L161="**",VLOOKUP(C161,vancouver_ratios_2!B:J,9,0)))</f>
        <v>0.90808521398318498</v>
      </c>
      <c r="N161">
        <f>IF(ISERROR(L161),VLOOKUP(D161,average_median_rates_1!B:I,8,0),IF(L161="**", VLOOKUP(D161,average_median_rates_1!B:I,8,0)))</f>
        <v>1350</v>
      </c>
      <c r="O161">
        <f t="shared" si="18"/>
        <v>1225.9150388772998</v>
      </c>
      <c r="P161">
        <f t="shared" si="19"/>
        <v>1225.9150388772998</v>
      </c>
    </row>
    <row r="162" spans="1:16" x14ac:dyDescent="0.2">
      <c r="A162" t="str">
        <f t="shared" si="20"/>
        <v>201910median2West End/Stanley Park</v>
      </c>
      <c r="B162" t="str">
        <f t="shared" si="14"/>
        <v>201910apartmentmedian2_bed_rateWest End/Stanley Park</v>
      </c>
      <c r="C162" t="str">
        <f t="shared" si="15"/>
        <v>apartmentmedian2_bed_rateWest End/Stanley Park</v>
      </c>
      <c r="D162" t="str">
        <f t="shared" si="16"/>
        <v>201910apartmentmedian2_bed_rateVancouver</v>
      </c>
      <c r="E162">
        <v>2019</v>
      </c>
      <c r="F162">
        <v>10</v>
      </c>
      <c r="G162" t="s">
        <v>65</v>
      </c>
      <c r="H162" t="s">
        <v>61</v>
      </c>
      <c r="I162" t="s">
        <v>53</v>
      </c>
      <c r="J162">
        <f t="shared" si="17"/>
        <v>2</v>
      </c>
      <c r="K162" t="s">
        <v>12</v>
      </c>
      <c r="L162">
        <f>VLOOKUP(B162,average_median_rates_1!B:I,8,0)</f>
        <v>2130</v>
      </c>
      <c r="M162" t="b">
        <f>IF(ISERROR(L162),VLOOKUP(C162,vancouver_ratios_2!B:J,9,0),IF(L162="**",VLOOKUP(C162,vancouver_ratios_2!B:J,9,0)))</f>
        <v>0</v>
      </c>
      <c r="N162" t="b">
        <f>IF(ISERROR(L162),VLOOKUP(D162,average_median_rates_1!B:I,8,0),IF(L162="**", VLOOKUP(D162,average_median_rates_1!B:I,8,0)))</f>
        <v>0</v>
      </c>
      <c r="O162">
        <f t="shared" si="18"/>
        <v>0</v>
      </c>
      <c r="P162">
        <f t="shared" si="19"/>
        <v>2130</v>
      </c>
    </row>
    <row r="163" spans="1:16" x14ac:dyDescent="0.2">
      <c r="A163" t="str">
        <f t="shared" si="20"/>
        <v>201910median2English Bay</v>
      </c>
      <c r="B163" t="str">
        <f t="shared" si="14"/>
        <v>201910apartmentmedian2_bed_rateEnglish Bay</v>
      </c>
      <c r="C163" t="str">
        <f t="shared" si="15"/>
        <v>apartmentmedian2_bed_rateEnglish Bay</v>
      </c>
      <c r="D163" t="str">
        <f t="shared" si="16"/>
        <v>201910apartmentmedian2_bed_rateVancouver</v>
      </c>
      <c r="E163">
        <v>2019</v>
      </c>
      <c r="F163">
        <v>10</v>
      </c>
      <c r="G163" t="s">
        <v>65</v>
      </c>
      <c r="H163" t="s">
        <v>61</v>
      </c>
      <c r="I163" t="s">
        <v>53</v>
      </c>
      <c r="J163">
        <f t="shared" si="17"/>
        <v>2</v>
      </c>
      <c r="K163" t="s">
        <v>16</v>
      </c>
      <c r="L163">
        <f>VLOOKUP(B163,average_median_rates_1!B:I,8,0)</f>
        <v>2275</v>
      </c>
      <c r="M163" t="b">
        <f>IF(ISERROR(L163),VLOOKUP(C163,vancouver_ratios_2!B:J,9,0),IF(L163="**",VLOOKUP(C163,vancouver_ratios_2!B:J,9,0)))</f>
        <v>0</v>
      </c>
      <c r="N163" t="b">
        <f>IF(ISERROR(L163),VLOOKUP(D163,average_median_rates_1!B:I,8,0),IF(L163="**", VLOOKUP(D163,average_median_rates_1!B:I,8,0)))</f>
        <v>0</v>
      </c>
      <c r="O163">
        <f t="shared" si="18"/>
        <v>0</v>
      </c>
      <c r="P163">
        <f t="shared" si="19"/>
        <v>2275</v>
      </c>
    </row>
    <row r="164" spans="1:16" x14ac:dyDescent="0.2">
      <c r="A164" t="str">
        <f t="shared" si="20"/>
        <v>201910median2Downtown</v>
      </c>
      <c r="B164" t="str">
        <f t="shared" si="14"/>
        <v>201910apartmentmedian2_bed_rateDowntown</v>
      </c>
      <c r="C164" t="str">
        <f t="shared" si="15"/>
        <v>apartmentmedian2_bed_rateDowntown</v>
      </c>
      <c r="D164" t="str">
        <f t="shared" si="16"/>
        <v>201910apartmentmedian2_bed_rateVancouver</v>
      </c>
      <c r="E164">
        <v>2019</v>
      </c>
      <c r="F164">
        <v>10</v>
      </c>
      <c r="G164" t="s">
        <v>65</v>
      </c>
      <c r="H164" t="s">
        <v>61</v>
      </c>
      <c r="I164" t="s">
        <v>53</v>
      </c>
      <c r="J164">
        <f t="shared" si="17"/>
        <v>2</v>
      </c>
      <c r="K164" t="s">
        <v>17</v>
      </c>
      <c r="L164">
        <f>VLOOKUP(B164,average_median_rates_1!B:I,8,0)</f>
        <v>2600</v>
      </c>
      <c r="M164" t="b">
        <f>IF(ISERROR(L164),VLOOKUP(C164,vancouver_ratios_2!B:J,9,0),IF(L164="**",VLOOKUP(C164,vancouver_ratios_2!B:J,9,0)))</f>
        <v>0</v>
      </c>
      <c r="N164" t="b">
        <f>IF(ISERROR(L164),VLOOKUP(D164,average_median_rates_1!B:I,8,0),IF(L164="**", VLOOKUP(D164,average_median_rates_1!B:I,8,0)))</f>
        <v>0</v>
      </c>
      <c r="O164">
        <f t="shared" si="18"/>
        <v>0</v>
      </c>
      <c r="P164">
        <f t="shared" si="19"/>
        <v>2600</v>
      </c>
    </row>
    <row r="165" spans="1:16" x14ac:dyDescent="0.2">
      <c r="A165" t="str">
        <f t="shared" si="20"/>
        <v>201910median2South Granville/Oak</v>
      </c>
      <c r="B165" t="str">
        <f t="shared" si="14"/>
        <v>201910apartmentmedian2_bed_rateSouth Granville/Oak</v>
      </c>
      <c r="C165" t="str">
        <f t="shared" si="15"/>
        <v>apartmentmedian2_bed_rateSouth Granville/Oak</v>
      </c>
      <c r="D165" t="str">
        <f t="shared" si="16"/>
        <v>201910apartmentmedian2_bed_rateVancouver</v>
      </c>
      <c r="E165">
        <v>2019</v>
      </c>
      <c r="F165">
        <v>10</v>
      </c>
      <c r="G165" t="s">
        <v>65</v>
      </c>
      <c r="H165" t="s">
        <v>61</v>
      </c>
      <c r="I165" t="s">
        <v>53</v>
      </c>
      <c r="J165">
        <f t="shared" si="17"/>
        <v>2</v>
      </c>
      <c r="K165" t="s">
        <v>19</v>
      </c>
      <c r="L165">
        <f>VLOOKUP(B165,average_median_rates_1!B:I,8,0)</f>
        <v>1950</v>
      </c>
      <c r="M165" t="b">
        <f>IF(ISERROR(L165),VLOOKUP(C165,vancouver_ratios_2!B:J,9,0),IF(L165="**",VLOOKUP(C165,vancouver_ratios_2!B:J,9,0)))</f>
        <v>0</v>
      </c>
      <c r="N165" t="b">
        <f>IF(ISERROR(L165),VLOOKUP(D165,average_median_rates_1!B:I,8,0),IF(L165="**", VLOOKUP(D165,average_median_rates_1!B:I,8,0)))</f>
        <v>0</v>
      </c>
      <c r="O165">
        <f t="shared" si="18"/>
        <v>0</v>
      </c>
      <c r="P165">
        <f t="shared" si="19"/>
        <v>1950</v>
      </c>
    </row>
    <row r="166" spans="1:16" x14ac:dyDescent="0.2">
      <c r="A166" t="str">
        <f t="shared" si="20"/>
        <v>201910median2Kitsilano/Point Grey</v>
      </c>
      <c r="B166" t="str">
        <f t="shared" si="14"/>
        <v>201910apartmentmedian2_bed_rateKitsilano/Point Grey</v>
      </c>
      <c r="C166" t="str">
        <f t="shared" si="15"/>
        <v>apartmentmedian2_bed_rateKitsilano/Point Grey</v>
      </c>
      <c r="D166" t="str">
        <f t="shared" si="16"/>
        <v>201910apartmentmedian2_bed_rateVancouver</v>
      </c>
      <c r="E166">
        <v>2019</v>
      </c>
      <c r="F166">
        <v>10</v>
      </c>
      <c r="G166" t="s">
        <v>65</v>
      </c>
      <c r="H166" t="s">
        <v>61</v>
      </c>
      <c r="I166" t="s">
        <v>53</v>
      </c>
      <c r="J166">
        <f t="shared" si="17"/>
        <v>2</v>
      </c>
      <c r="K166" t="s">
        <v>20</v>
      </c>
      <c r="L166">
        <f>VLOOKUP(B166,average_median_rates_1!B:I,8,0)</f>
        <v>2150</v>
      </c>
      <c r="M166" t="b">
        <f>IF(ISERROR(L166),VLOOKUP(C166,vancouver_ratios_2!B:J,9,0),IF(L166="**",VLOOKUP(C166,vancouver_ratios_2!B:J,9,0)))</f>
        <v>0</v>
      </c>
      <c r="N166" t="b">
        <f>IF(ISERROR(L166),VLOOKUP(D166,average_median_rates_1!B:I,8,0),IF(L166="**", VLOOKUP(D166,average_median_rates_1!B:I,8,0)))</f>
        <v>0</v>
      </c>
      <c r="O166">
        <f t="shared" si="18"/>
        <v>0</v>
      </c>
      <c r="P166">
        <f t="shared" si="19"/>
        <v>2150</v>
      </c>
    </row>
    <row r="167" spans="1:16" x14ac:dyDescent="0.2">
      <c r="A167" t="str">
        <f t="shared" si="20"/>
        <v>201910median2Westside/Kerrisdale</v>
      </c>
      <c r="B167" t="str">
        <f t="shared" si="14"/>
        <v>201910apartmentmedian2_bed_rateWestside/Kerrisdale</v>
      </c>
      <c r="C167" t="str">
        <f t="shared" si="15"/>
        <v>apartmentmedian2_bed_rateWestside/Kerrisdale</v>
      </c>
      <c r="D167" t="str">
        <f t="shared" si="16"/>
        <v>201910apartmentmedian2_bed_rateVancouver</v>
      </c>
      <c r="E167">
        <v>2019</v>
      </c>
      <c r="F167">
        <v>10</v>
      </c>
      <c r="G167" t="s">
        <v>65</v>
      </c>
      <c r="H167" t="s">
        <v>61</v>
      </c>
      <c r="I167" t="s">
        <v>53</v>
      </c>
      <c r="J167">
        <f t="shared" si="17"/>
        <v>2</v>
      </c>
      <c r="K167" t="s">
        <v>21</v>
      </c>
      <c r="L167">
        <f>VLOOKUP(B167,average_median_rates_1!B:I,8,0)</f>
        <v>2210</v>
      </c>
      <c r="M167" t="b">
        <f>IF(ISERROR(L167),VLOOKUP(C167,vancouver_ratios_2!B:J,9,0),IF(L167="**",VLOOKUP(C167,vancouver_ratios_2!B:J,9,0)))</f>
        <v>0</v>
      </c>
      <c r="N167" t="b">
        <f>IF(ISERROR(L167),VLOOKUP(D167,average_median_rates_1!B:I,8,0),IF(L167="**", VLOOKUP(D167,average_median_rates_1!B:I,8,0)))</f>
        <v>0</v>
      </c>
      <c r="O167">
        <f t="shared" si="18"/>
        <v>0</v>
      </c>
      <c r="P167">
        <f t="shared" si="19"/>
        <v>2210</v>
      </c>
    </row>
    <row r="168" spans="1:16" x14ac:dyDescent="0.2">
      <c r="A168" t="str">
        <f t="shared" si="20"/>
        <v>201910median2Marpole</v>
      </c>
      <c r="B168" t="str">
        <f t="shared" si="14"/>
        <v>201910apartmentmedian2_bed_rateMarpole</v>
      </c>
      <c r="C168" t="str">
        <f t="shared" si="15"/>
        <v>apartmentmedian2_bed_rateMarpole</v>
      </c>
      <c r="D168" t="str">
        <f t="shared" si="16"/>
        <v>201910apartmentmedian2_bed_rateVancouver</v>
      </c>
      <c r="E168">
        <v>2019</v>
      </c>
      <c r="F168">
        <v>10</v>
      </c>
      <c r="G168" t="s">
        <v>65</v>
      </c>
      <c r="H168" t="s">
        <v>61</v>
      </c>
      <c r="I168" t="s">
        <v>53</v>
      </c>
      <c r="J168">
        <f t="shared" si="17"/>
        <v>2</v>
      </c>
      <c r="K168" t="s">
        <v>23</v>
      </c>
      <c r="L168">
        <f>VLOOKUP(B168,average_median_rates_1!B:I,8,0)</f>
        <v>1450</v>
      </c>
      <c r="M168" t="b">
        <f>IF(ISERROR(L168),VLOOKUP(C168,vancouver_ratios_2!B:J,9,0),IF(L168="**",VLOOKUP(C168,vancouver_ratios_2!B:J,9,0)))</f>
        <v>0</v>
      </c>
      <c r="N168" t="b">
        <f>IF(ISERROR(L168),VLOOKUP(D168,average_median_rates_1!B:I,8,0),IF(L168="**", VLOOKUP(D168,average_median_rates_1!B:I,8,0)))</f>
        <v>0</v>
      </c>
      <c r="O168">
        <f t="shared" si="18"/>
        <v>0</v>
      </c>
      <c r="P168">
        <f t="shared" si="19"/>
        <v>1450</v>
      </c>
    </row>
    <row r="169" spans="1:16" x14ac:dyDescent="0.2">
      <c r="A169" t="str">
        <f t="shared" si="20"/>
        <v>201910median2Mount Pleasant/Renfrew Heights</v>
      </c>
      <c r="B169" t="str">
        <f t="shared" si="14"/>
        <v>201910apartmentmedian2_bed_rateMount Pleasant/Renfrew Heights</v>
      </c>
      <c r="C169" t="str">
        <f t="shared" si="15"/>
        <v>apartmentmedian2_bed_rateMount Pleasant/Renfrew Heights</v>
      </c>
      <c r="D169" t="str">
        <f t="shared" si="16"/>
        <v>201910apartmentmedian2_bed_rateVancouver</v>
      </c>
      <c r="E169">
        <v>2019</v>
      </c>
      <c r="F169">
        <v>10</v>
      </c>
      <c r="G169" t="s">
        <v>65</v>
      </c>
      <c r="H169" t="s">
        <v>61</v>
      </c>
      <c r="I169" t="s">
        <v>53</v>
      </c>
      <c r="J169">
        <f t="shared" si="17"/>
        <v>2</v>
      </c>
      <c r="K169" t="s">
        <v>24</v>
      </c>
      <c r="L169">
        <f>VLOOKUP(B169,average_median_rates_1!B:I,8,0)</f>
        <v>1700</v>
      </c>
      <c r="M169" t="b">
        <f>IF(ISERROR(L169),VLOOKUP(C169,vancouver_ratios_2!B:J,9,0),IF(L169="**",VLOOKUP(C169,vancouver_ratios_2!B:J,9,0)))</f>
        <v>0</v>
      </c>
      <c r="N169" t="b">
        <f>IF(ISERROR(L169),VLOOKUP(D169,average_median_rates_1!B:I,8,0),IF(L169="**", VLOOKUP(D169,average_median_rates_1!B:I,8,0)))</f>
        <v>0</v>
      </c>
      <c r="O169">
        <f t="shared" si="18"/>
        <v>0</v>
      </c>
      <c r="P169">
        <f t="shared" si="19"/>
        <v>1700</v>
      </c>
    </row>
    <row r="170" spans="1:16" x14ac:dyDescent="0.2">
      <c r="A170" t="str">
        <f t="shared" si="20"/>
        <v>201910median2East Hastings</v>
      </c>
      <c r="B170" t="str">
        <f t="shared" si="14"/>
        <v>201910apartmentmedian2_bed_rateEast Hastings</v>
      </c>
      <c r="C170" t="str">
        <f t="shared" si="15"/>
        <v>apartmentmedian2_bed_rateEast Hastings</v>
      </c>
      <c r="D170" t="str">
        <f t="shared" si="16"/>
        <v>201910apartmentmedian2_bed_rateVancouver</v>
      </c>
      <c r="E170">
        <v>2019</v>
      </c>
      <c r="F170">
        <v>10</v>
      </c>
      <c r="G170" t="s">
        <v>65</v>
      </c>
      <c r="H170" t="s">
        <v>61</v>
      </c>
      <c r="I170" t="s">
        <v>53</v>
      </c>
      <c r="J170">
        <f t="shared" si="17"/>
        <v>2</v>
      </c>
      <c r="K170" t="s">
        <v>25</v>
      </c>
      <c r="L170">
        <f>VLOOKUP(B170,average_median_rates_1!B:I,8,0)</f>
        <v>1500</v>
      </c>
      <c r="M170" t="b">
        <f>IF(ISERROR(L170),VLOOKUP(C170,vancouver_ratios_2!B:J,9,0),IF(L170="**",VLOOKUP(C170,vancouver_ratios_2!B:J,9,0)))</f>
        <v>0</v>
      </c>
      <c r="N170" t="b">
        <f>IF(ISERROR(L170),VLOOKUP(D170,average_median_rates_1!B:I,8,0),IF(L170="**", VLOOKUP(D170,average_median_rates_1!B:I,8,0)))</f>
        <v>0</v>
      </c>
      <c r="O170">
        <f t="shared" si="18"/>
        <v>0</v>
      </c>
      <c r="P170">
        <f t="shared" si="19"/>
        <v>1500</v>
      </c>
    </row>
    <row r="171" spans="1:16" x14ac:dyDescent="0.2">
      <c r="A171" t="str">
        <f t="shared" si="20"/>
        <v>201910median2Southeast Vancouver</v>
      </c>
      <c r="B171" t="str">
        <f t="shared" si="14"/>
        <v>201910apartmentmedian2_bed_rateSoutheast Vancouver</v>
      </c>
      <c r="C171" t="str">
        <f t="shared" si="15"/>
        <v>apartmentmedian2_bed_rateSoutheast Vancouver</v>
      </c>
      <c r="D171" t="str">
        <f t="shared" si="16"/>
        <v>201910apartmentmedian2_bed_rateVancouver</v>
      </c>
      <c r="E171">
        <v>2019</v>
      </c>
      <c r="F171">
        <v>10</v>
      </c>
      <c r="G171" t="s">
        <v>65</v>
      </c>
      <c r="H171" t="s">
        <v>61</v>
      </c>
      <c r="I171" t="s">
        <v>53</v>
      </c>
      <c r="J171">
        <f t="shared" si="17"/>
        <v>2</v>
      </c>
      <c r="K171" t="s">
        <v>26</v>
      </c>
      <c r="L171">
        <f>VLOOKUP(B171,average_median_rates_1!B:I,8,0)</f>
        <v>1788</v>
      </c>
      <c r="M171" t="b">
        <f>IF(ISERROR(L171),VLOOKUP(C171,vancouver_ratios_2!B:J,9,0),IF(L171="**",VLOOKUP(C171,vancouver_ratios_2!B:J,9,0)))</f>
        <v>0</v>
      </c>
      <c r="N171" t="b">
        <f>IF(ISERROR(L171),VLOOKUP(D171,average_median_rates_1!B:I,8,0),IF(L171="**", VLOOKUP(D171,average_median_rates_1!B:I,8,0)))</f>
        <v>0</v>
      </c>
      <c r="O171">
        <f t="shared" si="18"/>
        <v>0</v>
      </c>
      <c r="P171">
        <f t="shared" si="19"/>
        <v>1788</v>
      </c>
    </row>
    <row r="172" spans="1:16" x14ac:dyDescent="0.2">
      <c r="A172" t="str">
        <f t="shared" si="20"/>
        <v>201910median2University Endowment Lands</v>
      </c>
      <c r="B172" t="str">
        <f t="shared" si="14"/>
        <v>201910apartmentmedian2_bed_rateUniversity Endowment Lands</v>
      </c>
      <c r="C172" t="str">
        <f t="shared" si="15"/>
        <v>apartmentmedian2_bed_rateUniversity Endowment Lands</v>
      </c>
      <c r="D172" t="str">
        <f t="shared" si="16"/>
        <v>201910apartmentmedian2_bed_rateVancouver</v>
      </c>
      <c r="E172">
        <v>2019</v>
      </c>
      <c r="F172">
        <v>10</v>
      </c>
      <c r="G172" t="s">
        <v>65</v>
      </c>
      <c r="H172" t="s">
        <v>61</v>
      </c>
      <c r="I172" t="s">
        <v>53</v>
      </c>
      <c r="J172">
        <f t="shared" si="17"/>
        <v>2</v>
      </c>
      <c r="K172" t="s">
        <v>27</v>
      </c>
      <c r="L172">
        <f>VLOOKUP(B172,average_median_rates_1!B:I,8,0)</f>
        <v>2450</v>
      </c>
      <c r="M172" t="b">
        <f>IF(ISERROR(L172),VLOOKUP(C172,vancouver_ratios_2!B:J,9,0),IF(L172="**",VLOOKUP(C172,vancouver_ratios_2!B:J,9,0)))</f>
        <v>0</v>
      </c>
      <c r="N172" t="b">
        <f>IF(ISERROR(L172),VLOOKUP(D172,average_median_rates_1!B:I,8,0),IF(L172="**", VLOOKUP(D172,average_median_rates_1!B:I,8,0)))</f>
        <v>0</v>
      </c>
      <c r="O172">
        <f t="shared" si="18"/>
        <v>0</v>
      </c>
      <c r="P172">
        <f t="shared" si="19"/>
        <v>2450</v>
      </c>
    </row>
    <row r="173" spans="1:16" x14ac:dyDescent="0.2">
      <c r="A173" t="str">
        <f t="shared" si="20"/>
        <v>201910median2Central Park/Metrotown</v>
      </c>
      <c r="B173" t="str">
        <f t="shared" si="14"/>
        <v>201910apartmentmedian2_bed_rateCentral Park/Metrotown</v>
      </c>
      <c r="C173" t="str">
        <f t="shared" si="15"/>
        <v>apartmentmedian2_bed_rateCentral Park/Metrotown</v>
      </c>
      <c r="D173" t="str">
        <f t="shared" si="16"/>
        <v>201910apartmentmedian2_bed_rateVancouver</v>
      </c>
      <c r="E173">
        <v>2019</v>
      </c>
      <c r="F173">
        <v>10</v>
      </c>
      <c r="G173" t="s">
        <v>65</v>
      </c>
      <c r="H173" t="s">
        <v>61</v>
      </c>
      <c r="I173" t="s">
        <v>53</v>
      </c>
      <c r="J173">
        <f t="shared" si="17"/>
        <v>2</v>
      </c>
      <c r="K173" t="s">
        <v>28</v>
      </c>
      <c r="L173">
        <f>VLOOKUP(B173,average_median_rates_1!B:I,8,0)</f>
        <v>1550</v>
      </c>
      <c r="M173" t="b">
        <f>IF(ISERROR(L173),VLOOKUP(C173,vancouver_ratios_2!B:J,9,0),IF(L173="**",VLOOKUP(C173,vancouver_ratios_2!B:J,9,0)))</f>
        <v>0</v>
      </c>
      <c r="N173" t="b">
        <f>IF(ISERROR(L173),VLOOKUP(D173,average_median_rates_1!B:I,8,0),IF(L173="**", VLOOKUP(D173,average_median_rates_1!B:I,8,0)))</f>
        <v>0</v>
      </c>
      <c r="O173">
        <f t="shared" si="18"/>
        <v>0</v>
      </c>
      <c r="P173">
        <f t="shared" si="19"/>
        <v>1550</v>
      </c>
    </row>
    <row r="174" spans="1:16" x14ac:dyDescent="0.2">
      <c r="A174" t="str">
        <f t="shared" si="20"/>
        <v>201910median2Southeast Burnaby</v>
      </c>
      <c r="B174" t="str">
        <f t="shared" si="14"/>
        <v>201910apartmentmedian2_bed_rateSoutheast Burnaby</v>
      </c>
      <c r="C174" t="str">
        <f t="shared" si="15"/>
        <v>apartmentmedian2_bed_rateSoutheast Burnaby</v>
      </c>
      <c r="D174" t="str">
        <f t="shared" si="16"/>
        <v>201910apartmentmedian2_bed_rateVancouver</v>
      </c>
      <c r="E174">
        <v>2019</v>
      </c>
      <c r="F174">
        <v>10</v>
      </c>
      <c r="G174" t="s">
        <v>65</v>
      </c>
      <c r="H174" t="s">
        <v>61</v>
      </c>
      <c r="I174" t="s">
        <v>53</v>
      </c>
      <c r="J174">
        <f t="shared" si="17"/>
        <v>2</v>
      </c>
      <c r="K174" t="s">
        <v>29</v>
      </c>
      <c r="L174">
        <f>VLOOKUP(B174,average_median_rates_1!B:I,8,0)</f>
        <v>1300</v>
      </c>
      <c r="M174" t="b">
        <f>IF(ISERROR(L174),VLOOKUP(C174,vancouver_ratios_2!B:J,9,0),IF(L174="**",VLOOKUP(C174,vancouver_ratios_2!B:J,9,0)))</f>
        <v>0</v>
      </c>
      <c r="N174" t="b">
        <f>IF(ISERROR(L174),VLOOKUP(D174,average_median_rates_1!B:I,8,0),IF(L174="**", VLOOKUP(D174,average_median_rates_1!B:I,8,0)))</f>
        <v>0</v>
      </c>
      <c r="O174">
        <f t="shared" si="18"/>
        <v>0</v>
      </c>
      <c r="P174">
        <f t="shared" si="19"/>
        <v>1300</v>
      </c>
    </row>
    <row r="175" spans="1:16" x14ac:dyDescent="0.2">
      <c r="A175" t="str">
        <f t="shared" si="20"/>
        <v>201910median2North Burnaby</v>
      </c>
      <c r="B175" t="str">
        <f t="shared" si="14"/>
        <v>201910apartmentmedian2_bed_rateNorth Burnaby</v>
      </c>
      <c r="C175" t="str">
        <f t="shared" si="15"/>
        <v>apartmentmedian2_bed_rateNorth Burnaby</v>
      </c>
      <c r="D175" t="str">
        <f t="shared" si="16"/>
        <v>201910apartmentmedian2_bed_rateVancouver</v>
      </c>
      <c r="E175">
        <v>2019</v>
      </c>
      <c r="F175">
        <v>10</v>
      </c>
      <c r="G175" t="s">
        <v>65</v>
      </c>
      <c r="H175" t="s">
        <v>61</v>
      </c>
      <c r="I175" t="s">
        <v>53</v>
      </c>
      <c r="J175">
        <f t="shared" si="17"/>
        <v>2</v>
      </c>
      <c r="K175" t="s">
        <v>31</v>
      </c>
      <c r="L175">
        <f>VLOOKUP(B175,average_median_rates_1!B:I,8,0)</f>
        <v>1600</v>
      </c>
      <c r="M175" t="b">
        <f>IF(ISERROR(L175),VLOOKUP(C175,vancouver_ratios_2!B:J,9,0),IF(L175="**",VLOOKUP(C175,vancouver_ratios_2!B:J,9,0)))</f>
        <v>0</v>
      </c>
      <c r="N175" t="b">
        <f>IF(ISERROR(L175),VLOOKUP(D175,average_median_rates_1!B:I,8,0),IF(L175="**", VLOOKUP(D175,average_median_rates_1!B:I,8,0)))</f>
        <v>0</v>
      </c>
      <c r="O175">
        <f t="shared" si="18"/>
        <v>0</v>
      </c>
      <c r="P175">
        <f t="shared" si="19"/>
        <v>1600</v>
      </c>
    </row>
    <row r="176" spans="1:16" x14ac:dyDescent="0.2">
      <c r="A176" t="str">
        <f t="shared" si="20"/>
        <v>201910median2New Westminster</v>
      </c>
      <c r="B176" t="str">
        <f t="shared" si="14"/>
        <v>201910apartmentmedian2_bed_rateNew Westminster</v>
      </c>
      <c r="C176" t="str">
        <f t="shared" si="15"/>
        <v>apartmentmedian2_bed_rateNew Westminster</v>
      </c>
      <c r="D176" t="str">
        <f t="shared" si="16"/>
        <v>201910apartmentmedian2_bed_rateVancouver</v>
      </c>
      <c r="E176">
        <v>2019</v>
      </c>
      <c r="F176">
        <v>10</v>
      </c>
      <c r="G176" t="s">
        <v>65</v>
      </c>
      <c r="H176" t="s">
        <v>61</v>
      </c>
      <c r="I176" t="s">
        <v>53</v>
      </c>
      <c r="J176">
        <f t="shared" si="17"/>
        <v>2</v>
      </c>
      <c r="K176" t="s">
        <v>32</v>
      </c>
      <c r="L176">
        <f>VLOOKUP(B176,average_median_rates_1!B:I,8,0)</f>
        <v>1550</v>
      </c>
      <c r="M176" t="b">
        <f>IF(ISERROR(L176),VLOOKUP(C176,vancouver_ratios_2!B:J,9,0),IF(L176="**",VLOOKUP(C176,vancouver_ratios_2!B:J,9,0)))</f>
        <v>0</v>
      </c>
      <c r="N176" t="b">
        <f>IF(ISERROR(L176),VLOOKUP(D176,average_median_rates_1!B:I,8,0),IF(L176="**", VLOOKUP(D176,average_median_rates_1!B:I,8,0)))</f>
        <v>0</v>
      </c>
      <c r="O176">
        <f t="shared" si="18"/>
        <v>0</v>
      </c>
      <c r="P176">
        <f t="shared" si="19"/>
        <v>1550</v>
      </c>
    </row>
    <row r="177" spans="1:16" x14ac:dyDescent="0.2">
      <c r="A177" t="str">
        <f t="shared" si="20"/>
        <v>201910median2North Vancouver CY</v>
      </c>
      <c r="B177" t="str">
        <f t="shared" si="14"/>
        <v>201910apartmentmedian2_bed_rateNorth Vancouver CY</v>
      </c>
      <c r="C177" t="str">
        <f t="shared" si="15"/>
        <v>apartmentmedian2_bed_rateNorth Vancouver CY</v>
      </c>
      <c r="D177" t="str">
        <f t="shared" si="16"/>
        <v>201910apartmentmedian2_bed_rateVancouver</v>
      </c>
      <c r="E177">
        <v>2019</v>
      </c>
      <c r="F177">
        <v>10</v>
      </c>
      <c r="G177" t="s">
        <v>65</v>
      </c>
      <c r="H177" t="s">
        <v>61</v>
      </c>
      <c r="I177" t="s">
        <v>53</v>
      </c>
      <c r="J177">
        <f t="shared" si="17"/>
        <v>2</v>
      </c>
      <c r="K177" t="s">
        <v>33</v>
      </c>
      <c r="L177">
        <f>VLOOKUP(B177,average_median_rates_1!B:I,8,0)</f>
        <v>1600</v>
      </c>
      <c r="M177" t="b">
        <f>IF(ISERROR(L177),VLOOKUP(C177,vancouver_ratios_2!B:J,9,0),IF(L177="**",VLOOKUP(C177,vancouver_ratios_2!B:J,9,0)))</f>
        <v>0</v>
      </c>
      <c r="N177" t="b">
        <f>IF(ISERROR(L177),VLOOKUP(D177,average_median_rates_1!B:I,8,0),IF(L177="**", VLOOKUP(D177,average_median_rates_1!B:I,8,0)))</f>
        <v>0</v>
      </c>
      <c r="O177">
        <f t="shared" si="18"/>
        <v>0</v>
      </c>
      <c r="P177">
        <f t="shared" si="19"/>
        <v>1600</v>
      </c>
    </row>
    <row r="178" spans="1:16" x14ac:dyDescent="0.2">
      <c r="A178" t="str">
        <f t="shared" si="20"/>
        <v>201910median2North Vancouver DM</v>
      </c>
      <c r="B178" t="str">
        <f t="shared" si="14"/>
        <v>201910apartmentmedian2_bed_rateNorth Vancouver DM</v>
      </c>
      <c r="C178" t="str">
        <f t="shared" si="15"/>
        <v>apartmentmedian2_bed_rateNorth Vancouver DM</v>
      </c>
      <c r="D178" t="str">
        <f t="shared" si="16"/>
        <v>201910apartmentmedian2_bed_rateVancouver</v>
      </c>
      <c r="E178">
        <v>2019</v>
      </c>
      <c r="F178">
        <v>10</v>
      </c>
      <c r="G178" t="s">
        <v>65</v>
      </c>
      <c r="H178" t="s">
        <v>61</v>
      </c>
      <c r="I178" t="s">
        <v>53</v>
      </c>
      <c r="J178">
        <f t="shared" si="17"/>
        <v>2</v>
      </c>
      <c r="K178" t="s">
        <v>34</v>
      </c>
      <c r="L178">
        <f>VLOOKUP(B178,average_median_rates_1!B:I,8,0)</f>
        <v>1902</v>
      </c>
      <c r="M178" t="b">
        <f>IF(ISERROR(L178),VLOOKUP(C178,vancouver_ratios_2!B:J,9,0),IF(L178="**",VLOOKUP(C178,vancouver_ratios_2!B:J,9,0)))</f>
        <v>0</v>
      </c>
      <c r="N178" t="b">
        <f>IF(ISERROR(L178),VLOOKUP(D178,average_median_rates_1!B:I,8,0),IF(L178="**", VLOOKUP(D178,average_median_rates_1!B:I,8,0)))</f>
        <v>0</v>
      </c>
      <c r="O178">
        <f t="shared" si="18"/>
        <v>0</v>
      </c>
      <c r="P178">
        <f t="shared" si="19"/>
        <v>1902</v>
      </c>
    </row>
    <row r="179" spans="1:16" x14ac:dyDescent="0.2">
      <c r="A179" t="str">
        <f t="shared" si="20"/>
        <v>201910median2West Vancouver</v>
      </c>
      <c r="B179" t="str">
        <f t="shared" si="14"/>
        <v>201910apartmentmedian2_bed_rateWest Vancouver</v>
      </c>
      <c r="C179" t="str">
        <f t="shared" si="15"/>
        <v>apartmentmedian2_bed_rateWest Vancouver</v>
      </c>
      <c r="D179" t="str">
        <f t="shared" si="16"/>
        <v>201910apartmentmedian2_bed_rateVancouver</v>
      </c>
      <c r="E179">
        <v>2019</v>
      </c>
      <c r="F179">
        <v>10</v>
      </c>
      <c r="G179" t="s">
        <v>65</v>
      </c>
      <c r="H179" t="s">
        <v>61</v>
      </c>
      <c r="I179" t="s">
        <v>53</v>
      </c>
      <c r="J179">
        <f t="shared" si="17"/>
        <v>2</v>
      </c>
      <c r="K179" t="s">
        <v>35</v>
      </c>
      <c r="L179">
        <f>VLOOKUP(B179,average_median_rates_1!B:I,8,0)</f>
        <v>2500</v>
      </c>
      <c r="M179" t="b">
        <f>IF(ISERROR(L179),VLOOKUP(C179,vancouver_ratios_2!B:J,9,0),IF(L179="**",VLOOKUP(C179,vancouver_ratios_2!B:J,9,0)))</f>
        <v>0</v>
      </c>
      <c r="N179" t="b">
        <f>IF(ISERROR(L179),VLOOKUP(D179,average_median_rates_1!B:I,8,0),IF(L179="**", VLOOKUP(D179,average_median_rates_1!B:I,8,0)))</f>
        <v>0</v>
      </c>
      <c r="O179">
        <f t="shared" si="18"/>
        <v>0</v>
      </c>
      <c r="P179">
        <f t="shared" si="19"/>
        <v>2500</v>
      </c>
    </row>
    <row r="180" spans="1:16" x14ac:dyDescent="0.2">
      <c r="A180" t="str">
        <f t="shared" si="20"/>
        <v>201910median2Richmond</v>
      </c>
      <c r="B180" t="str">
        <f t="shared" si="14"/>
        <v>201910apartmentmedian2_bed_rateRichmond</v>
      </c>
      <c r="C180" t="str">
        <f t="shared" si="15"/>
        <v>apartmentmedian2_bed_rateRichmond</v>
      </c>
      <c r="D180" t="str">
        <f t="shared" si="16"/>
        <v>201910apartmentmedian2_bed_rateVancouver</v>
      </c>
      <c r="E180">
        <v>2019</v>
      </c>
      <c r="F180">
        <v>10</v>
      </c>
      <c r="G180" t="s">
        <v>65</v>
      </c>
      <c r="H180" t="s">
        <v>61</v>
      </c>
      <c r="I180" t="s">
        <v>53</v>
      </c>
      <c r="J180">
        <f t="shared" si="17"/>
        <v>2</v>
      </c>
      <c r="K180" t="s">
        <v>36</v>
      </c>
      <c r="L180">
        <f>VLOOKUP(B180,average_median_rates_1!B:I,8,0)</f>
        <v>1475</v>
      </c>
      <c r="M180" t="b">
        <f>IF(ISERROR(L180),VLOOKUP(C180,vancouver_ratios_2!B:J,9,0),IF(L180="**",VLOOKUP(C180,vancouver_ratios_2!B:J,9,0)))</f>
        <v>0</v>
      </c>
      <c r="N180" t="b">
        <f>IF(ISERROR(L180),VLOOKUP(D180,average_median_rates_1!B:I,8,0),IF(L180="**", VLOOKUP(D180,average_median_rates_1!B:I,8,0)))</f>
        <v>0</v>
      </c>
      <c r="O180">
        <f t="shared" si="18"/>
        <v>0</v>
      </c>
      <c r="P180">
        <f t="shared" si="19"/>
        <v>1475</v>
      </c>
    </row>
    <row r="181" spans="1:16" x14ac:dyDescent="0.2">
      <c r="A181" t="str">
        <f t="shared" si="20"/>
        <v>201910median2Delta</v>
      </c>
      <c r="B181" t="str">
        <f t="shared" si="14"/>
        <v>201910apartmentmedian2_bed_rateDelta</v>
      </c>
      <c r="C181" t="str">
        <f t="shared" si="15"/>
        <v>apartmentmedian2_bed_rateDelta</v>
      </c>
      <c r="D181" t="str">
        <f t="shared" si="16"/>
        <v>201910apartmentmedian2_bed_rateVancouver</v>
      </c>
      <c r="E181">
        <v>2019</v>
      </c>
      <c r="F181">
        <v>10</v>
      </c>
      <c r="G181" t="s">
        <v>65</v>
      </c>
      <c r="H181" t="s">
        <v>61</v>
      </c>
      <c r="I181" t="s">
        <v>53</v>
      </c>
      <c r="J181">
        <f t="shared" si="17"/>
        <v>2</v>
      </c>
      <c r="K181" t="s">
        <v>37</v>
      </c>
      <c r="L181">
        <f>VLOOKUP(B181,average_median_rates_1!B:I,8,0)</f>
        <v>1250</v>
      </c>
      <c r="M181" t="b">
        <f>IF(ISERROR(L181),VLOOKUP(C181,vancouver_ratios_2!B:J,9,0),IF(L181="**",VLOOKUP(C181,vancouver_ratios_2!B:J,9,0)))</f>
        <v>0</v>
      </c>
      <c r="N181" t="b">
        <f>IF(ISERROR(L181),VLOOKUP(D181,average_median_rates_1!B:I,8,0),IF(L181="**", VLOOKUP(D181,average_median_rates_1!B:I,8,0)))</f>
        <v>0</v>
      </c>
      <c r="O181">
        <f t="shared" si="18"/>
        <v>0</v>
      </c>
      <c r="P181">
        <f t="shared" si="19"/>
        <v>1250</v>
      </c>
    </row>
    <row r="182" spans="1:16" x14ac:dyDescent="0.2">
      <c r="A182" t="str">
        <f t="shared" si="20"/>
        <v>201910median2Surrey</v>
      </c>
      <c r="B182" t="str">
        <f t="shared" si="14"/>
        <v>201910apartmentmedian2_bed_rateSurrey</v>
      </c>
      <c r="C182" t="str">
        <f t="shared" si="15"/>
        <v>apartmentmedian2_bed_rateSurrey</v>
      </c>
      <c r="D182" t="str">
        <f t="shared" si="16"/>
        <v>201910apartmentmedian2_bed_rateVancouver</v>
      </c>
      <c r="E182">
        <v>2019</v>
      </c>
      <c r="F182">
        <v>10</v>
      </c>
      <c r="G182" t="s">
        <v>65</v>
      </c>
      <c r="H182" t="s">
        <v>61</v>
      </c>
      <c r="I182" t="s">
        <v>53</v>
      </c>
      <c r="J182">
        <f t="shared" si="17"/>
        <v>2</v>
      </c>
      <c r="K182" t="s">
        <v>38</v>
      </c>
      <c r="L182">
        <f>VLOOKUP(B182,average_median_rates_1!B:I,8,0)</f>
        <v>1171</v>
      </c>
      <c r="M182" t="b">
        <f>IF(ISERROR(L182),VLOOKUP(C182,vancouver_ratios_2!B:J,9,0),IF(L182="**",VLOOKUP(C182,vancouver_ratios_2!B:J,9,0)))</f>
        <v>0</v>
      </c>
      <c r="N182" t="b">
        <f>IF(ISERROR(L182),VLOOKUP(D182,average_median_rates_1!B:I,8,0),IF(L182="**", VLOOKUP(D182,average_median_rates_1!B:I,8,0)))</f>
        <v>0</v>
      </c>
      <c r="O182">
        <f t="shared" si="18"/>
        <v>0</v>
      </c>
      <c r="P182">
        <f t="shared" si="19"/>
        <v>1171</v>
      </c>
    </row>
    <row r="183" spans="1:16" x14ac:dyDescent="0.2">
      <c r="A183" t="str">
        <f t="shared" si="20"/>
        <v>201910median2White Rock</v>
      </c>
      <c r="B183" t="str">
        <f t="shared" si="14"/>
        <v>201910apartmentmedian2_bed_rateWhite Rock</v>
      </c>
      <c r="C183" t="str">
        <f t="shared" si="15"/>
        <v>apartmentmedian2_bed_rateWhite Rock</v>
      </c>
      <c r="D183" t="str">
        <f t="shared" si="16"/>
        <v>201910apartmentmedian2_bed_rateVancouver</v>
      </c>
      <c r="E183">
        <v>2019</v>
      </c>
      <c r="F183">
        <v>10</v>
      </c>
      <c r="G183" t="s">
        <v>65</v>
      </c>
      <c r="H183" t="s">
        <v>61</v>
      </c>
      <c r="I183" t="s">
        <v>53</v>
      </c>
      <c r="J183">
        <f t="shared" si="17"/>
        <v>2</v>
      </c>
      <c r="K183" t="s">
        <v>39</v>
      </c>
      <c r="L183">
        <f>VLOOKUP(B183,average_median_rates_1!B:I,8,0)</f>
        <v>1340</v>
      </c>
      <c r="M183" t="b">
        <f>IF(ISERROR(L183),VLOOKUP(C183,vancouver_ratios_2!B:J,9,0),IF(L183="**",VLOOKUP(C183,vancouver_ratios_2!B:J,9,0)))</f>
        <v>0</v>
      </c>
      <c r="N183" t="b">
        <f>IF(ISERROR(L183),VLOOKUP(D183,average_median_rates_1!B:I,8,0),IF(L183="**", VLOOKUP(D183,average_median_rates_1!B:I,8,0)))</f>
        <v>0</v>
      </c>
      <c r="O183">
        <f t="shared" si="18"/>
        <v>0</v>
      </c>
      <c r="P183">
        <f t="shared" si="19"/>
        <v>1340</v>
      </c>
    </row>
    <row r="184" spans="1:16" x14ac:dyDescent="0.2">
      <c r="A184" t="str">
        <f t="shared" si="20"/>
        <v>201910median2Langley City and Langley DM</v>
      </c>
      <c r="B184" t="str">
        <f t="shared" si="14"/>
        <v>201910apartmentmedian2_bed_rateLangley City and Langley DM</v>
      </c>
      <c r="C184" t="str">
        <f t="shared" si="15"/>
        <v>apartmentmedian2_bed_rateLangley City and Langley DM</v>
      </c>
      <c r="D184" t="str">
        <f t="shared" si="16"/>
        <v>201910apartmentmedian2_bed_rateVancouver</v>
      </c>
      <c r="E184">
        <v>2019</v>
      </c>
      <c r="F184">
        <v>10</v>
      </c>
      <c r="G184" t="s">
        <v>65</v>
      </c>
      <c r="H184" t="s">
        <v>61</v>
      </c>
      <c r="I184" t="s">
        <v>53</v>
      </c>
      <c r="J184">
        <f t="shared" si="17"/>
        <v>2</v>
      </c>
      <c r="K184" t="s">
        <v>40</v>
      </c>
      <c r="L184">
        <f>VLOOKUP(B184,average_median_rates_1!B:I,8,0)</f>
        <v>1592</v>
      </c>
      <c r="M184" t="b">
        <f>IF(ISERROR(L184),VLOOKUP(C184,vancouver_ratios_2!B:J,9,0),IF(L184="**",VLOOKUP(C184,vancouver_ratios_2!B:J,9,0)))</f>
        <v>0</v>
      </c>
      <c r="N184" t="b">
        <f>IF(ISERROR(L184),VLOOKUP(D184,average_median_rates_1!B:I,8,0),IF(L184="**", VLOOKUP(D184,average_median_rates_1!B:I,8,0)))</f>
        <v>0</v>
      </c>
      <c r="O184">
        <f t="shared" si="18"/>
        <v>0</v>
      </c>
      <c r="P184">
        <f t="shared" si="19"/>
        <v>1592</v>
      </c>
    </row>
    <row r="185" spans="1:16" x14ac:dyDescent="0.2">
      <c r="A185" t="str">
        <f t="shared" si="20"/>
        <v>201910median2Tri-Cities</v>
      </c>
      <c r="B185" t="str">
        <f t="shared" si="14"/>
        <v>201910apartmentmedian2_bed_rateTri-Cities</v>
      </c>
      <c r="C185" t="str">
        <f t="shared" si="15"/>
        <v>apartmentmedian2_bed_rateTri-Cities</v>
      </c>
      <c r="D185" t="str">
        <f t="shared" si="16"/>
        <v>201910apartmentmedian2_bed_rateVancouver</v>
      </c>
      <c r="E185">
        <v>2019</v>
      </c>
      <c r="F185">
        <v>10</v>
      </c>
      <c r="G185" t="s">
        <v>65</v>
      </c>
      <c r="H185" t="s">
        <v>61</v>
      </c>
      <c r="I185" t="s">
        <v>53</v>
      </c>
      <c r="J185">
        <f t="shared" si="17"/>
        <v>2</v>
      </c>
      <c r="K185" t="s">
        <v>41</v>
      </c>
      <c r="L185">
        <f>VLOOKUP(B185,average_median_rates_1!B:I,8,0)</f>
        <v>1410</v>
      </c>
      <c r="M185" t="b">
        <f>IF(ISERROR(L185),VLOOKUP(C185,vancouver_ratios_2!B:J,9,0),IF(L185="**",VLOOKUP(C185,vancouver_ratios_2!B:J,9,0)))</f>
        <v>0</v>
      </c>
      <c r="N185" t="b">
        <f>IF(ISERROR(L185),VLOOKUP(D185,average_median_rates_1!B:I,8,0),IF(L185="**", VLOOKUP(D185,average_median_rates_1!B:I,8,0)))</f>
        <v>0</v>
      </c>
      <c r="O185">
        <f t="shared" si="18"/>
        <v>0</v>
      </c>
      <c r="P185">
        <f t="shared" si="19"/>
        <v>1410</v>
      </c>
    </row>
    <row r="186" spans="1:16" x14ac:dyDescent="0.2">
      <c r="A186" t="str">
        <f t="shared" si="20"/>
        <v>201910median2Maple Ridge/Pitt Meadows</v>
      </c>
      <c r="B186" t="str">
        <f t="shared" si="14"/>
        <v>201910apartmentmedian2_bed_rateMaple Ridge/Pitt Meadows</v>
      </c>
      <c r="C186" t="str">
        <f t="shared" si="15"/>
        <v>apartmentmedian2_bed_rateMaple Ridge/Pitt Meadows</v>
      </c>
      <c r="D186" t="str">
        <f t="shared" si="16"/>
        <v>201910apartmentmedian2_bed_rateVancouver</v>
      </c>
      <c r="E186">
        <v>2019</v>
      </c>
      <c r="F186">
        <v>10</v>
      </c>
      <c r="G186" t="s">
        <v>65</v>
      </c>
      <c r="H186" t="s">
        <v>61</v>
      </c>
      <c r="I186" t="s">
        <v>53</v>
      </c>
      <c r="J186">
        <f t="shared" si="17"/>
        <v>2</v>
      </c>
      <c r="K186" t="s">
        <v>42</v>
      </c>
      <c r="L186">
        <f>VLOOKUP(B186,average_median_rates_1!B:I,8,0)</f>
        <v>1250</v>
      </c>
      <c r="M186" t="b">
        <f>IF(ISERROR(L186),VLOOKUP(C186,vancouver_ratios_2!B:J,9,0),IF(L186="**",VLOOKUP(C186,vancouver_ratios_2!B:J,9,0)))</f>
        <v>0</v>
      </c>
      <c r="N186" t="b">
        <f>IF(ISERROR(L186),VLOOKUP(D186,average_median_rates_1!B:I,8,0),IF(L186="**", VLOOKUP(D186,average_median_rates_1!B:I,8,0)))</f>
        <v>0</v>
      </c>
      <c r="O186">
        <f t="shared" si="18"/>
        <v>0</v>
      </c>
      <c r="P186">
        <f t="shared" si="19"/>
        <v>1250</v>
      </c>
    </row>
    <row r="187" spans="1:16" x14ac:dyDescent="0.2">
      <c r="A187" t="str">
        <f t="shared" si="20"/>
        <v>201910median2Vancouver</v>
      </c>
      <c r="B187" t="str">
        <f t="shared" si="14"/>
        <v>201910apartmentmedian2_bed_rateVancouver</v>
      </c>
      <c r="C187" t="str">
        <f t="shared" si="15"/>
        <v>apartmentmedian2_bed_rateVancouver</v>
      </c>
      <c r="D187" t="str">
        <f t="shared" si="16"/>
        <v>201910apartmentmedian2_bed_rateVancouver</v>
      </c>
      <c r="E187">
        <v>2019</v>
      </c>
      <c r="F187">
        <v>10</v>
      </c>
      <c r="G187" t="s">
        <v>65</v>
      </c>
      <c r="H187" t="s">
        <v>61</v>
      </c>
      <c r="I187" t="s">
        <v>53</v>
      </c>
      <c r="J187">
        <f t="shared" si="17"/>
        <v>2</v>
      </c>
      <c r="K187" t="s">
        <v>43</v>
      </c>
      <c r="L187">
        <f>VLOOKUP(B187,average_median_rates_1!B:I,8,0)</f>
        <v>1600</v>
      </c>
      <c r="M187" t="b">
        <f>IF(ISERROR(L187),VLOOKUP(C187,vancouver_ratios_2!B:J,9,0),IF(L187="**",VLOOKUP(C187,vancouver_ratios_2!B:J,9,0)))</f>
        <v>0</v>
      </c>
      <c r="N187" t="b">
        <f>IF(ISERROR(L187),VLOOKUP(D187,average_median_rates_1!B:I,8,0),IF(L187="**", VLOOKUP(D187,average_median_rates_1!B:I,8,0)))</f>
        <v>0</v>
      </c>
      <c r="O187">
        <f t="shared" si="18"/>
        <v>0</v>
      </c>
      <c r="P187">
        <f t="shared" si="19"/>
        <v>1600</v>
      </c>
    </row>
    <row r="188" spans="1:16" x14ac:dyDescent="0.2">
      <c r="A188" t="str">
        <f t="shared" si="20"/>
        <v>201910median2North Vancouver City</v>
      </c>
      <c r="B188" t="str">
        <f t="shared" si="14"/>
        <v>201910apartmentmedian2_bed_rateNorth Vancouver City</v>
      </c>
      <c r="C188" t="str">
        <f t="shared" si="15"/>
        <v>apartmentmedian2_bed_rateNorth Vancouver City</v>
      </c>
      <c r="D188" t="str">
        <f t="shared" si="16"/>
        <v>201910apartmentmedian2_bed_rateVancouver</v>
      </c>
      <c r="E188">
        <v>2019</v>
      </c>
      <c r="F188">
        <v>10</v>
      </c>
      <c r="G188" t="s">
        <v>65</v>
      </c>
      <c r="H188" t="s">
        <v>61</v>
      </c>
      <c r="I188" t="s">
        <v>53</v>
      </c>
      <c r="J188">
        <f t="shared" si="17"/>
        <v>2</v>
      </c>
      <c r="K188" t="s">
        <v>60</v>
      </c>
      <c r="L188" t="e">
        <f>VLOOKUP(B188,average_median_rates_1!B:I,8,0)</f>
        <v>#N/A</v>
      </c>
      <c r="M188">
        <f>IF(ISERROR(L188),VLOOKUP(C188,vancouver_ratios_2!B:J,9,0),IF(L188="**",VLOOKUP(C188,vancouver_ratios_2!B:J,9,0)))</f>
        <v>0.94132412927518005</v>
      </c>
      <c r="N188">
        <f>IF(ISERROR(L188),VLOOKUP(D188,average_median_rates_1!B:I,8,0),IF(L188="**", VLOOKUP(D188,average_median_rates_1!B:I,8,0)))</f>
        <v>1600</v>
      </c>
      <c r="O188">
        <f t="shared" si="18"/>
        <v>1506.1186068402881</v>
      </c>
      <c r="P188">
        <f t="shared" si="19"/>
        <v>1506.1186068402881</v>
      </c>
    </row>
    <row r="189" spans="1:16" x14ac:dyDescent="0.2">
      <c r="A189" t="str">
        <f t="shared" si="20"/>
        <v>201910median3West End/Stanley Park</v>
      </c>
      <c r="B189" t="str">
        <f t="shared" si="14"/>
        <v>201910apartmentmedian3+_bed_rateWest End/Stanley Park</v>
      </c>
      <c r="C189" t="str">
        <f t="shared" si="15"/>
        <v>apartmentmedian3+_bed_rateWest End/Stanley Park</v>
      </c>
      <c r="D189" t="str">
        <f t="shared" si="16"/>
        <v>201910apartmentmedian3+_bed_rateVancouver</v>
      </c>
      <c r="E189">
        <v>2019</v>
      </c>
      <c r="F189">
        <v>10</v>
      </c>
      <c r="G189" t="s">
        <v>65</v>
      </c>
      <c r="H189" t="s">
        <v>61</v>
      </c>
      <c r="I189" t="s">
        <v>55</v>
      </c>
      <c r="J189">
        <f t="shared" si="17"/>
        <v>3</v>
      </c>
      <c r="K189" t="s">
        <v>12</v>
      </c>
      <c r="L189" t="str">
        <f>VLOOKUP(B189,average_median_rates_1!B:I,8,0)</f>
        <v>**</v>
      </c>
      <c r="M189">
        <f>IF(ISERROR(L189),VLOOKUP(C189,vancouver_ratios_2!B:J,9,0),IF(L189="**",VLOOKUP(C189,vancouver_ratios_2!B:J,9,0)))</f>
        <v>1.9956571027127099</v>
      </c>
      <c r="N189">
        <f>IF(ISERROR(L189),VLOOKUP(D189,average_median_rates_1!B:I,8,0),IF(L189="**", VLOOKUP(D189,average_median_rates_1!B:I,8,0)))</f>
        <v>1800</v>
      </c>
      <c r="O189">
        <f t="shared" si="18"/>
        <v>3592.182784882878</v>
      </c>
      <c r="P189">
        <f t="shared" si="19"/>
        <v>3592.182784882878</v>
      </c>
    </row>
    <row r="190" spans="1:16" x14ac:dyDescent="0.2">
      <c r="A190" t="str">
        <f t="shared" si="20"/>
        <v>201910median3English Bay</v>
      </c>
      <c r="B190" t="str">
        <f t="shared" si="14"/>
        <v>201910apartmentmedian3+_bed_rateEnglish Bay</v>
      </c>
      <c r="C190" t="str">
        <f t="shared" si="15"/>
        <v>apartmentmedian3+_bed_rateEnglish Bay</v>
      </c>
      <c r="D190" t="str">
        <f t="shared" si="16"/>
        <v>201910apartmentmedian3+_bed_rateVancouver</v>
      </c>
      <c r="E190">
        <v>2019</v>
      </c>
      <c r="F190">
        <v>10</v>
      </c>
      <c r="G190" t="s">
        <v>65</v>
      </c>
      <c r="H190" t="s">
        <v>61</v>
      </c>
      <c r="I190" t="s">
        <v>55</v>
      </c>
      <c r="J190">
        <f t="shared" si="17"/>
        <v>3</v>
      </c>
      <c r="K190" t="s">
        <v>16</v>
      </c>
      <c r="L190" t="str">
        <f>VLOOKUP(B190,average_median_rates_1!B:I,8,0)</f>
        <v>**</v>
      </c>
      <c r="M190">
        <f>IF(ISERROR(L190),VLOOKUP(C190,vancouver_ratios_2!B:J,9,0),IF(L190="**",VLOOKUP(C190,vancouver_ratios_2!B:J,9,0)))</f>
        <v>1.72900457783343</v>
      </c>
      <c r="N190">
        <f>IF(ISERROR(L190),VLOOKUP(D190,average_median_rates_1!B:I,8,0),IF(L190="**", VLOOKUP(D190,average_median_rates_1!B:I,8,0)))</f>
        <v>1800</v>
      </c>
      <c r="O190">
        <f t="shared" si="18"/>
        <v>3112.208240100174</v>
      </c>
      <c r="P190">
        <f t="shared" si="19"/>
        <v>3112.208240100174</v>
      </c>
    </row>
    <row r="191" spans="1:16" x14ac:dyDescent="0.2">
      <c r="A191" t="str">
        <f t="shared" si="20"/>
        <v>201910median3Downtown</v>
      </c>
      <c r="B191" t="str">
        <f t="shared" si="14"/>
        <v>201910apartmentmedian3+_bed_rateDowntown</v>
      </c>
      <c r="C191" t="str">
        <f t="shared" si="15"/>
        <v>apartmentmedian3+_bed_rateDowntown</v>
      </c>
      <c r="D191" t="str">
        <f t="shared" si="16"/>
        <v>201910apartmentmedian3+_bed_rateVancouver</v>
      </c>
      <c r="E191">
        <v>2019</v>
      </c>
      <c r="F191">
        <v>10</v>
      </c>
      <c r="G191" t="s">
        <v>65</v>
      </c>
      <c r="H191" t="s">
        <v>61</v>
      </c>
      <c r="I191" t="s">
        <v>55</v>
      </c>
      <c r="J191">
        <f t="shared" si="17"/>
        <v>3</v>
      </c>
      <c r="K191" t="s">
        <v>17</v>
      </c>
      <c r="L191">
        <f>VLOOKUP(B191,average_median_rates_1!B:I,8,0)</f>
        <v>3350</v>
      </c>
      <c r="M191" t="b">
        <f>IF(ISERROR(L191),VLOOKUP(C191,vancouver_ratios_2!B:J,9,0),IF(L191="**",VLOOKUP(C191,vancouver_ratios_2!B:J,9,0)))</f>
        <v>0</v>
      </c>
      <c r="N191" t="b">
        <f>IF(ISERROR(L191),VLOOKUP(D191,average_median_rates_1!B:I,8,0),IF(L191="**", VLOOKUP(D191,average_median_rates_1!B:I,8,0)))</f>
        <v>0</v>
      </c>
      <c r="O191">
        <f t="shared" si="18"/>
        <v>0</v>
      </c>
      <c r="P191">
        <f t="shared" si="19"/>
        <v>3350</v>
      </c>
    </row>
    <row r="192" spans="1:16" x14ac:dyDescent="0.2">
      <c r="A192" t="str">
        <f t="shared" si="20"/>
        <v>201910median3South Granville/Oak</v>
      </c>
      <c r="B192" t="str">
        <f t="shared" si="14"/>
        <v>201910apartmentmedian3+_bed_rateSouth Granville/Oak</v>
      </c>
      <c r="C192" t="str">
        <f t="shared" si="15"/>
        <v>apartmentmedian3+_bed_rateSouth Granville/Oak</v>
      </c>
      <c r="D192" t="str">
        <f t="shared" si="16"/>
        <v>201910apartmentmedian3+_bed_rateVancouver</v>
      </c>
      <c r="E192">
        <v>2019</v>
      </c>
      <c r="F192">
        <v>10</v>
      </c>
      <c r="G192" t="s">
        <v>65</v>
      </c>
      <c r="H192" t="s">
        <v>61</v>
      </c>
      <c r="I192" t="s">
        <v>55</v>
      </c>
      <c r="J192">
        <f t="shared" si="17"/>
        <v>3</v>
      </c>
      <c r="K192" t="s">
        <v>19</v>
      </c>
      <c r="L192">
        <f>VLOOKUP(B192,average_median_rates_1!B:I,8,0)</f>
        <v>2565</v>
      </c>
      <c r="M192" t="b">
        <f>IF(ISERROR(L192),VLOOKUP(C192,vancouver_ratios_2!B:J,9,0),IF(L192="**",VLOOKUP(C192,vancouver_ratios_2!B:J,9,0)))</f>
        <v>0</v>
      </c>
      <c r="N192" t="b">
        <f>IF(ISERROR(L192),VLOOKUP(D192,average_median_rates_1!B:I,8,0),IF(L192="**", VLOOKUP(D192,average_median_rates_1!B:I,8,0)))</f>
        <v>0</v>
      </c>
      <c r="O192">
        <f t="shared" si="18"/>
        <v>0</v>
      </c>
      <c r="P192">
        <f t="shared" si="19"/>
        <v>2565</v>
      </c>
    </row>
    <row r="193" spans="1:16" x14ac:dyDescent="0.2">
      <c r="A193" t="str">
        <f t="shared" si="20"/>
        <v>201910median3Kitsilano/Point Grey</v>
      </c>
      <c r="B193" t="str">
        <f t="shared" si="14"/>
        <v>201910apartmentmedian3+_bed_rateKitsilano/Point Grey</v>
      </c>
      <c r="C193" t="str">
        <f t="shared" si="15"/>
        <v>apartmentmedian3+_bed_rateKitsilano/Point Grey</v>
      </c>
      <c r="D193" t="str">
        <f t="shared" si="16"/>
        <v>201910apartmentmedian3+_bed_rateVancouver</v>
      </c>
      <c r="E193">
        <v>2019</v>
      </c>
      <c r="F193">
        <v>10</v>
      </c>
      <c r="G193" t="s">
        <v>65</v>
      </c>
      <c r="H193" t="s">
        <v>61</v>
      </c>
      <c r="I193" t="s">
        <v>55</v>
      </c>
      <c r="J193">
        <f t="shared" si="17"/>
        <v>3</v>
      </c>
      <c r="K193" t="s">
        <v>20</v>
      </c>
      <c r="L193">
        <f>VLOOKUP(B193,average_median_rates_1!B:I,8,0)</f>
        <v>2925</v>
      </c>
      <c r="M193" t="b">
        <f>IF(ISERROR(L193),VLOOKUP(C193,vancouver_ratios_2!B:J,9,0),IF(L193="**",VLOOKUP(C193,vancouver_ratios_2!B:J,9,0)))</f>
        <v>0</v>
      </c>
      <c r="N193" t="b">
        <f>IF(ISERROR(L193),VLOOKUP(D193,average_median_rates_1!B:I,8,0),IF(L193="**", VLOOKUP(D193,average_median_rates_1!B:I,8,0)))</f>
        <v>0</v>
      </c>
      <c r="O193">
        <f t="shared" si="18"/>
        <v>0</v>
      </c>
      <c r="P193">
        <f t="shared" si="19"/>
        <v>2925</v>
      </c>
    </row>
    <row r="194" spans="1:16" x14ac:dyDescent="0.2">
      <c r="A194" t="str">
        <f t="shared" si="20"/>
        <v>201910median3Westside/Kerrisdale</v>
      </c>
      <c r="B194" t="str">
        <f t="shared" ref="B194:B257" si="21">E194&amp;F194&amp;G194&amp;H194&amp;I194&amp;K194</f>
        <v>201910apartmentmedian3+_bed_rateWestside/Kerrisdale</v>
      </c>
      <c r="C194" t="str">
        <f t="shared" ref="C194:C257" si="22">G194&amp;H194&amp;I194&amp;K194</f>
        <v>apartmentmedian3+_bed_rateWestside/Kerrisdale</v>
      </c>
      <c r="D194" t="str">
        <f t="shared" ref="D194:D257" si="23">E194&amp;F194&amp;G194&amp;H194&amp;I194&amp;"Vancouver"</f>
        <v>201910apartmentmedian3+_bed_rateVancouver</v>
      </c>
      <c r="E194">
        <v>2019</v>
      </c>
      <c r="F194">
        <v>10</v>
      </c>
      <c r="G194" t="s">
        <v>65</v>
      </c>
      <c r="H194" t="s">
        <v>61</v>
      </c>
      <c r="I194" t="s">
        <v>55</v>
      </c>
      <c r="J194">
        <f t="shared" ref="J194:J257" si="24">IF(I194="bachelor_rate", 0, IF(I194="1_bed_rate", 1, IF(I194="2_bed_rate",2, IF(I194="3+_bed_rate", 3, "error"))))</f>
        <v>3</v>
      </c>
      <c r="K194" t="s">
        <v>21</v>
      </c>
      <c r="L194">
        <f>VLOOKUP(B194,average_median_rates_1!B:I,8,0)</f>
        <v>3075</v>
      </c>
      <c r="M194" t="b">
        <f>IF(ISERROR(L194),VLOOKUP(C194,vancouver_ratios_2!B:J,9,0),IF(L194="**",VLOOKUP(C194,vancouver_ratios_2!B:J,9,0)))</f>
        <v>0</v>
      </c>
      <c r="N194" t="b">
        <f>IF(ISERROR(L194),VLOOKUP(D194,average_median_rates_1!B:I,8,0),IF(L194="**", VLOOKUP(D194,average_median_rates_1!B:I,8,0)))</f>
        <v>0</v>
      </c>
      <c r="O194">
        <f t="shared" ref="O194:O257" si="25">N194*M194</f>
        <v>0</v>
      </c>
      <c r="P194">
        <f t="shared" ref="P194:P257" si="26">IF(ISERROR(L194),O194, IF(L194="**", O194, L194))</f>
        <v>3075</v>
      </c>
    </row>
    <row r="195" spans="1:16" x14ac:dyDescent="0.2">
      <c r="A195" t="str">
        <f t="shared" ref="A195:A258" si="27">E195&amp;F195&amp;H195&amp;J195&amp;K195</f>
        <v>201910median3Marpole</v>
      </c>
      <c r="B195" t="str">
        <f t="shared" si="21"/>
        <v>201910apartmentmedian3+_bed_rateMarpole</v>
      </c>
      <c r="C195" t="str">
        <f t="shared" si="22"/>
        <v>apartmentmedian3+_bed_rateMarpole</v>
      </c>
      <c r="D195" t="str">
        <f t="shared" si="23"/>
        <v>201910apartmentmedian3+_bed_rateVancouver</v>
      </c>
      <c r="E195">
        <v>2019</v>
      </c>
      <c r="F195">
        <v>10</v>
      </c>
      <c r="G195" t="s">
        <v>65</v>
      </c>
      <c r="H195" t="s">
        <v>61</v>
      </c>
      <c r="I195" t="s">
        <v>55</v>
      </c>
      <c r="J195">
        <f t="shared" si="24"/>
        <v>3</v>
      </c>
      <c r="K195" t="s">
        <v>23</v>
      </c>
      <c r="L195">
        <f>VLOOKUP(B195,average_median_rates_1!B:I,8,0)</f>
        <v>1550</v>
      </c>
      <c r="M195" t="b">
        <f>IF(ISERROR(L195),VLOOKUP(C195,vancouver_ratios_2!B:J,9,0),IF(L195="**",VLOOKUP(C195,vancouver_ratios_2!B:J,9,0)))</f>
        <v>0</v>
      </c>
      <c r="N195" t="b">
        <f>IF(ISERROR(L195),VLOOKUP(D195,average_median_rates_1!B:I,8,0),IF(L195="**", VLOOKUP(D195,average_median_rates_1!B:I,8,0)))</f>
        <v>0</v>
      </c>
      <c r="O195">
        <f t="shared" si="25"/>
        <v>0</v>
      </c>
      <c r="P195">
        <f t="shared" si="26"/>
        <v>1550</v>
      </c>
    </row>
    <row r="196" spans="1:16" x14ac:dyDescent="0.2">
      <c r="A196" t="str">
        <f t="shared" si="27"/>
        <v>201910median3Mount Pleasant/Renfrew Heights</v>
      </c>
      <c r="B196" t="str">
        <f t="shared" si="21"/>
        <v>201910apartmentmedian3+_bed_rateMount Pleasant/Renfrew Heights</v>
      </c>
      <c r="C196" t="str">
        <f t="shared" si="22"/>
        <v>apartmentmedian3+_bed_rateMount Pleasant/Renfrew Heights</v>
      </c>
      <c r="D196" t="str">
        <f t="shared" si="23"/>
        <v>201910apartmentmedian3+_bed_rateVancouver</v>
      </c>
      <c r="E196">
        <v>2019</v>
      </c>
      <c r="F196">
        <v>10</v>
      </c>
      <c r="G196" t="s">
        <v>65</v>
      </c>
      <c r="H196" t="s">
        <v>61</v>
      </c>
      <c r="I196" t="s">
        <v>55</v>
      </c>
      <c r="J196">
        <f t="shared" si="24"/>
        <v>3</v>
      </c>
      <c r="K196" t="s">
        <v>24</v>
      </c>
      <c r="L196" t="str">
        <f>VLOOKUP(B196,average_median_rates_1!B:I,8,0)</f>
        <v>**</v>
      </c>
      <c r="M196">
        <f>IF(ISERROR(L196),VLOOKUP(C196,vancouver_ratios_2!B:J,9,0),IF(L196="**",VLOOKUP(C196,vancouver_ratios_2!B:J,9,0)))</f>
        <v>0.99457537002442897</v>
      </c>
      <c r="N196">
        <f>IF(ISERROR(L196),VLOOKUP(D196,average_median_rates_1!B:I,8,0),IF(L196="**", VLOOKUP(D196,average_median_rates_1!B:I,8,0)))</f>
        <v>1800</v>
      </c>
      <c r="O196">
        <f t="shared" si="25"/>
        <v>1790.2356660439721</v>
      </c>
      <c r="P196">
        <f t="shared" si="26"/>
        <v>1790.2356660439721</v>
      </c>
    </row>
    <row r="197" spans="1:16" x14ac:dyDescent="0.2">
      <c r="A197" t="str">
        <f t="shared" si="27"/>
        <v>201910median3East Hastings</v>
      </c>
      <c r="B197" t="str">
        <f t="shared" si="21"/>
        <v>201910apartmentmedian3+_bed_rateEast Hastings</v>
      </c>
      <c r="C197" t="str">
        <f t="shared" si="22"/>
        <v>apartmentmedian3+_bed_rateEast Hastings</v>
      </c>
      <c r="D197" t="str">
        <f t="shared" si="23"/>
        <v>201910apartmentmedian3+_bed_rateVancouver</v>
      </c>
      <c r="E197">
        <v>2019</v>
      </c>
      <c r="F197">
        <v>10</v>
      </c>
      <c r="G197" t="s">
        <v>65</v>
      </c>
      <c r="H197" t="s">
        <v>61</v>
      </c>
      <c r="I197" t="s">
        <v>55</v>
      </c>
      <c r="J197">
        <f t="shared" si="24"/>
        <v>3</v>
      </c>
      <c r="K197" t="s">
        <v>25</v>
      </c>
      <c r="L197" t="str">
        <f>VLOOKUP(B197,average_median_rates_1!B:I,8,0)</f>
        <v>**</v>
      </c>
      <c r="M197">
        <f>IF(ISERROR(L197),VLOOKUP(C197,vancouver_ratios_2!B:J,9,0),IF(L197="**",VLOOKUP(C197,vancouver_ratios_2!B:J,9,0)))</f>
        <v>0.94034902843639701</v>
      </c>
      <c r="N197">
        <f>IF(ISERROR(L197),VLOOKUP(D197,average_median_rates_1!B:I,8,0),IF(L197="**", VLOOKUP(D197,average_median_rates_1!B:I,8,0)))</f>
        <v>1800</v>
      </c>
      <c r="O197">
        <f t="shared" si="25"/>
        <v>1692.6282511855145</v>
      </c>
      <c r="P197">
        <f t="shared" si="26"/>
        <v>1692.6282511855145</v>
      </c>
    </row>
    <row r="198" spans="1:16" x14ac:dyDescent="0.2">
      <c r="A198" t="str">
        <f t="shared" si="27"/>
        <v>201910median3Southeast Vancouver</v>
      </c>
      <c r="B198" t="str">
        <f t="shared" si="21"/>
        <v>201910apartmentmedian3+_bed_rateSoutheast Vancouver</v>
      </c>
      <c r="C198" t="str">
        <f t="shared" si="22"/>
        <v>apartmentmedian3+_bed_rateSoutheast Vancouver</v>
      </c>
      <c r="D198" t="str">
        <f t="shared" si="23"/>
        <v>201910apartmentmedian3+_bed_rateVancouver</v>
      </c>
      <c r="E198">
        <v>2019</v>
      </c>
      <c r="F198">
        <v>10</v>
      </c>
      <c r="G198" t="s">
        <v>65</v>
      </c>
      <c r="H198" t="s">
        <v>61</v>
      </c>
      <c r="I198" t="s">
        <v>55</v>
      </c>
      <c r="J198">
        <f t="shared" si="24"/>
        <v>3</v>
      </c>
      <c r="K198" t="s">
        <v>26</v>
      </c>
      <c r="L198">
        <f>VLOOKUP(B198,average_median_rates_1!B:I,8,0)</f>
        <v>2350</v>
      </c>
      <c r="M198" t="b">
        <f>IF(ISERROR(L198),VLOOKUP(C198,vancouver_ratios_2!B:J,9,0),IF(L198="**",VLOOKUP(C198,vancouver_ratios_2!B:J,9,0)))</f>
        <v>0</v>
      </c>
      <c r="N198" t="b">
        <f>IF(ISERROR(L198),VLOOKUP(D198,average_median_rates_1!B:I,8,0),IF(L198="**", VLOOKUP(D198,average_median_rates_1!B:I,8,0)))</f>
        <v>0</v>
      </c>
      <c r="O198">
        <f t="shared" si="25"/>
        <v>0</v>
      </c>
      <c r="P198">
        <f t="shared" si="26"/>
        <v>2350</v>
      </c>
    </row>
    <row r="199" spans="1:16" x14ac:dyDescent="0.2">
      <c r="A199" t="str">
        <f t="shared" si="27"/>
        <v>201910median3University Endowment Lands</v>
      </c>
      <c r="B199" t="str">
        <f t="shared" si="21"/>
        <v>201910apartmentmedian3+_bed_rateUniversity Endowment Lands</v>
      </c>
      <c r="C199" t="str">
        <f t="shared" si="22"/>
        <v>apartmentmedian3+_bed_rateUniversity Endowment Lands</v>
      </c>
      <c r="D199" t="str">
        <f t="shared" si="23"/>
        <v>201910apartmentmedian3+_bed_rateVancouver</v>
      </c>
      <c r="E199">
        <v>2019</v>
      </c>
      <c r="F199">
        <v>10</v>
      </c>
      <c r="G199" t="s">
        <v>65</v>
      </c>
      <c r="H199" t="s">
        <v>61</v>
      </c>
      <c r="I199" t="s">
        <v>55</v>
      </c>
      <c r="J199">
        <f t="shared" si="24"/>
        <v>3</v>
      </c>
      <c r="K199" t="s">
        <v>27</v>
      </c>
      <c r="L199">
        <f>VLOOKUP(B199,average_median_rates_1!B:I,8,0)</f>
        <v>2950</v>
      </c>
      <c r="M199" t="b">
        <f>IF(ISERROR(L199),VLOOKUP(C199,vancouver_ratios_2!B:J,9,0),IF(L199="**",VLOOKUP(C199,vancouver_ratios_2!B:J,9,0)))</f>
        <v>0</v>
      </c>
      <c r="N199" t="b">
        <f>IF(ISERROR(L199),VLOOKUP(D199,average_median_rates_1!B:I,8,0),IF(L199="**", VLOOKUP(D199,average_median_rates_1!B:I,8,0)))</f>
        <v>0</v>
      </c>
      <c r="O199">
        <f t="shared" si="25"/>
        <v>0</v>
      </c>
      <c r="P199">
        <f t="shared" si="26"/>
        <v>2950</v>
      </c>
    </row>
    <row r="200" spans="1:16" x14ac:dyDescent="0.2">
      <c r="A200" t="str">
        <f t="shared" si="27"/>
        <v>201910median3Central Park/Metrotown</v>
      </c>
      <c r="B200" t="str">
        <f t="shared" si="21"/>
        <v>201910apartmentmedian3+_bed_rateCentral Park/Metrotown</v>
      </c>
      <c r="C200" t="str">
        <f t="shared" si="22"/>
        <v>apartmentmedian3+_bed_rateCentral Park/Metrotown</v>
      </c>
      <c r="D200" t="str">
        <f t="shared" si="23"/>
        <v>201910apartmentmedian3+_bed_rateVancouver</v>
      </c>
      <c r="E200">
        <v>2019</v>
      </c>
      <c r="F200">
        <v>10</v>
      </c>
      <c r="G200" t="s">
        <v>65</v>
      </c>
      <c r="H200" t="s">
        <v>61</v>
      </c>
      <c r="I200" t="s">
        <v>55</v>
      </c>
      <c r="J200">
        <f t="shared" si="24"/>
        <v>3</v>
      </c>
      <c r="K200" t="s">
        <v>28</v>
      </c>
      <c r="L200">
        <f>VLOOKUP(B200,average_median_rates_1!B:I,8,0)</f>
        <v>2100</v>
      </c>
      <c r="M200" t="b">
        <f>IF(ISERROR(L200),VLOOKUP(C200,vancouver_ratios_2!B:J,9,0),IF(L200="**",VLOOKUP(C200,vancouver_ratios_2!B:J,9,0)))</f>
        <v>0</v>
      </c>
      <c r="N200" t="b">
        <f>IF(ISERROR(L200),VLOOKUP(D200,average_median_rates_1!B:I,8,0),IF(L200="**", VLOOKUP(D200,average_median_rates_1!B:I,8,0)))</f>
        <v>0</v>
      </c>
      <c r="O200">
        <f t="shared" si="25"/>
        <v>0</v>
      </c>
      <c r="P200">
        <f t="shared" si="26"/>
        <v>2100</v>
      </c>
    </row>
    <row r="201" spans="1:16" x14ac:dyDescent="0.2">
      <c r="A201" t="str">
        <f t="shared" si="27"/>
        <v>201910median3Southeast Burnaby</v>
      </c>
      <c r="B201" t="str">
        <f t="shared" si="21"/>
        <v>201910apartmentmedian3+_bed_rateSoutheast Burnaby</v>
      </c>
      <c r="C201" t="str">
        <f t="shared" si="22"/>
        <v>apartmentmedian3+_bed_rateSoutheast Burnaby</v>
      </c>
      <c r="D201" t="str">
        <f t="shared" si="23"/>
        <v>201910apartmentmedian3+_bed_rateVancouver</v>
      </c>
      <c r="E201">
        <v>2019</v>
      </c>
      <c r="F201">
        <v>10</v>
      </c>
      <c r="G201" t="s">
        <v>65</v>
      </c>
      <c r="H201" t="s">
        <v>61</v>
      </c>
      <c r="I201" t="s">
        <v>55</v>
      </c>
      <c r="J201">
        <f t="shared" si="24"/>
        <v>3</v>
      </c>
      <c r="K201" t="s">
        <v>29</v>
      </c>
      <c r="L201">
        <f>VLOOKUP(B201,average_median_rates_1!B:I,8,0)</f>
        <v>1400</v>
      </c>
      <c r="M201" t="b">
        <f>IF(ISERROR(L201),VLOOKUP(C201,vancouver_ratios_2!B:J,9,0),IF(L201="**",VLOOKUP(C201,vancouver_ratios_2!B:J,9,0)))</f>
        <v>0</v>
      </c>
      <c r="N201" t="b">
        <f>IF(ISERROR(L201),VLOOKUP(D201,average_median_rates_1!B:I,8,0),IF(L201="**", VLOOKUP(D201,average_median_rates_1!B:I,8,0)))</f>
        <v>0</v>
      </c>
      <c r="O201">
        <f t="shared" si="25"/>
        <v>0</v>
      </c>
      <c r="P201">
        <f t="shared" si="26"/>
        <v>1400</v>
      </c>
    </row>
    <row r="202" spans="1:16" x14ac:dyDescent="0.2">
      <c r="A202" t="str">
        <f t="shared" si="27"/>
        <v>201910median3North Burnaby</v>
      </c>
      <c r="B202" t="str">
        <f t="shared" si="21"/>
        <v>201910apartmentmedian3+_bed_rateNorth Burnaby</v>
      </c>
      <c r="C202" t="str">
        <f t="shared" si="22"/>
        <v>apartmentmedian3+_bed_rateNorth Burnaby</v>
      </c>
      <c r="D202" t="str">
        <f t="shared" si="23"/>
        <v>201910apartmentmedian3+_bed_rateVancouver</v>
      </c>
      <c r="E202">
        <v>2019</v>
      </c>
      <c r="F202">
        <v>10</v>
      </c>
      <c r="G202" t="s">
        <v>65</v>
      </c>
      <c r="H202" t="s">
        <v>61</v>
      </c>
      <c r="I202" t="s">
        <v>55</v>
      </c>
      <c r="J202">
        <f t="shared" si="24"/>
        <v>3</v>
      </c>
      <c r="K202" t="s">
        <v>31</v>
      </c>
      <c r="L202">
        <f>VLOOKUP(B202,average_median_rates_1!B:I,8,0)</f>
        <v>1939</v>
      </c>
      <c r="M202" t="b">
        <f>IF(ISERROR(L202),VLOOKUP(C202,vancouver_ratios_2!B:J,9,0),IF(L202="**",VLOOKUP(C202,vancouver_ratios_2!B:J,9,0)))</f>
        <v>0</v>
      </c>
      <c r="N202" t="b">
        <f>IF(ISERROR(L202),VLOOKUP(D202,average_median_rates_1!B:I,8,0),IF(L202="**", VLOOKUP(D202,average_median_rates_1!B:I,8,0)))</f>
        <v>0</v>
      </c>
      <c r="O202">
        <f t="shared" si="25"/>
        <v>0</v>
      </c>
      <c r="P202">
        <f t="shared" si="26"/>
        <v>1939</v>
      </c>
    </row>
    <row r="203" spans="1:16" x14ac:dyDescent="0.2">
      <c r="A203" t="str">
        <f t="shared" si="27"/>
        <v>201910median3New Westminster</v>
      </c>
      <c r="B203" t="str">
        <f t="shared" si="21"/>
        <v>201910apartmentmedian3+_bed_rateNew Westminster</v>
      </c>
      <c r="C203" t="str">
        <f t="shared" si="22"/>
        <v>apartmentmedian3+_bed_rateNew Westminster</v>
      </c>
      <c r="D203" t="str">
        <f t="shared" si="23"/>
        <v>201910apartmentmedian3+_bed_rateVancouver</v>
      </c>
      <c r="E203">
        <v>2019</v>
      </c>
      <c r="F203">
        <v>10</v>
      </c>
      <c r="G203" t="s">
        <v>65</v>
      </c>
      <c r="H203" t="s">
        <v>61</v>
      </c>
      <c r="I203" t="s">
        <v>55</v>
      </c>
      <c r="J203">
        <f t="shared" si="24"/>
        <v>3</v>
      </c>
      <c r="K203" t="s">
        <v>32</v>
      </c>
      <c r="L203">
        <f>VLOOKUP(B203,average_median_rates_1!B:I,8,0)</f>
        <v>2025</v>
      </c>
      <c r="M203" t="b">
        <f>IF(ISERROR(L203),VLOOKUP(C203,vancouver_ratios_2!B:J,9,0),IF(L203="**",VLOOKUP(C203,vancouver_ratios_2!B:J,9,0)))</f>
        <v>0</v>
      </c>
      <c r="N203" t="b">
        <f>IF(ISERROR(L203),VLOOKUP(D203,average_median_rates_1!B:I,8,0),IF(L203="**", VLOOKUP(D203,average_median_rates_1!B:I,8,0)))</f>
        <v>0</v>
      </c>
      <c r="O203">
        <f t="shared" si="25"/>
        <v>0</v>
      </c>
      <c r="P203">
        <f t="shared" si="26"/>
        <v>2025</v>
      </c>
    </row>
    <row r="204" spans="1:16" x14ac:dyDescent="0.2">
      <c r="A204" t="str">
        <f t="shared" si="27"/>
        <v>201910median3North Vancouver CY</v>
      </c>
      <c r="B204" t="str">
        <f t="shared" si="21"/>
        <v>201910apartmentmedian3+_bed_rateNorth Vancouver CY</v>
      </c>
      <c r="C204" t="str">
        <f t="shared" si="22"/>
        <v>apartmentmedian3+_bed_rateNorth Vancouver CY</v>
      </c>
      <c r="D204" t="str">
        <f t="shared" si="23"/>
        <v>201910apartmentmedian3+_bed_rateVancouver</v>
      </c>
      <c r="E204">
        <v>2019</v>
      </c>
      <c r="F204">
        <v>10</v>
      </c>
      <c r="G204" t="s">
        <v>65</v>
      </c>
      <c r="H204" t="s">
        <v>61</v>
      </c>
      <c r="I204" t="s">
        <v>55</v>
      </c>
      <c r="J204">
        <f t="shared" si="24"/>
        <v>3</v>
      </c>
      <c r="K204" t="s">
        <v>33</v>
      </c>
      <c r="L204">
        <f>VLOOKUP(B204,average_median_rates_1!B:I,8,0)</f>
        <v>2800</v>
      </c>
      <c r="M204" t="b">
        <f>IF(ISERROR(L204),VLOOKUP(C204,vancouver_ratios_2!B:J,9,0),IF(L204="**",VLOOKUP(C204,vancouver_ratios_2!B:J,9,0)))</f>
        <v>0</v>
      </c>
      <c r="N204" t="b">
        <f>IF(ISERROR(L204),VLOOKUP(D204,average_median_rates_1!B:I,8,0),IF(L204="**", VLOOKUP(D204,average_median_rates_1!B:I,8,0)))</f>
        <v>0</v>
      </c>
      <c r="O204">
        <f t="shared" si="25"/>
        <v>0</v>
      </c>
      <c r="P204">
        <f t="shared" si="26"/>
        <v>2800</v>
      </c>
    </row>
    <row r="205" spans="1:16" x14ac:dyDescent="0.2">
      <c r="A205" t="str">
        <f t="shared" si="27"/>
        <v>201910median3North Vancouver DM</v>
      </c>
      <c r="B205" t="str">
        <f t="shared" si="21"/>
        <v>201910apartmentmedian3+_bed_rateNorth Vancouver DM</v>
      </c>
      <c r="C205" t="str">
        <f t="shared" si="22"/>
        <v>apartmentmedian3+_bed_rateNorth Vancouver DM</v>
      </c>
      <c r="D205" t="str">
        <f t="shared" si="23"/>
        <v>201910apartmentmedian3+_bed_rateVancouver</v>
      </c>
      <c r="E205">
        <v>2019</v>
      </c>
      <c r="F205">
        <v>10</v>
      </c>
      <c r="G205" t="s">
        <v>65</v>
      </c>
      <c r="H205" t="s">
        <v>61</v>
      </c>
      <c r="I205" t="s">
        <v>55</v>
      </c>
      <c r="J205">
        <f t="shared" si="24"/>
        <v>3</v>
      </c>
      <c r="K205" t="s">
        <v>34</v>
      </c>
      <c r="L205">
        <f>VLOOKUP(B205,average_median_rates_1!B:I,8,0)</f>
        <v>1879</v>
      </c>
      <c r="M205" t="b">
        <f>IF(ISERROR(L205),VLOOKUP(C205,vancouver_ratios_2!B:J,9,0),IF(L205="**",VLOOKUP(C205,vancouver_ratios_2!B:J,9,0)))</f>
        <v>0</v>
      </c>
      <c r="N205" t="b">
        <f>IF(ISERROR(L205),VLOOKUP(D205,average_median_rates_1!B:I,8,0),IF(L205="**", VLOOKUP(D205,average_median_rates_1!B:I,8,0)))</f>
        <v>0</v>
      </c>
      <c r="O205">
        <f t="shared" si="25"/>
        <v>0</v>
      </c>
      <c r="P205">
        <f t="shared" si="26"/>
        <v>1879</v>
      </c>
    </row>
    <row r="206" spans="1:16" x14ac:dyDescent="0.2">
      <c r="A206" t="str">
        <f t="shared" si="27"/>
        <v>201910median3West Vancouver</v>
      </c>
      <c r="B206" t="str">
        <f t="shared" si="21"/>
        <v>201910apartmentmedian3+_bed_rateWest Vancouver</v>
      </c>
      <c r="C206" t="str">
        <f t="shared" si="22"/>
        <v>apartmentmedian3+_bed_rateWest Vancouver</v>
      </c>
      <c r="D206" t="str">
        <f t="shared" si="23"/>
        <v>201910apartmentmedian3+_bed_rateVancouver</v>
      </c>
      <c r="E206">
        <v>2019</v>
      </c>
      <c r="F206">
        <v>10</v>
      </c>
      <c r="G206" t="s">
        <v>65</v>
      </c>
      <c r="H206" t="s">
        <v>61</v>
      </c>
      <c r="I206" t="s">
        <v>55</v>
      </c>
      <c r="J206">
        <f t="shared" si="24"/>
        <v>3</v>
      </c>
      <c r="K206" t="s">
        <v>35</v>
      </c>
      <c r="L206">
        <f>VLOOKUP(B206,average_median_rates_1!B:I,8,0)</f>
        <v>3400</v>
      </c>
      <c r="M206" t="b">
        <f>IF(ISERROR(L206),VLOOKUP(C206,vancouver_ratios_2!B:J,9,0),IF(L206="**",VLOOKUP(C206,vancouver_ratios_2!B:J,9,0)))</f>
        <v>0</v>
      </c>
      <c r="N206" t="b">
        <f>IF(ISERROR(L206),VLOOKUP(D206,average_median_rates_1!B:I,8,0),IF(L206="**", VLOOKUP(D206,average_median_rates_1!B:I,8,0)))</f>
        <v>0</v>
      </c>
      <c r="O206">
        <f t="shared" si="25"/>
        <v>0</v>
      </c>
      <c r="P206">
        <f t="shared" si="26"/>
        <v>3400</v>
      </c>
    </row>
    <row r="207" spans="1:16" x14ac:dyDescent="0.2">
      <c r="A207" t="str">
        <f t="shared" si="27"/>
        <v>201910median3Richmond</v>
      </c>
      <c r="B207" t="str">
        <f t="shared" si="21"/>
        <v>201910apartmentmedian3+_bed_rateRichmond</v>
      </c>
      <c r="C207" t="str">
        <f t="shared" si="22"/>
        <v>apartmentmedian3+_bed_rateRichmond</v>
      </c>
      <c r="D207" t="str">
        <f t="shared" si="23"/>
        <v>201910apartmentmedian3+_bed_rateVancouver</v>
      </c>
      <c r="E207">
        <v>2019</v>
      </c>
      <c r="F207">
        <v>10</v>
      </c>
      <c r="G207" t="s">
        <v>65</v>
      </c>
      <c r="H207" t="s">
        <v>61</v>
      </c>
      <c r="I207" t="s">
        <v>55</v>
      </c>
      <c r="J207">
        <f t="shared" si="24"/>
        <v>3</v>
      </c>
      <c r="K207" t="s">
        <v>36</v>
      </c>
      <c r="L207">
        <f>VLOOKUP(B207,average_median_rates_1!B:I,8,0)</f>
        <v>1750</v>
      </c>
      <c r="M207" t="b">
        <f>IF(ISERROR(L207),VLOOKUP(C207,vancouver_ratios_2!B:J,9,0),IF(L207="**",VLOOKUP(C207,vancouver_ratios_2!B:J,9,0)))</f>
        <v>0</v>
      </c>
      <c r="N207" t="b">
        <f>IF(ISERROR(L207),VLOOKUP(D207,average_median_rates_1!B:I,8,0),IF(L207="**", VLOOKUP(D207,average_median_rates_1!B:I,8,0)))</f>
        <v>0</v>
      </c>
      <c r="O207">
        <f t="shared" si="25"/>
        <v>0</v>
      </c>
      <c r="P207">
        <f t="shared" si="26"/>
        <v>1750</v>
      </c>
    </row>
    <row r="208" spans="1:16" x14ac:dyDescent="0.2">
      <c r="A208" t="str">
        <f t="shared" si="27"/>
        <v>201910median3Delta</v>
      </c>
      <c r="B208" t="str">
        <f t="shared" si="21"/>
        <v>201910apartmentmedian3+_bed_rateDelta</v>
      </c>
      <c r="C208" t="str">
        <f t="shared" si="22"/>
        <v>apartmentmedian3+_bed_rateDelta</v>
      </c>
      <c r="D208" t="str">
        <f t="shared" si="23"/>
        <v>201910apartmentmedian3+_bed_rateVancouver</v>
      </c>
      <c r="E208">
        <v>2019</v>
      </c>
      <c r="F208">
        <v>10</v>
      </c>
      <c r="G208" t="s">
        <v>65</v>
      </c>
      <c r="H208" t="s">
        <v>61</v>
      </c>
      <c r="I208" t="s">
        <v>55</v>
      </c>
      <c r="J208">
        <f t="shared" si="24"/>
        <v>3</v>
      </c>
      <c r="K208" t="s">
        <v>37</v>
      </c>
      <c r="L208" t="str">
        <f>VLOOKUP(B208,average_median_rates_1!B:I,8,0)</f>
        <v>**</v>
      </c>
      <c r="M208">
        <f>IF(ISERROR(L208),VLOOKUP(C208,vancouver_ratios_2!B:J,9,0),IF(L208="**",VLOOKUP(C208,vancouver_ratios_2!B:J,9,0)))</f>
        <v>0.75472666434011404</v>
      </c>
      <c r="N208">
        <f>IF(ISERROR(L208),VLOOKUP(D208,average_median_rates_1!B:I,8,0),IF(L208="**", VLOOKUP(D208,average_median_rates_1!B:I,8,0)))</f>
        <v>1800</v>
      </c>
      <c r="O208">
        <f t="shared" si="25"/>
        <v>1358.5079958122053</v>
      </c>
      <c r="P208">
        <f t="shared" si="26"/>
        <v>1358.5079958122053</v>
      </c>
    </row>
    <row r="209" spans="1:16" x14ac:dyDescent="0.2">
      <c r="A209" t="str">
        <f t="shared" si="27"/>
        <v>201910median3Surrey</v>
      </c>
      <c r="B209" t="str">
        <f t="shared" si="21"/>
        <v>201910apartmentmedian3+_bed_rateSurrey</v>
      </c>
      <c r="C209" t="str">
        <f t="shared" si="22"/>
        <v>apartmentmedian3+_bed_rateSurrey</v>
      </c>
      <c r="D209" t="str">
        <f t="shared" si="23"/>
        <v>201910apartmentmedian3+_bed_rateVancouver</v>
      </c>
      <c r="E209">
        <v>2019</v>
      </c>
      <c r="F209">
        <v>10</v>
      </c>
      <c r="G209" t="s">
        <v>65</v>
      </c>
      <c r="H209" t="s">
        <v>61</v>
      </c>
      <c r="I209" t="s">
        <v>55</v>
      </c>
      <c r="J209">
        <f t="shared" si="24"/>
        <v>3</v>
      </c>
      <c r="K209" t="s">
        <v>38</v>
      </c>
      <c r="L209">
        <f>VLOOKUP(B209,average_median_rates_1!B:I,8,0)</f>
        <v>1299</v>
      </c>
      <c r="M209" t="b">
        <f>IF(ISERROR(L209),VLOOKUP(C209,vancouver_ratios_2!B:J,9,0),IF(L209="**",VLOOKUP(C209,vancouver_ratios_2!B:J,9,0)))</f>
        <v>0</v>
      </c>
      <c r="N209" t="b">
        <f>IF(ISERROR(L209),VLOOKUP(D209,average_median_rates_1!B:I,8,0),IF(L209="**", VLOOKUP(D209,average_median_rates_1!B:I,8,0)))</f>
        <v>0</v>
      </c>
      <c r="O209">
        <f t="shared" si="25"/>
        <v>0</v>
      </c>
      <c r="P209">
        <f t="shared" si="26"/>
        <v>1299</v>
      </c>
    </row>
    <row r="210" spans="1:16" x14ac:dyDescent="0.2">
      <c r="A210" t="str">
        <f t="shared" si="27"/>
        <v>201910median3White Rock</v>
      </c>
      <c r="B210" t="str">
        <f t="shared" si="21"/>
        <v>201910apartmentmedian3+_bed_rateWhite Rock</v>
      </c>
      <c r="C210" t="str">
        <f t="shared" si="22"/>
        <v>apartmentmedian3+_bed_rateWhite Rock</v>
      </c>
      <c r="D210" t="str">
        <f t="shared" si="23"/>
        <v>201910apartmentmedian3+_bed_rateVancouver</v>
      </c>
      <c r="E210">
        <v>2019</v>
      </c>
      <c r="F210">
        <v>10</v>
      </c>
      <c r="G210" t="s">
        <v>65</v>
      </c>
      <c r="H210" t="s">
        <v>61</v>
      </c>
      <c r="I210" t="s">
        <v>55</v>
      </c>
      <c r="J210">
        <f t="shared" si="24"/>
        <v>3</v>
      </c>
      <c r="K210" t="s">
        <v>39</v>
      </c>
      <c r="L210" t="str">
        <f>VLOOKUP(B210,average_median_rates_1!B:I,8,0)</f>
        <v>**</v>
      </c>
      <c r="M210">
        <f>IF(ISERROR(L210),VLOOKUP(C210,vancouver_ratios_2!B:J,9,0),IF(L210="**",VLOOKUP(C210,vancouver_ratios_2!B:J,9,0)))</f>
        <v>1.09211093547924</v>
      </c>
      <c r="N210">
        <f>IF(ISERROR(L210),VLOOKUP(D210,average_median_rates_1!B:I,8,0),IF(L210="**", VLOOKUP(D210,average_median_rates_1!B:I,8,0)))</f>
        <v>1800</v>
      </c>
      <c r="O210">
        <f t="shared" si="25"/>
        <v>1965.799683862632</v>
      </c>
      <c r="P210">
        <f t="shared" si="26"/>
        <v>1965.799683862632</v>
      </c>
    </row>
    <row r="211" spans="1:16" x14ac:dyDescent="0.2">
      <c r="A211" t="str">
        <f t="shared" si="27"/>
        <v>201910median3Langley City and Langley DM</v>
      </c>
      <c r="B211" t="str">
        <f t="shared" si="21"/>
        <v>201910apartmentmedian3+_bed_rateLangley City and Langley DM</v>
      </c>
      <c r="C211" t="str">
        <f t="shared" si="22"/>
        <v>apartmentmedian3+_bed_rateLangley City and Langley DM</v>
      </c>
      <c r="D211" t="str">
        <f t="shared" si="23"/>
        <v>201910apartmentmedian3+_bed_rateVancouver</v>
      </c>
      <c r="E211">
        <v>2019</v>
      </c>
      <c r="F211">
        <v>10</v>
      </c>
      <c r="G211" t="s">
        <v>65</v>
      </c>
      <c r="H211" t="s">
        <v>61</v>
      </c>
      <c r="I211" t="s">
        <v>55</v>
      </c>
      <c r="J211">
        <f t="shared" si="24"/>
        <v>3</v>
      </c>
      <c r="K211" t="s">
        <v>40</v>
      </c>
      <c r="L211" t="str">
        <f>VLOOKUP(B211,average_median_rates_1!B:I,8,0)</f>
        <v>**</v>
      </c>
      <c r="M211">
        <f>IF(ISERROR(L211),VLOOKUP(C211,vancouver_ratios_2!B:J,9,0),IF(L211="**",VLOOKUP(C211,vancouver_ratios_2!B:J,9,0)))</f>
        <v>0.85508773610512401</v>
      </c>
      <c r="N211">
        <f>IF(ISERROR(L211),VLOOKUP(D211,average_median_rates_1!B:I,8,0),IF(L211="**", VLOOKUP(D211,average_median_rates_1!B:I,8,0)))</f>
        <v>1800</v>
      </c>
      <c r="O211">
        <f t="shared" si="25"/>
        <v>1539.1579249892231</v>
      </c>
      <c r="P211">
        <f t="shared" si="26"/>
        <v>1539.1579249892231</v>
      </c>
    </row>
    <row r="212" spans="1:16" x14ac:dyDescent="0.2">
      <c r="A212" t="str">
        <f t="shared" si="27"/>
        <v>201910median3Tri-Cities</v>
      </c>
      <c r="B212" t="str">
        <f t="shared" si="21"/>
        <v>201910apartmentmedian3+_bed_rateTri-Cities</v>
      </c>
      <c r="C212" t="str">
        <f t="shared" si="22"/>
        <v>apartmentmedian3+_bed_rateTri-Cities</v>
      </c>
      <c r="D212" t="str">
        <f t="shared" si="23"/>
        <v>201910apartmentmedian3+_bed_rateVancouver</v>
      </c>
      <c r="E212">
        <v>2019</v>
      </c>
      <c r="F212">
        <v>10</v>
      </c>
      <c r="G212" t="s">
        <v>65</v>
      </c>
      <c r="H212" t="s">
        <v>61</v>
      </c>
      <c r="I212" t="s">
        <v>55</v>
      </c>
      <c r="J212">
        <f t="shared" si="24"/>
        <v>3</v>
      </c>
      <c r="K212" t="s">
        <v>41</v>
      </c>
      <c r="L212">
        <f>VLOOKUP(B212,average_median_rates_1!B:I,8,0)</f>
        <v>1380</v>
      </c>
      <c r="M212" t="b">
        <f>IF(ISERROR(L212),VLOOKUP(C212,vancouver_ratios_2!B:J,9,0),IF(L212="**",VLOOKUP(C212,vancouver_ratios_2!B:J,9,0)))</f>
        <v>0</v>
      </c>
      <c r="N212" t="b">
        <f>IF(ISERROR(L212),VLOOKUP(D212,average_median_rates_1!B:I,8,0),IF(L212="**", VLOOKUP(D212,average_median_rates_1!B:I,8,0)))</f>
        <v>0</v>
      </c>
      <c r="O212">
        <f t="shared" si="25"/>
        <v>0</v>
      </c>
      <c r="P212">
        <f t="shared" si="26"/>
        <v>1380</v>
      </c>
    </row>
    <row r="213" spans="1:16" x14ac:dyDescent="0.2">
      <c r="A213" t="str">
        <f t="shared" si="27"/>
        <v>201910median3Maple Ridge/Pitt Meadows</v>
      </c>
      <c r="B213" t="str">
        <f t="shared" si="21"/>
        <v>201910apartmentmedian3+_bed_rateMaple Ridge/Pitt Meadows</v>
      </c>
      <c r="C213" t="str">
        <f t="shared" si="22"/>
        <v>apartmentmedian3+_bed_rateMaple Ridge/Pitt Meadows</v>
      </c>
      <c r="D213" t="str">
        <f t="shared" si="23"/>
        <v>201910apartmentmedian3+_bed_rateVancouver</v>
      </c>
      <c r="E213">
        <v>2019</v>
      </c>
      <c r="F213">
        <v>10</v>
      </c>
      <c r="G213" t="s">
        <v>65</v>
      </c>
      <c r="H213" t="s">
        <v>61</v>
      </c>
      <c r="I213" t="s">
        <v>55</v>
      </c>
      <c r="J213">
        <f t="shared" si="24"/>
        <v>3</v>
      </c>
      <c r="K213" t="s">
        <v>42</v>
      </c>
      <c r="L213">
        <f>VLOOKUP(B213,average_median_rates_1!B:I,8,0)</f>
        <v>1600</v>
      </c>
      <c r="M213" t="b">
        <f>IF(ISERROR(L213),VLOOKUP(C213,vancouver_ratios_2!B:J,9,0),IF(L213="**",VLOOKUP(C213,vancouver_ratios_2!B:J,9,0)))</f>
        <v>0</v>
      </c>
      <c r="N213" t="b">
        <f>IF(ISERROR(L213),VLOOKUP(D213,average_median_rates_1!B:I,8,0),IF(L213="**", VLOOKUP(D213,average_median_rates_1!B:I,8,0)))</f>
        <v>0</v>
      </c>
      <c r="O213">
        <f t="shared" si="25"/>
        <v>0</v>
      </c>
      <c r="P213">
        <f t="shared" si="26"/>
        <v>1600</v>
      </c>
    </row>
    <row r="214" spans="1:16" x14ac:dyDescent="0.2">
      <c r="A214" t="str">
        <f t="shared" si="27"/>
        <v>201910median3Vancouver</v>
      </c>
      <c r="B214" t="str">
        <f t="shared" si="21"/>
        <v>201910apartmentmedian3+_bed_rateVancouver</v>
      </c>
      <c r="C214" t="str">
        <f t="shared" si="22"/>
        <v>apartmentmedian3+_bed_rateVancouver</v>
      </c>
      <c r="D214" t="str">
        <f t="shared" si="23"/>
        <v>201910apartmentmedian3+_bed_rateVancouver</v>
      </c>
      <c r="E214">
        <v>2019</v>
      </c>
      <c r="F214">
        <v>10</v>
      </c>
      <c r="G214" t="s">
        <v>65</v>
      </c>
      <c r="H214" t="s">
        <v>61</v>
      </c>
      <c r="I214" t="s">
        <v>55</v>
      </c>
      <c r="J214">
        <f t="shared" si="24"/>
        <v>3</v>
      </c>
      <c r="K214" t="s">
        <v>43</v>
      </c>
      <c r="L214">
        <f>VLOOKUP(B214,average_median_rates_1!B:I,8,0)</f>
        <v>1800</v>
      </c>
      <c r="M214" t="b">
        <f>IF(ISERROR(L214),VLOOKUP(C214,vancouver_ratios_2!B:J,9,0),IF(L214="**",VLOOKUP(C214,vancouver_ratios_2!B:J,9,0)))</f>
        <v>0</v>
      </c>
      <c r="N214" t="b">
        <f>IF(ISERROR(L214),VLOOKUP(D214,average_median_rates_1!B:I,8,0),IF(L214="**", VLOOKUP(D214,average_median_rates_1!B:I,8,0)))</f>
        <v>0</v>
      </c>
      <c r="O214">
        <f t="shared" si="25"/>
        <v>0</v>
      </c>
      <c r="P214">
        <f t="shared" si="26"/>
        <v>1800</v>
      </c>
    </row>
    <row r="215" spans="1:16" x14ac:dyDescent="0.2">
      <c r="A215" t="str">
        <f t="shared" si="27"/>
        <v>201910median3North Vancouver City</v>
      </c>
      <c r="B215" t="str">
        <f t="shared" si="21"/>
        <v>201910apartmentmedian3+_bed_rateNorth Vancouver City</v>
      </c>
      <c r="C215" t="str">
        <f t="shared" si="22"/>
        <v>apartmentmedian3+_bed_rateNorth Vancouver City</v>
      </c>
      <c r="D215" t="str">
        <f t="shared" si="23"/>
        <v>201910apartmentmedian3+_bed_rateVancouver</v>
      </c>
      <c r="E215">
        <v>2019</v>
      </c>
      <c r="F215">
        <v>10</v>
      </c>
      <c r="G215" t="s">
        <v>65</v>
      </c>
      <c r="H215" t="s">
        <v>61</v>
      </c>
      <c r="I215" t="s">
        <v>55</v>
      </c>
      <c r="J215">
        <f t="shared" si="24"/>
        <v>3</v>
      </c>
      <c r="K215" t="s">
        <v>60</v>
      </c>
      <c r="L215" t="e">
        <f>VLOOKUP(B215,average_median_rates_1!B:I,8,0)</f>
        <v>#N/A</v>
      </c>
      <c r="M215">
        <f>IF(ISERROR(L215),VLOOKUP(C215,vancouver_ratios_2!B:J,9,0),IF(L215="**",VLOOKUP(C215,vancouver_ratios_2!B:J,9,0)))</f>
        <v>1.0597787038367601</v>
      </c>
      <c r="N215">
        <f>IF(ISERROR(L215),VLOOKUP(D215,average_median_rates_1!B:I,8,0),IF(L215="**", VLOOKUP(D215,average_median_rates_1!B:I,8,0)))</f>
        <v>1800</v>
      </c>
      <c r="O215">
        <f t="shared" si="25"/>
        <v>1907.6016669061682</v>
      </c>
      <c r="P215">
        <f t="shared" si="26"/>
        <v>1907.6016669061682</v>
      </c>
    </row>
    <row r="216" spans="1:16" x14ac:dyDescent="0.2">
      <c r="A216" t="str">
        <f t="shared" si="27"/>
        <v>201810average0West End/Stanley Park</v>
      </c>
      <c r="B216" t="str">
        <f t="shared" si="21"/>
        <v>201810apartmentaveragebachelor_rateWest End/Stanley Park</v>
      </c>
      <c r="C216" t="str">
        <f t="shared" si="22"/>
        <v>apartmentaveragebachelor_rateWest End/Stanley Park</v>
      </c>
      <c r="D216" t="str">
        <f t="shared" si="23"/>
        <v>201810apartmentaveragebachelor_rateVancouver</v>
      </c>
      <c r="E216">
        <v>2018</v>
      </c>
      <c r="F216">
        <v>10</v>
      </c>
      <c r="G216" t="s">
        <v>65</v>
      </c>
      <c r="H216" t="s">
        <v>59</v>
      </c>
      <c r="I216" t="s">
        <v>49</v>
      </c>
      <c r="J216">
        <f t="shared" si="24"/>
        <v>0</v>
      </c>
      <c r="K216" t="s">
        <v>12</v>
      </c>
      <c r="L216">
        <f>VLOOKUP(B216,average_median_rates_1!B:I,8,0)</f>
        <v>1186</v>
      </c>
      <c r="M216" t="b">
        <f>IF(ISERROR(L216),VLOOKUP(C216,vancouver_ratios_2!B:J,9,0),IF(L216="**",VLOOKUP(C216,vancouver_ratios_2!B:J,9,0)))</f>
        <v>0</v>
      </c>
      <c r="N216" t="b">
        <f>IF(ISERROR(L216),VLOOKUP(D216,average_median_rates_1!B:I,8,0),IF(L216="**", VLOOKUP(D216,average_median_rates_1!B:I,8,0)))</f>
        <v>0</v>
      </c>
      <c r="O216">
        <f t="shared" si="25"/>
        <v>0</v>
      </c>
      <c r="P216">
        <f t="shared" si="26"/>
        <v>1186</v>
      </c>
    </row>
    <row r="217" spans="1:16" x14ac:dyDescent="0.2">
      <c r="A217" t="str">
        <f t="shared" si="27"/>
        <v>201810average0English Bay</v>
      </c>
      <c r="B217" t="str">
        <f t="shared" si="21"/>
        <v>201810apartmentaveragebachelor_rateEnglish Bay</v>
      </c>
      <c r="C217" t="str">
        <f t="shared" si="22"/>
        <v>apartmentaveragebachelor_rateEnglish Bay</v>
      </c>
      <c r="D217" t="str">
        <f t="shared" si="23"/>
        <v>201810apartmentaveragebachelor_rateVancouver</v>
      </c>
      <c r="E217">
        <v>2018</v>
      </c>
      <c r="F217">
        <v>10</v>
      </c>
      <c r="G217" t="s">
        <v>65</v>
      </c>
      <c r="H217" t="s">
        <v>59</v>
      </c>
      <c r="I217" t="s">
        <v>49</v>
      </c>
      <c r="J217">
        <f t="shared" si="24"/>
        <v>0</v>
      </c>
      <c r="K217" t="s">
        <v>16</v>
      </c>
      <c r="L217">
        <f>VLOOKUP(B217,average_median_rates_1!B:I,8,0)</f>
        <v>1181</v>
      </c>
      <c r="M217" t="b">
        <f>IF(ISERROR(L217),VLOOKUP(C217,vancouver_ratios_2!B:J,9,0),IF(L217="**",VLOOKUP(C217,vancouver_ratios_2!B:J,9,0)))</f>
        <v>0</v>
      </c>
      <c r="N217" t="b">
        <f>IF(ISERROR(L217),VLOOKUP(D217,average_median_rates_1!B:I,8,0),IF(L217="**", VLOOKUP(D217,average_median_rates_1!B:I,8,0)))</f>
        <v>0</v>
      </c>
      <c r="O217">
        <f t="shared" si="25"/>
        <v>0</v>
      </c>
      <c r="P217">
        <f t="shared" si="26"/>
        <v>1181</v>
      </c>
    </row>
    <row r="218" spans="1:16" x14ac:dyDescent="0.2">
      <c r="A218" t="str">
        <f t="shared" si="27"/>
        <v>201810average0Downtown</v>
      </c>
      <c r="B218" t="str">
        <f t="shared" si="21"/>
        <v>201810apartmentaveragebachelor_rateDowntown</v>
      </c>
      <c r="C218" t="str">
        <f t="shared" si="22"/>
        <v>apartmentaveragebachelor_rateDowntown</v>
      </c>
      <c r="D218" t="str">
        <f t="shared" si="23"/>
        <v>201810apartmentaveragebachelor_rateVancouver</v>
      </c>
      <c r="E218">
        <v>2018</v>
      </c>
      <c r="F218">
        <v>10</v>
      </c>
      <c r="G218" t="s">
        <v>65</v>
      </c>
      <c r="H218" t="s">
        <v>59</v>
      </c>
      <c r="I218" t="s">
        <v>49</v>
      </c>
      <c r="J218">
        <f t="shared" si="24"/>
        <v>0</v>
      </c>
      <c r="K218" t="s">
        <v>17</v>
      </c>
      <c r="L218">
        <f>VLOOKUP(B218,average_median_rates_1!B:I,8,0)</f>
        <v>1306</v>
      </c>
      <c r="M218" t="b">
        <f>IF(ISERROR(L218),VLOOKUP(C218,vancouver_ratios_2!B:J,9,0),IF(L218="**",VLOOKUP(C218,vancouver_ratios_2!B:J,9,0)))</f>
        <v>0</v>
      </c>
      <c r="N218" t="b">
        <f>IF(ISERROR(L218),VLOOKUP(D218,average_median_rates_1!B:I,8,0),IF(L218="**", VLOOKUP(D218,average_median_rates_1!B:I,8,0)))</f>
        <v>0</v>
      </c>
      <c r="O218">
        <f t="shared" si="25"/>
        <v>0</v>
      </c>
      <c r="P218">
        <f t="shared" si="26"/>
        <v>1306</v>
      </c>
    </row>
    <row r="219" spans="1:16" x14ac:dyDescent="0.2">
      <c r="A219" t="str">
        <f t="shared" si="27"/>
        <v>201810average0South Granville/Oak</v>
      </c>
      <c r="B219" t="str">
        <f t="shared" si="21"/>
        <v>201810apartmentaveragebachelor_rateSouth Granville/Oak</v>
      </c>
      <c r="C219" t="str">
        <f t="shared" si="22"/>
        <v>apartmentaveragebachelor_rateSouth Granville/Oak</v>
      </c>
      <c r="D219" t="str">
        <f t="shared" si="23"/>
        <v>201810apartmentaveragebachelor_rateVancouver</v>
      </c>
      <c r="E219">
        <v>2018</v>
      </c>
      <c r="F219">
        <v>10</v>
      </c>
      <c r="G219" t="s">
        <v>65</v>
      </c>
      <c r="H219" t="s">
        <v>59</v>
      </c>
      <c r="I219" t="s">
        <v>49</v>
      </c>
      <c r="J219">
        <f t="shared" si="24"/>
        <v>0</v>
      </c>
      <c r="K219" t="s">
        <v>19</v>
      </c>
      <c r="L219">
        <f>VLOOKUP(B219,average_median_rates_1!B:I,8,0)</f>
        <v>1188</v>
      </c>
      <c r="M219" t="b">
        <f>IF(ISERROR(L219),VLOOKUP(C219,vancouver_ratios_2!B:J,9,0),IF(L219="**",VLOOKUP(C219,vancouver_ratios_2!B:J,9,0)))</f>
        <v>0</v>
      </c>
      <c r="N219" t="b">
        <f>IF(ISERROR(L219),VLOOKUP(D219,average_median_rates_1!B:I,8,0),IF(L219="**", VLOOKUP(D219,average_median_rates_1!B:I,8,0)))</f>
        <v>0</v>
      </c>
      <c r="O219">
        <f t="shared" si="25"/>
        <v>0</v>
      </c>
      <c r="P219">
        <f t="shared" si="26"/>
        <v>1188</v>
      </c>
    </row>
    <row r="220" spans="1:16" x14ac:dyDescent="0.2">
      <c r="A220" t="str">
        <f t="shared" si="27"/>
        <v>201810average0Kitsilano/Point Grey</v>
      </c>
      <c r="B220" t="str">
        <f t="shared" si="21"/>
        <v>201810apartmentaveragebachelor_rateKitsilano/Point Grey</v>
      </c>
      <c r="C220" t="str">
        <f t="shared" si="22"/>
        <v>apartmentaveragebachelor_rateKitsilano/Point Grey</v>
      </c>
      <c r="D220" t="str">
        <f t="shared" si="23"/>
        <v>201810apartmentaveragebachelor_rateVancouver</v>
      </c>
      <c r="E220">
        <v>2018</v>
      </c>
      <c r="F220">
        <v>10</v>
      </c>
      <c r="G220" t="s">
        <v>65</v>
      </c>
      <c r="H220" t="s">
        <v>59</v>
      </c>
      <c r="I220" t="s">
        <v>49</v>
      </c>
      <c r="J220">
        <f t="shared" si="24"/>
        <v>0</v>
      </c>
      <c r="K220" t="s">
        <v>20</v>
      </c>
      <c r="L220">
        <f>VLOOKUP(B220,average_median_rates_1!B:I,8,0)</f>
        <v>1136</v>
      </c>
      <c r="M220" t="b">
        <f>IF(ISERROR(L220),VLOOKUP(C220,vancouver_ratios_2!B:J,9,0),IF(L220="**",VLOOKUP(C220,vancouver_ratios_2!B:J,9,0)))</f>
        <v>0</v>
      </c>
      <c r="N220" t="b">
        <f>IF(ISERROR(L220),VLOOKUP(D220,average_median_rates_1!B:I,8,0),IF(L220="**", VLOOKUP(D220,average_median_rates_1!B:I,8,0)))</f>
        <v>0</v>
      </c>
      <c r="O220">
        <f t="shared" si="25"/>
        <v>0</v>
      </c>
      <c r="P220">
        <f t="shared" si="26"/>
        <v>1136</v>
      </c>
    </row>
    <row r="221" spans="1:16" x14ac:dyDescent="0.2">
      <c r="A221" t="str">
        <f t="shared" si="27"/>
        <v>201810average0Westside/Kerrisdale</v>
      </c>
      <c r="B221" t="str">
        <f t="shared" si="21"/>
        <v>201810apartmentaveragebachelor_rateWestside/Kerrisdale</v>
      </c>
      <c r="C221" t="str">
        <f t="shared" si="22"/>
        <v>apartmentaveragebachelor_rateWestside/Kerrisdale</v>
      </c>
      <c r="D221" t="str">
        <f t="shared" si="23"/>
        <v>201810apartmentaveragebachelor_rateVancouver</v>
      </c>
      <c r="E221">
        <v>2018</v>
      </c>
      <c r="F221">
        <v>10</v>
      </c>
      <c r="G221" t="s">
        <v>65</v>
      </c>
      <c r="H221" t="s">
        <v>59</v>
      </c>
      <c r="I221" t="s">
        <v>49</v>
      </c>
      <c r="J221">
        <f t="shared" si="24"/>
        <v>0</v>
      </c>
      <c r="K221" t="s">
        <v>21</v>
      </c>
      <c r="L221">
        <f>VLOOKUP(B221,average_median_rates_1!B:I,8,0)</f>
        <v>1127</v>
      </c>
      <c r="M221" t="b">
        <f>IF(ISERROR(L221),VLOOKUP(C221,vancouver_ratios_2!B:J,9,0),IF(L221="**",VLOOKUP(C221,vancouver_ratios_2!B:J,9,0)))</f>
        <v>0</v>
      </c>
      <c r="N221" t="b">
        <f>IF(ISERROR(L221),VLOOKUP(D221,average_median_rates_1!B:I,8,0),IF(L221="**", VLOOKUP(D221,average_median_rates_1!B:I,8,0)))</f>
        <v>0</v>
      </c>
      <c r="O221">
        <f t="shared" si="25"/>
        <v>0</v>
      </c>
      <c r="P221">
        <f t="shared" si="26"/>
        <v>1127</v>
      </c>
    </row>
    <row r="222" spans="1:16" x14ac:dyDescent="0.2">
      <c r="A222" t="str">
        <f t="shared" si="27"/>
        <v>201810average0Marpole</v>
      </c>
      <c r="B222" t="str">
        <f t="shared" si="21"/>
        <v>201810apartmentaveragebachelor_rateMarpole</v>
      </c>
      <c r="C222" t="str">
        <f t="shared" si="22"/>
        <v>apartmentaveragebachelor_rateMarpole</v>
      </c>
      <c r="D222" t="str">
        <f t="shared" si="23"/>
        <v>201810apartmentaveragebachelor_rateVancouver</v>
      </c>
      <c r="E222">
        <v>2018</v>
      </c>
      <c r="F222">
        <v>10</v>
      </c>
      <c r="G222" t="s">
        <v>65</v>
      </c>
      <c r="H222" t="s">
        <v>59</v>
      </c>
      <c r="I222" t="s">
        <v>49</v>
      </c>
      <c r="J222">
        <f t="shared" si="24"/>
        <v>0</v>
      </c>
      <c r="K222" t="s">
        <v>23</v>
      </c>
      <c r="L222">
        <f>VLOOKUP(B222,average_median_rates_1!B:I,8,0)</f>
        <v>901</v>
      </c>
      <c r="M222" t="b">
        <f>IF(ISERROR(L222),VLOOKUP(C222,vancouver_ratios_2!B:J,9,0),IF(L222="**",VLOOKUP(C222,vancouver_ratios_2!B:J,9,0)))</f>
        <v>0</v>
      </c>
      <c r="N222" t="b">
        <f>IF(ISERROR(L222),VLOOKUP(D222,average_median_rates_1!B:I,8,0),IF(L222="**", VLOOKUP(D222,average_median_rates_1!B:I,8,0)))</f>
        <v>0</v>
      </c>
      <c r="O222">
        <f t="shared" si="25"/>
        <v>0</v>
      </c>
      <c r="P222">
        <f t="shared" si="26"/>
        <v>901</v>
      </c>
    </row>
    <row r="223" spans="1:16" x14ac:dyDescent="0.2">
      <c r="A223" t="str">
        <f t="shared" si="27"/>
        <v>201810average0Mount Pleasant/Renfrew Heights</v>
      </c>
      <c r="B223" t="str">
        <f t="shared" si="21"/>
        <v>201810apartmentaveragebachelor_rateMount Pleasant/Renfrew Heights</v>
      </c>
      <c r="C223" t="str">
        <f t="shared" si="22"/>
        <v>apartmentaveragebachelor_rateMount Pleasant/Renfrew Heights</v>
      </c>
      <c r="D223" t="str">
        <f t="shared" si="23"/>
        <v>201810apartmentaveragebachelor_rateVancouver</v>
      </c>
      <c r="E223">
        <v>2018</v>
      </c>
      <c r="F223">
        <v>10</v>
      </c>
      <c r="G223" t="s">
        <v>65</v>
      </c>
      <c r="H223" t="s">
        <v>59</v>
      </c>
      <c r="I223" t="s">
        <v>49</v>
      </c>
      <c r="J223">
        <f t="shared" si="24"/>
        <v>0</v>
      </c>
      <c r="K223" t="s">
        <v>24</v>
      </c>
      <c r="L223">
        <f>VLOOKUP(B223,average_median_rates_1!B:I,8,0)</f>
        <v>1259</v>
      </c>
      <c r="M223" t="b">
        <f>IF(ISERROR(L223),VLOOKUP(C223,vancouver_ratios_2!B:J,9,0),IF(L223="**",VLOOKUP(C223,vancouver_ratios_2!B:J,9,0)))</f>
        <v>0</v>
      </c>
      <c r="N223" t="b">
        <f>IF(ISERROR(L223),VLOOKUP(D223,average_median_rates_1!B:I,8,0),IF(L223="**", VLOOKUP(D223,average_median_rates_1!B:I,8,0)))</f>
        <v>0</v>
      </c>
      <c r="O223">
        <f t="shared" si="25"/>
        <v>0</v>
      </c>
      <c r="P223">
        <f t="shared" si="26"/>
        <v>1259</v>
      </c>
    </row>
    <row r="224" spans="1:16" x14ac:dyDescent="0.2">
      <c r="A224" t="str">
        <f t="shared" si="27"/>
        <v>201810average0East Hastings</v>
      </c>
      <c r="B224" t="str">
        <f t="shared" si="21"/>
        <v>201810apartmentaveragebachelor_rateEast Hastings</v>
      </c>
      <c r="C224" t="str">
        <f t="shared" si="22"/>
        <v>apartmentaveragebachelor_rateEast Hastings</v>
      </c>
      <c r="D224" t="str">
        <f t="shared" si="23"/>
        <v>201810apartmentaveragebachelor_rateVancouver</v>
      </c>
      <c r="E224">
        <v>2018</v>
      </c>
      <c r="F224">
        <v>10</v>
      </c>
      <c r="G224" t="s">
        <v>65</v>
      </c>
      <c r="H224" t="s">
        <v>59</v>
      </c>
      <c r="I224" t="s">
        <v>49</v>
      </c>
      <c r="J224">
        <f t="shared" si="24"/>
        <v>0</v>
      </c>
      <c r="K224" t="s">
        <v>25</v>
      </c>
      <c r="L224">
        <f>VLOOKUP(B224,average_median_rates_1!B:I,8,0)</f>
        <v>1156</v>
      </c>
      <c r="M224" t="b">
        <f>IF(ISERROR(L224),VLOOKUP(C224,vancouver_ratios_2!B:J,9,0),IF(L224="**",VLOOKUP(C224,vancouver_ratios_2!B:J,9,0)))</f>
        <v>0</v>
      </c>
      <c r="N224" t="b">
        <f>IF(ISERROR(L224),VLOOKUP(D224,average_median_rates_1!B:I,8,0),IF(L224="**", VLOOKUP(D224,average_median_rates_1!B:I,8,0)))</f>
        <v>0</v>
      </c>
      <c r="O224">
        <f t="shared" si="25"/>
        <v>0</v>
      </c>
      <c r="P224">
        <f t="shared" si="26"/>
        <v>1156</v>
      </c>
    </row>
    <row r="225" spans="1:16" x14ac:dyDescent="0.2">
      <c r="A225" t="str">
        <f t="shared" si="27"/>
        <v>201810average0Southeast Vancouver</v>
      </c>
      <c r="B225" t="str">
        <f t="shared" si="21"/>
        <v>201810apartmentaveragebachelor_rateSoutheast Vancouver</v>
      </c>
      <c r="C225" t="str">
        <f t="shared" si="22"/>
        <v>apartmentaveragebachelor_rateSoutheast Vancouver</v>
      </c>
      <c r="D225" t="str">
        <f t="shared" si="23"/>
        <v>201810apartmentaveragebachelor_rateVancouver</v>
      </c>
      <c r="E225">
        <v>2018</v>
      </c>
      <c r="F225">
        <v>10</v>
      </c>
      <c r="G225" t="s">
        <v>65</v>
      </c>
      <c r="H225" t="s">
        <v>59</v>
      </c>
      <c r="I225" t="s">
        <v>49</v>
      </c>
      <c r="J225">
        <f t="shared" si="24"/>
        <v>0</v>
      </c>
      <c r="K225" t="s">
        <v>26</v>
      </c>
      <c r="L225">
        <f>VLOOKUP(B225,average_median_rates_1!B:I,8,0)</f>
        <v>1041</v>
      </c>
      <c r="M225" t="b">
        <f>IF(ISERROR(L225),VLOOKUP(C225,vancouver_ratios_2!B:J,9,0),IF(L225="**",VLOOKUP(C225,vancouver_ratios_2!B:J,9,0)))</f>
        <v>0</v>
      </c>
      <c r="N225" t="b">
        <f>IF(ISERROR(L225),VLOOKUP(D225,average_median_rates_1!B:I,8,0),IF(L225="**", VLOOKUP(D225,average_median_rates_1!B:I,8,0)))</f>
        <v>0</v>
      </c>
      <c r="O225">
        <f t="shared" si="25"/>
        <v>0</v>
      </c>
      <c r="P225">
        <f t="shared" si="26"/>
        <v>1041</v>
      </c>
    </row>
    <row r="226" spans="1:16" x14ac:dyDescent="0.2">
      <c r="A226" t="str">
        <f t="shared" si="27"/>
        <v>201810average0University Endowment Lands</v>
      </c>
      <c r="B226" t="str">
        <f t="shared" si="21"/>
        <v>201810apartmentaveragebachelor_rateUniversity Endowment Lands</v>
      </c>
      <c r="C226" t="str">
        <f t="shared" si="22"/>
        <v>apartmentaveragebachelor_rateUniversity Endowment Lands</v>
      </c>
      <c r="D226" t="str">
        <f t="shared" si="23"/>
        <v>201810apartmentaveragebachelor_rateVancouver</v>
      </c>
      <c r="E226">
        <v>2018</v>
      </c>
      <c r="F226">
        <v>10</v>
      </c>
      <c r="G226" t="s">
        <v>65</v>
      </c>
      <c r="H226" t="s">
        <v>59</v>
      </c>
      <c r="I226" t="s">
        <v>49</v>
      </c>
      <c r="J226">
        <f t="shared" si="24"/>
        <v>0</v>
      </c>
      <c r="K226" t="s">
        <v>27</v>
      </c>
      <c r="L226">
        <f>VLOOKUP(B226,average_median_rates_1!B:I,8,0)</f>
        <v>1398</v>
      </c>
      <c r="M226" t="b">
        <f>IF(ISERROR(L226),VLOOKUP(C226,vancouver_ratios_2!B:J,9,0),IF(L226="**",VLOOKUP(C226,vancouver_ratios_2!B:J,9,0)))</f>
        <v>0</v>
      </c>
      <c r="N226" t="b">
        <f>IF(ISERROR(L226),VLOOKUP(D226,average_median_rates_1!B:I,8,0),IF(L226="**", VLOOKUP(D226,average_median_rates_1!B:I,8,0)))</f>
        <v>0</v>
      </c>
      <c r="O226">
        <f t="shared" si="25"/>
        <v>0</v>
      </c>
      <c r="P226">
        <f t="shared" si="26"/>
        <v>1398</v>
      </c>
    </row>
    <row r="227" spans="1:16" x14ac:dyDescent="0.2">
      <c r="A227" t="str">
        <f t="shared" si="27"/>
        <v>201810average0Central Park/Metrotown</v>
      </c>
      <c r="B227" t="str">
        <f t="shared" si="21"/>
        <v>201810apartmentaveragebachelor_rateCentral Park/Metrotown</v>
      </c>
      <c r="C227" t="str">
        <f t="shared" si="22"/>
        <v>apartmentaveragebachelor_rateCentral Park/Metrotown</v>
      </c>
      <c r="D227" t="str">
        <f t="shared" si="23"/>
        <v>201810apartmentaveragebachelor_rateVancouver</v>
      </c>
      <c r="E227">
        <v>2018</v>
      </c>
      <c r="F227">
        <v>10</v>
      </c>
      <c r="G227" t="s">
        <v>65</v>
      </c>
      <c r="H227" t="s">
        <v>59</v>
      </c>
      <c r="I227" t="s">
        <v>49</v>
      </c>
      <c r="J227">
        <f t="shared" si="24"/>
        <v>0</v>
      </c>
      <c r="K227" t="s">
        <v>28</v>
      </c>
      <c r="L227">
        <f>VLOOKUP(B227,average_median_rates_1!B:I,8,0)</f>
        <v>1083</v>
      </c>
      <c r="M227" t="b">
        <f>IF(ISERROR(L227),VLOOKUP(C227,vancouver_ratios_2!B:J,9,0),IF(L227="**",VLOOKUP(C227,vancouver_ratios_2!B:J,9,0)))</f>
        <v>0</v>
      </c>
      <c r="N227" t="b">
        <f>IF(ISERROR(L227),VLOOKUP(D227,average_median_rates_1!B:I,8,0),IF(L227="**", VLOOKUP(D227,average_median_rates_1!B:I,8,0)))</f>
        <v>0</v>
      </c>
      <c r="O227">
        <f t="shared" si="25"/>
        <v>0</v>
      </c>
      <c r="P227">
        <f t="shared" si="26"/>
        <v>1083</v>
      </c>
    </row>
    <row r="228" spans="1:16" x14ac:dyDescent="0.2">
      <c r="A228" t="str">
        <f t="shared" si="27"/>
        <v>201810average0Southeast Burnaby</v>
      </c>
      <c r="B228" t="str">
        <f t="shared" si="21"/>
        <v>201810apartmentaveragebachelor_rateSoutheast Burnaby</v>
      </c>
      <c r="C228" t="str">
        <f t="shared" si="22"/>
        <v>apartmentaveragebachelor_rateSoutheast Burnaby</v>
      </c>
      <c r="D228" t="str">
        <f t="shared" si="23"/>
        <v>201810apartmentaveragebachelor_rateVancouver</v>
      </c>
      <c r="E228">
        <v>2018</v>
      </c>
      <c r="F228">
        <v>10</v>
      </c>
      <c r="G228" t="s">
        <v>65</v>
      </c>
      <c r="H228" t="s">
        <v>59</v>
      </c>
      <c r="I228" t="s">
        <v>49</v>
      </c>
      <c r="J228">
        <f t="shared" si="24"/>
        <v>0</v>
      </c>
      <c r="K228" t="s">
        <v>29</v>
      </c>
      <c r="L228">
        <f>VLOOKUP(B228,average_median_rates_1!B:I,8,0)</f>
        <v>846</v>
      </c>
      <c r="M228" t="b">
        <f>IF(ISERROR(L228),VLOOKUP(C228,vancouver_ratios_2!B:J,9,0),IF(L228="**",VLOOKUP(C228,vancouver_ratios_2!B:J,9,0)))</f>
        <v>0</v>
      </c>
      <c r="N228" t="b">
        <f>IF(ISERROR(L228),VLOOKUP(D228,average_median_rates_1!B:I,8,0),IF(L228="**", VLOOKUP(D228,average_median_rates_1!B:I,8,0)))</f>
        <v>0</v>
      </c>
      <c r="O228">
        <f t="shared" si="25"/>
        <v>0</v>
      </c>
      <c r="P228">
        <f t="shared" si="26"/>
        <v>846</v>
      </c>
    </row>
    <row r="229" spans="1:16" x14ac:dyDescent="0.2">
      <c r="A229" t="str">
        <f t="shared" si="27"/>
        <v>201810average0North Burnaby</v>
      </c>
      <c r="B229" t="str">
        <f t="shared" si="21"/>
        <v>201810apartmentaveragebachelor_rateNorth Burnaby</v>
      </c>
      <c r="C229" t="str">
        <f t="shared" si="22"/>
        <v>apartmentaveragebachelor_rateNorth Burnaby</v>
      </c>
      <c r="D229" t="str">
        <f t="shared" si="23"/>
        <v>201810apartmentaveragebachelor_rateVancouver</v>
      </c>
      <c r="E229">
        <v>2018</v>
      </c>
      <c r="F229">
        <v>10</v>
      </c>
      <c r="G229" t="s">
        <v>65</v>
      </c>
      <c r="H229" t="s">
        <v>59</v>
      </c>
      <c r="I229" t="s">
        <v>49</v>
      </c>
      <c r="J229">
        <f t="shared" si="24"/>
        <v>0</v>
      </c>
      <c r="K229" t="s">
        <v>31</v>
      </c>
      <c r="L229">
        <f>VLOOKUP(B229,average_median_rates_1!B:I,8,0)</f>
        <v>945</v>
      </c>
      <c r="M229" t="b">
        <f>IF(ISERROR(L229),VLOOKUP(C229,vancouver_ratios_2!B:J,9,0),IF(L229="**",VLOOKUP(C229,vancouver_ratios_2!B:J,9,0)))</f>
        <v>0</v>
      </c>
      <c r="N229" t="b">
        <f>IF(ISERROR(L229),VLOOKUP(D229,average_median_rates_1!B:I,8,0),IF(L229="**", VLOOKUP(D229,average_median_rates_1!B:I,8,0)))</f>
        <v>0</v>
      </c>
      <c r="O229">
        <f t="shared" si="25"/>
        <v>0</v>
      </c>
      <c r="P229">
        <f t="shared" si="26"/>
        <v>945</v>
      </c>
    </row>
    <row r="230" spans="1:16" x14ac:dyDescent="0.2">
      <c r="A230" t="str">
        <f t="shared" si="27"/>
        <v>201810average0New Westminster</v>
      </c>
      <c r="B230" t="str">
        <f t="shared" si="21"/>
        <v>201810apartmentaveragebachelor_rateNew Westminster</v>
      </c>
      <c r="C230" t="str">
        <f t="shared" si="22"/>
        <v>apartmentaveragebachelor_rateNew Westminster</v>
      </c>
      <c r="D230" t="str">
        <f t="shared" si="23"/>
        <v>201810apartmentaveragebachelor_rateVancouver</v>
      </c>
      <c r="E230">
        <v>2018</v>
      </c>
      <c r="F230">
        <v>10</v>
      </c>
      <c r="G230" t="s">
        <v>65</v>
      </c>
      <c r="H230" t="s">
        <v>59</v>
      </c>
      <c r="I230" t="s">
        <v>49</v>
      </c>
      <c r="J230">
        <f t="shared" si="24"/>
        <v>0</v>
      </c>
      <c r="K230" t="s">
        <v>32</v>
      </c>
      <c r="L230">
        <f>VLOOKUP(B230,average_median_rates_1!B:I,8,0)</f>
        <v>914</v>
      </c>
      <c r="M230" t="b">
        <f>IF(ISERROR(L230),VLOOKUP(C230,vancouver_ratios_2!B:J,9,0),IF(L230="**",VLOOKUP(C230,vancouver_ratios_2!B:J,9,0)))</f>
        <v>0</v>
      </c>
      <c r="N230" t="b">
        <f>IF(ISERROR(L230),VLOOKUP(D230,average_median_rates_1!B:I,8,0),IF(L230="**", VLOOKUP(D230,average_median_rates_1!B:I,8,0)))</f>
        <v>0</v>
      </c>
      <c r="O230">
        <f t="shared" si="25"/>
        <v>0</v>
      </c>
      <c r="P230">
        <f t="shared" si="26"/>
        <v>914</v>
      </c>
    </row>
    <row r="231" spans="1:16" x14ac:dyDescent="0.2">
      <c r="A231" t="str">
        <f t="shared" si="27"/>
        <v>201810average0North Vancouver CY</v>
      </c>
      <c r="B231" t="str">
        <f t="shared" si="21"/>
        <v>201810apartmentaveragebachelor_rateNorth Vancouver CY</v>
      </c>
      <c r="C231" t="str">
        <f t="shared" si="22"/>
        <v>apartmentaveragebachelor_rateNorth Vancouver CY</v>
      </c>
      <c r="D231" t="str">
        <f t="shared" si="23"/>
        <v>201810apartmentaveragebachelor_rateVancouver</v>
      </c>
      <c r="E231">
        <v>2018</v>
      </c>
      <c r="F231">
        <v>10</v>
      </c>
      <c r="G231" t="s">
        <v>65</v>
      </c>
      <c r="H231" t="s">
        <v>59</v>
      </c>
      <c r="I231" t="s">
        <v>49</v>
      </c>
      <c r="J231">
        <f t="shared" si="24"/>
        <v>0</v>
      </c>
      <c r="K231" t="s">
        <v>33</v>
      </c>
      <c r="L231">
        <f>VLOOKUP(B231,average_median_rates_1!B:I,8,0)</f>
        <v>1143</v>
      </c>
      <c r="M231" t="b">
        <f>IF(ISERROR(L231),VLOOKUP(C231,vancouver_ratios_2!B:J,9,0),IF(L231="**",VLOOKUP(C231,vancouver_ratios_2!B:J,9,0)))</f>
        <v>0</v>
      </c>
      <c r="N231" t="b">
        <f>IF(ISERROR(L231),VLOOKUP(D231,average_median_rates_1!B:I,8,0),IF(L231="**", VLOOKUP(D231,average_median_rates_1!B:I,8,0)))</f>
        <v>0</v>
      </c>
      <c r="O231">
        <f t="shared" si="25"/>
        <v>0</v>
      </c>
      <c r="P231">
        <f t="shared" si="26"/>
        <v>1143</v>
      </c>
    </row>
    <row r="232" spans="1:16" x14ac:dyDescent="0.2">
      <c r="A232" t="str">
        <f t="shared" si="27"/>
        <v>201810average0North Vancouver DM</v>
      </c>
      <c r="B232" t="str">
        <f t="shared" si="21"/>
        <v>201810apartmentaveragebachelor_rateNorth Vancouver DM</v>
      </c>
      <c r="C232" t="str">
        <f t="shared" si="22"/>
        <v>apartmentaveragebachelor_rateNorth Vancouver DM</v>
      </c>
      <c r="D232" t="str">
        <f t="shared" si="23"/>
        <v>201810apartmentaveragebachelor_rateVancouver</v>
      </c>
      <c r="E232">
        <v>2018</v>
      </c>
      <c r="F232">
        <v>10</v>
      </c>
      <c r="G232" t="s">
        <v>65</v>
      </c>
      <c r="H232" t="s">
        <v>59</v>
      </c>
      <c r="I232" t="s">
        <v>49</v>
      </c>
      <c r="J232">
        <f t="shared" si="24"/>
        <v>0</v>
      </c>
      <c r="K232" t="s">
        <v>34</v>
      </c>
      <c r="L232">
        <f>VLOOKUP(B232,average_median_rates_1!B:I,8,0)</f>
        <v>1165</v>
      </c>
      <c r="M232" t="b">
        <f>IF(ISERROR(L232),VLOOKUP(C232,vancouver_ratios_2!B:J,9,0),IF(L232="**",VLOOKUP(C232,vancouver_ratios_2!B:J,9,0)))</f>
        <v>0</v>
      </c>
      <c r="N232" t="b">
        <f>IF(ISERROR(L232),VLOOKUP(D232,average_median_rates_1!B:I,8,0),IF(L232="**", VLOOKUP(D232,average_median_rates_1!B:I,8,0)))</f>
        <v>0</v>
      </c>
      <c r="O232">
        <f t="shared" si="25"/>
        <v>0</v>
      </c>
      <c r="P232">
        <f t="shared" si="26"/>
        <v>1165</v>
      </c>
    </row>
    <row r="233" spans="1:16" x14ac:dyDescent="0.2">
      <c r="A233" t="str">
        <f t="shared" si="27"/>
        <v>201810average0West Vancouver</v>
      </c>
      <c r="B233" t="str">
        <f t="shared" si="21"/>
        <v>201810apartmentaveragebachelor_rateWest Vancouver</v>
      </c>
      <c r="C233" t="str">
        <f t="shared" si="22"/>
        <v>apartmentaveragebachelor_rateWest Vancouver</v>
      </c>
      <c r="D233" t="str">
        <f t="shared" si="23"/>
        <v>201810apartmentaveragebachelor_rateVancouver</v>
      </c>
      <c r="E233">
        <v>2018</v>
      </c>
      <c r="F233">
        <v>10</v>
      </c>
      <c r="G233" t="s">
        <v>65</v>
      </c>
      <c r="H233" t="s">
        <v>59</v>
      </c>
      <c r="I233" t="s">
        <v>49</v>
      </c>
      <c r="J233">
        <f t="shared" si="24"/>
        <v>0</v>
      </c>
      <c r="K233" t="s">
        <v>35</v>
      </c>
      <c r="L233">
        <f>VLOOKUP(B233,average_median_rates_1!B:I,8,0)</f>
        <v>1275</v>
      </c>
      <c r="M233" t="b">
        <f>IF(ISERROR(L233),VLOOKUP(C233,vancouver_ratios_2!B:J,9,0),IF(L233="**",VLOOKUP(C233,vancouver_ratios_2!B:J,9,0)))</f>
        <v>0</v>
      </c>
      <c r="N233" t="b">
        <f>IF(ISERROR(L233),VLOOKUP(D233,average_median_rates_1!B:I,8,0),IF(L233="**", VLOOKUP(D233,average_median_rates_1!B:I,8,0)))</f>
        <v>0</v>
      </c>
      <c r="O233">
        <f t="shared" si="25"/>
        <v>0</v>
      </c>
      <c r="P233">
        <f t="shared" si="26"/>
        <v>1275</v>
      </c>
    </row>
    <row r="234" spans="1:16" x14ac:dyDescent="0.2">
      <c r="A234" t="str">
        <f t="shared" si="27"/>
        <v>201810average0Richmond</v>
      </c>
      <c r="B234" t="str">
        <f t="shared" si="21"/>
        <v>201810apartmentaveragebachelor_rateRichmond</v>
      </c>
      <c r="C234" t="str">
        <f t="shared" si="22"/>
        <v>apartmentaveragebachelor_rateRichmond</v>
      </c>
      <c r="D234" t="str">
        <f t="shared" si="23"/>
        <v>201810apartmentaveragebachelor_rateVancouver</v>
      </c>
      <c r="E234">
        <v>2018</v>
      </c>
      <c r="F234">
        <v>10</v>
      </c>
      <c r="G234" t="s">
        <v>65</v>
      </c>
      <c r="H234" t="s">
        <v>59</v>
      </c>
      <c r="I234" t="s">
        <v>49</v>
      </c>
      <c r="J234">
        <f t="shared" si="24"/>
        <v>0</v>
      </c>
      <c r="K234" t="s">
        <v>36</v>
      </c>
      <c r="L234">
        <f>VLOOKUP(B234,average_median_rates_1!B:I,8,0)</f>
        <v>1071</v>
      </c>
      <c r="M234" t="b">
        <f>IF(ISERROR(L234),VLOOKUP(C234,vancouver_ratios_2!B:J,9,0),IF(L234="**",VLOOKUP(C234,vancouver_ratios_2!B:J,9,0)))</f>
        <v>0</v>
      </c>
      <c r="N234" t="b">
        <f>IF(ISERROR(L234),VLOOKUP(D234,average_median_rates_1!B:I,8,0),IF(L234="**", VLOOKUP(D234,average_median_rates_1!B:I,8,0)))</f>
        <v>0</v>
      </c>
      <c r="O234">
        <f t="shared" si="25"/>
        <v>0</v>
      </c>
      <c r="P234">
        <f t="shared" si="26"/>
        <v>1071</v>
      </c>
    </row>
    <row r="235" spans="1:16" x14ac:dyDescent="0.2">
      <c r="A235" t="str">
        <f t="shared" si="27"/>
        <v>201810average0Delta</v>
      </c>
      <c r="B235" t="str">
        <f t="shared" si="21"/>
        <v>201810apartmentaveragebachelor_rateDelta</v>
      </c>
      <c r="C235" t="str">
        <f t="shared" si="22"/>
        <v>apartmentaveragebachelor_rateDelta</v>
      </c>
      <c r="D235" t="str">
        <f t="shared" si="23"/>
        <v>201810apartmentaveragebachelor_rateVancouver</v>
      </c>
      <c r="E235">
        <v>2018</v>
      </c>
      <c r="F235">
        <v>10</v>
      </c>
      <c r="G235" t="s">
        <v>65</v>
      </c>
      <c r="H235" t="s">
        <v>59</v>
      </c>
      <c r="I235" t="s">
        <v>49</v>
      </c>
      <c r="J235">
        <f t="shared" si="24"/>
        <v>0</v>
      </c>
      <c r="K235" t="s">
        <v>37</v>
      </c>
      <c r="L235">
        <f>VLOOKUP(B235,average_median_rates_1!B:I,8,0)</f>
        <v>759</v>
      </c>
      <c r="M235" t="b">
        <f>IF(ISERROR(L235),VLOOKUP(C235,vancouver_ratios_2!B:J,9,0),IF(L235="**",VLOOKUP(C235,vancouver_ratios_2!B:J,9,0)))</f>
        <v>0</v>
      </c>
      <c r="N235" t="b">
        <f>IF(ISERROR(L235),VLOOKUP(D235,average_median_rates_1!B:I,8,0),IF(L235="**", VLOOKUP(D235,average_median_rates_1!B:I,8,0)))</f>
        <v>0</v>
      </c>
      <c r="O235">
        <f t="shared" si="25"/>
        <v>0</v>
      </c>
      <c r="P235">
        <f t="shared" si="26"/>
        <v>759</v>
      </c>
    </row>
    <row r="236" spans="1:16" x14ac:dyDescent="0.2">
      <c r="A236" t="str">
        <f t="shared" si="27"/>
        <v>201810average0Surrey</v>
      </c>
      <c r="B236" t="str">
        <f t="shared" si="21"/>
        <v>201810apartmentaveragebachelor_rateSurrey</v>
      </c>
      <c r="C236" t="str">
        <f t="shared" si="22"/>
        <v>apartmentaveragebachelor_rateSurrey</v>
      </c>
      <c r="D236" t="str">
        <f t="shared" si="23"/>
        <v>201810apartmentaveragebachelor_rateVancouver</v>
      </c>
      <c r="E236">
        <v>2018</v>
      </c>
      <c r="F236">
        <v>10</v>
      </c>
      <c r="G236" t="s">
        <v>65</v>
      </c>
      <c r="H236" t="s">
        <v>59</v>
      </c>
      <c r="I236" t="s">
        <v>49</v>
      </c>
      <c r="J236">
        <f t="shared" si="24"/>
        <v>0</v>
      </c>
      <c r="K236" t="s">
        <v>38</v>
      </c>
      <c r="L236">
        <f>VLOOKUP(B236,average_median_rates_1!B:I,8,0)</f>
        <v>774</v>
      </c>
      <c r="M236" t="b">
        <f>IF(ISERROR(L236),VLOOKUP(C236,vancouver_ratios_2!B:J,9,0),IF(L236="**",VLOOKUP(C236,vancouver_ratios_2!B:J,9,0)))</f>
        <v>0</v>
      </c>
      <c r="N236" t="b">
        <f>IF(ISERROR(L236),VLOOKUP(D236,average_median_rates_1!B:I,8,0),IF(L236="**", VLOOKUP(D236,average_median_rates_1!B:I,8,0)))</f>
        <v>0</v>
      </c>
      <c r="O236">
        <f t="shared" si="25"/>
        <v>0</v>
      </c>
      <c r="P236">
        <f t="shared" si="26"/>
        <v>774</v>
      </c>
    </row>
    <row r="237" spans="1:16" x14ac:dyDescent="0.2">
      <c r="A237" t="str">
        <f t="shared" si="27"/>
        <v>201810average0White Rock</v>
      </c>
      <c r="B237" t="str">
        <f t="shared" si="21"/>
        <v>201810apartmentaveragebachelor_rateWhite Rock</v>
      </c>
      <c r="C237" t="str">
        <f t="shared" si="22"/>
        <v>apartmentaveragebachelor_rateWhite Rock</v>
      </c>
      <c r="D237" t="str">
        <f t="shared" si="23"/>
        <v>201810apartmentaveragebachelor_rateVancouver</v>
      </c>
      <c r="E237">
        <v>2018</v>
      </c>
      <c r="F237">
        <v>10</v>
      </c>
      <c r="G237" t="s">
        <v>65</v>
      </c>
      <c r="H237" t="s">
        <v>59</v>
      </c>
      <c r="I237" t="s">
        <v>49</v>
      </c>
      <c r="J237">
        <f t="shared" si="24"/>
        <v>0</v>
      </c>
      <c r="K237" t="s">
        <v>39</v>
      </c>
      <c r="L237">
        <f>VLOOKUP(B237,average_median_rates_1!B:I,8,0)</f>
        <v>884</v>
      </c>
      <c r="M237" t="b">
        <f>IF(ISERROR(L237),VLOOKUP(C237,vancouver_ratios_2!B:J,9,0),IF(L237="**",VLOOKUP(C237,vancouver_ratios_2!B:J,9,0)))</f>
        <v>0</v>
      </c>
      <c r="N237" t="b">
        <f>IF(ISERROR(L237),VLOOKUP(D237,average_median_rates_1!B:I,8,0),IF(L237="**", VLOOKUP(D237,average_median_rates_1!B:I,8,0)))</f>
        <v>0</v>
      </c>
      <c r="O237">
        <f t="shared" si="25"/>
        <v>0</v>
      </c>
      <c r="P237">
        <f t="shared" si="26"/>
        <v>884</v>
      </c>
    </row>
    <row r="238" spans="1:16" x14ac:dyDescent="0.2">
      <c r="A238" t="str">
        <f t="shared" si="27"/>
        <v>201810average0Langley City and Langley DM</v>
      </c>
      <c r="B238" t="str">
        <f t="shared" si="21"/>
        <v>201810apartmentaveragebachelor_rateLangley City and Langley DM</v>
      </c>
      <c r="C238" t="str">
        <f t="shared" si="22"/>
        <v>apartmentaveragebachelor_rateLangley City and Langley DM</v>
      </c>
      <c r="D238" t="str">
        <f t="shared" si="23"/>
        <v>201810apartmentaveragebachelor_rateVancouver</v>
      </c>
      <c r="E238">
        <v>2018</v>
      </c>
      <c r="F238">
        <v>10</v>
      </c>
      <c r="G238" t="s">
        <v>65</v>
      </c>
      <c r="H238" t="s">
        <v>59</v>
      </c>
      <c r="I238" t="s">
        <v>49</v>
      </c>
      <c r="J238">
        <f t="shared" si="24"/>
        <v>0</v>
      </c>
      <c r="K238" t="s">
        <v>40</v>
      </c>
      <c r="L238">
        <f>VLOOKUP(B238,average_median_rates_1!B:I,8,0)</f>
        <v>826</v>
      </c>
      <c r="M238" t="b">
        <f>IF(ISERROR(L238),VLOOKUP(C238,vancouver_ratios_2!B:J,9,0),IF(L238="**",VLOOKUP(C238,vancouver_ratios_2!B:J,9,0)))</f>
        <v>0</v>
      </c>
      <c r="N238" t="b">
        <f>IF(ISERROR(L238),VLOOKUP(D238,average_median_rates_1!B:I,8,0),IF(L238="**", VLOOKUP(D238,average_median_rates_1!B:I,8,0)))</f>
        <v>0</v>
      </c>
      <c r="O238">
        <f t="shared" si="25"/>
        <v>0</v>
      </c>
      <c r="P238">
        <f t="shared" si="26"/>
        <v>826</v>
      </c>
    </row>
    <row r="239" spans="1:16" x14ac:dyDescent="0.2">
      <c r="A239" t="str">
        <f t="shared" si="27"/>
        <v>201810average0Tri-Cities</v>
      </c>
      <c r="B239" t="str">
        <f t="shared" si="21"/>
        <v>201810apartmentaveragebachelor_rateTri-Cities</v>
      </c>
      <c r="C239" t="str">
        <f t="shared" si="22"/>
        <v>apartmentaveragebachelor_rateTri-Cities</v>
      </c>
      <c r="D239" t="str">
        <f t="shared" si="23"/>
        <v>201810apartmentaveragebachelor_rateVancouver</v>
      </c>
      <c r="E239">
        <v>2018</v>
      </c>
      <c r="F239">
        <v>10</v>
      </c>
      <c r="G239" t="s">
        <v>65</v>
      </c>
      <c r="H239" t="s">
        <v>59</v>
      </c>
      <c r="I239" t="s">
        <v>49</v>
      </c>
      <c r="J239">
        <f t="shared" si="24"/>
        <v>0</v>
      </c>
      <c r="K239" t="s">
        <v>41</v>
      </c>
      <c r="L239">
        <f>VLOOKUP(B239,average_median_rates_1!B:I,8,0)</f>
        <v>861</v>
      </c>
      <c r="M239" t="b">
        <f>IF(ISERROR(L239),VLOOKUP(C239,vancouver_ratios_2!B:J,9,0),IF(L239="**",VLOOKUP(C239,vancouver_ratios_2!B:J,9,0)))</f>
        <v>0</v>
      </c>
      <c r="N239" t="b">
        <f>IF(ISERROR(L239),VLOOKUP(D239,average_median_rates_1!B:I,8,0),IF(L239="**", VLOOKUP(D239,average_median_rates_1!B:I,8,0)))</f>
        <v>0</v>
      </c>
      <c r="O239">
        <f t="shared" si="25"/>
        <v>0</v>
      </c>
      <c r="P239">
        <f t="shared" si="26"/>
        <v>861</v>
      </c>
    </row>
    <row r="240" spans="1:16" x14ac:dyDescent="0.2">
      <c r="A240" t="str">
        <f t="shared" si="27"/>
        <v>201810average0Maple Ridge/Pitt Meadows</v>
      </c>
      <c r="B240" t="str">
        <f t="shared" si="21"/>
        <v>201810apartmentaveragebachelor_rateMaple Ridge/Pitt Meadows</v>
      </c>
      <c r="C240" t="str">
        <f t="shared" si="22"/>
        <v>apartmentaveragebachelor_rateMaple Ridge/Pitt Meadows</v>
      </c>
      <c r="D240" t="str">
        <f t="shared" si="23"/>
        <v>201810apartmentaveragebachelor_rateVancouver</v>
      </c>
      <c r="E240">
        <v>2018</v>
      </c>
      <c r="F240">
        <v>10</v>
      </c>
      <c r="G240" t="s">
        <v>65</v>
      </c>
      <c r="H240" t="s">
        <v>59</v>
      </c>
      <c r="I240" t="s">
        <v>49</v>
      </c>
      <c r="J240">
        <f t="shared" si="24"/>
        <v>0</v>
      </c>
      <c r="K240" t="s">
        <v>42</v>
      </c>
      <c r="L240">
        <f>VLOOKUP(B240,average_median_rates_1!B:I,8,0)</f>
        <v>706</v>
      </c>
      <c r="M240" t="b">
        <f>IF(ISERROR(L240),VLOOKUP(C240,vancouver_ratios_2!B:J,9,0),IF(L240="**",VLOOKUP(C240,vancouver_ratios_2!B:J,9,0)))</f>
        <v>0</v>
      </c>
      <c r="N240" t="b">
        <f>IF(ISERROR(L240),VLOOKUP(D240,average_median_rates_1!B:I,8,0),IF(L240="**", VLOOKUP(D240,average_median_rates_1!B:I,8,0)))</f>
        <v>0</v>
      </c>
      <c r="O240">
        <f t="shared" si="25"/>
        <v>0</v>
      </c>
      <c r="P240">
        <f t="shared" si="26"/>
        <v>706</v>
      </c>
    </row>
    <row r="241" spans="1:16" x14ac:dyDescent="0.2">
      <c r="A241" t="str">
        <f t="shared" si="27"/>
        <v>201810average0Vancouver</v>
      </c>
      <c r="B241" t="str">
        <f t="shared" si="21"/>
        <v>201810apartmentaveragebachelor_rateVancouver</v>
      </c>
      <c r="C241" t="str">
        <f t="shared" si="22"/>
        <v>apartmentaveragebachelor_rateVancouver</v>
      </c>
      <c r="D241" t="str">
        <f t="shared" si="23"/>
        <v>201810apartmentaveragebachelor_rateVancouver</v>
      </c>
      <c r="E241">
        <v>2018</v>
      </c>
      <c r="F241">
        <v>10</v>
      </c>
      <c r="G241" t="s">
        <v>65</v>
      </c>
      <c r="H241" t="s">
        <v>59</v>
      </c>
      <c r="I241" t="s">
        <v>49</v>
      </c>
      <c r="J241">
        <f t="shared" si="24"/>
        <v>0</v>
      </c>
      <c r="K241" t="s">
        <v>43</v>
      </c>
      <c r="L241">
        <f>VLOOKUP(B241,average_median_rates_1!B:I,8,0)</f>
        <v>1150</v>
      </c>
      <c r="M241" t="b">
        <f>IF(ISERROR(L241),VLOOKUP(C241,vancouver_ratios_2!B:J,9,0),IF(L241="**",VLOOKUP(C241,vancouver_ratios_2!B:J,9,0)))</f>
        <v>0</v>
      </c>
      <c r="N241" t="b">
        <f>IF(ISERROR(L241),VLOOKUP(D241,average_median_rates_1!B:I,8,0),IF(L241="**", VLOOKUP(D241,average_median_rates_1!B:I,8,0)))</f>
        <v>0</v>
      </c>
      <c r="O241">
        <f t="shared" si="25"/>
        <v>0</v>
      </c>
      <c r="P241">
        <f t="shared" si="26"/>
        <v>1150</v>
      </c>
    </row>
    <row r="242" spans="1:16" x14ac:dyDescent="0.2">
      <c r="A242" t="str">
        <f t="shared" si="27"/>
        <v>201810average0North Vancouver City</v>
      </c>
      <c r="B242" t="str">
        <f t="shared" si="21"/>
        <v>201810apartmentaveragebachelor_rateNorth Vancouver City</v>
      </c>
      <c r="C242" t="str">
        <f t="shared" si="22"/>
        <v>apartmentaveragebachelor_rateNorth Vancouver City</v>
      </c>
      <c r="D242" t="str">
        <f t="shared" si="23"/>
        <v>201810apartmentaveragebachelor_rateVancouver</v>
      </c>
      <c r="E242">
        <v>2018</v>
      </c>
      <c r="F242">
        <v>10</v>
      </c>
      <c r="G242" t="s">
        <v>65</v>
      </c>
      <c r="H242" t="s">
        <v>59</v>
      </c>
      <c r="I242" t="s">
        <v>49</v>
      </c>
      <c r="J242">
        <f t="shared" si="24"/>
        <v>0</v>
      </c>
      <c r="K242" t="s">
        <v>60</v>
      </c>
      <c r="L242" t="e">
        <f>VLOOKUP(B242,average_median_rates_1!B:I,8,0)</f>
        <v>#N/A</v>
      </c>
      <c r="M242">
        <f>IF(ISERROR(L242),VLOOKUP(C242,vancouver_ratios_2!B:J,9,0),IF(L242="**",VLOOKUP(C242,vancouver_ratios_2!B:J,9,0)))</f>
        <v>0.88094500120535901</v>
      </c>
      <c r="N242">
        <f>IF(ISERROR(L242),VLOOKUP(D242,average_median_rates_1!B:I,8,0),IF(L242="**", VLOOKUP(D242,average_median_rates_1!B:I,8,0)))</f>
        <v>1150</v>
      </c>
      <c r="O242">
        <f t="shared" si="25"/>
        <v>1013.0867513861629</v>
      </c>
      <c r="P242">
        <f t="shared" si="26"/>
        <v>1013.0867513861629</v>
      </c>
    </row>
    <row r="243" spans="1:16" x14ac:dyDescent="0.2">
      <c r="A243" t="str">
        <f t="shared" si="27"/>
        <v>201810average1English Bay</v>
      </c>
      <c r="B243" t="str">
        <f t="shared" si="21"/>
        <v>201810apartmentaverage1_bed_rateEnglish Bay</v>
      </c>
      <c r="C243" t="str">
        <f t="shared" si="22"/>
        <v>apartmentaverage1_bed_rateEnglish Bay</v>
      </c>
      <c r="D243" t="str">
        <f t="shared" si="23"/>
        <v>201810apartmentaverage1_bed_rateVancouver</v>
      </c>
      <c r="E243">
        <v>2018</v>
      </c>
      <c r="F243">
        <v>10</v>
      </c>
      <c r="G243" t="s">
        <v>65</v>
      </c>
      <c r="H243" t="s">
        <v>59</v>
      </c>
      <c r="I243" t="s">
        <v>51</v>
      </c>
      <c r="J243">
        <f t="shared" si="24"/>
        <v>1</v>
      </c>
      <c r="K243" t="s">
        <v>16</v>
      </c>
      <c r="L243">
        <f>VLOOKUP(B243,average_median_rates_1!B:I,8,0)</f>
        <v>1579</v>
      </c>
      <c r="M243" t="b">
        <f>IF(ISERROR(L243),VLOOKUP(C243,vancouver_ratios_2!B:J,9,0),IF(L243="**",VLOOKUP(C243,vancouver_ratios_2!B:J,9,0)))</f>
        <v>0</v>
      </c>
      <c r="N243" t="b">
        <f>IF(ISERROR(L243),VLOOKUP(D243,average_median_rates_1!B:I,8,0),IF(L243="**", VLOOKUP(D243,average_median_rates_1!B:I,8,0)))</f>
        <v>0</v>
      </c>
      <c r="O243">
        <f t="shared" si="25"/>
        <v>0</v>
      </c>
      <c r="P243">
        <f t="shared" si="26"/>
        <v>1579</v>
      </c>
    </row>
    <row r="244" spans="1:16" x14ac:dyDescent="0.2">
      <c r="A244" t="str">
        <f t="shared" si="27"/>
        <v>201810average1Downtown</v>
      </c>
      <c r="B244" t="str">
        <f t="shared" si="21"/>
        <v>201810apartmentaverage1_bed_rateDowntown</v>
      </c>
      <c r="C244" t="str">
        <f t="shared" si="22"/>
        <v>apartmentaverage1_bed_rateDowntown</v>
      </c>
      <c r="D244" t="str">
        <f t="shared" si="23"/>
        <v>201810apartmentaverage1_bed_rateVancouver</v>
      </c>
      <c r="E244">
        <v>2018</v>
      </c>
      <c r="F244">
        <v>10</v>
      </c>
      <c r="G244" t="s">
        <v>65</v>
      </c>
      <c r="H244" t="s">
        <v>59</v>
      </c>
      <c r="I244" t="s">
        <v>51</v>
      </c>
      <c r="J244">
        <f t="shared" si="24"/>
        <v>1</v>
      </c>
      <c r="K244" t="s">
        <v>17</v>
      </c>
      <c r="L244">
        <f>VLOOKUP(B244,average_median_rates_1!B:I,8,0)</f>
        <v>1590</v>
      </c>
      <c r="M244" t="b">
        <f>IF(ISERROR(L244),VLOOKUP(C244,vancouver_ratios_2!B:J,9,0),IF(L244="**",VLOOKUP(C244,vancouver_ratios_2!B:J,9,0)))</f>
        <v>0</v>
      </c>
      <c r="N244" t="b">
        <f>IF(ISERROR(L244),VLOOKUP(D244,average_median_rates_1!B:I,8,0),IF(L244="**", VLOOKUP(D244,average_median_rates_1!B:I,8,0)))</f>
        <v>0</v>
      </c>
      <c r="O244">
        <f t="shared" si="25"/>
        <v>0</v>
      </c>
      <c r="P244">
        <f t="shared" si="26"/>
        <v>1590</v>
      </c>
    </row>
    <row r="245" spans="1:16" x14ac:dyDescent="0.2">
      <c r="A245" t="str">
        <f t="shared" si="27"/>
        <v>201810average1South Granville/Oak</v>
      </c>
      <c r="B245" t="str">
        <f t="shared" si="21"/>
        <v>201810apartmentaverage1_bed_rateSouth Granville/Oak</v>
      </c>
      <c r="C245" t="str">
        <f t="shared" si="22"/>
        <v>apartmentaverage1_bed_rateSouth Granville/Oak</v>
      </c>
      <c r="D245" t="str">
        <f t="shared" si="23"/>
        <v>201810apartmentaverage1_bed_rateVancouver</v>
      </c>
      <c r="E245">
        <v>2018</v>
      </c>
      <c r="F245">
        <v>10</v>
      </c>
      <c r="G245" t="s">
        <v>65</v>
      </c>
      <c r="H245" t="s">
        <v>59</v>
      </c>
      <c r="I245" t="s">
        <v>51</v>
      </c>
      <c r="J245">
        <f t="shared" si="24"/>
        <v>1</v>
      </c>
      <c r="K245" t="s">
        <v>19</v>
      </c>
      <c r="L245">
        <f>VLOOKUP(B245,average_median_rates_1!B:I,8,0)</f>
        <v>1446</v>
      </c>
      <c r="M245" t="b">
        <f>IF(ISERROR(L245),VLOOKUP(C245,vancouver_ratios_2!B:J,9,0),IF(L245="**",VLOOKUP(C245,vancouver_ratios_2!B:J,9,0)))</f>
        <v>0</v>
      </c>
      <c r="N245" t="b">
        <f>IF(ISERROR(L245),VLOOKUP(D245,average_median_rates_1!B:I,8,0),IF(L245="**", VLOOKUP(D245,average_median_rates_1!B:I,8,0)))</f>
        <v>0</v>
      </c>
      <c r="O245">
        <f t="shared" si="25"/>
        <v>0</v>
      </c>
      <c r="P245">
        <f t="shared" si="26"/>
        <v>1446</v>
      </c>
    </row>
    <row r="246" spans="1:16" x14ac:dyDescent="0.2">
      <c r="A246" t="str">
        <f t="shared" si="27"/>
        <v>201810average1Kitsilano/Point Grey</v>
      </c>
      <c r="B246" t="str">
        <f t="shared" si="21"/>
        <v>201810apartmentaverage1_bed_rateKitsilano/Point Grey</v>
      </c>
      <c r="C246" t="str">
        <f t="shared" si="22"/>
        <v>apartmentaverage1_bed_rateKitsilano/Point Grey</v>
      </c>
      <c r="D246" t="str">
        <f t="shared" si="23"/>
        <v>201810apartmentaverage1_bed_rateVancouver</v>
      </c>
      <c r="E246">
        <v>2018</v>
      </c>
      <c r="F246">
        <v>10</v>
      </c>
      <c r="G246" t="s">
        <v>65</v>
      </c>
      <c r="H246" t="s">
        <v>59</v>
      </c>
      <c r="I246" t="s">
        <v>51</v>
      </c>
      <c r="J246">
        <f t="shared" si="24"/>
        <v>1</v>
      </c>
      <c r="K246" t="s">
        <v>20</v>
      </c>
      <c r="L246">
        <f>VLOOKUP(B246,average_median_rates_1!B:I,8,0)</f>
        <v>1442</v>
      </c>
      <c r="M246" t="b">
        <f>IF(ISERROR(L246),VLOOKUP(C246,vancouver_ratios_2!B:J,9,0),IF(L246="**",VLOOKUP(C246,vancouver_ratios_2!B:J,9,0)))</f>
        <v>0</v>
      </c>
      <c r="N246" t="b">
        <f>IF(ISERROR(L246),VLOOKUP(D246,average_median_rates_1!B:I,8,0),IF(L246="**", VLOOKUP(D246,average_median_rates_1!B:I,8,0)))</f>
        <v>0</v>
      </c>
      <c r="O246">
        <f t="shared" si="25"/>
        <v>0</v>
      </c>
      <c r="P246">
        <f t="shared" si="26"/>
        <v>1442</v>
      </c>
    </row>
    <row r="247" spans="1:16" x14ac:dyDescent="0.2">
      <c r="A247" t="str">
        <f t="shared" si="27"/>
        <v>201810average1Westside/Kerrisdale</v>
      </c>
      <c r="B247" t="str">
        <f t="shared" si="21"/>
        <v>201810apartmentaverage1_bed_rateWestside/Kerrisdale</v>
      </c>
      <c r="C247" t="str">
        <f t="shared" si="22"/>
        <v>apartmentaverage1_bed_rateWestside/Kerrisdale</v>
      </c>
      <c r="D247" t="str">
        <f t="shared" si="23"/>
        <v>201810apartmentaverage1_bed_rateVancouver</v>
      </c>
      <c r="E247">
        <v>2018</v>
      </c>
      <c r="F247">
        <v>10</v>
      </c>
      <c r="G247" t="s">
        <v>65</v>
      </c>
      <c r="H247" t="s">
        <v>59</v>
      </c>
      <c r="I247" t="s">
        <v>51</v>
      </c>
      <c r="J247">
        <f t="shared" si="24"/>
        <v>1</v>
      </c>
      <c r="K247" t="s">
        <v>21</v>
      </c>
      <c r="L247">
        <f>VLOOKUP(B247,average_median_rates_1!B:I,8,0)</f>
        <v>1444</v>
      </c>
      <c r="M247" t="b">
        <f>IF(ISERROR(L247),VLOOKUP(C247,vancouver_ratios_2!B:J,9,0),IF(L247="**",VLOOKUP(C247,vancouver_ratios_2!B:J,9,0)))</f>
        <v>0</v>
      </c>
      <c r="N247" t="b">
        <f>IF(ISERROR(L247),VLOOKUP(D247,average_median_rates_1!B:I,8,0),IF(L247="**", VLOOKUP(D247,average_median_rates_1!B:I,8,0)))</f>
        <v>0</v>
      </c>
      <c r="O247">
        <f t="shared" si="25"/>
        <v>0</v>
      </c>
      <c r="P247">
        <f t="shared" si="26"/>
        <v>1444</v>
      </c>
    </row>
    <row r="248" spans="1:16" x14ac:dyDescent="0.2">
      <c r="A248" t="str">
        <f t="shared" si="27"/>
        <v>201810average1Marpole</v>
      </c>
      <c r="B248" t="str">
        <f t="shared" si="21"/>
        <v>201810apartmentaverage1_bed_rateMarpole</v>
      </c>
      <c r="C248" t="str">
        <f t="shared" si="22"/>
        <v>apartmentaverage1_bed_rateMarpole</v>
      </c>
      <c r="D248" t="str">
        <f t="shared" si="23"/>
        <v>201810apartmentaverage1_bed_rateVancouver</v>
      </c>
      <c r="E248">
        <v>2018</v>
      </c>
      <c r="F248">
        <v>10</v>
      </c>
      <c r="G248" t="s">
        <v>65</v>
      </c>
      <c r="H248" t="s">
        <v>59</v>
      </c>
      <c r="I248" t="s">
        <v>51</v>
      </c>
      <c r="J248">
        <f t="shared" si="24"/>
        <v>1</v>
      </c>
      <c r="K248" t="s">
        <v>23</v>
      </c>
      <c r="L248">
        <f>VLOOKUP(B248,average_median_rates_1!B:I,8,0)</f>
        <v>1048</v>
      </c>
      <c r="M248" t="b">
        <f>IF(ISERROR(L248),VLOOKUP(C248,vancouver_ratios_2!B:J,9,0),IF(L248="**",VLOOKUP(C248,vancouver_ratios_2!B:J,9,0)))</f>
        <v>0</v>
      </c>
      <c r="N248" t="b">
        <f>IF(ISERROR(L248),VLOOKUP(D248,average_median_rates_1!B:I,8,0),IF(L248="**", VLOOKUP(D248,average_median_rates_1!B:I,8,0)))</f>
        <v>0</v>
      </c>
      <c r="O248">
        <f t="shared" si="25"/>
        <v>0</v>
      </c>
      <c r="P248">
        <f t="shared" si="26"/>
        <v>1048</v>
      </c>
    </row>
    <row r="249" spans="1:16" x14ac:dyDescent="0.2">
      <c r="A249" t="str">
        <f t="shared" si="27"/>
        <v>201810average1Mount Pleasant/Renfrew Heights</v>
      </c>
      <c r="B249" t="str">
        <f t="shared" si="21"/>
        <v>201810apartmentaverage1_bed_rateMount Pleasant/Renfrew Heights</v>
      </c>
      <c r="C249" t="str">
        <f t="shared" si="22"/>
        <v>apartmentaverage1_bed_rateMount Pleasant/Renfrew Heights</v>
      </c>
      <c r="D249" t="str">
        <f t="shared" si="23"/>
        <v>201810apartmentaverage1_bed_rateVancouver</v>
      </c>
      <c r="E249">
        <v>2018</v>
      </c>
      <c r="F249">
        <v>10</v>
      </c>
      <c r="G249" t="s">
        <v>65</v>
      </c>
      <c r="H249" t="s">
        <v>59</v>
      </c>
      <c r="I249" t="s">
        <v>51</v>
      </c>
      <c r="J249">
        <f t="shared" si="24"/>
        <v>1</v>
      </c>
      <c r="K249" t="s">
        <v>24</v>
      </c>
      <c r="L249">
        <f>VLOOKUP(B249,average_median_rates_1!B:I,8,0)</f>
        <v>1265</v>
      </c>
      <c r="M249" t="b">
        <f>IF(ISERROR(L249),VLOOKUP(C249,vancouver_ratios_2!B:J,9,0),IF(L249="**",VLOOKUP(C249,vancouver_ratios_2!B:J,9,0)))</f>
        <v>0</v>
      </c>
      <c r="N249" t="b">
        <f>IF(ISERROR(L249),VLOOKUP(D249,average_median_rates_1!B:I,8,0),IF(L249="**", VLOOKUP(D249,average_median_rates_1!B:I,8,0)))</f>
        <v>0</v>
      </c>
      <c r="O249">
        <f t="shared" si="25"/>
        <v>0</v>
      </c>
      <c r="P249">
        <f t="shared" si="26"/>
        <v>1265</v>
      </c>
    </row>
    <row r="250" spans="1:16" x14ac:dyDescent="0.2">
      <c r="A250" t="str">
        <f t="shared" si="27"/>
        <v>201810average1East Hastings</v>
      </c>
      <c r="B250" t="str">
        <f t="shared" si="21"/>
        <v>201810apartmentaverage1_bed_rateEast Hastings</v>
      </c>
      <c r="C250" t="str">
        <f t="shared" si="22"/>
        <v>apartmentaverage1_bed_rateEast Hastings</v>
      </c>
      <c r="D250" t="str">
        <f t="shared" si="23"/>
        <v>201810apartmentaverage1_bed_rateVancouver</v>
      </c>
      <c r="E250">
        <v>2018</v>
      </c>
      <c r="F250">
        <v>10</v>
      </c>
      <c r="G250" t="s">
        <v>65</v>
      </c>
      <c r="H250" t="s">
        <v>59</v>
      </c>
      <c r="I250" t="s">
        <v>51</v>
      </c>
      <c r="J250">
        <f t="shared" si="24"/>
        <v>1</v>
      </c>
      <c r="K250" t="s">
        <v>25</v>
      </c>
      <c r="L250">
        <f>VLOOKUP(B250,average_median_rates_1!B:I,8,0)</f>
        <v>1172</v>
      </c>
      <c r="M250" t="b">
        <f>IF(ISERROR(L250),VLOOKUP(C250,vancouver_ratios_2!B:J,9,0),IF(L250="**",VLOOKUP(C250,vancouver_ratios_2!B:J,9,0)))</f>
        <v>0</v>
      </c>
      <c r="N250" t="b">
        <f>IF(ISERROR(L250),VLOOKUP(D250,average_median_rates_1!B:I,8,0),IF(L250="**", VLOOKUP(D250,average_median_rates_1!B:I,8,0)))</f>
        <v>0</v>
      </c>
      <c r="O250">
        <f t="shared" si="25"/>
        <v>0</v>
      </c>
      <c r="P250">
        <f t="shared" si="26"/>
        <v>1172</v>
      </c>
    </row>
    <row r="251" spans="1:16" x14ac:dyDescent="0.2">
      <c r="A251" t="str">
        <f t="shared" si="27"/>
        <v>201810average1Southeast Vancouver</v>
      </c>
      <c r="B251" t="str">
        <f t="shared" si="21"/>
        <v>201810apartmentaverage1_bed_rateSoutheast Vancouver</v>
      </c>
      <c r="C251" t="str">
        <f t="shared" si="22"/>
        <v>apartmentaverage1_bed_rateSoutheast Vancouver</v>
      </c>
      <c r="D251" t="str">
        <f t="shared" si="23"/>
        <v>201810apartmentaverage1_bed_rateVancouver</v>
      </c>
      <c r="E251">
        <v>2018</v>
      </c>
      <c r="F251">
        <v>10</v>
      </c>
      <c r="G251" t="s">
        <v>65</v>
      </c>
      <c r="H251" t="s">
        <v>59</v>
      </c>
      <c r="I251" t="s">
        <v>51</v>
      </c>
      <c r="J251">
        <f t="shared" si="24"/>
        <v>1</v>
      </c>
      <c r="K251" t="s">
        <v>26</v>
      </c>
      <c r="L251">
        <f>VLOOKUP(B251,average_median_rates_1!B:I,8,0)</f>
        <v>1194</v>
      </c>
      <c r="M251" t="b">
        <f>IF(ISERROR(L251),VLOOKUP(C251,vancouver_ratios_2!B:J,9,0),IF(L251="**",VLOOKUP(C251,vancouver_ratios_2!B:J,9,0)))</f>
        <v>0</v>
      </c>
      <c r="N251" t="b">
        <f>IF(ISERROR(L251),VLOOKUP(D251,average_median_rates_1!B:I,8,0),IF(L251="**", VLOOKUP(D251,average_median_rates_1!B:I,8,0)))</f>
        <v>0</v>
      </c>
      <c r="O251">
        <f t="shared" si="25"/>
        <v>0</v>
      </c>
      <c r="P251">
        <f t="shared" si="26"/>
        <v>1194</v>
      </c>
    </row>
    <row r="252" spans="1:16" x14ac:dyDescent="0.2">
      <c r="A252" t="str">
        <f t="shared" si="27"/>
        <v>201810average1University Endowment Lands</v>
      </c>
      <c r="B252" t="str">
        <f t="shared" si="21"/>
        <v>201810apartmentaverage1_bed_rateUniversity Endowment Lands</v>
      </c>
      <c r="C252" t="str">
        <f t="shared" si="22"/>
        <v>apartmentaverage1_bed_rateUniversity Endowment Lands</v>
      </c>
      <c r="D252" t="str">
        <f t="shared" si="23"/>
        <v>201810apartmentaverage1_bed_rateVancouver</v>
      </c>
      <c r="E252">
        <v>2018</v>
      </c>
      <c r="F252">
        <v>10</v>
      </c>
      <c r="G252" t="s">
        <v>65</v>
      </c>
      <c r="H252" t="s">
        <v>59</v>
      </c>
      <c r="I252" t="s">
        <v>51</v>
      </c>
      <c r="J252">
        <f t="shared" si="24"/>
        <v>1</v>
      </c>
      <c r="K252" t="s">
        <v>27</v>
      </c>
      <c r="L252">
        <f>VLOOKUP(B252,average_median_rates_1!B:I,8,0)</f>
        <v>1749</v>
      </c>
      <c r="M252" t="b">
        <f>IF(ISERROR(L252),VLOOKUP(C252,vancouver_ratios_2!B:J,9,0),IF(L252="**",VLOOKUP(C252,vancouver_ratios_2!B:J,9,0)))</f>
        <v>0</v>
      </c>
      <c r="N252" t="b">
        <f>IF(ISERROR(L252),VLOOKUP(D252,average_median_rates_1!B:I,8,0),IF(L252="**", VLOOKUP(D252,average_median_rates_1!B:I,8,0)))</f>
        <v>0</v>
      </c>
      <c r="O252">
        <f t="shared" si="25"/>
        <v>0</v>
      </c>
      <c r="P252">
        <f t="shared" si="26"/>
        <v>1749</v>
      </c>
    </row>
    <row r="253" spans="1:16" x14ac:dyDescent="0.2">
      <c r="A253" t="str">
        <f t="shared" si="27"/>
        <v>201810average1Central Park/Metrotown</v>
      </c>
      <c r="B253" t="str">
        <f t="shared" si="21"/>
        <v>201810apartmentaverage1_bed_rateCentral Park/Metrotown</v>
      </c>
      <c r="C253" t="str">
        <f t="shared" si="22"/>
        <v>apartmentaverage1_bed_rateCentral Park/Metrotown</v>
      </c>
      <c r="D253" t="str">
        <f t="shared" si="23"/>
        <v>201810apartmentaverage1_bed_rateVancouver</v>
      </c>
      <c r="E253">
        <v>2018</v>
      </c>
      <c r="F253">
        <v>10</v>
      </c>
      <c r="G253" t="s">
        <v>65</v>
      </c>
      <c r="H253" t="s">
        <v>59</v>
      </c>
      <c r="I253" t="s">
        <v>51</v>
      </c>
      <c r="J253">
        <f t="shared" si="24"/>
        <v>1</v>
      </c>
      <c r="K253" t="s">
        <v>28</v>
      </c>
      <c r="L253">
        <f>VLOOKUP(B253,average_median_rates_1!B:I,8,0)</f>
        <v>1173</v>
      </c>
      <c r="M253" t="b">
        <f>IF(ISERROR(L253),VLOOKUP(C253,vancouver_ratios_2!B:J,9,0),IF(L253="**",VLOOKUP(C253,vancouver_ratios_2!B:J,9,0)))</f>
        <v>0</v>
      </c>
      <c r="N253" t="b">
        <f>IF(ISERROR(L253),VLOOKUP(D253,average_median_rates_1!B:I,8,0),IF(L253="**", VLOOKUP(D253,average_median_rates_1!B:I,8,0)))</f>
        <v>0</v>
      </c>
      <c r="O253">
        <f t="shared" si="25"/>
        <v>0</v>
      </c>
      <c r="P253">
        <f t="shared" si="26"/>
        <v>1173</v>
      </c>
    </row>
    <row r="254" spans="1:16" x14ac:dyDescent="0.2">
      <c r="A254" t="str">
        <f t="shared" si="27"/>
        <v>201810average1Southeast Burnaby</v>
      </c>
      <c r="B254" t="str">
        <f t="shared" si="21"/>
        <v>201810apartmentaverage1_bed_rateSoutheast Burnaby</v>
      </c>
      <c r="C254" t="str">
        <f t="shared" si="22"/>
        <v>apartmentaverage1_bed_rateSoutheast Burnaby</v>
      </c>
      <c r="D254" t="str">
        <f t="shared" si="23"/>
        <v>201810apartmentaverage1_bed_rateVancouver</v>
      </c>
      <c r="E254">
        <v>2018</v>
      </c>
      <c r="F254">
        <v>10</v>
      </c>
      <c r="G254" t="s">
        <v>65</v>
      </c>
      <c r="H254" t="s">
        <v>59</v>
      </c>
      <c r="I254" t="s">
        <v>51</v>
      </c>
      <c r="J254">
        <f t="shared" si="24"/>
        <v>1</v>
      </c>
      <c r="K254" t="s">
        <v>29</v>
      </c>
      <c r="L254">
        <f>VLOOKUP(B254,average_median_rates_1!B:I,8,0)</f>
        <v>1006</v>
      </c>
      <c r="M254" t="b">
        <f>IF(ISERROR(L254),VLOOKUP(C254,vancouver_ratios_2!B:J,9,0),IF(L254="**",VLOOKUP(C254,vancouver_ratios_2!B:J,9,0)))</f>
        <v>0</v>
      </c>
      <c r="N254" t="b">
        <f>IF(ISERROR(L254),VLOOKUP(D254,average_median_rates_1!B:I,8,0),IF(L254="**", VLOOKUP(D254,average_median_rates_1!B:I,8,0)))</f>
        <v>0</v>
      </c>
      <c r="O254">
        <f t="shared" si="25"/>
        <v>0</v>
      </c>
      <c r="P254">
        <f t="shared" si="26"/>
        <v>1006</v>
      </c>
    </row>
    <row r="255" spans="1:16" x14ac:dyDescent="0.2">
      <c r="A255" t="str">
        <f t="shared" si="27"/>
        <v>201810average1North Burnaby</v>
      </c>
      <c r="B255" t="str">
        <f t="shared" si="21"/>
        <v>201810apartmentaverage1_bed_rateNorth Burnaby</v>
      </c>
      <c r="C255" t="str">
        <f t="shared" si="22"/>
        <v>apartmentaverage1_bed_rateNorth Burnaby</v>
      </c>
      <c r="D255" t="str">
        <f t="shared" si="23"/>
        <v>201810apartmentaverage1_bed_rateVancouver</v>
      </c>
      <c r="E255">
        <v>2018</v>
      </c>
      <c r="F255">
        <v>10</v>
      </c>
      <c r="G255" t="s">
        <v>65</v>
      </c>
      <c r="H255" t="s">
        <v>59</v>
      </c>
      <c r="I255" t="s">
        <v>51</v>
      </c>
      <c r="J255">
        <f t="shared" si="24"/>
        <v>1</v>
      </c>
      <c r="K255" t="s">
        <v>31</v>
      </c>
      <c r="L255">
        <f>VLOOKUP(B255,average_median_rates_1!B:I,8,0)</f>
        <v>1191</v>
      </c>
      <c r="M255" t="b">
        <f>IF(ISERROR(L255),VLOOKUP(C255,vancouver_ratios_2!B:J,9,0),IF(L255="**",VLOOKUP(C255,vancouver_ratios_2!B:J,9,0)))</f>
        <v>0</v>
      </c>
      <c r="N255" t="b">
        <f>IF(ISERROR(L255),VLOOKUP(D255,average_median_rates_1!B:I,8,0),IF(L255="**", VLOOKUP(D255,average_median_rates_1!B:I,8,0)))</f>
        <v>0</v>
      </c>
      <c r="O255">
        <f t="shared" si="25"/>
        <v>0</v>
      </c>
      <c r="P255">
        <f t="shared" si="26"/>
        <v>1191</v>
      </c>
    </row>
    <row r="256" spans="1:16" x14ac:dyDescent="0.2">
      <c r="A256" t="str">
        <f t="shared" si="27"/>
        <v>201810average1New Westminster</v>
      </c>
      <c r="B256" t="str">
        <f t="shared" si="21"/>
        <v>201810apartmentaverage1_bed_rateNew Westminster</v>
      </c>
      <c r="C256" t="str">
        <f t="shared" si="22"/>
        <v>apartmentaverage1_bed_rateNew Westminster</v>
      </c>
      <c r="D256" t="str">
        <f t="shared" si="23"/>
        <v>201810apartmentaverage1_bed_rateVancouver</v>
      </c>
      <c r="E256">
        <v>2018</v>
      </c>
      <c r="F256">
        <v>10</v>
      </c>
      <c r="G256" t="s">
        <v>65</v>
      </c>
      <c r="H256" t="s">
        <v>59</v>
      </c>
      <c r="I256" t="s">
        <v>51</v>
      </c>
      <c r="J256">
        <f t="shared" si="24"/>
        <v>1</v>
      </c>
      <c r="K256" t="s">
        <v>32</v>
      </c>
      <c r="L256">
        <f>VLOOKUP(B256,average_median_rates_1!B:I,8,0)</f>
        <v>1109</v>
      </c>
      <c r="M256" t="b">
        <f>IF(ISERROR(L256),VLOOKUP(C256,vancouver_ratios_2!B:J,9,0),IF(L256="**",VLOOKUP(C256,vancouver_ratios_2!B:J,9,0)))</f>
        <v>0</v>
      </c>
      <c r="N256" t="b">
        <f>IF(ISERROR(L256),VLOOKUP(D256,average_median_rates_1!B:I,8,0),IF(L256="**", VLOOKUP(D256,average_median_rates_1!B:I,8,0)))</f>
        <v>0</v>
      </c>
      <c r="O256">
        <f t="shared" si="25"/>
        <v>0</v>
      </c>
      <c r="P256">
        <f t="shared" si="26"/>
        <v>1109</v>
      </c>
    </row>
    <row r="257" spans="1:16" x14ac:dyDescent="0.2">
      <c r="A257" t="str">
        <f t="shared" si="27"/>
        <v>201810average1North Vancouver CY</v>
      </c>
      <c r="B257" t="str">
        <f t="shared" si="21"/>
        <v>201810apartmentaverage1_bed_rateNorth Vancouver CY</v>
      </c>
      <c r="C257" t="str">
        <f t="shared" si="22"/>
        <v>apartmentaverage1_bed_rateNorth Vancouver CY</v>
      </c>
      <c r="D257" t="str">
        <f t="shared" si="23"/>
        <v>201810apartmentaverage1_bed_rateVancouver</v>
      </c>
      <c r="E257">
        <v>2018</v>
      </c>
      <c r="F257">
        <v>10</v>
      </c>
      <c r="G257" t="s">
        <v>65</v>
      </c>
      <c r="H257" t="s">
        <v>59</v>
      </c>
      <c r="I257" t="s">
        <v>51</v>
      </c>
      <c r="J257">
        <f t="shared" si="24"/>
        <v>1</v>
      </c>
      <c r="K257" t="s">
        <v>33</v>
      </c>
      <c r="L257">
        <f>VLOOKUP(B257,average_median_rates_1!B:I,8,0)</f>
        <v>1333</v>
      </c>
      <c r="M257" t="b">
        <f>IF(ISERROR(L257),VLOOKUP(C257,vancouver_ratios_2!B:J,9,0),IF(L257="**",VLOOKUP(C257,vancouver_ratios_2!B:J,9,0)))</f>
        <v>0</v>
      </c>
      <c r="N257" t="b">
        <f>IF(ISERROR(L257),VLOOKUP(D257,average_median_rates_1!B:I,8,0),IF(L257="**", VLOOKUP(D257,average_median_rates_1!B:I,8,0)))</f>
        <v>0</v>
      </c>
      <c r="O257">
        <f t="shared" si="25"/>
        <v>0</v>
      </c>
      <c r="P257">
        <f t="shared" si="26"/>
        <v>1333</v>
      </c>
    </row>
    <row r="258" spans="1:16" x14ac:dyDescent="0.2">
      <c r="A258" t="str">
        <f t="shared" si="27"/>
        <v>201810average1North Vancouver DM</v>
      </c>
      <c r="B258" t="str">
        <f t="shared" ref="B258:B321" si="28">E258&amp;F258&amp;G258&amp;H258&amp;I258&amp;K258</f>
        <v>201810apartmentaverage1_bed_rateNorth Vancouver DM</v>
      </c>
      <c r="C258" t="str">
        <f t="shared" ref="C258:C321" si="29">G258&amp;H258&amp;I258&amp;K258</f>
        <v>apartmentaverage1_bed_rateNorth Vancouver DM</v>
      </c>
      <c r="D258" t="str">
        <f t="shared" ref="D258:D321" si="30">E258&amp;F258&amp;G258&amp;H258&amp;I258&amp;"Vancouver"</f>
        <v>201810apartmentaverage1_bed_rateVancouver</v>
      </c>
      <c r="E258">
        <v>2018</v>
      </c>
      <c r="F258">
        <v>10</v>
      </c>
      <c r="G258" t="s">
        <v>65</v>
      </c>
      <c r="H258" t="s">
        <v>59</v>
      </c>
      <c r="I258" t="s">
        <v>51</v>
      </c>
      <c r="J258">
        <f t="shared" ref="J258:J321" si="31">IF(I258="bachelor_rate", 0, IF(I258="1_bed_rate", 1, IF(I258="2_bed_rate",2, IF(I258="3+_bed_rate", 3, "error"))))</f>
        <v>1</v>
      </c>
      <c r="K258" t="s">
        <v>34</v>
      </c>
      <c r="L258">
        <f>VLOOKUP(B258,average_median_rates_1!B:I,8,0)</f>
        <v>1452</v>
      </c>
      <c r="M258" t="b">
        <f>IF(ISERROR(L258),VLOOKUP(C258,vancouver_ratios_2!B:J,9,0),IF(L258="**",VLOOKUP(C258,vancouver_ratios_2!B:J,9,0)))</f>
        <v>0</v>
      </c>
      <c r="N258" t="b">
        <f>IF(ISERROR(L258),VLOOKUP(D258,average_median_rates_1!B:I,8,0),IF(L258="**", VLOOKUP(D258,average_median_rates_1!B:I,8,0)))</f>
        <v>0</v>
      </c>
      <c r="O258">
        <f t="shared" ref="O258:O321" si="32">N258*M258</f>
        <v>0</v>
      </c>
      <c r="P258">
        <f t="shared" ref="P258:P321" si="33">IF(ISERROR(L258),O258, IF(L258="**", O258, L258))</f>
        <v>1452</v>
      </c>
    </row>
    <row r="259" spans="1:16" x14ac:dyDescent="0.2">
      <c r="A259" t="str">
        <f t="shared" ref="A259:A322" si="34">E259&amp;F259&amp;H259&amp;J259&amp;K259</f>
        <v>201810average1West Vancouver</v>
      </c>
      <c r="B259" t="str">
        <f t="shared" si="28"/>
        <v>201810apartmentaverage1_bed_rateWest Vancouver</v>
      </c>
      <c r="C259" t="str">
        <f t="shared" si="29"/>
        <v>apartmentaverage1_bed_rateWest Vancouver</v>
      </c>
      <c r="D259" t="str">
        <f t="shared" si="30"/>
        <v>201810apartmentaverage1_bed_rateVancouver</v>
      </c>
      <c r="E259">
        <v>2018</v>
      </c>
      <c r="F259">
        <v>10</v>
      </c>
      <c r="G259" t="s">
        <v>65</v>
      </c>
      <c r="H259" t="s">
        <v>59</v>
      </c>
      <c r="I259" t="s">
        <v>51</v>
      </c>
      <c r="J259">
        <f t="shared" si="31"/>
        <v>1</v>
      </c>
      <c r="K259" t="s">
        <v>35</v>
      </c>
      <c r="L259">
        <f>VLOOKUP(B259,average_median_rates_1!B:I,8,0)</f>
        <v>1620</v>
      </c>
      <c r="M259" t="b">
        <f>IF(ISERROR(L259),VLOOKUP(C259,vancouver_ratios_2!B:J,9,0),IF(L259="**",VLOOKUP(C259,vancouver_ratios_2!B:J,9,0)))</f>
        <v>0</v>
      </c>
      <c r="N259" t="b">
        <f>IF(ISERROR(L259),VLOOKUP(D259,average_median_rates_1!B:I,8,0),IF(L259="**", VLOOKUP(D259,average_median_rates_1!B:I,8,0)))</f>
        <v>0</v>
      </c>
      <c r="O259">
        <f t="shared" si="32"/>
        <v>0</v>
      </c>
      <c r="P259">
        <f t="shared" si="33"/>
        <v>1620</v>
      </c>
    </row>
    <row r="260" spans="1:16" x14ac:dyDescent="0.2">
      <c r="A260" t="str">
        <f t="shared" si="34"/>
        <v>201810average1Richmond</v>
      </c>
      <c r="B260" t="str">
        <f t="shared" si="28"/>
        <v>201810apartmentaverage1_bed_rateRichmond</v>
      </c>
      <c r="C260" t="str">
        <f t="shared" si="29"/>
        <v>apartmentaverage1_bed_rateRichmond</v>
      </c>
      <c r="D260" t="str">
        <f t="shared" si="30"/>
        <v>201810apartmentaverage1_bed_rateVancouver</v>
      </c>
      <c r="E260">
        <v>2018</v>
      </c>
      <c r="F260">
        <v>10</v>
      </c>
      <c r="G260" t="s">
        <v>65</v>
      </c>
      <c r="H260" t="s">
        <v>59</v>
      </c>
      <c r="I260" t="s">
        <v>51</v>
      </c>
      <c r="J260">
        <f t="shared" si="31"/>
        <v>1</v>
      </c>
      <c r="K260" t="s">
        <v>36</v>
      </c>
      <c r="L260">
        <f>VLOOKUP(B260,average_median_rates_1!B:I,8,0)</f>
        <v>1213</v>
      </c>
      <c r="M260" t="b">
        <f>IF(ISERROR(L260),VLOOKUP(C260,vancouver_ratios_2!B:J,9,0),IF(L260="**",VLOOKUP(C260,vancouver_ratios_2!B:J,9,0)))</f>
        <v>0</v>
      </c>
      <c r="N260" t="b">
        <f>IF(ISERROR(L260),VLOOKUP(D260,average_median_rates_1!B:I,8,0),IF(L260="**", VLOOKUP(D260,average_median_rates_1!B:I,8,0)))</f>
        <v>0</v>
      </c>
      <c r="O260">
        <f t="shared" si="32"/>
        <v>0</v>
      </c>
      <c r="P260">
        <f t="shared" si="33"/>
        <v>1213</v>
      </c>
    </row>
    <row r="261" spans="1:16" x14ac:dyDescent="0.2">
      <c r="A261" t="str">
        <f t="shared" si="34"/>
        <v>201810average1Delta</v>
      </c>
      <c r="B261" t="str">
        <f t="shared" si="28"/>
        <v>201810apartmentaverage1_bed_rateDelta</v>
      </c>
      <c r="C261" t="str">
        <f t="shared" si="29"/>
        <v>apartmentaverage1_bed_rateDelta</v>
      </c>
      <c r="D261" t="str">
        <f t="shared" si="30"/>
        <v>201810apartmentaverage1_bed_rateVancouver</v>
      </c>
      <c r="E261">
        <v>2018</v>
      </c>
      <c r="F261">
        <v>10</v>
      </c>
      <c r="G261" t="s">
        <v>65</v>
      </c>
      <c r="H261" t="s">
        <v>59</v>
      </c>
      <c r="I261" t="s">
        <v>51</v>
      </c>
      <c r="J261">
        <f t="shared" si="31"/>
        <v>1</v>
      </c>
      <c r="K261" t="s">
        <v>37</v>
      </c>
      <c r="L261">
        <f>VLOOKUP(B261,average_median_rates_1!B:I,8,0)</f>
        <v>931</v>
      </c>
      <c r="M261" t="b">
        <f>IF(ISERROR(L261),VLOOKUP(C261,vancouver_ratios_2!B:J,9,0),IF(L261="**",VLOOKUP(C261,vancouver_ratios_2!B:J,9,0)))</f>
        <v>0</v>
      </c>
      <c r="N261" t="b">
        <f>IF(ISERROR(L261),VLOOKUP(D261,average_median_rates_1!B:I,8,0),IF(L261="**", VLOOKUP(D261,average_median_rates_1!B:I,8,0)))</f>
        <v>0</v>
      </c>
      <c r="O261">
        <f t="shared" si="32"/>
        <v>0</v>
      </c>
      <c r="P261">
        <f t="shared" si="33"/>
        <v>931</v>
      </c>
    </row>
    <row r="262" spans="1:16" x14ac:dyDescent="0.2">
      <c r="A262" t="str">
        <f t="shared" si="34"/>
        <v>201810average1Surrey</v>
      </c>
      <c r="B262" t="str">
        <f t="shared" si="28"/>
        <v>201810apartmentaverage1_bed_rateSurrey</v>
      </c>
      <c r="C262" t="str">
        <f t="shared" si="29"/>
        <v>apartmentaverage1_bed_rateSurrey</v>
      </c>
      <c r="D262" t="str">
        <f t="shared" si="30"/>
        <v>201810apartmentaverage1_bed_rateVancouver</v>
      </c>
      <c r="E262">
        <v>2018</v>
      </c>
      <c r="F262">
        <v>10</v>
      </c>
      <c r="G262" t="s">
        <v>65</v>
      </c>
      <c r="H262" t="s">
        <v>59</v>
      </c>
      <c r="I262" t="s">
        <v>51</v>
      </c>
      <c r="J262">
        <f t="shared" si="31"/>
        <v>1</v>
      </c>
      <c r="K262" t="s">
        <v>38</v>
      </c>
      <c r="L262">
        <f>VLOOKUP(B262,average_median_rates_1!B:I,8,0)</f>
        <v>978</v>
      </c>
      <c r="M262" t="b">
        <f>IF(ISERROR(L262),VLOOKUP(C262,vancouver_ratios_2!B:J,9,0),IF(L262="**",VLOOKUP(C262,vancouver_ratios_2!B:J,9,0)))</f>
        <v>0</v>
      </c>
      <c r="N262" t="b">
        <f>IF(ISERROR(L262),VLOOKUP(D262,average_median_rates_1!B:I,8,0),IF(L262="**", VLOOKUP(D262,average_median_rates_1!B:I,8,0)))</f>
        <v>0</v>
      </c>
      <c r="O262">
        <f t="shared" si="32"/>
        <v>0</v>
      </c>
      <c r="P262">
        <f t="shared" si="33"/>
        <v>978</v>
      </c>
    </row>
    <row r="263" spans="1:16" x14ac:dyDescent="0.2">
      <c r="A263" t="str">
        <f t="shared" si="34"/>
        <v>201810average1White Rock</v>
      </c>
      <c r="B263" t="str">
        <f t="shared" si="28"/>
        <v>201810apartmentaverage1_bed_rateWhite Rock</v>
      </c>
      <c r="C263" t="str">
        <f t="shared" si="29"/>
        <v>apartmentaverage1_bed_rateWhite Rock</v>
      </c>
      <c r="D263" t="str">
        <f t="shared" si="30"/>
        <v>201810apartmentaverage1_bed_rateVancouver</v>
      </c>
      <c r="E263">
        <v>2018</v>
      </c>
      <c r="F263">
        <v>10</v>
      </c>
      <c r="G263" t="s">
        <v>65</v>
      </c>
      <c r="H263" t="s">
        <v>59</v>
      </c>
      <c r="I263" t="s">
        <v>51</v>
      </c>
      <c r="J263">
        <f t="shared" si="31"/>
        <v>1</v>
      </c>
      <c r="K263" t="s">
        <v>39</v>
      </c>
      <c r="L263">
        <f>VLOOKUP(B263,average_median_rates_1!B:I,8,0)</f>
        <v>1019</v>
      </c>
      <c r="M263" t="b">
        <f>IF(ISERROR(L263),VLOOKUP(C263,vancouver_ratios_2!B:J,9,0),IF(L263="**",VLOOKUP(C263,vancouver_ratios_2!B:J,9,0)))</f>
        <v>0</v>
      </c>
      <c r="N263" t="b">
        <f>IF(ISERROR(L263),VLOOKUP(D263,average_median_rates_1!B:I,8,0),IF(L263="**", VLOOKUP(D263,average_median_rates_1!B:I,8,0)))</f>
        <v>0</v>
      </c>
      <c r="O263">
        <f t="shared" si="32"/>
        <v>0</v>
      </c>
      <c r="P263">
        <f t="shared" si="33"/>
        <v>1019</v>
      </c>
    </row>
    <row r="264" spans="1:16" x14ac:dyDescent="0.2">
      <c r="A264" t="str">
        <f t="shared" si="34"/>
        <v>201810average1Langley City and Langley DM</v>
      </c>
      <c r="B264" t="str">
        <f t="shared" si="28"/>
        <v>201810apartmentaverage1_bed_rateLangley City and Langley DM</v>
      </c>
      <c r="C264" t="str">
        <f t="shared" si="29"/>
        <v>apartmentaverage1_bed_rateLangley City and Langley DM</v>
      </c>
      <c r="D264" t="str">
        <f t="shared" si="30"/>
        <v>201810apartmentaverage1_bed_rateVancouver</v>
      </c>
      <c r="E264">
        <v>2018</v>
      </c>
      <c r="F264">
        <v>10</v>
      </c>
      <c r="G264" t="s">
        <v>65</v>
      </c>
      <c r="H264" t="s">
        <v>59</v>
      </c>
      <c r="I264" t="s">
        <v>51</v>
      </c>
      <c r="J264">
        <f t="shared" si="31"/>
        <v>1</v>
      </c>
      <c r="K264" t="s">
        <v>40</v>
      </c>
      <c r="L264">
        <f>VLOOKUP(B264,average_median_rates_1!B:I,8,0)</f>
        <v>1046</v>
      </c>
      <c r="M264" t="b">
        <f>IF(ISERROR(L264),VLOOKUP(C264,vancouver_ratios_2!B:J,9,0),IF(L264="**",VLOOKUP(C264,vancouver_ratios_2!B:J,9,0)))</f>
        <v>0</v>
      </c>
      <c r="N264" t="b">
        <f>IF(ISERROR(L264),VLOOKUP(D264,average_median_rates_1!B:I,8,0),IF(L264="**", VLOOKUP(D264,average_median_rates_1!B:I,8,0)))</f>
        <v>0</v>
      </c>
      <c r="O264">
        <f t="shared" si="32"/>
        <v>0</v>
      </c>
      <c r="P264">
        <f t="shared" si="33"/>
        <v>1046</v>
      </c>
    </row>
    <row r="265" spans="1:16" x14ac:dyDescent="0.2">
      <c r="A265" t="str">
        <f t="shared" si="34"/>
        <v>201810average1Tri-Cities</v>
      </c>
      <c r="B265" t="str">
        <f t="shared" si="28"/>
        <v>201810apartmentaverage1_bed_rateTri-Cities</v>
      </c>
      <c r="C265" t="str">
        <f t="shared" si="29"/>
        <v>apartmentaverage1_bed_rateTri-Cities</v>
      </c>
      <c r="D265" t="str">
        <f t="shared" si="30"/>
        <v>201810apartmentaverage1_bed_rateVancouver</v>
      </c>
      <c r="E265">
        <v>2018</v>
      </c>
      <c r="F265">
        <v>10</v>
      </c>
      <c r="G265" t="s">
        <v>65</v>
      </c>
      <c r="H265" t="s">
        <v>59</v>
      </c>
      <c r="I265" t="s">
        <v>51</v>
      </c>
      <c r="J265">
        <f t="shared" si="31"/>
        <v>1</v>
      </c>
      <c r="K265" t="s">
        <v>41</v>
      </c>
      <c r="L265">
        <f>VLOOKUP(B265,average_median_rates_1!B:I,8,0)</f>
        <v>1098</v>
      </c>
      <c r="M265" t="b">
        <f>IF(ISERROR(L265),VLOOKUP(C265,vancouver_ratios_2!B:J,9,0),IF(L265="**",VLOOKUP(C265,vancouver_ratios_2!B:J,9,0)))</f>
        <v>0</v>
      </c>
      <c r="N265" t="b">
        <f>IF(ISERROR(L265),VLOOKUP(D265,average_median_rates_1!B:I,8,0),IF(L265="**", VLOOKUP(D265,average_median_rates_1!B:I,8,0)))</f>
        <v>0</v>
      </c>
      <c r="O265">
        <f t="shared" si="32"/>
        <v>0</v>
      </c>
      <c r="P265">
        <f t="shared" si="33"/>
        <v>1098</v>
      </c>
    </row>
    <row r="266" spans="1:16" x14ac:dyDescent="0.2">
      <c r="A266" t="str">
        <f t="shared" si="34"/>
        <v>201810average1Maple Ridge/Pitt Meadows</v>
      </c>
      <c r="B266" t="str">
        <f t="shared" si="28"/>
        <v>201810apartmentaverage1_bed_rateMaple Ridge/Pitt Meadows</v>
      </c>
      <c r="C266" t="str">
        <f t="shared" si="29"/>
        <v>apartmentaverage1_bed_rateMaple Ridge/Pitt Meadows</v>
      </c>
      <c r="D266" t="str">
        <f t="shared" si="30"/>
        <v>201810apartmentaverage1_bed_rateVancouver</v>
      </c>
      <c r="E266">
        <v>2018</v>
      </c>
      <c r="F266">
        <v>10</v>
      </c>
      <c r="G266" t="s">
        <v>65</v>
      </c>
      <c r="H266" t="s">
        <v>59</v>
      </c>
      <c r="I266" t="s">
        <v>51</v>
      </c>
      <c r="J266">
        <f t="shared" si="31"/>
        <v>1</v>
      </c>
      <c r="K266" t="s">
        <v>42</v>
      </c>
      <c r="L266">
        <f>VLOOKUP(B266,average_median_rates_1!B:I,8,0)</f>
        <v>928</v>
      </c>
      <c r="M266" t="b">
        <f>IF(ISERROR(L266),VLOOKUP(C266,vancouver_ratios_2!B:J,9,0),IF(L266="**",VLOOKUP(C266,vancouver_ratios_2!B:J,9,0)))</f>
        <v>0</v>
      </c>
      <c r="N266" t="b">
        <f>IF(ISERROR(L266),VLOOKUP(D266,average_median_rates_1!B:I,8,0),IF(L266="**", VLOOKUP(D266,average_median_rates_1!B:I,8,0)))</f>
        <v>0</v>
      </c>
      <c r="O266">
        <f t="shared" si="32"/>
        <v>0</v>
      </c>
      <c r="P266">
        <f t="shared" si="33"/>
        <v>928</v>
      </c>
    </row>
    <row r="267" spans="1:16" x14ac:dyDescent="0.2">
      <c r="A267" t="str">
        <f t="shared" si="34"/>
        <v>201810average1Vancouver</v>
      </c>
      <c r="B267" t="str">
        <f t="shared" si="28"/>
        <v>201810apartmentaverage1_bed_rateVancouver</v>
      </c>
      <c r="C267" t="str">
        <f t="shared" si="29"/>
        <v>apartmentaverage1_bed_rateVancouver</v>
      </c>
      <c r="D267" t="str">
        <f t="shared" si="30"/>
        <v>201810apartmentaverage1_bed_rateVancouver</v>
      </c>
      <c r="E267">
        <v>2018</v>
      </c>
      <c r="F267">
        <v>10</v>
      </c>
      <c r="G267" t="s">
        <v>65</v>
      </c>
      <c r="H267" t="s">
        <v>59</v>
      </c>
      <c r="I267" t="s">
        <v>51</v>
      </c>
      <c r="J267">
        <f t="shared" si="31"/>
        <v>1</v>
      </c>
      <c r="K267" t="s">
        <v>43</v>
      </c>
      <c r="L267">
        <f>VLOOKUP(B267,average_median_rates_1!B:I,8,0)</f>
        <v>1307</v>
      </c>
      <c r="M267" t="b">
        <f>IF(ISERROR(L267),VLOOKUP(C267,vancouver_ratios_2!B:J,9,0),IF(L267="**",VLOOKUP(C267,vancouver_ratios_2!B:J,9,0)))</f>
        <v>0</v>
      </c>
      <c r="N267" t="b">
        <f>IF(ISERROR(L267),VLOOKUP(D267,average_median_rates_1!B:I,8,0),IF(L267="**", VLOOKUP(D267,average_median_rates_1!B:I,8,0)))</f>
        <v>0</v>
      </c>
      <c r="O267">
        <f t="shared" si="32"/>
        <v>0</v>
      </c>
      <c r="P267">
        <f t="shared" si="33"/>
        <v>1307</v>
      </c>
    </row>
    <row r="268" spans="1:16" x14ac:dyDescent="0.2">
      <c r="A268" t="str">
        <f t="shared" si="34"/>
        <v>201810average1North Vancouver City</v>
      </c>
      <c r="B268" t="str">
        <f t="shared" si="28"/>
        <v>201810apartmentaverage1_bed_rateNorth Vancouver City</v>
      </c>
      <c r="C268" t="str">
        <f t="shared" si="29"/>
        <v>apartmentaverage1_bed_rateNorth Vancouver City</v>
      </c>
      <c r="D268" t="str">
        <f t="shared" si="30"/>
        <v>201810apartmentaverage1_bed_rateVancouver</v>
      </c>
      <c r="E268">
        <v>2018</v>
      </c>
      <c r="F268">
        <v>10</v>
      </c>
      <c r="G268" t="s">
        <v>65</v>
      </c>
      <c r="H268" t="s">
        <v>59</v>
      </c>
      <c r="I268" t="s">
        <v>51</v>
      </c>
      <c r="J268">
        <f t="shared" si="31"/>
        <v>1</v>
      </c>
      <c r="K268" t="s">
        <v>60</v>
      </c>
      <c r="L268" t="e">
        <f>VLOOKUP(B268,average_median_rates_1!B:I,8,0)</f>
        <v>#N/A</v>
      </c>
      <c r="M268">
        <f>IF(ISERROR(L268),VLOOKUP(C268,vancouver_ratios_2!B:J,9,0),IF(L268="**",VLOOKUP(C268,vancouver_ratios_2!B:J,9,0)))</f>
        <v>0.89298071426422299</v>
      </c>
      <c r="N268">
        <f>IF(ISERROR(L268),VLOOKUP(D268,average_median_rates_1!B:I,8,0),IF(L268="**", VLOOKUP(D268,average_median_rates_1!B:I,8,0)))</f>
        <v>1307</v>
      </c>
      <c r="O268">
        <f t="shared" si="32"/>
        <v>1167.1257935433393</v>
      </c>
      <c r="P268">
        <f t="shared" si="33"/>
        <v>1167.1257935433393</v>
      </c>
    </row>
    <row r="269" spans="1:16" x14ac:dyDescent="0.2">
      <c r="A269" t="str">
        <f t="shared" si="34"/>
        <v>201810average2West End/Stanley Park</v>
      </c>
      <c r="B269" t="str">
        <f t="shared" si="28"/>
        <v>201810apartmentaverage2_bed_rateWest End/Stanley Park</v>
      </c>
      <c r="C269" t="str">
        <f t="shared" si="29"/>
        <v>apartmentaverage2_bed_rateWest End/Stanley Park</v>
      </c>
      <c r="D269" t="str">
        <f t="shared" si="30"/>
        <v>201810apartmentaverage2_bed_rateVancouver</v>
      </c>
      <c r="E269">
        <v>2018</v>
      </c>
      <c r="F269">
        <v>10</v>
      </c>
      <c r="G269" t="s">
        <v>65</v>
      </c>
      <c r="H269" t="s">
        <v>59</v>
      </c>
      <c r="I269" t="s">
        <v>53</v>
      </c>
      <c r="J269">
        <f t="shared" si="31"/>
        <v>2</v>
      </c>
      <c r="K269" t="s">
        <v>12</v>
      </c>
      <c r="L269">
        <f>VLOOKUP(B269,average_median_rates_1!B:I,8,0)</f>
        <v>2214</v>
      </c>
      <c r="M269" t="b">
        <f>IF(ISERROR(L269),VLOOKUP(C269,vancouver_ratios_2!B:J,9,0),IF(L269="**",VLOOKUP(C269,vancouver_ratios_2!B:J,9,0)))</f>
        <v>0</v>
      </c>
      <c r="N269" t="b">
        <f>IF(ISERROR(L269),VLOOKUP(D269,average_median_rates_1!B:I,8,0),IF(L269="**", VLOOKUP(D269,average_median_rates_1!B:I,8,0)))</f>
        <v>0</v>
      </c>
      <c r="O269">
        <f t="shared" si="32"/>
        <v>0</v>
      </c>
      <c r="P269">
        <f t="shared" si="33"/>
        <v>2214</v>
      </c>
    </row>
    <row r="270" spans="1:16" x14ac:dyDescent="0.2">
      <c r="A270" t="str">
        <f t="shared" si="34"/>
        <v>201810average2English Bay</v>
      </c>
      <c r="B270" t="str">
        <f t="shared" si="28"/>
        <v>201810apartmentaverage2_bed_rateEnglish Bay</v>
      </c>
      <c r="C270" t="str">
        <f t="shared" si="29"/>
        <v>apartmentaverage2_bed_rateEnglish Bay</v>
      </c>
      <c r="D270" t="str">
        <f t="shared" si="30"/>
        <v>201810apartmentaverage2_bed_rateVancouver</v>
      </c>
      <c r="E270">
        <v>2018</v>
      </c>
      <c r="F270">
        <v>10</v>
      </c>
      <c r="G270" t="s">
        <v>65</v>
      </c>
      <c r="H270" t="s">
        <v>59</v>
      </c>
      <c r="I270" t="s">
        <v>53</v>
      </c>
      <c r="J270">
        <f t="shared" si="31"/>
        <v>2</v>
      </c>
      <c r="K270" t="s">
        <v>16</v>
      </c>
      <c r="L270">
        <f>VLOOKUP(B270,average_median_rates_1!B:I,8,0)</f>
        <v>2254</v>
      </c>
      <c r="M270" t="b">
        <f>IF(ISERROR(L270),VLOOKUP(C270,vancouver_ratios_2!B:J,9,0),IF(L270="**",VLOOKUP(C270,vancouver_ratios_2!B:J,9,0)))</f>
        <v>0</v>
      </c>
      <c r="N270" t="b">
        <f>IF(ISERROR(L270),VLOOKUP(D270,average_median_rates_1!B:I,8,0),IF(L270="**", VLOOKUP(D270,average_median_rates_1!B:I,8,0)))</f>
        <v>0</v>
      </c>
      <c r="O270">
        <f t="shared" si="32"/>
        <v>0</v>
      </c>
      <c r="P270">
        <f t="shared" si="33"/>
        <v>2254</v>
      </c>
    </row>
    <row r="271" spans="1:16" x14ac:dyDescent="0.2">
      <c r="A271" t="str">
        <f t="shared" si="34"/>
        <v>201810average2Downtown</v>
      </c>
      <c r="B271" t="str">
        <f t="shared" si="28"/>
        <v>201810apartmentaverage2_bed_rateDowntown</v>
      </c>
      <c r="C271" t="str">
        <f t="shared" si="29"/>
        <v>apartmentaverage2_bed_rateDowntown</v>
      </c>
      <c r="D271" t="str">
        <f t="shared" si="30"/>
        <v>201810apartmentaverage2_bed_rateVancouver</v>
      </c>
      <c r="E271">
        <v>2018</v>
      </c>
      <c r="F271">
        <v>10</v>
      </c>
      <c r="G271" t="s">
        <v>65</v>
      </c>
      <c r="H271" t="s">
        <v>59</v>
      </c>
      <c r="I271" t="s">
        <v>53</v>
      </c>
      <c r="J271">
        <f t="shared" si="31"/>
        <v>2</v>
      </c>
      <c r="K271" t="s">
        <v>17</v>
      </c>
      <c r="L271">
        <f>VLOOKUP(B271,average_median_rates_1!B:I,8,0)</f>
        <v>2405</v>
      </c>
      <c r="M271" t="b">
        <f>IF(ISERROR(L271),VLOOKUP(C271,vancouver_ratios_2!B:J,9,0),IF(L271="**",VLOOKUP(C271,vancouver_ratios_2!B:J,9,0)))</f>
        <v>0</v>
      </c>
      <c r="N271" t="b">
        <f>IF(ISERROR(L271),VLOOKUP(D271,average_median_rates_1!B:I,8,0),IF(L271="**", VLOOKUP(D271,average_median_rates_1!B:I,8,0)))</f>
        <v>0</v>
      </c>
      <c r="O271">
        <f t="shared" si="32"/>
        <v>0</v>
      </c>
      <c r="P271">
        <f t="shared" si="33"/>
        <v>2405</v>
      </c>
    </row>
    <row r="272" spans="1:16" x14ac:dyDescent="0.2">
      <c r="A272" t="str">
        <f t="shared" si="34"/>
        <v>201810average2South Granville/Oak</v>
      </c>
      <c r="B272" t="str">
        <f t="shared" si="28"/>
        <v>201810apartmentaverage2_bed_rateSouth Granville/Oak</v>
      </c>
      <c r="C272" t="str">
        <f t="shared" si="29"/>
        <v>apartmentaverage2_bed_rateSouth Granville/Oak</v>
      </c>
      <c r="D272" t="str">
        <f t="shared" si="30"/>
        <v>201810apartmentaverage2_bed_rateVancouver</v>
      </c>
      <c r="E272">
        <v>2018</v>
      </c>
      <c r="F272">
        <v>10</v>
      </c>
      <c r="G272" t="s">
        <v>65</v>
      </c>
      <c r="H272" t="s">
        <v>59</v>
      </c>
      <c r="I272" t="s">
        <v>53</v>
      </c>
      <c r="J272">
        <f t="shared" si="31"/>
        <v>2</v>
      </c>
      <c r="K272" t="s">
        <v>19</v>
      </c>
      <c r="L272">
        <f>VLOOKUP(B272,average_median_rates_1!B:I,8,0)</f>
        <v>1965</v>
      </c>
      <c r="M272" t="b">
        <f>IF(ISERROR(L272),VLOOKUP(C272,vancouver_ratios_2!B:J,9,0),IF(L272="**",VLOOKUP(C272,vancouver_ratios_2!B:J,9,0)))</f>
        <v>0</v>
      </c>
      <c r="N272" t="b">
        <f>IF(ISERROR(L272),VLOOKUP(D272,average_median_rates_1!B:I,8,0),IF(L272="**", VLOOKUP(D272,average_median_rates_1!B:I,8,0)))</f>
        <v>0</v>
      </c>
      <c r="O272">
        <f t="shared" si="32"/>
        <v>0</v>
      </c>
      <c r="P272">
        <f t="shared" si="33"/>
        <v>1965</v>
      </c>
    </row>
    <row r="273" spans="1:16" x14ac:dyDescent="0.2">
      <c r="A273" t="str">
        <f t="shared" si="34"/>
        <v>201810average2Kitsilano/Point Grey</v>
      </c>
      <c r="B273" t="str">
        <f t="shared" si="28"/>
        <v>201810apartmentaverage2_bed_rateKitsilano/Point Grey</v>
      </c>
      <c r="C273" t="str">
        <f t="shared" si="29"/>
        <v>apartmentaverage2_bed_rateKitsilano/Point Grey</v>
      </c>
      <c r="D273" t="str">
        <f t="shared" si="30"/>
        <v>201810apartmentaverage2_bed_rateVancouver</v>
      </c>
      <c r="E273">
        <v>2018</v>
      </c>
      <c r="F273">
        <v>10</v>
      </c>
      <c r="G273" t="s">
        <v>65</v>
      </c>
      <c r="H273" t="s">
        <v>59</v>
      </c>
      <c r="I273" t="s">
        <v>53</v>
      </c>
      <c r="J273">
        <f t="shared" si="31"/>
        <v>2</v>
      </c>
      <c r="K273" t="s">
        <v>20</v>
      </c>
      <c r="L273">
        <f>VLOOKUP(B273,average_median_rates_1!B:I,8,0)</f>
        <v>2023</v>
      </c>
      <c r="M273" t="b">
        <f>IF(ISERROR(L273),VLOOKUP(C273,vancouver_ratios_2!B:J,9,0),IF(L273="**",VLOOKUP(C273,vancouver_ratios_2!B:J,9,0)))</f>
        <v>0</v>
      </c>
      <c r="N273" t="b">
        <f>IF(ISERROR(L273),VLOOKUP(D273,average_median_rates_1!B:I,8,0),IF(L273="**", VLOOKUP(D273,average_median_rates_1!B:I,8,0)))</f>
        <v>0</v>
      </c>
      <c r="O273">
        <f t="shared" si="32"/>
        <v>0</v>
      </c>
      <c r="P273">
        <f t="shared" si="33"/>
        <v>2023</v>
      </c>
    </row>
    <row r="274" spans="1:16" x14ac:dyDescent="0.2">
      <c r="A274" t="str">
        <f t="shared" si="34"/>
        <v>201810average2Westside/Kerrisdale</v>
      </c>
      <c r="B274" t="str">
        <f t="shared" si="28"/>
        <v>201810apartmentaverage2_bed_rateWestside/Kerrisdale</v>
      </c>
      <c r="C274" t="str">
        <f t="shared" si="29"/>
        <v>apartmentaverage2_bed_rateWestside/Kerrisdale</v>
      </c>
      <c r="D274" t="str">
        <f t="shared" si="30"/>
        <v>201810apartmentaverage2_bed_rateVancouver</v>
      </c>
      <c r="E274">
        <v>2018</v>
      </c>
      <c r="F274">
        <v>10</v>
      </c>
      <c r="G274" t="s">
        <v>65</v>
      </c>
      <c r="H274" t="s">
        <v>59</v>
      </c>
      <c r="I274" t="s">
        <v>53</v>
      </c>
      <c r="J274">
        <f t="shared" si="31"/>
        <v>2</v>
      </c>
      <c r="K274" t="s">
        <v>21</v>
      </c>
      <c r="L274">
        <f>VLOOKUP(B274,average_median_rates_1!B:I,8,0)</f>
        <v>2155</v>
      </c>
      <c r="M274" t="b">
        <f>IF(ISERROR(L274),VLOOKUP(C274,vancouver_ratios_2!B:J,9,0),IF(L274="**",VLOOKUP(C274,vancouver_ratios_2!B:J,9,0)))</f>
        <v>0</v>
      </c>
      <c r="N274" t="b">
        <f>IF(ISERROR(L274),VLOOKUP(D274,average_median_rates_1!B:I,8,0),IF(L274="**", VLOOKUP(D274,average_median_rates_1!B:I,8,0)))</f>
        <v>0</v>
      </c>
      <c r="O274">
        <f t="shared" si="32"/>
        <v>0</v>
      </c>
      <c r="P274">
        <f t="shared" si="33"/>
        <v>2155</v>
      </c>
    </row>
    <row r="275" spans="1:16" x14ac:dyDescent="0.2">
      <c r="A275" t="str">
        <f t="shared" si="34"/>
        <v>201810average2Marpole</v>
      </c>
      <c r="B275" t="str">
        <f t="shared" si="28"/>
        <v>201810apartmentaverage2_bed_rateMarpole</v>
      </c>
      <c r="C275" t="str">
        <f t="shared" si="29"/>
        <v>apartmentaverage2_bed_rateMarpole</v>
      </c>
      <c r="D275" t="str">
        <f t="shared" si="30"/>
        <v>201810apartmentaverage2_bed_rateVancouver</v>
      </c>
      <c r="E275">
        <v>2018</v>
      </c>
      <c r="F275">
        <v>10</v>
      </c>
      <c r="G275" t="s">
        <v>65</v>
      </c>
      <c r="H275" t="s">
        <v>59</v>
      </c>
      <c r="I275" t="s">
        <v>53</v>
      </c>
      <c r="J275">
        <f t="shared" si="31"/>
        <v>2</v>
      </c>
      <c r="K275" t="s">
        <v>23</v>
      </c>
      <c r="L275">
        <f>VLOOKUP(B275,average_median_rates_1!B:I,8,0)</f>
        <v>1325</v>
      </c>
      <c r="M275" t="b">
        <f>IF(ISERROR(L275),VLOOKUP(C275,vancouver_ratios_2!B:J,9,0),IF(L275="**",VLOOKUP(C275,vancouver_ratios_2!B:J,9,0)))</f>
        <v>0</v>
      </c>
      <c r="N275" t="b">
        <f>IF(ISERROR(L275),VLOOKUP(D275,average_median_rates_1!B:I,8,0),IF(L275="**", VLOOKUP(D275,average_median_rates_1!B:I,8,0)))</f>
        <v>0</v>
      </c>
      <c r="O275">
        <f t="shared" si="32"/>
        <v>0</v>
      </c>
      <c r="P275">
        <f t="shared" si="33"/>
        <v>1325</v>
      </c>
    </row>
    <row r="276" spans="1:16" x14ac:dyDescent="0.2">
      <c r="A276" t="str">
        <f t="shared" si="34"/>
        <v>201810average2Mount Pleasant/Renfrew Heights</v>
      </c>
      <c r="B276" t="str">
        <f t="shared" si="28"/>
        <v>201810apartmentaverage2_bed_rateMount Pleasant/Renfrew Heights</v>
      </c>
      <c r="C276" t="str">
        <f t="shared" si="29"/>
        <v>apartmentaverage2_bed_rateMount Pleasant/Renfrew Heights</v>
      </c>
      <c r="D276" t="str">
        <f t="shared" si="30"/>
        <v>201810apartmentaverage2_bed_rateVancouver</v>
      </c>
      <c r="E276">
        <v>2018</v>
      </c>
      <c r="F276">
        <v>10</v>
      </c>
      <c r="G276" t="s">
        <v>65</v>
      </c>
      <c r="H276" t="s">
        <v>59</v>
      </c>
      <c r="I276" t="s">
        <v>53</v>
      </c>
      <c r="J276">
        <f t="shared" si="31"/>
        <v>2</v>
      </c>
      <c r="K276" t="s">
        <v>24</v>
      </c>
      <c r="L276">
        <f>VLOOKUP(B276,average_median_rates_1!B:I,8,0)</f>
        <v>1722</v>
      </c>
      <c r="M276" t="b">
        <f>IF(ISERROR(L276),VLOOKUP(C276,vancouver_ratios_2!B:J,9,0),IF(L276="**",VLOOKUP(C276,vancouver_ratios_2!B:J,9,0)))</f>
        <v>0</v>
      </c>
      <c r="N276" t="b">
        <f>IF(ISERROR(L276),VLOOKUP(D276,average_median_rates_1!B:I,8,0),IF(L276="**", VLOOKUP(D276,average_median_rates_1!B:I,8,0)))</f>
        <v>0</v>
      </c>
      <c r="O276">
        <f t="shared" si="32"/>
        <v>0</v>
      </c>
      <c r="P276">
        <f t="shared" si="33"/>
        <v>1722</v>
      </c>
    </row>
    <row r="277" spans="1:16" x14ac:dyDescent="0.2">
      <c r="A277" t="str">
        <f t="shared" si="34"/>
        <v>201810average2East Hastings</v>
      </c>
      <c r="B277" t="str">
        <f t="shared" si="28"/>
        <v>201810apartmentaverage2_bed_rateEast Hastings</v>
      </c>
      <c r="C277" t="str">
        <f t="shared" si="29"/>
        <v>apartmentaverage2_bed_rateEast Hastings</v>
      </c>
      <c r="D277" t="str">
        <f t="shared" si="30"/>
        <v>201810apartmentaverage2_bed_rateVancouver</v>
      </c>
      <c r="E277">
        <v>2018</v>
      </c>
      <c r="F277">
        <v>10</v>
      </c>
      <c r="G277" t="s">
        <v>65</v>
      </c>
      <c r="H277" t="s">
        <v>59</v>
      </c>
      <c r="I277" t="s">
        <v>53</v>
      </c>
      <c r="J277">
        <f t="shared" si="31"/>
        <v>2</v>
      </c>
      <c r="K277" t="s">
        <v>25</v>
      </c>
      <c r="L277">
        <f>VLOOKUP(B277,average_median_rates_1!B:I,8,0)</f>
        <v>1619</v>
      </c>
      <c r="M277" t="b">
        <f>IF(ISERROR(L277),VLOOKUP(C277,vancouver_ratios_2!B:J,9,0),IF(L277="**",VLOOKUP(C277,vancouver_ratios_2!B:J,9,0)))</f>
        <v>0</v>
      </c>
      <c r="N277" t="b">
        <f>IF(ISERROR(L277),VLOOKUP(D277,average_median_rates_1!B:I,8,0),IF(L277="**", VLOOKUP(D277,average_median_rates_1!B:I,8,0)))</f>
        <v>0</v>
      </c>
      <c r="O277">
        <f t="shared" si="32"/>
        <v>0</v>
      </c>
      <c r="P277">
        <f t="shared" si="33"/>
        <v>1619</v>
      </c>
    </row>
    <row r="278" spans="1:16" x14ac:dyDescent="0.2">
      <c r="A278" t="str">
        <f t="shared" si="34"/>
        <v>201810average2Southeast Vancouver</v>
      </c>
      <c r="B278" t="str">
        <f t="shared" si="28"/>
        <v>201810apartmentaverage2_bed_rateSoutheast Vancouver</v>
      </c>
      <c r="C278" t="str">
        <f t="shared" si="29"/>
        <v>apartmentaverage2_bed_rateSoutheast Vancouver</v>
      </c>
      <c r="D278" t="str">
        <f t="shared" si="30"/>
        <v>201810apartmentaverage2_bed_rateVancouver</v>
      </c>
      <c r="E278">
        <v>2018</v>
      </c>
      <c r="F278">
        <v>10</v>
      </c>
      <c r="G278" t="s">
        <v>65</v>
      </c>
      <c r="H278" t="s">
        <v>59</v>
      </c>
      <c r="I278" t="s">
        <v>53</v>
      </c>
      <c r="J278">
        <f t="shared" si="31"/>
        <v>2</v>
      </c>
      <c r="K278" t="s">
        <v>26</v>
      </c>
      <c r="L278">
        <f>VLOOKUP(B278,average_median_rates_1!B:I,8,0)</f>
        <v>1636</v>
      </c>
      <c r="M278" t="b">
        <f>IF(ISERROR(L278),VLOOKUP(C278,vancouver_ratios_2!B:J,9,0),IF(L278="**",VLOOKUP(C278,vancouver_ratios_2!B:J,9,0)))</f>
        <v>0</v>
      </c>
      <c r="N278" t="b">
        <f>IF(ISERROR(L278),VLOOKUP(D278,average_median_rates_1!B:I,8,0),IF(L278="**", VLOOKUP(D278,average_median_rates_1!B:I,8,0)))</f>
        <v>0</v>
      </c>
      <c r="O278">
        <f t="shared" si="32"/>
        <v>0</v>
      </c>
      <c r="P278">
        <f t="shared" si="33"/>
        <v>1636</v>
      </c>
    </row>
    <row r="279" spans="1:16" x14ac:dyDescent="0.2">
      <c r="A279" t="str">
        <f t="shared" si="34"/>
        <v>201810average2University Endowment Lands</v>
      </c>
      <c r="B279" t="str">
        <f t="shared" si="28"/>
        <v>201810apartmentaverage2_bed_rateUniversity Endowment Lands</v>
      </c>
      <c r="C279" t="str">
        <f t="shared" si="29"/>
        <v>apartmentaverage2_bed_rateUniversity Endowment Lands</v>
      </c>
      <c r="D279" t="str">
        <f t="shared" si="30"/>
        <v>201810apartmentaverage2_bed_rateVancouver</v>
      </c>
      <c r="E279">
        <v>2018</v>
      </c>
      <c r="F279">
        <v>10</v>
      </c>
      <c r="G279" t="s">
        <v>65</v>
      </c>
      <c r="H279" t="s">
        <v>59</v>
      </c>
      <c r="I279" t="s">
        <v>53</v>
      </c>
      <c r="J279">
        <f t="shared" si="31"/>
        <v>2</v>
      </c>
      <c r="K279" t="s">
        <v>27</v>
      </c>
      <c r="L279">
        <f>VLOOKUP(B279,average_median_rates_1!B:I,8,0)</f>
        <v>2259</v>
      </c>
      <c r="M279" t="b">
        <f>IF(ISERROR(L279),VLOOKUP(C279,vancouver_ratios_2!B:J,9,0),IF(L279="**",VLOOKUP(C279,vancouver_ratios_2!B:J,9,0)))</f>
        <v>0</v>
      </c>
      <c r="N279" t="b">
        <f>IF(ISERROR(L279),VLOOKUP(D279,average_median_rates_1!B:I,8,0),IF(L279="**", VLOOKUP(D279,average_median_rates_1!B:I,8,0)))</f>
        <v>0</v>
      </c>
      <c r="O279">
        <f t="shared" si="32"/>
        <v>0</v>
      </c>
      <c r="P279">
        <f t="shared" si="33"/>
        <v>2259</v>
      </c>
    </row>
    <row r="280" spans="1:16" x14ac:dyDescent="0.2">
      <c r="A280" t="str">
        <f t="shared" si="34"/>
        <v>201810average2Central Park/Metrotown</v>
      </c>
      <c r="B280" t="str">
        <f t="shared" si="28"/>
        <v>201810apartmentaverage2_bed_rateCentral Park/Metrotown</v>
      </c>
      <c r="C280" t="str">
        <f t="shared" si="29"/>
        <v>apartmentaverage2_bed_rateCentral Park/Metrotown</v>
      </c>
      <c r="D280" t="str">
        <f t="shared" si="30"/>
        <v>201810apartmentaverage2_bed_rateVancouver</v>
      </c>
      <c r="E280">
        <v>2018</v>
      </c>
      <c r="F280">
        <v>10</v>
      </c>
      <c r="G280" t="s">
        <v>65</v>
      </c>
      <c r="H280" t="s">
        <v>59</v>
      </c>
      <c r="I280" t="s">
        <v>53</v>
      </c>
      <c r="J280">
        <f t="shared" si="31"/>
        <v>2</v>
      </c>
      <c r="K280" t="s">
        <v>28</v>
      </c>
      <c r="L280">
        <f>VLOOKUP(B280,average_median_rates_1!B:I,8,0)</f>
        <v>1490</v>
      </c>
      <c r="M280" t="b">
        <f>IF(ISERROR(L280),VLOOKUP(C280,vancouver_ratios_2!B:J,9,0),IF(L280="**",VLOOKUP(C280,vancouver_ratios_2!B:J,9,0)))</f>
        <v>0</v>
      </c>
      <c r="N280" t="b">
        <f>IF(ISERROR(L280),VLOOKUP(D280,average_median_rates_1!B:I,8,0),IF(L280="**", VLOOKUP(D280,average_median_rates_1!B:I,8,0)))</f>
        <v>0</v>
      </c>
      <c r="O280">
        <f t="shared" si="32"/>
        <v>0</v>
      </c>
      <c r="P280">
        <f t="shared" si="33"/>
        <v>1490</v>
      </c>
    </row>
    <row r="281" spans="1:16" x14ac:dyDescent="0.2">
      <c r="A281" t="str">
        <f t="shared" si="34"/>
        <v>201810average2Southeast Burnaby</v>
      </c>
      <c r="B281" t="str">
        <f t="shared" si="28"/>
        <v>201810apartmentaverage2_bed_rateSoutheast Burnaby</v>
      </c>
      <c r="C281" t="str">
        <f t="shared" si="29"/>
        <v>apartmentaverage2_bed_rateSoutheast Burnaby</v>
      </c>
      <c r="D281" t="str">
        <f t="shared" si="30"/>
        <v>201810apartmentaverage2_bed_rateVancouver</v>
      </c>
      <c r="E281">
        <v>2018</v>
      </c>
      <c r="F281">
        <v>10</v>
      </c>
      <c r="G281" t="s">
        <v>65</v>
      </c>
      <c r="H281" t="s">
        <v>59</v>
      </c>
      <c r="I281" t="s">
        <v>53</v>
      </c>
      <c r="J281">
        <f t="shared" si="31"/>
        <v>2</v>
      </c>
      <c r="K281" t="s">
        <v>29</v>
      </c>
      <c r="L281">
        <f>VLOOKUP(B281,average_median_rates_1!B:I,8,0)</f>
        <v>1291</v>
      </c>
      <c r="M281" t="b">
        <f>IF(ISERROR(L281),VLOOKUP(C281,vancouver_ratios_2!B:J,9,0),IF(L281="**",VLOOKUP(C281,vancouver_ratios_2!B:J,9,0)))</f>
        <v>0</v>
      </c>
      <c r="N281" t="b">
        <f>IF(ISERROR(L281),VLOOKUP(D281,average_median_rates_1!B:I,8,0),IF(L281="**", VLOOKUP(D281,average_median_rates_1!B:I,8,0)))</f>
        <v>0</v>
      </c>
      <c r="O281">
        <f t="shared" si="32"/>
        <v>0</v>
      </c>
      <c r="P281">
        <f t="shared" si="33"/>
        <v>1291</v>
      </c>
    </row>
    <row r="282" spans="1:16" x14ac:dyDescent="0.2">
      <c r="A282" t="str">
        <f t="shared" si="34"/>
        <v>201810average2North Burnaby</v>
      </c>
      <c r="B282" t="str">
        <f t="shared" si="28"/>
        <v>201810apartmentaverage2_bed_rateNorth Burnaby</v>
      </c>
      <c r="C282" t="str">
        <f t="shared" si="29"/>
        <v>apartmentaverage2_bed_rateNorth Burnaby</v>
      </c>
      <c r="D282" t="str">
        <f t="shared" si="30"/>
        <v>201810apartmentaverage2_bed_rateVancouver</v>
      </c>
      <c r="E282">
        <v>2018</v>
      </c>
      <c r="F282">
        <v>10</v>
      </c>
      <c r="G282" t="s">
        <v>65</v>
      </c>
      <c r="H282" t="s">
        <v>59</v>
      </c>
      <c r="I282" t="s">
        <v>53</v>
      </c>
      <c r="J282">
        <f t="shared" si="31"/>
        <v>2</v>
      </c>
      <c r="K282" t="s">
        <v>31</v>
      </c>
      <c r="L282">
        <f>VLOOKUP(B282,average_median_rates_1!B:I,8,0)</f>
        <v>1541</v>
      </c>
      <c r="M282" t="b">
        <f>IF(ISERROR(L282),VLOOKUP(C282,vancouver_ratios_2!B:J,9,0),IF(L282="**",VLOOKUP(C282,vancouver_ratios_2!B:J,9,0)))</f>
        <v>0</v>
      </c>
      <c r="N282" t="b">
        <f>IF(ISERROR(L282),VLOOKUP(D282,average_median_rates_1!B:I,8,0),IF(L282="**", VLOOKUP(D282,average_median_rates_1!B:I,8,0)))</f>
        <v>0</v>
      </c>
      <c r="O282">
        <f t="shared" si="32"/>
        <v>0</v>
      </c>
      <c r="P282">
        <f t="shared" si="33"/>
        <v>1541</v>
      </c>
    </row>
    <row r="283" spans="1:16" x14ac:dyDescent="0.2">
      <c r="A283" t="str">
        <f t="shared" si="34"/>
        <v>201810average2New Westminster</v>
      </c>
      <c r="B283" t="str">
        <f t="shared" si="28"/>
        <v>201810apartmentaverage2_bed_rateNew Westminster</v>
      </c>
      <c r="C283" t="str">
        <f t="shared" si="29"/>
        <v>apartmentaverage2_bed_rateNew Westminster</v>
      </c>
      <c r="D283" t="str">
        <f t="shared" si="30"/>
        <v>201810apartmentaverage2_bed_rateVancouver</v>
      </c>
      <c r="E283">
        <v>2018</v>
      </c>
      <c r="F283">
        <v>10</v>
      </c>
      <c r="G283" t="s">
        <v>65</v>
      </c>
      <c r="H283" t="s">
        <v>59</v>
      </c>
      <c r="I283" t="s">
        <v>53</v>
      </c>
      <c r="J283">
        <f t="shared" si="31"/>
        <v>2</v>
      </c>
      <c r="K283" t="s">
        <v>32</v>
      </c>
      <c r="L283">
        <f>VLOOKUP(B283,average_median_rates_1!B:I,8,0)</f>
        <v>1476</v>
      </c>
      <c r="M283" t="b">
        <f>IF(ISERROR(L283),VLOOKUP(C283,vancouver_ratios_2!B:J,9,0),IF(L283="**",VLOOKUP(C283,vancouver_ratios_2!B:J,9,0)))</f>
        <v>0</v>
      </c>
      <c r="N283" t="b">
        <f>IF(ISERROR(L283),VLOOKUP(D283,average_median_rates_1!B:I,8,0),IF(L283="**", VLOOKUP(D283,average_median_rates_1!B:I,8,0)))</f>
        <v>0</v>
      </c>
      <c r="O283">
        <f t="shared" si="32"/>
        <v>0</v>
      </c>
      <c r="P283">
        <f t="shared" si="33"/>
        <v>1476</v>
      </c>
    </row>
    <row r="284" spans="1:16" x14ac:dyDescent="0.2">
      <c r="A284" t="str">
        <f t="shared" si="34"/>
        <v>201810average2North Vancouver CY</v>
      </c>
      <c r="B284" t="str">
        <f t="shared" si="28"/>
        <v>201810apartmentaverage2_bed_rateNorth Vancouver CY</v>
      </c>
      <c r="C284" t="str">
        <f t="shared" si="29"/>
        <v>apartmentaverage2_bed_rateNorth Vancouver CY</v>
      </c>
      <c r="D284" t="str">
        <f t="shared" si="30"/>
        <v>201810apartmentaverage2_bed_rateVancouver</v>
      </c>
      <c r="E284">
        <v>2018</v>
      </c>
      <c r="F284">
        <v>10</v>
      </c>
      <c r="G284" t="s">
        <v>65</v>
      </c>
      <c r="H284" t="s">
        <v>59</v>
      </c>
      <c r="I284" t="s">
        <v>53</v>
      </c>
      <c r="J284">
        <f t="shared" si="31"/>
        <v>2</v>
      </c>
      <c r="K284" t="s">
        <v>33</v>
      </c>
      <c r="L284">
        <f>VLOOKUP(B284,average_median_rates_1!B:I,8,0)</f>
        <v>1648</v>
      </c>
      <c r="M284" t="b">
        <f>IF(ISERROR(L284),VLOOKUP(C284,vancouver_ratios_2!B:J,9,0),IF(L284="**",VLOOKUP(C284,vancouver_ratios_2!B:J,9,0)))</f>
        <v>0</v>
      </c>
      <c r="N284" t="b">
        <f>IF(ISERROR(L284),VLOOKUP(D284,average_median_rates_1!B:I,8,0),IF(L284="**", VLOOKUP(D284,average_median_rates_1!B:I,8,0)))</f>
        <v>0</v>
      </c>
      <c r="O284">
        <f t="shared" si="32"/>
        <v>0</v>
      </c>
      <c r="P284">
        <f t="shared" si="33"/>
        <v>1648</v>
      </c>
    </row>
    <row r="285" spans="1:16" x14ac:dyDescent="0.2">
      <c r="A285" t="str">
        <f t="shared" si="34"/>
        <v>201810average2North Vancouver DM</v>
      </c>
      <c r="B285" t="str">
        <f t="shared" si="28"/>
        <v>201810apartmentaverage2_bed_rateNorth Vancouver DM</v>
      </c>
      <c r="C285" t="str">
        <f t="shared" si="29"/>
        <v>apartmentaverage2_bed_rateNorth Vancouver DM</v>
      </c>
      <c r="D285" t="str">
        <f t="shared" si="30"/>
        <v>201810apartmentaverage2_bed_rateVancouver</v>
      </c>
      <c r="E285">
        <v>2018</v>
      </c>
      <c r="F285">
        <v>10</v>
      </c>
      <c r="G285" t="s">
        <v>65</v>
      </c>
      <c r="H285" t="s">
        <v>59</v>
      </c>
      <c r="I285" t="s">
        <v>53</v>
      </c>
      <c r="J285">
        <f t="shared" si="31"/>
        <v>2</v>
      </c>
      <c r="K285" t="s">
        <v>34</v>
      </c>
      <c r="L285">
        <f>VLOOKUP(B285,average_median_rates_1!B:I,8,0)</f>
        <v>1833</v>
      </c>
      <c r="M285" t="b">
        <f>IF(ISERROR(L285),VLOOKUP(C285,vancouver_ratios_2!B:J,9,0),IF(L285="**",VLOOKUP(C285,vancouver_ratios_2!B:J,9,0)))</f>
        <v>0</v>
      </c>
      <c r="N285" t="b">
        <f>IF(ISERROR(L285),VLOOKUP(D285,average_median_rates_1!B:I,8,0),IF(L285="**", VLOOKUP(D285,average_median_rates_1!B:I,8,0)))</f>
        <v>0</v>
      </c>
      <c r="O285">
        <f t="shared" si="32"/>
        <v>0</v>
      </c>
      <c r="P285">
        <f t="shared" si="33"/>
        <v>1833</v>
      </c>
    </row>
    <row r="286" spans="1:16" x14ac:dyDescent="0.2">
      <c r="A286" t="str">
        <f t="shared" si="34"/>
        <v>201810average2West Vancouver</v>
      </c>
      <c r="B286" t="str">
        <f t="shared" si="28"/>
        <v>201810apartmentaverage2_bed_rateWest Vancouver</v>
      </c>
      <c r="C286" t="str">
        <f t="shared" si="29"/>
        <v>apartmentaverage2_bed_rateWest Vancouver</v>
      </c>
      <c r="D286" t="str">
        <f t="shared" si="30"/>
        <v>201810apartmentaverage2_bed_rateVancouver</v>
      </c>
      <c r="E286">
        <v>2018</v>
      </c>
      <c r="F286">
        <v>10</v>
      </c>
      <c r="G286" t="s">
        <v>65</v>
      </c>
      <c r="H286" t="s">
        <v>59</v>
      </c>
      <c r="I286" t="s">
        <v>53</v>
      </c>
      <c r="J286">
        <f t="shared" si="31"/>
        <v>2</v>
      </c>
      <c r="K286" t="s">
        <v>35</v>
      </c>
      <c r="L286">
        <f>VLOOKUP(B286,average_median_rates_1!B:I,8,0)</f>
        <v>2408</v>
      </c>
      <c r="M286" t="b">
        <f>IF(ISERROR(L286),VLOOKUP(C286,vancouver_ratios_2!B:J,9,0),IF(L286="**",VLOOKUP(C286,vancouver_ratios_2!B:J,9,0)))</f>
        <v>0</v>
      </c>
      <c r="N286" t="b">
        <f>IF(ISERROR(L286),VLOOKUP(D286,average_median_rates_1!B:I,8,0),IF(L286="**", VLOOKUP(D286,average_median_rates_1!B:I,8,0)))</f>
        <v>0</v>
      </c>
      <c r="O286">
        <f t="shared" si="32"/>
        <v>0</v>
      </c>
      <c r="P286">
        <f t="shared" si="33"/>
        <v>2408</v>
      </c>
    </row>
    <row r="287" spans="1:16" x14ac:dyDescent="0.2">
      <c r="A287" t="str">
        <f t="shared" si="34"/>
        <v>201810average2Richmond</v>
      </c>
      <c r="B287" t="str">
        <f t="shared" si="28"/>
        <v>201810apartmentaverage2_bed_rateRichmond</v>
      </c>
      <c r="C287" t="str">
        <f t="shared" si="29"/>
        <v>apartmentaverage2_bed_rateRichmond</v>
      </c>
      <c r="D287" t="str">
        <f t="shared" si="30"/>
        <v>201810apartmentaverage2_bed_rateVancouver</v>
      </c>
      <c r="E287">
        <v>2018</v>
      </c>
      <c r="F287">
        <v>10</v>
      </c>
      <c r="G287" t="s">
        <v>65</v>
      </c>
      <c r="H287" t="s">
        <v>59</v>
      </c>
      <c r="I287" t="s">
        <v>53</v>
      </c>
      <c r="J287">
        <f t="shared" si="31"/>
        <v>2</v>
      </c>
      <c r="K287" t="s">
        <v>36</v>
      </c>
      <c r="L287">
        <f>VLOOKUP(B287,average_median_rates_1!B:I,8,0)</f>
        <v>1466</v>
      </c>
      <c r="M287" t="b">
        <f>IF(ISERROR(L287),VLOOKUP(C287,vancouver_ratios_2!B:J,9,0),IF(L287="**",VLOOKUP(C287,vancouver_ratios_2!B:J,9,0)))</f>
        <v>0</v>
      </c>
      <c r="N287" t="b">
        <f>IF(ISERROR(L287),VLOOKUP(D287,average_median_rates_1!B:I,8,0),IF(L287="**", VLOOKUP(D287,average_median_rates_1!B:I,8,0)))</f>
        <v>0</v>
      </c>
      <c r="O287">
        <f t="shared" si="32"/>
        <v>0</v>
      </c>
      <c r="P287">
        <f t="shared" si="33"/>
        <v>1466</v>
      </c>
    </row>
    <row r="288" spans="1:16" x14ac:dyDescent="0.2">
      <c r="A288" t="str">
        <f t="shared" si="34"/>
        <v>201810average2Delta</v>
      </c>
      <c r="B288" t="str">
        <f t="shared" si="28"/>
        <v>201810apartmentaverage2_bed_rateDelta</v>
      </c>
      <c r="C288" t="str">
        <f t="shared" si="29"/>
        <v>apartmentaverage2_bed_rateDelta</v>
      </c>
      <c r="D288" t="str">
        <f t="shared" si="30"/>
        <v>201810apartmentaverage2_bed_rateVancouver</v>
      </c>
      <c r="E288">
        <v>2018</v>
      </c>
      <c r="F288">
        <v>10</v>
      </c>
      <c r="G288" t="s">
        <v>65</v>
      </c>
      <c r="H288" t="s">
        <v>59</v>
      </c>
      <c r="I288" t="s">
        <v>53</v>
      </c>
      <c r="J288">
        <f t="shared" si="31"/>
        <v>2</v>
      </c>
      <c r="K288" t="s">
        <v>37</v>
      </c>
      <c r="L288">
        <f>VLOOKUP(B288,average_median_rates_1!B:I,8,0)</f>
        <v>1185</v>
      </c>
      <c r="M288" t="b">
        <f>IF(ISERROR(L288),VLOOKUP(C288,vancouver_ratios_2!B:J,9,0),IF(L288="**",VLOOKUP(C288,vancouver_ratios_2!B:J,9,0)))</f>
        <v>0</v>
      </c>
      <c r="N288" t="b">
        <f>IF(ISERROR(L288),VLOOKUP(D288,average_median_rates_1!B:I,8,0),IF(L288="**", VLOOKUP(D288,average_median_rates_1!B:I,8,0)))</f>
        <v>0</v>
      </c>
      <c r="O288">
        <f t="shared" si="32"/>
        <v>0</v>
      </c>
      <c r="P288">
        <f t="shared" si="33"/>
        <v>1185</v>
      </c>
    </row>
    <row r="289" spans="1:16" x14ac:dyDescent="0.2">
      <c r="A289" t="str">
        <f t="shared" si="34"/>
        <v>201810average2Surrey</v>
      </c>
      <c r="B289" t="str">
        <f t="shared" si="28"/>
        <v>201810apartmentaverage2_bed_rateSurrey</v>
      </c>
      <c r="C289" t="str">
        <f t="shared" si="29"/>
        <v>apartmentaverage2_bed_rateSurrey</v>
      </c>
      <c r="D289" t="str">
        <f t="shared" si="30"/>
        <v>201810apartmentaverage2_bed_rateVancouver</v>
      </c>
      <c r="E289">
        <v>2018</v>
      </c>
      <c r="F289">
        <v>10</v>
      </c>
      <c r="G289" t="s">
        <v>65</v>
      </c>
      <c r="H289" t="s">
        <v>59</v>
      </c>
      <c r="I289" t="s">
        <v>53</v>
      </c>
      <c r="J289">
        <f t="shared" si="31"/>
        <v>2</v>
      </c>
      <c r="K289" t="s">
        <v>38</v>
      </c>
      <c r="L289">
        <f>VLOOKUP(B289,average_median_rates_1!B:I,8,0)</f>
        <v>1151</v>
      </c>
      <c r="M289" t="b">
        <f>IF(ISERROR(L289),VLOOKUP(C289,vancouver_ratios_2!B:J,9,0),IF(L289="**",VLOOKUP(C289,vancouver_ratios_2!B:J,9,0)))</f>
        <v>0</v>
      </c>
      <c r="N289" t="b">
        <f>IF(ISERROR(L289),VLOOKUP(D289,average_median_rates_1!B:I,8,0),IF(L289="**", VLOOKUP(D289,average_median_rates_1!B:I,8,0)))</f>
        <v>0</v>
      </c>
      <c r="O289">
        <f t="shared" si="32"/>
        <v>0</v>
      </c>
      <c r="P289">
        <f t="shared" si="33"/>
        <v>1151</v>
      </c>
    </row>
    <row r="290" spans="1:16" x14ac:dyDescent="0.2">
      <c r="A290" t="str">
        <f t="shared" si="34"/>
        <v>201810average2White Rock</v>
      </c>
      <c r="B290" t="str">
        <f t="shared" si="28"/>
        <v>201810apartmentaverage2_bed_rateWhite Rock</v>
      </c>
      <c r="C290" t="str">
        <f t="shared" si="29"/>
        <v>apartmentaverage2_bed_rateWhite Rock</v>
      </c>
      <c r="D290" t="str">
        <f t="shared" si="30"/>
        <v>201810apartmentaverage2_bed_rateVancouver</v>
      </c>
      <c r="E290">
        <v>2018</v>
      </c>
      <c r="F290">
        <v>10</v>
      </c>
      <c r="G290" t="s">
        <v>65</v>
      </c>
      <c r="H290" t="s">
        <v>59</v>
      </c>
      <c r="I290" t="s">
        <v>53</v>
      </c>
      <c r="J290">
        <f t="shared" si="31"/>
        <v>2</v>
      </c>
      <c r="K290" t="s">
        <v>39</v>
      </c>
      <c r="L290">
        <f>VLOOKUP(B290,average_median_rates_1!B:I,8,0)</f>
        <v>1280</v>
      </c>
      <c r="M290" t="b">
        <f>IF(ISERROR(L290),VLOOKUP(C290,vancouver_ratios_2!B:J,9,0),IF(L290="**",VLOOKUP(C290,vancouver_ratios_2!B:J,9,0)))</f>
        <v>0</v>
      </c>
      <c r="N290" t="b">
        <f>IF(ISERROR(L290),VLOOKUP(D290,average_median_rates_1!B:I,8,0),IF(L290="**", VLOOKUP(D290,average_median_rates_1!B:I,8,0)))</f>
        <v>0</v>
      </c>
      <c r="O290">
        <f t="shared" si="32"/>
        <v>0</v>
      </c>
      <c r="P290">
        <f t="shared" si="33"/>
        <v>1280</v>
      </c>
    </row>
    <row r="291" spans="1:16" x14ac:dyDescent="0.2">
      <c r="A291" t="str">
        <f t="shared" si="34"/>
        <v>201810average2Langley City and Langley DM</v>
      </c>
      <c r="B291" t="str">
        <f t="shared" si="28"/>
        <v>201810apartmentaverage2_bed_rateLangley City and Langley DM</v>
      </c>
      <c r="C291" t="str">
        <f t="shared" si="29"/>
        <v>apartmentaverage2_bed_rateLangley City and Langley DM</v>
      </c>
      <c r="D291" t="str">
        <f t="shared" si="30"/>
        <v>201810apartmentaverage2_bed_rateVancouver</v>
      </c>
      <c r="E291">
        <v>2018</v>
      </c>
      <c r="F291">
        <v>10</v>
      </c>
      <c r="G291" t="s">
        <v>65</v>
      </c>
      <c r="H291" t="s">
        <v>59</v>
      </c>
      <c r="I291" t="s">
        <v>53</v>
      </c>
      <c r="J291">
        <f t="shared" si="31"/>
        <v>2</v>
      </c>
      <c r="K291" t="s">
        <v>40</v>
      </c>
      <c r="L291">
        <f>VLOOKUP(B291,average_median_rates_1!B:I,8,0)</f>
        <v>1385</v>
      </c>
      <c r="M291" t="b">
        <f>IF(ISERROR(L291),VLOOKUP(C291,vancouver_ratios_2!B:J,9,0),IF(L291="**",VLOOKUP(C291,vancouver_ratios_2!B:J,9,0)))</f>
        <v>0</v>
      </c>
      <c r="N291" t="b">
        <f>IF(ISERROR(L291),VLOOKUP(D291,average_median_rates_1!B:I,8,0),IF(L291="**", VLOOKUP(D291,average_median_rates_1!B:I,8,0)))</f>
        <v>0</v>
      </c>
      <c r="O291">
        <f t="shared" si="32"/>
        <v>0</v>
      </c>
      <c r="P291">
        <f t="shared" si="33"/>
        <v>1385</v>
      </c>
    </row>
    <row r="292" spans="1:16" x14ac:dyDescent="0.2">
      <c r="A292" t="str">
        <f t="shared" si="34"/>
        <v>201810average2Tri-Cities</v>
      </c>
      <c r="B292" t="str">
        <f t="shared" si="28"/>
        <v>201810apartmentaverage2_bed_rateTri-Cities</v>
      </c>
      <c r="C292" t="str">
        <f t="shared" si="29"/>
        <v>apartmentaverage2_bed_rateTri-Cities</v>
      </c>
      <c r="D292" t="str">
        <f t="shared" si="30"/>
        <v>201810apartmentaverage2_bed_rateVancouver</v>
      </c>
      <c r="E292">
        <v>2018</v>
      </c>
      <c r="F292">
        <v>10</v>
      </c>
      <c r="G292" t="s">
        <v>65</v>
      </c>
      <c r="H292" t="s">
        <v>59</v>
      </c>
      <c r="I292" t="s">
        <v>53</v>
      </c>
      <c r="J292">
        <f t="shared" si="31"/>
        <v>2</v>
      </c>
      <c r="K292" t="s">
        <v>41</v>
      </c>
      <c r="L292">
        <f>VLOOKUP(B292,average_median_rates_1!B:I,8,0)</f>
        <v>1328</v>
      </c>
      <c r="M292" t="b">
        <f>IF(ISERROR(L292),VLOOKUP(C292,vancouver_ratios_2!B:J,9,0),IF(L292="**",VLOOKUP(C292,vancouver_ratios_2!B:J,9,0)))</f>
        <v>0</v>
      </c>
      <c r="N292" t="b">
        <f>IF(ISERROR(L292),VLOOKUP(D292,average_median_rates_1!B:I,8,0),IF(L292="**", VLOOKUP(D292,average_median_rates_1!B:I,8,0)))</f>
        <v>0</v>
      </c>
      <c r="O292">
        <f t="shared" si="32"/>
        <v>0</v>
      </c>
      <c r="P292">
        <f t="shared" si="33"/>
        <v>1328</v>
      </c>
    </row>
    <row r="293" spans="1:16" x14ac:dyDescent="0.2">
      <c r="A293" t="str">
        <f t="shared" si="34"/>
        <v>201810average2Maple Ridge/Pitt Meadows</v>
      </c>
      <c r="B293" t="str">
        <f t="shared" si="28"/>
        <v>201810apartmentaverage2_bed_rateMaple Ridge/Pitt Meadows</v>
      </c>
      <c r="C293" t="str">
        <f t="shared" si="29"/>
        <v>apartmentaverage2_bed_rateMaple Ridge/Pitt Meadows</v>
      </c>
      <c r="D293" t="str">
        <f t="shared" si="30"/>
        <v>201810apartmentaverage2_bed_rateVancouver</v>
      </c>
      <c r="E293">
        <v>2018</v>
      </c>
      <c r="F293">
        <v>10</v>
      </c>
      <c r="G293" t="s">
        <v>65</v>
      </c>
      <c r="H293" t="s">
        <v>59</v>
      </c>
      <c r="I293" t="s">
        <v>53</v>
      </c>
      <c r="J293">
        <f t="shared" si="31"/>
        <v>2</v>
      </c>
      <c r="K293" t="s">
        <v>42</v>
      </c>
      <c r="L293">
        <f>VLOOKUP(B293,average_median_rates_1!B:I,8,0)</f>
        <v>1156</v>
      </c>
      <c r="M293" t="b">
        <f>IF(ISERROR(L293),VLOOKUP(C293,vancouver_ratios_2!B:J,9,0),IF(L293="**",VLOOKUP(C293,vancouver_ratios_2!B:J,9,0)))</f>
        <v>0</v>
      </c>
      <c r="N293" t="b">
        <f>IF(ISERROR(L293),VLOOKUP(D293,average_median_rates_1!B:I,8,0),IF(L293="**", VLOOKUP(D293,average_median_rates_1!B:I,8,0)))</f>
        <v>0</v>
      </c>
      <c r="O293">
        <f t="shared" si="32"/>
        <v>0</v>
      </c>
      <c r="P293">
        <f t="shared" si="33"/>
        <v>1156</v>
      </c>
    </row>
    <row r="294" spans="1:16" x14ac:dyDescent="0.2">
      <c r="A294" t="str">
        <f t="shared" si="34"/>
        <v>201810average2Vancouver</v>
      </c>
      <c r="B294" t="str">
        <f t="shared" si="28"/>
        <v>201810apartmentaverage2_bed_rateVancouver</v>
      </c>
      <c r="C294" t="str">
        <f t="shared" si="29"/>
        <v>apartmentaverage2_bed_rateVancouver</v>
      </c>
      <c r="D294" t="str">
        <f t="shared" si="30"/>
        <v>201810apartmentaverage2_bed_rateVancouver</v>
      </c>
      <c r="E294">
        <v>2018</v>
      </c>
      <c r="F294">
        <v>10</v>
      </c>
      <c r="G294" t="s">
        <v>65</v>
      </c>
      <c r="H294" t="s">
        <v>59</v>
      </c>
      <c r="I294" t="s">
        <v>53</v>
      </c>
      <c r="J294">
        <f t="shared" si="31"/>
        <v>2</v>
      </c>
      <c r="K294" t="s">
        <v>43</v>
      </c>
      <c r="L294">
        <f>VLOOKUP(B294,average_median_rates_1!B:I,8,0)</f>
        <v>1649</v>
      </c>
      <c r="M294" t="b">
        <f>IF(ISERROR(L294),VLOOKUP(C294,vancouver_ratios_2!B:J,9,0),IF(L294="**",VLOOKUP(C294,vancouver_ratios_2!B:J,9,0)))</f>
        <v>0</v>
      </c>
      <c r="N294" t="b">
        <f>IF(ISERROR(L294),VLOOKUP(D294,average_median_rates_1!B:I,8,0),IF(L294="**", VLOOKUP(D294,average_median_rates_1!B:I,8,0)))</f>
        <v>0</v>
      </c>
      <c r="O294">
        <f t="shared" si="32"/>
        <v>0</v>
      </c>
      <c r="P294">
        <f t="shared" si="33"/>
        <v>1649</v>
      </c>
    </row>
    <row r="295" spans="1:16" x14ac:dyDescent="0.2">
      <c r="A295" t="str">
        <f t="shared" si="34"/>
        <v>201810average2North Vancouver City</v>
      </c>
      <c r="B295" t="str">
        <f t="shared" si="28"/>
        <v>201810apartmentaverage2_bed_rateNorth Vancouver City</v>
      </c>
      <c r="C295" t="str">
        <f t="shared" si="29"/>
        <v>apartmentaverage2_bed_rateNorth Vancouver City</v>
      </c>
      <c r="D295" t="str">
        <f t="shared" si="30"/>
        <v>201810apartmentaverage2_bed_rateVancouver</v>
      </c>
      <c r="E295">
        <v>2018</v>
      </c>
      <c r="F295">
        <v>10</v>
      </c>
      <c r="G295" t="s">
        <v>65</v>
      </c>
      <c r="H295" t="s">
        <v>59</v>
      </c>
      <c r="I295" t="s">
        <v>53</v>
      </c>
      <c r="J295">
        <f t="shared" si="31"/>
        <v>2</v>
      </c>
      <c r="K295" t="s">
        <v>60</v>
      </c>
      <c r="L295" t="e">
        <f>VLOOKUP(B295,average_median_rates_1!B:I,8,0)</f>
        <v>#N/A</v>
      </c>
      <c r="M295">
        <f>IF(ISERROR(L295),VLOOKUP(C295,vancouver_ratios_2!B:J,9,0),IF(L295="**",VLOOKUP(C295,vancouver_ratios_2!B:J,9,0)))</f>
        <v>0.88030173640762899</v>
      </c>
      <c r="N295">
        <f>IF(ISERROR(L295),VLOOKUP(D295,average_median_rates_1!B:I,8,0),IF(L295="**", VLOOKUP(D295,average_median_rates_1!B:I,8,0)))</f>
        <v>1649</v>
      </c>
      <c r="O295">
        <f t="shared" si="32"/>
        <v>1451.6175633361802</v>
      </c>
      <c r="P295">
        <f t="shared" si="33"/>
        <v>1451.6175633361802</v>
      </c>
    </row>
    <row r="296" spans="1:16" x14ac:dyDescent="0.2">
      <c r="A296" t="str">
        <f t="shared" si="34"/>
        <v>201810average3West End/Stanley Park</v>
      </c>
      <c r="B296" t="str">
        <f t="shared" si="28"/>
        <v>201810apartmentaverage3+_bed_rateWest End/Stanley Park</v>
      </c>
      <c r="C296" t="str">
        <f t="shared" si="29"/>
        <v>apartmentaverage3+_bed_rateWest End/Stanley Park</v>
      </c>
      <c r="D296" t="str">
        <f t="shared" si="30"/>
        <v>201810apartmentaverage3+_bed_rateVancouver</v>
      </c>
      <c r="E296">
        <v>2018</v>
      </c>
      <c r="F296">
        <v>10</v>
      </c>
      <c r="G296" t="s">
        <v>65</v>
      </c>
      <c r="H296" t="s">
        <v>59</v>
      </c>
      <c r="I296" t="s">
        <v>55</v>
      </c>
      <c r="J296">
        <f t="shared" si="31"/>
        <v>3</v>
      </c>
      <c r="K296" t="s">
        <v>12</v>
      </c>
      <c r="L296">
        <f>VLOOKUP(B296,average_median_rates_1!B:I,8,0)</f>
        <v>3201</v>
      </c>
      <c r="M296" t="b">
        <f>IF(ISERROR(L296),VLOOKUP(C296,vancouver_ratios_2!B:J,9,0),IF(L296="**",VLOOKUP(C296,vancouver_ratios_2!B:J,9,0)))</f>
        <v>0</v>
      </c>
      <c r="N296" t="b">
        <f>IF(ISERROR(L296),VLOOKUP(D296,average_median_rates_1!B:I,8,0),IF(L296="**", VLOOKUP(D296,average_median_rates_1!B:I,8,0)))</f>
        <v>0</v>
      </c>
      <c r="O296">
        <f t="shared" si="32"/>
        <v>0</v>
      </c>
      <c r="P296">
        <f t="shared" si="33"/>
        <v>3201</v>
      </c>
    </row>
    <row r="297" spans="1:16" x14ac:dyDescent="0.2">
      <c r="A297" t="str">
        <f t="shared" si="34"/>
        <v>201810average3English Bay</v>
      </c>
      <c r="B297" t="str">
        <f t="shared" si="28"/>
        <v>201810apartmentaverage3+_bed_rateEnglish Bay</v>
      </c>
      <c r="C297" t="str">
        <f t="shared" si="29"/>
        <v>apartmentaverage3+_bed_rateEnglish Bay</v>
      </c>
      <c r="D297" t="str">
        <f t="shared" si="30"/>
        <v>201810apartmentaverage3+_bed_rateVancouver</v>
      </c>
      <c r="E297">
        <v>2018</v>
      </c>
      <c r="F297">
        <v>10</v>
      </c>
      <c r="G297" t="s">
        <v>65</v>
      </c>
      <c r="H297" t="s">
        <v>59</v>
      </c>
      <c r="I297" t="s">
        <v>55</v>
      </c>
      <c r="J297">
        <f t="shared" si="31"/>
        <v>3</v>
      </c>
      <c r="K297" t="s">
        <v>16</v>
      </c>
      <c r="L297">
        <f>VLOOKUP(B297,average_median_rates_1!B:I,8,0)</f>
        <v>3586</v>
      </c>
      <c r="M297" t="b">
        <f>IF(ISERROR(L297),VLOOKUP(C297,vancouver_ratios_2!B:J,9,0),IF(L297="**",VLOOKUP(C297,vancouver_ratios_2!B:J,9,0)))</f>
        <v>0</v>
      </c>
      <c r="N297" t="b">
        <f>IF(ISERROR(L297),VLOOKUP(D297,average_median_rates_1!B:I,8,0),IF(L297="**", VLOOKUP(D297,average_median_rates_1!B:I,8,0)))</f>
        <v>0</v>
      </c>
      <c r="O297">
        <f t="shared" si="32"/>
        <v>0</v>
      </c>
      <c r="P297">
        <f t="shared" si="33"/>
        <v>3586</v>
      </c>
    </row>
    <row r="298" spans="1:16" x14ac:dyDescent="0.2">
      <c r="A298" t="str">
        <f t="shared" si="34"/>
        <v>201810average3Downtown</v>
      </c>
      <c r="B298" t="str">
        <f t="shared" si="28"/>
        <v>201810apartmentaverage3+_bed_rateDowntown</v>
      </c>
      <c r="C298" t="str">
        <f t="shared" si="29"/>
        <v>apartmentaverage3+_bed_rateDowntown</v>
      </c>
      <c r="D298" t="str">
        <f t="shared" si="30"/>
        <v>201810apartmentaverage3+_bed_rateVancouver</v>
      </c>
      <c r="E298">
        <v>2018</v>
      </c>
      <c r="F298">
        <v>10</v>
      </c>
      <c r="G298" t="s">
        <v>65</v>
      </c>
      <c r="H298" t="s">
        <v>59</v>
      </c>
      <c r="I298" t="s">
        <v>55</v>
      </c>
      <c r="J298">
        <f t="shared" si="31"/>
        <v>3</v>
      </c>
      <c r="K298" t="s">
        <v>17</v>
      </c>
      <c r="L298">
        <f>VLOOKUP(B298,average_median_rates_1!B:I,8,0)</f>
        <v>3511</v>
      </c>
      <c r="M298" t="b">
        <f>IF(ISERROR(L298),VLOOKUP(C298,vancouver_ratios_2!B:J,9,0),IF(L298="**",VLOOKUP(C298,vancouver_ratios_2!B:J,9,0)))</f>
        <v>0</v>
      </c>
      <c r="N298" t="b">
        <f>IF(ISERROR(L298),VLOOKUP(D298,average_median_rates_1!B:I,8,0),IF(L298="**", VLOOKUP(D298,average_median_rates_1!B:I,8,0)))</f>
        <v>0</v>
      </c>
      <c r="O298">
        <f t="shared" si="32"/>
        <v>0</v>
      </c>
      <c r="P298">
        <f t="shared" si="33"/>
        <v>3511</v>
      </c>
    </row>
    <row r="299" spans="1:16" x14ac:dyDescent="0.2">
      <c r="A299" t="str">
        <f t="shared" si="34"/>
        <v>201810average3South Granville/Oak</v>
      </c>
      <c r="B299" t="str">
        <f t="shared" si="28"/>
        <v>201810apartmentaverage3+_bed_rateSouth Granville/Oak</v>
      </c>
      <c r="C299" t="str">
        <f t="shared" si="29"/>
        <v>apartmentaverage3+_bed_rateSouth Granville/Oak</v>
      </c>
      <c r="D299" t="str">
        <f t="shared" si="30"/>
        <v>201810apartmentaverage3+_bed_rateVancouver</v>
      </c>
      <c r="E299">
        <v>2018</v>
      </c>
      <c r="F299">
        <v>10</v>
      </c>
      <c r="G299" t="s">
        <v>65</v>
      </c>
      <c r="H299" t="s">
        <v>59</v>
      </c>
      <c r="I299" t="s">
        <v>55</v>
      </c>
      <c r="J299">
        <f t="shared" si="31"/>
        <v>3</v>
      </c>
      <c r="K299" t="s">
        <v>19</v>
      </c>
      <c r="L299">
        <f>VLOOKUP(B299,average_median_rates_1!B:I,8,0)</f>
        <v>2370</v>
      </c>
      <c r="M299" t="b">
        <f>IF(ISERROR(L299),VLOOKUP(C299,vancouver_ratios_2!B:J,9,0),IF(L299="**",VLOOKUP(C299,vancouver_ratios_2!B:J,9,0)))</f>
        <v>0</v>
      </c>
      <c r="N299" t="b">
        <f>IF(ISERROR(L299),VLOOKUP(D299,average_median_rates_1!B:I,8,0),IF(L299="**", VLOOKUP(D299,average_median_rates_1!B:I,8,0)))</f>
        <v>0</v>
      </c>
      <c r="O299">
        <f t="shared" si="32"/>
        <v>0</v>
      </c>
      <c r="P299">
        <f t="shared" si="33"/>
        <v>2370</v>
      </c>
    </row>
    <row r="300" spans="1:16" x14ac:dyDescent="0.2">
      <c r="A300" t="str">
        <f t="shared" si="34"/>
        <v>201810average3Kitsilano/Point Grey</v>
      </c>
      <c r="B300" t="str">
        <f t="shared" si="28"/>
        <v>201810apartmentaverage3+_bed_rateKitsilano/Point Grey</v>
      </c>
      <c r="C300" t="str">
        <f t="shared" si="29"/>
        <v>apartmentaverage3+_bed_rateKitsilano/Point Grey</v>
      </c>
      <c r="D300" t="str">
        <f t="shared" si="30"/>
        <v>201810apartmentaverage3+_bed_rateVancouver</v>
      </c>
      <c r="E300">
        <v>2018</v>
      </c>
      <c r="F300">
        <v>10</v>
      </c>
      <c r="G300" t="s">
        <v>65</v>
      </c>
      <c r="H300" t="s">
        <v>59</v>
      </c>
      <c r="I300" t="s">
        <v>55</v>
      </c>
      <c r="J300">
        <f t="shared" si="31"/>
        <v>3</v>
      </c>
      <c r="K300" t="s">
        <v>20</v>
      </c>
      <c r="L300" t="str">
        <f>VLOOKUP(B300,average_median_rates_1!B:I,8,0)</f>
        <v>**</v>
      </c>
      <c r="M300">
        <f>IF(ISERROR(L300),VLOOKUP(C300,vancouver_ratios_2!B:J,9,0),IF(L300="**",VLOOKUP(C300,vancouver_ratios_2!B:J,9,0)))</f>
        <v>1.52595229402458</v>
      </c>
      <c r="N300">
        <f>IF(ISERROR(L300),VLOOKUP(D300,average_median_rates_1!B:I,8,0),IF(L300="**", VLOOKUP(D300,average_median_rates_1!B:I,8,0)))</f>
        <v>1921</v>
      </c>
      <c r="O300">
        <f t="shared" si="32"/>
        <v>2931.3543568212181</v>
      </c>
      <c r="P300">
        <f t="shared" si="33"/>
        <v>2931.3543568212181</v>
      </c>
    </row>
    <row r="301" spans="1:16" x14ac:dyDescent="0.2">
      <c r="A301" t="str">
        <f t="shared" si="34"/>
        <v>201810average3Westside/Kerrisdale</v>
      </c>
      <c r="B301" t="str">
        <f t="shared" si="28"/>
        <v>201810apartmentaverage3+_bed_rateWestside/Kerrisdale</v>
      </c>
      <c r="C301" t="str">
        <f t="shared" si="29"/>
        <v>apartmentaverage3+_bed_rateWestside/Kerrisdale</v>
      </c>
      <c r="D301" t="str">
        <f t="shared" si="30"/>
        <v>201810apartmentaverage3+_bed_rateVancouver</v>
      </c>
      <c r="E301">
        <v>2018</v>
      </c>
      <c r="F301">
        <v>10</v>
      </c>
      <c r="G301" t="s">
        <v>65</v>
      </c>
      <c r="H301" t="s">
        <v>59</v>
      </c>
      <c r="I301" t="s">
        <v>55</v>
      </c>
      <c r="J301">
        <f t="shared" si="31"/>
        <v>3</v>
      </c>
      <c r="K301" t="s">
        <v>21</v>
      </c>
      <c r="L301">
        <f>VLOOKUP(B301,average_median_rates_1!B:I,8,0)</f>
        <v>3082</v>
      </c>
      <c r="M301" t="b">
        <f>IF(ISERROR(L301),VLOOKUP(C301,vancouver_ratios_2!B:J,9,0),IF(L301="**",VLOOKUP(C301,vancouver_ratios_2!B:J,9,0)))</f>
        <v>0</v>
      </c>
      <c r="N301" t="b">
        <f>IF(ISERROR(L301),VLOOKUP(D301,average_median_rates_1!B:I,8,0),IF(L301="**", VLOOKUP(D301,average_median_rates_1!B:I,8,0)))</f>
        <v>0</v>
      </c>
      <c r="O301">
        <f t="shared" si="32"/>
        <v>0</v>
      </c>
      <c r="P301">
        <f t="shared" si="33"/>
        <v>3082</v>
      </c>
    </row>
    <row r="302" spans="1:16" x14ac:dyDescent="0.2">
      <c r="A302" t="str">
        <f t="shared" si="34"/>
        <v>201810average3Marpole</v>
      </c>
      <c r="B302" t="str">
        <f t="shared" si="28"/>
        <v>201810apartmentaverage3+_bed_rateMarpole</v>
      </c>
      <c r="C302" t="str">
        <f t="shared" si="29"/>
        <v>apartmentaverage3+_bed_rateMarpole</v>
      </c>
      <c r="D302" t="str">
        <f t="shared" si="30"/>
        <v>201810apartmentaverage3+_bed_rateVancouver</v>
      </c>
      <c r="E302">
        <v>2018</v>
      </c>
      <c r="F302">
        <v>10</v>
      </c>
      <c r="G302" t="s">
        <v>65</v>
      </c>
      <c r="H302" t="s">
        <v>59</v>
      </c>
      <c r="I302" t="s">
        <v>55</v>
      </c>
      <c r="J302">
        <f t="shared" si="31"/>
        <v>3</v>
      </c>
      <c r="K302" t="s">
        <v>23</v>
      </c>
      <c r="L302">
        <f>VLOOKUP(B302,average_median_rates_1!B:I,8,0)</f>
        <v>1477</v>
      </c>
      <c r="M302" t="b">
        <f>IF(ISERROR(L302),VLOOKUP(C302,vancouver_ratios_2!B:J,9,0),IF(L302="**",VLOOKUP(C302,vancouver_ratios_2!B:J,9,0)))</f>
        <v>0</v>
      </c>
      <c r="N302" t="b">
        <f>IF(ISERROR(L302),VLOOKUP(D302,average_median_rates_1!B:I,8,0),IF(L302="**", VLOOKUP(D302,average_median_rates_1!B:I,8,0)))</f>
        <v>0</v>
      </c>
      <c r="O302">
        <f t="shared" si="32"/>
        <v>0</v>
      </c>
      <c r="P302">
        <f t="shared" si="33"/>
        <v>1477</v>
      </c>
    </row>
    <row r="303" spans="1:16" x14ac:dyDescent="0.2">
      <c r="A303" t="str">
        <f t="shared" si="34"/>
        <v>201810average3Mount Pleasant/Renfrew Heights</v>
      </c>
      <c r="B303" t="str">
        <f t="shared" si="28"/>
        <v>201810apartmentaverage3+_bed_rateMount Pleasant/Renfrew Heights</v>
      </c>
      <c r="C303" t="str">
        <f t="shared" si="29"/>
        <v>apartmentaverage3+_bed_rateMount Pleasant/Renfrew Heights</v>
      </c>
      <c r="D303" t="str">
        <f t="shared" si="30"/>
        <v>201810apartmentaverage3+_bed_rateVancouver</v>
      </c>
      <c r="E303">
        <v>2018</v>
      </c>
      <c r="F303">
        <v>10</v>
      </c>
      <c r="G303" t="s">
        <v>65</v>
      </c>
      <c r="H303" t="s">
        <v>59</v>
      </c>
      <c r="I303" t="s">
        <v>55</v>
      </c>
      <c r="J303">
        <f t="shared" si="31"/>
        <v>3</v>
      </c>
      <c r="K303" t="s">
        <v>24</v>
      </c>
      <c r="L303" t="str">
        <f>VLOOKUP(B303,average_median_rates_1!B:I,8,0)</f>
        <v>**</v>
      </c>
      <c r="M303">
        <f>IF(ISERROR(L303),VLOOKUP(C303,vancouver_ratios_2!B:J,9,0),IF(L303="**",VLOOKUP(C303,vancouver_ratios_2!B:J,9,0)))</f>
        <v>0.92863879761470103</v>
      </c>
      <c r="N303">
        <f>IF(ISERROR(L303),VLOOKUP(D303,average_median_rates_1!B:I,8,0),IF(L303="**", VLOOKUP(D303,average_median_rates_1!B:I,8,0)))</f>
        <v>1921</v>
      </c>
      <c r="O303">
        <f t="shared" si="32"/>
        <v>1783.9151302178407</v>
      </c>
      <c r="P303">
        <f t="shared" si="33"/>
        <v>1783.9151302178407</v>
      </c>
    </row>
    <row r="304" spans="1:16" x14ac:dyDescent="0.2">
      <c r="A304" t="str">
        <f t="shared" si="34"/>
        <v>201810average3East Hastings</v>
      </c>
      <c r="B304" t="str">
        <f t="shared" si="28"/>
        <v>201810apartmentaverage3+_bed_rateEast Hastings</v>
      </c>
      <c r="C304" t="str">
        <f t="shared" si="29"/>
        <v>apartmentaverage3+_bed_rateEast Hastings</v>
      </c>
      <c r="D304" t="str">
        <f t="shared" si="30"/>
        <v>201810apartmentaverage3+_bed_rateVancouver</v>
      </c>
      <c r="E304">
        <v>2018</v>
      </c>
      <c r="F304">
        <v>10</v>
      </c>
      <c r="G304" t="s">
        <v>65</v>
      </c>
      <c r="H304" t="s">
        <v>59</v>
      </c>
      <c r="I304" t="s">
        <v>55</v>
      </c>
      <c r="J304">
        <f t="shared" si="31"/>
        <v>3</v>
      </c>
      <c r="K304" t="s">
        <v>25</v>
      </c>
      <c r="L304">
        <f>VLOOKUP(B304,average_median_rates_1!B:I,8,0)</f>
        <v>1466</v>
      </c>
      <c r="M304" t="b">
        <f>IF(ISERROR(L304),VLOOKUP(C304,vancouver_ratios_2!B:J,9,0),IF(L304="**",VLOOKUP(C304,vancouver_ratios_2!B:J,9,0)))</f>
        <v>0</v>
      </c>
      <c r="N304" t="b">
        <f>IF(ISERROR(L304),VLOOKUP(D304,average_median_rates_1!B:I,8,0),IF(L304="**", VLOOKUP(D304,average_median_rates_1!B:I,8,0)))</f>
        <v>0</v>
      </c>
      <c r="O304">
        <f t="shared" si="32"/>
        <v>0</v>
      </c>
      <c r="P304">
        <f t="shared" si="33"/>
        <v>1466</v>
      </c>
    </row>
    <row r="305" spans="1:16" x14ac:dyDescent="0.2">
      <c r="A305" t="str">
        <f t="shared" si="34"/>
        <v>201810average3Southeast Vancouver</v>
      </c>
      <c r="B305" t="str">
        <f t="shared" si="28"/>
        <v>201810apartmentaverage3+_bed_rateSoutheast Vancouver</v>
      </c>
      <c r="C305" t="str">
        <f t="shared" si="29"/>
        <v>apartmentaverage3+_bed_rateSoutheast Vancouver</v>
      </c>
      <c r="D305" t="str">
        <f t="shared" si="30"/>
        <v>201810apartmentaverage3+_bed_rateVancouver</v>
      </c>
      <c r="E305">
        <v>2018</v>
      </c>
      <c r="F305">
        <v>10</v>
      </c>
      <c r="G305" t="s">
        <v>65</v>
      </c>
      <c r="H305" t="s">
        <v>59</v>
      </c>
      <c r="I305" t="s">
        <v>55</v>
      </c>
      <c r="J305">
        <f t="shared" si="31"/>
        <v>3</v>
      </c>
      <c r="K305" t="s">
        <v>26</v>
      </c>
      <c r="L305">
        <f>VLOOKUP(B305,average_median_rates_1!B:I,8,0)</f>
        <v>1365</v>
      </c>
      <c r="M305" t="b">
        <f>IF(ISERROR(L305),VLOOKUP(C305,vancouver_ratios_2!B:J,9,0),IF(L305="**",VLOOKUP(C305,vancouver_ratios_2!B:J,9,0)))</f>
        <v>0</v>
      </c>
      <c r="N305" t="b">
        <f>IF(ISERROR(L305),VLOOKUP(D305,average_median_rates_1!B:I,8,0),IF(L305="**", VLOOKUP(D305,average_median_rates_1!B:I,8,0)))</f>
        <v>0</v>
      </c>
      <c r="O305">
        <f t="shared" si="32"/>
        <v>0</v>
      </c>
      <c r="P305">
        <f t="shared" si="33"/>
        <v>1365</v>
      </c>
    </row>
    <row r="306" spans="1:16" x14ac:dyDescent="0.2">
      <c r="A306" t="str">
        <f t="shared" si="34"/>
        <v>201810average3University Endowment Lands</v>
      </c>
      <c r="B306" t="str">
        <f t="shared" si="28"/>
        <v>201810apartmentaverage3+_bed_rateUniversity Endowment Lands</v>
      </c>
      <c r="C306" t="str">
        <f t="shared" si="29"/>
        <v>apartmentaverage3+_bed_rateUniversity Endowment Lands</v>
      </c>
      <c r="D306" t="str">
        <f t="shared" si="30"/>
        <v>201810apartmentaverage3+_bed_rateVancouver</v>
      </c>
      <c r="E306">
        <v>2018</v>
      </c>
      <c r="F306">
        <v>10</v>
      </c>
      <c r="G306" t="s">
        <v>65</v>
      </c>
      <c r="H306" t="s">
        <v>59</v>
      </c>
      <c r="I306" t="s">
        <v>55</v>
      </c>
      <c r="J306">
        <f t="shared" si="31"/>
        <v>3</v>
      </c>
      <c r="K306" t="s">
        <v>27</v>
      </c>
      <c r="L306">
        <f>VLOOKUP(B306,average_median_rates_1!B:I,8,0)</f>
        <v>2829</v>
      </c>
      <c r="M306" t="b">
        <f>IF(ISERROR(L306),VLOOKUP(C306,vancouver_ratios_2!B:J,9,0),IF(L306="**",VLOOKUP(C306,vancouver_ratios_2!B:J,9,0)))</f>
        <v>0</v>
      </c>
      <c r="N306" t="b">
        <f>IF(ISERROR(L306),VLOOKUP(D306,average_median_rates_1!B:I,8,0),IF(L306="**", VLOOKUP(D306,average_median_rates_1!B:I,8,0)))</f>
        <v>0</v>
      </c>
      <c r="O306">
        <f t="shared" si="32"/>
        <v>0</v>
      </c>
      <c r="P306">
        <f t="shared" si="33"/>
        <v>2829</v>
      </c>
    </row>
    <row r="307" spans="1:16" x14ac:dyDescent="0.2">
      <c r="A307" t="str">
        <f t="shared" si="34"/>
        <v>201810average3Central Park/Metrotown</v>
      </c>
      <c r="B307" t="str">
        <f t="shared" si="28"/>
        <v>201810apartmentaverage3+_bed_rateCentral Park/Metrotown</v>
      </c>
      <c r="C307" t="str">
        <f t="shared" si="29"/>
        <v>apartmentaverage3+_bed_rateCentral Park/Metrotown</v>
      </c>
      <c r="D307" t="str">
        <f t="shared" si="30"/>
        <v>201810apartmentaverage3+_bed_rateVancouver</v>
      </c>
      <c r="E307">
        <v>2018</v>
      </c>
      <c r="F307">
        <v>10</v>
      </c>
      <c r="G307" t="s">
        <v>65</v>
      </c>
      <c r="H307" t="s">
        <v>59</v>
      </c>
      <c r="I307" t="s">
        <v>55</v>
      </c>
      <c r="J307">
        <f t="shared" si="31"/>
        <v>3</v>
      </c>
      <c r="K307" t="s">
        <v>28</v>
      </c>
      <c r="L307">
        <f>VLOOKUP(B307,average_median_rates_1!B:I,8,0)</f>
        <v>1919</v>
      </c>
      <c r="M307" t="b">
        <f>IF(ISERROR(L307),VLOOKUP(C307,vancouver_ratios_2!B:J,9,0),IF(L307="**",VLOOKUP(C307,vancouver_ratios_2!B:J,9,0)))</f>
        <v>0</v>
      </c>
      <c r="N307" t="b">
        <f>IF(ISERROR(L307),VLOOKUP(D307,average_median_rates_1!B:I,8,0),IF(L307="**", VLOOKUP(D307,average_median_rates_1!B:I,8,0)))</f>
        <v>0</v>
      </c>
      <c r="O307">
        <f t="shared" si="32"/>
        <v>0</v>
      </c>
      <c r="P307">
        <f t="shared" si="33"/>
        <v>1919</v>
      </c>
    </row>
    <row r="308" spans="1:16" x14ac:dyDescent="0.2">
      <c r="A308" t="str">
        <f t="shared" si="34"/>
        <v>201810average3Southeast Burnaby</v>
      </c>
      <c r="B308" t="str">
        <f t="shared" si="28"/>
        <v>201810apartmentaverage3+_bed_rateSoutheast Burnaby</v>
      </c>
      <c r="C308" t="str">
        <f t="shared" si="29"/>
        <v>apartmentaverage3+_bed_rateSoutheast Burnaby</v>
      </c>
      <c r="D308" t="str">
        <f t="shared" si="30"/>
        <v>201810apartmentaverage3+_bed_rateVancouver</v>
      </c>
      <c r="E308">
        <v>2018</v>
      </c>
      <c r="F308">
        <v>10</v>
      </c>
      <c r="G308" t="s">
        <v>65</v>
      </c>
      <c r="H308" t="s">
        <v>59</v>
      </c>
      <c r="I308" t="s">
        <v>55</v>
      </c>
      <c r="J308">
        <f t="shared" si="31"/>
        <v>3</v>
      </c>
      <c r="K308" t="s">
        <v>29</v>
      </c>
      <c r="L308">
        <f>VLOOKUP(B308,average_median_rates_1!B:I,8,0)</f>
        <v>1294</v>
      </c>
      <c r="M308" t="b">
        <f>IF(ISERROR(L308),VLOOKUP(C308,vancouver_ratios_2!B:J,9,0),IF(L308="**",VLOOKUP(C308,vancouver_ratios_2!B:J,9,0)))</f>
        <v>0</v>
      </c>
      <c r="N308" t="b">
        <f>IF(ISERROR(L308),VLOOKUP(D308,average_median_rates_1!B:I,8,0),IF(L308="**", VLOOKUP(D308,average_median_rates_1!B:I,8,0)))</f>
        <v>0</v>
      </c>
      <c r="O308">
        <f t="shared" si="32"/>
        <v>0</v>
      </c>
      <c r="P308">
        <f t="shared" si="33"/>
        <v>1294</v>
      </c>
    </row>
    <row r="309" spans="1:16" x14ac:dyDescent="0.2">
      <c r="A309" t="str">
        <f t="shared" si="34"/>
        <v>201810average3North Burnaby</v>
      </c>
      <c r="B309" t="str">
        <f t="shared" si="28"/>
        <v>201810apartmentaverage3+_bed_rateNorth Burnaby</v>
      </c>
      <c r="C309" t="str">
        <f t="shared" si="29"/>
        <v>apartmentaverage3+_bed_rateNorth Burnaby</v>
      </c>
      <c r="D309" t="str">
        <f t="shared" si="30"/>
        <v>201810apartmentaverage3+_bed_rateVancouver</v>
      </c>
      <c r="E309">
        <v>2018</v>
      </c>
      <c r="F309">
        <v>10</v>
      </c>
      <c r="G309" t="s">
        <v>65</v>
      </c>
      <c r="H309" t="s">
        <v>59</v>
      </c>
      <c r="I309" t="s">
        <v>55</v>
      </c>
      <c r="J309">
        <f t="shared" si="31"/>
        <v>3</v>
      </c>
      <c r="K309" t="s">
        <v>31</v>
      </c>
      <c r="L309">
        <f>VLOOKUP(B309,average_median_rates_1!B:I,8,0)</f>
        <v>1914</v>
      </c>
      <c r="M309" t="b">
        <f>IF(ISERROR(L309),VLOOKUP(C309,vancouver_ratios_2!B:J,9,0),IF(L309="**",VLOOKUP(C309,vancouver_ratios_2!B:J,9,0)))</f>
        <v>0</v>
      </c>
      <c r="N309" t="b">
        <f>IF(ISERROR(L309),VLOOKUP(D309,average_median_rates_1!B:I,8,0),IF(L309="**", VLOOKUP(D309,average_median_rates_1!B:I,8,0)))</f>
        <v>0</v>
      </c>
      <c r="O309">
        <f t="shared" si="32"/>
        <v>0</v>
      </c>
      <c r="P309">
        <f t="shared" si="33"/>
        <v>1914</v>
      </c>
    </row>
    <row r="310" spans="1:16" x14ac:dyDescent="0.2">
      <c r="A310" t="str">
        <f t="shared" si="34"/>
        <v>201810average3New Westminster</v>
      </c>
      <c r="B310" t="str">
        <f t="shared" si="28"/>
        <v>201810apartmentaverage3+_bed_rateNew Westminster</v>
      </c>
      <c r="C310" t="str">
        <f t="shared" si="29"/>
        <v>apartmentaverage3+_bed_rateNew Westminster</v>
      </c>
      <c r="D310" t="str">
        <f t="shared" si="30"/>
        <v>201810apartmentaverage3+_bed_rateVancouver</v>
      </c>
      <c r="E310">
        <v>2018</v>
      </c>
      <c r="F310">
        <v>10</v>
      </c>
      <c r="G310" t="s">
        <v>65</v>
      </c>
      <c r="H310" t="s">
        <v>59</v>
      </c>
      <c r="I310" t="s">
        <v>55</v>
      </c>
      <c r="J310">
        <f t="shared" si="31"/>
        <v>3</v>
      </c>
      <c r="K310" t="s">
        <v>32</v>
      </c>
      <c r="L310">
        <f>VLOOKUP(B310,average_median_rates_1!B:I,8,0)</f>
        <v>1860</v>
      </c>
      <c r="M310" t="b">
        <f>IF(ISERROR(L310),VLOOKUP(C310,vancouver_ratios_2!B:J,9,0),IF(L310="**",VLOOKUP(C310,vancouver_ratios_2!B:J,9,0)))</f>
        <v>0</v>
      </c>
      <c r="N310" t="b">
        <f>IF(ISERROR(L310),VLOOKUP(D310,average_median_rates_1!B:I,8,0),IF(L310="**", VLOOKUP(D310,average_median_rates_1!B:I,8,0)))</f>
        <v>0</v>
      </c>
      <c r="O310">
        <f t="shared" si="32"/>
        <v>0</v>
      </c>
      <c r="P310">
        <f t="shared" si="33"/>
        <v>1860</v>
      </c>
    </row>
    <row r="311" spans="1:16" x14ac:dyDescent="0.2">
      <c r="A311" t="str">
        <f t="shared" si="34"/>
        <v>201810average3North Vancouver CY</v>
      </c>
      <c r="B311" t="str">
        <f t="shared" si="28"/>
        <v>201810apartmentaverage3+_bed_rateNorth Vancouver CY</v>
      </c>
      <c r="C311" t="str">
        <f t="shared" si="29"/>
        <v>apartmentaverage3+_bed_rateNorth Vancouver CY</v>
      </c>
      <c r="D311" t="str">
        <f t="shared" si="30"/>
        <v>201810apartmentaverage3+_bed_rateVancouver</v>
      </c>
      <c r="E311">
        <v>2018</v>
      </c>
      <c r="F311">
        <v>10</v>
      </c>
      <c r="G311" t="s">
        <v>65</v>
      </c>
      <c r="H311" t="s">
        <v>59</v>
      </c>
      <c r="I311" t="s">
        <v>55</v>
      </c>
      <c r="J311">
        <f t="shared" si="31"/>
        <v>3</v>
      </c>
      <c r="K311" t="s">
        <v>33</v>
      </c>
      <c r="L311">
        <f>VLOOKUP(B311,average_median_rates_1!B:I,8,0)</f>
        <v>2457</v>
      </c>
      <c r="M311" t="b">
        <f>IF(ISERROR(L311),VLOOKUP(C311,vancouver_ratios_2!B:J,9,0),IF(L311="**",VLOOKUP(C311,vancouver_ratios_2!B:J,9,0)))</f>
        <v>0</v>
      </c>
      <c r="N311" t="b">
        <f>IF(ISERROR(L311),VLOOKUP(D311,average_median_rates_1!B:I,8,0),IF(L311="**", VLOOKUP(D311,average_median_rates_1!B:I,8,0)))</f>
        <v>0</v>
      </c>
      <c r="O311">
        <f t="shared" si="32"/>
        <v>0</v>
      </c>
      <c r="P311">
        <f t="shared" si="33"/>
        <v>2457</v>
      </c>
    </row>
    <row r="312" spans="1:16" x14ac:dyDescent="0.2">
      <c r="A312" t="str">
        <f t="shared" si="34"/>
        <v>201810average3North Vancouver DM</v>
      </c>
      <c r="B312" t="str">
        <f t="shared" si="28"/>
        <v>201810apartmentaverage3+_bed_rateNorth Vancouver DM</v>
      </c>
      <c r="C312" t="str">
        <f t="shared" si="29"/>
        <v>apartmentaverage3+_bed_rateNorth Vancouver DM</v>
      </c>
      <c r="D312" t="str">
        <f t="shared" si="30"/>
        <v>201810apartmentaverage3+_bed_rateVancouver</v>
      </c>
      <c r="E312">
        <v>2018</v>
      </c>
      <c r="F312">
        <v>10</v>
      </c>
      <c r="G312" t="s">
        <v>65</v>
      </c>
      <c r="H312" t="s">
        <v>59</v>
      </c>
      <c r="I312" t="s">
        <v>55</v>
      </c>
      <c r="J312">
        <f t="shared" si="31"/>
        <v>3</v>
      </c>
      <c r="K312" t="s">
        <v>34</v>
      </c>
      <c r="L312">
        <f>VLOOKUP(B312,average_median_rates_1!B:I,8,0)</f>
        <v>1780</v>
      </c>
      <c r="M312" t="b">
        <f>IF(ISERROR(L312),VLOOKUP(C312,vancouver_ratios_2!B:J,9,0),IF(L312="**",VLOOKUP(C312,vancouver_ratios_2!B:J,9,0)))</f>
        <v>0</v>
      </c>
      <c r="N312" t="b">
        <f>IF(ISERROR(L312),VLOOKUP(D312,average_median_rates_1!B:I,8,0),IF(L312="**", VLOOKUP(D312,average_median_rates_1!B:I,8,0)))</f>
        <v>0</v>
      </c>
      <c r="O312">
        <f t="shared" si="32"/>
        <v>0</v>
      </c>
      <c r="P312">
        <f t="shared" si="33"/>
        <v>1780</v>
      </c>
    </row>
    <row r="313" spans="1:16" x14ac:dyDescent="0.2">
      <c r="A313" t="str">
        <f t="shared" si="34"/>
        <v>201810average3West Vancouver</v>
      </c>
      <c r="B313" t="str">
        <f t="shared" si="28"/>
        <v>201810apartmentaverage3+_bed_rateWest Vancouver</v>
      </c>
      <c r="C313" t="str">
        <f t="shared" si="29"/>
        <v>apartmentaverage3+_bed_rateWest Vancouver</v>
      </c>
      <c r="D313" t="str">
        <f t="shared" si="30"/>
        <v>201810apartmentaverage3+_bed_rateVancouver</v>
      </c>
      <c r="E313">
        <v>2018</v>
      </c>
      <c r="F313">
        <v>10</v>
      </c>
      <c r="G313" t="s">
        <v>65</v>
      </c>
      <c r="H313" t="s">
        <v>59</v>
      </c>
      <c r="I313" t="s">
        <v>55</v>
      </c>
      <c r="J313">
        <f t="shared" si="31"/>
        <v>3</v>
      </c>
      <c r="K313" t="s">
        <v>35</v>
      </c>
      <c r="L313">
        <f>VLOOKUP(B313,average_median_rates_1!B:I,8,0)</f>
        <v>3621</v>
      </c>
      <c r="M313" t="b">
        <f>IF(ISERROR(L313),VLOOKUP(C313,vancouver_ratios_2!B:J,9,0),IF(L313="**",VLOOKUP(C313,vancouver_ratios_2!B:J,9,0)))</f>
        <v>0</v>
      </c>
      <c r="N313" t="b">
        <f>IF(ISERROR(L313),VLOOKUP(D313,average_median_rates_1!B:I,8,0),IF(L313="**", VLOOKUP(D313,average_median_rates_1!B:I,8,0)))</f>
        <v>0</v>
      </c>
      <c r="O313">
        <f t="shared" si="32"/>
        <v>0</v>
      </c>
      <c r="P313">
        <f t="shared" si="33"/>
        <v>3621</v>
      </c>
    </row>
    <row r="314" spans="1:16" x14ac:dyDescent="0.2">
      <c r="A314" t="str">
        <f t="shared" si="34"/>
        <v>201810average3Richmond</v>
      </c>
      <c r="B314" t="str">
        <f t="shared" si="28"/>
        <v>201810apartmentaverage3+_bed_rateRichmond</v>
      </c>
      <c r="C314" t="str">
        <f t="shared" si="29"/>
        <v>apartmentaverage3+_bed_rateRichmond</v>
      </c>
      <c r="D314" t="str">
        <f t="shared" si="30"/>
        <v>201810apartmentaverage3+_bed_rateVancouver</v>
      </c>
      <c r="E314">
        <v>2018</v>
      </c>
      <c r="F314">
        <v>10</v>
      </c>
      <c r="G314" t="s">
        <v>65</v>
      </c>
      <c r="H314" t="s">
        <v>59</v>
      </c>
      <c r="I314" t="s">
        <v>55</v>
      </c>
      <c r="J314">
        <f t="shared" si="31"/>
        <v>3</v>
      </c>
      <c r="K314" t="s">
        <v>36</v>
      </c>
      <c r="L314">
        <f>VLOOKUP(B314,average_median_rates_1!B:I,8,0)</f>
        <v>1730</v>
      </c>
      <c r="M314" t="b">
        <f>IF(ISERROR(L314),VLOOKUP(C314,vancouver_ratios_2!B:J,9,0),IF(L314="**",VLOOKUP(C314,vancouver_ratios_2!B:J,9,0)))</f>
        <v>0</v>
      </c>
      <c r="N314" t="b">
        <f>IF(ISERROR(L314),VLOOKUP(D314,average_median_rates_1!B:I,8,0),IF(L314="**", VLOOKUP(D314,average_median_rates_1!B:I,8,0)))</f>
        <v>0</v>
      </c>
      <c r="O314">
        <f t="shared" si="32"/>
        <v>0</v>
      </c>
      <c r="P314">
        <f t="shared" si="33"/>
        <v>1730</v>
      </c>
    </row>
    <row r="315" spans="1:16" x14ac:dyDescent="0.2">
      <c r="A315" t="str">
        <f t="shared" si="34"/>
        <v>201810average3Delta</v>
      </c>
      <c r="B315" t="str">
        <f t="shared" si="28"/>
        <v>201810apartmentaverage3+_bed_rateDelta</v>
      </c>
      <c r="C315" t="str">
        <f t="shared" si="29"/>
        <v>apartmentaverage3+_bed_rateDelta</v>
      </c>
      <c r="D315" t="str">
        <f t="shared" si="30"/>
        <v>201810apartmentaverage3+_bed_rateVancouver</v>
      </c>
      <c r="E315">
        <v>2018</v>
      </c>
      <c r="F315">
        <v>10</v>
      </c>
      <c r="G315" t="s">
        <v>65</v>
      </c>
      <c r="H315" t="s">
        <v>59</v>
      </c>
      <c r="I315" t="s">
        <v>55</v>
      </c>
      <c r="J315">
        <f t="shared" si="31"/>
        <v>3</v>
      </c>
      <c r="K315" t="s">
        <v>37</v>
      </c>
      <c r="L315" t="str">
        <f>VLOOKUP(B315,average_median_rates_1!B:I,8,0)</f>
        <v>**</v>
      </c>
      <c r="M315">
        <f>IF(ISERROR(L315),VLOOKUP(C315,vancouver_ratios_2!B:J,9,0),IF(L315="**",VLOOKUP(C315,vancouver_ratios_2!B:J,9,0)))</f>
        <v>0.682557068099237</v>
      </c>
      <c r="N315">
        <f>IF(ISERROR(L315),VLOOKUP(D315,average_median_rates_1!B:I,8,0),IF(L315="**", VLOOKUP(D315,average_median_rates_1!B:I,8,0)))</f>
        <v>1921</v>
      </c>
      <c r="O315">
        <f t="shared" si="32"/>
        <v>1311.1921278186342</v>
      </c>
      <c r="P315">
        <f t="shared" si="33"/>
        <v>1311.1921278186342</v>
      </c>
    </row>
    <row r="316" spans="1:16" x14ac:dyDescent="0.2">
      <c r="A316" t="str">
        <f t="shared" si="34"/>
        <v>201810average3Surrey</v>
      </c>
      <c r="B316" t="str">
        <f t="shared" si="28"/>
        <v>201810apartmentaverage3+_bed_rateSurrey</v>
      </c>
      <c r="C316" t="str">
        <f t="shared" si="29"/>
        <v>apartmentaverage3+_bed_rateSurrey</v>
      </c>
      <c r="D316" t="str">
        <f t="shared" si="30"/>
        <v>201810apartmentaverage3+_bed_rateVancouver</v>
      </c>
      <c r="E316">
        <v>2018</v>
      </c>
      <c r="F316">
        <v>10</v>
      </c>
      <c r="G316" t="s">
        <v>65</v>
      </c>
      <c r="H316" t="s">
        <v>59</v>
      </c>
      <c r="I316" t="s">
        <v>55</v>
      </c>
      <c r="J316">
        <f t="shared" si="31"/>
        <v>3</v>
      </c>
      <c r="K316" t="s">
        <v>38</v>
      </c>
      <c r="L316">
        <f>VLOOKUP(B316,average_median_rates_1!B:I,8,0)</f>
        <v>1307</v>
      </c>
      <c r="M316" t="b">
        <f>IF(ISERROR(L316),VLOOKUP(C316,vancouver_ratios_2!B:J,9,0),IF(L316="**",VLOOKUP(C316,vancouver_ratios_2!B:J,9,0)))</f>
        <v>0</v>
      </c>
      <c r="N316" t="b">
        <f>IF(ISERROR(L316),VLOOKUP(D316,average_median_rates_1!B:I,8,0),IF(L316="**", VLOOKUP(D316,average_median_rates_1!B:I,8,0)))</f>
        <v>0</v>
      </c>
      <c r="O316">
        <f t="shared" si="32"/>
        <v>0</v>
      </c>
      <c r="P316">
        <f t="shared" si="33"/>
        <v>1307</v>
      </c>
    </row>
    <row r="317" spans="1:16" x14ac:dyDescent="0.2">
      <c r="A317" t="str">
        <f t="shared" si="34"/>
        <v>201810average3White Rock</v>
      </c>
      <c r="B317" t="str">
        <f t="shared" si="28"/>
        <v>201810apartmentaverage3+_bed_rateWhite Rock</v>
      </c>
      <c r="C317" t="str">
        <f t="shared" si="29"/>
        <v>apartmentaverage3+_bed_rateWhite Rock</v>
      </c>
      <c r="D317" t="str">
        <f t="shared" si="30"/>
        <v>201810apartmentaverage3+_bed_rateVancouver</v>
      </c>
      <c r="E317">
        <v>2018</v>
      </c>
      <c r="F317">
        <v>10</v>
      </c>
      <c r="G317" t="s">
        <v>65</v>
      </c>
      <c r="H317" t="s">
        <v>59</v>
      </c>
      <c r="I317" t="s">
        <v>55</v>
      </c>
      <c r="J317">
        <f t="shared" si="31"/>
        <v>3</v>
      </c>
      <c r="K317" t="s">
        <v>39</v>
      </c>
      <c r="L317" t="str">
        <f>VLOOKUP(B317,average_median_rates_1!B:I,8,0)</f>
        <v>**</v>
      </c>
      <c r="M317">
        <f>IF(ISERROR(L317),VLOOKUP(C317,vancouver_ratios_2!B:J,9,0),IF(L317="**",VLOOKUP(C317,vancouver_ratios_2!B:J,9,0)))</f>
        <v>0.87525861019836904</v>
      </c>
      <c r="N317">
        <f>IF(ISERROR(L317),VLOOKUP(D317,average_median_rates_1!B:I,8,0),IF(L317="**", VLOOKUP(D317,average_median_rates_1!B:I,8,0)))</f>
        <v>1921</v>
      </c>
      <c r="O317">
        <f t="shared" si="32"/>
        <v>1681.371790191067</v>
      </c>
      <c r="P317">
        <f t="shared" si="33"/>
        <v>1681.371790191067</v>
      </c>
    </row>
    <row r="318" spans="1:16" x14ac:dyDescent="0.2">
      <c r="A318" t="str">
        <f t="shared" si="34"/>
        <v>201810average3Langley City and Langley DM</v>
      </c>
      <c r="B318" t="str">
        <f t="shared" si="28"/>
        <v>201810apartmentaverage3+_bed_rateLangley City and Langley DM</v>
      </c>
      <c r="C318" t="str">
        <f t="shared" si="29"/>
        <v>apartmentaverage3+_bed_rateLangley City and Langley DM</v>
      </c>
      <c r="D318" t="str">
        <f t="shared" si="30"/>
        <v>201810apartmentaverage3+_bed_rateVancouver</v>
      </c>
      <c r="E318">
        <v>2018</v>
      </c>
      <c r="F318">
        <v>10</v>
      </c>
      <c r="G318" t="s">
        <v>65</v>
      </c>
      <c r="H318" t="s">
        <v>59</v>
      </c>
      <c r="I318" t="s">
        <v>55</v>
      </c>
      <c r="J318">
        <f t="shared" si="31"/>
        <v>3</v>
      </c>
      <c r="K318" t="s">
        <v>40</v>
      </c>
      <c r="L318">
        <f>VLOOKUP(B318,average_median_rates_1!B:I,8,0)</f>
        <v>1719</v>
      </c>
      <c r="M318" t="b">
        <f>IF(ISERROR(L318),VLOOKUP(C318,vancouver_ratios_2!B:J,9,0),IF(L318="**",VLOOKUP(C318,vancouver_ratios_2!B:J,9,0)))</f>
        <v>0</v>
      </c>
      <c r="N318" t="b">
        <f>IF(ISERROR(L318),VLOOKUP(D318,average_median_rates_1!B:I,8,0),IF(L318="**", VLOOKUP(D318,average_median_rates_1!B:I,8,0)))</f>
        <v>0</v>
      </c>
      <c r="O318">
        <f t="shared" si="32"/>
        <v>0</v>
      </c>
      <c r="P318">
        <f t="shared" si="33"/>
        <v>1719</v>
      </c>
    </row>
    <row r="319" spans="1:16" x14ac:dyDescent="0.2">
      <c r="A319" t="str">
        <f t="shared" si="34"/>
        <v>201810average3Tri-Cities</v>
      </c>
      <c r="B319" t="str">
        <f t="shared" si="28"/>
        <v>201810apartmentaverage3+_bed_rateTri-Cities</v>
      </c>
      <c r="C319" t="str">
        <f t="shared" si="29"/>
        <v>apartmentaverage3+_bed_rateTri-Cities</v>
      </c>
      <c r="D319" t="str">
        <f t="shared" si="30"/>
        <v>201810apartmentaverage3+_bed_rateVancouver</v>
      </c>
      <c r="E319">
        <v>2018</v>
      </c>
      <c r="F319">
        <v>10</v>
      </c>
      <c r="G319" t="s">
        <v>65</v>
      </c>
      <c r="H319" t="s">
        <v>59</v>
      </c>
      <c r="I319" t="s">
        <v>55</v>
      </c>
      <c r="J319">
        <f t="shared" si="31"/>
        <v>3</v>
      </c>
      <c r="K319" t="s">
        <v>41</v>
      </c>
      <c r="L319">
        <f>VLOOKUP(B319,average_median_rates_1!B:I,8,0)</f>
        <v>1370</v>
      </c>
      <c r="M319" t="b">
        <f>IF(ISERROR(L319),VLOOKUP(C319,vancouver_ratios_2!B:J,9,0),IF(L319="**",VLOOKUP(C319,vancouver_ratios_2!B:J,9,0)))</f>
        <v>0</v>
      </c>
      <c r="N319" t="b">
        <f>IF(ISERROR(L319),VLOOKUP(D319,average_median_rates_1!B:I,8,0),IF(L319="**", VLOOKUP(D319,average_median_rates_1!B:I,8,0)))</f>
        <v>0</v>
      </c>
      <c r="O319">
        <f t="shared" si="32"/>
        <v>0</v>
      </c>
      <c r="P319">
        <f t="shared" si="33"/>
        <v>1370</v>
      </c>
    </row>
    <row r="320" spans="1:16" x14ac:dyDescent="0.2">
      <c r="A320" t="str">
        <f t="shared" si="34"/>
        <v>201810average3Maple Ridge/Pitt Meadows</v>
      </c>
      <c r="B320" t="str">
        <f t="shared" si="28"/>
        <v>201810apartmentaverage3+_bed_rateMaple Ridge/Pitt Meadows</v>
      </c>
      <c r="C320" t="str">
        <f t="shared" si="29"/>
        <v>apartmentaverage3+_bed_rateMaple Ridge/Pitt Meadows</v>
      </c>
      <c r="D320" t="str">
        <f t="shared" si="30"/>
        <v>201810apartmentaverage3+_bed_rateVancouver</v>
      </c>
      <c r="E320">
        <v>2018</v>
      </c>
      <c r="F320">
        <v>10</v>
      </c>
      <c r="G320" t="s">
        <v>65</v>
      </c>
      <c r="H320" t="s">
        <v>59</v>
      </c>
      <c r="I320" t="s">
        <v>55</v>
      </c>
      <c r="J320">
        <f t="shared" si="31"/>
        <v>3</v>
      </c>
      <c r="K320" t="s">
        <v>42</v>
      </c>
      <c r="L320">
        <f>VLOOKUP(B320,average_median_rates_1!B:I,8,0)</f>
        <v>1444</v>
      </c>
      <c r="M320" t="b">
        <f>IF(ISERROR(L320),VLOOKUP(C320,vancouver_ratios_2!B:J,9,0),IF(L320="**",VLOOKUP(C320,vancouver_ratios_2!B:J,9,0)))</f>
        <v>0</v>
      </c>
      <c r="N320" t="b">
        <f>IF(ISERROR(L320),VLOOKUP(D320,average_median_rates_1!B:I,8,0),IF(L320="**", VLOOKUP(D320,average_median_rates_1!B:I,8,0)))</f>
        <v>0</v>
      </c>
      <c r="O320">
        <f t="shared" si="32"/>
        <v>0</v>
      </c>
      <c r="P320">
        <f t="shared" si="33"/>
        <v>1444</v>
      </c>
    </row>
    <row r="321" spans="1:16" x14ac:dyDescent="0.2">
      <c r="A321" t="str">
        <f t="shared" si="34"/>
        <v>201810average3Vancouver</v>
      </c>
      <c r="B321" t="str">
        <f t="shared" si="28"/>
        <v>201810apartmentaverage3+_bed_rateVancouver</v>
      </c>
      <c r="C321" t="str">
        <f t="shared" si="29"/>
        <v>apartmentaverage3+_bed_rateVancouver</v>
      </c>
      <c r="D321" t="str">
        <f t="shared" si="30"/>
        <v>201810apartmentaverage3+_bed_rateVancouver</v>
      </c>
      <c r="E321">
        <v>2018</v>
      </c>
      <c r="F321">
        <v>10</v>
      </c>
      <c r="G321" t="s">
        <v>65</v>
      </c>
      <c r="H321" t="s">
        <v>59</v>
      </c>
      <c r="I321" t="s">
        <v>55</v>
      </c>
      <c r="J321">
        <f t="shared" si="31"/>
        <v>3</v>
      </c>
      <c r="K321" t="s">
        <v>43</v>
      </c>
      <c r="L321">
        <f>VLOOKUP(B321,average_median_rates_1!B:I,8,0)</f>
        <v>1921</v>
      </c>
      <c r="M321" t="b">
        <f>IF(ISERROR(L321),VLOOKUP(C321,vancouver_ratios_2!B:J,9,0),IF(L321="**",VLOOKUP(C321,vancouver_ratios_2!B:J,9,0)))</f>
        <v>0</v>
      </c>
      <c r="N321" t="b">
        <f>IF(ISERROR(L321),VLOOKUP(D321,average_median_rates_1!B:I,8,0),IF(L321="**", VLOOKUP(D321,average_median_rates_1!B:I,8,0)))</f>
        <v>0</v>
      </c>
      <c r="O321">
        <f t="shared" si="32"/>
        <v>0</v>
      </c>
      <c r="P321">
        <f t="shared" si="33"/>
        <v>1921</v>
      </c>
    </row>
    <row r="322" spans="1:16" x14ac:dyDescent="0.2">
      <c r="A322" t="str">
        <f t="shared" si="34"/>
        <v>201810average3North Vancouver City</v>
      </c>
      <c r="B322" t="str">
        <f t="shared" ref="B322:B385" si="35">E322&amp;F322&amp;G322&amp;H322&amp;I322&amp;K322</f>
        <v>201810apartmentaverage3+_bed_rateNorth Vancouver City</v>
      </c>
      <c r="C322" t="str">
        <f t="shared" ref="C322:C385" si="36">G322&amp;H322&amp;I322&amp;K322</f>
        <v>apartmentaverage3+_bed_rateNorth Vancouver City</v>
      </c>
      <c r="D322" t="str">
        <f t="shared" ref="D322:D385" si="37">E322&amp;F322&amp;G322&amp;H322&amp;I322&amp;"Vancouver"</f>
        <v>201810apartmentaverage3+_bed_rateVancouver</v>
      </c>
      <c r="E322">
        <v>2018</v>
      </c>
      <c r="F322">
        <v>10</v>
      </c>
      <c r="G322" t="s">
        <v>65</v>
      </c>
      <c r="H322" t="s">
        <v>59</v>
      </c>
      <c r="I322" t="s">
        <v>55</v>
      </c>
      <c r="J322">
        <f t="shared" ref="J322:J385" si="38">IF(I322="bachelor_rate", 0, IF(I322="1_bed_rate", 1, IF(I322="2_bed_rate",2, IF(I322="3+_bed_rate", 3, "error"))))</f>
        <v>3</v>
      </c>
      <c r="K322" t="s">
        <v>60</v>
      </c>
      <c r="L322" t="e">
        <f>VLOOKUP(B322,average_median_rates_1!B:I,8,0)</f>
        <v>#N/A</v>
      </c>
      <c r="M322">
        <f>IF(ISERROR(L322),VLOOKUP(C322,vancouver_ratios_2!B:J,9,0),IF(L322="**",VLOOKUP(C322,vancouver_ratios_2!B:J,9,0)))</f>
        <v>0.90604843616891795</v>
      </c>
      <c r="N322">
        <f>IF(ISERROR(L322),VLOOKUP(D322,average_median_rates_1!B:I,8,0),IF(L322="**", VLOOKUP(D322,average_median_rates_1!B:I,8,0)))</f>
        <v>1921</v>
      </c>
      <c r="O322">
        <f t="shared" ref="O322:O385" si="39">N322*M322</f>
        <v>1740.5190458804914</v>
      </c>
      <c r="P322">
        <f t="shared" ref="P322:P385" si="40">IF(ISERROR(L322),O322, IF(L322="**", O322, L322))</f>
        <v>1740.5190458804914</v>
      </c>
    </row>
    <row r="323" spans="1:16" x14ac:dyDescent="0.2">
      <c r="A323" t="str">
        <f t="shared" ref="A323:A386" si="41">E323&amp;F323&amp;H323&amp;J323&amp;K323</f>
        <v>201810median0West End/Stanley Park</v>
      </c>
      <c r="B323" t="str">
        <f t="shared" si="35"/>
        <v>201810apartmentmedianbachelor_rateWest End/Stanley Park</v>
      </c>
      <c r="C323" t="str">
        <f t="shared" si="36"/>
        <v>apartmentmedianbachelor_rateWest End/Stanley Park</v>
      </c>
      <c r="D323" t="str">
        <f t="shared" si="37"/>
        <v>201810apartmentmedianbachelor_rateVancouver</v>
      </c>
      <c r="E323">
        <v>2018</v>
      </c>
      <c r="F323">
        <v>10</v>
      </c>
      <c r="G323" t="s">
        <v>65</v>
      </c>
      <c r="H323" t="s">
        <v>61</v>
      </c>
      <c r="I323" t="s">
        <v>49</v>
      </c>
      <c r="J323">
        <f t="shared" si="38"/>
        <v>0</v>
      </c>
      <c r="K323" t="s">
        <v>12</v>
      </c>
      <c r="L323">
        <f>VLOOKUP(B323,average_median_rates_1!B:I,8,0)</f>
        <v>1180</v>
      </c>
      <c r="M323" t="b">
        <f>IF(ISERROR(L323),VLOOKUP(C323,vancouver_ratios_2!B:J,9,0),IF(L323="**",VLOOKUP(C323,vancouver_ratios_2!B:J,9,0)))</f>
        <v>0</v>
      </c>
      <c r="N323" t="b">
        <f>IF(ISERROR(L323),VLOOKUP(D323,average_median_rates_1!B:I,8,0),IF(L323="**", VLOOKUP(D323,average_median_rates_1!B:I,8,0)))</f>
        <v>0</v>
      </c>
      <c r="O323">
        <f t="shared" si="39"/>
        <v>0</v>
      </c>
      <c r="P323">
        <f t="shared" si="40"/>
        <v>1180</v>
      </c>
    </row>
    <row r="324" spans="1:16" x14ac:dyDescent="0.2">
      <c r="A324" t="str">
        <f t="shared" si="41"/>
        <v>201810median0English Bay</v>
      </c>
      <c r="B324" t="str">
        <f t="shared" si="35"/>
        <v>201810apartmentmedianbachelor_rateEnglish Bay</v>
      </c>
      <c r="C324" t="str">
        <f t="shared" si="36"/>
        <v>apartmentmedianbachelor_rateEnglish Bay</v>
      </c>
      <c r="D324" t="str">
        <f t="shared" si="37"/>
        <v>201810apartmentmedianbachelor_rateVancouver</v>
      </c>
      <c r="E324">
        <v>2018</v>
      </c>
      <c r="F324">
        <v>10</v>
      </c>
      <c r="G324" t="s">
        <v>65</v>
      </c>
      <c r="H324" t="s">
        <v>61</v>
      </c>
      <c r="I324" t="s">
        <v>49</v>
      </c>
      <c r="J324">
        <f t="shared" si="38"/>
        <v>0</v>
      </c>
      <c r="K324" t="s">
        <v>16</v>
      </c>
      <c r="L324">
        <f>VLOOKUP(B324,average_median_rates_1!B:I,8,0)</f>
        <v>1145</v>
      </c>
      <c r="M324" t="b">
        <f>IF(ISERROR(L324),VLOOKUP(C324,vancouver_ratios_2!B:J,9,0),IF(L324="**",VLOOKUP(C324,vancouver_ratios_2!B:J,9,0)))</f>
        <v>0</v>
      </c>
      <c r="N324" t="b">
        <f>IF(ISERROR(L324),VLOOKUP(D324,average_median_rates_1!B:I,8,0),IF(L324="**", VLOOKUP(D324,average_median_rates_1!B:I,8,0)))</f>
        <v>0</v>
      </c>
      <c r="O324">
        <f t="shared" si="39"/>
        <v>0</v>
      </c>
      <c r="P324">
        <f t="shared" si="40"/>
        <v>1145</v>
      </c>
    </row>
    <row r="325" spans="1:16" x14ac:dyDescent="0.2">
      <c r="A325" t="str">
        <f t="shared" si="41"/>
        <v>201810median0Downtown</v>
      </c>
      <c r="B325" t="str">
        <f t="shared" si="35"/>
        <v>201810apartmentmedianbachelor_rateDowntown</v>
      </c>
      <c r="C325" t="str">
        <f t="shared" si="36"/>
        <v>apartmentmedianbachelor_rateDowntown</v>
      </c>
      <c r="D325" t="str">
        <f t="shared" si="37"/>
        <v>201810apartmentmedianbachelor_rateVancouver</v>
      </c>
      <c r="E325">
        <v>2018</v>
      </c>
      <c r="F325">
        <v>10</v>
      </c>
      <c r="G325" t="s">
        <v>65</v>
      </c>
      <c r="H325" t="s">
        <v>61</v>
      </c>
      <c r="I325" t="s">
        <v>49</v>
      </c>
      <c r="J325">
        <f t="shared" si="38"/>
        <v>0</v>
      </c>
      <c r="K325" t="s">
        <v>17</v>
      </c>
      <c r="L325">
        <f>VLOOKUP(B325,average_median_rates_1!B:I,8,0)</f>
        <v>1280</v>
      </c>
      <c r="M325" t="b">
        <f>IF(ISERROR(L325),VLOOKUP(C325,vancouver_ratios_2!B:J,9,0),IF(L325="**",VLOOKUP(C325,vancouver_ratios_2!B:J,9,0)))</f>
        <v>0</v>
      </c>
      <c r="N325" t="b">
        <f>IF(ISERROR(L325),VLOOKUP(D325,average_median_rates_1!B:I,8,0),IF(L325="**", VLOOKUP(D325,average_median_rates_1!B:I,8,0)))</f>
        <v>0</v>
      </c>
      <c r="O325">
        <f t="shared" si="39"/>
        <v>0</v>
      </c>
      <c r="P325">
        <f t="shared" si="40"/>
        <v>1280</v>
      </c>
    </row>
    <row r="326" spans="1:16" x14ac:dyDescent="0.2">
      <c r="A326" t="str">
        <f t="shared" si="41"/>
        <v>201810median0South Granville/Oak</v>
      </c>
      <c r="B326" t="str">
        <f t="shared" si="35"/>
        <v>201810apartmentmedianbachelor_rateSouth Granville/Oak</v>
      </c>
      <c r="C326" t="str">
        <f t="shared" si="36"/>
        <v>apartmentmedianbachelor_rateSouth Granville/Oak</v>
      </c>
      <c r="D326" t="str">
        <f t="shared" si="37"/>
        <v>201810apartmentmedianbachelor_rateVancouver</v>
      </c>
      <c r="E326">
        <v>2018</v>
      </c>
      <c r="F326">
        <v>10</v>
      </c>
      <c r="G326" t="s">
        <v>65</v>
      </c>
      <c r="H326" t="s">
        <v>61</v>
      </c>
      <c r="I326" t="s">
        <v>49</v>
      </c>
      <c r="J326">
        <f t="shared" si="38"/>
        <v>0</v>
      </c>
      <c r="K326" t="s">
        <v>19</v>
      </c>
      <c r="L326">
        <f>VLOOKUP(B326,average_median_rates_1!B:I,8,0)</f>
        <v>1118</v>
      </c>
      <c r="M326" t="b">
        <f>IF(ISERROR(L326),VLOOKUP(C326,vancouver_ratios_2!B:J,9,0),IF(L326="**",VLOOKUP(C326,vancouver_ratios_2!B:J,9,0)))</f>
        <v>0</v>
      </c>
      <c r="N326" t="b">
        <f>IF(ISERROR(L326),VLOOKUP(D326,average_median_rates_1!B:I,8,0),IF(L326="**", VLOOKUP(D326,average_median_rates_1!B:I,8,0)))</f>
        <v>0</v>
      </c>
      <c r="O326">
        <f t="shared" si="39"/>
        <v>0</v>
      </c>
      <c r="P326">
        <f t="shared" si="40"/>
        <v>1118</v>
      </c>
    </row>
    <row r="327" spans="1:16" x14ac:dyDescent="0.2">
      <c r="A327" t="str">
        <f t="shared" si="41"/>
        <v>201810median0Kitsilano/Point Grey</v>
      </c>
      <c r="B327" t="str">
        <f t="shared" si="35"/>
        <v>201810apartmentmedianbachelor_rateKitsilano/Point Grey</v>
      </c>
      <c r="C327" t="str">
        <f t="shared" si="36"/>
        <v>apartmentmedianbachelor_rateKitsilano/Point Grey</v>
      </c>
      <c r="D327" t="str">
        <f t="shared" si="37"/>
        <v>201810apartmentmedianbachelor_rateVancouver</v>
      </c>
      <c r="E327">
        <v>2018</v>
      </c>
      <c r="F327">
        <v>10</v>
      </c>
      <c r="G327" t="s">
        <v>65</v>
      </c>
      <c r="H327" t="s">
        <v>61</v>
      </c>
      <c r="I327" t="s">
        <v>49</v>
      </c>
      <c r="J327">
        <f t="shared" si="38"/>
        <v>0</v>
      </c>
      <c r="K327" t="s">
        <v>20</v>
      </c>
      <c r="L327">
        <f>VLOOKUP(B327,average_median_rates_1!B:I,8,0)</f>
        <v>1125</v>
      </c>
      <c r="M327" t="b">
        <f>IF(ISERROR(L327),VLOOKUP(C327,vancouver_ratios_2!B:J,9,0),IF(L327="**",VLOOKUP(C327,vancouver_ratios_2!B:J,9,0)))</f>
        <v>0</v>
      </c>
      <c r="N327" t="b">
        <f>IF(ISERROR(L327),VLOOKUP(D327,average_median_rates_1!B:I,8,0),IF(L327="**", VLOOKUP(D327,average_median_rates_1!B:I,8,0)))</f>
        <v>0</v>
      </c>
      <c r="O327">
        <f t="shared" si="39"/>
        <v>0</v>
      </c>
      <c r="P327">
        <f t="shared" si="40"/>
        <v>1125</v>
      </c>
    </row>
    <row r="328" spans="1:16" x14ac:dyDescent="0.2">
      <c r="A328" t="str">
        <f t="shared" si="41"/>
        <v>201810median0Westside/Kerrisdale</v>
      </c>
      <c r="B328" t="str">
        <f t="shared" si="35"/>
        <v>201810apartmentmedianbachelor_rateWestside/Kerrisdale</v>
      </c>
      <c r="C328" t="str">
        <f t="shared" si="36"/>
        <v>apartmentmedianbachelor_rateWestside/Kerrisdale</v>
      </c>
      <c r="D328" t="str">
        <f t="shared" si="37"/>
        <v>201810apartmentmedianbachelor_rateVancouver</v>
      </c>
      <c r="E328">
        <v>2018</v>
      </c>
      <c r="F328">
        <v>10</v>
      </c>
      <c r="G328" t="s">
        <v>65</v>
      </c>
      <c r="H328" t="s">
        <v>61</v>
      </c>
      <c r="I328" t="s">
        <v>49</v>
      </c>
      <c r="J328">
        <f t="shared" si="38"/>
        <v>0</v>
      </c>
      <c r="K328" t="s">
        <v>21</v>
      </c>
      <c r="L328">
        <f>VLOOKUP(B328,average_median_rates_1!B:I,8,0)</f>
        <v>1050</v>
      </c>
      <c r="M328" t="b">
        <f>IF(ISERROR(L328),VLOOKUP(C328,vancouver_ratios_2!B:J,9,0),IF(L328="**",VLOOKUP(C328,vancouver_ratios_2!B:J,9,0)))</f>
        <v>0</v>
      </c>
      <c r="N328" t="b">
        <f>IF(ISERROR(L328),VLOOKUP(D328,average_median_rates_1!B:I,8,0),IF(L328="**", VLOOKUP(D328,average_median_rates_1!B:I,8,0)))</f>
        <v>0</v>
      </c>
      <c r="O328">
        <f t="shared" si="39"/>
        <v>0</v>
      </c>
      <c r="P328">
        <f t="shared" si="40"/>
        <v>1050</v>
      </c>
    </row>
    <row r="329" spans="1:16" x14ac:dyDescent="0.2">
      <c r="A329" t="str">
        <f t="shared" si="41"/>
        <v>201810median0Marpole</v>
      </c>
      <c r="B329" t="str">
        <f t="shared" si="35"/>
        <v>201810apartmentmedianbachelor_rateMarpole</v>
      </c>
      <c r="C329" t="str">
        <f t="shared" si="36"/>
        <v>apartmentmedianbachelor_rateMarpole</v>
      </c>
      <c r="D329" t="str">
        <f t="shared" si="37"/>
        <v>201810apartmentmedianbachelor_rateVancouver</v>
      </c>
      <c r="E329">
        <v>2018</v>
      </c>
      <c r="F329">
        <v>10</v>
      </c>
      <c r="G329" t="s">
        <v>65</v>
      </c>
      <c r="H329" t="s">
        <v>61</v>
      </c>
      <c r="I329" t="s">
        <v>49</v>
      </c>
      <c r="J329">
        <f t="shared" si="38"/>
        <v>0</v>
      </c>
      <c r="K329" t="s">
        <v>23</v>
      </c>
      <c r="L329">
        <f>VLOOKUP(B329,average_median_rates_1!B:I,8,0)</f>
        <v>850</v>
      </c>
      <c r="M329" t="b">
        <f>IF(ISERROR(L329),VLOOKUP(C329,vancouver_ratios_2!B:J,9,0),IF(L329="**",VLOOKUP(C329,vancouver_ratios_2!B:J,9,0)))</f>
        <v>0</v>
      </c>
      <c r="N329" t="b">
        <f>IF(ISERROR(L329),VLOOKUP(D329,average_median_rates_1!B:I,8,0),IF(L329="**", VLOOKUP(D329,average_median_rates_1!B:I,8,0)))</f>
        <v>0</v>
      </c>
      <c r="O329">
        <f t="shared" si="39"/>
        <v>0</v>
      </c>
      <c r="P329">
        <f t="shared" si="40"/>
        <v>850</v>
      </c>
    </row>
    <row r="330" spans="1:16" x14ac:dyDescent="0.2">
      <c r="A330" t="str">
        <f t="shared" si="41"/>
        <v>201810median0Mount Pleasant/Renfrew Heights</v>
      </c>
      <c r="B330" t="str">
        <f t="shared" si="35"/>
        <v>201810apartmentmedianbachelor_rateMount Pleasant/Renfrew Heights</v>
      </c>
      <c r="C330" t="str">
        <f t="shared" si="36"/>
        <v>apartmentmedianbachelor_rateMount Pleasant/Renfrew Heights</v>
      </c>
      <c r="D330" t="str">
        <f t="shared" si="37"/>
        <v>201810apartmentmedianbachelor_rateVancouver</v>
      </c>
      <c r="E330">
        <v>2018</v>
      </c>
      <c r="F330">
        <v>10</v>
      </c>
      <c r="G330" t="s">
        <v>65</v>
      </c>
      <c r="H330" t="s">
        <v>61</v>
      </c>
      <c r="I330" t="s">
        <v>49</v>
      </c>
      <c r="J330">
        <f t="shared" si="38"/>
        <v>0</v>
      </c>
      <c r="K330" t="s">
        <v>24</v>
      </c>
      <c r="L330">
        <f>VLOOKUP(B330,average_median_rates_1!B:I,8,0)</f>
        <v>1175</v>
      </c>
      <c r="M330" t="b">
        <f>IF(ISERROR(L330),VLOOKUP(C330,vancouver_ratios_2!B:J,9,0),IF(L330="**",VLOOKUP(C330,vancouver_ratios_2!B:J,9,0)))</f>
        <v>0</v>
      </c>
      <c r="N330" t="b">
        <f>IF(ISERROR(L330),VLOOKUP(D330,average_median_rates_1!B:I,8,0),IF(L330="**", VLOOKUP(D330,average_median_rates_1!B:I,8,0)))</f>
        <v>0</v>
      </c>
      <c r="O330">
        <f t="shared" si="39"/>
        <v>0</v>
      </c>
      <c r="P330">
        <f t="shared" si="40"/>
        <v>1175</v>
      </c>
    </row>
    <row r="331" spans="1:16" x14ac:dyDescent="0.2">
      <c r="A331" t="str">
        <f t="shared" si="41"/>
        <v>201810median0East Hastings</v>
      </c>
      <c r="B331" t="str">
        <f t="shared" si="35"/>
        <v>201810apartmentmedianbachelor_rateEast Hastings</v>
      </c>
      <c r="C331" t="str">
        <f t="shared" si="36"/>
        <v>apartmentmedianbachelor_rateEast Hastings</v>
      </c>
      <c r="D331" t="str">
        <f t="shared" si="37"/>
        <v>201810apartmentmedianbachelor_rateVancouver</v>
      </c>
      <c r="E331">
        <v>2018</v>
      </c>
      <c r="F331">
        <v>10</v>
      </c>
      <c r="G331" t="s">
        <v>65</v>
      </c>
      <c r="H331" t="s">
        <v>61</v>
      </c>
      <c r="I331" t="s">
        <v>49</v>
      </c>
      <c r="J331">
        <f t="shared" si="38"/>
        <v>0</v>
      </c>
      <c r="K331" t="s">
        <v>25</v>
      </c>
      <c r="L331">
        <f>VLOOKUP(B331,average_median_rates_1!B:I,8,0)</f>
        <v>1000</v>
      </c>
      <c r="M331" t="b">
        <f>IF(ISERROR(L331),VLOOKUP(C331,vancouver_ratios_2!B:J,9,0),IF(L331="**",VLOOKUP(C331,vancouver_ratios_2!B:J,9,0)))</f>
        <v>0</v>
      </c>
      <c r="N331" t="b">
        <f>IF(ISERROR(L331),VLOOKUP(D331,average_median_rates_1!B:I,8,0),IF(L331="**", VLOOKUP(D331,average_median_rates_1!B:I,8,0)))</f>
        <v>0</v>
      </c>
      <c r="O331">
        <f t="shared" si="39"/>
        <v>0</v>
      </c>
      <c r="P331">
        <f t="shared" si="40"/>
        <v>1000</v>
      </c>
    </row>
    <row r="332" spans="1:16" x14ac:dyDescent="0.2">
      <c r="A332" t="str">
        <f t="shared" si="41"/>
        <v>201810median0Southeast Vancouver</v>
      </c>
      <c r="B332" t="str">
        <f t="shared" si="35"/>
        <v>201810apartmentmedianbachelor_rateSoutheast Vancouver</v>
      </c>
      <c r="C332" t="str">
        <f t="shared" si="36"/>
        <v>apartmentmedianbachelor_rateSoutheast Vancouver</v>
      </c>
      <c r="D332" t="str">
        <f t="shared" si="37"/>
        <v>201810apartmentmedianbachelor_rateVancouver</v>
      </c>
      <c r="E332">
        <v>2018</v>
      </c>
      <c r="F332">
        <v>10</v>
      </c>
      <c r="G332" t="s">
        <v>65</v>
      </c>
      <c r="H332" t="s">
        <v>61</v>
      </c>
      <c r="I332" t="s">
        <v>49</v>
      </c>
      <c r="J332">
        <f t="shared" si="38"/>
        <v>0</v>
      </c>
      <c r="K332" t="s">
        <v>26</v>
      </c>
      <c r="L332">
        <f>VLOOKUP(B332,average_median_rates_1!B:I,8,0)</f>
        <v>1000</v>
      </c>
      <c r="M332" t="b">
        <f>IF(ISERROR(L332),VLOOKUP(C332,vancouver_ratios_2!B:J,9,0),IF(L332="**",VLOOKUP(C332,vancouver_ratios_2!B:J,9,0)))</f>
        <v>0</v>
      </c>
      <c r="N332" t="b">
        <f>IF(ISERROR(L332),VLOOKUP(D332,average_median_rates_1!B:I,8,0),IF(L332="**", VLOOKUP(D332,average_median_rates_1!B:I,8,0)))</f>
        <v>0</v>
      </c>
      <c r="O332">
        <f t="shared" si="39"/>
        <v>0</v>
      </c>
      <c r="P332">
        <f t="shared" si="40"/>
        <v>1000</v>
      </c>
    </row>
    <row r="333" spans="1:16" x14ac:dyDescent="0.2">
      <c r="A333" t="str">
        <f t="shared" si="41"/>
        <v>201810median0University Endowment Lands</v>
      </c>
      <c r="B333" t="str">
        <f t="shared" si="35"/>
        <v>201810apartmentmedianbachelor_rateUniversity Endowment Lands</v>
      </c>
      <c r="C333" t="str">
        <f t="shared" si="36"/>
        <v>apartmentmedianbachelor_rateUniversity Endowment Lands</v>
      </c>
      <c r="D333" t="str">
        <f t="shared" si="37"/>
        <v>201810apartmentmedianbachelor_rateVancouver</v>
      </c>
      <c r="E333">
        <v>2018</v>
      </c>
      <c r="F333">
        <v>10</v>
      </c>
      <c r="G333" t="s">
        <v>65</v>
      </c>
      <c r="H333" t="s">
        <v>61</v>
      </c>
      <c r="I333" t="s">
        <v>49</v>
      </c>
      <c r="J333">
        <f t="shared" si="38"/>
        <v>0</v>
      </c>
      <c r="K333" t="s">
        <v>27</v>
      </c>
      <c r="L333">
        <f>VLOOKUP(B333,average_median_rates_1!B:I,8,0)</f>
        <v>1395</v>
      </c>
      <c r="M333" t="b">
        <f>IF(ISERROR(L333),VLOOKUP(C333,vancouver_ratios_2!B:J,9,0),IF(L333="**",VLOOKUP(C333,vancouver_ratios_2!B:J,9,0)))</f>
        <v>0</v>
      </c>
      <c r="N333" t="b">
        <f>IF(ISERROR(L333),VLOOKUP(D333,average_median_rates_1!B:I,8,0),IF(L333="**", VLOOKUP(D333,average_median_rates_1!B:I,8,0)))</f>
        <v>0</v>
      </c>
      <c r="O333">
        <f t="shared" si="39"/>
        <v>0</v>
      </c>
      <c r="P333">
        <f t="shared" si="40"/>
        <v>1395</v>
      </c>
    </row>
    <row r="334" spans="1:16" x14ac:dyDescent="0.2">
      <c r="A334" t="str">
        <f t="shared" si="41"/>
        <v>201810median0Central Park/Metrotown</v>
      </c>
      <c r="B334" t="str">
        <f t="shared" si="35"/>
        <v>201810apartmentmedianbachelor_rateCentral Park/Metrotown</v>
      </c>
      <c r="C334" t="str">
        <f t="shared" si="36"/>
        <v>apartmentmedianbachelor_rateCentral Park/Metrotown</v>
      </c>
      <c r="D334" t="str">
        <f t="shared" si="37"/>
        <v>201810apartmentmedianbachelor_rateVancouver</v>
      </c>
      <c r="E334">
        <v>2018</v>
      </c>
      <c r="F334">
        <v>10</v>
      </c>
      <c r="G334" t="s">
        <v>65</v>
      </c>
      <c r="H334" t="s">
        <v>61</v>
      </c>
      <c r="I334" t="s">
        <v>49</v>
      </c>
      <c r="J334">
        <f t="shared" si="38"/>
        <v>0</v>
      </c>
      <c r="K334" t="s">
        <v>28</v>
      </c>
      <c r="L334">
        <f>VLOOKUP(B334,average_median_rates_1!B:I,8,0)</f>
        <v>989</v>
      </c>
      <c r="M334" t="b">
        <f>IF(ISERROR(L334),VLOOKUP(C334,vancouver_ratios_2!B:J,9,0),IF(L334="**",VLOOKUP(C334,vancouver_ratios_2!B:J,9,0)))</f>
        <v>0</v>
      </c>
      <c r="N334" t="b">
        <f>IF(ISERROR(L334),VLOOKUP(D334,average_median_rates_1!B:I,8,0),IF(L334="**", VLOOKUP(D334,average_median_rates_1!B:I,8,0)))</f>
        <v>0</v>
      </c>
      <c r="O334">
        <f t="shared" si="39"/>
        <v>0</v>
      </c>
      <c r="P334">
        <f t="shared" si="40"/>
        <v>989</v>
      </c>
    </row>
    <row r="335" spans="1:16" x14ac:dyDescent="0.2">
      <c r="A335" t="str">
        <f t="shared" si="41"/>
        <v>201810median0Southeast Burnaby</v>
      </c>
      <c r="B335" t="str">
        <f t="shared" si="35"/>
        <v>201810apartmentmedianbachelor_rateSoutheast Burnaby</v>
      </c>
      <c r="C335" t="str">
        <f t="shared" si="36"/>
        <v>apartmentmedianbachelor_rateSoutheast Burnaby</v>
      </c>
      <c r="D335" t="str">
        <f t="shared" si="37"/>
        <v>201810apartmentmedianbachelor_rateVancouver</v>
      </c>
      <c r="E335">
        <v>2018</v>
      </c>
      <c r="F335">
        <v>10</v>
      </c>
      <c r="G335" t="s">
        <v>65</v>
      </c>
      <c r="H335" t="s">
        <v>61</v>
      </c>
      <c r="I335" t="s">
        <v>49</v>
      </c>
      <c r="J335">
        <f t="shared" si="38"/>
        <v>0</v>
      </c>
      <c r="K335" t="s">
        <v>29</v>
      </c>
      <c r="L335">
        <f>VLOOKUP(B335,average_median_rates_1!B:I,8,0)</f>
        <v>850</v>
      </c>
      <c r="M335" t="b">
        <f>IF(ISERROR(L335),VLOOKUP(C335,vancouver_ratios_2!B:J,9,0),IF(L335="**",VLOOKUP(C335,vancouver_ratios_2!B:J,9,0)))</f>
        <v>0</v>
      </c>
      <c r="N335" t="b">
        <f>IF(ISERROR(L335),VLOOKUP(D335,average_median_rates_1!B:I,8,0),IF(L335="**", VLOOKUP(D335,average_median_rates_1!B:I,8,0)))</f>
        <v>0</v>
      </c>
      <c r="O335">
        <f t="shared" si="39"/>
        <v>0</v>
      </c>
      <c r="P335">
        <f t="shared" si="40"/>
        <v>850</v>
      </c>
    </row>
    <row r="336" spans="1:16" x14ac:dyDescent="0.2">
      <c r="A336" t="str">
        <f t="shared" si="41"/>
        <v>201810median0North Burnaby</v>
      </c>
      <c r="B336" t="str">
        <f t="shared" si="35"/>
        <v>201810apartmentmedianbachelor_rateNorth Burnaby</v>
      </c>
      <c r="C336" t="str">
        <f t="shared" si="36"/>
        <v>apartmentmedianbachelor_rateNorth Burnaby</v>
      </c>
      <c r="D336" t="str">
        <f t="shared" si="37"/>
        <v>201810apartmentmedianbachelor_rateVancouver</v>
      </c>
      <c r="E336">
        <v>2018</v>
      </c>
      <c r="F336">
        <v>10</v>
      </c>
      <c r="G336" t="s">
        <v>65</v>
      </c>
      <c r="H336" t="s">
        <v>61</v>
      </c>
      <c r="I336" t="s">
        <v>49</v>
      </c>
      <c r="J336">
        <f t="shared" si="38"/>
        <v>0</v>
      </c>
      <c r="K336" t="s">
        <v>31</v>
      </c>
      <c r="L336">
        <f>VLOOKUP(B336,average_median_rates_1!B:I,8,0)</f>
        <v>850</v>
      </c>
      <c r="M336" t="b">
        <f>IF(ISERROR(L336),VLOOKUP(C336,vancouver_ratios_2!B:J,9,0),IF(L336="**",VLOOKUP(C336,vancouver_ratios_2!B:J,9,0)))</f>
        <v>0</v>
      </c>
      <c r="N336" t="b">
        <f>IF(ISERROR(L336),VLOOKUP(D336,average_median_rates_1!B:I,8,0),IF(L336="**", VLOOKUP(D336,average_median_rates_1!B:I,8,0)))</f>
        <v>0</v>
      </c>
      <c r="O336">
        <f t="shared" si="39"/>
        <v>0</v>
      </c>
      <c r="P336">
        <f t="shared" si="40"/>
        <v>850</v>
      </c>
    </row>
    <row r="337" spans="1:16" x14ac:dyDescent="0.2">
      <c r="A337" t="str">
        <f t="shared" si="41"/>
        <v>201810median0New Westminster</v>
      </c>
      <c r="B337" t="str">
        <f t="shared" si="35"/>
        <v>201810apartmentmedianbachelor_rateNew Westminster</v>
      </c>
      <c r="C337" t="str">
        <f t="shared" si="36"/>
        <v>apartmentmedianbachelor_rateNew Westminster</v>
      </c>
      <c r="D337" t="str">
        <f t="shared" si="37"/>
        <v>201810apartmentmedianbachelor_rateVancouver</v>
      </c>
      <c r="E337">
        <v>2018</v>
      </c>
      <c r="F337">
        <v>10</v>
      </c>
      <c r="G337" t="s">
        <v>65</v>
      </c>
      <c r="H337" t="s">
        <v>61</v>
      </c>
      <c r="I337" t="s">
        <v>49</v>
      </c>
      <c r="J337">
        <f t="shared" si="38"/>
        <v>0</v>
      </c>
      <c r="K337" t="s">
        <v>32</v>
      </c>
      <c r="L337">
        <f>VLOOKUP(B337,average_median_rates_1!B:I,8,0)</f>
        <v>853</v>
      </c>
      <c r="M337" t="b">
        <f>IF(ISERROR(L337),VLOOKUP(C337,vancouver_ratios_2!B:J,9,0),IF(L337="**",VLOOKUP(C337,vancouver_ratios_2!B:J,9,0)))</f>
        <v>0</v>
      </c>
      <c r="N337" t="b">
        <f>IF(ISERROR(L337),VLOOKUP(D337,average_median_rates_1!B:I,8,0),IF(L337="**", VLOOKUP(D337,average_median_rates_1!B:I,8,0)))</f>
        <v>0</v>
      </c>
      <c r="O337">
        <f t="shared" si="39"/>
        <v>0</v>
      </c>
      <c r="P337">
        <f t="shared" si="40"/>
        <v>853</v>
      </c>
    </row>
    <row r="338" spans="1:16" x14ac:dyDescent="0.2">
      <c r="A338" t="str">
        <f t="shared" si="41"/>
        <v>201810median0North Vancouver CY</v>
      </c>
      <c r="B338" t="str">
        <f t="shared" si="35"/>
        <v>201810apartmentmedianbachelor_rateNorth Vancouver CY</v>
      </c>
      <c r="C338" t="str">
        <f t="shared" si="36"/>
        <v>apartmentmedianbachelor_rateNorth Vancouver CY</v>
      </c>
      <c r="D338" t="str">
        <f t="shared" si="37"/>
        <v>201810apartmentmedianbachelor_rateVancouver</v>
      </c>
      <c r="E338">
        <v>2018</v>
      </c>
      <c r="F338">
        <v>10</v>
      </c>
      <c r="G338" t="s">
        <v>65</v>
      </c>
      <c r="H338" t="s">
        <v>61</v>
      </c>
      <c r="I338" t="s">
        <v>49</v>
      </c>
      <c r="J338">
        <f t="shared" si="38"/>
        <v>0</v>
      </c>
      <c r="K338" t="s">
        <v>33</v>
      </c>
      <c r="L338">
        <f>VLOOKUP(B338,average_median_rates_1!B:I,8,0)</f>
        <v>1075</v>
      </c>
      <c r="M338" t="b">
        <f>IF(ISERROR(L338),VLOOKUP(C338,vancouver_ratios_2!B:J,9,0),IF(L338="**",VLOOKUP(C338,vancouver_ratios_2!B:J,9,0)))</f>
        <v>0</v>
      </c>
      <c r="N338" t="b">
        <f>IF(ISERROR(L338),VLOOKUP(D338,average_median_rates_1!B:I,8,0),IF(L338="**", VLOOKUP(D338,average_median_rates_1!B:I,8,0)))</f>
        <v>0</v>
      </c>
      <c r="O338">
        <f t="shared" si="39"/>
        <v>0</v>
      </c>
      <c r="P338">
        <f t="shared" si="40"/>
        <v>1075</v>
      </c>
    </row>
    <row r="339" spans="1:16" x14ac:dyDescent="0.2">
      <c r="A339" t="str">
        <f t="shared" si="41"/>
        <v>201810median0North Vancouver DM</v>
      </c>
      <c r="B339" t="str">
        <f t="shared" si="35"/>
        <v>201810apartmentmedianbachelor_rateNorth Vancouver DM</v>
      </c>
      <c r="C339" t="str">
        <f t="shared" si="36"/>
        <v>apartmentmedianbachelor_rateNorth Vancouver DM</v>
      </c>
      <c r="D339" t="str">
        <f t="shared" si="37"/>
        <v>201810apartmentmedianbachelor_rateVancouver</v>
      </c>
      <c r="E339">
        <v>2018</v>
      </c>
      <c r="F339">
        <v>10</v>
      </c>
      <c r="G339" t="s">
        <v>65</v>
      </c>
      <c r="H339" t="s">
        <v>61</v>
      </c>
      <c r="I339" t="s">
        <v>49</v>
      </c>
      <c r="J339">
        <f t="shared" si="38"/>
        <v>0</v>
      </c>
      <c r="K339" t="s">
        <v>34</v>
      </c>
      <c r="L339">
        <f>VLOOKUP(B339,average_median_rates_1!B:I,8,0)</f>
        <v>1158</v>
      </c>
      <c r="M339" t="b">
        <f>IF(ISERROR(L339),VLOOKUP(C339,vancouver_ratios_2!B:J,9,0),IF(L339="**",VLOOKUP(C339,vancouver_ratios_2!B:J,9,0)))</f>
        <v>0</v>
      </c>
      <c r="N339" t="b">
        <f>IF(ISERROR(L339),VLOOKUP(D339,average_median_rates_1!B:I,8,0),IF(L339="**", VLOOKUP(D339,average_median_rates_1!B:I,8,0)))</f>
        <v>0</v>
      </c>
      <c r="O339">
        <f t="shared" si="39"/>
        <v>0</v>
      </c>
      <c r="P339">
        <f t="shared" si="40"/>
        <v>1158</v>
      </c>
    </row>
    <row r="340" spans="1:16" x14ac:dyDescent="0.2">
      <c r="A340" t="str">
        <f t="shared" si="41"/>
        <v>201810median0West Vancouver</v>
      </c>
      <c r="B340" t="str">
        <f t="shared" si="35"/>
        <v>201810apartmentmedianbachelor_rateWest Vancouver</v>
      </c>
      <c r="C340" t="str">
        <f t="shared" si="36"/>
        <v>apartmentmedianbachelor_rateWest Vancouver</v>
      </c>
      <c r="D340" t="str">
        <f t="shared" si="37"/>
        <v>201810apartmentmedianbachelor_rateVancouver</v>
      </c>
      <c r="E340">
        <v>2018</v>
      </c>
      <c r="F340">
        <v>10</v>
      </c>
      <c r="G340" t="s">
        <v>65</v>
      </c>
      <c r="H340" t="s">
        <v>61</v>
      </c>
      <c r="I340" t="s">
        <v>49</v>
      </c>
      <c r="J340">
        <f t="shared" si="38"/>
        <v>0</v>
      </c>
      <c r="K340" t="s">
        <v>35</v>
      </c>
      <c r="L340">
        <f>VLOOKUP(B340,average_median_rates_1!B:I,8,0)</f>
        <v>1300</v>
      </c>
      <c r="M340" t="b">
        <f>IF(ISERROR(L340),VLOOKUP(C340,vancouver_ratios_2!B:J,9,0),IF(L340="**",VLOOKUP(C340,vancouver_ratios_2!B:J,9,0)))</f>
        <v>0</v>
      </c>
      <c r="N340" t="b">
        <f>IF(ISERROR(L340),VLOOKUP(D340,average_median_rates_1!B:I,8,0),IF(L340="**", VLOOKUP(D340,average_median_rates_1!B:I,8,0)))</f>
        <v>0</v>
      </c>
      <c r="O340">
        <f t="shared" si="39"/>
        <v>0</v>
      </c>
      <c r="P340">
        <f t="shared" si="40"/>
        <v>1300</v>
      </c>
    </row>
    <row r="341" spans="1:16" x14ac:dyDescent="0.2">
      <c r="A341" t="str">
        <f t="shared" si="41"/>
        <v>201810median0Richmond</v>
      </c>
      <c r="B341" t="str">
        <f t="shared" si="35"/>
        <v>201810apartmentmedianbachelor_rateRichmond</v>
      </c>
      <c r="C341" t="str">
        <f t="shared" si="36"/>
        <v>apartmentmedianbachelor_rateRichmond</v>
      </c>
      <c r="D341" t="str">
        <f t="shared" si="37"/>
        <v>201810apartmentmedianbachelor_rateVancouver</v>
      </c>
      <c r="E341">
        <v>2018</v>
      </c>
      <c r="F341">
        <v>10</v>
      </c>
      <c r="G341" t="s">
        <v>65</v>
      </c>
      <c r="H341" t="s">
        <v>61</v>
      </c>
      <c r="I341" t="s">
        <v>49</v>
      </c>
      <c r="J341">
        <f t="shared" si="38"/>
        <v>0</v>
      </c>
      <c r="K341" t="s">
        <v>36</v>
      </c>
      <c r="L341">
        <f>VLOOKUP(B341,average_median_rates_1!B:I,8,0)</f>
        <v>1092</v>
      </c>
      <c r="M341" t="b">
        <f>IF(ISERROR(L341),VLOOKUP(C341,vancouver_ratios_2!B:J,9,0),IF(L341="**",VLOOKUP(C341,vancouver_ratios_2!B:J,9,0)))</f>
        <v>0</v>
      </c>
      <c r="N341" t="b">
        <f>IF(ISERROR(L341),VLOOKUP(D341,average_median_rates_1!B:I,8,0),IF(L341="**", VLOOKUP(D341,average_median_rates_1!B:I,8,0)))</f>
        <v>0</v>
      </c>
      <c r="O341">
        <f t="shared" si="39"/>
        <v>0</v>
      </c>
      <c r="P341">
        <f t="shared" si="40"/>
        <v>1092</v>
      </c>
    </row>
    <row r="342" spans="1:16" x14ac:dyDescent="0.2">
      <c r="A342" t="str">
        <f t="shared" si="41"/>
        <v>201810median0Delta</v>
      </c>
      <c r="B342" t="str">
        <f t="shared" si="35"/>
        <v>201810apartmentmedianbachelor_rateDelta</v>
      </c>
      <c r="C342" t="str">
        <f t="shared" si="36"/>
        <v>apartmentmedianbachelor_rateDelta</v>
      </c>
      <c r="D342" t="str">
        <f t="shared" si="37"/>
        <v>201810apartmentmedianbachelor_rateVancouver</v>
      </c>
      <c r="E342">
        <v>2018</v>
      </c>
      <c r="F342">
        <v>10</v>
      </c>
      <c r="G342" t="s">
        <v>65</v>
      </c>
      <c r="H342" t="s">
        <v>61</v>
      </c>
      <c r="I342" t="s">
        <v>49</v>
      </c>
      <c r="J342">
        <f t="shared" si="38"/>
        <v>0</v>
      </c>
      <c r="K342" t="s">
        <v>37</v>
      </c>
      <c r="L342">
        <f>VLOOKUP(B342,average_median_rates_1!B:I,8,0)</f>
        <v>760</v>
      </c>
      <c r="M342" t="b">
        <f>IF(ISERROR(L342),VLOOKUP(C342,vancouver_ratios_2!B:J,9,0),IF(L342="**",VLOOKUP(C342,vancouver_ratios_2!B:J,9,0)))</f>
        <v>0</v>
      </c>
      <c r="N342" t="b">
        <f>IF(ISERROR(L342),VLOOKUP(D342,average_median_rates_1!B:I,8,0),IF(L342="**", VLOOKUP(D342,average_median_rates_1!B:I,8,0)))</f>
        <v>0</v>
      </c>
      <c r="O342">
        <f t="shared" si="39"/>
        <v>0</v>
      </c>
      <c r="P342">
        <f t="shared" si="40"/>
        <v>760</v>
      </c>
    </row>
    <row r="343" spans="1:16" x14ac:dyDescent="0.2">
      <c r="A343" t="str">
        <f t="shared" si="41"/>
        <v>201810median0Surrey</v>
      </c>
      <c r="B343" t="str">
        <f t="shared" si="35"/>
        <v>201810apartmentmedianbachelor_rateSurrey</v>
      </c>
      <c r="C343" t="str">
        <f t="shared" si="36"/>
        <v>apartmentmedianbachelor_rateSurrey</v>
      </c>
      <c r="D343" t="str">
        <f t="shared" si="37"/>
        <v>201810apartmentmedianbachelor_rateVancouver</v>
      </c>
      <c r="E343">
        <v>2018</v>
      </c>
      <c r="F343">
        <v>10</v>
      </c>
      <c r="G343" t="s">
        <v>65</v>
      </c>
      <c r="H343" t="s">
        <v>61</v>
      </c>
      <c r="I343" t="s">
        <v>49</v>
      </c>
      <c r="J343">
        <f t="shared" si="38"/>
        <v>0</v>
      </c>
      <c r="K343" t="s">
        <v>38</v>
      </c>
      <c r="L343">
        <f>VLOOKUP(B343,average_median_rates_1!B:I,8,0)</f>
        <v>738</v>
      </c>
      <c r="M343" t="b">
        <f>IF(ISERROR(L343),VLOOKUP(C343,vancouver_ratios_2!B:J,9,0),IF(L343="**",VLOOKUP(C343,vancouver_ratios_2!B:J,9,0)))</f>
        <v>0</v>
      </c>
      <c r="N343" t="b">
        <f>IF(ISERROR(L343),VLOOKUP(D343,average_median_rates_1!B:I,8,0),IF(L343="**", VLOOKUP(D343,average_median_rates_1!B:I,8,0)))</f>
        <v>0</v>
      </c>
      <c r="O343">
        <f t="shared" si="39"/>
        <v>0</v>
      </c>
      <c r="P343">
        <f t="shared" si="40"/>
        <v>738</v>
      </c>
    </row>
    <row r="344" spans="1:16" x14ac:dyDescent="0.2">
      <c r="A344" t="str">
        <f t="shared" si="41"/>
        <v>201810median0White Rock</v>
      </c>
      <c r="B344" t="str">
        <f t="shared" si="35"/>
        <v>201810apartmentmedianbachelor_rateWhite Rock</v>
      </c>
      <c r="C344" t="str">
        <f t="shared" si="36"/>
        <v>apartmentmedianbachelor_rateWhite Rock</v>
      </c>
      <c r="D344" t="str">
        <f t="shared" si="37"/>
        <v>201810apartmentmedianbachelor_rateVancouver</v>
      </c>
      <c r="E344">
        <v>2018</v>
      </c>
      <c r="F344">
        <v>10</v>
      </c>
      <c r="G344" t="s">
        <v>65</v>
      </c>
      <c r="H344" t="s">
        <v>61</v>
      </c>
      <c r="I344" t="s">
        <v>49</v>
      </c>
      <c r="J344">
        <f t="shared" si="38"/>
        <v>0</v>
      </c>
      <c r="K344" t="s">
        <v>39</v>
      </c>
      <c r="L344">
        <f>VLOOKUP(B344,average_median_rates_1!B:I,8,0)</f>
        <v>863</v>
      </c>
      <c r="M344" t="b">
        <f>IF(ISERROR(L344),VLOOKUP(C344,vancouver_ratios_2!B:J,9,0),IF(L344="**",VLOOKUP(C344,vancouver_ratios_2!B:J,9,0)))</f>
        <v>0</v>
      </c>
      <c r="N344" t="b">
        <f>IF(ISERROR(L344),VLOOKUP(D344,average_median_rates_1!B:I,8,0),IF(L344="**", VLOOKUP(D344,average_median_rates_1!B:I,8,0)))</f>
        <v>0</v>
      </c>
      <c r="O344">
        <f t="shared" si="39"/>
        <v>0</v>
      </c>
      <c r="P344">
        <f t="shared" si="40"/>
        <v>863</v>
      </c>
    </row>
    <row r="345" spans="1:16" x14ac:dyDescent="0.2">
      <c r="A345" t="str">
        <f t="shared" si="41"/>
        <v>201810median0Langley City and Langley DM</v>
      </c>
      <c r="B345" t="str">
        <f t="shared" si="35"/>
        <v>201810apartmentmedianbachelor_rateLangley City and Langley DM</v>
      </c>
      <c r="C345" t="str">
        <f t="shared" si="36"/>
        <v>apartmentmedianbachelor_rateLangley City and Langley DM</v>
      </c>
      <c r="D345" t="str">
        <f t="shared" si="37"/>
        <v>201810apartmentmedianbachelor_rateVancouver</v>
      </c>
      <c r="E345">
        <v>2018</v>
      </c>
      <c r="F345">
        <v>10</v>
      </c>
      <c r="G345" t="s">
        <v>65</v>
      </c>
      <c r="H345" t="s">
        <v>61</v>
      </c>
      <c r="I345" t="s">
        <v>49</v>
      </c>
      <c r="J345">
        <f t="shared" si="38"/>
        <v>0</v>
      </c>
      <c r="K345" t="s">
        <v>40</v>
      </c>
      <c r="L345">
        <f>VLOOKUP(B345,average_median_rates_1!B:I,8,0)</f>
        <v>800</v>
      </c>
      <c r="M345" t="b">
        <f>IF(ISERROR(L345),VLOOKUP(C345,vancouver_ratios_2!B:J,9,0),IF(L345="**",VLOOKUP(C345,vancouver_ratios_2!B:J,9,0)))</f>
        <v>0</v>
      </c>
      <c r="N345" t="b">
        <f>IF(ISERROR(L345),VLOOKUP(D345,average_median_rates_1!B:I,8,0),IF(L345="**", VLOOKUP(D345,average_median_rates_1!B:I,8,0)))</f>
        <v>0</v>
      </c>
      <c r="O345">
        <f t="shared" si="39"/>
        <v>0</v>
      </c>
      <c r="P345">
        <f t="shared" si="40"/>
        <v>800</v>
      </c>
    </row>
    <row r="346" spans="1:16" x14ac:dyDescent="0.2">
      <c r="A346" t="str">
        <f t="shared" si="41"/>
        <v>201810median0Tri-Cities</v>
      </c>
      <c r="B346" t="str">
        <f t="shared" si="35"/>
        <v>201810apartmentmedianbachelor_rateTri-Cities</v>
      </c>
      <c r="C346" t="str">
        <f t="shared" si="36"/>
        <v>apartmentmedianbachelor_rateTri-Cities</v>
      </c>
      <c r="D346" t="str">
        <f t="shared" si="37"/>
        <v>201810apartmentmedianbachelor_rateVancouver</v>
      </c>
      <c r="E346">
        <v>2018</v>
      </c>
      <c r="F346">
        <v>10</v>
      </c>
      <c r="G346" t="s">
        <v>65</v>
      </c>
      <c r="H346" t="s">
        <v>61</v>
      </c>
      <c r="I346" t="s">
        <v>49</v>
      </c>
      <c r="J346">
        <f t="shared" si="38"/>
        <v>0</v>
      </c>
      <c r="K346" t="s">
        <v>41</v>
      </c>
      <c r="L346">
        <f>VLOOKUP(B346,average_median_rates_1!B:I,8,0)</f>
        <v>825</v>
      </c>
      <c r="M346" t="b">
        <f>IF(ISERROR(L346),VLOOKUP(C346,vancouver_ratios_2!B:J,9,0),IF(L346="**",VLOOKUP(C346,vancouver_ratios_2!B:J,9,0)))</f>
        <v>0</v>
      </c>
      <c r="N346" t="b">
        <f>IF(ISERROR(L346),VLOOKUP(D346,average_median_rates_1!B:I,8,0),IF(L346="**", VLOOKUP(D346,average_median_rates_1!B:I,8,0)))</f>
        <v>0</v>
      </c>
      <c r="O346">
        <f t="shared" si="39"/>
        <v>0</v>
      </c>
      <c r="P346">
        <f t="shared" si="40"/>
        <v>825</v>
      </c>
    </row>
    <row r="347" spans="1:16" x14ac:dyDescent="0.2">
      <c r="A347" t="str">
        <f t="shared" si="41"/>
        <v>201810median0Maple Ridge/Pitt Meadows</v>
      </c>
      <c r="B347" t="str">
        <f t="shared" si="35"/>
        <v>201810apartmentmedianbachelor_rateMaple Ridge/Pitt Meadows</v>
      </c>
      <c r="C347" t="str">
        <f t="shared" si="36"/>
        <v>apartmentmedianbachelor_rateMaple Ridge/Pitt Meadows</v>
      </c>
      <c r="D347" t="str">
        <f t="shared" si="37"/>
        <v>201810apartmentmedianbachelor_rateVancouver</v>
      </c>
      <c r="E347">
        <v>2018</v>
      </c>
      <c r="F347">
        <v>10</v>
      </c>
      <c r="G347" t="s">
        <v>65</v>
      </c>
      <c r="H347" t="s">
        <v>61</v>
      </c>
      <c r="I347" t="s">
        <v>49</v>
      </c>
      <c r="J347">
        <f t="shared" si="38"/>
        <v>0</v>
      </c>
      <c r="K347" t="s">
        <v>42</v>
      </c>
      <c r="L347">
        <f>VLOOKUP(B347,average_median_rates_1!B:I,8,0)</f>
        <v>749</v>
      </c>
      <c r="M347" t="b">
        <f>IF(ISERROR(L347),VLOOKUP(C347,vancouver_ratios_2!B:J,9,0),IF(L347="**",VLOOKUP(C347,vancouver_ratios_2!B:J,9,0)))</f>
        <v>0</v>
      </c>
      <c r="N347" t="b">
        <f>IF(ISERROR(L347),VLOOKUP(D347,average_median_rates_1!B:I,8,0),IF(L347="**", VLOOKUP(D347,average_median_rates_1!B:I,8,0)))</f>
        <v>0</v>
      </c>
      <c r="O347">
        <f t="shared" si="39"/>
        <v>0</v>
      </c>
      <c r="P347">
        <f t="shared" si="40"/>
        <v>749</v>
      </c>
    </row>
    <row r="348" spans="1:16" x14ac:dyDescent="0.2">
      <c r="A348" t="str">
        <f t="shared" si="41"/>
        <v>201810median0Vancouver</v>
      </c>
      <c r="B348" t="str">
        <f t="shared" si="35"/>
        <v>201810apartmentmedianbachelor_rateVancouver</v>
      </c>
      <c r="C348" t="str">
        <f t="shared" si="36"/>
        <v>apartmentmedianbachelor_rateVancouver</v>
      </c>
      <c r="D348" t="str">
        <f t="shared" si="37"/>
        <v>201810apartmentmedianbachelor_rateVancouver</v>
      </c>
      <c r="E348">
        <v>2018</v>
      </c>
      <c r="F348">
        <v>10</v>
      </c>
      <c r="G348" t="s">
        <v>65</v>
      </c>
      <c r="H348" t="s">
        <v>61</v>
      </c>
      <c r="I348" t="s">
        <v>49</v>
      </c>
      <c r="J348">
        <f t="shared" si="38"/>
        <v>0</v>
      </c>
      <c r="K348" t="s">
        <v>43</v>
      </c>
      <c r="L348">
        <f>VLOOKUP(B348,average_median_rates_1!B:I,8,0)</f>
        <v>1100</v>
      </c>
      <c r="M348" t="b">
        <f>IF(ISERROR(L348),VLOOKUP(C348,vancouver_ratios_2!B:J,9,0),IF(L348="**",VLOOKUP(C348,vancouver_ratios_2!B:J,9,0)))</f>
        <v>0</v>
      </c>
      <c r="N348" t="b">
        <f>IF(ISERROR(L348),VLOOKUP(D348,average_median_rates_1!B:I,8,0),IF(L348="**", VLOOKUP(D348,average_median_rates_1!B:I,8,0)))</f>
        <v>0</v>
      </c>
      <c r="O348">
        <f t="shared" si="39"/>
        <v>0</v>
      </c>
      <c r="P348">
        <f t="shared" si="40"/>
        <v>1100</v>
      </c>
    </row>
    <row r="349" spans="1:16" x14ac:dyDescent="0.2">
      <c r="A349" t="str">
        <f t="shared" si="41"/>
        <v>201810median0North Vancouver City</v>
      </c>
      <c r="B349" t="str">
        <f t="shared" si="35"/>
        <v>201810apartmentmedianbachelor_rateNorth Vancouver City</v>
      </c>
      <c r="C349" t="str">
        <f t="shared" si="36"/>
        <v>apartmentmedianbachelor_rateNorth Vancouver City</v>
      </c>
      <c r="D349" t="str">
        <f t="shared" si="37"/>
        <v>201810apartmentmedianbachelor_rateVancouver</v>
      </c>
      <c r="E349">
        <v>2018</v>
      </c>
      <c r="F349">
        <v>10</v>
      </c>
      <c r="G349" t="s">
        <v>65</v>
      </c>
      <c r="H349" t="s">
        <v>61</v>
      </c>
      <c r="I349" t="s">
        <v>49</v>
      </c>
      <c r="J349">
        <f t="shared" si="38"/>
        <v>0</v>
      </c>
      <c r="K349" t="s">
        <v>60</v>
      </c>
      <c r="L349" t="e">
        <f>VLOOKUP(B349,average_median_rates_1!B:I,8,0)</f>
        <v>#N/A</v>
      </c>
      <c r="M349">
        <f>IF(ISERROR(L349),VLOOKUP(C349,vancouver_ratios_2!B:J,9,0),IF(L349="**",VLOOKUP(C349,vancouver_ratios_2!B:J,9,0)))</f>
        <v>0.90007062146892702</v>
      </c>
      <c r="N349">
        <f>IF(ISERROR(L349),VLOOKUP(D349,average_median_rates_1!B:I,8,0),IF(L349="**", VLOOKUP(D349,average_median_rates_1!B:I,8,0)))</f>
        <v>1100</v>
      </c>
      <c r="O349">
        <f t="shared" si="39"/>
        <v>990.07768361581975</v>
      </c>
      <c r="P349">
        <f t="shared" si="40"/>
        <v>990.07768361581975</v>
      </c>
    </row>
    <row r="350" spans="1:16" x14ac:dyDescent="0.2">
      <c r="A350" t="str">
        <f t="shared" si="41"/>
        <v>201810median1English Bay</v>
      </c>
      <c r="B350" t="str">
        <f t="shared" si="35"/>
        <v>201810apartmentmedian1_bed_rateEnglish Bay</v>
      </c>
      <c r="C350" t="str">
        <f t="shared" si="36"/>
        <v>apartmentmedian1_bed_rateEnglish Bay</v>
      </c>
      <c r="D350" t="str">
        <f t="shared" si="37"/>
        <v>201810apartmentmedian1_bed_rateVancouver</v>
      </c>
      <c r="E350">
        <v>2018</v>
      </c>
      <c r="F350">
        <v>10</v>
      </c>
      <c r="G350" t="s">
        <v>65</v>
      </c>
      <c r="H350" t="s">
        <v>61</v>
      </c>
      <c r="I350" t="s">
        <v>51</v>
      </c>
      <c r="J350">
        <f t="shared" si="38"/>
        <v>1</v>
      </c>
      <c r="K350" t="s">
        <v>16</v>
      </c>
      <c r="L350">
        <f>VLOOKUP(B350,average_median_rates_1!B:I,8,0)</f>
        <v>1600</v>
      </c>
      <c r="M350" t="b">
        <f>IF(ISERROR(L350),VLOOKUP(C350,vancouver_ratios_2!B:J,9,0),IF(L350="**",VLOOKUP(C350,vancouver_ratios_2!B:J,9,0)))</f>
        <v>0</v>
      </c>
      <c r="N350" t="b">
        <f>IF(ISERROR(L350),VLOOKUP(D350,average_median_rates_1!B:I,8,0),IF(L350="**", VLOOKUP(D350,average_median_rates_1!B:I,8,0)))</f>
        <v>0</v>
      </c>
      <c r="O350">
        <f t="shared" si="39"/>
        <v>0</v>
      </c>
      <c r="P350">
        <f t="shared" si="40"/>
        <v>1600</v>
      </c>
    </row>
    <row r="351" spans="1:16" x14ac:dyDescent="0.2">
      <c r="A351" t="str">
        <f t="shared" si="41"/>
        <v>201810median1Downtown</v>
      </c>
      <c r="B351" t="str">
        <f t="shared" si="35"/>
        <v>201810apartmentmedian1_bed_rateDowntown</v>
      </c>
      <c r="C351" t="str">
        <f t="shared" si="36"/>
        <v>apartmentmedian1_bed_rateDowntown</v>
      </c>
      <c r="D351" t="str">
        <f t="shared" si="37"/>
        <v>201810apartmentmedian1_bed_rateVancouver</v>
      </c>
      <c r="E351">
        <v>2018</v>
      </c>
      <c r="F351">
        <v>10</v>
      </c>
      <c r="G351" t="s">
        <v>65</v>
      </c>
      <c r="H351" t="s">
        <v>61</v>
      </c>
      <c r="I351" t="s">
        <v>51</v>
      </c>
      <c r="J351">
        <f t="shared" si="38"/>
        <v>1</v>
      </c>
      <c r="K351" t="s">
        <v>17</v>
      </c>
      <c r="L351">
        <f>VLOOKUP(B351,average_median_rates_1!B:I,8,0)</f>
        <v>1600</v>
      </c>
      <c r="M351" t="b">
        <f>IF(ISERROR(L351),VLOOKUP(C351,vancouver_ratios_2!B:J,9,0),IF(L351="**",VLOOKUP(C351,vancouver_ratios_2!B:J,9,0)))</f>
        <v>0</v>
      </c>
      <c r="N351" t="b">
        <f>IF(ISERROR(L351),VLOOKUP(D351,average_median_rates_1!B:I,8,0),IF(L351="**", VLOOKUP(D351,average_median_rates_1!B:I,8,0)))</f>
        <v>0</v>
      </c>
      <c r="O351">
        <f t="shared" si="39"/>
        <v>0</v>
      </c>
      <c r="P351">
        <f t="shared" si="40"/>
        <v>1600</v>
      </c>
    </row>
    <row r="352" spans="1:16" x14ac:dyDescent="0.2">
      <c r="A352" t="str">
        <f t="shared" si="41"/>
        <v>201810median1South Granville/Oak</v>
      </c>
      <c r="B352" t="str">
        <f t="shared" si="35"/>
        <v>201810apartmentmedian1_bed_rateSouth Granville/Oak</v>
      </c>
      <c r="C352" t="str">
        <f t="shared" si="36"/>
        <v>apartmentmedian1_bed_rateSouth Granville/Oak</v>
      </c>
      <c r="D352" t="str">
        <f t="shared" si="37"/>
        <v>201810apartmentmedian1_bed_rateVancouver</v>
      </c>
      <c r="E352">
        <v>2018</v>
      </c>
      <c r="F352">
        <v>10</v>
      </c>
      <c r="G352" t="s">
        <v>65</v>
      </c>
      <c r="H352" t="s">
        <v>61</v>
      </c>
      <c r="I352" t="s">
        <v>51</v>
      </c>
      <c r="J352">
        <f t="shared" si="38"/>
        <v>1</v>
      </c>
      <c r="K352" t="s">
        <v>19</v>
      </c>
      <c r="L352">
        <f>VLOOKUP(B352,average_median_rates_1!B:I,8,0)</f>
        <v>1400</v>
      </c>
      <c r="M352" t="b">
        <f>IF(ISERROR(L352),VLOOKUP(C352,vancouver_ratios_2!B:J,9,0),IF(L352="**",VLOOKUP(C352,vancouver_ratios_2!B:J,9,0)))</f>
        <v>0</v>
      </c>
      <c r="N352" t="b">
        <f>IF(ISERROR(L352),VLOOKUP(D352,average_median_rates_1!B:I,8,0),IF(L352="**", VLOOKUP(D352,average_median_rates_1!B:I,8,0)))</f>
        <v>0</v>
      </c>
      <c r="O352">
        <f t="shared" si="39"/>
        <v>0</v>
      </c>
      <c r="P352">
        <f t="shared" si="40"/>
        <v>1400</v>
      </c>
    </row>
    <row r="353" spans="1:16" x14ac:dyDescent="0.2">
      <c r="A353" t="str">
        <f t="shared" si="41"/>
        <v>201810median1Kitsilano/Point Grey</v>
      </c>
      <c r="B353" t="str">
        <f t="shared" si="35"/>
        <v>201810apartmentmedian1_bed_rateKitsilano/Point Grey</v>
      </c>
      <c r="C353" t="str">
        <f t="shared" si="36"/>
        <v>apartmentmedian1_bed_rateKitsilano/Point Grey</v>
      </c>
      <c r="D353" t="str">
        <f t="shared" si="37"/>
        <v>201810apartmentmedian1_bed_rateVancouver</v>
      </c>
      <c r="E353">
        <v>2018</v>
      </c>
      <c r="F353">
        <v>10</v>
      </c>
      <c r="G353" t="s">
        <v>65</v>
      </c>
      <c r="H353" t="s">
        <v>61</v>
      </c>
      <c r="I353" t="s">
        <v>51</v>
      </c>
      <c r="J353">
        <f t="shared" si="38"/>
        <v>1</v>
      </c>
      <c r="K353" t="s">
        <v>20</v>
      </c>
      <c r="L353">
        <f>VLOOKUP(B353,average_median_rates_1!B:I,8,0)</f>
        <v>1450</v>
      </c>
      <c r="M353" t="b">
        <f>IF(ISERROR(L353),VLOOKUP(C353,vancouver_ratios_2!B:J,9,0),IF(L353="**",VLOOKUP(C353,vancouver_ratios_2!B:J,9,0)))</f>
        <v>0</v>
      </c>
      <c r="N353" t="b">
        <f>IF(ISERROR(L353),VLOOKUP(D353,average_median_rates_1!B:I,8,0),IF(L353="**", VLOOKUP(D353,average_median_rates_1!B:I,8,0)))</f>
        <v>0</v>
      </c>
      <c r="O353">
        <f t="shared" si="39"/>
        <v>0</v>
      </c>
      <c r="P353">
        <f t="shared" si="40"/>
        <v>1450</v>
      </c>
    </row>
    <row r="354" spans="1:16" x14ac:dyDescent="0.2">
      <c r="A354" t="str">
        <f t="shared" si="41"/>
        <v>201810median1Westside/Kerrisdale</v>
      </c>
      <c r="B354" t="str">
        <f t="shared" si="35"/>
        <v>201810apartmentmedian1_bed_rateWestside/Kerrisdale</v>
      </c>
      <c r="C354" t="str">
        <f t="shared" si="36"/>
        <v>apartmentmedian1_bed_rateWestside/Kerrisdale</v>
      </c>
      <c r="D354" t="str">
        <f t="shared" si="37"/>
        <v>201810apartmentmedian1_bed_rateVancouver</v>
      </c>
      <c r="E354">
        <v>2018</v>
      </c>
      <c r="F354">
        <v>10</v>
      </c>
      <c r="G354" t="s">
        <v>65</v>
      </c>
      <c r="H354" t="s">
        <v>61</v>
      </c>
      <c r="I354" t="s">
        <v>51</v>
      </c>
      <c r="J354">
        <f t="shared" si="38"/>
        <v>1</v>
      </c>
      <c r="K354" t="s">
        <v>21</v>
      </c>
      <c r="L354">
        <f>VLOOKUP(B354,average_median_rates_1!B:I,8,0)</f>
        <v>1475</v>
      </c>
      <c r="M354" t="b">
        <f>IF(ISERROR(L354),VLOOKUP(C354,vancouver_ratios_2!B:J,9,0),IF(L354="**",VLOOKUP(C354,vancouver_ratios_2!B:J,9,0)))</f>
        <v>0</v>
      </c>
      <c r="N354" t="b">
        <f>IF(ISERROR(L354),VLOOKUP(D354,average_median_rates_1!B:I,8,0),IF(L354="**", VLOOKUP(D354,average_median_rates_1!B:I,8,0)))</f>
        <v>0</v>
      </c>
      <c r="O354">
        <f t="shared" si="39"/>
        <v>0</v>
      </c>
      <c r="P354">
        <f t="shared" si="40"/>
        <v>1475</v>
      </c>
    </row>
    <row r="355" spans="1:16" x14ac:dyDescent="0.2">
      <c r="A355" t="str">
        <f t="shared" si="41"/>
        <v>201810median1Marpole</v>
      </c>
      <c r="B355" t="str">
        <f t="shared" si="35"/>
        <v>201810apartmentmedian1_bed_rateMarpole</v>
      </c>
      <c r="C355" t="str">
        <f t="shared" si="36"/>
        <v>apartmentmedian1_bed_rateMarpole</v>
      </c>
      <c r="D355" t="str">
        <f t="shared" si="37"/>
        <v>201810apartmentmedian1_bed_rateVancouver</v>
      </c>
      <c r="E355">
        <v>2018</v>
      </c>
      <c r="F355">
        <v>10</v>
      </c>
      <c r="G355" t="s">
        <v>65</v>
      </c>
      <c r="H355" t="s">
        <v>61</v>
      </c>
      <c r="I355" t="s">
        <v>51</v>
      </c>
      <c r="J355">
        <f t="shared" si="38"/>
        <v>1</v>
      </c>
      <c r="K355" t="s">
        <v>23</v>
      </c>
      <c r="L355">
        <f>VLOOKUP(B355,average_median_rates_1!B:I,8,0)</f>
        <v>1000</v>
      </c>
      <c r="M355" t="b">
        <f>IF(ISERROR(L355),VLOOKUP(C355,vancouver_ratios_2!B:J,9,0),IF(L355="**",VLOOKUP(C355,vancouver_ratios_2!B:J,9,0)))</f>
        <v>0</v>
      </c>
      <c r="N355" t="b">
        <f>IF(ISERROR(L355),VLOOKUP(D355,average_median_rates_1!B:I,8,0),IF(L355="**", VLOOKUP(D355,average_median_rates_1!B:I,8,0)))</f>
        <v>0</v>
      </c>
      <c r="O355">
        <f t="shared" si="39"/>
        <v>0</v>
      </c>
      <c r="P355">
        <f t="shared" si="40"/>
        <v>1000</v>
      </c>
    </row>
    <row r="356" spans="1:16" x14ac:dyDescent="0.2">
      <c r="A356" t="str">
        <f t="shared" si="41"/>
        <v>201810median1Mount Pleasant/Renfrew Heights</v>
      </c>
      <c r="B356" t="str">
        <f t="shared" si="35"/>
        <v>201810apartmentmedian1_bed_rateMount Pleasant/Renfrew Heights</v>
      </c>
      <c r="C356" t="str">
        <f t="shared" si="36"/>
        <v>apartmentmedian1_bed_rateMount Pleasant/Renfrew Heights</v>
      </c>
      <c r="D356" t="str">
        <f t="shared" si="37"/>
        <v>201810apartmentmedian1_bed_rateVancouver</v>
      </c>
      <c r="E356">
        <v>2018</v>
      </c>
      <c r="F356">
        <v>10</v>
      </c>
      <c r="G356" t="s">
        <v>65</v>
      </c>
      <c r="H356" t="s">
        <v>61</v>
      </c>
      <c r="I356" t="s">
        <v>51</v>
      </c>
      <c r="J356">
        <f t="shared" si="38"/>
        <v>1</v>
      </c>
      <c r="K356" t="s">
        <v>24</v>
      </c>
      <c r="L356">
        <f>VLOOKUP(B356,average_median_rates_1!B:I,8,0)</f>
        <v>1200</v>
      </c>
      <c r="M356" t="b">
        <f>IF(ISERROR(L356),VLOOKUP(C356,vancouver_ratios_2!B:J,9,0),IF(L356="**",VLOOKUP(C356,vancouver_ratios_2!B:J,9,0)))</f>
        <v>0</v>
      </c>
      <c r="N356" t="b">
        <f>IF(ISERROR(L356),VLOOKUP(D356,average_median_rates_1!B:I,8,0),IF(L356="**", VLOOKUP(D356,average_median_rates_1!B:I,8,0)))</f>
        <v>0</v>
      </c>
      <c r="O356">
        <f t="shared" si="39"/>
        <v>0</v>
      </c>
      <c r="P356">
        <f t="shared" si="40"/>
        <v>1200</v>
      </c>
    </row>
    <row r="357" spans="1:16" x14ac:dyDescent="0.2">
      <c r="A357" t="str">
        <f t="shared" si="41"/>
        <v>201810median1East Hastings</v>
      </c>
      <c r="B357" t="str">
        <f t="shared" si="35"/>
        <v>201810apartmentmedian1_bed_rateEast Hastings</v>
      </c>
      <c r="C357" t="str">
        <f t="shared" si="36"/>
        <v>apartmentmedian1_bed_rateEast Hastings</v>
      </c>
      <c r="D357" t="str">
        <f t="shared" si="37"/>
        <v>201810apartmentmedian1_bed_rateVancouver</v>
      </c>
      <c r="E357">
        <v>2018</v>
      </c>
      <c r="F357">
        <v>10</v>
      </c>
      <c r="G357" t="s">
        <v>65</v>
      </c>
      <c r="H357" t="s">
        <v>61</v>
      </c>
      <c r="I357" t="s">
        <v>51</v>
      </c>
      <c r="J357">
        <f t="shared" si="38"/>
        <v>1</v>
      </c>
      <c r="K357" t="s">
        <v>25</v>
      </c>
      <c r="L357">
        <f>VLOOKUP(B357,average_median_rates_1!B:I,8,0)</f>
        <v>1144</v>
      </c>
      <c r="M357" t="b">
        <f>IF(ISERROR(L357),VLOOKUP(C357,vancouver_ratios_2!B:J,9,0),IF(L357="**",VLOOKUP(C357,vancouver_ratios_2!B:J,9,0)))</f>
        <v>0</v>
      </c>
      <c r="N357" t="b">
        <f>IF(ISERROR(L357),VLOOKUP(D357,average_median_rates_1!B:I,8,0),IF(L357="**", VLOOKUP(D357,average_median_rates_1!B:I,8,0)))</f>
        <v>0</v>
      </c>
      <c r="O357">
        <f t="shared" si="39"/>
        <v>0</v>
      </c>
      <c r="P357">
        <f t="shared" si="40"/>
        <v>1144</v>
      </c>
    </row>
    <row r="358" spans="1:16" x14ac:dyDescent="0.2">
      <c r="A358" t="str">
        <f t="shared" si="41"/>
        <v>201810median1Southeast Vancouver</v>
      </c>
      <c r="B358" t="str">
        <f t="shared" si="35"/>
        <v>201810apartmentmedian1_bed_rateSoutheast Vancouver</v>
      </c>
      <c r="C358" t="str">
        <f t="shared" si="36"/>
        <v>apartmentmedian1_bed_rateSoutheast Vancouver</v>
      </c>
      <c r="D358" t="str">
        <f t="shared" si="37"/>
        <v>201810apartmentmedian1_bed_rateVancouver</v>
      </c>
      <c r="E358">
        <v>2018</v>
      </c>
      <c r="F358">
        <v>10</v>
      </c>
      <c r="G358" t="s">
        <v>65</v>
      </c>
      <c r="H358" t="s">
        <v>61</v>
      </c>
      <c r="I358" t="s">
        <v>51</v>
      </c>
      <c r="J358">
        <f t="shared" si="38"/>
        <v>1</v>
      </c>
      <c r="K358" t="s">
        <v>26</v>
      </c>
      <c r="L358">
        <f>VLOOKUP(B358,average_median_rates_1!B:I,8,0)</f>
        <v>1166</v>
      </c>
      <c r="M358" t="b">
        <f>IF(ISERROR(L358),VLOOKUP(C358,vancouver_ratios_2!B:J,9,0),IF(L358="**",VLOOKUP(C358,vancouver_ratios_2!B:J,9,0)))</f>
        <v>0</v>
      </c>
      <c r="N358" t="b">
        <f>IF(ISERROR(L358),VLOOKUP(D358,average_median_rates_1!B:I,8,0),IF(L358="**", VLOOKUP(D358,average_median_rates_1!B:I,8,0)))</f>
        <v>0</v>
      </c>
      <c r="O358">
        <f t="shared" si="39"/>
        <v>0</v>
      </c>
      <c r="P358">
        <f t="shared" si="40"/>
        <v>1166</v>
      </c>
    </row>
    <row r="359" spans="1:16" x14ac:dyDescent="0.2">
      <c r="A359" t="str">
        <f t="shared" si="41"/>
        <v>201810median1University Endowment Lands</v>
      </c>
      <c r="B359" t="str">
        <f t="shared" si="35"/>
        <v>201810apartmentmedian1_bed_rateUniversity Endowment Lands</v>
      </c>
      <c r="C359" t="str">
        <f t="shared" si="36"/>
        <v>apartmentmedian1_bed_rateUniversity Endowment Lands</v>
      </c>
      <c r="D359" t="str">
        <f t="shared" si="37"/>
        <v>201810apartmentmedian1_bed_rateVancouver</v>
      </c>
      <c r="E359">
        <v>2018</v>
      </c>
      <c r="F359">
        <v>10</v>
      </c>
      <c r="G359" t="s">
        <v>65</v>
      </c>
      <c r="H359" t="s">
        <v>61</v>
      </c>
      <c r="I359" t="s">
        <v>51</v>
      </c>
      <c r="J359">
        <f t="shared" si="38"/>
        <v>1</v>
      </c>
      <c r="K359" t="s">
        <v>27</v>
      </c>
      <c r="L359">
        <f>VLOOKUP(B359,average_median_rates_1!B:I,8,0)</f>
        <v>1741</v>
      </c>
      <c r="M359" t="b">
        <f>IF(ISERROR(L359),VLOOKUP(C359,vancouver_ratios_2!B:J,9,0),IF(L359="**",VLOOKUP(C359,vancouver_ratios_2!B:J,9,0)))</f>
        <v>0</v>
      </c>
      <c r="N359" t="b">
        <f>IF(ISERROR(L359),VLOOKUP(D359,average_median_rates_1!B:I,8,0),IF(L359="**", VLOOKUP(D359,average_median_rates_1!B:I,8,0)))</f>
        <v>0</v>
      </c>
      <c r="O359">
        <f t="shared" si="39"/>
        <v>0</v>
      </c>
      <c r="P359">
        <f t="shared" si="40"/>
        <v>1741</v>
      </c>
    </row>
    <row r="360" spans="1:16" x14ac:dyDescent="0.2">
      <c r="A360" t="str">
        <f t="shared" si="41"/>
        <v>201810median1Central Park/Metrotown</v>
      </c>
      <c r="B360" t="str">
        <f t="shared" si="35"/>
        <v>201810apartmentmedian1_bed_rateCentral Park/Metrotown</v>
      </c>
      <c r="C360" t="str">
        <f t="shared" si="36"/>
        <v>apartmentmedian1_bed_rateCentral Park/Metrotown</v>
      </c>
      <c r="D360" t="str">
        <f t="shared" si="37"/>
        <v>201810apartmentmedian1_bed_rateVancouver</v>
      </c>
      <c r="E360">
        <v>2018</v>
      </c>
      <c r="F360">
        <v>10</v>
      </c>
      <c r="G360" t="s">
        <v>65</v>
      </c>
      <c r="H360" t="s">
        <v>61</v>
      </c>
      <c r="I360" t="s">
        <v>51</v>
      </c>
      <c r="J360">
        <f t="shared" si="38"/>
        <v>1</v>
      </c>
      <c r="K360" t="s">
        <v>28</v>
      </c>
      <c r="L360">
        <f>VLOOKUP(B360,average_median_rates_1!B:I,8,0)</f>
        <v>1100</v>
      </c>
      <c r="M360" t="b">
        <f>IF(ISERROR(L360),VLOOKUP(C360,vancouver_ratios_2!B:J,9,0),IF(L360="**",VLOOKUP(C360,vancouver_ratios_2!B:J,9,0)))</f>
        <v>0</v>
      </c>
      <c r="N360" t="b">
        <f>IF(ISERROR(L360),VLOOKUP(D360,average_median_rates_1!B:I,8,0),IF(L360="**", VLOOKUP(D360,average_median_rates_1!B:I,8,0)))</f>
        <v>0</v>
      </c>
      <c r="O360">
        <f t="shared" si="39"/>
        <v>0</v>
      </c>
      <c r="P360">
        <f t="shared" si="40"/>
        <v>1100</v>
      </c>
    </row>
    <row r="361" spans="1:16" x14ac:dyDescent="0.2">
      <c r="A361" t="str">
        <f t="shared" si="41"/>
        <v>201810median1Southeast Burnaby</v>
      </c>
      <c r="B361" t="str">
        <f t="shared" si="35"/>
        <v>201810apartmentmedian1_bed_rateSoutheast Burnaby</v>
      </c>
      <c r="C361" t="str">
        <f t="shared" si="36"/>
        <v>apartmentmedian1_bed_rateSoutheast Burnaby</v>
      </c>
      <c r="D361" t="str">
        <f t="shared" si="37"/>
        <v>201810apartmentmedian1_bed_rateVancouver</v>
      </c>
      <c r="E361">
        <v>2018</v>
      </c>
      <c r="F361">
        <v>10</v>
      </c>
      <c r="G361" t="s">
        <v>65</v>
      </c>
      <c r="H361" t="s">
        <v>61</v>
      </c>
      <c r="I361" t="s">
        <v>51</v>
      </c>
      <c r="J361">
        <f t="shared" si="38"/>
        <v>1</v>
      </c>
      <c r="K361" t="s">
        <v>29</v>
      </c>
      <c r="L361">
        <f>VLOOKUP(B361,average_median_rates_1!B:I,8,0)</f>
        <v>975</v>
      </c>
      <c r="M361" t="b">
        <f>IF(ISERROR(L361),VLOOKUP(C361,vancouver_ratios_2!B:J,9,0),IF(L361="**",VLOOKUP(C361,vancouver_ratios_2!B:J,9,0)))</f>
        <v>0</v>
      </c>
      <c r="N361" t="b">
        <f>IF(ISERROR(L361),VLOOKUP(D361,average_median_rates_1!B:I,8,0),IF(L361="**", VLOOKUP(D361,average_median_rates_1!B:I,8,0)))</f>
        <v>0</v>
      </c>
      <c r="O361">
        <f t="shared" si="39"/>
        <v>0</v>
      </c>
      <c r="P361">
        <f t="shared" si="40"/>
        <v>975</v>
      </c>
    </row>
    <row r="362" spans="1:16" x14ac:dyDescent="0.2">
      <c r="A362" t="str">
        <f t="shared" si="41"/>
        <v>201810median1North Burnaby</v>
      </c>
      <c r="B362" t="str">
        <f t="shared" si="35"/>
        <v>201810apartmentmedian1_bed_rateNorth Burnaby</v>
      </c>
      <c r="C362" t="str">
        <f t="shared" si="36"/>
        <v>apartmentmedian1_bed_rateNorth Burnaby</v>
      </c>
      <c r="D362" t="str">
        <f t="shared" si="37"/>
        <v>201810apartmentmedian1_bed_rateVancouver</v>
      </c>
      <c r="E362">
        <v>2018</v>
      </c>
      <c r="F362">
        <v>10</v>
      </c>
      <c r="G362" t="s">
        <v>65</v>
      </c>
      <c r="H362" t="s">
        <v>61</v>
      </c>
      <c r="I362" t="s">
        <v>51</v>
      </c>
      <c r="J362">
        <f t="shared" si="38"/>
        <v>1</v>
      </c>
      <c r="K362" t="s">
        <v>31</v>
      </c>
      <c r="L362">
        <f>VLOOKUP(B362,average_median_rates_1!B:I,8,0)</f>
        <v>1150</v>
      </c>
      <c r="M362" t="b">
        <f>IF(ISERROR(L362),VLOOKUP(C362,vancouver_ratios_2!B:J,9,0),IF(L362="**",VLOOKUP(C362,vancouver_ratios_2!B:J,9,0)))</f>
        <v>0</v>
      </c>
      <c r="N362" t="b">
        <f>IF(ISERROR(L362),VLOOKUP(D362,average_median_rates_1!B:I,8,0),IF(L362="**", VLOOKUP(D362,average_median_rates_1!B:I,8,0)))</f>
        <v>0</v>
      </c>
      <c r="O362">
        <f t="shared" si="39"/>
        <v>0</v>
      </c>
      <c r="P362">
        <f t="shared" si="40"/>
        <v>1150</v>
      </c>
    </row>
    <row r="363" spans="1:16" x14ac:dyDescent="0.2">
      <c r="A363" t="str">
        <f t="shared" si="41"/>
        <v>201810median1New Westminster</v>
      </c>
      <c r="B363" t="str">
        <f t="shared" si="35"/>
        <v>201810apartmentmedian1_bed_rateNew Westminster</v>
      </c>
      <c r="C363" t="str">
        <f t="shared" si="36"/>
        <v>apartmentmedian1_bed_rateNew Westminster</v>
      </c>
      <c r="D363" t="str">
        <f t="shared" si="37"/>
        <v>201810apartmentmedian1_bed_rateVancouver</v>
      </c>
      <c r="E363">
        <v>2018</v>
      </c>
      <c r="F363">
        <v>10</v>
      </c>
      <c r="G363" t="s">
        <v>65</v>
      </c>
      <c r="H363" t="s">
        <v>61</v>
      </c>
      <c r="I363" t="s">
        <v>51</v>
      </c>
      <c r="J363">
        <f t="shared" si="38"/>
        <v>1</v>
      </c>
      <c r="K363" t="s">
        <v>32</v>
      </c>
      <c r="L363">
        <f>VLOOKUP(B363,average_median_rates_1!B:I,8,0)</f>
        <v>1057</v>
      </c>
      <c r="M363" t="b">
        <f>IF(ISERROR(L363),VLOOKUP(C363,vancouver_ratios_2!B:J,9,0),IF(L363="**",VLOOKUP(C363,vancouver_ratios_2!B:J,9,0)))</f>
        <v>0</v>
      </c>
      <c r="N363" t="b">
        <f>IF(ISERROR(L363),VLOOKUP(D363,average_median_rates_1!B:I,8,0),IF(L363="**", VLOOKUP(D363,average_median_rates_1!B:I,8,0)))</f>
        <v>0</v>
      </c>
      <c r="O363">
        <f t="shared" si="39"/>
        <v>0</v>
      </c>
      <c r="P363">
        <f t="shared" si="40"/>
        <v>1057</v>
      </c>
    </row>
    <row r="364" spans="1:16" x14ac:dyDescent="0.2">
      <c r="A364" t="str">
        <f t="shared" si="41"/>
        <v>201810median1North Vancouver CY</v>
      </c>
      <c r="B364" t="str">
        <f t="shared" si="35"/>
        <v>201810apartmentmedian1_bed_rateNorth Vancouver CY</v>
      </c>
      <c r="C364" t="str">
        <f t="shared" si="36"/>
        <v>apartmentmedian1_bed_rateNorth Vancouver CY</v>
      </c>
      <c r="D364" t="str">
        <f t="shared" si="37"/>
        <v>201810apartmentmedian1_bed_rateVancouver</v>
      </c>
      <c r="E364">
        <v>2018</v>
      </c>
      <c r="F364">
        <v>10</v>
      </c>
      <c r="G364" t="s">
        <v>65</v>
      </c>
      <c r="H364" t="s">
        <v>61</v>
      </c>
      <c r="I364" t="s">
        <v>51</v>
      </c>
      <c r="J364">
        <f t="shared" si="38"/>
        <v>1</v>
      </c>
      <c r="K364" t="s">
        <v>33</v>
      </c>
      <c r="L364">
        <f>VLOOKUP(B364,average_median_rates_1!B:I,8,0)</f>
        <v>1298</v>
      </c>
      <c r="M364" t="b">
        <f>IF(ISERROR(L364),VLOOKUP(C364,vancouver_ratios_2!B:J,9,0),IF(L364="**",VLOOKUP(C364,vancouver_ratios_2!B:J,9,0)))</f>
        <v>0</v>
      </c>
      <c r="N364" t="b">
        <f>IF(ISERROR(L364),VLOOKUP(D364,average_median_rates_1!B:I,8,0),IF(L364="**", VLOOKUP(D364,average_median_rates_1!B:I,8,0)))</f>
        <v>0</v>
      </c>
      <c r="O364">
        <f t="shared" si="39"/>
        <v>0</v>
      </c>
      <c r="P364">
        <f t="shared" si="40"/>
        <v>1298</v>
      </c>
    </row>
    <row r="365" spans="1:16" x14ac:dyDescent="0.2">
      <c r="A365" t="str">
        <f t="shared" si="41"/>
        <v>201810median1North Vancouver DM</v>
      </c>
      <c r="B365" t="str">
        <f t="shared" si="35"/>
        <v>201810apartmentmedian1_bed_rateNorth Vancouver DM</v>
      </c>
      <c r="C365" t="str">
        <f t="shared" si="36"/>
        <v>apartmentmedian1_bed_rateNorth Vancouver DM</v>
      </c>
      <c r="D365" t="str">
        <f t="shared" si="37"/>
        <v>201810apartmentmedian1_bed_rateVancouver</v>
      </c>
      <c r="E365">
        <v>2018</v>
      </c>
      <c r="F365">
        <v>10</v>
      </c>
      <c r="G365" t="s">
        <v>65</v>
      </c>
      <c r="H365" t="s">
        <v>61</v>
      </c>
      <c r="I365" t="s">
        <v>51</v>
      </c>
      <c r="J365">
        <f t="shared" si="38"/>
        <v>1</v>
      </c>
      <c r="K365" t="s">
        <v>34</v>
      </c>
      <c r="L365">
        <f>VLOOKUP(B365,average_median_rates_1!B:I,8,0)</f>
        <v>1460</v>
      </c>
      <c r="M365" t="b">
        <f>IF(ISERROR(L365),VLOOKUP(C365,vancouver_ratios_2!B:J,9,0),IF(L365="**",VLOOKUP(C365,vancouver_ratios_2!B:J,9,0)))</f>
        <v>0</v>
      </c>
      <c r="N365" t="b">
        <f>IF(ISERROR(L365),VLOOKUP(D365,average_median_rates_1!B:I,8,0),IF(L365="**", VLOOKUP(D365,average_median_rates_1!B:I,8,0)))</f>
        <v>0</v>
      </c>
      <c r="O365">
        <f t="shared" si="39"/>
        <v>0</v>
      </c>
      <c r="P365">
        <f t="shared" si="40"/>
        <v>1460</v>
      </c>
    </row>
    <row r="366" spans="1:16" x14ac:dyDescent="0.2">
      <c r="A366" t="str">
        <f t="shared" si="41"/>
        <v>201810median1West Vancouver</v>
      </c>
      <c r="B366" t="str">
        <f t="shared" si="35"/>
        <v>201810apartmentmedian1_bed_rateWest Vancouver</v>
      </c>
      <c r="C366" t="str">
        <f t="shared" si="36"/>
        <v>apartmentmedian1_bed_rateWest Vancouver</v>
      </c>
      <c r="D366" t="str">
        <f t="shared" si="37"/>
        <v>201810apartmentmedian1_bed_rateVancouver</v>
      </c>
      <c r="E366">
        <v>2018</v>
      </c>
      <c r="F366">
        <v>10</v>
      </c>
      <c r="G366" t="s">
        <v>65</v>
      </c>
      <c r="H366" t="s">
        <v>61</v>
      </c>
      <c r="I366" t="s">
        <v>51</v>
      </c>
      <c r="J366">
        <f t="shared" si="38"/>
        <v>1</v>
      </c>
      <c r="K366" t="s">
        <v>35</v>
      </c>
      <c r="L366">
        <f>VLOOKUP(B366,average_median_rates_1!B:I,8,0)</f>
        <v>1610</v>
      </c>
      <c r="M366" t="b">
        <f>IF(ISERROR(L366),VLOOKUP(C366,vancouver_ratios_2!B:J,9,0),IF(L366="**",VLOOKUP(C366,vancouver_ratios_2!B:J,9,0)))</f>
        <v>0</v>
      </c>
      <c r="N366" t="b">
        <f>IF(ISERROR(L366),VLOOKUP(D366,average_median_rates_1!B:I,8,0),IF(L366="**", VLOOKUP(D366,average_median_rates_1!B:I,8,0)))</f>
        <v>0</v>
      </c>
      <c r="O366">
        <f t="shared" si="39"/>
        <v>0</v>
      </c>
      <c r="P366">
        <f t="shared" si="40"/>
        <v>1610</v>
      </c>
    </row>
    <row r="367" spans="1:16" x14ac:dyDescent="0.2">
      <c r="A367" t="str">
        <f t="shared" si="41"/>
        <v>201810median1Richmond</v>
      </c>
      <c r="B367" t="str">
        <f t="shared" si="35"/>
        <v>201810apartmentmedian1_bed_rateRichmond</v>
      </c>
      <c r="C367" t="str">
        <f t="shared" si="36"/>
        <v>apartmentmedian1_bed_rateRichmond</v>
      </c>
      <c r="D367" t="str">
        <f t="shared" si="37"/>
        <v>201810apartmentmedian1_bed_rateVancouver</v>
      </c>
      <c r="E367">
        <v>2018</v>
      </c>
      <c r="F367">
        <v>10</v>
      </c>
      <c r="G367" t="s">
        <v>65</v>
      </c>
      <c r="H367" t="s">
        <v>61</v>
      </c>
      <c r="I367" t="s">
        <v>51</v>
      </c>
      <c r="J367">
        <f t="shared" si="38"/>
        <v>1</v>
      </c>
      <c r="K367" t="s">
        <v>36</v>
      </c>
      <c r="L367">
        <f>VLOOKUP(B367,average_median_rates_1!B:I,8,0)</f>
        <v>1150</v>
      </c>
      <c r="M367" t="b">
        <f>IF(ISERROR(L367),VLOOKUP(C367,vancouver_ratios_2!B:J,9,0),IF(L367="**",VLOOKUP(C367,vancouver_ratios_2!B:J,9,0)))</f>
        <v>0</v>
      </c>
      <c r="N367" t="b">
        <f>IF(ISERROR(L367),VLOOKUP(D367,average_median_rates_1!B:I,8,0),IF(L367="**", VLOOKUP(D367,average_median_rates_1!B:I,8,0)))</f>
        <v>0</v>
      </c>
      <c r="O367">
        <f t="shared" si="39"/>
        <v>0</v>
      </c>
      <c r="P367">
        <f t="shared" si="40"/>
        <v>1150</v>
      </c>
    </row>
    <row r="368" spans="1:16" x14ac:dyDescent="0.2">
      <c r="A368" t="str">
        <f t="shared" si="41"/>
        <v>201810median1Delta</v>
      </c>
      <c r="B368" t="str">
        <f t="shared" si="35"/>
        <v>201810apartmentmedian1_bed_rateDelta</v>
      </c>
      <c r="C368" t="str">
        <f t="shared" si="36"/>
        <v>apartmentmedian1_bed_rateDelta</v>
      </c>
      <c r="D368" t="str">
        <f t="shared" si="37"/>
        <v>201810apartmentmedian1_bed_rateVancouver</v>
      </c>
      <c r="E368">
        <v>2018</v>
      </c>
      <c r="F368">
        <v>10</v>
      </c>
      <c r="G368" t="s">
        <v>65</v>
      </c>
      <c r="H368" t="s">
        <v>61</v>
      </c>
      <c r="I368" t="s">
        <v>51</v>
      </c>
      <c r="J368">
        <f t="shared" si="38"/>
        <v>1</v>
      </c>
      <c r="K368" t="s">
        <v>37</v>
      </c>
      <c r="L368">
        <f>VLOOKUP(B368,average_median_rates_1!B:I,8,0)</f>
        <v>918</v>
      </c>
      <c r="M368" t="b">
        <f>IF(ISERROR(L368),VLOOKUP(C368,vancouver_ratios_2!B:J,9,0),IF(L368="**",VLOOKUP(C368,vancouver_ratios_2!B:J,9,0)))</f>
        <v>0</v>
      </c>
      <c r="N368" t="b">
        <f>IF(ISERROR(L368),VLOOKUP(D368,average_median_rates_1!B:I,8,0),IF(L368="**", VLOOKUP(D368,average_median_rates_1!B:I,8,0)))</f>
        <v>0</v>
      </c>
      <c r="O368">
        <f t="shared" si="39"/>
        <v>0</v>
      </c>
      <c r="P368">
        <f t="shared" si="40"/>
        <v>918</v>
      </c>
    </row>
    <row r="369" spans="1:16" x14ac:dyDescent="0.2">
      <c r="A369" t="str">
        <f t="shared" si="41"/>
        <v>201810median1Surrey</v>
      </c>
      <c r="B369" t="str">
        <f t="shared" si="35"/>
        <v>201810apartmentmedian1_bed_rateSurrey</v>
      </c>
      <c r="C369" t="str">
        <f t="shared" si="36"/>
        <v>apartmentmedian1_bed_rateSurrey</v>
      </c>
      <c r="D369" t="str">
        <f t="shared" si="37"/>
        <v>201810apartmentmedian1_bed_rateVancouver</v>
      </c>
      <c r="E369">
        <v>2018</v>
      </c>
      <c r="F369">
        <v>10</v>
      </c>
      <c r="G369" t="s">
        <v>65</v>
      </c>
      <c r="H369" t="s">
        <v>61</v>
      </c>
      <c r="I369" t="s">
        <v>51</v>
      </c>
      <c r="J369">
        <f t="shared" si="38"/>
        <v>1</v>
      </c>
      <c r="K369" t="s">
        <v>38</v>
      </c>
      <c r="L369">
        <f>VLOOKUP(B369,average_median_rates_1!B:I,8,0)</f>
        <v>960</v>
      </c>
      <c r="M369" t="b">
        <f>IF(ISERROR(L369),VLOOKUP(C369,vancouver_ratios_2!B:J,9,0),IF(L369="**",VLOOKUP(C369,vancouver_ratios_2!B:J,9,0)))</f>
        <v>0</v>
      </c>
      <c r="N369" t="b">
        <f>IF(ISERROR(L369),VLOOKUP(D369,average_median_rates_1!B:I,8,0),IF(L369="**", VLOOKUP(D369,average_median_rates_1!B:I,8,0)))</f>
        <v>0</v>
      </c>
      <c r="O369">
        <f t="shared" si="39"/>
        <v>0</v>
      </c>
      <c r="P369">
        <f t="shared" si="40"/>
        <v>960</v>
      </c>
    </row>
    <row r="370" spans="1:16" x14ac:dyDescent="0.2">
      <c r="A370" t="str">
        <f t="shared" si="41"/>
        <v>201810median1White Rock</v>
      </c>
      <c r="B370" t="str">
        <f t="shared" si="35"/>
        <v>201810apartmentmedian1_bed_rateWhite Rock</v>
      </c>
      <c r="C370" t="str">
        <f t="shared" si="36"/>
        <v>apartmentmedian1_bed_rateWhite Rock</v>
      </c>
      <c r="D370" t="str">
        <f t="shared" si="37"/>
        <v>201810apartmentmedian1_bed_rateVancouver</v>
      </c>
      <c r="E370">
        <v>2018</v>
      </c>
      <c r="F370">
        <v>10</v>
      </c>
      <c r="G370" t="s">
        <v>65</v>
      </c>
      <c r="H370" t="s">
        <v>61</v>
      </c>
      <c r="I370" t="s">
        <v>51</v>
      </c>
      <c r="J370">
        <f t="shared" si="38"/>
        <v>1</v>
      </c>
      <c r="K370" t="s">
        <v>39</v>
      </c>
      <c r="L370">
        <f>VLOOKUP(B370,average_median_rates_1!B:I,8,0)</f>
        <v>960</v>
      </c>
      <c r="M370" t="b">
        <f>IF(ISERROR(L370),VLOOKUP(C370,vancouver_ratios_2!B:J,9,0),IF(L370="**",VLOOKUP(C370,vancouver_ratios_2!B:J,9,0)))</f>
        <v>0</v>
      </c>
      <c r="N370" t="b">
        <f>IF(ISERROR(L370),VLOOKUP(D370,average_median_rates_1!B:I,8,0),IF(L370="**", VLOOKUP(D370,average_median_rates_1!B:I,8,0)))</f>
        <v>0</v>
      </c>
      <c r="O370">
        <f t="shared" si="39"/>
        <v>0</v>
      </c>
      <c r="P370">
        <f t="shared" si="40"/>
        <v>960</v>
      </c>
    </row>
    <row r="371" spans="1:16" x14ac:dyDescent="0.2">
      <c r="A371" t="str">
        <f t="shared" si="41"/>
        <v>201810median1Langley City and Langley DM</v>
      </c>
      <c r="B371" t="str">
        <f t="shared" si="35"/>
        <v>201810apartmentmedian1_bed_rateLangley City and Langley DM</v>
      </c>
      <c r="C371" t="str">
        <f t="shared" si="36"/>
        <v>apartmentmedian1_bed_rateLangley City and Langley DM</v>
      </c>
      <c r="D371" t="str">
        <f t="shared" si="37"/>
        <v>201810apartmentmedian1_bed_rateVancouver</v>
      </c>
      <c r="E371">
        <v>2018</v>
      </c>
      <c r="F371">
        <v>10</v>
      </c>
      <c r="G371" t="s">
        <v>65</v>
      </c>
      <c r="H371" t="s">
        <v>61</v>
      </c>
      <c r="I371" t="s">
        <v>51</v>
      </c>
      <c r="J371">
        <f t="shared" si="38"/>
        <v>1</v>
      </c>
      <c r="K371" t="s">
        <v>40</v>
      </c>
      <c r="L371">
        <f>VLOOKUP(B371,average_median_rates_1!B:I,8,0)</f>
        <v>988</v>
      </c>
      <c r="M371" t="b">
        <f>IF(ISERROR(L371),VLOOKUP(C371,vancouver_ratios_2!B:J,9,0),IF(L371="**",VLOOKUP(C371,vancouver_ratios_2!B:J,9,0)))</f>
        <v>0</v>
      </c>
      <c r="N371" t="b">
        <f>IF(ISERROR(L371),VLOOKUP(D371,average_median_rates_1!B:I,8,0),IF(L371="**", VLOOKUP(D371,average_median_rates_1!B:I,8,0)))</f>
        <v>0</v>
      </c>
      <c r="O371">
        <f t="shared" si="39"/>
        <v>0</v>
      </c>
      <c r="P371">
        <f t="shared" si="40"/>
        <v>988</v>
      </c>
    </row>
    <row r="372" spans="1:16" x14ac:dyDescent="0.2">
      <c r="A372" t="str">
        <f t="shared" si="41"/>
        <v>201810median1Tri-Cities</v>
      </c>
      <c r="B372" t="str">
        <f t="shared" si="35"/>
        <v>201810apartmentmedian1_bed_rateTri-Cities</v>
      </c>
      <c r="C372" t="str">
        <f t="shared" si="36"/>
        <v>apartmentmedian1_bed_rateTri-Cities</v>
      </c>
      <c r="D372" t="str">
        <f t="shared" si="37"/>
        <v>201810apartmentmedian1_bed_rateVancouver</v>
      </c>
      <c r="E372">
        <v>2018</v>
      </c>
      <c r="F372">
        <v>10</v>
      </c>
      <c r="G372" t="s">
        <v>65</v>
      </c>
      <c r="H372" t="s">
        <v>61</v>
      </c>
      <c r="I372" t="s">
        <v>51</v>
      </c>
      <c r="J372">
        <f t="shared" si="38"/>
        <v>1</v>
      </c>
      <c r="K372" t="s">
        <v>41</v>
      </c>
      <c r="L372">
        <f>VLOOKUP(B372,average_median_rates_1!B:I,8,0)</f>
        <v>1063</v>
      </c>
      <c r="M372" t="b">
        <f>IF(ISERROR(L372),VLOOKUP(C372,vancouver_ratios_2!B:J,9,0),IF(L372="**",VLOOKUP(C372,vancouver_ratios_2!B:J,9,0)))</f>
        <v>0</v>
      </c>
      <c r="N372" t="b">
        <f>IF(ISERROR(L372),VLOOKUP(D372,average_median_rates_1!B:I,8,0),IF(L372="**", VLOOKUP(D372,average_median_rates_1!B:I,8,0)))</f>
        <v>0</v>
      </c>
      <c r="O372">
        <f t="shared" si="39"/>
        <v>0</v>
      </c>
      <c r="P372">
        <f t="shared" si="40"/>
        <v>1063</v>
      </c>
    </row>
    <row r="373" spans="1:16" x14ac:dyDescent="0.2">
      <c r="A373" t="str">
        <f t="shared" si="41"/>
        <v>201810median1Maple Ridge/Pitt Meadows</v>
      </c>
      <c r="B373" t="str">
        <f t="shared" si="35"/>
        <v>201810apartmentmedian1_bed_rateMaple Ridge/Pitt Meadows</v>
      </c>
      <c r="C373" t="str">
        <f t="shared" si="36"/>
        <v>apartmentmedian1_bed_rateMaple Ridge/Pitt Meadows</v>
      </c>
      <c r="D373" t="str">
        <f t="shared" si="37"/>
        <v>201810apartmentmedian1_bed_rateVancouver</v>
      </c>
      <c r="E373">
        <v>2018</v>
      </c>
      <c r="F373">
        <v>10</v>
      </c>
      <c r="G373" t="s">
        <v>65</v>
      </c>
      <c r="H373" t="s">
        <v>61</v>
      </c>
      <c r="I373" t="s">
        <v>51</v>
      </c>
      <c r="J373">
        <f t="shared" si="38"/>
        <v>1</v>
      </c>
      <c r="K373" t="s">
        <v>42</v>
      </c>
      <c r="L373">
        <f>VLOOKUP(B373,average_median_rates_1!B:I,8,0)</f>
        <v>909</v>
      </c>
      <c r="M373" t="b">
        <f>IF(ISERROR(L373),VLOOKUP(C373,vancouver_ratios_2!B:J,9,0),IF(L373="**",VLOOKUP(C373,vancouver_ratios_2!B:J,9,0)))</f>
        <v>0</v>
      </c>
      <c r="N373" t="b">
        <f>IF(ISERROR(L373),VLOOKUP(D373,average_median_rates_1!B:I,8,0),IF(L373="**", VLOOKUP(D373,average_median_rates_1!B:I,8,0)))</f>
        <v>0</v>
      </c>
      <c r="O373">
        <f t="shared" si="39"/>
        <v>0</v>
      </c>
      <c r="P373">
        <f t="shared" si="40"/>
        <v>909</v>
      </c>
    </row>
    <row r="374" spans="1:16" x14ac:dyDescent="0.2">
      <c r="A374" t="str">
        <f t="shared" si="41"/>
        <v>201810median1Vancouver</v>
      </c>
      <c r="B374" t="str">
        <f t="shared" si="35"/>
        <v>201810apartmentmedian1_bed_rateVancouver</v>
      </c>
      <c r="C374" t="str">
        <f t="shared" si="36"/>
        <v>apartmentmedian1_bed_rateVancouver</v>
      </c>
      <c r="D374" t="str">
        <f t="shared" si="37"/>
        <v>201810apartmentmedian1_bed_rateVancouver</v>
      </c>
      <c r="E374">
        <v>2018</v>
      </c>
      <c r="F374">
        <v>10</v>
      </c>
      <c r="G374" t="s">
        <v>65</v>
      </c>
      <c r="H374" t="s">
        <v>61</v>
      </c>
      <c r="I374" t="s">
        <v>51</v>
      </c>
      <c r="J374">
        <f t="shared" si="38"/>
        <v>1</v>
      </c>
      <c r="K374" t="s">
        <v>43</v>
      </c>
      <c r="L374">
        <f>VLOOKUP(B374,average_median_rates_1!B:I,8,0)</f>
        <v>1250</v>
      </c>
      <c r="M374" t="b">
        <f>IF(ISERROR(L374),VLOOKUP(C374,vancouver_ratios_2!B:J,9,0),IF(L374="**",VLOOKUP(C374,vancouver_ratios_2!B:J,9,0)))</f>
        <v>0</v>
      </c>
      <c r="N374" t="b">
        <f>IF(ISERROR(L374),VLOOKUP(D374,average_median_rates_1!B:I,8,0),IF(L374="**", VLOOKUP(D374,average_median_rates_1!B:I,8,0)))</f>
        <v>0</v>
      </c>
      <c r="O374">
        <f t="shared" si="39"/>
        <v>0</v>
      </c>
      <c r="P374">
        <f t="shared" si="40"/>
        <v>1250</v>
      </c>
    </row>
    <row r="375" spans="1:16" x14ac:dyDescent="0.2">
      <c r="A375" t="str">
        <f t="shared" si="41"/>
        <v>201810median1North Vancouver City</v>
      </c>
      <c r="B375" t="str">
        <f t="shared" si="35"/>
        <v>201810apartmentmedian1_bed_rateNorth Vancouver City</v>
      </c>
      <c r="C375" t="str">
        <f t="shared" si="36"/>
        <v>apartmentmedian1_bed_rateNorth Vancouver City</v>
      </c>
      <c r="D375" t="str">
        <f t="shared" si="37"/>
        <v>201810apartmentmedian1_bed_rateVancouver</v>
      </c>
      <c r="E375">
        <v>2018</v>
      </c>
      <c r="F375">
        <v>10</v>
      </c>
      <c r="G375" t="s">
        <v>65</v>
      </c>
      <c r="H375" t="s">
        <v>61</v>
      </c>
      <c r="I375" t="s">
        <v>51</v>
      </c>
      <c r="J375">
        <f t="shared" si="38"/>
        <v>1</v>
      </c>
      <c r="K375" t="s">
        <v>60</v>
      </c>
      <c r="L375" t="e">
        <f>VLOOKUP(B375,average_median_rates_1!B:I,8,0)</f>
        <v>#N/A</v>
      </c>
      <c r="M375">
        <f>IF(ISERROR(L375),VLOOKUP(C375,vancouver_ratios_2!B:J,9,0),IF(L375="**",VLOOKUP(C375,vancouver_ratios_2!B:J,9,0)))</f>
        <v>0.90808521398318498</v>
      </c>
      <c r="N375">
        <f>IF(ISERROR(L375),VLOOKUP(D375,average_median_rates_1!B:I,8,0),IF(L375="**", VLOOKUP(D375,average_median_rates_1!B:I,8,0)))</f>
        <v>1250</v>
      </c>
      <c r="O375">
        <f t="shared" si="39"/>
        <v>1135.1065174789812</v>
      </c>
      <c r="P375">
        <f t="shared" si="40"/>
        <v>1135.1065174789812</v>
      </c>
    </row>
    <row r="376" spans="1:16" x14ac:dyDescent="0.2">
      <c r="A376" t="str">
        <f t="shared" si="41"/>
        <v>201810median2West End/Stanley Park</v>
      </c>
      <c r="B376" t="str">
        <f t="shared" si="35"/>
        <v>201810apartmentmedian2_bed_rateWest End/Stanley Park</v>
      </c>
      <c r="C376" t="str">
        <f t="shared" si="36"/>
        <v>apartmentmedian2_bed_rateWest End/Stanley Park</v>
      </c>
      <c r="D376" t="str">
        <f t="shared" si="37"/>
        <v>201810apartmentmedian2_bed_rateVancouver</v>
      </c>
      <c r="E376">
        <v>2018</v>
      </c>
      <c r="F376">
        <v>10</v>
      </c>
      <c r="G376" t="s">
        <v>65</v>
      </c>
      <c r="H376" t="s">
        <v>61</v>
      </c>
      <c r="I376" t="s">
        <v>53</v>
      </c>
      <c r="J376">
        <f t="shared" si="38"/>
        <v>2</v>
      </c>
      <c r="K376" t="s">
        <v>12</v>
      </c>
      <c r="L376">
        <f>VLOOKUP(B376,average_median_rates_1!B:I,8,0)</f>
        <v>2065</v>
      </c>
      <c r="M376" t="b">
        <f>IF(ISERROR(L376),VLOOKUP(C376,vancouver_ratios_2!B:J,9,0),IF(L376="**",VLOOKUP(C376,vancouver_ratios_2!B:J,9,0)))</f>
        <v>0</v>
      </c>
      <c r="N376" t="b">
        <f>IF(ISERROR(L376),VLOOKUP(D376,average_median_rates_1!B:I,8,0),IF(L376="**", VLOOKUP(D376,average_median_rates_1!B:I,8,0)))</f>
        <v>0</v>
      </c>
      <c r="O376">
        <f t="shared" si="39"/>
        <v>0</v>
      </c>
      <c r="P376">
        <f t="shared" si="40"/>
        <v>2065</v>
      </c>
    </row>
    <row r="377" spans="1:16" x14ac:dyDescent="0.2">
      <c r="A377" t="str">
        <f t="shared" si="41"/>
        <v>201810median2English Bay</v>
      </c>
      <c r="B377" t="str">
        <f t="shared" si="35"/>
        <v>201810apartmentmedian2_bed_rateEnglish Bay</v>
      </c>
      <c r="C377" t="str">
        <f t="shared" si="36"/>
        <v>apartmentmedian2_bed_rateEnglish Bay</v>
      </c>
      <c r="D377" t="str">
        <f t="shared" si="37"/>
        <v>201810apartmentmedian2_bed_rateVancouver</v>
      </c>
      <c r="E377">
        <v>2018</v>
      </c>
      <c r="F377">
        <v>10</v>
      </c>
      <c r="G377" t="s">
        <v>65</v>
      </c>
      <c r="H377" t="s">
        <v>61</v>
      </c>
      <c r="I377" t="s">
        <v>53</v>
      </c>
      <c r="J377">
        <f t="shared" si="38"/>
        <v>2</v>
      </c>
      <c r="K377" t="s">
        <v>16</v>
      </c>
      <c r="L377">
        <f>VLOOKUP(B377,average_median_rates_1!B:I,8,0)</f>
        <v>2125</v>
      </c>
      <c r="M377" t="b">
        <f>IF(ISERROR(L377),VLOOKUP(C377,vancouver_ratios_2!B:J,9,0),IF(L377="**",VLOOKUP(C377,vancouver_ratios_2!B:J,9,0)))</f>
        <v>0</v>
      </c>
      <c r="N377" t="b">
        <f>IF(ISERROR(L377),VLOOKUP(D377,average_median_rates_1!B:I,8,0),IF(L377="**", VLOOKUP(D377,average_median_rates_1!B:I,8,0)))</f>
        <v>0</v>
      </c>
      <c r="O377">
        <f t="shared" si="39"/>
        <v>0</v>
      </c>
      <c r="P377">
        <f t="shared" si="40"/>
        <v>2125</v>
      </c>
    </row>
    <row r="378" spans="1:16" x14ac:dyDescent="0.2">
      <c r="A378" t="str">
        <f t="shared" si="41"/>
        <v>201810median2Downtown</v>
      </c>
      <c r="B378" t="str">
        <f t="shared" si="35"/>
        <v>201810apartmentmedian2_bed_rateDowntown</v>
      </c>
      <c r="C378" t="str">
        <f t="shared" si="36"/>
        <v>apartmentmedian2_bed_rateDowntown</v>
      </c>
      <c r="D378" t="str">
        <f t="shared" si="37"/>
        <v>201810apartmentmedian2_bed_rateVancouver</v>
      </c>
      <c r="E378">
        <v>2018</v>
      </c>
      <c r="F378">
        <v>10</v>
      </c>
      <c r="G378" t="s">
        <v>65</v>
      </c>
      <c r="H378" t="s">
        <v>61</v>
      </c>
      <c r="I378" t="s">
        <v>53</v>
      </c>
      <c r="J378">
        <f t="shared" si="38"/>
        <v>2</v>
      </c>
      <c r="K378" t="s">
        <v>17</v>
      </c>
      <c r="L378">
        <f>VLOOKUP(B378,average_median_rates_1!B:I,8,0)</f>
        <v>2400</v>
      </c>
      <c r="M378" t="b">
        <f>IF(ISERROR(L378),VLOOKUP(C378,vancouver_ratios_2!B:J,9,0),IF(L378="**",VLOOKUP(C378,vancouver_ratios_2!B:J,9,0)))</f>
        <v>0</v>
      </c>
      <c r="N378" t="b">
        <f>IF(ISERROR(L378),VLOOKUP(D378,average_median_rates_1!B:I,8,0),IF(L378="**", VLOOKUP(D378,average_median_rates_1!B:I,8,0)))</f>
        <v>0</v>
      </c>
      <c r="O378">
        <f t="shared" si="39"/>
        <v>0</v>
      </c>
      <c r="P378">
        <f t="shared" si="40"/>
        <v>2400</v>
      </c>
    </row>
    <row r="379" spans="1:16" x14ac:dyDescent="0.2">
      <c r="A379" t="str">
        <f t="shared" si="41"/>
        <v>201810median2South Granville/Oak</v>
      </c>
      <c r="B379" t="str">
        <f t="shared" si="35"/>
        <v>201810apartmentmedian2_bed_rateSouth Granville/Oak</v>
      </c>
      <c r="C379" t="str">
        <f t="shared" si="36"/>
        <v>apartmentmedian2_bed_rateSouth Granville/Oak</v>
      </c>
      <c r="D379" t="str">
        <f t="shared" si="37"/>
        <v>201810apartmentmedian2_bed_rateVancouver</v>
      </c>
      <c r="E379">
        <v>2018</v>
      </c>
      <c r="F379">
        <v>10</v>
      </c>
      <c r="G379" t="s">
        <v>65</v>
      </c>
      <c r="H379" t="s">
        <v>61</v>
      </c>
      <c r="I379" t="s">
        <v>53</v>
      </c>
      <c r="J379">
        <f t="shared" si="38"/>
        <v>2</v>
      </c>
      <c r="K379" t="s">
        <v>19</v>
      </c>
      <c r="L379">
        <f>VLOOKUP(B379,average_median_rates_1!B:I,8,0)</f>
        <v>1859</v>
      </c>
      <c r="M379" t="b">
        <f>IF(ISERROR(L379),VLOOKUP(C379,vancouver_ratios_2!B:J,9,0),IF(L379="**",VLOOKUP(C379,vancouver_ratios_2!B:J,9,0)))</f>
        <v>0</v>
      </c>
      <c r="N379" t="b">
        <f>IF(ISERROR(L379),VLOOKUP(D379,average_median_rates_1!B:I,8,0),IF(L379="**", VLOOKUP(D379,average_median_rates_1!B:I,8,0)))</f>
        <v>0</v>
      </c>
      <c r="O379">
        <f t="shared" si="39"/>
        <v>0</v>
      </c>
      <c r="P379">
        <f t="shared" si="40"/>
        <v>1859</v>
      </c>
    </row>
    <row r="380" spans="1:16" x14ac:dyDescent="0.2">
      <c r="A380" t="str">
        <f t="shared" si="41"/>
        <v>201810median2Kitsilano/Point Grey</v>
      </c>
      <c r="B380" t="str">
        <f t="shared" si="35"/>
        <v>201810apartmentmedian2_bed_rateKitsilano/Point Grey</v>
      </c>
      <c r="C380" t="str">
        <f t="shared" si="36"/>
        <v>apartmentmedian2_bed_rateKitsilano/Point Grey</v>
      </c>
      <c r="D380" t="str">
        <f t="shared" si="37"/>
        <v>201810apartmentmedian2_bed_rateVancouver</v>
      </c>
      <c r="E380">
        <v>2018</v>
      </c>
      <c r="F380">
        <v>10</v>
      </c>
      <c r="G380" t="s">
        <v>65</v>
      </c>
      <c r="H380" t="s">
        <v>61</v>
      </c>
      <c r="I380" t="s">
        <v>53</v>
      </c>
      <c r="J380">
        <f t="shared" si="38"/>
        <v>2</v>
      </c>
      <c r="K380" t="s">
        <v>20</v>
      </c>
      <c r="L380">
        <f>VLOOKUP(B380,average_median_rates_1!B:I,8,0)</f>
        <v>2000</v>
      </c>
      <c r="M380" t="b">
        <f>IF(ISERROR(L380),VLOOKUP(C380,vancouver_ratios_2!B:J,9,0),IF(L380="**",VLOOKUP(C380,vancouver_ratios_2!B:J,9,0)))</f>
        <v>0</v>
      </c>
      <c r="N380" t="b">
        <f>IF(ISERROR(L380),VLOOKUP(D380,average_median_rates_1!B:I,8,0),IF(L380="**", VLOOKUP(D380,average_median_rates_1!B:I,8,0)))</f>
        <v>0</v>
      </c>
      <c r="O380">
        <f t="shared" si="39"/>
        <v>0</v>
      </c>
      <c r="P380">
        <f t="shared" si="40"/>
        <v>2000</v>
      </c>
    </row>
    <row r="381" spans="1:16" x14ac:dyDescent="0.2">
      <c r="A381" t="str">
        <f t="shared" si="41"/>
        <v>201810median2Westside/Kerrisdale</v>
      </c>
      <c r="B381" t="str">
        <f t="shared" si="35"/>
        <v>201810apartmentmedian2_bed_rateWestside/Kerrisdale</v>
      </c>
      <c r="C381" t="str">
        <f t="shared" si="36"/>
        <v>apartmentmedian2_bed_rateWestside/Kerrisdale</v>
      </c>
      <c r="D381" t="str">
        <f t="shared" si="37"/>
        <v>201810apartmentmedian2_bed_rateVancouver</v>
      </c>
      <c r="E381">
        <v>2018</v>
      </c>
      <c r="F381">
        <v>10</v>
      </c>
      <c r="G381" t="s">
        <v>65</v>
      </c>
      <c r="H381" t="s">
        <v>61</v>
      </c>
      <c r="I381" t="s">
        <v>53</v>
      </c>
      <c r="J381">
        <f t="shared" si="38"/>
        <v>2</v>
      </c>
      <c r="K381" t="s">
        <v>21</v>
      </c>
      <c r="L381">
        <f>VLOOKUP(B381,average_median_rates_1!B:I,8,0)</f>
        <v>2013</v>
      </c>
      <c r="M381" t="b">
        <f>IF(ISERROR(L381),VLOOKUP(C381,vancouver_ratios_2!B:J,9,0),IF(L381="**",VLOOKUP(C381,vancouver_ratios_2!B:J,9,0)))</f>
        <v>0</v>
      </c>
      <c r="N381" t="b">
        <f>IF(ISERROR(L381),VLOOKUP(D381,average_median_rates_1!B:I,8,0),IF(L381="**", VLOOKUP(D381,average_median_rates_1!B:I,8,0)))</f>
        <v>0</v>
      </c>
      <c r="O381">
        <f t="shared" si="39"/>
        <v>0</v>
      </c>
      <c r="P381">
        <f t="shared" si="40"/>
        <v>2013</v>
      </c>
    </row>
    <row r="382" spans="1:16" x14ac:dyDescent="0.2">
      <c r="A382" t="str">
        <f t="shared" si="41"/>
        <v>201810median2Marpole</v>
      </c>
      <c r="B382" t="str">
        <f t="shared" si="35"/>
        <v>201810apartmentmedian2_bed_rateMarpole</v>
      </c>
      <c r="C382" t="str">
        <f t="shared" si="36"/>
        <v>apartmentmedian2_bed_rateMarpole</v>
      </c>
      <c r="D382" t="str">
        <f t="shared" si="37"/>
        <v>201810apartmentmedian2_bed_rateVancouver</v>
      </c>
      <c r="E382">
        <v>2018</v>
      </c>
      <c r="F382">
        <v>10</v>
      </c>
      <c r="G382" t="s">
        <v>65</v>
      </c>
      <c r="H382" t="s">
        <v>61</v>
      </c>
      <c r="I382" t="s">
        <v>53</v>
      </c>
      <c r="J382">
        <f t="shared" si="38"/>
        <v>2</v>
      </c>
      <c r="K382" t="s">
        <v>23</v>
      </c>
      <c r="L382">
        <f>VLOOKUP(B382,average_median_rates_1!B:I,8,0)</f>
        <v>1300</v>
      </c>
      <c r="M382" t="b">
        <f>IF(ISERROR(L382),VLOOKUP(C382,vancouver_ratios_2!B:J,9,0),IF(L382="**",VLOOKUP(C382,vancouver_ratios_2!B:J,9,0)))</f>
        <v>0</v>
      </c>
      <c r="N382" t="b">
        <f>IF(ISERROR(L382),VLOOKUP(D382,average_median_rates_1!B:I,8,0),IF(L382="**", VLOOKUP(D382,average_median_rates_1!B:I,8,0)))</f>
        <v>0</v>
      </c>
      <c r="O382">
        <f t="shared" si="39"/>
        <v>0</v>
      </c>
      <c r="P382">
        <f t="shared" si="40"/>
        <v>1300</v>
      </c>
    </row>
    <row r="383" spans="1:16" x14ac:dyDescent="0.2">
      <c r="A383" t="str">
        <f t="shared" si="41"/>
        <v>201810median2Mount Pleasant/Renfrew Heights</v>
      </c>
      <c r="B383" t="str">
        <f t="shared" si="35"/>
        <v>201810apartmentmedian2_bed_rateMount Pleasant/Renfrew Heights</v>
      </c>
      <c r="C383" t="str">
        <f t="shared" si="36"/>
        <v>apartmentmedian2_bed_rateMount Pleasant/Renfrew Heights</v>
      </c>
      <c r="D383" t="str">
        <f t="shared" si="37"/>
        <v>201810apartmentmedian2_bed_rateVancouver</v>
      </c>
      <c r="E383">
        <v>2018</v>
      </c>
      <c r="F383">
        <v>10</v>
      </c>
      <c r="G383" t="s">
        <v>65</v>
      </c>
      <c r="H383" t="s">
        <v>61</v>
      </c>
      <c r="I383" t="s">
        <v>53</v>
      </c>
      <c r="J383">
        <f t="shared" si="38"/>
        <v>2</v>
      </c>
      <c r="K383" t="s">
        <v>24</v>
      </c>
      <c r="L383">
        <f>VLOOKUP(B383,average_median_rates_1!B:I,8,0)</f>
        <v>1600</v>
      </c>
      <c r="M383" t="b">
        <f>IF(ISERROR(L383),VLOOKUP(C383,vancouver_ratios_2!B:J,9,0),IF(L383="**",VLOOKUP(C383,vancouver_ratios_2!B:J,9,0)))</f>
        <v>0</v>
      </c>
      <c r="N383" t="b">
        <f>IF(ISERROR(L383),VLOOKUP(D383,average_median_rates_1!B:I,8,0),IF(L383="**", VLOOKUP(D383,average_median_rates_1!B:I,8,0)))</f>
        <v>0</v>
      </c>
      <c r="O383">
        <f t="shared" si="39"/>
        <v>0</v>
      </c>
      <c r="P383">
        <f t="shared" si="40"/>
        <v>1600</v>
      </c>
    </row>
    <row r="384" spans="1:16" x14ac:dyDescent="0.2">
      <c r="A384" t="str">
        <f t="shared" si="41"/>
        <v>201810median2East Hastings</v>
      </c>
      <c r="B384" t="str">
        <f t="shared" si="35"/>
        <v>201810apartmentmedian2_bed_rateEast Hastings</v>
      </c>
      <c r="C384" t="str">
        <f t="shared" si="36"/>
        <v>apartmentmedian2_bed_rateEast Hastings</v>
      </c>
      <c r="D384" t="str">
        <f t="shared" si="37"/>
        <v>201810apartmentmedian2_bed_rateVancouver</v>
      </c>
      <c r="E384">
        <v>2018</v>
      </c>
      <c r="F384">
        <v>10</v>
      </c>
      <c r="G384" t="s">
        <v>65</v>
      </c>
      <c r="H384" t="s">
        <v>61</v>
      </c>
      <c r="I384" t="s">
        <v>53</v>
      </c>
      <c r="J384">
        <f t="shared" si="38"/>
        <v>2</v>
      </c>
      <c r="K384" t="s">
        <v>25</v>
      </c>
      <c r="L384">
        <f>VLOOKUP(B384,average_median_rates_1!B:I,8,0)</f>
        <v>1450</v>
      </c>
      <c r="M384" t="b">
        <f>IF(ISERROR(L384),VLOOKUP(C384,vancouver_ratios_2!B:J,9,0),IF(L384="**",VLOOKUP(C384,vancouver_ratios_2!B:J,9,0)))</f>
        <v>0</v>
      </c>
      <c r="N384" t="b">
        <f>IF(ISERROR(L384),VLOOKUP(D384,average_median_rates_1!B:I,8,0),IF(L384="**", VLOOKUP(D384,average_median_rates_1!B:I,8,0)))</f>
        <v>0</v>
      </c>
      <c r="O384">
        <f t="shared" si="39"/>
        <v>0</v>
      </c>
      <c r="P384">
        <f t="shared" si="40"/>
        <v>1450</v>
      </c>
    </row>
    <row r="385" spans="1:16" x14ac:dyDescent="0.2">
      <c r="A385" t="str">
        <f t="shared" si="41"/>
        <v>201810median2Southeast Vancouver</v>
      </c>
      <c r="B385" t="str">
        <f t="shared" si="35"/>
        <v>201810apartmentmedian2_bed_rateSoutheast Vancouver</v>
      </c>
      <c r="C385" t="str">
        <f t="shared" si="36"/>
        <v>apartmentmedian2_bed_rateSoutheast Vancouver</v>
      </c>
      <c r="D385" t="str">
        <f t="shared" si="37"/>
        <v>201810apartmentmedian2_bed_rateVancouver</v>
      </c>
      <c r="E385">
        <v>2018</v>
      </c>
      <c r="F385">
        <v>10</v>
      </c>
      <c r="G385" t="s">
        <v>65</v>
      </c>
      <c r="H385" t="s">
        <v>61</v>
      </c>
      <c r="I385" t="s">
        <v>53</v>
      </c>
      <c r="J385">
        <f t="shared" si="38"/>
        <v>2</v>
      </c>
      <c r="K385" t="s">
        <v>26</v>
      </c>
      <c r="L385">
        <f>VLOOKUP(B385,average_median_rates_1!B:I,8,0)</f>
        <v>1592</v>
      </c>
      <c r="M385" t="b">
        <f>IF(ISERROR(L385),VLOOKUP(C385,vancouver_ratios_2!B:J,9,0),IF(L385="**",VLOOKUP(C385,vancouver_ratios_2!B:J,9,0)))</f>
        <v>0</v>
      </c>
      <c r="N385" t="b">
        <f>IF(ISERROR(L385),VLOOKUP(D385,average_median_rates_1!B:I,8,0),IF(L385="**", VLOOKUP(D385,average_median_rates_1!B:I,8,0)))</f>
        <v>0</v>
      </c>
      <c r="O385">
        <f t="shared" si="39"/>
        <v>0</v>
      </c>
      <c r="P385">
        <f t="shared" si="40"/>
        <v>1592</v>
      </c>
    </row>
    <row r="386" spans="1:16" x14ac:dyDescent="0.2">
      <c r="A386" t="str">
        <f t="shared" si="41"/>
        <v>201810median2University Endowment Lands</v>
      </c>
      <c r="B386" t="str">
        <f t="shared" ref="B386:B449" si="42">E386&amp;F386&amp;G386&amp;H386&amp;I386&amp;K386</f>
        <v>201810apartmentmedian2_bed_rateUniversity Endowment Lands</v>
      </c>
      <c r="C386" t="str">
        <f t="shared" ref="C386:C449" si="43">G386&amp;H386&amp;I386&amp;K386</f>
        <v>apartmentmedian2_bed_rateUniversity Endowment Lands</v>
      </c>
      <c r="D386" t="str">
        <f t="shared" ref="D386:D449" si="44">E386&amp;F386&amp;G386&amp;H386&amp;I386&amp;"Vancouver"</f>
        <v>201810apartmentmedian2_bed_rateVancouver</v>
      </c>
      <c r="E386">
        <v>2018</v>
      </c>
      <c r="F386">
        <v>10</v>
      </c>
      <c r="G386" t="s">
        <v>65</v>
      </c>
      <c r="H386" t="s">
        <v>61</v>
      </c>
      <c r="I386" t="s">
        <v>53</v>
      </c>
      <c r="J386">
        <f t="shared" ref="J386:J449" si="45">IF(I386="bachelor_rate", 0, IF(I386="1_bed_rate", 1, IF(I386="2_bed_rate",2, IF(I386="3+_bed_rate", 3, "error"))))</f>
        <v>2</v>
      </c>
      <c r="K386" t="s">
        <v>27</v>
      </c>
      <c r="L386">
        <f>VLOOKUP(B386,average_median_rates_1!B:I,8,0)</f>
        <v>2350</v>
      </c>
      <c r="M386" t="b">
        <f>IF(ISERROR(L386),VLOOKUP(C386,vancouver_ratios_2!B:J,9,0),IF(L386="**",VLOOKUP(C386,vancouver_ratios_2!B:J,9,0)))</f>
        <v>0</v>
      </c>
      <c r="N386" t="b">
        <f>IF(ISERROR(L386),VLOOKUP(D386,average_median_rates_1!B:I,8,0),IF(L386="**", VLOOKUP(D386,average_median_rates_1!B:I,8,0)))</f>
        <v>0</v>
      </c>
      <c r="O386">
        <f t="shared" ref="O386:O449" si="46">N386*M386</f>
        <v>0</v>
      </c>
      <c r="P386">
        <f t="shared" ref="P386:P449" si="47">IF(ISERROR(L386),O386, IF(L386="**", O386, L386))</f>
        <v>2350</v>
      </c>
    </row>
    <row r="387" spans="1:16" x14ac:dyDescent="0.2">
      <c r="A387" t="str">
        <f t="shared" ref="A387:A450" si="48">E387&amp;F387&amp;H387&amp;J387&amp;K387</f>
        <v>201810median2Central Park/Metrotown</v>
      </c>
      <c r="B387" t="str">
        <f t="shared" si="42"/>
        <v>201810apartmentmedian2_bed_rateCentral Park/Metrotown</v>
      </c>
      <c r="C387" t="str">
        <f t="shared" si="43"/>
        <v>apartmentmedian2_bed_rateCentral Park/Metrotown</v>
      </c>
      <c r="D387" t="str">
        <f t="shared" si="44"/>
        <v>201810apartmentmedian2_bed_rateVancouver</v>
      </c>
      <c r="E387">
        <v>2018</v>
      </c>
      <c r="F387">
        <v>10</v>
      </c>
      <c r="G387" t="s">
        <v>65</v>
      </c>
      <c r="H387" t="s">
        <v>61</v>
      </c>
      <c r="I387" t="s">
        <v>53</v>
      </c>
      <c r="J387">
        <f t="shared" si="45"/>
        <v>2</v>
      </c>
      <c r="K387" t="s">
        <v>28</v>
      </c>
      <c r="L387">
        <f>VLOOKUP(B387,average_median_rates_1!B:I,8,0)</f>
        <v>1400</v>
      </c>
      <c r="M387" t="b">
        <f>IF(ISERROR(L387),VLOOKUP(C387,vancouver_ratios_2!B:J,9,0),IF(L387="**",VLOOKUP(C387,vancouver_ratios_2!B:J,9,0)))</f>
        <v>0</v>
      </c>
      <c r="N387" t="b">
        <f>IF(ISERROR(L387),VLOOKUP(D387,average_median_rates_1!B:I,8,0),IF(L387="**", VLOOKUP(D387,average_median_rates_1!B:I,8,0)))</f>
        <v>0</v>
      </c>
      <c r="O387">
        <f t="shared" si="46"/>
        <v>0</v>
      </c>
      <c r="P387">
        <f t="shared" si="47"/>
        <v>1400</v>
      </c>
    </row>
    <row r="388" spans="1:16" x14ac:dyDescent="0.2">
      <c r="A388" t="str">
        <f t="shared" si="48"/>
        <v>201810median2Southeast Burnaby</v>
      </c>
      <c r="B388" t="str">
        <f t="shared" si="42"/>
        <v>201810apartmentmedian2_bed_rateSoutheast Burnaby</v>
      </c>
      <c r="C388" t="str">
        <f t="shared" si="43"/>
        <v>apartmentmedian2_bed_rateSoutheast Burnaby</v>
      </c>
      <c r="D388" t="str">
        <f t="shared" si="44"/>
        <v>201810apartmentmedian2_bed_rateVancouver</v>
      </c>
      <c r="E388">
        <v>2018</v>
      </c>
      <c r="F388">
        <v>10</v>
      </c>
      <c r="G388" t="s">
        <v>65</v>
      </c>
      <c r="H388" t="s">
        <v>61</v>
      </c>
      <c r="I388" t="s">
        <v>53</v>
      </c>
      <c r="J388">
        <f t="shared" si="45"/>
        <v>2</v>
      </c>
      <c r="K388" t="s">
        <v>29</v>
      </c>
      <c r="L388">
        <f>VLOOKUP(B388,average_median_rates_1!B:I,8,0)</f>
        <v>1250</v>
      </c>
      <c r="M388" t="b">
        <f>IF(ISERROR(L388),VLOOKUP(C388,vancouver_ratios_2!B:J,9,0),IF(L388="**",VLOOKUP(C388,vancouver_ratios_2!B:J,9,0)))</f>
        <v>0</v>
      </c>
      <c r="N388" t="b">
        <f>IF(ISERROR(L388),VLOOKUP(D388,average_median_rates_1!B:I,8,0),IF(L388="**", VLOOKUP(D388,average_median_rates_1!B:I,8,0)))</f>
        <v>0</v>
      </c>
      <c r="O388">
        <f t="shared" si="46"/>
        <v>0</v>
      </c>
      <c r="P388">
        <f t="shared" si="47"/>
        <v>1250</v>
      </c>
    </row>
    <row r="389" spans="1:16" x14ac:dyDescent="0.2">
      <c r="A389" t="str">
        <f t="shared" si="48"/>
        <v>201810median2North Burnaby</v>
      </c>
      <c r="B389" t="str">
        <f t="shared" si="42"/>
        <v>201810apartmentmedian2_bed_rateNorth Burnaby</v>
      </c>
      <c r="C389" t="str">
        <f t="shared" si="43"/>
        <v>apartmentmedian2_bed_rateNorth Burnaby</v>
      </c>
      <c r="D389" t="str">
        <f t="shared" si="44"/>
        <v>201810apartmentmedian2_bed_rateVancouver</v>
      </c>
      <c r="E389">
        <v>2018</v>
      </c>
      <c r="F389">
        <v>10</v>
      </c>
      <c r="G389" t="s">
        <v>65</v>
      </c>
      <c r="H389" t="s">
        <v>61</v>
      </c>
      <c r="I389" t="s">
        <v>53</v>
      </c>
      <c r="J389">
        <f t="shared" si="45"/>
        <v>2</v>
      </c>
      <c r="K389" t="s">
        <v>31</v>
      </c>
      <c r="L389">
        <f>VLOOKUP(B389,average_median_rates_1!B:I,8,0)</f>
        <v>1550</v>
      </c>
      <c r="M389" t="b">
        <f>IF(ISERROR(L389),VLOOKUP(C389,vancouver_ratios_2!B:J,9,0),IF(L389="**",VLOOKUP(C389,vancouver_ratios_2!B:J,9,0)))</f>
        <v>0</v>
      </c>
      <c r="N389" t="b">
        <f>IF(ISERROR(L389),VLOOKUP(D389,average_median_rates_1!B:I,8,0),IF(L389="**", VLOOKUP(D389,average_median_rates_1!B:I,8,0)))</f>
        <v>0</v>
      </c>
      <c r="O389">
        <f t="shared" si="46"/>
        <v>0</v>
      </c>
      <c r="P389">
        <f t="shared" si="47"/>
        <v>1550</v>
      </c>
    </row>
    <row r="390" spans="1:16" x14ac:dyDescent="0.2">
      <c r="A390" t="str">
        <f t="shared" si="48"/>
        <v>201810median2New Westminster</v>
      </c>
      <c r="B390" t="str">
        <f t="shared" si="42"/>
        <v>201810apartmentmedian2_bed_rateNew Westminster</v>
      </c>
      <c r="C390" t="str">
        <f t="shared" si="43"/>
        <v>apartmentmedian2_bed_rateNew Westminster</v>
      </c>
      <c r="D390" t="str">
        <f t="shared" si="44"/>
        <v>201810apartmentmedian2_bed_rateVancouver</v>
      </c>
      <c r="E390">
        <v>2018</v>
      </c>
      <c r="F390">
        <v>10</v>
      </c>
      <c r="G390" t="s">
        <v>65</v>
      </c>
      <c r="H390" t="s">
        <v>61</v>
      </c>
      <c r="I390" t="s">
        <v>53</v>
      </c>
      <c r="J390">
        <f t="shared" si="45"/>
        <v>2</v>
      </c>
      <c r="K390" t="s">
        <v>32</v>
      </c>
      <c r="L390">
        <f>VLOOKUP(B390,average_median_rates_1!B:I,8,0)</f>
        <v>1413</v>
      </c>
      <c r="M390" t="b">
        <f>IF(ISERROR(L390),VLOOKUP(C390,vancouver_ratios_2!B:J,9,0),IF(L390="**",VLOOKUP(C390,vancouver_ratios_2!B:J,9,0)))</f>
        <v>0</v>
      </c>
      <c r="N390" t="b">
        <f>IF(ISERROR(L390),VLOOKUP(D390,average_median_rates_1!B:I,8,0),IF(L390="**", VLOOKUP(D390,average_median_rates_1!B:I,8,0)))</f>
        <v>0</v>
      </c>
      <c r="O390">
        <f t="shared" si="46"/>
        <v>0</v>
      </c>
      <c r="P390">
        <f t="shared" si="47"/>
        <v>1413</v>
      </c>
    </row>
    <row r="391" spans="1:16" x14ac:dyDescent="0.2">
      <c r="A391" t="str">
        <f t="shared" si="48"/>
        <v>201810median2North Vancouver CY</v>
      </c>
      <c r="B391" t="str">
        <f t="shared" si="42"/>
        <v>201810apartmentmedian2_bed_rateNorth Vancouver CY</v>
      </c>
      <c r="C391" t="str">
        <f t="shared" si="43"/>
        <v>apartmentmedian2_bed_rateNorth Vancouver CY</v>
      </c>
      <c r="D391" t="str">
        <f t="shared" si="44"/>
        <v>201810apartmentmedian2_bed_rateVancouver</v>
      </c>
      <c r="E391">
        <v>2018</v>
      </c>
      <c r="F391">
        <v>10</v>
      </c>
      <c r="G391" t="s">
        <v>65</v>
      </c>
      <c r="H391" t="s">
        <v>61</v>
      </c>
      <c r="I391" t="s">
        <v>53</v>
      </c>
      <c r="J391">
        <f t="shared" si="45"/>
        <v>2</v>
      </c>
      <c r="K391" t="s">
        <v>33</v>
      </c>
      <c r="L391">
        <f>VLOOKUP(B391,average_median_rates_1!B:I,8,0)</f>
        <v>1575</v>
      </c>
      <c r="M391" t="b">
        <f>IF(ISERROR(L391),VLOOKUP(C391,vancouver_ratios_2!B:J,9,0),IF(L391="**",VLOOKUP(C391,vancouver_ratios_2!B:J,9,0)))</f>
        <v>0</v>
      </c>
      <c r="N391" t="b">
        <f>IF(ISERROR(L391),VLOOKUP(D391,average_median_rates_1!B:I,8,0),IF(L391="**", VLOOKUP(D391,average_median_rates_1!B:I,8,0)))</f>
        <v>0</v>
      </c>
      <c r="O391">
        <f t="shared" si="46"/>
        <v>0</v>
      </c>
      <c r="P391">
        <f t="shared" si="47"/>
        <v>1575</v>
      </c>
    </row>
    <row r="392" spans="1:16" x14ac:dyDescent="0.2">
      <c r="A392" t="str">
        <f t="shared" si="48"/>
        <v>201810median2North Vancouver DM</v>
      </c>
      <c r="B392" t="str">
        <f t="shared" si="42"/>
        <v>201810apartmentmedian2_bed_rateNorth Vancouver DM</v>
      </c>
      <c r="C392" t="str">
        <f t="shared" si="43"/>
        <v>apartmentmedian2_bed_rateNorth Vancouver DM</v>
      </c>
      <c r="D392" t="str">
        <f t="shared" si="44"/>
        <v>201810apartmentmedian2_bed_rateVancouver</v>
      </c>
      <c r="E392">
        <v>2018</v>
      </c>
      <c r="F392">
        <v>10</v>
      </c>
      <c r="G392" t="s">
        <v>65</v>
      </c>
      <c r="H392" t="s">
        <v>61</v>
      </c>
      <c r="I392" t="s">
        <v>53</v>
      </c>
      <c r="J392">
        <f t="shared" si="45"/>
        <v>2</v>
      </c>
      <c r="K392" t="s">
        <v>34</v>
      </c>
      <c r="L392">
        <f>VLOOKUP(B392,average_median_rates_1!B:I,8,0)</f>
        <v>1750</v>
      </c>
      <c r="M392" t="b">
        <f>IF(ISERROR(L392),VLOOKUP(C392,vancouver_ratios_2!B:J,9,0),IF(L392="**",VLOOKUP(C392,vancouver_ratios_2!B:J,9,0)))</f>
        <v>0</v>
      </c>
      <c r="N392" t="b">
        <f>IF(ISERROR(L392),VLOOKUP(D392,average_median_rates_1!B:I,8,0),IF(L392="**", VLOOKUP(D392,average_median_rates_1!B:I,8,0)))</f>
        <v>0</v>
      </c>
      <c r="O392">
        <f t="shared" si="46"/>
        <v>0</v>
      </c>
      <c r="P392">
        <f t="shared" si="47"/>
        <v>1750</v>
      </c>
    </row>
    <row r="393" spans="1:16" x14ac:dyDescent="0.2">
      <c r="A393" t="str">
        <f t="shared" si="48"/>
        <v>201810median2West Vancouver</v>
      </c>
      <c r="B393" t="str">
        <f t="shared" si="42"/>
        <v>201810apartmentmedian2_bed_rateWest Vancouver</v>
      </c>
      <c r="C393" t="str">
        <f t="shared" si="43"/>
        <v>apartmentmedian2_bed_rateWest Vancouver</v>
      </c>
      <c r="D393" t="str">
        <f t="shared" si="44"/>
        <v>201810apartmentmedian2_bed_rateVancouver</v>
      </c>
      <c r="E393">
        <v>2018</v>
      </c>
      <c r="F393">
        <v>10</v>
      </c>
      <c r="G393" t="s">
        <v>65</v>
      </c>
      <c r="H393" t="s">
        <v>61</v>
      </c>
      <c r="I393" t="s">
        <v>53</v>
      </c>
      <c r="J393">
        <f t="shared" si="45"/>
        <v>2</v>
      </c>
      <c r="K393" t="s">
        <v>35</v>
      </c>
      <c r="L393">
        <f>VLOOKUP(B393,average_median_rates_1!B:I,8,0)</f>
        <v>2350</v>
      </c>
      <c r="M393" t="b">
        <f>IF(ISERROR(L393),VLOOKUP(C393,vancouver_ratios_2!B:J,9,0),IF(L393="**",VLOOKUP(C393,vancouver_ratios_2!B:J,9,0)))</f>
        <v>0</v>
      </c>
      <c r="N393" t="b">
        <f>IF(ISERROR(L393),VLOOKUP(D393,average_median_rates_1!B:I,8,0),IF(L393="**", VLOOKUP(D393,average_median_rates_1!B:I,8,0)))</f>
        <v>0</v>
      </c>
      <c r="O393">
        <f t="shared" si="46"/>
        <v>0</v>
      </c>
      <c r="P393">
        <f t="shared" si="47"/>
        <v>2350</v>
      </c>
    </row>
    <row r="394" spans="1:16" x14ac:dyDescent="0.2">
      <c r="A394" t="str">
        <f t="shared" si="48"/>
        <v>201810median2Richmond</v>
      </c>
      <c r="B394" t="str">
        <f t="shared" si="42"/>
        <v>201810apartmentmedian2_bed_rateRichmond</v>
      </c>
      <c r="C394" t="str">
        <f t="shared" si="43"/>
        <v>apartmentmedian2_bed_rateRichmond</v>
      </c>
      <c r="D394" t="str">
        <f t="shared" si="44"/>
        <v>201810apartmentmedian2_bed_rateVancouver</v>
      </c>
      <c r="E394">
        <v>2018</v>
      </c>
      <c r="F394">
        <v>10</v>
      </c>
      <c r="G394" t="s">
        <v>65</v>
      </c>
      <c r="H394" t="s">
        <v>61</v>
      </c>
      <c r="I394" t="s">
        <v>53</v>
      </c>
      <c r="J394">
        <f t="shared" si="45"/>
        <v>2</v>
      </c>
      <c r="K394" t="s">
        <v>36</v>
      </c>
      <c r="L394">
        <f>VLOOKUP(B394,average_median_rates_1!B:I,8,0)</f>
        <v>1409</v>
      </c>
      <c r="M394" t="b">
        <f>IF(ISERROR(L394),VLOOKUP(C394,vancouver_ratios_2!B:J,9,0),IF(L394="**",VLOOKUP(C394,vancouver_ratios_2!B:J,9,0)))</f>
        <v>0</v>
      </c>
      <c r="N394" t="b">
        <f>IF(ISERROR(L394),VLOOKUP(D394,average_median_rates_1!B:I,8,0),IF(L394="**", VLOOKUP(D394,average_median_rates_1!B:I,8,0)))</f>
        <v>0</v>
      </c>
      <c r="O394">
        <f t="shared" si="46"/>
        <v>0</v>
      </c>
      <c r="P394">
        <f t="shared" si="47"/>
        <v>1409</v>
      </c>
    </row>
    <row r="395" spans="1:16" x14ac:dyDescent="0.2">
      <c r="A395" t="str">
        <f t="shared" si="48"/>
        <v>201810median2Delta</v>
      </c>
      <c r="B395" t="str">
        <f t="shared" si="42"/>
        <v>201810apartmentmedian2_bed_rateDelta</v>
      </c>
      <c r="C395" t="str">
        <f t="shared" si="43"/>
        <v>apartmentmedian2_bed_rateDelta</v>
      </c>
      <c r="D395" t="str">
        <f t="shared" si="44"/>
        <v>201810apartmentmedian2_bed_rateVancouver</v>
      </c>
      <c r="E395">
        <v>2018</v>
      </c>
      <c r="F395">
        <v>10</v>
      </c>
      <c r="G395" t="s">
        <v>65</v>
      </c>
      <c r="H395" t="s">
        <v>61</v>
      </c>
      <c r="I395" t="s">
        <v>53</v>
      </c>
      <c r="J395">
        <f t="shared" si="45"/>
        <v>2</v>
      </c>
      <c r="K395" t="s">
        <v>37</v>
      </c>
      <c r="L395">
        <f>VLOOKUP(B395,average_median_rates_1!B:I,8,0)</f>
        <v>1210</v>
      </c>
      <c r="M395" t="b">
        <f>IF(ISERROR(L395),VLOOKUP(C395,vancouver_ratios_2!B:J,9,0),IF(L395="**",VLOOKUP(C395,vancouver_ratios_2!B:J,9,0)))</f>
        <v>0</v>
      </c>
      <c r="N395" t="b">
        <f>IF(ISERROR(L395),VLOOKUP(D395,average_median_rates_1!B:I,8,0),IF(L395="**", VLOOKUP(D395,average_median_rates_1!B:I,8,0)))</f>
        <v>0</v>
      </c>
      <c r="O395">
        <f t="shared" si="46"/>
        <v>0</v>
      </c>
      <c r="P395">
        <f t="shared" si="47"/>
        <v>1210</v>
      </c>
    </row>
    <row r="396" spans="1:16" x14ac:dyDescent="0.2">
      <c r="A396" t="str">
        <f t="shared" si="48"/>
        <v>201810median2Surrey</v>
      </c>
      <c r="B396" t="str">
        <f t="shared" si="42"/>
        <v>201810apartmentmedian2_bed_rateSurrey</v>
      </c>
      <c r="C396" t="str">
        <f t="shared" si="43"/>
        <v>apartmentmedian2_bed_rateSurrey</v>
      </c>
      <c r="D396" t="str">
        <f t="shared" si="44"/>
        <v>201810apartmentmedian2_bed_rateVancouver</v>
      </c>
      <c r="E396">
        <v>2018</v>
      </c>
      <c r="F396">
        <v>10</v>
      </c>
      <c r="G396" t="s">
        <v>65</v>
      </c>
      <c r="H396" t="s">
        <v>61</v>
      </c>
      <c r="I396" t="s">
        <v>53</v>
      </c>
      <c r="J396">
        <f t="shared" si="45"/>
        <v>2</v>
      </c>
      <c r="K396" t="s">
        <v>38</v>
      </c>
      <c r="L396">
        <f>VLOOKUP(B396,average_median_rates_1!B:I,8,0)</f>
        <v>1090</v>
      </c>
      <c r="M396" t="b">
        <f>IF(ISERROR(L396),VLOOKUP(C396,vancouver_ratios_2!B:J,9,0),IF(L396="**",VLOOKUP(C396,vancouver_ratios_2!B:J,9,0)))</f>
        <v>0</v>
      </c>
      <c r="N396" t="b">
        <f>IF(ISERROR(L396),VLOOKUP(D396,average_median_rates_1!B:I,8,0),IF(L396="**", VLOOKUP(D396,average_median_rates_1!B:I,8,0)))</f>
        <v>0</v>
      </c>
      <c r="O396">
        <f t="shared" si="46"/>
        <v>0</v>
      </c>
      <c r="P396">
        <f t="shared" si="47"/>
        <v>1090</v>
      </c>
    </row>
    <row r="397" spans="1:16" x14ac:dyDescent="0.2">
      <c r="A397" t="str">
        <f t="shared" si="48"/>
        <v>201810median2White Rock</v>
      </c>
      <c r="B397" t="str">
        <f t="shared" si="42"/>
        <v>201810apartmentmedian2_bed_rateWhite Rock</v>
      </c>
      <c r="C397" t="str">
        <f t="shared" si="43"/>
        <v>apartmentmedian2_bed_rateWhite Rock</v>
      </c>
      <c r="D397" t="str">
        <f t="shared" si="44"/>
        <v>201810apartmentmedian2_bed_rateVancouver</v>
      </c>
      <c r="E397">
        <v>2018</v>
      </c>
      <c r="F397">
        <v>10</v>
      </c>
      <c r="G397" t="s">
        <v>65</v>
      </c>
      <c r="H397" t="s">
        <v>61</v>
      </c>
      <c r="I397" t="s">
        <v>53</v>
      </c>
      <c r="J397">
        <f t="shared" si="45"/>
        <v>2</v>
      </c>
      <c r="K397" t="s">
        <v>39</v>
      </c>
      <c r="L397">
        <f>VLOOKUP(B397,average_median_rates_1!B:I,8,0)</f>
        <v>1209</v>
      </c>
      <c r="M397" t="b">
        <f>IF(ISERROR(L397),VLOOKUP(C397,vancouver_ratios_2!B:J,9,0),IF(L397="**",VLOOKUP(C397,vancouver_ratios_2!B:J,9,0)))</f>
        <v>0</v>
      </c>
      <c r="N397" t="b">
        <f>IF(ISERROR(L397),VLOOKUP(D397,average_median_rates_1!B:I,8,0),IF(L397="**", VLOOKUP(D397,average_median_rates_1!B:I,8,0)))</f>
        <v>0</v>
      </c>
      <c r="O397">
        <f t="shared" si="46"/>
        <v>0</v>
      </c>
      <c r="P397">
        <f t="shared" si="47"/>
        <v>1209</v>
      </c>
    </row>
    <row r="398" spans="1:16" x14ac:dyDescent="0.2">
      <c r="A398" t="str">
        <f t="shared" si="48"/>
        <v>201810median2Langley City and Langley DM</v>
      </c>
      <c r="B398" t="str">
        <f t="shared" si="42"/>
        <v>201810apartmentmedian2_bed_rateLangley City and Langley DM</v>
      </c>
      <c r="C398" t="str">
        <f t="shared" si="43"/>
        <v>apartmentmedian2_bed_rateLangley City and Langley DM</v>
      </c>
      <c r="D398" t="str">
        <f t="shared" si="44"/>
        <v>201810apartmentmedian2_bed_rateVancouver</v>
      </c>
      <c r="E398">
        <v>2018</v>
      </c>
      <c r="F398">
        <v>10</v>
      </c>
      <c r="G398" t="s">
        <v>65</v>
      </c>
      <c r="H398" t="s">
        <v>61</v>
      </c>
      <c r="I398" t="s">
        <v>53</v>
      </c>
      <c r="J398">
        <f t="shared" si="45"/>
        <v>2</v>
      </c>
      <c r="K398" t="s">
        <v>40</v>
      </c>
      <c r="L398">
        <f>VLOOKUP(B398,average_median_rates_1!B:I,8,0)</f>
        <v>1374</v>
      </c>
      <c r="M398" t="b">
        <f>IF(ISERROR(L398),VLOOKUP(C398,vancouver_ratios_2!B:J,9,0),IF(L398="**",VLOOKUP(C398,vancouver_ratios_2!B:J,9,0)))</f>
        <v>0</v>
      </c>
      <c r="N398" t="b">
        <f>IF(ISERROR(L398),VLOOKUP(D398,average_median_rates_1!B:I,8,0),IF(L398="**", VLOOKUP(D398,average_median_rates_1!B:I,8,0)))</f>
        <v>0</v>
      </c>
      <c r="O398">
        <f t="shared" si="46"/>
        <v>0</v>
      </c>
      <c r="P398">
        <f t="shared" si="47"/>
        <v>1374</v>
      </c>
    </row>
    <row r="399" spans="1:16" x14ac:dyDescent="0.2">
      <c r="A399" t="str">
        <f t="shared" si="48"/>
        <v>201810median2Tri-Cities</v>
      </c>
      <c r="B399" t="str">
        <f t="shared" si="42"/>
        <v>201810apartmentmedian2_bed_rateTri-Cities</v>
      </c>
      <c r="C399" t="str">
        <f t="shared" si="43"/>
        <v>apartmentmedian2_bed_rateTri-Cities</v>
      </c>
      <c r="D399" t="str">
        <f t="shared" si="44"/>
        <v>201810apartmentmedian2_bed_rateVancouver</v>
      </c>
      <c r="E399">
        <v>2018</v>
      </c>
      <c r="F399">
        <v>10</v>
      </c>
      <c r="G399" t="s">
        <v>65</v>
      </c>
      <c r="H399" t="s">
        <v>61</v>
      </c>
      <c r="I399" t="s">
        <v>53</v>
      </c>
      <c r="J399">
        <f t="shared" si="45"/>
        <v>2</v>
      </c>
      <c r="K399" t="s">
        <v>41</v>
      </c>
      <c r="L399">
        <f>VLOOKUP(B399,average_median_rates_1!B:I,8,0)</f>
        <v>1285</v>
      </c>
      <c r="M399" t="b">
        <f>IF(ISERROR(L399),VLOOKUP(C399,vancouver_ratios_2!B:J,9,0),IF(L399="**",VLOOKUP(C399,vancouver_ratios_2!B:J,9,0)))</f>
        <v>0</v>
      </c>
      <c r="N399" t="b">
        <f>IF(ISERROR(L399),VLOOKUP(D399,average_median_rates_1!B:I,8,0),IF(L399="**", VLOOKUP(D399,average_median_rates_1!B:I,8,0)))</f>
        <v>0</v>
      </c>
      <c r="O399">
        <f t="shared" si="46"/>
        <v>0</v>
      </c>
      <c r="P399">
        <f t="shared" si="47"/>
        <v>1285</v>
      </c>
    </row>
    <row r="400" spans="1:16" x14ac:dyDescent="0.2">
      <c r="A400" t="str">
        <f t="shared" si="48"/>
        <v>201810median2Maple Ridge/Pitt Meadows</v>
      </c>
      <c r="B400" t="str">
        <f t="shared" si="42"/>
        <v>201810apartmentmedian2_bed_rateMaple Ridge/Pitt Meadows</v>
      </c>
      <c r="C400" t="str">
        <f t="shared" si="43"/>
        <v>apartmentmedian2_bed_rateMaple Ridge/Pitt Meadows</v>
      </c>
      <c r="D400" t="str">
        <f t="shared" si="44"/>
        <v>201810apartmentmedian2_bed_rateVancouver</v>
      </c>
      <c r="E400">
        <v>2018</v>
      </c>
      <c r="F400">
        <v>10</v>
      </c>
      <c r="G400" t="s">
        <v>65</v>
      </c>
      <c r="H400" t="s">
        <v>61</v>
      </c>
      <c r="I400" t="s">
        <v>53</v>
      </c>
      <c r="J400">
        <f t="shared" si="45"/>
        <v>2</v>
      </c>
      <c r="K400" t="s">
        <v>42</v>
      </c>
      <c r="L400">
        <f>VLOOKUP(B400,average_median_rates_1!B:I,8,0)</f>
        <v>1190</v>
      </c>
      <c r="M400" t="b">
        <f>IF(ISERROR(L400),VLOOKUP(C400,vancouver_ratios_2!B:J,9,0),IF(L400="**",VLOOKUP(C400,vancouver_ratios_2!B:J,9,0)))</f>
        <v>0</v>
      </c>
      <c r="N400" t="b">
        <f>IF(ISERROR(L400),VLOOKUP(D400,average_median_rates_1!B:I,8,0),IF(L400="**", VLOOKUP(D400,average_median_rates_1!B:I,8,0)))</f>
        <v>0</v>
      </c>
      <c r="O400">
        <f t="shared" si="46"/>
        <v>0</v>
      </c>
      <c r="P400">
        <f t="shared" si="47"/>
        <v>1190</v>
      </c>
    </row>
    <row r="401" spans="1:16" x14ac:dyDescent="0.2">
      <c r="A401" t="str">
        <f t="shared" si="48"/>
        <v>201810median2Vancouver</v>
      </c>
      <c r="B401" t="str">
        <f t="shared" si="42"/>
        <v>201810apartmentmedian2_bed_rateVancouver</v>
      </c>
      <c r="C401" t="str">
        <f t="shared" si="43"/>
        <v>apartmentmedian2_bed_rateVancouver</v>
      </c>
      <c r="D401" t="str">
        <f t="shared" si="44"/>
        <v>201810apartmentmedian2_bed_rateVancouver</v>
      </c>
      <c r="E401">
        <v>2018</v>
      </c>
      <c r="F401">
        <v>10</v>
      </c>
      <c r="G401" t="s">
        <v>65</v>
      </c>
      <c r="H401" t="s">
        <v>61</v>
      </c>
      <c r="I401" t="s">
        <v>53</v>
      </c>
      <c r="J401">
        <f t="shared" si="45"/>
        <v>2</v>
      </c>
      <c r="K401" t="s">
        <v>43</v>
      </c>
      <c r="L401">
        <f>VLOOKUP(B401,average_median_rates_1!B:I,8,0)</f>
        <v>1505</v>
      </c>
      <c r="M401" t="b">
        <f>IF(ISERROR(L401),VLOOKUP(C401,vancouver_ratios_2!B:J,9,0),IF(L401="**",VLOOKUP(C401,vancouver_ratios_2!B:J,9,0)))</f>
        <v>0</v>
      </c>
      <c r="N401" t="b">
        <f>IF(ISERROR(L401),VLOOKUP(D401,average_median_rates_1!B:I,8,0),IF(L401="**", VLOOKUP(D401,average_median_rates_1!B:I,8,0)))</f>
        <v>0</v>
      </c>
      <c r="O401">
        <f t="shared" si="46"/>
        <v>0</v>
      </c>
      <c r="P401">
        <f t="shared" si="47"/>
        <v>1505</v>
      </c>
    </row>
    <row r="402" spans="1:16" x14ac:dyDescent="0.2">
      <c r="A402" t="str">
        <f t="shared" si="48"/>
        <v>201810median2North Vancouver City</v>
      </c>
      <c r="B402" t="str">
        <f t="shared" si="42"/>
        <v>201810apartmentmedian2_bed_rateNorth Vancouver City</v>
      </c>
      <c r="C402" t="str">
        <f t="shared" si="43"/>
        <v>apartmentmedian2_bed_rateNorth Vancouver City</v>
      </c>
      <c r="D402" t="str">
        <f t="shared" si="44"/>
        <v>201810apartmentmedian2_bed_rateVancouver</v>
      </c>
      <c r="E402">
        <v>2018</v>
      </c>
      <c r="F402">
        <v>10</v>
      </c>
      <c r="G402" t="s">
        <v>65</v>
      </c>
      <c r="H402" t="s">
        <v>61</v>
      </c>
      <c r="I402" t="s">
        <v>53</v>
      </c>
      <c r="J402">
        <f t="shared" si="45"/>
        <v>2</v>
      </c>
      <c r="K402" t="s">
        <v>60</v>
      </c>
      <c r="L402" t="e">
        <f>VLOOKUP(B402,average_median_rates_1!B:I,8,0)</f>
        <v>#N/A</v>
      </c>
      <c r="M402">
        <f>IF(ISERROR(L402),VLOOKUP(C402,vancouver_ratios_2!B:J,9,0),IF(L402="**",VLOOKUP(C402,vancouver_ratios_2!B:J,9,0)))</f>
        <v>0.94132412927518005</v>
      </c>
      <c r="N402">
        <f>IF(ISERROR(L402),VLOOKUP(D402,average_median_rates_1!B:I,8,0),IF(L402="**", VLOOKUP(D402,average_median_rates_1!B:I,8,0)))</f>
        <v>1505</v>
      </c>
      <c r="O402">
        <f t="shared" si="46"/>
        <v>1416.692814559146</v>
      </c>
      <c r="P402">
        <f t="shared" si="47"/>
        <v>1416.692814559146</v>
      </c>
    </row>
    <row r="403" spans="1:16" x14ac:dyDescent="0.2">
      <c r="A403" t="str">
        <f t="shared" si="48"/>
        <v>201810median3West End/Stanley Park</v>
      </c>
      <c r="B403" t="str">
        <f t="shared" si="42"/>
        <v>201810apartmentmedian3+_bed_rateWest End/Stanley Park</v>
      </c>
      <c r="C403" t="str">
        <f t="shared" si="43"/>
        <v>apartmentmedian3+_bed_rateWest End/Stanley Park</v>
      </c>
      <c r="D403" t="str">
        <f t="shared" si="44"/>
        <v>201810apartmentmedian3+_bed_rateVancouver</v>
      </c>
      <c r="E403">
        <v>2018</v>
      </c>
      <c r="F403">
        <v>10</v>
      </c>
      <c r="G403" t="s">
        <v>65</v>
      </c>
      <c r="H403" t="s">
        <v>61</v>
      </c>
      <c r="I403" t="s">
        <v>55</v>
      </c>
      <c r="J403">
        <f t="shared" si="45"/>
        <v>3</v>
      </c>
      <c r="K403" t="s">
        <v>12</v>
      </c>
      <c r="L403">
        <f>VLOOKUP(B403,average_median_rates_1!B:I,8,0)</f>
        <v>2925</v>
      </c>
      <c r="M403" t="b">
        <f>IF(ISERROR(L403),VLOOKUP(C403,vancouver_ratios_2!B:J,9,0),IF(L403="**",VLOOKUP(C403,vancouver_ratios_2!B:J,9,0)))</f>
        <v>0</v>
      </c>
      <c r="N403" t="b">
        <f>IF(ISERROR(L403),VLOOKUP(D403,average_median_rates_1!B:I,8,0),IF(L403="**", VLOOKUP(D403,average_median_rates_1!B:I,8,0)))</f>
        <v>0</v>
      </c>
      <c r="O403">
        <f t="shared" si="46"/>
        <v>0</v>
      </c>
      <c r="P403">
        <f t="shared" si="47"/>
        <v>2925</v>
      </c>
    </row>
    <row r="404" spans="1:16" x14ac:dyDescent="0.2">
      <c r="A404" t="str">
        <f t="shared" si="48"/>
        <v>201810median3English Bay</v>
      </c>
      <c r="B404" t="str">
        <f t="shared" si="42"/>
        <v>201810apartmentmedian3+_bed_rateEnglish Bay</v>
      </c>
      <c r="C404" t="str">
        <f t="shared" si="43"/>
        <v>apartmentmedian3+_bed_rateEnglish Bay</v>
      </c>
      <c r="D404" t="str">
        <f t="shared" si="44"/>
        <v>201810apartmentmedian3+_bed_rateVancouver</v>
      </c>
      <c r="E404">
        <v>2018</v>
      </c>
      <c r="F404">
        <v>10</v>
      </c>
      <c r="G404" t="s">
        <v>65</v>
      </c>
      <c r="H404" t="s">
        <v>61</v>
      </c>
      <c r="I404" t="s">
        <v>55</v>
      </c>
      <c r="J404">
        <f t="shared" si="45"/>
        <v>3</v>
      </c>
      <c r="K404" t="s">
        <v>16</v>
      </c>
      <c r="L404" t="str">
        <f>VLOOKUP(B404,average_median_rates_1!B:I,8,0)</f>
        <v>**</v>
      </c>
      <c r="M404">
        <f>IF(ISERROR(L404),VLOOKUP(C404,vancouver_ratios_2!B:J,9,0),IF(L404="**",VLOOKUP(C404,vancouver_ratios_2!B:J,9,0)))</f>
        <v>1.72900457783343</v>
      </c>
      <c r="N404">
        <f>IF(ISERROR(L404),VLOOKUP(D404,average_median_rates_1!B:I,8,0),IF(L404="**", VLOOKUP(D404,average_median_rates_1!B:I,8,0)))</f>
        <v>1650</v>
      </c>
      <c r="O404">
        <f t="shared" si="46"/>
        <v>2852.8575534251595</v>
      </c>
      <c r="P404">
        <f t="shared" si="47"/>
        <v>2852.8575534251595</v>
      </c>
    </row>
    <row r="405" spans="1:16" x14ac:dyDescent="0.2">
      <c r="A405" t="str">
        <f t="shared" si="48"/>
        <v>201810median3Downtown</v>
      </c>
      <c r="B405" t="str">
        <f t="shared" si="42"/>
        <v>201810apartmentmedian3+_bed_rateDowntown</v>
      </c>
      <c r="C405" t="str">
        <f t="shared" si="43"/>
        <v>apartmentmedian3+_bed_rateDowntown</v>
      </c>
      <c r="D405" t="str">
        <f t="shared" si="44"/>
        <v>201810apartmentmedian3+_bed_rateVancouver</v>
      </c>
      <c r="E405">
        <v>2018</v>
      </c>
      <c r="F405">
        <v>10</v>
      </c>
      <c r="G405" t="s">
        <v>65</v>
      </c>
      <c r="H405" t="s">
        <v>61</v>
      </c>
      <c r="I405" t="s">
        <v>55</v>
      </c>
      <c r="J405">
        <f t="shared" si="45"/>
        <v>3</v>
      </c>
      <c r="K405" t="s">
        <v>17</v>
      </c>
      <c r="L405">
        <f>VLOOKUP(B405,average_median_rates_1!B:I,8,0)</f>
        <v>3500</v>
      </c>
      <c r="M405" t="b">
        <f>IF(ISERROR(L405),VLOOKUP(C405,vancouver_ratios_2!B:J,9,0),IF(L405="**",VLOOKUP(C405,vancouver_ratios_2!B:J,9,0)))</f>
        <v>0</v>
      </c>
      <c r="N405" t="b">
        <f>IF(ISERROR(L405),VLOOKUP(D405,average_median_rates_1!B:I,8,0),IF(L405="**", VLOOKUP(D405,average_median_rates_1!B:I,8,0)))</f>
        <v>0</v>
      </c>
      <c r="O405">
        <f t="shared" si="46"/>
        <v>0</v>
      </c>
      <c r="P405">
        <f t="shared" si="47"/>
        <v>3500</v>
      </c>
    </row>
    <row r="406" spans="1:16" x14ac:dyDescent="0.2">
      <c r="A406" t="str">
        <f t="shared" si="48"/>
        <v>201810median3South Granville/Oak</v>
      </c>
      <c r="B406" t="str">
        <f t="shared" si="42"/>
        <v>201810apartmentmedian3+_bed_rateSouth Granville/Oak</v>
      </c>
      <c r="C406" t="str">
        <f t="shared" si="43"/>
        <v>apartmentmedian3+_bed_rateSouth Granville/Oak</v>
      </c>
      <c r="D406" t="str">
        <f t="shared" si="44"/>
        <v>201810apartmentmedian3+_bed_rateVancouver</v>
      </c>
      <c r="E406">
        <v>2018</v>
      </c>
      <c r="F406">
        <v>10</v>
      </c>
      <c r="G406" t="s">
        <v>65</v>
      </c>
      <c r="H406" t="s">
        <v>61</v>
      </c>
      <c r="I406" t="s">
        <v>55</v>
      </c>
      <c r="J406">
        <f t="shared" si="45"/>
        <v>3</v>
      </c>
      <c r="K406" t="s">
        <v>19</v>
      </c>
      <c r="L406">
        <f>VLOOKUP(B406,average_median_rates_1!B:I,8,0)</f>
        <v>2250</v>
      </c>
      <c r="M406" t="b">
        <f>IF(ISERROR(L406),VLOOKUP(C406,vancouver_ratios_2!B:J,9,0),IF(L406="**",VLOOKUP(C406,vancouver_ratios_2!B:J,9,0)))</f>
        <v>0</v>
      </c>
      <c r="N406" t="b">
        <f>IF(ISERROR(L406),VLOOKUP(D406,average_median_rates_1!B:I,8,0),IF(L406="**", VLOOKUP(D406,average_median_rates_1!B:I,8,0)))</f>
        <v>0</v>
      </c>
      <c r="O406">
        <f t="shared" si="46"/>
        <v>0</v>
      </c>
      <c r="P406">
        <f t="shared" si="47"/>
        <v>2250</v>
      </c>
    </row>
    <row r="407" spans="1:16" x14ac:dyDescent="0.2">
      <c r="A407" t="str">
        <f t="shared" si="48"/>
        <v>201810median3Kitsilano/Point Grey</v>
      </c>
      <c r="B407" t="str">
        <f t="shared" si="42"/>
        <v>201810apartmentmedian3+_bed_rateKitsilano/Point Grey</v>
      </c>
      <c r="C407" t="str">
        <f t="shared" si="43"/>
        <v>apartmentmedian3+_bed_rateKitsilano/Point Grey</v>
      </c>
      <c r="D407" t="str">
        <f t="shared" si="44"/>
        <v>201810apartmentmedian3+_bed_rateVancouver</v>
      </c>
      <c r="E407">
        <v>2018</v>
      </c>
      <c r="F407">
        <v>10</v>
      </c>
      <c r="G407" t="s">
        <v>65</v>
      </c>
      <c r="H407" t="s">
        <v>61</v>
      </c>
      <c r="I407" t="s">
        <v>55</v>
      </c>
      <c r="J407">
        <f t="shared" si="45"/>
        <v>3</v>
      </c>
      <c r="K407" t="s">
        <v>20</v>
      </c>
      <c r="L407" t="str">
        <f>VLOOKUP(B407,average_median_rates_1!B:I,8,0)</f>
        <v>**</v>
      </c>
      <c r="M407">
        <f>IF(ISERROR(L407),VLOOKUP(C407,vancouver_ratios_2!B:J,9,0),IF(L407="**",VLOOKUP(C407,vancouver_ratios_2!B:J,9,0)))</f>
        <v>1.8905374335392999</v>
      </c>
      <c r="N407">
        <f>IF(ISERROR(L407),VLOOKUP(D407,average_median_rates_1!B:I,8,0),IF(L407="**", VLOOKUP(D407,average_median_rates_1!B:I,8,0)))</f>
        <v>1650</v>
      </c>
      <c r="O407">
        <f t="shared" si="46"/>
        <v>3119.3867653398447</v>
      </c>
      <c r="P407">
        <f t="shared" si="47"/>
        <v>3119.3867653398447</v>
      </c>
    </row>
    <row r="408" spans="1:16" x14ac:dyDescent="0.2">
      <c r="A408" t="str">
        <f t="shared" si="48"/>
        <v>201810median3Westside/Kerrisdale</v>
      </c>
      <c r="B408" t="str">
        <f t="shared" si="42"/>
        <v>201810apartmentmedian3+_bed_rateWestside/Kerrisdale</v>
      </c>
      <c r="C408" t="str">
        <f t="shared" si="43"/>
        <v>apartmentmedian3+_bed_rateWestside/Kerrisdale</v>
      </c>
      <c r="D408" t="str">
        <f t="shared" si="44"/>
        <v>201810apartmentmedian3+_bed_rateVancouver</v>
      </c>
      <c r="E408">
        <v>2018</v>
      </c>
      <c r="F408">
        <v>10</v>
      </c>
      <c r="G408" t="s">
        <v>65</v>
      </c>
      <c r="H408" t="s">
        <v>61</v>
      </c>
      <c r="I408" t="s">
        <v>55</v>
      </c>
      <c r="J408">
        <f t="shared" si="45"/>
        <v>3</v>
      </c>
      <c r="K408" t="s">
        <v>21</v>
      </c>
      <c r="L408">
        <f>VLOOKUP(B408,average_median_rates_1!B:I,8,0)</f>
        <v>3050</v>
      </c>
      <c r="M408" t="b">
        <f>IF(ISERROR(L408),VLOOKUP(C408,vancouver_ratios_2!B:J,9,0),IF(L408="**",VLOOKUP(C408,vancouver_ratios_2!B:J,9,0)))</f>
        <v>0</v>
      </c>
      <c r="N408" t="b">
        <f>IF(ISERROR(L408),VLOOKUP(D408,average_median_rates_1!B:I,8,0),IF(L408="**", VLOOKUP(D408,average_median_rates_1!B:I,8,0)))</f>
        <v>0</v>
      </c>
      <c r="O408">
        <f t="shared" si="46"/>
        <v>0</v>
      </c>
      <c r="P408">
        <f t="shared" si="47"/>
        <v>3050</v>
      </c>
    </row>
    <row r="409" spans="1:16" x14ac:dyDescent="0.2">
      <c r="A409" t="str">
        <f t="shared" si="48"/>
        <v>201810median3Marpole</v>
      </c>
      <c r="B409" t="str">
        <f t="shared" si="42"/>
        <v>201810apartmentmedian3+_bed_rateMarpole</v>
      </c>
      <c r="C409" t="str">
        <f t="shared" si="43"/>
        <v>apartmentmedian3+_bed_rateMarpole</v>
      </c>
      <c r="D409" t="str">
        <f t="shared" si="44"/>
        <v>201810apartmentmedian3+_bed_rateVancouver</v>
      </c>
      <c r="E409">
        <v>2018</v>
      </c>
      <c r="F409">
        <v>10</v>
      </c>
      <c r="G409" t="s">
        <v>65</v>
      </c>
      <c r="H409" t="s">
        <v>61</v>
      </c>
      <c r="I409" t="s">
        <v>55</v>
      </c>
      <c r="J409">
        <f t="shared" si="45"/>
        <v>3</v>
      </c>
      <c r="K409" t="s">
        <v>23</v>
      </c>
      <c r="L409">
        <f>VLOOKUP(B409,average_median_rates_1!B:I,8,0)</f>
        <v>1450</v>
      </c>
      <c r="M409" t="b">
        <f>IF(ISERROR(L409),VLOOKUP(C409,vancouver_ratios_2!B:J,9,0),IF(L409="**",VLOOKUP(C409,vancouver_ratios_2!B:J,9,0)))</f>
        <v>0</v>
      </c>
      <c r="N409" t="b">
        <f>IF(ISERROR(L409),VLOOKUP(D409,average_median_rates_1!B:I,8,0),IF(L409="**", VLOOKUP(D409,average_median_rates_1!B:I,8,0)))</f>
        <v>0</v>
      </c>
      <c r="O409">
        <f t="shared" si="46"/>
        <v>0</v>
      </c>
      <c r="P409">
        <f t="shared" si="47"/>
        <v>1450</v>
      </c>
    </row>
    <row r="410" spans="1:16" x14ac:dyDescent="0.2">
      <c r="A410" t="str">
        <f t="shared" si="48"/>
        <v>201810median3Mount Pleasant/Renfrew Heights</v>
      </c>
      <c r="B410" t="str">
        <f t="shared" si="42"/>
        <v>201810apartmentmedian3+_bed_rateMount Pleasant/Renfrew Heights</v>
      </c>
      <c r="C410" t="str">
        <f t="shared" si="43"/>
        <v>apartmentmedian3+_bed_rateMount Pleasant/Renfrew Heights</v>
      </c>
      <c r="D410" t="str">
        <f t="shared" si="44"/>
        <v>201810apartmentmedian3+_bed_rateVancouver</v>
      </c>
      <c r="E410">
        <v>2018</v>
      </c>
      <c r="F410">
        <v>10</v>
      </c>
      <c r="G410" t="s">
        <v>65</v>
      </c>
      <c r="H410" t="s">
        <v>61</v>
      </c>
      <c r="I410" t="s">
        <v>55</v>
      </c>
      <c r="J410">
        <f t="shared" si="45"/>
        <v>3</v>
      </c>
      <c r="K410" t="s">
        <v>24</v>
      </c>
      <c r="L410" t="str">
        <f>VLOOKUP(B410,average_median_rates_1!B:I,8,0)</f>
        <v>**</v>
      </c>
      <c r="M410">
        <f>IF(ISERROR(L410),VLOOKUP(C410,vancouver_ratios_2!B:J,9,0),IF(L410="**",VLOOKUP(C410,vancouver_ratios_2!B:J,9,0)))</f>
        <v>0.99457537002442897</v>
      </c>
      <c r="N410">
        <f>IF(ISERROR(L410),VLOOKUP(D410,average_median_rates_1!B:I,8,0),IF(L410="**", VLOOKUP(D410,average_median_rates_1!B:I,8,0)))</f>
        <v>1650</v>
      </c>
      <c r="O410">
        <f t="shared" si="46"/>
        <v>1641.0493605403078</v>
      </c>
      <c r="P410">
        <f t="shared" si="47"/>
        <v>1641.0493605403078</v>
      </c>
    </row>
    <row r="411" spans="1:16" x14ac:dyDescent="0.2">
      <c r="A411" t="str">
        <f t="shared" si="48"/>
        <v>201810median3East Hastings</v>
      </c>
      <c r="B411" t="str">
        <f t="shared" si="42"/>
        <v>201810apartmentmedian3+_bed_rateEast Hastings</v>
      </c>
      <c r="C411" t="str">
        <f t="shared" si="43"/>
        <v>apartmentmedian3+_bed_rateEast Hastings</v>
      </c>
      <c r="D411" t="str">
        <f t="shared" si="44"/>
        <v>201810apartmentmedian3+_bed_rateVancouver</v>
      </c>
      <c r="E411">
        <v>2018</v>
      </c>
      <c r="F411">
        <v>10</v>
      </c>
      <c r="G411" t="s">
        <v>65</v>
      </c>
      <c r="H411" t="s">
        <v>61</v>
      </c>
      <c r="I411" t="s">
        <v>55</v>
      </c>
      <c r="J411">
        <f t="shared" si="45"/>
        <v>3</v>
      </c>
      <c r="K411" t="s">
        <v>25</v>
      </c>
      <c r="L411">
        <f>VLOOKUP(B411,average_median_rates_1!B:I,8,0)</f>
        <v>1430</v>
      </c>
      <c r="M411" t="b">
        <f>IF(ISERROR(L411),VLOOKUP(C411,vancouver_ratios_2!B:J,9,0),IF(L411="**",VLOOKUP(C411,vancouver_ratios_2!B:J,9,0)))</f>
        <v>0</v>
      </c>
      <c r="N411" t="b">
        <f>IF(ISERROR(L411),VLOOKUP(D411,average_median_rates_1!B:I,8,0),IF(L411="**", VLOOKUP(D411,average_median_rates_1!B:I,8,0)))</f>
        <v>0</v>
      </c>
      <c r="O411">
        <f t="shared" si="46"/>
        <v>0</v>
      </c>
      <c r="P411">
        <f t="shared" si="47"/>
        <v>1430</v>
      </c>
    </row>
    <row r="412" spans="1:16" x14ac:dyDescent="0.2">
      <c r="A412" t="str">
        <f t="shared" si="48"/>
        <v>201810median3Southeast Vancouver</v>
      </c>
      <c r="B412" t="str">
        <f t="shared" si="42"/>
        <v>201810apartmentmedian3+_bed_rateSoutheast Vancouver</v>
      </c>
      <c r="C412" t="str">
        <f t="shared" si="43"/>
        <v>apartmentmedian3+_bed_rateSoutheast Vancouver</v>
      </c>
      <c r="D412" t="str">
        <f t="shared" si="44"/>
        <v>201810apartmentmedian3+_bed_rateVancouver</v>
      </c>
      <c r="E412">
        <v>2018</v>
      </c>
      <c r="F412">
        <v>10</v>
      </c>
      <c r="G412" t="s">
        <v>65</v>
      </c>
      <c r="H412" t="s">
        <v>61</v>
      </c>
      <c r="I412" t="s">
        <v>55</v>
      </c>
      <c r="J412">
        <f t="shared" si="45"/>
        <v>3</v>
      </c>
      <c r="K412" t="s">
        <v>26</v>
      </c>
      <c r="L412">
        <f>VLOOKUP(B412,average_median_rates_1!B:I,8,0)</f>
        <v>1375</v>
      </c>
      <c r="M412" t="b">
        <f>IF(ISERROR(L412),VLOOKUP(C412,vancouver_ratios_2!B:J,9,0),IF(L412="**",VLOOKUP(C412,vancouver_ratios_2!B:J,9,0)))</f>
        <v>0</v>
      </c>
      <c r="N412" t="b">
        <f>IF(ISERROR(L412),VLOOKUP(D412,average_median_rates_1!B:I,8,0),IF(L412="**", VLOOKUP(D412,average_median_rates_1!B:I,8,0)))</f>
        <v>0</v>
      </c>
      <c r="O412">
        <f t="shared" si="46"/>
        <v>0</v>
      </c>
      <c r="P412">
        <f t="shared" si="47"/>
        <v>1375</v>
      </c>
    </row>
    <row r="413" spans="1:16" x14ac:dyDescent="0.2">
      <c r="A413" t="str">
        <f t="shared" si="48"/>
        <v>201810median3University Endowment Lands</v>
      </c>
      <c r="B413" t="str">
        <f t="shared" si="42"/>
        <v>201810apartmentmedian3+_bed_rateUniversity Endowment Lands</v>
      </c>
      <c r="C413" t="str">
        <f t="shared" si="43"/>
        <v>apartmentmedian3+_bed_rateUniversity Endowment Lands</v>
      </c>
      <c r="D413" t="str">
        <f t="shared" si="44"/>
        <v>201810apartmentmedian3+_bed_rateVancouver</v>
      </c>
      <c r="E413">
        <v>2018</v>
      </c>
      <c r="F413">
        <v>10</v>
      </c>
      <c r="G413" t="s">
        <v>65</v>
      </c>
      <c r="H413" t="s">
        <v>61</v>
      </c>
      <c r="I413" t="s">
        <v>55</v>
      </c>
      <c r="J413">
        <f t="shared" si="45"/>
        <v>3</v>
      </c>
      <c r="K413" t="s">
        <v>27</v>
      </c>
      <c r="L413">
        <f>VLOOKUP(B413,average_median_rates_1!B:I,8,0)</f>
        <v>2931</v>
      </c>
      <c r="M413" t="b">
        <f>IF(ISERROR(L413),VLOOKUP(C413,vancouver_ratios_2!B:J,9,0),IF(L413="**",VLOOKUP(C413,vancouver_ratios_2!B:J,9,0)))</f>
        <v>0</v>
      </c>
      <c r="N413" t="b">
        <f>IF(ISERROR(L413),VLOOKUP(D413,average_median_rates_1!B:I,8,0),IF(L413="**", VLOOKUP(D413,average_median_rates_1!B:I,8,0)))</f>
        <v>0</v>
      </c>
      <c r="O413">
        <f t="shared" si="46"/>
        <v>0</v>
      </c>
      <c r="P413">
        <f t="shared" si="47"/>
        <v>2931</v>
      </c>
    </row>
    <row r="414" spans="1:16" x14ac:dyDescent="0.2">
      <c r="A414" t="str">
        <f t="shared" si="48"/>
        <v>201810median3Central Park/Metrotown</v>
      </c>
      <c r="B414" t="str">
        <f t="shared" si="42"/>
        <v>201810apartmentmedian3+_bed_rateCentral Park/Metrotown</v>
      </c>
      <c r="C414" t="str">
        <f t="shared" si="43"/>
        <v>apartmentmedian3+_bed_rateCentral Park/Metrotown</v>
      </c>
      <c r="D414" t="str">
        <f t="shared" si="44"/>
        <v>201810apartmentmedian3+_bed_rateVancouver</v>
      </c>
      <c r="E414">
        <v>2018</v>
      </c>
      <c r="F414">
        <v>10</v>
      </c>
      <c r="G414" t="s">
        <v>65</v>
      </c>
      <c r="H414" t="s">
        <v>61</v>
      </c>
      <c r="I414" t="s">
        <v>55</v>
      </c>
      <c r="J414">
        <f t="shared" si="45"/>
        <v>3</v>
      </c>
      <c r="K414" t="s">
        <v>28</v>
      </c>
      <c r="L414">
        <f>VLOOKUP(B414,average_median_rates_1!B:I,8,0)</f>
        <v>1750</v>
      </c>
      <c r="M414" t="b">
        <f>IF(ISERROR(L414),VLOOKUP(C414,vancouver_ratios_2!B:J,9,0),IF(L414="**",VLOOKUP(C414,vancouver_ratios_2!B:J,9,0)))</f>
        <v>0</v>
      </c>
      <c r="N414" t="b">
        <f>IF(ISERROR(L414),VLOOKUP(D414,average_median_rates_1!B:I,8,0),IF(L414="**", VLOOKUP(D414,average_median_rates_1!B:I,8,0)))</f>
        <v>0</v>
      </c>
      <c r="O414">
        <f t="shared" si="46"/>
        <v>0</v>
      </c>
      <c r="P414">
        <f t="shared" si="47"/>
        <v>1750</v>
      </c>
    </row>
    <row r="415" spans="1:16" x14ac:dyDescent="0.2">
      <c r="A415" t="str">
        <f t="shared" si="48"/>
        <v>201810median3Southeast Burnaby</v>
      </c>
      <c r="B415" t="str">
        <f t="shared" si="42"/>
        <v>201810apartmentmedian3+_bed_rateSoutheast Burnaby</v>
      </c>
      <c r="C415" t="str">
        <f t="shared" si="43"/>
        <v>apartmentmedian3+_bed_rateSoutheast Burnaby</v>
      </c>
      <c r="D415" t="str">
        <f t="shared" si="44"/>
        <v>201810apartmentmedian3+_bed_rateVancouver</v>
      </c>
      <c r="E415">
        <v>2018</v>
      </c>
      <c r="F415">
        <v>10</v>
      </c>
      <c r="G415" t="s">
        <v>65</v>
      </c>
      <c r="H415" t="s">
        <v>61</v>
      </c>
      <c r="I415" t="s">
        <v>55</v>
      </c>
      <c r="J415">
        <f t="shared" si="45"/>
        <v>3</v>
      </c>
      <c r="K415" t="s">
        <v>29</v>
      </c>
      <c r="L415">
        <f>VLOOKUP(B415,average_median_rates_1!B:I,8,0)</f>
        <v>1200</v>
      </c>
      <c r="M415" t="b">
        <f>IF(ISERROR(L415),VLOOKUP(C415,vancouver_ratios_2!B:J,9,0),IF(L415="**",VLOOKUP(C415,vancouver_ratios_2!B:J,9,0)))</f>
        <v>0</v>
      </c>
      <c r="N415" t="b">
        <f>IF(ISERROR(L415),VLOOKUP(D415,average_median_rates_1!B:I,8,0),IF(L415="**", VLOOKUP(D415,average_median_rates_1!B:I,8,0)))</f>
        <v>0</v>
      </c>
      <c r="O415">
        <f t="shared" si="46"/>
        <v>0</v>
      </c>
      <c r="P415">
        <f t="shared" si="47"/>
        <v>1200</v>
      </c>
    </row>
    <row r="416" spans="1:16" x14ac:dyDescent="0.2">
      <c r="A416" t="str">
        <f t="shared" si="48"/>
        <v>201810median3North Burnaby</v>
      </c>
      <c r="B416" t="str">
        <f t="shared" si="42"/>
        <v>201810apartmentmedian3+_bed_rateNorth Burnaby</v>
      </c>
      <c r="C416" t="str">
        <f t="shared" si="43"/>
        <v>apartmentmedian3+_bed_rateNorth Burnaby</v>
      </c>
      <c r="D416" t="str">
        <f t="shared" si="44"/>
        <v>201810apartmentmedian3+_bed_rateVancouver</v>
      </c>
      <c r="E416">
        <v>2018</v>
      </c>
      <c r="F416">
        <v>10</v>
      </c>
      <c r="G416" t="s">
        <v>65</v>
      </c>
      <c r="H416" t="s">
        <v>61</v>
      </c>
      <c r="I416" t="s">
        <v>55</v>
      </c>
      <c r="J416">
        <f t="shared" si="45"/>
        <v>3</v>
      </c>
      <c r="K416" t="s">
        <v>31</v>
      </c>
      <c r="L416">
        <f>VLOOKUP(B416,average_median_rates_1!B:I,8,0)</f>
        <v>1938</v>
      </c>
      <c r="M416" t="b">
        <f>IF(ISERROR(L416),VLOOKUP(C416,vancouver_ratios_2!B:J,9,0),IF(L416="**",VLOOKUP(C416,vancouver_ratios_2!B:J,9,0)))</f>
        <v>0</v>
      </c>
      <c r="N416" t="b">
        <f>IF(ISERROR(L416),VLOOKUP(D416,average_median_rates_1!B:I,8,0),IF(L416="**", VLOOKUP(D416,average_median_rates_1!B:I,8,0)))</f>
        <v>0</v>
      </c>
      <c r="O416">
        <f t="shared" si="46"/>
        <v>0</v>
      </c>
      <c r="P416">
        <f t="shared" si="47"/>
        <v>1938</v>
      </c>
    </row>
    <row r="417" spans="1:16" x14ac:dyDescent="0.2">
      <c r="A417" t="str">
        <f t="shared" si="48"/>
        <v>201810median3New Westminster</v>
      </c>
      <c r="B417" t="str">
        <f t="shared" si="42"/>
        <v>201810apartmentmedian3+_bed_rateNew Westminster</v>
      </c>
      <c r="C417" t="str">
        <f t="shared" si="43"/>
        <v>apartmentmedian3+_bed_rateNew Westminster</v>
      </c>
      <c r="D417" t="str">
        <f t="shared" si="44"/>
        <v>201810apartmentmedian3+_bed_rateVancouver</v>
      </c>
      <c r="E417">
        <v>2018</v>
      </c>
      <c r="F417">
        <v>10</v>
      </c>
      <c r="G417" t="s">
        <v>65</v>
      </c>
      <c r="H417" t="s">
        <v>61</v>
      </c>
      <c r="I417" t="s">
        <v>55</v>
      </c>
      <c r="J417">
        <f t="shared" si="45"/>
        <v>3</v>
      </c>
      <c r="K417" t="s">
        <v>32</v>
      </c>
      <c r="L417">
        <f>VLOOKUP(B417,average_median_rates_1!B:I,8,0)</f>
        <v>1905</v>
      </c>
      <c r="M417" t="b">
        <f>IF(ISERROR(L417),VLOOKUP(C417,vancouver_ratios_2!B:J,9,0),IF(L417="**",VLOOKUP(C417,vancouver_ratios_2!B:J,9,0)))</f>
        <v>0</v>
      </c>
      <c r="N417" t="b">
        <f>IF(ISERROR(L417),VLOOKUP(D417,average_median_rates_1!B:I,8,0),IF(L417="**", VLOOKUP(D417,average_median_rates_1!B:I,8,0)))</f>
        <v>0</v>
      </c>
      <c r="O417">
        <f t="shared" si="46"/>
        <v>0</v>
      </c>
      <c r="P417">
        <f t="shared" si="47"/>
        <v>1905</v>
      </c>
    </row>
    <row r="418" spans="1:16" x14ac:dyDescent="0.2">
      <c r="A418" t="str">
        <f t="shared" si="48"/>
        <v>201810median3North Vancouver CY</v>
      </c>
      <c r="B418" t="str">
        <f t="shared" si="42"/>
        <v>201810apartmentmedian3+_bed_rateNorth Vancouver CY</v>
      </c>
      <c r="C418" t="str">
        <f t="shared" si="43"/>
        <v>apartmentmedian3+_bed_rateNorth Vancouver CY</v>
      </c>
      <c r="D418" t="str">
        <f t="shared" si="44"/>
        <v>201810apartmentmedian3+_bed_rateVancouver</v>
      </c>
      <c r="E418">
        <v>2018</v>
      </c>
      <c r="F418">
        <v>10</v>
      </c>
      <c r="G418" t="s">
        <v>65</v>
      </c>
      <c r="H418" t="s">
        <v>61</v>
      </c>
      <c r="I418" t="s">
        <v>55</v>
      </c>
      <c r="J418">
        <f t="shared" si="45"/>
        <v>3</v>
      </c>
      <c r="K418" t="s">
        <v>33</v>
      </c>
      <c r="L418">
        <f>VLOOKUP(B418,average_median_rates_1!B:I,8,0)</f>
        <v>2790</v>
      </c>
      <c r="M418" t="b">
        <f>IF(ISERROR(L418),VLOOKUP(C418,vancouver_ratios_2!B:J,9,0),IF(L418="**",VLOOKUP(C418,vancouver_ratios_2!B:J,9,0)))</f>
        <v>0</v>
      </c>
      <c r="N418" t="b">
        <f>IF(ISERROR(L418),VLOOKUP(D418,average_median_rates_1!B:I,8,0),IF(L418="**", VLOOKUP(D418,average_median_rates_1!B:I,8,0)))</f>
        <v>0</v>
      </c>
      <c r="O418">
        <f t="shared" si="46"/>
        <v>0</v>
      </c>
      <c r="P418">
        <f t="shared" si="47"/>
        <v>2790</v>
      </c>
    </row>
    <row r="419" spans="1:16" x14ac:dyDescent="0.2">
      <c r="A419" t="str">
        <f t="shared" si="48"/>
        <v>201810median3North Vancouver DM</v>
      </c>
      <c r="B419" t="str">
        <f t="shared" si="42"/>
        <v>201810apartmentmedian3+_bed_rateNorth Vancouver DM</v>
      </c>
      <c r="C419" t="str">
        <f t="shared" si="43"/>
        <v>apartmentmedian3+_bed_rateNorth Vancouver DM</v>
      </c>
      <c r="D419" t="str">
        <f t="shared" si="44"/>
        <v>201810apartmentmedian3+_bed_rateVancouver</v>
      </c>
      <c r="E419">
        <v>2018</v>
      </c>
      <c r="F419">
        <v>10</v>
      </c>
      <c r="G419" t="s">
        <v>65</v>
      </c>
      <c r="H419" t="s">
        <v>61</v>
      </c>
      <c r="I419" t="s">
        <v>55</v>
      </c>
      <c r="J419">
        <f t="shared" si="45"/>
        <v>3</v>
      </c>
      <c r="K419" t="s">
        <v>34</v>
      </c>
      <c r="L419">
        <f>VLOOKUP(B419,average_median_rates_1!B:I,8,0)</f>
        <v>1798</v>
      </c>
      <c r="M419" t="b">
        <f>IF(ISERROR(L419),VLOOKUP(C419,vancouver_ratios_2!B:J,9,0),IF(L419="**",VLOOKUP(C419,vancouver_ratios_2!B:J,9,0)))</f>
        <v>0</v>
      </c>
      <c r="N419" t="b">
        <f>IF(ISERROR(L419),VLOOKUP(D419,average_median_rates_1!B:I,8,0),IF(L419="**", VLOOKUP(D419,average_median_rates_1!B:I,8,0)))</f>
        <v>0</v>
      </c>
      <c r="O419">
        <f t="shared" si="46"/>
        <v>0</v>
      </c>
      <c r="P419">
        <f t="shared" si="47"/>
        <v>1798</v>
      </c>
    </row>
    <row r="420" spans="1:16" x14ac:dyDescent="0.2">
      <c r="A420" t="str">
        <f t="shared" si="48"/>
        <v>201810median3West Vancouver</v>
      </c>
      <c r="B420" t="str">
        <f t="shared" si="42"/>
        <v>201810apartmentmedian3+_bed_rateWest Vancouver</v>
      </c>
      <c r="C420" t="str">
        <f t="shared" si="43"/>
        <v>apartmentmedian3+_bed_rateWest Vancouver</v>
      </c>
      <c r="D420" t="str">
        <f t="shared" si="44"/>
        <v>201810apartmentmedian3+_bed_rateVancouver</v>
      </c>
      <c r="E420">
        <v>2018</v>
      </c>
      <c r="F420">
        <v>10</v>
      </c>
      <c r="G420" t="s">
        <v>65</v>
      </c>
      <c r="H420" t="s">
        <v>61</v>
      </c>
      <c r="I420" t="s">
        <v>55</v>
      </c>
      <c r="J420">
        <f t="shared" si="45"/>
        <v>3</v>
      </c>
      <c r="K420" t="s">
        <v>35</v>
      </c>
      <c r="L420">
        <f>VLOOKUP(B420,average_median_rates_1!B:I,8,0)</f>
        <v>3600</v>
      </c>
      <c r="M420" t="b">
        <f>IF(ISERROR(L420),VLOOKUP(C420,vancouver_ratios_2!B:J,9,0),IF(L420="**",VLOOKUP(C420,vancouver_ratios_2!B:J,9,0)))</f>
        <v>0</v>
      </c>
      <c r="N420" t="b">
        <f>IF(ISERROR(L420),VLOOKUP(D420,average_median_rates_1!B:I,8,0),IF(L420="**", VLOOKUP(D420,average_median_rates_1!B:I,8,0)))</f>
        <v>0</v>
      </c>
      <c r="O420">
        <f t="shared" si="46"/>
        <v>0</v>
      </c>
      <c r="P420">
        <f t="shared" si="47"/>
        <v>3600</v>
      </c>
    </row>
    <row r="421" spans="1:16" x14ac:dyDescent="0.2">
      <c r="A421" t="str">
        <f t="shared" si="48"/>
        <v>201810median3Richmond</v>
      </c>
      <c r="B421" t="str">
        <f t="shared" si="42"/>
        <v>201810apartmentmedian3+_bed_rateRichmond</v>
      </c>
      <c r="C421" t="str">
        <f t="shared" si="43"/>
        <v>apartmentmedian3+_bed_rateRichmond</v>
      </c>
      <c r="D421" t="str">
        <f t="shared" si="44"/>
        <v>201810apartmentmedian3+_bed_rateVancouver</v>
      </c>
      <c r="E421">
        <v>2018</v>
      </c>
      <c r="F421">
        <v>10</v>
      </c>
      <c r="G421" t="s">
        <v>65</v>
      </c>
      <c r="H421" t="s">
        <v>61</v>
      </c>
      <c r="I421" t="s">
        <v>55</v>
      </c>
      <c r="J421">
        <f t="shared" si="45"/>
        <v>3</v>
      </c>
      <c r="K421" t="s">
        <v>36</v>
      </c>
      <c r="L421">
        <f>VLOOKUP(B421,average_median_rates_1!B:I,8,0)</f>
        <v>1700</v>
      </c>
      <c r="M421" t="b">
        <f>IF(ISERROR(L421),VLOOKUP(C421,vancouver_ratios_2!B:J,9,0),IF(L421="**",VLOOKUP(C421,vancouver_ratios_2!B:J,9,0)))</f>
        <v>0</v>
      </c>
      <c r="N421" t="b">
        <f>IF(ISERROR(L421),VLOOKUP(D421,average_median_rates_1!B:I,8,0),IF(L421="**", VLOOKUP(D421,average_median_rates_1!B:I,8,0)))</f>
        <v>0</v>
      </c>
      <c r="O421">
        <f t="shared" si="46"/>
        <v>0</v>
      </c>
      <c r="P421">
        <f t="shared" si="47"/>
        <v>1700</v>
      </c>
    </row>
    <row r="422" spans="1:16" x14ac:dyDescent="0.2">
      <c r="A422" t="str">
        <f t="shared" si="48"/>
        <v>201810median3Delta</v>
      </c>
      <c r="B422" t="str">
        <f t="shared" si="42"/>
        <v>201810apartmentmedian3+_bed_rateDelta</v>
      </c>
      <c r="C422" t="str">
        <f t="shared" si="43"/>
        <v>apartmentmedian3+_bed_rateDelta</v>
      </c>
      <c r="D422" t="str">
        <f t="shared" si="44"/>
        <v>201810apartmentmedian3+_bed_rateVancouver</v>
      </c>
      <c r="E422">
        <v>2018</v>
      </c>
      <c r="F422">
        <v>10</v>
      </c>
      <c r="G422" t="s">
        <v>65</v>
      </c>
      <c r="H422" t="s">
        <v>61</v>
      </c>
      <c r="I422" t="s">
        <v>55</v>
      </c>
      <c r="J422">
        <f t="shared" si="45"/>
        <v>3</v>
      </c>
      <c r="K422" t="s">
        <v>37</v>
      </c>
      <c r="L422" t="str">
        <f>VLOOKUP(B422,average_median_rates_1!B:I,8,0)</f>
        <v>**</v>
      </c>
      <c r="M422">
        <f>IF(ISERROR(L422),VLOOKUP(C422,vancouver_ratios_2!B:J,9,0),IF(L422="**",VLOOKUP(C422,vancouver_ratios_2!B:J,9,0)))</f>
        <v>0.75472666434011404</v>
      </c>
      <c r="N422">
        <f>IF(ISERROR(L422),VLOOKUP(D422,average_median_rates_1!B:I,8,0),IF(L422="**", VLOOKUP(D422,average_median_rates_1!B:I,8,0)))</f>
        <v>1650</v>
      </c>
      <c r="O422">
        <f t="shared" si="46"/>
        <v>1245.2989961611881</v>
      </c>
      <c r="P422">
        <f t="shared" si="47"/>
        <v>1245.2989961611881</v>
      </c>
    </row>
    <row r="423" spans="1:16" x14ac:dyDescent="0.2">
      <c r="A423" t="str">
        <f t="shared" si="48"/>
        <v>201810median3Surrey</v>
      </c>
      <c r="B423" t="str">
        <f t="shared" si="42"/>
        <v>201810apartmentmedian3+_bed_rateSurrey</v>
      </c>
      <c r="C423" t="str">
        <f t="shared" si="43"/>
        <v>apartmentmedian3+_bed_rateSurrey</v>
      </c>
      <c r="D423" t="str">
        <f t="shared" si="44"/>
        <v>201810apartmentmedian3+_bed_rateVancouver</v>
      </c>
      <c r="E423">
        <v>2018</v>
      </c>
      <c r="F423">
        <v>10</v>
      </c>
      <c r="G423" t="s">
        <v>65</v>
      </c>
      <c r="H423" t="s">
        <v>61</v>
      </c>
      <c r="I423" t="s">
        <v>55</v>
      </c>
      <c r="J423">
        <f t="shared" si="45"/>
        <v>3</v>
      </c>
      <c r="K423" t="s">
        <v>38</v>
      </c>
      <c r="L423">
        <f>VLOOKUP(B423,average_median_rates_1!B:I,8,0)</f>
        <v>1248</v>
      </c>
      <c r="M423" t="b">
        <f>IF(ISERROR(L423),VLOOKUP(C423,vancouver_ratios_2!B:J,9,0),IF(L423="**",VLOOKUP(C423,vancouver_ratios_2!B:J,9,0)))</f>
        <v>0</v>
      </c>
      <c r="N423" t="b">
        <f>IF(ISERROR(L423),VLOOKUP(D423,average_median_rates_1!B:I,8,0),IF(L423="**", VLOOKUP(D423,average_median_rates_1!B:I,8,0)))</f>
        <v>0</v>
      </c>
      <c r="O423">
        <f t="shared" si="46"/>
        <v>0</v>
      </c>
      <c r="P423">
        <f t="shared" si="47"/>
        <v>1248</v>
      </c>
    </row>
    <row r="424" spans="1:16" x14ac:dyDescent="0.2">
      <c r="A424" t="str">
        <f t="shared" si="48"/>
        <v>201810median3White Rock</v>
      </c>
      <c r="B424" t="str">
        <f t="shared" si="42"/>
        <v>201810apartmentmedian3+_bed_rateWhite Rock</v>
      </c>
      <c r="C424" t="str">
        <f t="shared" si="43"/>
        <v>apartmentmedian3+_bed_rateWhite Rock</v>
      </c>
      <c r="D424" t="str">
        <f t="shared" si="44"/>
        <v>201810apartmentmedian3+_bed_rateVancouver</v>
      </c>
      <c r="E424">
        <v>2018</v>
      </c>
      <c r="F424">
        <v>10</v>
      </c>
      <c r="G424" t="s">
        <v>65</v>
      </c>
      <c r="H424" t="s">
        <v>61</v>
      </c>
      <c r="I424" t="s">
        <v>55</v>
      </c>
      <c r="J424">
        <f t="shared" si="45"/>
        <v>3</v>
      </c>
      <c r="K424" t="s">
        <v>39</v>
      </c>
      <c r="L424" t="str">
        <f>VLOOKUP(B424,average_median_rates_1!B:I,8,0)</f>
        <v>**</v>
      </c>
      <c r="M424">
        <f>IF(ISERROR(L424),VLOOKUP(C424,vancouver_ratios_2!B:J,9,0),IF(L424="**",VLOOKUP(C424,vancouver_ratios_2!B:J,9,0)))</f>
        <v>1.09211093547924</v>
      </c>
      <c r="N424">
        <f>IF(ISERROR(L424),VLOOKUP(D424,average_median_rates_1!B:I,8,0),IF(L424="**", VLOOKUP(D424,average_median_rates_1!B:I,8,0)))</f>
        <v>1650</v>
      </c>
      <c r="O424">
        <f t="shared" si="46"/>
        <v>1801.9830435407459</v>
      </c>
      <c r="P424">
        <f t="shared" si="47"/>
        <v>1801.9830435407459</v>
      </c>
    </row>
    <row r="425" spans="1:16" x14ac:dyDescent="0.2">
      <c r="A425" t="str">
        <f t="shared" si="48"/>
        <v>201810median3Langley City and Langley DM</v>
      </c>
      <c r="B425" t="str">
        <f t="shared" si="42"/>
        <v>201810apartmentmedian3+_bed_rateLangley City and Langley DM</v>
      </c>
      <c r="C425" t="str">
        <f t="shared" si="43"/>
        <v>apartmentmedian3+_bed_rateLangley City and Langley DM</v>
      </c>
      <c r="D425" t="str">
        <f t="shared" si="44"/>
        <v>201810apartmentmedian3+_bed_rateVancouver</v>
      </c>
      <c r="E425">
        <v>2018</v>
      </c>
      <c r="F425">
        <v>10</v>
      </c>
      <c r="G425" t="s">
        <v>65</v>
      </c>
      <c r="H425" t="s">
        <v>61</v>
      </c>
      <c r="I425" t="s">
        <v>55</v>
      </c>
      <c r="J425">
        <f t="shared" si="45"/>
        <v>3</v>
      </c>
      <c r="K425" t="s">
        <v>40</v>
      </c>
      <c r="L425">
        <f>VLOOKUP(B425,average_median_rates_1!B:I,8,0)</f>
        <v>1600</v>
      </c>
      <c r="M425" t="b">
        <f>IF(ISERROR(L425),VLOOKUP(C425,vancouver_ratios_2!B:J,9,0),IF(L425="**",VLOOKUP(C425,vancouver_ratios_2!B:J,9,0)))</f>
        <v>0</v>
      </c>
      <c r="N425" t="b">
        <f>IF(ISERROR(L425),VLOOKUP(D425,average_median_rates_1!B:I,8,0),IF(L425="**", VLOOKUP(D425,average_median_rates_1!B:I,8,0)))</f>
        <v>0</v>
      </c>
      <c r="O425">
        <f t="shared" si="46"/>
        <v>0</v>
      </c>
      <c r="P425">
        <f t="shared" si="47"/>
        <v>1600</v>
      </c>
    </row>
    <row r="426" spans="1:16" x14ac:dyDescent="0.2">
      <c r="A426" t="str">
        <f t="shared" si="48"/>
        <v>201810median3Tri-Cities</v>
      </c>
      <c r="B426" t="str">
        <f t="shared" si="42"/>
        <v>201810apartmentmedian3+_bed_rateTri-Cities</v>
      </c>
      <c r="C426" t="str">
        <f t="shared" si="43"/>
        <v>apartmentmedian3+_bed_rateTri-Cities</v>
      </c>
      <c r="D426" t="str">
        <f t="shared" si="44"/>
        <v>201810apartmentmedian3+_bed_rateVancouver</v>
      </c>
      <c r="E426">
        <v>2018</v>
      </c>
      <c r="F426">
        <v>10</v>
      </c>
      <c r="G426" t="s">
        <v>65</v>
      </c>
      <c r="H426" t="s">
        <v>61</v>
      </c>
      <c r="I426" t="s">
        <v>55</v>
      </c>
      <c r="J426">
        <f t="shared" si="45"/>
        <v>3</v>
      </c>
      <c r="K426" t="s">
        <v>41</v>
      </c>
      <c r="L426">
        <f>VLOOKUP(B426,average_median_rates_1!B:I,8,0)</f>
        <v>1375</v>
      </c>
      <c r="M426" t="b">
        <f>IF(ISERROR(L426),VLOOKUP(C426,vancouver_ratios_2!B:J,9,0),IF(L426="**",VLOOKUP(C426,vancouver_ratios_2!B:J,9,0)))</f>
        <v>0</v>
      </c>
      <c r="N426" t="b">
        <f>IF(ISERROR(L426),VLOOKUP(D426,average_median_rates_1!B:I,8,0),IF(L426="**", VLOOKUP(D426,average_median_rates_1!B:I,8,0)))</f>
        <v>0</v>
      </c>
      <c r="O426">
        <f t="shared" si="46"/>
        <v>0</v>
      </c>
      <c r="P426">
        <f t="shared" si="47"/>
        <v>1375</v>
      </c>
    </row>
    <row r="427" spans="1:16" x14ac:dyDescent="0.2">
      <c r="A427" t="str">
        <f t="shared" si="48"/>
        <v>201810median3Maple Ridge/Pitt Meadows</v>
      </c>
      <c r="B427" t="str">
        <f t="shared" si="42"/>
        <v>201810apartmentmedian3+_bed_rateMaple Ridge/Pitt Meadows</v>
      </c>
      <c r="C427" t="str">
        <f t="shared" si="43"/>
        <v>apartmentmedian3+_bed_rateMaple Ridge/Pitt Meadows</v>
      </c>
      <c r="D427" t="str">
        <f t="shared" si="44"/>
        <v>201810apartmentmedian3+_bed_rateVancouver</v>
      </c>
      <c r="E427">
        <v>2018</v>
      </c>
      <c r="F427">
        <v>10</v>
      </c>
      <c r="G427" t="s">
        <v>65</v>
      </c>
      <c r="H427" t="s">
        <v>61</v>
      </c>
      <c r="I427" t="s">
        <v>55</v>
      </c>
      <c r="J427">
        <f t="shared" si="45"/>
        <v>3</v>
      </c>
      <c r="K427" t="s">
        <v>42</v>
      </c>
      <c r="L427">
        <f>VLOOKUP(B427,average_median_rates_1!B:I,8,0)</f>
        <v>1600</v>
      </c>
      <c r="M427" t="b">
        <f>IF(ISERROR(L427),VLOOKUP(C427,vancouver_ratios_2!B:J,9,0),IF(L427="**",VLOOKUP(C427,vancouver_ratios_2!B:J,9,0)))</f>
        <v>0</v>
      </c>
      <c r="N427" t="b">
        <f>IF(ISERROR(L427),VLOOKUP(D427,average_median_rates_1!B:I,8,0),IF(L427="**", VLOOKUP(D427,average_median_rates_1!B:I,8,0)))</f>
        <v>0</v>
      </c>
      <c r="O427">
        <f t="shared" si="46"/>
        <v>0</v>
      </c>
      <c r="P427">
        <f t="shared" si="47"/>
        <v>1600</v>
      </c>
    </row>
    <row r="428" spans="1:16" x14ac:dyDescent="0.2">
      <c r="A428" t="str">
        <f t="shared" si="48"/>
        <v>201810median3Vancouver</v>
      </c>
      <c r="B428" t="str">
        <f t="shared" si="42"/>
        <v>201810apartmentmedian3+_bed_rateVancouver</v>
      </c>
      <c r="C428" t="str">
        <f t="shared" si="43"/>
        <v>apartmentmedian3+_bed_rateVancouver</v>
      </c>
      <c r="D428" t="str">
        <f t="shared" si="44"/>
        <v>201810apartmentmedian3+_bed_rateVancouver</v>
      </c>
      <c r="E428">
        <v>2018</v>
      </c>
      <c r="F428">
        <v>10</v>
      </c>
      <c r="G428" t="s">
        <v>65</v>
      </c>
      <c r="H428" t="s">
        <v>61</v>
      </c>
      <c r="I428" t="s">
        <v>55</v>
      </c>
      <c r="J428">
        <f t="shared" si="45"/>
        <v>3</v>
      </c>
      <c r="K428" t="s">
        <v>43</v>
      </c>
      <c r="L428">
        <f>VLOOKUP(B428,average_median_rates_1!B:I,8,0)</f>
        <v>1650</v>
      </c>
      <c r="M428" t="b">
        <f>IF(ISERROR(L428),VLOOKUP(C428,vancouver_ratios_2!B:J,9,0),IF(L428="**",VLOOKUP(C428,vancouver_ratios_2!B:J,9,0)))</f>
        <v>0</v>
      </c>
      <c r="N428" t="b">
        <f>IF(ISERROR(L428),VLOOKUP(D428,average_median_rates_1!B:I,8,0),IF(L428="**", VLOOKUP(D428,average_median_rates_1!B:I,8,0)))</f>
        <v>0</v>
      </c>
      <c r="O428">
        <f t="shared" si="46"/>
        <v>0</v>
      </c>
      <c r="P428">
        <f t="shared" si="47"/>
        <v>1650</v>
      </c>
    </row>
    <row r="429" spans="1:16" x14ac:dyDescent="0.2">
      <c r="A429" t="str">
        <f t="shared" si="48"/>
        <v>201810median3North Vancouver City</v>
      </c>
      <c r="B429" t="str">
        <f t="shared" si="42"/>
        <v>201810apartmentmedian3+_bed_rateNorth Vancouver City</v>
      </c>
      <c r="C429" t="str">
        <f t="shared" si="43"/>
        <v>apartmentmedian3+_bed_rateNorth Vancouver City</v>
      </c>
      <c r="D429" t="str">
        <f t="shared" si="44"/>
        <v>201810apartmentmedian3+_bed_rateVancouver</v>
      </c>
      <c r="E429">
        <v>2018</v>
      </c>
      <c r="F429">
        <v>10</v>
      </c>
      <c r="G429" t="s">
        <v>65</v>
      </c>
      <c r="H429" t="s">
        <v>61</v>
      </c>
      <c r="I429" t="s">
        <v>55</v>
      </c>
      <c r="J429">
        <f t="shared" si="45"/>
        <v>3</v>
      </c>
      <c r="K429" t="s">
        <v>60</v>
      </c>
      <c r="L429" t="e">
        <f>VLOOKUP(B429,average_median_rates_1!B:I,8,0)</f>
        <v>#N/A</v>
      </c>
      <c r="M429">
        <f>IF(ISERROR(L429),VLOOKUP(C429,vancouver_ratios_2!B:J,9,0),IF(L429="**",VLOOKUP(C429,vancouver_ratios_2!B:J,9,0)))</f>
        <v>1.0597787038367601</v>
      </c>
      <c r="N429">
        <f>IF(ISERROR(L429),VLOOKUP(D429,average_median_rates_1!B:I,8,0),IF(L429="**", VLOOKUP(D429,average_median_rates_1!B:I,8,0)))</f>
        <v>1650</v>
      </c>
      <c r="O429">
        <f t="shared" si="46"/>
        <v>1748.6348613306541</v>
      </c>
      <c r="P429">
        <f t="shared" si="47"/>
        <v>1748.6348613306541</v>
      </c>
    </row>
    <row r="430" spans="1:16" x14ac:dyDescent="0.2">
      <c r="A430" t="str">
        <f t="shared" si="48"/>
        <v>201710average0West End/Stanley Park</v>
      </c>
      <c r="B430" t="str">
        <f t="shared" si="42"/>
        <v>201710apartmentaveragebachelor_rateWest End/Stanley Park</v>
      </c>
      <c r="C430" t="str">
        <f t="shared" si="43"/>
        <v>apartmentaveragebachelor_rateWest End/Stanley Park</v>
      </c>
      <c r="D430" t="str">
        <f t="shared" si="44"/>
        <v>201710apartmentaveragebachelor_rateVancouver</v>
      </c>
      <c r="E430">
        <v>2017</v>
      </c>
      <c r="F430">
        <v>10</v>
      </c>
      <c r="G430" t="s">
        <v>65</v>
      </c>
      <c r="H430" t="s">
        <v>59</v>
      </c>
      <c r="I430" t="s">
        <v>49</v>
      </c>
      <c r="J430">
        <f t="shared" si="45"/>
        <v>0</v>
      </c>
      <c r="K430" t="s">
        <v>12</v>
      </c>
      <c r="L430">
        <f>VLOOKUP(B430,average_median_rates_1!B:I,8,0)</f>
        <v>1109</v>
      </c>
      <c r="M430" t="b">
        <f>IF(ISERROR(L430),VLOOKUP(C430,vancouver_ratios_2!B:J,9,0),IF(L430="**",VLOOKUP(C430,vancouver_ratios_2!B:J,9,0)))</f>
        <v>0</v>
      </c>
      <c r="N430" t="b">
        <f>IF(ISERROR(L430),VLOOKUP(D430,average_median_rates_1!B:I,8,0),IF(L430="**", VLOOKUP(D430,average_median_rates_1!B:I,8,0)))</f>
        <v>0</v>
      </c>
      <c r="O430">
        <f t="shared" si="46"/>
        <v>0</v>
      </c>
      <c r="P430">
        <f t="shared" si="47"/>
        <v>1109</v>
      </c>
    </row>
    <row r="431" spans="1:16" x14ac:dyDescent="0.2">
      <c r="A431" t="str">
        <f t="shared" si="48"/>
        <v>201710average0English Bay</v>
      </c>
      <c r="B431" t="str">
        <f t="shared" si="42"/>
        <v>201710apartmentaveragebachelor_rateEnglish Bay</v>
      </c>
      <c r="C431" t="str">
        <f t="shared" si="43"/>
        <v>apartmentaveragebachelor_rateEnglish Bay</v>
      </c>
      <c r="D431" t="str">
        <f t="shared" si="44"/>
        <v>201710apartmentaveragebachelor_rateVancouver</v>
      </c>
      <c r="E431">
        <v>2017</v>
      </c>
      <c r="F431">
        <v>10</v>
      </c>
      <c r="G431" t="s">
        <v>65</v>
      </c>
      <c r="H431" t="s">
        <v>59</v>
      </c>
      <c r="I431" t="s">
        <v>49</v>
      </c>
      <c r="J431">
        <f t="shared" si="45"/>
        <v>0</v>
      </c>
      <c r="K431" t="s">
        <v>16</v>
      </c>
      <c r="L431">
        <f>VLOOKUP(B431,average_median_rates_1!B:I,8,0)</f>
        <v>1131</v>
      </c>
      <c r="M431" t="b">
        <f>IF(ISERROR(L431),VLOOKUP(C431,vancouver_ratios_2!B:J,9,0),IF(L431="**",VLOOKUP(C431,vancouver_ratios_2!B:J,9,0)))</f>
        <v>0</v>
      </c>
      <c r="N431" t="b">
        <f>IF(ISERROR(L431),VLOOKUP(D431,average_median_rates_1!B:I,8,0),IF(L431="**", VLOOKUP(D431,average_median_rates_1!B:I,8,0)))</f>
        <v>0</v>
      </c>
      <c r="O431">
        <f t="shared" si="46"/>
        <v>0</v>
      </c>
      <c r="P431">
        <f t="shared" si="47"/>
        <v>1131</v>
      </c>
    </row>
    <row r="432" spans="1:16" x14ac:dyDescent="0.2">
      <c r="A432" t="str">
        <f t="shared" si="48"/>
        <v>201710average0Downtown</v>
      </c>
      <c r="B432" t="str">
        <f t="shared" si="42"/>
        <v>201710apartmentaveragebachelor_rateDowntown</v>
      </c>
      <c r="C432" t="str">
        <f t="shared" si="43"/>
        <v>apartmentaveragebachelor_rateDowntown</v>
      </c>
      <c r="D432" t="str">
        <f t="shared" si="44"/>
        <v>201710apartmentaveragebachelor_rateVancouver</v>
      </c>
      <c r="E432">
        <v>2017</v>
      </c>
      <c r="F432">
        <v>10</v>
      </c>
      <c r="G432" t="s">
        <v>65</v>
      </c>
      <c r="H432" t="s">
        <v>59</v>
      </c>
      <c r="I432" t="s">
        <v>49</v>
      </c>
      <c r="J432">
        <f t="shared" si="45"/>
        <v>0</v>
      </c>
      <c r="K432" t="s">
        <v>17</v>
      </c>
      <c r="L432">
        <f>VLOOKUP(B432,average_median_rates_1!B:I,8,0)</f>
        <v>1184</v>
      </c>
      <c r="M432" t="b">
        <f>IF(ISERROR(L432),VLOOKUP(C432,vancouver_ratios_2!B:J,9,0),IF(L432="**",VLOOKUP(C432,vancouver_ratios_2!B:J,9,0)))</f>
        <v>0</v>
      </c>
      <c r="N432" t="b">
        <f>IF(ISERROR(L432),VLOOKUP(D432,average_median_rates_1!B:I,8,0),IF(L432="**", VLOOKUP(D432,average_median_rates_1!B:I,8,0)))</f>
        <v>0</v>
      </c>
      <c r="O432">
        <f t="shared" si="46"/>
        <v>0</v>
      </c>
      <c r="P432">
        <f t="shared" si="47"/>
        <v>1184</v>
      </c>
    </row>
    <row r="433" spans="1:16" x14ac:dyDescent="0.2">
      <c r="A433" t="str">
        <f t="shared" si="48"/>
        <v>201710average0South Granville/Oak</v>
      </c>
      <c r="B433" t="str">
        <f t="shared" si="42"/>
        <v>201710apartmentaveragebachelor_rateSouth Granville/Oak</v>
      </c>
      <c r="C433" t="str">
        <f t="shared" si="43"/>
        <v>apartmentaveragebachelor_rateSouth Granville/Oak</v>
      </c>
      <c r="D433" t="str">
        <f t="shared" si="44"/>
        <v>201710apartmentaveragebachelor_rateVancouver</v>
      </c>
      <c r="E433">
        <v>2017</v>
      </c>
      <c r="F433">
        <v>10</v>
      </c>
      <c r="G433" t="s">
        <v>65</v>
      </c>
      <c r="H433" t="s">
        <v>59</v>
      </c>
      <c r="I433" t="s">
        <v>49</v>
      </c>
      <c r="J433">
        <f t="shared" si="45"/>
        <v>0</v>
      </c>
      <c r="K433" t="s">
        <v>19</v>
      </c>
      <c r="L433">
        <f>VLOOKUP(B433,average_median_rates_1!B:I,8,0)</f>
        <v>1077</v>
      </c>
      <c r="M433" t="b">
        <f>IF(ISERROR(L433),VLOOKUP(C433,vancouver_ratios_2!B:J,9,0),IF(L433="**",VLOOKUP(C433,vancouver_ratios_2!B:J,9,0)))</f>
        <v>0</v>
      </c>
      <c r="N433" t="b">
        <f>IF(ISERROR(L433),VLOOKUP(D433,average_median_rates_1!B:I,8,0),IF(L433="**", VLOOKUP(D433,average_median_rates_1!B:I,8,0)))</f>
        <v>0</v>
      </c>
      <c r="O433">
        <f t="shared" si="46"/>
        <v>0</v>
      </c>
      <c r="P433">
        <f t="shared" si="47"/>
        <v>1077</v>
      </c>
    </row>
    <row r="434" spans="1:16" x14ac:dyDescent="0.2">
      <c r="A434" t="str">
        <f t="shared" si="48"/>
        <v>201710average0Kitsilano/Point Grey</v>
      </c>
      <c r="B434" t="str">
        <f t="shared" si="42"/>
        <v>201710apartmentaveragebachelor_rateKitsilano/Point Grey</v>
      </c>
      <c r="C434" t="str">
        <f t="shared" si="43"/>
        <v>apartmentaveragebachelor_rateKitsilano/Point Grey</v>
      </c>
      <c r="D434" t="str">
        <f t="shared" si="44"/>
        <v>201710apartmentaveragebachelor_rateVancouver</v>
      </c>
      <c r="E434">
        <v>2017</v>
      </c>
      <c r="F434">
        <v>10</v>
      </c>
      <c r="G434" t="s">
        <v>65</v>
      </c>
      <c r="H434" t="s">
        <v>59</v>
      </c>
      <c r="I434" t="s">
        <v>49</v>
      </c>
      <c r="J434">
        <f t="shared" si="45"/>
        <v>0</v>
      </c>
      <c r="K434" t="s">
        <v>20</v>
      </c>
      <c r="L434">
        <f>VLOOKUP(B434,average_median_rates_1!B:I,8,0)</f>
        <v>1084</v>
      </c>
      <c r="M434" t="b">
        <f>IF(ISERROR(L434),VLOOKUP(C434,vancouver_ratios_2!B:J,9,0),IF(L434="**",VLOOKUP(C434,vancouver_ratios_2!B:J,9,0)))</f>
        <v>0</v>
      </c>
      <c r="N434" t="b">
        <f>IF(ISERROR(L434),VLOOKUP(D434,average_median_rates_1!B:I,8,0),IF(L434="**", VLOOKUP(D434,average_median_rates_1!B:I,8,0)))</f>
        <v>0</v>
      </c>
      <c r="O434">
        <f t="shared" si="46"/>
        <v>0</v>
      </c>
      <c r="P434">
        <f t="shared" si="47"/>
        <v>1084</v>
      </c>
    </row>
    <row r="435" spans="1:16" x14ac:dyDescent="0.2">
      <c r="A435" t="str">
        <f t="shared" si="48"/>
        <v>201710average0Westside/Kerrisdale</v>
      </c>
      <c r="B435" t="str">
        <f t="shared" si="42"/>
        <v>201710apartmentaveragebachelor_rateWestside/Kerrisdale</v>
      </c>
      <c r="C435" t="str">
        <f t="shared" si="43"/>
        <v>apartmentaveragebachelor_rateWestside/Kerrisdale</v>
      </c>
      <c r="D435" t="str">
        <f t="shared" si="44"/>
        <v>201710apartmentaveragebachelor_rateVancouver</v>
      </c>
      <c r="E435">
        <v>2017</v>
      </c>
      <c r="F435">
        <v>10</v>
      </c>
      <c r="G435" t="s">
        <v>65</v>
      </c>
      <c r="H435" t="s">
        <v>59</v>
      </c>
      <c r="I435" t="s">
        <v>49</v>
      </c>
      <c r="J435">
        <f t="shared" si="45"/>
        <v>0</v>
      </c>
      <c r="K435" t="s">
        <v>21</v>
      </c>
      <c r="L435">
        <f>VLOOKUP(B435,average_median_rates_1!B:I,8,0)</f>
        <v>1045</v>
      </c>
      <c r="M435" t="b">
        <f>IF(ISERROR(L435),VLOOKUP(C435,vancouver_ratios_2!B:J,9,0),IF(L435="**",VLOOKUP(C435,vancouver_ratios_2!B:J,9,0)))</f>
        <v>0</v>
      </c>
      <c r="N435" t="b">
        <f>IF(ISERROR(L435),VLOOKUP(D435,average_median_rates_1!B:I,8,0),IF(L435="**", VLOOKUP(D435,average_median_rates_1!B:I,8,0)))</f>
        <v>0</v>
      </c>
      <c r="O435">
        <f t="shared" si="46"/>
        <v>0</v>
      </c>
      <c r="P435">
        <f t="shared" si="47"/>
        <v>1045</v>
      </c>
    </row>
    <row r="436" spans="1:16" x14ac:dyDescent="0.2">
      <c r="A436" t="str">
        <f t="shared" si="48"/>
        <v>201710average0Marpole</v>
      </c>
      <c r="B436" t="str">
        <f t="shared" si="42"/>
        <v>201710apartmentaveragebachelor_rateMarpole</v>
      </c>
      <c r="C436" t="str">
        <f t="shared" si="43"/>
        <v>apartmentaveragebachelor_rateMarpole</v>
      </c>
      <c r="D436" t="str">
        <f t="shared" si="44"/>
        <v>201710apartmentaveragebachelor_rateVancouver</v>
      </c>
      <c r="E436">
        <v>2017</v>
      </c>
      <c r="F436">
        <v>10</v>
      </c>
      <c r="G436" t="s">
        <v>65</v>
      </c>
      <c r="H436" t="s">
        <v>59</v>
      </c>
      <c r="I436" t="s">
        <v>49</v>
      </c>
      <c r="J436">
        <f t="shared" si="45"/>
        <v>0</v>
      </c>
      <c r="K436" t="s">
        <v>23</v>
      </c>
      <c r="L436">
        <f>VLOOKUP(B436,average_median_rates_1!B:I,8,0)</f>
        <v>828</v>
      </c>
      <c r="M436" t="b">
        <f>IF(ISERROR(L436),VLOOKUP(C436,vancouver_ratios_2!B:J,9,0),IF(L436="**",VLOOKUP(C436,vancouver_ratios_2!B:J,9,0)))</f>
        <v>0</v>
      </c>
      <c r="N436" t="b">
        <f>IF(ISERROR(L436),VLOOKUP(D436,average_median_rates_1!B:I,8,0),IF(L436="**", VLOOKUP(D436,average_median_rates_1!B:I,8,0)))</f>
        <v>0</v>
      </c>
      <c r="O436">
        <f t="shared" si="46"/>
        <v>0</v>
      </c>
      <c r="P436">
        <f t="shared" si="47"/>
        <v>828</v>
      </c>
    </row>
    <row r="437" spans="1:16" x14ac:dyDescent="0.2">
      <c r="A437" t="str">
        <f t="shared" si="48"/>
        <v>201710average0Mount Pleasant/Renfrew Heights</v>
      </c>
      <c r="B437" t="str">
        <f t="shared" si="42"/>
        <v>201710apartmentaveragebachelor_rateMount Pleasant/Renfrew Heights</v>
      </c>
      <c r="C437" t="str">
        <f t="shared" si="43"/>
        <v>apartmentaveragebachelor_rateMount Pleasant/Renfrew Heights</v>
      </c>
      <c r="D437" t="str">
        <f t="shared" si="44"/>
        <v>201710apartmentaveragebachelor_rateVancouver</v>
      </c>
      <c r="E437">
        <v>2017</v>
      </c>
      <c r="F437">
        <v>10</v>
      </c>
      <c r="G437" t="s">
        <v>65</v>
      </c>
      <c r="H437" t="s">
        <v>59</v>
      </c>
      <c r="I437" t="s">
        <v>49</v>
      </c>
      <c r="J437">
        <f t="shared" si="45"/>
        <v>0</v>
      </c>
      <c r="K437" t="s">
        <v>24</v>
      </c>
      <c r="L437">
        <f>VLOOKUP(B437,average_median_rates_1!B:I,8,0)</f>
        <v>1128</v>
      </c>
      <c r="M437" t="b">
        <f>IF(ISERROR(L437),VLOOKUP(C437,vancouver_ratios_2!B:J,9,0),IF(L437="**",VLOOKUP(C437,vancouver_ratios_2!B:J,9,0)))</f>
        <v>0</v>
      </c>
      <c r="N437" t="b">
        <f>IF(ISERROR(L437),VLOOKUP(D437,average_median_rates_1!B:I,8,0),IF(L437="**", VLOOKUP(D437,average_median_rates_1!B:I,8,0)))</f>
        <v>0</v>
      </c>
      <c r="O437">
        <f t="shared" si="46"/>
        <v>0</v>
      </c>
      <c r="P437">
        <f t="shared" si="47"/>
        <v>1128</v>
      </c>
    </row>
    <row r="438" spans="1:16" x14ac:dyDescent="0.2">
      <c r="A438" t="str">
        <f t="shared" si="48"/>
        <v>201710average0East Hastings</v>
      </c>
      <c r="B438" t="str">
        <f t="shared" si="42"/>
        <v>201710apartmentaveragebachelor_rateEast Hastings</v>
      </c>
      <c r="C438" t="str">
        <f t="shared" si="43"/>
        <v>apartmentaveragebachelor_rateEast Hastings</v>
      </c>
      <c r="D438" t="str">
        <f t="shared" si="44"/>
        <v>201710apartmentaveragebachelor_rateVancouver</v>
      </c>
      <c r="E438">
        <v>2017</v>
      </c>
      <c r="F438">
        <v>10</v>
      </c>
      <c r="G438" t="s">
        <v>65</v>
      </c>
      <c r="H438" t="s">
        <v>59</v>
      </c>
      <c r="I438" t="s">
        <v>49</v>
      </c>
      <c r="J438">
        <f t="shared" si="45"/>
        <v>0</v>
      </c>
      <c r="K438" t="s">
        <v>25</v>
      </c>
      <c r="L438">
        <f>VLOOKUP(B438,average_median_rates_1!B:I,8,0)</f>
        <v>1108</v>
      </c>
      <c r="M438" t="b">
        <f>IF(ISERROR(L438),VLOOKUP(C438,vancouver_ratios_2!B:J,9,0),IF(L438="**",VLOOKUP(C438,vancouver_ratios_2!B:J,9,0)))</f>
        <v>0</v>
      </c>
      <c r="N438" t="b">
        <f>IF(ISERROR(L438),VLOOKUP(D438,average_median_rates_1!B:I,8,0),IF(L438="**", VLOOKUP(D438,average_median_rates_1!B:I,8,0)))</f>
        <v>0</v>
      </c>
      <c r="O438">
        <f t="shared" si="46"/>
        <v>0</v>
      </c>
      <c r="P438">
        <f t="shared" si="47"/>
        <v>1108</v>
      </c>
    </row>
    <row r="439" spans="1:16" x14ac:dyDescent="0.2">
      <c r="A439" t="str">
        <f t="shared" si="48"/>
        <v>201710average0Southeast Vancouver</v>
      </c>
      <c r="B439" t="str">
        <f t="shared" si="42"/>
        <v>201710apartmentaveragebachelor_rateSoutheast Vancouver</v>
      </c>
      <c r="C439" t="str">
        <f t="shared" si="43"/>
        <v>apartmentaveragebachelor_rateSoutheast Vancouver</v>
      </c>
      <c r="D439" t="str">
        <f t="shared" si="44"/>
        <v>201710apartmentaveragebachelor_rateVancouver</v>
      </c>
      <c r="E439">
        <v>2017</v>
      </c>
      <c r="F439">
        <v>10</v>
      </c>
      <c r="G439" t="s">
        <v>65</v>
      </c>
      <c r="H439" t="s">
        <v>59</v>
      </c>
      <c r="I439" t="s">
        <v>49</v>
      </c>
      <c r="J439">
        <f t="shared" si="45"/>
        <v>0</v>
      </c>
      <c r="K439" t="s">
        <v>26</v>
      </c>
      <c r="L439">
        <f>VLOOKUP(B439,average_median_rates_1!B:I,8,0)</f>
        <v>1046</v>
      </c>
      <c r="M439" t="b">
        <f>IF(ISERROR(L439),VLOOKUP(C439,vancouver_ratios_2!B:J,9,0),IF(L439="**",VLOOKUP(C439,vancouver_ratios_2!B:J,9,0)))</f>
        <v>0</v>
      </c>
      <c r="N439" t="b">
        <f>IF(ISERROR(L439),VLOOKUP(D439,average_median_rates_1!B:I,8,0),IF(L439="**", VLOOKUP(D439,average_median_rates_1!B:I,8,0)))</f>
        <v>0</v>
      </c>
      <c r="O439">
        <f t="shared" si="46"/>
        <v>0</v>
      </c>
      <c r="P439">
        <f t="shared" si="47"/>
        <v>1046</v>
      </c>
    </row>
    <row r="440" spans="1:16" x14ac:dyDescent="0.2">
      <c r="A440" t="str">
        <f t="shared" si="48"/>
        <v>201710average0University Endowment Lands</v>
      </c>
      <c r="B440" t="str">
        <f t="shared" si="42"/>
        <v>201710apartmentaveragebachelor_rateUniversity Endowment Lands</v>
      </c>
      <c r="C440" t="str">
        <f t="shared" si="43"/>
        <v>apartmentaveragebachelor_rateUniversity Endowment Lands</v>
      </c>
      <c r="D440" t="str">
        <f t="shared" si="44"/>
        <v>201710apartmentaveragebachelor_rateVancouver</v>
      </c>
      <c r="E440">
        <v>2017</v>
      </c>
      <c r="F440">
        <v>10</v>
      </c>
      <c r="G440" t="s">
        <v>65</v>
      </c>
      <c r="H440" t="s">
        <v>59</v>
      </c>
      <c r="I440" t="s">
        <v>49</v>
      </c>
      <c r="J440">
        <f t="shared" si="45"/>
        <v>0</v>
      </c>
      <c r="K440" t="s">
        <v>27</v>
      </c>
      <c r="L440">
        <f>VLOOKUP(B440,average_median_rates_1!B:I,8,0)</f>
        <v>1352</v>
      </c>
      <c r="M440" t="b">
        <f>IF(ISERROR(L440),VLOOKUP(C440,vancouver_ratios_2!B:J,9,0),IF(L440="**",VLOOKUP(C440,vancouver_ratios_2!B:J,9,0)))</f>
        <v>0</v>
      </c>
      <c r="N440" t="b">
        <f>IF(ISERROR(L440),VLOOKUP(D440,average_median_rates_1!B:I,8,0),IF(L440="**", VLOOKUP(D440,average_median_rates_1!B:I,8,0)))</f>
        <v>0</v>
      </c>
      <c r="O440">
        <f t="shared" si="46"/>
        <v>0</v>
      </c>
      <c r="P440">
        <f t="shared" si="47"/>
        <v>1352</v>
      </c>
    </row>
    <row r="441" spans="1:16" x14ac:dyDescent="0.2">
      <c r="A441" t="str">
        <f t="shared" si="48"/>
        <v>201710average0Central Park/Metrotown</v>
      </c>
      <c r="B441" t="str">
        <f t="shared" si="42"/>
        <v>201710apartmentaveragebachelor_rateCentral Park/Metrotown</v>
      </c>
      <c r="C441" t="str">
        <f t="shared" si="43"/>
        <v>apartmentaveragebachelor_rateCentral Park/Metrotown</v>
      </c>
      <c r="D441" t="str">
        <f t="shared" si="44"/>
        <v>201710apartmentaveragebachelor_rateVancouver</v>
      </c>
      <c r="E441">
        <v>2017</v>
      </c>
      <c r="F441">
        <v>10</v>
      </c>
      <c r="G441" t="s">
        <v>65</v>
      </c>
      <c r="H441" t="s">
        <v>59</v>
      </c>
      <c r="I441" t="s">
        <v>49</v>
      </c>
      <c r="J441">
        <f t="shared" si="45"/>
        <v>0</v>
      </c>
      <c r="K441" t="s">
        <v>28</v>
      </c>
      <c r="L441">
        <f>VLOOKUP(B441,average_median_rates_1!B:I,8,0)</f>
        <v>1027</v>
      </c>
      <c r="M441" t="b">
        <f>IF(ISERROR(L441),VLOOKUP(C441,vancouver_ratios_2!B:J,9,0),IF(L441="**",VLOOKUP(C441,vancouver_ratios_2!B:J,9,0)))</f>
        <v>0</v>
      </c>
      <c r="N441" t="b">
        <f>IF(ISERROR(L441),VLOOKUP(D441,average_median_rates_1!B:I,8,0),IF(L441="**", VLOOKUP(D441,average_median_rates_1!B:I,8,0)))</f>
        <v>0</v>
      </c>
      <c r="O441">
        <f t="shared" si="46"/>
        <v>0</v>
      </c>
      <c r="P441">
        <f t="shared" si="47"/>
        <v>1027</v>
      </c>
    </row>
    <row r="442" spans="1:16" x14ac:dyDescent="0.2">
      <c r="A442" t="str">
        <f t="shared" si="48"/>
        <v>201710average0Southeast Burnaby</v>
      </c>
      <c r="B442" t="str">
        <f t="shared" si="42"/>
        <v>201710apartmentaveragebachelor_rateSoutheast Burnaby</v>
      </c>
      <c r="C442" t="str">
        <f t="shared" si="43"/>
        <v>apartmentaveragebachelor_rateSoutheast Burnaby</v>
      </c>
      <c r="D442" t="str">
        <f t="shared" si="44"/>
        <v>201710apartmentaveragebachelor_rateVancouver</v>
      </c>
      <c r="E442">
        <v>2017</v>
      </c>
      <c r="F442">
        <v>10</v>
      </c>
      <c r="G442" t="s">
        <v>65</v>
      </c>
      <c r="H442" t="s">
        <v>59</v>
      </c>
      <c r="I442" t="s">
        <v>49</v>
      </c>
      <c r="J442">
        <f t="shared" si="45"/>
        <v>0</v>
      </c>
      <c r="K442" t="s">
        <v>29</v>
      </c>
      <c r="L442">
        <f>VLOOKUP(B442,average_median_rates_1!B:I,8,0)</f>
        <v>792</v>
      </c>
      <c r="M442" t="b">
        <f>IF(ISERROR(L442),VLOOKUP(C442,vancouver_ratios_2!B:J,9,0),IF(L442="**",VLOOKUP(C442,vancouver_ratios_2!B:J,9,0)))</f>
        <v>0</v>
      </c>
      <c r="N442" t="b">
        <f>IF(ISERROR(L442),VLOOKUP(D442,average_median_rates_1!B:I,8,0),IF(L442="**", VLOOKUP(D442,average_median_rates_1!B:I,8,0)))</f>
        <v>0</v>
      </c>
      <c r="O442">
        <f t="shared" si="46"/>
        <v>0</v>
      </c>
      <c r="P442">
        <f t="shared" si="47"/>
        <v>792</v>
      </c>
    </row>
    <row r="443" spans="1:16" x14ac:dyDescent="0.2">
      <c r="A443" t="str">
        <f t="shared" si="48"/>
        <v>201710average0North Burnaby</v>
      </c>
      <c r="B443" t="str">
        <f t="shared" si="42"/>
        <v>201710apartmentaveragebachelor_rateNorth Burnaby</v>
      </c>
      <c r="C443" t="str">
        <f t="shared" si="43"/>
        <v>apartmentaveragebachelor_rateNorth Burnaby</v>
      </c>
      <c r="D443" t="str">
        <f t="shared" si="44"/>
        <v>201710apartmentaveragebachelor_rateVancouver</v>
      </c>
      <c r="E443">
        <v>2017</v>
      </c>
      <c r="F443">
        <v>10</v>
      </c>
      <c r="G443" t="s">
        <v>65</v>
      </c>
      <c r="H443" t="s">
        <v>59</v>
      </c>
      <c r="I443" t="s">
        <v>49</v>
      </c>
      <c r="J443">
        <f t="shared" si="45"/>
        <v>0</v>
      </c>
      <c r="K443" t="s">
        <v>31</v>
      </c>
      <c r="L443">
        <f>VLOOKUP(B443,average_median_rates_1!B:I,8,0)</f>
        <v>885</v>
      </c>
      <c r="M443" t="b">
        <f>IF(ISERROR(L443),VLOOKUP(C443,vancouver_ratios_2!B:J,9,0),IF(L443="**",VLOOKUP(C443,vancouver_ratios_2!B:J,9,0)))</f>
        <v>0</v>
      </c>
      <c r="N443" t="b">
        <f>IF(ISERROR(L443),VLOOKUP(D443,average_median_rates_1!B:I,8,0),IF(L443="**", VLOOKUP(D443,average_median_rates_1!B:I,8,0)))</f>
        <v>0</v>
      </c>
      <c r="O443">
        <f t="shared" si="46"/>
        <v>0</v>
      </c>
      <c r="P443">
        <f t="shared" si="47"/>
        <v>885</v>
      </c>
    </row>
    <row r="444" spans="1:16" x14ac:dyDescent="0.2">
      <c r="A444" t="str">
        <f t="shared" si="48"/>
        <v>201710average0New Westminster</v>
      </c>
      <c r="B444" t="str">
        <f t="shared" si="42"/>
        <v>201710apartmentaveragebachelor_rateNew Westminster</v>
      </c>
      <c r="C444" t="str">
        <f t="shared" si="43"/>
        <v>apartmentaveragebachelor_rateNew Westminster</v>
      </c>
      <c r="D444" t="str">
        <f t="shared" si="44"/>
        <v>201710apartmentaveragebachelor_rateVancouver</v>
      </c>
      <c r="E444">
        <v>2017</v>
      </c>
      <c r="F444">
        <v>10</v>
      </c>
      <c r="G444" t="s">
        <v>65</v>
      </c>
      <c r="H444" t="s">
        <v>59</v>
      </c>
      <c r="I444" t="s">
        <v>49</v>
      </c>
      <c r="J444">
        <f t="shared" si="45"/>
        <v>0</v>
      </c>
      <c r="K444" t="s">
        <v>32</v>
      </c>
      <c r="L444">
        <f>VLOOKUP(B444,average_median_rates_1!B:I,8,0)</f>
        <v>825</v>
      </c>
      <c r="M444" t="b">
        <f>IF(ISERROR(L444),VLOOKUP(C444,vancouver_ratios_2!B:J,9,0),IF(L444="**",VLOOKUP(C444,vancouver_ratios_2!B:J,9,0)))</f>
        <v>0</v>
      </c>
      <c r="N444" t="b">
        <f>IF(ISERROR(L444),VLOOKUP(D444,average_median_rates_1!B:I,8,0),IF(L444="**", VLOOKUP(D444,average_median_rates_1!B:I,8,0)))</f>
        <v>0</v>
      </c>
      <c r="O444">
        <f t="shared" si="46"/>
        <v>0</v>
      </c>
      <c r="P444">
        <f t="shared" si="47"/>
        <v>825</v>
      </c>
    </row>
    <row r="445" spans="1:16" x14ac:dyDescent="0.2">
      <c r="A445" t="str">
        <f t="shared" si="48"/>
        <v>201710average0North Vancouver CY</v>
      </c>
      <c r="B445" t="str">
        <f t="shared" si="42"/>
        <v>201710apartmentaveragebachelor_rateNorth Vancouver CY</v>
      </c>
      <c r="C445" t="str">
        <f t="shared" si="43"/>
        <v>apartmentaveragebachelor_rateNorth Vancouver CY</v>
      </c>
      <c r="D445" t="str">
        <f t="shared" si="44"/>
        <v>201710apartmentaveragebachelor_rateVancouver</v>
      </c>
      <c r="E445">
        <v>2017</v>
      </c>
      <c r="F445">
        <v>10</v>
      </c>
      <c r="G445" t="s">
        <v>65</v>
      </c>
      <c r="H445" t="s">
        <v>59</v>
      </c>
      <c r="I445" t="s">
        <v>49</v>
      </c>
      <c r="J445">
        <f t="shared" si="45"/>
        <v>0</v>
      </c>
      <c r="K445" t="s">
        <v>33</v>
      </c>
      <c r="L445">
        <f>VLOOKUP(B445,average_median_rates_1!B:I,8,0)</f>
        <v>1018</v>
      </c>
      <c r="M445" t="b">
        <f>IF(ISERROR(L445),VLOOKUP(C445,vancouver_ratios_2!B:J,9,0),IF(L445="**",VLOOKUP(C445,vancouver_ratios_2!B:J,9,0)))</f>
        <v>0</v>
      </c>
      <c r="N445" t="b">
        <f>IF(ISERROR(L445),VLOOKUP(D445,average_median_rates_1!B:I,8,0),IF(L445="**", VLOOKUP(D445,average_median_rates_1!B:I,8,0)))</f>
        <v>0</v>
      </c>
      <c r="O445">
        <f t="shared" si="46"/>
        <v>0</v>
      </c>
      <c r="P445">
        <f t="shared" si="47"/>
        <v>1018</v>
      </c>
    </row>
    <row r="446" spans="1:16" x14ac:dyDescent="0.2">
      <c r="A446" t="str">
        <f t="shared" si="48"/>
        <v>201710average0North Vancouver DM</v>
      </c>
      <c r="B446" t="str">
        <f t="shared" si="42"/>
        <v>201710apartmentaveragebachelor_rateNorth Vancouver DM</v>
      </c>
      <c r="C446" t="str">
        <f t="shared" si="43"/>
        <v>apartmentaveragebachelor_rateNorth Vancouver DM</v>
      </c>
      <c r="D446" t="str">
        <f t="shared" si="44"/>
        <v>201710apartmentaveragebachelor_rateVancouver</v>
      </c>
      <c r="E446">
        <v>2017</v>
      </c>
      <c r="F446">
        <v>10</v>
      </c>
      <c r="G446" t="s">
        <v>65</v>
      </c>
      <c r="H446" t="s">
        <v>59</v>
      </c>
      <c r="I446" t="s">
        <v>49</v>
      </c>
      <c r="J446">
        <f t="shared" si="45"/>
        <v>0</v>
      </c>
      <c r="K446" t="s">
        <v>34</v>
      </c>
      <c r="L446">
        <f>VLOOKUP(B446,average_median_rates_1!B:I,8,0)</f>
        <v>1092</v>
      </c>
      <c r="M446" t="b">
        <f>IF(ISERROR(L446),VLOOKUP(C446,vancouver_ratios_2!B:J,9,0),IF(L446="**",VLOOKUP(C446,vancouver_ratios_2!B:J,9,0)))</f>
        <v>0</v>
      </c>
      <c r="N446" t="b">
        <f>IF(ISERROR(L446),VLOOKUP(D446,average_median_rates_1!B:I,8,0),IF(L446="**", VLOOKUP(D446,average_median_rates_1!B:I,8,0)))</f>
        <v>0</v>
      </c>
      <c r="O446">
        <f t="shared" si="46"/>
        <v>0</v>
      </c>
      <c r="P446">
        <f t="shared" si="47"/>
        <v>1092</v>
      </c>
    </row>
    <row r="447" spans="1:16" x14ac:dyDescent="0.2">
      <c r="A447" t="str">
        <f t="shared" si="48"/>
        <v>201710average0West Vancouver</v>
      </c>
      <c r="B447" t="str">
        <f t="shared" si="42"/>
        <v>201710apartmentaveragebachelor_rateWest Vancouver</v>
      </c>
      <c r="C447" t="str">
        <f t="shared" si="43"/>
        <v>apartmentaveragebachelor_rateWest Vancouver</v>
      </c>
      <c r="D447" t="str">
        <f t="shared" si="44"/>
        <v>201710apartmentaveragebachelor_rateVancouver</v>
      </c>
      <c r="E447">
        <v>2017</v>
      </c>
      <c r="F447">
        <v>10</v>
      </c>
      <c r="G447" t="s">
        <v>65</v>
      </c>
      <c r="H447" t="s">
        <v>59</v>
      </c>
      <c r="I447" t="s">
        <v>49</v>
      </c>
      <c r="J447">
        <f t="shared" si="45"/>
        <v>0</v>
      </c>
      <c r="K447" t="s">
        <v>35</v>
      </c>
      <c r="L447">
        <f>VLOOKUP(B447,average_median_rates_1!B:I,8,0)</f>
        <v>1198</v>
      </c>
      <c r="M447" t="b">
        <f>IF(ISERROR(L447),VLOOKUP(C447,vancouver_ratios_2!B:J,9,0),IF(L447="**",VLOOKUP(C447,vancouver_ratios_2!B:J,9,0)))</f>
        <v>0</v>
      </c>
      <c r="N447" t="b">
        <f>IF(ISERROR(L447),VLOOKUP(D447,average_median_rates_1!B:I,8,0),IF(L447="**", VLOOKUP(D447,average_median_rates_1!B:I,8,0)))</f>
        <v>0</v>
      </c>
      <c r="O447">
        <f t="shared" si="46"/>
        <v>0</v>
      </c>
      <c r="P447">
        <f t="shared" si="47"/>
        <v>1198</v>
      </c>
    </row>
    <row r="448" spans="1:16" x14ac:dyDescent="0.2">
      <c r="A448" t="str">
        <f t="shared" si="48"/>
        <v>201710average0Richmond</v>
      </c>
      <c r="B448" t="str">
        <f t="shared" si="42"/>
        <v>201710apartmentaveragebachelor_rateRichmond</v>
      </c>
      <c r="C448" t="str">
        <f t="shared" si="43"/>
        <v>apartmentaveragebachelor_rateRichmond</v>
      </c>
      <c r="D448" t="str">
        <f t="shared" si="44"/>
        <v>201710apartmentaveragebachelor_rateVancouver</v>
      </c>
      <c r="E448">
        <v>2017</v>
      </c>
      <c r="F448">
        <v>10</v>
      </c>
      <c r="G448" t="s">
        <v>65</v>
      </c>
      <c r="H448" t="s">
        <v>59</v>
      </c>
      <c r="I448" t="s">
        <v>49</v>
      </c>
      <c r="J448">
        <f t="shared" si="45"/>
        <v>0</v>
      </c>
      <c r="K448" t="s">
        <v>36</v>
      </c>
      <c r="L448">
        <f>VLOOKUP(B448,average_median_rates_1!B:I,8,0)</f>
        <v>985</v>
      </c>
      <c r="M448" t="b">
        <f>IF(ISERROR(L448),VLOOKUP(C448,vancouver_ratios_2!B:J,9,0),IF(L448="**",VLOOKUP(C448,vancouver_ratios_2!B:J,9,0)))</f>
        <v>0</v>
      </c>
      <c r="N448" t="b">
        <f>IF(ISERROR(L448),VLOOKUP(D448,average_median_rates_1!B:I,8,0),IF(L448="**", VLOOKUP(D448,average_median_rates_1!B:I,8,0)))</f>
        <v>0</v>
      </c>
      <c r="O448">
        <f t="shared" si="46"/>
        <v>0</v>
      </c>
      <c r="P448">
        <f t="shared" si="47"/>
        <v>985</v>
      </c>
    </row>
    <row r="449" spans="1:16" x14ac:dyDescent="0.2">
      <c r="A449" t="str">
        <f t="shared" si="48"/>
        <v>201710average0Delta</v>
      </c>
      <c r="B449" t="str">
        <f t="shared" si="42"/>
        <v>201710apartmentaveragebachelor_rateDelta</v>
      </c>
      <c r="C449" t="str">
        <f t="shared" si="43"/>
        <v>apartmentaveragebachelor_rateDelta</v>
      </c>
      <c r="D449" t="str">
        <f t="shared" si="44"/>
        <v>201710apartmentaveragebachelor_rateVancouver</v>
      </c>
      <c r="E449">
        <v>2017</v>
      </c>
      <c r="F449">
        <v>10</v>
      </c>
      <c r="G449" t="s">
        <v>65</v>
      </c>
      <c r="H449" t="s">
        <v>59</v>
      </c>
      <c r="I449" t="s">
        <v>49</v>
      </c>
      <c r="J449">
        <f t="shared" si="45"/>
        <v>0</v>
      </c>
      <c r="K449" t="s">
        <v>37</v>
      </c>
      <c r="L449">
        <f>VLOOKUP(B449,average_median_rates_1!B:I,8,0)</f>
        <v>732</v>
      </c>
      <c r="M449" t="b">
        <f>IF(ISERROR(L449),VLOOKUP(C449,vancouver_ratios_2!B:J,9,0),IF(L449="**",VLOOKUP(C449,vancouver_ratios_2!B:J,9,0)))</f>
        <v>0</v>
      </c>
      <c r="N449" t="b">
        <f>IF(ISERROR(L449),VLOOKUP(D449,average_median_rates_1!B:I,8,0),IF(L449="**", VLOOKUP(D449,average_median_rates_1!B:I,8,0)))</f>
        <v>0</v>
      </c>
      <c r="O449">
        <f t="shared" si="46"/>
        <v>0</v>
      </c>
      <c r="P449">
        <f t="shared" si="47"/>
        <v>732</v>
      </c>
    </row>
    <row r="450" spans="1:16" x14ac:dyDescent="0.2">
      <c r="A450" t="str">
        <f t="shared" si="48"/>
        <v>201710average0Surrey</v>
      </c>
      <c r="B450" t="str">
        <f t="shared" ref="B450:B513" si="49">E450&amp;F450&amp;G450&amp;H450&amp;I450&amp;K450</f>
        <v>201710apartmentaveragebachelor_rateSurrey</v>
      </c>
      <c r="C450" t="str">
        <f t="shared" ref="C450:C513" si="50">G450&amp;H450&amp;I450&amp;K450</f>
        <v>apartmentaveragebachelor_rateSurrey</v>
      </c>
      <c r="D450" t="str">
        <f t="shared" ref="D450:D513" si="51">E450&amp;F450&amp;G450&amp;H450&amp;I450&amp;"Vancouver"</f>
        <v>201710apartmentaveragebachelor_rateVancouver</v>
      </c>
      <c r="E450">
        <v>2017</v>
      </c>
      <c r="F450">
        <v>10</v>
      </c>
      <c r="G450" t="s">
        <v>65</v>
      </c>
      <c r="H450" t="s">
        <v>59</v>
      </c>
      <c r="I450" t="s">
        <v>49</v>
      </c>
      <c r="J450">
        <f t="shared" ref="J450:J513" si="52">IF(I450="bachelor_rate", 0, IF(I450="1_bed_rate", 1, IF(I450="2_bed_rate",2, IF(I450="3+_bed_rate", 3, "error"))))</f>
        <v>0</v>
      </c>
      <c r="K450" t="s">
        <v>38</v>
      </c>
      <c r="L450">
        <f>VLOOKUP(B450,average_median_rates_1!B:I,8,0)</f>
        <v>835</v>
      </c>
      <c r="M450" t="b">
        <f>IF(ISERROR(L450),VLOOKUP(C450,vancouver_ratios_2!B:J,9,0),IF(L450="**",VLOOKUP(C450,vancouver_ratios_2!B:J,9,0)))</f>
        <v>0</v>
      </c>
      <c r="N450" t="b">
        <f>IF(ISERROR(L450),VLOOKUP(D450,average_median_rates_1!B:I,8,0),IF(L450="**", VLOOKUP(D450,average_median_rates_1!B:I,8,0)))</f>
        <v>0</v>
      </c>
      <c r="O450">
        <f t="shared" ref="O450:O513" si="53">N450*M450</f>
        <v>0</v>
      </c>
      <c r="P450">
        <f t="shared" ref="P450:P513" si="54">IF(ISERROR(L450),O450, IF(L450="**", O450, L450))</f>
        <v>835</v>
      </c>
    </row>
    <row r="451" spans="1:16" x14ac:dyDescent="0.2">
      <c r="A451" t="str">
        <f t="shared" ref="A451:A514" si="55">E451&amp;F451&amp;H451&amp;J451&amp;K451</f>
        <v>201710average0White Rock</v>
      </c>
      <c r="B451" t="str">
        <f t="shared" si="49"/>
        <v>201710apartmentaveragebachelor_rateWhite Rock</v>
      </c>
      <c r="C451" t="str">
        <f t="shared" si="50"/>
        <v>apartmentaveragebachelor_rateWhite Rock</v>
      </c>
      <c r="D451" t="str">
        <f t="shared" si="51"/>
        <v>201710apartmentaveragebachelor_rateVancouver</v>
      </c>
      <c r="E451">
        <v>2017</v>
      </c>
      <c r="F451">
        <v>10</v>
      </c>
      <c r="G451" t="s">
        <v>65</v>
      </c>
      <c r="H451" t="s">
        <v>59</v>
      </c>
      <c r="I451" t="s">
        <v>49</v>
      </c>
      <c r="J451">
        <f t="shared" si="52"/>
        <v>0</v>
      </c>
      <c r="K451" t="s">
        <v>39</v>
      </c>
      <c r="L451">
        <f>VLOOKUP(B451,average_median_rates_1!B:I,8,0)</f>
        <v>833</v>
      </c>
      <c r="M451" t="b">
        <f>IF(ISERROR(L451),VLOOKUP(C451,vancouver_ratios_2!B:J,9,0),IF(L451="**",VLOOKUP(C451,vancouver_ratios_2!B:J,9,0)))</f>
        <v>0</v>
      </c>
      <c r="N451" t="b">
        <f>IF(ISERROR(L451),VLOOKUP(D451,average_median_rates_1!B:I,8,0),IF(L451="**", VLOOKUP(D451,average_median_rates_1!B:I,8,0)))</f>
        <v>0</v>
      </c>
      <c r="O451">
        <f t="shared" si="53"/>
        <v>0</v>
      </c>
      <c r="P451">
        <f t="shared" si="54"/>
        <v>833</v>
      </c>
    </row>
    <row r="452" spans="1:16" x14ac:dyDescent="0.2">
      <c r="A452" t="str">
        <f t="shared" si="55"/>
        <v>201710average0Langley City and Langley DM</v>
      </c>
      <c r="B452" t="str">
        <f t="shared" si="49"/>
        <v>201710apartmentaveragebachelor_rateLangley City and Langley DM</v>
      </c>
      <c r="C452" t="str">
        <f t="shared" si="50"/>
        <v>apartmentaveragebachelor_rateLangley City and Langley DM</v>
      </c>
      <c r="D452" t="str">
        <f t="shared" si="51"/>
        <v>201710apartmentaveragebachelor_rateVancouver</v>
      </c>
      <c r="E452">
        <v>2017</v>
      </c>
      <c r="F452">
        <v>10</v>
      </c>
      <c r="G452" t="s">
        <v>65</v>
      </c>
      <c r="H452" t="s">
        <v>59</v>
      </c>
      <c r="I452" t="s">
        <v>49</v>
      </c>
      <c r="J452">
        <f t="shared" si="52"/>
        <v>0</v>
      </c>
      <c r="K452" t="s">
        <v>40</v>
      </c>
      <c r="L452">
        <f>VLOOKUP(B452,average_median_rates_1!B:I,8,0)</f>
        <v>800</v>
      </c>
      <c r="M452" t="b">
        <f>IF(ISERROR(L452),VLOOKUP(C452,vancouver_ratios_2!B:J,9,0),IF(L452="**",VLOOKUP(C452,vancouver_ratios_2!B:J,9,0)))</f>
        <v>0</v>
      </c>
      <c r="N452" t="b">
        <f>IF(ISERROR(L452),VLOOKUP(D452,average_median_rates_1!B:I,8,0),IF(L452="**", VLOOKUP(D452,average_median_rates_1!B:I,8,0)))</f>
        <v>0</v>
      </c>
      <c r="O452">
        <f t="shared" si="53"/>
        <v>0</v>
      </c>
      <c r="P452">
        <f t="shared" si="54"/>
        <v>800</v>
      </c>
    </row>
    <row r="453" spans="1:16" x14ac:dyDescent="0.2">
      <c r="A453" t="str">
        <f t="shared" si="55"/>
        <v>201710average0Tri-Cities</v>
      </c>
      <c r="B453" t="str">
        <f t="shared" si="49"/>
        <v>201710apartmentaveragebachelor_rateTri-Cities</v>
      </c>
      <c r="C453" t="str">
        <f t="shared" si="50"/>
        <v>apartmentaveragebachelor_rateTri-Cities</v>
      </c>
      <c r="D453" t="str">
        <f t="shared" si="51"/>
        <v>201710apartmentaveragebachelor_rateVancouver</v>
      </c>
      <c r="E453">
        <v>2017</v>
      </c>
      <c r="F453">
        <v>10</v>
      </c>
      <c r="G453" t="s">
        <v>65</v>
      </c>
      <c r="H453" t="s">
        <v>59</v>
      </c>
      <c r="I453" t="s">
        <v>49</v>
      </c>
      <c r="J453">
        <f t="shared" si="52"/>
        <v>0</v>
      </c>
      <c r="K453" t="s">
        <v>41</v>
      </c>
      <c r="L453">
        <f>VLOOKUP(B453,average_median_rates_1!B:I,8,0)</f>
        <v>810</v>
      </c>
      <c r="M453" t="b">
        <f>IF(ISERROR(L453),VLOOKUP(C453,vancouver_ratios_2!B:J,9,0),IF(L453="**",VLOOKUP(C453,vancouver_ratios_2!B:J,9,0)))</f>
        <v>0</v>
      </c>
      <c r="N453" t="b">
        <f>IF(ISERROR(L453),VLOOKUP(D453,average_median_rates_1!B:I,8,0),IF(L453="**", VLOOKUP(D453,average_median_rates_1!B:I,8,0)))</f>
        <v>0</v>
      </c>
      <c r="O453">
        <f t="shared" si="53"/>
        <v>0</v>
      </c>
      <c r="P453">
        <f t="shared" si="54"/>
        <v>810</v>
      </c>
    </row>
    <row r="454" spans="1:16" x14ac:dyDescent="0.2">
      <c r="A454" t="str">
        <f t="shared" si="55"/>
        <v>201710average0Maple Ridge/Pitt Meadows</v>
      </c>
      <c r="B454" t="str">
        <f t="shared" si="49"/>
        <v>201710apartmentaveragebachelor_rateMaple Ridge/Pitt Meadows</v>
      </c>
      <c r="C454" t="str">
        <f t="shared" si="50"/>
        <v>apartmentaveragebachelor_rateMaple Ridge/Pitt Meadows</v>
      </c>
      <c r="D454" t="str">
        <f t="shared" si="51"/>
        <v>201710apartmentaveragebachelor_rateVancouver</v>
      </c>
      <c r="E454">
        <v>2017</v>
      </c>
      <c r="F454">
        <v>10</v>
      </c>
      <c r="G454" t="s">
        <v>65</v>
      </c>
      <c r="H454" t="s">
        <v>59</v>
      </c>
      <c r="I454" t="s">
        <v>49</v>
      </c>
      <c r="J454">
        <f t="shared" si="52"/>
        <v>0</v>
      </c>
      <c r="K454" t="s">
        <v>42</v>
      </c>
      <c r="L454">
        <f>VLOOKUP(B454,average_median_rates_1!B:I,8,0)</f>
        <v>653</v>
      </c>
      <c r="M454" t="b">
        <f>IF(ISERROR(L454),VLOOKUP(C454,vancouver_ratios_2!B:J,9,0),IF(L454="**",VLOOKUP(C454,vancouver_ratios_2!B:J,9,0)))</f>
        <v>0</v>
      </c>
      <c r="N454" t="b">
        <f>IF(ISERROR(L454),VLOOKUP(D454,average_median_rates_1!B:I,8,0),IF(L454="**", VLOOKUP(D454,average_median_rates_1!B:I,8,0)))</f>
        <v>0</v>
      </c>
      <c r="O454">
        <f t="shared" si="53"/>
        <v>0</v>
      </c>
      <c r="P454">
        <f t="shared" si="54"/>
        <v>653</v>
      </c>
    </row>
    <row r="455" spans="1:16" x14ac:dyDescent="0.2">
      <c r="A455" t="str">
        <f t="shared" si="55"/>
        <v>201710average0Vancouver</v>
      </c>
      <c r="B455" t="str">
        <f t="shared" si="49"/>
        <v>201710apartmentaveragebachelor_rateVancouver</v>
      </c>
      <c r="C455" t="str">
        <f t="shared" si="50"/>
        <v>apartmentaveragebachelor_rateVancouver</v>
      </c>
      <c r="D455" t="str">
        <f t="shared" si="51"/>
        <v>201710apartmentaveragebachelor_rateVancouver</v>
      </c>
      <c r="E455">
        <v>2017</v>
      </c>
      <c r="F455">
        <v>10</v>
      </c>
      <c r="G455" t="s">
        <v>65</v>
      </c>
      <c r="H455" t="s">
        <v>59</v>
      </c>
      <c r="I455" t="s">
        <v>49</v>
      </c>
      <c r="J455">
        <f t="shared" si="52"/>
        <v>0</v>
      </c>
      <c r="K455" t="s">
        <v>43</v>
      </c>
      <c r="L455">
        <f>VLOOKUP(B455,average_median_rates_1!B:I,8,0)</f>
        <v>1060</v>
      </c>
      <c r="M455" t="b">
        <f>IF(ISERROR(L455),VLOOKUP(C455,vancouver_ratios_2!B:J,9,0),IF(L455="**",VLOOKUP(C455,vancouver_ratios_2!B:J,9,0)))</f>
        <v>0</v>
      </c>
      <c r="N455" t="b">
        <f>IF(ISERROR(L455),VLOOKUP(D455,average_median_rates_1!B:I,8,0),IF(L455="**", VLOOKUP(D455,average_median_rates_1!B:I,8,0)))</f>
        <v>0</v>
      </c>
      <c r="O455">
        <f t="shared" si="53"/>
        <v>0</v>
      </c>
      <c r="P455">
        <f t="shared" si="54"/>
        <v>1060</v>
      </c>
    </row>
    <row r="456" spans="1:16" x14ac:dyDescent="0.2">
      <c r="A456" t="str">
        <f t="shared" si="55"/>
        <v>201710average0North Vancouver City</v>
      </c>
      <c r="B456" t="str">
        <f t="shared" si="49"/>
        <v>201710apartmentaveragebachelor_rateNorth Vancouver City</v>
      </c>
      <c r="C456" t="str">
        <f t="shared" si="50"/>
        <v>apartmentaveragebachelor_rateNorth Vancouver City</v>
      </c>
      <c r="D456" t="str">
        <f t="shared" si="51"/>
        <v>201710apartmentaveragebachelor_rateVancouver</v>
      </c>
      <c r="E456">
        <v>2017</v>
      </c>
      <c r="F456">
        <v>10</v>
      </c>
      <c r="G456" t="s">
        <v>65</v>
      </c>
      <c r="H456" t="s">
        <v>59</v>
      </c>
      <c r="I456" t="s">
        <v>49</v>
      </c>
      <c r="J456">
        <f t="shared" si="52"/>
        <v>0</v>
      </c>
      <c r="K456" t="s">
        <v>60</v>
      </c>
      <c r="L456" t="e">
        <f>VLOOKUP(B456,average_median_rates_1!B:I,8,0)</f>
        <v>#N/A</v>
      </c>
      <c r="M456">
        <f>IF(ISERROR(L456),VLOOKUP(C456,vancouver_ratios_2!B:J,9,0),IF(L456="**",VLOOKUP(C456,vancouver_ratios_2!B:J,9,0)))</f>
        <v>0.88094500120535901</v>
      </c>
      <c r="N456">
        <f>IF(ISERROR(L456),VLOOKUP(D456,average_median_rates_1!B:I,8,0),IF(L456="**", VLOOKUP(D456,average_median_rates_1!B:I,8,0)))</f>
        <v>1060</v>
      </c>
      <c r="O456">
        <f t="shared" si="53"/>
        <v>933.80170127768054</v>
      </c>
      <c r="P456">
        <f t="shared" si="54"/>
        <v>933.80170127768054</v>
      </c>
    </row>
    <row r="457" spans="1:16" x14ac:dyDescent="0.2">
      <c r="A457" t="str">
        <f t="shared" si="55"/>
        <v>201710average1English Bay</v>
      </c>
      <c r="B457" t="str">
        <f t="shared" si="49"/>
        <v>201710apartmentaverage1_bed_rateEnglish Bay</v>
      </c>
      <c r="C457" t="str">
        <f t="shared" si="50"/>
        <v>apartmentaverage1_bed_rateEnglish Bay</v>
      </c>
      <c r="D457" t="str">
        <f t="shared" si="51"/>
        <v>201710apartmentaverage1_bed_rateVancouver</v>
      </c>
      <c r="E457">
        <v>2017</v>
      </c>
      <c r="F457">
        <v>10</v>
      </c>
      <c r="G457" t="s">
        <v>65</v>
      </c>
      <c r="H457" t="s">
        <v>59</v>
      </c>
      <c r="I457" t="s">
        <v>51</v>
      </c>
      <c r="J457">
        <f t="shared" si="52"/>
        <v>1</v>
      </c>
      <c r="K457" t="s">
        <v>16</v>
      </c>
      <c r="L457">
        <f>VLOOKUP(B457,average_median_rates_1!B:I,8,0)</f>
        <v>1436</v>
      </c>
      <c r="M457" t="b">
        <f>IF(ISERROR(L457),VLOOKUP(C457,vancouver_ratios_2!B:J,9,0),IF(L457="**",VLOOKUP(C457,vancouver_ratios_2!B:J,9,0)))</f>
        <v>0</v>
      </c>
      <c r="N457" t="b">
        <f>IF(ISERROR(L457),VLOOKUP(D457,average_median_rates_1!B:I,8,0),IF(L457="**", VLOOKUP(D457,average_median_rates_1!B:I,8,0)))</f>
        <v>0</v>
      </c>
      <c r="O457">
        <f t="shared" si="53"/>
        <v>0</v>
      </c>
      <c r="P457">
        <f t="shared" si="54"/>
        <v>1436</v>
      </c>
    </row>
    <row r="458" spans="1:16" x14ac:dyDescent="0.2">
      <c r="A458" t="str">
        <f t="shared" si="55"/>
        <v>201710average1Downtown</v>
      </c>
      <c r="B458" t="str">
        <f t="shared" si="49"/>
        <v>201710apartmentaverage1_bed_rateDowntown</v>
      </c>
      <c r="C458" t="str">
        <f t="shared" si="50"/>
        <v>apartmentaverage1_bed_rateDowntown</v>
      </c>
      <c r="D458" t="str">
        <f t="shared" si="51"/>
        <v>201710apartmentaverage1_bed_rateVancouver</v>
      </c>
      <c r="E458">
        <v>2017</v>
      </c>
      <c r="F458">
        <v>10</v>
      </c>
      <c r="G458" t="s">
        <v>65</v>
      </c>
      <c r="H458" t="s">
        <v>59</v>
      </c>
      <c r="I458" t="s">
        <v>51</v>
      </c>
      <c r="J458">
        <f t="shared" si="52"/>
        <v>1</v>
      </c>
      <c r="K458" t="s">
        <v>17</v>
      </c>
      <c r="L458">
        <f>VLOOKUP(B458,average_median_rates_1!B:I,8,0)</f>
        <v>1520</v>
      </c>
      <c r="M458" t="b">
        <f>IF(ISERROR(L458),VLOOKUP(C458,vancouver_ratios_2!B:J,9,0),IF(L458="**",VLOOKUP(C458,vancouver_ratios_2!B:J,9,0)))</f>
        <v>0</v>
      </c>
      <c r="N458" t="b">
        <f>IF(ISERROR(L458),VLOOKUP(D458,average_median_rates_1!B:I,8,0),IF(L458="**", VLOOKUP(D458,average_median_rates_1!B:I,8,0)))</f>
        <v>0</v>
      </c>
      <c r="O458">
        <f t="shared" si="53"/>
        <v>0</v>
      </c>
      <c r="P458">
        <f t="shared" si="54"/>
        <v>1520</v>
      </c>
    </row>
    <row r="459" spans="1:16" x14ac:dyDescent="0.2">
      <c r="A459" t="str">
        <f t="shared" si="55"/>
        <v>201710average1South Granville/Oak</v>
      </c>
      <c r="B459" t="str">
        <f t="shared" si="49"/>
        <v>201710apartmentaverage1_bed_rateSouth Granville/Oak</v>
      </c>
      <c r="C459" t="str">
        <f t="shared" si="50"/>
        <v>apartmentaverage1_bed_rateSouth Granville/Oak</v>
      </c>
      <c r="D459" t="str">
        <f t="shared" si="51"/>
        <v>201710apartmentaverage1_bed_rateVancouver</v>
      </c>
      <c r="E459">
        <v>2017</v>
      </c>
      <c r="F459">
        <v>10</v>
      </c>
      <c r="G459" t="s">
        <v>65</v>
      </c>
      <c r="H459" t="s">
        <v>59</v>
      </c>
      <c r="I459" t="s">
        <v>51</v>
      </c>
      <c r="J459">
        <f t="shared" si="52"/>
        <v>1</v>
      </c>
      <c r="K459" t="s">
        <v>19</v>
      </c>
      <c r="L459">
        <f>VLOOKUP(B459,average_median_rates_1!B:I,8,0)</f>
        <v>1360</v>
      </c>
      <c r="M459" t="b">
        <f>IF(ISERROR(L459),VLOOKUP(C459,vancouver_ratios_2!B:J,9,0),IF(L459="**",VLOOKUP(C459,vancouver_ratios_2!B:J,9,0)))</f>
        <v>0</v>
      </c>
      <c r="N459" t="b">
        <f>IF(ISERROR(L459),VLOOKUP(D459,average_median_rates_1!B:I,8,0),IF(L459="**", VLOOKUP(D459,average_median_rates_1!B:I,8,0)))</f>
        <v>0</v>
      </c>
      <c r="O459">
        <f t="shared" si="53"/>
        <v>0</v>
      </c>
      <c r="P459">
        <f t="shared" si="54"/>
        <v>1360</v>
      </c>
    </row>
    <row r="460" spans="1:16" x14ac:dyDescent="0.2">
      <c r="A460" t="str">
        <f t="shared" si="55"/>
        <v>201710average1Kitsilano/Point Grey</v>
      </c>
      <c r="B460" t="str">
        <f t="shared" si="49"/>
        <v>201710apartmentaverage1_bed_rateKitsilano/Point Grey</v>
      </c>
      <c r="C460" t="str">
        <f t="shared" si="50"/>
        <v>apartmentaverage1_bed_rateKitsilano/Point Grey</v>
      </c>
      <c r="D460" t="str">
        <f t="shared" si="51"/>
        <v>201710apartmentaverage1_bed_rateVancouver</v>
      </c>
      <c r="E460">
        <v>2017</v>
      </c>
      <c r="F460">
        <v>10</v>
      </c>
      <c r="G460" t="s">
        <v>65</v>
      </c>
      <c r="H460" t="s">
        <v>59</v>
      </c>
      <c r="I460" t="s">
        <v>51</v>
      </c>
      <c r="J460">
        <f t="shared" si="52"/>
        <v>1</v>
      </c>
      <c r="K460" t="s">
        <v>20</v>
      </c>
      <c r="L460">
        <f>VLOOKUP(B460,average_median_rates_1!B:I,8,0)</f>
        <v>1367</v>
      </c>
      <c r="M460" t="b">
        <f>IF(ISERROR(L460),VLOOKUP(C460,vancouver_ratios_2!B:J,9,0),IF(L460="**",VLOOKUP(C460,vancouver_ratios_2!B:J,9,0)))</f>
        <v>0</v>
      </c>
      <c r="N460" t="b">
        <f>IF(ISERROR(L460),VLOOKUP(D460,average_median_rates_1!B:I,8,0),IF(L460="**", VLOOKUP(D460,average_median_rates_1!B:I,8,0)))</f>
        <v>0</v>
      </c>
      <c r="O460">
        <f t="shared" si="53"/>
        <v>0</v>
      </c>
      <c r="P460">
        <f t="shared" si="54"/>
        <v>1367</v>
      </c>
    </row>
    <row r="461" spans="1:16" x14ac:dyDescent="0.2">
      <c r="A461" t="str">
        <f t="shared" si="55"/>
        <v>201710average1Westside/Kerrisdale</v>
      </c>
      <c r="B461" t="str">
        <f t="shared" si="49"/>
        <v>201710apartmentaverage1_bed_rateWestside/Kerrisdale</v>
      </c>
      <c r="C461" t="str">
        <f t="shared" si="50"/>
        <v>apartmentaverage1_bed_rateWestside/Kerrisdale</v>
      </c>
      <c r="D461" t="str">
        <f t="shared" si="51"/>
        <v>201710apartmentaverage1_bed_rateVancouver</v>
      </c>
      <c r="E461">
        <v>2017</v>
      </c>
      <c r="F461">
        <v>10</v>
      </c>
      <c r="G461" t="s">
        <v>65</v>
      </c>
      <c r="H461" t="s">
        <v>59</v>
      </c>
      <c r="I461" t="s">
        <v>51</v>
      </c>
      <c r="J461">
        <f t="shared" si="52"/>
        <v>1</v>
      </c>
      <c r="K461" t="s">
        <v>21</v>
      </c>
      <c r="L461">
        <f>VLOOKUP(B461,average_median_rates_1!B:I,8,0)</f>
        <v>1371</v>
      </c>
      <c r="M461" t="b">
        <f>IF(ISERROR(L461),VLOOKUP(C461,vancouver_ratios_2!B:J,9,0),IF(L461="**",VLOOKUP(C461,vancouver_ratios_2!B:J,9,0)))</f>
        <v>0</v>
      </c>
      <c r="N461" t="b">
        <f>IF(ISERROR(L461),VLOOKUP(D461,average_median_rates_1!B:I,8,0),IF(L461="**", VLOOKUP(D461,average_median_rates_1!B:I,8,0)))</f>
        <v>0</v>
      </c>
      <c r="O461">
        <f t="shared" si="53"/>
        <v>0</v>
      </c>
      <c r="P461">
        <f t="shared" si="54"/>
        <v>1371</v>
      </c>
    </row>
    <row r="462" spans="1:16" x14ac:dyDescent="0.2">
      <c r="A462" t="str">
        <f t="shared" si="55"/>
        <v>201710average1Marpole</v>
      </c>
      <c r="B462" t="str">
        <f t="shared" si="49"/>
        <v>201710apartmentaverage1_bed_rateMarpole</v>
      </c>
      <c r="C462" t="str">
        <f t="shared" si="50"/>
        <v>apartmentaverage1_bed_rateMarpole</v>
      </c>
      <c r="D462" t="str">
        <f t="shared" si="51"/>
        <v>201710apartmentaverage1_bed_rateVancouver</v>
      </c>
      <c r="E462">
        <v>2017</v>
      </c>
      <c r="F462">
        <v>10</v>
      </c>
      <c r="G462" t="s">
        <v>65</v>
      </c>
      <c r="H462" t="s">
        <v>59</v>
      </c>
      <c r="I462" t="s">
        <v>51</v>
      </c>
      <c r="J462">
        <f t="shared" si="52"/>
        <v>1</v>
      </c>
      <c r="K462" t="s">
        <v>23</v>
      </c>
      <c r="L462">
        <f>VLOOKUP(B462,average_median_rates_1!B:I,8,0)</f>
        <v>978</v>
      </c>
      <c r="M462" t="b">
        <f>IF(ISERROR(L462),VLOOKUP(C462,vancouver_ratios_2!B:J,9,0),IF(L462="**",VLOOKUP(C462,vancouver_ratios_2!B:J,9,0)))</f>
        <v>0</v>
      </c>
      <c r="N462" t="b">
        <f>IF(ISERROR(L462),VLOOKUP(D462,average_median_rates_1!B:I,8,0),IF(L462="**", VLOOKUP(D462,average_median_rates_1!B:I,8,0)))</f>
        <v>0</v>
      </c>
      <c r="O462">
        <f t="shared" si="53"/>
        <v>0</v>
      </c>
      <c r="P462">
        <f t="shared" si="54"/>
        <v>978</v>
      </c>
    </row>
    <row r="463" spans="1:16" x14ac:dyDescent="0.2">
      <c r="A463" t="str">
        <f t="shared" si="55"/>
        <v>201710average1Mount Pleasant/Renfrew Heights</v>
      </c>
      <c r="B463" t="str">
        <f t="shared" si="49"/>
        <v>201710apartmentaverage1_bed_rateMount Pleasant/Renfrew Heights</v>
      </c>
      <c r="C463" t="str">
        <f t="shared" si="50"/>
        <v>apartmentaverage1_bed_rateMount Pleasant/Renfrew Heights</v>
      </c>
      <c r="D463" t="str">
        <f t="shared" si="51"/>
        <v>201710apartmentaverage1_bed_rateVancouver</v>
      </c>
      <c r="E463">
        <v>2017</v>
      </c>
      <c r="F463">
        <v>10</v>
      </c>
      <c r="G463" t="s">
        <v>65</v>
      </c>
      <c r="H463" t="s">
        <v>59</v>
      </c>
      <c r="I463" t="s">
        <v>51</v>
      </c>
      <c r="J463">
        <f t="shared" si="52"/>
        <v>1</v>
      </c>
      <c r="K463" t="s">
        <v>24</v>
      </c>
      <c r="L463">
        <f>VLOOKUP(B463,average_median_rates_1!B:I,8,0)</f>
        <v>1198</v>
      </c>
      <c r="M463" t="b">
        <f>IF(ISERROR(L463),VLOOKUP(C463,vancouver_ratios_2!B:J,9,0),IF(L463="**",VLOOKUP(C463,vancouver_ratios_2!B:J,9,0)))</f>
        <v>0</v>
      </c>
      <c r="N463" t="b">
        <f>IF(ISERROR(L463),VLOOKUP(D463,average_median_rates_1!B:I,8,0),IF(L463="**", VLOOKUP(D463,average_median_rates_1!B:I,8,0)))</f>
        <v>0</v>
      </c>
      <c r="O463">
        <f t="shared" si="53"/>
        <v>0</v>
      </c>
      <c r="P463">
        <f t="shared" si="54"/>
        <v>1198</v>
      </c>
    </row>
    <row r="464" spans="1:16" x14ac:dyDescent="0.2">
      <c r="A464" t="str">
        <f t="shared" si="55"/>
        <v>201710average1East Hastings</v>
      </c>
      <c r="B464" t="str">
        <f t="shared" si="49"/>
        <v>201710apartmentaverage1_bed_rateEast Hastings</v>
      </c>
      <c r="C464" t="str">
        <f t="shared" si="50"/>
        <v>apartmentaverage1_bed_rateEast Hastings</v>
      </c>
      <c r="D464" t="str">
        <f t="shared" si="51"/>
        <v>201710apartmentaverage1_bed_rateVancouver</v>
      </c>
      <c r="E464">
        <v>2017</v>
      </c>
      <c r="F464">
        <v>10</v>
      </c>
      <c r="G464" t="s">
        <v>65</v>
      </c>
      <c r="H464" t="s">
        <v>59</v>
      </c>
      <c r="I464" t="s">
        <v>51</v>
      </c>
      <c r="J464">
        <f t="shared" si="52"/>
        <v>1</v>
      </c>
      <c r="K464" t="s">
        <v>25</v>
      </c>
      <c r="L464">
        <f>VLOOKUP(B464,average_median_rates_1!B:I,8,0)</f>
        <v>1093</v>
      </c>
      <c r="M464" t="b">
        <f>IF(ISERROR(L464),VLOOKUP(C464,vancouver_ratios_2!B:J,9,0),IF(L464="**",VLOOKUP(C464,vancouver_ratios_2!B:J,9,0)))</f>
        <v>0</v>
      </c>
      <c r="N464" t="b">
        <f>IF(ISERROR(L464),VLOOKUP(D464,average_median_rates_1!B:I,8,0),IF(L464="**", VLOOKUP(D464,average_median_rates_1!B:I,8,0)))</f>
        <v>0</v>
      </c>
      <c r="O464">
        <f t="shared" si="53"/>
        <v>0</v>
      </c>
      <c r="P464">
        <f t="shared" si="54"/>
        <v>1093</v>
      </c>
    </row>
    <row r="465" spans="1:16" x14ac:dyDescent="0.2">
      <c r="A465" t="str">
        <f t="shared" si="55"/>
        <v>201710average1Southeast Vancouver</v>
      </c>
      <c r="B465" t="str">
        <f t="shared" si="49"/>
        <v>201710apartmentaverage1_bed_rateSoutheast Vancouver</v>
      </c>
      <c r="C465" t="str">
        <f t="shared" si="50"/>
        <v>apartmentaverage1_bed_rateSoutheast Vancouver</v>
      </c>
      <c r="D465" t="str">
        <f t="shared" si="51"/>
        <v>201710apartmentaverage1_bed_rateVancouver</v>
      </c>
      <c r="E465">
        <v>2017</v>
      </c>
      <c r="F465">
        <v>10</v>
      </c>
      <c r="G465" t="s">
        <v>65</v>
      </c>
      <c r="H465" t="s">
        <v>59</v>
      </c>
      <c r="I465" t="s">
        <v>51</v>
      </c>
      <c r="J465">
        <f t="shared" si="52"/>
        <v>1</v>
      </c>
      <c r="K465" t="s">
        <v>26</v>
      </c>
      <c r="L465">
        <f>VLOOKUP(B465,average_median_rates_1!B:I,8,0)</f>
        <v>1118</v>
      </c>
      <c r="M465" t="b">
        <f>IF(ISERROR(L465),VLOOKUP(C465,vancouver_ratios_2!B:J,9,0),IF(L465="**",VLOOKUP(C465,vancouver_ratios_2!B:J,9,0)))</f>
        <v>0</v>
      </c>
      <c r="N465" t="b">
        <f>IF(ISERROR(L465),VLOOKUP(D465,average_median_rates_1!B:I,8,0),IF(L465="**", VLOOKUP(D465,average_median_rates_1!B:I,8,0)))</f>
        <v>0</v>
      </c>
      <c r="O465">
        <f t="shared" si="53"/>
        <v>0</v>
      </c>
      <c r="P465">
        <f t="shared" si="54"/>
        <v>1118</v>
      </c>
    </row>
    <row r="466" spans="1:16" x14ac:dyDescent="0.2">
      <c r="A466" t="str">
        <f t="shared" si="55"/>
        <v>201710average1University Endowment Lands</v>
      </c>
      <c r="B466" t="str">
        <f t="shared" si="49"/>
        <v>201710apartmentaverage1_bed_rateUniversity Endowment Lands</v>
      </c>
      <c r="C466" t="str">
        <f t="shared" si="50"/>
        <v>apartmentaverage1_bed_rateUniversity Endowment Lands</v>
      </c>
      <c r="D466" t="str">
        <f t="shared" si="51"/>
        <v>201710apartmentaverage1_bed_rateVancouver</v>
      </c>
      <c r="E466">
        <v>2017</v>
      </c>
      <c r="F466">
        <v>10</v>
      </c>
      <c r="G466" t="s">
        <v>65</v>
      </c>
      <c r="H466" t="s">
        <v>59</v>
      </c>
      <c r="I466" t="s">
        <v>51</v>
      </c>
      <c r="J466">
        <f t="shared" si="52"/>
        <v>1</v>
      </c>
      <c r="K466" t="s">
        <v>27</v>
      </c>
      <c r="L466">
        <f>VLOOKUP(B466,average_median_rates_1!B:I,8,0)</f>
        <v>1700</v>
      </c>
      <c r="M466" t="b">
        <f>IF(ISERROR(L466),VLOOKUP(C466,vancouver_ratios_2!B:J,9,0),IF(L466="**",VLOOKUP(C466,vancouver_ratios_2!B:J,9,0)))</f>
        <v>0</v>
      </c>
      <c r="N466" t="b">
        <f>IF(ISERROR(L466),VLOOKUP(D466,average_median_rates_1!B:I,8,0),IF(L466="**", VLOOKUP(D466,average_median_rates_1!B:I,8,0)))</f>
        <v>0</v>
      </c>
      <c r="O466">
        <f t="shared" si="53"/>
        <v>0</v>
      </c>
      <c r="P466">
        <f t="shared" si="54"/>
        <v>1700</v>
      </c>
    </row>
    <row r="467" spans="1:16" x14ac:dyDescent="0.2">
      <c r="A467" t="str">
        <f t="shared" si="55"/>
        <v>201710average1Central Park/Metrotown</v>
      </c>
      <c r="B467" t="str">
        <f t="shared" si="49"/>
        <v>201710apartmentaverage1_bed_rateCentral Park/Metrotown</v>
      </c>
      <c r="C467" t="str">
        <f t="shared" si="50"/>
        <v>apartmentaverage1_bed_rateCentral Park/Metrotown</v>
      </c>
      <c r="D467" t="str">
        <f t="shared" si="51"/>
        <v>201710apartmentaverage1_bed_rateVancouver</v>
      </c>
      <c r="E467">
        <v>2017</v>
      </c>
      <c r="F467">
        <v>10</v>
      </c>
      <c r="G467" t="s">
        <v>65</v>
      </c>
      <c r="H467" t="s">
        <v>59</v>
      </c>
      <c r="I467" t="s">
        <v>51</v>
      </c>
      <c r="J467">
        <f t="shared" si="52"/>
        <v>1</v>
      </c>
      <c r="K467" t="s">
        <v>28</v>
      </c>
      <c r="L467">
        <f>VLOOKUP(B467,average_median_rates_1!B:I,8,0)</f>
        <v>1112</v>
      </c>
      <c r="M467" t="b">
        <f>IF(ISERROR(L467),VLOOKUP(C467,vancouver_ratios_2!B:J,9,0),IF(L467="**",VLOOKUP(C467,vancouver_ratios_2!B:J,9,0)))</f>
        <v>0</v>
      </c>
      <c r="N467" t="b">
        <f>IF(ISERROR(L467),VLOOKUP(D467,average_median_rates_1!B:I,8,0),IF(L467="**", VLOOKUP(D467,average_median_rates_1!B:I,8,0)))</f>
        <v>0</v>
      </c>
      <c r="O467">
        <f t="shared" si="53"/>
        <v>0</v>
      </c>
      <c r="P467">
        <f t="shared" si="54"/>
        <v>1112</v>
      </c>
    </row>
    <row r="468" spans="1:16" x14ac:dyDescent="0.2">
      <c r="A468" t="str">
        <f t="shared" si="55"/>
        <v>201710average1Southeast Burnaby</v>
      </c>
      <c r="B468" t="str">
        <f t="shared" si="49"/>
        <v>201710apartmentaverage1_bed_rateSoutheast Burnaby</v>
      </c>
      <c r="C468" t="str">
        <f t="shared" si="50"/>
        <v>apartmentaverage1_bed_rateSoutheast Burnaby</v>
      </c>
      <c r="D468" t="str">
        <f t="shared" si="51"/>
        <v>201710apartmentaverage1_bed_rateVancouver</v>
      </c>
      <c r="E468">
        <v>2017</v>
      </c>
      <c r="F468">
        <v>10</v>
      </c>
      <c r="G468" t="s">
        <v>65</v>
      </c>
      <c r="H468" t="s">
        <v>59</v>
      </c>
      <c r="I468" t="s">
        <v>51</v>
      </c>
      <c r="J468">
        <f t="shared" si="52"/>
        <v>1</v>
      </c>
      <c r="K468" t="s">
        <v>29</v>
      </c>
      <c r="L468">
        <f>VLOOKUP(B468,average_median_rates_1!B:I,8,0)</f>
        <v>945</v>
      </c>
      <c r="M468" t="b">
        <f>IF(ISERROR(L468),VLOOKUP(C468,vancouver_ratios_2!B:J,9,0),IF(L468="**",VLOOKUP(C468,vancouver_ratios_2!B:J,9,0)))</f>
        <v>0</v>
      </c>
      <c r="N468" t="b">
        <f>IF(ISERROR(L468),VLOOKUP(D468,average_median_rates_1!B:I,8,0),IF(L468="**", VLOOKUP(D468,average_median_rates_1!B:I,8,0)))</f>
        <v>0</v>
      </c>
      <c r="O468">
        <f t="shared" si="53"/>
        <v>0</v>
      </c>
      <c r="P468">
        <f t="shared" si="54"/>
        <v>945</v>
      </c>
    </row>
    <row r="469" spans="1:16" x14ac:dyDescent="0.2">
      <c r="A469" t="str">
        <f t="shared" si="55"/>
        <v>201710average1North Burnaby</v>
      </c>
      <c r="B469" t="str">
        <f t="shared" si="49"/>
        <v>201710apartmentaverage1_bed_rateNorth Burnaby</v>
      </c>
      <c r="C469" t="str">
        <f t="shared" si="50"/>
        <v>apartmentaverage1_bed_rateNorth Burnaby</v>
      </c>
      <c r="D469" t="str">
        <f t="shared" si="51"/>
        <v>201710apartmentaverage1_bed_rateVancouver</v>
      </c>
      <c r="E469">
        <v>2017</v>
      </c>
      <c r="F469">
        <v>10</v>
      </c>
      <c r="G469" t="s">
        <v>65</v>
      </c>
      <c r="H469" t="s">
        <v>59</v>
      </c>
      <c r="I469" t="s">
        <v>51</v>
      </c>
      <c r="J469">
        <f t="shared" si="52"/>
        <v>1</v>
      </c>
      <c r="K469" t="s">
        <v>31</v>
      </c>
      <c r="L469">
        <f>VLOOKUP(B469,average_median_rates_1!B:I,8,0)</f>
        <v>1171</v>
      </c>
      <c r="M469" t="b">
        <f>IF(ISERROR(L469),VLOOKUP(C469,vancouver_ratios_2!B:J,9,0),IF(L469="**",VLOOKUP(C469,vancouver_ratios_2!B:J,9,0)))</f>
        <v>0</v>
      </c>
      <c r="N469" t="b">
        <f>IF(ISERROR(L469),VLOOKUP(D469,average_median_rates_1!B:I,8,0),IF(L469="**", VLOOKUP(D469,average_median_rates_1!B:I,8,0)))</f>
        <v>0</v>
      </c>
      <c r="O469">
        <f t="shared" si="53"/>
        <v>0</v>
      </c>
      <c r="P469">
        <f t="shared" si="54"/>
        <v>1171</v>
      </c>
    </row>
    <row r="470" spans="1:16" x14ac:dyDescent="0.2">
      <c r="A470" t="str">
        <f t="shared" si="55"/>
        <v>201710average1New Westminster</v>
      </c>
      <c r="B470" t="str">
        <f t="shared" si="49"/>
        <v>201710apartmentaverage1_bed_rateNew Westminster</v>
      </c>
      <c r="C470" t="str">
        <f t="shared" si="50"/>
        <v>apartmentaverage1_bed_rateNew Westminster</v>
      </c>
      <c r="D470" t="str">
        <f t="shared" si="51"/>
        <v>201710apartmentaverage1_bed_rateVancouver</v>
      </c>
      <c r="E470">
        <v>2017</v>
      </c>
      <c r="F470">
        <v>10</v>
      </c>
      <c r="G470" t="s">
        <v>65</v>
      </c>
      <c r="H470" t="s">
        <v>59</v>
      </c>
      <c r="I470" t="s">
        <v>51</v>
      </c>
      <c r="J470">
        <f t="shared" si="52"/>
        <v>1</v>
      </c>
      <c r="K470" t="s">
        <v>32</v>
      </c>
      <c r="L470">
        <f>VLOOKUP(B470,average_median_rates_1!B:I,8,0)</f>
        <v>988</v>
      </c>
      <c r="M470" t="b">
        <f>IF(ISERROR(L470),VLOOKUP(C470,vancouver_ratios_2!B:J,9,0),IF(L470="**",VLOOKUP(C470,vancouver_ratios_2!B:J,9,0)))</f>
        <v>0</v>
      </c>
      <c r="N470" t="b">
        <f>IF(ISERROR(L470),VLOOKUP(D470,average_median_rates_1!B:I,8,0),IF(L470="**", VLOOKUP(D470,average_median_rates_1!B:I,8,0)))</f>
        <v>0</v>
      </c>
      <c r="O470">
        <f t="shared" si="53"/>
        <v>0</v>
      </c>
      <c r="P470">
        <f t="shared" si="54"/>
        <v>988</v>
      </c>
    </row>
    <row r="471" spans="1:16" x14ac:dyDescent="0.2">
      <c r="A471" t="str">
        <f t="shared" si="55"/>
        <v>201710average1North Vancouver CY</v>
      </c>
      <c r="B471" t="str">
        <f t="shared" si="49"/>
        <v>201710apartmentaverage1_bed_rateNorth Vancouver CY</v>
      </c>
      <c r="C471" t="str">
        <f t="shared" si="50"/>
        <v>apartmentaverage1_bed_rateNorth Vancouver CY</v>
      </c>
      <c r="D471" t="str">
        <f t="shared" si="51"/>
        <v>201710apartmentaverage1_bed_rateVancouver</v>
      </c>
      <c r="E471">
        <v>2017</v>
      </c>
      <c r="F471">
        <v>10</v>
      </c>
      <c r="G471" t="s">
        <v>65</v>
      </c>
      <c r="H471" t="s">
        <v>59</v>
      </c>
      <c r="I471" t="s">
        <v>51</v>
      </c>
      <c r="J471">
        <f t="shared" si="52"/>
        <v>1</v>
      </c>
      <c r="K471" t="s">
        <v>33</v>
      </c>
      <c r="L471">
        <f>VLOOKUP(B471,average_median_rates_1!B:I,8,0)</f>
        <v>1220</v>
      </c>
      <c r="M471" t="b">
        <f>IF(ISERROR(L471),VLOOKUP(C471,vancouver_ratios_2!B:J,9,0),IF(L471="**",VLOOKUP(C471,vancouver_ratios_2!B:J,9,0)))</f>
        <v>0</v>
      </c>
      <c r="N471" t="b">
        <f>IF(ISERROR(L471),VLOOKUP(D471,average_median_rates_1!B:I,8,0),IF(L471="**", VLOOKUP(D471,average_median_rates_1!B:I,8,0)))</f>
        <v>0</v>
      </c>
      <c r="O471">
        <f t="shared" si="53"/>
        <v>0</v>
      </c>
      <c r="P471">
        <f t="shared" si="54"/>
        <v>1220</v>
      </c>
    </row>
    <row r="472" spans="1:16" x14ac:dyDescent="0.2">
      <c r="A472" t="str">
        <f t="shared" si="55"/>
        <v>201710average1North Vancouver DM</v>
      </c>
      <c r="B472" t="str">
        <f t="shared" si="49"/>
        <v>201710apartmentaverage1_bed_rateNorth Vancouver DM</v>
      </c>
      <c r="C472" t="str">
        <f t="shared" si="50"/>
        <v>apartmentaverage1_bed_rateNorth Vancouver DM</v>
      </c>
      <c r="D472" t="str">
        <f t="shared" si="51"/>
        <v>201710apartmentaverage1_bed_rateVancouver</v>
      </c>
      <c r="E472">
        <v>2017</v>
      </c>
      <c r="F472">
        <v>10</v>
      </c>
      <c r="G472" t="s">
        <v>65</v>
      </c>
      <c r="H472" t="s">
        <v>59</v>
      </c>
      <c r="I472" t="s">
        <v>51</v>
      </c>
      <c r="J472">
        <f t="shared" si="52"/>
        <v>1</v>
      </c>
      <c r="K472" t="s">
        <v>34</v>
      </c>
      <c r="L472">
        <f>VLOOKUP(B472,average_median_rates_1!B:I,8,0)</f>
        <v>1312</v>
      </c>
      <c r="M472" t="b">
        <f>IF(ISERROR(L472),VLOOKUP(C472,vancouver_ratios_2!B:J,9,0),IF(L472="**",VLOOKUP(C472,vancouver_ratios_2!B:J,9,0)))</f>
        <v>0</v>
      </c>
      <c r="N472" t="b">
        <f>IF(ISERROR(L472),VLOOKUP(D472,average_median_rates_1!B:I,8,0),IF(L472="**", VLOOKUP(D472,average_median_rates_1!B:I,8,0)))</f>
        <v>0</v>
      </c>
      <c r="O472">
        <f t="shared" si="53"/>
        <v>0</v>
      </c>
      <c r="P472">
        <f t="shared" si="54"/>
        <v>1312</v>
      </c>
    </row>
    <row r="473" spans="1:16" x14ac:dyDescent="0.2">
      <c r="A473" t="str">
        <f t="shared" si="55"/>
        <v>201710average1West Vancouver</v>
      </c>
      <c r="B473" t="str">
        <f t="shared" si="49"/>
        <v>201710apartmentaverage1_bed_rateWest Vancouver</v>
      </c>
      <c r="C473" t="str">
        <f t="shared" si="50"/>
        <v>apartmentaverage1_bed_rateWest Vancouver</v>
      </c>
      <c r="D473" t="str">
        <f t="shared" si="51"/>
        <v>201710apartmentaverage1_bed_rateVancouver</v>
      </c>
      <c r="E473">
        <v>2017</v>
      </c>
      <c r="F473">
        <v>10</v>
      </c>
      <c r="G473" t="s">
        <v>65</v>
      </c>
      <c r="H473" t="s">
        <v>59</v>
      </c>
      <c r="I473" t="s">
        <v>51</v>
      </c>
      <c r="J473">
        <f t="shared" si="52"/>
        <v>1</v>
      </c>
      <c r="K473" t="s">
        <v>35</v>
      </c>
      <c r="L473">
        <f>VLOOKUP(B473,average_median_rates_1!B:I,8,0)</f>
        <v>1551</v>
      </c>
      <c r="M473" t="b">
        <f>IF(ISERROR(L473),VLOOKUP(C473,vancouver_ratios_2!B:J,9,0),IF(L473="**",VLOOKUP(C473,vancouver_ratios_2!B:J,9,0)))</f>
        <v>0</v>
      </c>
      <c r="N473" t="b">
        <f>IF(ISERROR(L473),VLOOKUP(D473,average_median_rates_1!B:I,8,0),IF(L473="**", VLOOKUP(D473,average_median_rates_1!B:I,8,0)))</f>
        <v>0</v>
      </c>
      <c r="O473">
        <f t="shared" si="53"/>
        <v>0</v>
      </c>
      <c r="P473">
        <f t="shared" si="54"/>
        <v>1551</v>
      </c>
    </row>
    <row r="474" spans="1:16" x14ac:dyDescent="0.2">
      <c r="A474" t="str">
        <f t="shared" si="55"/>
        <v>201710average1Richmond</v>
      </c>
      <c r="B474" t="str">
        <f t="shared" si="49"/>
        <v>201710apartmentaverage1_bed_rateRichmond</v>
      </c>
      <c r="C474" t="str">
        <f t="shared" si="50"/>
        <v>apartmentaverage1_bed_rateRichmond</v>
      </c>
      <c r="D474" t="str">
        <f t="shared" si="51"/>
        <v>201710apartmentaverage1_bed_rateVancouver</v>
      </c>
      <c r="E474">
        <v>2017</v>
      </c>
      <c r="F474">
        <v>10</v>
      </c>
      <c r="G474" t="s">
        <v>65</v>
      </c>
      <c r="H474" t="s">
        <v>59</v>
      </c>
      <c r="I474" t="s">
        <v>51</v>
      </c>
      <c r="J474">
        <f t="shared" si="52"/>
        <v>1</v>
      </c>
      <c r="K474" t="s">
        <v>36</v>
      </c>
      <c r="L474">
        <f>VLOOKUP(B474,average_median_rates_1!B:I,8,0)</f>
        <v>1185</v>
      </c>
      <c r="M474" t="b">
        <f>IF(ISERROR(L474),VLOOKUP(C474,vancouver_ratios_2!B:J,9,0),IF(L474="**",VLOOKUP(C474,vancouver_ratios_2!B:J,9,0)))</f>
        <v>0</v>
      </c>
      <c r="N474" t="b">
        <f>IF(ISERROR(L474),VLOOKUP(D474,average_median_rates_1!B:I,8,0),IF(L474="**", VLOOKUP(D474,average_median_rates_1!B:I,8,0)))</f>
        <v>0</v>
      </c>
      <c r="O474">
        <f t="shared" si="53"/>
        <v>0</v>
      </c>
      <c r="P474">
        <f t="shared" si="54"/>
        <v>1185</v>
      </c>
    </row>
    <row r="475" spans="1:16" x14ac:dyDescent="0.2">
      <c r="A475" t="str">
        <f t="shared" si="55"/>
        <v>201710average1Delta</v>
      </c>
      <c r="B475" t="str">
        <f t="shared" si="49"/>
        <v>201710apartmentaverage1_bed_rateDelta</v>
      </c>
      <c r="C475" t="str">
        <f t="shared" si="50"/>
        <v>apartmentaverage1_bed_rateDelta</v>
      </c>
      <c r="D475" t="str">
        <f t="shared" si="51"/>
        <v>201710apartmentaverage1_bed_rateVancouver</v>
      </c>
      <c r="E475">
        <v>2017</v>
      </c>
      <c r="F475">
        <v>10</v>
      </c>
      <c r="G475" t="s">
        <v>65</v>
      </c>
      <c r="H475" t="s">
        <v>59</v>
      </c>
      <c r="I475" t="s">
        <v>51</v>
      </c>
      <c r="J475">
        <f t="shared" si="52"/>
        <v>1</v>
      </c>
      <c r="K475" t="s">
        <v>37</v>
      </c>
      <c r="L475">
        <f>VLOOKUP(B475,average_median_rates_1!B:I,8,0)</f>
        <v>872</v>
      </c>
      <c r="M475" t="b">
        <f>IF(ISERROR(L475),VLOOKUP(C475,vancouver_ratios_2!B:J,9,0),IF(L475="**",VLOOKUP(C475,vancouver_ratios_2!B:J,9,0)))</f>
        <v>0</v>
      </c>
      <c r="N475" t="b">
        <f>IF(ISERROR(L475),VLOOKUP(D475,average_median_rates_1!B:I,8,0),IF(L475="**", VLOOKUP(D475,average_median_rates_1!B:I,8,0)))</f>
        <v>0</v>
      </c>
      <c r="O475">
        <f t="shared" si="53"/>
        <v>0</v>
      </c>
      <c r="P475">
        <f t="shared" si="54"/>
        <v>872</v>
      </c>
    </row>
    <row r="476" spans="1:16" x14ac:dyDescent="0.2">
      <c r="A476" t="str">
        <f t="shared" si="55"/>
        <v>201710average1Surrey</v>
      </c>
      <c r="B476" t="str">
        <f t="shared" si="49"/>
        <v>201710apartmentaverage1_bed_rateSurrey</v>
      </c>
      <c r="C476" t="str">
        <f t="shared" si="50"/>
        <v>apartmentaverage1_bed_rateSurrey</v>
      </c>
      <c r="D476" t="str">
        <f t="shared" si="51"/>
        <v>201710apartmentaverage1_bed_rateVancouver</v>
      </c>
      <c r="E476">
        <v>2017</v>
      </c>
      <c r="F476">
        <v>10</v>
      </c>
      <c r="G476" t="s">
        <v>65</v>
      </c>
      <c r="H476" t="s">
        <v>59</v>
      </c>
      <c r="I476" t="s">
        <v>51</v>
      </c>
      <c r="J476">
        <f t="shared" si="52"/>
        <v>1</v>
      </c>
      <c r="K476" t="s">
        <v>38</v>
      </c>
      <c r="L476">
        <f>VLOOKUP(B476,average_median_rates_1!B:I,8,0)</f>
        <v>908</v>
      </c>
      <c r="M476" t="b">
        <f>IF(ISERROR(L476),VLOOKUP(C476,vancouver_ratios_2!B:J,9,0),IF(L476="**",VLOOKUP(C476,vancouver_ratios_2!B:J,9,0)))</f>
        <v>0</v>
      </c>
      <c r="N476" t="b">
        <f>IF(ISERROR(L476),VLOOKUP(D476,average_median_rates_1!B:I,8,0),IF(L476="**", VLOOKUP(D476,average_median_rates_1!B:I,8,0)))</f>
        <v>0</v>
      </c>
      <c r="O476">
        <f t="shared" si="53"/>
        <v>0</v>
      </c>
      <c r="P476">
        <f t="shared" si="54"/>
        <v>908</v>
      </c>
    </row>
    <row r="477" spans="1:16" x14ac:dyDescent="0.2">
      <c r="A477" t="str">
        <f t="shared" si="55"/>
        <v>201710average1White Rock</v>
      </c>
      <c r="B477" t="str">
        <f t="shared" si="49"/>
        <v>201710apartmentaverage1_bed_rateWhite Rock</v>
      </c>
      <c r="C477" t="str">
        <f t="shared" si="50"/>
        <v>apartmentaverage1_bed_rateWhite Rock</v>
      </c>
      <c r="D477" t="str">
        <f t="shared" si="51"/>
        <v>201710apartmentaverage1_bed_rateVancouver</v>
      </c>
      <c r="E477">
        <v>2017</v>
      </c>
      <c r="F477">
        <v>10</v>
      </c>
      <c r="G477" t="s">
        <v>65</v>
      </c>
      <c r="H477" t="s">
        <v>59</v>
      </c>
      <c r="I477" t="s">
        <v>51</v>
      </c>
      <c r="J477">
        <f t="shared" si="52"/>
        <v>1</v>
      </c>
      <c r="K477" t="s">
        <v>39</v>
      </c>
      <c r="L477">
        <f>VLOOKUP(B477,average_median_rates_1!B:I,8,0)</f>
        <v>944</v>
      </c>
      <c r="M477" t="b">
        <f>IF(ISERROR(L477),VLOOKUP(C477,vancouver_ratios_2!B:J,9,0),IF(L477="**",VLOOKUP(C477,vancouver_ratios_2!B:J,9,0)))</f>
        <v>0</v>
      </c>
      <c r="N477" t="b">
        <f>IF(ISERROR(L477),VLOOKUP(D477,average_median_rates_1!B:I,8,0),IF(L477="**", VLOOKUP(D477,average_median_rates_1!B:I,8,0)))</f>
        <v>0</v>
      </c>
      <c r="O477">
        <f t="shared" si="53"/>
        <v>0</v>
      </c>
      <c r="P477">
        <f t="shared" si="54"/>
        <v>944</v>
      </c>
    </row>
    <row r="478" spans="1:16" x14ac:dyDescent="0.2">
      <c r="A478" t="str">
        <f t="shared" si="55"/>
        <v>201710average1Langley City and Langley DM</v>
      </c>
      <c r="B478" t="str">
        <f t="shared" si="49"/>
        <v>201710apartmentaverage1_bed_rateLangley City and Langley DM</v>
      </c>
      <c r="C478" t="str">
        <f t="shared" si="50"/>
        <v>apartmentaverage1_bed_rateLangley City and Langley DM</v>
      </c>
      <c r="D478" t="str">
        <f t="shared" si="51"/>
        <v>201710apartmentaverage1_bed_rateVancouver</v>
      </c>
      <c r="E478">
        <v>2017</v>
      </c>
      <c r="F478">
        <v>10</v>
      </c>
      <c r="G478" t="s">
        <v>65</v>
      </c>
      <c r="H478" t="s">
        <v>59</v>
      </c>
      <c r="I478" t="s">
        <v>51</v>
      </c>
      <c r="J478">
        <f t="shared" si="52"/>
        <v>1</v>
      </c>
      <c r="K478" t="s">
        <v>40</v>
      </c>
      <c r="L478">
        <f>VLOOKUP(B478,average_median_rates_1!B:I,8,0)</f>
        <v>975</v>
      </c>
      <c r="M478" t="b">
        <f>IF(ISERROR(L478),VLOOKUP(C478,vancouver_ratios_2!B:J,9,0),IF(L478="**",VLOOKUP(C478,vancouver_ratios_2!B:J,9,0)))</f>
        <v>0</v>
      </c>
      <c r="N478" t="b">
        <f>IF(ISERROR(L478),VLOOKUP(D478,average_median_rates_1!B:I,8,0),IF(L478="**", VLOOKUP(D478,average_median_rates_1!B:I,8,0)))</f>
        <v>0</v>
      </c>
      <c r="O478">
        <f t="shared" si="53"/>
        <v>0</v>
      </c>
      <c r="P478">
        <f t="shared" si="54"/>
        <v>975</v>
      </c>
    </row>
    <row r="479" spans="1:16" x14ac:dyDescent="0.2">
      <c r="A479" t="str">
        <f t="shared" si="55"/>
        <v>201710average1Tri-Cities</v>
      </c>
      <c r="B479" t="str">
        <f t="shared" si="49"/>
        <v>201710apartmentaverage1_bed_rateTri-Cities</v>
      </c>
      <c r="C479" t="str">
        <f t="shared" si="50"/>
        <v>apartmentaverage1_bed_rateTri-Cities</v>
      </c>
      <c r="D479" t="str">
        <f t="shared" si="51"/>
        <v>201710apartmentaverage1_bed_rateVancouver</v>
      </c>
      <c r="E479">
        <v>2017</v>
      </c>
      <c r="F479">
        <v>10</v>
      </c>
      <c r="G479" t="s">
        <v>65</v>
      </c>
      <c r="H479" t="s">
        <v>59</v>
      </c>
      <c r="I479" t="s">
        <v>51</v>
      </c>
      <c r="J479">
        <f t="shared" si="52"/>
        <v>1</v>
      </c>
      <c r="K479" t="s">
        <v>41</v>
      </c>
      <c r="L479">
        <f>VLOOKUP(B479,average_median_rates_1!B:I,8,0)</f>
        <v>1005</v>
      </c>
      <c r="M479" t="b">
        <f>IF(ISERROR(L479),VLOOKUP(C479,vancouver_ratios_2!B:J,9,0),IF(L479="**",VLOOKUP(C479,vancouver_ratios_2!B:J,9,0)))</f>
        <v>0</v>
      </c>
      <c r="N479" t="b">
        <f>IF(ISERROR(L479),VLOOKUP(D479,average_median_rates_1!B:I,8,0),IF(L479="**", VLOOKUP(D479,average_median_rates_1!B:I,8,0)))</f>
        <v>0</v>
      </c>
      <c r="O479">
        <f t="shared" si="53"/>
        <v>0</v>
      </c>
      <c r="P479">
        <f t="shared" si="54"/>
        <v>1005</v>
      </c>
    </row>
    <row r="480" spans="1:16" x14ac:dyDescent="0.2">
      <c r="A480" t="str">
        <f t="shared" si="55"/>
        <v>201710average1Maple Ridge/Pitt Meadows</v>
      </c>
      <c r="B480" t="str">
        <f t="shared" si="49"/>
        <v>201710apartmentaverage1_bed_rateMaple Ridge/Pitt Meadows</v>
      </c>
      <c r="C480" t="str">
        <f t="shared" si="50"/>
        <v>apartmentaverage1_bed_rateMaple Ridge/Pitt Meadows</v>
      </c>
      <c r="D480" t="str">
        <f t="shared" si="51"/>
        <v>201710apartmentaverage1_bed_rateVancouver</v>
      </c>
      <c r="E480">
        <v>2017</v>
      </c>
      <c r="F480">
        <v>10</v>
      </c>
      <c r="G480" t="s">
        <v>65</v>
      </c>
      <c r="H480" t="s">
        <v>59</v>
      </c>
      <c r="I480" t="s">
        <v>51</v>
      </c>
      <c r="J480">
        <f t="shared" si="52"/>
        <v>1</v>
      </c>
      <c r="K480" t="s">
        <v>42</v>
      </c>
      <c r="L480">
        <f>VLOOKUP(B480,average_median_rates_1!B:I,8,0)</f>
        <v>802</v>
      </c>
      <c r="M480" t="b">
        <f>IF(ISERROR(L480),VLOOKUP(C480,vancouver_ratios_2!B:J,9,0),IF(L480="**",VLOOKUP(C480,vancouver_ratios_2!B:J,9,0)))</f>
        <v>0</v>
      </c>
      <c r="N480" t="b">
        <f>IF(ISERROR(L480),VLOOKUP(D480,average_median_rates_1!B:I,8,0),IF(L480="**", VLOOKUP(D480,average_median_rates_1!B:I,8,0)))</f>
        <v>0</v>
      </c>
      <c r="O480">
        <f t="shared" si="53"/>
        <v>0</v>
      </c>
      <c r="P480">
        <f t="shared" si="54"/>
        <v>802</v>
      </c>
    </row>
    <row r="481" spans="1:16" x14ac:dyDescent="0.2">
      <c r="A481" t="str">
        <f t="shared" si="55"/>
        <v>201710average1Vancouver</v>
      </c>
      <c r="B481" t="str">
        <f t="shared" si="49"/>
        <v>201710apartmentaverage1_bed_rateVancouver</v>
      </c>
      <c r="C481" t="str">
        <f t="shared" si="50"/>
        <v>apartmentaverage1_bed_rateVancouver</v>
      </c>
      <c r="D481" t="str">
        <f t="shared" si="51"/>
        <v>201710apartmentaverage1_bed_rateVancouver</v>
      </c>
      <c r="E481">
        <v>2017</v>
      </c>
      <c r="F481">
        <v>10</v>
      </c>
      <c r="G481" t="s">
        <v>65</v>
      </c>
      <c r="H481" t="s">
        <v>59</v>
      </c>
      <c r="I481" t="s">
        <v>51</v>
      </c>
      <c r="J481">
        <f t="shared" si="52"/>
        <v>1</v>
      </c>
      <c r="K481" t="s">
        <v>43</v>
      </c>
      <c r="L481">
        <f>VLOOKUP(B481,average_median_rates_1!B:I,8,0)</f>
        <v>1223</v>
      </c>
      <c r="M481" t="b">
        <f>IF(ISERROR(L481),VLOOKUP(C481,vancouver_ratios_2!B:J,9,0),IF(L481="**",VLOOKUP(C481,vancouver_ratios_2!B:J,9,0)))</f>
        <v>0</v>
      </c>
      <c r="N481" t="b">
        <f>IF(ISERROR(L481),VLOOKUP(D481,average_median_rates_1!B:I,8,0),IF(L481="**", VLOOKUP(D481,average_median_rates_1!B:I,8,0)))</f>
        <v>0</v>
      </c>
      <c r="O481">
        <f t="shared" si="53"/>
        <v>0</v>
      </c>
      <c r="P481">
        <f t="shared" si="54"/>
        <v>1223</v>
      </c>
    </row>
    <row r="482" spans="1:16" x14ac:dyDescent="0.2">
      <c r="A482" t="str">
        <f t="shared" si="55"/>
        <v>201710average1North Vancouver City</v>
      </c>
      <c r="B482" t="str">
        <f t="shared" si="49"/>
        <v>201710apartmentaverage1_bed_rateNorth Vancouver City</v>
      </c>
      <c r="C482" t="str">
        <f t="shared" si="50"/>
        <v>apartmentaverage1_bed_rateNorth Vancouver City</v>
      </c>
      <c r="D482" t="str">
        <f t="shared" si="51"/>
        <v>201710apartmentaverage1_bed_rateVancouver</v>
      </c>
      <c r="E482">
        <v>2017</v>
      </c>
      <c r="F482">
        <v>10</v>
      </c>
      <c r="G482" t="s">
        <v>65</v>
      </c>
      <c r="H482" t="s">
        <v>59</v>
      </c>
      <c r="I482" t="s">
        <v>51</v>
      </c>
      <c r="J482">
        <f t="shared" si="52"/>
        <v>1</v>
      </c>
      <c r="K482" t="s">
        <v>60</v>
      </c>
      <c r="L482" t="e">
        <f>VLOOKUP(B482,average_median_rates_1!B:I,8,0)</f>
        <v>#N/A</v>
      </c>
      <c r="M482">
        <f>IF(ISERROR(L482),VLOOKUP(C482,vancouver_ratios_2!B:J,9,0),IF(L482="**",VLOOKUP(C482,vancouver_ratios_2!B:J,9,0)))</f>
        <v>0.89298071426422299</v>
      </c>
      <c r="N482">
        <f>IF(ISERROR(L482),VLOOKUP(D482,average_median_rates_1!B:I,8,0),IF(L482="**", VLOOKUP(D482,average_median_rates_1!B:I,8,0)))</f>
        <v>1223</v>
      </c>
      <c r="O482">
        <f t="shared" si="53"/>
        <v>1092.1154135451447</v>
      </c>
      <c r="P482">
        <f t="shared" si="54"/>
        <v>1092.1154135451447</v>
      </c>
    </row>
    <row r="483" spans="1:16" x14ac:dyDescent="0.2">
      <c r="A483" t="str">
        <f t="shared" si="55"/>
        <v>201710average2West End/Stanley Park</v>
      </c>
      <c r="B483" t="str">
        <f t="shared" si="49"/>
        <v>201710apartmentaverage2_bed_rateWest End/Stanley Park</v>
      </c>
      <c r="C483" t="str">
        <f t="shared" si="50"/>
        <v>apartmentaverage2_bed_rateWest End/Stanley Park</v>
      </c>
      <c r="D483" t="str">
        <f t="shared" si="51"/>
        <v>201710apartmentaverage2_bed_rateVancouver</v>
      </c>
      <c r="E483">
        <v>2017</v>
      </c>
      <c r="F483">
        <v>10</v>
      </c>
      <c r="G483" t="s">
        <v>65</v>
      </c>
      <c r="H483" t="s">
        <v>59</v>
      </c>
      <c r="I483" t="s">
        <v>53</v>
      </c>
      <c r="J483">
        <f t="shared" si="52"/>
        <v>2</v>
      </c>
      <c r="K483" t="s">
        <v>12</v>
      </c>
      <c r="L483">
        <f>VLOOKUP(B483,average_median_rates_1!B:I,8,0)</f>
        <v>2076</v>
      </c>
      <c r="M483" t="b">
        <f>IF(ISERROR(L483),VLOOKUP(C483,vancouver_ratios_2!B:J,9,0),IF(L483="**",VLOOKUP(C483,vancouver_ratios_2!B:J,9,0)))</f>
        <v>0</v>
      </c>
      <c r="N483" t="b">
        <f>IF(ISERROR(L483),VLOOKUP(D483,average_median_rates_1!B:I,8,0),IF(L483="**", VLOOKUP(D483,average_median_rates_1!B:I,8,0)))</f>
        <v>0</v>
      </c>
      <c r="O483">
        <f t="shared" si="53"/>
        <v>0</v>
      </c>
      <c r="P483">
        <f t="shared" si="54"/>
        <v>2076</v>
      </c>
    </row>
    <row r="484" spans="1:16" x14ac:dyDescent="0.2">
      <c r="A484" t="str">
        <f t="shared" si="55"/>
        <v>201710average2English Bay</v>
      </c>
      <c r="B484" t="str">
        <f t="shared" si="49"/>
        <v>201710apartmentaverage2_bed_rateEnglish Bay</v>
      </c>
      <c r="C484" t="str">
        <f t="shared" si="50"/>
        <v>apartmentaverage2_bed_rateEnglish Bay</v>
      </c>
      <c r="D484" t="str">
        <f t="shared" si="51"/>
        <v>201710apartmentaverage2_bed_rateVancouver</v>
      </c>
      <c r="E484">
        <v>2017</v>
      </c>
      <c r="F484">
        <v>10</v>
      </c>
      <c r="G484" t="s">
        <v>65</v>
      </c>
      <c r="H484" t="s">
        <v>59</v>
      </c>
      <c r="I484" t="s">
        <v>53</v>
      </c>
      <c r="J484">
        <f t="shared" si="52"/>
        <v>2</v>
      </c>
      <c r="K484" t="s">
        <v>16</v>
      </c>
      <c r="L484">
        <f>VLOOKUP(B484,average_median_rates_1!B:I,8,0)</f>
        <v>2097</v>
      </c>
      <c r="M484" t="b">
        <f>IF(ISERROR(L484),VLOOKUP(C484,vancouver_ratios_2!B:J,9,0),IF(L484="**",VLOOKUP(C484,vancouver_ratios_2!B:J,9,0)))</f>
        <v>0</v>
      </c>
      <c r="N484" t="b">
        <f>IF(ISERROR(L484),VLOOKUP(D484,average_median_rates_1!B:I,8,0),IF(L484="**", VLOOKUP(D484,average_median_rates_1!B:I,8,0)))</f>
        <v>0</v>
      </c>
      <c r="O484">
        <f t="shared" si="53"/>
        <v>0</v>
      </c>
      <c r="P484">
        <f t="shared" si="54"/>
        <v>2097</v>
      </c>
    </row>
    <row r="485" spans="1:16" x14ac:dyDescent="0.2">
      <c r="A485" t="str">
        <f t="shared" si="55"/>
        <v>201710average2Downtown</v>
      </c>
      <c r="B485" t="str">
        <f t="shared" si="49"/>
        <v>201710apartmentaverage2_bed_rateDowntown</v>
      </c>
      <c r="C485" t="str">
        <f t="shared" si="50"/>
        <v>apartmentaverage2_bed_rateDowntown</v>
      </c>
      <c r="D485" t="str">
        <f t="shared" si="51"/>
        <v>201710apartmentaverage2_bed_rateVancouver</v>
      </c>
      <c r="E485">
        <v>2017</v>
      </c>
      <c r="F485">
        <v>10</v>
      </c>
      <c r="G485" t="s">
        <v>65</v>
      </c>
      <c r="H485" t="s">
        <v>59</v>
      </c>
      <c r="I485" t="s">
        <v>53</v>
      </c>
      <c r="J485">
        <f t="shared" si="52"/>
        <v>2</v>
      </c>
      <c r="K485" t="s">
        <v>17</v>
      </c>
      <c r="L485">
        <f>VLOOKUP(B485,average_median_rates_1!B:I,8,0)</f>
        <v>2282</v>
      </c>
      <c r="M485" t="b">
        <f>IF(ISERROR(L485),VLOOKUP(C485,vancouver_ratios_2!B:J,9,0),IF(L485="**",VLOOKUP(C485,vancouver_ratios_2!B:J,9,0)))</f>
        <v>0</v>
      </c>
      <c r="N485" t="b">
        <f>IF(ISERROR(L485),VLOOKUP(D485,average_median_rates_1!B:I,8,0),IF(L485="**", VLOOKUP(D485,average_median_rates_1!B:I,8,0)))</f>
        <v>0</v>
      </c>
      <c r="O485">
        <f t="shared" si="53"/>
        <v>0</v>
      </c>
      <c r="P485">
        <f t="shared" si="54"/>
        <v>2282</v>
      </c>
    </row>
    <row r="486" spans="1:16" x14ac:dyDescent="0.2">
      <c r="A486" t="str">
        <f t="shared" si="55"/>
        <v>201710average2South Granville/Oak</v>
      </c>
      <c r="B486" t="str">
        <f t="shared" si="49"/>
        <v>201710apartmentaverage2_bed_rateSouth Granville/Oak</v>
      </c>
      <c r="C486" t="str">
        <f t="shared" si="50"/>
        <v>apartmentaverage2_bed_rateSouth Granville/Oak</v>
      </c>
      <c r="D486" t="str">
        <f t="shared" si="51"/>
        <v>201710apartmentaverage2_bed_rateVancouver</v>
      </c>
      <c r="E486">
        <v>2017</v>
      </c>
      <c r="F486">
        <v>10</v>
      </c>
      <c r="G486" t="s">
        <v>65</v>
      </c>
      <c r="H486" t="s">
        <v>59</v>
      </c>
      <c r="I486" t="s">
        <v>53</v>
      </c>
      <c r="J486">
        <f t="shared" si="52"/>
        <v>2</v>
      </c>
      <c r="K486" t="s">
        <v>19</v>
      </c>
      <c r="L486">
        <f>VLOOKUP(B486,average_median_rates_1!B:I,8,0)</f>
        <v>1893</v>
      </c>
      <c r="M486" t="b">
        <f>IF(ISERROR(L486),VLOOKUP(C486,vancouver_ratios_2!B:J,9,0),IF(L486="**",VLOOKUP(C486,vancouver_ratios_2!B:J,9,0)))</f>
        <v>0</v>
      </c>
      <c r="N486" t="b">
        <f>IF(ISERROR(L486),VLOOKUP(D486,average_median_rates_1!B:I,8,0),IF(L486="**", VLOOKUP(D486,average_median_rates_1!B:I,8,0)))</f>
        <v>0</v>
      </c>
      <c r="O486">
        <f t="shared" si="53"/>
        <v>0</v>
      </c>
      <c r="P486">
        <f t="shared" si="54"/>
        <v>1893</v>
      </c>
    </row>
    <row r="487" spans="1:16" x14ac:dyDescent="0.2">
      <c r="A487" t="str">
        <f t="shared" si="55"/>
        <v>201710average2Kitsilano/Point Grey</v>
      </c>
      <c r="B487" t="str">
        <f t="shared" si="49"/>
        <v>201710apartmentaverage2_bed_rateKitsilano/Point Grey</v>
      </c>
      <c r="C487" t="str">
        <f t="shared" si="50"/>
        <v>apartmentaverage2_bed_rateKitsilano/Point Grey</v>
      </c>
      <c r="D487" t="str">
        <f t="shared" si="51"/>
        <v>201710apartmentaverage2_bed_rateVancouver</v>
      </c>
      <c r="E487">
        <v>2017</v>
      </c>
      <c r="F487">
        <v>10</v>
      </c>
      <c r="G487" t="s">
        <v>65</v>
      </c>
      <c r="H487" t="s">
        <v>59</v>
      </c>
      <c r="I487" t="s">
        <v>53</v>
      </c>
      <c r="J487">
        <f t="shared" si="52"/>
        <v>2</v>
      </c>
      <c r="K487" t="s">
        <v>20</v>
      </c>
      <c r="L487">
        <f>VLOOKUP(B487,average_median_rates_1!B:I,8,0)</f>
        <v>1912</v>
      </c>
      <c r="M487" t="b">
        <f>IF(ISERROR(L487),VLOOKUP(C487,vancouver_ratios_2!B:J,9,0),IF(L487="**",VLOOKUP(C487,vancouver_ratios_2!B:J,9,0)))</f>
        <v>0</v>
      </c>
      <c r="N487" t="b">
        <f>IF(ISERROR(L487),VLOOKUP(D487,average_median_rates_1!B:I,8,0),IF(L487="**", VLOOKUP(D487,average_median_rates_1!B:I,8,0)))</f>
        <v>0</v>
      </c>
      <c r="O487">
        <f t="shared" si="53"/>
        <v>0</v>
      </c>
      <c r="P487">
        <f t="shared" si="54"/>
        <v>1912</v>
      </c>
    </row>
    <row r="488" spans="1:16" x14ac:dyDescent="0.2">
      <c r="A488" t="str">
        <f t="shared" si="55"/>
        <v>201710average2Westside/Kerrisdale</v>
      </c>
      <c r="B488" t="str">
        <f t="shared" si="49"/>
        <v>201710apartmentaverage2_bed_rateWestside/Kerrisdale</v>
      </c>
      <c r="C488" t="str">
        <f t="shared" si="50"/>
        <v>apartmentaverage2_bed_rateWestside/Kerrisdale</v>
      </c>
      <c r="D488" t="str">
        <f t="shared" si="51"/>
        <v>201710apartmentaverage2_bed_rateVancouver</v>
      </c>
      <c r="E488">
        <v>2017</v>
      </c>
      <c r="F488">
        <v>10</v>
      </c>
      <c r="G488" t="s">
        <v>65</v>
      </c>
      <c r="H488" t="s">
        <v>59</v>
      </c>
      <c r="I488" t="s">
        <v>53</v>
      </c>
      <c r="J488">
        <f t="shared" si="52"/>
        <v>2</v>
      </c>
      <c r="K488" t="s">
        <v>21</v>
      </c>
      <c r="L488">
        <f>VLOOKUP(B488,average_median_rates_1!B:I,8,0)</f>
        <v>2194</v>
      </c>
      <c r="M488" t="b">
        <f>IF(ISERROR(L488),VLOOKUP(C488,vancouver_ratios_2!B:J,9,0),IF(L488="**",VLOOKUP(C488,vancouver_ratios_2!B:J,9,0)))</f>
        <v>0</v>
      </c>
      <c r="N488" t="b">
        <f>IF(ISERROR(L488),VLOOKUP(D488,average_median_rates_1!B:I,8,0),IF(L488="**", VLOOKUP(D488,average_median_rates_1!B:I,8,0)))</f>
        <v>0</v>
      </c>
      <c r="O488">
        <f t="shared" si="53"/>
        <v>0</v>
      </c>
      <c r="P488">
        <f t="shared" si="54"/>
        <v>2194</v>
      </c>
    </row>
    <row r="489" spans="1:16" x14ac:dyDescent="0.2">
      <c r="A489" t="str">
        <f t="shared" si="55"/>
        <v>201710average2Marpole</v>
      </c>
      <c r="B489" t="str">
        <f t="shared" si="49"/>
        <v>201710apartmentaverage2_bed_rateMarpole</v>
      </c>
      <c r="C489" t="str">
        <f t="shared" si="50"/>
        <v>apartmentaverage2_bed_rateMarpole</v>
      </c>
      <c r="D489" t="str">
        <f t="shared" si="51"/>
        <v>201710apartmentaverage2_bed_rateVancouver</v>
      </c>
      <c r="E489">
        <v>2017</v>
      </c>
      <c r="F489">
        <v>10</v>
      </c>
      <c r="G489" t="s">
        <v>65</v>
      </c>
      <c r="H489" t="s">
        <v>59</v>
      </c>
      <c r="I489" t="s">
        <v>53</v>
      </c>
      <c r="J489">
        <f t="shared" si="52"/>
        <v>2</v>
      </c>
      <c r="K489" t="s">
        <v>23</v>
      </c>
      <c r="L489">
        <f>VLOOKUP(B489,average_median_rates_1!B:I,8,0)</f>
        <v>1248</v>
      </c>
      <c r="M489" t="b">
        <f>IF(ISERROR(L489),VLOOKUP(C489,vancouver_ratios_2!B:J,9,0),IF(L489="**",VLOOKUP(C489,vancouver_ratios_2!B:J,9,0)))</f>
        <v>0</v>
      </c>
      <c r="N489" t="b">
        <f>IF(ISERROR(L489),VLOOKUP(D489,average_median_rates_1!B:I,8,0),IF(L489="**", VLOOKUP(D489,average_median_rates_1!B:I,8,0)))</f>
        <v>0</v>
      </c>
      <c r="O489">
        <f t="shared" si="53"/>
        <v>0</v>
      </c>
      <c r="P489">
        <f t="shared" si="54"/>
        <v>1248</v>
      </c>
    </row>
    <row r="490" spans="1:16" x14ac:dyDescent="0.2">
      <c r="A490" t="str">
        <f t="shared" si="55"/>
        <v>201710average2Mount Pleasant/Renfrew Heights</v>
      </c>
      <c r="B490" t="str">
        <f t="shared" si="49"/>
        <v>201710apartmentaverage2_bed_rateMount Pleasant/Renfrew Heights</v>
      </c>
      <c r="C490" t="str">
        <f t="shared" si="50"/>
        <v>apartmentaverage2_bed_rateMount Pleasant/Renfrew Heights</v>
      </c>
      <c r="D490" t="str">
        <f t="shared" si="51"/>
        <v>201710apartmentaverage2_bed_rateVancouver</v>
      </c>
      <c r="E490">
        <v>2017</v>
      </c>
      <c r="F490">
        <v>10</v>
      </c>
      <c r="G490" t="s">
        <v>65</v>
      </c>
      <c r="H490" t="s">
        <v>59</v>
      </c>
      <c r="I490" t="s">
        <v>53</v>
      </c>
      <c r="J490">
        <f t="shared" si="52"/>
        <v>2</v>
      </c>
      <c r="K490" t="s">
        <v>24</v>
      </c>
      <c r="L490">
        <f>VLOOKUP(B490,average_median_rates_1!B:I,8,0)</f>
        <v>1587</v>
      </c>
      <c r="M490" t="b">
        <f>IF(ISERROR(L490),VLOOKUP(C490,vancouver_ratios_2!B:J,9,0),IF(L490="**",VLOOKUP(C490,vancouver_ratios_2!B:J,9,0)))</f>
        <v>0</v>
      </c>
      <c r="N490" t="b">
        <f>IF(ISERROR(L490),VLOOKUP(D490,average_median_rates_1!B:I,8,0),IF(L490="**", VLOOKUP(D490,average_median_rates_1!B:I,8,0)))</f>
        <v>0</v>
      </c>
      <c r="O490">
        <f t="shared" si="53"/>
        <v>0</v>
      </c>
      <c r="P490">
        <f t="shared" si="54"/>
        <v>1587</v>
      </c>
    </row>
    <row r="491" spans="1:16" x14ac:dyDescent="0.2">
      <c r="A491" t="str">
        <f t="shared" si="55"/>
        <v>201710average2East Hastings</v>
      </c>
      <c r="B491" t="str">
        <f t="shared" si="49"/>
        <v>201710apartmentaverage2_bed_rateEast Hastings</v>
      </c>
      <c r="C491" t="str">
        <f t="shared" si="50"/>
        <v>apartmentaverage2_bed_rateEast Hastings</v>
      </c>
      <c r="D491" t="str">
        <f t="shared" si="51"/>
        <v>201710apartmentaverage2_bed_rateVancouver</v>
      </c>
      <c r="E491">
        <v>2017</v>
      </c>
      <c r="F491">
        <v>10</v>
      </c>
      <c r="G491" t="s">
        <v>65</v>
      </c>
      <c r="H491" t="s">
        <v>59</v>
      </c>
      <c r="I491" t="s">
        <v>53</v>
      </c>
      <c r="J491">
        <f t="shared" si="52"/>
        <v>2</v>
      </c>
      <c r="K491" t="s">
        <v>25</v>
      </c>
      <c r="L491">
        <f>VLOOKUP(B491,average_median_rates_1!B:I,8,0)</f>
        <v>1538</v>
      </c>
      <c r="M491" t="b">
        <f>IF(ISERROR(L491),VLOOKUP(C491,vancouver_ratios_2!B:J,9,0),IF(L491="**",VLOOKUP(C491,vancouver_ratios_2!B:J,9,0)))</f>
        <v>0</v>
      </c>
      <c r="N491" t="b">
        <f>IF(ISERROR(L491),VLOOKUP(D491,average_median_rates_1!B:I,8,0),IF(L491="**", VLOOKUP(D491,average_median_rates_1!B:I,8,0)))</f>
        <v>0</v>
      </c>
      <c r="O491">
        <f t="shared" si="53"/>
        <v>0</v>
      </c>
      <c r="P491">
        <f t="shared" si="54"/>
        <v>1538</v>
      </c>
    </row>
    <row r="492" spans="1:16" x14ac:dyDescent="0.2">
      <c r="A492" t="str">
        <f t="shared" si="55"/>
        <v>201710average2Southeast Vancouver</v>
      </c>
      <c r="B492" t="str">
        <f t="shared" si="49"/>
        <v>201710apartmentaverage2_bed_rateSoutheast Vancouver</v>
      </c>
      <c r="C492" t="str">
        <f t="shared" si="50"/>
        <v>apartmentaverage2_bed_rateSoutheast Vancouver</v>
      </c>
      <c r="D492" t="str">
        <f t="shared" si="51"/>
        <v>201710apartmentaverage2_bed_rateVancouver</v>
      </c>
      <c r="E492">
        <v>2017</v>
      </c>
      <c r="F492">
        <v>10</v>
      </c>
      <c r="G492" t="s">
        <v>65</v>
      </c>
      <c r="H492" t="s">
        <v>59</v>
      </c>
      <c r="I492" t="s">
        <v>53</v>
      </c>
      <c r="J492">
        <f t="shared" si="52"/>
        <v>2</v>
      </c>
      <c r="K492" t="s">
        <v>26</v>
      </c>
      <c r="L492">
        <f>VLOOKUP(B492,average_median_rates_1!B:I,8,0)</f>
        <v>1458</v>
      </c>
      <c r="M492" t="b">
        <f>IF(ISERROR(L492),VLOOKUP(C492,vancouver_ratios_2!B:J,9,0),IF(L492="**",VLOOKUP(C492,vancouver_ratios_2!B:J,9,0)))</f>
        <v>0</v>
      </c>
      <c r="N492" t="b">
        <f>IF(ISERROR(L492),VLOOKUP(D492,average_median_rates_1!B:I,8,0),IF(L492="**", VLOOKUP(D492,average_median_rates_1!B:I,8,0)))</f>
        <v>0</v>
      </c>
      <c r="O492">
        <f t="shared" si="53"/>
        <v>0</v>
      </c>
      <c r="P492">
        <f t="shared" si="54"/>
        <v>1458</v>
      </c>
    </row>
    <row r="493" spans="1:16" x14ac:dyDescent="0.2">
      <c r="A493" t="str">
        <f t="shared" si="55"/>
        <v>201710average2University Endowment Lands</v>
      </c>
      <c r="B493" t="str">
        <f t="shared" si="49"/>
        <v>201710apartmentaverage2_bed_rateUniversity Endowment Lands</v>
      </c>
      <c r="C493" t="str">
        <f t="shared" si="50"/>
        <v>apartmentaverage2_bed_rateUniversity Endowment Lands</v>
      </c>
      <c r="D493" t="str">
        <f t="shared" si="51"/>
        <v>201710apartmentaverage2_bed_rateVancouver</v>
      </c>
      <c r="E493">
        <v>2017</v>
      </c>
      <c r="F493">
        <v>10</v>
      </c>
      <c r="G493" t="s">
        <v>65</v>
      </c>
      <c r="H493" t="s">
        <v>59</v>
      </c>
      <c r="I493" t="s">
        <v>53</v>
      </c>
      <c r="J493">
        <f t="shared" si="52"/>
        <v>2</v>
      </c>
      <c r="K493" t="s">
        <v>27</v>
      </c>
      <c r="L493">
        <f>VLOOKUP(B493,average_median_rates_1!B:I,8,0)</f>
        <v>2188</v>
      </c>
      <c r="M493" t="b">
        <f>IF(ISERROR(L493),VLOOKUP(C493,vancouver_ratios_2!B:J,9,0),IF(L493="**",VLOOKUP(C493,vancouver_ratios_2!B:J,9,0)))</f>
        <v>0</v>
      </c>
      <c r="N493" t="b">
        <f>IF(ISERROR(L493),VLOOKUP(D493,average_median_rates_1!B:I,8,0),IF(L493="**", VLOOKUP(D493,average_median_rates_1!B:I,8,0)))</f>
        <v>0</v>
      </c>
      <c r="O493">
        <f t="shared" si="53"/>
        <v>0</v>
      </c>
      <c r="P493">
        <f t="shared" si="54"/>
        <v>2188</v>
      </c>
    </row>
    <row r="494" spans="1:16" x14ac:dyDescent="0.2">
      <c r="A494" t="str">
        <f t="shared" si="55"/>
        <v>201710average2Central Park/Metrotown</v>
      </c>
      <c r="B494" t="str">
        <f t="shared" si="49"/>
        <v>201710apartmentaverage2_bed_rateCentral Park/Metrotown</v>
      </c>
      <c r="C494" t="str">
        <f t="shared" si="50"/>
        <v>apartmentaverage2_bed_rateCentral Park/Metrotown</v>
      </c>
      <c r="D494" t="str">
        <f t="shared" si="51"/>
        <v>201710apartmentaverage2_bed_rateVancouver</v>
      </c>
      <c r="E494">
        <v>2017</v>
      </c>
      <c r="F494">
        <v>10</v>
      </c>
      <c r="G494" t="s">
        <v>65</v>
      </c>
      <c r="H494" t="s">
        <v>59</v>
      </c>
      <c r="I494" t="s">
        <v>53</v>
      </c>
      <c r="J494">
        <f t="shared" si="52"/>
        <v>2</v>
      </c>
      <c r="K494" t="s">
        <v>28</v>
      </c>
      <c r="L494">
        <f>VLOOKUP(B494,average_median_rates_1!B:I,8,0)</f>
        <v>1404</v>
      </c>
      <c r="M494" t="b">
        <f>IF(ISERROR(L494),VLOOKUP(C494,vancouver_ratios_2!B:J,9,0),IF(L494="**",VLOOKUP(C494,vancouver_ratios_2!B:J,9,0)))</f>
        <v>0</v>
      </c>
      <c r="N494" t="b">
        <f>IF(ISERROR(L494),VLOOKUP(D494,average_median_rates_1!B:I,8,0),IF(L494="**", VLOOKUP(D494,average_median_rates_1!B:I,8,0)))</f>
        <v>0</v>
      </c>
      <c r="O494">
        <f t="shared" si="53"/>
        <v>0</v>
      </c>
      <c r="P494">
        <f t="shared" si="54"/>
        <v>1404</v>
      </c>
    </row>
    <row r="495" spans="1:16" x14ac:dyDescent="0.2">
      <c r="A495" t="str">
        <f t="shared" si="55"/>
        <v>201710average2Southeast Burnaby</v>
      </c>
      <c r="B495" t="str">
        <f t="shared" si="49"/>
        <v>201710apartmentaverage2_bed_rateSoutheast Burnaby</v>
      </c>
      <c r="C495" t="str">
        <f t="shared" si="50"/>
        <v>apartmentaverage2_bed_rateSoutheast Burnaby</v>
      </c>
      <c r="D495" t="str">
        <f t="shared" si="51"/>
        <v>201710apartmentaverage2_bed_rateVancouver</v>
      </c>
      <c r="E495">
        <v>2017</v>
      </c>
      <c r="F495">
        <v>10</v>
      </c>
      <c r="G495" t="s">
        <v>65</v>
      </c>
      <c r="H495" t="s">
        <v>59</v>
      </c>
      <c r="I495" t="s">
        <v>53</v>
      </c>
      <c r="J495">
        <f t="shared" si="52"/>
        <v>2</v>
      </c>
      <c r="K495" t="s">
        <v>29</v>
      </c>
      <c r="L495">
        <f>VLOOKUP(B495,average_median_rates_1!B:I,8,0)</f>
        <v>1155</v>
      </c>
      <c r="M495" t="b">
        <f>IF(ISERROR(L495),VLOOKUP(C495,vancouver_ratios_2!B:J,9,0),IF(L495="**",VLOOKUP(C495,vancouver_ratios_2!B:J,9,0)))</f>
        <v>0</v>
      </c>
      <c r="N495" t="b">
        <f>IF(ISERROR(L495),VLOOKUP(D495,average_median_rates_1!B:I,8,0),IF(L495="**", VLOOKUP(D495,average_median_rates_1!B:I,8,0)))</f>
        <v>0</v>
      </c>
      <c r="O495">
        <f t="shared" si="53"/>
        <v>0</v>
      </c>
      <c r="P495">
        <f t="shared" si="54"/>
        <v>1155</v>
      </c>
    </row>
    <row r="496" spans="1:16" x14ac:dyDescent="0.2">
      <c r="A496" t="str">
        <f t="shared" si="55"/>
        <v>201710average2North Burnaby</v>
      </c>
      <c r="B496" t="str">
        <f t="shared" si="49"/>
        <v>201710apartmentaverage2_bed_rateNorth Burnaby</v>
      </c>
      <c r="C496" t="str">
        <f t="shared" si="50"/>
        <v>apartmentaverage2_bed_rateNorth Burnaby</v>
      </c>
      <c r="D496" t="str">
        <f t="shared" si="51"/>
        <v>201710apartmentaverage2_bed_rateVancouver</v>
      </c>
      <c r="E496">
        <v>2017</v>
      </c>
      <c r="F496">
        <v>10</v>
      </c>
      <c r="G496" t="s">
        <v>65</v>
      </c>
      <c r="H496" t="s">
        <v>59</v>
      </c>
      <c r="I496" t="s">
        <v>53</v>
      </c>
      <c r="J496">
        <f t="shared" si="52"/>
        <v>2</v>
      </c>
      <c r="K496" t="s">
        <v>31</v>
      </c>
      <c r="L496">
        <f>VLOOKUP(B496,average_median_rates_1!B:I,8,0)</f>
        <v>1481</v>
      </c>
      <c r="M496" t="b">
        <f>IF(ISERROR(L496),VLOOKUP(C496,vancouver_ratios_2!B:J,9,0),IF(L496="**",VLOOKUP(C496,vancouver_ratios_2!B:J,9,0)))</f>
        <v>0</v>
      </c>
      <c r="N496" t="b">
        <f>IF(ISERROR(L496),VLOOKUP(D496,average_median_rates_1!B:I,8,0),IF(L496="**", VLOOKUP(D496,average_median_rates_1!B:I,8,0)))</f>
        <v>0</v>
      </c>
      <c r="O496">
        <f t="shared" si="53"/>
        <v>0</v>
      </c>
      <c r="P496">
        <f t="shared" si="54"/>
        <v>1481</v>
      </c>
    </row>
    <row r="497" spans="1:16" x14ac:dyDescent="0.2">
      <c r="A497" t="str">
        <f t="shared" si="55"/>
        <v>201710average2New Westminster</v>
      </c>
      <c r="B497" t="str">
        <f t="shared" si="49"/>
        <v>201710apartmentaverage2_bed_rateNew Westminster</v>
      </c>
      <c r="C497" t="str">
        <f t="shared" si="50"/>
        <v>apartmentaverage2_bed_rateNew Westminster</v>
      </c>
      <c r="D497" t="str">
        <f t="shared" si="51"/>
        <v>201710apartmentaverage2_bed_rateVancouver</v>
      </c>
      <c r="E497">
        <v>2017</v>
      </c>
      <c r="F497">
        <v>10</v>
      </c>
      <c r="G497" t="s">
        <v>65</v>
      </c>
      <c r="H497" t="s">
        <v>59</v>
      </c>
      <c r="I497" t="s">
        <v>53</v>
      </c>
      <c r="J497">
        <f t="shared" si="52"/>
        <v>2</v>
      </c>
      <c r="K497" t="s">
        <v>32</v>
      </c>
      <c r="L497">
        <f>VLOOKUP(B497,average_median_rates_1!B:I,8,0)</f>
        <v>1335</v>
      </c>
      <c r="M497" t="b">
        <f>IF(ISERROR(L497),VLOOKUP(C497,vancouver_ratios_2!B:J,9,0),IF(L497="**",VLOOKUP(C497,vancouver_ratios_2!B:J,9,0)))</f>
        <v>0</v>
      </c>
      <c r="N497" t="b">
        <f>IF(ISERROR(L497),VLOOKUP(D497,average_median_rates_1!B:I,8,0),IF(L497="**", VLOOKUP(D497,average_median_rates_1!B:I,8,0)))</f>
        <v>0</v>
      </c>
      <c r="O497">
        <f t="shared" si="53"/>
        <v>0</v>
      </c>
      <c r="P497">
        <f t="shared" si="54"/>
        <v>1335</v>
      </c>
    </row>
    <row r="498" spans="1:16" x14ac:dyDescent="0.2">
      <c r="A498" t="str">
        <f t="shared" si="55"/>
        <v>201710average2North Vancouver CY</v>
      </c>
      <c r="B498" t="str">
        <f t="shared" si="49"/>
        <v>201710apartmentaverage2_bed_rateNorth Vancouver CY</v>
      </c>
      <c r="C498" t="str">
        <f t="shared" si="50"/>
        <v>apartmentaverage2_bed_rateNorth Vancouver CY</v>
      </c>
      <c r="D498" t="str">
        <f t="shared" si="51"/>
        <v>201710apartmentaverage2_bed_rateVancouver</v>
      </c>
      <c r="E498">
        <v>2017</v>
      </c>
      <c r="F498">
        <v>10</v>
      </c>
      <c r="G498" t="s">
        <v>65</v>
      </c>
      <c r="H498" t="s">
        <v>59</v>
      </c>
      <c r="I498" t="s">
        <v>53</v>
      </c>
      <c r="J498">
        <f t="shared" si="52"/>
        <v>2</v>
      </c>
      <c r="K498" t="s">
        <v>33</v>
      </c>
      <c r="L498">
        <f>VLOOKUP(B498,average_median_rates_1!B:I,8,0)</f>
        <v>1584</v>
      </c>
      <c r="M498" t="b">
        <f>IF(ISERROR(L498),VLOOKUP(C498,vancouver_ratios_2!B:J,9,0),IF(L498="**",VLOOKUP(C498,vancouver_ratios_2!B:J,9,0)))</f>
        <v>0</v>
      </c>
      <c r="N498" t="b">
        <f>IF(ISERROR(L498),VLOOKUP(D498,average_median_rates_1!B:I,8,0),IF(L498="**", VLOOKUP(D498,average_median_rates_1!B:I,8,0)))</f>
        <v>0</v>
      </c>
      <c r="O498">
        <f t="shared" si="53"/>
        <v>0</v>
      </c>
      <c r="P498">
        <f t="shared" si="54"/>
        <v>1584</v>
      </c>
    </row>
    <row r="499" spans="1:16" x14ac:dyDescent="0.2">
      <c r="A499" t="str">
        <f t="shared" si="55"/>
        <v>201710average2North Vancouver DM</v>
      </c>
      <c r="B499" t="str">
        <f t="shared" si="49"/>
        <v>201710apartmentaverage2_bed_rateNorth Vancouver DM</v>
      </c>
      <c r="C499" t="str">
        <f t="shared" si="50"/>
        <v>apartmentaverage2_bed_rateNorth Vancouver DM</v>
      </c>
      <c r="D499" t="str">
        <f t="shared" si="51"/>
        <v>201710apartmentaverage2_bed_rateVancouver</v>
      </c>
      <c r="E499">
        <v>2017</v>
      </c>
      <c r="F499">
        <v>10</v>
      </c>
      <c r="G499" t="s">
        <v>65</v>
      </c>
      <c r="H499" t="s">
        <v>59</v>
      </c>
      <c r="I499" t="s">
        <v>53</v>
      </c>
      <c r="J499">
        <f t="shared" si="52"/>
        <v>2</v>
      </c>
      <c r="K499" t="s">
        <v>34</v>
      </c>
      <c r="L499">
        <f>VLOOKUP(B499,average_median_rates_1!B:I,8,0)</f>
        <v>1757</v>
      </c>
      <c r="M499" t="b">
        <f>IF(ISERROR(L499),VLOOKUP(C499,vancouver_ratios_2!B:J,9,0),IF(L499="**",VLOOKUP(C499,vancouver_ratios_2!B:J,9,0)))</f>
        <v>0</v>
      </c>
      <c r="N499" t="b">
        <f>IF(ISERROR(L499),VLOOKUP(D499,average_median_rates_1!B:I,8,0),IF(L499="**", VLOOKUP(D499,average_median_rates_1!B:I,8,0)))</f>
        <v>0</v>
      </c>
      <c r="O499">
        <f t="shared" si="53"/>
        <v>0</v>
      </c>
      <c r="P499">
        <f t="shared" si="54"/>
        <v>1757</v>
      </c>
    </row>
    <row r="500" spans="1:16" x14ac:dyDescent="0.2">
      <c r="A500" t="str">
        <f t="shared" si="55"/>
        <v>201710average2West Vancouver</v>
      </c>
      <c r="B500" t="str">
        <f t="shared" si="49"/>
        <v>201710apartmentaverage2_bed_rateWest Vancouver</v>
      </c>
      <c r="C500" t="str">
        <f t="shared" si="50"/>
        <v>apartmentaverage2_bed_rateWest Vancouver</v>
      </c>
      <c r="D500" t="str">
        <f t="shared" si="51"/>
        <v>201710apartmentaverage2_bed_rateVancouver</v>
      </c>
      <c r="E500">
        <v>2017</v>
      </c>
      <c r="F500">
        <v>10</v>
      </c>
      <c r="G500" t="s">
        <v>65</v>
      </c>
      <c r="H500" t="s">
        <v>59</v>
      </c>
      <c r="I500" t="s">
        <v>53</v>
      </c>
      <c r="J500">
        <f t="shared" si="52"/>
        <v>2</v>
      </c>
      <c r="K500" t="s">
        <v>35</v>
      </c>
      <c r="L500">
        <f>VLOOKUP(B500,average_median_rates_1!B:I,8,0)</f>
        <v>2434</v>
      </c>
      <c r="M500" t="b">
        <f>IF(ISERROR(L500),VLOOKUP(C500,vancouver_ratios_2!B:J,9,0),IF(L500="**",VLOOKUP(C500,vancouver_ratios_2!B:J,9,0)))</f>
        <v>0</v>
      </c>
      <c r="N500" t="b">
        <f>IF(ISERROR(L500),VLOOKUP(D500,average_median_rates_1!B:I,8,0),IF(L500="**", VLOOKUP(D500,average_median_rates_1!B:I,8,0)))</f>
        <v>0</v>
      </c>
      <c r="O500">
        <f t="shared" si="53"/>
        <v>0</v>
      </c>
      <c r="P500">
        <f t="shared" si="54"/>
        <v>2434</v>
      </c>
    </row>
    <row r="501" spans="1:16" x14ac:dyDescent="0.2">
      <c r="A501" t="str">
        <f t="shared" si="55"/>
        <v>201710average2Richmond</v>
      </c>
      <c r="B501" t="str">
        <f t="shared" si="49"/>
        <v>201710apartmentaverage2_bed_rateRichmond</v>
      </c>
      <c r="C501" t="str">
        <f t="shared" si="50"/>
        <v>apartmentaverage2_bed_rateRichmond</v>
      </c>
      <c r="D501" t="str">
        <f t="shared" si="51"/>
        <v>201710apartmentaverage2_bed_rateVancouver</v>
      </c>
      <c r="E501">
        <v>2017</v>
      </c>
      <c r="F501">
        <v>10</v>
      </c>
      <c r="G501" t="s">
        <v>65</v>
      </c>
      <c r="H501" t="s">
        <v>59</v>
      </c>
      <c r="I501" t="s">
        <v>53</v>
      </c>
      <c r="J501">
        <f t="shared" si="52"/>
        <v>2</v>
      </c>
      <c r="K501" t="s">
        <v>36</v>
      </c>
      <c r="L501">
        <f>VLOOKUP(B501,average_median_rates_1!B:I,8,0)</f>
        <v>1375</v>
      </c>
      <c r="M501" t="b">
        <f>IF(ISERROR(L501),VLOOKUP(C501,vancouver_ratios_2!B:J,9,0),IF(L501="**",VLOOKUP(C501,vancouver_ratios_2!B:J,9,0)))</f>
        <v>0</v>
      </c>
      <c r="N501" t="b">
        <f>IF(ISERROR(L501),VLOOKUP(D501,average_median_rates_1!B:I,8,0),IF(L501="**", VLOOKUP(D501,average_median_rates_1!B:I,8,0)))</f>
        <v>0</v>
      </c>
      <c r="O501">
        <f t="shared" si="53"/>
        <v>0</v>
      </c>
      <c r="P501">
        <f t="shared" si="54"/>
        <v>1375</v>
      </c>
    </row>
    <row r="502" spans="1:16" x14ac:dyDescent="0.2">
      <c r="A502" t="str">
        <f t="shared" si="55"/>
        <v>201710average2Delta</v>
      </c>
      <c r="B502" t="str">
        <f t="shared" si="49"/>
        <v>201710apartmentaverage2_bed_rateDelta</v>
      </c>
      <c r="C502" t="str">
        <f t="shared" si="50"/>
        <v>apartmentaverage2_bed_rateDelta</v>
      </c>
      <c r="D502" t="str">
        <f t="shared" si="51"/>
        <v>201710apartmentaverage2_bed_rateVancouver</v>
      </c>
      <c r="E502">
        <v>2017</v>
      </c>
      <c r="F502">
        <v>10</v>
      </c>
      <c r="G502" t="s">
        <v>65</v>
      </c>
      <c r="H502" t="s">
        <v>59</v>
      </c>
      <c r="I502" t="s">
        <v>53</v>
      </c>
      <c r="J502">
        <f t="shared" si="52"/>
        <v>2</v>
      </c>
      <c r="K502" t="s">
        <v>37</v>
      </c>
      <c r="L502">
        <f>VLOOKUP(B502,average_median_rates_1!B:I,8,0)</f>
        <v>1162</v>
      </c>
      <c r="M502" t="b">
        <f>IF(ISERROR(L502),VLOOKUP(C502,vancouver_ratios_2!B:J,9,0),IF(L502="**",VLOOKUP(C502,vancouver_ratios_2!B:J,9,0)))</f>
        <v>0</v>
      </c>
      <c r="N502" t="b">
        <f>IF(ISERROR(L502),VLOOKUP(D502,average_median_rates_1!B:I,8,0),IF(L502="**", VLOOKUP(D502,average_median_rates_1!B:I,8,0)))</f>
        <v>0</v>
      </c>
      <c r="O502">
        <f t="shared" si="53"/>
        <v>0</v>
      </c>
      <c r="P502">
        <f t="shared" si="54"/>
        <v>1162</v>
      </c>
    </row>
    <row r="503" spans="1:16" x14ac:dyDescent="0.2">
      <c r="A503" t="str">
        <f t="shared" si="55"/>
        <v>201710average2Surrey</v>
      </c>
      <c r="B503" t="str">
        <f t="shared" si="49"/>
        <v>201710apartmentaverage2_bed_rateSurrey</v>
      </c>
      <c r="C503" t="str">
        <f t="shared" si="50"/>
        <v>apartmentaverage2_bed_rateSurrey</v>
      </c>
      <c r="D503" t="str">
        <f t="shared" si="51"/>
        <v>201710apartmentaverage2_bed_rateVancouver</v>
      </c>
      <c r="E503">
        <v>2017</v>
      </c>
      <c r="F503">
        <v>10</v>
      </c>
      <c r="G503" t="s">
        <v>65</v>
      </c>
      <c r="H503" t="s">
        <v>59</v>
      </c>
      <c r="I503" t="s">
        <v>53</v>
      </c>
      <c r="J503">
        <f t="shared" si="52"/>
        <v>2</v>
      </c>
      <c r="K503" t="s">
        <v>38</v>
      </c>
      <c r="L503">
        <f>VLOOKUP(B503,average_median_rates_1!B:I,8,0)</f>
        <v>1077</v>
      </c>
      <c r="M503" t="b">
        <f>IF(ISERROR(L503),VLOOKUP(C503,vancouver_ratios_2!B:J,9,0),IF(L503="**",VLOOKUP(C503,vancouver_ratios_2!B:J,9,0)))</f>
        <v>0</v>
      </c>
      <c r="N503" t="b">
        <f>IF(ISERROR(L503),VLOOKUP(D503,average_median_rates_1!B:I,8,0),IF(L503="**", VLOOKUP(D503,average_median_rates_1!B:I,8,0)))</f>
        <v>0</v>
      </c>
      <c r="O503">
        <f t="shared" si="53"/>
        <v>0</v>
      </c>
      <c r="P503">
        <f t="shared" si="54"/>
        <v>1077</v>
      </c>
    </row>
    <row r="504" spans="1:16" x14ac:dyDescent="0.2">
      <c r="A504" t="str">
        <f t="shared" si="55"/>
        <v>201710average2White Rock</v>
      </c>
      <c r="B504" t="str">
        <f t="shared" si="49"/>
        <v>201710apartmentaverage2_bed_rateWhite Rock</v>
      </c>
      <c r="C504" t="str">
        <f t="shared" si="50"/>
        <v>apartmentaverage2_bed_rateWhite Rock</v>
      </c>
      <c r="D504" t="str">
        <f t="shared" si="51"/>
        <v>201710apartmentaverage2_bed_rateVancouver</v>
      </c>
      <c r="E504">
        <v>2017</v>
      </c>
      <c r="F504">
        <v>10</v>
      </c>
      <c r="G504" t="s">
        <v>65</v>
      </c>
      <c r="H504" t="s">
        <v>59</v>
      </c>
      <c r="I504" t="s">
        <v>53</v>
      </c>
      <c r="J504">
        <f t="shared" si="52"/>
        <v>2</v>
      </c>
      <c r="K504" t="s">
        <v>39</v>
      </c>
      <c r="L504">
        <f>VLOOKUP(B504,average_median_rates_1!B:I,8,0)</f>
        <v>1241</v>
      </c>
      <c r="M504" t="b">
        <f>IF(ISERROR(L504),VLOOKUP(C504,vancouver_ratios_2!B:J,9,0),IF(L504="**",VLOOKUP(C504,vancouver_ratios_2!B:J,9,0)))</f>
        <v>0</v>
      </c>
      <c r="N504" t="b">
        <f>IF(ISERROR(L504),VLOOKUP(D504,average_median_rates_1!B:I,8,0),IF(L504="**", VLOOKUP(D504,average_median_rates_1!B:I,8,0)))</f>
        <v>0</v>
      </c>
      <c r="O504">
        <f t="shared" si="53"/>
        <v>0</v>
      </c>
      <c r="P504">
        <f t="shared" si="54"/>
        <v>1241</v>
      </c>
    </row>
    <row r="505" spans="1:16" x14ac:dyDescent="0.2">
      <c r="A505" t="str">
        <f t="shared" si="55"/>
        <v>201710average2Langley City and Langley DM</v>
      </c>
      <c r="B505" t="str">
        <f t="shared" si="49"/>
        <v>201710apartmentaverage2_bed_rateLangley City and Langley DM</v>
      </c>
      <c r="C505" t="str">
        <f t="shared" si="50"/>
        <v>apartmentaverage2_bed_rateLangley City and Langley DM</v>
      </c>
      <c r="D505" t="str">
        <f t="shared" si="51"/>
        <v>201710apartmentaverage2_bed_rateVancouver</v>
      </c>
      <c r="E505">
        <v>2017</v>
      </c>
      <c r="F505">
        <v>10</v>
      </c>
      <c r="G505" t="s">
        <v>65</v>
      </c>
      <c r="H505" t="s">
        <v>59</v>
      </c>
      <c r="I505" t="s">
        <v>53</v>
      </c>
      <c r="J505">
        <f t="shared" si="52"/>
        <v>2</v>
      </c>
      <c r="K505" t="s">
        <v>40</v>
      </c>
      <c r="L505">
        <f>VLOOKUP(B505,average_median_rates_1!B:I,8,0)</f>
        <v>1340</v>
      </c>
      <c r="M505" t="b">
        <f>IF(ISERROR(L505),VLOOKUP(C505,vancouver_ratios_2!B:J,9,0),IF(L505="**",VLOOKUP(C505,vancouver_ratios_2!B:J,9,0)))</f>
        <v>0</v>
      </c>
      <c r="N505" t="b">
        <f>IF(ISERROR(L505),VLOOKUP(D505,average_median_rates_1!B:I,8,0),IF(L505="**", VLOOKUP(D505,average_median_rates_1!B:I,8,0)))</f>
        <v>0</v>
      </c>
      <c r="O505">
        <f t="shared" si="53"/>
        <v>0</v>
      </c>
      <c r="P505">
        <f t="shared" si="54"/>
        <v>1340</v>
      </c>
    </row>
    <row r="506" spans="1:16" x14ac:dyDescent="0.2">
      <c r="A506" t="str">
        <f t="shared" si="55"/>
        <v>201710average2Tri-Cities</v>
      </c>
      <c r="B506" t="str">
        <f t="shared" si="49"/>
        <v>201710apartmentaverage2_bed_rateTri-Cities</v>
      </c>
      <c r="C506" t="str">
        <f t="shared" si="50"/>
        <v>apartmentaverage2_bed_rateTri-Cities</v>
      </c>
      <c r="D506" t="str">
        <f t="shared" si="51"/>
        <v>201710apartmentaverage2_bed_rateVancouver</v>
      </c>
      <c r="E506">
        <v>2017</v>
      </c>
      <c r="F506">
        <v>10</v>
      </c>
      <c r="G506" t="s">
        <v>65</v>
      </c>
      <c r="H506" t="s">
        <v>59</v>
      </c>
      <c r="I506" t="s">
        <v>53</v>
      </c>
      <c r="J506">
        <f t="shared" si="52"/>
        <v>2</v>
      </c>
      <c r="K506" t="s">
        <v>41</v>
      </c>
      <c r="L506">
        <f>VLOOKUP(B506,average_median_rates_1!B:I,8,0)</f>
        <v>1221</v>
      </c>
      <c r="M506" t="b">
        <f>IF(ISERROR(L506),VLOOKUP(C506,vancouver_ratios_2!B:J,9,0),IF(L506="**",VLOOKUP(C506,vancouver_ratios_2!B:J,9,0)))</f>
        <v>0</v>
      </c>
      <c r="N506" t="b">
        <f>IF(ISERROR(L506),VLOOKUP(D506,average_median_rates_1!B:I,8,0),IF(L506="**", VLOOKUP(D506,average_median_rates_1!B:I,8,0)))</f>
        <v>0</v>
      </c>
      <c r="O506">
        <f t="shared" si="53"/>
        <v>0</v>
      </c>
      <c r="P506">
        <f t="shared" si="54"/>
        <v>1221</v>
      </c>
    </row>
    <row r="507" spans="1:16" x14ac:dyDescent="0.2">
      <c r="A507" t="str">
        <f t="shared" si="55"/>
        <v>201710average2Maple Ridge/Pitt Meadows</v>
      </c>
      <c r="B507" t="str">
        <f t="shared" si="49"/>
        <v>201710apartmentaverage2_bed_rateMaple Ridge/Pitt Meadows</v>
      </c>
      <c r="C507" t="str">
        <f t="shared" si="50"/>
        <v>apartmentaverage2_bed_rateMaple Ridge/Pitt Meadows</v>
      </c>
      <c r="D507" t="str">
        <f t="shared" si="51"/>
        <v>201710apartmentaverage2_bed_rateVancouver</v>
      </c>
      <c r="E507">
        <v>2017</v>
      </c>
      <c r="F507">
        <v>10</v>
      </c>
      <c r="G507" t="s">
        <v>65</v>
      </c>
      <c r="H507" t="s">
        <v>59</v>
      </c>
      <c r="I507" t="s">
        <v>53</v>
      </c>
      <c r="J507">
        <f t="shared" si="52"/>
        <v>2</v>
      </c>
      <c r="K507" t="s">
        <v>42</v>
      </c>
      <c r="L507">
        <f>VLOOKUP(B507,average_median_rates_1!B:I,8,0)</f>
        <v>1016</v>
      </c>
      <c r="M507" t="b">
        <f>IF(ISERROR(L507),VLOOKUP(C507,vancouver_ratios_2!B:J,9,0),IF(L507="**",VLOOKUP(C507,vancouver_ratios_2!B:J,9,0)))</f>
        <v>0</v>
      </c>
      <c r="N507" t="b">
        <f>IF(ISERROR(L507),VLOOKUP(D507,average_median_rates_1!B:I,8,0),IF(L507="**", VLOOKUP(D507,average_median_rates_1!B:I,8,0)))</f>
        <v>0</v>
      </c>
      <c r="O507">
        <f t="shared" si="53"/>
        <v>0</v>
      </c>
      <c r="P507">
        <f t="shared" si="54"/>
        <v>1016</v>
      </c>
    </row>
    <row r="508" spans="1:16" x14ac:dyDescent="0.2">
      <c r="A508" t="str">
        <f t="shared" si="55"/>
        <v>201710average2Vancouver</v>
      </c>
      <c r="B508" t="str">
        <f t="shared" si="49"/>
        <v>201710apartmentaverage2_bed_rateVancouver</v>
      </c>
      <c r="C508" t="str">
        <f t="shared" si="50"/>
        <v>apartmentaverage2_bed_rateVancouver</v>
      </c>
      <c r="D508" t="str">
        <f t="shared" si="51"/>
        <v>201710apartmentaverage2_bed_rateVancouver</v>
      </c>
      <c r="E508">
        <v>2017</v>
      </c>
      <c r="F508">
        <v>10</v>
      </c>
      <c r="G508" t="s">
        <v>65</v>
      </c>
      <c r="H508" t="s">
        <v>59</v>
      </c>
      <c r="I508" t="s">
        <v>53</v>
      </c>
      <c r="J508">
        <f t="shared" si="52"/>
        <v>2</v>
      </c>
      <c r="K508" t="s">
        <v>43</v>
      </c>
      <c r="L508">
        <f>VLOOKUP(B508,average_median_rates_1!B:I,8,0)</f>
        <v>1552</v>
      </c>
      <c r="M508" t="b">
        <f>IF(ISERROR(L508),VLOOKUP(C508,vancouver_ratios_2!B:J,9,0),IF(L508="**",VLOOKUP(C508,vancouver_ratios_2!B:J,9,0)))</f>
        <v>0</v>
      </c>
      <c r="N508" t="b">
        <f>IF(ISERROR(L508),VLOOKUP(D508,average_median_rates_1!B:I,8,0),IF(L508="**", VLOOKUP(D508,average_median_rates_1!B:I,8,0)))</f>
        <v>0</v>
      </c>
      <c r="O508">
        <f t="shared" si="53"/>
        <v>0</v>
      </c>
      <c r="P508">
        <f t="shared" si="54"/>
        <v>1552</v>
      </c>
    </row>
    <row r="509" spans="1:16" x14ac:dyDescent="0.2">
      <c r="A509" t="str">
        <f t="shared" si="55"/>
        <v>201710average2North Vancouver City</v>
      </c>
      <c r="B509" t="str">
        <f t="shared" si="49"/>
        <v>201710apartmentaverage2_bed_rateNorth Vancouver City</v>
      </c>
      <c r="C509" t="str">
        <f t="shared" si="50"/>
        <v>apartmentaverage2_bed_rateNorth Vancouver City</v>
      </c>
      <c r="D509" t="str">
        <f t="shared" si="51"/>
        <v>201710apartmentaverage2_bed_rateVancouver</v>
      </c>
      <c r="E509">
        <v>2017</v>
      </c>
      <c r="F509">
        <v>10</v>
      </c>
      <c r="G509" t="s">
        <v>65</v>
      </c>
      <c r="H509" t="s">
        <v>59</v>
      </c>
      <c r="I509" t="s">
        <v>53</v>
      </c>
      <c r="J509">
        <f t="shared" si="52"/>
        <v>2</v>
      </c>
      <c r="K509" t="s">
        <v>60</v>
      </c>
      <c r="L509" t="e">
        <f>VLOOKUP(B509,average_median_rates_1!B:I,8,0)</f>
        <v>#N/A</v>
      </c>
      <c r="M509">
        <f>IF(ISERROR(L509),VLOOKUP(C509,vancouver_ratios_2!B:J,9,0),IF(L509="**",VLOOKUP(C509,vancouver_ratios_2!B:J,9,0)))</f>
        <v>0.88030173640762899</v>
      </c>
      <c r="N509">
        <f>IF(ISERROR(L509),VLOOKUP(D509,average_median_rates_1!B:I,8,0),IF(L509="**", VLOOKUP(D509,average_median_rates_1!B:I,8,0)))</f>
        <v>1552</v>
      </c>
      <c r="O509">
        <f t="shared" si="53"/>
        <v>1366.2282949046403</v>
      </c>
      <c r="P509">
        <f t="shared" si="54"/>
        <v>1366.2282949046403</v>
      </c>
    </row>
    <row r="510" spans="1:16" x14ac:dyDescent="0.2">
      <c r="A510" t="str">
        <f t="shared" si="55"/>
        <v>201710average3West End/Stanley Park</v>
      </c>
      <c r="B510" t="str">
        <f t="shared" si="49"/>
        <v>201710apartmentaverage3+_bed_rateWest End/Stanley Park</v>
      </c>
      <c r="C510" t="str">
        <f t="shared" si="50"/>
        <v>apartmentaverage3+_bed_rateWest End/Stanley Park</v>
      </c>
      <c r="D510" t="str">
        <f t="shared" si="51"/>
        <v>201710apartmentaverage3+_bed_rateVancouver</v>
      </c>
      <c r="E510">
        <v>2017</v>
      </c>
      <c r="F510">
        <v>10</v>
      </c>
      <c r="G510" t="s">
        <v>65</v>
      </c>
      <c r="H510" t="s">
        <v>59</v>
      </c>
      <c r="I510" t="s">
        <v>55</v>
      </c>
      <c r="J510">
        <f t="shared" si="52"/>
        <v>3</v>
      </c>
      <c r="K510" t="s">
        <v>12</v>
      </c>
      <c r="L510">
        <f>VLOOKUP(B510,average_median_rates_1!B:I,8,0)</f>
        <v>3150</v>
      </c>
      <c r="M510" t="b">
        <f>IF(ISERROR(L510),VLOOKUP(C510,vancouver_ratios_2!B:J,9,0),IF(L510="**",VLOOKUP(C510,vancouver_ratios_2!B:J,9,0)))</f>
        <v>0</v>
      </c>
      <c r="N510" t="b">
        <f>IF(ISERROR(L510),VLOOKUP(D510,average_median_rates_1!B:I,8,0),IF(L510="**", VLOOKUP(D510,average_median_rates_1!B:I,8,0)))</f>
        <v>0</v>
      </c>
      <c r="O510">
        <f t="shared" si="53"/>
        <v>0</v>
      </c>
      <c r="P510">
        <f t="shared" si="54"/>
        <v>3150</v>
      </c>
    </row>
    <row r="511" spans="1:16" x14ac:dyDescent="0.2">
      <c r="A511" t="str">
        <f t="shared" si="55"/>
        <v>201710average3English Bay</v>
      </c>
      <c r="B511" t="str">
        <f t="shared" si="49"/>
        <v>201710apartmentaverage3+_bed_rateEnglish Bay</v>
      </c>
      <c r="C511" t="str">
        <f t="shared" si="50"/>
        <v>apartmentaverage3+_bed_rateEnglish Bay</v>
      </c>
      <c r="D511" t="str">
        <f t="shared" si="51"/>
        <v>201710apartmentaverage3+_bed_rateVancouver</v>
      </c>
      <c r="E511">
        <v>2017</v>
      </c>
      <c r="F511">
        <v>10</v>
      </c>
      <c r="G511" t="s">
        <v>65</v>
      </c>
      <c r="H511" t="s">
        <v>59</v>
      </c>
      <c r="I511" t="s">
        <v>55</v>
      </c>
      <c r="J511">
        <f t="shared" si="52"/>
        <v>3</v>
      </c>
      <c r="K511" t="s">
        <v>16</v>
      </c>
      <c r="L511">
        <f>VLOOKUP(B511,average_median_rates_1!B:I,8,0)</f>
        <v>2723</v>
      </c>
      <c r="M511" t="b">
        <f>IF(ISERROR(L511),VLOOKUP(C511,vancouver_ratios_2!B:J,9,0),IF(L511="**",VLOOKUP(C511,vancouver_ratios_2!B:J,9,0)))</f>
        <v>0</v>
      </c>
      <c r="N511" t="b">
        <f>IF(ISERROR(L511),VLOOKUP(D511,average_median_rates_1!B:I,8,0),IF(L511="**", VLOOKUP(D511,average_median_rates_1!B:I,8,0)))</f>
        <v>0</v>
      </c>
      <c r="O511">
        <f t="shared" si="53"/>
        <v>0</v>
      </c>
      <c r="P511">
        <f t="shared" si="54"/>
        <v>2723</v>
      </c>
    </row>
    <row r="512" spans="1:16" x14ac:dyDescent="0.2">
      <c r="A512" t="str">
        <f t="shared" si="55"/>
        <v>201710average3Downtown</v>
      </c>
      <c r="B512" t="str">
        <f t="shared" si="49"/>
        <v>201710apartmentaverage3+_bed_rateDowntown</v>
      </c>
      <c r="C512" t="str">
        <f t="shared" si="50"/>
        <v>apartmentaverage3+_bed_rateDowntown</v>
      </c>
      <c r="D512" t="str">
        <f t="shared" si="51"/>
        <v>201710apartmentaverage3+_bed_rateVancouver</v>
      </c>
      <c r="E512">
        <v>2017</v>
      </c>
      <c r="F512">
        <v>10</v>
      </c>
      <c r="G512" t="s">
        <v>65</v>
      </c>
      <c r="H512" t="s">
        <v>59</v>
      </c>
      <c r="I512" t="s">
        <v>55</v>
      </c>
      <c r="J512">
        <f t="shared" si="52"/>
        <v>3</v>
      </c>
      <c r="K512" t="s">
        <v>17</v>
      </c>
      <c r="L512" t="str">
        <f>VLOOKUP(B512,average_median_rates_1!B:I,8,0)</f>
        <v>**</v>
      </c>
      <c r="M512">
        <f>IF(ISERROR(L512),VLOOKUP(C512,vancouver_ratios_2!B:J,9,0),IF(L512="**",VLOOKUP(C512,vancouver_ratios_2!B:J,9,0)))</f>
        <v>1.73779292253188</v>
      </c>
      <c r="N512">
        <f>IF(ISERROR(L512),VLOOKUP(D512,average_median_rates_1!B:I,8,0),IF(L512="**", VLOOKUP(D512,average_median_rates_1!B:I,8,0)))</f>
        <v>1801</v>
      </c>
      <c r="O512">
        <f t="shared" si="53"/>
        <v>3129.7650534799159</v>
      </c>
      <c r="P512">
        <f t="shared" si="54"/>
        <v>3129.7650534799159</v>
      </c>
    </row>
    <row r="513" spans="1:16" x14ac:dyDescent="0.2">
      <c r="A513" t="str">
        <f t="shared" si="55"/>
        <v>201710average3South Granville/Oak</v>
      </c>
      <c r="B513" t="str">
        <f t="shared" si="49"/>
        <v>201710apartmentaverage3+_bed_rateSouth Granville/Oak</v>
      </c>
      <c r="C513" t="str">
        <f t="shared" si="50"/>
        <v>apartmentaverage3+_bed_rateSouth Granville/Oak</v>
      </c>
      <c r="D513" t="str">
        <f t="shared" si="51"/>
        <v>201710apartmentaverage3+_bed_rateVancouver</v>
      </c>
      <c r="E513">
        <v>2017</v>
      </c>
      <c r="F513">
        <v>10</v>
      </c>
      <c r="G513" t="s">
        <v>65</v>
      </c>
      <c r="H513" t="s">
        <v>59</v>
      </c>
      <c r="I513" t="s">
        <v>55</v>
      </c>
      <c r="J513">
        <f t="shared" si="52"/>
        <v>3</v>
      </c>
      <c r="K513" t="s">
        <v>19</v>
      </c>
      <c r="L513">
        <f>VLOOKUP(B513,average_median_rates_1!B:I,8,0)</f>
        <v>2154</v>
      </c>
      <c r="M513" t="b">
        <f>IF(ISERROR(L513),VLOOKUP(C513,vancouver_ratios_2!B:J,9,0),IF(L513="**",VLOOKUP(C513,vancouver_ratios_2!B:J,9,0)))</f>
        <v>0</v>
      </c>
      <c r="N513" t="b">
        <f>IF(ISERROR(L513),VLOOKUP(D513,average_median_rates_1!B:I,8,0),IF(L513="**", VLOOKUP(D513,average_median_rates_1!B:I,8,0)))</f>
        <v>0</v>
      </c>
      <c r="O513">
        <f t="shared" si="53"/>
        <v>0</v>
      </c>
      <c r="P513">
        <f t="shared" si="54"/>
        <v>2154</v>
      </c>
    </row>
    <row r="514" spans="1:16" x14ac:dyDescent="0.2">
      <c r="A514" t="str">
        <f t="shared" si="55"/>
        <v>201710average3Kitsilano/Point Grey</v>
      </c>
      <c r="B514" t="str">
        <f t="shared" ref="B514:B577" si="56">E514&amp;F514&amp;G514&amp;H514&amp;I514&amp;K514</f>
        <v>201710apartmentaverage3+_bed_rateKitsilano/Point Grey</v>
      </c>
      <c r="C514" t="str">
        <f t="shared" ref="C514:C577" si="57">G514&amp;H514&amp;I514&amp;K514</f>
        <v>apartmentaverage3+_bed_rateKitsilano/Point Grey</v>
      </c>
      <c r="D514" t="str">
        <f t="shared" ref="D514:D577" si="58">E514&amp;F514&amp;G514&amp;H514&amp;I514&amp;"Vancouver"</f>
        <v>201710apartmentaverage3+_bed_rateVancouver</v>
      </c>
      <c r="E514">
        <v>2017</v>
      </c>
      <c r="F514">
        <v>10</v>
      </c>
      <c r="G514" t="s">
        <v>65</v>
      </c>
      <c r="H514" t="s">
        <v>59</v>
      </c>
      <c r="I514" t="s">
        <v>55</v>
      </c>
      <c r="J514">
        <f t="shared" ref="J514:J577" si="59">IF(I514="bachelor_rate", 0, IF(I514="1_bed_rate", 1, IF(I514="2_bed_rate",2, IF(I514="3+_bed_rate", 3, "error"))))</f>
        <v>3</v>
      </c>
      <c r="K514" t="s">
        <v>20</v>
      </c>
      <c r="L514">
        <f>VLOOKUP(B514,average_median_rates_1!B:I,8,0)</f>
        <v>2727</v>
      </c>
      <c r="M514" t="b">
        <f>IF(ISERROR(L514),VLOOKUP(C514,vancouver_ratios_2!B:J,9,0),IF(L514="**",VLOOKUP(C514,vancouver_ratios_2!B:J,9,0)))</f>
        <v>0</v>
      </c>
      <c r="N514" t="b">
        <f>IF(ISERROR(L514),VLOOKUP(D514,average_median_rates_1!B:I,8,0),IF(L514="**", VLOOKUP(D514,average_median_rates_1!B:I,8,0)))</f>
        <v>0</v>
      </c>
      <c r="O514">
        <f t="shared" ref="O514:O577" si="60">N514*M514</f>
        <v>0</v>
      </c>
      <c r="P514">
        <f t="shared" ref="P514:P577" si="61">IF(ISERROR(L514),O514, IF(L514="**", O514, L514))</f>
        <v>2727</v>
      </c>
    </row>
    <row r="515" spans="1:16" x14ac:dyDescent="0.2">
      <c r="A515" t="str">
        <f t="shared" ref="A515:A578" si="62">E515&amp;F515&amp;H515&amp;J515&amp;K515</f>
        <v>201710average3Westside/Kerrisdale</v>
      </c>
      <c r="B515" t="str">
        <f t="shared" si="56"/>
        <v>201710apartmentaverage3+_bed_rateWestside/Kerrisdale</v>
      </c>
      <c r="C515" t="str">
        <f t="shared" si="57"/>
        <v>apartmentaverage3+_bed_rateWestside/Kerrisdale</v>
      </c>
      <c r="D515" t="str">
        <f t="shared" si="58"/>
        <v>201710apartmentaverage3+_bed_rateVancouver</v>
      </c>
      <c r="E515">
        <v>2017</v>
      </c>
      <c r="F515">
        <v>10</v>
      </c>
      <c r="G515" t="s">
        <v>65</v>
      </c>
      <c r="H515" t="s">
        <v>59</v>
      </c>
      <c r="I515" t="s">
        <v>55</v>
      </c>
      <c r="J515">
        <f t="shared" si="59"/>
        <v>3</v>
      </c>
      <c r="K515" t="s">
        <v>21</v>
      </c>
      <c r="L515">
        <f>VLOOKUP(B515,average_median_rates_1!B:I,8,0)</f>
        <v>2899</v>
      </c>
      <c r="M515" t="b">
        <f>IF(ISERROR(L515),VLOOKUP(C515,vancouver_ratios_2!B:J,9,0),IF(L515="**",VLOOKUP(C515,vancouver_ratios_2!B:J,9,0)))</f>
        <v>0</v>
      </c>
      <c r="N515" t="b">
        <f>IF(ISERROR(L515),VLOOKUP(D515,average_median_rates_1!B:I,8,0),IF(L515="**", VLOOKUP(D515,average_median_rates_1!B:I,8,0)))</f>
        <v>0</v>
      </c>
      <c r="O515">
        <f t="shared" si="60"/>
        <v>0</v>
      </c>
      <c r="P515">
        <f t="shared" si="61"/>
        <v>2899</v>
      </c>
    </row>
    <row r="516" spans="1:16" x14ac:dyDescent="0.2">
      <c r="A516" t="str">
        <f t="shared" si="62"/>
        <v>201710average3Marpole</v>
      </c>
      <c r="B516" t="str">
        <f t="shared" si="56"/>
        <v>201710apartmentaverage3+_bed_rateMarpole</v>
      </c>
      <c r="C516" t="str">
        <f t="shared" si="57"/>
        <v>apartmentaverage3+_bed_rateMarpole</v>
      </c>
      <c r="D516" t="str">
        <f t="shared" si="58"/>
        <v>201710apartmentaverage3+_bed_rateVancouver</v>
      </c>
      <c r="E516">
        <v>2017</v>
      </c>
      <c r="F516">
        <v>10</v>
      </c>
      <c r="G516" t="s">
        <v>65</v>
      </c>
      <c r="H516" t="s">
        <v>59</v>
      </c>
      <c r="I516" t="s">
        <v>55</v>
      </c>
      <c r="J516">
        <f t="shared" si="59"/>
        <v>3</v>
      </c>
      <c r="K516" t="s">
        <v>23</v>
      </c>
      <c r="L516">
        <f>VLOOKUP(B516,average_median_rates_1!B:I,8,0)</f>
        <v>1397</v>
      </c>
      <c r="M516" t="b">
        <f>IF(ISERROR(L516),VLOOKUP(C516,vancouver_ratios_2!B:J,9,0),IF(L516="**",VLOOKUP(C516,vancouver_ratios_2!B:J,9,0)))</f>
        <v>0</v>
      </c>
      <c r="N516" t="b">
        <f>IF(ISERROR(L516),VLOOKUP(D516,average_median_rates_1!B:I,8,0),IF(L516="**", VLOOKUP(D516,average_median_rates_1!B:I,8,0)))</f>
        <v>0</v>
      </c>
      <c r="O516">
        <f t="shared" si="60"/>
        <v>0</v>
      </c>
      <c r="P516">
        <f t="shared" si="61"/>
        <v>1397</v>
      </c>
    </row>
    <row r="517" spans="1:16" x14ac:dyDescent="0.2">
      <c r="A517" t="str">
        <f t="shared" si="62"/>
        <v>201710average3Mount Pleasant/Renfrew Heights</v>
      </c>
      <c r="B517" t="str">
        <f t="shared" si="56"/>
        <v>201710apartmentaverage3+_bed_rateMount Pleasant/Renfrew Heights</v>
      </c>
      <c r="C517" t="str">
        <f t="shared" si="57"/>
        <v>apartmentaverage3+_bed_rateMount Pleasant/Renfrew Heights</v>
      </c>
      <c r="D517" t="str">
        <f t="shared" si="58"/>
        <v>201710apartmentaverage3+_bed_rateVancouver</v>
      </c>
      <c r="E517">
        <v>2017</v>
      </c>
      <c r="F517">
        <v>10</v>
      </c>
      <c r="G517" t="s">
        <v>65</v>
      </c>
      <c r="H517" t="s">
        <v>59</v>
      </c>
      <c r="I517" t="s">
        <v>55</v>
      </c>
      <c r="J517">
        <f t="shared" si="59"/>
        <v>3</v>
      </c>
      <c r="K517" t="s">
        <v>24</v>
      </c>
      <c r="L517">
        <f>VLOOKUP(B517,average_median_rates_1!B:I,8,0)</f>
        <v>1686</v>
      </c>
      <c r="M517" t="b">
        <f>IF(ISERROR(L517),VLOOKUP(C517,vancouver_ratios_2!B:J,9,0),IF(L517="**",VLOOKUP(C517,vancouver_ratios_2!B:J,9,0)))</f>
        <v>0</v>
      </c>
      <c r="N517" t="b">
        <f>IF(ISERROR(L517),VLOOKUP(D517,average_median_rates_1!B:I,8,0),IF(L517="**", VLOOKUP(D517,average_median_rates_1!B:I,8,0)))</f>
        <v>0</v>
      </c>
      <c r="O517">
        <f t="shared" si="60"/>
        <v>0</v>
      </c>
      <c r="P517">
        <f t="shared" si="61"/>
        <v>1686</v>
      </c>
    </row>
    <row r="518" spans="1:16" x14ac:dyDescent="0.2">
      <c r="A518" t="str">
        <f t="shared" si="62"/>
        <v>201710average3East Hastings</v>
      </c>
      <c r="B518" t="str">
        <f t="shared" si="56"/>
        <v>201710apartmentaverage3+_bed_rateEast Hastings</v>
      </c>
      <c r="C518" t="str">
        <f t="shared" si="57"/>
        <v>apartmentaverage3+_bed_rateEast Hastings</v>
      </c>
      <c r="D518" t="str">
        <f t="shared" si="58"/>
        <v>201710apartmentaverage3+_bed_rateVancouver</v>
      </c>
      <c r="E518">
        <v>2017</v>
      </c>
      <c r="F518">
        <v>10</v>
      </c>
      <c r="G518" t="s">
        <v>65</v>
      </c>
      <c r="H518" t="s">
        <v>59</v>
      </c>
      <c r="I518" t="s">
        <v>55</v>
      </c>
      <c r="J518">
        <f t="shared" si="59"/>
        <v>3</v>
      </c>
      <c r="K518" t="s">
        <v>25</v>
      </c>
      <c r="L518">
        <f>VLOOKUP(B518,average_median_rates_1!B:I,8,0)</f>
        <v>1482</v>
      </c>
      <c r="M518" t="b">
        <f>IF(ISERROR(L518),VLOOKUP(C518,vancouver_ratios_2!B:J,9,0),IF(L518="**",VLOOKUP(C518,vancouver_ratios_2!B:J,9,0)))</f>
        <v>0</v>
      </c>
      <c r="N518" t="b">
        <f>IF(ISERROR(L518),VLOOKUP(D518,average_median_rates_1!B:I,8,0),IF(L518="**", VLOOKUP(D518,average_median_rates_1!B:I,8,0)))</f>
        <v>0</v>
      </c>
      <c r="O518">
        <f t="shared" si="60"/>
        <v>0</v>
      </c>
      <c r="P518">
        <f t="shared" si="61"/>
        <v>1482</v>
      </c>
    </row>
    <row r="519" spans="1:16" x14ac:dyDescent="0.2">
      <c r="A519" t="str">
        <f t="shared" si="62"/>
        <v>201710average3Southeast Vancouver</v>
      </c>
      <c r="B519" t="str">
        <f t="shared" si="56"/>
        <v>201710apartmentaverage3+_bed_rateSoutheast Vancouver</v>
      </c>
      <c r="C519" t="str">
        <f t="shared" si="57"/>
        <v>apartmentaverage3+_bed_rateSoutheast Vancouver</v>
      </c>
      <c r="D519" t="str">
        <f t="shared" si="58"/>
        <v>201710apartmentaverage3+_bed_rateVancouver</v>
      </c>
      <c r="E519">
        <v>2017</v>
      </c>
      <c r="F519">
        <v>10</v>
      </c>
      <c r="G519" t="s">
        <v>65</v>
      </c>
      <c r="H519" t="s">
        <v>59</v>
      </c>
      <c r="I519" t="s">
        <v>55</v>
      </c>
      <c r="J519">
        <f t="shared" si="59"/>
        <v>3</v>
      </c>
      <c r="K519" t="s">
        <v>26</v>
      </c>
      <c r="L519">
        <f>VLOOKUP(B519,average_median_rates_1!B:I,8,0)</f>
        <v>1337</v>
      </c>
      <c r="M519" t="b">
        <f>IF(ISERROR(L519),VLOOKUP(C519,vancouver_ratios_2!B:J,9,0),IF(L519="**",VLOOKUP(C519,vancouver_ratios_2!B:J,9,0)))</f>
        <v>0</v>
      </c>
      <c r="N519" t="b">
        <f>IF(ISERROR(L519),VLOOKUP(D519,average_median_rates_1!B:I,8,0),IF(L519="**", VLOOKUP(D519,average_median_rates_1!B:I,8,0)))</f>
        <v>0</v>
      </c>
      <c r="O519">
        <f t="shared" si="60"/>
        <v>0</v>
      </c>
      <c r="P519">
        <f t="shared" si="61"/>
        <v>1337</v>
      </c>
    </row>
    <row r="520" spans="1:16" x14ac:dyDescent="0.2">
      <c r="A520" t="str">
        <f t="shared" si="62"/>
        <v>201710average3University Endowment Lands</v>
      </c>
      <c r="B520" t="str">
        <f t="shared" si="56"/>
        <v>201710apartmentaverage3+_bed_rateUniversity Endowment Lands</v>
      </c>
      <c r="C520" t="str">
        <f t="shared" si="57"/>
        <v>apartmentaverage3+_bed_rateUniversity Endowment Lands</v>
      </c>
      <c r="D520" t="str">
        <f t="shared" si="58"/>
        <v>201710apartmentaverage3+_bed_rateVancouver</v>
      </c>
      <c r="E520">
        <v>2017</v>
      </c>
      <c r="F520">
        <v>10</v>
      </c>
      <c r="G520" t="s">
        <v>65</v>
      </c>
      <c r="H520" t="s">
        <v>59</v>
      </c>
      <c r="I520" t="s">
        <v>55</v>
      </c>
      <c r="J520">
        <f t="shared" si="59"/>
        <v>3</v>
      </c>
      <c r="K520" t="s">
        <v>27</v>
      </c>
      <c r="L520">
        <f>VLOOKUP(B520,average_median_rates_1!B:I,8,0)</f>
        <v>2623</v>
      </c>
      <c r="M520" t="b">
        <f>IF(ISERROR(L520),VLOOKUP(C520,vancouver_ratios_2!B:J,9,0),IF(L520="**",VLOOKUP(C520,vancouver_ratios_2!B:J,9,0)))</f>
        <v>0</v>
      </c>
      <c r="N520" t="b">
        <f>IF(ISERROR(L520),VLOOKUP(D520,average_median_rates_1!B:I,8,0),IF(L520="**", VLOOKUP(D520,average_median_rates_1!B:I,8,0)))</f>
        <v>0</v>
      </c>
      <c r="O520">
        <f t="shared" si="60"/>
        <v>0</v>
      </c>
      <c r="P520">
        <f t="shared" si="61"/>
        <v>2623</v>
      </c>
    </row>
    <row r="521" spans="1:16" x14ac:dyDescent="0.2">
      <c r="A521" t="str">
        <f t="shared" si="62"/>
        <v>201710average3Central Park/Metrotown</v>
      </c>
      <c r="B521" t="str">
        <f t="shared" si="56"/>
        <v>201710apartmentaverage3+_bed_rateCentral Park/Metrotown</v>
      </c>
      <c r="C521" t="str">
        <f t="shared" si="57"/>
        <v>apartmentaverage3+_bed_rateCentral Park/Metrotown</v>
      </c>
      <c r="D521" t="str">
        <f t="shared" si="58"/>
        <v>201710apartmentaverage3+_bed_rateVancouver</v>
      </c>
      <c r="E521">
        <v>2017</v>
      </c>
      <c r="F521">
        <v>10</v>
      </c>
      <c r="G521" t="s">
        <v>65</v>
      </c>
      <c r="H521" t="s">
        <v>59</v>
      </c>
      <c r="I521" t="s">
        <v>55</v>
      </c>
      <c r="J521">
        <f t="shared" si="59"/>
        <v>3</v>
      </c>
      <c r="K521" t="s">
        <v>28</v>
      </c>
      <c r="L521">
        <f>VLOOKUP(B521,average_median_rates_1!B:I,8,0)</f>
        <v>1764</v>
      </c>
      <c r="M521" t="b">
        <f>IF(ISERROR(L521),VLOOKUP(C521,vancouver_ratios_2!B:J,9,0),IF(L521="**",VLOOKUP(C521,vancouver_ratios_2!B:J,9,0)))</f>
        <v>0</v>
      </c>
      <c r="N521" t="b">
        <f>IF(ISERROR(L521),VLOOKUP(D521,average_median_rates_1!B:I,8,0),IF(L521="**", VLOOKUP(D521,average_median_rates_1!B:I,8,0)))</f>
        <v>0</v>
      </c>
      <c r="O521">
        <f t="shared" si="60"/>
        <v>0</v>
      </c>
      <c r="P521">
        <f t="shared" si="61"/>
        <v>1764</v>
      </c>
    </row>
    <row r="522" spans="1:16" x14ac:dyDescent="0.2">
      <c r="A522" t="str">
        <f t="shared" si="62"/>
        <v>201710average3Southeast Burnaby</v>
      </c>
      <c r="B522" t="str">
        <f t="shared" si="56"/>
        <v>201710apartmentaverage3+_bed_rateSoutheast Burnaby</v>
      </c>
      <c r="C522" t="str">
        <f t="shared" si="57"/>
        <v>apartmentaverage3+_bed_rateSoutheast Burnaby</v>
      </c>
      <c r="D522" t="str">
        <f t="shared" si="58"/>
        <v>201710apartmentaverage3+_bed_rateVancouver</v>
      </c>
      <c r="E522">
        <v>2017</v>
      </c>
      <c r="F522">
        <v>10</v>
      </c>
      <c r="G522" t="s">
        <v>65</v>
      </c>
      <c r="H522" t="s">
        <v>59</v>
      </c>
      <c r="I522" t="s">
        <v>55</v>
      </c>
      <c r="J522">
        <f t="shared" si="59"/>
        <v>3</v>
      </c>
      <c r="K522" t="s">
        <v>29</v>
      </c>
      <c r="L522">
        <f>VLOOKUP(B522,average_median_rates_1!B:I,8,0)</f>
        <v>1266</v>
      </c>
      <c r="M522" t="b">
        <f>IF(ISERROR(L522),VLOOKUP(C522,vancouver_ratios_2!B:J,9,0),IF(L522="**",VLOOKUP(C522,vancouver_ratios_2!B:J,9,0)))</f>
        <v>0</v>
      </c>
      <c r="N522" t="b">
        <f>IF(ISERROR(L522),VLOOKUP(D522,average_median_rates_1!B:I,8,0),IF(L522="**", VLOOKUP(D522,average_median_rates_1!B:I,8,0)))</f>
        <v>0</v>
      </c>
      <c r="O522">
        <f t="shared" si="60"/>
        <v>0</v>
      </c>
      <c r="P522">
        <f t="shared" si="61"/>
        <v>1266</v>
      </c>
    </row>
    <row r="523" spans="1:16" x14ac:dyDescent="0.2">
      <c r="A523" t="str">
        <f t="shared" si="62"/>
        <v>201710average3North Burnaby</v>
      </c>
      <c r="B523" t="str">
        <f t="shared" si="56"/>
        <v>201710apartmentaverage3+_bed_rateNorth Burnaby</v>
      </c>
      <c r="C523" t="str">
        <f t="shared" si="57"/>
        <v>apartmentaverage3+_bed_rateNorth Burnaby</v>
      </c>
      <c r="D523" t="str">
        <f t="shared" si="58"/>
        <v>201710apartmentaverage3+_bed_rateVancouver</v>
      </c>
      <c r="E523">
        <v>2017</v>
      </c>
      <c r="F523">
        <v>10</v>
      </c>
      <c r="G523" t="s">
        <v>65</v>
      </c>
      <c r="H523" t="s">
        <v>59</v>
      </c>
      <c r="I523" t="s">
        <v>55</v>
      </c>
      <c r="J523">
        <f t="shared" si="59"/>
        <v>3</v>
      </c>
      <c r="K523" t="s">
        <v>31</v>
      </c>
      <c r="L523">
        <f>VLOOKUP(B523,average_median_rates_1!B:I,8,0)</f>
        <v>1839</v>
      </c>
      <c r="M523" t="b">
        <f>IF(ISERROR(L523),VLOOKUP(C523,vancouver_ratios_2!B:J,9,0),IF(L523="**",VLOOKUP(C523,vancouver_ratios_2!B:J,9,0)))</f>
        <v>0</v>
      </c>
      <c r="N523" t="b">
        <f>IF(ISERROR(L523),VLOOKUP(D523,average_median_rates_1!B:I,8,0),IF(L523="**", VLOOKUP(D523,average_median_rates_1!B:I,8,0)))</f>
        <v>0</v>
      </c>
      <c r="O523">
        <f t="shared" si="60"/>
        <v>0</v>
      </c>
      <c r="P523">
        <f t="shared" si="61"/>
        <v>1839</v>
      </c>
    </row>
    <row r="524" spans="1:16" x14ac:dyDescent="0.2">
      <c r="A524" t="str">
        <f t="shared" si="62"/>
        <v>201710average3New Westminster</v>
      </c>
      <c r="B524" t="str">
        <f t="shared" si="56"/>
        <v>201710apartmentaverage3+_bed_rateNew Westminster</v>
      </c>
      <c r="C524" t="str">
        <f t="shared" si="57"/>
        <v>apartmentaverage3+_bed_rateNew Westminster</v>
      </c>
      <c r="D524" t="str">
        <f t="shared" si="58"/>
        <v>201710apartmentaverage3+_bed_rateVancouver</v>
      </c>
      <c r="E524">
        <v>2017</v>
      </c>
      <c r="F524">
        <v>10</v>
      </c>
      <c r="G524" t="s">
        <v>65</v>
      </c>
      <c r="H524" t="s">
        <v>59</v>
      </c>
      <c r="I524" t="s">
        <v>55</v>
      </c>
      <c r="J524">
        <f t="shared" si="59"/>
        <v>3</v>
      </c>
      <c r="K524" t="s">
        <v>32</v>
      </c>
      <c r="L524">
        <f>VLOOKUP(B524,average_median_rates_1!B:I,8,0)</f>
        <v>1632</v>
      </c>
      <c r="M524" t="b">
        <f>IF(ISERROR(L524),VLOOKUP(C524,vancouver_ratios_2!B:J,9,0),IF(L524="**",VLOOKUP(C524,vancouver_ratios_2!B:J,9,0)))</f>
        <v>0</v>
      </c>
      <c r="N524" t="b">
        <f>IF(ISERROR(L524),VLOOKUP(D524,average_median_rates_1!B:I,8,0),IF(L524="**", VLOOKUP(D524,average_median_rates_1!B:I,8,0)))</f>
        <v>0</v>
      </c>
      <c r="O524">
        <f t="shared" si="60"/>
        <v>0</v>
      </c>
      <c r="P524">
        <f t="shared" si="61"/>
        <v>1632</v>
      </c>
    </row>
    <row r="525" spans="1:16" x14ac:dyDescent="0.2">
      <c r="A525" t="str">
        <f t="shared" si="62"/>
        <v>201710average3North Vancouver CY</v>
      </c>
      <c r="B525" t="str">
        <f t="shared" si="56"/>
        <v>201710apartmentaverage3+_bed_rateNorth Vancouver CY</v>
      </c>
      <c r="C525" t="str">
        <f t="shared" si="57"/>
        <v>apartmentaverage3+_bed_rateNorth Vancouver CY</v>
      </c>
      <c r="D525" t="str">
        <f t="shared" si="58"/>
        <v>201710apartmentaverage3+_bed_rateVancouver</v>
      </c>
      <c r="E525">
        <v>2017</v>
      </c>
      <c r="F525">
        <v>10</v>
      </c>
      <c r="G525" t="s">
        <v>65</v>
      </c>
      <c r="H525" t="s">
        <v>59</v>
      </c>
      <c r="I525" t="s">
        <v>55</v>
      </c>
      <c r="J525">
        <f t="shared" si="59"/>
        <v>3</v>
      </c>
      <c r="K525" t="s">
        <v>33</v>
      </c>
      <c r="L525">
        <f>VLOOKUP(B525,average_median_rates_1!B:I,8,0)</f>
        <v>2022</v>
      </c>
      <c r="M525" t="b">
        <f>IF(ISERROR(L525),VLOOKUP(C525,vancouver_ratios_2!B:J,9,0),IF(L525="**",VLOOKUP(C525,vancouver_ratios_2!B:J,9,0)))</f>
        <v>0</v>
      </c>
      <c r="N525" t="b">
        <f>IF(ISERROR(L525),VLOOKUP(D525,average_median_rates_1!B:I,8,0),IF(L525="**", VLOOKUP(D525,average_median_rates_1!B:I,8,0)))</f>
        <v>0</v>
      </c>
      <c r="O525">
        <f t="shared" si="60"/>
        <v>0</v>
      </c>
      <c r="P525">
        <f t="shared" si="61"/>
        <v>2022</v>
      </c>
    </row>
    <row r="526" spans="1:16" x14ac:dyDescent="0.2">
      <c r="A526" t="str">
        <f t="shared" si="62"/>
        <v>201710average3North Vancouver DM</v>
      </c>
      <c r="B526" t="str">
        <f t="shared" si="56"/>
        <v>201710apartmentaverage3+_bed_rateNorth Vancouver DM</v>
      </c>
      <c r="C526" t="str">
        <f t="shared" si="57"/>
        <v>apartmentaverage3+_bed_rateNorth Vancouver DM</v>
      </c>
      <c r="D526" t="str">
        <f t="shared" si="58"/>
        <v>201710apartmentaverage3+_bed_rateVancouver</v>
      </c>
      <c r="E526">
        <v>2017</v>
      </c>
      <c r="F526">
        <v>10</v>
      </c>
      <c r="G526" t="s">
        <v>65</v>
      </c>
      <c r="H526" t="s">
        <v>59</v>
      </c>
      <c r="I526" t="s">
        <v>55</v>
      </c>
      <c r="J526">
        <f t="shared" si="59"/>
        <v>3</v>
      </c>
      <c r="K526" t="s">
        <v>34</v>
      </c>
      <c r="L526">
        <f>VLOOKUP(B526,average_median_rates_1!B:I,8,0)</f>
        <v>1648</v>
      </c>
      <c r="M526" t="b">
        <f>IF(ISERROR(L526),VLOOKUP(C526,vancouver_ratios_2!B:J,9,0),IF(L526="**",VLOOKUP(C526,vancouver_ratios_2!B:J,9,0)))</f>
        <v>0</v>
      </c>
      <c r="N526" t="b">
        <f>IF(ISERROR(L526),VLOOKUP(D526,average_median_rates_1!B:I,8,0),IF(L526="**", VLOOKUP(D526,average_median_rates_1!B:I,8,0)))</f>
        <v>0</v>
      </c>
      <c r="O526">
        <f t="shared" si="60"/>
        <v>0</v>
      </c>
      <c r="P526">
        <f t="shared" si="61"/>
        <v>1648</v>
      </c>
    </row>
    <row r="527" spans="1:16" x14ac:dyDescent="0.2">
      <c r="A527" t="str">
        <f t="shared" si="62"/>
        <v>201710average3West Vancouver</v>
      </c>
      <c r="B527" t="str">
        <f t="shared" si="56"/>
        <v>201710apartmentaverage3+_bed_rateWest Vancouver</v>
      </c>
      <c r="C527" t="str">
        <f t="shared" si="57"/>
        <v>apartmentaverage3+_bed_rateWest Vancouver</v>
      </c>
      <c r="D527" t="str">
        <f t="shared" si="58"/>
        <v>201710apartmentaverage3+_bed_rateVancouver</v>
      </c>
      <c r="E527">
        <v>2017</v>
      </c>
      <c r="F527">
        <v>10</v>
      </c>
      <c r="G527" t="s">
        <v>65</v>
      </c>
      <c r="H527" t="s">
        <v>59</v>
      </c>
      <c r="I527" t="s">
        <v>55</v>
      </c>
      <c r="J527">
        <f t="shared" si="59"/>
        <v>3</v>
      </c>
      <c r="K527" t="s">
        <v>35</v>
      </c>
      <c r="L527">
        <f>VLOOKUP(B527,average_median_rates_1!B:I,8,0)</f>
        <v>3400</v>
      </c>
      <c r="M527" t="b">
        <f>IF(ISERROR(L527),VLOOKUP(C527,vancouver_ratios_2!B:J,9,0),IF(L527="**",VLOOKUP(C527,vancouver_ratios_2!B:J,9,0)))</f>
        <v>0</v>
      </c>
      <c r="N527" t="b">
        <f>IF(ISERROR(L527),VLOOKUP(D527,average_median_rates_1!B:I,8,0),IF(L527="**", VLOOKUP(D527,average_median_rates_1!B:I,8,0)))</f>
        <v>0</v>
      </c>
      <c r="O527">
        <f t="shared" si="60"/>
        <v>0</v>
      </c>
      <c r="P527">
        <f t="shared" si="61"/>
        <v>3400</v>
      </c>
    </row>
    <row r="528" spans="1:16" x14ac:dyDescent="0.2">
      <c r="A528" t="str">
        <f t="shared" si="62"/>
        <v>201710average3Richmond</v>
      </c>
      <c r="B528" t="str">
        <f t="shared" si="56"/>
        <v>201710apartmentaverage3+_bed_rateRichmond</v>
      </c>
      <c r="C528" t="str">
        <f t="shared" si="57"/>
        <v>apartmentaverage3+_bed_rateRichmond</v>
      </c>
      <c r="D528" t="str">
        <f t="shared" si="58"/>
        <v>201710apartmentaverage3+_bed_rateVancouver</v>
      </c>
      <c r="E528">
        <v>2017</v>
      </c>
      <c r="F528">
        <v>10</v>
      </c>
      <c r="G528" t="s">
        <v>65</v>
      </c>
      <c r="H528" t="s">
        <v>59</v>
      </c>
      <c r="I528" t="s">
        <v>55</v>
      </c>
      <c r="J528">
        <f t="shared" si="59"/>
        <v>3</v>
      </c>
      <c r="K528" t="s">
        <v>36</v>
      </c>
      <c r="L528">
        <f>VLOOKUP(B528,average_median_rates_1!B:I,8,0)</f>
        <v>1698</v>
      </c>
      <c r="M528" t="b">
        <f>IF(ISERROR(L528),VLOOKUP(C528,vancouver_ratios_2!B:J,9,0),IF(L528="**",VLOOKUP(C528,vancouver_ratios_2!B:J,9,0)))</f>
        <v>0</v>
      </c>
      <c r="N528" t="b">
        <f>IF(ISERROR(L528),VLOOKUP(D528,average_median_rates_1!B:I,8,0),IF(L528="**", VLOOKUP(D528,average_median_rates_1!B:I,8,0)))</f>
        <v>0</v>
      </c>
      <c r="O528">
        <f t="shared" si="60"/>
        <v>0</v>
      </c>
      <c r="P528">
        <f t="shared" si="61"/>
        <v>1698</v>
      </c>
    </row>
    <row r="529" spans="1:16" x14ac:dyDescent="0.2">
      <c r="A529" t="str">
        <f t="shared" si="62"/>
        <v>201710average3Delta</v>
      </c>
      <c r="B529" t="str">
        <f t="shared" si="56"/>
        <v>201710apartmentaverage3+_bed_rateDelta</v>
      </c>
      <c r="C529" t="str">
        <f t="shared" si="57"/>
        <v>apartmentaverage3+_bed_rateDelta</v>
      </c>
      <c r="D529" t="str">
        <f t="shared" si="58"/>
        <v>201710apartmentaverage3+_bed_rateVancouver</v>
      </c>
      <c r="E529">
        <v>2017</v>
      </c>
      <c r="F529">
        <v>10</v>
      </c>
      <c r="G529" t="s">
        <v>65</v>
      </c>
      <c r="H529" t="s">
        <v>59</v>
      </c>
      <c r="I529" t="s">
        <v>55</v>
      </c>
      <c r="J529">
        <f t="shared" si="59"/>
        <v>3</v>
      </c>
      <c r="K529" t="s">
        <v>37</v>
      </c>
      <c r="L529">
        <f>VLOOKUP(B529,average_median_rates_1!B:I,8,0)</f>
        <v>1170</v>
      </c>
      <c r="M529" t="b">
        <f>IF(ISERROR(L529),VLOOKUP(C529,vancouver_ratios_2!B:J,9,0),IF(L529="**",VLOOKUP(C529,vancouver_ratios_2!B:J,9,0)))</f>
        <v>0</v>
      </c>
      <c r="N529" t="b">
        <f>IF(ISERROR(L529),VLOOKUP(D529,average_median_rates_1!B:I,8,0),IF(L529="**", VLOOKUP(D529,average_median_rates_1!B:I,8,0)))</f>
        <v>0</v>
      </c>
      <c r="O529">
        <f t="shared" si="60"/>
        <v>0</v>
      </c>
      <c r="P529">
        <f t="shared" si="61"/>
        <v>1170</v>
      </c>
    </row>
    <row r="530" spans="1:16" x14ac:dyDescent="0.2">
      <c r="A530" t="str">
        <f t="shared" si="62"/>
        <v>201710average3Surrey</v>
      </c>
      <c r="B530" t="str">
        <f t="shared" si="56"/>
        <v>201710apartmentaverage3+_bed_rateSurrey</v>
      </c>
      <c r="C530" t="str">
        <f t="shared" si="57"/>
        <v>apartmentaverage3+_bed_rateSurrey</v>
      </c>
      <c r="D530" t="str">
        <f t="shared" si="58"/>
        <v>201710apartmentaverage3+_bed_rateVancouver</v>
      </c>
      <c r="E530">
        <v>2017</v>
      </c>
      <c r="F530">
        <v>10</v>
      </c>
      <c r="G530" t="s">
        <v>65</v>
      </c>
      <c r="H530" t="s">
        <v>59</v>
      </c>
      <c r="I530" t="s">
        <v>55</v>
      </c>
      <c r="J530">
        <f t="shared" si="59"/>
        <v>3</v>
      </c>
      <c r="K530" t="s">
        <v>38</v>
      </c>
      <c r="L530">
        <f>VLOOKUP(B530,average_median_rates_1!B:I,8,0)</f>
        <v>1213</v>
      </c>
      <c r="M530" t="b">
        <f>IF(ISERROR(L530),VLOOKUP(C530,vancouver_ratios_2!B:J,9,0),IF(L530="**",VLOOKUP(C530,vancouver_ratios_2!B:J,9,0)))</f>
        <v>0</v>
      </c>
      <c r="N530" t="b">
        <f>IF(ISERROR(L530),VLOOKUP(D530,average_median_rates_1!B:I,8,0),IF(L530="**", VLOOKUP(D530,average_median_rates_1!B:I,8,0)))</f>
        <v>0</v>
      </c>
      <c r="O530">
        <f t="shared" si="60"/>
        <v>0</v>
      </c>
      <c r="P530">
        <f t="shared" si="61"/>
        <v>1213</v>
      </c>
    </row>
    <row r="531" spans="1:16" x14ac:dyDescent="0.2">
      <c r="A531" t="str">
        <f t="shared" si="62"/>
        <v>201710average3White Rock</v>
      </c>
      <c r="B531" t="str">
        <f t="shared" si="56"/>
        <v>201710apartmentaverage3+_bed_rateWhite Rock</v>
      </c>
      <c r="C531" t="str">
        <f t="shared" si="57"/>
        <v>apartmentaverage3+_bed_rateWhite Rock</v>
      </c>
      <c r="D531" t="str">
        <f t="shared" si="58"/>
        <v>201710apartmentaverage3+_bed_rateVancouver</v>
      </c>
      <c r="E531">
        <v>2017</v>
      </c>
      <c r="F531">
        <v>10</v>
      </c>
      <c r="G531" t="s">
        <v>65</v>
      </c>
      <c r="H531" t="s">
        <v>59</v>
      </c>
      <c r="I531" t="s">
        <v>55</v>
      </c>
      <c r="J531">
        <f t="shared" si="59"/>
        <v>3</v>
      </c>
      <c r="K531" t="s">
        <v>39</v>
      </c>
      <c r="L531" t="str">
        <f>VLOOKUP(B531,average_median_rates_1!B:I,8,0)</f>
        <v>**</v>
      </c>
      <c r="M531">
        <f>IF(ISERROR(L531),VLOOKUP(C531,vancouver_ratios_2!B:J,9,0),IF(L531="**",VLOOKUP(C531,vancouver_ratios_2!B:J,9,0)))</f>
        <v>0.87525861019836904</v>
      </c>
      <c r="N531">
        <f>IF(ISERROR(L531),VLOOKUP(D531,average_median_rates_1!B:I,8,0),IF(L531="**", VLOOKUP(D531,average_median_rates_1!B:I,8,0)))</f>
        <v>1801</v>
      </c>
      <c r="O531">
        <f t="shared" si="60"/>
        <v>1576.3407569672627</v>
      </c>
      <c r="P531">
        <f t="shared" si="61"/>
        <v>1576.3407569672627</v>
      </c>
    </row>
    <row r="532" spans="1:16" x14ac:dyDescent="0.2">
      <c r="A532" t="str">
        <f t="shared" si="62"/>
        <v>201710average3Langley City and Langley DM</v>
      </c>
      <c r="B532" t="str">
        <f t="shared" si="56"/>
        <v>201710apartmentaverage3+_bed_rateLangley City and Langley DM</v>
      </c>
      <c r="C532" t="str">
        <f t="shared" si="57"/>
        <v>apartmentaverage3+_bed_rateLangley City and Langley DM</v>
      </c>
      <c r="D532" t="str">
        <f t="shared" si="58"/>
        <v>201710apartmentaverage3+_bed_rateVancouver</v>
      </c>
      <c r="E532">
        <v>2017</v>
      </c>
      <c r="F532">
        <v>10</v>
      </c>
      <c r="G532" t="s">
        <v>65</v>
      </c>
      <c r="H532" t="s">
        <v>59</v>
      </c>
      <c r="I532" t="s">
        <v>55</v>
      </c>
      <c r="J532">
        <f t="shared" si="59"/>
        <v>3</v>
      </c>
      <c r="K532" t="s">
        <v>40</v>
      </c>
      <c r="L532">
        <f>VLOOKUP(B532,average_median_rates_1!B:I,8,0)</f>
        <v>1752</v>
      </c>
      <c r="M532" t="b">
        <f>IF(ISERROR(L532),VLOOKUP(C532,vancouver_ratios_2!B:J,9,0),IF(L532="**",VLOOKUP(C532,vancouver_ratios_2!B:J,9,0)))</f>
        <v>0</v>
      </c>
      <c r="N532" t="b">
        <f>IF(ISERROR(L532),VLOOKUP(D532,average_median_rates_1!B:I,8,0),IF(L532="**", VLOOKUP(D532,average_median_rates_1!B:I,8,0)))</f>
        <v>0</v>
      </c>
      <c r="O532">
        <f t="shared" si="60"/>
        <v>0</v>
      </c>
      <c r="P532">
        <f t="shared" si="61"/>
        <v>1752</v>
      </c>
    </row>
    <row r="533" spans="1:16" x14ac:dyDescent="0.2">
      <c r="A533" t="str">
        <f t="shared" si="62"/>
        <v>201710average3Tri-Cities</v>
      </c>
      <c r="B533" t="str">
        <f t="shared" si="56"/>
        <v>201710apartmentaverage3+_bed_rateTri-Cities</v>
      </c>
      <c r="C533" t="str">
        <f t="shared" si="57"/>
        <v>apartmentaverage3+_bed_rateTri-Cities</v>
      </c>
      <c r="D533" t="str">
        <f t="shared" si="58"/>
        <v>201710apartmentaverage3+_bed_rateVancouver</v>
      </c>
      <c r="E533">
        <v>2017</v>
      </c>
      <c r="F533">
        <v>10</v>
      </c>
      <c r="G533" t="s">
        <v>65</v>
      </c>
      <c r="H533" t="s">
        <v>59</v>
      </c>
      <c r="I533" t="s">
        <v>55</v>
      </c>
      <c r="J533">
        <f t="shared" si="59"/>
        <v>3</v>
      </c>
      <c r="K533" t="s">
        <v>41</v>
      </c>
      <c r="L533">
        <f>VLOOKUP(B533,average_median_rates_1!B:I,8,0)</f>
        <v>1342</v>
      </c>
      <c r="M533" t="b">
        <f>IF(ISERROR(L533),VLOOKUP(C533,vancouver_ratios_2!B:J,9,0),IF(L533="**",VLOOKUP(C533,vancouver_ratios_2!B:J,9,0)))</f>
        <v>0</v>
      </c>
      <c r="N533" t="b">
        <f>IF(ISERROR(L533),VLOOKUP(D533,average_median_rates_1!B:I,8,0),IF(L533="**", VLOOKUP(D533,average_median_rates_1!B:I,8,0)))</f>
        <v>0</v>
      </c>
      <c r="O533">
        <f t="shared" si="60"/>
        <v>0</v>
      </c>
      <c r="P533">
        <f t="shared" si="61"/>
        <v>1342</v>
      </c>
    </row>
    <row r="534" spans="1:16" x14ac:dyDescent="0.2">
      <c r="A534" t="str">
        <f t="shared" si="62"/>
        <v>201710average3Maple Ridge/Pitt Meadows</v>
      </c>
      <c r="B534" t="str">
        <f t="shared" si="56"/>
        <v>201710apartmentaverage3+_bed_rateMaple Ridge/Pitt Meadows</v>
      </c>
      <c r="C534" t="str">
        <f t="shared" si="57"/>
        <v>apartmentaverage3+_bed_rateMaple Ridge/Pitt Meadows</v>
      </c>
      <c r="D534" t="str">
        <f t="shared" si="58"/>
        <v>201710apartmentaverage3+_bed_rateVancouver</v>
      </c>
      <c r="E534">
        <v>2017</v>
      </c>
      <c r="F534">
        <v>10</v>
      </c>
      <c r="G534" t="s">
        <v>65</v>
      </c>
      <c r="H534" t="s">
        <v>59</v>
      </c>
      <c r="I534" t="s">
        <v>55</v>
      </c>
      <c r="J534">
        <f t="shared" si="59"/>
        <v>3</v>
      </c>
      <c r="K534" t="s">
        <v>42</v>
      </c>
      <c r="L534">
        <f>VLOOKUP(B534,average_median_rates_1!B:I,8,0)</f>
        <v>1366</v>
      </c>
      <c r="M534" t="b">
        <f>IF(ISERROR(L534),VLOOKUP(C534,vancouver_ratios_2!B:J,9,0),IF(L534="**",VLOOKUP(C534,vancouver_ratios_2!B:J,9,0)))</f>
        <v>0</v>
      </c>
      <c r="N534" t="b">
        <f>IF(ISERROR(L534),VLOOKUP(D534,average_median_rates_1!B:I,8,0),IF(L534="**", VLOOKUP(D534,average_median_rates_1!B:I,8,0)))</f>
        <v>0</v>
      </c>
      <c r="O534">
        <f t="shared" si="60"/>
        <v>0</v>
      </c>
      <c r="P534">
        <f t="shared" si="61"/>
        <v>1366</v>
      </c>
    </row>
    <row r="535" spans="1:16" x14ac:dyDescent="0.2">
      <c r="A535" t="str">
        <f t="shared" si="62"/>
        <v>201710average3Vancouver</v>
      </c>
      <c r="B535" t="str">
        <f t="shared" si="56"/>
        <v>201710apartmentaverage3+_bed_rateVancouver</v>
      </c>
      <c r="C535" t="str">
        <f t="shared" si="57"/>
        <v>apartmentaverage3+_bed_rateVancouver</v>
      </c>
      <c r="D535" t="str">
        <f t="shared" si="58"/>
        <v>201710apartmentaverage3+_bed_rateVancouver</v>
      </c>
      <c r="E535">
        <v>2017</v>
      </c>
      <c r="F535">
        <v>10</v>
      </c>
      <c r="G535" t="s">
        <v>65</v>
      </c>
      <c r="H535" t="s">
        <v>59</v>
      </c>
      <c r="I535" t="s">
        <v>55</v>
      </c>
      <c r="J535">
        <f t="shared" si="59"/>
        <v>3</v>
      </c>
      <c r="K535" t="s">
        <v>43</v>
      </c>
      <c r="L535">
        <f>VLOOKUP(B535,average_median_rates_1!B:I,8,0)</f>
        <v>1801</v>
      </c>
      <c r="M535" t="b">
        <f>IF(ISERROR(L535),VLOOKUP(C535,vancouver_ratios_2!B:J,9,0),IF(L535="**",VLOOKUP(C535,vancouver_ratios_2!B:J,9,0)))</f>
        <v>0</v>
      </c>
      <c r="N535" t="b">
        <f>IF(ISERROR(L535),VLOOKUP(D535,average_median_rates_1!B:I,8,0),IF(L535="**", VLOOKUP(D535,average_median_rates_1!B:I,8,0)))</f>
        <v>0</v>
      </c>
      <c r="O535">
        <f t="shared" si="60"/>
        <v>0</v>
      </c>
      <c r="P535">
        <f t="shared" si="61"/>
        <v>1801</v>
      </c>
    </row>
    <row r="536" spans="1:16" x14ac:dyDescent="0.2">
      <c r="A536" t="str">
        <f t="shared" si="62"/>
        <v>201710average3North Vancouver City</v>
      </c>
      <c r="B536" t="str">
        <f t="shared" si="56"/>
        <v>201710apartmentaverage3+_bed_rateNorth Vancouver City</v>
      </c>
      <c r="C536" t="str">
        <f t="shared" si="57"/>
        <v>apartmentaverage3+_bed_rateNorth Vancouver City</v>
      </c>
      <c r="D536" t="str">
        <f t="shared" si="58"/>
        <v>201710apartmentaverage3+_bed_rateVancouver</v>
      </c>
      <c r="E536">
        <v>2017</v>
      </c>
      <c r="F536">
        <v>10</v>
      </c>
      <c r="G536" t="s">
        <v>65</v>
      </c>
      <c r="H536" t="s">
        <v>59</v>
      </c>
      <c r="I536" t="s">
        <v>55</v>
      </c>
      <c r="J536">
        <f t="shared" si="59"/>
        <v>3</v>
      </c>
      <c r="K536" t="s">
        <v>60</v>
      </c>
      <c r="L536" t="e">
        <f>VLOOKUP(B536,average_median_rates_1!B:I,8,0)</f>
        <v>#N/A</v>
      </c>
      <c r="M536">
        <f>IF(ISERROR(L536),VLOOKUP(C536,vancouver_ratios_2!B:J,9,0),IF(L536="**",VLOOKUP(C536,vancouver_ratios_2!B:J,9,0)))</f>
        <v>0.90604843616891795</v>
      </c>
      <c r="N536">
        <f>IF(ISERROR(L536),VLOOKUP(D536,average_median_rates_1!B:I,8,0),IF(L536="**", VLOOKUP(D536,average_median_rates_1!B:I,8,0)))</f>
        <v>1801</v>
      </c>
      <c r="O536">
        <f t="shared" si="60"/>
        <v>1631.7932335402213</v>
      </c>
      <c r="P536">
        <f t="shared" si="61"/>
        <v>1631.7932335402213</v>
      </c>
    </row>
    <row r="537" spans="1:16" x14ac:dyDescent="0.2">
      <c r="A537" t="str">
        <f t="shared" si="62"/>
        <v>201710median0West End/Stanley Park</v>
      </c>
      <c r="B537" t="str">
        <f t="shared" si="56"/>
        <v>201710apartmentmedianbachelor_rateWest End/Stanley Park</v>
      </c>
      <c r="C537" t="str">
        <f t="shared" si="57"/>
        <v>apartmentmedianbachelor_rateWest End/Stanley Park</v>
      </c>
      <c r="D537" t="str">
        <f t="shared" si="58"/>
        <v>201710apartmentmedianbachelor_rateVancouver</v>
      </c>
      <c r="E537">
        <v>2017</v>
      </c>
      <c r="F537">
        <v>10</v>
      </c>
      <c r="G537" t="s">
        <v>65</v>
      </c>
      <c r="H537" t="s">
        <v>61</v>
      </c>
      <c r="I537" t="s">
        <v>49</v>
      </c>
      <c r="J537">
        <f t="shared" si="59"/>
        <v>0</v>
      </c>
      <c r="K537" t="s">
        <v>12</v>
      </c>
      <c r="L537">
        <f>VLOOKUP(B537,average_median_rates_1!B:I,8,0)</f>
        <v>1050</v>
      </c>
      <c r="M537" t="b">
        <f>IF(ISERROR(L537),VLOOKUP(C537,vancouver_ratios_2!B:J,9,0),IF(L537="**",VLOOKUP(C537,vancouver_ratios_2!B:J,9,0)))</f>
        <v>0</v>
      </c>
      <c r="N537" t="b">
        <f>IF(ISERROR(L537),VLOOKUP(D537,average_median_rates_1!B:I,8,0),IF(L537="**", VLOOKUP(D537,average_median_rates_1!B:I,8,0)))</f>
        <v>0</v>
      </c>
      <c r="O537">
        <f t="shared" si="60"/>
        <v>0</v>
      </c>
      <c r="P537">
        <f t="shared" si="61"/>
        <v>1050</v>
      </c>
    </row>
    <row r="538" spans="1:16" x14ac:dyDescent="0.2">
      <c r="A538" t="str">
        <f t="shared" si="62"/>
        <v>201710median0English Bay</v>
      </c>
      <c r="B538" t="str">
        <f t="shared" si="56"/>
        <v>201710apartmentmedianbachelor_rateEnglish Bay</v>
      </c>
      <c r="C538" t="str">
        <f t="shared" si="57"/>
        <v>apartmentmedianbachelor_rateEnglish Bay</v>
      </c>
      <c r="D538" t="str">
        <f t="shared" si="58"/>
        <v>201710apartmentmedianbachelor_rateVancouver</v>
      </c>
      <c r="E538">
        <v>2017</v>
      </c>
      <c r="F538">
        <v>10</v>
      </c>
      <c r="G538" t="s">
        <v>65</v>
      </c>
      <c r="H538" t="s">
        <v>61</v>
      </c>
      <c r="I538" t="s">
        <v>49</v>
      </c>
      <c r="J538">
        <f t="shared" si="59"/>
        <v>0</v>
      </c>
      <c r="K538" t="s">
        <v>16</v>
      </c>
      <c r="L538">
        <f>VLOOKUP(B538,average_median_rates_1!B:I,8,0)</f>
        <v>1100</v>
      </c>
      <c r="M538" t="b">
        <f>IF(ISERROR(L538),VLOOKUP(C538,vancouver_ratios_2!B:J,9,0),IF(L538="**",VLOOKUP(C538,vancouver_ratios_2!B:J,9,0)))</f>
        <v>0</v>
      </c>
      <c r="N538" t="b">
        <f>IF(ISERROR(L538),VLOOKUP(D538,average_median_rates_1!B:I,8,0),IF(L538="**", VLOOKUP(D538,average_median_rates_1!B:I,8,0)))</f>
        <v>0</v>
      </c>
      <c r="O538">
        <f t="shared" si="60"/>
        <v>0</v>
      </c>
      <c r="P538">
        <f t="shared" si="61"/>
        <v>1100</v>
      </c>
    </row>
    <row r="539" spans="1:16" x14ac:dyDescent="0.2">
      <c r="A539" t="str">
        <f t="shared" si="62"/>
        <v>201710median0Downtown</v>
      </c>
      <c r="B539" t="str">
        <f t="shared" si="56"/>
        <v>201710apartmentmedianbachelor_rateDowntown</v>
      </c>
      <c r="C539" t="str">
        <f t="shared" si="57"/>
        <v>apartmentmedianbachelor_rateDowntown</v>
      </c>
      <c r="D539" t="str">
        <f t="shared" si="58"/>
        <v>201710apartmentmedianbachelor_rateVancouver</v>
      </c>
      <c r="E539">
        <v>2017</v>
      </c>
      <c r="F539">
        <v>10</v>
      </c>
      <c r="G539" t="s">
        <v>65</v>
      </c>
      <c r="H539" t="s">
        <v>61</v>
      </c>
      <c r="I539" t="s">
        <v>49</v>
      </c>
      <c r="J539">
        <f t="shared" si="59"/>
        <v>0</v>
      </c>
      <c r="K539" t="s">
        <v>17</v>
      </c>
      <c r="L539">
        <f>VLOOKUP(B539,average_median_rates_1!B:I,8,0)</f>
        <v>1150</v>
      </c>
      <c r="M539" t="b">
        <f>IF(ISERROR(L539),VLOOKUP(C539,vancouver_ratios_2!B:J,9,0),IF(L539="**",VLOOKUP(C539,vancouver_ratios_2!B:J,9,0)))</f>
        <v>0</v>
      </c>
      <c r="N539" t="b">
        <f>IF(ISERROR(L539),VLOOKUP(D539,average_median_rates_1!B:I,8,0),IF(L539="**", VLOOKUP(D539,average_median_rates_1!B:I,8,0)))</f>
        <v>0</v>
      </c>
      <c r="O539">
        <f t="shared" si="60"/>
        <v>0</v>
      </c>
      <c r="P539">
        <f t="shared" si="61"/>
        <v>1150</v>
      </c>
    </row>
    <row r="540" spans="1:16" x14ac:dyDescent="0.2">
      <c r="A540" t="str">
        <f t="shared" si="62"/>
        <v>201710median0South Granville/Oak</v>
      </c>
      <c r="B540" t="str">
        <f t="shared" si="56"/>
        <v>201710apartmentmedianbachelor_rateSouth Granville/Oak</v>
      </c>
      <c r="C540" t="str">
        <f t="shared" si="57"/>
        <v>apartmentmedianbachelor_rateSouth Granville/Oak</v>
      </c>
      <c r="D540" t="str">
        <f t="shared" si="58"/>
        <v>201710apartmentmedianbachelor_rateVancouver</v>
      </c>
      <c r="E540">
        <v>2017</v>
      </c>
      <c r="F540">
        <v>10</v>
      </c>
      <c r="G540" t="s">
        <v>65</v>
      </c>
      <c r="H540" t="s">
        <v>61</v>
      </c>
      <c r="I540" t="s">
        <v>49</v>
      </c>
      <c r="J540">
        <f t="shared" si="59"/>
        <v>0</v>
      </c>
      <c r="K540" t="s">
        <v>19</v>
      </c>
      <c r="L540">
        <f>VLOOKUP(B540,average_median_rates_1!B:I,8,0)</f>
        <v>1025</v>
      </c>
      <c r="M540" t="b">
        <f>IF(ISERROR(L540),VLOOKUP(C540,vancouver_ratios_2!B:J,9,0),IF(L540="**",VLOOKUP(C540,vancouver_ratios_2!B:J,9,0)))</f>
        <v>0</v>
      </c>
      <c r="N540" t="b">
        <f>IF(ISERROR(L540),VLOOKUP(D540,average_median_rates_1!B:I,8,0),IF(L540="**", VLOOKUP(D540,average_median_rates_1!B:I,8,0)))</f>
        <v>0</v>
      </c>
      <c r="O540">
        <f t="shared" si="60"/>
        <v>0</v>
      </c>
      <c r="P540">
        <f t="shared" si="61"/>
        <v>1025</v>
      </c>
    </row>
    <row r="541" spans="1:16" x14ac:dyDescent="0.2">
      <c r="A541" t="str">
        <f t="shared" si="62"/>
        <v>201710median0Kitsilano/Point Grey</v>
      </c>
      <c r="B541" t="str">
        <f t="shared" si="56"/>
        <v>201710apartmentmedianbachelor_rateKitsilano/Point Grey</v>
      </c>
      <c r="C541" t="str">
        <f t="shared" si="57"/>
        <v>apartmentmedianbachelor_rateKitsilano/Point Grey</v>
      </c>
      <c r="D541" t="str">
        <f t="shared" si="58"/>
        <v>201710apartmentmedianbachelor_rateVancouver</v>
      </c>
      <c r="E541">
        <v>2017</v>
      </c>
      <c r="F541">
        <v>10</v>
      </c>
      <c r="G541" t="s">
        <v>65</v>
      </c>
      <c r="H541" t="s">
        <v>61</v>
      </c>
      <c r="I541" t="s">
        <v>49</v>
      </c>
      <c r="J541">
        <f t="shared" si="59"/>
        <v>0</v>
      </c>
      <c r="K541" t="s">
        <v>20</v>
      </c>
      <c r="L541">
        <f>VLOOKUP(B541,average_median_rates_1!B:I,8,0)</f>
        <v>1075</v>
      </c>
      <c r="M541" t="b">
        <f>IF(ISERROR(L541),VLOOKUP(C541,vancouver_ratios_2!B:J,9,0),IF(L541="**",VLOOKUP(C541,vancouver_ratios_2!B:J,9,0)))</f>
        <v>0</v>
      </c>
      <c r="N541" t="b">
        <f>IF(ISERROR(L541),VLOOKUP(D541,average_median_rates_1!B:I,8,0),IF(L541="**", VLOOKUP(D541,average_median_rates_1!B:I,8,0)))</f>
        <v>0</v>
      </c>
      <c r="O541">
        <f t="shared" si="60"/>
        <v>0</v>
      </c>
      <c r="P541">
        <f t="shared" si="61"/>
        <v>1075</v>
      </c>
    </row>
    <row r="542" spans="1:16" x14ac:dyDescent="0.2">
      <c r="A542" t="str">
        <f t="shared" si="62"/>
        <v>201710median0Westside/Kerrisdale</v>
      </c>
      <c r="B542" t="str">
        <f t="shared" si="56"/>
        <v>201710apartmentmedianbachelor_rateWestside/Kerrisdale</v>
      </c>
      <c r="C542" t="str">
        <f t="shared" si="57"/>
        <v>apartmentmedianbachelor_rateWestside/Kerrisdale</v>
      </c>
      <c r="D542" t="str">
        <f t="shared" si="58"/>
        <v>201710apartmentmedianbachelor_rateVancouver</v>
      </c>
      <c r="E542">
        <v>2017</v>
      </c>
      <c r="F542">
        <v>10</v>
      </c>
      <c r="G542" t="s">
        <v>65</v>
      </c>
      <c r="H542" t="s">
        <v>61</v>
      </c>
      <c r="I542" t="s">
        <v>49</v>
      </c>
      <c r="J542">
        <f t="shared" si="59"/>
        <v>0</v>
      </c>
      <c r="K542" t="s">
        <v>21</v>
      </c>
      <c r="L542">
        <f>VLOOKUP(B542,average_median_rates_1!B:I,8,0)</f>
        <v>998</v>
      </c>
      <c r="M542" t="b">
        <f>IF(ISERROR(L542),VLOOKUP(C542,vancouver_ratios_2!B:J,9,0),IF(L542="**",VLOOKUP(C542,vancouver_ratios_2!B:J,9,0)))</f>
        <v>0</v>
      </c>
      <c r="N542" t="b">
        <f>IF(ISERROR(L542),VLOOKUP(D542,average_median_rates_1!B:I,8,0),IF(L542="**", VLOOKUP(D542,average_median_rates_1!B:I,8,0)))</f>
        <v>0</v>
      </c>
      <c r="O542">
        <f t="shared" si="60"/>
        <v>0</v>
      </c>
      <c r="P542">
        <f t="shared" si="61"/>
        <v>998</v>
      </c>
    </row>
    <row r="543" spans="1:16" x14ac:dyDescent="0.2">
      <c r="A543" t="str">
        <f t="shared" si="62"/>
        <v>201710median0Marpole</v>
      </c>
      <c r="B543" t="str">
        <f t="shared" si="56"/>
        <v>201710apartmentmedianbachelor_rateMarpole</v>
      </c>
      <c r="C543" t="str">
        <f t="shared" si="57"/>
        <v>apartmentmedianbachelor_rateMarpole</v>
      </c>
      <c r="D543" t="str">
        <f t="shared" si="58"/>
        <v>201710apartmentmedianbachelor_rateVancouver</v>
      </c>
      <c r="E543">
        <v>2017</v>
      </c>
      <c r="F543">
        <v>10</v>
      </c>
      <c r="G543" t="s">
        <v>65</v>
      </c>
      <c r="H543" t="s">
        <v>61</v>
      </c>
      <c r="I543" t="s">
        <v>49</v>
      </c>
      <c r="J543">
        <f t="shared" si="59"/>
        <v>0</v>
      </c>
      <c r="K543" t="s">
        <v>23</v>
      </c>
      <c r="L543">
        <f>VLOOKUP(B543,average_median_rates_1!B:I,8,0)</f>
        <v>815</v>
      </c>
      <c r="M543" t="b">
        <f>IF(ISERROR(L543),VLOOKUP(C543,vancouver_ratios_2!B:J,9,0),IF(L543="**",VLOOKUP(C543,vancouver_ratios_2!B:J,9,0)))</f>
        <v>0</v>
      </c>
      <c r="N543" t="b">
        <f>IF(ISERROR(L543),VLOOKUP(D543,average_median_rates_1!B:I,8,0),IF(L543="**", VLOOKUP(D543,average_median_rates_1!B:I,8,0)))</f>
        <v>0</v>
      </c>
      <c r="O543">
        <f t="shared" si="60"/>
        <v>0</v>
      </c>
      <c r="P543">
        <f t="shared" si="61"/>
        <v>815</v>
      </c>
    </row>
    <row r="544" spans="1:16" x14ac:dyDescent="0.2">
      <c r="A544" t="str">
        <f t="shared" si="62"/>
        <v>201710median0Mount Pleasant/Renfrew Heights</v>
      </c>
      <c r="B544" t="str">
        <f t="shared" si="56"/>
        <v>201710apartmentmedianbachelor_rateMount Pleasant/Renfrew Heights</v>
      </c>
      <c r="C544" t="str">
        <f t="shared" si="57"/>
        <v>apartmentmedianbachelor_rateMount Pleasant/Renfrew Heights</v>
      </c>
      <c r="D544" t="str">
        <f t="shared" si="58"/>
        <v>201710apartmentmedianbachelor_rateVancouver</v>
      </c>
      <c r="E544">
        <v>2017</v>
      </c>
      <c r="F544">
        <v>10</v>
      </c>
      <c r="G544" t="s">
        <v>65</v>
      </c>
      <c r="H544" t="s">
        <v>61</v>
      </c>
      <c r="I544" t="s">
        <v>49</v>
      </c>
      <c r="J544">
        <f t="shared" si="59"/>
        <v>0</v>
      </c>
      <c r="K544" t="s">
        <v>24</v>
      </c>
      <c r="L544">
        <f>VLOOKUP(B544,average_median_rates_1!B:I,8,0)</f>
        <v>1050</v>
      </c>
      <c r="M544" t="b">
        <f>IF(ISERROR(L544),VLOOKUP(C544,vancouver_ratios_2!B:J,9,0),IF(L544="**",VLOOKUP(C544,vancouver_ratios_2!B:J,9,0)))</f>
        <v>0</v>
      </c>
      <c r="N544" t="b">
        <f>IF(ISERROR(L544),VLOOKUP(D544,average_median_rates_1!B:I,8,0),IF(L544="**", VLOOKUP(D544,average_median_rates_1!B:I,8,0)))</f>
        <v>0</v>
      </c>
      <c r="O544">
        <f t="shared" si="60"/>
        <v>0</v>
      </c>
      <c r="P544">
        <f t="shared" si="61"/>
        <v>1050</v>
      </c>
    </row>
    <row r="545" spans="1:16" x14ac:dyDescent="0.2">
      <c r="A545" t="str">
        <f t="shared" si="62"/>
        <v>201710median0East Hastings</v>
      </c>
      <c r="B545" t="str">
        <f t="shared" si="56"/>
        <v>201710apartmentmedianbachelor_rateEast Hastings</v>
      </c>
      <c r="C545" t="str">
        <f t="shared" si="57"/>
        <v>apartmentmedianbachelor_rateEast Hastings</v>
      </c>
      <c r="D545" t="str">
        <f t="shared" si="58"/>
        <v>201710apartmentmedianbachelor_rateVancouver</v>
      </c>
      <c r="E545">
        <v>2017</v>
      </c>
      <c r="F545">
        <v>10</v>
      </c>
      <c r="G545" t="s">
        <v>65</v>
      </c>
      <c r="H545" t="s">
        <v>61</v>
      </c>
      <c r="I545" t="s">
        <v>49</v>
      </c>
      <c r="J545">
        <f t="shared" si="59"/>
        <v>0</v>
      </c>
      <c r="K545" t="s">
        <v>25</v>
      </c>
      <c r="L545">
        <f>VLOOKUP(B545,average_median_rates_1!B:I,8,0)</f>
        <v>984</v>
      </c>
      <c r="M545" t="b">
        <f>IF(ISERROR(L545),VLOOKUP(C545,vancouver_ratios_2!B:J,9,0),IF(L545="**",VLOOKUP(C545,vancouver_ratios_2!B:J,9,0)))</f>
        <v>0</v>
      </c>
      <c r="N545" t="b">
        <f>IF(ISERROR(L545),VLOOKUP(D545,average_median_rates_1!B:I,8,0),IF(L545="**", VLOOKUP(D545,average_median_rates_1!B:I,8,0)))</f>
        <v>0</v>
      </c>
      <c r="O545">
        <f t="shared" si="60"/>
        <v>0</v>
      </c>
      <c r="P545">
        <f t="shared" si="61"/>
        <v>984</v>
      </c>
    </row>
    <row r="546" spans="1:16" x14ac:dyDescent="0.2">
      <c r="A546" t="str">
        <f t="shared" si="62"/>
        <v>201710median0Southeast Vancouver</v>
      </c>
      <c r="B546" t="str">
        <f t="shared" si="56"/>
        <v>201710apartmentmedianbachelor_rateSoutheast Vancouver</v>
      </c>
      <c r="C546" t="str">
        <f t="shared" si="57"/>
        <v>apartmentmedianbachelor_rateSoutheast Vancouver</v>
      </c>
      <c r="D546" t="str">
        <f t="shared" si="58"/>
        <v>201710apartmentmedianbachelor_rateVancouver</v>
      </c>
      <c r="E546">
        <v>2017</v>
      </c>
      <c r="F546">
        <v>10</v>
      </c>
      <c r="G546" t="s">
        <v>65</v>
      </c>
      <c r="H546" t="s">
        <v>61</v>
      </c>
      <c r="I546" t="s">
        <v>49</v>
      </c>
      <c r="J546">
        <f t="shared" si="59"/>
        <v>0</v>
      </c>
      <c r="K546" t="s">
        <v>26</v>
      </c>
      <c r="L546">
        <f>VLOOKUP(B546,average_median_rates_1!B:I,8,0)</f>
        <v>1015</v>
      </c>
      <c r="M546" t="b">
        <f>IF(ISERROR(L546),VLOOKUP(C546,vancouver_ratios_2!B:J,9,0),IF(L546="**",VLOOKUP(C546,vancouver_ratios_2!B:J,9,0)))</f>
        <v>0</v>
      </c>
      <c r="N546" t="b">
        <f>IF(ISERROR(L546),VLOOKUP(D546,average_median_rates_1!B:I,8,0),IF(L546="**", VLOOKUP(D546,average_median_rates_1!B:I,8,0)))</f>
        <v>0</v>
      </c>
      <c r="O546">
        <f t="shared" si="60"/>
        <v>0</v>
      </c>
      <c r="P546">
        <f t="shared" si="61"/>
        <v>1015</v>
      </c>
    </row>
    <row r="547" spans="1:16" x14ac:dyDescent="0.2">
      <c r="A547" t="str">
        <f t="shared" si="62"/>
        <v>201710median0University Endowment Lands</v>
      </c>
      <c r="B547" t="str">
        <f t="shared" si="56"/>
        <v>201710apartmentmedianbachelor_rateUniversity Endowment Lands</v>
      </c>
      <c r="C547" t="str">
        <f t="shared" si="57"/>
        <v>apartmentmedianbachelor_rateUniversity Endowment Lands</v>
      </c>
      <c r="D547" t="str">
        <f t="shared" si="58"/>
        <v>201710apartmentmedianbachelor_rateVancouver</v>
      </c>
      <c r="E547">
        <v>2017</v>
      </c>
      <c r="F547">
        <v>10</v>
      </c>
      <c r="G547" t="s">
        <v>65</v>
      </c>
      <c r="H547" t="s">
        <v>61</v>
      </c>
      <c r="I547" t="s">
        <v>49</v>
      </c>
      <c r="J547">
        <f t="shared" si="59"/>
        <v>0</v>
      </c>
      <c r="K547" t="s">
        <v>27</v>
      </c>
      <c r="L547">
        <f>VLOOKUP(B547,average_median_rates_1!B:I,8,0)</f>
        <v>1370</v>
      </c>
      <c r="M547" t="b">
        <f>IF(ISERROR(L547),VLOOKUP(C547,vancouver_ratios_2!B:J,9,0),IF(L547="**",VLOOKUP(C547,vancouver_ratios_2!B:J,9,0)))</f>
        <v>0</v>
      </c>
      <c r="N547" t="b">
        <f>IF(ISERROR(L547),VLOOKUP(D547,average_median_rates_1!B:I,8,0),IF(L547="**", VLOOKUP(D547,average_median_rates_1!B:I,8,0)))</f>
        <v>0</v>
      </c>
      <c r="O547">
        <f t="shared" si="60"/>
        <v>0</v>
      </c>
      <c r="P547">
        <f t="shared" si="61"/>
        <v>1370</v>
      </c>
    </row>
    <row r="548" spans="1:16" x14ac:dyDescent="0.2">
      <c r="A548" t="str">
        <f t="shared" si="62"/>
        <v>201710median0Central Park/Metrotown</v>
      </c>
      <c r="B548" t="str">
        <f t="shared" si="56"/>
        <v>201710apartmentmedianbachelor_rateCentral Park/Metrotown</v>
      </c>
      <c r="C548" t="str">
        <f t="shared" si="57"/>
        <v>apartmentmedianbachelor_rateCentral Park/Metrotown</v>
      </c>
      <c r="D548" t="str">
        <f t="shared" si="58"/>
        <v>201710apartmentmedianbachelor_rateVancouver</v>
      </c>
      <c r="E548">
        <v>2017</v>
      </c>
      <c r="F548">
        <v>10</v>
      </c>
      <c r="G548" t="s">
        <v>65</v>
      </c>
      <c r="H548" t="s">
        <v>61</v>
      </c>
      <c r="I548" t="s">
        <v>49</v>
      </c>
      <c r="J548">
        <f t="shared" si="59"/>
        <v>0</v>
      </c>
      <c r="K548" t="s">
        <v>28</v>
      </c>
      <c r="L548">
        <f>VLOOKUP(B548,average_median_rates_1!B:I,8,0)</f>
        <v>918</v>
      </c>
      <c r="M548" t="b">
        <f>IF(ISERROR(L548),VLOOKUP(C548,vancouver_ratios_2!B:J,9,0),IF(L548="**",VLOOKUP(C548,vancouver_ratios_2!B:J,9,0)))</f>
        <v>0</v>
      </c>
      <c r="N548" t="b">
        <f>IF(ISERROR(L548),VLOOKUP(D548,average_median_rates_1!B:I,8,0),IF(L548="**", VLOOKUP(D548,average_median_rates_1!B:I,8,0)))</f>
        <v>0</v>
      </c>
      <c r="O548">
        <f t="shared" si="60"/>
        <v>0</v>
      </c>
      <c r="P548">
        <f t="shared" si="61"/>
        <v>918</v>
      </c>
    </row>
    <row r="549" spans="1:16" x14ac:dyDescent="0.2">
      <c r="A549" t="str">
        <f t="shared" si="62"/>
        <v>201710median0Southeast Burnaby</v>
      </c>
      <c r="B549" t="str">
        <f t="shared" si="56"/>
        <v>201710apartmentmedianbachelor_rateSoutheast Burnaby</v>
      </c>
      <c r="C549" t="str">
        <f t="shared" si="57"/>
        <v>apartmentmedianbachelor_rateSoutheast Burnaby</v>
      </c>
      <c r="D549" t="str">
        <f t="shared" si="58"/>
        <v>201710apartmentmedianbachelor_rateVancouver</v>
      </c>
      <c r="E549">
        <v>2017</v>
      </c>
      <c r="F549">
        <v>10</v>
      </c>
      <c r="G549" t="s">
        <v>65</v>
      </c>
      <c r="H549" t="s">
        <v>61</v>
      </c>
      <c r="I549" t="s">
        <v>49</v>
      </c>
      <c r="J549">
        <f t="shared" si="59"/>
        <v>0</v>
      </c>
      <c r="K549" t="s">
        <v>29</v>
      </c>
      <c r="L549">
        <f>VLOOKUP(B549,average_median_rates_1!B:I,8,0)</f>
        <v>800</v>
      </c>
      <c r="M549" t="b">
        <f>IF(ISERROR(L549),VLOOKUP(C549,vancouver_ratios_2!B:J,9,0),IF(L549="**",VLOOKUP(C549,vancouver_ratios_2!B:J,9,0)))</f>
        <v>0</v>
      </c>
      <c r="N549" t="b">
        <f>IF(ISERROR(L549),VLOOKUP(D549,average_median_rates_1!B:I,8,0),IF(L549="**", VLOOKUP(D549,average_median_rates_1!B:I,8,0)))</f>
        <v>0</v>
      </c>
      <c r="O549">
        <f t="shared" si="60"/>
        <v>0</v>
      </c>
      <c r="P549">
        <f t="shared" si="61"/>
        <v>800</v>
      </c>
    </row>
    <row r="550" spans="1:16" x14ac:dyDescent="0.2">
      <c r="A550" t="str">
        <f t="shared" si="62"/>
        <v>201710median0North Burnaby</v>
      </c>
      <c r="B550" t="str">
        <f t="shared" si="56"/>
        <v>201710apartmentmedianbachelor_rateNorth Burnaby</v>
      </c>
      <c r="C550" t="str">
        <f t="shared" si="57"/>
        <v>apartmentmedianbachelor_rateNorth Burnaby</v>
      </c>
      <c r="D550" t="str">
        <f t="shared" si="58"/>
        <v>201710apartmentmedianbachelor_rateVancouver</v>
      </c>
      <c r="E550">
        <v>2017</v>
      </c>
      <c r="F550">
        <v>10</v>
      </c>
      <c r="G550" t="s">
        <v>65</v>
      </c>
      <c r="H550" t="s">
        <v>61</v>
      </c>
      <c r="I550" t="s">
        <v>49</v>
      </c>
      <c r="J550">
        <f t="shared" si="59"/>
        <v>0</v>
      </c>
      <c r="K550" t="s">
        <v>31</v>
      </c>
      <c r="L550">
        <f>VLOOKUP(B550,average_median_rates_1!B:I,8,0)</f>
        <v>826</v>
      </c>
      <c r="M550" t="b">
        <f>IF(ISERROR(L550),VLOOKUP(C550,vancouver_ratios_2!B:J,9,0),IF(L550="**",VLOOKUP(C550,vancouver_ratios_2!B:J,9,0)))</f>
        <v>0</v>
      </c>
      <c r="N550" t="b">
        <f>IF(ISERROR(L550),VLOOKUP(D550,average_median_rates_1!B:I,8,0),IF(L550="**", VLOOKUP(D550,average_median_rates_1!B:I,8,0)))</f>
        <v>0</v>
      </c>
      <c r="O550">
        <f t="shared" si="60"/>
        <v>0</v>
      </c>
      <c r="P550">
        <f t="shared" si="61"/>
        <v>826</v>
      </c>
    </row>
    <row r="551" spans="1:16" x14ac:dyDescent="0.2">
      <c r="A551" t="str">
        <f t="shared" si="62"/>
        <v>201710median0New Westminster</v>
      </c>
      <c r="B551" t="str">
        <f t="shared" si="56"/>
        <v>201710apartmentmedianbachelor_rateNew Westminster</v>
      </c>
      <c r="C551" t="str">
        <f t="shared" si="57"/>
        <v>apartmentmedianbachelor_rateNew Westminster</v>
      </c>
      <c r="D551" t="str">
        <f t="shared" si="58"/>
        <v>201710apartmentmedianbachelor_rateVancouver</v>
      </c>
      <c r="E551">
        <v>2017</v>
      </c>
      <c r="F551">
        <v>10</v>
      </c>
      <c r="G551" t="s">
        <v>65</v>
      </c>
      <c r="H551" t="s">
        <v>61</v>
      </c>
      <c r="I551" t="s">
        <v>49</v>
      </c>
      <c r="J551">
        <f t="shared" si="59"/>
        <v>0</v>
      </c>
      <c r="K551" t="s">
        <v>32</v>
      </c>
      <c r="L551">
        <f>VLOOKUP(B551,average_median_rates_1!B:I,8,0)</f>
        <v>805</v>
      </c>
      <c r="M551" t="b">
        <f>IF(ISERROR(L551),VLOOKUP(C551,vancouver_ratios_2!B:J,9,0),IF(L551="**",VLOOKUP(C551,vancouver_ratios_2!B:J,9,0)))</f>
        <v>0</v>
      </c>
      <c r="N551" t="b">
        <f>IF(ISERROR(L551),VLOOKUP(D551,average_median_rates_1!B:I,8,0),IF(L551="**", VLOOKUP(D551,average_median_rates_1!B:I,8,0)))</f>
        <v>0</v>
      </c>
      <c r="O551">
        <f t="shared" si="60"/>
        <v>0</v>
      </c>
      <c r="P551">
        <f t="shared" si="61"/>
        <v>805</v>
      </c>
    </row>
    <row r="552" spans="1:16" x14ac:dyDescent="0.2">
      <c r="A552" t="str">
        <f t="shared" si="62"/>
        <v>201710median0North Vancouver CY</v>
      </c>
      <c r="B552" t="str">
        <f t="shared" si="56"/>
        <v>201710apartmentmedianbachelor_rateNorth Vancouver CY</v>
      </c>
      <c r="C552" t="str">
        <f t="shared" si="57"/>
        <v>apartmentmedianbachelor_rateNorth Vancouver CY</v>
      </c>
      <c r="D552" t="str">
        <f t="shared" si="58"/>
        <v>201710apartmentmedianbachelor_rateVancouver</v>
      </c>
      <c r="E552">
        <v>2017</v>
      </c>
      <c r="F552">
        <v>10</v>
      </c>
      <c r="G552" t="s">
        <v>65</v>
      </c>
      <c r="H552" t="s">
        <v>61</v>
      </c>
      <c r="I552" t="s">
        <v>49</v>
      </c>
      <c r="J552">
        <f t="shared" si="59"/>
        <v>0</v>
      </c>
      <c r="K552" t="s">
        <v>33</v>
      </c>
      <c r="L552">
        <f>VLOOKUP(B552,average_median_rates_1!B:I,8,0)</f>
        <v>966</v>
      </c>
      <c r="M552" t="b">
        <f>IF(ISERROR(L552),VLOOKUP(C552,vancouver_ratios_2!B:J,9,0),IF(L552="**",VLOOKUP(C552,vancouver_ratios_2!B:J,9,0)))</f>
        <v>0</v>
      </c>
      <c r="N552" t="b">
        <f>IF(ISERROR(L552),VLOOKUP(D552,average_median_rates_1!B:I,8,0),IF(L552="**", VLOOKUP(D552,average_median_rates_1!B:I,8,0)))</f>
        <v>0</v>
      </c>
      <c r="O552">
        <f t="shared" si="60"/>
        <v>0</v>
      </c>
      <c r="P552">
        <f t="shared" si="61"/>
        <v>966</v>
      </c>
    </row>
    <row r="553" spans="1:16" x14ac:dyDescent="0.2">
      <c r="A553" t="str">
        <f t="shared" si="62"/>
        <v>201710median0North Vancouver DM</v>
      </c>
      <c r="B553" t="str">
        <f t="shared" si="56"/>
        <v>201710apartmentmedianbachelor_rateNorth Vancouver DM</v>
      </c>
      <c r="C553" t="str">
        <f t="shared" si="57"/>
        <v>apartmentmedianbachelor_rateNorth Vancouver DM</v>
      </c>
      <c r="D553" t="str">
        <f t="shared" si="58"/>
        <v>201710apartmentmedianbachelor_rateVancouver</v>
      </c>
      <c r="E553">
        <v>2017</v>
      </c>
      <c r="F553">
        <v>10</v>
      </c>
      <c r="G553" t="s">
        <v>65</v>
      </c>
      <c r="H553" t="s">
        <v>61</v>
      </c>
      <c r="I553" t="s">
        <v>49</v>
      </c>
      <c r="J553">
        <f t="shared" si="59"/>
        <v>0</v>
      </c>
      <c r="K553" t="s">
        <v>34</v>
      </c>
      <c r="L553">
        <f>VLOOKUP(B553,average_median_rates_1!B:I,8,0)</f>
        <v>1049</v>
      </c>
      <c r="M553" t="b">
        <f>IF(ISERROR(L553),VLOOKUP(C553,vancouver_ratios_2!B:J,9,0),IF(L553="**",VLOOKUP(C553,vancouver_ratios_2!B:J,9,0)))</f>
        <v>0</v>
      </c>
      <c r="N553" t="b">
        <f>IF(ISERROR(L553),VLOOKUP(D553,average_median_rates_1!B:I,8,0),IF(L553="**", VLOOKUP(D553,average_median_rates_1!B:I,8,0)))</f>
        <v>0</v>
      </c>
      <c r="O553">
        <f t="shared" si="60"/>
        <v>0</v>
      </c>
      <c r="P553">
        <f t="shared" si="61"/>
        <v>1049</v>
      </c>
    </row>
    <row r="554" spans="1:16" x14ac:dyDescent="0.2">
      <c r="A554" t="str">
        <f t="shared" si="62"/>
        <v>201710median0West Vancouver</v>
      </c>
      <c r="B554" t="str">
        <f t="shared" si="56"/>
        <v>201710apartmentmedianbachelor_rateWest Vancouver</v>
      </c>
      <c r="C554" t="str">
        <f t="shared" si="57"/>
        <v>apartmentmedianbachelor_rateWest Vancouver</v>
      </c>
      <c r="D554" t="str">
        <f t="shared" si="58"/>
        <v>201710apartmentmedianbachelor_rateVancouver</v>
      </c>
      <c r="E554">
        <v>2017</v>
      </c>
      <c r="F554">
        <v>10</v>
      </c>
      <c r="G554" t="s">
        <v>65</v>
      </c>
      <c r="H554" t="s">
        <v>61</v>
      </c>
      <c r="I554" t="s">
        <v>49</v>
      </c>
      <c r="J554">
        <f t="shared" si="59"/>
        <v>0</v>
      </c>
      <c r="K554" t="s">
        <v>35</v>
      </c>
      <c r="L554">
        <f>VLOOKUP(B554,average_median_rates_1!B:I,8,0)</f>
        <v>1248</v>
      </c>
      <c r="M554" t="b">
        <f>IF(ISERROR(L554),VLOOKUP(C554,vancouver_ratios_2!B:J,9,0),IF(L554="**",VLOOKUP(C554,vancouver_ratios_2!B:J,9,0)))</f>
        <v>0</v>
      </c>
      <c r="N554" t="b">
        <f>IF(ISERROR(L554),VLOOKUP(D554,average_median_rates_1!B:I,8,0),IF(L554="**", VLOOKUP(D554,average_median_rates_1!B:I,8,0)))</f>
        <v>0</v>
      </c>
      <c r="O554">
        <f t="shared" si="60"/>
        <v>0</v>
      </c>
      <c r="P554">
        <f t="shared" si="61"/>
        <v>1248</v>
      </c>
    </row>
    <row r="555" spans="1:16" x14ac:dyDescent="0.2">
      <c r="A555" t="str">
        <f t="shared" si="62"/>
        <v>201710median0Richmond</v>
      </c>
      <c r="B555" t="str">
        <f t="shared" si="56"/>
        <v>201710apartmentmedianbachelor_rateRichmond</v>
      </c>
      <c r="C555" t="str">
        <f t="shared" si="57"/>
        <v>apartmentmedianbachelor_rateRichmond</v>
      </c>
      <c r="D555" t="str">
        <f t="shared" si="58"/>
        <v>201710apartmentmedianbachelor_rateVancouver</v>
      </c>
      <c r="E555">
        <v>2017</v>
      </c>
      <c r="F555">
        <v>10</v>
      </c>
      <c r="G555" t="s">
        <v>65</v>
      </c>
      <c r="H555" t="s">
        <v>61</v>
      </c>
      <c r="I555" t="s">
        <v>49</v>
      </c>
      <c r="J555">
        <f t="shared" si="59"/>
        <v>0</v>
      </c>
      <c r="K555" t="s">
        <v>36</v>
      </c>
      <c r="L555">
        <f>VLOOKUP(B555,average_median_rates_1!B:I,8,0)</f>
        <v>962</v>
      </c>
      <c r="M555" t="b">
        <f>IF(ISERROR(L555),VLOOKUP(C555,vancouver_ratios_2!B:J,9,0),IF(L555="**",VLOOKUP(C555,vancouver_ratios_2!B:J,9,0)))</f>
        <v>0</v>
      </c>
      <c r="N555" t="b">
        <f>IF(ISERROR(L555),VLOOKUP(D555,average_median_rates_1!B:I,8,0),IF(L555="**", VLOOKUP(D555,average_median_rates_1!B:I,8,0)))</f>
        <v>0</v>
      </c>
      <c r="O555">
        <f t="shared" si="60"/>
        <v>0</v>
      </c>
      <c r="P555">
        <f t="shared" si="61"/>
        <v>962</v>
      </c>
    </row>
    <row r="556" spans="1:16" x14ac:dyDescent="0.2">
      <c r="A556" t="str">
        <f t="shared" si="62"/>
        <v>201710median0Delta</v>
      </c>
      <c r="B556" t="str">
        <f t="shared" si="56"/>
        <v>201710apartmentmedianbachelor_rateDelta</v>
      </c>
      <c r="C556" t="str">
        <f t="shared" si="57"/>
        <v>apartmentmedianbachelor_rateDelta</v>
      </c>
      <c r="D556" t="str">
        <f t="shared" si="58"/>
        <v>201710apartmentmedianbachelor_rateVancouver</v>
      </c>
      <c r="E556">
        <v>2017</v>
      </c>
      <c r="F556">
        <v>10</v>
      </c>
      <c r="G556" t="s">
        <v>65</v>
      </c>
      <c r="H556" t="s">
        <v>61</v>
      </c>
      <c r="I556" t="s">
        <v>49</v>
      </c>
      <c r="J556">
        <f t="shared" si="59"/>
        <v>0</v>
      </c>
      <c r="K556" t="s">
        <v>37</v>
      </c>
      <c r="L556">
        <f>VLOOKUP(B556,average_median_rates_1!B:I,8,0)</f>
        <v>725</v>
      </c>
      <c r="M556" t="b">
        <f>IF(ISERROR(L556),VLOOKUP(C556,vancouver_ratios_2!B:J,9,0),IF(L556="**",VLOOKUP(C556,vancouver_ratios_2!B:J,9,0)))</f>
        <v>0</v>
      </c>
      <c r="N556" t="b">
        <f>IF(ISERROR(L556),VLOOKUP(D556,average_median_rates_1!B:I,8,0),IF(L556="**", VLOOKUP(D556,average_median_rates_1!B:I,8,0)))</f>
        <v>0</v>
      </c>
      <c r="O556">
        <f t="shared" si="60"/>
        <v>0</v>
      </c>
      <c r="P556">
        <f t="shared" si="61"/>
        <v>725</v>
      </c>
    </row>
    <row r="557" spans="1:16" x14ac:dyDescent="0.2">
      <c r="A557" t="str">
        <f t="shared" si="62"/>
        <v>201710median0Surrey</v>
      </c>
      <c r="B557" t="str">
        <f t="shared" si="56"/>
        <v>201710apartmentmedianbachelor_rateSurrey</v>
      </c>
      <c r="C557" t="str">
        <f t="shared" si="57"/>
        <v>apartmentmedianbachelor_rateSurrey</v>
      </c>
      <c r="D557" t="str">
        <f t="shared" si="58"/>
        <v>201710apartmentmedianbachelor_rateVancouver</v>
      </c>
      <c r="E557">
        <v>2017</v>
      </c>
      <c r="F557">
        <v>10</v>
      </c>
      <c r="G557" t="s">
        <v>65</v>
      </c>
      <c r="H557" t="s">
        <v>61</v>
      </c>
      <c r="I557" t="s">
        <v>49</v>
      </c>
      <c r="J557">
        <f t="shared" si="59"/>
        <v>0</v>
      </c>
      <c r="K557" t="s">
        <v>38</v>
      </c>
      <c r="L557">
        <f>VLOOKUP(B557,average_median_rates_1!B:I,8,0)</f>
        <v>866</v>
      </c>
      <c r="M557" t="b">
        <f>IF(ISERROR(L557),VLOOKUP(C557,vancouver_ratios_2!B:J,9,0),IF(L557="**",VLOOKUP(C557,vancouver_ratios_2!B:J,9,0)))</f>
        <v>0</v>
      </c>
      <c r="N557" t="b">
        <f>IF(ISERROR(L557),VLOOKUP(D557,average_median_rates_1!B:I,8,0),IF(L557="**", VLOOKUP(D557,average_median_rates_1!B:I,8,0)))</f>
        <v>0</v>
      </c>
      <c r="O557">
        <f t="shared" si="60"/>
        <v>0</v>
      </c>
      <c r="P557">
        <f t="shared" si="61"/>
        <v>866</v>
      </c>
    </row>
    <row r="558" spans="1:16" x14ac:dyDescent="0.2">
      <c r="A558" t="str">
        <f t="shared" si="62"/>
        <v>201710median0White Rock</v>
      </c>
      <c r="B558" t="str">
        <f t="shared" si="56"/>
        <v>201710apartmentmedianbachelor_rateWhite Rock</v>
      </c>
      <c r="C558" t="str">
        <f t="shared" si="57"/>
        <v>apartmentmedianbachelor_rateWhite Rock</v>
      </c>
      <c r="D558" t="str">
        <f t="shared" si="58"/>
        <v>201710apartmentmedianbachelor_rateVancouver</v>
      </c>
      <c r="E558">
        <v>2017</v>
      </c>
      <c r="F558">
        <v>10</v>
      </c>
      <c r="G558" t="s">
        <v>65</v>
      </c>
      <c r="H558" t="s">
        <v>61</v>
      </c>
      <c r="I558" t="s">
        <v>49</v>
      </c>
      <c r="J558">
        <f t="shared" si="59"/>
        <v>0</v>
      </c>
      <c r="K558" t="s">
        <v>39</v>
      </c>
      <c r="L558">
        <f>VLOOKUP(B558,average_median_rates_1!B:I,8,0)</f>
        <v>810</v>
      </c>
      <c r="M558" t="b">
        <f>IF(ISERROR(L558),VLOOKUP(C558,vancouver_ratios_2!B:J,9,0),IF(L558="**",VLOOKUP(C558,vancouver_ratios_2!B:J,9,0)))</f>
        <v>0</v>
      </c>
      <c r="N558" t="b">
        <f>IF(ISERROR(L558),VLOOKUP(D558,average_median_rates_1!B:I,8,0),IF(L558="**", VLOOKUP(D558,average_median_rates_1!B:I,8,0)))</f>
        <v>0</v>
      </c>
      <c r="O558">
        <f t="shared" si="60"/>
        <v>0</v>
      </c>
      <c r="P558">
        <f t="shared" si="61"/>
        <v>810</v>
      </c>
    </row>
    <row r="559" spans="1:16" x14ac:dyDescent="0.2">
      <c r="A559" t="str">
        <f t="shared" si="62"/>
        <v>201710median0Langley City and Langley DM</v>
      </c>
      <c r="B559" t="str">
        <f t="shared" si="56"/>
        <v>201710apartmentmedianbachelor_rateLangley City and Langley DM</v>
      </c>
      <c r="C559" t="str">
        <f t="shared" si="57"/>
        <v>apartmentmedianbachelor_rateLangley City and Langley DM</v>
      </c>
      <c r="D559" t="str">
        <f t="shared" si="58"/>
        <v>201710apartmentmedianbachelor_rateVancouver</v>
      </c>
      <c r="E559">
        <v>2017</v>
      </c>
      <c r="F559">
        <v>10</v>
      </c>
      <c r="G559" t="s">
        <v>65</v>
      </c>
      <c r="H559" t="s">
        <v>61</v>
      </c>
      <c r="I559" t="s">
        <v>49</v>
      </c>
      <c r="J559">
        <f t="shared" si="59"/>
        <v>0</v>
      </c>
      <c r="K559" t="s">
        <v>40</v>
      </c>
      <c r="L559">
        <f>VLOOKUP(B559,average_median_rates_1!B:I,8,0)</f>
        <v>775</v>
      </c>
      <c r="M559" t="b">
        <f>IF(ISERROR(L559),VLOOKUP(C559,vancouver_ratios_2!B:J,9,0),IF(L559="**",VLOOKUP(C559,vancouver_ratios_2!B:J,9,0)))</f>
        <v>0</v>
      </c>
      <c r="N559" t="b">
        <f>IF(ISERROR(L559),VLOOKUP(D559,average_median_rates_1!B:I,8,0),IF(L559="**", VLOOKUP(D559,average_median_rates_1!B:I,8,0)))</f>
        <v>0</v>
      </c>
      <c r="O559">
        <f t="shared" si="60"/>
        <v>0</v>
      </c>
      <c r="P559">
        <f t="shared" si="61"/>
        <v>775</v>
      </c>
    </row>
    <row r="560" spans="1:16" x14ac:dyDescent="0.2">
      <c r="A560" t="str">
        <f t="shared" si="62"/>
        <v>201710median0Tri-Cities</v>
      </c>
      <c r="B560" t="str">
        <f t="shared" si="56"/>
        <v>201710apartmentmedianbachelor_rateTri-Cities</v>
      </c>
      <c r="C560" t="str">
        <f t="shared" si="57"/>
        <v>apartmentmedianbachelor_rateTri-Cities</v>
      </c>
      <c r="D560" t="str">
        <f t="shared" si="58"/>
        <v>201710apartmentmedianbachelor_rateVancouver</v>
      </c>
      <c r="E560">
        <v>2017</v>
      </c>
      <c r="F560">
        <v>10</v>
      </c>
      <c r="G560" t="s">
        <v>65</v>
      </c>
      <c r="H560" t="s">
        <v>61</v>
      </c>
      <c r="I560" t="s">
        <v>49</v>
      </c>
      <c r="J560">
        <f t="shared" si="59"/>
        <v>0</v>
      </c>
      <c r="K560" t="s">
        <v>41</v>
      </c>
      <c r="L560">
        <f>VLOOKUP(B560,average_median_rates_1!B:I,8,0)</f>
        <v>780</v>
      </c>
      <c r="M560" t="b">
        <f>IF(ISERROR(L560),VLOOKUP(C560,vancouver_ratios_2!B:J,9,0),IF(L560="**",VLOOKUP(C560,vancouver_ratios_2!B:J,9,0)))</f>
        <v>0</v>
      </c>
      <c r="N560" t="b">
        <f>IF(ISERROR(L560),VLOOKUP(D560,average_median_rates_1!B:I,8,0),IF(L560="**", VLOOKUP(D560,average_median_rates_1!B:I,8,0)))</f>
        <v>0</v>
      </c>
      <c r="O560">
        <f t="shared" si="60"/>
        <v>0</v>
      </c>
      <c r="P560">
        <f t="shared" si="61"/>
        <v>780</v>
      </c>
    </row>
    <row r="561" spans="1:16" x14ac:dyDescent="0.2">
      <c r="A561" t="str">
        <f t="shared" si="62"/>
        <v>201710median0Maple Ridge/Pitt Meadows</v>
      </c>
      <c r="B561" t="str">
        <f t="shared" si="56"/>
        <v>201710apartmentmedianbachelor_rateMaple Ridge/Pitt Meadows</v>
      </c>
      <c r="C561" t="str">
        <f t="shared" si="57"/>
        <v>apartmentmedianbachelor_rateMaple Ridge/Pitt Meadows</v>
      </c>
      <c r="D561" t="str">
        <f t="shared" si="58"/>
        <v>201710apartmentmedianbachelor_rateVancouver</v>
      </c>
      <c r="E561">
        <v>2017</v>
      </c>
      <c r="F561">
        <v>10</v>
      </c>
      <c r="G561" t="s">
        <v>65</v>
      </c>
      <c r="H561" t="s">
        <v>61</v>
      </c>
      <c r="I561" t="s">
        <v>49</v>
      </c>
      <c r="J561">
        <f t="shared" si="59"/>
        <v>0</v>
      </c>
      <c r="K561" t="s">
        <v>42</v>
      </c>
      <c r="L561">
        <f>VLOOKUP(B561,average_median_rates_1!B:I,8,0)</f>
        <v>632</v>
      </c>
      <c r="M561" t="b">
        <f>IF(ISERROR(L561),VLOOKUP(C561,vancouver_ratios_2!B:J,9,0),IF(L561="**",VLOOKUP(C561,vancouver_ratios_2!B:J,9,0)))</f>
        <v>0</v>
      </c>
      <c r="N561" t="b">
        <f>IF(ISERROR(L561),VLOOKUP(D561,average_median_rates_1!B:I,8,0),IF(L561="**", VLOOKUP(D561,average_median_rates_1!B:I,8,0)))</f>
        <v>0</v>
      </c>
      <c r="O561">
        <f t="shared" si="60"/>
        <v>0</v>
      </c>
      <c r="P561">
        <f t="shared" si="61"/>
        <v>632</v>
      </c>
    </row>
    <row r="562" spans="1:16" x14ac:dyDescent="0.2">
      <c r="A562" t="str">
        <f t="shared" si="62"/>
        <v>201710median0Vancouver</v>
      </c>
      <c r="B562" t="str">
        <f t="shared" si="56"/>
        <v>201710apartmentmedianbachelor_rateVancouver</v>
      </c>
      <c r="C562" t="str">
        <f t="shared" si="57"/>
        <v>apartmentmedianbachelor_rateVancouver</v>
      </c>
      <c r="D562" t="str">
        <f t="shared" si="58"/>
        <v>201710apartmentmedianbachelor_rateVancouver</v>
      </c>
      <c r="E562">
        <v>2017</v>
      </c>
      <c r="F562">
        <v>10</v>
      </c>
      <c r="G562" t="s">
        <v>65</v>
      </c>
      <c r="H562" t="s">
        <v>61</v>
      </c>
      <c r="I562" t="s">
        <v>49</v>
      </c>
      <c r="J562">
        <f t="shared" si="59"/>
        <v>0</v>
      </c>
      <c r="K562" t="s">
        <v>43</v>
      </c>
      <c r="L562">
        <f>VLOOKUP(B562,average_median_rates_1!B:I,8,0)</f>
        <v>1007</v>
      </c>
      <c r="M562" t="b">
        <f>IF(ISERROR(L562),VLOOKUP(C562,vancouver_ratios_2!B:J,9,0),IF(L562="**",VLOOKUP(C562,vancouver_ratios_2!B:J,9,0)))</f>
        <v>0</v>
      </c>
      <c r="N562" t="b">
        <f>IF(ISERROR(L562),VLOOKUP(D562,average_median_rates_1!B:I,8,0),IF(L562="**", VLOOKUP(D562,average_median_rates_1!B:I,8,0)))</f>
        <v>0</v>
      </c>
      <c r="O562">
        <f t="shared" si="60"/>
        <v>0</v>
      </c>
      <c r="P562">
        <f t="shared" si="61"/>
        <v>1007</v>
      </c>
    </row>
    <row r="563" spans="1:16" x14ac:dyDescent="0.2">
      <c r="A563" t="str">
        <f t="shared" si="62"/>
        <v>201710median0North Vancouver City</v>
      </c>
      <c r="B563" t="str">
        <f t="shared" si="56"/>
        <v>201710apartmentmedianbachelor_rateNorth Vancouver City</v>
      </c>
      <c r="C563" t="str">
        <f t="shared" si="57"/>
        <v>apartmentmedianbachelor_rateNorth Vancouver City</v>
      </c>
      <c r="D563" t="str">
        <f t="shared" si="58"/>
        <v>201710apartmentmedianbachelor_rateVancouver</v>
      </c>
      <c r="E563">
        <v>2017</v>
      </c>
      <c r="F563">
        <v>10</v>
      </c>
      <c r="G563" t="s">
        <v>65</v>
      </c>
      <c r="H563" t="s">
        <v>61</v>
      </c>
      <c r="I563" t="s">
        <v>49</v>
      </c>
      <c r="J563">
        <f t="shared" si="59"/>
        <v>0</v>
      </c>
      <c r="K563" t="s">
        <v>60</v>
      </c>
      <c r="L563" t="e">
        <f>VLOOKUP(B563,average_median_rates_1!B:I,8,0)</f>
        <v>#N/A</v>
      </c>
      <c r="M563">
        <f>IF(ISERROR(L563),VLOOKUP(C563,vancouver_ratios_2!B:J,9,0),IF(L563="**",VLOOKUP(C563,vancouver_ratios_2!B:J,9,0)))</f>
        <v>0.90007062146892702</v>
      </c>
      <c r="N563">
        <f>IF(ISERROR(L563),VLOOKUP(D563,average_median_rates_1!B:I,8,0),IF(L563="**", VLOOKUP(D563,average_median_rates_1!B:I,8,0)))</f>
        <v>1007</v>
      </c>
      <c r="O563">
        <f t="shared" si="60"/>
        <v>906.37111581920954</v>
      </c>
      <c r="P563">
        <f t="shared" si="61"/>
        <v>906.37111581920954</v>
      </c>
    </row>
    <row r="564" spans="1:16" x14ac:dyDescent="0.2">
      <c r="A564" t="str">
        <f t="shared" si="62"/>
        <v>201710median1English Bay</v>
      </c>
      <c r="B564" t="str">
        <f t="shared" si="56"/>
        <v>201710apartmentmedian1_bed_rateEnglish Bay</v>
      </c>
      <c r="C564" t="str">
        <f t="shared" si="57"/>
        <v>apartmentmedian1_bed_rateEnglish Bay</v>
      </c>
      <c r="D564" t="str">
        <f t="shared" si="58"/>
        <v>201710apartmentmedian1_bed_rateVancouver</v>
      </c>
      <c r="E564">
        <v>2017</v>
      </c>
      <c r="F564">
        <v>10</v>
      </c>
      <c r="G564" t="s">
        <v>65</v>
      </c>
      <c r="H564" t="s">
        <v>61</v>
      </c>
      <c r="I564" t="s">
        <v>51</v>
      </c>
      <c r="J564">
        <f t="shared" si="59"/>
        <v>1</v>
      </c>
      <c r="K564" t="s">
        <v>16</v>
      </c>
      <c r="L564">
        <f>VLOOKUP(B564,average_median_rates_1!B:I,8,0)</f>
        <v>1450</v>
      </c>
      <c r="M564" t="b">
        <f>IF(ISERROR(L564),VLOOKUP(C564,vancouver_ratios_2!B:J,9,0),IF(L564="**",VLOOKUP(C564,vancouver_ratios_2!B:J,9,0)))</f>
        <v>0</v>
      </c>
      <c r="N564" t="b">
        <f>IF(ISERROR(L564),VLOOKUP(D564,average_median_rates_1!B:I,8,0),IF(L564="**", VLOOKUP(D564,average_median_rates_1!B:I,8,0)))</f>
        <v>0</v>
      </c>
      <c r="O564">
        <f t="shared" si="60"/>
        <v>0</v>
      </c>
      <c r="P564">
        <f t="shared" si="61"/>
        <v>1450</v>
      </c>
    </row>
    <row r="565" spans="1:16" x14ac:dyDescent="0.2">
      <c r="A565" t="str">
        <f t="shared" si="62"/>
        <v>201710median1Downtown</v>
      </c>
      <c r="B565" t="str">
        <f t="shared" si="56"/>
        <v>201710apartmentmedian1_bed_rateDowntown</v>
      </c>
      <c r="C565" t="str">
        <f t="shared" si="57"/>
        <v>apartmentmedian1_bed_rateDowntown</v>
      </c>
      <c r="D565" t="str">
        <f t="shared" si="58"/>
        <v>201710apartmentmedian1_bed_rateVancouver</v>
      </c>
      <c r="E565">
        <v>2017</v>
      </c>
      <c r="F565">
        <v>10</v>
      </c>
      <c r="G565" t="s">
        <v>65</v>
      </c>
      <c r="H565" t="s">
        <v>61</v>
      </c>
      <c r="I565" t="s">
        <v>51</v>
      </c>
      <c r="J565">
        <f t="shared" si="59"/>
        <v>1</v>
      </c>
      <c r="K565" t="s">
        <v>17</v>
      </c>
      <c r="L565">
        <f>VLOOKUP(B565,average_median_rates_1!B:I,8,0)</f>
        <v>1521</v>
      </c>
      <c r="M565" t="b">
        <f>IF(ISERROR(L565),VLOOKUP(C565,vancouver_ratios_2!B:J,9,0),IF(L565="**",VLOOKUP(C565,vancouver_ratios_2!B:J,9,0)))</f>
        <v>0</v>
      </c>
      <c r="N565" t="b">
        <f>IF(ISERROR(L565),VLOOKUP(D565,average_median_rates_1!B:I,8,0),IF(L565="**", VLOOKUP(D565,average_median_rates_1!B:I,8,0)))</f>
        <v>0</v>
      </c>
      <c r="O565">
        <f t="shared" si="60"/>
        <v>0</v>
      </c>
      <c r="P565">
        <f t="shared" si="61"/>
        <v>1521</v>
      </c>
    </row>
    <row r="566" spans="1:16" x14ac:dyDescent="0.2">
      <c r="A566" t="str">
        <f t="shared" si="62"/>
        <v>201710median1South Granville/Oak</v>
      </c>
      <c r="B566" t="str">
        <f t="shared" si="56"/>
        <v>201710apartmentmedian1_bed_rateSouth Granville/Oak</v>
      </c>
      <c r="C566" t="str">
        <f t="shared" si="57"/>
        <v>apartmentmedian1_bed_rateSouth Granville/Oak</v>
      </c>
      <c r="D566" t="str">
        <f t="shared" si="58"/>
        <v>201710apartmentmedian1_bed_rateVancouver</v>
      </c>
      <c r="E566">
        <v>2017</v>
      </c>
      <c r="F566">
        <v>10</v>
      </c>
      <c r="G566" t="s">
        <v>65</v>
      </c>
      <c r="H566" t="s">
        <v>61</v>
      </c>
      <c r="I566" t="s">
        <v>51</v>
      </c>
      <c r="J566">
        <f t="shared" si="59"/>
        <v>1</v>
      </c>
      <c r="K566" t="s">
        <v>19</v>
      </c>
      <c r="L566">
        <f>VLOOKUP(B566,average_median_rates_1!B:I,8,0)</f>
        <v>1315</v>
      </c>
      <c r="M566" t="b">
        <f>IF(ISERROR(L566),VLOOKUP(C566,vancouver_ratios_2!B:J,9,0),IF(L566="**",VLOOKUP(C566,vancouver_ratios_2!B:J,9,0)))</f>
        <v>0</v>
      </c>
      <c r="N566" t="b">
        <f>IF(ISERROR(L566),VLOOKUP(D566,average_median_rates_1!B:I,8,0),IF(L566="**", VLOOKUP(D566,average_median_rates_1!B:I,8,0)))</f>
        <v>0</v>
      </c>
      <c r="O566">
        <f t="shared" si="60"/>
        <v>0</v>
      </c>
      <c r="P566">
        <f t="shared" si="61"/>
        <v>1315</v>
      </c>
    </row>
    <row r="567" spans="1:16" x14ac:dyDescent="0.2">
      <c r="A567" t="str">
        <f t="shared" si="62"/>
        <v>201710median1Kitsilano/Point Grey</v>
      </c>
      <c r="B567" t="str">
        <f t="shared" si="56"/>
        <v>201710apartmentmedian1_bed_rateKitsilano/Point Grey</v>
      </c>
      <c r="C567" t="str">
        <f t="shared" si="57"/>
        <v>apartmentmedian1_bed_rateKitsilano/Point Grey</v>
      </c>
      <c r="D567" t="str">
        <f t="shared" si="58"/>
        <v>201710apartmentmedian1_bed_rateVancouver</v>
      </c>
      <c r="E567">
        <v>2017</v>
      </c>
      <c r="F567">
        <v>10</v>
      </c>
      <c r="G567" t="s">
        <v>65</v>
      </c>
      <c r="H567" t="s">
        <v>61</v>
      </c>
      <c r="I567" t="s">
        <v>51</v>
      </c>
      <c r="J567">
        <f t="shared" si="59"/>
        <v>1</v>
      </c>
      <c r="K567" t="s">
        <v>20</v>
      </c>
      <c r="L567">
        <f>VLOOKUP(B567,average_median_rates_1!B:I,8,0)</f>
        <v>1375</v>
      </c>
      <c r="M567" t="b">
        <f>IF(ISERROR(L567),VLOOKUP(C567,vancouver_ratios_2!B:J,9,0),IF(L567="**",VLOOKUP(C567,vancouver_ratios_2!B:J,9,0)))</f>
        <v>0</v>
      </c>
      <c r="N567" t="b">
        <f>IF(ISERROR(L567),VLOOKUP(D567,average_median_rates_1!B:I,8,0),IF(L567="**", VLOOKUP(D567,average_median_rates_1!B:I,8,0)))</f>
        <v>0</v>
      </c>
      <c r="O567">
        <f t="shared" si="60"/>
        <v>0</v>
      </c>
      <c r="P567">
        <f t="shared" si="61"/>
        <v>1375</v>
      </c>
    </row>
    <row r="568" spans="1:16" x14ac:dyDescent="0.2">
      <c r="A568" t="str">
        <f t="shared" si="62"/>
        <v>201710median1Westside/Kerrisdale</v>
      </c>
      <c r="B568" t="str">
        <f t="shared" si="56"/>
        <v>201710apartmentmedian1_bed_rateWestside/Kerrisdale</v>
      </c>
      <c r="C568" t="str">
        <f t="shared" si="57"/>
        <v>apartmentmedian1_bed_rateWestside/Kerrisdale</v>
      </c>
      <c r="D568" t="str">
        <f t="shared" si="58"/>
        <v>201710apartmentmedian1_bed_rateVancouver</v>
      </c>
      <c r="E568">
        <v>2017</v>
      </c>
      <c r="F568">
        <v>10</v>
      </c>
      <c r="G568" t="s">
        <v>65</v>
      </c>
      <c r="H568" t="s">
        <v>61</v>
      </c>
      <c r="I568" t="s">
        <v>51</v>
      </c>
      <c r="J568">
        <f t="shared" si="59"/>
        <v>1</v>
      </c>
      <c r="K568" t="s">
        <v>21</v>
      </c>
      <c r="L568">
        <f>VLOOKUP(B568,average_median_rates_1!B:I,8,0)</f>
        <v>1300</v>
      </c>
      <c r="M568" t="b">
        <f>IF(ISERROR(L568),VLOOKUP(C568,vancouver_ratios_2!B:J,9,0),IF(L568="**",VLOOKUP(C568,vancouver_ratios_2!B:J,9,0)))</f>
        <v>0</v>
      </c>
      <c r="N568" t="b">
        <f>IF(ISERROR(L568),VLOOKUP(D568,average_median_rates_1!B:I,8,0),IF(L568="**", VLOOKUP(D568,average_median_rates_1!B:I,8,0)))</f>
        <v>0</v>
      </c>
      <c r="O568">
        <f t="shared" si="60"/>
        <v>0</v>
      </c>
      <c r="P568">
        <f t="shared" si="61"/>
        <v>1300</v>
      </c>
    </row>
    <row r="569" spans="1:16" x14ac:dyDescent="0.2">
      <c r="A569" t="str">
        <f t="shared" si="62"/>
        <v>201710median1Marpole</v>
      </c>
      <c r="B569" t="str">
        <f t="shared" si="56"/>
        <v>201710apartmentmedian1_bed_rateMarpole</v>
      </c>
      <c r="C569" t="str">
        <f t="shared" si="57"/>
        <v>apartmentmedian1_bed_rateMarpole</v>
      </c>
      <c r="D569" t="str">
        <f t="shared" si="58"/>
        <v>201710apartmentmedian1_bed_rateVancouver</v>
      </c>
      <c r="E569">
        <v>2017</v>
      </c>
      <c r="F569">
        <v>10</v>
      </c>
      <c r="G569" t="s">
        <v>65</v>
      </c>
      <c r="H569" t="s">
        <v>61</v>
      </c>
      <c r="I569" t="s">
        <v>51</v>
      </c>
      <c r="J569">
        <f t="shared" si="59"/>
        <v>1</v>
      </c>
      <c r="K569" t="s">
        <v>23</v>
      </c>
      <c r="L569">
        <f>VLOOKUP(B569,average_median_rates_1!B:I,8,0)</f>
        <v>938</v>
      </c>
      <c r="M569" t="b">
        <f>IF(ISERROR(L569),VLOOKUP(C569,vancouver_ratios_2!B:J,9,0),IF(L569="**",VLOOKUP(C569,vancouver_ratios_2!B:J,9,0)))</f>
        <v>0</v>
      </c>
      <c r="N569" t="b">
        <f>IF(ISERROR(L569),VLOOKUP(D569,average_median_rates_1!B:I,8,0),IF(L569="**", VLOOKUP(D569,average_median_rates_1!B:I,8,0)))</f>
        <v>0</v>
      </c>
      <c r="O569">
        <f t="shared" si="60"/>
        <v>0</v>
      </c>
      <c r="P569">
        <f t="shared" si="61"/>
        <v>938</v>
      </c>
    </row>
    <row r="570" spans="1:16" x14ac:dyDescent="0.2">
      <c r="A570" t="str">
        <f t="shared" si="62"/>
        <v>201710median1Mount Pleasant/Renfrew Heights</v>
      </c>
      <c r="B570" t="str">
        <f t="shared" si="56"/>
        <v>201710apartmentmedian1_bed_rateMount Pleasant/Renfrew Heights</v>
      </c>
      <c r="C570" t="str">
        <f t="shared" si="57"/>
        <v>apartmentmedian1_bed_rateMount Pleasant/Renfrew Heights</v>
      </c>
      <c r="D570" t="str">
        <f t="shared" si="58"/>
        <v>201710apartmentmedian1_bed_rateVancouver</v>
      </c>
      <c r="E570">
        <v>2017</v>
      </c>
      <c r="F570">
        <v>10</v>
      </c>
      <c r="G570" t="s">
        <v>65</v>
      </c>
      <c r="H570" t="s">
        <v>61</v>
      </c>
      <c r="I570" t="s">
        <v>51</v>
      </c>
      <c r="J570">
        <f t="shared" si="59"/>
        <v>1</v>
      </c>
      <c r="K570" t="s">
        <v>24</v>
      </c>
      <c r="L570">
        <f>VLOOKUP(B570,average_median_rates_1!B:I,8,0)</f>
        <v>1125</v>
      </c>
      <c r="M570" t="b">
        <f>IF(ISERROR(L570),VLOOKUP(C570,vancouver_ratios_2!B:J,9,0),IF(L570="**",VLOOKUP(C570,vancouver_ratios_2!B:J,9,0)))</f>
        <v>0</v>
      </c>
      <c r="N570" t="b">
        <f>IF(ISERROR(L570),VLOOKUP(D570,average_median_rates_1!B:I,8,0),IF(L570="**", VLOOKUP(D570,average_median_rates_1!B:I,8,0)))</f>
        <v>0</v>
      </c>
      <c r="O570">
        <f t="shared" si="60"/>
        <v>0</v>
      </c>
      <c r="P570">
        <f t="shared" si="61"/>
        <v>1125</v>
      </c>
    </row>
    <row r="571" spans="1:16" x14ac:dyDescent="0.2">
      <c r="A571" t="str">
        <f t="shared" si="62"/>
        <v>201710median1East Hastings</v>
      </c>
      <c r="B571" t="str">
        <f t="shared" si="56"/>
        <v>201710apartmentmedian1_bed_rateEast Hastings</v>
      </c>
      <c r="C571" t="str">
        <f t="shared" si="57"/>
        <v>apartmentmedian1_bed_rateEast Hastings</v>
      </c>
      <c r="D571" t="str">
        <f t="shared" si="58"/>
        <v>201710apartmentmedian1_bed_rateVancouver</v>
      </c>
      <c r="E571">
        <v>2017</v>
      </c>
      <c r="F571">
        <v>10</v>
      </c>
      <c r="G571" t="s">
        <v>65</v>
      </c>
      <c r="H571" t="s">
        <v>61</v>
      </c>
      <c r="I571" t="s">
        <v>51</v>
      </c>
      <c r="J571">
        <f t="shared" si="59"/>
        <v>1</v>
      </c>
      <c r="K571" t="s">
        <v>25</v>
      </c>
      <c r="L571">
        <f>VLOOKUP(B571,average_median_rates_1!B:I,8,0)</f>
        <v>1025</v>
      </c>
      <c r="M571" t="b">
        <f>IF(ISERROR(L571),VLOOKUP(C571,vancouver_ratios_2!B:J,9,0),IF(L571="**",VLOOKUP(C571,vancouver_ratios_2!B:J,9,0)))</f>
        <v>0</v>
      </c>
      <c r="N571" t="b">
        <f>IF(ISERROR(L571),VLOOKUP(D571,average_median_rates_1!B:I,8,0),IF(L571="**", VLOOKUP(D571,average_median_rates_1!B:I,8,0)))</f>
        <v>0</v>
      </c>
      <c r="O571">
        <f t="shared" si="60"/>
        <v>0</v>
      </c>
      <c r="P571">
        <f t="shared" si="61"/>
        <v>1025</v>
      </c>
    </row>
    <row r="572" spans="1:16" x14ac:dyDescent="0.2">
      <c r="A572" t="str">
        <f t="shared" si="62"/>
        <v>201710median1Southeast Vancouver</v>
      </c>
      <c r="B572" t="str">
        <f t="shared" si="56"/>
        <v>201710apartmentmedian1_bed_rateSoutheast Vancouver</v>
      </c>
      <c r="C572" t="str">
        <f t="shared" si="57"/>
        <v>apartmentmedian1_bed_rateSoutheast Vancouver</v>
      </c>
      <c r="D572" t="str">
        <f t="shared" si="58"/>
        <v>201710apartmentmedian1_bed_rateVancouver</v>
      </c>
      <c r="E572">
        <v>2017</v>
      </c>
      <c r="F572">
        <v>10</v>
      </c>
      <c r="G572" t="s">
        <v>65</v>
      </c>
      <c r="H572" t="s">
        <v>61</v>
      </c>
      <c r="I572" t="s">
        <v>51</v>
      </c>
      <c r="J572">
        <f t="shared" si="59"/>
        <v>1</v>
      </c>
      <c r="K572" t="s">
        <v>26</v>
      </c>
      <c r="L572">
        <f>VLOOKUP(B572,average_median_rates_1!B:I,8,0)</f>
        <v>1100</v>
      </c>
      <c r="M572" t="b">
        <f>IF(ISERROR(L572),VLOOKUP(C572,vancouver_ratios_2!B:J,9,0),IF(L572="**",VLOOKUP(C572,vancouver_ratios_2!B:J,9,0)))</f>
        <v>0</v>
      </c>
      <c r="N572" t="b">
        <f>IF(ISERROR(L572),VLOOKUP(D572,average_median_rates_1!B:I,8,0),IF(L572="**", VLOOKUP(D572,average_median_rates_1!B:I,8,0)))</f>
        <v>0</v>
      </c>
      <c r="O572">
        <f t="shared" si="60"/>
        <v>0</v>
      </c>
      <c r="P572">
        <f t="shared" si="61"/>
        <v>1100</v>
      </c>
    </row>
    <row r="573" spans="1:16" x14ac:dyDescent="0.2">
      <c r="A573" t="str">
        <f t="shared" si="62"/>
        <v>201710median1University Endowment Lands</v>
      </c>
      <c r="B573" t="str">
        <f t="shared" si="56"/>
        <v>201710apartmentmedian1_bed_rateUniversity Endowment Lands</v>
      </c>
      <c r="C573" t="str">
        <f t="shared" si="57"/>
        <v>apartmentmedian1_bed_rateUniversity Endowment Lands</v>
      </c>
      <c r="D573" t="str">
        <f t="shared" si="58"/>
        <v>201710apartmentmedian1_bed_rateVancouver</v>
      </c>
      <c r="E573">
        <v>2017</v>
      </c>
      <c r="F573">
        <v>10</v>
      </c>
      <c r="G573" t="s">
        <v>65</v>
      </c>
      <c r="H573" t="s">
        <v>61</v>
      </c>
      <c r="I573" t="s">
        <v>51</v>
      </c>
      <c r="J573">
        <f t="shared" si="59"/>
        <v>1</v>
      </c>
      <c r="K573" t="s">
        <v>27</v>
      </c>
      <c r="L573">
        <f>VLOOKUP(B573,average_median_rates_1!B:I,8,0)</f>
        <v>1660</v>
      </c>
      <c r="M573" t="b">
        <f>IF(ISERROR(L573),VLOOKUP(C573,vancouver_ratios_2!B:J,9,0),IF(L573="**",VLOOKUP(C573,vancouver_ratios_2!B:J,9,0)))</f>
        <v>0</v>
      </c>
      <c r="N573" t="b">
        <f>IF(ISERROR(L573),VLOOKUP(D573,average_median_rates_1!B:I,8,0),IF(L573="**", VLOOKUP(D573,average_median_rates_1!B:I,8,0)))</f>
        <v>0</v>
      </c>
      <c r="O573">
        <f t="shared" si="60"/>
        <v>0</v>
      </c>
      <c r="P573">
        <f t="shared" si="61"/>
        <v>1660</v>
      </c>
    </row>
    <row r="574" spans="1:16" x14ac:dyDescent="0.2">
      <c r="A574" t="str">
        <f t="shared" si="62"/>
        <v>201710median1Central Park/Metrotown</v>
      </c>
      <c r="B574" t="str">
        <f t="shared" si="56"/>
        <v>201710apartmentmedian1_bed_rateCentral Park/Metrotown</v>
      </c>
      <c r="C574" t="str">
        <f t="shared" si="57"/>
        <v>apartmentmedian1_bed_rateCentral Park/Metrotown</v>
      </c>
      <c r="D574" t="str">
        <f t="shared" si="58"/>
        <v>201710apartmentmedian1_bed_rateVancouver</v>
      </c>
      <c r="E574">
        <v>2017</v>
      </c>
      <c r="F574">
        <v>10</v>
      </c>
      <c r="G574" t="s">
        <v>65</v>
      </c>
      <c r="H574" t="s">
        <v>61</v>
      </c>
      <c r="I574" t="s">
        <v>51</v>
      </c>
      <c r="J574">
        <f t="shared" si="59"/>
        <v>1</v>
      </c>
      <c r="K574" t="s">
        <v>28</v>
      </c>
      <c r="L574">
        <f>VLOOKUP(B574,average_median_rates_1!B:I,8,0)</f>
        <v>1038</v>
      </c>
      <c r="M574" t="b">
        <f>IF(ISERROR(L574),VLOOKUP(C574,vancouver_ratios_2!B:J,9,0),IF(L574="**",VLOOKUP(C574,vancouver_ratios_2!B:J,9,0)))</f>
        <v>0</v>
      </c>
      <c r="N574" t="b">
        <f>IF(ISERROR(L574),VLOOKUP(D574,average_median_rates_1!B:I,8,0),IF(L574="**", VLOOKUP(D574,average_median_rates_1!B:I,8,0)))</f>
        <v>0</v>
      </c>
      <c r="O574">
        <f t="shared" si="60"/>
        <v>0</v>
      </c>
      <c r="P574">
        <f t="shared" si="61"/>
        <v>1038</v>
      </c>
    </row>
    <row r="575" spans="1:16" x14ac:dyDescent="0.2">
      <c r="A575" t="str">
        <f t="shared" si="62"/>
        <v>201710median1Southeast Burnaby</v>
      </c>
      <c r="B575" t="str">
        <f t="shared" si="56"/>
        <v>201710apartmentmedian1_bed_rateSoutheast Burnaby</v>
      </c>
      <c r="C575" t="str">
        <f t="shared" si="57"/>
        <v>apartmentmedian1_bed_rateSoutheast Burnaby</v>
      </c>
      <c r="D575" t="str">
        <f t="shared" si="58"/>
        <v>201710apartmentmedian1_bed_rateVancouver</v>
      </c>
      <c r="E575">
        <v>2017</v>
      </c>
      <c r="F575">
        <v>10</v>
      </c>
      <c r="G575" t="s">
        <v>65</v>
      </c>
      <c r="H575" t="s">
        <v>61</v>
      </c>
      <c r="I575" t="s">
        <v>51</v>
      </c>
      <c r="J575">
        <f t="shared" si="59"/>
        <v>1</v>
      </c>
      <c r="K575" t="s">
        <v>29</v>
      </c>
      <c r="L575">
        <f>VLOOKUP(B575,average_median_rates_1!B:I,8,0)</f>
        <v>931</v>
      </c>
      <c r="M575" t="b">
        <f>IF(ISERROR(L575),VLOOKUP(C575,vancouver_ratios_2!B:J,9,0),IF(L575="**",VLOOKUP(C575,vancouver_ratios_2!B:J,9,0)))</f>
        <v>0</v>
      </c>
      <c r="N575" t="b">
        <f>IF(ISERROR(L575),VLOOKUP(D575,average_median_rates_1!B:I,8,0),IF(L575="**", VLOOKUP(D575,average_median_rates_1!B:I,8,0)))</f>
        <v>0</v>
      </c>
      <c r="O575">
        <f t="shared" si="60"/>
        <v>0</v>
      </c>
      <c r="P575">
        <f t="shared" si="61"/>
        <v>931</v>
      </c>
    </row>
    <row r="576" spans="1:16" x14ac:dyDescent="0.2">
      <c r="A576" t="str">
        <f t="shared" si="62"/>
        <v>201710median1North Burnaby</v>
      </c>
      <c r="B576" t="str">
        <f t="shared" si="56"/>
        <v>201710apartmentmedian1_bed_rateNorth Burnaby</v>
      </c>
      <c r="C576" t="str">
        <f t="shared" si="57"/>
        <v>apartmentmedian1_bed_rateNorth Burnaby</v>
      </c>
      <c r="D576" t="str">
        <f t="shared" si="58"/>
        <v>201710apartmentmedian1_bed_rateVancouver</v>
      </c>
      <c r="E576">
        <v>2017</v>
      </c>
      <c r="F576">
        <v>10</v>
      </c>
      <c r="G576" t="s">
        <v>65</v>
      </c>
      <c r="H576" t="s">
        <v>61</v>
      </c>
      <c r="I576" t="s">
        <v>51</v>
      </c>
      <c r="J576">
        <f t="shared" si="59"/>
        <v>1</v>
      </c>
      <c r="K576" t="s">
        <v>31</v>
      </c>
      <c r="L576">
        <f>VLOOKUP(B576,average_median_rates_1!B:I,8,0)</f>
        <v>1125</v>
      </c>
      <c r="M576" t="b">
        <f>IF(ISERROR(L576),VLOOKUP(C576,vancouver_ratios_2!B:J,9,0),IF(L576="**",VLOOKUP(C576,vancouver_ratios_2!B:J,9,0)))</f>
        <v>0</v>
      </c>
      <c r="N576" t="b">
        <f>IF(ISERROR(L576),VLOOKUP(D576,average_median_rates_1!B:I,8,0),IF(L576="**", VLOOKUP(D576,average_median_rates_1!B:I,8,0)))</f>
        <v>0</v>
      </c>
      <c r="O576">
        <f t="shared" si="60"/>
        <v>0</v>
      </c>
      <c r="P576">
        <f t="shared" si="61"/>
        <v>1125</v>
      </c>
    </row>
    <row r="577" spans="1:16" x14ac:dyDescent="0.2">
      <c r="A577" t="str">
        <f t="shared" si="62"/>
        <v>201710median1New Westminster</v>
      </c>
      <c r="B577" t="str">
        <f t="shared" si="56"/>
        <v>201710apartmentmedian1_bed_rateNew Westminster</v>
      </c>
      <c r="C577" t="str">
        <f t="shared" si="57"/>
        <v>apartmentmedian1_bed_rateNew Westminster</v>
      </c>
      <c r="D577" t="str">
        <f t="shared" si="58"/>
        <v>201710apartmentmedian1_bed_rateVancouver</v>
      </c>
      <c r="E577">
        <v>2017</v>
      </c>
      <c r="F577">
        <v>10</v>
      </c>
      <c r="G577" t="s">
        <v>65</v>
      </c>
      <c r="H577" t="s">
        <v>61</v>
      </c>
      <c r="I577" t="s">
        <v>51</v>
      </c>
      <c r="J577">
        <f t="shared" si="59"/>
        <v>1</v>
      </c>
      <c r="K577" t="s">
        <v>32</v>
      </c>
      <c r="L577">
        <f>VLOOKUP(B577,average_median_rates_1!B:I,8,0)</f>
        <v>950</v>
      </c>
      <c r="M577" t="b">
        <f>IF(ISERROR(L577),VLOOKUP(C577,vancouver_ratios_2!B:J,9,0),IF(L577="**",VLOOKUP(C577,vancouver_ratios_2!B:J,9,0)))</f>
        <v>0</v>
      </c>
      <c r="N577" t="b">
        <f>IF(ISERROR(L577),VLOOKUP(D577,average_median_rates_1!B:I,8,0),IF(L577="**", VLOOKUP(D577,average_median_rates_1!B:I,8,0)))</f>
        <v>0</v>
      </c>
      <c r="O577">
        <f t="shared" si="60"/>
        <v>0</v>
      </c>
      <c r="P577">
        <f t="shared" si="61"/>
        <v>950</v>
      </c>
    </row>
    <row r="578" spans="1:16" x14ac:dyDescent="0.2">
      <c r="A578" t="str">
        <f t="shared" si="62"/>
        <v>201710median1North Vancouver CY</v>
      </c>
      <c r="B578" t="str">
        <f t="shared" ref="B578:B641" si="63">E578&amp;F578&amp;G578&amp;H578&amp;I578&amp;K578</f>
        <v>201710apartmentmedian1_bed_rateNorth Vancouver CY</v>
      </c>
      <c r="C578" t="str">
        <f t="shared" ref="C578:C641" si="64">G578&amp;H578&amp;I578&amp;K578</f>
        <v>apartmentmedian1_bed_rateNorth Vancouver CY</v>
      </c>
      <c r="D578" t="str">
        <f t="shared" ref="D578:D641" si="65">E578&amp;F578&amp;G578&amp;H578&amp;I578&amp;"Vancouver"</f>
        <v>201710apartmentmedian1_bed_rateVancouver</v>
      </c>
      <c r="E578">
        <v>2017</v>
      </c>
      <c r="F578">
        <v>10</v>
      </c>
      <c r="G578" t="s">
        <v>65</v>
      </c>
      <c r="H578" t="s">
        <v>61</v>
      </c>
      <c r="I578" t="s">
        <v>51</v>
      </c>
      <c r="J578">
        <f t="shared" ref="J578:J641" si="66">IF(I578="bachelor_rate", 0, IF(I578="1_bed_rate", 1, IF(I578="2_bed_rate",2, IF(I578="3+_bed_rate", 3, "error"))))</f>
        <v>1</v>
      </c>
      <c r="K578" t="s">
        <v>33</v>
      </c>
      <c r="L578">
        <f>VLOOKUP(B578,average_median_rates_1!B:I,8,0)</f>
        <v>1175</v>
      </c>
      <c r="M578" t="b">
        <f>IF(ISERROR(L578),VLOOKUP(C578,vancouver_ratios_2!B:J,9,0),IF(L578="**",VLOOKUP(C578,vancouver_ratios_2!B:J,9,0)))</f>
        <v>0</v>
      </c>
      <c r="N578" t="b">
        <f>IF(ISERROR(L578),VLOOKUP(D578,average_median_rates_1!B:I,8,0),IF(L578="**", VLOOKUP(D578,average_median_rates_1!B:I,8,0)))</f>
        <v>0</v>
      </c>
      <c r="O578">
        <f t="shared" ref="O578:O641" si="67">N578*M578</f>
        <v>0</v>
      </c>
      <c r="P578">
        <f t="shared" ref="P578:P641" si="68">IF(ISERROR(L578),O578, IF(L578="**", O578, L578))</f>
        <v>1175</v>
      </c>
    </row>
    <row r="579" spans="1:16" x14ac:dyDescent="0.2">
      <c r="A579" t="str">
        <f t="shared" ref="A579:A642" si="69">E579&amp;F579&amp;H579&amp;J579&amp;K579</f>
        <v>201710median1North Vancouver DM</v>
      </c>
      <c r="B579" t="str">
        <f t="shared" si="63"/>
        <v>201710apartmentmedian1_bed_rateNorth Vancouver DM</v>
      </c>
      <c r="C579" t="str">
        <f t="shared" si="64"/>
        <v>apartmentmedian1_bed_rateNorth Vancouver DM</v>
      </c>
      <c r="D579" t="str">
        <f t="shared" si="65"/>
        <v>201710apartmentmedian1_bed_rateVancouver</v>
      </c>
      <c r="E579">
        <v>2017</v>
      </c>
      <c r="F579">
        <v>10</v>
      </c>
      <c r="G579" t="s">
        <v>65</v>
      </c>
      <c r="H579" t="s">
        <v>61</v>
      </c>
      <c r="I579" t="s">
        <v>51</v>
      </c>
      <c r="J579">
        <f t="shared" si="66"/>
        <v>1</v>
      </c>
      <c r="K579" t="s">
        <v>34</v>
      </c>
      <c r="L579">
        <f>VLOOKUP(B579,average_median_rates_1!B:I,8,0)</f>
        <v>1296</v>
      </c>
      <c r="M579" t="b">
        <f>IF(ISERROR(L579),VLOOKUP(C579,vancouver_ratios_2!B:J,9,0),IF(L579="**",VLOOKUP(C579,vancouver_ratios_2!B:J,9,0)))</f>
        <v>0</v>
      </c>
      <c r="N579" t="b">
        <f>IF(ISERROR(L579),VLOOKUP(D579,average_median_rates_1!B:I,8,0),IF(L579="**", VLOOKUP(D579,average_median_rates_1!B:I,8,0)))</f>
        <v>0</v>
      </c>
      <c r="O579">
        <f t="shared" si="67"/>
        <v>0</v>
      </c>
      <c r="P579">
        <f t="shared" si="68"/>
        <v>1296</v>
      </c>
    </row>
    <row r="580" spans="1:16" x14ac:dyDescent="0.2">
      <c r="A580" t="str">
        <f t="shared" si="69"/>
        <v>201710median1West Vancouver</v>
      </c>
      <c r="B580" t="str">
        <f t="shared" si="63"/>
        <v>201710apartmentmedian1_bed_rateWest Vancouver</v>
      </c>
      <c r="C580" t="str">
        <f t="shared" si="64"/>
        <v>apartmentmedian1_bed_rateWest Vancouver</v>
      </c>
      <c r="D580" t="str">
        <f t="shared" si="65"/>
        <v>201710apartmentmedian1_bed_rateVancouver</v>
      </c>
      <c r="E580">
        <v>2017</v>
      </c>
      <c r="F580">
        <v>10</v>
      </c>
      <c r="G580" t="s">
        <v>65</v>
      </c>
      <c r="H580" t="s">
        <v>61</v>
      </c>
      <c r="I580" t="s">
        <v>51</v>
      </c>
      <c r="J580">
        <f t="shared" si="66"/>
        <v>1</v>
      </c>
      <c r="K580" t="s">
        <v>35</v>
      </c>
      <c r="L580">
        <f>VLOOKUP(B580,average_median_rates_1!B:I,8,0)</f>
        <v>1600</v>
      </c>
      <c r="M580" t="b">
        <f>IF(ISERROR(L580),VLOOKUP(C580,vancouver_ratios_2!B:J,9,0),IF(L580="**",VLOOKUP(C580,vancouver_ratios_2!B:J,9,0)))</f>
        <v>0</v>
      </c>
      <c r="N580" t="b">
        <f>IF(ISERROR(L580),VLOOKUP(D580,average_median_rates_1!B:I,8,0),IF(L580="**", VLOOKUP(D580,average_median_rates_1!B:I,8,0)))</f>
        <v>0</v>
      </c>
      <c r="O580">
        <f t="shared" si="67"/>
        <v>0</v>
      </c>
      <c r="P580">
        <f t="shared" si="68"/>
        <v>1600</v>
      </c>
    </row>
    <row r="581" spans="1:16" x14ac:dyDescent="0.2">
      <c r="A581" t="str">
        <f t="shared" si="69"/>
        <v>201710median1Richmond</v>
      </c>
      <c r="B581" t="str">
        <f t="shared" si="63"/>
        <v>201710apartmentmedian1_bed_rateRichmond</v>
      </c>
      <c r="C581" t="str">
        <f t="shared" si="64"/>
        <v>apartmentmedian1_bed_rateRichmond</v>
      </c>
      <c r="D581" t="str">
        <f t="shared" si="65"/>
        <v>201710apartmentmedian1_bed_rateVancouver</v>
      </c>
      <c r="E581">
        <v>2017</v>
      </c>
      <c r="F581">
        <v>10</v>
      </c>
      <c r="G581" t="s">
        <v>65</v>
      </c>
      <c r="H581" t="s">
        <v>61</v>
      </c>
      <c r="I581" t="s">
        <v>51</v>
      </c>
      <c r="J581">
        <f t="shared" si="66"/>
        <v>1</v>
      </c>
      <c r="K581" t="s">
        <v>36</v>
      </c>
      <c r="L581">
        <f>VLOOKUP(B581,average_median_rates_1!B:I,8,0)</f>
        <v>1095</v>
      </c>
      <c r="M581" t="b">
        <f>IF(ISERROR(L581),VLOOKUP(C581,vancouver_ratios_2!B:J,9,0),IF(L581="**",VLOOKUP(C581,vancouver_ratios_2!B:J,9,0)))</f>
        <v>0</v>
      </c>
      <c r="N581" t="b">
        <f>IF(ISERROR(L581),VLOOKUP(D581,average_median_rates_1!B:I,8,0),IF(L581="**", VLOOKUP(D581,average_median_rates_1!B:I,8,0)))</f>
        <v>0</v>
      </c>
      <c r="O581">
        <f t="shared" si="67"/>
        <v>0</v>
      </c>
      <c r="P581">
        <f t="shared" si="68"/>
        <v>1095</v>
      </c>
    </row>
    <row r="582" spans="1:16" x14ac:dyDescent="0.2">
      <c r="A582" t="str">
        <f t="shared" si="69"/>
        <v>201710median1Delta</v>
      </c>
      <c r="B582" t="str">
        <f t="shared" si="63"/>
        <v>201710apartmentmedian1_bed_rateDelta</v>
      </c>
      <c r="C582" t="str">
        <f t="shared" si="64"/>
        <v>apartmentmedian1_bed_rateDelta</v>
      </c>
      <c r="D582" t="str">
        <f t="shared" si="65"/>
        <v>201710apartmentmedian1_bed_rateVancouver</v>
      </c>
      <c r="E582">
        <v>2017</v>
      </c>
      <c r="F582">
        <v>10</v>
      </c>
      <c r="G582" t="s">
        <v>65</v>
      </c>
      <c r="H582" t="s">
        <v>61</v>
      </c>
      <c r="I582" t="s">
        <v>51</v>
      </c>
      <c r="J582">
        <f t="shared" si="66"/>
        <v>1</v>
      </c>
      <c r="K582" t="s">
        <v>37</v>
      </c>
      <c r="L582">
        <f>VLOOKUP(B582,average_median_rates_1!B:I,8,0)</f>
        <v>875</v>
      </c>
      <c r="M582" t="b">
        <f>IF(ISERROR(L582),VLOOKUP(C582,vancouver_ratios_2!B:J,9,0),IF(L582="**",VLOOKUP(C582,vancouver_ratios_2!B:J,9,0)))</f>
        <v>0</v>
      </c>
      <c r="N582" t="b">
        <f>IF(ISERROR(L582),VLOOKUP(D582,average_median_rates_1!B:I,8,0),IF(L582="**", VLOOKUP(D582,average_median_rates_1!B:I,8,0)))</f>
        <v>0</v>
      </c>
      <c r="O582">
        <f t="shared" si="67"/>
        <v>0</v>
      </c>
      <c r="P582">
        <f t="shared" si="68"/>
        <v>875</v>
      </c>
    </row>
    <row r="583" spans="1:16" x14ac:dyDescent="0.2">
      <c r="A583" t="str">
        <f t="shared" si="69"/>
        <v>201710median1Surrey</v>
      </c>
      <c r="B583" t="str">
        <f t="shared" si="63"/>
        <v>201710apartmentmedian1_bed_rateSurrey</v>
      </c>
      <c r="C583" t="str">
        <f t="shared" si="64"/>
        <v>apartmentmedian1_bed_rateSurrey</v>
      </c>
      <c r="D583" t="str">
        <f t="shared" si="65"/>
        <v>201710apartmentmedian1_bed_rateVancouver</v>
      </c>
      <c r="E583">
        <v>2017</v>
      </c>
      <c r="F583">
        <v>10</v>
      </c>
      <c r="G583" t="s">
        <v>65</v>
      </c>
      <c r="H583" t="s">
        <v>61</v>
      </c>
      <c r="I583" t="s">
        <v>51</v>
      </c>
      <c r="J583">
        <f t="shared" si="66"/>
        <v>1</v>
      </c>
      <c r="K583" t="s">
        <v>38</v>
      </c>
      <c r="L583">
        <f>VLOOKUP(B583,average_median_rates_1!B:I,8,0)</f>
        <v>885</v>
      </c>
      <c r="M583" t="b">
        <f>IF(ISERROR(L583),VLOOKUP(C583,vancouver_ratios_2!B:J,9,0),IF(L583="**",VLOOKUP(C583,vancouver_ratios_2!B:J,9,0)))</f>
        <v>0</v>
      </c>
      <c r="N583" t="b">
        <f>IF(ISERROR(L583),VLOOKUP(D583,average_median_rates_1!B:I,8,0),IF(L583="**", VLOOKUP(D583,average_median_rates_1!B:I,8,0)))</f>
        <v>0</v>
      </c>
      <c r="O583">
        <f t="shared" si="67"/>
        <v>0</v>
      </c>
      <c r="P583">
        <f t="shared" si="68"/>
        <v>885</v>
      </c>
    </row>
    <row r="584" spans="1:16" x14ac:dyDescent="0.2">
      <c r="A584" t="str">
        <f t="shared" si="69"/>
        <v>201710median1White Rock</v>
      </c>
      <c r="B584" t="str">
        <f t="shared" si="63"/>
        <v>201710apartmentmedian1_bed_rateWhite Rock</v>
      </c>
      <c r="C584" t="str">
        <f t="shared" si="64"/>
        <v>apartmentmedian1_bed_rateWhite Rock</v>
      </c>
      <c r="D584" t="str">
        <f t="shared" si="65"/>
        <v>201710apartmentmedian1_bed_rateVancouver</v>
      </c>
      <c r="E584">
        <v>2017</v>
      </c>
      <c r="F584">
        <v>10</v>
      </c>
      <c r="G584" t="s">
        <v>65</v>
      </c>
      <c r="H584" t="s">
        <v>61</v>
      </c>
      <c r="I584" t="s">
        <v>51</v>
      </c>
      <c r="J584">
        <f t="shared" si="66"/>
        <v>1</v>
      </c>
      <c r="K584" t="s">
        <v>39</v>
      </c>
      <c r="L584">
        <f>VLOOKUP(B584,average_median_rates_1!B:I,8,0)</f>
        <v>940</v>
      </c>
      <c r="M584" t="b">
        <f>IF(ISERROR(L584),VLOOKUP(C584,vancouver_ratios_2!B:J,9,0),IF(L584="**",VLOOKUP(C584,vancouver_ratios_2!B:J,9,0)))</f>
        <v>0</v>
      </c>
      <c r="N584" t="b">
        <f>IF(ISERROR(L584),VLOOKUP(D584,average_median_rates_1!B:I,8,0),IF(L584="**", VLOOKUP(D584,average_median_rates_1!B:I,8,0)))</f>
        <v>0</v>
      </c>
      <c r="O584">
        <f t="shared" si="67"/>
        <v>0</v>
      </c>
      <c r="P584">
        <f t="shared" si="68"/>
        <v>940</v>
      </c>
    </row>
    <row r="585" spans="1:16" x14ac:dyDescent="0.2">
      <c r="A585" t="str">
        <f t="shared" si="69"/>
        <v>201710median1Langley City and Langley DM</v>
      </c>
      <c r="B585" t="str">
        <f t="shared" si="63"/>
        <v>201710apartmentmedian1_bed_rateLangley City and Langley DM</v>
      </c>
      <c r="C585" t="str">
        <f t="shared" si="64"/>
        <v>apartmentmedian1_bed_rateLangley City and Langley DM</v>
      </c>
      <c r="D585" t="str">
        <f t="shared" si="65"/>
        <v>201710apartmentmedian1_bed_rateVancouver</v>
      </c>
      <c r="E585">
        <v>2017</v>
      </c>
      <c r="F585">
        <v>10</v>
      </c>
      <c r="G585" t="s">
        <v>65</v>
      </c>
      <c r="H585" t="s">
        <v>61</v>
      </c>
      <c r="I585" t="s">
        <v>51</v>
      </c>
      <c r="J585">
        <f t="shared" si="66"/>
        <v>1</v>
      </c>
      <c r="K585" t="s">
        <v>40</v>
      </c>
      <c r="L585">
        <f>VLOOKUP(B585,average_median_rates_1!B:I,8,0)</f>
        <v>983</v>
      </c>
      <c r="M585" t="b">
        <f>IF(ISERROR(L585),VLOOKUP(C585,vancouver_ratios_2!B:J,9,0),IF(L585="**",VLOOKUP(C585,vancouver_ratios_2!B:J,9,0)))</f>
        <v>0</v>
      </c>
      <c r="N585" t="b">
        <f>IF(ISERROR(L585),VLOOKUP(D585,average_median_rates_1!B:I,8,0),IF(L585="**", VLOOKUP(D585,average_median_rates_1!B:I,8,0)))</f>
        <v>0</v>
      </c>
      <c r="O585">
        <f t="shared" si="67"/>
        <v>0</v>
      </c>
      <c r="P585">
        <f t="shared" si="68"/>
        <v>983</v>
      </c>
    </row>
    <row r="586" spans="1:16" x14ac:dyDescent="0.2">
      <c r="A586" t="str">
        <f t="shared" si="69"/>
        <v>201710median1Tri-Cities</v>
      </c>
      <c r="B586" t="str">
        <f t="shared" si="63"/>
        <v>201710apartmentmedian1_bed_rateTri-Cities</v>
      </c>
      <c r="C586" t="str">
        <f t="shared" si="64"/>
        <v>apartmentmedian1_bed_rateTri-Cities</v>
      </c>
      <c r="D586" t="str">
        <f t="shared" si="65"/>
        <v>201710apartmentmedian1_bed_rateVancouver</v>
      </c>
      <c r="E586">
        <v>2017</v>
      </c>
      <c r="F586">
        <v>10</v>
      </c>
      <c r="G586" t="s">
        <v>65</v>
      </c>
      <c r="H586" t="s">
        <v>61</v>
      </c>
      <c r="I586" t="s">
        <v>51</v>
      </c>
      <c r="J586">
        <f t="shared" si="66"/>
        <v>1</v>
      </c>
      <c r="K586" t="s">
        <v>41</v>
      </c>
      <c r="L586">
        <f>VLOOKUP(B586,average_median_rates_1!B:I,8,0)</f>
        <v>994</v>
      </c>
      <c r="M586" t="b">
        <f>IF(ISERROR(L586),VLOOKUP(C586,vancouver_ratios_2!B:J,9,0),IF(L586="**",VLOOKUP(C586,vancouver_ratios_2!B:J,9,0)))</f>
        <v>0</v>
      </c>
      <c r="N586" t="b">
        <f>IF(ISERROR(L586),VLOOKUP(D586,average_median_rates_1!B:I,8,0),IF(L586="**", VLOOKUP(D586,average_median_rates_1!B:I,8,0)))</f>
        <v>0</v>
      </c>
      <c r="O586">
        <f t="shared" si="67"/>
        <v>0</v>
      </c>
      <c r="P586">
        <f t="shared" si="68"/>
        <v>994</v>
      </c>
    </row>
    <row r="587" spans="1:16" x14ac:dyDescent="0.2">
      <c r="A587" t="str">
        <f t="shared" si="69"/>
        <v>201710median1Maple Ridge/Pitt Meadows</v>
      </c>
      <c r="B587" t="str">
        <f t="shared" si="63"/>
        <v>201710apartmentmedian1_bed_rateMaple Ridge/Pitt Meadows</v>
      </c>
      <c r="C587" t="str">
        <f t="shared" si="64"/>
        <v>apartmentmedian1_bed_rateMaple Ridge/Pitt Meadows</v>
      </c>
      <c r="D587" t="str">
        <f t="shared" si="65"/>
        <v>201710apartmentmedian1_bed_rateVancouver</v>
      </c>
      <c r="E587">
        <v>2017</v>
      </c>
      <c r="F587">
        <v>10</v>
      </c>
      <c r="G587" t="s">
        <v>65</v>
      </c>
      <c r="H587" t="s">
        <v>61</v>
      </c>
      <c r="I587" t="s">
        <v>51</v>
      </c>
      <c r="J587">
        <f t="shared" si="66"/>
        <v>1</v>
      </c>
      <c r="K587" t="s">
        <v>42</v>
      </c>
      <c r="L587">
        <f>VLOOKUP(B587,average_median_rates_1!B:I,8,0)</f>
        <v>803</v>
      </c>
      <c r="M587" t="b">
        <f>IF(ISERROR(L587),VLOOKUP(C587,vancouver_ratios_2!B:J,9,0),IF(L587="**",VLOOKUP(C587,vancouver_ratios_2!B:J,9,0)))</f>
        <v>0</v>
      </c>
      <c r="N587" t="b">
        <f>IF(ISERROR(L587),VLOOKUP(D587,average_median_rates_1!B:I,8,0),IF(L587="**", VLOOKUP(D587,average_median_rates_1!B:I,8,0)))</f>
        <v>0</v>
      </c>
      <c r="O587">
        <f t="shared" si="67"/>
        <v>0</v>
      </c>
      <c r="P587">
        <f t="shared" si="68"/>
        <v>803</v>
      </c>
    </row>
    <row r="588" spans="1:16" x14ac:dyDescent="0.2">
      <c r="A588" t="str">
        <f t="shared" si="69"/>
        <v>201710median1Vancouver</v>
      </c>
      <c r="B588" t="str">
        <f t="shared" si="63"/>
        <v>201710apartmentmedian1_bed_rateVancouver</v>
      </c>
      <c r="C588" t="str">
        <f t="shared" si="64"/>
        <v>apartmentmedian1_bed_rateVancouver</v>
      </c>
      <c r="D588" t="str">
        <f t="shared" si="65"/>
        <v>201710apartmentmedian1_bed_rateVancouver</v>
      </c>
      <c r="E588">
        <v>2017</v>
      </c>
      <c r="F588">
        <v>10</v>
      </c>
      <c r="G588" t="s">
        <v>65</v>
      </c>
      <c r="H588" t="s">
        <v>61</v>
      </c>
      <c r="I588" t="s">
        <v>51</v>
      </c>
      <c r="J588">
        <f t="shared" si="66"/>
        <v>1</v>
      </c>
      <c r="K588" t="s">
        <v>43</v>
      </c>
      <c r="L588">
        <f>VLOOKUP(B588,average_median_rates_1!B:I,8,0)</f>
        <v>1165</v>
      </c>
      <c r="M588" t="b">
        <f>IF(ISERROR(L588),VLOOKUP(C588,vancouver_ratios_2!B:J,9,0),IF(L588="**",VLOOKUP(C588,vancouver_ratios_2!B:J,9,0)))</f>
        <v>0</v>
      </c>
      <c r="N588" t="b">
        <f>IF(ISERROR(L588),VLOOKUP(D588,average_median_rates_1!B:I,8,0),IF(L588="**", VLOOKUP(D588,average_median_rates_1!B:I,8,0)))</f>
        <v>0</v>
      </c>
      <c r="O588">
        <f t="shared" si="67"/>
        <v>0</v>
      </c>
      <c r="P588">
        <f t="shared" si="68"/>
        <v>1165</v>
      </c>
    </row>
    <row r="589" spans="1:16" x14ac:dyDescent="0.2">
      <c r="A589" t="str">
        <f t="shared" si="69"/>
        <v>201710median1North Vancouver City</v>
      </c>
      <c r="B589" t="str">
        <f t="shared" si="63"/>
        <v>201710apartmentmedian1_bed_rateNorth Vancouver City</v>
      </c>
      <c r="C589" t="str">
        <f t="shared" si="64"/>
        <v>apartmentmedian1_bed_rateNorth Vancouver City</v>
      </c>
      <c r="D589" t="str">
        <f t="shared" si="65"/>
        <v>201710apartmentmedian1_bed_rateVancouver</v>
      </c>
      <c r="E589">
        <v>2017</v>
      </c>
      <c r="F589">
        <v>10</v>
      </c>
      <c r="G589" t="s">
        <v>65</v>
      </c>
      <c r="H589" t="s">
        <v>61</v>
      </c>
      <c r="I589" t="s">
        <v>51</v>
      </c>
      <c r="J589">
        <f t="shared" si="66"/>
        <v>1</v>
      </c>
      <c r="K589" t="s">
        <v>60</v>
      </c>
      <c r="L589" t="e">
        <f>VLOOKUP(B589,average_median_rates_1!B:I,8,0)</f>
        <v>#N/A</v>
      </c>
      <c r="M589">
        <f>IF(ISERROR(L589),VLOOKUP(C589,vancouver_ratios_2!B:J,9,0),IF(L589="**",VLOOKUP(C589,vancouver_ratios_2!B:J,9,0)))</f>
        <v>0.90808521398318498</v>
      </c>
      <c r="N589">
        <f>IF(ISERROR(L589),VLOOKUP(D589,average_median_rates_1!B:I,8,0),IF(L589="**", VLOOKUP(D589,average_median_rates_1!B:I,8,0)))</f>
        <v>1165</v>
      </c>
      <c r="O589">
        <f t="shared" si="67"/>
        <v>1057.9192742904106</v>
      </c>
      <c r="P589">
        <f t="shared" si="68"/>
        <v>1057.9192742904106</v>
      </c>
    </row>
    <row r="590" spans="1:16" x14ac:dyDescent="0.2">
      <c r="A590" t="str">
        <f t="shared" si="69"/>
        <v>201710median2West End/Stanley Park</v>
      </c>
      <c r="B590" t="str">
        <f t="shared" si="63"/>
        <v>201710apartmentmedian2_bed_rateWest End/Stanley Park</v>
      </c>
      <c r="C590" t="str">
        <f t="shared" si="64"/>
        <v>apartmentmedian2_bed_rateWest End/Stanley Park</v>
      </c>
      <c r="D590" t="str">
        <f t="shared" si="65"/>
        <v>201710apartmentmedian2_bed_rateVancouver</v>
      </c>
      <c r="E590">
        <v>2017</v>
      </c>
      <c r="F590">
        <v>10</v>
      </c>
      <c r="G590" t="s">
        <v>65</v>
      </c>
      <c r="H590" t="s">
        <v>61</v>
      </c>
      <c r="I590" t="s">
        <v>53</v>
      </c>
      <c r="J590">
        <f t="shared" si="66"/>
        <v>2</v>
      </c>
      <c r="K590" t="s">
        <v>12</v>
      </c>
      <c r="L590">
        <f>VLOOKUP(B590,average_median_rates_1!B:I,8,0)</f>
        <v>1987</v>
      </c>
      <c r="M590" t="b">
        <f>IF(ISERROR(L590),VLOOKUP(C590,vancouver_ratios_2!B:J,9,0),IF(L590="**",VLOOKUP(C590,vancouver_ratios_2!B:J,9,0)))</f>
        <v>0</v>
      </c>
      <c r="N590" t="b">
        <f>IF(ISERROR(L590),VLOOKUP(D590,average_median_rates_1!B:I,8,0),IF(L590="**", VLOOKUP(D590,average_median_rates_1!B:I,8,0)))</f>
        <v>0</v>
      </c>
      <c r="O590">
        <f t="shared" si="67"/>
        <v>0</v>
      </c>
      <c r="P590">
        <f t="shared" si="68"/>
        <v>1987</v>
      </c>
    </row>
    <row r="591" spans="1:16" x14ac:dyDescent="0.2">
      <c r="A591" t="str">
        <f t="shared" si="69"/>
        <v>201710median2English Bay</v>
      </c>
      <c r="B591" t="str">
        <f t="shared" si="63"/>
        <v>201710apartmentmedian2_bed_rateEnglish Bay</v>
      </c>
      <c r="C591" t="str">
        <f t="shared" si="64"/>
        <v>apartmentmedian2_bed_rateEnglish Bay</v>
      </c>
      <c r="D591" t="str">
        <f t="shared" si="65"/>
        <v>201710apartmentmedian2_bed_rateVancouver</v>
      </c>
      <c r="E591">
        <v>2017</v>
      </c>
      <c r="F591">
        <v>10</v>
      </c>
      <c r="G591" t="s">
        <v>65</v>
      </c>
      <c r="H591" t="s">
        <v>61</v>
      </c>
      <c r="I591" t="s">
        <v>53</v>
      </c>
      <c r="J591">
        <f t="shared" si="66"/>
        <v>2</v>
      </c>
      <c r="K591" t="s">
        <v>16</v>
      </c>
      <c r="L591">
        <f>VLOOKUP(B591,average_median_rates_1!B:I,8,0)</f>
        <v>2095</v>
      </c>
      <c r="M591" t="b">
        <f>IF(ISERROR(L591),VLOOKUP(C591,vancouver_ratios_2!B:J,9,0),IF(L591="**",VLOOKUP(C591,vancouver_ratios_2!B:J,9,0)))</f>
        <v>0</v>
      </c>
      <c r="N591" t="b">
        <f>IF(ISERROR(L591),VLOOKUP(D591,average_median_rates_1!B:I,8,0),IF(L591="**", VLOOKUP(D591,average_median_rates_1!B:I,8,0)))</f>
        <v>0</v>
      </c>
      <c r="O591">
        <f t="shared" si="67"/>
        <v>0</v>
      </c>
      <c r="P591">
        <f t="shared" si="68"/>
        <v>2095</v>
      </c>
    </row>
    <row r="592" spans="1:16" x14ac:dyDescent="0.2">
      <c r="A592" t="str">
        <f t="shared" si="69"/>
        <v>201710median2Downtown</v>
      </c>
      <c r="B592" t="str">
        <f t="shared" si="63"/>
        <v>201710apartmentmedian2_bed_rateDowntown</v>
      </c>
      <c r="C592" t="str">
        <f t="shared" si="64"/>
        <v>apartmentmedian2_bed_rateDowntown</v>
      </c>
      <c r="D592" t="str">
        <f t="shared" si="65"/>
        <v>201710apartmentmedian2_bed_rateVancouver</v>
      </c>
      <c r="E592">
        <v>2017</v>
      </c>
      <c r="F592">
        <v>10</v>
      </c>
      <c r="G592" t="s">
        <v>65</v>
      </c>
      <c r="H592" t="s">
        <v>61</v>
      </c>
      <c r="I592" t="s">
        <v>53</v>
      </c>
      <c r="J592">
        <f t="shared" si="66"/>
        <v>2</v>
      </c>
      <c r="K592" t="s">
        <v>17</v>
      </c>
      <c r="L592">
        <f>VLOOKUP(B592,average_median_rates_1!B:I,8,0)</f>
        <v>2281</v>
      </c>
      <c r="M592" t="b">
        <f>IF(ISERROR(L592),VLOOKUP(C592,vancouver_ratios_2!B:J,9,0),IF(L592="**",VLOOKUP(C592,vancouver_ratios_2!B:J,9,0)))</f>
        <v>0</v>
      </c>
      <c r="N592" t="b">
        <f>IF(ISERROR(L592),VLOOKUP(D592,average_median_rates_1!B:I,8,0),IF(L592="**", VLOOKUP(D592,average_median_rates_1!B:I,8,0)))</f>
        <v>0</v>
      </c>
      <c r="O592">
        <f t="shared" si="67"/>
        <v>0</v>
      </c>
      <c r="P592">
        <f t="shared" si="68"/>
        <v>2281</v>
      </c>
    </row>
    <row r="593" spans="1:16" x14ac:dyDescent="0.2">
      <c r="A593" t="str">
        <f t="shared" si="69"/>
        <v>201710median2South Granville/Oak</v>
      </c>
      <c r="B593" t="str">
        <f t="shared" si="63"/>
        <v>201710apartmentmedian2_bed_rateSouth Granville/Oak</v>
      </c>
      <c r="C593" t="str">
        <f t="shared" si="64"/>
        <v>apartmentmedian2_bed_rateSouth Granville/Oak</v>
      </c>
      <c r="D593" t="str">
        <f t="shared" si="65"/>
        <v>201710apartmentmedian2_bed_rateVancouver</v>
      </c>
      <c r="E593">
        <v>2017</v>
      </c>
      <c r="F593">
        <v>10</v>
      </c>
      <c r="G593" t="s">
        <v>65</v>
      </c>
      <c r="H593" t="s">
        <v>61</v>
      </c>
      <c r="I593" t="s">
        <v>53</v>
      </c>
      <c r="J593">
        <f t="shared" si="66"/>
        <v>2</v>
      </c>
      <c r="K593" t="s">
        <v>19</v>
      </c>
      <c r="L593">
        <f>VLOOKUP(B593,average_median_rates_1!B:I,8,0)</f>
        <v>1825</v>
      </c>
      <c r="M593" t="b">
        <f>IF(ISERROR(L593),VLOOKUP(C593,vancouver_ratios_2!B:J,9,0),IF(L593="**",VLOOKUP(C593,vancouver_ratios_2!B:J,9,0)))</f>
        <v>0</v>
      </c>
      <c r="N593" t="b">
        <f>IF(ISERROR(L593),VLOOKUP(D593,average_median_rates_1!B:I,8,0),IF(L593="**", VLOOKUP(D593,average_median_rates_1!B:I,8,0)))</f>
        <v>0</v>
      </c>
      <c r="O593">
        <f t="shared" si="67"/>
        <v>0</v>
      </c>
      <c r="P593">
        <f t="shared" si="68"/>
        <v>1825</v>
      </c>
    </row>
    <row r="594" spans="1:16" x14ac:dyDescent="0.2">
      <c r="A594" t="str">
        <f t="shared" si="69"/>
        <v>201710median2Kitsilano/Point Grey</v>
      </c>
      <c r="B594" t="str">
        <f t="shared" si="63"/>
        <v>201710apartmentmedian2_bed_rateKitsilano/Point Grey</v>
      </c>
      <c r="C594" t="str">
        <f t="shared" si="64"/>
        <v>apartmentmedian2_bed_rateKitsilano/Point Grey</v>
      </c>
      <c r="D594" t="str">
        <f t="shared" si="65"/>
        <v>201710apartmentmedian2_bed_rateVancouver</v>
      </c>
      <c r="E594">
        <v>2017</v>
      </c>
      <c r="F594">
        <v>10</v>
      </c>
      <c r="G594" t="s">
        <v>65</v>
      </c>
      <c r="H594" t="s">
        <v>61</v>
      </c>
      <c r="I594" t="s">
        <v>53</v>
      </c>
      <c r="J594">
        <f t="shared" si="66"/>
        <v>2</v>
      </c>
      <c r="K594" t="s">
        <v>20</v>
      </c>
      <c r="L594">
        <f>VLOOKUP(B594,average_median_rates_1!B:I,8,0)</f>
        <v>1900</v>
      </c>
      <c r="M594" t="b">
        <f>IF(ISERROR(L594),VLOOKUP(C594,vancouver_ratios_2!B:J,9,0),IF(L594="**",VLOOKUP(C594,vancouver_ratios_2!B:J,9,0)))</f>
        <v>0</v>
      </c>
      <c r="N594" t="b">
        <f>IF(ISERROR(L594),VLOOKUP(D594,average_median_rates_1!B:I,8,0),IF(L594="**", VLOOKUP(D594,average_median_rates_1!B:I,8,0)))</f>
        <v>0</v>
      </c>
      <c r="O594">
        <f t="shared" si="67"/>
        <v>0</v>
      </c>
      <c r="P594">
        <f t="shared" si="68"/>
        <v>1900</v>
      </c>
    </row>
    <row r="595" spans="1:16" x14ac:dyDescent="0.2">
      <c r="A595" t="str">
        <f t="shared" si="69"/>
        <v>201710median2Westside/Kerrisdale</v>
      </c>
      <c r="B595" t="str">
        <f t="shared" si="63"/>
        <v>201710apartmentmedian2_bed_rateWestside/Kerrisdale</v>
      </c>
      <c r="C595" t="str">
        <f t="shared" si="64"/>
        <v>apartmentmedian2_bed_rateWestside/Kerrisdale</v>
      </c>
      <c r="D595" t="str">
        <f t="shared" si="65"/>
        <v>201710apartmentmedian2_bed_rateVancouver</v>
      </c>
      <c r="E595">
        <v>2017</v>
      </c>
      <c r="F595">
        <v>10</v>
      </c>
      <c r="G595" t="s">
        <v>65</v>
      </c>
      <c r="H595" t="s">
        <v>61</v>
      </c>
      <c r="I595" t="s">
        <v>53</v>
      </c>
      <c r="J595">
        <f t="shared" si="66"/>
        <v>2</v>
      </c>
      <c r="K595" t="s">
        <v>21</v>
      </c>
      <c r="L595">
        <f>VLOOKUP(B595,average_median_rates_1!B:I,8,0)</f>
        <v>2075</v>
      </c>
      <c r="M595" t="b">
        <f>IF(ISERROR(L595),VLOOKUP(C595,vancouver_ratios_2!B:J,9,0),IF(L595="**",VLOOKUP(C595,vancouver_ratios_2!B:J,9,0)))</f>
        <v>0</v>
      </c>
      <c r="N595" t="b">
        <f>IF(ISERROR(L595),VLOOKUP(D595,average_median_rates_1!B:I,8,0),IF(L595="**", VLOOKUP(D595,average_median_rates_1!B:I,8,0)))</f>
        <v>0</v>
      </c>
      <c r="O595">
        <f t="shared" si="67"/>
        <v>0</v>
      </c>
      <c r="P595">
        <f t="shared" si="68"/>
        <v>2075</v>
      </c>
    </row>
    <row r="596" spans="1:16" x14ac:dyDescent="0.2">
      <c r="A596" t="str">
        <f t="shared" si="69"/>
        <v>201710median2Marpole</v>
      </c>
      <c r="B596" t="str">
        <f t="shared" si="63"/>
        <v>201710apartmentmedian2_bed_rateMarpole</v>
      </c>
      <c r="C596" t="str">
        <f t="shared" si="64"/>
        <v>apartmentmedian2_bed_rateMarpole</v>
      </c>
      <c r="D596" t="str">
        <f t="shared" si="65"/>
        <v>201710apartmentmedian2_bed_rateVancouver</v>
      </c>
      <c r="E596">
        <v>2017</v>
      </c>
      <c r="F596">
        <v>10</v>
      </c>
      <c r="G596" t="s">
        <v>65</v>
      </c>
      <c r="H596" t="s">
        <v>61</v>
      </c>
      <c r="I596" t="s">
        <v>53</v>
      </c>
      <c r="J596">
        <f t="shared" si="66"/>
        <v>2</v>
      </c>
      <c r="K596" t="s">
        <v>23</v>
      </c>
      <c r="L596">
        <f>VLOOKUP(B596,average_median_rates_1!B:I,8,0)</f>
        <v>1225</v>
      </c>
      <c r="M596" t="b">
        <f>IF(ISERROR(L596),VLOOKUP(C596,vancouver_ratios_2!B:J,9,0),IF(L596="**",VLOOKUP(C596,vancouver_ratios_2!B:J,9,0)))</f>
        <v>0</v>
      </c>
      <c r="N596" t="b">
        <f>IF(ISERROR(L596),VLOOKUP(D596,average_median_rates_1!B:I,8,0),IF(L596="**", VLOOKUP(D596,average_median_rates_1!B:I,8,0)))</f>
        <v>0</v>
      </c>
      <c r="O596">
        <f t="shared" si="67"/>
        <v>0</v>
      </c>
      <c r="P596">
        <f t="shared" si="68"/>
        <v>1225</v>
      </c>
    </row>
    <row r="597" spans="1:16" x14ac:dyDescent="0.2">
      <c r="A597" t="str">
        <f t="shared" si="69"/>
        <v>201710median2Mount Pleasant/Renfrew Heights</v>
      </c>
      <c r="B597" t="str">
        <f t="shared" si="63"/>
        <v>201710apartmentmedian2_bed_rateMount Pleasant/Renfrew Heights</v>
      </c>
      <c r="C597" t="str">
        <f t="shared" si="64"/>
        <v>apartmentmedian2_bed_rateMount Pleasant/Renfrew Heights</v>
      </c>
      <c r="D597" t="str">
        <f t="shared" si="65"/>
        <v>201710apartmentmedian2_bed_rateVancouver</v>
      </c>
      <c r="E597">
        <v>2017</v>
      </c>
      <c r="F597">
        <v>10</v>
      </c>
      <c r="G597" t="s">
        <v>65</v>
      </c>
      <c r="H597" t="s">
        <v>61</v>
      </c>
      <c r="I597" t="s">
        <v>53</v>
      </c>
      <c r="J597">
        <f t="shared" si="66"/>
        <v>2</v>
      </c>
      <c r="K597" t="s">
        <v>24</v>
      </c>
      <c r="L597">
        <f>VLOOKUP(B597,average_median_rates_1!B:I,8,0)</f>
        <v>1510</v>
      </c>
      <c r="M597" t="b">
        <f>IF(ISERROR(L597),VLOOKUP(C597,vancouver_ratios_2!B:J,9,0),IF(L597="**",VLOOKUP(C597,vancouver_ratios_2!B:J,9,0)))</f>
        <v>0</v>
      </c>
      <c r="N597" t="b">
        <f>IF(ISERROR(L597),VLOOKUP(D597,average_median_rates_1!B:I,8,0),IF(L597="**", VLOOKUP(D597,average_median_rates_1!B:I,8,0)))</f>
        <v>0</v>
      </c>
      <c r="O597">
        <f t="shared" si="67"/>
        <v>0</v>
      </c>
      <c r="P597">
        <f t="shared" si="68"/>
        <v>1510</v>
      </c>
    </row>
    <row r="598" spans="1:16" x14ac:dyDescent="0.2">
      <c r="A598" t="str">
        <f t="shared" si="69"/>
        <v>201710median2East Hastings</v>
      </c>
      <c r="B598" t="str">
        <f t="shared" si="63"/>
        <v>201710apartmentmedian2_bed_rateEast Hastings</v>
      </c>
      <c r="C598" t="str">
        <f t="shared" si="64"/>
        <v>apartmentmedian2_bed_rateEast Hastings</v>
      </c>
      <c r="D598" t="str">
        <f t="shared" si="65"/>
        <v>201710apartmentmedian2_bed_rateVancouver</v>
      </c>
      <c r="E598">
        <v>2017</v>
      </c>
      <c r="F598">
        <v>10</v>
      </c>
      <c r="G598" t="s">
        <v>65</v>
      </c>
      <c r="H598" t="s">
        <v>61</v>
      </c>
      <c r="I598" t="s">
        <v>53</v>
      </c>
      <c r="J598">
        <f t="shared" si="66"/>
        <v>2</v>
      </c>
      <c r="K598" t="s">
        <v>25</v>
      </c>
      <c r="L598">
        <f>VLOOKUP(B598,average_median_rates_1!B:I,8,0)</f>
        <v>1370</v>
      </c>
      <c r="M598" t="b">
        <f>IF(ISERROR(L598),VLOOKUP(C598,vancouver_ratios_2!B:J,9,0),IF(L598="**",VLOOKUP(C598,vancouver_ratios_2!B:J,9,0)))</f>
        <v>0</v>
      </c>
      <c r="N598" t="b">
        <f>IF(ISERROR(L598),VLOOKUP(D598,average_median_rates_1!B:I,8,0),IF(L598="**", VLOOKUP(D598,average_median_rates_1!B:I,8,0)))</f>
        <v>0</v>
      </c>
      <c r="O598">
        <f t="shared" si="67"/>
        <v>0</v>
      </c>
      <c r="P598">
        <f t="shared" si="68"/>
        <v>1370</v>
      </c>
    </row>
    <row r="599" spans="1:16" x14ac:dyDescent="0.2">
      <c r="A599" t="str">
        <f t="shared" si="69"/>
        <v>201710median2Southeast Vancouver</v>
      </c>
      <c r="B599" t="str">
        <f t="shared" si="63"/>
        <v>201710apartmentmedian2_bed_rateSoutheast Vancouver</v>
      </c>
      <c r="C599" t="str">
        <f t="shared" si="64"/>
        <v>apartmentmedian2_bed_rateSoutheast Vancouver</v>
      </c>
      <c r="D599" t="str">
        <f t="shared" si="65"/>
        <v>201710apartmentmedian2_bed_rateVancouver</v>
      </c>
      <c r="E599">
        <v>2017</v>
      </c>
      <c r="F599">
        <v>10</v>
      </c>
      <c r="G599" t="s">
        <v>65</v>
      </c>
      <c r="H599" t="s">
        <v>61</v>
      </c>
      <c r="I599" t="s">
        <v>53</v>
      </c>
      <c r="J599">
        <f t="shared" si="66"/>
        <v>2</v>
      </c>
      <c r="K599" t="s">
        <v>26</v>
      </c>
      <c r="L599">
        <f>VLOOKUP(B599,average_median_rates_1!B:I,8,0)</f>
        <v>1460</v>
      </c>
      <c r="M599" t="b">
        <f>IF(ISERROR(L599),VLOOKUP(C599,vancouver_ratios_2!B:J,9,0),IF(L599="**",VLOOKUP(C599,vancouver_ratios_2!B:J,9,0)))</f>
        <v>0</v>
      </c>
      <c r="N599" t="b">
        <f>IF(ISERROR(L599),VLOOKUP(D599,average_median_rates_1!B:I,8,0),IF(L599="**", VLOOKUP(D599,average_median_rates_1!B:I,8,0)))</f>
        <v>0</v>
      </c>
      <c r="O599">
        <f t="shared" si="67"/>
        <v>0</v>
      </c>
      <c r="P599">
        <f t="shared" si="68"/>
        <v>1460</v>
      </c>
    </row>
    <row r="600" spans="1:16" x14ac:dyDescent="0.2">
      <c r="A600" t="str">
        <f t="shared" si="69"/>
        <v>201710median2University Endowment Lands</v>
      </c>
      <c r="B600" t="str">
        <f t="shared" si="63"/>
        <v>201710apartmentmedian2_bed_rateUniversity Endowment Lands</v>
      </c>
      <c r="C600" t="str">
        <f t="shared" si="64"/>
        <v>apartmentmedian2_bed_rateUniversity Endowment Lands</v>
      </c>
      <c r="D600" t="str">
        <f t="shared" si="65"/>
        <v>201710apartmentmedian2_bed_rateVancouver</v>
      </c>
      <c r="E600">
        <v>2017</v>
      </c>
      <c r="F600">
        <v>10</v>
      </c>
      <c r="G600" t="s">
        <v>65</v>
      </c>
      <c r="H600" t="s">
        <v>61</v>
      </c>
      <c r="I600" t="s">
        <v>53</v>
      </c>
      <c r="J600">
        <f t="shared" si="66"/>
        <v>2</v>
      </c>
      <c r="K600" t="s">
        <v>27</v>
      </c>
      <c r="L600">
        <f>VLOOKUP(B600,average_median_rates_1!B:I,8,0)</f>
        <v>2330</v>
      </c>
      <c r="M600" t="b">
        <f>IF(ISERROR(L600),VLOOKUP(C600,vancouver_ratios_2!B:J,9,0),IF(L600="**",VLOOKUP(C600,vancouver_ratios_2!B:J,9,0)))</f>
        <v>0</v>
      </c>
      <c r="N600" t="b">
        <f>IF(ISERROR(L600),VLOOKUP(D600,average_median_rates_1!B:I,8,0),IF(L600="**", VLOOKUP(D600,average_median_rates_1!B:I,8,0)))</f>
        <v>0</v>
      </c>
      <c r="O600">
        <f t="shared" si="67"/>
        <v>0</v>
      </c>
      <c r="P600">
        <f t="shared" si="68"/>
        <v>2330</v>
      </c>
    </row>
    <row r="601" spans="1:16" x14ac:dyDescent="0.2">
      <c r="A601" t="str">
        <f t="shared" si="69"/>
        <v>201710median2Central Park/Metrotown</v>
      </c>
      <c r="B601" t="str">
        <f t="shared" si="63"/>
        <v>201710apartmentmedian2_bed_rateCentral Park/Metrotown</v>
      </c>
      <c r="C601" t="str">
        <f t="shared" si="64"/>
        <v>apartmentmedian2_bed_rateCentral Park/Metrotown</v>
      </c>
      <c r="D601" t="str">
        <f t="shared" si="65"/>
        <v>201710apartmentmedian2_bed_rateVancouver</v>
      </c>
      <c r="E601">
        <v>2017</v>
      </c>
      <c r="F601">
        <v>10</v>
      </c>
      <c r="G601" t="s">
        <v>65</v>
      </c>
      <c r="H601" t="s">
        <v>61</v>
      </c>
      <c r="I601" t="s">
        <v>53</v>
      </c>
      <c r="J601">
        <f t="shared" si="66"/>
        <v>2</v>
      </c>
      <c r="K601" t="s">
        <v>28</v>
      </c>
      <c r="L601">
        <f>VLOOKUP(B601,average_median_rates_1!B:I,8,0)</f>
        <v>1350</v>
      </c>
      <c r="M601" t="b">
        <f>IF(ISERROR(L601),VLOOKUP(C601,vancouver_ratios_2!B:J,9,0),IF(L601="**",VLOOKUP(C601,vancouver_ratios_2!B:J,9,0)))</f>
        <v>0</v>
      </c>
      <c r="N601" t="b">
        <f>IF(ISERROR(L601),VLOOKUP(D601,average_median_rates_1!B:I,8,0),IF(L601="**", VLOOKUP(D601,average_median_rates_1!B:I,8,0)))</f>
        <v>0</v>
      </c>
      <c r="O601">
        <f t="shared" si="67"/>
        <v>0</v>
      </c>
      <c r="P601">
        <f t="shared" si="68"/>
        <v>1350</v>
      </c>
    </row>
    <row r="602" spans="1:16" x14ac:dyDescent="0.2">
      <c r="A602" t="str">
        <f t="shared" si="69"/>
        <v>201710median2Southeast Burnaby</v>
      </c>
      <c r="B602" t="str">
        <f t="shared" si="63"/>
        <v>201710apartmentmedian2_bed_rateSoutheast Burnaby</v>
      </c>
      <c r="C602" t="str">
        <f t="shared" si="64"/>
        <v>apartmentmedian2_bed_rateSoutheast Burnaby</v>
      </c>
      <c r="D602" t="str">
        <f t="shared" si="65"/>
        <v>201710apartmentmedian2_bed_rateVancouver</v>
      </c>
      <c r="E602">
        <v>2017</v>
      </c>
      <c r="F602">
        <v>10</v>
      </c>
      <c r="G602" t="s">
        <v>65</v>
      </c>
      <c r="H602" t="s">
        <v>61</v>
      </c>
      <c r="I602" t="s">
        <v>53</v>
      </c>
      <c r="J602">
        <f t="shared" si="66"/>
        <v>2</v>
      </c>
      <c r="K602" t="s">
        <v>29</v>
      </c>
      <c r="L602">
        <f>VLOOKUP(B602,average_median_rates_1!B:I,8,0)</f>
        <v>1169</v>
      </c>
      <c r="M602" t="b">
        <f>IF(ISERROR(L602),VLOOKUP(C602,vancouver_ratios_2!B:J,9,0),IF(L602="**",VLOOKUP(C602,vancouver_ratios_2!B:J,9,0)))</f>
        <v>0</v>
      </c>
      <c r="N602" t="b">
        <f>IF(ISERROR(L602),VLOOKUP(D602,average_median_rates_1!B:I,8,0),IF(L602="**", VLOOKUP(D602,average_median_rates_1!B:I,8,0)))</f>
        <v>0</v>
      </c>
      <c r="O602">
        <f t="shared" si="67"/>
        <v>0</v>
      </c>
      <c r="P602">
        <f t="shared" si="68"/>
        <v>1169</v>
      </c>
    </row>
    <row r="603" spans="1:16" x14ac:dyDescent="0.2">
      <c r="A603" t="str">
        <f t="shared" si="69"/>
        <v>201710median2North Burnaby</v>
      </c>
      <c r="B603" t="str">
        <f t="shared" si="63"/>
        <v>201710apartmentmedian2_bed_rateNorth Burnaby</v>
      </c>
      <c r="C603" t="str">
        <f t="shared" si="64"/>
        <v>apartmentmedian2_bed_rateNorth Burnaby</v>
      </c>
      <c r="D603" t="str">
        <f t="shared" si="65"/>
        <v>201710apartmentmedian2_bed_rateVancouver</v>
      </c>
      <c r="E603">
        <v>2017</v>
      </c>
      <c r="F603">
        <v>10</v>
      </c>
      <c r="G603" t="s">
        <v>65</v>
      </c>
      <c r="H603" t="s">
        <v>61</v>
      </c>
      <c r="I603" t="s">
        <v>53</v>
      </c>
      <c r="J603">
        <f t="shared" si="66"/>
        <v>2</v>
      </c>
      <c r="K603" t="s">
        <v>31</v>
      </c>
      <c r="L603">
        <f>VLOOKUP(B603,average_median_rates_1!B:I,8,0)</f>
        <v>1457</v>
      </c>
      <c r="M603" t="b">
        <f>IF(ISERROR(L603),VLOOKUP(C603,vancouver_ratios_2!B:J,9,0),IF(L603="**",VLOOKUP(C603,vancouver_ratios_2!B:J,9,0)))</f>
        <v>0</v>
      </c>
      <c r="N603" t="b">
        <f>IF(ISERROR(L603),VLOOKUP(D603,average_median_rates_1!B:I,8,0),IF(L603="**", VLOOKUP(D603,average_median_rates_1!B:I,8,0)))</f>
        <v>0</v>
      </c>
      <c r="O603">
        <f t="shared" si="67"/>
        <v>0</v>
      </c>
      <c r="P603">
        <f t="shared" si="68"/>
        <v>1457</v>
      </c>
    </row>
    <row r="604" spans="1:16" x14ac:dyDescent="0.2">
      <c r="A604" t="str">
        <f t="shared" si="69"/>
        <v>201710median2New Westminster</v>
      </c>
      <c r="B604" t="str">
        <f t="shared" si="63"/>
        <v>201710apartmentmedian2_bed_rateNew Westminster</v>
      </c>
      <c r="C604" t="str">
        <f t="shared" si="64"/>
        <v>apartmentmedian2_bed_rateNew Westminster</v>
      </c>
      <c r="D604" t="str">
        <f t="shared" si="65"/>
        <v>201710apartmentmedian2_bed_rateVancouver</v>
      </c>
      <c r="E604">
        <v>2017</v>
      </c>
      <c r="F604">
        <v>10</v>
      </c>
      <c r="G604" t="s">
        <v>65</v>
      </c>
      <c r="H604" t="s">
        <v>61</v>
      </c>
      <c r="I604" t="s">
        <v>53</v>
      </c>
      <c r="J604">
        <f t="shared" si="66"/>
        <v>2</v>
      </c>
      <c r="K604" t="s">
        <v>32</v>
      </c>
      <c r="L604">
        <f>VLOOKUP(B604,average_median_rates_1!B:I,8,0)</f>
        <v>1295</v>
      </c>
      <c r="M604" t="b">
        <f>IF(ISERROR(L604),VLOOKUP(C604,vancouver_ratios_2!B:J,9,0),IF(L604="**",VLOOKUP(C604,vancouver_ratios_2!B:J,9,0)))</f>
        <v>0</v>
      </c>
      <c r="N604" t="b">
        <f>IF(ISERROR(L604),VLOOKUP(D604,average_median_rates_1!B:I,8,0),IF(L604="**", VLOOKUP(D604,average_median_rates_1!B:I,8,0)))</f>
        <v>0</v>
      </c>
      <c r="O604">
        <f t="shared" si="67"/>
        <v>0</v>
      </c>
      <c r="P604">
        <f t="shared" si="68"/>
        <v>1295</v>
      </c>
    </row>
    <row r="605" spans="1:16" x14ac:dyDescent="0.2">
      <c r="A605" t="str">
        <f t="shared" si="69"/>
        <v>201710median2North Vancouver CY</v>
      </c>
      <c r="B605" t="str">
        <f t="shared" si="63"/>
        <v>201710apartmentmedian2_bed_rateNorth Vancouver CY</v>
      </c>
      <c r="C605" t="str">
        <f t="shared" si="64"/>
        <v>apartmentmedian2_bed_rateNorth Vancouver CY</v>
      </c>
      <c r="D605" t="str">
        <f t="shared" si="65"/>
        <v>201710apartmentmedian2_bed_rateVancouver</v>
      </c>
      <c r="E605">
        <v>2017</v>
      </c>
      <c r="F605">
        <v>10</v>
      </c>
      <c r="G605" t="s">
        <v>65</v>
      </c>
      <c r="H605" t="s">
        <v>61</v>
      </c>
      <c r="I605" t="s">
        <v>53</v>
      </c>
      <c r="J605">
        <f t="shared" si="66"/>
        <v>2</v>
      </c>
      <c r="K605" t="s">
        <v>33</v>
      </c>
      <c r="L605">
        <f>VLOOKUP(B605,average_median_rates_1!B:I,8,0)</f>
        <v>1475</v>
      </c>
      <c r="M605" t="b">
        <f>IF(ISERROR(L605),VLOOKUP(C605,vancouver_ratios_2!B:J,9,0),IF(L605="**",VLOOKUP(C605,vancouver_ratios_2!B:J,9,0)))</f>
        <v>0</v>
      </c>
      <c r="N605" t="b">
        <f>IF(ISERROR(L605),VLOOKUP(D605,average_median_rates_1!B:I,8,0),IF(L605="**", VLOOKUP(D605,average_median_rates_1!B:I,8,0)))</f>
        <v>0</v>
      </c>
      <c r="O605">
        <f t="shared" si="67"/>
        <v>0</v>
      </c>
      <c r="P605">
        <f t="shared" si="68"/>
        <v>1475</v>
      </c>
    </row>
    <row r="606" spans="1:16" x14ac:dyDescent="0.2">
      <c r="A606" t="str">
        <f t="shared" si="69"/>
        <v>201710median2North Vancouver DM</v>
      </c>
      <c r="B606" t="str">
        <f t="shared" si="63"/>
        <v>201710apartmentmedian2_bed_rateNorth Vancouver DM</v>
      </c>
      <c r="C606" t="str">
        <f t="shared" si="64"/>
        <v>apartmentmedian2_bed_rateNorth Vancouver DM</v>
      </c>
      <c r="D606" t="str">
        <f t="shared" si="65"/>
        <v>201710apartmentmedian2_bed_rateVancouver</v>
      </c>
      <c r="E606">
        <v>2017</v>
      </c>
      <c r="F606">
        <v>10</v>
      </c>
      <c r="G606" t="s">
        <v>65</v>
      </c>
      <c r="H606" t="s">
        <v>61</v>
      </c>
      <c r="I606" t="s">
        <v>53</v>
      </c>
      <c r="J606">
        <f t="shared" si="66"/>
        <v>2</v>
      </c>
      <c r="K606" t="s">
        <v>34</v>
      </c>
      <c r="L606">
        <f>VLOOKUP(B606,average_median_rates_1!B:I,8,0)</f>
        <v>1731</v>
      </c>
      <c r="M606" t="b">
        <f>IF(ISERROR(L606),VLOOKUP(C606,vancouver_ratios_2!B:J,9,0),IF(L606="**",VLOOKUP(C606,vancouver_ratios_2!B:J,9,0)))</f>
        <v>0</v>
      </c>
      <c r="N606" t="b">
        <f>IF(ISERROR(L606),VLOOKUP(D606,average_median_rates_1!B:I,8,0),IF(L606="**", VLOOKUP(D606,average_median_rates_1!B:I,8,0)))</f>
        <v>0</v>
      </c>
      <c r="O606">
        <f t="shared" si="67"/>
        <v>0</v>
      </c>
      <c r="P606">
        <f t="shared" si="68"/>
        <v>1731</v>
      </c>
    </row>
    <row r="607" spans="1:16" x14ac:dyDescent="0.2">
      <c r="A607" t="str">
        <f t="shared" si="69"/>
        <v>201710median2West Vancouver</v>
      </c>
      <c r="B607" t="str">
        <f t="shared" si="63"/>
        <v>201710apartmentmedian2_bed_rateWest Vancouver</v>
      </c>
      <c r="C607" t="str">
        <f t="shared" si="64"/>
        <v>apartmentmedian2_bed_rateWest Vancouver</v>
      </c>
      <c r="D607" t="str">
        <f t="shared" si="65"/>
        <v>201710apartmentmedian2_bed_rateVancouver</v>
      </c>
      <c r="E607">
        <v>2017</v>
      </c>
      <c r="F607">
        <v>10</v>
      </c>
      <c r="G607" t="s">
        <v>65</v>
      </c>
      <c r="H607" t="s">
        <v>61</v>
      </c>
      <c r="I607" t="s">
        <v>53</v>
      </c>
      <c r="J607">
        <f t="shared" si="66"/>
        <v>2</v>
      </c>
      <c r="K607" t="s">
        <v>35</v>
      </c>
      <c r="L607">
        <f>VLOOKUP(B607,average_median_rates_1!B:I,8,0)</f>
        <v>2500</v>
      </c>
      <c r="M607" t="b">
        <f>IF(ISERROR(L607),VLOOKUP(C607,vancouver_ratios_2!B:J,9,0),IF(L607="**",VLOOKUP(C607,vancouver_ratios_2!B:J,9,0)))</f>
        <v>0</v>
      </c>
      <c r="N607" t="b">
        <f>IF(ISERROR(L607),VLOOKUP(D607,average_median_rates_1!B:I,8,0),IF(L607="**", VLOOKUP(D607,average_median_rates_1!B:I,8,0)))</f>
        <v>0</v>
      </c>
      <c r="O607">
        <f t="shared" si="67"/>
        <v>0</v>
      </c>
      <c r="P607">
        <f t="shared" si="68"/>
        <v>2500</v>
      </c>
    </row>
    <row r="608" spans="1:16" x14ac:dyDescent="0.2">
      <c r="A608" t="str">
        <f t="shared" si="69"/>
        <v>201710median2Richmond</v>
      </c>
      <c r="B608" t="str">
        <f t="shared" si="63"/>
        <v>201710apartmentmedian2_bed_rateRichmond</v>
      </c>
      <c r="C608" t="str">
        <f t="shared" si="64"/>
        <v>apartmentmedian2_bed_rateRichmond</v>
      </c>
      <c r="D608" t="str">
        <f t="shared" si="65"/>
        <v>201710apartmentmedian2_bed_rateVancouver</v>
      </c>
      <c r="E608">
        <v>2017</v>
      </c>
      <c r="F608">
        <v>10</v>
      </c>
      <c r="G608" t="s">
        <v>65</v>
      </c>
      <c r="H608" t="s">
        <v>61</v>
      </c>
      <c r="I608" t="s">
        <v>53</v>
      </c>
      <c r="J608">
        <f t="shared" si="66"/>
        <v>2</v>
      </c>
      <c r="K608" t="s">
        <v>36</v>
      </c>
      <c r="L608">
        <f>VLOOKUP(B608,average_median_rates_1!B:I,8,0)</f>
        <v>1291</v>
      </c>
      <c r="M608" t="b">
        <f>IF(ISERROR(L608),VLOOKUP(C608,vancouver_ratios_2!B:J,9,0),IF(L608="**",VLOOKUP(C608,vancouver_ratios_2!B:J,9,0)))</f>
        <v>0</v>
      </c>
      <c r="N608" t="b">
        <f>IF(ISERROR(L608),VLOOKUP(D608,average_median_rates_1!B:I,8,0),IF(L608="**", VLOOKUP(D608,average_median_rates_1!B:I,8,0)))</f>
        <v>0</v>
      </c>
      <c r="O608">
        <f t="shared" si="67"/>
        <v>0</v>
      </c>
      <c r="P608">
        <f t="shared" si="68"/>
        <v>1291</v>
      </c>
    </row>
    <row r="609" spans="1:16" x14ac:dyDescent="0.2">
      <c r="A609" t="str">
        <f t="shared" si="69"/>
        <v>201710median2Delta</v>
      </c>
      <c r="B609" t="str">
        <f t="shared" si="63"/>
        <v>201710apartmentmedian2_bed_rateDelta</v>
      </c>
      <c r="C609" t="str">
        <f t="shared" si="64"/>
        <v>apartmentmedian2_bed_rateDelta</v>
      </c>
      <c r="D609" t="str">
        <f t="shared" si="65"/>
        <v>201710apartmentmedian2_bed_rateVancouver</v>
      </c>
      <c r="E609">
        <v>2017</v>
      </c>
      <c r="F609">
        <v>10</v>
      </c>
      <c r="G609" t="s">
        <v>65</v>
      </c>
      <c r="H609" t="s">
        <v>61</v>
      </c>
      <c r="I609" t="s">
        <v>53</v>
      </c>
      <c r="J609">
        <f t="shared" si="66"/>
        <v>2</v>
      </c>
      <c r="K609" t="s">
        <v>37</v>
      </c>
      <c r="L609">
        <f>VLOOKUP(B609,average_median_rates_1!B:I,8,0)</f>
        <v>1165</v>
      </c>
      <c r="M609" t="b">
        <f>IF(ISERROR(L609),VLOOKUP(C609,vancouver_ratios_2!B:J,9,0),IF(L609="**",VLOOKUP(C609,vancouver_ratios_2!B:J,9,0)))</f>
        <v>0</v>
      </c>
      <c r="N609" t="b">
        <f>IF(ISERROR(L609),VLOOKUP(D609,average_median_rates_1!B:I,8,0),IF(L609="**", VLOOKUP(D609,average_median_rates_1!B:I,8,0)))</f>
        <v>0</v>
      </c>
      <c r="O609">
        <f t="shared" si="67"/>
        <v>0</v>
      </c>
      <c r="P609">
        <f t="shared" si="68"/>
        <v>1165</v>
      </c>
    </row>
    <row r="610" spans="1:16" x14ac:dyDescent="0.2">
      <c r="A610" t="str">
        <f t="shared" si="69"/>
        <v>201710median2Surrey</v>
      </c>
      <c r="B610" t="str">
        <f t="shared" si="63"/>
        <v>201710apartmentmedian2_bed_rateSurrey</v>
      </c>
      <c r="C610" t="str">
        <f t="shared" si="64"/>
        <v>apartmentmedian2_bed_rateSurrey</v>
      </c>
      <c r="D610" t="str">
        <f t="shared" si="65"/>
        <v>201710apartmentmedian2_bed_rateVancouver</v>
      </c>
      <c r="E610">
        <v>2017</v>
      </c>
      <c r="F610">
        <v>10</v>
      </c>
      <c r="G610" t="s">
        <v>65</v>
      </c>
      <c r="H610" t="s">
        <v>61</v>
      </c>
      <c r="I610" t="s">
        <v>53</v>
      </c>
      <c r="J610">
        <f t="shared" si="66"/>
        <v>2</v>
      </c>
      <c r="K610" t="s">
        <v>38</v>
      </c>
      <c r="L610">
        <f>VLOOKUP(B610,average_median_rates_1!B:I,8,0)</f>
        <v>1050</v>
      </c>
      <c r="M610" t="b">
        <f>IF(ISERROR(L610),VLOOKUP(C610,vancouver_ratios_2!B:J,9,0),IF(L610="**",VLOOKUP(C610,vancouver_ratios_2!B:J,9,0)))</f>
        <v>0</v>
      </c>
      <c r="N610" t="b">
        <f>IF(ISERROR(L610),VLOOKUP(D610,average_median_rates_1!B:I,8,0),IF(L610="**", VLOOKUP(D610,average_median_rates_1!B:I,8,0)))</f>
        <v>0</v>
      </c>
      <c r="O610">
        <f t="shared" si="67"/>
        <v>0</v>
      </c>
      <c r="P610">
        <f t="shared" si="68"/>
        <v>1050</v>
      </c>
    </row>
    <row r="611" spans="1:16" x14ac:dyDescent="0.2">
      <c r="A611" t="str">
        <f t="shared" si="69"/>
        <v>201710median2White Rock</v>
      </c>
      <c r="B611" t="str">
        <f t="shared" si="63"/>
        <v>201710apartmentmedian2_bed_rateWhite Rock</v>
      </c>
      <c r="C611" t="str">
        <f t="shared" si="64"/>
        <v>apartmentmedian2_bed_rateWhite Rock</v>
      </c>
      <c r="D611" t="str">
        <f t="shared" si="65"/>
        <v>201710apartmentmedian2_bed_rateVancouver</v>
      </c>
      <c r="E611">
        <v>2017</v>
      </c>
      <c r="F611">
        <v>10</v>
      </c>
      <c r="G611" t="s">
        <v>65</v>
      </c>
      <c r="H611" t="s">
        <v>61</v>
      </c>
      <c r="I611" t="s">
        <v>53</v>
      </c>
      <c r="J611">
        <f t="shared" si="66"/>
        <v>2</v>
      </c>
      <c r="K611" t="s">
        <v>39</v>
      </c>
      <c r="L611">
        <f>VLOOKUP(B611,average_median_rates_1!B:I,8,0)</f>
        <v>1181</v>
      </c>
      <c r="M611" t="b">
        <f>IF(ISERROR(L611),VLOOKUP(C611,vancouver_ratios_2!B:J,9,0),IF(L611="**",VLOOKUP(C611,vancouver_ratios_2!B:J,9,0)))</f>
        <v>0</v>
      </c>
      <c r="N611" t="b">
        <f>IF(ISERROR(L611),VLOOKUP(D611,average_median_rates_1!B:I,8,0),IF(L611="**", VLOOKUP(D611,average_median_rates_1!B:I,8,0)))</f>
        <v>0</v>
      </c>
      <c r="O611">
        <f t="shared" si="67"/>
        <v>0</v>
      </c>
      <c r="P611">
        <f t="shared" si="68"/>
        <v>1181</v>
      </c>
    </row>
    <row r="612" spans="1:16" x14ac:dyDescent="0.2">
      <c r="A612" t="str">
        <f t="shared" si="69"/>
        <v>201710median2Langley City and Langley DM</v>
      </c>
      <c r="B612" t="str">
        <f t="shared" si="63"/>
        <v>201710apartmentmedian2_bed_rateLangley City and Langley DM</v>
      </c>
      <c r="C612" t="str">
        <f t="shared" si="64"/>
        <v>apartmentmedian2_bed_rateLangley City and Langley DM</v>
      </c>
      <c r="D612" t="str">
        <f t="shared" si="65"/>
        <v>201710apartmentmedian2_bed_rateVancouver</v>
      </c>
      <c r="E612">
        <v>2017</v>
      </c>
      <c r="F612">
        <v>10</v>
      </c>
      <c r="G612" t="s">
        <v>65</v>
      </c>
      <c r="H612" t="s">
        <v>61</v>
      </c>
      <c r="I612" t="s">
        <v>53</v>
      </c>
      <c r="J612">
        <f t="shared" si="66"/>
        <v>2</v>
      </c>
      <c r="K612" t="s">
        <v>40</v>
      </c>
      <c r="L612">
        <f>VLOOKUP(B612,average_median_rates_1!B:I,8,0)</f>
        <v>1250</v>
      </c>
      <c r="M612" t="b">
        <f>IF(ISERROR(L612),VLOOKUP(C612,vancouver_ratios_2!B:J,9,0),IF(L612="**",VLOOKUP(C612,vancouver_ratios_2!B:J,9,0)))</f>
        <v>0</v>
      </c>
      <c r="N612" t="b">
        <f>IF(ISERROR(L612),VLOOKUP(D612,average_median_rates_1!B:I,8,0),IF(L612="**", VLOOKUP(D612,average_median_rates_1!B:I,8,0)))</f>
        <v>0</v>
      </c>
      <c r="O612">
        <f t="shared" si="67"/>
        <v>0</v>
      </c>
      <c r="P612">
        <f t="shared" si="68"/>
        <v>1250</v>
      </c>
    </row>
    <row r="613" spans="1:16" x14ac:dyDescent="0.2">
      <c r="A613" t="str">
        <f t="shared" si="69"/>
        <v>201710median2Tri-Cities</v>
      </c>
      <c r="B613" t="str">
        <f t="shared" si="63"/>
        <v>201710apartmentmedian2_bed_rateTri-Cities</v>
      </c>
      <c r="C613" t="str">
        <f t="shared" si="64"/>
        <v>apartmentmedian2_bed_rateTri-Cities</v>
      </c>
      <c r="D613" t="str">
        <f t="shared" si="65"/>
        <v>201710apartmentmedian2_bed_rateVancouver</v>
      </c>
      <c r="E613">
        <v>2017</v>
      </c>
      <c r="F613">
        <v>10</v>
      </c>
      <c r="G613" t="s">
        <v>65</v>
      </c>
      <c r="H613" t="s">
        <v>61</v>
      </c>
      <c r="I613" t="s">
        <v>53</v>
      </c>
      <c r="J613">
        <f t="shared" si="66"/>
        <v>2</v>
      </c>
      <c r="K613" t="s">
        <v>41</v>
      </c>
      <c r="L613">
        <f>VLOOKUP(B613,average_median_rates_1!B:I,8,0)</f>
        <v>1225</v>
      </c>
      <c r="M613" t="b">
        <f>IF(ISERROR(L613),VLOOKUP(C613,vancouver_ratios_2!B:J,9,0),IF(L613="**",VLOOKUP(C613,vancouver_ratios_2!B:J,9,0)))</f>
        <v>0</v>
      </c>
      <c r="N613" t="b">
        <f>IF(ISERROR(L613),VLOOKUP(D613,average_median_rates_1!B:I,8,0),IF(L613="**", VLOOKUP(D613,average_median_rates_1!B:I,8,0)))</f>
        <v>0</v>
      </c>
      <c r="O613">
        <f t="shared" si="67"/>
        <v>0</v>
      </c>
      <c r="P613">
        <f t="shared" si="68"/>
        <v>1225</v>
      </c>
    </row>
    <row r="614" spans="1:16" x14ac:dyDescent="0.2">
      <c r="A614" t="str">
        <f t="shared" si="69"/>
        <v>201710median2Maple Ridge/Pitt Meadows</v>
      </c>
      <c r="B614" t="str">
        <f t="shared" si="63"/>
        <v>201710apartmentmedian2_bed_rateMaple Ridge/Pitt Meadows</v>
      </c>
      <c r="C614" t="str">
        <f t="shared" si="64"/>
        <v>apartmentmedian2_bed_rateMaple Ridge/Pitt Meadows</v>
      </c>
      <c r="D614" t="str">
        <f t="shared" si="65"/>
        <v>201710apartmentmedian2_bed_rateVancouver</v>
      </c>
      <c r="E614">
        <v>2017</v>
      </c>
      <c r="F614">
        <v>10</v>
      </c>
      <c r="G614" t="s">
        <v>65</v>
      </c>
      <c r="H614" t="s">
        <v>61</v>
      </c>
      <c r="I614" t="s">
        <v>53</v>
      </c>
      <c r="J614">
        <f t="shared" si="66"/>
        <v>2</v>
      </c>
      <c r="K614" t="s">
        <v>42</v>
      </c>
      <c r="L614">
        <f>VLOOKUP(B614,average_median_rates_1!B:I,8,0)</f>
        <v>975</v>
      </c>
      <c r="M614" t="b">
        <f>IF(ISERROR(L614),VLOOKUP(C614,vancouver_ratios_2!B:J,9,0),IF(L614="**",VLOOKUP(C614,vancouver_ratios_2!B:J,9,0)))</f>
        <v>0</v>
      </c>
      <c r="N614" t="b">
        <f>IF(ISERROR(L614),VLOOKUP(D614,average_median_rates_1!B:I,8,0),IF(L614="**", VLOOKUP(D614,average_median_rates_1!B:I,8,0)))</f>
        <v>0</v>
      </c>
      <c r="O614">
        <f t="shared" si="67"/>
        <v>0</v>
      </c>
      <c r="P614">
        <f t="shared" si="68"/>
        <v>975</v>
      </c>
    </row>
    <row r="615" spans="1:16" x14ac:dyDescent="0.2">
      <c r="A615" t="str">
        <f t="shared" si="69"/>
        <v>201710median2Vancouver</v>
      </c>
      <c r="B615" t="str">
        <f t="shared" si="63"/>
        <v>201710apartmentmedian2_bed_rateVancouver</v>
      </c>
      <c r="C615" t="str">
        <f t="shared" si="64"/>
        <v>apartmentmedian2_bed_rateVancouver</v>
      </c>
      <c r="D615" t="str">
        <f t="shared" si="65"/>
        <v>201710apartmentmedian2_bed_rateVancouver</v>
      </c>
      <c r="E615">
        <v>2017</v>
      </c>
      <c r="F615">
        <v>10</v>
      </c>
      <c r="G615" t="s">
        <v>65</v>
      </c>
      <c r="H615" t="s">
        <v>61</v>
      </c>
      <c r="I615" t="s">
        <v>53</v>
      </c>
      <c r="J615">
        <f t="shared" si="66"/>
        <v>2</v>
      </c>
      <c r="K615" t="s">
        <v>43</v>
      </c>
      <c r="L615">
        <f>VLOOKUP(B615,average_median_rates_1!B:I,8,0)</f>
        <v>1400</v>
      </c>
      <c r="M615" t="b">
        <f>IF(ISERROR(L615),VLOOKUP(C615,vancouver_ratios_2!B:J,9,0),IF(L615="**",VLOOKUP(C615,vancouver_ratios_2!B:J,9,0)))</f>
        <v>0</v>
      </c>
      <c r="N615" t="b">
        <f>IF(ISERROR(L615),VLOOKUP(D615,average_median_rates_1!B:I,8,0),IF(L615="**", VLOOKUP(D615,average_median_rates_1!B:I,8,0)))</f>
        <v>0</v>
      </c>
      <c r="O615">
        <f t="shared" si="67"/>
        <v>0</v>
      </c>
      <c r="P615">
        <f t="shared" si="68"/>
        <v>1400</v>
      </c>
    </row>
    <row r="616" spans="1:16" x14ac:dyDescent="0.2">
      <c r="A616" t="str">
        <f t="shared" si="69"/>
        <v>201710median2North Vancouver City</v>
      </c>
      <c r="B616" t="str">
        <f t="shared" si="63"/>
        <v>201710apartmentmedian2_bed_rateNorth Vancouver City</v>
      </c>
      <c r="C616" t="str">
        <f t="shared" si="64"/>
        <v>apartmentmedian2_bed_rateNorth Vancouver City</v>
      </c>
      <c r="D616" t="str">
        <f t="shared" si="65"/>
        <v>201710apartmentmedian2_bed_rateVancouver</v>
      </c>
      <c r="E616">
        <v>2017</v>
      </c>
      <c r="F616">
        <v>10</v>
      </c>
      <c r="G616" t="s">
        <v>65</v>
      </c>
      <c r="H616" t="s">
        <v>61</v>
      </c>
      <c r="I616" t="s">
        <v>53</v>
      </c>
      <c r="J616">
        <f t="shared" si="66"/>
        <v>2</v>
      </c>
      <c r="K616" t="s">
        <v>60</v>
      </c>
      <c r="L616" t="e">
        <f>VLOOKUP(B616,average_median_rates_1!B:I,8,0)</f>
        <v>#N/A</v>
      </c>
      <c r="M616">
        <f>IF(ISERROR(L616),VLOOKUP(C616,vancouver_ratios_2!B:J,9,0),IF(L616="**",VLOOKUP(C616,vancouver_ratios_2!B:J,9,0)))</f>
        <v>0.94132412927518005</v>
      </c>
      <c r="N616">
        <f>IF(ISERROR(L616),VLOOKUP(D616,average_median_rates_1!B:I,8,0),IF(L616="**", VLOOKUP(D616,average_median_rates_1!B:I,8,0)))</f>
        <v>1400</v>
      </c>
      <c r="O616">
        <f t="shared" si="67"/>
        <v>1317.8537809852521</v>
      </c>
      <c r="P616">
        <f t="shared" si="68"/>
        <v>1317.8537809852521</v>
      </c>
    </row>
    <row r="617" spans="1:16" x14ac:dyDescent="0.2">
      <c r="A617" t="str">
        <f t="shared" si="69"/>
        <v>201710median3West End/Stanley Park</v>
      </c>
      <c r="B617" t="str">
        <f t="shared" si="63"/>
        <v>201710apartmentmedian3+_bed_rateWest End/Stanley Park</v>
      </c>
      <c r="C617" t="str">
        <f t="shared" si="64"/>
        <v>apartmentmedian3+_bed_rateWest End/Stanley Park</v>
      </c>
      <c r="D617" t="str">
        <f t="shared" si="65"/>
        <v>201710apartmentmedian3+_bed_rateVancouver</v>
      </c>
      <c r="E617">
        <v>2017</v>
      </c>
      <c r="F617">
        <v>10</v>
      </c>
      <c r="G617" t="s">
        <v>65</v>
      </c>
      <c r="H617" t="s">
        <v>61</v>
      </c>
      <c r="I617" t="s">
        <v>55</v>
      </c>
      <c r="J617">
        <f t="shared" si="66"/>
        <v>3</v>
      </c>
      <c r="K617" t="s">
        <v>12</v>
      </c>
      <c r="L617">
        <f>VLOOKUP(B617,average_median_rates_1!B:I,8,0)</f>
        <v>3000</v>
      </c>
      <c r="M617" t="b">
        <f>IF(ISERROR(L617),VLOOKUP(C617,vancouver_ratios_2!B:J,9,0),IF(L617="**",VLOOKUP(C617,vancouver_ratios_2!B:J,9,0)))</f>
        <v>0</v>
      </c>
      <c r="N617" t="b">
        <f>IF(ISERROR(L617),VLOOKUP(D617,average_median_rates_1!B:I,8,0),IF(L617="**", VLOOKUP(D617,average_median_rates_1!B:I,8,0)))</f>
        <v>0</v>
      </c>
      <c r="O617">
        <f t="shared" si="67"/>
        <v>0</v>
      </c>
      <c r="P617">
        <f t="shared" si="68"/>
        <v>3000</v>
      </c>
    </row>
    <row r="618" spans="1:16" x14ac:dyDescent="0.2">
      <c r="A618" t="str">
        <f t="shared" si="69"/>
        <v>201710median3English Bay</v>
      </c>
      <c r="B618" t="str">
        <f t="shared" si="63"/>
        <v>201710apartmentmedian3+_bed_rateEnglish Bay</v>
      </c>
      <c r="C618" t="str">
        <f t="shared" si="64"/>
        <v>apartmentmedian3+_bed_rateEnglish Bay</v>
      </c>
      <c r="D618" t="str">
        <f t="shared" si="65"/>
        <v>201710apartmentmedian3+_bed_rateVancouver</v>
      </c>
      <c r="E618">
        <v>2017</v>
      </c>
      <c r="F618">
        <v>10</v>
      </c>
      <c r="G618" t="s">
        <v>65</v>
      </c>
      <c r="H618" t="s">
        <v>61</v>
      </c>
      <c r="I618" t="s">
        <v>55</v>
      </c>
      <c r="J618">
        <f t="shared" si="66"/>
        <v>3</v>
      </c>
      <c r="K618" t="s">
        <v>16</v>
      </c>
      <c r="L618">
        <f>VLOOKUP(B618,average_median_rates_1!B:I,8,0)</f>
        <v>2450</v>
      </c>
      <c r="M618" t="b">
        <f>IF(ISERROR(L618),VLOOKUP(C618,vancouver_ratios_2!B:J,9,0),IF(L618="**",VLOOKUP(C618,vancouver_ratios_2!B:J,9,0)))</f>
        <v>0</v>
      </c>
      <c r="N618" t="b">
        <f>IF(ISERROR(L618),VLOOKUP(D618,average_median_rates_1!B:I,8,0),IF(L618="**", VLOOKUP(D618,average_median_rates_1!B:I,8,0)))</f>
        <v>0</v>
      </c>
      <c r="O618">
        <f t="shared" si="67"/>
        <v>0</v>
      </c>
      <c r="P618">
        <f t="shared" si="68"/>
        <v>2450</v>
      </c>
    </row>
    <row r="619" spans="1:16" x14ac:dyDescent="0.2">
      <c r="A619" t="str">
        <f t="shared" si="69"/>
        <v>201710median3Downtown</v>
      </c>
      <c r="B619" t="str">
        <f t="shared" si="63"/>
        <v>201710apartmentmedian3+_bed_rateDowntown</v>
      </c>
      <c r="C619" t="str">
        <f t="shared" si="64"/>
        <v>apartmentmedian3+_bed_rateDowntown</v>
      </c>
      <c r="D619" t="str">
        <f t="shared" si="65"/>
        <v>201710apartmentmedian3+_bed_rateVancouver</v>
      </c>
      <c r="E619">
        <v>2017</v>
      </c>
      <c r="F619">
        <v>10</v>
      </c>
      <c r="G619" t="s">
        <v>65</v>
      </c>
      <c r="H619" t="s">
        <v>61</v>
      </c>
      <c r="I619" t="s">
        <v>55</v>
      </c>
      <c r="J619">
        <f t="shared" si="66"/>
        <v>3</v>
      </c>
      <c r="K619" t="s">
        <v>17</v>
      </c>
      <c r="L619" t="str">
        <f>VLOOKUP(B619,average_median_rates_1!B:I,8,0)</f>
        <v>**</v>
      </c>
      <c r="M619">
        <f>IF(ISERROR(L619),VLOOKUP(C619,vancouver_ratios_2!B:J,9,0),IF(L619="**",VLOOKUP(C619,vancouver_ratios_2!B:J,9,0)))</f>
        <v>1.84518249748527</v>
      </c>
      <c r="N619">
        <f>IF(ISERROR(L619),VLOOKUP(D619,average_median_rates_1!B:I,8,0),IF(L619="**", VLOOKUP(D619,average_median_rates_1!B:I,8,0)))</f>
        <v>1500</v>
      </c>
      <c r="O619">
        <f t="shared" si="67"/>
        <v>2767.7737462279051</v>
      </c>
      <c r="P619">
        <f t="shared" si="68"/>
        <v>2767.7737462279051</v>
      </c>
    </row>
    <row r="620" spans="1:16" x14ac:dyDescent="0.2">
      <c r="A620" t="str">
        <f t="shared" si="69"/>
        <v>201710median3South Granville/Oak</v>
      </c>
      <c r="B620" t="str">
        <f t="shared" si="63"/>
        <v>201710apartmentmedian3+_bed_rateSouth Granville/Oak</v>
      </c>
      <c r="C620" t="str">
        <f t="shared" si="64"/>
        <v>apartmentmedian3+_bed_rateSouth Granville/Oak</v>
      </c>
      <c r="D620" t="str">
        <f t="shared" si="65"/>
        <v>201710apartmentmedian3+_bed_rateVancouver</v>
      </c>
      <c r="E620">
        <v>2017</v>
      </c>
      <c r="F620">
        <v>10</v>
      </c>
      <c r="G620" t="s">
        <v>65</v>
      </c>
      <c r="H620" t="s">
        <v>61</v>
      </c>
      <c r="I620" t="s">
        <v>55</v>
      </c>
      <c r="J620">
        <f t="shared" si="66"/>
        <v>3</v>
      </c>
      <c r="K620" t="s">
        <v>19</v>
      </c>
      <c r="L620">
        <f>VLOOKUP(B620,average_median_rates_1!B:I,8,0)</f>
        <v>2200</v>
      </c>
      <c r="M620" t="b">
        <f>IF(ISERROR(L620),VLOOKUP(C620,vancouver_ratios_2!B:J,9,0),IF(L620="**",VLOOKUP(C620,vancouver_ratios_2!B:J,9,0)))</f>
        <v>0</v>
      </c>
      <c r="N620" t="b">
        <f>IF(ISERROR(L620),VLOOKUP(D620,average_median_rates_1!B:I,8,0),IF(L620="**", VLOOKUP(D620,average_median_rates_1!B:I,8,0)))</f>
        <v>0</v>
      </c>
      <c r="O620">
        <f t="shared" si="67"/>
        <v>0</v>
      </c>
      <c r="P620">
        <f t="shared" si="68"/>
        <v>2200</v>
      </c>
    </row>
    <row r="621" spans="1:16" x14ac:dyDescent="0.2">
      <c r="A621" t="str">
        <f t="shared" si="69"/>
        <v>201710median3Kitsilano/Point Grey</v>
      </c>
      <c r="B621" t="str">
        <f t="shared" si="63"/>
        <v>201710apartmentmedian3+_bed_rateKitsilano/Point Grey</v>
      </c>
      <c r="C621" t="str">
        <f t="shared" si="64"/>
        <v>apartmentmedian3+_bed_rateKitsilano/Point Grey</v>
      </c>
      <c r="D621" t="str">
        <f t="shared" si="65"/>
        <v>201710apartmentmedian3+_bed_rateVancouver</v>
      </c>
      <c r="E621">
        <v>2017</v>
      </c>
      <c r="F621">
        <v>10</v>
      </c>
      <c r="G621" t="s">
        <v>65</v>
      </c>
      <c r="H621" t="s">
        <v>61</v>
      </c>
      <c r="I621" t="s">
        <v>55</v>
      </c>
      <c r="J621">
        <f t="shared" si="66"/>
        <v>3</v>
      </c>
      <c r="K621" t="s">
        <v>20</v>
      </c>
      <c r="L621">
        <f>VLOOKUP(B621,average_median_rates_1!B:I,8,0)</f>
        <v>2600</v>
      </c>
      <c r="M621" t="b">
        <f>IF(ISERROR(L621),VLOOKUP(C621,vancouver_ratios_2!B:J,9,0),IF(L621="**",VLOOKUP(C621,vancouver_ratios_2!B:J,9,0)))</f>
        <v>0</v>
      </c>
      <c r="N621" t="b">
        <f>IF(ISERROR(L621),VLOOKUP(D621,average_median_rates_1!B:I,8,0),IF(L621="**", VLOOKUP(D621,average_median_rates_1!B:I,8,0)))</f>
        <v>0</v>
      </c>
      <c r="O621">
        <f t="shared" si="67"/>
        <v>0</v>
      </c>
      <c r="P621">
        <f t="shared" si="68"/>
        <v>2600</v>
      </c>
    </row>
    <row r="622" spans="1:16" x14ac:dyDescent="0.2">
      <c r="A622" t="str">
        <f t="shared" si="69"/>
        <v>201710median3Westside/Kerrisdale</v>
      </c>
      <c r="B622" t="str">
        <f t="shared" si="63"/>
        <v>201710apartmentmedian3+_bed_rateWestside/Kerrisdale</v>
      </c>
      <c r="C622" t="str">
        <f t="shared" si="64"/>
        <v>apartmentmedian3+_bed_rateWestside/Kerrisdale</v>
      </c>
      <c r="D622" t="str">
        <f t="shared" si="65"/>
        <v>201710apartmentmedian3+_bed_rateVancouver</v>
      </c>
      <c r="E622">
        <v>2017</v>
      </c>
      <c r="F622">
        <v>10</v>
      </c>
      <c r="G622" t="s">
        <v>65</v>
      </c>
      <c r="H622" t="s">
        <v>61</v>
      </c>
      <c r="I622" t="s">
        <v>55</v>
      </c>
      <c r="J622">
        <f t="shared" si="66"/>
        <v>3</v>
      </c>
      <c r="K622" t="s">
        <v>21</v>
      </c>
      <c r="L622">
        <f>VLOOKUP(B622,average_median_rates_1!B:I,8,0)</f>
        <v>2750</v>
      </c>
      <c r="M622" t="b">
        <f>IF(ISERROR(L622),VLOOKUP(C622,vancouver_ratios_2!B:J,9,0),IF(L622="**",VLOOKUP(C622,vancouver_ratios_2!B:J,9,0)))</f>
        <v>0</v>
      </c>
      <c r="N622" t="b">
        <f>IF(ISERROR(L622),VLOOKUP(D622,average_median_rates_1!B:I,8,0),IF(L622="**", VLOOKUP(D622,average_median_rates_1!B:I,8,0)))</f>
        <v>0</v>
      </c>
      <c r="O622">
        <f t="shared" si="67"/>
        <v>0</v>
      </c>
      <c r="P622">
        <f t="shared" si="68"/>
        <v>2750</v>
      </c>
    </row>
    <row r="623" spans="1:16" x14ac:dyDescent="0.2">
      <c r="A623" t="str">
        <f t="shared" si="69"/>
        <v>201710median3Marpole</v>
      </c>
      <c r="B623" t="str">
        <f t="shared" si="63"/>
        <v>201710apartmentmedian3+_bed_rateMarpole</v>
      </c>
      <c r="C623" t="str">
        <f t="shared" si="64"/>
        <v>apartmentmedian3+_bed_rateMarpole</v>
      </c>
      <c r="D623" t="str">
        <f t="shared" si="65"/>
        <v>201710apartmentmedian3+_bed_rateVancouver</v>
      </c>
      <c r="E623">
        <v>2017</v>
      </c>
      <c r="F623">
        <v>10</v>
      </c>
      <c r="G623" t="s">
        <v>65</v>
      </c>
      <c r="H623" t="s">
        <v>61</v>
      </c>
      <c r="I623" t="s">
        <v>55</v>
      </c>
      <c r="J623">
        <f t="shared" si="66"/>
        <v>3</v>
      </c>
      <c r="K623" t="s">
        <v>23</v>
      </c>
      <c r="L623">
        <f>VLOOKUP(B623,average_median_rates_1!B:I,8,0)</f>
        <v>1400</v>
      </c>
      <c r="M623" t="b">
        <f>IF(ISERROR(L623),VLOOKUP(C623,vancouver_ratios_2!B:J,9,0),IF(L623="**",VLOOKUP(C623,vancouver_ratios_2!B:J,9,0)))</f>
        <v>0</v>
      </c>
      <c r="N623" t="b">
        <f>IF(ISERROR(L623),VLOOKUP(D623,average_median_rates_1!B:I,8,0),IF(L623="**", VLOOKUP(D623,average_median_rates_1!B:I,8,0)))</f>
        <v>0</v>
      </c>
      <c r="O623">
        <f t="shared" si="67"/>
        <v>0</v>
      </c>
      <c r="P623">
        <f t="shared" si="68"/>
        <v>1400</v>
      </c>
    </row>
    <row r="624" spans="1:16" x14ac:dyDescent="0.2">
      <c r="A624" t="str">
        <f t="shared" si="69"/>
        <v>201710median3Mount Pleasant/Renfrew Heights</v>
      </c>
      <c r="B624" t="str">
        <f t="shared" si="63"/>
        <v>201710apartmentmedian3+_bed_rateMount Pleasant/Renfrew Heights</v>
      </c>
      <c r="C624" t="str">
        <f t="shared" si="64"/>
        <v>apartmentmedian3+_bed_rateMount Pleasant/Renfrew Heights</v>
      </c>
      <c r="D624" t="str">
        <f t="shared" si="65"/>
        <v>201710apartmentmedian3+_bed_rateVancouver</v>
      </c>
      <c r="E624">
        <v>2017</v>
      </c>
      <c r="F624">
        <v>10</v>
      </c>
      <c r="G624" t="s">
        <v>65</v>
      </c>
      <c r="H624" t="s">
        <v>61</v>
      </c>
      <c r="I624" t="s">
        <v>55</v>
      </c>
      <c r="J624">
        <f t="shared" si="66"/>
        <v>3</v>
      </c>
      <c r="K624" t="s">
        <v>24</v>
      </c>
      <c r="L624" t="str">
        <f>VLOOKUP(B624,average_median_rates_1!B:I,8,0)</f>
        <v>**</v>
      </c>
      <c r="M624">
        <f>IF(ISERROR(L624),VLOOKUP(C624,vancouver_ratios_2!B:J,9,0),IF(L624="**",VLOOKUP(C624,vancouver_ratios_2!B:J,9,0)))</f>
        <v>0.99457537002442897</v>
      </c>
      <c r="N624">
        <f>IF(ISERROR(L624),VLOOKUP(D624,average_median_rates_1!B:I,8,0),IF(L624="**", VLOOKUP(D624,average_median_rates_1!B:I,8,0)))</f>
        <v>1500</v>
      </c>
      <c r="O624">
        <f t="shared" si="67"/>
        <v>1491.8630550366436</v>
      </c>
      <c r="P624">
        <f t="shared" si="68"/>
        <v>1491.8630550366436</v>
      </c>
    </row>
    <row r="625" spans="1:16" x14ac:dyDescent="0.2">
      <c r="A625" t="str">
        <f t="shared" si="69"/>
        <v>201710median3East Hastings</v>
      </c>
      <c r="B625" t="str">
        <f t="shared" si="63"/>
        <v>201710apartmentmedian3+_bed_rateEast Hastings</v>
      </c>
      <c r="C625" t="str">
        <f t="shared" si="64"/>
        <v>apartmentmedian3+_bed_rateEast Hastings</v>
      </c>
      <c r="D625" t="str">
        <f t="shared" si="65"/>
        <v>201710apartmentmedian3+_bed_rateVancouver</v>
      </c>
      <c r="E625">
        <v>2017</v>
      </c>
      <c r="F625">
        <v>10</v>
      </c>
      <c r="G625" t="s">
        <v>65</v>
      </c>
      <c r="H625" t="s">
        <v>61</v>
      </c>
      <c r="I625" t="s">
        <v>55</v>
      </c>
      <c r="J625">
        <f t="shared" si="66"/>
        <v>3</v>
      </c>
      <c r="K625" t="s">
        <v>25</v>
      </c>
      <c r="L625">
        <f>VLOOKUP(B625,average_median_rates_1!B:I,8,0)</f>
        <v>1466</v>
      </c>
      <c r="M625" t="b">
        <f>IF(ISERROR(L625),VLOOKUP(C625,vancouver_ratios_2!B:J,9,0),IF(L625="**",VLOOKUP(C625,vancouver_ratios_2!B:J,9,0)))</f>
        <v>0</v>
      </c>
      <c r="N625" t="b">
        <f>IF(ISERROR(L625),VLOOKUP(D625,average_median_rates_1!B:I,8,0),IF(L625="**", VLOOKUP(D625,average_median_rates_1!B:I,8,0)))</f>
        <v>0</v>
      </c>
      <c r="O625">
        <f t="shared" si="67"/>
        <v>0</v>
      </c>
      <c r="P625">
        <f t="shared" si="68"/>
        <v>1466</v>
      </c>
    </row>
    <row r="626" spans="1:16" x14ac:dyDescent="0.2">
      <c r="A626" t="str">
        <f t="shared" si="69"/>
        <v>201710median3Southeast Vancouver</v>
      </c>
      <c r="B626" t="str">
        <f t="shared" si="63"/>
        <v>201710apartmentmedian3+_bed_rateSoutheast Vancouver</v>
      </c>
      <c r="C626" t="str">
        <f t="shared" si="64"/>
        <v>apartmentmedian3+_bed_rateSoutheast Vancouver</v>
      </c>
      <c r="D626" t="str">
        <f t="shared" si="65"/>
        <v>201710apartmentmedian3+_bed_rateVancouver</v>
      </c>
      <c r="E626">
        <v>2017</v>
      </c>
      <c r="F626">
        <v>10</v>
      </c>
      <c r="G626" t="s">
        <v>65</v>
      </c>
      <c r="H626" t="s">
        <v>61</v>
      </c>
      <c r="I626" t="s">
        <v>55</v>
      </c>
      <c r="J626">
        <f t="shared" si="66"/>
        <v>3</v>
      </c>
      <c r="K626" t="s">
        <v>26</v>
      </c>
      <c r="L626">
        <f>VLOOKUP(B626,average_median_rates_1!B:I,8,0)</f>
        <v>1371</v>
      </c>
      <c r="M626" t="b">
        <f>IF(ISERROR(L626),VLOOKUP(C626,vancouver_ratios_2!B:J,9,0),IF(L626="**",VLOOKUP(C626,vancouver_ratios_2!B:J,9,0)))</f>
        <v>0</v>
      </c>
      <c r="N626" t="b">
        <f>IF(ISERROR(L626),VLOOKUP(D626,average_median_rates_1!B:I,8,0),IF(L626="**", VLOOKUP(D626,average_median_rates_1!B:I,8,0)))</f>
        <v>0</v>
      </c>
      <c r="O626">
        <f t="shared" si="67"/>
        <v>0</v>
      </c>
      <c r="P626">
        <f t="shared" si="68"/>
        <v>1371</v>
      </c>
    </row>
    <row r="627" spans="1:16" x14ac:dyDescent="0.2">
      <c r="A627" t="str">
        <f t="shared" si="69"/>
        <v>201710median3University Endowment Lands</v>
      </c>
      <c r="B627" t="str">
        <f t="shared" si="63"/>
        <v>201710apartmentmedian3+_bed_rateUniversity Endowment Lands</v>
      </c>
      <c r="C627" t="str">
        <f t="shared" si="64"/>
        <v>apartmentmedian3+_bed_rateUniversity Endowment Lands</v>
      </c>
      <c r="D627" t="str">
        <f t="shared" si="65"/>
        <v>201710apartmentmedian3+_bed_rateVancouver</v>
      </c>
      <c r="E627">
        <v>2017</v>
      </c>
      <c r="F627">
        <v>10</v>
      </c>
      <c r="G627" t="s">
        <v>65</v>
      </c>
      <c r="H627" t="s">
        <v>61</v>
      </c>
      <c r="I627" t="s">
        <v>55</v>
      </c>
      <c r="J627">
        <f t="shared" si="66"/>
        <v>3</v>
      </c>
      <c r="K627" t="s">
        <v>27</v>
      </c>
      <c r="L627">
        <f>VLOOKUP(B627,average_median_rates_1!B:I,8,0)</f>
        <v>2906</v>
      </c>
      <c r="M627" t="b">
        <f>IF(ISERROR(L627),VLOOKUP(C627,vancouver_ratios_2!B:J,9,0),IF(L627="**",VLOOKUP(C627,vancouver_ratios_2!B:J,9,0)))</f>
        <v>0</v>
      </c>
      <c r="N627" t="b">
        <f>IF(ISERROR(L627),VLOOKUP(D627,average_median_rates_1!B:I,8,0),IF(L627="**", VLOOKUP(D627,average_median_rates_1!B:I,8,0)))</f>
        <v>0</v>
      </c>
      <c r="O627">
        <f t="shared" si="67"/>
        <v>0</v>
      </c>
      <c r="P627">
        <f t="shared" si="68"/>
        <v>2906</v>
      </c>
    </row>
    <row r="628" spans="1:16" x14ac:dyDescent="0.2">
      <c r="A628" t="str">
        <f t="shared" si="69"/>
        <v>201710median3Central Park/Metrotown</v>
      </c>
      <c r="B628" t="str">
        <f t="shared" si="63"/>
        <v>201710apartmentmedian3+_bed_rateCentral Park/Metrotown</v>
      </c>
      <c r="C628" t="str">
        <f t="shared" si="64"/>
        <v>apartmentmedian3+_bed_rateCentral Park/Metrotown</v>
      </c>
      <c r="D628" t="str">
        <f t="shared" si="65"/>
        <v>201710apartmentmedian3+_bed_rateVancouver</v>
      </c>
      <c r="E628">
        <v>2017</v>
      </c>
      <c r="F628">
        <v>10</v>
      </c>
      <c r="G628" t="s">
        <v>65</v>
      </c>
      <c r="H628" t="s">
        <v>61</v>
      </c>
      <c r="I628" t="s">
        <v>55</v>
      </c>
      <c r="J628">
        <f t="shared" si="66"/>
        <v>3</v>
      </c>
      <c r="K628" t="s">
        <v>28</v>
      </c>
      <c r="L628">
        <f>VLOOKUP(B628,average_median_rates_1!B:I,8,0)</f>
        <v>1600</v>
      </c>
      <c r="M628" t="b">
        <f>IF(ISERROR(L628),VLOOKUP(C628,vancouver_ratios_2!B:J,9,0),IF(L628="**",VLOOKUP(C628,vancouver_ratios_2!B:J,9,0)))</f>
        <v>0</v>
      </c>
      <c r="N628" t="b">
        <f>IF(ISERROR(L628),VLOOKUP(D628,average_median_rates_1!B:I,8,0),IF(L628="**", VLOOKUP(D628,average_median_rates_1!B:I,8,0)))</f>
        <v>0</v>
      </c>
      <c r="O628">
        <f t="shared" si="67"/>
        <v>0</v>
      </c>
      <c r="P628">
        <f t="shared" si="68"/>
        <v>1600</v>
      </c>
    </row>
    <row r="629" spans="1:16" x14ac:dyDescent="0.2">
      <c r="A629" t="str">
        <f t="shared" si="69"/>
        <v>201710median3Southeast Burnaby</v>
      </c>
      <c r="B629" t="str">
        <f t="shared" si="63"/>
        <v>201710apartmentmedian3+_bed_rateSoutheast Burnaby</v>
      </c>
      <c r="C629" t="str">
        <f t="shared" si="64"/>
        <v>apartmentmedian3+_bed_rateSoutheast Burnaby</v>
      </c>
      <c r="D629" t="str">
        <f t="shared" si="65"/>
        <v>201710apartmentmedian3+_bed_rateVancouver</v>
      </c>
      <c r="E629">
        <v>2017</v>
      </c>
      <c r="F629">
        <v>10</v>
      </c>
      <c r="G629" t="s">
        <v>65</v>
      </c>
      <c r="H629" t="s">
        <v>61</v>
      </c>
      <c r="I629" t="s">
        <v>55</v>
      </c>
      <c r="J629">
        <f t="shared" si="66"/>
        <v>3</v>
      </c>
      <c r="K629" t="s">
        <v>29</v>
      </c>
      <c r="L629">
        <f>VLOOKUP(B629,average_median_rates_1!B:I,8,0)</f>
        <v>1200</v>
      </c>
      <c r="M629" t="b">
        <f>IF(ISERROR(L629),VLOOKUP(C629,vancouver_ratios_2!B:J,9,0),IF(L629="**",VLOOKUP(C629,vancouver_ratios_2!B:J,9,0)))</f>
        <v>0</v>
      </c>
      <c r="N629" t="b">
        <f>IF(ISERROR(L629),VLOOKUP(D629,average_median_rates_1!B:I,8,0),IF(L629="**", VLOOKUP(D629,average_median_rates_1!B:I,8,0)))</f>
        <v>0</v>
      </c>
      <c r="O629">
        <f t="shared" si="67"/>
        <v>0</v>
      </c>
      <c r="P629">
        <f t="shared" si="68"/>
        <v>1200</v>
      </c>
    </row>
    <row r="630" spans="1:16" x14ac:dyDescent="0.2">
      <c r="A630" t="str">
        <f t="shared" si="69"/>
        <v>201710median3North Burnaby</v>
      </c>
      <c r="B630" t="str">
        <f t="shared" si="63"/>
        <v>201710apartmentmedian3+_bed_rateNorth Burnaby</v>
      </c>
      <c r="C630" t="str">
        <f t="shared" si="64"/>
        <v>apartmentmedian3+_bed_rateNorth Burnaby</v>
      </c>
      <c r="D630" t="str">
        <f t="shared" si="65"/>
        <v>201710apartmentmedian3+_bed_rateVancouver</v>
      </c>
      <c r="E630">
        <v>2017</v>
      </c>
      <c r="F630">
        <v>10</v>
      </c>
      <c r="G630" t="s">
        <v>65</v>
      </c>
      <c r="H630" t="s">
        <v>61</v>
      </c>
      <c r="I630" t="s">
        <v>55</v>
      </c>
      <c r="J630">
        <f t="shared" si="66"/>
        <v>3</v>
      </c>
      <c r="K630" t="s">
        <v>31</v>
      </c>
      <c r="L630" t="str">
        <f>VLOOKUP(B630,average_median_rates_1!B:I,8,0)</f>
        <v>**</v>
      </c>
      <c r="M630">
        <f>IF(ISERROR(L630),VLOOKUP(C630,vancouver_ratios_2!B:J,9,0),IF(L630="**",VLOOKUP(C630,vancouver_ratios_2!B:J,9,0)))</f>
        <v>1.0487617952771</v>
      </c>
      <c r="N630">
        <f>IF(ISERROR(L630),VLOOKUP(D630,average_median_rates_1!B:I,8,0),IF(L630="**", VLOOKUP(D630,average_median_rates_1!B:I,8,0)))</f>
        <v>1500</v>
      </c>
      <c r="O630">
        <f t="shared" si="67"/>
        <v>1573.1426929156501</v>
      </c>
      <c r="P630">
        <f t="shared" si="68"/>
        <v>1573.1426929156501</v>
      </c>
    </row>
    <row r="631" spans="1:16" x14ac:dyDescent="0.2">
      <c r="A631" t="str">
        <f t="shared" si="69"/>
        <v>201710median3New Westminster</v>
      </c>
      <c r="B631" t="str">
        <f t="shared" si="63"/>
        <v>201710apartmentmedian3+_bed_rateNew Westminster</v>
      </c>
      <c r="C631" t="str">
        <f t="shared" si="64"/>
        <v>apartmentmedian3+_bed_rateNew Westminster</v>
      </c>
      <c r="D631" t="str">
        <f t="shared" si="65"/>
        <v>201710apartmentmedian3+_bed_rateVancouver</v>
      </c>
      <c r="E631">
        <v>2017</v>
      </c>
      <c r="F631">
        <v>10</v>
      </c>
      <c r="G631" t="s">
        <v>65</v>
      </c>
      <c r="H631" t="s">
        <v>61</v>
      </c>
      <c r="I631" t="s">
        <v>55</v>
      </c>
      <c r="J631">
        <f t="shared" si="66"/>
        <v>3</v>
      </c>
      <c r="K631" t="s">
        <v>32</v>
      </c>
      <c r="L631">
        <f>VLOOKUP(B631,average_median_rates_1!B:I,8,0)</f>
        <v>1650</v>
      </c>
      <c r="M631" t="b">
        <f>IF(ISERROR(L631),VLOOKUP(C631,vancouver_ratios_2!B:J,9,0),IF(L631="**",VLOOKUP(C631,vancouver_ratios_2!B:J,9,0)))</f>
        <v>0</v>
      </c>
      <c r="N631" t="b">
        <f>IF(ISERROR(L631),VLOOKUP(D631,average_median_rates_1!B:I,8,0),IF(L631="**", VLOOKUP(D631,average_median_rates_1!B:I,8,0)))</f>
        <v>0</v>
      </c>
      <c r="O631">
        <f t="shared" si="67"/>
        <v>0</v>
      </c>
      <c r="P631">
        <f t="shared" si="68"/>
        <v>1650</v>
      </c>
    </row>
    <row r="632" spans="1:16" x14ac:dyDescent="0.2">
      <c r="A632" t="str">
        <f t="shared" si="69"/>
        <v>201710median3North Vancouver CY</v>
      </c>
      <c r="B632" t="str">
        <f t="shared" si="63"/>
        <v>201710apartmentmedian3+_bed_rateNorth Vancouver CY</v>
      </c>
      <c r="C632" t="str">
        <f t="shared" si="64"/>
        <v>apartmentmedian3+_bed_rateNorth Vancouver CY</v>
      </c>
      <c r="D632" t="str">
        <f t="shared" si="65"/>
        <v>201710apartmentmedian3+_bed_rateVancouver</v>
      </c>
      <c r="E632">
        <v>2017</v>
      </c>
      <c r="F632">
        <v>10</v>
      </c>
      <c r="G632" t="s">
        <v>65</v>
      </c>
      <c r="H632" t="s">
        <v>61</v>
      </c>
      <c r="I632" t="s">
        <v>55</v>
      </c>
      <c r="J632">
        <f t="shared" si="66"/>
        <v>3</v>
      </c>
      <c r="K632" t="s">
        <v>33</v>
      </c>
      <c r="L632">
        <f>VLOOKUP(B632,average_median_rates_1!B:I,8,0)</f>
        <v>1925</v>
      </c>
      <c r="M632" t="b">
        <f>IF(ISERROR(L632),VLOOKUP(C632,vancouver_ratios_2!B:J,9,0),IF(L632="**",VLOOKUP(C632,vancouver_ratios_2!B:J,9,0)))</f>
        <v>0</v>
      </c>
      <c r="N632" t="b">
        <f>IF(ISERROR(L632),VLOOKUP(D632,average_median_rates_1!B:I,8,0),IF(L632="**", VLOOKUP(D632,average_median_rates_1!B:I,8,0)))</f>
        <v>0</v>
      </c>
      <c r="O632">
        <f t="shared" si="67"/>
        <v>0</v>
      </c>
      <c r="P632">
        <f t="shared" si="68"/>
        <v>1925</v>
      </c>
    </row>
    <row r="633" spans="1:16" x14ac:dyDescent="0.2">
      <c r="A633" t="str">
        <f t="shared" si="69"/>
        <v>201710median3North Vancouver DM</v>
      </c>
      <c r="B633" t="str">
        <f t="shared" si="63"/>
        <v>201710apartmentmedian3+_bed_rateNorth Vancouver DM</v>
      </c>
      <c r="C633" t="str">
        <f t="shared" si="64"/>
        <v>apartmentmedian3+_bed_rateNorth Vancouver DM</v>
      </c>
      <c r="D633" t="str">
        <f t="shared" si="65"/>
        <v>201710apartmentmedian3+_bed_rateVancouver</v>
      </c>
      <c r="E633">
        <v>2017</v>
      </c>
      <c r="F633">
        <v>10</v>
      </c>
      <c r="G633" t="s">
        <v>65</v>
      </c>
      <c r="H633" t="s">
        <v>61</v>
      </c>
      <c r="I633" t="s">
        <v>55</v>
      </c>
      <c r="J633">
        <f t="shared" si="66"/>
        <v>3</v>
      </c>
      <c r="K633" t="s">
        <v>34</v>
      </c>
      <c r="L633">
        <f>VLOOKUP(B633,average_median_rates_1!B:I,8,0)</f>
        <v>1638</v>
      </c>
      <c r="M633" t="b">
        <f>IF(ISERROR(L633),VLOOKUP(C633,vancouver_ratios_2!B:J,9,0),IF(L633="**",VLOOKUP(C633,vancouver_ratios_2!B:J,9,0)))</f>
        <v>0</v>
      </c>
      <c r="N633" t="b">
        <f>IF(ISERROR(L633),VLOOKUP(D633,average_median_rates_1!B:I,8,0),IF(L633="**", VLOOKUP(D633,average_median_rates_1!B:I,8,0)))</f>
        <v>0</v>
      </c>
      <c r="O633">
        <f t="shared" si="67"/>
        <v>0</v>
      </c>
      <c r="P633">
        <f t="shared" si="68"/>
        <v>1638</v>
      </c>
    </row>
    <row r="634" spans="1:16" x14ac:dyDescent="0.2">
      <c r="A634" t="str">
        <f t="shared" si="69"/>
        <v>201710median3West Vancouver</v>
      </c>
      <c r="B634" t="str">
        <f t="shared" si="63"/>
        <v>201710apartmentmedian3+_bed_rateWest Vancouver</v>
      </c>
      <c r="C634" t="str">
        <f t="shared" si="64"/>
        <v>apartmentmedian3+_bed_rateWest Vancouver</v>
      </c>
      <c r="D634" t="str">
        <f t="shared" si="65"/>
        <v>201710apartmentmedian3+_bed_rateVancouver</v>
      </c>
      <c r="E634">
        <v>2017</v>
      </c>
      <c r="F634">
        <v>10</v>
      </c>
      <c r="G634" t="s">
        <v>65</v>
      </c>
      <c r="H634" t="s">
        <v>61</v>
      </c>
      <c r="I634" t="s">
        <v>55</v>
      </c>
      <c r="J634">
        <f t="shared" si="66"/>
        <v>3</v>
      </c>
      <c r="K634" t="s">
        <v>35</v>
      </c>
      <c r="L634">
        <f>VLOOKUP(B634,average_median_rates_1!B:I,8,0)</f>
        <v>3350</v>
      </c>
      <c r="M634" t="b">
        <f>IF(ISERROR(L634),VLOOKUP(C634,vancouver_ratios_2!B:J,9,0),IF(L634="**",VLOOKUP(C634,vancouver_ratios_2!B:J,9,0)))</f>
        <v>0</v>
      </c>
      <c r="N634" t="b">
        <f>IF(ISERROR(L634),VLOOKUP(D634,average_median_rates_1!B:I,8,0),IF(L634="**", VLOOKUP(D634,average_median_rates_1!B:I,8,0)))</f>
        <v>0</v>
      </c>
      <c r="O634">
        <f t="shared" si="67"/>
        <v>0</v>
      </c>
      <c r="P634">
        <f t="shared" si="68"/>
        <v>3350</v>
      </c>
    </row>
    <row r="635" spans="1:16" x14ac:dyDescent="0.2">
      <c r="A635" t="str">
        <f t="shared" si="69"/>
        <v>201710median3Richmond</v>
      </c>
      <c r="B635" t="str">
        <f t="shared" si="63"/>
        <v>201710apartmentmedian3+_bed_rateRichmond</v>
      </c>
      <c r="C635" t="str">
        <f t="shared" si="64"/>
        <v>apartmentmedian3+_bed_rateRichmond</v>
      </c>
      <c r="D635" t="str">
        <f t="shared" si="65"/>
        <v>201710apartmentmedian3+_bed_rateVancouver</v>
      </c>
      <c r="E635">
        <v>2017</v>
      </c>
      <c r="F635">
        <v>10</v>
      </c>
      <c r="G635" t="s">
        <v>65</v>
      </c>
      <c r="H635" t="s">
        <v>61</v>
      </c>
      <c r="I635" t="s">
        <v>55</v>
      </c>
      <c r="J635">
        <f t="shared" si="66"/>
        <v>3</v>
      </c>
      <c r="K635" t="s">
        <v>36</v>
      </c>
      <c r="L635">
        <f>VLOOKUP(B635,average_median_rates_1!B:I,8,0)</f>
        <v>1525</v>
      </c>
      <c r="M635" t="b">
        <f>IF(ISERROR(L635),VLOOKUP(C635,vancouver_ratios_2!B:J,9,0),IF(L635="**",VLOOKUP(C635,vancouver_ratios_2!B:J,9,0)))</f>
        <v>0</v>
      </c>
      <c r="N635" t="b">
        <f>IF(ISERROR(L635),VLOOKUP(D635,average_median_rates_1!B:I,8,0),IF(L635="**", VLOOKUP(D635,average_median_rates_1!B:I,8,0)))</f>
        <v>0</v>
      </c>
      <c r="O635">
        <f t="shared" si="67"/>
        <v>0</v>
      </c>
      <c r="P635">
        <f t="shared" si="68"/>
        <v>1525</v>
      </c>
    </row>
    <row r="636" spans="1:16" x14ac:dyDescent="0.2">
      <c r="A636" t="str">
        <f t="shared" si="69"/>
        <v>201710median3Delta</v>
      </c>
      <c r="B636" t="str">
        <f t="shared" si="63"/>
        <v>201710apartmentmedian3+_bed_rateDelta</v>
      </c>
      <c r="C636" t="str">
        <f t="shared" si="64"/>
        <v>apartmentmedian3+_bed_rateDelta</v>
      </c>
      <c r="D636" t="str">
        <f t="shared" si="65"/>
        <v>201710apartmentmedian3+_bed_rateVancouver</v>
      </c>
      <c r="E636">
        <v>2017</v>
      </c>
      <c r="F636">
        <v>10</v>
      </c>
      <c r="G636" t="s">
        <v>65</v>
      </c>
      <c r="H636" t="s">
        <v>61</v>
      </c>
      <c r="I636" t="s">
        <v>55</v>
      </c>
      <c r="J636">
        <f t="shared" si="66"/>
        <v>3</v>
      </c>
      <c r="K636" t="s">
        <v>37</v>
      </c>
      <c r="L636">
        <f>VLOOKUP(B636,average_median_rates_1!B:I,8,0)</f>
        <v>1145</v>
      </c>
      <c r="M636" t="b">
        <f>IF(ISERROR(L636),VLOOKUP(C636,vancouver_ratios_2!B:J,9,0),IF(L636="**",VLOOKUP(C636,vancouver_ratios_2!B:J,9,0)))</f>
        <v>0</v>
      </c>
      <c r="N636" t="b">
        <f>IF(ISERROR(L636),VLOOKUP(D636,average_median_rates_1!B:I,8,0),IF(L636="**", VLOOKUP(D636,average_median_rates_1!B:I,8,0)))</f>
        <v>0</v>
      </c>
      <c r="O636">
        <f t="shared" si="67"/>
        <v>0</v>
      </c>
      <c r="P636">
        <f t="shared" si="68"/>
        <v>1145</v>
      </c>
    </row>
    <row r="637" spans="1:16" x14ac:dyDescent="0.2">
      <c r="A637" t="str">
        <f t="shared" si="69"/>
        <v>201710median3Surrey</v>
      </c>
      <c r="B637" t="str">
        <f t="shared" si="63"/>
        <v>201710apartmentmedian3+_bed_rateSurrey</v>
      </c>
      <c r="C637" t="str">
        <f t="shared" si="64"/>
        <v>apartmentmedian3+_bed_rateSurrey</v>
      </c>
      <c r="D637" t="str">
        <f t="shared" si="65"/>
        <v>201710apartmentmedian3+_bed_rateVancouver</v>
      </c>
      <c r="E637">
        <v>2017</v>
      </c>
      <c r="F637">
        <v>10</v>
      </c>
      <c r="G637" t="s">
        <v>65</v>
      </c>
      <c r="H637" t="s">
        <v>61</v>
      </c>
      <c r="I637" t="s">
        <v>55</v>
      </c>
      <c r="J637">
        <f t="shared" si="66"/>
        <v>3</v>
      </c>
      <c r="K637" t="s">
        <v>38</v>
      </c>
      <c r="L637">
        <f>VLOOKUP(B637,average_median_rates_1!B:I,8,0)</f>
        <v>1175</v>
      </c>
      <c r="M637" t="b">
        <f>IF(ISERROR(L637),VLOOKUP(C637,vancouver_ratios_2!B:J,9,0),IF(L637="**",VLOOKUP(C637,vancouver_ratios_2!B:J,9,0)))</f>
        <v>0</v>
      </c>
      <c r="N637" t="b">
        <f>IF(ISERROR(L637),VLOOKUP(D637,average_median_rates_1!B:I,8,0),IF(L637="**", VLOOKUP(D637,average_median_rates_1!B:I,8,0)))</f>
        <v>0</v>
      </c>
      <c r="O637">
        <f t="shared" si="67"/>
        <v>0</v>
      </c>
      <c r="P637">
        <f t="shared" si="68"/>
        <v>1175</v>
      </c>
    </row>
    <row r="638" spans="1:16" x14ac:dyDescent="0.2">
      <c r="A638" t="str">
        <f t="shared" si="69"/>
        <v>201710median3White Rock</v>
      </c>
      <c r="B638" t="str">
        <f t="shared" si="63"/>
        <v>201710apartmentmedian3+_bed_rateWhite Rock</v>
      </c>
      <c r="C638" t="str">
        <f t="shared" si="64"/>
        <v>apartmentmedian3+_bed_rateWhite Rock</v>
      </c>
      <c r="D638" t="str">
        <f t="shared" si="65"/>
        <v>201710apartmentmedian3+_bed_rateVancouver</v>
      </c>
      <c r="E638">
        <v>2017</v>
      </c>
      <c r="F638">
        <v>10</v>
      </c>
      <c r="G638" t="s">
        <v>65</v>
      </c>
      <c r="H638" t="s">
        <v>61</v>
      </c>
      <c r="I638" t="s">
        <v>55</v>
      </c>
      <c r="J638">
        <f t="shared" si="66"/>
        <v>3</v>
      </c>
      <c r="K638" t="s">
        <v>39</v>
      </c>
      <c r="L638" t="str">
        <f>VLOOKUP(B638,average_median_rates_1!B:I,8,0)</f>
        <v>**</v>
      </c>
      <c r="M638">
        <f>IF(ISERROR(L638),VLOOKUP(C638,vancouver_ratios_2!B:J,9,0),IF(L638="**",VLOOKUP(C638,vancouver_ratios_2!B:J,9,0)))</f>
        <v>1.09211093547924</v>
      </c>
      <c r="N638">
        <f>IF(ISERROR(L638),VLOOKUP(D638,average_median_rates_1!B:I,8,0),IF(L638="**", VLOOKUP(D638,average_median_rates_1!B:I,8,0)))</f>
        <v>1500</v>
      </c>
      <c r="O638">
        <f t="shared" si="67"/>
        <v>1638.1664032188601</v>
      </c>
      <c r="P638">
        <f t="shared" si="68"/>
        <v>1638.1664032188601</v>
      </c>
    </row>
    <row r="639" spans="1:16" x14ac:dyDescent="0.2">
      <c r="A639" t="str">
        <f t="shared" si="69"/>
        <v>201710median3Langley City and Langley DM</v>
      </c>
      <c r="B639" t="str">
        <f t="shared" si="63"/>
        <v>201710apartmentmedian3+_bed_rateLangley City and Langley DM</v>
      </c>
      <c r="C639" t="str">
        <f t="shared" si="64"/>
        <v>apartmentmedian3+_bed_rateLangley City and Langley DM</v>
      </c>
      <c r="D639" t="str">
        <f t="shared" si="65"/>
        <v>201710apartmentmedian3+_bed_rateVancouver</v>
      </c>
      <c r="E639">
        <v>2017</v>
      </c>
      <c r="F639">
        <v>10</v>
      </c>
      <c r="G639" t="s">
        <v>65</v>
      </c>
      <c r="H639" t="s">
        <v>61</v>
      </c>
      <c r="I639" t="s">
        <v>55</v>
      </c>
      <c r="J639">
        <f t="shared" si="66"/>
        <v>3</v>
      </c>
      <c r="K639" t="s">
        <v>40</v>
      </c>
      <c r="L639">
        <f>VLOOKUP(B639,average_median_rates_1!B:I,8,0)</f>
        <v>1475</v>
      </c>
      <c r="M639" t="b">
        <f>IF(ISERROR(L639),VLOOKUP(C639,vancouver_ratios_2!B:J,9,0),IF(L639="**",VLOOKUP(C639,vancouver_ratios_2!B:J,9,0)))</f>
        <v>0</v>
      </c>
      <c r="N639" t="b">
        <f>IF(ISERROR(L639),VLOOKUP(D639,average_median_rates_1!B:I,8,0),IF(L639="**", VLOOKUP(D639,average_median_rates_1!B:I,8,0)))</f>
        <v>0</v>
      </c>
      <c r="O639">
        <f t="shared" si="67"/>
        <v>0</v>
      </c>
      <c r="P639">
        <f t="shared" si="68"/>
        <v>1475</v>
      </c>
    </row>
    <row r="640" spans="1:16" x14ac:dyDescent="0.2">
      <c r="A640" t="str">
        <f t="shared" si="69"/>
        <v>201710median3Tri-Cities</v>
      </c>
      <c r="B640" t="str">
        <f t="shared" si="63"/>
        <v>201710apartmentmedian3+_bed_rateTri-Cities</v>
      </c>
      <c r="C640" t="str">
        <f t="shared" si="64"/>
        <v>apartmentmedian3+_bed_rateTri-Cities</v>
      </c>
      <c r="D640" t="str">
        <f t="shared" si="65"/>
        <v>201710apartmentmedian3+_bed_rateVancouver</v>
      </c>
      <c r="E640">
        <v>2017</v>
      </c>
      <c r="F640">
        <v>10</v>
      </c>
      <c r="G640" t="s">
        <v>65</v>
      </c>
      <c r="H640" t="s">
        <v>61</v>
      </c>
      <c r="I640" t="s">
        <v>55</v>
      </c>
      <c r="J640">
        <f t="shared" si="66"/>
        <v>3</v>
      </c>
      <c r="K640" t="s">
        <v>41</v>
      </c>
      <c r="L640">
        <f>VLOOKUP(B640,average_median_rates_1!B:I,8,0)</f>
        <v>1340</v>
      </c>
      <c r="M640" t="b">
        <f>IF(ISERROR(L640),VLOOKUP(C640,vancouver_ratios_2!B:J,9,0),IF(L640="**",VLOOKUP(C640,vancouver_ratios_2!B:J,9,0)))</f>
        <v>0</v>
      </c>
      <c r="N640" t="b">
        <f>IF(ISERROR(L640),VLOOKUP(D640,average_median_rates_1!B:I,8,0),IF(L640="**", VLOOKUP(D640,average_median_rates_1!B:I,8,0)))</f>
        <v>0</v>
      </c>
      <c r="O640">
        <f t="shared" si="67"/>
        <v>0</v>
      </c>
      <c r="P640">
        <f t="shared" si="68"/>
        <v>1340</v>
      </c>
    </row>
    <row r="641" spans="1:16" x14ac:dyDescent="0.2">
      <c r="A641" t="str">
        <f t="shared" si="69"/>
        <v>201710median3Maple Ridge/Pitt Meadows</v>
      </c>
      <c r="B641" t="str">
        <f t="shared" si="63"/>
        <v>201710apartmentmedian3+_bed_rateMaple Ridge/Pitt Meadows</v>
      </c>
      <c r="C641" t="str">
        <f t="shared" si="64"/>
        <v>apartmentmedian3+_bed_rateMaple Ridge/Pitt Meadows</v>
      </c>
      <c r="D641" t="str">
        <f t="shared" si="65"/>
        <v>201710apartmentmedian3+_bed_rateVancouver</v>
      </c>
      <c r="E641">
        <v>2017</v>
      </c>
      <c r="F641">
        <v>10</v>
      </c>
      <c r="G641" t="s">
        <v>65</v>
      </c>
      <c r="H641" t="s">
        <v>61</v>
      </c>
      <c r="I641" t="s">
        <v>55</v>
      </c>
      <c r="J641">
        <f t="shared" si="66"/>
        <v>3</v>
      </c>
      <c r="K641" t="s">
        <v>42</v>
      </c>
      <c r="L641">
        <f>VLOOKUP(B641,average_median_rates_1!B:I,8,0)</f>
        <v>1300</v>
      </c>
      <c r="M641" t="b">
        <f>IF(ISERROR(L641),VLOOKUP(C641,vancouver_ratios_2!B:J,9,0),IF(L641="**",VLOOKUP(C641,vancouver_ratios_2!B:J,9,0)))</f>
        <v>0</v>
      </c>
      <c r="N641" t="b">
        <f>IF(ISERROR(L641),VLOOKUP(D641,average_median_rates_1!B:I,8,0),IF(L641="**", VLOOKUP(D641,average_median_rates_1!B:I,8,0)))</f>
        <v>0</v>
      </c>
      <c r="O641">
        <f t="shared" si="67"/>
        <v>0</v>
      </c>
      <c r="P641">
        <f t="shared" si="68"/>
        <v>1300</v>
      </c>
    </row>
    <row r="642" spans="1:16" x14ac:dyDescent="0.2">
      <c r="A642" t="str">
        <f t="shared" si="69"/>
        <v>201710median3Vancouver</v>
      </c>
      <c r="B642" t="str">
        <f t="shared" ref="B642:B705" si="70">E642&amp;F642&amp;G642&amp;H642&amp;I642&amp;K642</f>
        <v>201710apartmentmedian3+_bed_rateVancouver</v>
      </c>
      <c r="C642" t="str">
        <f t="shared" ref="C642:C705" si="71">G642&amp;H642&amp;I642&amp;K642</f>
        <v>apartmentmedian3+_bed_rateVancouver</v>
      </c>
      <c r="D642" t="str">
        <f t="shared" ref="D642:D705" si="72">E642&amp;F642&amp;G642&amp;H642&amp;I642&amp;"Vancouver"</f>
        <v>201710apartmentmedian3+_bed_rateVancouver</v>
      </c>
      <c r="E642">
        <v>2017</v>
      </c>
      <c r="F642">
        <v>10</v>
      </c>
      <c r="G642" t="s">
        <v>65</v>
      </c>
      <c r="H642" t="s">
        <v>61</v>
      </c>
      <c r="I642" t="s">
        <v>55</v>
      </c>
      <c r="J642">
        <f t="shared" ref="J642:J705" si="73">IF(I642="bachelor_rate", 0, IF(I642="1_bed_rate", 1, IF(I642="2_bed_rate",2, IF(I642="3+_bed_rate", 3, "error"))))</f>
        <v>3</v>
      </c>
      <c r="K642" t="s">
        <v>43</v>
      </c>
      <c r="L642">
        <f>VLOOKUP(B642,average_median_rates_1!B:I,8,0)</f>
        <v>1500</v>
      </c>
      <c r="M642" t="b">
        <f>IF(ISERROR(L642),VLOOKUP(C642,vancouver_ratios_2!B:J,9,0),IF(L642="**",VLOOKUP(C642,vancouver_ratios_2!B:J,9,0)))</f>
        <v>0</v>
      </c>
      <c r="N642" t="b">
        <f>IF(ISERROR(L642),VLOOKUP(D642,average_median_rates_1!B:I,8,0),IF(L642="**", VLOOKUP(D642,average_median_rates_1!B:I,8,0)))</f>
        <v>0</v>
      </c>
      <c r="O642">
        <f t="shared" ref="O642:O705" si="74">N642*M642</f>
        <v>0</v>
      </c>
      <c r="P642">
        <f t="shared" ref="P642:P705" si="75">IF(ISERROR(L642),O642, IF(L642="**", O642, L642))</f>
        <v>1500</v>
      </c>
    </row>
    <row r="643" spans="1:16" x14ac:dyDescent="0.2">
      <c r="A643" t="str">
        <f t="shared" ref="A643:A706" si="76">E643&amp;F643&amp;H643&amp;J643&amp;K643</f>
        <v>201710median3North Vancouver City</v>
      </c>
      <c r="B643" t="str">
        <f t="shared" si="70"/>
        <v>201710apartmentmedian3+_bed_rateNorth Vancouver City</v>
      </c>
      <c r="C643" t="str">
        <f t="shared" si="71"/>
        <v>apartmentmedian3+_bed_rateNorth Vancouver City</v>
      </c>
      <c r="D643" t="str">
        <f t="shared" si="72"/>
        <v>201710apartmentmedian3+_bed_rateVancouver</v>
      </c>
      <c r="E643">
        <v>2017</v>
      </c>
      <c r="F643">
        <v>10</v>
      </c>
      <c r="G643" t="s">
        <v>65</v>
      </c>
      <c r="H643" t="s">
        <v>61</v>
      </c>
      <c r="I643" t="s">
        <v>55</v>
      </c>
      <c r="J643">
        <f t="shared" si="73"/>
        <v>3</v>
      </c>
      <c r="K643" t="s">
        <v>60</v>
      </c>
      <c r="L643" t="e">
        <f>VLOOKUP(B643,average_median_rates_1!B:I,8,0)</f>
        <v>#N/A</v>
      </c>
      <c r="M643">
        <f>IF(ISERROR(L643),VLOOKUP(C643,vancouver_ratios_2!B:J,9,0),IF(L643="**",VLOOKUP(C643,vancouver_ratios_2!B:J,9,0)))</f>
        <v>1.0597787038367601</v>
      </c>
      <c r="N643">
        <f>IF(ISERROR(L643),VLOOKUP(D643,average_median_rates_1!B:I,8,0),IF(L643="**", VLOOKUP(D643,average_median_rates_1!B:I,8,0)))</f>
        <v>1500</v>
      </c>
      <c r="O643">
        <f t="shared" si="74"/>
        <v>1589.6680557551401</v>
      </c>
      <c r="P643">
        <f t="shared" si="75"/>
        <v>1589.6680557551401</v>
      </c>
    </row>
    <row r="644" spans="1:16" x14ac:dyDescent="0.2">
      <c r="A644" t="str">
        <f t="shared" si="76"/>
        <v>201610average0West End/Stanley Park</v>
      </c>
      <c r="B644" t="str">
        <f t="shared" si="70"/>
        <v>201610apartmentaveragebachelor_rateWest End/Stanley Park</v>
      </c>
      <c r="C644" t="str">
        <f t="shared" si="71"/>
        <v>apartmentaveragebachelor_rateWest End/Stanley Park</v>
      </c>
      <c r="D644" t="str">
        <f t="shared" si="72"/>
        <v>201610apartmentaveragebachelor_rateVancouver</v>
      </c>
      <c r="E644">
        <v>2016</v>
      </c>
      <c r="F644">
        <v>10</v>
      </c>
      <c r="G644" t="s">
        <v>65</v>
      </c>
      <c r="H644" t="s">
        <v>59</v>
      </c>
      <c r="I644" t="s">
        <v>49</v>
      </c>
      <c r="J644">
        <f t="shared" si="73"/>
        <v>0</v>
      </c>
      <c r="K644" t="s">
        <v>12</v>
      </c>
      <c r="L644">
        <f>VLOOKUP(B644,average_median_rates_1!B:I,8,0)</f>
        <v>1050</v>
      </c>
      <c r="M644" t="b">
        <f>IF(ISERROR(L644),VLOOKUP(C644,vancouver_ratios_2!B:J,9,0),IF(L644="**",VLOOKUP(C644,vancouver_ratios_2!B:J,9,0)))</f>
        <v>0</v>
      </c>
      <c r="N644" t="b">
        <f>IF(ISERROR(L644),VLOOKUP(D644,average_median_rates_1!B:I,8,0),IF(L644="**", VLOOKUP(D644,average_median_rates_1!B:I,8,0)))</f>
        <v>0</v>
      </c>
      <c r="O644">
        <f t="shared" si="74"/>
        <v>0</v>
      </c>
      <c r="P644">
        <f t="shared" si="75"/>
        <v>1050</v>
      </c>
    </row>
    <row r="645" spans="1:16" x14ac:dyDescent="0.2">
      <c r="A645" t="str">
        <f t="shared" si="76"/>
        <v>201610average0English Bay</v>
      </c>
      <c r="B645" t="str">
        <f t="shared" si="70"/>
        <v>201610apartmentaveragebachelor_rateEnglish Bay</v>
      </c>
      <c r="C645" t="str">
        <f t="shared" si="71"/>
        <v>apartmentaveragebachelor_rateEnglish Bay</v>
      </c>
      <c r="D645" t="str">
        <f t="shared" si="72"/>
        <v>201610apartmentaveragebachelor_rateVancouver</v>
      </c>
      <c r="E645">
        <v>2016</v>
      </c>
      <c r="F645">
        <v>10</v>
      </c>
      <c r="G645" t="s">
        <v>65</v>
      </c>
      <c r="H645" t="s">
        <v>59</v>
      </c>
      <c r="I645" t="s">
        <v>49</v>
      </c>
      <c r="J645">
        <f t="shared" si="73"/>
        <v>0</v>
      </c>
      <c r="K645" t="s">
        <v>16</v>
      </c>
      <c r="L645">
        <f>VLOOKUP(B645,average_median_rates_1!B:I,8,0)</f>
        <v>1133</v>
      </c>
      <c r="M645" t="b">
        <f>IF(ISERROR(L645),VLOOKUP(C645,vancouver_ratios_2!B:J,9,0),IF(L645="**",VLOOKUP(C645,vancouver_ratios_2!B:J,9,0)))</f>
        <v>0</v>
      </c>
      <c r="N645" t="b">
        <f>IF(ISERROR(L645),VLOOKUP(D645,average_median_rates_1!B:I,8,0),IF(L645="**", VLOOKUP(D645,average_median_rates_1!B:I,8,0)))</f>
        <v>0</v>
      </c>
      <c r="O645">
        <f t="shared" si="74"/>
        <v>0</v>
      </c>
      <c r="P645">
        <f t="shared" si="75"/>
        <v>1133</v>
      </c>
    </row>
    <row r="646" spans="1:16" x14ac:dyDescent="0.2">
      <c r="A646" t="str">
        <f t="shared" si="76"/>
        <v>201610average0Downtown</v>
      </c>
      <c r="B646" t="str">
        <f t="shared" si="70"/>
        <v>201610apartmentaveragebachelor_rateDowntown</v>
      </c>
      <c r="C646" t="str">
        <f t="shared" si="71"/>
        <v>apartmentaveragebachelor_rateDowntown</v>
      </c>
      <c r="D646" t="str">
        <f t="shared" si="72"/>
        <v>201610apartmentaveragebachelor_rateVancouver</v>
      </c>
      <c r="E646">
        <v>2016</v>
      </c>
      <c r="F646">
        <v>10</v>
      </c>
      <c r="G646" t="s">
        <v>65</v>
      </c>
      <c r="H646" t="s">
        <v>59</v>
      </c>
      <c r="I646" t="s">
        <v>49</v>
      </c>
      <c r="J646">
        <f t="shared" si="73"/>
        <v>0</v>
      </c>
      <c r="K646" t="s">
        <v>17</v>
      </c>
      <c r="L646">
        <f>VLOOKUP(B646,average_median_rates_1!B:I,8,0)</f>
        <v>1157</v>
      </c>
      <c r="M646" t="b">
        <f>IF(ISERROR(L646),VLOOKUP(C646,vancouver_ratios_2!B:J,9,0),IF(L646="**",VLOOKUP(C646,vancouver_ratios_2!B:J,9,0)))</f>
        <v>0</v>
      </c>
      <c r="N646" t="b">
        <f>IF(ISERROR(L646),VLOOKUP(D646,average_median_rates_1!B:I,8,0),IF(L646="**", VLOOKUP(D646,average_median_rates_1!B:I,8,0)))</f>
        <v>0</v>
      </c>
      <c r="O646">
        <f t="shared" si="74"/>
        <v>0</v>
      </c>
      <c r="P646">
        <f t="shared" si="75"/>
        <v>1157</v>
      </c>
    </row>
    <row r="647" spans="1:16" x14ac:dyDescent="0.2">
      <c r="A647" t="str">
        <f t="shared" si="76"/>
        <v>201610average0South Granville/Oak</v>
      </c>
      <c r="B647" t="str">
        <f t="shared" si="70"/>
        <v>201610apartmentaveragebachelor_rateSouth Granville/Oak</v>
      </c>
      <c r="C647" t="str">
        <f t="shared" si="71"/>
        <v>apartmentaveragebachelor_rateSouth Granville/Oak</v>
      </c>
      <c r="D647" t="str">
        <f t="shared" si="72"/>
        <v>201610apartmentaveragebachelor_rateVancouver</v>
      </c>
      <c r="E647">
        <v>2016</v>
      </c>
      <c r="F647">
        <v>10</v>
      </c>
      <c r="G647" t="s">
        <v>65</v>
      </c>
      <c r="H647" t="s">
        <v>59</v>
      </c>
      <c r="I647" t="s">
        <v>49</v>
      </c>
      <c r="J647">
        <f t="shared" si="73"/>
        <v>0</v>
      </c>
      <c r="K647" t="s">
        <v>19</v>
      </c>
      <c r="L647">
        <f>VLOOKUP(B647,average_median_rates_1!B:I,8,0)</f>
        <v>1047</v>
      </c>
      <c r="M647" t="b">
        <f>IF(ISERROR(L647),VLOOKUP(C647,vancouver_ratios_2!B:J,9,0),IF(L647="**",VLOOKUP(C647,vancouver_ratios_2!B:J,9,0)))</f>
        <v>0</v>
      </c>
      <c r="N647" t="b">
        <f>IF(ISERROR(L647),VLOOKUP(D647,average_median_rates_1!B:I,8,0),IF(L647="**", VLOOKUP(D647,average_median_rates_1!B:I,8,0)))</f>
        <v>0</v>
      </c>
      <c r="O647">
        <f t="shared" si="74"/>
        <v>0</v>
      </c>
      <c r="P647">
        <f t="shared" si="75"/>
        <v>1047</v>
      </c>
    </row>
    <row r="648" spans="1:16" x14ac:dyDescent="0.2">
      <c r="A648" t="str">
        <f t="shared" si="76"/>
        <v>201610average0Kitsilano/Point Grey</v>
      </c>
      <c r="B648" t="str">
        <f t="shared" si="70"/>
        <v>201610apartmentaveragebachelor_rateKitsilano/Point Grey</v>
      </c>
      <c r="C648" t="str">
        <f t="shared" si="71"/>
        <v>apartmentaveragebachelor_rateKitsilano/Point Grey</v>
      </c>
      <c r="D648" t="str">
        <f t="shared" si="72"/>
        <v>201610apartmentaveragebachelor_rateVancouver</v>
      </c>
      <c r="E648">
        <v>2016</v>
      </c>
      <c r="F648">
        <v>10</v>
      </c>
      <c r="G648" t="s">
        <v>65</v>
      </c>
      <c r="H648" t="s">
        <v>59</v>
      </c>
      <c r="I648" t="s">
        <v>49</v>
      </c>
      <c r="J648">
        <f t="shared" si="73"/>
        <v>0</v>
      </c>
      <c r="K648" t="s">
        <v>20</v>
      </c>
      <c r="L648">
        <f>VLOOKUP(B648,average_median_rates_1!B:I,8,0)</f>
        <v>1055</v>
      </c>
      <c r="M648" t="b">
        <f>IF(ISERROR(L648),VLOOKUP(C648,vancouver_ratios_2!B:J,9,0),IF(L648="**",VLOOKUP(C648,vancouver_ratios_2!B:J,9,0)))</f>
        <v>0</v>
      </c>
      <c r="N648" t="b">
        <f>IF(ISERROR(L648),VLOOKUP(D648,average_median_rates_1!B:I,8,0),IF(L648="**", VLOOKUP(D648,average_median_rates_1!B:I,8,0)))</f>
        <v>0</v>
      </c>
      <c r="O648">
        <f t="shared" si="74"/>
        <v>0</v>
      </c>
      <c r="P648">
        <f t="shared" si="75"/>
        <v>1055</v>
      </c>
    </row>
    <row r="649" spans="1:16" x14ac:dyDescent="0.2">
      <c r="A649" t="str">
        <f t="shared" si="76"/>
        <v>201610average0Westside/Kerrisdale</v>
      </c>
      <c r="B649" t="str">
        <f t="shared" si="70"/>
        <v>201610apartmentaveragebachelor_rateWestside/Kerrisdale</v>
      </c>
      <c r="C649" t="str">
        <f t="shared" si="71"/>
        <v>apartmentaveragebachelor_rateWestside/Kerrisdale</v>
      </c>
      <c r="D649" t="str">
        <f t="shared" si="72"/>
        <v>201610apartmentaveragebachelor_rateVancouver</v>
      </c>
      <c r="E649">
        <v>2016</v>
      </c>
      <c r="F649">
        <v>10</v>
      </c>
      <c r="G649" t="s">
        <v>65</v>
      </c>
      <c r="H649" t="s">
        <v>59</v>
      </c>
      <c r="I649" t="s">
        <v>49</v>
      </c>
      <c r="J649">
        <f t="shared" si="73"/>
        <v>0</v>
      </c>
      <c r="K649" t="s">
        <v>21</v>
      </c>
      <c r="L649">
        <f>VLOOKUP(B649,average_median_rates_1!B:I,8,0)</f>
        <v>965</v>
      </c>
      <c r="M649" t="b">
        <f>IF(ISERROR(L649),VLOOKUP(C649,vancouver_ratios_2!B:J,9,0),IF(L649="**",VLOOKUP(C649,vancouver_ratios_2!B:J,9,0)))</f>
        <v>0</v>
      </c>
      <c r="N649" t="b">
        <f>IF(ISERROR(L649),VLOOKUP(D649,average_median_rates_1!B:I,8,0),IF(L649="**", VLOOKUP(D649,average_median_rates_1!B:I,8,0)))</f>
        <v>0</v>
      </c>
      <c r="O649">
        <f t="shared" si="74"/>
        <v>0</v>
      </c>
      <c r="P649">
        <f t="shared" si="75"/>
        <v>965</v>
      </c>
    </row>
    <row r="650" spans="1:16" x14ac:dyDescent="0.2">
      <c r="A650" t="str">
        <f t="shared" si="76"/>
        <v>201610average0Marpole</v>
      </c>
      <c r="B650" t="str">
        <f t="shared" si="70"/>
        <v>201610apartmentaveragebachelor_rateMarpole</v>
      </c>
      <c r="C650" t="str">
        <f t="shared" si="71"/>
        <v>apartmentaveragebachelor_rateMarpole</v>
      </c>
      <c r="D650" t="str">
        <f t="shared" si="72"/>
        <v>201610apartmentaveragebachelor_rateVancouver</v>
      </c>
      <c r="E650">
        <v>2016</v>
      </c>
      <c r="F650">
        <v>10</v>
      </c>
      <c r="G650" t="s">
        <v>65</v>
      </c>
      <c r="H650" t="s">
        <v>59</v>
      </c>
      <c r="I650" t="s">
        <v>49</v>
      </c>
      <c r="J650">
        <f t="shared" si="73"/>
        <v>0</v>
      </c>
      <c r="K650" t="s">
        <v>23</v>
      </c>
      <c r="L650">
        <f>VLOOKUP(B650,average_median_rates_1!B:I,8,0)</f>
        <v>815</v>
      </c>
      <c r="M650" t="b">
        <f>IF(ISERROR(L650),VLOOKUP(C650,vancouver_ratios_2!B:J,9,0),IF(L650="**",VLOOKUP(C650,vancouver_ratios_2!B:J,9,0)))</f>
        <v>0</v>
      </c>
      <c r="N650" t="b">
        <f>IF(ISERROR(L650),VLOOKUP(D650,average_median_rates_1!B:I,8,0),IF(L650="**", VLOOKUP(D650,average_median_rates_1!B:I,8,0)))</f>
        <v>0</v>
      </c>
      <c r="O650">
        <f t="shared" si="74"/>
        <v>0</v>
      </c>
      <c r="P650">
        <f t="shared" si="75"/>
        <v>815</v>
      </c>
    </row>
    <row r="651" spans="1:16" x14ac:dyDescent="0.2">
      <c r="A651" t="str">
        <f t="shared" si="76"/>
        <v>201610average0Mount Pleasant/Renfrew Heights</v>
      </c>
      <c r="B651" t="str">
        <f t="shared" si="70"/>
        <v>201610apartmentaveragebachelor_rateMount Pleasant/Renfrew Heights</v>
      </c>
      <c r="C651" t="str">
        <f t="shared" si="71"/>
        <v>apartmentaveragebachelor_rateMount Pleasant/Renfrew Heights</v>
      </c>
      <c r="D651" t="str">
        <f t="shared" si="72"/>
        <v>201610apartmentaveragebachelor_rateVancouver</v>
      </c>
      <c r="E651">
        <v>2016</v>
      </c>
      <c r="F651">
        <v>10</v>
      </c>
      <c r="G651" t="s">
        <v>65</v>
      </c>
      <c r="H651" t="s">
        <v>59</v>
      </c>
      <c r="I651" t="s">
        <v>49</v>
      </c>
      <c r="J651">
        <f t="shared" si="73"/>
        <v>0</v>
      </c>
      <c r="K651" t="s">
        <v>24</v>
      </c>
      <c r="L651">
        <f>VLOOKUP(B651,average_median_rates_1!B:I,8,0)</f>
        <v>998</v>
      </c>
      <c r="M651" t="b">
        <f>IF(ISERROR(L651),VLOOKUP(C651,vancouver_ratios_2!B:J,9,0),IF(L651="**",VLOOKUP(C651,vancouver_ratios_2!B:J,9,0)))</f>
        <v>0</v>
      </c>
      <c r="N651" t="b">
        <f>IF(ISERROR(L651),VLOOKUP(D651,average_median_rates_1!B:I,8,0),IF(L651="**", VLOOKUP(D651,average_median_rates_1!B:I,8,0)))</f>
        <v>0</v>
      </c>
      <c r="O651">
        <f t="shared" si="74"/>
        <v>0</v>
      </c>
      <c r="P651">
        <f t="shared" si="75"/>
        <v>998</v>
      </c>
    </row>
    <row r="652" spans="1:16" x14ac:dyDescent="0.2">
      <c r="A652" t="str">
        <f t="shared" si="76"/>
        <v>201610average0East Hastings</v>
      </c>
      <c r="B652" t="str">
        <f t="shared" si="70"/>
        <v>201610apartmentaveragebachelor_rateEast Hastings</v>
      </c>
      <c r="C652" t="str">
        <f t="shared" si="71"/>
        <v>apartmentaveragebachelor_rateEast Hastings</v>
      </c>
      <c r="D652" t="str">
        <f t="shared" si="72"/>
        <v>201610apartmentaveragebachelor_rateVancouver</v>
      </c>
      <c r="E652">
        <v>2016</v>
      </c>
      <c r="F652">
        <v>10</v>
      </c>
      <c r="G652" t="s">
        <v>65</v>
      </c>
      <c r="H652" t="s">
        <v>59</v>
      </c>
      <c r="I652" t="s">
        <v>49</v>
      </c>
      <c r="J652">
        <f t="shared" si="73"/>
        <v>0</v>
      </c>
      <c r="K652" t="s">
        <v>25</v>
      </c>
      <c r="L652">
        <f>VLOOKUP(B652,average_median_rates_1!B:I,8,0)</f>
        <v>975</v>
      </c>
      <c r="M652" t="b">
        <f>IF(ISERROR(L652),VLOOKUP(C652,vancouver_ratios_2!B:J,9,0),IF(L652="**",VLOOKUP(C652,vancouver_ratios_2!B:J,9,0)))</f>
        <v>0</v>
      </c>
      <c r="N652" t="b">
        <f>IF(ISERROR(L652),VLOOKUP(D652,average_median_rates_1!B:I,8,0),IF(L652="**", VLOOKUP(D652,average_median_rates_1!B:I,8,0)))</f>
        <v>0</v>
      </c>
      <c r="O652">
        <f t="shared" si="74"/>
        <v>0</v>
      </c>
      <c r="P652">
        <f t="shared" si="75"/>
        <v>975</v>
      </c>
    </row>
    <row r="653" spans="1:16" x14ac:dyDescent="0.2">
      <c r="A653" t="str">
        <f t="shared" si="76"/>
        <v>201610average0Southeast Vancouver</v>
      </c>
      <c r="B653" t="str">
        <f t="shared" si="70"/>
        <v>201610apartmentaveragebachelor_rateSoutheast Vancouver</v>
      </c>
      <c r="C653" t="str">
        <f t="shared" si="71"/>
        <v>apartmentaveragebachelor_rateSoutheast Vancouver</v>
      </c>
      <c r="D653" t="str">
        <f t="shared" si="72"/>
        <v>201610apartmentaveragebachelor_rateVancouver</v>
      </c>
      <c r="E653">
        <v>2016</v>
      </c>
      <c r="F653">
        <v>10</v>
      </c>
      <c r="G653" t="s">
        <v>65</v>
      </c>
      <c r="H653" t="s">
        <v>59</v>
      </c>
      <c r="I653" t="s">
        <v>49</v>
      </c>
      <c r="J653">
        <f t="shared" si="73"/>
        <v>0</v>
      </c>
      <c r="K653" t="s">
        <v>26</v>
      </c>
      <c r="L653">
        <f>VLOOKUP(B653,average_median_rates_1!B:I,8,0)</f>
        <v>958</v>
      </c>
      <c r="M653" t="b">
        <f>IF(ISERROR(L653),VLOOKUP(C653,vancouver_ratios_2!B:J,9,0),IF(L653="**",VLOOKUP(C653,vancouver_ratios_2!B:J,9,0)))</f>
        <v>0</v>
      </c>
      <c r="N653" t="b">
        <f>IF(ISERROR(L653),VLOOKUP(D653,average_median_rates_1!B:I,8,0),IF(L653="**", VLOOKUP(D653,average_median_rates_1!B:I,8,0)))</f>
        <v>0</v>
      </c>
      <c r="O653">
        <f t="shared" si="74"/>
        <v>0</v>
      </c>
      <c r="P653">
        <f t="shared" si="75"/>
        <v>958</v>
      </c>
    </row>
    <row r="654" spans="1:16" x14ac:dyDescent="0.2">
      <c r="A654" t="str">
        <f t="shared" si="76"/>
        <v>201610average0University Endowment Lands</v>
      </c>
      <c r="B654" t="str">
        <f t="shared" si="70"/>
        <v>201610apartmentaveragebachelor_rateUniversity Endowment Lands</v>
      </c>
      <c r="C654" t="str">
        <f t="shared" si="71"/>
        <v>apartmentaveragebachelor_rateUniversity Endowment Lands</v>
      </c>
      <c r="D654" t="str">
        <f t="shared" si="72"/>
        <v>201610apartmentaveragebachelor_rateVancouver</v>
      </c>
      <c r="E654">
        <v>2016</v>
      </c>
      <c r="F654">
        <v>10</v>
      </c>
      <c r="G654" t="s">
        <v>65</v>
      </c>
      <c r="H654" t="s">
        <v>59</v>
      </c>
      <c r="I654" t="s">
        <v>49</v>
      </c>
      <c r="J654">
        <f t="shared" si="73"/>
        <v>0</v>
      </c>
      <c r="K654" t="s">
        <v>27</v>
      </c>
      <c r="L654">
        <f>VLOOKUP(B654,average_median_rates_1!B:I,8,0)</f>
        <v>1349</v>
      </c>
      <c r="M654" t="b">
        <f>IF(ISERROR(L654),VLOOKUP(C654,vancouver_ratios_2!B:J,9,0),IF(L654="**",VLOOKUP(C654,vancouver_ratios_2!B:J,9,0)))</f>
        <v>0</v>
      </c>
      <c r="N654" t="b">
        <f>IF(ISERROR(L654),VLOOKUP(D654,average_median_rates_1!B:I,8,0),IF(L654="**", VLOOKUP(D654,average_median_rates_1!B:I,8,0)))</f>
        <v>0</v>
      </c>
      <c r="O654">
        <f t="shared" si="74"/>
        <v>0</v>
      </c>
      <c r="P654">
        <f t="shared" si="75"/>
        <v>1349</v>
      </c>
    </row>
    <row r="655" spans="1:16" x14ac:dyDescent="0.2">
      <c r="A655" t="str">
        <f t="shared" si="76"/>
        <v>201610average0Central Park/Metrotown</v>
      </c>
      <c r="B655" t="str">
        <f t="shared" si="70"/>
        <v>201610apartmentaveragebachelor_rateCentral Park/Metrotown</v>
      </c>
      <c r="C655" t="str">
        <f t="shared" si="71"/>
        <v>apartmentaveragebachelor_rateCentral Park/Metrotown</v>
      </c>
      <c r="D655" t="str">
        <f t="shared" si="72"/>
        <v>201610apartmentaveragebachelor_rateVancouver</v>
      </c>
      <c r="E655">
        <v>2016</v>
      </c>
      <c r="F655">
        <v>10</v>
      </c>
      <c r="G655" t="s">
        <v>65</v>
      </c>
      <c r="H655" t="s">
        <v>59</v>
      </c>
      <c r="I655" t="s">
        <v>49</v>
      </c>
      <c r="J655">
        <f t="shared" si="73"/>
        <v>0</v>
      </c>
      <c r="K655" t="s">
        <v>28</v>
      </c>
      <c r="L655">
        <f>VLOOKUP(B655,average_median_rates_1!B:I,8,0)</f>
        <v>979</v>
      </c>
      <c r="M655" t="b">
        <f>IF(ISERROR(L655),VLOOKUP(C655,vancouver_ratios_2!B:J,9,0),IF(L655="**",VLOOKUP(C655,vancouver_ratios_2!B:J,9,0)))</f>
        <v>0</v>
      </c>
      <c r="N655" t="b">
        <f>IF(ISERROR(L655),VLOOKUP(D655,average_median_rates_1!B:I,8,0),IF(L655="**", VLOOKUP(D655,average_median_rates_1!B:I,8,0)))</f>
        <v>0</v>
      </c>
      <c r="O655">
        <f t="shared" si="74"/>
        <v>0</v>
      </c>
      <c r="P655">
        <f t="shared" si="75"/>
        <v>979</v>
      </c>
    </row>
    <row r="656" spans="1:16" x14ac:dyDescent="0.2">
      <c r="A656" t="str">
        <f t="shared" si="76"/>
        <v>201610average0Southeast Burnaby</v>
      </c>
      <c r="B656" t="str">
        <f t="shared" si="70"/>
        <v>201610apartmentaveragebachelor_rateSoutheast Burnaby</v>
      </c>
      <c r="C656" t="str">
        <f t="shared" si="71"/>
        <v>apartmentaveragebachelor_rateSoutheast Burnaby</v>
      </c>
      <c r="D656" t="str">
        <f t="shared" si="72"/>
        <v>201610apartmentaveragebachelor_rateVancouver</v>
      </c>
      <c r="E656">
        <v>2016</v>
      </c>
      <c r="F656">
        <v>10</v>
      </c>
      <c r="G656" t="s">
        <v>65</v>
      </c>
      <c r="H656" t="s">
        <v>59</v>
      </c>
      <c r="I656" t="s">
        <v>49</v>
      </c>
      <c r="J656">
        <f t="shared" si="73"/>
        <v>0</v>
      </c>
      <c r="K656" t="s">
        <v>29</v>
      </c>
      <c r="L656">
        <f>VLOOKUP(B656,average_median_rates_1!B:I,8,0)</f>
        <v>767</v>
      </c>
      <c r="M656" t="b">
        <f>IF(ISERROR(L656),VLOOKUP(C656,vancouver_ratios_2!B:J,9,0),IF(L656="**",VLOOKUP(C656,vancouver_ratios_2!B:J,9,0)))</f>
        <v>0</v>
      </c>
      <c r="N656" t="b">
        <f>IF(ISERROR(L656),VLOOKUP(D656,average_median_rates_1!B:I,8,0),IF(L656="**", VLOOKUP(D656,average_median_rates_1!B:I,8,0)))</f>
        <v>0</v>
      </c>
      <c r="O656">
        <f t="shared" si="74"/>
        <v>0</v>
      </c>
      <c r="P656">
        <f t="shared" si="75"/>
        <v>767</v>
      </c>
    </row>
    <row r="657" spans="1:16" x14ac:dyDescent="0.2">
      <c r="A657" t="str">
        <f t="shared" si="76"/>
        <v>201610average0North Burnaby</v>
      </c>
      <c r="B657" t="str">
        <f t="shared" si="70"/>
        <v>201610apartmentaveragebachelor_rateNorth Burnaby</v>
      </c>
      <c r="C657" t="str">
        <f t="shared" si="71"/>
        <v>apartmentaveragebachelor_rateNorth Burnaby</v>
      </c>
      <c r="D657" t="str">
        <f t="shared" si="72"/>
        <v>201610apartmentaveragebachelor_rateVancouver</v>
      </c>
      <c r="E657">
        <v>2016</v>
      </c>
      <c r="F657">
        <v>10</v>
      </c>
      <c r="G657" t="s">
        <v>65</v>
      </c>
      <c r="H657" t="s">
        <v>59</v>
      </c>
      <c r="I657" t="s">
        <v>49</v>
      </c>
      <c r="J657">
        <f t="shared" si="73"/>
        <v>0</v>
      </c>
      <c r="K657" t="s">
        <v>31</v>
      </c>
      <c r="L657">
        <f>VLOOKUP(B657,average_median_rates_1!B:I,8,0)</f>
        <v>820</v>
      </c>
      <c r="M657" t="b">
        <f>IF(ISERROR(L657),VLOOKUP(C657,vancouver_ratios_2!B:J,9,0),IF(L657="**",VLOOKUP(C657,vancouver_ratios_2!B:J,9,0)))</f>
        <v>0</v>
      </c>
      <c r="N657" t="b">
        <f>IF(ISERROR(L657),VLOOKUP(D657,average_median_rates_1!B:I,8,0),IF(L657="**", VLOOKUP(D657,average_median_rates_1!B:I,8,0)))</f>
        <v>0</v>
      </c>
      <c r="O657">
        <f t="shared" si="74"/>
        <v>0</v>
      </c>
      <c r="P657">
        <f t="shared" si="75"/>
        <v>820</v>
      </c>
    </row>
    <row r="658" spans="1:16" x14ac:dyDescent="0.2">
      <c r="A658" t="str">
        <f t="shared" si="76"/>
        <v>201610average0New Westminster</v>
      </c>
      <c r="B658" t="str">
        <f t="shared" si="70"/>
        <v>201610apartmentaveragebachelor_rateNew Westminster</v>
      </c>
      <c r="C658" t="str">
        <f t="shared" si="71"/>
        <v>apartmentaveragebachelor_rateNew Westminster</v>
      </c>
      <c r="D658" t="str">
        <f t="shared" si="72"/>
        <v>201610apartmentaveragebachelor_rateVancouver</v>
      </c>
      <c r="E658">
        <v>2016</v>
      </c>
      <c r="F658">
        <v>10</v>
      </c>
      <c r="G658" t="s">
        <v>65</v>
      </c>
      <c r="H658" t="s">
        <v>59</v>
      </c>
      <c r="I658" t="s">
        <v>49</v>
      </c>
      <c r="J658">
        <f t="shared" si="73"/>
        <v>0</v>
      </c>
      <c r="K658" t="s">
        <v>32</v>
      </c>
      <c r="L658">
        <f>VLOOKUP(B658,average_median_rates_1!B:I,8,0)</f>
        <v>774</v>
      </c>
      <c r="M658" t="b">
        <f>IF(ISERROR(L658),VLOOKUP(C658,vancouver_ratios_2!B:J,9,0),IF(L658="**",VLOOKUP(C658,vancouver_ratios_2!B:J,9,0)))</f>
        <v>0</v>
      </c>
      <c r="N658" t="b">
        <f>IF(ISERROR(L658),VLOOKUP(D658,average_median_rates_1!B:I,8,0),IF(L658="**", VLOOKUP(D658,average_median_rates_1!B:I,8,0)))</f>
        <v>0</v>
      </c>
      <c r="O658">
        <f t="shared" si="74"/>
        <v>0</v>
      </c>
      <c r="P658">
        <f t="shared" si="75"/>
        <v>774</v>
      </c>
    </row>
    <row r="659" spans="1:16" x14ac:dyDescent="0.2">
      <c r="A659" t="str">
        <f t="shared" si="76"/>
        <v>201610average0North Vancouver CY</v>
      </c>
      <c r="B659" t="str">
        <f t="shared" si="70"/>
        <v>201610apartmentaveragebachelor_rateNorth Vancouver CY</v>
      </c>
      <c r="C659" t="str">
        <f t="shared" si="71"/>
        <v>apartmentaveragebachelor_rateNorth Vancouver CY</v>
      </c>
      <c r="D659" t="str">
        <f t="shared" si="72"/>
        <v>201610apartmentaveragebachelor_rateVancouver</v>
      </c>
      <c r="E659">
        <v>2016</v>
      </c>
      <c r="F659">
        <v>10</v>
      </c>
      <c r="G659" t="s">
        <v>65</v>
      </c>
      <c r="H659" t="s">
        <v>59</v>
      </c>
      <c r="I659" t="s">
        <v>49</v>
      </c>
      <c r="J659">
        <f t="shared" si="73"/>
        <v>0</v>
      </c>
      <c r="K659" t="s">
        <v>33</v>
      </c>
      <c r="L659">
        <f>VLOOKUP(B659,average_median_rates_1!B:I,8,0)</f>
        <v>1001</v>
      </c>
      <c r="M659" t="b">
        <f>IF(ISERROR(L659),VLOOKUP(C659,vancouver_ratios_2!B:J,9,0),IF(L659="**",VLOOKUP(C659,vancouver_ratios_2!B:J,9,0)))</f>
        <v>0</v>
      </c>
      <c r="N659" t="b">
        <f>IF(ISERROR(L659),VLOOKUP(D659,average_median_rates_1!B:I,8,0),IF(L659="**", VLOOKUP(D659,average_median_rates_1!B:I,8,0)))</f>
        <v>0</v>
      </c>
      <c r="O659">
        <f t="shared" si="74"/>
        <v>0</v>
      </c>
      <c r="P659">
        <f t="shared" si="75"/>
        <v>1001</v>
      </c>
    </row>
    <row r="660" spans="1:16" x14ac:dyDescent="0.2">
      <c r="A660" t="str">
        <f t="shared" si="76"/>
        <v>201610average0North Vancouver DM</v>
      </c>
      <c r="B660" t="str">
        <f t="shared" si="70"/>
        <v>201610apartmentaveragebachelor_rateNorth Vancouver DM</v>
      </c>
      <c r="C660" t="str">
        <f t="shared" si="71"/>
        <v>apartmentaveragebachelor_rateNorth Vancouver DM</v>
      </c>
      <c r="D660" t="str">
        <f t="shared" si="72"/>
        <v>201610apartmentaveragebachelor_rateVancouver</v>
      </c>
      <c r="E660">
        <v>2016</v>
      </c>
      <c r="F660">
        <v>10</v>
      </c>
      <c r="G660" t="s">
        <v>65</v>
      </c>
      <c r="H660" t="s">
        <v>59</v>
      </c>
      <c r="I660" t="s">
        <v>49</v>
      </c>
      <c r="J660">
        <f t="shared" si="73"/>
        <v>0</v>
      </c>
      <c r="K660" t="s">
        <v>34</v>
      </c>
      <c r="L660">
        <f>VLOOKUP(B660,average_median_rates_1!B:I,8,0)</f>
        <v>1015</v>
      </c>
      <c r="M660" t="b">
        <f>IF(ISERROR(L660),VLOOKUP(C660,vancouver_ratios_2!B:J,9,0),IF(L660="**",VLOOKUP(C660,vancouver_ratios_2!B:J,9,0)))</f>
        <v>0</v>
      </c>
      <c r="N660" t="b">
        <f>IF(ISERROR(L660),VLOOKUP(D660,average_median_rates_1!B:I,8,0),IF(L660="**", VLOOKUP(D660,average_median_rates_1!B:I,8,0)))</f>
        <v>0</v>
      </c>
      <c r="O660">
        <f t="shared" si="74"/>
        <v>0</v>
      </c>
      <c r="P660">
        <f t="shared" si="75"/>
        <v>1015</v>
      </c>
    </row>
    <row r="661" spans="1:16" x14ac:dyDescent="0.2">
      <c r="A661" t="str">
        <f t="shared" si="76"/>
        <v>201610average0West Vancouver</v>
      </c>
      <c r="B661" t="str">
        <f t="shared" si="70"/>
        <v>201610apartmentaveragebachelor_rateWest Vancouver</v>
      </c>
      <c r="C661" t="str">
        <f t="shared" si="71"/>
        <v>apartmentaveragebachelor_rateWest Vancouver</v>
      </c>
      <c r="D661" t="str">
        <f t="shared" si="72"/>
        <v>201610apartmentaveragebachelor_rateVancouver</v>
      </c>
      <c r="E661">
        <v>2016</v>
      </c>
      <c r="F661">
        <v>10</v>
      </c>
      <c r="G661" t="s">
        <v>65</v>
      </c>
      <c r="H661" t="s">
        <v>59</v>
      </c>
      <c r="I661" t="s">
        <v>49</v>
      </c>
      <c r="J661">
        <f t="shared" si="73"/>
        <v>0</v>
      </c>
      <c r="K661" t="s">
        <v>35</v>
      </c>
      <c r="L661">
        <f>VLOOKUP(B661,average_median_rates_1!B:I,8,0)</f>
        <v>1237</v>
      </c>
      <c r="M661" t="b">
        <f>IF(ISERROR(L661),VLOOKUP(C661,vancouver_ratios_2!B:J,9,0),IF(L661="**",VLOOKUP(C661,vancouver_ratios_2!B:J,9,0)))</f>
        <v>0</v>
      </c>
      <c r="N661" t="b">
        <f>IF(ISERROR(L661),VLOOKUP(D661,average_median_rates_1!B:I,8,0),IF(L661="**", VLOOKUP(D661,average_median_rates_1!B:I,8,0)))</f>
        <v>0</v>
      </c>
      <c r="O661">
        <f t="shared" si="74"/>
        <v>0</v>
      </c>
      <c r="P661">
        <f t="shared" si="75"/>
        <v>1237</v>
      </c>
    </row>
    <row r="662" spans="1:16" x14ac:dyDescent="0.2">
      <c r="A662" t="str">
        <f t="shared" si="76"/>
        <v>201610average0Richmond</v>
      </c>
      <c r="B662" t="str">
        <f t="shared" si="70"/>
        <v>201610apartmentaveragebachelor_rateRichmond</v>
      </c>
      <c r="C662" t="str">
        <f t="shared" si="71"/>
        <v>apartmentaveragebachelor_rateRichmond</v>
      </c>
      <c r="D662" t="str">
        <f t="shared" si="72"/>
        <v>201610apartmentaveragebachelor_rateVancouver</v>
      </c>
      <c r="E662">
        <v>2016</v>
      </c>
      <c r="F662">
        <v>10</v>
      </c>
      <c r="G662" t="s">
        <v>65</v>
      </c>
      <c r="H662" t="s">
        <v>59</v>
      </c>
      <c r="I662" t="s">
        <v>49</v>
      </c>
      <c r="J662">
        <f t="shared" si="73"/>
        <v>0</v>
      </c>
      <c r="K662" t="s">
        <v>36</v>
      </c>
      <c r="L662">
        <f>VLOOKUP(B662,average_median_rates_1!B:I,8,0)</f>
        <v>901</v>
      </c>
      <c r="M662" t="b">
        <f>IF(ISERROR(L662),VLOOKUP(C662,vancouver_ratios_2!B:J,9,0),IF(L662="**",VLOOKUP(C662,vancouver_ratios_2!B:J,9,0)))</f>
        <v>0</v>
      </c>
      <c r="N662" t="b">
        <f>IF(ISERROR(L662),VLOOKUP(D662,average_median_rates_1!B:I,8,0),IF(L662="**", VLOOKUP(D662,average_median_rates_1!B:I,8,0)))</f>
        <v>0</v>
      </c>
      <c r="O662">
        <f t="shared" si="74"/>
        <v>0</v>
      </c>
      <c r="P662">
        <f t="shared" si="75"/>
        <v>901</v>
      </c>
    </row>
    <row r="663" spans="1:16" x14ac:dyDescent="0.2">
      <c r="A663" t="str">
        <f t="shared" si="76"/>
        <v>201610average0Delta</v>
      </c>
      <c r="B663" t="str">
        <f t="shared" si="70"/>
        <v>201610apartmentaveragebachelor_rateDelta</v>
      </c>
      <c r="C663" t="str">
        <f t="shared" si="71"/>
        <v>apartmentaveragebachelor_rateDelta</v>
      </c>
      <c r="D663" t="str">
        <f t="shared" si="72"/>
        <v>201610apartmentaveragebachelor_rateVancouver</v>
      </c>
      <c r="E663">
        <v>2016</v>
      </c>
      <c r="F663">
        <v>10</v>
      </c>
      <c r="G663" t="s">
        <v>65</v>
      </c>
      <c r="H663" t="s">
        <v>59</v>
      </c>
      <c r="I663" t="s">
        <v>49</v>
      </c>
      <c r="J663">
        <f t="shared" si="73"/>
        <v>0</v>
      </c>
      <c r="K663" t="s">
        <v>37</v>
      </c>
      <c r="L663">
        <f>VLOOKUP(B663,average_median_rates_1!B:I,8,0)</f>
        <v>689</v>
      </c>
      <c r="M663" t="b">
        <f>IF(ISERROR(L663),VLOOKUP(C663,vancouver_ratios_2!B:J,9,0),IF(L663="**",VLOOKUP(C663,vancouver_ratios_2!B:J,9,0)))</f>
        <v>0</v>
      </c>
      <c r="N663" t="b">
        <f>IF(ISERROR(L663),VLOOKUP(D663,average_median_rates_1!B:I,8,0),IF(L663="**", VLOOKUP(D663,average_median_rates_1!B:I,8,0)))</f>
        <v>0</v>
      </c>
      <c r="O663">
        <f t="shared" si="74"/>
        <v>0</v>
      </c>
      <c r="P663">
        <f t="shared" si="75"/>
        <v>689</v>
      </c>
    </row>
    <row r="664" spans="1:16" x14ac:dyDescent="0.2">
      <c r="A664" t="str">
        <f t="shared" si="76"/>
        <v>201610average0Surrey</v>
      </c>
      <c r="B664" t="str">
        <f t="shared" si="70"/>
        <v>201610apartmentaveragebachelor_rateSurrey</v>
      </c>
      <c r="C664" t="str">
        <f t="shared" si="71"/>
        <v>apartmentaveragebachelor_rateSurrey</v>
      </c>
      <c r="D664" t="str">
        <f t="shared" si="72"/>
        <v>201610apartmentaveragebachelor_rateVancouver</v>
      </c>
      <c r="E664">
        <v>2016</v>
      </c>
      <c r="F664">
        <v>10</v>
      </c>
      <c r="G664" t="s">
        <v>65</v>
      </c>
      <c r="H664" t="s">
        <v>59</v>
      </c>
      <c r="I664" t="s">
        <v>49</v>
      </c>
      <c r="J664">
        <f t="shared" si="73"/>
        <v>0</v>
      </c>
      <c r="K664" t="s">
        <v>38</v>
      </c>
      <c r="L664">
        <f>VLOOKUP(B664,average_median_rates_1!B:I,8,0)</f>
        <v>728</v>
      </c>
      <c r="M664" t="b">
        <f>IF(ISERROR(L664),VLOOKUP(C664,vancouver_ratios_2!B:J,9,0),IF(L664="**",VLOOKUP(C664,vancouver_ratios_2!B:J,9,0)))</f>
        <v>0</v>
      </c>
      <c r="N664" t="b">
        <f>IF(ISERROR(L664),VLOOKUP(D664,average_median_rates_1!B:I,8,0),IF(L664="**", VLOOKUP(D664,average_median_rates_1!B:I,8,0)))</f>
        <v>0</v>
      </c>
      <c r="O664">
        <f t="shared" si="74"/>
        <v>0</v>
      </c>
      <c r="P664">
        <f t="shared" si="75"/>
        <v>728</v>
      </c>
    </row>
    <row r="665" spans="1:16" x14ac:dyDescent="0.2">
      <c r="A665" t="str">
        <f t="shared" si="76"/>
        <v>201610average0White Rock</v>
      </c>
      <c r="B665" t="str">
        <f t="shared" si="70"/>
        <v>201610apartmentaveragebachelor_rateWhite Rock</v>
      </c>
      <c r="C665" t="str">
        <f t="shared" si="71"/>
        <v>apartmentaveragebachelor_rateWhite Rock</v>
      </c>
      <c r="D665" t="str">
        <f t="shared" si="72"/>
        <v>201610apartmentaveragebachelor_rateVancouver</v>
      </c>
      <c r="E665">
        <v>2016</v>
      </c>
      <c r="F665">
        <v>10</v>
      </c>
      <c r="G665" t="s">
        <v>65</v>
      </c>
      <c r="H665" t="s">
        <v>59</v>
      </c>
      <c r="I665" t="s">
        <v>49</v>
      </c>
      <c r="J665">
        <f t="shared" si="73"/>
        <v>0</v>
      </c>
      <c r="K665" t="s">
        <v>39</v>
      </c>
      <c r="L665">
        <f>VLOOKUP(B665,average_median_rates_1!B:I,8,0)</f>
        <v>792</v>
      </c>
      <c r="M665" t="b">
        <f>IF(ISERROR(L665),VLOOKUP(C665,vancouver_ratios_2!B:J,9,0),IF(L665="**",VLOOKUP(C665,vancouver_ratios_2!B:J,9,0)))</f>
        <v>0</v>
      </c>
      <c r="N665" t="b">
        <f>IF(ISERROR(L665),VLOOKUP(D665,average_median_rates_1!B:I,8,0),IF(L665="**", VLOOKUP(D665,average_median_rates_1!B:I,8,0)))</f>
        <v>0</v>
      </c>
      <c r="O665">
        <f t="shared" si="74"/>
        <v>0</v>
      </c>
      <c r="P665">
        <f t="shared" si="75"/>
        <v>792</v>
      </c>
    </row>
    <row r="666" spans="1:16" x14ac:dyDescent="0.2">
      <c r="A666" t="str">
        <f t="shared" si="76"/>
        <v>201610average0Langley City and Langley DM</v>
      </c>
      <c r="B666" t="str">
        <f t="shared" si="70"/>
        <v>201610apartmentaveragebachelor_rateLangley City and Langley DM</v>
      </c>
      <c r="C666" t="str">
        <f t="shared" si="71"/>
        <v>apartmentaveragebachelor_rateLangley City and Langley DM</v>
      </c>
      <c r="D666" t="str">
        <f t="shared" si="72"/>
        <v>201610apartmentaveragebachelor_rateVancouver</v>
      </c>
      <c r="E666">
        <v>2016</v>
      </c>
      <c r="F666">
        <v>10</v>
      </c>
      <c r="G666" t="s">
        <v>65</v>
      </c>
      <c r="H666" t="s">
        <v>59</v>
      </c>
      <c r="I666" t="s">
        <v>49</v>
      </c>
      <c r="J666">
        <f t="shared" si="73"/>
        <v>0</v>
      </c>
      <c r="K666" t="s">
        <v>40</v>
      </c>
      <c r="L666">
        <f>VLOOKUP(B666,average_median_rates_1!B:I,8,0)</f>
        <v>705</v>
      </c>
      <c r="M666" t="b">
        <f>IF(ISERROR(L666),VLOOKUP(C666,vancouver_ratios_2!B:J,9,0),IF(L666="**",VLOOKUP(C666,vancouver_ratios_2!B:J,9,0)))</f>
        <v>0</v>
      </c>
      <c r="N666" t="b">
        <f>IF(ISERROR(L666),VLOOKUP(D666,average_median_rates_1!B:I,8,0),IF(L666="**", VLOOKUP(D666,average_median_rates_1!B:I,8,0)))</f>
        <v>0</v>
      </c>
      <c r="O666">
        <f t="shared" si="74"/>
        <v>0</v>
      </c>
      <c r="P666">
        <f t="shared" si="75"/>
        <v>705</v>
      </c>
    </row>
    <row r="667" spans="1:16" x14ac:dyDescent="0.2">
      <c r="A667" t="str">
        <f t="shared" si="76"/>
        <v>201610average0Tri-Cities</v>
      </c>
      <c r="B667" t="str">
        <f t="shared" si="70"/>
        <v>201610apartmentaveragebachelor_rateTri-Cities</v>
      </c>
      <c r="C667" t="str">
        <f t="shared" si="71"/>
        <v>apartmentaveragebachelor_rateTri-Cities</v>
      </c>
      <c r="D667" t="str">
        <f t="shared" si="72"/>
        <v>201610apartmentaveragebachelor_rateVancouver</v>
      </c>
      <c r="E667">
        <v>2016</v>
      </c>
      <c r="F667">
        <v>10</v>
      </c>
      <c r="G667" t="s">
        <v>65</v>
      </c>
      <c r="H667" t="s">
        <v>59</v>
      </c>
      <c r="I667" t="s">
        <v>49</v>
      </c>
      <c r="J667">
        <f t="shared" si="73"/>
        <v>0</v>
      </c>
      <c r="K667" t="s">
        <v>41</v>
      </c>
      <c r="L667">
        <f>VLOOKUP(B667,average_median_rates_1!B:I,8,0)</f>
        <v>761</v>
      </c>
      <c r="M667" t="b">
        <f>IF(ISERROR(L667),VLOOKUP(C667,vancouver_ratios_2!B:J,9,0),IF(L667="**",VLOOKUP(C667,vancouver_ratios_2!B:J,9,0)))</f>
        <v>0</v>
      </c>
      <c r="N667" t="b">
        <f>IF(ISERROR(L667),VLOOKUP(D667,average_median_rates_1!B:I,8,0),IF(L667="**", VLOOKUP(D667,average_median_rates_1!B:I,8,0)))</f>
        <v>0</v>
      </c>
      <c r="O667">
        <f t="shared" si="74"/>
        <v>0</v>
      </c>
      <c r="P667">
        <f t="shared" si="75"/>
        <v>761</v>
      </c>
    </row>
    <row r="668" spans="1:16" x14ac:dyDescent="0.2">
      <c r="A668" t="str">
        <f t="shared" si="76"/>
        <v>201610average0Maple Ridge/Pitt Meadows</v>
      </c>
      <c r="B668" t="str">
        <f t="shared" si="70"/>
        <v>201610apartmentaveragebachelor_rateMaple Ridge/Pitt Meadows</v>
      </c>
      <c r="C668" t="str">
        <f t="shared" si="71"/>
        <v>apartmentaveragebachelor_rateMaple Ridge/Pitt Meadows</v>
      </c>
      <c r="D668" t="str">
        <f t="shared" si="72"/>
        <v>201610apartmentaveragebachelor_rateVancouver</v>
      </c>
      <c r="E668">
        <v>2016</v>
      </c>
      <c r="F668">
        <v>10</v>
      </c>
      <c r="G668" t="s">
        <v>65</v>
      </c>
      <c r="H668" t="s">
        <v>59</v>
      </c>
      <c r="I668" t="s">
        <v>49</v>
      </c>
      <c r="J668">
        <f t="shared" si="73"/>
        <v>0</v>
      </c>
      <c r="K668" t="s">
        <v>42</v>
      </c>
      <c r="L668">
        <f>VLOOKUP(B668,average_median_rates_1!B:I,8,0)</f>
        <v>624</v>
      </c>
      <c r="M668" t="b">
        <f>IF(ISERROR(L668),VLOOKUP(C668,vancouver_ratios_2!B:J,9,0),IF(L668="**",VLOOKUP(C668,vancouver_ratios_2!B:J,9,0)))</f>
        <v>0</v>
      </c>
      <c r="N668" t="b">
        <f>IF(ISERROR(L668),VLOOKUP(D668,average_median_rates_1!B:I,8,0),IF(L668="**", VLOOKUP(D668,average_median_rates_1!B:I,8,0)))</f>
        <v>0</v>
      </c>
      <c r="O668">
        <f t="shared" si="74"/>
        <v>0</v>
      </c>
      <c r="P668">
        <f t="shared" si="75"/>
        <v>624</v>
      </c>
    </row>
    <row r="669" spans="1:16" x14ac:dyDescent="0.2">
      <c r="A669" t="str">
        <f t="shared" si="76"/>
        <v>201610average0Vancouver</v>
      </c>
      <c r="B669" t="str">
        <f t="shared" si="70"/>
        <v>201610apartmentaveragebachelor_rateVancouver</v>
      </c>
      <c r="C669" t="str">
        <f t="shared" si="71"/>
        <v>apartmentaveragebachelor_rateVancouver</v>
      </c>
      <c r="D669" t="str">
        <f t="shared" si="72"/>
        <v>201610apartmentaveragebachelor_rateVancouver</v>
      </c>
      <c r="E669">
        <v>2016</v>
      </c>
      <c r="F669">
        <v>10</v>
      </c>
      <c r="G669" t="s">
        <v>65</v>
      </c>
      <c r="H669" t="s">
        <v>59</v>
      </c>
      <c r="I669" t="s">
        <v>49</v>
      </c>
      <c r="J669">
        <f t="shared" si="73"/>
        <v>0</v>
      </c>
      <c r="K669" t="s">
        <v>43</v>
      </c>
      <c r="L669">
        <f>VLOOKUP(B669,average_median_rates_1!B:I,8,0)</f>
        <v>1013</v>
      </c>
      <c r="M669" t="b">
        <f>IF(ISERROR(L669),VLOOKUP(C669,vancouver_ratios_2!B:J,9,0),IF(L669="**",VLOOKUP(C669,vancouver_ratios_2!B:J,9,0)))</f>
        <v>0</v>
      </c>
      <c r="N669" t="b">
        <f>IF(ISERROR(L669),VLOOKUP(D669,average_median_rates_1!B:I,8,0),IF(L669="**", VLOOKUP(D669,average_median_rates_1!B:I,8,0)))</f>
        <v>0</v>
      </c>
      <c r="O669">
        <f t="shared" si="74"/>
        <v>0</v>
      </c>
      <c r="P669">
        <f t="shared" si="75"/>
        <v>1013</v>
      </c>
    </row>
    <row r="670" spans="1:16" x14ac:dyDescent="0.2">
      <c r="A670" t="str">
        <f t="shared" si="76"/>
        <v>201610average0North Vancouver City</v>
      </c>
      <c r="B670" t="str">
        <f t="shared" si="70"/>
        <v>201610apartmentaveragebachelor_rateNorth Vancouver City</v>
      </c>
      <c r="C670" t="str">
        <f t="shared" si="71"/>
        <v>apartmentaveragebachelor_rateNorth Vancouver City</v>
      </c>
      <c r="D670" t="str">
        <f t="shared" si="72"/>
        <v>201610apartmentaveragebachelor_rateVancouver</v>
      </c>
      <c r="E670">
        <v>2016</v>
      </c>
      <c r="F670">
        <v>10</v>
      </c>
      <c r="G670" t="s">
        <v>65</v>
      </c>
      <c r="H670" t="s">
        <v>59</v>
      </c>
      <c r="I670" t="s">
        <v>49</v>
      </c>
      <c r="J670">
        <f t="shared" si="73"/>
        <v>0</v>
      </c>
      <c r="K670" t="s">
        <v>60</v>
      </c>
      <c r="L670" t="e">
        <f>VLOOKUP(B670,average_median_rates_1!B:I,8,0)</f>
        <v>#N/A</v>
      </c>
      <c r="M670">
        <f>IF(ISERROR(L670),VLOOKUP(C670,vancouver_ratios_2!B:J,9,0),IF(L670="**",VLOOKUP(C670,vancouver_ratios_2!B:J,9,0)))</f>
        <v>0.88094500120535901</v>
      </c>
      <c r="N670">
        <f>IF(ISERROR(L670),VLOOKUP(D670,average_median_rates_1!B:I,8,0),IF(L670="**", VLOOKUP(D670,average_median_rates_1!B:I,8,0)))</f>
        <v>1013</v>
      </c>
      <c r="O670">
        <f t="shared" si="74"/>
        <v>892.39728622102871</v>
      </c>
      <c r="P670">
        <f t="shared" si="75"/>
        <v>892.39728622102871</v>
      </c>
    </row>
    <row r="671" spans="1:16" x14ac:dyDescent="0.2">
      <c r="A671" t="str">
        <f t="shared" si="76"/>
        <v>201610average1English Bay</v>
      </c>
      <c r="B671" t="str">
        <f t="shared" si="70"/>
        <v>201610apartmentaverage1_bed_rateEnglish Bay</v>
      </c>
      <c r="C671" t="str">
        <f t="shared" si="71"/>
        <v>apartmentaverage1_bed_rateEnglish Bay</v>
      </c>
      <c r="D671" t="str">
        <f t="shared" si="72"/>
        <v>201610apartmentaverage1_bed_rateVancouver</v>
      </c>
      <c r="E671">
        <v>2016</v>
      </c>
      <c r="F671">
        <v>10</v>
      </c>
      <c r="G671" t="s">
        <v>65</v>
      </c>
      <c r="H671" t="s">
        <v>59</v>
      </c>
      <c r="I671" t="s">
        <v>51</v>
      </c>
      <c r="J671">
        <f t="shared" si="73"/>
        <v>1</v>
      </c>
      <c r="K671" t="s">
        <v>16</v>
      </c>
      <c r="L671">
        <f>VLOOKUP(B671,average_median_rates_1!B:I,8,0)</f>
        <v>1441</v>
      </c>
      <c r="M671" t="b">
        <f>IF(ISERROR(L671),VLOOKUP(C671,vancouver_ratios_2!B:J,9,0),IF(L671="**",VLOOKUP(C671,vancouver_ratios_2!B:J,9,0)))</f>
        <v>0</v>
      </c>
      <c r="N671" t="b">
        <f>IF(ISERROR(L671),VLOOKUP(D671,average_median_rates_1!B:I,8,0),IF(L671="**", VLOOKUP(D671,average_median_rates_1!B:I,8,0)))</f>
        <v>0</v>
      </c>
      <c r="O671">
        <f t="shared" si="74"/>
        <v>0</v>
      </c>
      <c r="P671">
        <f t="shared" si="75"/>
        <v>1441</v>
      </c>
    </row>
    <row r="672" spans="1:16" x14ac:dyDescent="0.2">
      <c r="A672" t="str">
        <f t="shared" si="76"/>
        <v>201610average1Downtown</v>
      </c>
      <c r="B672" t="str">
        <f t="shared" si="70"/>
        <v>201610apartmentaverage1_bed_rateDowntown</v>
      </c>
      <c r="C672" t="str">
        <f t="shared" si="71"/>
        <v>apartmentaverage1_bed_rateDowntown</v>
      </c>
      <c r="D672" t="str">
        <f t="shared" si="72"/>
        <v>201610apartmentaverage1_bed_rateVancouver</v>
      </c>
      <c r="E672">
        <v>2016</v>
      </c>
      <c r="F672">
        <v>10</v>
      </c>
      <c r="G672" t="s">
        <v>65</v>
      </c>
      <c r="H672" t="s">
        <v>59</v>
      </c>
      <c r="I672" t="s">
        <v>51</v>
      </c>
      <c r="J672">
        <f t="shared" si="73"/>
        <v>1</v>
      </c>
      <c r="K672" t="s">
        <v>17</v>
      </c>
      <c r="L672">
        <f>VLOOKUP(B672,average_median_rates_1!B:I,8,0)</f>
        <v>1434</v>
      </c>
      <c r="M672" t="b">
        <f>IF(ISERROR(L672),VLOOKUP(C672,vancouver_ratios_2!B:J,9,0),IF(L672="**",VLOOKUP(C672,vancouver_ratios_2!B:J,9,0)))</f>
        <v>0</v>
      </c>
      <c r="N672" t="b">
        <f>IF(ISERROR(L672),VLOOKUP(D672,average_median_rates_1!B:I,8,0),IF(L672="**", VLOOKUP(D672,average_median_rates_1!B:I,8,0)))</f>
        <v>0</v>
      </c>
      <c r="O672">
        <f t="shared" si="74"/>
        <v>0</v>
      </c>
      <c r="P672">
        <f t="shared" si="75"/>
        <v>1434</v>
      </c>
    </row>
    <row r="673" spans="1:16" x14ac:dyDescent="0.2">
      <c r="A673" t="str">
        <f t="shared" si="76"/>
        <v>201610average1South Granville/Oak</v>
      </c>
      <c r="B673" t="str">
        <f t="shared" si="70"/>
        <v>201610apartmentaverage1_bed_rateSouth Granville/Oak</v>
      </c>
      <c r="C673" t="str">
        <f t="shared" si="71"/>
        <v>apartmentaverage1_bed_rateSouth Granville/Oak</v>
      </c>
      <c r="D673" t="str">
        <f t="shared" si="72"/>
        <v>201610apartmentaverage1_bed_rateVancouver</v>
      </c>
      <c r="E673">
        <v>2016</v>
      </c>
      <c r="F673">
        <v>10</v>
      </c>
      <c r="G673" t="s">
        <v>65</v>
      </c>
      <c r="H673" t="s">
        <v>59</v>
      </c>
      <c r="I673" t="s">
        <v>51</v>
      </c>
      <c r="J673">
        <f t="shared" si="73"/>
        <v>1</v>
      </c>
      <c r="K673" t="s">
        <v>19</v>
      </c>
      <c r="L673">
        <f>VLOOKUP(B673,average_median_rates_1!B:I,8,0)</f>
        <v>1295</v>
      </c>
      <c r="M673" t="b">
        <f>IF(ISERROR(L673),VLOOKUP(C673,vancouver_ratios_2!B:J,9,0),IF(L673="**",VLOOKUP(C673,vancouver_ratios_2!B:J,9,0)))</f>
        <v>0</v>
      </c>
      <c r="N673" t="b">
        <f>IF(ISERROR(L673),VLOOKUP(D673,average_median_rates_1!B:I,8,0),IF(L673="**", VLOOKUP(D673,average_median_rates_1!B:I,8,0)))</f>
        <v>0</v>
      </c>
      <c r="O673">
        <f t="shared" si="74"/>
        <v>0</v>
      </c>
      <c r="P673">
        <f t="shared" si="75"/>
        <v>1295</v>
      </c>
    </row>
    <row r="674" spans="1:16" x14ac:dyDescent="0.2">
      <c r="A674" t="str">
        <f t="shared" si="76"/>
        <v>201610average1Kitsilano/Point Grey</v>
      </c>
      <c r="B674" t="str">
        <f t="shared" si="70"/>
        <v>201610apartmentaverage1_bed_rateKitsilano/Point Grey</v>
      </c>
      <c r="C674" t="str">
        <f t="shared" si="71"/>
        <v>apartmentaverage1_bed_rateKitsilano/Point Grey</v>
      </c>
      <c r="D674" t="str">
        <f t="shared" si="72"/>
        <v>201610apartmentaverage1_bed_rateVancouver</v>
      </c>
      <c r="E674">
        <v>2016</v>
      </c>
      <c r="F674">
        <v>10</v>
      </c>
      <c r="G674" t="s">
        <v>65</v>
      </c>
      <c r="H674" t="s">
        <v>59</v>
      </c>
      <c r="I674" t="s">
        <v>51</v>
      </c>
      <c r="J674">
        <f t="shared" si="73"/>
        <v>1</v>
      </c>
      <c r="K674" t="s">
        <v>20</v>
      </c>
      <c r="L674">
        <f>VLOOKUP(B674,average_median_rates_1!B:I,8,0)</f>
        <v>1314</v>
      </c>
      <c r="M674" t="b">
        <f>IF(ISERROR(L674),VLOOKUP(C674,vancouver_ratios_2!B:J,9,0),IF(L674="**",VLOOKUP(C674,vancouver_ratios_2!B:J,9,0)))</f>
        <v>0</v>
      </c>
      <c r="N674" t="b">
        <f>IF(ISERROR(L674),VLOOKUP(D674,average_median_rates_1!B:I,8,0),IF(L674="**", VLOOKUP(D674,average_median_rates_1!B:I,8,0)))</f>
        <v>0</v>
      </c>
      <c r="O674">
        <f t="shared" si="74"/>
        <v>0</v>
      </c>
      <c r="P674">
        <f t="shared" si="75"/>
        <v>1314</v>
      </c>
    </row>
    <row r="675" spans="1:16" x14ac:dyDescent="0.2">
      <c r="A675" t="str">
        <f t="shared" si="76"/>
        <v>201610average1Westside/Kerrisdale</v>
      </c>
      <c r="B675" t="str">
        <f t="shared" si="70"/>
        <v>201610apartmentaverage1_bed_rateWestside/Kerrisdale</v>
      </c>
      <c r="C675" t="str">
        <f t="shared" si="71"/>
        <v>apartmentaverage1_bed_rateWestside/Kerrisdale</v>
      </c>
      <c r="D675" t="str">
        <f t="shared" si="72"/>
        <v>201610apartmentaverage1_bed_rateVancouver</v>
      </c>
      <c r="E675">
        <v>2016</v>
      </c>
      <c r="F675">
        <v>10</v>
      </c>
      <c r="G675" t="s">
        <v>65</v>
      </c>
      <c r="H675" t="s">
        <v>59</v>
      </c>
      <c r="I675" t="s">
        <v>51</v>
      </c>
      <c r="J675">
        <f t="shared" si="73"/>
        <v>1</v>
      </c>
      <c r="K675" t="s">
        <v>21</v>
      </c>
      <c r="L675">
        <f>VLOOKUP(B675,average_median_rates_1!B:I,8,0)</f>
        <v>1264</v>
      </c>
      <c r="M675" t="b">
        <f>IF(ISERROR(L675),VLOOKUP(C675,vancouver_ratios_2!B:J,9,0),IF(L675="**",VLOOKUP(C675,vancouver_ratios_2!B:J,9,0)))</f>
        <v>0</v>
      </c>
      <c r="N675" t="b">
        <f>IF(ISERROR(L675),VLOOKUP(D675,average_median_rates_1!B:I,8,0),IF(L675="**", VLOOKUP(D675,average_median_rates_1!B:I,8,0)))</f>
        <v>0</v>
      </c>
      <c r="O675">
        <f t="shared" si="74"/>
        <v>0</v>
      </c>
      <c r="P675">
        <f t="shared" si="75"/>
        <v>1264</v>
      </c>
    </row>
    <row r="676" spans="1:16" x14ac:dyDescent="0.2">
      <c r="A676" t="str">
        <f t="shared" si="76"/>
        <v>201610average1Marpole</v>
      </c>
      <c r="B676" t="str">
        <f t="shared" si="70"/>
        <v>201610apartmentaverage1_bed_rateMarpole</v>
      </c>
      <c r="C676" t="str">
        <f t="shared" si="71"/>
        <v>apartmentaverage1_bed_rateMarpole</v>
      </c>
      <c r="D676" t="str">
        <f t="shared" si="72"/>
        <v>201610apartmentaverage1_bed_rateVancouver</v>
      </c>
      <c r="E676">
        <v>2016</v>
      </c>
      <c r="F676">
        <v>10</v>
      </c>
      <c r="G676" t="s">
        <v>65</v>
      </c>
      <c r="H676" t="s">
        <v>59</v>
      </c>
      <c r="I676" t="s">
        <v>51</v>
      </c>
      <c r="J676">
        <f t="shared" si="73"/>
        <v>1</v>
      </c>
      <c r="K676" t="s">
        <v>23</v>
      </c>
      <c r="L676">
        <f>VLOOKUP(B676,average_median_rates_1!B:I,8,0)</f>
        <v>955</v>
      </c>
      <c r="M676" t="b">
        <f>IF(ISERROR(L676),VLOOKUP(C676,vancouver_ratios_2!B:J,9,0),IF(L676="**",VLOOKUP(C676,vancouver_ratios_2!B:J,9,0)))</f>
        <v>0</v>
      </c>
      <c r="N676" t="b">
        <f>IF(ISERROR(L676),VLOOKUP(D676,average_median_rates_1!B:I,8,0),IF(L676="**", VLOOKUP(D676,average_median_rates_1!B:I,8,0)))</f>
        <v>0</v>
      </c>
      <c r="O676">
        <f t="shared" si="74"/>
        <v>0</v>
      </c>
      <c r="P676">
        <f t="shared" si="75"/>
        <v>955</v>
      </c>
    </row>
    <row r="677" spans="1:16" x14ac:dyDescent="0.2">
      <c r="A677" t="str">
        <f t="shared" si="76"/>
        <v>201610average1Mount Pleasant/Renfrew Heights</v>
      </c>
      <c r="B677" t="str">
        <f t="shared" si="70"/>
        <v>201610apartmentaverage1_bed_rateMount Pleasant/Renfrew Heights</v>
      </c>
      <c r="C677" t="str">
        <f t="shared" si="71"/>
        <v>apartmentaverage1_bed_rateMount Pleasant/Renfrew Heights</v>
      </c>
      <c r="D677" t="str">
        <f t="shared" si="72"/>
        <v>201610apartmentaverage1_bed_rateVancouver</v>
      </c>
      <c r="E677">
        <v>2016</v>
      </c>
      <c r="F677">
        <v>10</v>
      </c>
      <c r="G677" t="s">
        <v>65</v>
      </c>
      <c r="H677" t="s">
        <v>59</v>
      </c>
      <c r="I677" t="s">
        <v>51</v>
      </c>
      <c r="J677">
        <f t="shared" si="73"/>
        <v>1</v>
      </c>
      <c r="K677" t="s">
        <v>24</v>
      </c>
      <c r="L677">
        <f>VLOOKUP(B677,average_median_rates_1!B:I,8,0)</f>
        <v>1103</v>
      </c>
      <c r="M677" t="b">
        <f>IF(ISERROR(L677),VLOOKUP(C677,vancouver_ratios_2!B:J,9,0),IF(L677="**",VLOOKUP(C677,vancouver_ratios_2!B:J,9,0)))</f>
        <v>0</v>
      </c>
      <c r="N677" t="b">
        <f>IF(ISERROR(L677),VLOOKUP(D677,average_median_rates_1!B:I,8,0),IF(L677="**", VLOOKUP(D677,average_median_rates_1!B:I,8,0)))</f>
        <v>0</v>
      </c>
      <c r="O677">
        <f t="shared" si="74"/>
        <v>0</v>
      </c>
      <c r="P677">
        <f t="shared" si="75"/>
        <v>1103</v>
      </c>
    </row>
    <row r="678" spans="1:16" x14ac:dyDescent="0.2">
      <c r="A678" t="str">
        <f t="shared" si="76"/>
        <v>201610average1East Hastings</v>
      </c>
      <c r="B678" t="str">
        <f t="shared" si="70"/>
        <v>201610apartmentaverage1_bed_rateEast Hastings</v>
      </c>
      <c r="C678" t="str">
        <f t="shared" si="71"/>
        <v>apartmentaverage1_bed_rateEast Hastings</v>
      </c>
      <c r="D678" t="str">
        <f t="shared" si="72"/>
        <v>201610apartmentaverage1_bed_rateVancouver</v>
      </c>
      <c r="E678">
        <v>2016</v>
      </c>
      <c r="F678">
        <v>10</v>
      </c>
      <c r="G678" t="s">
        <v>65</v>
      </c>
      <c r="H678" t="s">
        <v>59</v>
      </c>
      <c r="I678" t="s">
        <v>51</v>
      </c>
      <c r="J678">
        <f t="shared" si="73"/>
        <v>1</v>
      </c>
      <c r="K678" t="s">
        <v>25</v>
      </c>
      <c r="L678">
        <f>VLOOKUP(B678,average_median_rates_1!B:I,8,0)</f>
        <v>1000</v>
      </c>
      <c r="M678" t="b">
        <f>IF(ISERROR(L678),VLOOKUP(C678,vancouver_ratios_2!B:J,9,0),IF(L678="**",VLOOKUP(C678,vancouver_ratios_2!B:J,9,0)))</f>
        <v>0</v>
      </c>
      <c r="N678" t="b">
        <f>IF(ISERROR(L678),VLOOKUP(D678,average_median_rates_1!B:I,8,0),IF(L678="**", VLOOKUP(D678,average_median_rates_1!B:I,8,0)))</f>
        <v>0</v>
      </c>
      <c r="O678">
        <f t="shared" si="74"/>
        <v>0</v>
      </c>
      <c r="P678">
        <f t="shared" si="75"/>
        <v>1000</v>
      </c>
    </row>
    <row r="679" spans="1:16" x14ac:dyDescent="0.2">
      <c r="A679" t="str">
        <f t="shared" si="76"/>
        <v>201610average1Southeast Vancouver</v>
      </c>
      <c r="B679" t="str">
        <f t="shared" si="70"/>
        <v>201610apartmentaverage1_bed_rateSoutheast Vancouver</v>
      </c>
      <c r="C679" t="str">
        <f t="shared" si="71"/>
        <v>apartmentaverage1_bed_rateSoutheast Vancouver</v>
      </c>
      <c r="D679" t="str">
        <f t="shared" si="72"/>
        <v>201610apartmentaverage1_bed_rateVancouver</v>
      </c>
      <c r="E679">
        <v>2016</v>
      </c>
      <c r="F679">
        <v>10</v>
      </c>
      <c r="G679" t="s">
        <v>65</v>
      </c>
      <c r="H679" t="s">
        <v>59</v>
      </c>
      <c r="I679" t="s">
        <v>51</v>
      </c>
      <c r="J679">
        <f t="shared" si="73"/>
        <v>1</v>
      </c>
      <c r="K679" t="s">
        <v>26</v>
      </c>
      <c r="L679">
        <f>VLOOKUP(B679,average_median_rates_1!B:I,8,0)</f>
        <v>1159</v>
      </c>
      <c r="M679" t="b">
        <f>IF(ISERROR(L679),VLOOKUP(C679,vancouver_ratios_2!B:J,9,0),IF(L679="**",VLOOKUP(C679,vancouver_ratios_2!B:J,9,0)))</f>
        <v>0</v>
      </c>
      <c r="N679" t="b">
        <f>IF(ISERROR(L679),VLOOKUP(D679,average_median_rates_1!B:I,8,0),IF(L679="**", VLOOKUP(D679,average_median_rates_1!B:I,8,0)))</f>
        <v>0</v>
      </c>
      <c r="O679">
        <f t="shared" si="74"/>
        <v>0</v>
      </c>
      <c r="P679">
        <f t="shared" si="75"/>
        <v>1159</v>
      </c>
    </row>
    <row r="680" spans="1:16" x14ac:dyDescent="0.2">
      <c r="A680" t="str">
        <f t="shared" si="76"/>
        <v>201610average1University Endowment Lands</v>
      </c>
      <c r="B680" t="str">
        <f t="shared" si="70"/>
        <v>201610apartmentaverage1_bed_rateUniversity Endowment Lands</v>
      </c>
      <c r="C680" t="str">
        <f t="shared" si="71"/>
        <v>apartmentaverage1_bed_rateUniversity Endowment Lands</v>
      </c>
      <c r="D680" t="str">
        <f t="shared" si="72"/>
        <v>201610apartmentaverage1_bed_rateVancouver</v>
      </c>
      <c r="E680">
        <v>2016</v>
      </c>
      <c r="F680">
        <v>10</v>
      </c>
      <c r="G680" t="s">
        <v>65</v>
      </c>
      <c r="H680" t="s">
        <v>59</v>
      </c>
      <c r="I680" t="s">
        <v>51</v>
      </c>
      <c r="J680">
        <f t="shared" si="73"/>
        <v>1</v>
      </c>
      <c r="K680" t="s">
        <v>27</v>
      </c>
      <c r="L680">
        <f>VLOOKUP(B680,average_median_rates_1!B:I,8,0)</f>
        <v>1569</v>
      </c>
      <c r="M680" t="b">
        <f>IF(ISERROR(L680),VLOOKUP(C680,vancouver_ratios_2!B:J,9,0),IF(L680="**",VLOOKUP(C680,vancouver_ratios_2!B:J,9,0)))</f>
        <v>0</v>
      </c>
      <c r="N680" t="b">
        <f>IF(ISERROR(L680),VLOOKUP(D680,average_median_rates_1!B:I,8,0),IF(L680="**", VLOOKUP(D680,average_median_rates_1!B:I,8,0)))</f>
        <v>0</v>
      </c>
      <c r="O680">
        <f t="shared" si="74"/>
        <v>0</v>
      </c>
      <c r="P680">
        <f t="shared" si="75"/>
        <v>1569</v>
      </c>
    </row>
    <row r="681" spans="1:16" x14ac:dyDescent="0.2">
      <c r="A681" t="str">
        <f t="shared" si="76"/>
        <v>201610average1Central Park/Metrotown</v>
      </c>
      <c r="B681" t="str">
        <f t="shared" si="70"/>
        <v>201610apartmentaverage1_bed_rateCentral Park/Metrotown</v>
      </c>
      <c r="C681" t="str">
        <f t="shared" si="71"/>
        <v>apartmentaverage1_bed_rateCentral Park/Metrotown</v>
      </c>
      <c r="D681" t="str">
        <f t="shared" si="72"/>
        <v>201610apartmentaverage1_bed_rateVancouver</v>
      </c>
      <c r="E681">
        <v>2016</v>
      </c>
      <c r="F681">
        <v>10</v>
      </c>
      <c r="G681" t="s">
        <v>65</v>
      </c>
      <c r="H681" t="s">
        <v>59</v>
      </c>
      <c r="I681" t="s">
        <v>51</v>
      </c>
      <c r="J681">
        <f t="shared" si="73"/>
        <v>1</v>
      </c>
      <c r="K681" t="s">
        <v>28</v>
      </c>
      <c r="L681">
        <f>VLOOKUP(B681,average_median_rates_1!B:I,8,0)</f>
        <v>1034</v>
      </c>
      <c r="M681" t="b">
        <f>IF(ISERROR(L681),VLOOKUP(C681,vancouver_ratios_2!B:J,9,0),IF(L681="**",VLOOKUP(C681,vancouver_ratios_2!B:J,9,0)))</f>
        <v>0</v>
      </c>
      <c r="N681" t="b">
        <f>IF(ISERROR(L681),VLOOKUP(D681,average_median_rates_1!B:I,8,0),IF(L681="**", VLOOKUP(D681,average_median_rates_1!B:I,8,0)))</f>
        <v>0</v>
      </c>
      <c r="O681">
        <f t="shared" si="74"/>
        <v>0</v>
      </c>
      <c r="P681">
        <f t="shared" si="75"/>
        <v>1034</v>
      </c>
    </row>
    <row r="682" spans="1:16" x14ac:dyDescent="0.2">
      <c r="A682" t="str">
        <f t="shared" si="76"/>
        <v>201610average1Southeast Burnaby</v>
      </c>
      <c r="B682" t="str">
        <f t="shared" si="70"/>
        <v>201610apartmentaverage1_bed_rateSoutheast Burnaby</v>
      </c>
      <c r="C682" t="str">
        <f t="shared" si="71"/>
        <v>apartmentaverage1_bed_rateSoutheast Burnaby</v>
      </c>
      <c r="D682" t="str">
        <f t="shared" si="72"/>
        <v>201610apartmentaverage1_bed_rateVancouver</v>
      </c>
      <c r="E682">
        <v>2016</v>
      </c>
      <c r="F682">
        <v>10</v>
      </c>
      <c r="G682" t="s">
        <v>65</v>
      </c>
      <c r="H682" t="s">
        <v>59</v>
      </c>
      <c r="I682" t="s">
        <v>51</v>
      </c>
      <c r="J682">
        <f t="shared" si="73"/>
        <v>1</v>
      </c>
      <c r="K682" t="s">
        <v>29</v>
      </c>
      <c r="L682">
        <f>VLOOKUP(B682,average_median_rates_1!B:I,8,0)</f>
        <v>901</v>
      </c>
      <c r="M682" t="b">
        <f>IF(ISERROR(L682),VLOOKUP(C682,vancouver_ratios_2!B:J,9,0),IF(L682="**",VLOOKUP(C682,vancouver_ratios_2!B:J,9,0)))</f>
        <v>0</v>
      </c>
      <c r="N682" t="b">
        <f>IF(ISERROR(L682),VLOOKUP(D682,average_median_rates_1!B:I,8,0),IF(L682="**", VLOOKUP(D682,average_median_rates_1!B:I,8,0)))</f>
        <v>0</v>
      </c>
      <c r="O682">
        <f t="shared" si="74"/>
        <v>0</v>
      </c>
      <c r="P682">
        <f t="shared" si="75"/>
        <v>901</v>
      </c>
    </row>
    <row r="683" spans="1:16" x14ac:dyDescent="0.2">
      <c r="A683" t="str">
        <f t="shared" si="76"/>
        <v>201610average1North Burnaby</v>
      </c>
      <c r="B683" t="str">
        <f t="shared" si="70"/>
        <v>201610apartmentaverage1_bed_rateNorth Burnaby</v>
      </c>
      <c r="C683" t="str">
        <f t="shared" si="71"/>
        <v>apartmentaverage1_bed_rateNorth Burnaby</v>
      </c>
      <c r="D683" t="str">
        <f t="shared" si="72"/>
        <v>201610apartmentaverage1_bed_rateVancouver</v>
      </c>
      <c r="E683">
        <v>2016</v>
      </c>
      <c r="F683">
        <v>10</v>
      </c>
      <c r="G683" t="s">
        <v>65</v>
      </c>
      <c r="H683" t="s">
        <v>59</v>
      </c>
      <c r="I683" t="s">
        <v>51</v>
      </c>
      <c r="J683">
        <f t="shared" si="73"/>
        <v>1</v>
      </c>
      <c r="K683" t="s">
        <v>31</v>
      </c>
      <c r="L683">
        <f>VLOOKUP(B683,average_median_rates_1!B:I,8,0)</f>
        <v>1062</v>
      </c>
      <c r="M683" t="b">
        <f>IF(ISERROR(L683),VLOOKUP(C683,vancouver_ratios_2!B:J,9,0),IF(L683="**",VLOOKUP(C683,vancouver_ratios_2!B:J,9,0)))</f>
        <v>0</v>
      </c>
      <c r="N683" t="b">
        <f>IF(ISERROR(L683),VLOOKUP(D683,average_median_rates_1!B:I,8,0),IF(L683="**", VLOOKUP(D683,average_median_rates_1!B:I,8,0)))</f>
        <v>0</v>
      </c>
      <c r="O683">
        <f t="shared" si="74"/>
        <v>0</v>
      </c>
      <c r="P683">
        <f t="shared" si="75"/>
        <v>1062</v>
      </c>
    </row>
    <row r="684" spans="1:16" x14ac:dyDescent="0.2">
      <c r="A684" t="str">
        <f t="shared" si="76"/>
        <v>201610average1New Westminster</v>
      </c>
      <c r="B684" t="str">
        <f t="shared" si="70"/>
        <v>201610apartmentaverage1_bed_rateNew Westminster</v>
      </c>
      <c r="C684" t="str">
        <f t="shared" si="71"/>
        <v>apartmentaverage1_bed_rateNew Westminster</v>
      </c>
      <c r="D684" t="str">
        <f t="shared" si="72"/>
        <v>201610apartmentaverage1_bed_rateVancouver</v>
      </c>
      <c r="E684">
        <v>2016</v>
      </c>
      <c r="F684">
        <v>10</v>
      </c>
      <c r="G684" t="s">
        <v>65</v>
      </c>
      <c r="H684" t="s">
        <v>59</v>
      </c>
      <c r="I684" t="s">
        <v>51</v>
      </c>
      <c r="J684">
        <f t="shared" si="73"/>
        <v>1</v>
      </c>
      <c r="K684" t="s">
        <v>32</v>
      </c>
      <c r="L684">
        <f>VLOOKUP(B684,average_median_rates_1!B:I,8,0)</f>
        <v>914</v>
      </c>
      <c r="M684" t="b">
        <f>IF(ISERROR(L684),VLOOKUP(C684,vancouver_ratios_2!B:J,9,0),IF(L684="**",VLOOKUP(C684,vancouver_ratios_2!B:J,9,0)))</f>
        <v>0</v>
      </c>
      <c r="N684" t="b">
        <f>IF(ISERROR(L684),VLOOKUP(D684,average_median_rates_1!B:I,8,0),IF(L684="**", VLOOKUP(D684,average_median_rates_1!B:I,8,0)))</f>
        <v>0</v>
      </c>
      <c r="O684">
        <f t="shared" si="74"/>
        <v>0</v>
      </c>
      <c r="P684">
        <f t="shared" si="75"/>
        <v>914</v>
      </c>
    </row>
    <row r="685" spans="1:16" x14ac:dyDescent="0.2">
      <c r="A685" t="str">
        <f t="shared" si="76"/>
        <v>201610average1North Vancouver CY</v>
      </c>
      <c r="B685" t="str">
        <f t="shared" si="70"/>
        <v>201610apartmentaverage1_bed_rateNorth Vancouver CY</v>
      </c>
      <c r="C685" t="str">
        <f t="shared" si="71"/>
        <v>apartmentaverage1_bed_rateNorth Vancouver CY</v>
      </c>
      <c r="D685" t="str">
        <f t="shared" si="72"/>
        <v>201610apartmentaverage1_bed_rateVancouver</v>
      </c>
      <c r="E685">
        <v>2016</v>
      </c>
      <c r="F685">
        <v>10</v>
      </c>
      <c r="G685" t="s">
        <v>65</v>
      </c>
      <c r="H685" t="s">
        <v>59</v>
      </c>
      <c r="I685" t="s">
        <v>51</v>
      </c>
      <c r="J685">
        <f t="shared" si="73"/>
        <v>1</v>
      </c>
      <c r="K685" t="s">
        <v>33</v>
      </c>
      <c r="L685">
        <f>VLOOKUP(B685,average_median_rates_1!B:I,8,0)</f>
        <v>1176</v>
      </c>
      <c r="M685" t="b">
        <f>IF(ISERROR(L685),VLOOKUP(C685,vancouver_ratios_2!B:J,9,0),IF(L685="**",VLOOKUP(C685,vancouver_ratios_2!B:J,9,0)))</f>
        <v>0</v>
      </c>
      <c r="N685" t="b">
        <f>IF(ISERROR(L685),VLOOKUP(D685,average_median_rates_1!B:I,8,0),IF(L685="**", VLOOKUP(D685,average_median_rates_1!B:I,8,0)))</f>
        <v>0</v>
      </c>
      <c r="O685">
        <f t="shared" si="74"/>
        <v>0</v>
      </c>
      <c r="P685">
        <f t="shared" si="75"/>
        <v>1176</v>
      </c>
    </row>
    <row r="686" spans="1:16" x14ac:dyDescent="0.2">
      <c r="A686" t="str">
        <f t="shared" si="76"/>
        <v>201610average1North Vancouver DM</v>
      </c>
      <c r="B686" t="str">
        <f t="shared" si="70"/>
        <v>201610apartmentaverage1_bed_rateNorth Vancouver DM</v>
      </c>
      <c r="C686" t="str">
        <f t="shared" si="71"/>
        <v>apartmentaverage1_bed_rateNorth Vancouver DM</v>
      </c>
      <c r="D686" t="str">
        <f t="shared" si="72"/>
        <v>201610apartmentaverage1_bed_rateVancouver</v>
      </c>
      <c r="E686">
        <v>2016</v>
      </c>
      <c r="F686">
        <v>10</v>
      </c>
      <c r="G686" t="s">
        <v>65</v>
      </c>
      <c r="H686" t="s">
        <v>59</v>
      </c>
      <c r="I686" t="s">
        <v>51</v>
      </c>
      <c r="J686">
        <f t="shared" si="73"/>
        <v>1</v>
      </c>
      <c r="K686" t="s">
        <v>34</v>
      </c>
      <c r="L686">
        <f>VLOOKUP(B686,average_median_rates_1!B:I,8,0)</f>
        <v>1223</v>
      </c>
      <c r="M686" t="b">
        <f>IF(ISERROR(L686),VLOOKUP(C686,vancouver_ratios_2!B:J,9,0),IF(L686="**",VLOOKUP(C686,vancouver_ratios_2!B:J,9,0)))</f>
        <v>0</v>
      </c>
      <c r="N686" t="b">
        <f>IF(ISERROR(L686),VLOOKUP(D686,average_median_rates_1!B:I,8,0),IF(L686="**", VLOOKUP(D686,average_median_rates_1!B:I,8,0)))</f>
        <v>0</v>
      </c>
      <c r="O686">
        <f t="shared" si="74"/>
        <v>0</v>
      </c>
      <c r="P686">
        <f t="shared" si="75"/>
        <v>1223</v>
      </c>
    </row>
    <row r="687" spans="1:16" x14ac:dyDescent="0.2">
      <c r="A687" t="str">
        <f t="shared" si="76"/>
        <v>201610average1West Vancouver</v>
      </c>
      <c r="B687" t="str">
        <f t="shared" si="70"/>
        <v>201610apartmentaverage1_bed_rateWest Vancouver</v>
      </c>
      <c r="C687" t="str">
        <f t="shared" si="71"/>
        <v>apartmentaverage1_bed_rateWest Vancouver</v>
      </c>
      <c r="D687" t="str">
        <f t="shared" si="72"/>
        <v>201610apartmentaverage1_bed_rateVancouver</v>
      </c>
      <c r="E687">
        <v>2016</v>
      </c>
      <c r="F687">
        <v>10</v>
      </c>
      <c r="G687" t="s">
        <v>65</v>
      </c>
      <c r="H687" t="s">
        <v>59</v>
      </c>
      <c r="I687" t="s">
        <v>51</v>
      </c>
      <c r="J687">
        <f t="shared" si="73"/>
        <v>1</v>
      </c>
      <c r="K687" t="s">
        <v>35</v>
      </c>
      <c r="L687">
        <f>VLOOKUP(B687,average_median_rates_1!B:I,8,0)</f>
        <v>1484</v>
      </c>
      <c r="M687" t="b">
        <f>IF(ISERROR(L687),VLOOKUP(C687,vancouver_ratios_2!B:J,9,0),IF(L687="**",VLOOKUP(C687,vancouver_ratios_2!B:J,9,0)))</f>
        <v>0</v>
      </c>
      <c r="N687" t="b">
        <f>IF(ISERROR(L687),VLOOKUP(D687,average_median_rates_1!B:I,8,0),IF(L687="**", VLOOKUP(D687,average_median_rates_1!B:I,8,0)))</f>
        <v>0</v>
      </c>
      <c r="O687">
        <f t="shared" si="74"/>
        <v>0</v>
      </c>
      <c r="P687">
        <f t="shared" si="75"/>
        <v>1484</v>
      </c>
    </row>
    <row r="688" spans="1:16" x14ac:dyDescent="0.2">
      <c r="A688" t="str">
        <f t="shared" si="76"/>
        <v>201610average1Richmond</v>
      </c>
      <c r="B688" t="str">
        <f t="shared" si="70"/>
        <v>201610apartmentaverage1_bed_rateRichmond</v>
      </c>
      <c r="C688" t="str">
        <f t="shared" si="71"/>
        <v>apartmentaverage1_bed_rateRichmond</v>
      </c>
      <c r="D688" t="str">
        <f t="shared" si="72"/>
        <v>201610apartmentaverage1_bed_rateVancouver</v>
      </c>
      <c r="E688">
        <v>2016</v>
      </c>
      <c r="F688">
        <v>10</v>
      </c>
      <c r="G688" t="s">
        <v>65</v>
      </c>
      <c r="H688" t="s">
        <v>59</v>
      </c>
      <c r="I688" t="s">
        <v>51</v>
      </c>
      <c r="J688">
        <f t="shared" si="73"/>
        <v>1</v>
      </c>
      <c r="K688" t="s">
        <v>36</v>
      </c>
      <c r="L688">
        <f>VLOOKUP(B688,average_median_rates_1!B:I,8,0)</f>
        <v>1083</v>
      </c>
      <c r="M688" t="b">
        <f>IF(ISERROR(L688),VLOOKUP(C688,vancouver_ratios_2!B:J,9,0),IF(L688="**",VLOOKUP(C688,vancouver_ratios_2!B:J,9,0)))</f>
        <v>0</v>
      </c>
      <c r="N688" t="b">
        <f>IF(ISERROR(L688),VLOOKUP(D688,average_median_rates_1!B:I,8,0),IF(L688="**", VLOOKUP(D688,average_median_rates_1!B:I,8,0)))</f>
        <v>0</v>
      </c>
      <c r="O688">
        <f t="shared" si="74"/>
        <v>0</v>
      </c>
      <c r="P688">
        <f t="shared" si="75"/>
        <v>1083</v>
      </c>
    </row>
    <row r="689" spans="1:16" x14ac:dyDescent="0.2">
      <c r="A689" t="str">
        <f t="shared" si="76"/>
        <v>201610average1Delta</v>
      </c>
      <c r="B689" t="str">
        <f t="shared" si="70"/>
        <v>201610apartmentaverage1_bed_rateDelta</v>
      </c>
      <c r="C689" t="str">
        <f t="shared" si="71"/>
        <v>apartmentaverage1_bed_rateDelta</v>
      </c>
      <c r="D689" t="str">
        <f t="shared" si="72"/>
        <v>201610apartmentaverage1_bed_rateVancouver</v>
      </c>
      <c r="E689">
        <v>2016</v>
      </c>
      <c r="F689">
        <v>10</v>
      </c>
      <c r="G689" t="s">
        <v>65</v>
      </c>
      <c r="H689" t="s">
        <v>59</v>
      </c>
      <c r="I689" t="s">
        <v>51</v>
      </c>
      <c r="J689">
        <f t="shared" si="73"/>
        <v>1</v>
      </c>
      <c r="K689" t="s">
        <v>37</v>
      </c>
      <c r="L689">
        <f>VLOOKUP(B689,average_median_rates_1!B:I,8,0)</f>
        <v>849</v>
      </c>
      <c r="M689" t="b">
        <f>IF(ISERROR(L689),VLOOKUP(C689,vancouver_ratios_2!B:J,9,0),IF(L689="**",VLOOKUP(C689,vancouver_ratios_2!B:J,9,0)))</f>
        <v>0</v>
      </c>
      <c r="N689" t="b">
        <f>IF(ISERROR(L689),VLOOKUP(D689,average_median_rates_1!B:I,8,0),IF(L689="**", VLOOKUP(D689,average_median_rates_1!B:I,8,0)))</f>
        <v>0</v>
      </c>
      <c r="O689">
        <f t="shared" si="74"/>
        <v>0</v>
      </c>
      <c r="P689">
        <f t="shared" si="75"/>
        <v>849</v>
      </c>
    </row>
    <row r="690" spans="1:16" x14ac:dyDescent="0.2">
      <c r="A690" t="str">
        <f t="shared" si="76"/>
        <v>201610average1Surrey</v>
      </c>
      <c r="B690" t="str">
        <f t="shared" si="70"/>
        <v>201610apartmentaverage1_bed_rateSurrey</v>
      </c>
      <c r="C690" t="str">
        <f t="shared" si="71"/>
        <v>apartmentaverage1_bed_rateSurrey</v>
      </c>
      <c r="D690" t="str">
        <f t="shared" si="72"/>
        <v>201610apartmentaverage1_bed_rateVancouver</v>
      </c>
      <c r="E690">
        <v>2016</v>
      </c>
      <c r="F690">
        <v>10</v>
      </c>
      <c r="G690" t="s">
        <v>65</v>
      </c>
      <c r="H690" t="s">
        <v>59</v>
      </c>
      <c r="I690" t="s">
        <v>51</v>
      </c>
      <c r="J690">
        <f t="shared" si="73"/>
        <v>1</v>
      </c>
      <c r="K690" t="s">
        <v>38</v>
      </c>
      <c r="L690">
        <f>VLOOKUP(B690,average_median_rates_1!B:I,8,0)</f>
        <v>855</v>
      </c>
      <c r="M690" t="b">
        <f>IF(ISERROR(L690),VLOOKUP(C690,vancouver_ratios_2!B:J,9,0),IF(L690="**",VLOOKUP(C690,vancouver_ratios_2!B:J,9,0)))</f>
        <v>0</v>
      </c>
      <c r="N690" t="b">
        <f>IF(ISERROR(L690),VLOOKUP(D690,average_median_rates_1!B:I,8,0),IF(L690="**", VLOOKUP(D690,average_median_rates_1!B:I,8,0)))</f>
        <v>0</v>
      </c>
      <c r="O690">
        <f t="shared" si="74"/>
        <v>0</v>
      </c>
      <c r="P690">
        <f t="shared" si="75"/>
        <v>855</v>
      </c>
    </row>
    <row r="691" spans="1:16" x14ac:dyDescent="0.2">
      <c r="A691" t="str">
        <f t="shared" si="76"/>
        <v>201610average1White Rock</v>
      </c>
      <c r="B691" t="str">
        <f t="shared" si="70"/>
        <v>201610apartmentaverage1_bed_rateWhite Rock</v>
      </c>
      <c r="C691" t="str">
        <f t="shared" si="71"/>
        <v>apartmentaverage1_bed_rateWhite Rock</v>
      </c>
      <c r="D691" t="str">
        <f t="shared" si="72"/>
        <v>201610apartmentaverage1_bed_rateVancouver</v>
      </c>
      <c r="E691">
        <v>2016</v>
      </c>
      <c r="F691">
        <v>10</v>
      </c>
      <c r="G691" t="s">
        <v>65</v>
      </c>
      <c r="H691" t="s">
        <v>59</v>
      </c>
      <c r="I691" t="s">
        <v>51</v>
      </c>
      <c r="J691">
        <f t="shared" si="73"/>
        <v>1</v>
      </c>
      <c r="K691" t="s">
        <v>39</v>
      </c>
      <c r="L691">
        <f>VLOOKUP(B691,average_median_rates_1!B:I,8,0)</f>
        <v>893</v>
      </c>
      <c r="M691" t="b">
        <f>IF(ISERROR(L691),VLOOKUP(C691,vancouver_ratios_2!B:J,9,0),IF(L691="**",VLOOKUP(C691,vancouver_ratios_2!B:J,9,0)))</f>
        <v>0</v>
      </c>
      <c r="N691" t="b">
        <f>IF(ISERROR(L691),VLOOKUP(D691,average_median_rates_1!B:I,8,0),IF(L691="**", VLOOKUP(D691,average_median_rates_1!B:I,8,0)))</f>
        <v>0</v>
      </c>
      <c r="O691">
        <f t="shared" si="74"/>
        <v>0</v>
      </c>
      <c r="P691">
        <f t="shared" si="75"/>
        <v>893</v>
      </c>
    </row>
    <row r="692" spans="1:16" x14ac:dyDescent="0.2">
      <c r="A692" t="str">
        <f t="shared" si="76"/>
        <v>201610average1Langley City and Langley DM</v>
      </c>
      <c r="B692" t="str">
        <f t="shared" si="70"/>
        <v>201610apartmentaverage1_bed_rateLangley City and Langley DM</v>
      </c>
      <c r="C692" t="str">
        <f t="shared" si="71"/>
        <v>apartmentaverage1_bed_rateLangley City and Langley DM</v>
      </c>
      <c r="D692" t="str">
        <f t="shared" si="72"/>
        <v>201610apartmentaverage1_bed_rateVancouver</v>
      </c>
      <c r="E692">
        <v>2016</v>
      </c>
      <c r="F692">
        <v>10</v>
      </c>
      <c r="G692" t="s">
        <v>65</v>
      </c>
      <c r="H692" t="s">
        <v>59</v>
      </c>
      <c r="I692" t="s">
        <v>51</v>
      </c>
      <c r="J692">
        <f t="shared" si="73"/>
        <v>1</v>
      </c>
      <c r="K692" t="s">
        <v>40</v>
      </c>
      <c r="L692">
        <f>VLOOKUP(B692,average_median_rates_1!B:I,8,0)</f>
        <v>889</v>
      </c>
      <c r="M692" t="b">
        <f>IF(ISERROR(L692),VLOOKUP(C692,vancouver_ratios_2!B:J,9,0),IF(L692="**",VLOOKUP(C692,vancouver_ratios_2!B:J,9,0)))</f>
        <v>0</v>
      </c>
      <c r="N692" t="b">
        <f>IF(ISERROR(L692),VLOOKUP(D692,average_median_rates_1!B:I,8,0),IF(L692="**", VLOOKUP(D692,average_median_rates_1!B:I,8,0)))</f>
        <v>0</v>
      </c>
      <c r="O692">
        <f t="shared" si="74"/>
        <v>0</v>
      </c>
      <c r="P692">
        <f t="shared" si="75"/>
        <v>889</v>
      </c>
    </row>
    <row r="693" spans="1:16" x14ac:dyDescent="0.2">
      <c r="A693" t="str">
        <f t="shared" si="76"/>
        <v>201610average1Tri-Cities</v>
      </c>
      <c r="B693" t="str">
        <f t="shared" si="70"/>
        <v>201610apartmentaverage1_bed_rateTri-Cities</v>
      </c>
      <c r="C693" t="str">
        <f t="shared" si="71"/>
        <v>apartmentaverage1_bed_rateTri-Cities</v>
      </c>
      <c r="D693" t="str">
        <f t="shared" si="72"/>
        <v>201610apartmentaverage1_bed_rateVancouver</v>
      </c>
      <c r="E693">
        <v>2016</v>
      </c>
      <c r="F693">
        <v>10</v>
      </c>
      <c r="G693" t="s">
        <v>65</v>
      </c>
      <c r="H693" t="s">
        <v>59</v>
      </c>
      <c r="I693" t="s">
        <v>51</v>
      </c>
      <c r="J693">
        <f t="shared" si="73"/>
        <v>1</v>
      </c>
      <c r="K693" t="s">
        <v>41</v>
      </c>
      <c r="L693">
        <f>VLOOKUP(B693,average_median_rates_1!B:I,8,0)</f>
        <v>897</v>
      </c>
      <c r="M693" t="b">
        <f>IF(ISERROR(L693),VLOOKUP(C693,vancouver_ratios_2!B:J,9,0),IF(L693="**",VLOOKUP(C693,vancouver_ratios_2!B:J,9,0)))</f>
        <v>0</v>
      </c>
      <c r="N693" t="b">
        <f>IF(ISERROR(L693),VLOOKUP(D693,average_median_rates_1!B:I,8,0),IF(L693="**", VLOOKUP(D693,average_median_rates_1!B:I,8,0)))</f>
        <v>0</v>
      </c>
      <c r="O693">
        <f t="shared" si="74"/>
        <v>0</v>
      </c>
      <c r="P693">
        <f t="shared" si="75"/>
        <v>897</v>
      </c>
    </row>
    <row r="694" spans="1:16" x14ac:dyDescent="0.2">
      <c r="A694" t="str">
        <f t="shared" si="76"/>
        <v>201610average1Maple Ridge/Pitt Meadows</v>
      </c>
      <c r="B694" t="str">
        <f t="shared" si="70"/>
        <v>201610apartmentaverage1_bed_rateMaple Ridge/Pitt Meadows</v>
      </c>
      <c r="C694" t="str">
        <f t="shared" si="71"/>
        <v>apartmentaverage1_bed_rateMaple Ridge/Pitt Meadows</v>
      </c>
      <c r="D694" t="str">
        <f t="shared" si="72"/>
        <v>201610apartmentaverage1_bed_rateVancouver</v>
      </c>
      <c r="E694">
        <v>2016</v>
      </c>
      <c r="F694">
        <v>10</v>
      </c>
      <c r="G694" t="s">
        <v>65</v>
      </c>
      <c r="H694" t="s">
        <v>59</v>
      </c>
      <c r="I694" t="s">
        <v>51</v>
      </c>
      <c r="J694">
        <f t="shared" si="73"/>
        <v>1</v>
      </c>
      <c r="K694" t="s">
        <v>42</v>
      </c>
      <c r="L694">
        <f>VLOOKUP(B694,average_median_rates_1!B:I,8,0)</f>
        <v>762</v>
      </c>
      <c r="M694" t="b">
        <f>IF(ISERROR(L694),VLOOKUP(C694,vancouver_ratios_2!B:J,9,0),IF(L694="**",VLOOKUP(C694,vancouver_ratios_2!B:J,9,0)))</f>
        <v>0</v>
      </c>
      <c r="N694" t="b">
        <f>IF(ISERROR(L694),VLOOKUP(D694,average_median_rates_1!B:I,8,0),IF(L694="**", VLOOKUP(D694,average_median_rates_1!B:I,8,0)))</f>
        <v>0</v>
      </c>
      <c r="O694">
        <f t="shared" si="74"/>
        <v>0</v>
      </c>
      <c r="P694">
        <f t="shared" si="75"/>
        <v>762</v>
      </c>
    </row>
    <row r="695" spans="1:16" x14ac:dyDescent="0.2">
      <c r="A695" t="str">
        <f t="shared" si="76"/>
        <v>201610average1Vancouver</v>
      </c>
      <c r="B695" t="str">
        <f t="shared" si="70"/>
        <v>201610apartmentaverage1_bed_rateVancouver</v>
      </c>
      <c r="C695" t="str">
        <f t="shared" si="71"/>
        <v>apartmentaverage1_bed_rateVancouver</v>
      </c>
      <c r="D695" t="str">
        <f t="shared" si="72"/>
        <v>201610apartmentaverage1_bed_rateVancouver</v>
      </c>
      <c r="E695">
        <v>2016</v>
      </c>
      <c r="F695">
        <v>10</v>
      </c>
      <c r="G695" t="s">
        <v>65</v>
      </c>
      <c r="H695" t="s">
        <v>59</v>
      </c>
      <c r="I695" t="s">
        <v>51</v>
      </c>
      <c r="J695">
        <f t="shared" si="73"/>
        <v>1</v>
      </c>
      <c r="K695" t="s">
        <v>43</v>
      </c>
      <c r="L695">
        <f>VLOOKUP(B695,average_median_rates_1!B:I,8,0)</f>
        <v>1159</v>
      </c>
      <c r="M695" t="b">
        <f>IF(ISERROR(L695),VLOOKUP(C695,vancouver_ratios_2!B:J,9,0),IF(L695="**",VLOOKUP(C695,vancouver_ratios_2!B:J,9,0)))</f>
        <v>0</v>
      </c>
      <c r="N695" t="b">
        <f>IF(ISERROR(L695),VLOOKUP(D695,average_median_rates_1!B:I,8,0),IF(L695="**", VLOOKUP(D695,average_median_rates_1!B:I,8,0)))</f>
        <v>0</v>
      </c>
      <c r="O695">
        <f t="shared" si="74"/>
        <v>0</v>
      </c>
      <c r="P695">
        <f t="shared" si="75"/>
        <v>1159</v>
      </c>
    </row>
    <row r="696" spans="1:16" x14ac:dyDescent="0.2">
      <c r="A696" t="str">
        <f t="shared" si="76"/>
        <v>201610average1North Vancouver City</v>
      </c>
      <c r="B696" t="str">
        <f t="shared" si="70"/>
        <v>201610apartmentaverage1_bed_rateNorth Vancouver City</v>
      </c>
      <c r="C696" t="str">
        <f t="shared" si="71"/>
        <v>apartmentaverage1_bed_rateNorth Vancouver City</v>
      </c>
      <c r="D696" t="str">
        <f t="shared" si="72"/>
        <v>201610apartmentaverage1_bed_rateVancouver</v>
      </c>
      <c r="E696">
        <v>2016</v>
      </c>
      <c r="F696">
        <v>10</v>
      </c>
      <c r="G696" t="s">
        <v>65</v>
      </c>
      <c r="H696" t="s">
        <v>59</v>
      </c>
      <c r="I696" t="s">
        <v>51</v>
      </c>
      <c r="J696">
        <f t="shared" si="73"/>
        <v>1</v>
      </c>
      <c r="K696" t="s">
        <v>60</v>
      </c>
      <c r="L696" t="e">
        <f>VLOOKUP(B696,average_median_rates_1!B:I,8,0)</f>
        <v>#N/A</v>
      </c>
      <c r="M696">
        <f>IF(ISERROR(L696),VLOOKUP(C696,vancouver_ratios_2!B:J,9,0),IF(L696="**",VLOOKUP(C696,vancouver_ratios_2!B:J,9,0)))</f>
        <v>0.89298071426422299</v>
      </c>
      <c r="N696">
        <f>IF(ISERROR(L696),VLOOKUP(D696,average_median_rates_1!B:I,8,0),IF(L696="**", VLOOKUP(D696,average_median_rates_1!B:I,8,0)))</f>
        <v>1159</v>
      </c>
      <c r="O696">
        <f t="shared" si="74"/>
        <v>1034.9646478322345</v>
      </c>
      <c r="P696">
        <f t="shared" si="75"/>
        <v>1034.9646478322345</v>
      </c>
    </row>
    <row r="697" spans="1:16" x14ac:dyDescent="0.2">
      <c r="A697" t="str">
        <f t="shared" si="76"/>
        <v>201610average2West End/Stanley Park</v>
      </c>
      <c r="B697" t="str">
        <f t="shared" si="70"/>
        <v>201610apartmentaverage2_bed_rateWest End/Stanley Park</v>
      </c>
      <c r="C697" t="str">
        <f t="shared" si="71"/>
        <v>apartmentaverage2_bed_rateWest End/Stanley Park</v>
      </c>
      <c r="D697" t="str">
        <f t="shared" si="72"/>
        <v>201610apartmentaverage2_bed_rateVancouver</v>
      </c>
      <c r="E697">
        <v>2016</v>
      </c>
      <c r="F697">
        <v>10</v>
      </c>
      <c r="G697" t="s">
        <v>65</v>
      </c>
      <c r="H697" t="s">
        <v>59</v>
      </c>
      <c r="I697" t="s">
        <v>53</v>
      </c>
      <c r="J697">
        <f t="shared" si="73"/>
        <v>2</v>
      </c>
      <c r="K697" t="s">
        <v>12</v>
      </c>
      <c r="L697">
        <f>VLOOKUP(B697,average_median_rates_1!B:I,8,0)</f>
        <v>2109</v>
      </c>
      <c r="M697" t="b">
        <f>IF(ISERROR(L697),VLOOKUP(C697,vancouver_ratios_2!B:J,9,0),IF(L697="**",VLOOKUP(C697,vancouver_ratios_2!B:J,9,0)))</f>
        <v>0</v>
      </c>
      <c r="N697" t="b">
        <f>IF(ISERROR(L697),VLOOKUP(D697,average_median_rates_1!B:I,8,0),IF(L697="**", VLOOKUP(D697,average_median_rates_1!B:I,8,0)))</f>
        <v>0</v>
      </c>
      <c r="O697">
        <f t="shared" si="74"/>
        <v>0</v>
      </c>
      <c r="P697">
        <f t="shared" si="75"/>
        <v>2109</v>
      </c>
    </row>
    <row r="698" spans="1:16" x14ac:dyDescent="0.2">
      <c r="A698" t="str">
        <f t="shared" si="76"/>
        <v>201610average2English Bay</v>
      </c>
      <c r="B698" t="str">
        <f t="shared" si="70"/>
        <v>201610apartmentaverage2_bed_rateEnglish Bay</v>
      </c>
      <c r="C698" t="str">
        <f t="shared" si="71"/>
        <v>apartmentaverage2_bed_rateEnglish Bay</v>
      </c>
      <c r="D698" t="str">
        <f t="shared" si="72"/>
        <v>201610apartmentaverage2_bed_rateVancouver</v>
      </c>
      <c r="E698">
        <v>2016</v>
      </c>
      <c r="F698">
        <v>10</v>
      </c>
      <c r="G698" t="s">
        <v>65</v>
      </c>
      <c r="H698" t="s">
        <v>59</v>
      </c>
      <c r="I698" t="s">
        <v>53</v>
      </c>
      <c r="J698">
        <f t="shared" si="73"/>
        <v>2</v>
      </c>
      <c r="K698" t="s">
        <v>16</v>
      </c>
      <c r="L698">
        <f>VLOOKUP(B698,average_median_rates_1!B:I,8,0)</f>
        <v>2110</v>
      </c>
      <c r="M698" t="b">
        <f>IF(ISERROR(L698),VLOOKUP(C698,vancouver_ratios_2!B:J,9,0),IF(L698="**",VLOOKUP(C698,vancouver_ratios_2!B:J,9,0)))</f>
        <v>0</v>
      </c>
      <c r="N698" t="b">
        <f>IF(ISERROR(L698),VLOOKUP(D698,average_median_rates_1!B:I,8,0),IF(L698="**", VLOOKUP(D698,average_median_rates_1!B:I,8,0)))</f>
        <v>0</v>
      </c>
      <c r="O698">
        <f t="shared" si="74"/>
        <v>0</v>
      </c>
      <c r="P698">
        <f t="shared" si="75"/>
        <v>2110</v>
      </c>
    </row>
    <row r="699" spans="1:16" x14ac:dyDescent="0.2">
      <c r="A699" t="str">
        <f t="shared" si="76"/>
        <v>201610average2Downtown</v>
      </c>
      <c r="B699" t="str">
        <f t="shared" si="70"/>
        <v>201610apartmentaverage2_bed_rateDowntown</v>
      </c>
      <c r="C699" t="str">
        <f t="shared" si="71"/>
        <v>apartmentaverage2_bed_rateDowntown</v>
      </c>
      <c r="D699" t="str">
        <f t="shared" si="72"/>
        <v>201610apartmentaverage2_bed_rateVancouver</v>
      </c>
      <c r="E699">
        <v>2016</v>
      </c>
      <c r="F699">
        <v>10</v>
      </c>
      <c r="G699" t="s">
        <v>65</v>
      </c>
      <c r="H699" t="s">
        <v>59</v>
      </c>
      <c r="I699" t="s">
        <v>53</v>
      </c>
      <c r="J699">
        <f t="shared" si="73"/>
        <v>2</v>
      </c>
      <c r="K699" t="s">
        <v>17</v>
      </c>
      <c r="L699">
        <f>VLOOKUP(B699,average_median_rates_1!B:I,8,0)</f>
        <v>2222</v>
      </c>
      <c r="M699" t="b">
        <f>IF(ISERROR(L699),VLOOKUP(C699,vancouver_ratios_2!B:J,9,0),IF(L699="**",VLOOKUP(C699,vancouver_ratios_2!B:J,9,0)))</f>
        <v>0</v>
      </c>
      <c r="N699" t="b">
        <f>IF(ISERROR(L699),VLOOKUP(D699,average_median_rates_1!B:I,8,0),IF(L699="**", VLOOKUP(D699,average_median_rates_1!B:I,8,0)))</f>
        <v>0</v>
      </c>
      <c r="O699">
        <f t="shared" si="74"/>
        <v>0</v>
      </c>
      <c r="P699">
        <f t="shared" si="75"/>
        <v>2222</v>
      </c>
    </row>
    <row r="700" spans="1:16" x14ac:dyDescent="0.2">
      <c r="A700" t="str">
        <f t="shared" si="76"/>
        <v>201610average2South Granville/Oak</v>
      </c>
      <c r="B700" t="str">
        <f t="shared" si="70"/>
        <v>201610apartmentaverage2_bed_rateSouth Granville/Oak</v>
      </c>
      <c r="C700" t="str">
        <f t="shared" si="71"/>
        <v>apartmentaverage2_bed_rateSouth Granville/Oak</v>
      </c>
      <c r="D700" t="str">
        <f t="shared" si="72"/>
        <v>201610apartmentaverage2_bed_rateVancouver</v>
      </c>
      <c r="E700">
        <v>2016</v>
      </c>
      <c r="F700">
        <v>10</v>
      </c>
      <c r="G700" t="s">
        <v>65</v>
      </c>
      <c r="H700" t="s">
        <v>59</v>
      </c>
      <c r="I700" t="s">
        <v>53</v>
      </c>
      <c r="J700">
        <f t="shared" si="73"/>
        <v>2</v>
      </c>
      <c r="K700" t="s">
        <v>19</v>
      </c>
      <c r="L700">
        <f>VLOOKUP(B700,average_median_rates_1!B:I,8,0)</f>
        <v>1779</v>
      </c>
      <c r="M700" t="b">
        <f>IF(ISERROR(L700),VLOOKUP(C700,vancouver_ratios_2!B:J,9,0),IF(L700="**",VLOOKUP(C700,vancouver_ratios_2!B:J,9,0)))</f>
        <v>0</v>
      </c>
      <c r="N700" t="b">
        <f>IF(ISERROR(L700),VLOOKUP(D700,average_median_rates_1!B:I,8,0),IF(L700="**", VLOOKUP(D700,average_median_rates_1!B:I,8,0)))</f>
        <v>0</v>
      </c>
      <c r="O700">
        <f t="shared" si="74"/>
        <v>0</v>
      </c>
      <c r="P700">
        <f t="shared" si="75"/>
        <v>1779</v>
      </c>
    </row>
    <row r="701" spans="1:16" x14ac:dyDescent="0.2">
      <c r="A701" t="str">
        <f t="shared" si="76"/>
        <v>201610average2Kitsilano/Point Grey</v>
      </c>
      <c r="B701" t="str">
        <f t="shared" si="70"/>
        <v>201610apartmentaverage2_bed_rateKitsilano/Point Grey</v>
      </c>
      <c r="C701" t="str">
        <f t="shared" si="71"/>
        <v>apartmentaverage2_bed_rateKitsilano/Point Grey</v>
      </c>
      <c r="D701" t="str">
        <f t="shared" si="72"/>
        <v>201610apartmentaverage2_bed_rateVancouver</v>
      </c>
      <c r="E701">
        <v>2016</v>
      </c>
      <c r="F701">
        <v>10</v>
      </c>
      <c r="G701" t="s">
        <v>65</v>
      </c>
      <c r="H701" t="s">
        <v>59</v>
      </c>
      <c r="I701" t="s">
        <v>53</v>
      </c>
      <c r="J701">
        <f t="shared" si="73"/>
        <v>2</v>
      </c>
      <c r="K701" t="s">
        <v>20</v>
      </c>
      <c r="L701">
        <f>VLOOKUP(B701,average_median_rates_1!B:I,8,0)</f>
        <v>1818</v>
      </c>
      <c r="M701" t="b">
        <f>IF(ISERROR(L701),VLOOKUP(C701,vancouver_ratios_2!B:J,9,0),IF(L701="**",VLOOKUP(C701,vancouver_ratios_2!B:J,9,0)))</f>
        <v>0</v>
      </c>
      <c r="N701" t="b">
        <f>IF(ISERROR(L701),VLOOKUP(D701,average_median_rates_1!B:I,8,0),IF(L701="**", VLOOKUP(D701,average_median_rates_1!B:I,8,0)))</f>
        <v>0</v>
      </c>
      <c r="O701">
        <f t="shared" si="74"/>
        <v>0</v>
      </c>
      <c r="P701">
        <f t="shared" si="75"/>
        <v>1818</v>
      </c>
    </row>
    <row r="702" spans="1:16" x14ac:dyDescent="0.2">
      <c r="A702" t="str">
        <f t="shared" si="76"/>
        <v>201610average2Westside/Kerrisdale</v>
      </c>
      <c r="B702" t="str">
        <f t="shared" si="70"/>
        <v>201610apartmentaverage2_bed_rateWestside/Kerrisdale</v>
      </c>
      <c r="C702" t="str">
        <f t="shared" si="71"/>
        <v>apartmentaverage2_bed_rateWestside/Kerrisdale</v>
      </c>
      <c r="D702" t="str">
        <f t="shared" si="72"/>
        <v>201610apartmentaverage2_bed_rateVancouver</v>
      </c>
      <c r="E702">
        <v>2016</v>
      </c>
      <c r="F702">
        <v>10</v>
      </c>
      <c r="G702" t="s">
        <v>65</v>
      </c>
      <c r="H702" t="s">
        <v>59</v>
      </c>
      <c r="I702" t="s">
        <v>53</v>
      </c>
      <c r="J702">
        <f t="shared" si="73"/>
        <v>2</v>
      </c>
      <c r="K702" t="s">
        <v>21</v>
      </c>
      <c r="L702">
        <f>VLOOKUP(B702,average_median_rates_1!B:I,8,0)</f>
        <v>1885</v>
      </c>
      <c r="M702" t="b">
        <f>IF(ISERROR(L702),VLOOKUP(C702,vancouver_ratios_2!B:J,9,0),IF(L702="**",VLOOKUP(C702,vancouver_ratios_2!B:J,9,0)))</f>
        <v>0</v>
      </c>
      <c r="N702" t="b">
        <f>IF(ISERROR(L702),VLOOKUP(D702,average_median_rates_1!B:I,8,0),IF(L702="**", VLOOKUP(D702,average_median_rates_1!B:I,8,0)))</f>
        <v>0</v>
      </c>
      <c r="O702">
        <f t="shared" si="74"/>
        <v>0</v>
      </c>
      <c r="P702">
        <f t="shared" si="75"/>
        <v>1885</v>
      </c>
    </row>
    <row r="703" spans="1:16" x14ac:dyDescent="0.2">
      <c r="A703" t="str">
        <f t="shared" si="76"/>
        <v>201610average2Marpole</v>
      </c>
      <c r="B703" t="str">
        <f t="shared" si="70"/>
        <v>201610apartmentaverage2_bed_rateMarpole</v>
      </c>
      <c r="C703" t="str">
        <f t="shared" si="71"/>
        <v>apartmentaverage2_bed_rateMarpole</v>
      </c>
      <c r="D703" t="str">
        <f t="shared" si="72"/>
        <v>201610apartmentaverage2_bed_rateVancouver</v>
      </c>
      <c r="E703">
        <v>2016</v>
      </c>
      <c r="F703">
        <v>10</v>
      </c>
      <c r="G703" t="s">
        <v>65</v>
      </c>
      <c r="H703" t="s">
        <v>59</v>
      </c>
      <c r="I703" t="s">
        <v>53</v>
      </c>
      <c r="J703">
        <f t="shared" si="73"/>
        <v>2</v>
      </c>
      <c r="K703" t="s">
        <v>23</v>
      </c>
      <c r="L703">
        <f>VLOOKUP(B703,average_median_rates_1!B:I,8,0)</f>
        <v>1200</v>
      </c>
      <c r="M703" t="b">
        <f>IF(ISERROR(L703),VLOOKUP(C703,vancouver_ratios_2!B:J,9,0),IF(L703="**",VLOOKUP(C703,vancouver_ratios_2!B:J,9,0)))</f>
        <v>0</v>
      </c>
      <c r="N703" t="b">
        <f>IF(ISERROR(L703),VLOOKUP(D703,average_median_rates_1!B:I,8,0),IF(L703="**", VLOOKUP(D703,average_median_rates_1!B:I,8,0)))</f>
        <v>0</v>
      </c>
      <c r="O703">
        <f t="shared" si="74"/>
        <v>0</v>
      </c>
      <c r="P703">
        <f t="shared" si="75"/>
        <v>1200</v>
      </c>
    </row>
    <row r="704" spans="1:16" x14ac:dyDescent="0.2">
      <c r="A704" t="str">
        <f t="shared" si="76"/>
        <v>201610average2Mount Pleasant/Renfrew Heights</v>
      </c>
      <c r="B704" t="str">
        <f t="shared" si="70"/>
        <v>201610apartmentaverage2_bed_rateMount Pleasant/Renfrew Heights</v>
      </c>
      <c r="C704" t="str">
        <f t="shared" si="71"/>
        <v>apartmentaverage2_bed_rateMount Pleasant/Renfrew Heights</v>
      </c>
      <c r="D704" t="str">
        <f t="shared" si="72"/>
        <v>201610apartmentaverage2_bed_rateVancouver</v>
      </c>
      <c r="E704">
        <v>2016</v>
      </c>
      <c r="F704">
        <v>10</v>
      </c>
      <c r="G704" t="s">
        <v>65</v>
      </c>
      <c r="H704" t="s">
        <v>59</v>
      </c>
      <c r="I704" t="s">
        <v>53</v>
      </c>
      <c r="J704">
        <f t="shared" si="73"/>
        <v>2</v>
      </c>
      <c r="K704" t="s">
        <v>24</v>
      </c>
      <c r="L704">
        <f>VLOOKUP(B704,average_median_rates_1!B:I,8,0)</f>
        <v>1459</v>
      </c>
      <c r="M704" t="b">
        <f>IF(ISERROR(L704),VLOOKUP(C704,vancouver_ratios_2!B:J,9,0),IF(L704="**",VLOOKUP(C704,vancouver_ratios_2!B:J,9,0)))</f>
        <v>0</v>
      </c>
      <c r="N704" t="b">
        <f>IF(ISERROR(L704),VLOOKUP(D704,average_median_rates_1!B:I,8,0),IF(L704="**", VLOOKUP(D704,average_median_rates_1!B:I,8,0)))</f>
        <v>0</v>
      </c>
      <c r="O704">
        <f t="shared" si="74"/>
        <v>0</v>
      </c>
      <c r="P704">
        <f t="shared" si="75"/>
        <v>1459</v>
      </c>
    </row>
    <row r="705" spans="1:16" x14ac:dyDescent="0.2">
      <c r="A705" t="str">
        <f t="shared" si="76"/>
        <v>201610average2East Hastings</v>
      </c>
      <c r="B705" t="str">
        <f t="shared" si="70"/>
        <v>201610apartmentaverage2_bed_rateEast Hastings</v>
      </c>
      <c r="C705" t="str">
        <f t="shared" si="71"/>
        <v>apartmentaverage2_bed_rateEast Hastings</v>
      </c>
      <c r="D705" t="str">
        <f t="shared" si="72"/>
        <v>201610apartmentaverage2_bed_rateVancouver</v>
      </c>
      <c r="E705">
        <v>2016</v>
      </c>
      <c r="F705">
        <v>10</v>
      </c>
      <c r="G705" t="s">
        <v>65</v>
      </c>
      <c r="H705" t="s">
        <v>59</v>
      </c>
      <c r="I705" t="s">
        <v>53</v>
      </c>
      <c r="J705">
        <f t="shared" si="73"/>
        <v>2</v>
      </c>
      <c r="K705" t="s">
        <v>25</v>
      </c>
      <c r="L705">
        <f>VLOOKUP(B705,average_median_rates_1!B:I,8,0)</f>
        <v>1305</v>
      </c>
      <c r="M705" t="b">
        <f>IF(ISERROR(L705),VLOOKUP(C705,vancouver_ratios_2!B:J,9,0),IF(L705="**",VLOOKUP(C705,vancouver_ratios_2!B:J,9,0)))</f>
        <v>0</v>
      </c>
      <c r="N705" t="b">
        <f>IF(ISERROR(L705),VLOOKUP(D705,average_median_rates_1!B:I,8,0),IF(L705="**", VLOOKUP(D705,average_median_rates_1!B:I,8,0)))</f>
        <v>0</v>
      </c>
      <c r="O705">
        <f t="shared" si="74"/>
        <v>0</v>
      </c>
      <c r="P705">
        <f t="shared" si="75"/>
        <v>1305</v>
      </c>
    </row>
    <row r="706" spans="1:16" x14ac:dyDescent="0.2">
      <c r="A706" t="str">
        <f t="shared" si="76"/>
        <v>201610average2Southeast Vancouver</v>
      </c>
      <c r="B706" t="str">
        <f t="shared" ref="B706:B769" si="77">E706&amp;F706&amp;G706&amp;H706&amp;I706&amp;K706</f>
        <v>201610apartmentaverage2_bed_rateSoutheast Vancouver</v>
      </c>
      <c r="C706" t="str">
        <f t="shared" ref="C706:C769" si="78">G706&amp;H706&amp;I706&amp;K706</f>
        <v>apartmentaverage2_bed_rateSoutheast Vancouver</v>
      </c>
      <c r="D706" t="str">
        <f t="shared" ref="D706:D769" si="79">E706&amp;F706&amp;G706&amp;H706&amp;I706&amp;"Vancouver"</f>
        <v>201610apartmentaverage2_bed_rateVancouver</v>
      </c>
      <c r="E706">
        <v>2016</v>
      </c>
      <c r="F706">
        <v>10</v>
      </c>
      <c r="G706" t="s">
        <v>65</v>
      </c>
      <c r="H706" t="s">
        <v>59</v>
      </c>
      <c r="I706" t="s">
        <v>53</v>
      </c>
      <c r="J706">
        <f t="shared" ref="J706:J769" si="80">IF(I706="bachelor_rate", 0, IF(I706="1_bed_rate", 1, IF(I706="2_bed_rate",2, IF(I706="3+_bed_rate", 3, "error"))))</f>
        <v>2</v>
      </c>
      <c r="K706" t="s">
        <v>26</v>
      </c>
      <c r="L706">
        <f>VLOOKUP(B706,average_median_rates_1!B:I,8,0)</f>
        <v>1425</v>
      </c>
      <c r="M706" t="b">
        <f>IF(ISERROR(L706),VLOOKUP(C706,vancouver_ratios_2!B:J,9,0),IF(L706="**",VLOOKUP(C706,vancouver_ratios_2!B:J,9,0)))</f>
        <v>0</v>
      </c>
      <c r="N706" t="b">
        <f>IF(ISERROR(L706),VLOOKUP(D706,average_median_rates_1!B:I,8,0),IF(L706="**", VLOOKUP(D706,average_median_rates_1!B:I,8,0)))</f>
        <v>0</v>
      </c>
      <c r="O706">
        <f t="shared" ref="O706:O769" si="81">N706*M706</f>
        <v>0</v>
      </c>
      <c r="P706">
        <f t="shared" ref="P706:P769" si="82">IF(ISERROR(L706),O706, IF(L706="**", O706, L706))</f>
        <v>1425</v>
      </c>
    </row>
    <row r="707" spans="1:16" x14ac:dyDescent="0.2">
      <c r="A707" t="str">
        <f t="shared" ref="A707:A770" si="83">E707&amp;F707&amp;H707&amp;J707&amp;K707</f>
        <v>201610average2University Endowment Lands</v>
      </c>
      <c r="B707" t="str">
        <f t="shared" si="77"/>
        <v>201610apartmentaverage2_bed_rateUniversity Endowment Lands</v>
      </c>
      <c r="C707" t="str">
        <f t="shared" si="78"/>
        <v>apartmentaverage2_bed_rateUniversity Endowment Lands</v>
      </c>
      <c r="D707" t="str">
        <f t="shared" si="79"/>
        <v>201610apartmentaverage2_bed_rateVancouver</v>
      </c>
      <c r="E707">
        <v>2016</v>
      </c>
      <c r="F707">
        <v>10</v>
      </c>
      <c r="G707" t="s">
        <v>65</v>
      </c>
      <c r="H707" t="s">
        <v>59</v>
      </c>
      <c r="I707" t="s">
        <v>53</v>
      </c>
      <c r="J707">
        <f t="shared" si="80"/>
        <v>2</v>
      </c>
      <c r="K707" t="s">
        <v>27</v>
      </c>
      <c r="L707">
        <f>VLOOKUP(B707,average_median_rates_1!B:I,8,0)</f>
        <v>2058</v>
      </c>
      <c r="M707" t="b">
        <f>IF(ISERROR(L707),VLOOKUP(C707,vancouver_ratios_2!B:J,9,0),IF(L707="**",VLOOKUP(C707,vancouver_ratios_2!B:J,9,0)))</f>
        <v>0</v>
      </c>
      <c r="N707" t="b">
        <f>IF(ISERROR(L707),VLOOKUP(D707,average_median_rates_1!B:I,8,0),IF(L707="**", VLOOKUP(D707,average_median_rates_1!B:I,8,0)))</f>
        <v>0</v>
      </c>
      <c r="O707">
        <f t="shared" si="81"/>
        <v>0</v>
      </c>
      <c r="P707">
        <f t="shared" si="82"/>
        <v>2058</v>
      </c>
    </row>
    <row r="708" spans="1:16" x14ac:dyDescent="0.2">
      <c r="A708" t="str">
        <f t="shared" si="83"/>
        <v>201610average2Central Park/Metrotown</v>
      </c>
      <c r="B708" t="str">
        <f t="shared" si="77"/>
        <v>201610apartmentaverage2_bed_rateCentral Park/Metrotown</v>
      </c>
      <c r="C708" t="str">
        <f t="shared" si="78"/>
        <v>apartmentaverage2_bed_rateCentral Park/Metrotown</v>
      </c>
      <c r="D708" t="str">
        <f t="shared" si="79"/>
        <v>201610apartmentaverage2_bed_rateVancouver</v>
      </c>
      <c r="E708">
        <v>2016</v>
      </c>
      <c r="F708">
        <v>10</v>
      </c>
      <c r="G708" t="s">
        <v>65</v>
      </c>
      <c r="H708" t="s">
        <v>59</v>
      </c>
      <c r="I708" t="s">
        <v>53</v>
      </c>
      <c r="J708">
        <f t="shared" si="80"/>
        <v>2</v>
      </c>
      <c r="K708" t="s">
        <v>28</v>
      </c>
      <c r="L708">
        <f>VLOOKUP(B708,average_median_rates_1!B:I,8,0)</f>
        <v>1372</v>
      </c>
      <c r="M708" t="b">
        <f>IF(ISERROR(L708),VLOOKUP(C708,vancouver_ratios_2!B:J,9,0),IF(L708="**",VLOOKUP(C708,vancouver_ratios_2!B:J,9,0)))</f>
        <v>0</v>
      </c>
      <c r="N708" t="b">
        <f>IF(ISERROR(L708),VLOOKUP(D708,average_median_rates_1!B:I,8,0),IF(L708="**", VLOOKUP(D708,average_median_rates_1!B:I,8,0)))</f>
        <v>0</v>
      </c>
      <c r="O708">
        <f t="shared" si="81"/>
        <v>0</v>
      </c>
      <c r="P708">
        <f t="shared" si="82"/>
        <v>1372</v>
      </c>
    </row>
    <row r="709" spans="1:16" x14ac:dyDescent="0.2">
      <c r="A709" t="str">
        <f t="shared" si="83"/>
        <v>201610average2Southeast Burnaby</v>
      </c>
      <c r="B709" t="str">
        <f t="shared" si="77"/>
        <v>201610apartmentaverage2_bed_rateSoutheast Burnaby</v>
      </c>
      <c r="C709" t="str">
        <f t="shared" si="78"/>
        <v>apartmentaverage2_bed_rateSoutheast Burnaby</v>
      </c>
      <c r="D709" t="str">
        <f t="shared" si="79"/>
        <v>201610apartmentaverage2_bed_rateVancouver</v>
      </c>
      <c r="E709">
        <v>2016</v>
      </c>
      <c r="F709">
        <v>10</v>
      </c>
      <c r="G709" t="s">
        <v>65</v>
      </c>
      <c r="H709" t="s">
        <v>59</v>
      </c>
      <c r="I709" t="s">
        <v>53</v>
      </c>
      <c r="J709">
        <f t="shared" si="80"/>
        <v>2</v>
      </c>
      <c r="K709" t="s">
        <v>29</v>
      </c>
      <c r="L709">
        <f>VLOOKUP(B709,average_median_rates_1!B:I,8,0)</f>
        <v>1101</v>
      </c>
      <c r="M709" t="b">
        <f>IF(ISERROR(L709),VLOOKUP(C709,vancouver_ratios_2!B:J,9,0),IF(L709="**",VLOOKUP(C709,vancouver_ratios_2!B:J,9,0)))</f>
        <v>0</v>
      </c>
      <c r="N709" t="b">
        <f>IF(ISERROR(L709),VLOOKUP(D709,average_median_rates_1!B:I,8,0),IF(L709="**", VLOOKUP(D709,average_median_rates_1!B:I,8,0)))</f>
        <v>0</v>
      </c>
      <c r="O709">
        <f t="shared" si="81"/>
        <v>0</v>
      </c>
      <c r="P709">
        <f t="shared" si="82"/>
        <v>1101</v>
      </c>
    </row>
    <row r="710" spans="1:16" x14ac:dyDescent="0.2">
      <c r="A710" t="str">
        <f t="shared" si="83"/>
        <v>201610average2North Burnaby</v>
      </c>
      <c r="B710" t="str">
        <f t="shared" si="77"/>
        <v>201610apartmentaverage2_bed_rateNorth Burnaby</v>
      </c>
      <c r="C710" t="str">
        <f t="shared" si="78"/>
        <v>apartmentaverage2_bed_rateNorth Burnaby</v>
      </c>
      <c r="D710" t="str">
        <f t="shared" si="79"/>
        <v>201610apartmentaverage2_bed_rateVancouver</v>
      </c>
      <c r="E710">
        <v>2016</v>
      </c>
      <c r="F710">
        <v>10</v>
      </c>
      <c r="G710" t="s">
        <v>65</v>
      </c>
      <c r="H710" t="s">
        <v>59</v>
      </c>
      <c r="I710" t="s">
        <v>53</v>
      </c>
      <c r="J710">
        <f t="shared" si="80"/>
        <v>2</v>
      </c>
      <c r="K710" t="s">
        <v>31</v>
      </c>
      <c r="L710">
        <f>VLOOKUP(B710,average_median_rates_1!B:I,8,0)</f>
        <v>1359</v>
      </c>
      <c r="M710" t="b">
        <f>IF(ISERROR(L710),VLOOKUP(C710,vancouver_ratios_2!B:J,9,0),IF(L710="**",VLOOKUP(C710,vancouver_ratios_2!B:J,9,0)))</f>
        <v>0</v>
      </c>
      <c r="N710" t="b">
        <f>IF(ISERROR(L710),VLOOKUP(D710,average_median_rates_1!B:I,8,0),IF(L710="**", VLOOKUP(D710,average_median_rates_1!B:I,8,0)))</f>
        <v>0</v>
      </c>
      <c r="O710">
        <f t="shared" si="81"/>
        <v>0</v>
      </c>
      <c r="P710">
        <f t="shared" si="82"/>
        <v>1359</v>
      </c>
    </row>
    <row r="711" spans="1:16" x14ac:dyDescent="0.2">
      <c r="A711" t="str">
        <f t="shared" si="83"/>
        <v>201610average2New Westminster</v>
      </c>
      <c r="B711" t="str">
        <f t="shared" si="77"/>
        <v>201610apartmentaverage2_bed_rateNew Westminster</v>
      </c>
      <c r="C711" t="str">
        <f t="shared" si="78"/>
        <v>apartmentaverage2_bed_rateNew Westminster</v>
      </c>
      <c r="D711" t="str">
        <f t="shared" si="79"/>
        <v>201610apartmentaverage2_bed_rateVancouver</v>
      </c>
      <c r="E711">
        <v>2016</v>
      </c>
      <c r="F711">
        <v>10</v>
      </c>
      <c r="G711" t="s">
        <v>65</v>
      </c>
      <c r="H711" t="s">
        <v>59</v>
      </c>
      <c r="I711" t="s">
        <v>53</v>
      </c>
      <c r="J711">
        <f t="shared" si="80"/>
        <v>2</v>
      </c>
      <c r="K711" t="s">
        <v>32</v>
      </c>
      <c r="L711">
        <f>VLOOKUP(B711,average_median_rates_1!B:I,8,0)</f>
        <v>1217</v>
      </c>
      <c r="M711" t="b">
        <f>IF(ISERROR(L711),VLOOKUP(C711,vancouver_ratios_2!B:J,9,0),IF(L711="**",VLOOKUP(C711,vancouver_ratios_2!B:J,9,0)))</f>
        <v>0</v>
      </c>
      <c r="N711" t="b">
        <f>IF(ISERROR(L711),VLOOKUP(D711,average_median_rates_1!B:I,8,0),IF(L711="**", VLOOKUP(D711,average_median_rates_1!B:I,8,0)))</f>
        <v>0</v>
      </c>
      <c r="O711">
        <f t="shared" si="81"/>
        <v>0</v>
      </c>
      <c r="P711">
        <f t="shared" si="82"/>
        <v>1217</v>
      </c>
    </row>
    <row r="712" spans="1:16" x14ac:dyDescent="0.2">
      <c r="A712" t="str">
        <f t="shared" si="83"/>
        <v>201610average2North Vancouver CY</v>
      </c>
      <c r="B712" t="str">
        <f t="shared" si="77"/>
        <v>201610apartmentaverage2_bed_rateNorth Vancouver CY</v>
      </c>
      <c r="C712" t="str">
        <f t="shared" si="78"/>
        <v>apartmentaverage2_bed_rateNorth Vancouver CY</v>
      </c>
      <c r="D712" t="str">
        <f t="shared" si="79"/>
        <v>201610apartmentaverage2_bed_rateVancouver</v>
      </c>
      <c r="E712">
        <v>2016</v>
      </c>
      <c r="F712">
        <v>10</v>
      </c>
      <c r="G712" t="s">
        <v>65</v>
      </c>
      <c r="H712" t="s">
        <v>59</v>
      </c>
      <c r="I712" t="s">
        <v>53</v>
      </c>
      <c r="J712">
        <f t="shared" si="80"/>
        <v>2</v>
      </c>
      <c r="K712" t="s">
        <v>33</v>
      </c>
      <c r="L712">
        <f>VLOOKUP(B712,average_median_rates_1!B:I,8,0)</f>
        <v>1432</v>
      </c>
      <c r="M712" t="b">
        <f>IF(ISERROR(L712),VLOOKUP(C712,vancouver_ratios_2!B:J,9,0),IF(L712="**",VLOOKUP(C712,vancouver_ratios_2!B:J,9,0)))</f>
        <v>0</v>
      </c>
      <c r="N712" t="b">
        <f>IF(ISERROR(L712),VLOOKUP(D712,average_median_rates_1!B:I,8,0),IF(L712="**", VLOOKUP(D712,average_median_rates_1!B:I,8,0)))</f>
        <v>0</v>
      </c>
      <c r="O712">
        <f t="shared" si="81"/>
        <v>0</v>
      </c>
      <c r="P712">
        <f t="shared" si="82"/>
        <v>1432</v>
      </c>
    </row>
    <row r="713" spans="1:16" x14ac:dyDescent="0.2">
      <c r="A713" t="str">
        <f t="shared" si="83"/>
        <v>201610average2North Vancouver DM</v>
      </c>
      <c r="B713" t="str">
        <f t="shared" si="77"/>
        <v>201610apartmentaverage2_bed_rateNorth Vancouver DM</v>
      </c>
      <c r="C713" t="str">
        <f t="shared" si="78"/>
        <v>apartmentaverage2_bed_rateNorth Vancouver DM</v>
      </c>
      <c r="D713" t="str">
        <f t="shared" si="79"/>
        <v>201610apartmentaverage2_bed_rateVancouver</v>
      </c>
      <c r="E713">
        <v>2016</v>
      </c>
      <c r="F713">
        <v>10</v>
      </c>
      <c r="G713" t="s">
        <v>65</v>
      </c>
      <c r="H713" t="s">
        <v>59</v>
      </c>
      <c r="I713" t="s">
        <v>53</v>
      </c>
      <c r="J713">
        <f t="shared" si="80"/>
        <v>2</v>
      </c>
      <c r="K713" t="s">
        <v>34</v>
      </c>
      <c r="L713">
        <f>VLOOKUP(B713,average_median_rates_1!B:I,8,0)</f>
        <v>1449</v>
      </c>
      <c r="M713" t="b">
        <f>IF(ISERROR(L713),VLOOKUP(C713,vancouver_ratios_2!B:J,9,0),IF(L713="**",VLOOKUP(C713,vancouver_ratios_2!B:J,9,0)))</f>
        <v>0</v>
      </c>
      <c r="N713" t="b">
        <f>IF(ISERROR(L713),VLOOKUP(D713,average_median_rates_1!B:I,8,0),IF(L713="**", VLOOKUP(D713,average_median_rates_1!B:I,8,0)))</f>
        <v>0</v>
      </c>
      <c r="O713">
        <f t="shared" si="81"/>
        <v>0</v>
      </c>
      <c r="P713">
        <f t="shared" si="82"/>
        <v>1449</v>
      </c>
    </row>
    <row r="714" spans="1:16" x14ac:dyDescent="0.2">
      <c r="A714" t="str">
        <f t="shared" si="83"/>
        <v>201610average2West Vancouver</v>
      </c>
      <c r="B714" t="str">
        <f t="shared" si="77"/>
        <v>201610apartmentaverage2_bed_rateWest Vancouver</v>
      </c>
      <c r="C714" t="str">
        <f t="shared" si="78"/>
        <v>apartmentaverage2_bed_rateWest Vancouver</v>
      </c>
      <c r="D714" t="str">
        <f t="shared" si="79"/>
        <v>201610apartmentaverage2_bed_rateVancouver</v>
      </c>
      <c r="E714">
        <v>2016</v>
      </c>
      <c r="F714">
        <v>10</v>
      </c>
      <c r="G714" t="s">
        <v>65</v>
      </c>
      <c r="H714" t="s">
        <v>59</v>
      </c>
      <c r="I714" t="s">
        <v>53</v>
      </c>
      <c r="J714">
        <f t="shared" si="80"/>
        <v>2</v>
      </c>
      <c r="K714" t="s">
        <v>35</v>
      </c>
      <c r="L714">
        <f>VLOOKUP(B714,average_median_rates_1!B:I,8,0)</f>
        <v>2229</v>
      </c>
      <c r="M714" t="b">
        <f>IF(ISERROR(L714),VLOOKUP(C714,vancouver_ratios_2!B:J,9,0),IF(L714="**",VLOOKUP(C714,vancouver_ratios_2!B:J,9,0)))</f>
        <v>0</v>
      </c>
      <c r="N714" t="b">
        <f>IF(ISERROR(L714),VLOOKUP(D714,average_median_rates_1!B:I,8,0),IF(L714="**", VLOOKUP(D714,average_median_rates_1!B:I,8,0)))</f>
        <v>0</v>
      </c>
      <c r="O714">
        <f t="shared" si="81"/>
        <v>0</v>
      </c>
      <c r="P714">
        <f t="shared" si="82"/>
        <v>2229</v>
      </c>
    </row>
    <row r="715" spans="1:16" x14ac:dyDescent="0.2">
      <c r="A715" t="str">
        <f t="shared" si="83"/>
        <v>201610average2Richmond</v>
      </c>
      <c r="B715" t="str">
        <f t="shared" si="77"/>
        <v>201610apartmentaverage2_bed_rateRichmond</v>
      </c>
      <c r="C715" t="str">
        <f t="shared" si="78"/>
        <v>apartmentaverage2_bed_rateRichmond</v>
      </c>
      <c r="D715" t="str">
        <f t="shared" si="79"/>
        <v>201610apartmentaverage2_bed_rateVancouver</v>
      </c>
      <c r="E715">
        <v>2016</v>
      </c>
      <c r="F715">
        <v>10</v>
      </c>
      <c r="G715" t="s">
        <v>65</v>
      </c>
      <c r="H715" t="s">
        <v>59</v>
      </c>
      <c r="I715" t="s">
        <v>53</v>
      </c>
      <c r="J715">
        <f t="shared" si="80"/>
        <v>2</v>
      </c>
      <c r="K715" t="s">
        <v>36</v>
      </c>
      <c r="L715">
        <f>VLOOKUP(B715,average_median_rates_1!B:I,8,0)</f>
        <v>1353</v>
      </c>
      <c r="M715" t="b">
        <f>IF(ISERROR(L715),VLOOKUP(C715,vancouver_ratios_2!B:J,9,0),IF(L715="**",VLOOKUP(C715,vancouver_ratios_2!B:J,9,0)))</f>
        <v>0</v>
      </c>
      <c r="N715" t="b">
        <f>IF(ISERROR(L715),VLOOKUP(D715,average_median_rates_1!B:I,8,0),IF(L715="**", VLOOKUP(D715,average_median_rates_1!B:I,8,0)))</f>
        <v>0</v>
      </c>
      <c r="O715">
        <f t="shared" si="81"/>
        <v>0</v>
      </c>
      <c r="P715">
        <f t="shared" si="82"/>
        <v>1353</v>
      </c>
    </row>
    <row r="716" spans="1:16" x14ac:dyDescent="0.2">
      <c r="A716" t="str">
        <f t="shared" si="83"/>
        <v>201610average2Delta</v>
      </c>
      <c r="B716" t="str">
        <f t="shared" si="77"/>
        <v>201610apartmentaverage2_bed_rateDelta</v>
      </c>
      <c r="C716" t="str">
        <f t="shared" si="78"/>
        <v>apartmentaverage2_bed_rateDelta</v>
      </c>
      <c r="D716" t="str">
        <f t="shared" si="79"/>
        <v>201610apartmentaverage2_bed_rateVancouver</v>
      </c>
      <c r="E716">
        <v>2016</v>
      </c>
      <c r="F716">
        <v>10</v>
      </c>
      <c r="G716" t="s">
        <v>65</v>
      </c>
      <c r="H716" t="s">
        <v>59</v>
      </c>
      <c r="I716" t="s">
        <v>53</v>
      </c>
      <c r="J716">
        <f t="shared" si="80"/>
        <v>2</v>
      </c>
      <c r="K716" t="s">
        <v>37</v>
      </c>
      <c r="L716">
        <f>VLOOKUP(B716,average_median_rates_1!B:I,8,0)</f>
        <v>1113</v>
      </c>
      <c r="M716" t="b">
        <f>IF(ISERROR(L716),VLOOKUP(C716,vancouver_ratios_2!B:J,9,0),IF(L716="**",VLOOKUP(C716,vancouver_ratios_2!B:J,9,0)))</f>
        <v>0</v>
      </c>
      <c r="N716" t="b">
        <f>IF(ISERROR(L716),VLOOKUP(D716,average_median_rates_1!B:I,8,0),IF(L716="**", VLOOKUP(D716,average_median_rates_1!B:I,8,0)))</f>
        <v>0</v>
      </c>
      <c r="O716">
        <f t="shared" si="81"/>
        <v>0</v>
      </c>
      <c r="P716">
        <f t="shared" si="82"/>
        <v>1113</v>
      </c>
    </row>
    <row r="717" spans="1:16" x14ac:dyDescent="0.2">
      <c r="A717" t="str">
        <f t="shared" si="83"/>
        <v>201610average2Surrey</v>
      </c>
      <c r="B717" t="str">
        <f t="shared" si="77"/>
        <v>201610apartmentaverage2_bed_rateSurrey</v>
      </c>
      <c r="C717" t="str">
        <f t="shared" si="78"/>
        <v>apartmentaverage2_bed_rateSurrey</v>
      </c>
      <c r="D717" t="str">
        <f t="shared" si="79"/>
        <v>201610apartmentaverage2_bed_rateVancouver</v>
      </c>
      <c r="E717">
        <v>2016</v>
      </c>
      <c r="F717">
        <v>10</v>
      </c>
      <c r="G717" t="s">
        <v>65</v>
      </c>
      <c r="H717" t="s">
        <v>59</v>
      </c>
      <c r="I717" t="s">
        <v>53</v>
      </c>
      <c r="J717">
        <f t="shared" si="80"/>
        <v>2</v>
      </c>
      <c r="K717" t="s">
        <v>38</v>
      </c>
      <c r="L717">
        <f>VLOOKUP(B717,average_median_rates_1!B:I,8,0)</f>
        <v>1006</v>
      </c>
      <c r="M717" t="b">
        <f>IF(ISERROR(L717),VLOOKUP(C717,vancouver_ratios_2!B:J,9,0),IF(L717="**",VLOOKUP(C717,vancouver_ratios_2!B:J,9,0)))</f>
        <v>0</v>
      </c>
      <c r="N717" t="b">
        <f>IF(ISERROR(L717),VLOOKUP(D717,average_median_rates_1!B:I,8,0),IF(L717="**", VLOOKUP(D717,average_median_rates_1!B:I,8,0)))</f>
        <v>0</v>
      </c>
      <c r="O717">
        <f t="shared" si="81"/>
        <v>0</v>
      </c>
      <c r="P717">
        <f t="shared" si="82"/>
        <v>1006</v>
      </c>
    </row>
    <row r="718" spans="1:16" x14ac:dyDescent="0.2">
      <c r="A718" t="str">
        <f t="shared" si="83"/>
        <v>201610average2White Rock</v>
      </c>
      <c r="B718" t="str">
        <f t="shared" si="77"/>
        <v>201610apartmentaverage2_bed_rateWhite Rock</v>
      </c>
      <c r="C718" t="str">
        <f t="shared" si="78"/>
        <v>apartmentaverage2_bed_rateWhite Rock</v>
      </c>
      <c r="D718" t="str">
        <f t="shared" si="79"/>
        <v>201610apartmentaverage2_bed_rateVancouver</v>
      </c>
      <c r="E718">
        <v>2016</v>
      </c>
      <c r="F718">
        <v>10</v>
      </c>
      <c r="G718" t="s">
        <v>65</v>
      </c>
      <c r="H718" t="s">
        <v>59</v>
      </c>
      <c r="I718" t="s">
        <v>53</v>
      </c>
      <c r="J718">
        <f t="shared" si="80"/>
        <v>2</v>
      </c>
      <c r="K718" t="s">
        <v>39</v>
      </c>
      <c r="L718">
        <f>VLOOKUP(B718,average_median_rates_1!B:I,8,0)</f>
        <v>1093</v>
      </c>
      <c r="M718" t="b">
        <f>IF(ISERROR(L718),VLOOKUP(C718,vancouver_ratios_2!B:J,9,0),IF(L718="**",VLOOKUP(C718,vancouver_ratios_2!B:J,9,0)))</f>
        <v>0</v>
      </c>
      <c r="N718" t="b">
        <f>IF(ISERROR(L718),VLOOKUP(D718,average_median_rates_1!B:I,8,0),IF(L718="**", VLOOKUP(D718,average_median_rates_1!B:I,8,0)))</f>
        <v>0</v>
      </c>
      <c r="O718">
        <f t="shared" si="81"/>
        <v>0</v>
      </c>
      <c r="P718">
        <f t="shared" si="82"/>
        <v>1093</v>
      </c>
    </row>
    <row r="719" spans="1:16" x14ac:dyDescent="0.2">
      <c r="A719" t="str">
        <f t="shared" si="83"/>
        <v>201610average2Langley City and Langley DM</v>
      </c>
      <c r="B719" t="str">
        <f t="shared" si="77"/>
        <v>201610apartmentaverage2_bed_rateLangley City and Langley DM</v>
      </c>
      <c r="C719" t="str">
        <f t="shared" si="78"/>
        <v>apartmentaverage2_bed_rateLangley City and Langley DM</v>
      </c>
      <c r="D719" t="str">
        <f t="shared" si="79"/>
        <v>201610apartmentaverage2_bed_rateVancouver</v>
      </c>
      <c r="E719">
        <v>2016</v>
      </c>
      <c r="F719">
        <v>10</v>
      </c>
      <c r="G719" t="s">
        <v>65</v>
      </c>
      <c r="H719" t="s">
        <v>59</v>
      </c>
      <c r="I719" t="s">
        <v>53</v>
      </c>
      <c r="J719">
        <f t="shared" si="80"/>
        <v>2</v>
      </c>
      <c r="K719" t="s">
        <v>40</v>
      </c>
      <c r="L719">
        <f>VLOOKUP(B719,average_median_rates_1!B:I,8,0)</f>
        <v>1150</v>
      </c>
      <c r="M719" t="b">
        <f>IF(ISERROR(L719),VLOOKUP(C719,vancouver_ratios_2!B:J,9,0),IF(L719="**",VLOOKUP(C719,vancouver_ratios_2!B:J,9,0)))</f>
        <v>0</v>
      </c>
      <c r="N719" t="b">
        <f>IF(ISERROR(L719),VLOOKUP(D719,average_median_rates_1!B:I,8,0),IF(L719="**", VLOOKUP(D719,average_median_rates_1!B:I,8,0)))</f>
        <v>0</v>
      </c>
      <c r="O719">
        <f t="shared" si="81"/>
        <v>0</v>
      </c>
      <c r="P719">
        <f t="shared" si="82"/>
        <v>1150</v>
      </c>
    </row>
    <row r="720" spans="1:16" x14ac:dyDescent="0.2">
      <c r="A720" t="str">
        <f t="shared" si="83"/>
        <v>201610average2Tri-Cities</v>
      </c>
      <c r="B720" t="str">
        <f t="shared" si="77"/>
        <v>201610apartmentaverage2_bed_rateTri-Cities</v>
      </c>
      <c r="C720" t="str">
        <f t="shared" si="78"/>
        <v>apartmentaverage2_bed_rateTri-Cities</v>
      </c>
      <c r="D720" t="str">
        <f t="shared" si="79"/>
        <v>201610apartmentaverage2_bed_rateVancouver</v>
      </c>
      <c r="E720">
        <v>2016</v>
      </c>
      <c r="F720">
        <v>10</v>
      </c>
      <c r="G720" t="s">
        <v>65</v>
      </c>
      <c r="H720" t="s">
        <v>59</v>
      </c>
      <c r="I720" t="s">
        <v>53</v>
      </c>
      <c r="J720">
        <f t="shared" si="80"/>
        <v>2</v>
      </c>
      <c r="K720" t="s">
        <v>41</v>
      </c>
      <c r="L720">
        <f>VLOOKUP(B720,average_median_rates_1!B:I,8,0)</f>
        <v>1112</v>
      </c>
      <c r="M720" t="b">
        <f>IF(ISERROR(L720),VLOOKUP(C720,vancouver_ratios_2!B:J,9,0),IF(L720="**",VLOOKUP(C720,vancouver_ratios_2!B:J,9,0)))</f>
        <v>0</v>
      </c>
      <c r="N720" t="b">
        <f>IF(ISERROR(L720),VLOOKUP(D720,average_median_rates_1!B:I,8,0),IF(L720="**", VLOOKUP(D720,average_median_rates_1!B:I,8,0)))</f>
        <v>0</v>
      </c>
      <c r="O720">
        <f t="shared" si="81"/>
        <v>0</v>
      </c>
      <c r="P720">
        <f t="shared" si="82"/>
        <v>1112</v>
      </c>
    </row>
    <row r="721" spans="1:16" x14ac:dyDescent="0.2">
      <c r="A721" t="str">
        <f t="shared" si="83"/>
        <v>201610average2Maple Ridge/Pitt Meadows</v>
      </c>
      <c r="B721" t="str">
        <f t="shared" si="77"/>
        <v>201610apartmentaverage2_bed_rateMaple Ridge/Pitt Meadows</v>
      </c>
      <c r="C721" t="str">
        <f t="shared" si="78"/>
        <v>apartmentaverage2_bed_rateMaple Ridge/Pitt Meadows</v>
      </c>
      <c r="D721" t="str">
        <f t="shared" si="79"/>
        <v>201610apartmentaverage2_bed_rateVancouver</v>
      </c>
      <c r="E721">
        <v>2016</v>
      </c>
      <c r="F721">
        <v>10</v>
      </c>
      <c r="G721" t="s">
        <v>65</v>
      </c>
      <c r="H721" t="s">
        <v>59</v>
      </c>
      <c r="I721" t="s">
        <v>53</v>
      </c>
      <c r="J721">
        <f t="shared" si="80"/>
        <v>2</v>
      </c>
      <c r="K721" t="s">
        <v>42</v>
      </c>
      <c r="L721">
        <f>VLOOKUP(B721,average_median_rates_1!B:I,8,0)</f>
        <v>953</v>
      </c>
      <c r="M721" t="b">
        <f>IF(ISERROR(L721),VLOOKUP(C721,vancouver_ratios_2!B:J,9,0),IF(L721="**",VLOOKUP(C721,vancouver_ratios_2!B:J,9,0)))</f>
        <v>0</v>
      </c>
      <c r="N721" t="b">
        <f>IF(ISERROR(L721),VLOOKUP(D721,average_median_rates_1!B:I,8,0),IF(L721="**", VLOOKUP(D721,average_median_rates_1!B:I,8,0)))</f>
        <v>0</v>
      </c>
      <c r="O721">
        <f t="shared" si="81"/>
        <v>0</v>
      </c>
      <c r="P721">
        <f t="shared" si="82"/>
        <v>953</v>
      </c>
    </row>
    <row r="722" spans="1:16" x14ac:dyDescent="0.2">
      <c r="A722" t="str">
        <f t="shared" si="83"/>
        <v>201610average2Vancouver</v>
      </c>
      <c r="B722" t="str">
        <f t="shared" si="77"/>
        <v>201610apartmentaverage2_bed_rateVancouver</v>
      </c>
      <c r="C722" t="str">
        <f t="shared" si="78"/>
        <v>apartmentaverage2_bed_rateVancouver</v>
      </c>
      <c r="D722" t="str">
        <f t="shared" si="79"/>
        <v>201610apartmentaverage2_bed_rateVancouver</v>
      </c>
      <c r="E722">
        <v>2016</v>
      </c>
      <c r="F722">
        <v>10</v>
      </c>
      <c r="G722" t="s">
        <v>65</v>
      </c>
      <c r="H722" t="s">
        <v>59</v>
      </c>
      <c r="I722" t="s">
        <v>53</v>
      </c>
      <c r="J722">
        <f t="shared" si="80"/>
        <v>2</v>
      </c>
      <c r="K722" t="s">
        <v>43</v>
      </c>
      <c r="L722">
        <f>VLOOKUP(B722,average_median_rates_1!B:I,8,0)</f>
        <v>1450</v>
      </c>
      <c r="M722" t="b">
        <f>IF(ISERROR(L722),VLOOKUP(C722,vancouver_ratios_2!B:J,9,0),IF(L722="**",VLOOKUP(C722,vancouver_ratios_2!B:J,9,0)))</f>
        <v>0</v>
      </c>
      <c r="N722" t="b">
        <f>IF(ISERROR(L722),VLOOKUP(D722,average_median_rates_1!B:I,8,0),IF(L722="**", VLOOKUP(D722,average_median_rates_1!B:I,8,0)))</f>
        <v>0</v>
      </c>
      <c r="O722">
        <f t="shared" si="81"/>
        <v>0</v>
      </c>
      <c r="P722">
        <f t="shared" si="82"/>
        <v>1450</v>
      </c>
    </row>
    <row r="723" spans="1:16" x14ac:dyDescent="0.2">
      <c r="A723" t="str">
        <f t="shared" si="83"/>
        <v>201610average2North Vancouver City</v>
      </c>
      <c r="B723" t="str">
        <f t="shared" si="77"/>
        <v>201610apartmentaverage2_bed_rateNorth Vancouver City</v>
      </c>
      <c r="C723" t="str">
        <f t="shared" si="78"/>
        <v>apartmentaverage2_bed_rateNorth Vancouver City</v>
      </c>
      <c r="D723" t="str">
        <f t="shared" si="79"/>
        <v>201610apartmentaverage2_bed_rateVancouver</v>
      </c>
      <c r="E723">
        <v>2016</v>
      </c>
      <c r="F723">
        <v>10</v>
      </c>
      <c r="G723" t="s">
        <v>65</v>
      </c>
      <c r="H723" t="s">
        <v>59</v>
      </c>
      <c r="I723" t="s">
        <v>53</v>
      </c>
      <c r="J723">
        <f t="shared" si="80"/>
        <v>2</v>
      </c>
      <c r="K723" t="s">
        <v>60</v>
      </c>
      <c r="L723" t="e">
        <f>VLOOKUP(B723,average_median_rates_1!B:I,8,0)</f>
        <v>#N/A</v>
      </c>
      <c r="M723">
        <f>IF(ISERROR(L723),VLOOKUP(C723,vancouver_ratios_2!B:J,9,0),IF(L723="**",VLOOKUP(C723,vancouver_ratios_2!B:J,9,0)))</f>
        <v>0.88030173640762899</v>
      </c>
      <c r="N723">
        <f>IF(ISERROR(L723),VLOOKUP(D723,average_median_rates_1!B:I,8,0),IF(L723="**", VLOOKUP(D723,average_median_rates_1!B:I,8,0)))</f>
        <v>1450</v>
      </c>
      <c r="O723">
        <f t="shared" si="81"/>
        <v>1276.437517791062</v>
      </c>
      <c r="P723">
        <f t="shared" si="82"/>
        <v>1276.437517791062</v>
      </c>
    </row>
    <row r="724" spans="1:16" x14ac:dyDescent="0.2">
      <c r="A724" t="str">
        <f t="shared" si="83"/>
        <v>201610average3West End/Stanley Park</v>
      </c>
      <c r="B724" t="str">
        <f t="shared" si="77"/>
        <v>201610apartmentaverage3+_bed_rateWest End/Stanley Park</v>
      </c>
      <c r="C724" t="str">
        <f t="shared" si="78"/>
        <v>apartmentaverage3+_bed_rateWest End/Stanley Park</v>
      </c>
      <c r="D724" t="str">
        <f t="shared" si="79"/>
        <v>201610apartmentaverage3+_bed_rateVancouver</v>
      </c>
      <c r="E724">
        <v>2016</v>
      </c>
      <c r="F724">
        <v>10</v>
      </c>
      <c r="G724" t="s">
        <v>65</v>
      </c>
      <c r="H724" t="s">
        <v>59</v>
      </c>
      <c r="I724" t="s">
        <v>55</v>
      </c>
      <c r="J724">
        <f t="shared" si="80"/>
        <v>3</v>
      </c>
      <c r="K724" t="s">
        <v>12</v>
      </c>
      <c r="L724">
        <f>VLOOKUP(B724,average_median_rates_1!B:I,8,0)</f>
        <v>3158</v>
      </c>
      <c r="M724" t="b">
        <f>IF(ISERROR(L724),VLOOKUP(C724,vancouver_ratios_2!B:J,9,0),IF(L724="**",VLOOKUP(C724,vancouver_ratios_2!B:J,9,0)))</f>
        <v>0</v>
      </c>
      <c r="N724" t="b">
        <f>IF(ISERROR(L724),VLOOKUP(D724,average_median_rates_1!B:I,8,0),IF(L724="**", VLOOKUP(D724,average_median_rates_1!B:I,8,0)))</f>
        <v>0</v>
      </c>
      <c r="O724">
        <f t="shared" si="81"/>
        <v>0</v>
      </c>
      <c r="P724">
        <f t="shared" si="82"/>
        <v>3158</v>
      </c>
    </row>
    <row r="725" spans="1:16" x14ac:dyDescent="0.2">
      <c r="A725" t="str">
        <f t="shared" si="83"/>
        <v>201610average3English Bay</v>
      </c>
      <c r="B725" t="str">
        <f t="shared" si="77"/>
        <v>201610apartmentaverage3+_bed_rateEnglish Bay</v>
      </c>
      <c r="C725" t="str">
        <f t="shared" si="78"/>
        <v>apartmentaverage3+_bed_rateEnglish Bay</v>
      </c>
      <c r="D725" t="str">
        <f t="shared" si="79"/>
        <v>201610apartmentaverage3+_bed_rateVancouver</v>
      </c>
      <c r="E725">
        <v>2016</v>
      </c>
      <c r="F725">
        <v>10</v>
      </c>
      <c r="G725" t="s">
        <v>65</v>
      </c>
      <c r="H725" t="s">
        <v>59</v>
      </c>
      <c r="I725" t="s">
        <v>55</v>
      </c>
      <c r="J725">
        <f t="shared" si="80"/>
        <v>3</v>
      </c>
      <c r="K725" t="s">
        <v>16</v>
      </c>
      <c r="L725" t="str">
        <f>VLOOKUP(B725,average_median_rates_1!B:I,8,0)</f>
        <v>**</v>
      </c>
      <c r="M725">
        <f>IF(ISERROR(L725),VLOOKUP(C725,vancouver_ratios_2!B:J,9,0),IF(L725="**",VLOOKUP(C725,vancouver_ratios_2!B:J,9,0)))</f>
        <v>1.6315261044176701</v>
      </c>
      <c r="N725">
        <f>IF(ISERROR(L725),VLOOKUP(D725,average_median_rates_1!B:I,8,0),IF(L725="**", VLOOKUP(D725,average_median_rates_1!B:I,8,0)))</f>
        <v>1631</v>
      </c>
      <c r="O725">
        <f t="shared" si="81"/>
        <v>2661.0190763052201</v>
      </c>
      <c r="P725">
        <f t="shared" si="82"/>
        <v>2661.0190763052201</v>
      </c>
    </row>
    <row r="726" spans="1:16" x14ac:dyDescent="0.2">
      <c r="A726" t="str">
        <f t="shared" si="83"/>
        <v>201610average3Downtown</v>
      </c>
      <c r="B726" t="str">
        <f t="shared" si="77"/>
        <v>201610apartmentaverage3+_bed_rateDowntown</v>
      </c>
      <c r="C726" t="str">
        <f t="shared" si="78"/>
        <v>apartmentaverage3+_bed_rateDowntown</v>
      </c>
      <c r="D726" t="str">
        <f t="shared" si="79"/>
        <v>201610apartmentaverage3+_bed_rateVancouver</v>
      </c>
      <c r="E726">
        <v>2016</v>
      </c>
      <c r="F726">
        <v>10</v>
      </c>
      <c r="G726" t="s">
        <v>65</v>
      </c>
      <c r="H726" t="s">
        <v>59</v>
      </c>
      <c r="I726" t="s">
        <v>55</v>
      </c>
      <c r="J726">
        <f t="shared" si="80"/>
        <v>3</v>
      </c>
      <c r="K726" t="s">
        <v>17</v>
      </c>
      <c r="L726">
        <f>VLOOKUP(B726,average_median_rates_1!B:I,8,0)</f>
        <v>3105</v>
      </c>
      <c r="M726" t="b">
        <f>IF(ISERROR(L726),VLOOKUP(C726,vancouver_ratios_2!B:J,9,0),IF(L726="**",VLOOKUP(C726,vancouver_ratios_2!B:J,9,0)))</f>
        <v>0</v>
      </c>
      <c r="N726" t="b">
        <f>IF(ISERROR(L726),VLOOKUP(D726,average_median_rates_1!B:I,8,0),IF(L726="**", VLOOKUP(D726,average_median_rates_1!B:I,8,0)))</f>
        <v>0</v>
      </c>
      <c r="O726">
        <f t="shared" si="81"/>
        <v>0</v>
      </c>
      <c r="P726">
        <f t="shared" si="82"/>
        <v>3105</v>
      </c>
    </row>
    <row r="727" spans="1:16" x14ac:dyDescent="0.2">
      <c r="A727" t="str">
        <f t="shared" si="83"/>
        <v>201610average3South Granville/Oak</v>
      </c>
      <c r="B727" t="str">
        <f t="shared" si="77"/>
        <v>201610apartmentaverage3+_bed_rateSouth Granville/Oak</v>
      </c>
      <c r="C727" t="str">
        <f t="shared" si="78"/>
        <v>apartmentaverage3+_bed_rateSouth Granville/Oak</v>
      </c>
      <c r="D727" t="str">
        <f t="shared" si="79"/>
        <v>201610apartmentaverage3+_bed_rateVancouver</v>
      </c>
      <c r="E727">
        <v>2016</v>
      </c>
      <c r="F727">
        <v>10</v>
      </c>
      <c r="G727" t="s">
        <v>65</v>
      </c>
      <c r="H727" t="s">
        <v>59</v>
      </c>
      <c r="I727" t="s">
        <v>55</v>
      </c>
      <c r="J727">
        <f t="shared" si="80"/>
        <v>3</v>
      </c>
      <c r="K727" t="s">
        <v>19</v>
      </c>
      <c r="L727">
        <f>VLOOKUP(B727,average_median_rates_1!B:I,8,0)</f>
        <v>2199</v>
      </c>
      <c r="M727" t="b">
        <f>IF(ISERROR(L727),VLOOKUP(C727,vancouver_ratios_2!B:J,9,0),IF(L727="**",VLOOKUP(C727,vancouver_ratios_2!B:J,9,0)))</f>
        <v>0</v>
      </c>
      <c r="N727" t="b">
        <f>IF(ISERROR(L727),VLOOKUP(D727,average_median_rates_1!B:I,8,0),IF(L727="**", VLOOKUP(D727,average_median_rates_1!B:I,8,0)))</f>
        <v>0</v>
      </c>
      <c r="O727">
        <f t="shared" si="81"/>
        <v>0</v>
      </c>
      <c r="P727">
        <f t="shared" si="82"/>
        <v>2199</v>
      </c>
    </row>
    <row r="728" spans="1:16" x14ac:dyDescent="0.2">
      <c r="A728" t="str">
        <f t="shared" si="83"/>
        <v>201610average3Kitsilano/Point Grey</v>
      </c>
      <c r="B728" t="str">
        <f t="shared" si="77"/>
        <v>201610apartmentaverage3+_bed_rateKitsilano/Point Grey</v>
      </c>
      <c r="C728" t="str">
        <f t="shared" si="78"/>
        <v>apartmentaverage3+_bed_rateKitsilano/Point Grey</v>
      </c>
      <c r="D728" t="str">
        <f t="shared" si="79"/>
        <v>201610apartmentaverage3+_bed_rateVancouver</v>
      </c>
      <c r="E728">
        <v>2016</v>
      </c>
      <c r="F728">
        <v>10</v>
      </c>
      <c r="G728" t="s">
        <v>65</v>
      </c>
      <c r="H728" t="s">
        <v>59</v>
      </c>
      <c r="I728" t="s">
        <v>55</v>
      </c>
      <c r="J728">
        <f t="shared" si="80"/>
        <v>3</v>
      </c>
      <c r="K728" t="s">
        <v>20</v>
      </c>
      <c r="L728">
        <f>VLOOKUP(B728,average_median_rates_1!B:I,8,0)</f>
        <v>2665</v>
      </c>
      <c r="M728" t="b">
        <f>IF(ISERROR(L728),VLOOKUP(C728,vancouver_ratios_2!B:J,9,0),IF(L728="**",VLOOKUP(C728,vancouver_ratios_2!B:J,9,0)))</f>
        <v>0</v>
      </c>
      <c r="N728" t="b">
        <f>IF(ISERROR(L728),VLOOKUP(D728,average_median_rates_1!B:I,8,0),IF(L728="**", VLOOKUP(D728,average_median_rates_1!B:I,8,0)))</f>
        <v>0</v>
      </c>
      <c r="O728">
        <f t="shared" si="81"/>
        <v>0</v>
      </c>
      <c r="P728">
        <f t="shared" si="82"/>
        <v>2665</v>
      </c>
    </row>
    <row r="729" spans="1:16" x14ac:dyDescent="0.2">
      <c r="A729" t="str">
        <f t="shared" si="83"/>
        <v>201610average3Westside/Kerrisdale</v>
      </c>
      <c r="B729" t="str">
        <f t="shared" si="77"/>
        <v>201610apartmentaverage3+_bed_rateWestside/Kerrisdale</v>
      </c>
      <c r="C729" t="str">
        <f t="shared" si="78"/>
        <v>apartmentaverage3+_bed_rateWestside/Kerrisdale</v>
      </c>
      <c r="D729" t="str">
        <f t="shared" si="79"/>
        <v>201610apartmentaverage3+_bed_rateVancouver</v>
      </c>
      <c r="E729">
        <v>2016</v>
      </c>
      <c r="F729">
        <v>10</v>
      </c>
      <c r="G729" t="s">
        <v>65</v>
      </c>
      <c r="H729" t="s">
        <v>59</v>
      </c>
      <c r="I729" t="s">
        <v>55</v>
      </c>
      <c r="J729">
        <f t="shared" si="80"/>
        <v>3</v>
      </c>
      <c r="K729" t="s">
        <v>21</v>
      </c>
      <c r="L729">
        <f>VLOOKUP(B729,average_median_rates_1!B:I,8,0)</f>
        <v>2697</v>
      </c>
      <c r="M729" t="b">
        <f>IF(ISERROR(L729),VLOOKUP(C729,vancouver_ratios_2!B:J,9,0),IF(L729="**",VLOOKUP(C729,vancouver_ratios_2!B:J,9,0)))</f>
        <v>0</v>
      </c>
      <c r="N729" t="b">
        <f>IF(ISERROR(L729),VLOOKUP(D729,average_median_rates_1!B:I,8,0),IF(L729="**", VLOOKUP(D729,average_median_rates_1!B:I,8,0)))</f>
        <v>0</v>
      </c>
      <c r="O729">
        <f t="shared" si="81"/>
        <v>0</v>
      </c>
      <c r="P729">
        <f t="shared" si="82"/>
        <v>2697</v>
      </c>
    </row>
    <row r="730" spans="1:16" x14ac:dyDescent="0.2">
      <c r="A730" t="str">
        <f t="shared" si="83"/>
        <v>201610average3Marpole</v>
      </c>
      <c r="B730" t="str">
        <f t="shared" si="77"/>
        <v>201610apartmentaverage3+_bed_rateMarpole</v>
      </c>
      <c r="C730" t="str">
        <f t="shared" si="78"/>
        <v>apartmentaverage3+_bed_rateMarpole</v>
      </c>
      <c r="D730" t="str">
        <f t="shared" si="79"/>
        <v>201610apartmentaverage3+_bed_rateVancouver</v>
      </c>
      <c r="E730">
        <v>2016</v>
      </c>
      <c r="F730">
        <v>10</v>
      </c>
      <c r="G730" t="s">
        <v>65</v>
      </c>
      <c r="H730" t="s">
        <v>59</v>
      </c>
      <c r="I730" t="s">
        <v>55</v>
      </c>
      <c r="J730">
        <f t="shared" si="80"/>
        <v>3</v>
      </c>
      <c r="K730" t="s">
        <v>23</v>
      </c>
      <c r="L730">
        <f>VLOOKUP(B730,average_median_rates_1!B:I,8,0)</f>
        <v>1394</v>
      </c>
      <c r="M730" t="b">
        <f>IF(ISERROR(L730),VLOOKUP(C730,vancouver_ratios_2!B:J,9,0),IF(L730="**",VLOOKUP(C730,vancouver_ratios_2!B:J,9,0)))</f>
        <v>0</v>
      </c>
      <c r="N730" t="b">
        <f>IF(ISERROR(L730),VLOOKUP(D730,average_median_rates_1!B:I,8,0),IF(L730="**", VLOOKUP(D730,average_median_rates_1!B:I,8,0)))</f>
        <v>0</v>
      </c>
      <c r="O730">
        <f t="shared" si="81"/>
        <v>0</v>
      </c>
      <c r="P730">
        <f t="shared" si="82"/>
        <v>1394</v>
      </c>
    </row>
    <row r="731" spans="1:16" x14ac:dyDescent="0.2">
      <c r="A731" t="str">
        <f t="shared" si="83"/>
        <v>201610average3Mount Pleasant/Renfrew Heights</v>
      </c>
      <c r="B731" t="str">
        <f t="shared" si="77"/>
        <v>201610apartmentaverage3+_bed_rateMount Pleasant/Renfrew Heights</v>
      </c>
      <c r="C731" t="str">
        <f t="shared" si="78"/>
        <v>apartmentaverage3+_bed_rateMount Pleasant/Renfrew Heights</v>
      </c>
      <c r="D731" t="str">
        <f t="shared" si="79"/>
        <v>201610apartmentaverage3+_bed_rateVancouver</v>
      </c>
      <c r="E731">
        <v>2016</v>
      </c>
      <c r="F731">
        <v>10</v>
      </c>
      <c r="G731" t="s">
        <v>65</v>
      </c>
      <c r="H731" t="s">
        <v>59</v>
      </c>
      <c r="I731" t="s">
        <v>55</v>
      </c>
      <c r="J731">
        <f t="shared" si="80"/>
        <v>3</v>
      </c>
      <c r="K731" t="s">
        <v>24</v>
      </c>
      <c r="L731">
        <f>VLOOKUP(B731,average_median_rates_1!B:I,8,0)</f>
        <v>1667</v>
      </c>
      <c r="M731" t="b">
        <f>IF(ISERROR(L731),VLOOKUP(C731,vancouver_ratios_2!B:J,9,0),IF(L731="**",VLOOKUP(C731,vancouver_ratios_2!B:J,9,0)))</f>
        <v>0</v>
      </c>
      <c r="N731" t="b">
        <f>IF(ISERROR(L731),VLOOKUP(D731,average_median_rates_1!B:I,8,0),IF(L731="**", VLOOKUP(D731,average_median_rates_1!B:I,8,0)))</f>
        <v>0</v>
      </c>
      <c r="O731">
        <f t="shared" si="81"/>
        <v>0</v>
      </c>
      <c r="P731">
        <f t="shared" si="82"/>
        <v>1667</v>
      </c>
    </row>
    <row r="732" spans="1:16" x14ac:dyDescent="0.2">
      <c r="A732" t="str">
        <f t="shared" si="83"/>
        <v>201610average3East Hastings</v>
      </c>
      <c r="B732" t="str">
        <f t="shared" si="77"/>
        <v>201610apartmentaverage3+_bed_rateEast Hastings</v>
      </c>
      <c r="C732" t="str">
        <f t="shared" si="78"/>
        <v>apartmentaverage3+_bed_rateEast Hastings</v>
      </c>
      <c r="D732" t="str">
        <f t="shared" si="79"/>
        <v>201610apartmentaverage3+_bed_rateVancouver</v>
      </c>
      <c r="E732">
        <v>2016</v>
      </c>
      <c r="F732">
        <v>10</v>
      </c>
      <c r="G732" t="s">
        <v>65</v>
      </c>
      <c r="H732" t="s">
        <v>59</v>
      </c>
      <c r="I732" t="s">
        <v>55</v>
      </c>
      <c r="J732">
        <f t="shared" si="80"/>
        <v>3</v>
      </c>
      <c r="K732" t="s">
        <v>25</v>
      </c>
      <c r="L732">
        <f>VLOOKUP(B732,average_median_rates_1!B:I,8,0)</f>
        <v>1393</v>
      </c>
      <c r="M732" t="b">
        <f>IF(ISERROR(L732),VLOOKUP(C732,vancouver_ratios_2!B:J,9,0),IF(L732="**",VLOOKUP(C732,vancouver_ratios_2!B:J,9,0)))</f>
        <v>0</v>
      </c>
      <c r="N732" t="b">
        <f>IF(ISERROR(L732),VLOOKUP(D732,average_median_rates_1!B:I,8,0),IF(L732="**", VLOOKUP(D732,average_median_rates_1!B:I,8,0)))</f>
        <v>0</v>
      </c>
      <c r="O732">
        <f t="shared" si="81"/>
        <v>0</v>
      </c>
      <c r="P732">
        <f t="shared" si="82"/>
        <v>1393</v>
      </c>
    </row>
    <row r="733" spans="1:16" x14ac:dyDescent="0.2">
      <c r="A733" t="str">
        <f t="shared" si="83"/>
        <v>201610average3Southeast Vancouver</v>
      </c>
      <c r="B733" t="str">
        <f t="shared" si="77"/>
        <v>201610apartmentaverage3+_bed_rateSoutheast Vancouver</v>
      </c>
      <c r="C733" t="str">
        <f t="shared" si="78"/>
        <v>apartmentaverage3+_bed_rateSoutheast Vancouver</v>
      </c>
      <c r="D733" t="str">
        <f t="shared" si="79"/>
        <v>201610apartmentaverage3+_bed_rateVancouver</v>
      </c>
      <c r="E733">
        <v>2016</v>
      </c>
      <c r="F733">
        <v>10</v>
      </c>
      <c r="G733" t="s">
        <v>65</v>
      </c>
      <c r="H733" t="s">
        <v>59</v>
      </c>
      <c r="I733" t="s">
        <v>55</v>
      </c>
      <c r="J733">
        <f t="shared" si="80"/>
        <v>3</v>
      </c>
      <c r="K733" t="s">
        <v>26</v>
      </c>
      <c r="L733">
        <f>VLOOKUP(B733,average_median_rates_1!B:I,8,0)</f>
        <v>1272</v>
      </c>
      <c r="M733" t="b">
        <f>IF(ISERROR(L733),VLOOKUP(C733,vancouver_ratios_2!B:J,9,0),IF(L733="**",VLOOKUP(C733,vancouver_ratios_2!B:J,9,0)))</f>
        <v>0</v>
      </c>
      <c r="N733" t="b">
        <f>IF(ISERROR(L733),VLOOKUP(D733,average_median_rates_1!B:I,8,0),IF(L733="**", VLOOKUP(D733,average_median_rates_1!B:I,8,0)))</f>
        <v>0</v>
      </c>
      <c r="O733">
        <f t="shared" si="81"/>
        <v>0</v>
      </c>
      <c r="P733">
        <f t="shared" si="82"/>
        <v>1272</v>
      </c>
    </row>
    <row r="734" spans="1:16" x14ac:dyDescent="0.2">
      <c r="A734" t="str">
        <f t="shared" si="83"/>
        <v>201610average3University Endowment Lands</v>
      </c>
      <c r="B734" t="str">
        <f t="shared" si="77"/>
        <v>201610apartmentaverage3+_bed_rateUniversity Endowment Lands</v>
      </c>
      <c r="C734" t="str">
        <f t="shared" si="78"/>
        <v>apartmentaverage3+_bed_rateUniversity Endowment Lands</v>
      </c>
      <c r="D734" t="str">
        <f t="shared" si="79"/>
        <v>201610apartmentaverage3+_bed_rateVancouver</v>
      </c>
      <c r="E734">
        <v>2016</v>
      </c>
      <c r="F734">
        <v>10</v>
      </c>
      <c r="G734" t="s">
        <v>65</v>
      </c>
      <c r="H734" t="s">
        <v>59</v>
      </c>
      <c r="I734" t="s">
        <v>55</v>
      </c>
      <c r="J734">
        <f t="shared" si="80"/>
        <v>3</v>
      </c>
      <c r="K734" t="s">
        <v>27</v>
      </c>
      <c r="L734">
        <f>VLOOKUP(B734,average_median_rates_1!B:I,8,0)</f>
        <v>2358</v>
      </c>
      <c r="M734" t="b">
        <f>IF(ISERROR(L734),VLOOKUP(C734,vancouver_ratios_2!B:J,9,0),IF(L734="**",VLOOKUP(C734,vancouver_ratios_2!B:J,9,0)))</f>
        <v>0</v>
      </c>
      <c r="N734" t="b">
        <f>IF(ISERROR(L734),VLOOKUP(D734,average_median_rates_1!B:I,8,0),IF(L734="**", VLOOKUP(D734,average_median_rates_1!B:I,8,0)))</f>
        <v>0</v>
      </c>
      <c r="O734">
        <f t="shared" si="81"/>
        <v>0</v>
      </c>
      <c r="P734">
        <f t="shared" si="82"/>
        <v>2358</v>
      </c>
    </row>
    <row r="735" spans="1:16" x14ac:dyDescent="0.2">
      <c r="A735" t="str">
        <f t="shared" si="83"/>
        <v>201610average3Central Park/Metrotown</v>
      </c>
      <c r="B735" t="str">
        <f t="shared" si="77"/>
        <v>201610apartmentaverage3+_bed_rateCentral Park/Metrotown</v>
      </c>
      <c r="C735" t="str">
        <f t="shared" si="78"/>
        <v>apartmentaverage3+_bed_rateCentral Park/Metrotown</v>
      </c>
      <c r="D735" t="str">
        <f t="shared" si="79"/>
        <v>201610apartmentaverage3+_bed_rateVancouver</v>
      </c>
      <c r="E735">
        <v>2016</v>
      </c>
      <c r="F735">
        <v>10</v>
      </c>
      <c r="G735" t="s">
        <v>65</v>
      </c>
      <c r="H735" t="s">
        <v>59</v>
      </c>
      <c r="I735" t="s">
        <v>55</v>
      </c>
      <c r="J735">
        <f t="shared" si="80"/>
        <v>3</v>
      </c>
      <c r="K735" t="s">
        <v>28</v>
      </c>
      <c r="L735">
        <f>VLOOKUP(B735,average_median_rates_1!B:I,8,0)</f>
        <v>1741</v>
      </c>
      <c r="M735" t="b">
        <f>IF(ISERROR(L735),VLOOKUP(C735,vancouver_ratios_2!B:J,9,0),IF(L735="**",VLOOKUP(C735,vancouver_ratios_2!B:J,9,0)))</f>
        <v>0</v>
      </c>
      <c r="N735" t="b">
        <f>IF(ISERROR(L735),VLOOKUP(D735,average_median_rates_1!B:I,8,0),IF(L735="**", VLOOKUP(D735,average_median_rates_1!B:I,8,0)))</f>
        <v>0</v>
      </c>
      <c r="O735">
        <f t="shared" si="81"/>
        <v>0</v>
      </c>
      <c r="P735">
        <f t="shared" si="82"/>
        <v>1741</v>
      </c>
    </row>
    <row r="736" spans="1:16" x14ac:dyDescent="0.2">
      <c r="A736" t="str">
        <f t="shared" si="83"/>
        <v>201610average3Southeast Burnaby</v>
      </c>
      <c r="B736" t="str">
        <f t="shared" si="77"/>
        <v>201610apartmentaverage3+_bed_rateSoutheast Burnaby</v>
      </c>
      <c r="C736" t="str">
        <f t="shared" si="78"/>
        <v>apartmentaverage3+_bed_rateSoutheast Burnaby</v>
      </c>
      <c r="D736" t="str">
        <f t="shared" si="79"/>
        <v>201610apartmentaverage3+_bed_rateVancouver</v>
      </c>
      <c r="E736">
        <v>2016</v>
      </c>
      <c r="F736">
        <v>10</v>
      </c>
      <c r="G736" t="s">
        <v>65</v>
      </c>
      <c r="H736" t="s">
        <v>59</v>
      </c>
      <c r="I736" t="s">
        <v>55</v>
      </c>
      <c r="J736">
        <f t="shared" si="80"/>
        <v>3</v>
      </c>
      <c r="K736" t="s">
        <v>29</v>
      </c>
      <c r="L736">
        <f>VLOOKUP(B736,average_median_rates_1!B:I,8,0)</f>
        <v>1265</v>
      </c>
      <c r="M736" t="b">
        <f>IF(ISERROR(L736),VLOOKUP(C736,vancouver_ratios_2!B:J,9,0),IF(L736="**",VLOOKUP(C736,vancouver_ratios_2!B:J,9,0)))</f>
        <v>0</v>
      </c>
      <c r="N736" t="b">
        <f>IF(ISERROR(L736),VLOOKUP(D736,average_median_rates_1!B:I,8,0),IF(L736="**", VLOOKUP(D736,average_median_rates_1!B:I,8,0)))</f>
        <v>0</v>
      </c>
      <c r="O736">
        <f t="shared" si="81"/>
        <v>0</v>
      </c>
      <c r="P736">
        <f t="shared" si="82"/>
        <v>1265</v>
      </c>
    </row>
    <row r="737" spans="1:16" x14ac:dyDescent="0.2">
      <c r="A737" t="str">
        <f t="shared" si="83"/>
        <v>201610average3North Burnaby</v>
      </c>
      <c r="B737" t="str">
        <f t="shared" si="77"/>
        <v>201610apartmentaverage3+_bed_rateNorth Burnaby</v>
      </c>
      <c r="C737" t="str">
        <f t="shared" si="78"/>
        <v>apartmentaverage3+_bed_rateNorth Burnaby</v>
      </c>
      <c r="D737" t="str">
        <f t="shared" si="79"/>
        <v>201610apartmentaverage3+_bed_rateVancouver</v>
      </c>
      <c r="E737">
        <v>2016</v>
      </c>
      <c r="F737">
        <v>10</v>
      </c>
      <c r="G737" t="s">
        <v>65</v>
      </c>
      <c r="H737" t="s">
        <v>59</v>
      </c>
      <c r="I737" t="s">
        <v>55</v>
      </c>
      <c r="J737">
        <f t="shared" si="80"/>
        <v>3</v>
      </c>
      <c r="K737" t="s">
        <v>31</v>
      </c>
      <c r="L737">
        <f>VLOOKUP(B737,average_median_rates_1!B:I,8,0)</f>
        <v>1557</v>
      </c>
      <c r="M737" t="b">
        <f>IF(ISERROR(L737),VLOOKUP(C737,vancouver_ratios_2!B:J,9,0),IF(L737="**",VLOOKUP(C737,vancouver_ratios_2!B:J,9,0)))</f>
        <v>0</v>
      </c>
      <c r="N737" t="b">
        <f>IF(ISERROR(L737),VLOOKUP(D737,average_median_rates_1!B:I,8,0),IF(L737="**", VLOOKUP(D737,average_median_rates_1!B:I,8,0)))</f>
        <v>0</v>
      </c>
      <c r="O737">
        <f t="shared" si="81"/>
        <v>0</v>
      </c>
      <c r="P737">
        <f t="shared" si="82"/>
        <v>1557</v>
      </c>
    </row>
    <row r="738" spans="1:16" x14ac:dyDescent="0.2">
      <c r="A738" t="str">
        <f t="shared" si="83"/>
        <v>201610average3New Westminster</v>
      </c>
      <c r="B738" t="str">
        <f t="shared" si="77"/>
        <v>201610apartmentaverage3+_bed_rateNew Westminster</v>
      </c>
      <c r="C738" t="str">
        <f t="shared" si="78"/>
        <v>apartmentaverage3+_bed_rateNew Westminster</v>
      </c>
      <c r="D738" t="str">
        <f t="shared" si="79"/>
        <v>201610apartmentaverage3+_bed_rateVancouver</v>
      </c>
      <c r="E738">
        <v>2016</v>
      </c>
      <c r="F738">
        <v>10</v>
      </c>
      <c r="G738" t="s">
        <v>65</v>
      </c>
      <c r="H738" t="s">
        <v>59</v>
      </c>
      <c r="I738" t="s">
        <v>55</v>
      </c>
      <c r="J738">
        <f t="shared" si="80"/>
        <v>3</v>
      </c>
      <c r="K738" t="s">
        <v>32</v>
      </c>
      <c r="L738">
        <f>VLOOKUP(B738,average_median_rates_1!B:I,8,0)</f>
        <v>1449</v>
      </c>
      <c r="M738" t="b">
        <f>IF(ISERROR(L738),VLOOKUP(C738,vancouver_ratios_2!B:J,9,0),IF(L738="**",VLOOKUP(C738,vancouver_ratios_2!B:J,9,0)))</f>
        <v>0</v>
      </c>
      <c r="N738" t="b">
        <f>IF(ISERROR(L738),VLOOKUP(D738,average_median_rates_1!B:I,8,0),IF(L738="**", VLOOKUP(D738,average_median_rates_1!B:I,8,0)))</f>
        <v>0</v>
      </c>
      <c r="O738">
        <f t="shared" si="81"/>
        <v>0</v>
      </c>
      <c r="P738">
        <f t="shared" si="82"/>
        <v>1449</v>
      </c>
    </row>
    <row r="739" spans="1:16" x14ac:dyDescent="0.2">
      <c r="A739" t="str">
        <f t="shared" si="83"/>
        <v>201610average3North Vancouver CY</v>
      </c>
      <c r="B739" t="str">
        <f t="shared" si="77"/>
        <v>201610apartmentaverage3+_bed_rateNorth Vancouver CY</v>
      </c>
      <c r="C739" t="str">
        <f t="shared" si="78"/>
        <v>apartmentaverage3+_bed_rateNorth Vancouver CY</v>
      </c>
      <c r="D739" t="str">
        <f t="shared" si="79"/>
        <v>201610apartmentaverage3+_bed_rateVancouver</v>
      </c>
      <c r="E739">
        <v>2016</v>
      </c>
      <c r="F739">
        <v>10</v>
      </c>
      <c r="G739" t="s">
        <v>65</v>
      </c>
      <c r="H739" t="s">
        <v>59</v>
      </c>
      <c r="I739" t="s">
        <v>55</v>
      </c>
      <c r="J739">
        <f t="shared" si="80"/>
        <v>3</v>
      </c>
      <c r="K739" t="s">
        <v>33</v>
      </c>
      <c r="L739">
        <f>VLOOKUP(B739,average_median_rates_1!B:I,8,0)</f>
        <v>1647</v>
      </c>
      <c r="M739" t="b">
        <f>IF(ISERROR(L739),VLOOKUP(C739,vancouver_ratios_2!B:J,9,0),IF(L739="**",VLOOKUP(C739,vancouver_ratios_2!B:J,9,0)))</f>
        <v>0</v>
      </c>
      <c r="N739" t="b">
        <f>IF(ISERROR(L739),VLOOKUP(D739,average_median_rates_1!B:I,8,0),IF(L739="**", VLOOKUP(D739,average_median_rates_1!B:I,8,0)))</f>
        <v>0</v>
      </c>
      <c r="O739">
        <f t="shared" si="81"/>
        <v>0</v>
      </c>
      <c r="P739">
        <f t="shared" si="82"/>
        <v>1647</v>
      </c>
    </row>
    <row r="740" spans="1:16" x14ac:dyDescent="0.2">
      <c r="A740" t="str">
        <f t="shared" si="83"/>
        <v>201610average3North Vancouver DM</v>
      </c>
      <c r="B740" t="str">
        <f t="shared" si="77"/>
        <v>201610apartmentaverage3+_bed_rateNorth Vancouver DM</v>
      </c>
      <c r="C740" t="str">
        <f t="shared" si="78"/>
        <v>apartmentaverage3+_bed_rateNorth Vancouver DM</v>
      </c>
      <c r="D740" t="str">
        <f t="shared" si="79"/>
        <v>201610apartmentaverage3+_bed_rateVancouver</v>
      </c>
      <c r="E740">
        <v>2016</v>
      </c>
      <c r="F740">
        <v>10</v>
      </c>
      <c r="G740" t="s">
        <v>65</v>
      </c>
      <c r="H740" t="s">
        <v>59</v>
      </c>
      <c r="I740" t="s">
        <v>55</v>
      </c>
      <c r="J740">
        <f t="shared" si="80"/>
        <v>3</v>
      </c>
      <c r="K740" t="s">
        <v>34</v>
      </c>
      <c r="L740">
        <f>VLOOKUP(B740,average_median_rates_1!B:I,8,0)</f>
        <v>1726</v>
      </c>
      <c r="M740" t="b">
        <f>IF(ISERROR(L740),VLOOKUP(C740,vancouver_ratios_2!B:J,9,0),IF(L740="**",VLOOKUP(C740,vancouver_ratios_2!B:J,9,0)))</f>
        <v>0</v>
      </c>
      <c r="N740" t="b">
        <f>IF(ISERROR(L740),VLOOKUP(D740,average_median_rates_1!B:I,8,0),IF(L740="**", VLOOKUP(D740,average_median_rates_1!B:I,8,0)))</f>
        <v>0</v>
      </c>
      <c r="O740">
        <f t="shared" si="81"/>
        <v>0</v>
      </c>
      <c r="P740">
        <f t="shared" si="82"/>
        <v>1726</v>
      </c>
    </row>
    <row r="741" spans="1:16" x14ac:dyDescent="0.2">
      <c r="A741" t="str">
        <f t="shared" si="83"/>
        <v>201610average3West Vancouver</v>
      </c>
      <c r="B741" t="str">
        <f t="shared" si="77"/>
        <v>201610apartmentaverage3+_bed_rateWest Vancouver</v>
      </c>
      <c r="C741" t="str">
        <f t="shared" si="78"/>
        <v>apartmentaverage3+_bed_rateWest Vancouver</v>
      </c>
      <c r="D741" t="str">
        <f t="shared" si="79"/>
        <v>201610apartmentaverage3+_bed_rateVancouver</v>
      </c>
      <c r="E741">
        <v>2016</v>
      </c>
      <c r="F741">
        <v>10</v>
      </c>
      <c r="G741" t="s">
        <v>65</v>
      </c>
      <c r="H741" t="s">
        <v>59</v>
      </c>
      <c r="I741" t="s">
        <v>55</v>
      </c>
      <c r="J741">
        <f t="shared" si="80"/>
        <v>3</v>
      </c>
      <c r="K741" t="s">
        <v>35</v>
      </c>
      <c r="L741">
        <f>VLOOKUP(B741,average_median_rates_1!B:I,8,0)</f>
        <v>3670</v>
      </c>
      <c r="M741" t="b">
        <f>IF(ISERROR(L741),VLOOKUP(C741,vancouver_ratios_2!B:J,9,0),IF(L741="**",VLOOKUP(C741,vancouver_ratios_2!B:J,9,0)))</f>
        <v>0</v>
      </c>
      <c r="N741" t="b">
        <f>IF(ISERROR(L741),VLOOKUP(D741,average_median_rates_1!B:I,8,0),IF(L741="**", VLOOKUP(D741,average_median_rates_1!B:I,8,0)))</f>
        <v>0</v>
      </c>
      <c r="O741">
        <f t="shared" si="81"/>
        <v>0</v>
      </c>
      <c r="P741">
        <f t="shared" si="82"/>
        <v>3670</v>
      </c>
    </row>
    <row r="742" spans="1:16" x14ac:dyDescent="0.2">
      <c r="A742" t="str">
        <f t="shared" si="83"/>
        <v>201610average3Richmond</v>
      </c>
      <c r="B742" t="str">
        <f t="shared" si="77"/>
        <v>201610apartmentaverage3+_bed_rateRichmond</v>
      </c>
      <c r="C742" t="str">
        <f t="shared" si="78"/>
        <v>apartmentaverage3+_bed_rateRichmond</v>
      </c>
      <c r="D742" t="str">
        <f t="shared" si="79"/>
        <v>201610apartmentaverage3+_bed_rateVancouver</v>
      </c>
      <c r="E742">
        <v>2016</v>
      </c>
      <c r="F742">
        <v>10</v>
      </c>
      <c r="G742" t="s">
        <v>65</v>
      </c>
      <c r="H742" t="s">
        <v>59</v>
      </c>
      <c r="I742" t="s">
        <v>55</v>
      </c>
      <c r="J742">
        <f t="shared" si="80"/>
        <v>3</v>
      </c>
      <c r="K742" t="s">
        <v>36</v>
      </c>
      <c r="L742">
        <f>VLOOKUP(B742,average_median_rates_1!B:I,8,0)</f>
        <v>1644</v>
      </c>
      <c r="M742" t="b">
        <f>IF(ISERROR(L742),VLOOKUP(C742,vancouver_ratios_2!B:J,9,0),IF(L742="**",VLOOKUP(C742,vancouver_ratios_2!B:J,9,0)))</f>
        <v>0</v>
      </c>
      <c r="N742" t="b">
        <f>IF(ISERROR(L742),VLOOKUP(D742,average_median_rates_1!B:I,8,0),IF(L742="**", VLOOKUP(D742,average_median_rates_1!B:I,8,0)))</f>
        <v>0</v>
      </c>
      <c r="O742">
        <f t="shared" si="81"/>
        <v>0</v>
      </c>
      <c r="P742">
        <f t="shared" si="82"/>
        <v>1644</v>
      </c>
    </row>
    <row r="743" spans="1:16" x14ac:dyDescent="0.2">
      <c r="A743" t="str">
        <f t="shared" si="83"/>
        <v>201610average3Delta</v>
      </c>
      <c r="B743" t="str">
        <f t="shared" si="77"/>
        <v>201610apartmentaverage3+_bed_rateDelta</v>
      </c>
      <c r="C743" t="str">
        <f t="shared" si="78"/>
        <v>apartmentaverage3+_bed_rateDelta</v>
      </c>
      <c r="D743" t="str">
        <f t="shared" si="79"/>
        <v>201610apartmentaverage3+_bed_rateVancouver</v>
      </c>
      <c r="E743">
        <v>2016</v>
      </c>
      <c r="F743">
        <v>10</v>
      </c>
      <c r="G743" t="s">
        <v>65</v>
      </c>
      <c r="H743" t="s">
        <v>59</v>
      </c>
      <c r="I743" t="s">
        <v>55</v>
      </c>
      <c r="J743">
        <f t="shared" si="80"/>
        <v>3</v>
      </c>
      <c r="K743" t="s">
        <v>37</v>
      </c>
      <c r="L743" t="str">
        <f>VLOOKUP(B743,average_median_rates_1!B:I,8,0)</f>
        <v>**</v>
      </c>
      <c r="M743">
        <f>IF(ISERROR(L743),VLOOKUP(C743,vancouver_ratios_2!B:J,9,0),IF(L743="**",VLOOKUP(C743,vancouver_ratios_2!B:J,9,0)))</f>
        <v>0.682557068099237</v>
      </c>
      <c r="N743">
        <f>IF(ISERROR(L743),VLOOKUP(D743,average_median_rates_1!B:I,8,0),IF(L743="**", VLOOKUP(D743,average_median_rates_1!B:I,8,0)))</f>
        <v>1631</v>
      </c>
      <c r="O743">
        <f t="shared" si="81"/>
        <v>1113.2505780698555</v>
      </c>
      <c r="P743">
        <f t="shared" si="82"/>
        <v>1113.2505780698555</v>
      </c>
    </row>
    <row r="744" spans="1:16" x14ac:dyDescent="0.2">
      <c r="A744" t="str">
        <f t="shared" si="83"/>
        <v>201610average3Surrey</v>
      </c>
      <c r="B744" t="str">
        <f t="shared" si="77"/>
        <v>201610apartmentaverage3+_bed_rateSurrey</v>
      </c>
      <c r="C744" t="str">
        <f t="shared" si="78"/>
        <v>apartmentaverage3+_bed_rateSurrey</v>
      </c>
      <c r="D744" t="str">
        <f t="shared" si="79"/>
        <v>201610apartmentaverage3+_bed_rateVancouver</v>
      </c>
      <c r="E744">
        <v>2016</v>
      </c>
      <c r="F744">
        <v>10</v>
      </c>
      <c r="G744" t="s">
        <v>65</v>
      </c>
      <c r="H744" t="s">
        <v>59</v>
      </c>
      <c r="I744" t="s">
        <v>55</v>
      </c>
      <c r="J744">
        <f t="shared" si="80"/>
        <v>3</v>
      </c>
      <c r="K744" t="s">
        <v>38</v>
      </c>
      <c r="L744">
        <f>VLOOKUP(B744,average_median_rates_1!B:I,8,0)</f>
        <v>1169</v>
      </c>
      <c r="M744" t="b">
        <f>IF(ISERROR(L744),VLOOKUP(C744,vancouver_ratios_2!B:J,9,0),IF(L744="**",VLOOKUP(C744,vancouver_ratios_2!B:J,9,0)))</f>
        <v>0</v>
      </c>
      <c r="N744" t="b">
        <f>IF(ISERROR(L744),VLOOKUP(D744,average_median_rates_1!B:I,8,0),IF(L744="**", VLOOKUP(D744,average_median_rates_1!B:I,8,0)))</f>
        <v>0</v>
      </c>
      <c r="O744">
        <f t="shared" si="81"/>
        <v>0</v>
      </c>
      <c r="P744">
        <f t="shared" si="82"/>
        <v>1169</v>
      </c>
    </row>
    <row r="745" spans="1:16" x14ac:dyDescent="0.2">
      <c r="A745" t="str">
        <f t="shared" si="83"/>
        <v>201610average3White Rock</v>
      </c>
      <c r="B745" t="str">
        <f t="shared" si="77"/>
        <v>201610apartmentaverage3+_bed_rateWhite Rock</v>
      </c>
      <c r="C745" t="str">
        <f t="shared" si="78"/>
        <v>apartmentaverage3+_bed_rateWhite Rock</v>
      </c>
      <c r="D745" t="str">
        <f t="shared" si="79"/>
        <v>201610apartmentaverage3+_bed_rateVancouver</v>
      </c>
      <c r="E745">
        <v>2016</v>
      </c>
      <c r="F745">
        <v>10</v>
      </c>
      <c r="G745" t="s">
        <v>65</v>
      </c>
      <c r="H745" t="s">
        <v>59</v>
      </c>
      <c r="I745" t="s">
        <v>55</v>
      </c>
      <c r="J745">
        <f t="shared" si="80"/>
        <v>3</v>
      </c>
      <c r="K745" t="s">
        <v>39</v>
      </c>
      <c r="L745" t="str">
        <f>VLOOKUP(B745,average_median_rates_1!B:I,8,0)</f>
        <v>**</v>
      </c>
      <c r="M745">
        <f>IF(ISERROR(L745),VLOOKUP(C745,vancouver_ratios_2!B:J,9,0),IF(L745="**",VLOOKUP(C745,vancouver_ratios_2!B:J,9,0)))</f>
        <v>0.87525861019836904</v>
      </c>
      <c r="N745">
        <f>IF(ISERROR(L745),VLOOKUP(D745,average_median_rates_1!B:I,8,0),IF(L745="**", VLOOKUP(D745,average_median_rates_1!B:I,8,0)))</f>
        <v>1631</v>
      </c>
      <c r="O745">
        <f t="shared" si="81"/>
        <v>1427.5467932335398</v>
      </c>
      <c r="P745">
        <f t="shared" si="82"/>
        <v>1427.5467932335398</v>
      </c>
    </row>
    <row r="746" spans="1:16" x14ac:dyDescent="0.2">
      <c r="A746" t="str">
        <f t="shared" si="83"/>
        <v>201610average3Langley City and Langley DM</v>
      </c>
      <c r="B746" t="str">
        <f t="shared" si="77"/>
        <v>201610apartmentaverage3+_bed_rateLangley City and Langley DM</v>
      </c>
      <c r="C746" t="str">
        <f t="shared" si="78"/>
        <v>apartmentaverage3+_bed_rateLangley City and Langley DM</v>
      </c>
      <c r="D746" t="str">
        <f t="shared" si="79"/>
        <v>201610apartmentaverage3+_bed_rateVancouver</v>
      </c>
      <c r="E746">
        <v>2016</v>
      </c>
      <c r="F746">
        <v>10</v>
      </c>
      <c r="G746" t="s">
        <v>65</v>
      </c>
      <c r="H746" t="s">
        <v>59</v>
      </c>
      <c r="I746" t="s">
        <v>55</v>
      </c>
      <c r="J746">
        <f t="shared" si="80"/>
        <v>3</v>
      </c>
      <c r="K746" t="s">
        <v>40</v>
      </c>
      <c r="L746">
        <f>VLOOKUP(B746,average_median_rates_1!B:I,8,0)</f>
        <v>1145</v>
      </c>
      <c r="M746" t="b">
        <f>IF(ISERROR(L746),VLOOKUP(C746,vancouver_ratios_2!B:J,9,0),IF(L746="**",VLOOKUP(C746,vancouver_ratios_2!B:J,9,0)))</f>
        <v>0</v>
      </c>
      <c r="N746" t="b">
        <f>IF(ISERROR(L746),VLOOKUP(D746,average_median_rates_1!B:I,8,0),IF(L746="**", VLOOKUP(D746,average_median_rates_1!B:I,8,0)))</f>
        <v>0</v>
      </c>
      <c r="O746">
        <f t="shared" si="81"/>
        <v>0</v>
      </c>
      <c r="P746">
        <f t="shared" si="82"/>
        <v>1145</v>
      </c>
    </row>
    <row r="747" spans="1:16" x14ac:dyDescent="0.2">
      <c r="A747" t="str">
        <f t="shared" si="83"/>
        <v>201610average3Tri-Cities</v>
      </c>
      <c r="B747" t="str">
        <f t="shared" si="77"/>
        <v>201610apartmentaverage3+_bed_rateTri-Cities</v>
      </c>
      <c r="C747" t="str">
        <f t="shared" si="78"/>
        <v>apartmentaverage3+_bed_rateTri-Cities</v>
      </c>
      <c r="D747" t="str">
        <f t="shared" si="79"/>
        <v>201610apartmentaverage3+_bed_rateVancouver</v>
      </c>
      <c r="E747">
        <v>2016</v>
      </c>
      <c r="F747">
        <v>10</v>
      </c>
      <c r="G747" t="s">
        <v>65</v>
      </c>
      <c r="H747" t="s">
        <v>59</v>
      </c>
      <c r="I747" t="s">
        <v>55</v>
      </c>
      <c r="J747">
        <f t="shared" si="80"/>
        <v>3</v>
      </c>
      <c r="K747" t="s">
        <v>41</v>
      </c>
      <c r="L747">
        <f>VLOOKUP(B747,average_median_rates_1!B:I,8,0)</f>
        <v>1219</v>
      </c>
      <c r="M747" t="b">
        <f>IF(ISERROR(L747),VLOOKUP(C747,vancouver_ratios_2!B:J,9,0),IF(L747="**",VLOOKUP(C747,vancouver_ratios_2!B:J,9,0)))</f>
        <v>0</v>
      </c>
      <c r="N747" t="b">
        <f>IF(ISERROR(L747),VLOOKUP(D747,average_median_rates_1!B:I,8,0),IF(L747="**", VLOOKUP(D747,average_median_rates_1!B:I,8,0)))</f>
        <v>0</v>
      </c>
      <c r="O747">
        <f t="shared" si="81"/>
        <v>0</v>
      </c>
      <c r="P747">
        <f t="shared" si="82"/>
        <v>1219</v>
      </c>
    </row>
    <row r="748" spans="1:16" x14ac:dyDescent="0.2">
      <c r="A748" t="str">
        <f t="shared" si="83"/>
        <v>201610average3Maple Ridge/Pitt Meadows</v>
      </c>
      <c r="B748" t="str">
        <f t="shared" si="77"/>
        <v>201610apartmentaverage3+_bed_rateMaple Ridge/Pitt Meadows</v>
      </c>
      <c r="C748" t="str">
        <f t="shared" si="78"/>
        <v>apartmentaverage3+_bed_rateMaple Ridge/Pitt Meadows</v>
      </c>
      <c r="D748" t="str">
        <f t="shared" si="79"/>
        <v>201610apartmentaverage3+_bed_rateVancouver</v>
      </c>
      <c r="E748">
        <v>2016</v>
      </c>
      <c r="F748">
        <v>10</v>
      </c>
      <c r="G748" t="s">
        <v>65</v>
      </c>
      <c r="H748" t="s">
        <v>59</v>
      </c>
      <c r="I748" t="s">
        <v>55</v>
      </c>
      <c r="J748">
        <f t="shared" si="80"/>
        <v>3</v>
      </c>
      <c r="K748" t="s">
        <v>42</v>
      </c>
      <c r="L748">
        <f>VLOOKUP(B748,average_median_rates_1!B:I,8,0)</f>
        <v>1191</v>
      </c>
      <c r="M748" t="b">
        <f>IF(ISERROR(L748),VLOOKUP(C748,vancouver_ratios_2!B:J,9,0),IF(L748="**",VLOOKUP(C748,vancouver_ratios_2!B:J,9,0)))</f>
        <v>0</v>
      </c>
      <c r="N748" t="b">
        <f>IF(ISERROR(L748),VLOOKUP(D748,average_median_rates_1!B:I,8,0),IF(L748="**", VLOOKUP(D748,average_median_rates_1!B:I,8,0)))</f>
        <v>0</v>
      </c>
      <c r="O748">
        <f t="shared" si="81"/>
        <v>0</v>
      </c>
      <c r="P748">
        <f t="shared" si="82"/>
        <v>1191</v>
      </c>
    </row>
    <row r="749" spans="1:16" x14ac:dyDescent="0.2">
      <c r="A749" t="str">
        <f t="shared" si="83"/>
        <v>201610average3Vancouver</v>
      </c>
      <c r="B749" t="str">
        <f t="shared" si="77"/>
        <v>201610apartmentaverage3+_bed_rateVancouver</v>
      </c>
      <c r="C749" t="str">
        <f t="shared" si="78"/>
        <v>apartmentaverage3+_bed_rateVancouver</v>
      </c>
      <c r="D749" t="str">
        <f t="shared" si="79"/>
        <v>201610apartmentaverage3+_bed_rateVancouver</v>
      </c>
      <c r="E749">
        <v>2016</v>
      </c>
      <c r="F749">
        <v>10</v>
      </c>
      <c r="G749" t="s">
        <v>65</v>
      </c>
      <c r="H749" t="s">
        <v>59</v>
      </c>
      <c r="I749" t="s">
        <v>55</v>
      </c>
      <c r="J749">
        <f t="shared" si="80"/>
        <v>3</v>
      </c>
      <c r="K749" t="s">
        <v>43</v>
      </c>
      <c r="L749">
        <f>VLOOKUP(B749,average_median_rates_1!B:I,8,0)</f>
        <v>1631</v>
      </c>
      <c r="M749" t="b">
        <f>IF(ISERROR(L749),VLOOKUP(C749,vancouver_ratios_2!B:J,9,0),IF(L749="**",VLOOKUP(C749,vancouver_ratios_2!B:J,9,0)))</f>
        <v>0</v>
      </c>
      <c r="N749" t="b">
        <f>IF(ISERROR(L749),VLOOKUP(D749,average_median_rates_1!B:I,8,0),IF(L749="**", VLOOKUP(D749,average_median_rates_1!B:I,8,0)))</f>
        <v>0</v>
      </c>
      <c r="O749">
        <f t="shared" si="81"/>
        <v>0</v>
      </c>
      <c r="P749">
        <f t="shared" si="82"/>
        <v>1631</v>
      </c>
    </row>
    <row r="750" spans="1:16" x14ac:dyDescent="0.2">
      <c r="A750" t="str">
        <f t="shared" si="83"/>
        <v>201610average3North Vancouver City</v>
      </c>
      <c r="B750" t="str">
        <f t="shared" si="77"/>
        <v>201610apartmentaverage3+_bed_rateNorth Vancouver City</v>
      </c>
      <c r="C750" t="str">
        <f t="shared" si="78"/>
        <v>apartmentaverage3+_bed_rateNorth Vancouver City</v>
      </c>
      <c r="D750" t="str">
        <f t="shared" si="79"/>
        <v>201610apartmentaverage3+_bed_rateVancouver</v>
      </c>
      <c r="E750">
        <v>2016</v>
      </c>
      <c r="F750">
        <v>10</v>
      </c>
      <c r="G750" t="s">
        <v>65</v>
      </c>
      <c r="H750" t="s">
        <v>59</v>
      </c>
      <c r="I750" t="s">
        <v>55</v>
      </c>
      <c r="J750">
        <f t="shared" si="80"/>
        <v>3</v>
      </c>
      <c r="K750" t="s">
        <v>60</v>
      </c>
      <c r="L750" t="e">
        <f>VLOOKUP(B750,average_median_rates_1!B:I,8,0)</f>
        <v>#N/A</v>
      </c>
      <c r="M750">
        <f>IF(ISERROR(L750),VLOOKUP(C750,vancouver_ratios_2!B:J,9,0),IF(L750="**",VLOOKUP(C750,vancouver_ratios_2!B:J,9,0)))</f>
        <v>0.90604843616891795</v>
      </c>
      <c r="N750">
        <f>IF(ISERROR(L750),VLOOKUP(D750,average_median_rates_1!B:I,8,0),IF(L750="**", VLOOKUP(D750,average_median_rates_1!B:I,8,0)))</f>
        <v>1631</v>
      </c>
      <c r="O750">
        <f t="shared" si="81"/>
        <v>1477.7649993915052</v>
      </c>
      <c r="P750">
        <f t="shared" si="82"/>
        <v>1477.7649993915052</v>
      </c>
    </row>
    <row r="751" spans="1:16" x14ac:dyDescent="0.2">
      <c r="A751" t="str">
        <f t="shared" si="83"/>
        <v>201610median0West End/Stanley Park</v>
      </c>
      <c r="B751" t="str">
        <f t="shared" si="77"/>
        <v>201610apartmentmedianbachelor_rateWest End/Stanley Park</v>
      </c>
      <c r="C751" t="str">
        <f t="shared" si="78"/>
        <v>apartmentmedianbachelor_rateWest End/Stanley Park</v>
      </c>
      <c r="D751" t="str">
        <f t="shared" si="79"/>
        <v>201610apartmentmedianbachelor_rateVancouver</v>
      </c>
      <c r="E751">
        <v>2016</v>
      </c>
      <c r="F751">
        <v>10</v>
      </c>
      <c r="G751" t="s">
        <v>65</v>
      </c>
      <c r="H751" t="s">
        <v>61</v>
      </c>
      <c r="I751" t="s">
        <v>49</v>
      </c>
      <c r="J751">
        <f t="shared" si="80"/>
        <v>0</v>
      </c>
      <c r="K751" t="s">
        <v>12</v>
      </c>
      <c r="L751">
        <f>VLOOKUP(B751,average_median_rates_1!B:I,8,0)</f>
        <v>1017</v>
      </c>
      <c r="M751" t="b">
        <f>IF(ISERROR(L751),VLOOKUP(C751,vancouver_ratios_2!B:J,9,0),IF(L751="**",VLOOKUP(C751,vancouver_ratios_2!B:J,9,0)))</f>
        <v>0</v>
      </c>
      <c r="N751" t="b">
        <f>IF(ISERROR(L751),VLOOKUP(D751,average_median_rates_1!B:I,8,0),IF(L751="**", VLOOKUP(D751,average_median_rates_1!B:I,8,0)))</f>
        <v>0</v>
      </c>
      <c r="O751">
        <f t="shared" si="81"/>
        <v>0</v>
      </c>
      <c r="P751">
        <f t="shared" si="82"/>
        <v>1017</v>
      </c>
    </row>
    <row r="752" spans="1:16" x14ac:dyDescent="0.2">
      <c r="A752" t="str">
        <f t="shared" si="83"/>
        <v>201610median0English Bay</v>
      </c>
      <c r="B752" t="str">
        <f t="shared" si="77"/>
        <v>201610apartmentmedianbachelor_rateEnglish Bay</v>
      </c>
      <c r="C752" t="str">
        <f t="shared" si="78"/>
        <v>apartmentmedianbachelor_rateEnglish Bay</v>
      </c>
      <c r="D752" t="str">
        <f t="shared" si="79"/>
        <v>201610apartmentmedianbachelor_rateVancouver</v>
      </c>
      <c r="E752">
        <v>2016</v>
      </c>
      <c r="F752">
        <v>10</v>
      </c>
      <c r="G752" t="s">
        <v>65</v>
      </c>
      <c r="H752" t="s">
        <v>61</v>
      </c>
      <c r="I752" t="s">
        <v>49</v>
      </c>
      <c r="J752">
        <f t="shared" si="80"/>
        <v>0</v>
      </c>
      <c r="K752" t="s">
        <v>16</v>
      </c>
      <c r="L752">
        <f>VLOOKUP(B752,average_median_rates_1!B:I,8,0)</f>
        <v>1095</v>
      </c>
      <c r="M752" t="b">
        <f>IF(ISERROR(L752),VLOOKUP(C752,vancouver_ratios_2!B:J,9,0),IF(L752="**",VLOOKUP(C752,vancouver_ratios_2!B:J,9,0)))</f>
        <v>0</v>
      </c>
      <c r="N752" t="b">
        <f>IF(ISERROR(L752),VLOOKUP(D752,average_median_rates_1!B:I,8,0),IF(L752="**", VLOOKUP(D752,average_median_rates_1!B:I,8,0)))</f>
        <v>0</v>
      </c>
      <c r="O752">
        <f t="shared" si="81"/>
        <v>0</v>
      </c>
      <c r="P752">
        <f t="shared" si="82"/>
        <v>1095</v>
      </c>
    </row>
    <row r="753" spans="1:16" x14ac:dyDescent="0.2">
      <c r="A753" t="str">
        <f t="shared" si="83"/>
        <v>201610median0Downtown</v>
      </c>
      <c r="B753" t="str">
        <f t="shared" si="77"/>
        <v>201610apartmentmedianbachelor_rateDowntown</v>
      </c>
      <c r="C753" t="str">
        <f t="shared" si="78"/>
        <v>apartmentmedianbachelor_rateDowntown</v>
      </c>
      <c r="D753" t="str">
        <f t="shared" si="79"/>
        <v>201610apartmentmedianbachelor_rateVancouver</v>
      </c>
      <c r="E753">
        <v>2016</v>
      </c>
      <c r="F753">
        <v>10</v>
      </c>
      <c r="G753" t="s">
        <v>65</v>
      </c>
      <c r="H753" t="s">
        <v>61</v>
      </c>
      <c r="I753" t="s">
        <v>49</v>
      </c>
      <c r="J753">
        <f t="shared" si="80"/>
        <v>0</v>
      </c>
      <c r="K753" t="s">
        <v>17</v>
      </c>
      <c r="L753">
        <f>VLOOKUP(B753,average_median_rates_1!B:I,8,0)</f>
        <v>1085</v>
      </c>
      <c r="M753" t="b">
        <f>IF(ISERROR(L753),VLOOKUP(C753,vancouver_ratios_2!B:J,9,0),IF(L753="**",VLOOKUP(C753,vancouver_ratios_2!B:J,9,0)))</f>
        <v>0</v>
      </c>
      <c r="N753" t="b">
        <f>IF(ISERROR(L753),VLOOKUP(D753,average_median_rates_1!B:I,8,0),IF(L753="**", VLOOKUP(D753,average_median_rates_1!B:I,8,0)))</f>
        <v>0</v>
      </c>
      <c r="O753">
        <f t="shared" si="81"/>
        <v>0</v>
      </c>
      <c r="P753">
        <f t="shared" si="82"/>
        <v>1085</v>
      </c>
    </row>
    <row r="754" spans="1:16" x14ac:dyDescent="0.2">
      <c r="A754" t="str">
        <f t="shared" si="83"/>
        <v>201610median0South Granville/Oak</v>
      </c>
      <c r="B754" t="str">
        <f t="shared" si="77"/>
        <v>201610apartmentmedianbachelor_rateSouth Granville/Oak</v>
      </c>
      <c r="C754" t="str">
        <f t="shared" si="78"/>
        <v>apartmentmedianbachelor_rateSouth Granville/Oak</v>
      </c>
      <c r="D754" t="str">
        <f t="shared" si="79"/>
        <v>201610apartmentmedianbachelor_rateVancouver</v>
      </c>
      <c r="E754">
        <v>2016</v>
      </c>
      <c r="F754">
        <v>10</v>
      </c>
      <c r="G754" t="s">
        <v>65</v>
      </c>
      <c r="H754" t="s">
        <v>61</v>
      </c>
      <c r="I754" t="s">
        <v>49</v>
      </c>
      <c r="J754">
        <f t="shared" si="80"/>
        <v>0</v>
      </c>
      <c r="K754" t="s">
        <v>19</v>
      </c>
      <c r="L754">
        <f>VLOOKUP(B754,average_median_rates_1!B:I,8,0)</f>
        <v>1000</v>
      </c>
      <c r="M754" t="b">
        <f>IF(ISERROR(L754),VLOOKUP(C754,vancouver_ratios_2!B:J,9,0),IF(L754="**",VLOOKUP(C754,vancouver_ratios_2!B:J,9,0)))</f>
        <v>0</v>
      </c>
      <c r="N754" t="b">
        <f>IF(ISERROR(L754),VLOOKUP(D754,average_median_rates_1!B:I,8,0),IF(L754="**", VLOOKUP(D754,average_median_rates_1!B:I,8,0)))</f>
        <v>0</v>
      </c>
      <c r="O754">
        <f t="shared" si="81"/>
        <v>0</v>
      </c>
      <c r="P754">
        <f t="shared" si="82"/>
        <v>1000</v>
      </c>
    </row>
    <row r="755" spans="1:16" x14ac:dyDescent="0.2">
      <c r="A755" t="str">
        <f t="shared" si="83"/>
        <v>201610median0Kitsilano/Point Grey</v>
      </c>
      <c r="B755" t="str">
        <f t="shared" si="77"/>
        <v>201610apartmentmedianbachelor_rateKitsilano/Point Grey</v>
      </c>
      <c r="C755" t="str">
        <f t="shared" si="78"/>
        <v>apartmentmedianbachelor_rateKitsilano/Point Grey</v>
      </c>
      <c r="D755" t="str">
        <f t="shared" si="79"/>
        <v>201610apartmentmedianbachelor_rateVancouver</v>
      </c>
      <c r="E755">
        <v>2016</v>
      </c>
      <c r="F755">
        <v>10</v>
      </c>
      <c r="G755" t="s">
        <v>65</v>
      </c>
      <c r="H755" t="s">
        <v>61</v>
      </c>
      <c r="I755" t="s">
        <v>49</v>
      </c>
      <c r="J755">
        <f t="shared" si="80"/>
        <v>0</v>
      </c>
      <c r="K755" t="s">
        <v>20</v>
      </c>
      <c r="L755">
        <f>VLOOKUP(B755,average_median_rates_1!B:I,8,0)</f>
        <v>1000</v>
      </c>
      <c r="M755" t="b">
        <f>IF(ISERROR(L755),VLOOKUP(C755,vancouver_ratios_2!B:J,9,0),IF(L755="**",VLOOKUP(C755,vancouver_ratios_2!B:J,9,0)))</f>
        <v>0</v>
      </c>
      <c r="N755" t="b">
        <f>IF(ISERROR(L755),VLOOKUP(D755,average_median_rates_1!B:I,8,0),IF(L755="**", VLOOKUP(D755,average_median_rates_1!B:I,8,0)))</f>
        <v>0</v>
      </c>
      <c r="O755">
        <f t="shared" si="81"/>
        <v>0</v>
      </c>
      <c r="P755">
        <f t="shared" si="82"/>
        <v>1000</v>
      </c>
    </row>
    <row r="756" spans="1:16" x14ac:dyDescent="0.2">
      <c r="A756" t="str">
        <f t="shared" si="83"/>
        <v>201610median0Westside/Kerrisdale</v>
      </c>
      <c r="B756" t="str">
        <f t="shared" si="77"/>
        <v>201610apartmentmedianbachelor_rateWestside/Kerrisdale</v>
      </c>
      <c r="C756" t="str">
        <f t="shared" si="78"/>
        <v>apartmentmedianbachelor_rateWestside/Kerrisdale</v>
      </c>
      <c r="D756" t="str">
        <f t="shared" si="79"/>
        <v>201610apartmentmedianbachelor_rateVancouver</v>
      </c>
      <c r="E756">
        <v>2016</v>
      </c>
      <c r="F756">
        <v>10</v>
      </c>
      <c r="G756" t="s">
        <v>65</v>
      </c>
      <c r="H756" t="s">
        <v>61</v>
      </c>
      <c r="I756" t="s">
        <v>49</v>
      </c>
      <c r="J756">
        <f t="shared" si="80"/>
        <v>0</v>
      </c>
      <c r="K756" t="s">
        <v>21</v>
      </c>
      <c r="L756">
        <f>VLOOKUP(B756,average_median_rates_1!B:I,8,0)</f>
        <v>925</v>
      </c>
      <c r="M756" t="b">
        <f>IF(ISERROR(L756),VLOOKUP(C756,vancouver_ratios_2!B:J,9,0),IF(L756="**",VLOOKUP(C756,vancouver_ratios_2!B:J,9,0)))</f>
        <v>0</v>
      </c>
      <c r="N756" t="b">
        <f>IF(ISERROR(L756),VLOOKUP(D756,average_median_rates_1!B:I,8,0),IF(L756="**", VLOOKUP(D756,average_median_rates_1!B:I,8,0)))</f>
        <v>0</v>
      </c>
      <c r="O756">
        <f t="shared" si="81"/>
        <v>0</v>
      </c>
      <c r="P756">
        <f t="shared" si="82"/>
        <v>925</v>
      </c>
    </row>
    <row r="757" spans="1:16" x14ac:dyDescent="0.2">
      <c r="A757" t="str">
        <f t="shared" si="83"/>
        <v>201610median0Marpole</v>
      </c>
      <c r="B757" t="str">
        <f t="shared" si="77"/>
        <v>201610apartmentmedianbachelor_rateMarpole</v>
      </c>
      <c r="C757" t="str">
        <f t="shared" si="78"/>
        <v>apartmentmedianbachelor_rateMarpole</v>
      </c>
      <c r="D757" t="str">
        <f t="shared" si="79"/>
        <v>201610apartmentmedianbachelor_rateVancouver</v>
      </c>
      <c r="E757">
        <v>2016</v>
      </c>
      <c r="F757">
        <v>10</v>
      </c>
      <c r="G757" t="s">
        <v>65</v>
      </c>
      <c r="H757" t="s">
        <v>61</v>
      </c>
      <c r="I757" t="s">
        <v>49</v>
      </c>
      <c r="J757">
        <f t="shared" si="80"/>
        <v>0</v>
      </c>
      <c r="K757" t="s">
        <v>23</v>
      </c>
      <c r="L757">
        <f>VLOOKUP(B757,average_median_rates_1!B:I,8,0)</f>
        <v>795</v>
      </c>
      <c r="M757" t="b">
        <f>IF(ISERROR(L757),VLOOKUP(C757,vancouver_ratios_2!B:J,9,0),IF(L757="**",VLOOKUP(C757,vancouver_ratios_2!B:J,9,0)))</f>
        <v>0</v>
      </c>
      <c r="N757" t="b">
        <f>IF(ISERROR(L757),VLOOKUP(D757,average_median_rates_1!B:I,8,0),IF(L757="**", VLOOKUP(D757,average_median_rates_1!B:I,8,0)))</f>
        <v>0</v>
      </c>
      <c r="O757">
        <f t="shared" si="81"/>
        <v>0</v>
      </c>
      <c r="P757">
        <f t="shared" si="82"/>
        <v>795</v>
      </c>
    </row>
    <row r="758" spans="1:16" x14ac:dyDescent="0.2">
      <c r="A758" t="str">
        <f t="shared" si="83"/>
        <v>201610median0Mount Pleasant/Renfrew Heights</v>
      </c>
      <c r="B758" t="str">
        <f t="shared" si="77"/>
        <v>201610apartmentmedianbachelor_rateMount Pleasant/Renfrew Heights</v>
      </c>
      <c r="C758" t="str">
        <f t="shared" si="78"/>
        <v>apartmentmedianbachelor_rateMount Pleasant/Renfrew Heights</v>
      </c>
      <c r="D758" t="str">
        <f t="shared" si="79"/>
        <v>201610apartmentmedianbachelor_rateVancouver</v>
      </c>
      <c r="E758">
        <v>2016</v>
      </c>
      <c r="F758">
        <v>10</v>
      </c>
      <c r="G758" t="s">
        <v>65</v>
      </c>
      <c r="H758" t="s">
        <v>61</v>
      </c>
      <c r="I758" t="s">
        <v>49</v>
      </c>
      <c r="J758">
        <f t="shared" si="80"/>
        <v>0</v>
      </c>
      <c r="K758" t="s">
        <v>24</v>
      </c>
      <c r="L758">
        <f>VLOOKUP(B758,average_median_rates_1!B:I,8,0)</f>
        <v>930</v>
      </c>
      <c r="M758" t="b">
        <f>IF(ISERROR(L758),VLOOKUP(C758,vancouver_ratios_2!B:J,9,0),IF(L758="**",VLOOKUP(C758,vancouver_ratios_2!B:J,9,0)))</f>
        <v>0</v>
      </c>
      <c r="N758" t="b">
        <f>IF(ISERROR(L758),VLOOKUP(D758,average_median_rates_1!B:I,8,0),IF(L758="**", VLOOKUP(D758,average_median_rates_1!B:I,8,0)))</f>
        <v>0</v>
      </c>
      <c r="O758">
        <f t="shared" si="81"/>
        <v>0</v>
      </c>
      <c r="P758">
        <f t="shared" si="82"/>
        <v>930</v>
      </c>
    </row>
    <row r="759" spans="1:16" x14ac:dyDescent="0.2">
      <c r="A759" t="str">
        <f t="shared" si="83"/>
        <v>201610median0East Hastings</v>
      </c>
      <c r="B759" t="str">
        <f t="shared" si="77"/>
        <v>201610apartmentmedianbachelor_rateEast Hastings</v>
      </c>
      <c r="C759" t="str">
        <f t="shared" si="78"/>
        <v>apartmentmedianbachelor_rateEast Hastings</v>
      </c>
      <c r="D759" t="str">
        <f t="shared" si="79"/>
        <v>201610apartmentmedianbachelor_rateVancouver</v>
      </c>
      <c r="E759">
        <v>2016</v>
      </c>
      <c r="F759">
        <v>10</v>
      </c>
      <c r="G759" t="s">
        <v>65</v>
      </c>
      <c r="H759" t="s">
        <v>61</v>
      </c>
      <c r="I759" t="s">
        <v>49</v>
      </c>
      <c r="J759">
        <f t="shared" si="80"/>
        <v>0</v>
      </c>
      <c r="K759" t="s">
        <v>25</v>
      </c>
      <c r="L759">
        <f>VLOOKUP(B759,average_median_rates_1!B:I,8,0)</f>
        <v>900</v>
      </c>
      <c r="M759" t="b">
        <f>IF(ISERROR(L759),VLOOKUP(C759,vancouver_ratios_2!B:J,9,0),IF(L759="**",VLOOKUP(C759,vancouver_ratios_2!B:J,9,0)))</f>
        <v>0</v>
      </c>
      <c r="N759" t="b">
        <f>IF(ISERROR(L759),VLOOKUP(D759,average_median_rates_1!B:I,8,0),IF(L759="**", VLOOKUP(D759,average_median_rates_1!B:I,8,0)))</f>
        <v>0</v>
      </c>
      <c r="O759">
        <f t="shared" si="81"/>
        <v>0</v>
      </c>
      <c r="P759">
        <f t="shared" si="82"/>
        <v>900</v>
      </c>
    </row>
    <row r="760" spans="1:16" x14ac:dyDescent="0.2">
      <c r="A760" t="str">
        <f t="shared" si="83"/>
        <v>201610median0Southeast Vancouver</v>
      </c>
      <c r="B760" t="str">
        <f t="shared" si="77"/>
        <v>201610apartmentmedianbachelor_rateSoutheast Vancouver</v>
      </c>
      <c r="C760" t="str">
        <f t="shared" si="78"/>
        <v>apartmentmedianbachelor_rateSoutheast Vancouver</v>
      </c>
      <c r="D760" t="str">
        <f t="shared" si="79"/>
        <v>201610apartmentmedianbachelor_rateVancouver</v>
      </c>
      <c r="E760">
        <v>2016</v>
      </c>
      <c r="F760">
        <v>10</v>
      </c>
      <c r="G760" t="s">
        <v>65</v>
      </c>
      <c r="H760" t="s">
        <v>61</v>
      </c>
      <c r="I760" t="s">
        <v>49</v>
      </c>
      <c r="J760">
        <f t="shared" si="80"/>
        <v>0</v>
      </c>
      <c r="K760" t="s">
        <v>26</v>
      </c>
      <c r="L760">
        <f>VLOOKUP(B760,average_median_rates_1!B:I,8,0)</f>
        <v>950</v>
      </c>
      <c r="M760" t="b">
        <f>IF(ISERROR(L760),VLOOKUP(C760,vancouver_ratios_2!B:J,9,0),IF(L760="**",VLOOKUP(C760,vancouver_ratios_2!B:J,9,0)))</f>
        <v>0</v>
      </c>
      <c r="N760" t="b">
        <f>IF(ISERROR(L760),VLOOKUP(D760,average_median_rates_1!B:I,8,0),IF(L760="**", VLOOKUP(D760,average_median_rates_1!B:I,8,0)))</f>
        <v>0</v>
      </c>
      <c r="O760">
        <f t="shared" si="81"/>
        <v>0</v>
      </c>
      <c r="P760">
        <f t="shared" si="82"/>
        <v>950</v>
      </c>
    </row>
    <row r="761" spans="1:16" x14ac:dyDescent="0.2">
      <c r="A761" t="str">
        <f t="shared" si="83"/>
        <v>201610median0University Endowment Lands</v>
      </c>
      <c r="B761" t="str">
        <f t="shared" si="77"/>
        <v>201610apartmentmedianbachelor_rateUniversity Endowment Lands</v>
      </c>
      <c r="C761" t="str">
        <f t="shared" si="78"/>
        <v>apartmentmedianbachelor_rateUniversity Endowment Lands</v>
      </c>
      <c r="D761" t="str">
        <f t="shared" si="79"/>
        <v>201610apartmentmedianbachelor_rateVancouver</v>
      </c>
      <c r="E761">
        <v>2016</v>
      </c>
      <c r="F761">
        <v>10</v>
      </c>
      <c r="G761" t="s">
        <v>65</v>
      </c>
      <c r="H761" t="s">
        <v>61</v>
      </c>
      <c r="I761" t="s">
        <v>49</v>
      </c>
      <c r="J761">
        <f t="shared" si="80"/>
        <v>0</v>
      </c>
      <c r="K761" t="s">
        <v>27</v>
      </c>
      <c r="L761">
        <f>VLOOKUP(B761,average_median_rates_1!B:I,8,0)</f>
        <v>1360</v>
      </c>
      <c r="M761" t="b">
        <f>IF(ISERROR(L761),VLOOKUP(C761,vancouver_ratios_2!B:J,9,0),IF(L761="**",VLOOKUP(C761,vancouver_ratios_2!B:J,9,0)))</f>
        <v>0</v>
      </c>
      <c r="N761" t="b">
        <f>IF(ISERROR(L761),VLOOKUP(D761,average_median_rates_1!B:I,8,0),IF(L761="**", VLOOKUP(D761,average_median_rates_1!B:I,8,0)))</f>
        <v>0</v>
      </c>
      <c r="O761">
        <f t="shared" si="81"/>
        <v>0</v>
      </c>
      <c r="P761">
        <f t="shared" si="82"/>
        <v>1360</v>
      </c>
    </row>
    <row r="762" spans="1:16" x14ac:dyDescent="0.2">
      <c r="A762" t="str">
        <f t="shared" si="83"/>
        <v>201610median0Central Park/Metrotown</v>
      </c>
      <c r="B762" t="str">
        <f t="shared" si="77"/>
        <v>201610apartmentmedianbachelor_rateCentral Park/Metrotown</v>
      </c>
      <c r="C762" t="str">
        <f t="shared" si="78"/>
        <v>apartmentmedianbachelor_rateCentral Park/Metrotown</v>
      </c>
      <c r="D762" t="str">
        <f t="shared" si="79"/>
        <v>201610apartmentmedianbachelor_rateVancouver</v>
      </c>
      <c r="E762">
        <v>2016</v>
      </c>
      <c r="F762">
        <v>10</v>
      </c>
      <c r="G762" t="s">
        <v>65</v>
      </c>
      <c r="H762" t="s">
        <v>61</v>
      </c>
      <c r="I762" t="s">
        <v>49</v>
      </c>
      <c r="J762">
        <f t="shared" si="80"/>
        <v>0</v>
      </c>
      <c r="K762" t="s">
        <v>28</v>
      </c>
      <c r="L762">
        <f>VLOOKUP(B762,average_median_rates_1!B:I,8,0)</f>
        <v>820</v>
      </c>
      <c r="M762" t="b">
        <f>IF(ISERROR(L762),VLOOKUP(C762,vancouver_ratios_2!B:J,9,0),IF(L762="**",VLOOKUP(C762,vancouver_ratios_2!B:J,9,0)))</f>
        <v>0</v>
      </c>
      <c r="N762" t="b">
        <f>IF(ISERROR(L762),VLOOKUP(D762,average_median_rates_1!B:I,8,0),IF(L762="**", VLOOKUP(D762,average_median_rates_1!B:I,8,0)))</f>
        <v>0</v>
      </c>
      <c r="O762">
        <f t="shared" si="81"/>
        <v>0</v>
      </c>
      <c r="P762">
        <f t="shared" si="82"/>
        <v>820</v>
      </c>
    </row>
    <row r="763" spans="1:16" x14ac:dyDescent="0.2">
      <c r="A763" t="str">
        <f t="shared" si="83"/>
        <v>201610median0Southeast Burnaby</v>
      </c>
      <c r="B763" t="str">
        <f t="shared" si="77"/>
        <v>201610apartmentmedianbachelor_rateSoutheast Burnaby</v>
      </c>
      <c r="C763" t="str">
        <f t="shared" si="78"/>
        <v>apartmentmedianbachelor_rateSoutheast Burnaby</v>
      </c>
      <c r="D763" t="str">
        <f t="shared" si="79"/>
        <v>201610apartmentmedianbachelor_rateVancouver</v>
      </c>
      <c r="E763">
        <v>2016</v>
      </c>
      <c r="F763">
        <v>10</v>
      </c>
      <c r="G763" t="s">
        <v>65</v>
      </c>
      <c r="H763" t="s">
        <v>61</v>
      </c>
      <c r="I763" t="s">
        <v>49</v>
      </c>
      <c r="J763">
        <f t="shared" si="80"/>
        <v>0</v>
      </c>
      <c r="K763" t="s">
        <v>29</v>
      </c>
      <c r="L763">
        <f>VLOOKUP(B763,average_median_rates_1!B:I,8,0)</f>
        <v>760</v>
      </c>
      <c r="M763" t="b">
        <f>IF(ISERROR(L763),VLOOKUP(C763,vancouver_ratios_2!B:J,9,0),IF(L763="**",VLOOKUP(C763,vancouver_ratios_2!B:J,9,0)))</f>
        <v>0</v>
      </c>
      <c r="N763" t="b">
        <f>IF(ISERROR(L763),VLOOKUP(D763,average_median_rates_1!B:I,8,0),IF(L763="**", VLOOKUP(D763,average_median_rates_1!B:I,8,0)))</f>
        <v>0</v>
      </c>
      <c r="O763">
        <f t="shared" si="81"/>
        <v>0</v>
      </c>
      <c r="P763">
        <f t="shared" si="82"/>
        <v>760</v>
      </c>
    </row>
    <row r="764" spans="1:16" x14ac:dyDescent="0.2">
      <c r="A764" t="str">
        <f t="shared" si="83"/>
        <v>201610median0North Burnaby</v>
      </c>
      <c r="B764" t="str">
        <f t="shared" si="77"/>
        <v>201610apartmentmedianbachelor_rateNorth Burnaby</v>
      </c>
      <c r="C764" t="str">
        <f t="shared" si="78"/>
        <v>apartmentmedianbachelor_rateNorth Burnaby</v>
      </c>
      <c r="D764" t="str">
        <f t="shared" si="79"/>
        <v>201610apartmentmedianbachelor_rateVancouver</v>
      </c>
      <c r="E764">
        <v>2016</v>
      </c>
      <c r="F764">
        <v>10</v>
      </c>
      <c r="G764" t="s">
        <v>65</v>
      </c>
      <c r="H764" t="s">
        <v>61</v>
      </c>
      <c r="I764" t="s">
        <v>49</v>
      </c>
      <c r="J764">
        <f t="shared" si="80"/>
        <v>0</v>
      </c>
      <c r="K764" t="s">
        <v>31</v>
      </c>
      <c r="L764">
        <f>VLOOKUP(B764,average_median_rates_1!B:I,8,0)</f>
        <v>750</v>
      </c>
      <c r="M764" t="b">
        <f>IF(ISERROR(L764),VLOOKUP(C764,vancouver_ratios_2!B:J,9,0),IF(L764="**",VLOOKUP(C764,vancouver_ratios_2!B:J,9,0)))</f>
        <v>0</v>
      </c>
      <c r="N764" t="b">
        <f>IF(ISERROR(L764),VLOOKUP(D764,average_median_rates_1!B:I,8,0),IF(L764="**", VLOOKUP(D764,average_median_rates_1!B:I,8,0)))</f>
        <v>0</v>
      </c>
      <c r="O764">
        <f t="shared" si="81"/>
        <v>0</v>
      </c>
      <c r="P764">
        <f t="shared" si="82"/>
        <v>750</v>
      </c>
    </row>
    <row r="765" spans="1:16" x14ac:dyDescent="0.2">
      <c r="A765" t="str">
        <f t="shared" si="83"/>
        <v>201610median0New Westminster</v>
      </c>
      <c r="B765" t="str">
        <f t="shared" si="77"/>
        <v>201610apartmentmedianbachelor_rateNew Westminster</v>
      </c>
      <c r="C765" t="str">
        <f t="shared" si="78"/>
        <v>apartmentmedianbachelor_rateNew Westminster</v>
      </c>
      <c r="D765" t="str">
        <f t="shared" si="79"/>
        <v>201610apartmentmedianbachelor_rateVancouver</v>
      </c>
      <c r="E765">
        <v>2016</v>
      </c>
      <c r="F765">
        <v>10</v>
      </c>
      <c r="G765" t="s">
        <v>65</v>
      </c>
      <c r="H765" t="s">
        <v>61</v>
      </c>
      <c r="I765" t="s">
        <v>49</v>
      </c>
      <c r="J765">
        <f t="shared" si="80"/>
        <v>0</v>
      </c>
      <c r="K765" t="s">
        <v>32</v>
      </c>
      <c r="L765">
        <f>VLOOKUP(B765,average_median_rates_1!B:I,8,0)</f>
        <v>750</v>
      </c>
      <c r="M765" t="b">
        <f>IF(ISERROR(L765),VLOOKUP(C765,vancouver_ratios_2!B:J,9,0),IF(L765="**",VLOOKUP(C765,vancouver_ratios_2!B:J,9,0)))</f>
        <v>0</v>
      </c>
      <c r="N765" t="b">
        <f>IF(ISERROR(L765),VLOOKUP(D765,average_median_rates_1!B:I,8,0),IF(L765="**", VLOOKUP(D765,average_median_rates_1!B:I,8,0)))</f>
        <v>0</v>
      </c>
      <c r="O765">
        <f t="shared" si="81"/>
        <v>0</v>
      </c>
      <c r="P765">
        <f t="shared" si="82"/>
        <v>750</v>
      </c>
    </row>
    <row r="766" spans="1:16" x14ac:dyDescent="0.2">
      <c r="A766" t="str">
        <f t="shared" si="83"/>
        <v>201610median0North Vancouver CY</v>
      </c>
      <c r="B766" t="str">
        <f t="shared" si="77"/>
        <v>201610apartmentmedianbachelor_rateNorth Vancouver CY</v>
      </c>
      <c r="C766" t="str">
        <f t="shared" si="78"/>
        <v>apartmentmedianbachelor_rateNorth Vancouver CY</v>
      </c>
      <c r="D766" t="str">
        <f t="shared" si="79"/>
        <v>201610apartmentmedianbachelor_rateVancouver</v>
      </c>
      <c r="E766">
        <v>2016</v>
      </c>
      <c r="F766">
        <v>10</v>
      </c>
      <c r="G766" t="s">
        <v>65</v>
      </c>
      <c r="H766" t="s">
        <v>61</v>
      </c>
      <c r="I766" t="s">
        <v>49</v>
      </c>
      <c r="J766">
        <f t="shared" si="80"/>
        <v>0</v>
      </c>
      <c r="K766" t="s">
        <v>33</v>
      </c>
      <c r="L766">
        <f>VLOOKUP(B766,average_median_rates_1!B:I,8,0)</f>
        <v>980</v>
      </c>
      <c r="M766" t="b">
        <f>IF(ISERROR(L766),VLOOKUP(C766,vancouver_ratios_2!B:J,9,0),IF(L766="**",VLOOKUP(C766,vancouver_ratios_2!B:J,9,0)))</f>
        <v>0</v>
      </c>
      <c r="N766" t="b">
        <f>IF(ISERROR(L766),VLOOKUP(D766,average_median_rates_1!B:I,8,0),IF(L766="**", VLOOKUP(D766,average_median_rates_1!B:I,8,0)))</f>
        <v>0</v>
      </c>
      <c r="O766">
        <f t="shared" si="81"/>
        <v>0</v>
      </c>
      <c r="P766">
        <f t="shared" si="82"/>
        <v>980</v>
      </c>
    </row>
    <row r="767" spans="1:16" x14ac:dyDescent="0.2">
      <c r="A767" t="str">
        <f t="shared" si="83"/>
        <v>201610median0North Vancouver DM</v>
      </c>
      <c r="B767" t="str">
        <f t="shared" si="77"/>
        <v>201610apartmentmedianbachelor_rateNorth Vancouver DM</v>
      </c>
      <c r="C767" t="str">
        <f t="shared" si="78"/>
        <v>apartmentmedianbachelor_rateNorth Vancouver DM</v>
      </c>
      <c r="D767" t="str">
        <f t="shared" si="79"/>
        <v>201610apartmentmedianbachelor_rateVancouver</v>
      </c>
      <c r="E767">
        <v>2016</v>
      </c>
      <c r="F767">
        <v>10</v>
      </c>
      <c r="G767" t="s">
        <v>65</v>
      </c>
      <c r="H767" t="s">
        <v>61</v>
      </c>
      <c r="I767" t="s">
        <v>49</v>
      </c>
      <c r="J767">
        <f t="shared" si="80"/>
        <v>0</v>
      </c>
      <c r="K767" t="s">
        <v>34</v>
      </c>
      <c r="L767">
        <f>VLOOKUP(B767,average_median_rates_1!B:I,8,0)</f>
        <v>992</v>
      </c>
      <c r="M767" t="b">
        <f>IF(ISERROR(L767),VLOOKUP(C767,vancouver_ratios_2!B:J,9,0),IF(L767="**",VLOOKUP(C767,vancouver_ratios_2!B:J,9,0)))</f>
        <v>0</v>
      </c>
      <c r="N767" t="b">
        <f>IF(ISERROR(L767),VLOOKUP(D767,average_median_rates_1!B:I,8,0),IF(L767="**", VLOOKUP(D767,average_median_rates_1!B:I,8,0)))</f>
        <v>0</v>
      </c>
      <c r="O767">
        <f t="shared" si="81"/>
        <v>0</v>
      </c>
      <c r="P767">
        <f t="shared" si="82"/>
        <v>992</v>
      </c>
    </row>
    <row r="768" spans="1:16" x14ac:dyDescent="0.2">
      <c r="A768" t="str">
        <f t="shared" si="83"/>
        <v>201610median0West Vancouver</v>
      </c>
      <c r="B768" t="str">
        <f t="shared" si="77"/>
        <v>201610apartmentmedianbachelor_rateWest Vancouver</v>
      </c>
      <c r="C768" t="str">
        <f t="shared" si="78"/>
        <v>apartmentmedianbachelor_rateWest Vancouver</v>
      </c>
      <c r="D768" t="str">
        <f t="shared" si="79"/>
        <v>201610apartmentmedianbachelor_rateVancouver</v>
      </c>
      <c r="E768">
        <v>2016</v>
      </c>
      <c r="F768">
        <v>10</v>
      </c>
      <c r="G768" t="s">
        <v>65</v>
      </c>
      <c r="H768" t="s">
        <v>61</v>
      </c>
      <c r="I768" t="s">
        <v>49</v>
      </c>
      <c r="J768">
        <f t="shared" si="80"/>
        <v>0</v>
      </c>
      <c r="K768" t="s">
        <v>35</v>
      </c>
      <c r="L768">
        <f>VLOOKUP(B768,average_median_rates_1!B:I,8,0)</f>
        <v>1300</v>
      </c>
      <c r="M768" t="b">
        <f>IF(ISERROR(L768),VLOOKUP(C768,vancouver_ratios_2!B:J,9,0),IF(L768="**",VLOOKUP(C768,vancouver_ratios_2!B:J,9,0)))</f>
        <v>0</v>
      </c>
      <c r="N768" t="b">
        <f>IF(ISERROR(L768),VLOOKUP(D768,average_median_rates_1!B:I,8,0),IF(L768="**", VLOOKUP(D768,average_median_rates_1!B:I,8,0)))</f>
        <v>0</v>
      </c>
      <c r="O768">
        <f t="shared" si="81"/>
        <v>0</v>
      </c>
      <c r="P768">
        <f t="shared" si="82"/>
        <v>1300</v>
      </c>
    </row>
    <row r="769" spans="1:16" x14ac:dyDescent="0.2">
      <c r="A769" t="str">
        <f t="shared" si="83"/>
        <v>201610median0Richmond</v>
      </c>
      <c r="B769" t="str">
        <f t="shared" si="77"/>
        <v>201610apartmentmedianbachelor_rateRichmond</v>
      </c>
      <c r="C769" t="str">
        <f t="shared" si="78"/>
        <v>apartmentmedianbachelor_rateRichmond</v>
      </c>
      <c r="D769" t="str">
        <f t="shared" si="79"/>
        <v>201610apartmentmedianbachelor_rateVancouver</v>
      </c>
      <c r="E769">
        <v>2016</v>
      </c>
      <c r="F769">
        <v>10</v>
      </c>
      <c r="G769" t="s">
        <v>65</v>
      </c>
      <c r="H769" t="s">
        <v>61</v>
      </c>
      <c r="I769" t="s">
        <v>49</v>
      </c>
      <c r="J769">
        <f t="shared" si="80"/>
        <v>0</v>
      </c>
      <c r="K769" t="s">
        <v>36</v>
      </c>
      <c r="L769">
        <f>VLOOKUP(B769,average_median_rates_1!B:I,8,0)</f>
        <v>922</v>
      </c>
      <c r="M769" t="b">
        <f>IF(ISERROR(L769),VLOOKUP(C769,vancouver_ratios_2!B:J,9,0),IF(L769="**",VLOOKUP(C769,vancouver_ratios_2!B:J,9,0)))</f>
        <v>0</v>
      </c>
      <c r="N769" t="b">
        <f>IF(ISERROR(L769),VLOOKUP(D769,average_median_rates_1!B:I,8,0),IF(L769="**", VLOOKUP(D769,average_median_rates_1!B:I,8,0)))</f>
        <v>0</v>
      </c>
      <c r="O769">
        <f t="shared" si="81"/>
        <v>0</v>
      </c>
      <c r="P769">
        <f t="shared" si="82"/>
        <v>922</v>
      </c>
    </row>
    <row r="770" spans="1:16" x14ac:dyDescent="0.2">
      <c r="A770" t="str">
        <f t="shared" si="83"/>
        <v>201610median0Delta</v>
      </c>
      <c r="B770" t="str">
        <f t="shared" ref="B770:B833" si="84">E770&amp;F770&amp;G770&amp;H770&amp;I770&amp;K770</f>
        <v>201610apartmentmedianbachelor_rateDelta</v>
      </c>
      <c r="C770" t="str">
        <f t="shared" ref="C770:C833" si="85">G770&amp;H770&amp;I770&amp;K770</f>
        <v>apartmentmedianbachelor_rateDelta</v>
      </c>
      <c r="D770" t="str">
        <f t="shared" ref="D770:D833" si="86">E770&amp;F770&amp;G770&amp;H770&amp;I770&amp;"Vancouver"</f>
        <v>201610apartmentmedianbachelor_rateVancouver</v>
      </c>
      <c r="E770">
        <v>2016</v>
      </c>
      <c r="F770">
        <v>10</v>
      </c>
      <c r="G770" t="s">
        <v>65</v>
      </c>
      <c r="H770" t="s">
        <v>61</v>
      </c>
      <c r="I770" t="s">
        <v>49</v>
      </c>
      <c r="J770">
        <f t="shared" ref="J770:J833" si="87">IF(I770="bachelor_rate", 0, IF(I770="1_bed_rate", 1, IF(I770="2_bed_rate",2, IF(I770="3+_bed_rate", 3, "error"))))</f>
        <v>0</v>
      </c>
      <c r="K770" t="s">
        <v>37</v>
      </c>
      <c r="L770">
        <f>VLOOKUP(B770,average_median_rates_1!B:I,8,0)</f>
        <v>680</v>
      </c>
      <c r="M770" t="b">
        <f>IF(ISERROR(L770),VLOOKUP(C770,vancouver_ratios_2!B:J,9,0),IF(L770="**",VLOOKUP(C770,vancouver_ratios_2!B:J,9,0)))</f>
        <v>0</v>
      </c>
      <c r="N770" t="b">
        <f>IF(ISERROR(L770),VLOOKUP(D770,average_median_rates_1!B:I,8,0),IF(L770="**", VLOOKUP(D770,average_median_rates_1!B:I,8,0)))</f>
        <v>0</v>
      </c>
      <c r="O770">
        <f t="shared" ref="O770:O833" si="88">N770*M770</f>
        <v>0</v>
      </c>
      <c r="P770">
        <f t="shared" ref="P770:P833" si="89">IF(ISERROR(L770),O770, IF(L770="**", O770, L770))</f>
        <v>680</v>
      </c>
    </row>
    <row r="771" spans="1:16" x14ac:dyDescent="0.2">
      <c r="A771" t="str">
        <f t="shared" ref="A771:A834" si="90">E771&amp;F771&amp;H771&amp;J771&amp;K771</f>
        <v>201610median0Surrey</v>
      </c>
      <c r="B771" t="str">
        <f t="shared" si="84"/>
        <v>201610apartmentmedianbachelor_rateSurrey</v>
      </c>
      <c r="C771" t="str">
        <f t="shared" si="85"/>
        <v>apartmentmedianbachelor_rateSurrey</v>
      </c>
      <c r="D771" t="str">
        <f t="shared" si="86"/>
        <v>201610apartmentmedianbachelor_rateVancouver</v>
      </c>
      <c r="E771">
        <v>2016</v>
      </c>
      <c r="F771">
        <v>10</v>
      </c>
      <c r="G771" t="s">
        <v>65</v>
      </c>
      <c r="H771" t="s">
        <v>61</v>
      </c>
      <c r="I771" t="s">
        <v>49</v>
      </c>
      <c r="J771">
        <f t="shared" si="87"/>
        <v>0</v>
      </c>
      <c r="K771" t="s">
        <v>38</v>
      </c>
      <c r="L771">
        <f>VLOOKUP(B771,average_median_rates_1!B:I,8,0)</f>
        <v>765</v>
      </c>
      <c r="M771" t="b">
        <f>IF(ISERROR(L771),VLOOKUP(C771,vancouver_ratios_2!B:J,9,0),IF(L771="**",VLOOKUP(C771,vancouver_ratios_2!B:J,9,0)))</f>
        <v>0</v>
      </c>
      <c r="N771" t="b">
        <f>IF(ISERROR(L771),VLOOKUP(D771,average_median_rates_1!B:I,8,0),IF(L771="**", VLOOKUP(D771,average_median_rates_1!B:I,8,0)))</f>
        <v>0</v>
      </c>
      <c r="O771">
        <f t="shared" si="88"/>
        <v>0</v>
      </c>
      <c r="P771">
        <f t="shared" si="89"/>
        <v>765</v>
      </c>
    </row>
    <row r="772" spans="1:16" x14ac:dyDescent="0.2">
      <c r="A772" t="str">
        <f t="shared" si="90"/>
        <v>201610median0White Rock</v>
      </c>
      <c r="B772" t="str">
        <f t="shared" si="84"/>
        <v>201610apartmentmedianbachelor_rateWhite Rock</v>
      </c>
      <c r="C772" t="str">
        <f t="shared" si="85"/>
        <v>apartmentmedianbachelor_rateWhite Rock</v>
      </c>
      <c r="D772" t="str">
        <f t="shared" si="86"/>
        <v>201610apartmentmedianbachelor_rateVancouver</v>
      </c>
      <c r="E772">
        <v>2016</v>
      </c>
      <c r="F772">
        <v>10</v>
      </c>
      <c r="G772" t="s">
        <v>65</v>
      </c>
      <c r="H772" t="s">
        <v>61</v>
      </c>
      <c r="I772" t="s">
        <v>49</v>
      </c>
      <c r="J772">
        <f t="shared" si="87"/>
        <v>0</v>
      </c>
      <c r="K772" t="s">
        <v>39</v>
      </c>
      <c r="L772">
        <f>VLOOKUP(B772,average_median_rates_1!B:I,8,0)</f>
        <v>800</v>
      </c>
      <c r="M772" t="b">
        <f>IF(ISERROR(L772),VLOOKUP(C772,vancouver_ratios_2!B:J,9,0),IF(L772="**",VLOOKUP(C772,vancouver_ratios_2!B:J,9,0)))</f>
        <v>0</v>
      </c>
      <c r="N772" t="b">
        <f>IF(ISERROR(L772),VLOOKUP(D772,average_median_rates_1!B:I,8,0),IF(L772="**", VLOOKUP(D772,average_median_rates_1!B:I,8,0)))</f>
        <v>0</v>
      </c>
      <c r="O772">
        <f t="shared" si="88"/>
        <v>0</v>
      </c>
      <c r="P772">
        <f t="shared" si="89"/>
        <v>800</v>
      </c>
    </row>
    <row r="773" spans="1:16" x14ac:dyDescent="0.2">
      <c r="A773" t="str">
        <f t="shared" si="90"/>
        <v>201610median0Langley City and Langley DM</v>
      </c>
      <c r="B773" t="str">
        <f t="shared" si="84"/>
        <v>201610apartmentmedianbachelor_rateLangley City and Langley DM</v>
      </c>
      <c r="C773" t="str">
        <f t="shared" si="85"/>
        <v>apartmentmedianbachelor_rateLangley City and Langley DM</v>
      </c>
      <c r="D773" t="str">
        <f t="shared" si="86"/>
        <v>201610apartmentmedianbachelor_rateVancouver</v>
      </c>
      <c r="E773">
        <v>2016</v>
      </c>
      <c r="F773">
        <v>10</v>
      </c>
      <c r="G773" t="s">
        <v>65</v>
      </c>
      <c r="H773" t="s">
        <v>61</v>
      </c>
      <c r="I773" t="s">
        <v>49</v>
      </c>
      <c r="J773">
        <f t="shared" si="87"/>
        <v>0</v>
      </c>
      <c r="K773" t="s">
        <v>40</v>
      </c>
      <c r="L773">
        <f>VLOOKUP(B773,average_median_rates_1!B:I,8,0)</f>
        <v>715</v>
      </c>
      <c r="M773" t="b">
        <f>IF(ISERROR(L773),VLOOKUP(C773,vancouver_ratios_2!B:J,9,0),IF(L773="**",VLOOKUP(C773,vancouver_ratios_2!B:J,9,0)))</f>
        <v>0</v>
      </c>
      <c r="N773" t="b">
        <f>IF(ISERROR(L773),VLOOKUP(D773,average_median_rates_1!B:I,8,0),IF(L773="**", VLOOKUP(D773,average_median_rates_1!B:I,8,0)))</f>
        <v>0</v>
      </c>
      <c r="O773">
        <f t="shared" si="88"/>
        <v>0</v>
      </c>
      <c r="P773">
        <f t="shared" si="89"/>
        <v>715</v>
      </c>
    </row>
    <row r="774" spans="1:16" x14ac:dyDescent="0.2">
      <c r="A774" t="str">
        <f t="shared" si="90"/>
        <v>201610median0Tri-Cities</v>
      </c>
      <c r="B774" t="str">
        <f t="shared" si="84"/>
        <v>201610apartmentmedianbachelor_rateTri-Cities</v>
      </c>
      <c r="C774" t="str">
        <f t="shared" si="85"/>
        <v>apartmentmedianbachelor_rateTri-Cities</v>
      </c>
      <c r="D774" t="str">
        <f t="shared" si="86"/>
        <v>201610apartmentmedianbachelor_rateVancouver</v>
      </c>
      <c r="E774">
        <v>2016</v>
      </c>
      <c r="F774">
        <v>10</v>
      </c>
      <c r="G774" t="s">
        <v>65</v>
      </c>
      <c r="H774" t="s">
        <v>61</v>
      </c>
      <c r="I774" t="s">
        <v>49</v>
      </c>
      <c r="J774">
        <f t="shared" si="87"/>
        <v>0</v>
      </c>
      <c r="K774" t="s">
        <v>41</v>
      </c>
      <c r="L774">
        <f>VLOOKUP(B774,average_median_rates_1!B:I,8,0)</f>
        <v>750</v>
      </c>
      <c r="M774" t="b">
        <f>IF(ISERROR(L774),VLOOKUP(C774,vancouver_ratios_2!B:J,9,0),IF(L774="**",VLOOKUP(C774,vancouver_ratios_2!B:J,9,0)))</f>
        <v>0</v>
      </c>
      <c r="N774" t="b">
        <f>IF(ISERROR(L774),VLOOKUP(D774,average_median_rates_1!B:I,8,0),IF(L774="**", VLOOKUP(D774,average_median_rates_1!B:I,8,0)))</f>
        <v>0</v>
      </c>
      <c r="O774">
        <f t="shared" si="88"/>
        <v>0</v>
      </c>
      <c r="P774">
        <f t="shared" si="89"/>
        <v>750</v>
      </c>
    </row>
    <row r="775" spans="1:16" x14ac:dyDescent="0.2">
      <c r="A775" t="str">
        <f t="shared" si="90"/>
        <v>201610median0Maple Ridge/Pitt Meadows</v>
      </c>
      <c r="B775" t="str">
        <f t="shared" si="84"/>
        <v>201610apartmentmedianbachelor_rateMaple Ridge/Pitt Meadows</v>
      </c>
      <c r="C775" t="str">
        <f t="shared" si="85"/>
        <v>apartmentmedianbachelor_rateMaple Ridge/Pitt Meadows</v>
      </c>
      <c r="D775" t="str">
        <f t="shared" si="86"/>
        <v>201610apartmentmedianbachelor_rateVancouver</v>
      </c>
      <c r="E775">
        <v>2016</v>
      </c>
      <c r="F775">
        <v>10</v>
      </c>
      <c r="G775" t="s">
        <v>65</v>
      </c>
      <c r="H775" t="s">
        <v>61</v>
      </c>
      <c r="I775" t="s">
        <v>49</v>
      </c>
      <c r="J775">
        <f t="shared" si="87"/>
        <v>0</v>
      </c>
      <c r="K775" t="s">
        <v>42</v>
      </c>
      <c r="L775">
        <f>VLOOKUP(B775,average_median_rates_1!B:I,8,0)</f>
        <v>600</v>
      </c>
      <c r="M775" t="b">
        <f>IF(ISERROR(L775),VLOOKUP(C775,vancouver_ratios_2!B:J,9,0),IF(L775="**",VLOOKUP(C775,vancouver_ratios_2!B:J,9,0)))</f>
        <v>0</v>
      </c>
      <c r="N775" t="b">
        <f>IF(ISERROR(L775),VLOOKUP(D775,average_median_rates_1!B:I,8,0),IF(L775="**", VLOOKUP(D775,average_median_rates_1!B:I,8,0)))</f>
        <v>0</v>
      </c>
      <c r="O775">
        <f t="shared" si="88"/>
        <v>0</v>
      </c>
      <c r="P775">
        <f t="shared" si="89"/>
        <v>600</v>
      </c>
    </row>
    <row r="776" spans="1:16" x14ac:dyDescent="0.2">
      <c r="A776" t="str">
        <f t="shared" si="90"/>
        <v>201610median0Vancouver</v>
      </c>
      <c r="B776" t="str">
        <f t="shared" si="84"/>
        <v>201610apartmentmedianbachelor_rateVancouver</v>
      </c>
      <c r="C776" t="str">
        <f t="shared" si="85"/>
        <v>apartmentmedianbachelor_rateVancouver</v>
      </c>
      <c r="D776" t="str">
        <f t="shared" si="86"/>
        <v>201610apartmentmedianbachelor_rateVancouver</v>
      </c>
      <c r="E776">
        <v>2016</v>
      </c>
      <c r="F776">
        <v>10</v>
      </c>
      <c r="G776" t="s">
        <v>65</v>
      </c>
      <c r="H776" t="s">
        <v>61</v>
      </c>
      <c r="I776" t="s">
        <v>49</v>
      </c>
      <c r="J776">
        <f t="shared" si="87"/>
        <v>0</v>
      </c>
      <c r="K776" t="s">
        <v>43</v>
      </c>
      <c r="L776">
        <f>VLOOKUP(B776,average_median_rates_1!B:I,8,0)</f>
        <v>975</v>
      </c>
      <c r="M776" t="b">
        <f>IF(ISERROR(L776),VLOOKUP(C776,vancouver_ratios_2!B:J,9,0),IF(L776="**",VLOOKUP(C776,vancouver_ratios_2!B:J,9,0)))</f>
        <v>0</v>
      </c>
      <c r="N776" t="b">
        <f>IF(ISERROR(L776),VLOOKUP(D776,average_median_rates_1!B:I,8,0),IF(L776="**", VLOOKUP(D776,average_median_rates_1!B:I,8,0)))</f>
        <v>0</v>
      </c>
      <c r="O776">
        <f t="shared" si="88"/>
        <v>0</v>
      </c>
      <c r="P776">
        <f t="shared" si="89"/>
        <v>975</v>
      </c>
    </row>
    <row r="777" spans="1:16" x14ac:dyDescent="0.2">
      <c r="A777" t="str">
        <f t="shared" si="90"/>
        <v>201610median0North Vancouver City</v>
      </c>
      <c r="B777" t="str">
        <f t="shared" si="84"/>
        <v>201610apartmentmedianbachelor_rateNorth Vancouver City</v>
      </c>
      <c r="C777" t="str">
        <f t="shared" si="85"/>
        <v>apartmentmedianbachelor_rateNorth Vancouver City</v>
      </c>
      <c r="D777" t="str">
        <f t="shared" si="86"/>
        <v>201610apartmentmedianbachelor_rateVancouver</v>
      </c>
      <c r="E777">
        <v>2016</v>
      </c>
      <c r="F777">
        <v>10</v>
      </c>
      <c r="G777" t="s">
        <v>65</v>
      </c>
      <c r="H777" t="s">
        <v>61</v>
      </c>
      <c r="I777" t="s">
        <v>49</v>
      </c>
      <c r="J777">
        <f t="shared" si="87"/>
        <v>0</v>
      </c>
      <c r="K777" t="s">
        <v>60</v>
      </c>
      <c r="L777" t="e">
        <f>VLOOKUP(B777,average_median_rates_1!B:I,8,0)</f>
        <v>#N/A</v>
      </c>
      <c r="M777">
        <f>IF(ISERROR(L777),VLOOKUP(C777,vancouver_ratios_2!B:J,9,0),IF(L777="**",VLOOKUP(C777,vancouver_ratios_2!B:J,9,0)))</f>
        <v>0.90007062146892702</v>
      </c>
      <c r="N777">
        <f>IF(ISERROR(L777),VLOOKUP(D777,average_median_rates_1!B:I,8,0),IF(L777="**", VLOOKUP(D777,average_median_rates_1!B:I,8,0)))</f>
        <v>975</v>
      </c>
      <c r="O777">
        <f t="shared" si="88"/>
        <v>877.56885593220386</v>
      </c>
      <c r="P777">
        <f t="shared" si="89"/>
        <v>877.56885593220386</v>
      </c>
    </row>
    <row r="778" spans="1:16" x14ac:dyDescent="0.2">
      <c r="A778" t="str">
        <f t="shared" si="90"/>
        <v>201610median1English Bay</v>
      </c>
      <c r="B778" t="str">
        <f t="shared" si="84"/>
        <v>201610apartmentmedian1_bed_rateEnglish Bay</v>
      </c>
      <c r="C778" t="str">
        <f t="shared" si="85"/>
        <v>apartmentmedian1_bed_rateEnglish Bay</v>
      </c>
      <c r="D778" t="str">
        <f t="shared" si="86"/>
        <v>201610apartmentmedian1_bed_rateVancouver</v>
      </c>
      <c r="E778">
        <v>2016</v>
      </c>
      <c r="F778">
        <v>10</v>
      </c>
      <c r="G778" t="s">
        <v>65</v>
      </c>
      <c r="H778" t="s">
        <v>61</v>
      </c>
      <c r="I778" t="s">
        <v>51</v>
      </c>
      <c r="J778">
        <f t="shared" si="87"/>
        <v>1</v>
      </c>
      <c r="K778" t="s">
        <v>16</v>
      </c>
      <c r="L778">
        <f>VLOOKUP(B778,average_median_rates_1!B:I,8,0)</f>
        <v>1446</v>
      </c>
      <c r="M778" t="b">
        <f>IF(ISERROR(L778),VLOOKUP(C778,vancouver_ratios_2!B:J,9,0),IF(L778="**",VLOOKUP(C778,vancouver_ratios_2!B:J,9,0)))</f>
        <v>0</v>
      </c>
      <c r="N778" t="b">
        <f>IF(ISERROR(L778),VLOOKUP(D778,average_median_rates_1!B:I,8,0),IF(L778="**", VLOOKUP(D778,average_median_rates_1!B:I,8,0)))</f>
        <v>0</v>
      </c>
      <c r="O778">
        <f t="shared" si="88"/>
        <v>0</v>
      </c>
      <c r="P778">
        <f t="shared" si="89"/>
        <v>1446</v>
      </c>
    </row>
    <row r="779" spans="1:16" x14ac:dyDescent="0.2">
      <c r="A779" t="str">
        <f t="shared" si="90"/>
        <v>201610median1Downtown</v>
      </c>
      <c r="B779" t="str">
        <f t="shared" si="84"/>
        <v>201610apartmentmedian1_bed_rateDowntown</v>
      </c>
      <c r="C779" t="str">
        <f t="shared" si="85"/>
        <v>apartmentmedian1_bed_rateDowntown</v>
      </c>
      <c r="D779" t="str">
        <f t="shared" si="86"/>
        <v>201610apartmentmedian1_bed_rateVancouver</v>
      </c>
      <c r="E779">
        <v>2016</v>
      </c>
      <c r="F779">
        <v>10</v>
      </c>
      <c r="G779" t="s">
        <v>65</v>
      </c>
      <c r="H779" t="s">
        <v>61</v>
      </c>
      <c r="I779" t="s">
        <v>51</v>
      </c>
      <c r="J779">
        <f t="shared" si="87"/>
        <v>1</v>
      </c>
      <c r="K779" t="s">
        <v>17</v>
      </c>
      <c r="L779">
        <f>VLOOKUP(B779,average_median_rates_1!B:I,8,0)</f>
        <v>1400</v>
      </c>
      <c r="M779" t="b">
        <f>IF(ISERROR(L779),VLOOKUP(C779,vancouver_ratios_2!B:J,9,0),IF(L779="**",VLOOKUP(C779,vancouver_ratios_2!B:J,9,0)))</f>
        <v>0</v>
      </c>
      <c r="N779" t="b">
        <f>IF(ISERROR(L779),VLOOKUP(D779,average_median_rates_1!B:I,8,0),IF(L779="**", VLOOKUP(D779,average_median_rates_1!B:I,8,0)))</f>
        <v>0</v>
      </c>
      <c r="O779">
        <f t="shared" si="88"/>
        <v>0</v>
      </c>
      <c r="P779">
        <f t="shared" si="89"/>
        <v>1400</v>
      </c>
    </row>
    <row r="780" spans="1:16" x14ac:dyDescent="0.2">
      <c r="A780" t="str">
        <f t="shared" si="90"/>
        <v>201610median1South Granville/Oak</v>
      </c>
      <c r="B780" t="str">
        <f t="shared" si="84"/>
        <v>201610apartmentmedian1_bed_rateSouth Granville/Oak</v>
      </c>
      <c r="C780" t="str">
        <f t="shared" si="85"/>
        <v>apartmentmedian1_bed_rateSouth Granville/Oak</v>
      </c>
      <c r="D780" t="str">
        <f t="shared" si="86"/>
        <v>201610apartmentmedian1_bed_rateVancouver</v>
      </c>
      <c r="E780">
        <v>2016</v>
      </c>
      <c r="F780">
        <v>10</v>
      </c>
      <c r="G780" t="s">
        <v>65</v>
      </c>
      <c r="H780" t="s">
        <v>61</v>
      </c>
      <c r="I780" t="s">
        <v>51</v>
      </c>
      <c r="J780">
        <f t="shared" si="87"/>
        <v>1</v>
      </c>
      <c r="K780" t="s">
        <v>19</v>
      </c>
      <c r="L780">
        <f>VLOOKUP(B780,average_median_rates_1!B:I,8,0)</f>
        <v>1245</v>
      </c>
      <c r="M780" t="b">
        <f>IF(ISERROR(L780),VLOOKUP(C780,vancouver_ratios_2!B:J,9,0),IF(L780="**",VLOOKUP(C780,vancouver_ratios_2!B:J,9,0)))</f>
        <v>0</v>
      </c>
      <c r="N780" t="b">
        <f>IF(ISERROR(L780),VLOOKUP(D780,average_median_rates_1!B:I,8,0),IF(L780="**", VLOOKUP(D780,average_median_rates_1!B:I,8,0)))</f>
        <v>0</v>
      </c>
      <c r="O780">
        <f t="shared" si="88"/>
        <v>0</v>
      </c>
      <c r="P780">
        <f t="shared" si="89"/>
        <v>1245</v>
      </c>
    </row>
    <row r="781" spans="1:16" x14ac:dyDescent="0.2">
      <c r="A781" t="str">
        <f t="shared" si="90"/>
        <v>201610median1Kitsilano/Point Grey</v>
      </c>
      <c r="B781" t="str">
        <f t="shared" si="84"/>
        <v>201610apartmentmedian1_bed_rateKitsilano/Point Grey</v>
      </c>
      <c r="C781" t="str">
        <f t="shared" si="85"/>
        <v>apartmentmedian1_bed_rateKitsilano/Point Grey</v>
      </c>
      <c r="D781" t="str">
        <f t="shared" si="86"/>
        <v>201610apartmentmedian1_bed_rateVancouver</v>
      </c>
      <c r="E781">
        <v>2016</v>
      </c>
      <c r="F781">
        <v>10</v>
      </c>
      <c r="G781" t="s">
        <v>65</v>
      </c>
      <c r="H781" t="s">
        <v>61</v>
      </c>
      <c r="I781" t="s">
        <v>51</v>
      </c>
      <c r="J781">
        <f t="shared" si="87"/>
        <v>1</v>
      </c>
      <c r="K781" t="s">
        <v>20</v>
      </c>
      <c r="L781">
        <f>VLOOKUP(B781,average_median_rates_1!B:I,8,0)</f>
        <v>1295</v>
      </c>
      <c r="M781" t="b">
        <f>IF(ISERROR(L781),VLOOKUP(C781,vancouver_ratios_2!B:J,9,0),IF(L781="**",VLOOKUP(C781,vancouver_ratios_2!B:J,9,0)))</f>
        <v>0</v>
      </c>
      <c r="N781" t="b">
        <f>IF(ISERROR(L781),VLOOKUP(D781,average_median_rates_1!B:I,8,0),IF(L781="**", VLOOKUP(D781,average_median_rates_1!B:I,8,0)))</f>
        <v>0</v>
      </c>
      <c r="O781">
        <f t="shared" si="88"/>
        <v>0</v>
      </c>
      <c r="P781">
        <f t="shared" si="89"/>
        <v>1295</v>
      </c>
    </row>
    <row r="782" spans="1:16" x14ac:dyDescent="0.2">
      <c r="A782" t="str">
        <f t="shared" si="90"/>
        <v>201610median1Westside/Kerrisdale</v>
      </c>
      <c r="B782" t="str">
        <f t="shared" si="84"/>
        <v>201610apartmentmedian1_bed_rateWestside/Kerrisdale</v>
      </c>
      <c r="C782" t="str">
        <f t="shared" si="85"/>
        <v>apartmentmedian1_bed_rateWestside/Kerrisdale</v>
      </c>
      <c r="D782" t="str">
        <f t="shared" si="86"/>
        <v>201610apartmentmedian1_bed_rateVancouver</v>
      </c>
      <c r="E782">
        <v>2016</v>
      </c>
      <c r="F782">
        <v>10</v>
      </c>
      <c r="G782" t="s">
        <v>65</v>
      </c>
      <c r="H782" t="s">
        <v>61</v>
      </c>
      <c r="I782" t="s">
        <v>51</v>
      </c>
      <c r="J782">
        <f t="shared" si="87"/>
        <v>1</v>
      </c>
      <c r="K782" t="s">
        <v>21</v>
      </c>
      <c r="L782">
        <f>VLOOKUP(B782,average_median_rates_1!B:I,8,0)</f>
        <v>1163</v>
      </c>
      <c r="M782" t="b">
        <f>IF(ISERROR(L782),VLOOKUP(C782,vancouver_ratios_2!B:J,9,0),IF(L782="**",VLOOKUP(C782,vancouver_ratios_2!B:J,9,0)))</f>
        <v>0</v>
      </c>
      <c r="N782" t="b">
        <f>IF(ISERROR(L782),VLOOKUP(D782,average_median_rates_1!B:I,8,0),IF(L782="**", VLOOKUP(D782,average_median_rates_1!B:I,8,0)))</f>
        <v>0</v>
      </c>
      <c r="O782">
        <f t="shared" si="88"/>
        <v>0</v>
      </c>
      <c r="P782">
        <f t="shared" si="89"/>
        <v>1163</v>
      </c>
    </row>
    <row r="783" spans="1:16" x14ac:dyDescent="0.2">
      <c r="A783" t="str">
        <f t="shared" si="90"/>
        <v>201610median1Marpole</v>
      </c>
      <c r="B783" t="str">
        <f t="shared" si="84"/>
        <v>201610apartmentmedian1_bed_rateMarpole</v>
      </c>
      <c r="C783" t="str">
        <f t="shared" si="85"/>
        <v>apartmentmedian1_bed_rateMarpole</v>
      </c>
      <c r="D783" t="str">
        <f t="shared" si="86"/>
        <v>201610apartmentmedian1_bed_rateVancouver</v>
      </c>
      <c r="E783">
        <v>2016</v>
      </c>
      <c r="F783">
        <v>10</v>
      </c>
      <c r="G783" t="s">
        <v>65</v>
      </c>
      <c r="H783" t="s">
        <v>61</v>
      </c>
      <c r="I783" t="s">
        <v>51</v>
      </c>
      <c r="J783">
        <f t="shared" si="87"/>
        <v>1</v>
      </c>
      <c r="K783" t="s">
        <v>23</v>
      </c>
      <c r="L783">
        <f>VLOOKUP(B783,average_median_rates_1!B:I,8,0)</f>
        <v>910</v>
      </c>
      <c r="M783" t="b">
        <f>IF(ISERROR(L783),VLOOKUP(C783,vancouver_ratios_2!B:J,9,0),IF(L783="**",VLOOKUP(C783,vancouver_ratios_2!B:J,9,0)))</f>
        <v>0</v>
      </c>
      <c r="N783" t="b">
        <f>IF(ISERROR(L783),VLOOKUP(D783,average_median_rates_1!B:I,8,0),IF(L783="**", VLOOKUP(D783,average_median_rates_1!B:I,8,0)))</f>
        <v>0</v>
      </c>
      <c r="O783">
        <f t="shared" si="88"/>
        <v>0</v>
      </c>
      <c r="P783">
        <f t="shared" si="89"/>
        <v>910</v>
      </c>
    </row>
    <row r="784" spans="1:16" x14ac:dyDescent="0.2">
      <c r="A784" t="str">
        <f t="shared" si="90"/>
        <v>201610median1Mount Pleasant/Renfrew Heights</v>
      </c>
      <c r="B784" t="str">
        <f t="shared" si="84"/>
        <v>201610apartmentmedian1_bed_rateMount Pleasant/Renfrew Heights</v>
      </c>
      <c r="C784" t="str">
        <f t="shared" si="85"/>
        <v>apartmentmedian1_bed_rateMount Pleasant/Renfrew Heights</v>
      </c>
      <c r="D784" t="str">
        <f t="shared" si="86"/>
        <v>201610apartmentmedian1_bed_rateVancouver</v>
      </c>
      <c r="E784">
        <v>2016</v>
      </c>
      <c r="F784">
        <v>10</v>
      </c>
      <c r="G784" t="s">
        <v>65</v>
      </c>
      <c r="H784" t="s">
        <v>61</v>
      </c>
      <c r="I784" t="s">
        <v>51</v>
      </c>
      <c r="J784">
        <f t="shared" si="87"/>
        <v>1</v>
      </c>
      <c r="K784" t="s">
        <v>24</v>
      </c>
      <c r="L784">
        <f>VLOOKUP(B784,average_median_rates_1!B:I,8,0)</f>
        <v>1038</v>
      </c>
      <c r="M784" t="b">
        <f>IF(ISERROR(L784),VLOOKUP(C784,vancouver_ratios_2!B:J,9,0),IF(L784="**",VLOOKUP(C784,vancouver_ratios_2!B:J,9,0)))</f>
        <v>0</v>
      </c>
      <c r="N784" t="b">
        <f>IF(ISERROR(L784),VLOOKUP(D784,average_median_rates_1!B:I,8,0),IF(L784="**", VLOOKUP(D784,average_median_rates_1!B:I,8,0)))</f>
        <v>0</v>
      </c>
      <c r="O784">
        <f t="shared" si="88"/>
        <v>0</v>
      </c>
      <c r="P784">
        <f t="shared" si="89"/>
        <v>1038</v>
      </c>
    </row>
    <row r="785" spans="1:16" x14ac:dyDescent="0.2">
      <c r="A785" t="str">
        <f t="shared" si="90"/>
        <v>201610median1East Hastings</v>
      </c>
      <c r="B785" t="str">
        <f t="shared" si="84"/>
        <v>201610apartmentmedian1_bed_rateEast Hastings</v>
      </c>
      <c r="C785" t="str">
        <f t="shared" si="85"/>
        <v>apartmentmedian1_bed_rateEast Hastings</v>
      </c>
      <c r="D785" t="str">
        <f t="shared" si="86"/>
        <v>201610apartmentmedian1_bed_rateVancouver</v>
      </c>
      <c r="E785">
        <v>2016</v>
      </c>
      <c r="F785">
        <v>10</v>
      </c>
      <c r="G785" t="s">
        <v>65</v>
      </c>
      <c r="H785" t="s">
        <v>61</v>
      </c>
      <c r="I785" t="s">
        <v>51</v>
      </c>
      <c r="J785">
        <f t="shared" si="87"/>
        <v>1</v>
      </c>
      <c r="K785" t="s">
        <v>25</v>
      </c>
      <c r="L785">
        <f>VLOOKUP(B785,average_median_rates_1!B:I,8,0)</f>
        <v>970</v>
      </c>
      <c r="M785" t="b">
        <f>IF(ISERROR(L785),VLOOKUP(C785,vancouver_ratios_2!B:J,9,0),IF(L785="**",VLOOKUP(C785,vancouver_ratios_2!B:J,9,0)))</f>
        <v>0</v>
      </c>
      <c r="N785" t="b">
        <f>IF(ISERROR(L785),VLOOKUP(D785,average_median_rates_1!B:I,8,0),IF(L785="**", VLOOKUP(D785,average_median_rates_1!B:I,8,0)))</f>
        <v>0</v>
      </c>
      <c r="O785">
        <f t="shared" si="88"/>
        <v>0</v>
      </c>
      <c r="P785">
        <f t="shared" si="89"/>
        <v>970</v>
      </c>
    </row>
    <row r="786" spans="1:16" x14ac:dyDescent="0.2">
      <c r="A786" t="str">
        <f t="shared" si="90"/>
        <v>201610median1Southeast Vancouver</v>
      </c>
      <c r="B786" t="str">
        <f t="shared" si="84"/>
        <v>201610apartmentmedian1_bed_rateSoutheast Vancouver</v>
      </c>
      <c r="C786" t="str">
        <f t="shared" si="85"/>
        <v>apartmentmedian1_bed_rateSoutheast Vancouver</v>
      </c>
      <c r="D786" t="str">
        <f t="shared" si="86"/>
        <v>201610apartmentmedian1_bed_rateVancouver</v>
      </c>
      <c r="E786">
        <v>2016</v>
      </c>
      <c r="F786">
        <v>10</v>
      </c>
      <c r="G786" t="s">
        <v>65</v>
      </c>
      <c r="H786" t="s">
        <v>61</v>
      </c>
      <c r="I786" t="s">
        <v>51</v>
      </c>
      <c r="J786">
        <f t="shared" si="87"/>
        <v>1</v>
      </c>
      <c r="K786" t="s">
        <v>26</v>
      </c>
      <c r="L786">
        <f>VLOOKUP(B786,average_median_rates_1!B:I,8,0)</f>
        <v>1100</v>
      </c>
      <c r="M786" t="b">
        <f>IF(ISERROR(L786),VLOOKUP(C786,vancouver_ratios_2!B:J,9,0),IF(L786="**",VLOOKUP(C786,vancouver_ratios_2!B:J,9,0)))</f>
        <v>0</v>
      </c>
      <c r="N786" t="b">
        <f>IF(ISERROR(L786),VLOOKUP(D786,average_median_rates_1!B:I,8,0),IF(L786="**", VLOOKUP(D786,average_median_rates_1!B:I,8,0)))</f>
        <v>0</v>
      </c>
      <c r="O786">
        <f t="shared" si="88"/>
        <v>0</v>
      </c>
      <c r="P786">
        <f t="shared" si="89"/>
        <v>1100</v>
      </c>
    </row>
    <row r="787" spans="1:16" x14ac:dyDescent="0.2">
      <c r="A787" t="str">
        <f t="shared" si="90"/>
        <v>201610median1University Endowment Lands</v>
      </c>
      <c r="B787" t="str">
        <f t="shared" si="84"/>
        <v>201610apartmentmedian1_bed_rateUniversity Endowment Lands</v>
      </c>
      <c r="C787" t="str">
        <f t="shared" si="85"/>
        <v>apartmentmedian1_bed_rateUniversity Endowment Lands</v>
      </c>
      <c r="D787" t="str">
        <f t="shared" si="86"/>
        <v>201610apartmentmedian1_bed_rateVancouver</v>
      </c>
      <c r="E787">
        <v>2016</v>
      </c>
      <c r="F787">
        <v>10</v>
      </c>
      <c r="G787" t="s">
        <v>65</v>
      </c>
      <c r="H787" t="s">
        <v>61</v>
      </c>
      <c r="I787" t="s">
        <v>51</v>
      </c>
      <c r="J787">
        <f t="shared" si="87"/>
        <v>1</v>
      </c>
      <c r="K787" t="s">
        <v>27</v>
      </c>
      <c r="L787">
        <f>VLOOKUP(B787,average_median_rates_1!B:I,8,0)</f>
        <v>1600</v>
      </c>
      <c r="M787" t="b">
        <f>IF(ISERROR(L787),VLOOKUP(C787,vancouver_ratios_2!B:J,9,0),IF(L787="**",VLOOKUP(C787,vancouver_ratios_2!B:J,9,0)))</f>
        <v>0</v>
      </c>
      <c r="N787" t="b">
        <f>IF(ISERROR(L787),VLOOKUP(D787,average_median_rates_1!B:I,8,0),IF(L787="**", VLOOKUP(D787,average_median_rates_1!B:I,8,0)))</f>
        <v>0</v>
      </c>
      <c r="O787">
        <f t="shared" si="88"/>
        <v>0</v>
      </c>
      <c r="P787">
        <f t="shared" si="89"/>
        <v>1600</v>
      </c>
    </row>
    <row r="788" spans="1:16" x14ac:dyDescent="0.2">
      <c r="A788" t="str">
        <f t="shared" si="90"/>
        <v>201610median1Central Park/Metrotown</v>
      </c>
      <c r="B788" t="str">
        <f t="shared" si="84"/>
        <v>201610apartmentmedian1_bed_rateCentral Park/Metrotown</v>
      </c>
      <c r="C788" t="str">
        <f t="shared" si="85"/>
        <v>apartmentmedian1_bed_rateCentral Park/Metrotown</v>
      </c>
      <c r="D788" t="str">
        <f t="shared" si="86"/>
        <v>201610apartmentmedian1_bed_rateVancouver</v>
      </c>
      <c r="E788">
        <v>2016</v>
      </c>
      <c r="F788">
        <v>10</v>
      </c>
      <c r="G788" t="s">
        <v>65</v>
      </c>
      <c r="H788" t="s">
        <v>61</v>
      </c>
      <c r="I788" t="s">
        <v>51</v>
      </c>
      <c r="J788">
        <f t="shared" si="87"/>
        <v>1</v>
      </c>
      <c r="K788" t="s">
        <v>28</v>
      </c>
      <c r="L788">
        <f>VLOOKUP(B788,average_median_rates_1!B:I,8,0)</f>
        <v>950</v>
      </c>
      <c r="M788" t="b">
        <f>IF(ISERROR(L788),VLOOKUP(C788,vancouver_ratios_2!B:J,9,0),IF(L788="**",VLOOKUP(C788,vancouver_ratios_2!B:J,9,0)))</f>
        <v>0</v>
      </c>
      <c r="N788" t="b">
        <f>IF(ISERROR(L788),VLOOKUP(D788,average_median_rates_1!B:I,8,0),IF(L788="**", VLOOKUP(D788,average_median_rates_1!B:I,8,0)))</f>
        <v>0</v>
      </c>
      <c r="O788">
        <f t="shared" si="88"/>
        <v>0</v>
      </c>
      <c r="P788">
        <f t="shared" si="89"/>
        <v>950</v>
      </c>
    </row>
    <row r="789" spans="1:16" x14ac:dyDescent="0.2">
      <c r="A789" t="str">
        <f t="shared" si="90"/>
        <v>201610median1Southeast Burnaby</v>
      </c>
      <c r="B789" t="str">
        <f t="shared" si="84"/>
        <v>201610apartmentmedian1_bed_rateSoutheast Burnaby</v>
      </c>
      <c r="C789" t="str">
        <f t="shared" si="85"/>
        <v>apartmentmedian1_bed_rateSoutheast Burnaby</v>
      </c>
      <c r="D789" t="str">
        <f t="shared" si="86"/>
        <v>201610apartmentmedian1_bed_rateVancouver</v>
      </c>
      <c r="E789">
        <v>2016</v>
      </c>
      <c r="F789">
        <v>10</v>
      </c>
      <c r="G789" t="s">
        <v>65</v>
      </c>
      <c r="H789" t="s">
        <v>61</v>
      </c>
      <c r="I789" t="s">
        <v>51</v>
      </c>
      <c r="J789">
        <f t="shared" si="87"/>
        <v>1</v>
      </c>
      <c r="K789" t="s">
        <v>29</v>
      </c>
      <c r="L789">
        <f>VLOOKUP(B789,average_median_rates_1!B:I,8,0)</f>
        <v>890</v>
      </c>
      <c r="M789" t="b">
        <f>IF(ISERROR(L789),VLOOKUP(C789,vancouver_ratios_2!B:J,9,0),IF(L789="**",VLOOKUP(C789,vancouver_ratios_2!B:J,9,0)))</f>
        <v>0</v>
      </c>
      <c r="N789" t="b">
        <f>IF(ISERROR(L789),VLOOKUP(D789,average_median_rates_1!B:I,8,0),IF(L789="**", VLOOKUP(D789,average_median_rates_1!B:I,8,0)))</f>
        <v>0</v>
      </c>
      <c r="O789">
        <f t="shared" si="88"/>
        <v>0</v>
      </c>
      <c r="P789">
        <f t="shared" si="89"/>
        <v>890</v>
      </c>
    </row>
    <row r="790" spans="1:16" x14ac:dyDescent="0.2">
      <c r="A790" t="str">
        <f t="shared" si="90"/>
        <v>201610median1North Burnaby</v>
      </c>
      <c r="B790" t="str">
        <f t="shared" si="84"/>
        <v>201610apartmentmedian1_bed_rateNorth Burnaby</v>
      </c>
      <c r="C790" t="str">
        <f t="shared" si="85"/>
        <v>apartmentmedian1_bed_rateNorth Burnaby</v>
      </c>
      <c r="D790" t="str">
        <f t="shared" si="86"/>
        <v>201610apartmentmedian1_bed_rateVancouver</v>
      </c>
      <c r="E790">
        <v>2016</v>
      </c>
      <c r="F790">
        <v>10</v>
      </c>
      <c r="G790" t="s">
        <v>65</v>
      </c>
      <c r="H790" t="s">
        <v>61</v>
      </c>
      <c r="I790" t="s">
        <v>51</v>
      </c>
      <c r="J790">
        <f t="shared" si="87"/>
        <v>1</v>
      </c>
      <c r="K790" t="s">
        <v>31</v>
      </c>
      <c r="L790">
        <f>VLOOKUP(B790,average_median_rates_1!B:I,8,0)</f>
        <v>1010</v>
      </c>
      <c r="M790" t="b">
        <f>IF(ISERROR(L790),VLOOKUP(C790,vancouver_ratios_2!B:J,9,0),IF(L790="**",VLOOKUP(C790,vancouver_ratios_2!B:J,9,0)))</f>
        <v>0</v>
      </c>
      <c r="N790" t="b">
        <f>IF(ISERROR(L790),VLOOKUP(D790,average_median_rates_1!B:I,8,0),IF(L790="**", VLOOKUP(D790,average_median_rates_1!B:I,8,0)))</f>
        <v>0</v>
      </c>
      <c r="O790">
        <f t="shared" si="88"/>
        <v>0</v>
      </c>
      <c r="P790">
        <f t="shared" si="89"/>
        <v>1010</v>
      </c>
    </row>
    <row r="791" spans="1:16" x14ac:dyDescent="0.2">
      <c r="A791" t="str">
        <f t="shared" si="90"/>
        <v>201610median1New Westminster</v>
      </c>
      <c r="B791" t="str">
        <f t="shared" si="84"/>
        <v>201610apartmentmedian1_bed_rateNew Westminster</v>
      </c>
      <c r="C791" t="str">
        <f t="shared" si="85"/>
        <v>apartmentmedian1_bed_rateNew Westminster</v>
      </c>
      <c r="D791" t="str">
        <f t="shared" si="86"/>
        <v>201610apartmentmedian1_bed_rateVancouver</v>
      </c>
      <c r="E791">
        <v>2016</v>
      </c>
      <c r="F791">
        <v>10</v>
      </c>
      <c r="G791" t="s">
        <v>65</v>
      </c>
      <c r="H791" t="s">
        <v>61</v>
      </c>
      <c r="I791" t="s">
        <v>51</v>
      </c>
      <c r="J791">
        <f t="shared" si="87"/>
        <v>1</v>
      </c>
      <c r="K791" t="s">
        <v>32</v>
      </c>
      <c r="L791">
        <f>VLOOKUP(B791,average_median_rates_1!B:I,8,0)</f>
        <v>900</v>
      </c>
      <c r="M791" t="b">
        <f>IF(ISERROR(L791),VLOOKUP(C791,vancouver_ratios_2!B:J,9,0),IF(L791="**",VLOOKUP(C791,vancouver_ratios_2!B:J,9,0)))</f>
        <v>0</v>
      </c>
      <c r="N791" t="b">
        <f>IF(ISERROR(L791),VLOOKUP(D791,average_median_rates_1!B:I,8,0),IF(L791="**", VLOOKUP(D791,average_median_rates_1!B:I,8,0)))</f>
        <v>0</v>
      </c>
      <c r="O791">
        <f t="shared" si="88"/>
        <v>0</v>
      </c>
      <c r="P791">
        <f t="shared" si="89"/>
        <v>900</v>
      </c>
    </row>
    <row r="792" spans="1:16" x14ac:dyDescent="0.2">
      <c r="A792" t="str">
        <f t="shared" si="90"/>
        <v>201610median1North Vancouver CY</v>
      </c>
      <c r="B792" t="str">
        <f t="shared" si="84"/>
        <v>201610apartmentmedian1_bed_rateNorth Vancouver CY</v>
      </c>
      <c r="C792" t="str">
        <f t="shared" si="85"/>
        <v>apartmentmedian1_bed_rateNorth Vancouver CY</v>
      </c>
      <c r="D792" t="str">
        <f t="shared" si="86"/>
        <v>201610apartmentmedian1_bed_rateVancouver</v>
      </c>
      <c r="E792">
        <v>2016</v>
      </c>
      <c r="F792">
        <v>10</v>
      </c>
      <c r="G792" t="s">
        <v>65</v>
      </c>
      <c r="H792" t="s">
        <v>61</v>
      </c>
      <c r="I792" t="s">
        <v>51</v>
      </c>
      <c r="J792">
        <f t="shared" si="87"/>
        <v>1</v>
      </c>
      <c r="K792" t="s">
        <v>33</v>
      </c>
      <c r="L792">
        <f>VLOOKUP(B792,average_median_rates_1!B:I,8,0)</f>
        <v>1115</v>
      </c>
      <c r="M792" t="b">
        <f>IF(ISERROR(L792),VLOOKUP(C792,vancouver_ratios_2!B:J,9,0),IF(L792="**",VLOOKUP(C792,vancouver_ratios_2!B:J,9,0)))</f>
        <v>0</v>
      </c>
      <c r="N792" t="b">
        <f>IF(ISERROR(L792),VLOOKUP(D792,average_median_rates_1!B:I,8,0),IF(L792="**", VLOOKUP(D792,average_median_rates_1!B:I,8,0)))</f>
        <v>0</v>
      </c>
      <c r="O792">
        <f t="shared" si="88"/>
        <v>0</v>
      </c>
      <c r="P792">
        <f t="shared" si="89"/>
        <v>1115</v>
      </c>
    </row>
    <row r="793" spans="1:16" x14ac:dyDescent="0.2">
      <c r="A793" t="str">
        <f t="shared" si="90"/>
        <v>201610median1North Vancouver DM</v>
      </c>
      <c r="B793" t="str">
        <f t="shared" si="84"/>
        <v>201610apartmentmedian1_bed_rateNorth Vancouver DM</v>
      </c>
      <c r="C793" t="str">
        <f t="shared" si="85"/>
        <v>apartmentmedian1_bed_rateNorth Vancouver DM</v>
      </c>
      <c r="D793" t="str">
        <f t="shared" si="86"/>
        <v>201610apartmentmedian1_bed_rateVancouver</v>
      </c>
      <c r="E793">
        <v>2016</v>
      </c>
      <c r="F793">
        <v>10</v>
      </c>
      <c r="G793" t="s">
        <v>65</v>
      </c>
      <c r="H793" t="s">
        <v>61</v>
      </c>
      <c r="I793" t="s">
        <v>51</v>
      </c>
      <c r="J793">
        <f t="shared" si="87"/>
        <v>1</v>
      </c>
      <c r="K793" t="s">
        <v>34</v>
      </c>
      <c r="L793">
        <f>VLOOKUP(B793,average_median_rates_1!B:I,8,0)</f>
        <v>1220</v>
      </c>
      <c r="M793" t="b">
        <f>IF(ISERROR(L793),VLOOKUP(C793,vancouver_ratios_2!B:J,9,0),IF(L793="**",VLOOKUP(C793,vancouver_ratios_2!B:J,9,0)))</f>
        <v>0</v>
      </c>
      <c r="N793" t="b">
        <f>IF(ISERROR(L793),VLOOKUP(D793,average_median_rates_1!B:I,8,0),IF(L793="**", VLOOKUP(D793,average_median_rates_1!B:I,8,0)))</f>
        <v>0</v>
      </c>
      <c r="O793">
        <f t="shared" si="88"/>
        <v>0</v>
      </c>
      <c r="P793">
        <f t="shared" si="89"/>
        <v>1220</v>
      </c>
    </row>
    <row r="794" spans="1:16" x14ac:dyDescent="0.2">
      <c r="A794" t="str">
        <f t="shared" si="90"/>
        <v>201610median1West Vancouver</v>
      </c>
      <c r="B794" t="str">
        <f t="shared" si="84"/>
        <v>201610apartmentmedian1_bed_rateWest Vancouver</v>
      </c>
      <c r="C794" t="str">
        <f t="shared" si="85"/>
        <v>apartmentmedian1_bed_rateWest Vancouver</v>
      </c>
      <c r="D794" t="str">
        <f t="shared" si="86"/>
        <v>201610apartmentmedian1_bed_rateVancouver</v>
      </c>
      <c r="E794">
        <v>2016</v>
      </c>
      <c r="F794">
        <v>10</v>
      </c>
      <c r="G794" t="s">
        <v>65</v>
      </c>
      <c r="H794" t="s">
        <v>61</v>
      </c>
      <c r="I794" t="s">
        <v>51</v>
      </c>
      <c r="J794">
        <f t="shared" si="87"/>
        <v>1</v>
      </c>
      <c r="K794" t="s">
        <v>35</v>
      </c>
      <c r="L794">
        <f>VLOOKUP(B794,average_median_rates_1!B:I,8,0)</f>
        <v>1500</v>
      </c>
      <c r="M794" t="b">
        <f>IF(ISERROR(L794),VLOOKUP(C794,vancouver_ratios_2!B:J,9,0),IF(L794="**",VLOOKUP(C794,vancouver_ratios_2!B:J,9,0)))</f>
        <v>0</v>
      </c>
      <c r="N794" t="b">
        <f>IF(ISERROR(L794),VLOOKUP(D794,average_median_rates_1!B:I,8,0),IF(L794="**", VLOOKUP(D794,average_median_rates_1!B:I,8,0)))</f>
        <v>0</v>
      </c>
      <c r="O794">
        <f t="shared" si="88"/>
        <v>0</v>
      </c>
      <c r="P794">
        <f t="shared" si="89"/>
        <v>1500</v>
      </c>
    </row>
    <row r="795" spans="1:16" x14ac:dyDescent="0.2">
      <c r="A795" t="str">
        <f t="shared" si="90"/>
        <v>201610median1Richmond</v>
      </c>
      <c r="B795" t="str">
        <f t="shared" si="84"/>
        <v>201610apartmentmedian1_bed_rateRichmond</v>
      </c>
      <c r="C795" t="str">
        <f t="shared" si="85"/>
        <v>apartmentmedian1_bed_rateRichmond</v>
      </c>
      <c r="D795" t="str">
        <f t="shared" si="86"/>
        <v>201610apartmentmedian1_bed_rateVancouver</v>
      </c>
      <c r="E795">
        <v>2016</v>
      </c>
      <c r="F795">
        <v>10</v>
      </c>
      <c r="G795" t="s">
        <v>65</v>
      </c>
      <c r="H795" t="s">
        <v>61</v>
      </c>
      <c r="I795" t="s">
        <v>51</v>
      </c>
      <c r="J795">
        <f t="shared" si="87"/>
        <v>1</v>
      </c>
      <c r="K795" t="s">
        <v>36</v>
      </c>
      <c r="L795">
        <f>VLOOKUP(B795,average_median_rates_1!B:I,8,0)</f>
        <v>1050</v>
      </c>
      <c r="M795" t="b">
        <f>IF(ISERROR(L795),VLOOKUP(C795,vancouver_ratios_2!B:J,9,0),IF(L795="**",VLOOKUP(C795,vancouver_ratios_2!B:J,9,0)))</f>
        <v>0</v>
      </c>
      <c r="N795" t="b">
        <f>IF(ISERROR(L795),VLOOKUP(D795,average_median_rates_1!B:I,8,0),IF(L795="**", VLOOKUP(D795,average_median_rates_1!B:I,8,0)))</f>
        <v>0</v>
      </c>
      <c r="O795">
        <f t="shared" si="88"/>
        <v>0</v>
      </c>
      <c r="P795">
        <f t="shared" si="89"/>
        <v>1050</v>
      </c>
    </row>
    <row r="796" spans="1:16" x14ac:dyDescent="0.2">
      <c r="A796" t="str">
        <f t="shared" si="90"/>
        <v>201610median1Delta</v>
      </c>
      <c r="B796" t="str">
        <f t="shared" si="84"/>
        <v>201610apartmentmedian1_bed_rateDelta</v>
      </c>
      <c r="C796" t="str">
        <f t="shared" si="85"/>
        <v>apartmentmedian1_bed_rateDelta</v>
      </c>
      <c r="D796" t="str">
        <f t="shared" si="86"/>
        <v>201610apartmentmedian1_bed_rateVancouver</v>
      </c>
      <c r="E796">
        <v>2016</v>
      </c>
      <c r="F796">
        <v>10</v>
      </c>
      <c r="G796" t="s">
        <v>65</v>
      </c>
      <c r="H796" t="s">
        <v>61</v>
      </c>
      <c r="I796" t="s">
        <v>51</v>
      </c>
      <c r="J796">
        <f t="shared" si="87"/>
        <v>1</v>
      </c>
      <c r="K796" t="s">
        <v>37</v>
      </c>
      <c r="L796">
        <f>VLOOKUP(B796,average_median_rates_1!B:I,8,0)</f>
        <v>865</v>
      </c>
      <c r="M796" t="b">
        <f>IF(ISERROR(L796),VLOOKUP(C796,vancouver_ratios_2!B:J,9,0),IF(L796="**",VLOOKUP(C796,vancouver_ratios_2!B:J,9,0)))</f>
        <v>0</v>
      </c>
      <c r="N796" t="b">
        <f>IF(ISERROR(L796),VLOOKUP(D796,average_median_rates_1!B:I,8,0),IF(L796="**", VLOOKUP(D796,average_median_rates_1!B:I,8,0)))</f>
        <v>0</v>
      </c>
      <c r="O796">
        <f t="shared" si="88"/>
        <v>0</v>
      </c>
      <c r="P796">
        <f t="shared" si="89"/>
        <v>865</v>
      </c>
    </row>
    <row r="797" spans="1:16" x14ac:dyDescent="0.2">
      <c r="A797" t="str">
        <f t="shared" si="90"/>
        <v>201610median1Surrey</v>
      </c>
      <c r="B797" t="str">
        <f t="shared" si="84"/>
        <v>201610apartmentmedian1_bed_rateSurrey</v>
      </c>
      <c r="C797" t="str">
        <f t="shared" si="85"/>
        <v>apartmentmedian1_bed_rateSurrey</v>
      </c>
      <c r="D797" t="str">
        <f t="shared" si="86"/>
        <v>201610apartmentmedian1_bed_rateVancouver</v>
      </c>
      <c r="E797">
        <v>2016</v>
      </c>
      <c r="F797">
        <v>10</v>
      </c>
      <c r="G797" t="s">
        <v>65</v>
      </c>
      <c r="H797" t="s">
        <v>61</v>
      </c>
      <c r="I797" t="s">
        <v>51</v>
      </c>
      <c r="J797">
        <f t="shared" si="87"/>
        <v>1</v>
      </c>
      <c r="K797" t="s">
        <v>38</v>
      </c>
      <c r="L797">
        <f>VLOOKUP(B797,average_median_rates_1!B:I,8,0)</f>
        <v>850</v>
      </c>
      <c r="M797" t="b">
        <f>IF(ISERROR(L797),VLOOKUP(C797,vancouver_ratios_2!B:J,9,0),IF(L797="**",VLOOKUP(C797,vancouver_ratios_2!B:J,9,0)))</f>
        <v>0</v>
      </c>
      <c r="N797" t="b">
        <f>IF(ISERROR(L797),VLOOKUP(D797,average_median_rates_1!B:I,8,0),IF(L797="**", VLOOKUP(D797,average_median_rates_1!B:I,8,0)))</f>
        <v>0</v>
      </c>
      <c r="O797">
        <f t="shared" si="88"/>
        <v>0</v>
      </c>
      <c r="P797">
        <f t="shared" si="89"/>
        <v>850</v>
      </c>
    </row>
    <row r="798" spans="1:16" x14ac:dyDescent="0.2">
      <c r="A798" t="str">
        <f t="shared" si="90"/>
        <v>201610median1White Rock</v>
      </c>
      <c r="B798" t="str">
        <f t="shared" si="84"/>
        <v>201610apartmentmedian1_bed_rateWhite Rock</v>
      </c>
      <c r="C798" t="str">
        <f t="shared" si="85"/>
        <v>apartmentmedian1_bed_rateWhite Rock</v>
      </c>
      <c r="D798" t="str">
        <f t="shared" si="86"/>
        <v>201610apartmentmedian1_bed_rateVancouver</v>
      </c>
      <c r="E798">
        <v>2016</v>
      </c>
      <c r="F798">
        <v>10</v>
      </c>
      <c r="G798" t="s">
        <v>65</v>
      </c>
      <c r="H798" t="s">
        <v>61</v>
      </c>
      <c r="I798" t="s">
        <v>51</v>
      </c>
      <c r="J798">
        <f t="shared" si="87"/>
        <v>1</v>
      </c>
      <c r="K798" t="s">
        <v>39</v>
      </c>
      <c r="L798">
        <f>VLOOKUP(B798,average_median_rates_1!B:I,8,0)</f>
        <v>875</v>
      </c>
      <c r="M798" t="b">
        <f>IF(ISERROR(L798),VLOOKUP(C798,vancouver_ratios_2!B:J,9,0),IF(L798="**",VLOOKUP(C798,vancouver_ratios_2!B:J,9,0)))</f>
        <v>0</v>
      </c>
      <c r="N798" t="b">
        <f>IF(ISERROR(L798),VLOOKUP(D798,average_median_rates_1!B:I,8,0),IF(L798="**", VLOOKUP(D798,average_median_rates_1!B:I,8,0)))</f>
        <v>0</v>
      </c>
      <c r="O798">
        <f t="shared" si="88"/>
        <v>0</v>
      </c>
      <c r="P798">
        <f t="shared" si="89"/>
        <v>875</v>
      </c>
    </row>
    <row r="799" spans="1:16" x14ac:dyDescent="0.2">
      <c r="A799" t="str">
        <f t="shared" si="90"/>
        <v>201610median1Langley City and Langley DM</v>
      </c>
      <c r="B799" t="str">
        <f t="shared" si="84"/>
        <v>201610apartmentmedian1_bed_rateLangley City and Langley DM</v>
      </c>
      <c r="C799" t="str">
        <f t="shared" si="85"/>
        <v>apartmentmedian1_bed_rateLangley City and Langley DM</v>
      </c>
      <c r="D799" t="str">
        <f t="shared" si="86"/>
        <v>201610apartmentmedian1_bed_rateVancouver</v>
      </c>
      <c r="E799">
        <v>2016</v>
      </c>
      <c r="F799">
        <v>10</v>
      </c>
      <c r="G799" t="s">
        <v>65</v>
      </c>
      <c r="H799" t="s">
        <v>61</v>
      </c>
      <c r="I799" t="s">
        <v>51</v>
      </c>
      <c r="J799">
        <f t="shared" si="87"/>
        <v>1</v>
      </c>
      <c r="K799" t="s">
        <v>40</v>
      </c>
      <c r="L799">
        <f>VLOOKUP(B799,average_median_rates_1!B:I,8,0)</f>
        <v>900</v>
      </c>
      <c r="M799" t="b">
        <f>IF(ISERROR(L799),VLOOKUP(C799,vancouver_ratios_2!B:J,9,0),IF(L799="**",VLOOKUP(C799,vancouver_ratios_2!B:J,9,0)))</f>
        <v>0</v>
      </c>
      <c r="N799" t="b">
        <f>IF(ISERROR(L799),VLOOKUP(D799,average_median_rates_1!B:I,8,0),IF(L799="**", VLOOKUP(D799,average_median_rates_1!B:I,8,0)))</f>
        <v>0</v>
      </c>
      <c r="O799">
        <f t="shared" si="88"/>
        <v>0</v>
      </c>
      <c r="P799">
        <f t="shared" si="89"/>
        <v>900</v>
      </c>
    </row>
    <row r="800" spans="1:16" x14ac:dyDescent="0.2">
      <c r="A800" t="str">
        <f t="shared" si="90"/>
        <v>201610median1Tri-Cities</v>
      </c>
      <c r="B800" t="str">
        <f t="shared" si="84"/>
        <v>201610apartmentmedian1_bed_rateTri-Cities</v>
      </c>
      <c r="C800" t="str">
        <f t="shared" si="85"/>
        <v>apartmentmedian1_bed_rateTri-Cities</v>
      </c>
      <c r="D800" t="str">
        <f t="shared" si="86"/>
        <v>201610apartmentmedian1_bed_rateVancouver</v>
      </c>
      <c r="E800">
        <v>2016</v>
      </c>
      <c r="F800">
        <v>10</v>
      </c>
      <c r="G800" t="s">
        <v>65</v>
      </c>
      <c r="H800" t="s">
        <v>61</v>
      </c>
      <c r="I800" t="s">
        <v>51</v>
      </c>
      <c r="J800">
        <f t="shared" si="87"/>
        <v>1</v>
      </c>
      <c r="K800" t="s">
        <v>41</v>
      </c>
      <c r="L800">
        <f>VLOOKUP(B800,average_median_rates_1!B:I,8,0)</f>
        <v>900</v>
      </c>
      <c r="M800" t="b">
        <f>IF(ISERROR(L800),VLOOKUP(C800,vancouver_ratios_2!B:J,9,0),IF(L800="**",VLOOKUP(C800,vancouver_ratios_2!B:J,9,0)))</f>
        <v>0</v>
      </c>
      <c r="N800" t="b">
        <f>IF(ISERROR(L800),VLOOKUP(D800,average_median_rates_1!B:I,8,0),IF(L800="**", VLOOKUP(D800,average_median_rates_1!B:I,8,0)))</f>
        <v>0</v>
      </c>
      <c r="O800">
        <f t="shared" si="88"/>
        <v>0</v>
      </c>
      <c r="P800">
        <f t="shared" si="89"/>
        <v>900</v>
      </c>
    </row>
    <row r="801" spans="1:16" x14ac:dyDescent="0.2">
      <c r="A801" t="str">
        <f t="shared" si="90"/>
        <v>201610median1Maple Ridge/Pitt Meadows</v>
      </c>
      <c r="B801" t="str">
        <f t="shared" si="84"/>
        <v>201610apartmentmedian1_bed_rateMaple Ridge/Pitt Meadows</v>
      </c>
      <c r="C801" t="str">
        <f t="shared" si="85"/>
        <v>apartmentmedian1_bed_rateMaple Ridge/Pitt Meadows</v>
      </c>
      <c r="D801" t="str">
        <f t="shared" si="86"/>
        <v>201610apartmentmedian1_bed_rateVancouver</v>
      </c>
      <c r="E801">
        <v>2016</v>
      </c>
      <c r="F801">
        <v>10</v>
      </c>
      <c r="G801" t="s">
        <v>65</v>
      </c>
      <c r="H801" t="s">
        <v>61</v>
      </c>
      <c r="I801" t="s">
        <v>51</v>
      </c>
      <c r="J801">
        <f t="shared" si="87"/>
        <v>1</v>
      </c>
      <c r="K801" t="s">
        <v>42</v>
      </c>
      <c r="L801">
        <f>VLOOKUP(B801,average_median_rates_1!B:I,8,0)</f>
        <v>733</v>
      </c>
      <c r="M801" t="b">
        <f>IF(ISERROR(L801),VLOOKUP(C801,vancouver_ratios_2!B:J,9,0),IF(L801="**",VLOOKUP(C801,vancouver_ratios_2!B:J,9,0)))</f>
        <v>0</v>
      </c>
      <c r="N801" t="b">
        <f>IF(ISERROR(L801),VLOOKUP(D801,average_median_rates_1!B:I,8,0),IF(L801="**", VLOOKUP(D801,average_median_rates_1!B:I,8,0)))</f>
        <v>0</v>
      </c>
      <c r="O801">
        <f t="shared" si="88"/>
        <v>0</v>
      </c>
      <c r="P801">
        <f t="shared" si="89"/>
        <v>733</v>
      </c>
    </row>
    <row r="802" spans="1:16" x14ac:dyDescent="0.2">
      <c r="A802" t="str">
        <f t="shared" si="90"/>
        <v>201610median1Vancouver</v>
      </c>
      <c r="B802" t="str">
        <f t="shared" si="84"/>
        <v>201610apartmentmedian1_bed_rateVancouver</v>
      </c>
      <c r="C802" t="str">
        <f t="shared" si="85"/>
        <v>apartmentmedian1_bed_rateVancouver</v>
      </c>
      <c r="D802" t="str">
        <f t="shared" si="86"/>
        <v>201610apartmentmedian1_bed_rateVancouver</v>
      </c>
      <c r="E802">
        <v>2016</v>
      </c>
      <c r="F802">
        <v>10</v>
      </c>
      <c r="G802" t="s">
        <v>65</v>
      </c>
      <c r="H802" t="s">
        <v>61</v>
      </c>
      <c r="I802" t="s">
        <v>51</v>
      </c>
      <c r="J802">
        <f t="shared" si="87"/>
        <v>1</v>
      </c>
      <c r="K802" t="s">
        <v>43</v>
      </c>
      <c r="L802">
        <f>VLOOKUP(B802,average_median_rates_1!B:I,8,0)</f>
        <v>1086</v>
      </c>
      <c r="M802" t="b">
        <f>IF(ISERROR(L802),VLOOKUP(C802,vancouver_ratios_2!B:J,9,0),IF(L802="**",VLOOKUP(C802,vancouver_ratios_2!B:J,9,0)))</f>
        <v>0</v>
      </c>
      <c r="N802" t="b">
        <f>IF(ISERROR(L802),VLOOKUP(D802,average_median_rates_1!B:I,8,0),IF(L802="**", VLOOKUP(D802,average_median_rates_1!B:I,8,0)))</f>
        <v>0</v>
      </c>
      <c r="O802">
        <f t="shared" si="88"/>
        <v>0</v>
      </c>
      <c r="P802">
        <f t="shared" si="89"/>
        <v>1086</v>
      </c>
    </row>
    <row r="803" spans="1:16" x14ac:dyDescent="0.2">
      <c r="A803" t="str">
        <f t="shared" si="90"/>
        <v>201610median1North Vancouver City</v>
      </c>
      <c r="B803" t="str">
        <f t="shared" si="84"/>
        <v>201610apartmentmedian1_bed_rateNorth Vancouver City</v>
      </c>
      <c r="C803" t="str">
        <f t="shared" si="85"/>
        <v>apartmentmedian1_bed_rateNorth Vancouver City</v>
      </c>
      <c r="D803" t="str">
        <f t="shared" si="86"/>
        <v>201610apartmentmedian1_bed_rateVancouver</v>
      </c>
      <c r="E803">
        <v>2016</v>
      </c>
      <c r="F803">
        <v>10</v>
      </c>
      <c r="G803" t="s">
        <v>65</v>
      </c>
      <c r="H803" t="s">
        <v>61</v>
      </c>
      <c r="I803" t="s">
        <v>51</v>
      </c>
      <c r="J803">
        <f t="shared" si="87"/>
        <v>1</v>
      </c>
      <c r="K803" t="s">
        <v>60</v>
      </c>
      <c r="L803" t="e">
        <f>VLOOKUP(B803,average_median_rates_1!B:I,8,0)</f>
        <v>#N/A</v>
      </c>
      <c r="M803">
        <f>IF(ISERROR(L803),VLOOKUP(C803,vancouver_ratios_2!B:J,9,0),IF(L803="**",VLOOKUP(C803,vancouver_ratios_2!B:J,9,0)))</f>
        <v>0.90808521398318498</v>
      </c>
      <c r="N803">
        <f>IF(ISERROR(L803),VLOOKUP(D803,average_median_rates_1!B:I,8,0),IF(L803="**", VLOOKUP(D803,average_median_rates_1!B:I,8,0)))</f>
        <v>1086</v>
      </c>
      <c r="O803">
        <f t="shared" si="88"/>
        <v>986.18054238573893</v>
      </c>
      <c r="P803">
        <f t="shared" si="89"/>
        <v>986.18054238573893</v>
      </c>
    </row>
    <row r="804" spans="1:16" x14ac:dyDescent="0.2">
      <c r="A804" t="str">
        <f t="shared" si="90"/>
        <v>201610median2West End/Stanley Park</v>
      </c>
      <c r="B804" t="str">
        <f t="shared" si="84"/>
        <v>201610apartmentmedian2_bed_rateWest End/Stanley Park</v>
      </c>
      <c r="C804" t="str">
        <f t="shared" si="85"/>
        <v>apartmentmedian2_bed_rateWest End/Stanley Park</v>
      </c>
      <c r="D804" t="str">
        <f t="shared" si="86"/>
        <v>201610apartmentmedian2_bed_rateVancouver</v>
      </c>
      <c r="E804">
        <v>2016</v>
      </c>
      <c r="F804">
        <v>10</v>
      </c>
      <c r="G804" t="s">
        <v>65</v>
      </c>
      <c r="H804" t="s">
        <v>61</v>
      </c>
      <c r="I804" t="s">
        <v>53</v>
      </c>
      <c r="J804">
        <f t="shared" si="87"/>
        <v>2</v>
      </c>
      <c r="K804" t="s">
        <v>12</v>
      </c>
      <c r="L804">
        <f>VLOOKUP(B804,average_median_rates_1!B:I,8,0)</f>
        <v>1955</v>
      </c>
      <c r="M804" t="b">
        <f>IF(ISERROR(L804),VLOOKUP(C804,vancouver_ratios_2!B:J,9,0),IF(L804="**",VLOOKUP(C804,vancouver_ratios_2!B:J,9,0)))</f>
        <v>0</v>
      </c>
      <c r="N804" t="b">
        <f>IF(ISERROR(L804),VLOOKUP(D804,average_median_rates_1!B:I,8,0),IF(L804="**", VLOOKUP(D804,average_median_rates_1!B:I,8,0)))</f>
        <v>0</v>
      </c>
      <c r="O804">
        <f t="shared" si="88"/>
        <v>0</v>
      </c>
      <c r="P804">
        <f t="shared" si="89"/>
        <v>1955</v>
      </c>
    </row>
    <row r="805" spans="1:16" x14ac:dyDescent="0.2">
      <c r="A805" t="str">
        <f t="shared" si="90"/>
        <v>201610median2English Bay</v>
      </c>
      <c r="B805" t="str">
        <f t="shared" si="84"/>
        <v>201610apartmentmedian2_bed_rateEnglish Bay</v>
      </c>
      <c r="C805" t="str">
        <f t="shared" si="85"/>
        <v>apartmentmedian2_bed_rateEnglish Bay</v>
      </c>
      <c r="D805" t="str">
        <f t="shared" si="86"/>
        <v>201610apartmentmedian2_bed_rateVancouver</v>
      </c>
      <c r="E805">
        <v>2016</v>
      </c>
      <c r="F805">
        <v>10</v>
      </c>
      <c r="G805" t="s">
        <v>65</v>
      </c>
      <c r="H805" t="s">
        <v>61</v>
      </c>
      <c r="I805" t="s">
        <v>53</v>
      </c>
      <c r="J805">
        <f t="shared" si="87"/>
        <v>2</v>
      </c>
      <c r="K805" t="s">
        <v>16</v>
      </c>
      <c r="L805">
        <f>VLOOKUP(B805,average_median_rates_1!B:I,8,0)</f>
        <v>2000</v>
      </c>
      <c r="M805" t="b">
        <f>IF(ISERROR(L805),VLOOKUP(C805,vancouver_ratios_2!B:J,9,0),IF(L805="**",VLOOKUP(C805,vancouver_ratios_2!B:J,9,0)))</f>
        <v>0</v>
      </c>
      <c r="N805" t="b">
        <f>IF(ISERROR(L805),VLOOKUP(D805,average_median_rates_1!B:I,8,0),IF(L805="**", VLOOKUP(D805,average_median_rates_1!B:I,8,0)))</f>
        <v>0</v>
      </c>
      <c r="O805">
        <f t="shared" si="88"/>
        <v>0</v>
      </c>
      <c r="P805">
        <f t="shared" si="89"/>
        <v>2000</v>
      </c>
    </row>
    <row r="806" spans="1:16" x14ac:dyDescent="0.2">
      <c r="A806" t="str">
        <f t="shared" si="90"/>
        <v>201610median2Downtown</v>
      </c>
      <c r="B806" t="str">
        <f t="shared" si="84"/>
        <v>201610apartmentmedian2_bed_rateDowntown</v>
      </c>
      <c r="C806" t="str">
        <f t="shared" si="85"/>
        <v>apartmentmedian2_bed_rateDowntown</v>
      </c>
      <c r="D806" t="str">
        <f t="shared" si="86"/>
        <v>201610apartmentmedian2_bed_rateVancouver</v>
      </c>
      <c r="E806">
        <v>2016</v>
      </c>
      <c r="F806">
        <v>10</v>
      </c>
      <c r="G806" t="s">
        <v>65</v>
      </c>
      <c r="H806" t="s">
        <v>61</v>
      </c>
      <c r="I806" t="s">
        <v>53</v>
      </c>
      <c r="J806">
        <f t="shared" si="87"/>
        <v>2</v>
      </c>
      <c r="K806" t="s">
        <v>17</v>
      </c>
      <c r="L806">
        <f>VLOOKUP(B806,average_median_rates_1!B:I,8,0)</f>
        <v>2195</v>
      </c>
      <c r="M806" t="b">
        <f>IF(ISERROR(L806),VLOOKUP(C806,vancouver_ratios_2!B:J,9,0),IF(L806="**",VLOOKUP(C806,vancouver_ratios_2!B:J,9,0)))</f>
        <v>0</v>
      </c>
      <c r="N806" t="b">
        <f>IF(ISERROR(L806),VLOOKUP(D806,average_median_rates_1!B:I,8,0),IF(L806="**", VLOOKUP(D806,average_median_rates_1!B:I,8,0)))</f>
        <v>0</v>
      </c>
      <c r="O806">
        <f t="shared" si="88"/>
        <v>0</v>
      </c>
      <c r="P806">
        <f t="shared" si="89"/>
        <v>2195</v>
      </c>
    </row>
    <row r="807" spans="1:16" x14ac:dyDescent="0.2">
      <c r="A807" t="str">
        <f t="shared" si="90"/>
        <v>201610median2South Granville/Oak</v>
      </c>
      <c r="B807" t="str">
        <f t="shared" si="84"/>
        <v>201610apartmentmedian2_bed_rateSouth Granville/Oak</v>
      </c>
      <c r="C807" t="str">
        <f t="shared" si="85"/>
        <v>apartmentmedian2_bed_rateSouth Granville/Oak</v>
      </c>
      <c r="D807" t="str">
        <f t="shared" si="86"/>
        <v>201610apartmentmedian2_bed_rateVancouver</v>
      </c>
      <c r="E807">
        <v>2016</v>
      </c>
      <c r="F807">
        <v>10</v>
      </c>
      <c r="G807" t="s">
        <v>65</v>
      </c>
      <c r="H807" t="s">
        <v>61</v>
      </c>
      <c r="I807" t="s">
        <v>53</v>
      </c>
      <c r="J807">
        <f t="shared" si="87"/>
        <v>2</v>
      </c>
      <c r="K807" t="s">
        <v>19</v>
      </c>
      <c r="L807">
        <f>VLOOKUP(B807,average_median_rates_1!B:I,8,0)</f>
        <v>1700</v>
      </c>
      <c r="M807" t="b">
        <f>IF(ISERROR(L807),VLOOKUP(C807,vancouver_ratios_2!B:J,9,0),IF(L807="**",VLOOKUP(C807,vancouver_ratios_2!B:J,9,0)))</f>
        <v>0</v>
      </c>
      <c r="N807" t="b">
        <f>IF(ISERROR(L807),VLOOKUP(D807,average_median_rates_1!B:I,8,0),IF(L807="**", VLOOKUP(D807,average_median_rates_1!B:I,8,0)))</f>
        <v>0</v>
      </c>
      <c r="O807">
        <f t="shared" si="88"/>
        <v>0</v>
      </c>
      <c r="P807">
        <f t="shared" si="89"/>
        <v>1700</v>
      </c>
    </row>
    <row r="808" spans="1:16" x14ac:dyDescent="0.2">
      <c r="A808" t="str">
        <f t="shared" si="90"/>
        <v>201610median2Kitsilano/Point Grey</v>
      </c>
      <c r="B808" t="str">
        <f t="shared" si="84"/>
        <v>201610apartmentmedian2_bed_rateKitsilano/Point Grey</v>
      </c>
      <c r="C808" t="str">
        <f t="shared" si="85"/>
        <v>apartmentmedian2_bed_rateKitsilano/Point Grey</v>
      </c>
      <c r="D808" t="str">
        <f t="shared" si="86"/>
        <v>201610apartmentmedian2_bed_rateVancouver</v>
      </c>
      <c r="E808">
        <v>2016</v>
      </c>
      <c r="F808">
        <v>10</v>
      </c>
      <c r="G808" t="s">
        <v>65</v>
      </c>
      <c r="H808" t="s">
        <v>61</v>
      </c>
      <c r="I808" t="s">
        <v>53</v>
      </c>
      <c r="J808">
        <f t="shared" si="87"/>
        <v>2</v>
      </c>
      <c r="K808" t="s">
        <v>20</v>
      </c>
      <c r="L808">
        <f>VLOOKUP(B808,average_median_rates_1!B:I,8,0)</f>
        <v>1750</v>
      </c>
      <c r="M808" t="b">
        <f>IF(ISERROR(L808),VLOOKUP(C808,vancouver_ratios_2!B:J,9,0),IF(L808="**",VLOOKUP(C808,vancouver_ratios_2!B:J,9,0)))</f>
        <v>0</v>
      </c>
      <c r="N808" t="b">
        <f>IF(ISERROR(L808),VLOOKUP(D808,average_median_rates_1!B:I,8,0),IF(L808="**", VLOOKUP(D808,average_median_rates_1!B:I,8,0)))</f>
        <v>0</v>
      </c>
      <c r="O808">
        <f t="shared" si="88"/>
        <v>0</v>
      </c>
      <c r="P808">
        <f t="shared" si="89"/>
        <v>1750</v>
      </c>
    </row>
    <row r="809" spans="1:16" x14ac:dyDescent="0.2">
      <c r="A809" t="str">
        <f t="shared" si="90"/>
        <v>201610median2Westside/Kerrisdale</v>
      </c>
      <c r="B809" t="str">
        <f t="shared" si="84"/>
        <v>201610apartmentmedian2_bed_rateWestside/Kerrisdale</v>
      </c>
      <c r="C809" t="str">
        <f t="shared" si="85"/>
        <v>apartmentmedian2_bed_rateWestside/Kerrisdale</v>
      </c>
      <c r="D809" t="str">
        <f t="shared" si="86"/>
        <v>201610apartmentmedian2_bed_rateVancouver</v>
      </c>
      <c r="E809">
        <v>2016</v>
      </c>
      <c r="F809">
        <v>10</v>
      </c>
      <c r="G809" t="s">
        <v>65</v>
      </c>
      <c r="H809" t="s">
        <v>61</v>
      </c>
      <c r="I809" t="s">
        <v>53</v>
      </c>
      <c r="J809">
        <f t="shared" si="87"/>
        <v>2</v>
      </c>
      <c r="K809" t="s">
        <v>21</v>
      </c>
      <c r="L809">
        <f>VLOOKUP(B809,average_median_rates_1!B:I,8,0)</f>
        <v>1850</v>
      </c>
      <c r="M809" t="b">
        <f>IF(ISERROR(L809),VLOOKUP(C809,vancouver_ratios_2!B:J,9,0),IF(L809="**",VLOOKUP(C809,vancouver_ratios_2!B:J,9,0)))</f>
        <v>0</v>
      </c>
      <c r="N809" t="b">
        <f>IF(ISERROR(L809),VLOOKUP(D809,average_median_rates_1!B:I,8,0),IF(L809="**", VLOOKUP(D809,average_median_rates_1!B:I,8,0)))</f>
        <v>0</v>
      </c>
      <c r="O809">
        <f t="shared" si="88"/>
        <v>0</v>
      </c>
      <c r="P809">
        <f t="shared" si="89"/>
        <v>1850</v>
      </c>
    </row>
    <row r="810" spans="1:16" x14ac:dyDescent="0.2">
      <c r="A810" t="str">
        <f t="shared" si="90"/>
        <v>201610median2Marpole</v>
      </c>
      <c r="B810" t="str">
        <f t="shared" si="84"/>
        <v>201610apartmentmedian2_bed_rateMarpole</v>
      </c>
      <c r="C810" t="str">
        <f t="shared" si="85"/>
        <v>apartmentmedian2_bed_rateMarpole</v>
      </c>
      <c r="D810" t="str">
        <f t="shared" si="86"/>
        <v>201610apartmentmedian2_bed_rateVancouver</v>
      </c>
      <c r="E810">
        <v>2016</v>
      </c>
      <c r="F810">
        <v>10</v>
      </c>
      <c r="G810" t="s">
        <v>65</v>
      </c>
      <c r="H810" t="s">
        <v>61</v>
      </c>
      <c r="I810" t="s">
        <v>53</v>
      </c>
      <c r="J810">
        <f t="shared" si="87"/>
        <v>2</v>
      </c>
      <c r="K810" t="s">
        <v>23</v>
      </c>
      <c r="L810">
        <f>VLOOKUP(B810,average_median_rates_1!B:I,8,0)</f>
        <v>1200</v>
      </c>
      <c r="M810" t="b">
        <f>IF(ISERROR(L810),VLOOKUP(C810,vancouver_ratios_2!B:J,9,0),IF(L810="**",VLOOKUP(C810,vancouver_ratios_2!B:J,9,0)))</f>
        <v>0</v>
      </c>
      <c r="N810" t="b">
        <f>IF(ISERROR(L810),VLOOKUP(D810,average_median_rates_1!B:I,8,0),IF(L810="**", VLOOKUP(D810,average_median_rates_1!B:I,8,0)))</f>
        <v>0</v>
      </c>
      <c r="O810">
        <f t="shared" si="88"/>
        <v>0</v>
      </c>
      <c r="P810">
        <f t="shared" si="89"/>
        <v>1200</v>
      </c>
    </row>
    <row r="811" spans="1:16" x14ac:dyDescent="0.2">
      <c r="A811" t="str">
        <f t="shared" si="90"/>
        <v>201610median2Mount Pleasant/Renfrew Heights</v>
      </c>
      <c r="B811" t="str">
        <f t="shared" si="84"/>
        <v>201610apartmentmedian2_bed_rateMount Pleasant/Renfrew Heights</v>
      </c>
      <c r="C811" t="str">
        <f t="shared" si="85"/>
        <v>apartmentmedian2_bed_rateMount Pleasant/Renfrew Heights</v>
      </c>
      <c r="D811" t="str">
        <f t="shared" si="86"/>
        <v>201610apartmentmedian2_bed_rateVancouver</v>
      </c>
      <c r="E811">
        <v>2016</v>
      </c>
      <c r="F811">
        <v>10</v>
      </c>
      <c r="G811" t="s">
        <v>65</v>
      </c>
      <c r="H811" t="s">
        <v>61</v>
      </c>
      <c r="I811" t="s">
        <v>53</v>
      </c>
      <c r="J811">
        <f t="shared" si="87"/>
        <v>2</v>
      </c>
      <c r="K811" t="s">
        <v>24</v>
      </c>
      <c r="L811">
        <f>VLOOKUP(B811,average_median_rates_1!B:I,8,0)</f>
        <v>1400</v>
      </c>
      <c r="M811" t="b">
        <f>IF(ISERROR(L811),VLOOKUP(C811,vancouver_ratios_2!B:J,9,0),IF(L811="**",VLOOKUP(C811,vancouver_ratios_2!B:J,9,0)))</f>
        <v>0</v>
      </c>
      <c r="N811" t="b">
        <f>IF(ISERROR(L811),VLOOKUP(D811,average_median_rates_1!B:I,8,0),IF(L811="**", VLOOKUP(D811,average_median_rates_1!B:I,8,0)))</f>
        <v>0</v>
      </c>
      <c r="O811">
        <f t="shared" si="88"/>
        <v>0</v>
      </c>
      <c r="P811">
        <f t="shared" si="89"/>
        <v>1400</v>
      </c>
    </row>
    <row r="812" spans="1:16" x14ac:dyDescent="0.2">
      <c r="A812" t="str">
        <f t="shared" si="90"/>
        <v>201610median2East Hastings</v>
      </c>
      <c r="B812" t="str">
        <f t="shared" si="84"/>
        <v>201610apartmentmedian2_bed_rateEast Hastings</v>
      </c>
      <c r="C812" t="str">
        <f t="shared" si="85"/>
        <v>apartmentmedian2_bed_rateEast Hastings</v>
      </c>
      <c r="D812" t="str">
        <f t="shared" si="86"/>
        <v>201610apartmentmedian2_bed_rateVancouver</v>
      </c>
      <c r="E812">
        <v>2016</v>
      </c>
      <c r="F812">
        <v>10</v>
      </c>
      <c r="G812" t="s">
        <v>65</v>
      </c>
      <c r="H812" t="s">
        <v>61</v>
      </c>
      <c r="I812" t="s">
        <v>53</v>
      </c>
      <c r="J812">
        <f t="shared" si="87"/>
        <v>2</v>
      </c>
      <c r="K812" t="s">
        <v>25</v>
      </c>
      <c r="L812">
        <f>VLOOKUP(B812,average_median_rates_1!B:I,8,0)</f>
        <v>1270</v>
      </c>
      <c r="M812" t="b">
        <f>IF(ISERROR(L812),VLOOKUP(C812,vancouver_ratios_2!B:J,9,0),IF(L812="**",VLOOKUP(C812,vancouver_ratios_2!B:J,9,0)))</f>
        <v>0</v>
      </c>
      <c r="N812" t="b">
        <f>IF(ISERROR(L812),VLOOKUP(D812,average_median_rates_1!B:I,8,0),IF(L812="**", VLOOKUP(D812,average_median_rates_1!B:I,8,0)))</f>
        <v>0</v>
      </c>
      <c r="O812">
        <f t="shared" si="88"/>
        <v>0</v>
      </c>
      <c r="P812">
        <f t="shared" si="89"/>
        <v>1270</v>
      </c>
    </row>
    <row r="813" spans="1:16" x14ac:dyDescent="0.2">
      <c r="A813" t="str">
        <f t="shared" si="90"/>
        <v>201610median2Southeast Vancouver</v>
      </c>
      <c r="B813" t="str">
        <f t="shared" si="84"/>
        <v>201610apartmentmedian2_bed_rateSoutheast Vancouver</v>
      </c>
      <c r="C813" t="str">
        <f t="shared" si="85"/>
        <v>apartmentmedian2_bed_rateSoutheast Vancouver</v>
      </c>
      <c r="D813" t="str">
        <f t="shared" si="86"/>
        <v>201610apartmentmedian2_bed_rateVancouver</v>
      </c>
      <c r="E813">
        <v>2016</v>
      </c>
      <c r="F813">
        <v>10</v>
      </c>
      <c r="G813" t="s">
        <v>65</v>
      </c>
      <c r="H813" t="s">
        <v>61</v>
      </c>
      <c r="I813" t="s">
        <v>53</v>
      </c>
      <c r="J813">
        <f t="shared" si="87"/>
        <v>2</v>
      </c>
      <c r="K813" t="s">
        <v>26</v>
      </c>
      <c r="L813">
        <f>VLOOKUP(B813,average_median_rates_1!B:I,8,0)</f>
        <v>1440</v>
      </c>
      <c r="M813" t="b">
        <f>IF(ISERROR(L813),VLOOKUP(C813,vancouver_ratios_2!B:J,9,0),IF(L813="**",VLOOKUP(C813,vancouver_ratios_2!B:J,9,0)))</f>
        <v>0</v>
      </c>
      <c r="N813" t="b">
        <f>IF(ISERROR(L813),VLOOKUP(D813,average_median_rates_1!B:I,8,0),IF(L813="**", VLOOKUP(D813,average_median_rates_1!B:I,8,0)))</f>
        <v>0</v>
      </c>
      <c r="O813">
        <f t="shared" si="88"/>
        <v>0</v>
      </c>
      <c r="P813">
        <f t="shared" si="89"/>
        <v>1440</v>
      </c>
    </row>
    <row r="814" spans="1:16" x14ac:dyDescent="0.2">
      <c r="A814" t="str">
        <f t="shared" si="90"/>
        <v>201610median2University Endowment Lands</v>
      </c>
      <c r="B814" t="str">
        <f t="shared" si="84"/>
        <v>201610apartmentmedian2_bed_rateUniversity Endowment Lands</v>
      </c>
      <c r="C814" t="str">
        <f t="shared" si="85"/>
        <v>apartmentmedian2_bed_rateUniversity Endowment Lands</v>
      </c>
      <c r="D814" t="str">
        <f t="shared" si="86"/>
        <v>201610apartmentmedian2_bed_rateVancouver</v>
      </c>
      <c r="E814">
        <v>2016</v>
      </c>
      <c r="F814">
        <v>10</v>
      </c>
      <c r="G814" t="s">
        <v>65</v>
      </c>
      <c r="H814" t="s">
        <v>61</v>
      </c>
      <c r="I814" t="s">
        <v>53</v>
      </c>
      <c r="J814">
        <f t="shared" si="87"/>
        <v>2</v>
      </c>
      <c r="K814" t="s">
        <v>27</v>
      </c>
      <c r="L814">
        <f>VLOOKUP(B814,average_median_rates_1!B:I,8,0)</f>
        <v>2178</v>
      </c>
      <c r="M814" t="b">
        <f>IF(ISERROR(L814),VLOOKUP(C814,vancouver_ratios_2!B:J,9,0),IF(L814="**",VLOOKUP(C814,vancouver_ratios_2!B:J,9,0)))</f>
        <v>0</v>
      </c>
      <c r="N814" t="b">
        <f>IF(ISERROR(L814),VLOOKUP(D814,average_median_rates_1!B:I,8,0),IF(L814="**", VLOOKUP(D814,average_median_rates_1!B:I,8,0)))</f>
        <v>0</v>
      </c>
      <c r="O814">
        <f t="shared" si="88"/>
        <v>0</v>
      </c>
      <c r="P814">
        <f t="shared" si="89"/>
        <v>2178</v>
      </c>
    </row>
    <row r="815" spans="1:16" x14ac:dyDescent="0.2">
      <c r="A815" t="str">
        <f t="shared" si="90"/>
        <v>201610median2Central Park/Metrotown</v>
      </c>
      <c r="B815" t="str">
        <f t="shared" si="84"/>
        <v>201610apartmentmedian2_bed_rateCentral Park/Metrotown</v>
      </c>
      <c r="C815" t="str">
        <f t="shared" si="85"/>
        <v>apartmentmedian2_bed_rateCentral Park/Metrotown</v>
      </c>
      <c r="D815" t="str">
        <f t="shared" si="86"/>
        <v>201610apartmentmedian2_bed_rateVancouver</v>
      </c>
      <c r="E815">
        <v>2016</v>
      </c>
      <c r="F815">
        <v>10</v>
      </c>
      <c r="G815" t="s">
        <v>65</v>
      </c>
      <c r="H815" t="s">
        <v>61</v>
      </c>
      <c r="I815" t="s">
        <v>53</v>
      </c>
      <c r="J815">
        <f t="shared" si="87"/>
        <v>2</v>
      </c>
      <c r="K815" t="s">
        <v>28</v>
      </c>
      <c r="L815">
        <f>VLOOKUP(B815,average_median_rates_1!B:I,8,0)</f>
        <v>1300</v>
      </c>
      <c r="M815" t="b">
        <f>IF(ISERROR(L815),VLOOKUP(C815,vancouver_ratios_2!B:J,9,0),IF(L815="**",VLOOKUP(C815,vancouver_ratios_2!B:J,9,0)))</f>
        <v>0</v>
      </c>
      <c r="N815" t="b">
        <f>IF(ISERROR(L815),VLOOKUP(D815,average_median_rates_1!B:I,8,0),IF(L815="**", VLOOKUP(D815,average_median_rates_1!B:I,8,0)))</f>
        <v>0</v>
      </c>
      <c r="O815">
        <f t="shared" si="88"/>
        <v>0</v>
      </c>
      <c r="P815">
        <f t="shared" si="89"/>
        <v>1300</v>
      </c>
    </row>
    <row r="816" spans="1:16" x14ac:dyDescent="0.2">
      <c r="A816" t="str">
        <f t="shared" si="90"/>
        <v>201610median2Southeast Burnaby</v>
      </c>
      <c r="B816" t="str">
        <f t="shared" si="84"/>
        <v>201610apartmentmedian2_bed_rateSoutheast Burnaby</v>
      </c>
      <c r="C816" t="str">
        <f t="shared" si="85"/>
        <v>apartmentmedian2_bed_rateSoutheast Burnaby</v>
      </c>
      <c r="D816" t="str">
        <f t="shared" si="86"/>
        <v>201610apartmentmedian2_bed_rateVancouver</v>
      </c>
      <c r="E816">
        <v>2016</v>
      </c>
      <c r="F816">
        <v>10</v>
      </c>
      <c r="G816" t="s">
        <v>65</v>
      </c>
      <c r="H816" t="s">
        <v>61</v>
      </c>
      <c r="I816" t="s">
        <v>53</v>
      </c>
      <c r="J816">
        <f t="shared" si="87"/>
        <v>2</v>
      </c>
      <c r="K816" t="s">
        <v>29</v>
      </c>
      <c r="L816">
        <f>VLOOKUP(B816,average_median_rates_1!B:I,8,0)</f>
        <v>1100</v>
      </c>
      <c r="M816" t="b">
        <f>IF(ISERROR(L816),VLOOKUP(C816,vancouver_ratios_2!B:J,9,0),IF(L816="**",VLOOKUP(C816,vancouver_ratios_2!B:J,9,0)))</f>
        <v>0</v>
      </c>
      <c r="N816" t="b">
        <f>IF(ISERROR(L816),VLOOKUP(D816,average_median_rates_1!B:I,8,0),IF(L816="**", VLOOKUP(D816,average_median_rates_1!B:I,8,0)))</f>
        <v>0</v>
      </c>
      <c r="O816">
        <f t="shared" si="88"/>
        <v>0</v>
      </c>
      <c r="P816">
        <f t="shared" si="89"/>
        <v>1100</v>
      </c>
    </row>
    <row r="817" spans="1:16" x14ac:dyDescent="0.2">
      <c r="A817" t="str">
        <f t="shared" si="90"/>
        <v>201610median2North Burnaby</v>
      </c>
      <c r="B817" t="str">
        <f t="shared" si="84"/>
        <v>201610apartmentmedian2_bed_rateNorth Burnaby</v>
      </c>
      <c r="C817" t="str">
        <f t="shared" si="85"/>
        <v>apartmentmedian2_bed_rateNorth Burnaby</v>
      </c>
      <c r="D817" t="str">
        <f t="shared" si="86"/>
        <v>201610apartmentmedian2_bed_rateVancouver</v>
      </c>
      <c r="E817">
        <v>2016</v>
      </c>
      <c r="F817">
        <v>10</v>
      </c>
      <c r="G817" t="s">
        <v>65</v>
      </c>
      <c r="H817" t="s">
        <v>61</v>
      </c>
      <c r="I817" t="s">
        <v>53</v>
      </c>
      <c r="J817">
        <f t="shared" si="87"/>
        <v>2</v>
      </c>
      <c r="K817" t="s">
        <v>31</v>
      </c>
      <c r="L817">
        <f>VLOOKUP(B817,average_median_rates_1!B:I,8,0)</f>
        <v>1313</v>
      </c>
      <c r="M817" t="b">
        <f>IF(ISERROR(L817),VLOOKUP(C817,vancouver_ratios_2!B:J,9,0),IF(L817="**",VLOOKUP(C817,vancouver_ratios_2!B:J,9,0)))</f>
        <v>0</v>
      </c>
      <c r="N817" t="b">
        <f>IF(ISERROR(L817),VLOOKUP(D817,average_median_rates_1!B:I,8,0),IF(L817="**", VLOOKUP(D817,average_median_rates_1!B:I,8,0)))</f>
        <v>0</v>
      </c>
      <c r="O817">
        <f t="shared" si="88"/>
        <v>0</v>
      </c>
      <c r="P817">
        <f t="shared" si="89"/>
        <v>1313</v>
      </c>
    </row>
    <row r="818" spans="1:16" x14ac:dyDescent="0.2">
      <c r="A818" t="str">
        <f t="shared" si="90"/>
        <v>201610median2New Westminster</v>
      </c>
      <c r="B818" t="str">
        <f t="shared" si="84"/>
        <v>201610apartmentmedian2_bed_rateNew Westminster</v>
      </c>
      <c r="C818" t="str">
        <f t="shared" si="85"/>
        <v>apartmentmedian2_bed_rateNew Westminster</v>
      </c>
      <c r="D818" t="str">
        <f t="shared" si="86"/>
        <v>201610apartmentmedian2_bed_rateVancouver</v>
      </c>
      <c r="E818">
        <v>2016</v>
      </c>
      <c r="F818">
        <v>10</v>
      </c>
      <c r="G818" t="s">
        <v>65</v>
      </c>
      <c r="H818" t="s">
        <v>61</v>
      </c>
      <c r="I818" t="s">
        <v>53</v>
      </c>
      <c r="J818">
        <f t="shared" si="87"/>
        <v>2</v>
      </c>
      <c r="K818" t="s">
        <v>32</v>
      </c>
      <c r="L818">
        <f>VLOOKUP(B818,average_median_rates_1!B:I,8,0)</f>
        <v>1200</v>
      </c>
      <c r="M818" t="b">
        <f>IF(ISERROR(L818),VLOOKUP(C818,vancouver_ratios_2!B:J,9,0),IF(L818="**",VLOOKUP(C818,vancouver_ratios_2!B:J,9,0)))</f>
        <v>0</v>
      </c>
      <c r="N818" t="b">
        <f>IF(ISERROR(L818),VLOOKUP(D818,average_median_rates_1!B:I,8,0),IF(L818="**", VLOOKUP(D818,average_median_rates_1!B:I,8,0)))</f>
        <v>0</v>
      </c>
      <c r="O818">
        <f t="shared" si="88"/>
        <v>0</v>
      </c>
      <c r="P818">
        <f t="shared" si="89"/>
        <v>1200</v>
      </c>
    </row>
    <row r="819" spans="1:16" x14ac:dyDescent="0.2">
      <c r="A819" t="str">
        <f t="shared" si="90"/>
        <v>201610median2North Vancouver CY</v>
      </c>
      <c r="B819" t="str">
        <f t="shared" si="84"/>
        <v>201610apartmentmedian2_bed_rateNorth Vancouver CY</v>
      </c>
      <c r="C819" t="str">
        <f t="shared" si="85"/>
        <v>apartmentmedian2_bed_rateNorth Vancouver CY</v>
      </c>
      <c r="D819" t="str">
        <f t="shared" si="86"/>
        <v>201610apartmentmedian2_bed_rateVancouver</v>
      </c>
      <c r="E819">
        <v>2016</v>
      </c>
      <c r="F819">
        <v>10</v>
      </c>
      <c r="G819" t="s">
        <v>65</v>
      </c>
      <c r="H819" t="s">
        <v>61</v>
      </c>
      <c r="I819" t="s">
        <v>53</v>
      </c>
      <c r="J819">
        <f t="shared" si="87"/>
        <v>2</v>
      </c>
      <c r="K819" t="s">
        <v>33</v>
      </c>
      <c r="L819">
        <f>VLOOKUP(B819,average_median_rates_1!B:I,8,0)</f>
        <v>1377</v>
      </c>
      <c r="M819" t="b">
        <f>IF(ISERROR(L819),VLOOKUP(C819,vancouver_ratios_2!B:J,9,0),IF(L819="**",VLOOKUP(C819,vancouver_ratios_2!B:J,9,0)))</f>
        <v>0</v>
      </c>
      <c r="N819" t="b">
        <f>IF(ISERROR(L819),VLOOKUP(D819,average_median_rates_1!B:I,8,0),IF(L819="**", VLOOKUP(D819,average_median_rates_1!B:I,8,0)))</f>
        <v>0</v>
      </c>
      <c r="O819">
        <f t="shared" si="88"/>
        <v>0</v>
      </c>
      <c r="P819">
        <f t="shared" si="89"/>
        <v>1377</v>
      </c>
    </row>
    <row r="820" spans="1:16" x14ac:dyDescent="0.2">
      <c r="A820" t="str">
        <f t="shared" si="90"/>
        <v>201610median2North Vancouver DM</v>
      </c>
      <c r="B820" t="str">
        <f t="shared" si="84"/>
        <v>201610apartmentmedian2_bed_rateNorth Vancouver DM</v>
      </c>
      <c r="C820" t="str">
        <f t="shared" si="85"/>
        <v>apartmentmedian2_bed_rateNorth Vancouver DM</v>
      </c>
      <c r="D820" t="str">
        <f t="shared" si="86"/>
        <v>201610apartmentmedian2_bed_rateVancouver</v>
      </c>
      <c r="E820">
        <v>2016</v>
      </c>
      <c r="F820">
        <v>10</v>
      </c>
      <c r="G820" t="s">
        <v>65</v>
      </c>
      <c r="H820" t="s">
        <v>61</v>
      </c>
      <c r="I820" t="s">
        <v>53</v>
      </c>
      <c r="J820">
        <f t="shared" si="87"/>
        <v>2</v>
      </c>
      <c r="K820" t="s">
        <v>34</v>
      </c>
      <c r="L820">
        <f>VLOOKUP(B820,average_median_rates_1!B:I,8,0)</f>
        <v>1375</v>
      </c>
      <c r="M820" t="b">
        <f>IF(ISERROR(L820),VLOOKUP(C820,vancouver_ratios_2!B:J,9,0),IF(L820="**",VLOOKUP(C820,vancouver_ratios_2!B:J,9,0)))</f>
        <v>0</v>
      </c>
      <c r="N820" t="b">
        <f>IF(ISERROR(L820),VLOOKUP(D820,average_median_rates_1!B:I,8,0),IF(L820="**", VLOOKUP(D820,average_median_rates_1!B:I,8,0)))</f>
        <v>0</v>
      </c>
      <c r="O820">
        <f t="shared" si="88"/>
        <v>0</v>
      </c>
      <c r="P820">
        <f t="shared" si="89"/>
        <v>1375</v>
      </c>
    </row>
    <row r="821" spans="1:16" x14ac:dyDescent="0.2">
      <c r="A821" t="str">
        <f t="shared" si="90"/>
        <v>201610median2West Vancouver</v>
      </c>
      <c r="B821" t="str">
        <f t="shared" si="84"/>
        <v>201610apartmentmedian2_bed_rateWest Vancouver</v>
      </c>
      <c r="C821" t="str">
        <f t="shared" si="85"/>
        <v>apartmentmedian2_bed_rateWest Vancouver</v>
      </c>
      <c r="D821" t="str">
        <f t="shared" si="86"/>
        <v>201610apartmentmedian2_bed_rateVancouver</v>
      </c>
      <c r="E821">
        <v>2016</v>
      </c>
      <c r="F821">
        <v>10</v>
      </c>
      <c r="G821" t="s">
        <v>65</v>
      </c>
      <c r="H821" t="s">
        <v>61</v>
      </c>
      <c r="I821" t="s">
        <v>53</v>
      </c>
      <c r="J821">
        <f t="shared" si="87"/>
        <v>2</v>
      </c>
      <c r="K821" t="s">
        <v>35</v>
      </c>
      <c r="L821">
        <f>VLOOKUP(B821,average_median_rates_1!B:I,8,0)</f>
        <v>2200</v>
      </c>
      <c r="M821" t="b">
        <f>IF(ISERROR(L821),VLOOKUP(C821,vancouver_ratios_2!B:J,9,0),IF(L821="**",VLOOKUP(C821,vancouver_ratios_2!B:J,9,0)))</f>
        <v>0</v>
      </c>
      <c r="N821" t="b">
        <f>IF(ISERROR(L821),VLOOKUP(D821,average_median_rates_1!B:I,8,0),IF(L821="**", VLOOKUP(D821,average_median_rates_1!B:I,8,0)))</f>
        <v>0</v>
      </c>
      <c r="O821">
        <f t="shared" si="88"/>
        <v>0</v>
      </c>
      <c r="P821">
        <f t="shared" si="89"/>
        <v>2200</v>
      </c>
    </row>
    <row r="822" spans="1:16" x14ac:dyDescent="0.2">
      <c r="A822" t="str">
        <f t="shared" si="90"/>
        <v>201610median2Richmond</v>
      </c>
      <c r="B822" t="str">
        <f t="shared" si="84"/>
        <v>201610apartmentmedian2_bed_rateRichmond</v>
      </c>
      <c r="C822" t="str">
        <f t="shared" si="85"/>
        <v>apartmentmedian2_bed_rateRichmond</v>
      </c>
      <c r="D822" t="str">
        <f t="shared" si="86"/>
        <v>201610apartmentmedian2_bed_rateVancouver</v>
      </c>
      <c r="E822">
        <v>2016</v>
      </c>
      <c r="F822">
        <v>10</v>
      </c>
      <c r="G822" t="s">
        <v>65</v>
      </c>
      <c r="H822" t="s">
        <v>61</v>
      </c>
      <c r="I822" t="s">
        <v>53</v>
      </c>
      <c r="J822">
        <f t="shared" si="87"/>
        <v>2</v>
      </c>
      <c r="K822" t="s">
        <v>36</v>
      </c>
      <c r="L822">
        <f>VLOOKUP(B822,average_median_rates_1!B:I,8,0)</f>
        <v>1278</v>
      </c>
      <c r="M822" t="b">
        <f>IF(ISERROR(L822),VLOOKUP(C822,vancouver_ratios_2!B:J,9,0),IF(L822="**",VLOOKUP(C822,vancouver_ratios_2!B:J,9,0)))</f>
        <v>0</v>
      </c>
      <c r="N822" t="b">
        <f>IF(ISERROR(L822),VLOOKUP(D822,average_median_rates_1!B:I,8,0),IF(L822="**", VLOOKUP(D822,average_median_rates_1!B:I,8,0)))</f>
        <v>0</v>
      </c>
      <c r="O822">
        <f t="shared" si="88"/>
        <v>0</v>
      </c>
      <c r="P822">
        <f t="shared" si="89"/>
        <v>1278</v>
      </c>
    </row>
    <row r="823" spans="1:16" x14ac:dyDescent="0.2">
      <c r="A823" t="str">
        <f t="shared" si="90"/>
        <v>201610median2Delta</v>
      </c>
      <c r="B823" t="str">
        <f t="shared" si="84"/>
        <v>201610apartmentmedian2_bed_rateDelta</v>
      </c>
      <c r="C823" t="str">
        <f t="shared" si="85"/>
        <v>apartmentmedian2_bed_rateDelta</v>
      </c>
      <c r="D823" t="str">
        <f t="shared" si="86"/>
        <v>201610apartmentmedian2_bed_rateVancouver</v>
      </c>
      <c r="E823">
        <v>2016</v>
      </c>
      <c r="F823">
        <v>10</v>
      </c>
      <c r="G823" t="s">
        <v>65</v>
      </c>
      <c r="H823" t="s">
        <v>61</v>
      </c>
      <c r="I823" t="s">
        <v>53</v>
      </c>
      <c r="J823">
        <f t="shared" si="87"/>
        <v>2</v>
      </c>
      <c r="K823" t="s">
        <v>37</v>
      </c>
      <c r="L823">
        <f>VLOOKUP(B823,average_median_rates_1!B:I,8,0)</f>
        <v>1135</v>
      </c>
      <c r="M823" t="b">
        <f>IF(ISERROR(L823),VLOOKUP(C823,vancouver_ratios_2!B:J,9,0),IF(L823="**",VLOOKUP(C823,vancouver_ratios_2!B:J,9,0)))</f>
        <v>0</v>
      </c>
      <c r="N823" t="b">
        <f>IF(ISERROR(L823),VLOOKUP(D823,average_median_rates_1!B:I,8,0),IF(L823="**", VLOOKUP(D823,average_median_rates_1!B:I,8,0)))</f>
        <v>0</v>
      </c>
      <c r="O823">
        <f t="shared" si="88"/>
        <v>0</v>
      </c>
      <c r="P823">
        <f t="shared" si="89"/>
        <v>1135</v>
      </c>
    </row>
    <row r="824" spans="1:16" x14ac:dyDescent="0.2">
      <c r="A824" t="str">
        <f t="shared" si="90"/>
        <v>201610median2Surrey</v>
      </c>
      <c r="B824" t="str">
        <f t="shared" si="84"/>
        <v>201610apartmentmedian2_bed_rateSurrey</v>
      </c>
      <c r="C824" t="str">
        <f t="shared" si="85"/>
        <v>apartmentmedian2_bed_rateSurrey</v>
      </c>
      <c r="D824" t="str">
        <f t="shared" si="86"/>
        <v>201610apartmentmedian2_bed_rateVancouver</v>
      </c>
      <c r="E824">
        <v>2016</v>
      </c>
      <c r="F824">
        <v>10</v>
      </c>
      <c r="G824" t="s">
        <v>65</v>
      </c>
      <c r="H824" t="s">
        <v>61</v>
      </c>
      <c r="I824" t="s">
        <v>53</v>
      </c>
      <c r="J824">
        <f t="shared" si="87"/>
        <v>2</v>
      </c>
      <c r="K824" t="s">
        <v>38</v>
      </c>
      <c r="L824">
        <f>VLOOKUP(B824,average_median_rates_1!B:I,8,0)</f>
        <v>975</v>
      </c>
      <c r="M824" t="b">
        <f>IF(ISERROR(L824),VLOOKUP(C824,vancouver_ratios_2!B:J,9,0),IF(L824="**",VLOOKUP(C824,vancouver_ratios_2!B:J,9,0)))</f>
        <v>0</v>
      </c>
      <c r="N824" t="b">
        <f>IF(ISERROR(L824),VLOOKUP(D824,average_median_rates_1!B:I,8,0),IF(L824="**", VLOOKUP(D824,average_median_rates_1!B:I,8,0)))</f>
        <v>0</v>
      </c>
      <c r="O824">
        <f t="shared" si="88"/>
        <v>0</v>
      </c>
      <c r="P824">
        <f t="shared" si="89"/>
        <v>975</v>
      </c>
    </row>
    <row r="825" spans="1:16" x14ac:dyDescent="0.2">
      <c r="A825" t="str">
        <f t="shared" si="90"/>
        <v>201610median2White Rock</v>
      </c>
      <c r="B825" t="str">
        <f t="shared" si="84"/>
        <v>201610apartmentmedian2_bed_rateWhite Rock</v>
      </c>
      <c r="C825" t="str">
        <f t="shared" si="85"/>
        <v>apartmentmedian2_bed_rateWhite Rock</v>
      </c>
      <c r="D825" t="str">
        <f t="shared" si="86"/>
        <v>201610apartmentmedian2_bed_rateVancouver</v>
      </c>
      <c r="E825">
        <v>2016</v>
      </c>
      <c r="F825">
        <v>10</v>
      </c>
      <c r="G825" t="s">
        <v>65</v>
      </c>
      <c r="H825" t="s">
        <v>61</v>
      </c>
      <c r="I825" t="s">
        <v>53</v>
      </c>
      <c r="J825">
        <f t="shared" si="87"/>
        <v>2</v>
      </c>
      <c r="K825" t="s">
        <v>39</v>
      </c>
      <c r="L825">
        <f>VLOOKUP(B825,average_median_rates_1!B:I,8,0)</f>
        <v>1050</v>
      </c>
      <c r="M825" t="b">
        <f>IF(ISERROR(L825),VLOOKUP(C825,vancouver_ratios_2!B:J,9,0),IF(L825="**",VLOOKUP(C825,vancouver_ratios_2!B:J,9,0)))</f>
        <v>0</v>
      </c>
      <c r="N825" t="b">
        <f>IF(ISERROR(L825),VLOOKUP(D825,average_median_rates_1!B:I,8,0),IF(L825="**", VLOOKUP(D825,average_median_rates_1!B:I,8,0)))</f>
        <v>0</v>
      </c>
      <c r="O825">
        <f t="shared" si="88"/>
        <v>0</v>
      </c>
      <c r="P825">
        <f t="shared" si="89"/>
        <v>1050</v>
      </c>
    </row>
    <row r="826" spans="1:16" x14ac:dyDescent="0.2">
      <c r="A826" t="str">
        <f t="shared" si="90"/>
        <v>201610median2Langley City and Langley DM</v>
      </c>
      <c r="B826" t="str">
        <f t="shared" si="84"/>
        <v>201610apartmentmedian2_bed_rateLangley City and Langley DM</v>
      </c>
      <c r="C826" t="str">
        <f t="shared" si="85"/>
        <v>apartmentmedian2_bed_rateLangley City and Langley DM</v>
      </c>
      <c r="D826" t="str">
        <f t="shared" si="86"/>
        <v>201610apartmentmedian2_bed_rateVancouver</v>
      </c>
      <c r="E826">
        <v>2016</v>
      </c>
      <c r="F826">
        <v>10</v>
      </c>
      <c r="G826" t="s">
        <v>65</v>
      </c>
      <c r="H826" t="s">
        <v>61</v>
      </c>
      <c r="I826" t="s">
        <v>53</v>
      </c>
      <c r="J826">
        <f t="shared" si="87"/>
        <v>2</v>
      </c>
      <c r="K826" t="s">
        <v>40</v>
      </c>
      <c r="L826">
        <f>VLOOKUP(B826,average_median_rates_1!B:I,8,0)</f>
        <v>1125</v>
      </c>
      <c r="M826" t="b">
        <f>IF(ISERROR(L826),VLOOKUP(C826,vancouver_ratios_2!B:J,9,0),IF(L826="**",VLOOKUP(C826,vancouver_ratios_2!B:J,9,0)))</f>
        <v>0</v>
      </c>
      <c r="N826" t="b">
        <f>IF(ISERROR(L826),VLOOKUP(D826,average_median_rates_1!B:I,8,0),IF(L826="**", VLOOKUP(D826,average_median_rates_1!B:I,8,0)))</f>
        <v>0</v>
      </c>
      <c r="O826">
        <f t="shared" si="88"/>
        <v>0</v>
      </c>
      <c r="P826">
        <f t="shared" si="89"/>
        <v>1125</v>
      </c>
    </row>
    <row r="827" spans="1:16" x14ac:dyDescent="0.2">
      <c r="A827" t="str">
        <f t="shared" si="90"/>
        <v>201610median2Tri-Cities</v>
      </c>
      <c r="B827" t="str">
        <f t="shared" si="84"/>
        <v>201610apartmentmedian2_bed_rateTri-Cities</v>
      </c>
      <c r="C827" t="str">
        <f t="shared" si="85"/>
        <v>apartmentmedian2_bed_rateTri-Cities</v>
      </c>
      <c r="D827" t="str">
        <f t="shared" si="86"/>
        <v>201610apartmentmedian2_bed_rateVancouver</v>
      </c>
      <c r="E827">
        <v>2016</v>
      </c>
      <c r="F827">
        <v>10</v>
      </c>
      <c r="G827" t="s">
        <v>65</v>
      </c>
      <c r="H827" t="s">
        <v>61</v>
      </c>
      <c r="I827" t="s">
        <v>53</v>
      </c>
      <c r="J827">
        <f t="shared" si="87"/>
        <v>2</v>
      </c>
      <c r="K827" t="s">
        <v>41</v>
      </c>
      <c r="L827">
        <f>VLOOKUP(B827,average_median_rates_1!B:I,8,0)</f>
        <v>1110</v>
      </c>
      <c r="M827" t="b">
        <f>IF(ISERROR(L827),VLOOKUP(C827,vancouver_ratios_2!B:J,9,0),IF(L827="**",VLOOKUP(C827,vancouver_ratios_2!B:J,9,0)))</f>
        <v>0</v>
      </c>
      <c r="N827" t="b">
        <f>IF(ISERROR(L827),VLOOKUP(D827,average_median_rates_1!B:I,8,0),IF(L827="**", VLOOKUP(D827,average_median_rates_1!B:I,8,0)))</f>
        <v>0</v>
      </c>
      <c r="O827">
        <f t="shared" si="88"/>
        <v>0</v>
      </c>
      <c r="P827">
        <f t="shared" si="89"/>
        <v>1110</v>
      </c>
    </row>
    <row r="828" spans="1:16" x14ac:dyDescent="0.2">
      <c r="A828" t="str">
        <f t="shared" si="90"/>
        <v>201610median2Maple Ridge/Pitt Meadows</v>
      </c>
      <c r="B828" t="str">
        <f t="shared" si="84"/>
        <v>201610apartmentmedian2_bed_rateMaple Ridge/Pitt Meadows</v>
      </c>
      <c r="C828" t="str">
        <f t="shared" si="85"/>
        <v>apartmentmedian2_bed_rateMaple Ridge/Pitt Meadows</v>
      </c>
      <c r="D828" t="str">
        <f t="shared" si="86"/>
        <v>201610apartmentmedian2_bed_rateVancouver</v>
      </c>
      <c r="E828">
        <v>2016</v>
      </c>
      <c r="F828">
        <v>10</v>
      </c>
      <c r="G828" t="s">
        <v>65</v>
      </c>
      <c r="H828" t="s">
        <v>61</v>
      </c>
      <c r="I828" t="s">
        <v>53</v>
      </c>
      <c r="J828">
        <f t="shared" si="87"/>
        <v>2</v>
      </c>
      <c r="K828" t="s">
        <v>42</v>
      </c>
      <c r="L828">
        <f>VLOOKUP(B828,average_median_rates_1!B:I,8,0)</f>
        <v>938</v>
      </c>
      <c r="M828" t="b">
        <f>IF(ISERROR(L828),VLOOKUP(C828,vancouver_ratios_2!B:J,9,0),IF(L828="**",VLOOKUP(C828,vancouver_ratios_2!B:J,9,0)))</f>
        <v>0</v>
      </c>
      <c r="N828" t="b">
        <f>IF(ISERROR(L828),VLOOKUP(D828,average_median_rates_1!B:I,8,0),IF(L828="**", VLOOKUP(D828,average_median_rates_1!B:I,8,0)))</f>
        <v>0</v>
      </c>
      <c r="O828">
        <f t="shared" si="88"/>
        <v>0</v>
      </c>
      <c r="P828">
        <f t="shared" si="89"/>
        <v>938</v>
      </c>
    </row>
    <row r="829" spans="1:16" x14ac:dyDescent="0.2">
      <c r="A829" t="str">
        <f t="shared" si="90"/>
        <v>201610median2Vancouver</v>
      </c>
      <c r="B829" t="str">
        <f t="shared" si="84"/>
        <v>201610apartmentmedian2_bed_rateVancouver</v>
      </c>
      <c r="C829" t="str">
        <f t="shared" si="85"/>
        <v>apartmentmedian2_bed_rateVancouver</v>
      </c>
      <c r="D829" t="str">
        <f t="shared" si="86"/>
        <v>201610apartmentmedian2_bed_rateVancouver</v>
      </c>
      <c r="E829">
        <v>2016</v>
      </c>
      <c r="F829">
        <v>10</v>
      </c>
      <c r="G829" t="s">
        <v>65</v>
      </c>
      <c r="H829" t="s">
        <v>61</v>
      </c>
      <c r="I829" t="s">
        <v>53</v>
      </c>
      <c r="J829">
        <f t="shared" si="87"/>
        <v>2</v>
      </c>
      <c r="K829" t="s">
        <v>43</v>
      </c>
      <c r="L829">
        <f>VLOOKUP(B829,average_median_rates_1!B:I,8,0)</f>
        <v>1300</v>
      </c>
      <c r="M829" t="b">
        <f>IF(ISERROR(L829),VLOOKUP(C829,vancouver_ratios_2!B:J,9,0),IF(L829="**",VLOOKUP(C829,vancouver_ratios_2!B:J,9,0)))</f>
        <v>0</v>
      </c>
      <c r="N829" t="b">
        <f>IF(ISERROR(L829),VLOOKUP(D829,average_median_rates_1!B:I,8,0),IF(L829="**", VLOOKUP(D829,average_median_rates_1!B:I,8,0)))</f>
        <v>0</v>
      </c>
      <c r="O829">
        <f t="shared" si="88"/>
        <v>0</v>
      </c>
      <c r="P829">
        <f t="shared" si="89"/>
        <v>1300</v>
      </c>
    </row>
    <row r="830" spans="1:16" x14ac:dyDescent="0.2">
      <c r="A830" t="str">
        <f t="shared" si="90"/>
        <v>201610median2North Vancouver City</v>
      </c>
      <c r="B830" t="str">
        <f t="shared" si="84"/>
        <v>201610apartmentmedian2_bed_rateNorth Vancouver City</v>
      </c>
      <c r="C830" t="str">
        <f t="shared" si="85"/>
        <v>apartmentmedian2_bed_rateNorth Vancouver City</v>
      </c>
      <c r="D830" t="str">
        <f t="shared" si="86"/>
        <v>201610apartmentmedian2_bed_rateVancouver</v>
      </c>
      <c r="E830">
        <v>2016</v>
      </c>
      <c r="F830">
        <v>10</v>
      </c>
      <c r="G830" t="s">
        <v>65</v>
      </c>
      <c r="H830" t="s">
        <v>61</v>
      </c>
      <c r="I830" t="s">
        <v>53</v>
      </c>
      <c r="J830">
        <f t="shared" si="87"/>
        <v>2</v>
      </c>
      <c r="K830" t="s">
        <v>60</v>
      </c>
      <c r="L830" t="e">
        <f>VLOOKUP(B830,average_median_rates_1!B:I,8,0)</f>
        <v>#N/A</v>
      </c>
      <c r="M830">
        <f>IF(ISERROR(L830),VLOOKUP(C830,vancouver_ratios_2!B:J,9,0),IF(L830="**",VLOOKUP(C830,vancouver_ratios_2!B:J,9,0)))</f>
        <v>0.94132412927518005</v>
      </c>
      <c r="N830">
        <f>IF(ISERROR(L830),VLOOKUP(D830,average_median_rates_1!B:I,8,0),IF(L830="**", VLOOKUP(D830,average_median_rates_1!B:I,8,0)))</f>
        <v>1300</v>
      </c>
      <c r="O830">
        <f t="shared" si="88"/>
        <v>1223.721368057734</v>
      </c>
      <c r="P830">
        <f t="shared" si="89"/>
        <v>1223.721368057734</v>
      </c>
    </row>
    <row r="831" spans="1:16" x14ac:dyDescent="0.2">
      <c r="A831" t="str">
        <f t="shared" si="90"/>
        <v>201610median3West End/Stanley Park</v>
      </c>
      <c r="B831" t="str">
        <f t="shared" si="84"/>
        <v>201610apartmentmedian3+_bed_rateWest End/Stanley Park</v>
      </c>
      <c r="C831" t="str">
        <f t="shared" si="85"/>
        <v>apartmentmedian3+_bed_rateWest End/Stanley Park</v>
      </c>
      <c r="D831" t="str">
        <f t="shared" si="86"/>
        <v>201610apartmentmedian3+_bed_rateVancouver</v>
      </c>
      <c r="E831">
        <v>2016</v>
      </c>
      <c r="F831">
        <v>10</v>
      </c>
      <c r="G831" t="s">
        <v>65</v>
      </c>
      <c r="H831" t="s">
        <v>61</v>
      </c>
      <c r="I831" t="s">
        <v>55</v>
      </c>
      <c r="J831">
        <f t="shared" si="87"/>
        <v>3</v>
      </c>
      <c r="K831" t="s">
        <v>12</v>
      </c>
      <c r="L831">
        <f>VLOOKUP(B831,average_median_rates_1!B:I,8,0)</f>
        <v>2750</v>
      </c>
      <c r="M831" t="b">
        <f>IF(ISERROR(L831),VLOOKUP(C831,vancouver_ratios_2!B:J,9,0),IF(L831="**",VLOOKUP(C831,vancouver_ratios_2!B:J,9,0)))</f>
        <v>0</v>
      </c>
      <c r="N831" t="b">
        <f>IF(ISERROR(L831),VLOOKUP(D831,average_median_rates_1!B:I,8,0),IF(L831="**", VLOOKUP(D831,average_median_rates_1!B:I,8,0)))</f>
        <v>0</v>
      </c>
      <c r="O831">
        <f t="shared" si="88"/>
        <v>0</v>
      </c>
      <c r="P831">
        <f t="shared" si="89"/>
        <v>2750</v>
      </c>
    </row>
    <row r="832" spans="1:16" x14ac:dyDescent="0.2">
      <c r="A832" t="str">
        <f t="shared" si="90"/>
        <v>201610median3English Bay</v>
      </c>
      <c r="B832" t="str">
        <f t="shared" si="84"/>
        <v>201610apartmentmedian3+_bed_rateEnglish Bay</v>
      </c>
      <c r="C832" t="str">
        <f t="shared" si="85"/>
        <v>apartmentmedian3+_bed_rateEnglish Bay</v>
      </c>
      <c r="D832" t="str">
        <f t="shared" si="86"/>
        <v>201610apartmentmedian3+_bed_rateVancouver</v>
      </c>
      <c r="E832">
        <v>2016</v>
      </c>
      <c r="F832">
        <v>10</v>
      </c>
      <c r="G832" t="s">
        <v>65</v>
      </c>
      <c r="H832" t="s">
        <v>61</v>
      </c>
      <c r="I832" t="s">
        <v>55</v>
      </c>
      <c r="J832">
        <f t="shared" si="87"/>
        <v>3</v>
      </c>
      <c r="K832" t="s">
        <v>16</v>
      </c>
      <c r="L832" t="str">
        <f>VLOOKUP(B832,average_median_rates_1!B:I,8,0)</f>
        <v>**</v>
      </c>
      <c r="M832">
        <f>IF(ISERROR(L832),VLOOKUP(C832,vancouver_ratios_2!B:J,9,0),IF(L832="**",VLOOKUP(C832,vancouver_ratios_2!B:J,9,0)))</f>
        <v>1.72900457783343</v>
      </c>
      <c r="N832">
        <f>IF(ISERROR(L832),VLOOKUP(D832,average_median_rates_1!B:I,8,0),IF(L832="**", VLOOKUP(D832,average_median_rates_1!B:I,8,0)))</f>
        <v>1356</v>
      </c>
      <c r="O832">
        <f t="shared" si="88"/>
        <v>2344.5302075421309</v>
      </c>
      <c r="P832">
        <f t="shared" si="89"/>
        <v>2344.5302075421309</v>
      </c>
    </row>
    <row r="833" spans="1:16" x14ac:dyDescent="0.2">
      <c r="A833" t="str">
        <f t="shared" si="90"/>
        <v>201610median3Downtown</v>
      </c>
      <c r="B833" t="str">
        <f t="shared" si="84"/>
        <v>201610apartmentmedian3+_bed_rateDowntown</v>
      </c>
      <c r="C833" t="str">
        <f t="shared" si="85"/>
        <v>apartmentmedian3+_bed_rateDowntown</v>
      </c>
      <c r="D833" t="str">
        <f t="shared" si="86"/>
        <v>201610apartmentmedian3+_bed_rateVancouver</v>
      </c>
      <c r="E833">
        <v>2016</v>
      </c>
      <c r="F833">
        <v>10</v>
      </c>
      <c r="G833" t="s">
        <v>65</v>
      </c>
      <c r="H833" t="s">
        <v>61</v>
      </c>
      <c r="I833" t="s">
        <v>55</v>
      </c>
      <c r="J833">
        <f t="shared" si="87"/>
        <v>3</v>
      </c>
      <c r="K833" t="s">
        <v>17</v>
      </c>
      <c r="L833">
        <f>VLOOKUP(B833,average_median_rates_1!B:I,8,0)</f>
        <v>3000</v>
      </c>
      <c r="M833" t="b">
        <f>IF(ISERROR(L833),VLOOKUP(C833,vancouver_ratios_2!B:J,9,0),IF(L833="**",VLOOKUP(C833,vancouver_ratios_2!B:J,9,0)))</f>
        <v>0</v>
      </c>
      <c r="N833" t="b">
        <f>IF(ISERROR(L833),VLOOKUP(D833,average_median_rates_1!B:I,8,0),IF(L833="**", VLOOKUP(D833,average_median_rates_1!B:I,8,0)))</f>
        <v>0</v>
      </c>
      <c r="O833">
        <f t="shared" si="88"/>
        <v>0</v>
      </c>
      <c r="P833">
        <f t="shared" si="89"/>
        <v>3000</v>
      </c>
    </row>
    <row r="834" spans="1:16" x14ac:dyDescent="0.2">
      <c r="A834" t="str">
        <f t="shared" si="90"/>
        <v>201610median3South Granville/Oak</v>
      </c>
      <c r="B834" t="str">
        <f t="shared" ref="B834:B897" si="91">E834&amp;F834&amp;G834&amp;H834&amp;I834&amp;K834</f>
        <v>201610apartmentmedian3+_bed_rateSouth Granville/Oak</v>
      </c>
      <c r="C834" t="str">
        <f t="shared" ref="C834:C897" si="92">G834&amp;H834&amp;I834&amp;K834</f>
        <v>apartmentmedian3+_bed_rateSouth Granville/Oak</v>
      </c>
      <c r="D834" t="str">
        <f t="shared" ref="D834:D897" si="93">E834&amp;F834&amp;G834&amp;H834&amp;I834&amp;"Vancouver"</f>
        <v>201610apartmentmedian3+_bed_rateVancouver</v>
      </c>
      <c r="E834">
        <v>2016</v>
      </c>
      <c r="F834">
        <v>10</v>
      </c>
      <c r="G834" t="s">
        <v>65</v>
      </c>
      <c r="H834" t="s">
        <v>61</v>
      </c>
      <c r="I834" t="s">
        <v>55</v>
      </c>
      <c r="J834">
        <f t="shared" ref="J834:J897" si="94">IF(I834="bachelor_rate", 0, IF(I834="1_bed_rate", 1, IF(I834="2_bed_rate",2, IF(I834="3+_bed_rate", 3, "error"))))</f>
        <v>3</v>
      </c>
      <c r="K834" t="s">
        <v>19</v>
      </c>
      <c r="L834">
        <f>VLOOKUP(B834,average_median_rates_1!B:I,8,0)</f>
        <v>2200</v>
      </c>
      <c r="M834" t="b">
        <f>IF(ISERROR(L834),VLOOKUP(C834,vancouver_ratios_2!B:J,9,0),IF(L834="**",VLOOKUP(C834,vancouver_ratios_2!B:J,9,0)))</f>
        <v>0</v>
      </c>
      <c r="N834" t="b">
        <f>IF(ISERROR(L834),VLOOKUP(D834,average_median_rates_1!B:I,8,0),IF(L834="**", VLOOKUP(D834,average_median_rates_1!B:I,8,0)))</f>
        <v>0</v>
      </c>
      <c r="O834">
        <f t="shared" ref="O834:O897" si="95">N834*M834</f>
        <v>0</v>
      </c>
      <c r="P834">
        <f t="shared" ref="P834:P897" si="96">IF(ISERROR(L834),O834, IF(L834="**", O834, L834))</f>
        <v>2200</v>
      </c>
    </row>
    <row r="835" spans="1:16" x14ac:dyDescent="0.2">
      <c r="A835" t="str">
        <f t="shared" ref="A835:A898" si="97">E835&amp;F835&amp;H835&amp;J835&amp;K835</f>
        <v>201610median3Kitsilano/Point Grey</v>
      </c>
      <c r="B835" t="str">
        <f t="shared" si="91"/>
        <v>201610apartmentmedian3+_bed_rateKitsilano/Point Grey</v>
      </c>
      <c r="C835" t="str">
        <f t="shared" si="92"/>
        <v>apartmentmedian3+_bed_rateKitsilano/Point Grey</v>
      </c>
      <c r="D835" t="str">
        <f t="shared" si="93"/>
        <v>201610apartmentmedian3+_bed_rateVancouver</v>
      </c>
      <c r="E835">
        <v>2016</v>
      </c>
      <c r="F835">
        <v>10</v>
      </c>
      <c r="G835" t="s">
        <v>65</v>
      </c>
      <c r="H835" t="s">
        <v>61</v>
      </c>
      <c r="I835" t="s">
        <v>55</v>
      </c>
      <c r="J835">
        <f t="shared" si="94"/>
        <v>3</v>
      </c>
      <c r="K835" t="s">
        <v>20</v>
      </c>
      <c r="L835">
        <f>VLOOKUP(B835,average_median_rates_1!B:I,8,0)</f>
        <v>2650</v>
      </c>
      <c r="M835" t="b">
        <f>IF(ISERROR(L835),VLOOKUP(C835,vancouver_ratios_2!B:J,9,0),IF(L835="**",VLOOKUP(C835,vancouver_ratios_2!B:J,9,0)))</f>
        <v>0</v>
      </c>
      <c r="N835" t="b">
        <f>IF(ISERROR(L835),VLOOKUP(D835,average_median_rates_1!B:I,8,0),IF(L835="**", VLOOKUP(D835,average_median_rates_1!B:I,8,0)))</f>
        <v>0</v>
      </c>
      <c r="O835">
        <f t="shared" si="95"/>
        <v>0</v>
      </c>
      <c r="P835">
        <f t="shared" si="96"/>
        <v>2650</v>
      </c>
    </row>
    <row r="836" spans="1:16" x14ac:dyDescent="0.2">
      <c r="A836" t="str">
        <f t="shared" si="97"/>
        <v>201610median3Westside/Kerrisdale</v>
      </c>
      <c r="B836" t="str">
        <f t="shared" si="91"/>
        <v>201610apartmentmedian3+_bed_rateWestside/Kerrisdale</v>
      </c>
      <c r="C836" t="str">
        <f t="shared" si="92"/>
        <v>apartmentmedian3+_bed_rateWestside/Kerrisdale</v>
      </c>
      <c r="D836" t="str">
        <f t="shared" si="93"/>
        <v>201610apartmentmedian3+_bed_rateVancouver</v>
      </c>
      <c r="E836">
        <v>2016</v>
      </c>
      <c r="F836">
        <v>10</v>
      </c>
      <c r="G836" t="s">
        <v>65</v>
      </c>
      <c r="H836" t="s">
        <v>61</v>
      </c>
      <c r="I836" t="s">
        <v>55</v>
      </c>
      <c r="J836">
        <f t="shared" si="94"/>
        <v>3</v>
      </c>
      <c r="K836" t="s">
        <v>21</v>
      </c>
      <c r="L836">
        <f>VLOOKUP(B836,average_median_rates_1!B:I,8,0)</f>
        <v>2800</v>
      </c>
      <c r="M836" t="b">
        <f>IF(ISERROR(L836),VLOOKUP(C836,vancouver_ratios_2!B:J,9,0),IF(L836="**",VLOOKUP(C836,vancouver_ratios_2!B:J,9,0)))</f>
        <v>0</v>
      </c>
      <c r="N836" t="b">
        <f>IF(ISERROR(L836),VLOOKUP(D836,average_median_rates_1!B:I,8,0),IF(L836="**", VLOOKUP(D836,average_median_rates_1!B:I,8,0)))</f>
        <v>0</v>
      </c>
      <c r="O836">
        <f t="shared" si="95"/>
        <v>0</v>
      </c>
      <c r="P836">
        <f t="shared" si="96"/>
        <v>2800</v>
      </c>
    </row>
    <row r="837" spans="1:16" x14ac:dyDescent="0.2">
      <c r="A837" t="str">
        <f t="shared" si="97"/>
        <v>201610median3Marpole</v>
      </c>
      <c r="B837" t="str">
        <f t="shared" si="91"/>
        <v>201610apartmentmedian3+_bed_rateMarpole</v>
      </c>
      <c r="C837" t="str">
        <f t="shared" si="92"/>
        <v>apartmentmedian3+_bed_rateMarpole</v>
      </c>
      <c r="D837" t="str">
        <f t="shared" si="93"/>
        <v>201610apartmentmedian3+_bed_rateVancouver</v>
      </c>
      <c r="E837">
        <v>2016</v>
      </c>
      <c r="F837">
        <v>10</v>
      </c>
      <c r="G837" t="s">
        <v>65</v>
      </c>
      <c r="H837" t="s">
        <v>61</v>
      </c>
      <c r="I837" t="s">
        <v>55</v>
      </c>
      <c r="J837">
        <f t="shared" si="94"/>
        <v>3</v>
      </c>
      <c r="K837" t="s">
        <v>23</v>
      </c>
      <c r="L837">
        <f>VLOOKUP(B837,average_median_rates_1!B:I,8,0)</f>
        <v>1350</v>
      </c>
      <c r="M837" t="b">
        <f>IF(ISERROR(L837),VLOOKUP(C837,vancouver_ratios_2!B:J,9,0),IF(L837="**",VLOOKUP(C837,vancouver_ratios_2!B:J,9,0)))</f>
        <v>0</v>
      </c>
      <c r="N837" t="b">
        <f>IF(ISERROR(L837),VLOOKUP(D837,average_median_rates_1!B:I,8,0),IF(L837="**", VLOOKUP(D837,average_median_rates_1!B:I,8,0)))</f>
        <v>0</v>
      </c>
      <c r="O837">
        <f t="shared" si="95"/>
        <v>0</v>
      </c>
      <c r="P837">
        <f t="shared" si="96"/>
        <v>1350</v>
      </c>
    </row>
    <row r="838" spans="1:16" x14ac:dyDescent="0.2">
      <c r="A838" t="str">
        <f t="shared" si="97"/>
        <v>201610median3Mount Pleasant/Renfrew Heights</v>
      </c>
      <c r="B838" t="str">
        <f t="shared" si="91"/>
        <v>201610apartmentmedian3+_bed_rateMount Pleasant/Renfrew Heights</v>
      </c>
      <c r="C838" t="str">
        <f t="shared" si="92"/>
        <v>apartmentmedian3+_bed_rateMount Pleasant/Renfrew Heights</v>
      </c>
      <c r="D838" t="str">
        <f t="shared" si="93"/>
        <v>201610apartmentmedian3+_bed_rateVancouver</v>
      </c>
      <c r="E838">
        <v>2016</v>
      </c>
      <c r="F838">
        <v>10</v>
      </c>
      <c r="G838" t="s">
        <v>65</v>
      </c>
      <c r="H838" t="s">
        <v>61</v>
      </c>
      <c r="I838" t="s">
        <v>55</v>
      </c>
      <c r="J838">
        <f t="shared" si="94"/>
        <v>3</v>
      </c>
      <c r="K838" t="s">
        <v>24</v>
      </c>
      <c r="L838" t="str">
        <f>VLOOKUP(B838,average_median_rates_1!B:I,8,0)</f>
        <v>**</v>
      </c>
      <c r="M838">
        <f>IF(ISERROR(L838),VLOOKUP(C838,vancouver_ratios_2!B:J,9,0),IF(L838="**",VLOOKUP(C838,vancouver_ratios_2!B:J,9,0)))</f>
        <v>0.99457537002442897</v>
      </c>
      <c r="N838">
        <f>IF(ISERROR(L838),VLOOKUP(D838,average_median_rates_1!B:I,8,0),IF(L838="**", VLOOKUP(D838,average_median_rates_1!B:I,8,0)))</f>
        <v>1356</v>
      </c>
      <c r="O838">
        <f t="shared" si="95"/>
        <v>1348.6442017531258</v>
      </c>
      <c r="P838">
        <f t="shared" si="96"/>
        <v>1348.6442017531258</v>
      </c>
    </row>
    <row r="839" spans="1:16" x14ac:dyDescent="0.2">
      <c r="A839" t="str">
        <f t="shared" si="97"/>
        <v>201610median3East Hastings</v>
      </c>
      <c r="B839" t="str">
        <f t="shared" si="91"/>
        <v>201610apartmentmedian3+_bed_rateEast Hastings</v>
      </c>
      <c r="C839" t="str">
        <f t="shared" si="92"/>
        <v>apartmentmedian3+_bed_rateEast Hastings</v>
      </c>
      <c r="D839" t="str">
        <f t="shared" si="93"/>
        <v>201610apartmentmedian3+_bed_rateVancouver</v>
      </c>
      <c r="E839">
        <v>2016</v>
      </c>
      <c r="F839">
        <v>10</v>
      </c>
      <c r="G839" t="s">
        <v>65</v>
      </c>
      <c r="H839" t="s">
        <v>61</v>
      </c>
      <c r="I839" t="s">
        <v>55</v>
      </c>
      <c r="J839">
        <f t="shared" si="94"/>
        <v>3</v>
      </c>
      <c r="K839" t="s">
        <v>25</v>
      </c>
      <c r="L839">
        <f>VLOOKUP(B839,average_median_rates_1!B:I,8,0)</f>
        <v>1400</v>
      </c>
      <c r="M839" t="b">
        <f>IF(ISERROR(L839),VLOOKUP(C839,vancouver_ratios_2!B:J,9,0),IF(L839="**",VLOOKUP(C839,vancouver_ratios_2!B:J,9,0)))</f>
        <v>0</v>
      </c>
      <c r="N839" t="b">
        <f>IF(ISERROR(L839),VLOOKUP(D839,average_median_rates_1!B:I,8,0),IF(L839="**", VLOOKUP(D839,average_median_rates_1!B:I,8,0)))</f>
        <v>0</v>
      </c>
      <c r="O839">
        <f t="shared" si="95"/>
        <v>0</v>
      </c>
      <c r="P839">
        <f t="shared" si="96"/>
        <v>1400</v>
      </c>
    </row>
    <row r="840" spans="1:16" x14ac:dyDescent="0.2">
      <c r="A840" t="str">
        <f t="shared" si="97"/>
        <v>201610median3Southeast Vancouver</v>
      </c>
      <c r="B840" t="str">
        <f t="shared" si="91"/>
        <v>201610apartmentmedian3+_bed_rateSoutheast Vancouver</v>
      </c>
      <c r="C840" t="str">
        <f t="shared" si="92"/>
        <v>apartmentmedian3+_bed_rateSoutheast Vancouver</v>
      </c>
      <c r="D840" t="str">
        <f t="shared" si="93"/>
        <v>201610apartmentmedian3+_bed_rateVancouver</v>
      </c>
      <c r="E840">
        <v>2016</v>
      </c>
      <c r="F840">
        <v>10</v>
      </c>
      <c r="G840" t="s">
        <v>65</v>
      </c>
      <c r="H840" t="s">
        <v>61</v>
      </c>
      <c r="I840" t="s">
        <v>55</v>
      </c>
      <c r="J840">
        <f t="shared" si="94"/>
        <v>3</v>
      </c>
      <c r="K840" t="s">
        <v>26</v>
      </c>
      <c r="L840">
        <f>VLOOKUP(B840,average_median_rates_1!B:I,8,0)</f>
        <v>1272</v>
      </c>
      <c r="M840" t="b">
        <f>IF(ISERROR(L840),VLOOKUP(C840,vancouver_ratios_2!B:J,9,0),IF(L840="**",VLOOKUP(C840,vancouver_ratios_2!B:J,9,0)))</f>
        <v>0</v>
      </c>
      <c r="N840" t="b">
        <f>IF(ISERROR(L840),VLOOKUP(D840,average_median_rates_1!B:I,8,0),IF(L840="**", VLOOKUP(D840,average_median_rates_1!B:I,8,0)))</f>
        <v>0</v>
      </c>
      <c r="O840">
        <f t="shared" si="95"/>
        <v>0</v>
      </c>
      <c r="P840">
        <f t="shared" si="96"/>
        <v>1272</v>
      </c>
    </row>
    <row r="841" spans="1:16" x14ac:dyDescent="0.2">
      <c r="A841" t="str">
        <f t="shared" si="97"/>
        <v>201610median3University Endowment Lands</v>
      </c>
      <c r="B841" t="str">
        <f t="shared" si="91"/>
        <v>201610apartmentmedian3+_bed_rateUniversity Endowment Lands</v>
      </c>
      <c r="C841" t="str">
        <f t="shared" si="92"/>
        <v>apartmentmedian3+_bed_rateUniversity Endowment Lands</v>
      </c>
      <c r="D841" t="str">
        <f t="shared" si="93"/>
        <v>201610apartmentmedian3+_bed_rateVancouver</v>
      </c>
      <c r="E841">
        <v>2016</v>
      </c>
      <c r="F841">
        <v>10</v>
      </c>
      <c r="G841" t="s">
        <v>65</v>
      </c>
      <c r="H841" t="s">
        <v>61</v>
      </c>
      <c r="I841" t="s">
        <v>55</v>
      </c>
      <c r="J841">
        <f t="shared" si="94"/>
        <v>3</v>
      </c>
      <c r="K841" t="s">
        <v>27</v>
      </c>
      <c r="L841">
        <f>VLOOKUP(B841,average_median_rates_1!B:I,8,0)</f>
        <v>2608</v>
      </c>
      <c r="M841" t="b">
        <f>IF(ISERROR(L841),VLOOKUP(C841,vancouver_ratios_2!B:J,9,0),IF(L841="**",VLOOKUP(C841,vancouver_ratios_2!B:J,9,0)))</f>
        <v>0</v>
      </c>
      <c r="N841" t="b">
        <f>IF(ISERROR(L841),VLOOKUP(D841,average_median_rates_1!B:I,8,0),IF(L841="**", VLOOKUP(D841,average_median_rates_1!B:I,8,0)))</f>
        <v>0</v>
      </c>
      <c r="O841">
        <f t="shared" si="95"/>
        <v>0</v>
      </c>
      <c r="P841">
        <f t="shared" si="96"/>
        <v>2608</v>
      </c>
    </row>
    <row r="842" spans="1:16" x14ac:dyDescent="0.2">
      <c r="A842" t="str">
        <f t="shared" si="97"/>
        <v>201610median3Central Park/Metrotown</v>
      </c>
      <c r="B842" t="str">
        <f t="shared" si="91"/>
        <v>201610apartmentmedian3+_bed_rateCentral Park/Metrotown</v>
      </c>
      <c r="C842" t="str">
        <f t="shared" si="92"/>
        <v>apartmentmedian3+_bed_rateCentral Park/Metrotown</v>
      </c>
      <c r="D842" t="str">
        <f t="shared" si="93"/>
        <v>201610apartmentmedian3+_bed_rateVancouver</v>
      </c>
      <c r="E842">
        <v>2016</v>
      </c>
      <c r="F842">
        <v>10</v>
      </c>
      <c r="G842" t="s">
        <v>65</v>
      </c>
      <c r="H842" t="s">
        <v>61</v>
      </c>
      <c r="I842" t="s">
        <v>55</v>
      </c>
      <c r="J842">
        <f t="shared" si="94"/>
        <v>3</v>
      </c>
      <c r="K842" t="s">
        <v>28</v>
      </c>
      <c r="L842">
        <f>VLOOKUP(B842,average_median_rates_1!B:I,8,0)</f>
        <v>1700</v>
      </c>
      <c r="M842" t="b">
        <f>IF(ISERROR(L842),VLOOKUP(C842,vancouver_ratios_2!B:J,9,0),IF(L842="**",VLOOKUP(C842,vancouver_ratios_2!B:J,9,0)))</f>
        <v>0</v>
      </c>
      <c r="N842" t="b">
        <f>IF(ISERROR(L842),VLOOKUP(D842,average_median_rates_1!B:I,8,0),IF(L842="**", VLOOKUP(D842,average_median_rates_1!B:I,8,0)))</f>
        <v>0</v>
      </c>
      <c r="O842">
        <f t="shared" si="95"/>
        <v>0</v>
      </c>
      <c r="P842">
        <f t="shared" si="96"/>
        <v>1700</v>
      </c>
    </row>
    <row r="843" spans="1:16" x14ac:dyDescent="0.2">
      <c r="A843" t="str">
        <f t="shared" si="97"/>
        <v>201610median3Southeast Burnaby</v>
      </c>
      <c r="B843" t="str">
        <f t="shared" si="91"/>
        <v>201610apartmentmedian3+_bed_rateSoutheast Burnaby</v>
      </c>
      <c r="C843" t="str">
        <f t="shared" si="92"/>
        <v>apartmentmedian3+_bed_rateSoutheast Burnaby</v>
      </c>
      <c r="D843" t="str">
        <f t="shared" si="93"/>
        <v>201610apartmentmedian3+_bed_rateVancouver</v>
      </c>
      <c r="E843">
        <v>2016</v>
      </c>
      <c r="F843">
        <v>10</v>
      </c>
      <c r="G843" t="s">
        <v>65</v>
      </c>
      <c r="H843" t="s">
        <v>61</v>
      </c>
      <c r="I843" t="s">
        <v>55</v>
      </c>
      <c r="J843">
        <f t="shared" si="94"/>
        <v>3</v>
      </c>
      <c r="K843" t="s">
        <v>29</v>
      </c>
      <c r="L843">
        <f>VLOOKUP(B843,average_median_rates_1!B:I,8,0)</f>
        <v>1225</v>
      </c>
      <c r="M843" t="b">
        <f>IF(ISERROR(L843),VLOOKUP(C843,vancouver_ratios_2!B:J,9,0),IF(L843="**",VLOOKUP(C843,vancouver_ratios_2!B:J,9,0)))</f>
        <v>0</v>
      </c>
      <c r="N843" t="b">
        <f>IF(ISERROR(L843),VLOOKUP(D843,average_median_rates_1!B:I,8,0),IF(L843="**", VLOOKUP(D843,average_median_rates_1!B:I,8,0)))</f>
        <v>0</v>
      </c>
      <c r="O843">
        <f t="shared" si="95"/>
        <v>0</v>
      </c>
      <c r="P843">
        <f t="shared" si="96"/>
        <v>1225</v>
      </c>
    </row>
    <row r="844" spans="1:16" x14ac:dyDescent="0.2">
      <c r="A844" t="str">
        <f t="shared" si="97"/>
        <v>201610median3North Burnaby</v>
      </c>
      <c r="B844" t="str">
        <f t="shared" si="91"/>
        <v>201610apartmentmedian3+_bed_rateNorth Burnaby</v>
      </c>
      <c r="C844" t="str">
        <f t="shared" si="92"/>
        <v>apartmentmedian3+_bed_rateNorth Burnaby</v>
      </c>
      <c r="D844" t="str">
        <f t="shared" si="93"/>
        <v>201610apartmentmedian3+_bed_rateVancouver</v>
      </c>
      <c r="E844">
        <v>2016</v>
      </c>
      <c r="F844">
        <v>10</v>
      </c>
      <c r="G844" t="s">
        <v>65</v>
      </c>
      <c r="H844" t="s">
        <v>61</v>
      </c>
      <c r="I844" t="s">
        <v>55</v>
      </c>
      <c r="J844">
        <f t="shared" si="94"/>
        <v>3</v>
      </c>
      <c r="K844" t="s">
        <v>31</v>
      </c>
      <c r="L844">
        <f>VLOOKUP(B844,average_median_rates_1!B:I,8,0)</f>
        <v>1500</v>
      </c>
      <c r="M844" t="b">
        <f>IF(ISERROR(L844),VLOOKUP(C844,vancouver_ratios_2!B:J,9,0),IF(L844="**",VLOOKUP(C844,vancouver_ratios_2!B:J,9,0)))</f>
        <v>0</v>
      </c>
      <c r="N844" t="b">
        <f>IF(ISERROR(L844),VLOOKUP(D844,average_median_rates_1!B:I,8,0),IF(L844="**", VLOOKUP(D844,average_median_rates_1!B:I,8,0)))</f>
        <v>0</v>
      </c>
      <c r="O844">
        <f t="shared" si="95"/>
        <v>0</v>
      </c>
      <c r="P844">
        <f t="shared" si="96"/>
        <v>1500</v>
      </c>
    </row>
    <row r="845" spans="1:16" x14ac:dyDescent="0.2">
      <c r="A845" t="str">
        <f t="shared" si="97"/>
        <v>201610median3New Westminster</v>
      </c>
      <c r="B845" t="str">
        <f t="shared" si="91"/>
        <v>201610apartmentmedian3+_bed_rateNew Westminster</v>
      </c>
      <c r="C845" t="str">
        <f t="shared" si="92"/>
        <v>apartmentmedian3+_bed_rateNew Westminster</v>
      </c>
      <c r="D845" t="str">
        <f t="shared" si="93"/>
        <v>201610apartmentmedian3+_bed_rateVancouver</v>
      </c>
      <c r="E845">
        <v>2016</v>
      </c>
      <c r="F845">
        <v>10</v>
      </c>
      <c r="G845" t="s">
        <v>65</v>
      </c>
      <c r="H845" t="s">
        <v>61</v>
      </c>
      <c r="I845" t="s">
        <v>55</v>
      </c>
      <c r="J845">
        <f t="shared" si="94"/>
        <v>3</v>
      </c>
      <c r="K845" t="s">
        <v>32</v>
      </c>
      <c r="L845">
        <f>VLOOKUP(B845,average_median_rates_1!B:I,8,0)</f>
        <v>1400</v>
      </c>
      <c r="M845" t="b">
        <f>IF(ISERROR(L845),VLOOKUP(C845,vancouver_ratios_2!B:J,9,0),IF(L845="**",VLOOKUP(C845,vancouver_ratios_2!B:J,9,0)))</f>
        <v>0</v>
      </c>
      <c r="N845" t="b">
        <f>IF(ISERROR(L845),VLOOKUP(D845,average_median_rates_1!B:I,8,0),IF(L845="**", VLOOKUP(D845,average_median_rates_1!B:I,8,0)))</f>
        <v>0</v>
      </c>
      <c r="O845">
        <f t="shared" si="95"/>
        <v>0</v>
      </c>
      <c r="P845">
        <f t="shared" si="96"/>
        <v>1400</v>
      </c>
    </row>
    <row r="846" spans="1:16" x14ac:dyDescent="0.2">
      <c r="A846" t="str">
        <f t="shared" si="97"/>
        <v>201610median3North Vancouver CY</v>
      </c>
      <c r="B846" t="str">
        <f t="shared" si="91"/>
        <v>201610apartmentmedian3+_bed_rateNorth Vancouver CY</v>
      </c>
      <c r="C846" t="str">
        <f t="shared" si="92"/>
        <v>apartmentmedian3+_bed_rateNorth Vancouver CY</v>
      </c>
      <c r="D846" t="str">
        <f t="shared" si="93"/>
        <v>201610apartmentmedian3+_bed_rateVancouver</v>
      </c>
      <c r="E846">
        <v>2016</v>
      </c>
      <c r="F846">
        <v>10</v>
      </c>
      <c r="G846" t="s">
        <v>65</v>
      </c>
      <c r="H846" t="s">
        <v>61</v>
      </c>
      <c r="I846" t="s">
        <v>55</v>
      </c>
      <c r="J846">
        <f t="shared" si="94"/>
        <v>3</v>
      </c>
      <c r="K846" t="s">
        <v>33</v>
      </c>
      <c r="L846">
        <f>VLOOKUP(B846,average_median_rates_1!B:I,8,0)</f>
        <v>1600</v>
      </c>
      <c r="M846" t="b">
        <f>IF(ISERROR(L846),VLOOKUP(C846,vancouver_ratios_2!B:J,9,0),IF(L846="**",VLOOKUP(C846,vancouver_ratios_2!B:J,9,0)))</f>
        <v>0</v>
      </c>
      <c r="N846" t="b">
        <f>IF(ISERROR(L846),VLOOKUP(D846,average_median_rates_1!B:I,8,0),IF(L846="**", VLOOKUP(D846,average_median_rates_1!B:I,8,0)))</f>
        <v>0</v>
      </c>
      <c r="O846">
        <f t="shared" si="95"/>
        <v>0</v>
      </c>
      <c r="P846">
        <f t="shared" si="96"/>
        <v>1600</v>
      </c>
    </row>
    <row r="847" spans="1:16" x14ac:dyDescent="0.2">
      <c r="A847" t="str">
        <f t="shared" si="97"/>
        <v>201610median3North Vancouver DM</v>
      </c>
      <c r="B847" t="str">
        <f t="shared" si="91"/>
        <v>201610apartmentmedian3+_bed_rateNorth Vancouver DM</v>
      </c>
      <c r="C847" t="str">
        <f t="shared" si="92"/>
        <v>apartmentmedian3+_bed_rateNorth Vancouver DM</v>
      </c>
      <c r="D847" t="str">
        <f t="shared" si="93"/>
        <v>201610apartmentmedian3+_bed_rateVancouver</v>
      </c>
      <c r="E847">
        <v>2016</v>
      </c>
      <c r="F847">
        <v>10</v>
      </c>
      <c r="G847" t="s">
        <v>65</v>
      </c>
      <c r="H847" t="s">
        <v>61</v>
      </c>
      <c r="I847" t="s">
        <v>55</v>
      </c>
      <c r="J847">
        <f t="shared" si="94"/>
        <v>3</v>
      </c>
      <c r="K847" t="s">
        <v>34</v>
      </c>
      <c r="L847">
        <f>VLOOKUP(B847,average_median_rates_1!B:I,8,0)</f>
        <v>1600</v>
      </c>
      <c r="M847" t="b">
        <f>IF(ISERROR(L847),VLOOKUP(C847,vancouver_ratios_2!B:J,9,0),IF(L847="**",VLOOKUP(C847,vancouver_ratios_2!B:J,9,0)))</f>
        <v>0</v>
      </c>
      <c r="N847" t="b">
        <f>IF(ISERROR(L847),VLOOKUP(D847,average_median_rates_1!B:I,8,0),IF(L847="**", VLOOKUP(D847,average_median_rates_1!B:I,8,0)))</f>
        <v>0</v>
      </c>
      <c r="O847">
        <f t="shared" si="95"/>
        <v>0</v>
      </c>
      <c r="P847">
        <f t="shared" si="96"/>
        <v>1600</v>
      </c>
    </row>
    <row r="848" spans="1:16" x14ac:dyDescent="0.2">
      <c r="A848" t="str">
        <f t="shared" si="97"/>
        <v>201610median3West Vancouver</v>
      </c>
      <c r="B848" t="str">
        <f t="shared" si="91"/>
        <v>201610apartmentmedian3+_bed_rateWest Vancouver</v>
      </c>
      <c r="C848" t="str">
        <f t="shared" si="92"/>
        <v>apartmentmedian3+_bed_rateWest Vancouver</v>
      </c>
      <c r="D848" t="str">
        <f t="shared" si="93"/>
        <v>201610apartmentmedian3+_bed_rateVancouver</v>
      </c>
      <c r="E848">
        <v>2016</v>
      </c>
      <c r="F848">
        <v>10</v>
      </c>
      <c r="G848" t="s">
        <v>65</v>
      </c>
      <c r="H848" t="s">
        <v>61</v>
      </c>
      <c r="I848" t="s">
        <v>55</v>
      </c>
      <c r="J848">
        <f t="shared" si="94"/>
        <v>3</v>
      </c>
      <c r="K848" t="s">
        <v>35</v>
      </c>
      <c r="L848">
        <f>VLOOKUP(B848,average_median_rates_1!B:I,8,0)</f>
        <v>3500</v>
      </c>
      <c r="M848" t="b">
        <f>IF(ISERROR(L848),VLOOKUP(C848,vancouver_ratios_2!B:J,9,0),IF(L848="**",VLOOKUP(C848,vancouver_ratios_2!B:J,9,0)))</f>
        <v>0</v>
      </c>
      <c r="N848" t="b">
        <f>IF(ISERROR(L848),VLOOKUP(D848,average_median_rates_1!B:I,8,0),IF(L848="**", VLOOKUP(D848,average_median_rates_1!B:I,8,0)))</f>
        <v>0</v>
      </c>
      <c r="O848">
        <f t="shared" si="95"/>
        <v>0</v>
      </c>
      <c r="P848">
        <f t="shared" si="96"/>
        <v>3500</v>
      </c>
    </row>
    <row r="849" spans="1:16" x14ac:dyDescent="0.2">
      <c r="A849" t="str">
        <f t="shared" si="97"/>
        <v>201610median3Richmond</v>
      </c>
      <c r="B849" t="str">
        <f t="shared" si="91"/>
        <v>201610apartmentmedian3+_bed_rateRichmond</v>
      </c>
      <c r="C849" t="str">
        <f t="shared" si="92"/>
        <v>apartmentmedian3+_bed_rateRichmond</v>
      </c>
      <c r="D849" t="str">
        <f t="shared" si="93"/>
        <v>201610apartmentmedian3+_bed_rateVancouver</v>
      </c>
      <c r="E849">
        <v>2016</v>
      </c>
      <c r="F849">
        <v>10</v>
      </c>
      <c r="G849" t="s">
        <v>65</v>
      </c>
      <c r="H849" t="s">
        <v>61</v>
      </c>
      <c r="I849" t="s">
        <v>55</v>
      </c>
      <c r="J849">
        <f t="shared" si="94"/>
        <v>3</v>
      </c>
      <c r="K849" t="s">
        <v>36</v>
      </c>
      <c r="L849">
        <f>VLOOKUP(B849,average_median_rates_1!B:I,8,0)</f>
        <v>1471</v>
      </c>
      <c r="M849" t="b">
        <f>IF(ISERROR(L849),VLOOKUP(C849,vancouver_ratios_2!B:J,9,0),IF(L849="**",VLOOKUP(C849,vancouver_ratios_2!B:J,9,0)))</f>
        <v>0</v>
      </c>
      <c r="N849" t="b">
        <f>IF(ISERROR(L849),VLOOKUP(D849,average_median_rates_1!B:I,8,0),IF(L849="**", VLOOKUP(D849,average_median_rates_1!B:I,8,0)))</f>
        <v>0</v>
      </c>
      <c r="O849">
        <f t="shared" si="95"/>
        <v>0</v>
      </c>
      <c r="P849">
        <f t="shared" si="96"/>
        <v>1471</v>
      </c>
    </row>
    <row r="850" spans="1:16" x14ac:dyDescent="0.2">
      <c r="A850" t="str">
        <f t="shared" si="97"/>
        <v>201610median3Delta</v>
      </c>
      <c r="B850" t="str">
        <f t="shared" si="91"/>
        <v>201610apartmentmedian3+_bed_rateDelta</v>
      </c>
      <c r="C850" t="str">
        <f t="shared" si="92"/>
        <v>apartmentmedian3+_bed_rateDelta</v>
      </c>
      <c r="D850" t="str">
        <f t="shared" si="93"/>
        <v>201610apartmentmedian3+_bed_rateVancouver</v>
      </c>
      <c r="E850">
        <v>2016</v>
      </c>
      <c r="F850">
        <v>10</v>
      </c>
      <c r="G850" t="s">
        <v>65</v>
      </c>
      <c r="H850" t="s">
        <v>61</v>
      </c>
      <c r="I850" t="s">
        <v>55</v>
      </c>
      <c r="J850">
        <f t="shared" si="94"/>
        <v>3</v>
      </c>
      <c r="K850" t="s">
        <v>37</v>
      </c>
      <c r="L850" t="str">
        <f>VLOOKUP(B850,average_median_rates_1!B:I,8,0)</f>
        <v>**</v>
      </c>
      <c r="M850">
        <f>IF(ISERROR(L850),VLOOKUP(C850,vancouver_ratios_2!B:J,9,0),IF(L850="**",VLOOKUP(C850,vancouver_ratios_2!B:J,9,0)))</f>
        <v>0.75472666434011404</v>
      </c>
      <c r="N850">
        <f>IF(ISERROR(L850),VLOOKUP(D850,average_median_rates_1!B:I,8,0),IF(L850="**", VLOOKUP(D850,average_median_rates_1!B:I,8,0)))</f>
        <v>1356</v>
      </c>
      <c r="O850">
        <f t="shared" si="95"/>
        <v>1023.4093568451947</v>
      </c>
      <c r="P850">
        <f t="shared" si="96"/>
        <v>1023.4093568451947</v>
      </c>
    </row>
    <row r="851" spans="1:16" x14ac:dyDescent="0.2">
      <c r="A851" t="str">
        <f t="shared" si="97"/>
        <v>201610median3Surrey</v>
      </c>
      <c r="B851" t="str">
        <f t="shared" si="91"/>
        <v>201610apartmentmedian3+_bed_rateSurrey</v>
      </c>
      <c r="C851" t="str">
        <f t="shared" si="92"/>
        <v>apartmentmedian3+_bed_rateSurrey</v>
      </c>
      <c r="D851" t="str">
        <f t="shared" si="93"/>
        <v>201610apartmentmedian3+_bed_rateVancouver</v>
      </c>
      <c r="E851">
        <v>2016</v>
      </c>
      <c r="F851">
        <v>10</v>
      </c>
      <c r="G851" t="s">
        <v>65</v>
      </c>
      <c r="H851" t="s">
        <v>61</v>
      </c>
      <c r="I851" t="s">
        <v>55</v>
      </c>
      <c r="J851">
        <f t="shared" si="94"/>
        <v>3</v>
      </c>
      <c r="K851" t="s">
        <v>38</v>
      </c>
      <c r="L851">
        <f>VLOOKUP(B851,average_median_rates_1!B:I,8,0)</f>
        <v>1150</v>
      </c>
      <c r="M851" t="b">
        <f>IF(ISERROR(L851),VLOOKUP(C851,vancouver_ratios_2!B:J,9,0),IF(L851="**",VLOOKUP(C851,vancouver_ratios_2!B:J,9,0)))</f>
        <v>0</v>
      </c>
      <c r="N851" t="b">
        <f>IF(ISERROR(L851),VLOOKUP(D851,average_median_rates_1!B:I,8,0),IF(L851="**", VLOOKUP(D851,average_median_rates_1!B:I,8,0)))</f>
        <v>0</v>
      </c>
      <c r="O851">
        <f t="shared" si="95"/>
        <v>0</v>
      </c>
      <c r="P851">
        <f t="shared" si="96"/>
        <v>1150</v>
      </c>
    </row>
    <row r="852" spans="1:16" x14ac:dyDescent="0.2">
      <c r="A852" t="str">
        <f t="shared" si="97"/>
        <v>201610median3White Rock</v>
      </c>
      <c r="B852" t="str">
        <f t="shared" si="91"/>
        <v>201610apartmentmedian3+_bed_rateWhite Rock</v>
      </c>
      <c r="C852" t="str">
        <f t="shared" si="92"/>
        <v>apartmentmedian3+_bed_rateWhite Rock</v>
      </c>
      <c r="D852" t="str">
        <f t="shared" si="93"/>
        <v>201610apartmentmedian3+_bed_rateVancouver</v>
      </c>
      <c r="E852">
        <v>2016</v>
      </c>
      <c r="F852">
        <v>10</v>
      </c>
      <c r="G852" t="s">
        <v>65</v>
      </c>
      <c r="H852" t="s">
        <v>61</v>
      </c>
      <c r="I852" t="s">
        <v>55</v>
      </c>
      <c r="J852">
        <f t="shared" si="94"/>
        <v>3</v>
      </c>
      <c r="K852" t="s">
        <v>39</v>
      </c>
      <c r="L852" t="str">
        <f>VLOOKUP(B852,average_median_rates_1!B:I,8,0)</f>
        <v>**</v>
      </c>
      <c r="M852">
        <f>IF(ISERROR(L852),VLOOKUP(C852,vancouver_ratios_2!B:J,9,0),IF(L852="**",VLOOKUP(C852,vancouver_ratios_2!B:J,9,0)))</f>
        <v>1.09211093547924</v>
      </c>
      <c r="N852">
        <f>IF(ISERROR(L852),VLOOKUP(D852,average_median_rates_1!B:I,8,0),IF(L852="**", VLOOKUP(D852,average_median_rates_1!B:I,8,0)))</f>
        <v>1356</v>
      </c>
      <c r="O852">
        <f t="shared" si="95"/>
        <v>1480.9024285098494</v>
      </c>
      <c r="P852">
        <f t="shared" si="96"/>
        <v>1480.9024285098494</v>
      </c>
    </row>
    <row r="853" spans="1:16" x14ac:dyDescent="0.2">
      <c r="A853" t="str">
        <f t="shared" si="97"/>
        <v>201610median3Langley City and Langley DM</v>
      </c>
      <c r="B853" t="str">
        <f t="shared" si="91"/>
        <v>201610apartmentmedian3+_bed_rateLangley City and Langley DM</v>
      </c>
      <c r="C853" t="str">
        <f t="shared" si="92"/>
        <v>apartmentmedian3+_bed_rateLangley City and Langley DM</v>
      </c>
      <c r="D853" t="str">
        <f t="shared" si="93"/>
        <v>201610apartmentmedian3+_bed_rateVancouver</v>
      </c>
      <c r="E853">
        <v>2016</v>
      </c>
      <c r="F853">
        <v>10</v>
      </c>
      <c r="G853" t="s">
        <v>65</v>
      </c>
      <c r="H853" t="s">
        <v>61</v>
      </c>
      <c r="I853" t="s">
        <v>55</v>
      </c>
      <c r="J853">
        <f t="shared" si="94"/>
        <v>3</v>
      </c>
      <c r="K853" t="s">
        <v>40</v>
      </c>
      <c r="L853">
        <f>VLOOKUP(B853,average_median_rates_1!B:I,8,0)</f>
        <v>1146</v>
      </c>
      <c r="M853" t="b">
        <f>IF(ISERROR(L853),VLOOKUP(C853,vancouver_ratios_2!B:J,9,0),IF(L853="**",VLOOKUP(C853,vancouver_ratios_2!B:J,9,0)))</f>
        <v>0</v>
      </c>
      <c r="N853" t="b">
        <f>IF(ISERROR(L853),VLOOKUP(D853,average_median_rates_1!B:I,8,0),IF(L853="**", VLOOKUP(D853,average_median_rates_1!B:I,8,0)))</f>
        <v>0</v>
      </c>
      <c r="O853">
        <f t="shared" si="95"/>
        <v>0</v>
      </c>
      <c r="P853">
        <f t="shared" si="96"/>
        <v>1146</v>
      </c>
    </row>
    <row r="854" spans="1:16" x14ac:dyDescent="0.2">
      <c r="A854" t="str">
        <f t="shared" si="97"/>
        <v>201610median3Tri-Cities</v>
      </c>
      <c r="B854" t="str">
        <f t="shared" si="91"/>
        <v>201610apartmentmedian3+_bed_rateTri-Cities</v>
      </c>
      <c r="C854" t="str">
        <f t="shared" si="92"/>
        <v>apartmentmedian3+_bed_rateTri-Cities</v>
      </c>
      <c r="D854" t="str">
        <f t="shared" si="93"/>
        <v>201610apartmentmedian3+_bed_rateVancouver</v>
      </c>
      <c r="E854">
        <v>2016</v>
      </c>
      <c r="F854">
        <v>10</v>
      </c>
      <c r="G854" t="s">
        <v>65</v>
      </c>
      <c r="H854" t="s">
        <v>61</v>
      </c>
      <c r="I854" t="s">
        <v>55</v>
      </c>
      <c r="J854">
        <f t="shared" si="94"/>
        <v>3</v>
      </c>
      <c r="K854" t="s">
        <v>41</v>
      </c>
      <c r="L854">
        <f>VLOOKUP(B854,average_median_rates_1!B:I,8,0)</f>
        <v>1250</v>
      </c>
      <c r="M854" t="b">
        <f>IF(ISERROR(L854),VLOOKUP(C854,vancouver_ratios_2!B:J,9,0),IF(L854="**",VLOOKUP(C854,vancouver_ratios_2!B:J,9,0)))</f>
        <v>0</v>
      </c>
      <c r="N854" t="b">
        <f>IF(ISERROR(L854),VLOOKUP(D854,average_median_rates_1!B:I,8,0),IF(L854="**", VLOOKUP(D854,average_median_rates_1!B:I,8,0)))</f>
        <v>0</v>
      </c>
      <c r="O854">
        <f t="shared" si="95"/>
        <v>0</v>
      </c>
      <c r="P854">
        <f t="shared" si="96"/>
        <v>1250</v>
      </c>
    </row>
    <row r="855" spans="1:16" x14ac:dyDescent="0.2">
      <c r="A855" t="str">
        <f t="shared" si="97"/>
        <v>201610median3Maple Ridge/Pitt Meadows</v>
      </c>
      <c r="B855" t="str">
        <f t="shared" si="91"/>
        <v>201610apartmentmedian3+_bed_rateMaple Ridge/Pitt Meadows</v>
      </c>
      <c r="C855" t="str">
        <f t="shared" si="92"/>
        <v>apartmentmedian3+_bed_rateMaple Ridge/Pitt Meadows</v>
      </c>
      <c r="D855" t="str">
        <f t="shared" si="93"/>
        <v>201610apartmentmedian3+_bed_rateVancouver</v>
      </c>
      <c r="E855">
        <v>2016</v>
      </c>
      <c r="F855">
        <v>10</v>
      </c>
      <c r="G855" t="s">
        <v>65</v>
      </c>
      <c r="H855" t="s">
        <v>61</v>
      </c>
      <c r="I855" t="s">
        <v>55</v>
      </c>
      <c r="J855">
        <f t="shared" si="94"/>
        <v>3</v>
      </c>
      <c r="K855" t="s">
        <v>42</v>
      </c>
      <c r="L855">
        <f>VLOOKUP(B855,average_median_rates_1!B:I,8,0)</f>
        <v>1300</v>
      </c>
      <c r="M855" t="b">
        <f>IF(ISERROR(L855),VLOOKUP(C855,vancouver_ratios_2!B:J,9,0),IF(L855="**",VLOOKUP(C855,vancouver_ratios_2!B:J,9,0)))</f>
        <v>0</v>
      </c>
      <c r="N855" t="b">
        <f>IF(ISERROR(L855),VLOOKUP(D855,average_median_rates_1!B:I,8,0),IF(L855="**", VLOOKUP(D855,average_median_rates_1!B:I,8,0)))</f>
        <v>0</v>
      </c>
      <c r="O855">
        <f t="shared" si="95"/>
        <v>0</v>
      </c>
      <c r="P855">
        <f t="shared" si="96"/>
        <v>1300</v>
      </c>
    </row>
    <row r="856" spans="1:16" x14ac:dyDescent="0.2">
      <c r="A856" t="str">
        <f t="shared" si="97"/>
        <v>201610median3Vancouver</v>
      </c>
      <c r="B856" t="str">
        <f t="shared" si="91"/>
        <v>201610apartmentmedian3+_bed_rateVancouver</v>
      </c>
      <c r="C856" t="str">
        <f t="shared" si="92"/>
        <v>apartmentmedian3+_bed_rateVancouver</v>
      </c>
      <c r="D856" t="str">
        <f t="shared" si="93"/>
        <v>201610apartmentmedian3+_bed_rateVancouver</v>
      </c>
      <c r="E856">
        <v>2016</v>
      </c>
      <c r="F856">
        <v>10</v>
      </c>
      <c r="G856" t="s">
        <v>65</v>
      </c>
      <c r="H856" t="s">
        <v>61</v>
      </c>
      <c r="I856" t="s">
        <v>55</v>
      </c>
      <c r="J856">
        <f t="shared" si="94"/>
        <v>3</v>
      </c>
      <c r="K856" t="s">
        <v>43</v>
      </c>
      <c r="L856">
        <f>VLOOKUP(B856,average_median_rates_1!B:I,8,0)</f>
        <v>1356</v>
      </c>
      <c r="M856" t="b">
        <f>IF(ISERROR(L856),VLOOKUP(C856,vancouver_ratios_2!B:J,9,0),IF(L856="**",VLOOKUP(C856,vancouver_ratios_2!B:J,9,0)))</f>
        <v>0</v>
      </c>
      <c r="N856" t="b">
        <f>IF(ISERROR(L856),VLOOKUP(D856,average_median_rates_1!B:I,8,0),IF(L856="**", VLOOKUP(D856,average_median_rates_1!B:I,8,0)))</f>
        <v>0</v>
      </c>
      <c r="O856">
        <f t="shared" si="95"/>
        <v>0</v>
      </c>
      <c r="P856">
        <f t="shared" si="96"/>
        <v>1356</v>
      </c>
    </row>
    <row r="857" spans="1:16" x14ac:dyDescent="0.2">
      <c r="A857" t="str">
        <f t="shared" si="97"/>
        <v>201610median3North Vancouver City</v>
      </c>
      <c r="B857" t="str">
        <f t="shared" si="91"/>
        <v>201610apartmentmedian3+_bed_rateNorth Vancouver City</v>
      </c>
      <c r="C857" t="str">
        <f t="shared" si="92"/>
        <v>apartmentmedian3+_bed_rateNorth Vancouver City</v>
      </c>
      <c r="D857" t="str">
        <f t="shared" si="93"/>
        <v>201610apartmentmedian3+_bed_rateVancouver</v>
      </c>
      <c r="E857">
        <v>2016</v>
      </c>
      <c r="F857">
        <v>10</v>
      </c>
      <c r="G857" t="s">
        <v>65</v>
      </c>
      <c r="H857" t="s">
        <v>61</v>
      </c>
      <c r="I857" t="s">
        <v>55</v>
      </c>
      <c r="J857">
        <f t="shared" si="94"/>
        <v>3</v>
      </c>
      <c r="K857" t="s">
        <v>60</v>
      </c>
      <c r="L857" t="e">
        <f>VLOOKUP(B857,average_median_rates_1!B:I,8,0)</f>
        <v>#N/A</v>
      </c>
      <c r="M857">
        <f>IF(ISERROR(L857),VLOOKUP(C857,vancouver_ratios_2!B:J,9,0),IF(L857="**",VLOOKUP(C857,vancouver_ratios_2!B:J,9,0)))</f>
        <v>1.0597787038367601</v>
      </c>
      <c r="N857">
        <f>IF(ISERROR(L857),VLOOKUP(D857,average_median_rates_1!B:I,8,0),IF(L857="**", VLOOKUP(D857,average_median_rates_1!B:I,8,0)))</f>
        <v>1356</v>
      </c>
      <c r="O857">
        <f t="shared" si="95"/>
        <v>1437.0599224026466</v>
      </c>
      <c r="P857">
        <f t="shared" si="96"/>
        <v>1437.0599224026466</v>
      </c>
    </row>
    <row r="858" spans="1:16" x14ac:dyDescent="0.2">
      <c r="A858" t="str">
        <f t="shared" si="97"/>
        <v>201510average0West End/Stanley Park</v>
      </c>
      <c r="B858" t="str">
        <f t="shared" si="91"/>
        <v>201510apartmentaveragebachelor_rateWest End/Stanley Park</v>
      </c>
      <c r="C858" t="str">
        <f t="shared" si="92"/>
        <v>apartmentaveragebachelor_rateWest End/Stanley Park</v>
      </c>
      <c r="D858" t="str">
        <f t="shared" si="93"/>
        <v>201510apartmentaveragebachelor_rateVancouver</v>
      </c>
      <c r="E858">
        <v>2015</v>
      </c>
      <c r="F858">
        <v>10</v>
      </c>
      <c r="G858" t="s">
        <v>65</v>
      </c>
      <c r="H858" t="s">
        <v>59</v>
      </c>
      <c r="I858" t="s">
        <v>49</v>
      </c>
      <c r="J858">
        <f t="shared" si="94"/>
        <v>0</v>
      </c>
      <c r="K858" t="s">
        <v>12</v>
      </c>
      <c r="L858">
        <f>VLOOKUP(B858,average_median_rates_1!B:I,8,0)</f>
        <v>1028</v>
      </c>
      <c r="M858" t="b">
        <f>IF(ISERROR(L858),VLOOKUP(C858,vancouver_ratios_2!B:J,9,0),IF(L858="**",VLOOKUP(C858,vancouver_ratios_2!B:J,9,0)))</f>
        <v>0</v>
      </c>
      <c r="N858" t="b">
        <f>IF(ISERROR(L858),VLOOKUP(D858,average_median_rates_1!B:I,8,0),IF(L858="**", VLOOKUP(D858,average_median_rates_1!B:I,8,0)))</f>
        <v>0</v>
      </c>
      <c r="O858">
        <f t="shared" si="95"/>
        <v>0</v>
      </c>
      <c r="P858">
        <f t="shared" si="96"/>
        <v>1028</v>
      </c>
    </row>
    <row r="859" spans="1:16" x14ac:dyDescent="0.2">
      <c r="A859" t="str">
        <f t="shared" si="97"/>
        <v>201510average0English Bay</v>
      </c>
      <c r="B859" t="str">
        <f t="shared" si="91"/>
        <v>201510apartmentaveragebachelor_rateEnglish Bay</v>
      </c>
      <c r="C859" t="str">
        <f t="shared" si="92"/>
        <v>apartmentaveragebachelor_rateEnglish Bay</v>
      </c>
      <c r="D859" t="str">
        <f t="shared" si="93"/>
        <v>201510apartmentaveragebachelor_rateVancouver</v>
      </c>
      <c r="E859">
        <v>2015</v>
      </c>
      <c r="F859">
        <v>10</v>
      </c>
      <c r="G859" t="s">
        <v>65</v>
      </c>
      <c r="H859" t="s">
        <v>59</v>
      </c>
      <c r="I859" t="s">
        <v>49</v>
      </c>
      <c r="J859">
        <f t="shared" si="94"/>
        <v>0</v>
      </c>
      <c r="K859" t="s">
        <v>16</v>
      </c>
      <c r="L859">
        <f>VLOOKUP(B859,average_median_rates_1!B:I,8,0)</f>
        <v>1021</v>
      </c>
      <c r="M859" t="b">
        <f>IF(ISERROR(L859),VLOOKUP(C859,vancouver_ratios_2!B:J,9,0),IF(L859="**",VLOOKUP(C859,vancouver_ratios_2!B:J,9,0)))</f>
        <v>0</v>
      </c>
      <c r="N859" t="b">
        <f>IF(ISERROR(L859),VLOOKUP(D859,average_median_rates_1!B:I,8,0),IF(L859="**", VLOOKUP(D859,average_median_rates_1!B:I,8,0)))</f>
        <v>0</v>
      </c>
      <c r="O859">
        <f t="shared" si="95"/>
        <v>0</v>
      </c>
      <c r="P859">
        <f t="shared" si="96"/>
        <v>1021</v>
      </c>
    </row>
    <row r="860" spans="1:16" x14ac:dyDescent="0.2">
      <c r="A860" t="str">
        <f t="shared" si="97"/>
        <v>201510average0Downtown</v>
      </c>
      <c r="B860" t="str">
        <f t="shared" si="91"/>
        <v>201510apartmentaveragebachelor_rateDowntown</v>
      </c>
      <c r="C860" t="str">
        <f t="shared" si="92"/>
        <v>apartmentaveragebachelor_rateDowntown</v>
      </c>
      <c r="D860" t="str">
        <f t="shared" si="93"/>
        <v>201510apartmentaveragebachelor_rateVancouver</v>
      </c>
      <c r="E860">
        <v>2015</v>
      </c>
      <c r="F860">
        <v>10</v>
      </c>
      <c r="G860" t="s">
        <v>65</v>
      </c>
      <c r="H860" t="s">
        <v>59</v>
      </c>
      <c r="I860" t="s">
        <v>49</v>
      </c>
      <c r="J860">
        <f t="shared" si="94"/>
        <v>0</v>
      </c>
      <c r="K860" t="s">
        <v>17</v>
      </c>
      <c r="L860">
        <f>VLOOKUP(B860,average_median_rates_1!B:I,8,0)</f>
        <v>1084</v>
      </c>
      <c r="M860" t="b">
        <f>IF(ISERROR(L860),VLOOKUP(C860,vancouver_ratios_2!B:J,9,0),IF(L860="**",VLOOKUP(C860,vancouver_ratios_2!B:J,9,0)))</f>
        <v>0</v>
      </c>
      <c r="N860" t="b">
        <f>IF(ISERROR(L860),VLOOKUP(D860,average_median_rates_1!B:I,8,0),IF(L860="**", VLOOKUP(D860,average_median_rates_1!B:I,8,0)))</f>
        <v>0</v>
      </c>
      <c r="O860">
        <f t="shared" si="95"/>
        <v>0</v>
      </c>
      <c r="P860">
        <f t="shared" si="96"/>
        <v>1084</v>
      </c>
    </row>
    <row r="861" spans="1:16" x14ac:dyDescent="0.2">
      <c r="A861" t="str">
        <f t="shared" si="97"/>
        <v>201510average0South Granville/Oak</v>
      </c>
      <c r="B861" t="str">
        <f t="shared" si="91"/>
        <v>201510apartmentaveragebachelor_rateSouth Granville/Oak</v>
      </c>
      <c r="C861" t="str">
        <f t="shared" si="92"/>
        <v>apartmentaveragebachelor_rateSouth Granville/Oak</v>
      </c>
      <c r="D861" t="str">
        <f t="shared" si="93"/>
        <v>201510apartmentaveragebachelor_rateVancouver</v>
      </c>
      <c r="E861">
        <v>2015</v>
      </c>
      <c r="F861">
        <v>10</v>
      </c>
      <c r="G861" t="s">
        <v>65</v>
      </c>
      <c r="H861" t="s">
        <v>59</v>
      </c>
      <c r="I861" t="s">
        <v>49</v>
      </c>
      <c r="J861">
        <f t="shared" si="94"/>
        <v>0</v>
      </c>
      <c r="K861" t="s">
        <v>19</v>
      </c>
      <c r="L861">
        <f>VLOOKUP(B861,average_median_rates_1!B:I,8,0)</f>
        <v>977</v>
      </c>
      <c r="M861" t="b">
        <f>IF(ISERROR(L861),VLOOKUP(C861,vancouver_ratios_2!B:J,9,0),IF(L861="**",VLOOKUP(C861,vancouver_ratios_2!B:J,9,0)))</f>
        <v>0</v>
      </c>
      <c r="N861" t="b">
        <f>IF(ISERROR(L861),VLOOKUP(D861,average_median_rates_1!B:I,8,0),IF(L861="**", VLOOKUP(D861,average_median_rates_1!B:I,8,0)))</f>
        <v>0</v>
      </c>
      <c r="O861">
        <f t="shared" si="95"/>
        <v>0</v>
      </c>
      <c r="P861">
        <f t="shared" si="96"/>
        <v>977</v>
      </c>
    </row>
    <row r="862" spans="1:16" x14ac:dyDescent="0.2">
      <c r="A862" t="str">
        <f t="shared" si="97"/>
        <v>201510average0Kitsilano/Point Grey</v>
      </c>
      <c r="B862" t="str">
        <f t="shared" si="91"/>
        <v>201510apartmentaveragebachelor_rateKitsilano/Point Grey</v>
      </c>
      <c r="C862" t="str">
        <f t="shared" si="92"/>
        <v>apartmentaveragebachelor_rateKitsilano/Point Grey</v>
      </c>
      <c r="D862" t="str">
        <f t="shared" si="93"/>
        <v>201510apartmentaveragebachelor_rateVancouver</v>
      </c>
      <c r="E862">
        <v>2015</v>
      </c>
      <c r="F862">
        <v>10</v>
      </c>
      <c r="G862" t="s">
        <v>65</v>
      </c>
      <c r="H862" t="s">
        <v>59</v>
      </c>
      <c r="I862" t="s">
        <v>49</v>
      </c>
      <c r="J862">
        <f t="shared" si="94"/>
        <v>0</v>
      </c>
      <c r="K862" t="s">
        <v>20</v>
      </c>
      <c r="L862">
        <f>VLOOKUP(B862,average_median_rates_1!B:I,8,0)</f>
        <v>988</v>
      </c>
      <c r="M862" t="b">
        <f>IF(ISERROR(L862),VLOOKUP(C862,vancouver_ratios_2!B:J,9,0),IF(L862="**",VLOOKUP(C862,vancouver_ratios_2!B:J,9,0)))</f>
        <v>0</v>
      </c>
      <c r="N862" t="b">
        <f>IF(ISERROR(L862),VLOOKUP(D862,average_median_rates_1!B:I,8,0),IF(L862="**", VLOOKUP(D862,average_median_rates_1!B:I,8,0)))</f>
        <v>0</v>
      </c>
      <c r="O862">
        <f t="shared" si="95"/>
        <v>0</v>
      </c>
      <c r="P862">
        <f t="shared" si="96"/>
        <v>988</v>
      </c>
    </row>
    <row r="863" spans="1:16" x14ac:dyDescent="0.2">
      <c r="A863" t="str">
        <f t="shared" si="97"/>
        <v>201510average0Westside/Kerrisdale</v>
      </c>
      <c r="B863" t="str">
        <f t="shared" si="91"/>
        <v>201510apartmentaveragebachelor_rateWestside/Kerrisdale</v>
      </c>
      <c r="C863" t="str">
        <f t="shared" si="92"/>
        <v>apartmentaveragebachelor_rateWestside/Kerrisdale</v>
      </c>
      <c r="D863" t="str">
        <f t="shared" si="93"/>
        <v>201510apartmentaveragebachelor_rateVancouver</v>
      </c>
      <c r="E863">
        <v>2015</v>
      </c>
      <c r="F863">
        <v>10</v>
      </c>
      <c r="G863" t="s">
        <v>65</v>
      </c>
      <c r="H863" t="s">
        <v>59</v>
      </c>
      <c r="I863" t="s">
        <v>49</v>
      </c>
      <c r="J863">
        <f t="shared" si="94"/>
        <v>0</v>
      </c>
      <c r="K863" t="s">
        <v>21</v>
      </c>
      <c r="L863">
        <f>VLOOKUP(B863,average_median_rates_1!B:I,8,0)</f>
        <v>936</v>
      </c>
      <c r="M863" t="b">
        <f>IF(ISERROR(L863),VLOOKUP(C863,vancouver_ratios_2!B:J,9,0),IF(L863="**",VLOOKUP(C863,vancouver_ratios_2!B:J,9,0)))</f>
        <v>0</v>
      </c>
      <c r="N863" t="b">
        <f>IF(ISERROR(L863),VLOOKUP(D863,average_median_rates_1!B:I,8,0),IF(L863="**", VLOOKUP(D863,average_median_rates_1!B:I,8,0)))</f>
        <v>0</v>
      </c>
      <c r="O863">
        <f t="shared" si="95"/>
        <v>0</v>
      </c>
      <c r="P863">
        <f t="shared" si="96"/>
        <v>936</v>
      </c>
    </row>
    <row r="864" spans="1:16" x14ac:dyDescent="0.2">
      <c r="A864" t="str">
        <f t="shared" si="97"/>
        <v>201510average0Marpole</v>
      </c>
      <c r="B864" t="str">
        <f t="shared" si="91"/>
        <v>201510apartmentaveragebachelor_rateMarpole</v>
      </c>
      <c r="C864" t="str">
        <f t="shared" si="92"/>
        <v>apartmentaveragebachelor_rateMarpole</v>
      </c>
      <c r="D864" t="str">
        <f t="shared" si="93"/>
        <v>201510apartmentaveragebachelor_rateVancouver</v>
      </c>
      <c r="E864">
        <v>2015</v>
      </c>
      <c r="F864">
        <v>10</v>
      </c>
      <c r="G864" t="s">
        <v>65</v>
      </c>
      <c r="H864" t="s">
        <v>59</v>
      </c>
      <c r="I864" t="s">
        <v>49</v>
      </c>
      <c r="J864">
        <f t="shared" si="94"/>
        <v>0</v>
      </c>
      <c r="K864" t="s">
        <v>23</v>
      </c>
      <c r="L864">
        <f>VLOOKUP(B864,average_median_rates_1!B:I,8,0)</f>
        <v>776</v>
      </c>
      <c r="M864" t="b">
        <f>IF(ISERROR(L864),VLOOKUP(C864,vancouver_ratios_2!B:J,9,0),IF(L864="**",VLOOKUP(C864,vancouver_ratios_2!B:J,9,0)))</f>
        <v>0</v>
      </c>
      <c r="N864" t="b">
        <f>IF(ISERROR(L864),VLOOKUP(D864,average_median_rates_1!B:I,8,0),IF(L864="**", VLOOKUP(D864,average_median_rates_1!B:I,8,0)))</f>
        <v>0</v>
      </c>
      <c r="O864">
        <f t="shared" si="95"/>
        <v>0</v>
      </c>
      <c r="P864">
        <f t="shared" si="96"/>
        <v>776</v>
      </c>
    </row>
    <row r="865" spans="1:16" x14ac:dyDescent="0.2">
      <c r="A865" t="str">
        <f t="shared" si="97"/>
        <v>201510average0Mount Pleasant/Renfrew Heights</v>
      </c>
      <c r="B865" t="str">
        <f t="shared" si="91"/>
        <v>201510apartmentaveragebachelor_rateMount Pleasant/Renfrew Heights</v>
      </c>
      <c r="C865" t="str">
        <f t="shared" si="92"/>
        <v>apartmentaveragebachelor_rateMount Pleasant/Renfrew Heights</v>
      </c>
      <c r="D865" t="str">
        <f t="shared" si="93"/>
        <v>201510apartmentaveragebachelor_rateVancouver</v>
      </c>
      <c r="E865">
        <v>2015</v>
      </c>
      <c r="F865">
        <v>10</v>
      </c>
      <c r="G865" t="s">
        <v>65</v>
      </c>
      <c r="H865" t="s">
        <v>59</v>
      </c>
      <c r="I865" t="s">
        <v>49</v>
      </c>
      <c r="J865">
        <f t="shared" si="94"/>
        <v>0</v>
      </c>
      <c r="K865" t="s">
        <v>24</v>
      </c>
      <c r="L865">
        <f>VLOOKUP(B865,average_median_rates_1!B:I,8,0)</f>
        <v>902</v>
      </c>
      <c r="M865" t="b">
        <f>IF(ISERROR(L865),VLOOKUP(C865,vancouver_ratios_2!B:J,9,0),IF(L865="**",VLOOKUP(C865,vancouver_ratios_2!B:J,9,0)))</f>
        <v>0</v>
      </c>
      <c r="N865" t="b">
        <f>IF(ISERROR(L865),VLOOKUP(D865,average_median_rates_1!B:I,8,0),IF(L865="**", VLOOKUP(D865,average_median_rates_1!B:I,8,0)))</f>
        <v>0</v>
      </c>
      <c r="O865">
        <f t="shared" si="95"/>
        <v>0</v>
      </c>
      <c r="P865">
        <f t="shared" si="96"/>
        <v>902</v>
      </c>
    </row>
    <row r="866" spans="1:16" x14ac:dyDescent="0.2">
      <c r="A866" t="str">
        <f t="shared" si="97"/>
        <v>201510average0East Hastings</v>
      </c>
      <c r="B866" t="str">
        <f t="shared" si="91"/>
        <v>201510apartmentaveragebachelor_rateEast Hastings</v>
      </c>
      <c r="C866" t="str">
        <f t="shared" si="92"/>
        <v>apartmentaveragebachelor_rateEast Hastings</v>
      </c>
      <c r="D866" t="str">
        <f t="shared" si="93"/>
        <v>201510apartmentaveragebachelor_rateVancouver</v>
      </c>
      <c r="E866">
        <v>2015</v>
      </c>
      <c r="F866">
        <v>10</v>
      </c>
      <c r="G866" t="s">
        <v>65</v>
      </c>
      <c r="H866" t="s">
        <v>59</v>
      </c>
      <c r="I866" t="s">
        <v>49</v>
      </c>
      <c r="J866">
        <f t="shared" si="94"/>
        <v>0</v>
      </c>
      <c r="K866" t="s">
        <v>25</v>
      </c>
      <c r="L866">
        <f>VLOOKUP(B866,average_median_rates_1!B:I,8,0)</f>
        <v>846</v>
      </c>
      <c r="M866" t="b">
        <f>IF(ISERROR(L866),VLOOKUP(C866,vancouver_ratios_2!B:J,9,0),IF(L866="**",VLOOKUP(C866,vancouver_ratios_2!B:J,9,0)))</f>
        <v>0</v>
      </c>
      <c r="N866" t="b">
        <f>IF(ISERROR(L866),VLOOKUP(D866,average_median_rates_1!B:I,8,0),IF(L866="**", VLOOKUP(D866,average_median_rates_1!B:I,8,0)))</f>
        <v>0</v>
      </c>
      <c r="O866">
        <f t="shared" si="95"/>
        <v>0</v>
      </c>
      <c r="P866">
        <f t="shared" si="96"/>
        <v>846</v>
      </c>
    </row>
    <row r="867" spans="1:16" x14ac:dyDescent="0.2">
      <c r="A867" t="str">
        <f t="shared" si="97"/>
        <v>201510average0Southeast Vancouver</v>
      </c>
      <c r="B867" t="str">
        <f t="shared" si="91"/>
        <v>201510apartmentaveragebachelor_rateSoutheast Vancouver</v>
      </c>
      <c r="C867" t="str">
        <f t="shared" si="92"/>
        <v>apartmentaveragebachelor_rateSoutheast Vancouver</v>
      </c>
      <c r="D867" t="str">
        <f t="shared" si="93"/>
        <v>201510apartmentaveragebachelor_rateVancouver</v>
      </c>
      <c r="E867">
        <v>2015</v>
      </c>
      <c r="F867">
        <v>10</v>
      </c>
      <c r="G867" t="s">
        <v>65</v>
      </c>
      <c r="H867" t="s">
        <v>59</v>
      </c>
      <c r="I867" t="s">
        <v>49</v>
      </c>
      <c r="J867">
        <f t="shared" si="94"/>
        <v>0</v>
      </c>
      <c r="K867" t="s">
        <v>26</v>
      </c>
      <c r="L867">
        <f>VLOOKUP(B867,average_median_rates_1!B:I,8,0)</f>
        <v>943</v>
      </c>
      <c r="M867" t="b">
        <f>IF(ISERROR(L867),VLOOKUP(C867,vancouver_ratios_2!B:J,9,0),IF(L867="**",VLOOKUP(C867,vancouver_ratios_2!B:J,9,0)))</f>
        <v>0</v>
      </c>
      <c r="N867" t="b">
        <f>IF(ISERROR(L867),VLOOKUP(D867,average_median_rates_1!B:I,8,0),IF(L867="**", VLOOKUP(D867,average_median_rates_1!B:I,8,0)))</f>
        <v>0</v>
      </c>
      <c r="O867">
        <f t="shared" si="95"/>
        <v>0</v>
      </c>
      <c r="P867">
        <f t="shared" si="96"/>
        <v>943</v>
      </c>
    </row>
    <row r="868" spans="1:16" x14ac:dyDescent="0.2">
      <c r="A868" t="str">
        <f t="shared" si="97"/>
        <v>201510average0University Endowment Lands</v>
      </c>
      <c r="B868" t="str">
        <f t="shared" si="91"/>
        <v>201510apartmentaveragebachelor_rateUniversity Endowment Lands</v>
      </c>
      <c r="C868" t="str">
        <f t="shared" si="92"/>
        <v>apartmentaveragebachelor_rateUniversity Endowment Lands</v>
      </c>
      <c r="D868" t="str">
        <f t="shared" si="93"/>
        <v>201510apartmentaveragebachelor_rateVancouver</v>
      </c>
      <c r="E868">
        <v>2015</v>
      </c>
      <c r="F868">
        <v>10</v>
      </c>
      <c r="G868" t="s">
        <v>65</v>
      </c>
      <c r="H868" t="s">
        <v>59</v>
      </c>
      <c r="I868" t="s">
        <v>49</v>
      </c>
      <c r="J868">
        <f t="shared" si="94"/>
        <v>0</v>
      </c>
      <c r="K868" t="s">
        <v>27</v>
      </c>
      <c r="L868">
        <f>VLOOKUP(B868,average_median_rates_1!B:I,8,0)</f>
        <v>1307</v>
      </c>
      <c r="M868" t="b">
        <f>IF(ISERROR(L868),VLOOKUP(C868,vancouver_ratios_2!B:J,9,0),IF(L868="**",VLOOKUP(C868,vancouver_ratios_2!B:J,9,0)))</f>
        <v>0</v>
      </c>
      <c r="N868" t="b">
        <f>IF(ISERROR(L868),VLOOKUP(D868,average_median_rates_1!B:I,8,0),IF(L868="**", VLOOKUP(D868,average_median_rates_1!B:I,8,0)))</f>
        <v>0</v>
      </c>
      <c r="O868">
        <f t="shared" si="95"/>
        <v>0</v>
      </c>
      <c r="P868">
        <f t="shared" si="96"/>
        <v>1307</v>
      </c>
    </row>
    <row r="869" spans="1:16" x14ac:dyDescent="0.2">
      <c r="A869" t="str">
        <f t="shared" si="97"/>
        <v>201510average0Central Park/Metrotown</v>
      </c>
      <c r="B869" t="str">
        <f t="shared" si="91"/>
        <v>201510apartmentaveragebachelor_rateCentral Park/Metrotown</v>
      </c>
      <c r="C869" t="str">
        <f t="shared" si="92"/>
        <v>apartmentaveragebachelor_rateCentral Park/Metrotown</v>
      </c>
      <c r="D869" t="str">
        <f t="shared" si="93"/>
        <v>201510apartmentaveragebachelor_rateVancouver</v>
      </c>
      <c r="E869">
        <v>2015</v>
      </c>
      <c r="F869">
        <v>10</v>
      </c>
      <c r="G869" t="s">
        <v>65</v>
      </c>
      <c r="H869" t="s">
        <v>59</v>
      </c>
      <c r="I869" t="s">
        <v>49</v>
      </c>
      <c r="J869">
        <f t="shared" si="94"/>
        <v>0</v>
      </c>
      <c r="K869" t="s">
        <v>28</v>
      </c>
      <c r="L869">
        <f>VLOOKUP(B869,average_median_rates_1!B:I,8,0)</f>
        <v>858</v>
      </c>
      <c r="M869" t="b">
        <f>IF(ISERROR(L869),VLOOKUP(C869,vancouver_ratios_2!B:J,9,0),IF(L869="**",VLOOKUP(C869,vancouver_ratios_2!B:J,9,0)))</f>
        <v>0</v>
      </c>
      <c r="N869" t="b">
        <f>IF(ISERROR(L869),VLOOKUP(D869,average_median_rates_1!B:I,8,0),IF(L869="**", VLOOKUP(D869,average_median_rates_1!B:I,8,0)))</f>
        <v>0</v>
      </c>
      <c r="O869">
        <f t="shared" si="95"/>
        <v>0</v>
      </c>
      <c r="P869">
        <f t="shared" si="96"/>
        <v>858</v>
      </c>
    </row>
    <row r="870" spans="1:16" x14ac:dyDescent="0.2">
      <c r="A870" t="str">
        <f t="shared" si="97"/>
        <v>201510average0Southeast Burnaby</v>
      </c>
      <c r="B870" t="str">
        <f t="shared" si="91"/>
        <v>201510apartmentaveragebachelor_rateSoutheast Burnaby</v>
      </c>
      <c r="C870" t="str">
        <f t="shared" si="92"/>
        <v>apartmentaveragebachelor_rateSoutheast Burnaby</v>
      </c>
      <c r="D870" t="str">
        <f t="shared" si="93"/>
        <v>201510apartmentaveragebachelor_rateVancouver</v>
      </c>
      <c r="E870">
        <v>2015</v>
      </c>
      <c r="F870">
        <v>10</v>
      </c>
      <c r="G870" t="s">
        <v>65</v>
      </c>
      <c r="H870" t="s">
        <v>59</v>
      </c>
      <c r="I870" t="s">
        <v>49</v>
      </c>
      <c r="J870">
        <f t="shared" si="94"/>
        <v>0</v>
      </c>
      <c r="K870" t="s">
        <v>29</v>
      </c>
      <c r="L870">
        <f>VLOOKUP(B870,average_median_rates_1!B:I,8,0)</f>
        <v>733</v>
      </c>
      <c r="M870" t="b">
        <f>IF(ISERROR(L870),VLOOKUP(C870,vancouver_ratios_2!B:J,9,0),IF(L870="**",VLOOKUP(C870,vancouver_ratios_2!B:J,9,0)))</f>
        <v>0</v>
      </c>
      <c r="N870" t="b">
        <f>IF(ISERROR(L870),VLOOKUP(D870,average_median_rates_1!B:I,8,0),IF(L870="**", VLOOKUP(D870,average_median_rates_1!B:I,8,0)))</f>
        <v>0</v>
      </c>
      <c r="O870">
        <f t="shared" si="95"/>
        <v>0</v>
      </c>
      <c r="P870">
        <f t="shared" si="96"/>
        <v>733</v>
      </c>
    </row>
    <row r="871" spans="1:16" x14ac:dyDescent="0.2">
      <c r="A871" t="str">
        <f t="shared" si="97"/>
        <v>201510average0North Burnaby</v>
      </c>
      <c r="B871" t="str">
        <f t="shared" si="91"/>
        <v>201510apartmentaveragebachelor_rateNorth Burnaby</v>
      </c>
      <c r="C871" t="str">
        <f t="shared" si="92"/>
        <v>apartmentaveragebachelor_rateNorth Burnaby</v>
      </c>
      <c r="D871" t="str">
        <f t="shared" si="93"/>
        <v>201510apartmentaveragebachelor_rateVancouver</v>
      </c>
      <c r="E871">
        <v>2015</v>
      </c>
      <c r="F871">
        <v>10</v>
      </c>
      <c r="G871" t="s">
        <v>65</v>
      </c>
      <c r="H871" t="s">
        <v>59</v>
      </c>
      <c r="I871" t="s">
        <v>49</v>
      </c>
      <c r="J871">
        <f t="shared" si="94"/>
        <v>0</v>
      </c>
      <c r="K871" t="s">
        <v>31</v>
      </c>
      <c r="L871">
        <f>VLOOKUP(B871,average_median_rates_1!B:I,8,0)</f>
        <v>780</v>
      </c>
      <c r="M871" t="b">
        <f>IF(ISERROR(L871),VLOOKUP(C871,vancouver_ratios_2!B:J,9,0),IF(L871="**",VLOOKUP(C871,vancouver_ratios_2!B:J,9,0)))</f>
        <v>0</v>
      </c>
      <c r="N871" t="b">
        <f>IF(ISERROR(L871),VLOOKUP(D871,average_median_rates_1!B:I,8,0),IF(L871="**", VLOOKUP(D871,average_median_rates_1!B:I,8,0)))</f>
        <v>0</v>
      </c>
      <c r="O871">
        <f t="shared" si="95"/>
        <v>0</v>
      </c>
      <c r="P871">
        <f t="shared" si="96"/>
        <v>780</v>
      </c>
    </row>
    <row r="872" spans="1:16" x14ac:dyDescent="0.2">
      <c r="A872" t="str">
        <f t="shared" si="97"/>
        <v>201510average0New Westminster</v>
      </c>
      <c r="B872" t="str">
        <f t="shared" si="91"/>
        <v>201510apartmentaveragebachelor_rateNew Westminster</v>
      </c>
      <c r="C872" t="str">
        <f t="shared" si="92"/>
        <v>apartmentaveragebachelor_rateNew Westminster</v>
      </c>
      <c r="D872" t="str">
        <f t="shared" si="93"/>
        <v>201510apartmentaveragebachelor_rateVancouver</v>
      </c>
      <c r="E872">
        <v>2015</v>
      </c>
      <c r="F872">
        <v>10</v>
      </c>
      <c r="G872" t="s">
        <v>65</v>
      </c>
      <c r="H872" t="s">
        <v>59</v>
      </c>
      <c r="I872" t="s">
        <v>49</v>
      </c>
      <c r="J872">
        <f t="shared" si="94"/>
        <v>0</v>
      </c>
      <c r="K872" t="s">
        <v>32</v>
      </c>
      <c r="L872">
        <f>VLOOKUP(B872,average_median_rates_1!B:I,8,0)</f>
        <v>716</v>
      </c>
      <c r="M872" t="b">
        <f>IF(ISERROR(L872),VLOOKUP(C872,vancouver_ratios_2!B:J,9,0),IF(L872="**",VLOOKUP(C872,vancouver_ratios_2!B:J,9,0)))</f>
        <v>0</v>
      </c>
      <c r="N872" t="b">
        <f>IF(ISERROR(L872),VLOOKUP(D872,average_median_rates_1!B:I,8,0),IF(L872="**", VLOOKUP(D872,average_median_rates_1!B:I,8,0)))</f>
        <v>0</v>
      </c>
      <c r="O872">
        <f t="shared" si="95"/>
        <v>0</v>
      </c>
      <c r="P872">
        <f t="shared" si="96"/>
        <v>716</v>
      </c>
    </row>
    <row r="873" spans="1:16" x14ac:dyDescent="0.2">
      <c r="A873" t="str">
        <f t="shared" si="97"/>
        <v>201510average0North Vancouver CY</v>
      </c>
      <c r="B873" t="str">
        <f t="shared" si="91"/>
        <v>201510apartmentaveragebachelor_rateNorth Vancouver CY</v>
      </c>
      <c r="C873" t="str">
        <f t="shared" si="92"/>
        <v>apartmentaveragebachelor_rateNorth Vancouver CY</v>
      </c>
      <c r="D873" t="str">
        <f t="shared" si="93"/>
        <v>201510apartmentaveragebachelor_rateVancouver</v>
      </c>
      <c r="E873">
        <v>2015</v>
      </c>
      <c r="F873">
        <v>10</v>
      </c>
      <c r="G873" t="s">
        <v>65</v>
      </c>
      <c r="H873" t="s">
        <v>59</v>
      </c>
      <c r="I873" t="s">
        <v>49</v>
      </c>
      <c r="J873">
        <f t="shared" si="94"/>
        <v>0</v>
      </c>
      <c r="K873" t="s">
        <v>33</v>
      </c>
      <c r="L873" t="e">
        <f>VLOOKUP(B873,average_median_rates_1!B:I,8,0)</f>
        <v>#N/A</v>
      </c>
      <c r="M873">
        <f>IF(ISERROR(L873),VLOOKUP(C873,vancouver_ratios_2!B:J,9,0),IF(L873="**",VLOOKUP(C873,vancouver_ratios_2!B:J,9,0)))</f>
        <v>1.12537452216138</v>
      </c>
      <c r="N873">
        <f>IF(ISERROR(L873),VLOOKUP(D873,average_median_rates_1!B:I,8,0),IF(L873="**", VLOOKUP(D873,average_median_rates_1!B:I,8,0)))</f>
        <v>937</v>
      </c>
      <c r="O873">
        <f t="shared" si="95"/>
        <v>1054.4759272652132</v>
      </c>
      <c r="P873">
        <f t="shared" si="96"/>
        <v>1054.4759272652132</v>
      </c>
    </row>
    <row r="874" spans="1:16" x14ac:dyDescent="0.2">
      <c r="A874" t="str">
        <f t="shared" si="97"/>
        <v>201510average0North Vancouver DM</v>
      </c>
      <c r="B874" t="str">
        <f t="shared" si="91"/>
        <v>201510apartmentaveragebachelor_rateNorth Vancouver DM</v>
      </c>
      <c r="C874" t="str">
        <f t="shared" si="92"/>
        <v>apartmentaveragebachelor_rateNorth Vancouver DM</v>
      </c>
      <c r="D874" t="str">
        <f t="shared" si="93"/>
        <v>201510apartmentaveragebachelor_rateVancouver</v>
      </c>
      <c r="E874">
        <v>2015</v>
      </c>
      <c r="F874">
        <v>10</v>
      </c>
      <c r="G874" t="s">
        <v>65</v>
      </c>
      <c r="H874" t="s">
        <v>59</v>
      </c>
      <c r="I874" t="s">
        <v>49</v>
      </c>
      <c r="J874">
        <f t="shared" si="94"/>
        <v>0</v>
      </c>
      <c r="K874" t="s">
        <v>34</v>
      </c>
      <c r="L874">
        <f>VLOOKUP(B874,average_median_rates_1!B:I,8,0)</f>
        <v>959</v>
      </c>
      <c r="M874" t="b">
        <f>IF(ISERROR(L874),VLOOKUP(C874,vancouver_ratios_2!B:J,9,0),IF(L874="**",VLOOKUP(C874,vancouver_ratios_2!B:J,9,0)))</f>
        <v>0</v>
      </c>
      <c r="N874" t="b">
        <f>IF(ISERROR(L874),VLOOKUP(D874,average_median_rates_1!B:I,8,0),IF(L874="**", VLOOKUP(D874,average_median_rates_1!B:I,8,0)))</f>
        <v>0</v>
      </c>
      <c r="O874">
        <f t="shared" si="95"/>
        <v>0</v>
      </c>
      <c r="P874">
        <f t="shared" si="96"/>
        <v>959</v>
      </c>
    </row>
    <row r="875" spans="1:16" x14ac:dyDescent="0.2">
      <c r="A875" t="str">
        <f t="shared" si="97"/>
        <v>201510average0West Vancouver</v>
      </c>
      <c r="B875" t="str">
        <f t="shared" si="91"/>
        <v>201510apartmentaveragebachelor_rateWest Vancouver</v>
      </c>
      <c r="C875" t="str">
        <f t="shared" si="92"/>
        <v>apartmentaveragebachelor_rateWest Vancouver</v>
      </c>
      <c r="D875" t="str">
        <f t="shared" si="93"/>
        <v>201510apartmentaveragebachelor_rateVancouver</v>
      </c>
      <c r="E875">
        <v>2015</v>
      </c>
      <c r="F875">
        <v>10</v>
      </c>
      <c r="G875" t="s">
        <v>65</v>
      </c>
      <c r="H875" t="s">
        <v>59</v>
      </c>
      <c r="I875" t="s">
        <v>49</v>
      </c>
      <c r="J875">
        <f t="shared" si="94"/>
        <v>0</v>
      </c>
      <c r="K875" t="s">
        <v>35</v>
      </c>
      <c r="L875">
        <f>VLOOKUP(B875,average_median_rates_1!B:I,8,0)</f>
        <v>1114</v>
      </c>
      <c r="M875" t="b">
        <f>IF(ISERROR(L875),VLOOKUP(C875,vancouver_ratios_2!B:J,9,0),IF(L875="**",VLOOKUP(C875,vancouver_ratios_2!B:J,9,0)))</f>
        <v>0</v>
      </c>
      <c r="N875" t="b">
        <f>IF(ISERROR(L875),VLOOKUP(D875,average_median_rates_1!B:I,8,0),IF(L875="**", VLOOKUP(D875,average_median_rates_1!B:I,8,0)))</f>
        <v>0</v>
      </c>
      <c r="O875">
        <f t="shared" si="95"/>
        <v>0</v>
      </c>
      <c r="P875">
        <f t="shared" si="96"/>
        <v>1114</v>
      </c>
    </row>
    <row r="876" spans="1:16" x14ac:dyDescent="0.2">
      <c r="A876" t="str">
        <f t="shared" si="97"/>
        <v>201510average0Richmond</v>
      </c>
      <c r="B876" t="str">
        <f t="shared" si="91"/>
        <v>201510apartmentaveragebachelor_rateRichmond</v>
      </c>
      <c r="C876" t="str">
        <f t="shared" si="92"/>
        <v>apartmentaveragebachelor_rateRichmond</v>
      </c>
      <c r="D876" t="str">
        <f t="shared" si="93"/>
        <v>201510apartmentaveragebachelor_rateVancouver</v>
      </c>
      <c r="E876">
        <v>2015</v>
      </c>
      <c r="F876">
        <v>10</v>
      </c>
      <c r="G876" t="s">
        <v>65</v>
      </c>
      <c r="H876" t="s">
        <v>59</v>
      </c>
      <c r="I876" t="s">
        <v>49</v>
      </c>
      <c r="J876">
        <f t="shared" si="94"/>
        <v>0</v>
      </c>
      <c r="K876" t="s">
        <v>36</v>
      </c>
      <c r="L876">
        <f>VLOOKUP(B876,average_median_rates_1!B:I,8,0)</f>
        <v>843</v>
      </c>
      <c r="M876" t="b">
        <f>IF(ISERROR(L876),VLOOKUP(C876,vancouver_ratios_2!B:J,9,0),IF(L876="**",VLOOKUP(C876,vancouver_ratios_2!B:J,9,0)))</f>
        <v>0</v>
      </c>
      <c r="N876" t="b">
        <f>IF(ISERROR(L876),VLOOKUP(D876,average_median_rates_1!B:I,8,0),IF(L876="**", VLOOKUP(D876,average_median_rates_1!B:I,8,0)))</f>
        <v>0</v>
      </c>
      <c r="O876">
        <f t="shared" si="95"/>
        <v>0</v>
      </c>
      <c r="P876">
        <f t="shared" si="96"/>
        <v>843</v>
      </c>
    </row>
    <row r="877" spans="1:16" x14ac:dyDescent="0.2">
      <c r="A877" t="str">
        <f t="shared" si="97"/>
        <v>201510average0Delta</v>
      </c>
      <c r="B877" t="str">
        <f t="shared" si="91"/>
        <v>201510apartmentaveragebachelor_rateDelta</v>
      </c>
      <c r="C877" t="str">
        <f t="shared" si="92"/>
        <v>apartmentaveragebachelor_rateDelta</v>
      </c>
      <c r="D877" t="str">
        <f t="shared" si="93"/>
        <v>201510apartmentaveragebachelor_rateVancouver</v>
      </c>
      <c r="E877">
        <v>2015</v>
      </c>
      <c r="F877">
        <v>10</v>
      </c>
      <c r="G877" t="s">
        <v>65</v>
      </c>
      <c r="H877" t="s">
        <v>59</v>
      </c>
      <c r="I877" t="s">
        <v>49</v>
      </c>
      <c r="J877">
        <f t="shared" si="94"/>
        <v>0</v>
      </c>
      <c r="K877" t="s">
        <v>37</v>
      </c>
      <c r="L877">
        <f>VLOOKUP(B877,average_median_rates_1!B:I,8,0)</f>
        <v>679</v>
      </c>
      <c r="M877" t="b">
        <f>IF(ISERROR(L877),VLOOKUP(C877,vancouver_ratios_2!B:J,9,0),IF(L877="**",VLOOKUP(C877,vancouver_ratios_2!B:J,9,0)))</f>
        <v>0</v>
      </c>
      <c r="N877" t="b">
        <f>IF(ISERROR(L877),VLOOKUP(D877,average_median_rates_1!B:I,8,0),IF(L877="**", VLOOKUP(D877,average_median_rates_1!B:I,8,0)))</f>
        <v>0</v>
      </c>
      <c r="O877">
        <f t="shared" si="95"/>
        <v>0</v>
      </c>
      <c r="P877">
        <f t="shared" si="96"/>
        <v>679</v>
      </c>
    </row>
    <row r="878" spans="1:16" x14ac:dyDescent="0.2">
      <c r="A878" t="str">
        <f t="shared" si="97"/>
        <v>201510average0Surrey</v>
      </c>
      <c r="B878" t="str">
        <f t="shared" si="91"/>
        <v>201510apartmentaveragebachelor_rateSurrey</v>
      </c>
      <c r="C878" t="str">
        <f t="shared" si="92"/>
        <v>apartmentaveragebachelor_rateSurrey</v>
      </c>
      <c r="D878" t="str">
        <f t="shared" si="93"/>
        <v>201510apartmentaveragebachelor_rateVancouver</v>
      </c>
      <c r="E878">
        <v>2015</v>
      </c>
      <c r="F878">
        <v>10</v>
      </c>
      <c r="G878" t="s">
        <v>65</v>
      </c>
      <c r="H878" t="s">
        <v>59</v>
      </c>
      <c r="I878" t="s">
        <v>49</v>
      </c>
      <c r="J878">
        <f t="shared" si="94"/>
        <v>0</v>
      </c>
      <c r="K878" t="s">
        <v>38</v>
      </c>
      <c r="L878">
        <f>VLOOKUP(B878,average_median_rates_1!B:I,8,0)</f>
        <v>671</v>
      </c>
      <c r="M878" t="b">
        <f>IF(ISERROR(L878),VLOOKUP(C878,vancouver_ratios_2!B:J,9,0),IF(L878="**",VLOOKUP(C878,vancouver_ratios_2!B:J,9,0)))</f>
        <v>0</v>
      </c>
      <c r="N878" t="b">
        <f>IF(ISERROR(L878),VLOOKUP(D878,average_median_rates_1!B:I,8,0),IF(L878="**", VLOOKUP(D878,average_median_rates_1!B:I,8,0)))</f>
        <v>0</v>
      </c>
      <c r="O878">
        <f t="shared" si="95"/>
        <v>0</v>
      </c>
      <c r="P878">
        <f t="shared" si="96"/>
        <v>671</v>
      </c>
    </row>
    <row r="879" spans="1:16" x14ac:dyDescent="0.2">
      <c r="A879" t="str">
        <f t="shared" si="97"/>
        <v>201510average0White Rock</v>
      </c>
      <c r="B879" t="str">
        <f t="shared" si="91"/>
        <v>201510apartmentaveragebachelor_rateWhite Rock</v>
      </c>
      <c r="C879" t="str">
        <f t="shared" si="92"/>
        <v>apartmentaveragebachelor_rateWhite Rock</v>
      </c>
      <c r="D879" t="str">
        <f t="shared" si="93"/>
        <v>201510apartmentaveragebachelor_rateVancouver</v>
      </c>
      <c r="E879">
        <v>2015</v>
      </c>
      <c r="F879">
        <v>10</v>
      </c>
      <c r="G879" t="s">
        <v>65</v>
      </c>
      <c r="H879" t="s">
        <v>59</v>
      </c>
      <c r="I879" t="s">
        <v>49</v>
      </c>
      <c r="J879">
        <f t="shared" si="94"/>
        <v>0</v>
      </c>
      <c r="K879" t="s">
        <v>39</v>
      </c>
      <c r="L879">
        <f>VLOOKUP(B879,average_median_rates_1!B:I,8,0)</f>
        <v>760</v>
      </c>
      <c r="M879" t="b">
        <f>IF(ISERROR(L879),VLOOKUP(C879,vancouver_ratios_2!B:J,9,0),IF(L879="**",VLOOKUP(C879,vancouver_ratios_2!B:J,9,0)))</f>
        <v>0</v>
      </c>
      <c r="N879" t="b">
        <f>IF(ISERROR(L879),VLOOKUP(D879,average_median_rates_1!B:I,8,0),IF(L879="**", VLOOKUP(D879,average_median_rates_1!B:I,8,0)))</f>
        <v>0</v>
      </c>
      <c r="O879">
        <f t="shared" si="95"/>
        <v>0</v>
      </c>
      <c r="P879">
        <f t="shared" si="96"/>
        <v>760</v>
      </c>
    </row>
    <row r="880" spans="1:16" x14ac:dyDescent="0.2">
      <c r="A880" t="str">
        <f t="shared" si="97"/>
        <v>201510average0Langley City and Langley DM</v>
      </c>
      <c r="B880" t="str">
        <f t="shared" si="91"/>
        <v>201510apartmentaveragebachelor_rateLangley City and Langley DM</v>
      </c>
      <c r="C880" t="str">
        <f t="shared" si="92"/>
        <v>apartmentaveragebachelor_rateLangley City and Langley DM</v>
      </c>
      <c r="D880" t="str">
        <f t="shared" si="93"/>
        <v>201510apartmentaveragebachelor_rateVancouver</v>
      </c>
      <c r="E880">
        <v>2015</v>
      </c>
      <c r="F880">
        <v>10</v>
      </c>
      <c r="G880" t="s">
        <v>65</v>
      </c>
      <c r="H880" t="s">
        <v>59</v>
      </c>
      <c r="I880" t="s">
        <v>49</v>
      </c>
      <c r="J880">
        <f t="shared" si="94"/>
        <v>0</v>
      </c>
      <c r="K880" t="s">
        <v>40</v>
      </c>
      <c r="L880">
        <f>VLOOKUP(B880,average_median_rates_1!B:I,8,0)</f>
        <v>685</v>
      </c>
      <c r="M880" t="b">
        <f>IF(ISERROR(L880),VLOOKUP(C880,vancouver_ratios_2!B:J,9,0),IF(L880="**",VLOOKUP(C880,vancouver_ratios_2!B:J,9,0)))</f>
        <v>0</v>
      </c>
      <c r="N880" t="b">
        <f>IF(ISERROR(L880),VLOOKUP(D880,average_median_rates_1!B:I,8,0),IF(L880="**", VLOOKUP(D880,average_median_rates_1!B:I,8,0)))</f>
        <v>0</v>
      </c>
      <c r="O880">
        <f t="shared" si="95"/>
        <v>0</v>
      </c>
      <c r="P880">
        <f t="shared" si="96"/>
        <v>685</v>
      </c>
    </row>
    <row r="881" spans="1:16" x14ac:dyDescent="0.2">
      <c r="A881" t="str">
        <f t="shared" si="97"/>
        <v>201510average0Tri-Cities</v>
      </c>
      <c r="B881" t="str">
        <f t="shared" si="91"/>
        <v>201510apartmentaveragebachelor_rateTri-Cities</v>
      </c>
      <c r="C881" t="str">
        <f t="shared" si="92"/>
        <v>apartmentaveragebachelor_rateTri-Cities</v>
      </c>
      <c r="D881" t="str">
        <f t="shared" si="93"/>
        <v>201510apartmentaveragebachelor_rateVancouver</v>
      </c>
      <c r="E881">
        <v>2015</v>
      </c>
      <c r="F881">
        <v>10</v>
      </c>
      <c r="G881" t="s">
        <v>65</v>
      </c>
      <c r="H881" t="s">
        <v>59</v>
      </c>
      <c r="I881" t="s">
        <v>49</v>
      </c>
      <c r="J881">
        <f t="shared" si="94"/>
        <v>0</v>
      </c>
      <c r="K881" t="s">
        <v>41</v>
      </c>
      <c r="L881">
        <f>VLOOKUP(B881,average_median_rates_1!B:I,8,0)</f>
        <v>712</v>
      </c>
      <c r="M881" t="b">
        <f>IF(ISERROR(L881),VLOOKUP(C881,vancouver_ratios_2!B:J,9,0),IF(L881="**",VLOOKUP(C881,vancouver_ratios_2!B:J,9,0)))</f>
        <v>0</v>
      </c>
      <c r="N881" t="b">
        <f>IF(ISERROR(L881),VLOOKUP(D881,average_median_rates_1!B:I,8,0),IF(L881="**", VLOOKUP(D881,average_median_rates_1!B:I,8,0)))</f>
        <v>0</v>
      </c>
      <c r="O881">
        <f t="shared" si="95"/>
        <v>0</v>
      </c>
      <c r="P881">
        <f t="shared" si="96"/>
        <v>712</v>
      </c>
    </row>
    <row r="882" spans="1:16" x14ac:dyDescent="0.2">
      <c r="A882" t="str">
        <f t="shared" si="97"/>
        <v>201510average0Maple Ridge/Pitt Meadows</v>
      </c>
      <c r="B882" t="str">
        <f t="shared" si="91"/>
        <v>201510apartmentaveragebachelor_rateMaple Ridge/Pitt Meadows</v>
      </c>
      <c r="C882" t="str">
        <f t="shared" si="92"/>
        <v>apartmentaveragebachelor_rateMaple Ridge/Pitt Meadows</v>
      </c>
      <c r="D882" t="str">
        <f t="shared" si="93"/>
        <v>201510apartmentaveragebachelor_rateVancouver</v>
      </c>
      <c r="E882">
        <v>2015</v>
      </c>
      <c r="F882">
        <v>10</v>
      </c>
      <c r="G882" t="s">
        <v>65</v>
      </c>
      <c r="H882" t="s">
        <v>59</v>
      </c>
      <c r="I882" t="s">
        <v>49</v>
      </c>
      <c r="J882">
        <f t="shared" si="94"/>
        <v>0</v>
      </c>
      <c r="K882" t="s">
        <v>42</v>
      </c>
      <c r="L882">
        <f>VLOOKUP(B882,average_median_rates_1!B:I,8,0)</f>
        <v>620</v>
      </c>
      <c r="M882" t="b">
        <f>IF(ISERROR(L882),VLOOKUP(C882,vancouver_ratios_2!B:J,9,0),IF(L882="**",VLOOKUP(C882,vancouver_ratios_2!B:J,9,0)))</f>
        <v>0</v>
      </c>
      <c r="N882" t="b">
        <f>IF(ISERROR(L882),VLOOKUP(D882,average_median_rates_1!B:I,8,0),IF(L882="**", VLOOKUP(D882,average_median_rates_1!B:I,8,0)))</f>
        <v>0</v>
      </c>
      <c r="O882">
        <f t="shared" si="95"/>
        <v>0</v>
      </c>
      <c r="P882">
        <f t="shared" si="96"/>
        <v>620</v>
      </c>
    </row>
    <row r="883" spans="1:16" x14ac:dyDescent="0.2">
      <c r="A883" t="str">
        <f t="shared" si="97"/>
        <v>201510average0Vancouver</v>
      </c>
      <c r="B883" t="str">
        <f t="shared" si="91"/>
        <v>201510apartmentaveragebachelor_rateVancouver</v>
      </c>
      <c r="C883" t="str">
        <f t="shared" si="92"/>
        <v>apartmentaveragebachelor_rateVancouver</v>
      </c>
      <c r="D883" t="str">
        <f t="shared" si="93"/>
        <v>201510apartmentaveragebachelor_rateVancouver</v>
      </c>
      <c r="E883">
        <v>2015</v>
      </c>
      <c r="F883">
        <v>10</v>
      </c>
      <c r="G883" t="s">
        <v>65</v>
      </c>
      <c r="H883" t="s">
        <v>59</v>
      </c>
      <c r="I883" t="s">
        <v>49</v>
      </c>
      <c r="J883">
        <f t="shared" si="94"/>
        <v>0</v>
      </c>
      <c r="K883" t="s">
        <v>43</v>
      </c>
      <c r="L883">
        <f>VLOOKUP(B883,average_median_rates_1!B:I,8,0)</f>
        <v>937</v>
      </c>
      <c r="M883" t="b">
        <f>IF(ISERROR(L883),VLOOKUP(C883,vancouver_ratios_2!B:J,9,0),IF(L883="**",VLOOKUP(C883,vancouver_ratios_2!B:J,9,0)))</f>
        <v>0</v>
      </c>
      <c r="N883" t="b">
        <f>IF(ISERROR(L883),VLOOKUP(D883,average_median_rates_1!B:I,8,0),IF(L883="**", VLOOKUP(D883,average_median_rates_1!B:I,8,0)))</f>
        <v>0</v>
      </c>
      <c r="O883">
        <f t="shared" si="95"/>
        <v>0</v>
      </c>
      <c r="P883">
        <f t="shared" si="96"/>
        <v>937</v>
      </c>
    </row>
    <row r="884" spans="1:16" x14ac:dyDescent="0.2">
      <c r="A884" t="str">
        <f t="shared" si="97"/>
        <v>201510average0North Vancouver City</v>
      </c>
      <c r="B884" t="str">
        <f t="shared" si="91"/>
        <v>201510apartmentaveragebachelor_rateNorth Vancouver City</v>
      </c>
      <c r="C884" t="str">
        <f t="shared" si="92"/>
        <v>apartmentaveragebachelor_rateNorth Vancouver City</v>
      </c>
      <c r="D884" t="str">
        <f t="shared" si="93"/>
        <v>201510apartmentaveragebachelor_rateVancouver</v>
      </c>
      <c r="E884">
        <v>2015</v>
      </c>
      <c r="F884">
        <v>10</v>
      </c>
      <c r="G884" t="s">
        <v>65</v>
      </c>
      <c r="H884" t="s">
        <v>59</v>
      </c>
      <c r="I884" t="s">
        <v>49</v>
      </c>
      <c r="J884">
        <f t="shared" si="94"/>
        <v>0</v>
      </c>
      <c r="K884" t="s">
        <v>60</v>
      </c>
      <c r="L884">
        <f>VLOOKUP(B884,average_median_rates_1!B:I,8,0)</f>
        <v>921</v>
      </c>
      <c r="M884" t="b">
        <f>IF(ISERROR(L884),VLOOKUP(C884,vancouver_ratios_2!B:J,9,0),IF(L884="**",VLOOKUP(C884,vancouver_ratios_2!B:J,9,0)))</f>
        <v>0</v>
      </c>
      <c r="N884" t="b">
        <f>IF(ISERROR(L884),VLOOKUP(D884,average_median_rates_1!B:I,8,0),IF(L884="**", VLOOKUP(D884,average_median_rates_1!B:I,8,0)))</f>
        <v>0</v>
      </c>
      <c r="O884">
        <f t="shared" si="95"/>
        <v>0</v>
      </c>
      <c r="P884">
        <f t="shared" si="96"/>
        <v>921</v>
      </c>
    </row>
    <row r="885" spans="1:16" x14ac:dyDescent="0.2">
      <c r="A885" t="str">
        <f t="shared" si="97"/>
        <v>201510average1English Bay</v>
      </c>
      <c r="B885" t="str">
        <f t="shared" si="91"/>
        <v>201510apartmentaverage1_bed_rateEnglish Bay</v>
      </c>
      <c r="C885" t="str">
        <f t="shared" si="92"/>
        <v>apartmentaverage1_bed_rateEnglish Bay</v>
      </c>
      <c r="D885" t="str">
        <f t="shared" si="93"/>
        <v>201510apartmentaverage1_bed_rateVancouver</v>
      </c>
      <c r="E885">
        <v>2015</v>
      </c>
      <c r="F885">
        <v>10</v>
      </c>
      <c r="G885" t="s">
        <v>65</v>
      </c>
      <c r="H885" t="s">
        <v>59</v>
      </c>
      <c r="I885" t="s">
        <v>51</v>
      </c>
      <c r="J885">
        <f t="shared" si="94"/>
        <v>1</v>
      </c>
      <c r="K885" t="s">
        <v>16</v>
      </c>
      <c r="L885">
        <f>VLOOKUP(B885,average_median_rates_1!B:I,8,0)</f>
        <v>1308</v>
      </c>
      <c r="M885" t="b">
        <f>IF(ISERROR(L885),VLOOKUP(C885,vancouver_ratios_2!B:J,9,0),IF(L885="**",VLOOKUP(C885,vancouver_ratios_2!B:J,9,0)))</f>
        <v>0</v>
      </c>
      <c r="N885" t="b">
        <f>IF(ISERROR(L885),VLOOKUP(D885,average_median_rates_1!B:I,8,0),IF(L885="**", VLOOKUP(D885,average_median_rates_1!B:I,8,0)))</f>
        <v>0</v>
      </c>
      <c r="O885">
        <f t="shared" si="95"/>
        <v>0</v>
      </c>
      <c r="P885">
        <f t="shared" si="96"/>
        <v>1308</v>
      </c>
    </row>
    <row r="886" spans="1:16" x14ac:dyDescent="0.2">
      <c r="A886" t="str">
        <f t="shared" si="97"/>
        <v>201510average1Downtown</v>
      </c>
      <c r="B886" t="str">
        <f t="shared" si="91"/>
        <v>201510apartmentaverage1_bed_rateDowntown</v>
      </c>
      <c r="C886" t="str">
        <f t="shared" si="92"/>
        <v>apartmentaverage1_bed_rateDowntown</v>
      </c>
      <c r="D886" t="str">
        <f t="shared" si="93"/>
        <v>201510apartmentaverage1_bed_rateVancouver</v>
      </c>
      <c r="E886">
        <v>2015</v>
      </c>
      <c r="F886">
        <v>10</v>
      </c>
      <c r="G886" t="s">
        <v>65</v>
      </c>
      <c r="H886" t="s">
        <v>59</v>
      </c>
      <c r="I886" t="s">
        <v>51</v>
      </c>
      <c r="J886">
        <f t="shared" si="94"/>
        <v>1</v>
      </c>
      <c r="K886" t="s">
        <v>17</v>
      </c>
      <c r="L886">
        <f>VLOOKUP(B886,average_median_rates_1!B:I,8,0)</f>
        <v>1331</v>
      </c>
      <c r="M886" t="b">
        <f>IF(ISERROR(L886),VLOOKUP(C886,vancouver_ratios_2!B:J,9,0),IF(L886="**",VLOOKUP(C886,vancouver_ratios_2!B:J,9,0)))</f>
        <v>0</v>
      </c>
      <c r="N886" t="b">
        <f>IF(ISERROR(L886),VLOOKUP(D886,average_median_rates_1!B:I,8,0),IF(L886="**", VLOOKUP(D886,average_median_rates_1!B:I,8,0)))</f>
        <v>0</v>
      </c>
      <c r="O886">
        <f t="shared" si="95"/>
        <v>0</v>
      </c>
      <c r="P886">
        <f t="shared" si="96"/>
        <v>1331</v>
      </c>
    </row>
    <row r="887" spans="1:16" x14ac:dyDescent="0.2">
      <c r="A887" t="str">
        <f t="shared" si="97"/>
        <v>201510average1South Granville/Oak</v>
      </c>
      <c r="B887" t="str">
        <f t="shared" si="91"/>
        <v>201510apartmentaverage1_bed_rateSouth Granville/Oak</v>
      </c>
      <c r="C887" t="str">
        <f t="shared" si="92"/>
        <v>apartmentaverage1_bed_rateSouth Granville/Oak</v>
      </c>
      <c r="D887" t="str">
        <f t="shared" si="93"/>
        <v>201510apartmentaverage1_bed_rateVancouver</v>
      </c>
      <c r="E887">
        <v>2015</v>
      </c>
      <c r="F887">
        <v>10</v>
      </c>
      <c r="G887" t="s">
        <v>65</v>
      </c>
      <c r="H887" t="s">
        <v>59</v>
      </c>
      <c r="I887" t="s">
        <v>51</v>
      </c>
      <c r="J887">
        <f t="shared" si="94"/>
        <v>1</v>
      </c>
      <c r="K887" t="s">
        <v>19</v>
      </c>
      <c r="L887">
        <f>VLOOKUP(B887,average_median_rates_1!B:I,8,0)</f>
        <v>1200</v>
      </c>
      <c r="M887" t="b">
        <f>IF(ISERROR(L887),VLOOKUP(C887,vancouver_ratios_2!B:J,9,0),IF(L887="**",VLOOKUP(C887,vancouver_ratios_2!B:J,9,0)))</f>
        <v>0</v>
      </c>
      <c r="N887" t="b">
        <f>IF(ISERROR(L887),VLOOKUP(D887,average_median_rates_1!B:I,8,0),IF(L887="**", VLOOKUP(D887,average_median_rates_1!B:I,8,0)))</f>
        <v>0</v>
      </c>
      <c r="O887">
        <f t="shared" si="95"/>
        <v>0</v>
      </c>
      <c r="P887">
        <f t="shared" si="96"/>
        <v>1200</v>
      </c>
    </row>
    <row r="888" spans="1:16" x14ac:dyDescent="0.2">
      <c r="A888" t="str">
        <f t="shared" si="97"/>
        <v>201510average1Kitsilano/Point Grey</v>
      </c>
      <c r="B888" t="str">
        <f t="shared" si="91"/>
        <v>201510apartmentaverage1_bed_rateKitsilano/Point Grey</v>
      </c>
      <c r="C888" t="str">
        <f t="shared" si="92"/>
        <v>apartmentaverage1_bed_rateKitsilano/Point Grey</v>
      </c>
      <c r="D888" t="str">
        <f t="shared" si="93"/>
        <v>201510apartmentaverage1_bed_rateVancouver</v>
      </c>
      <c r="E888">
        <v>2015</v>
      </c>
      <c r="F888">
        <v>10</v>
      </c>
      <c r="G888" t="s">
        <v>65</v>
      </c>
      <c r="H888" t="s">
        <v>59</v>
      </c>
      <c r="I888" t="s">
        <v>51</v>
      </c>
      <c r="J888">
        <f t="shared" si="94"/>
        <v>1</v>
      </c>
      <c r="K888" t="s">
        <v>20</v>
      </c>
      <c r="L888">
        <f>VLOOKUP(B888,average_median_rates_1!B:I,8,0)</f>
        <v>1194</v>
      </c>
      <c r="M888" t="b">
        <f>IF(ISERROR(L888),VLOOKUP(C888,vancouver_ratios_2!B:J,9,0),IF(L888="**",VLOOKUP(C888,vancouver_ratios_2!B:J,9,0)))</f>
        <v>0</v>
      </c>
      <c r="N888" t="b">
        <f>IF(ISERROR(L888),VLOOKUP(D888,average_median_rates_1!B:I,8,0),IF(L888="**", VLOOKUP(D888,average_median_rates_1!B:I,8,0)))</f>
        <v>0</v>
      </c>
      <c r="O888">
        <f t="shared" si="95"/>
        <v>0</v>
      </c>
      <c r="P888">
        <f t="shared" si="96"/>
        <v>1194</v>
      </c>
    </row>
    <row r="889" spans="1:16" x14ac:dyDescent="0.2">
      <c r="A889" t="str">
        <f t="shared" si="97"/>
        <v>201510average1Westside/Kerrisdale</v>
      </c>
      <c r="B889" t="str">
        <f t="shared" si="91"/>
        <v>201510apartmentaverage1_bed_rateWestside/Kerrisdale</v>
      </c>
      <c r="C889" t="str">
        <f t="shared" si="92"/>
        <v>apartmentaverage1_bed_rateWestside/Kerrisdale</v>
      </c>
      <c r="D889" t="str">
        <f t="shared" si="93"/>
        <v>201510apartmentaverage1_bed_rateVancouver</v>
      </c>
      <c r="E889">
        <v>2015</v>
      </c>
      <c r="F889">
        <v>10</v>
      </c>
      <c r="G889" t="s">
        <v>65</v>
      </c>
      <c r="H889" t="s">
        <v>59</v>
      </c>
      <c r="I889" t="s">
        <v>51</v>
      </c>
      <c r="J889">
        <f t="shared" si="94"/>
        <v>1</v>
      </c>
      <c r="K889" t="s">
        <v>21</v>
      </c>
      <c r="L889">
        <f>VLOOKUP(B889,average_median_rates_1!B:I,8,0)</f>
        <v>1170</v>
      </c>
      <c r="M889" t="b">
        <f>IF(ISERROR(L889),VLOOKUP(C889,vancouver_ratios_2!B:J,9,0),IF(L889="**",VLOOKUP(C889,vancouver_ratios_2!B:J,9,0)))</f>
        <v>0</v>
      </c>
      <c r="N889" t="b">
        <f>IF(ISERROR(L889),VLOOKUP(D889,average_median_rates_1!B:I,8,0),IF(L889="**", VLOOKUP(D889,average_median_rates_1!B:I,8,0)))</f>
        <v>0</v>
      </c>
      <c r="O889">
        <f t="shared" si="95"/>
        <v>0</v>
      </c>
      <c r="P889">
        <f t="shared" si="96"/>
        <v>1170</v>
      </c>
    </row>
    <row r="890" spans="1:16" x14ac:dyDescent="0.2">
      <c r="A890" t="str">
        <f t="shared" si="97"/>
        <v>201510average1Marpole</v>
      </c>
      <c r="B890" t="str">
        <f t="shared" si="91"/>
        <v>201510apartmentaverage1_bed_rateMarpole</v>
      </c>
      <c r="C890" t="str">
        <f t="shared" si="92"/>
        <v>apartmentaverage1_bed_rateMarpole</v>
      </c>
      <c r="D890" t="str">
        <f t="shared" si="93"/>
        <v>201510apartmentaverage1_bed_rateVancouver</v>
      </c>
      <c r="E890">
        <v>2015</v>
      </c>
      <c r="F890">
        <v>10</v>
      </c>
      <c r="G890" t="s">
        <v>65</v>
      </c>
      <c r="H890" t="s">
        <v>59</v>
      </c>
      <c r="I890" t="s">
        <v>51</v>
      </c>
      <c r="J890">
        <f t="shared" si="94"/>
        <v>1</v>
      </c>
      <c r="K890" t="s">
        <v>23</v>
      </c>
      <c r="L890">
        <f>VLOOKUP(B890,average_median_rates_1!B:I,8,0)</f>
        <v>889</v>
      </c>
      <c r="M890" t="b">
        <f>IF(ISERROR(L890),VLOOKUP(C890,vancouver_ratios_2!B:J,9,0),IF(L890="**",VLOOKUP(C890,vancouver_ratios_2!B:J,9,0)))</f>
        <v>0</v>
      </c>
      <c r="N890" t="b">
        <f>IF(ISERROR(L890),VLOOKUP(D890,average_median_rates_1!B:I,8,0),IF(L890="**", VLOOKUP(D890,average_median_rates_1!B:I,8,0)))</f>
        <v>0</v>
      </c>
      <c r="O890">
        <f t="shared" si="95"/>
        <v>0</v>
      </c>
      <c r="P890">
        <f t="shared" si="96"/>
        <v>889</v>
      </c>
    </row>
    <row r="891" spans="1:16" x14ac:dyDescent="0.2">
      <c r="A891" t="str">
        <f t="shared" si="97"/>
        <v>201510average1Mount Pleasant/Renfrew Heights</v>
      </c>
      <c r="B891" t="str">
        <f t="shared" si="91"/>
        <v>201510apartmentaverage1_bed_rateMount Pleasant/Renfrew Heights</v>
      </c>
      <c r="C891" t="str">
        <f t="shared" si="92"/>
        <v>apartmentaverage1_bed_rateMount Pleasant/Renfrew Heights</v>
      </c>
      <c r="D891" t="str">
        <f t="shared" si="93"/>
        <v>201510apartmentaverage1_bed_rateVancouver</v>
      </c>
      <c r="E891">
        <v>2015</v>
      </c>
      <c r="F891">
        <v>10</v>
      </c>
      <c r="G891" t="s">
        <v>65</v>
      </c>
      <c r="H891" t="s">
        <v>59</v>
      </c>
      <c r="I891" t="s">
        <v>51</v>
      </c>
      <c r="J891">
        <f t="shared" si="94"/>
        <v>1</v>
      </c>
      <c r="K891" t="s">
        <v>24</v>
      </c>
      <c r="L891">
        <f>VLOOKUP(B891,average_median_rates_1!B:I,8,0)</f>
        <v>1037</v>
      </c>
      <c r="M891" t="b">
        <f>IF(ISERROR(L891),VLOOKUP(C891,vancouver_ratios_2!B:J,9,0),IF(L891="**",VLOOKUP(C891,vancouver_ratios_2!B:J,9,0)))</f>
        <v>0</v>
      </c>
      <c r="N891" t="b">
        <f>IF(ISERROR(L891),VLOOKUP(D891,average_median_rates_1!B:I,8,0),IF(L891="**", VLOOKUP(D891,average_median_rates_1!B:I,8,0)))</f>
        <v>0</v>
      </c>
      <c r="O891">
        <f t="shared" si="95"/>
        <v>0</v>
      </c>
      <c r="P891">
        <f t="shared" si="96"/>
        <v>1037</v>
      </c>
    </row>
    <row r="892" spans="1:16" x14ac:dyDescent="0.2">
      <c r="A892" t="str">
        <f t="shared" si="97"/>
        <v>201510average1East Hastings</v>
      </c>
      <c r="B892" t="str">
        <f t="shared" si="91"/>
        <v>201510apartmentaverage1_bed_rateEast Hastings</v>
      </c>
      <c r="C892" t="str">
        <f t="shared" si="92"/>
        <v>apartmentaverage1_bed_rateEast Hastings</v>
      </c>
      <c r="D892" t="str">
        <f t="shared" si="93"/>
        <v>201510apartmentaverage1_bed_rateVancouver</v>
      </c>
      <c r="E892">
        <v>2015</v>
      </c>
      <c r="F892">
        <v>10</v>
      </c>
      <c r="G892" t="s">
        <v>65</v>
      </c>
      <c r="H892" t="s">
        <v>59</v>
      </c>
      <c r="I892" t="s">
        <v>51</v>
      </c>
      <c r="J892">
        <f t="shared" si="94"/>
        <v>1</v>
      </c>
      <c r="K892" t="s">
        <v>25</v>
      </c>
      <c r="L892">
        <f>VLOOKUP(B892,average_median_rates_1!B:I,8,0)</f>
        <v>971</v>
      </c>
      <c r="M892" t="b">
        <f>IF(ISERROR(L892),VLOOKUP(C892,vancouver_ratios_2!B:J,9,0),IF(L892="**",VLOOKUP(C892,vancouver_ratios_2!B:J,9,0)))</f>
        <v>0</v>
      </c>
      <c r="N892" t="b">
        <f>IF(ISERROR(L892),VLOOKUP(D892,average_median_rates_1!B:I,8,0),IF(L892="**", VLOOKUP(D892,average_median_rates_1!B:I,8,0)))</f>
        <v>0</v>
      </c>
      <c r="O892">
        <f t="shared" si="95"/>
        <v>0</v>
      </c>
      <c r="P892">
        <f t="shared" si="96"/>
        <v>971</v>
      </c>
    </row>
    <row r="893" spans="1:16" x14ac:dyDescent="0.2">
      <c r="A893" t="str">
        <f t="shared" si="97"/>
        <v>201510average1Southeast Vancouver</v>
      </c>
      <c r="B893" t="str">
        <f t="shared" si="91"/>
        <v>201510apartmentaverage1_bed_rateSoutheast Vancouver</v>
      </c>
      <c r="C893" t="str">
        <f t="shared" si="92"/>
        <v>apartmentaverage1_bed_rateSoutheast Vancouver</v>
      </c>
      <c r="D893" t="str">
        <f t="shared" si="93"/>
        <v>201510apartmentaverage1_bed_rateVancouver</v>
      </c>
      <c r="E893">
        <v>2015</v>
      </c>
      <c r="F893">
        <v>10</v>
      </c>
      <c r="G893" t="s">
        <v>65</v>
      </c>
      <c r="H893" t="s">
        <v>59</v>
      </c>
      <c r="I893" t="s">
        <v>51</v>
      </c>
      <c r="J893">
        <f t="shared" si="94"/>
        <v>1</v>
      </c>
      <c r="K893" t="s">
        <v>26</v>
      </c>
      <c r="L893">
        <f>VLOOKUP(B893,average_median_rates_1!B:I,8,0)</f>
        <v>1009</v>
      </c>
      <c r="M893" t="b">
        <f>IF(ISERROR(L893),VLOOKUP(C893,vancouver_ratios_2!B:J,9,0),IF(L893="**",VLOOKUP(C893,vancouver_ratios_2!B:J,9,0)))</f>
        <v>0</v>
      </c>
      <c r="N893" t="b">
        <f>IF(ISERROR(L893),VLOOKUP(D893,average_median_rates_1!B:I,8,0),IF(L893="**", VLOOKUP(D893,average_median_rates_1!B:I,8,0)))</f>
        <v>0</v>
      </c>
      <c r="O893">
        <f t="shared" si="95"/>
        <v>0</v>
      </c>
      <c r="P893">
        <f t="shared" si="96"/>
        <v>1009</v>
      </c>
    </row>
    <row r="894" spans="1:16" x14ac:dyDescent="0.2">
      <c r="A894" t="str">
        <f t="shared" si="97"/>
        <v>201510average1University Endowment Lands</v>
      </c>
      <c r="B894" t="str">
        <f t="shared" si="91"/>
        <v>201510apartmentaverage1_bed_rateUniversity Endowment Lands</v>
      </c>
      <c r="C894" t="str">
        <f t="shared" si="92"/>
        <v>apartmentaverage1_bed_rateUniversity Endowment Lands</v>
      </c>
      <c r="D894" t="str">
        <f t="shared" si="93"/>
        <v>201510apartmentaverage1_bed_rateVancouver</v>
      </c>
      <c r="E894">
        <v>2015</v>
      </c>
      <c r="F894">
        <v>10</v>
      </c>
      <c r="G894" t="s">
        <v>65</v>
      </c>
      <c r="H894" t="s">
        <v>59</v>
      </c>
      <c r="I894" t="s">
        <v>51</v>
      </c>
      <c r="J894">
        <f t="shared" si="94"/>
        <v>1</v>
      </c>
      <c r="K894" t="s">
        <v>27</v>
      </c>
      <c r="L894">
        <f>VLOOKUP(B894,average_median_rates_1!B:I,8,0)</f>
        <v>1513</v>
      </c>
      <c r="M894" t="b">
        <f>IF(ISERROR(L894),VLOOKUP(C894,vancouver_ratios_2!B:J,9,0),IF(L894="**",VLOOKUP(C894,vancouver_ratios_2!B:J,9,0)))</f>
        <v>0</v>
      </c>
      <c r="N894" t="b">
        <f>IF(ISERROR(L894),VLOOKUP(D894,average_median_rates_1!B:I,8,0),IF(L894="**", VLOOKUP(D894,average_median_rates_1!B:I,8,0)))</f>
        <v>0</v>
      </c>
      <c r="O894">
        <f t="shared" si="95"/>
        <v>0</v>
      </c>
      <c r="P894">
        <f t="shared" si="96"/>
        <v>1513</v>
      </c>
    </row>
    <row r="895" spans="1:16" x14ac:dyDescent="0.2">
      <c r="A895" t="str">
        <f t="shared" si="97"/>
        <v>201510average1Central Park/Metrotown</v>
      </c>
      <c r="B895" t="str">
        <f t="shared" si="91"/>
        <v>201510apartmentaverage1_bed_rateCentral Park/Metrotown</v>
      </c>
      <c r="C895" t="str">
        <f t="shared" si="92"/>
        <v>apartmentaverage1_bed_rateCentral Park/Metrotown</v>
      </c>
      <c r="D895" t="str">
        <f t="shared" si="93"/>
        <v>201510apartmentaverage1_bed_rateVancouver</v>
      </c>
      <c r="E895">
        <v>2015</v>
      </c>
      <c r="F895">
        <v>10</v>
      </c>
      <c r="G895" t="s">
        <v>65</v>
      </c>
      <c r="H895" t="s">
        <v>59</v>
      </c>
      <c r="I895" t="s">
        <v>51</v>
      </c>
      <c r="J895">
        <f t="shared" si="94"/>
        <v>1</v>
      </c>
      <c r="K895" t="s">
        <v>28</v>
      </c>
      <c r="L895">
        <f>VLOOKUP(B895,average_median_rates_1!B:I,8,0)</f>
        <v>963</v>
      </c>
      <c r="M895" t="b">
        <f>IF(ISERROR(L895),VLOOKUP(C895,vancouver_ratios_2!B:J,9,0),IF(L895="**",VLOOKUP(C895,vancouver_ratios_2!B:J,9,0)))</f>
        <v>0</v>
      </c>
      <c r="N895" t="b">
        <f>IF(ISERROR(L895),VLOOKUP(D895,average_median_rates_1!B:I,8,0),IF(L895="**", VLOOKUP(D895,average_median_rates_1!B:I,8,0)))</f>
        <v>0</v>
      </c>
      <c r="O895">
        <f t="shared" si="95"/>
        <v>0</v>
      </c>
      <c r="P895">
        <f t="shared" si="96"/>
        <v>963</v>
      </c>
    </row>
    <row r="896" spans="1:16" x14ac:dyDescent="0.2">
      <c r="A896" t="str">
        <f t="shared" si="97"/>
        <v>201510average1Southeast Burnaby</v>
      </c>
      <c r="B896" t="str">
        <f t="shared" si="91"/>
        <v>201510apartmentaverage1_bed_rateSoutheast Burnaby</v>
      </c>
      <c r="C896" t="str">
        <f t="shared" si="92"/>
        <v>apartmentaverage1_bed_rateSoutheast Burnaby</v>
      </c>
      <c r="D896" t="str">
        <f t="shared" si="93"/>
        <v>201510apartmentaverage1_bed_rateVancouver</v>
      </c>
      <c r="E896">
        <v>2015</v>
      </c>
      <c r="F896">
        <v>10</v>
      </c>
      <c r="G896" t="s">
        <v>65</v>
      </c>
      <c r="H896" t="s">
        <v>59</v>
      </c>
      <c r="I896" t="s">
        <v>51</v>
      </c>
      <c r="J896">
        <f t="shared" si="94"/>
        <v>1</v>
      </c>
      <c r="K896" t="s">
        <v>29</v>
      </c>
      <c r="L896">
        <f>VLOOKUP(B896,average_median_rates_1!B:I,8,0)</f>
        <v>844</v>
      </c>
      <c r="M896" t="b">
        <f>IF(ISERROR(L896),VLOOKUP(C896,vancouver_ratios_2!B:J,9,0),IF(L896="**",VLOOKUP(C896,vancouver_ratios_2!B:J,9,0)))</f>
        <v>0</v>
      </c>
      <c r="N896" t="b">
        <f>IF(ISERROR(L896),VLOOKUP(D896,average_median_rates_1!B:I,8,0),IF(L896="**", VLOOKUP(D896,average_median_rates_1!B:I,8,0)))</f>
        <v>0</v>
      </c>
      <c r="O896">
        <f t="shared" si="95"/>
        <v>0</v>
      </c>
      <c r="P896">
        <f t="shared" si="96"/>
        <v>844</v>
      </c>
    </row>
    <row r="897" spans="1:16" x14ac:dyDescent="0.2">
      <c r="A897" t="str">
        <f t="shared" si="97"/>
        <v>201510average1North Burnaby</v>
      </c>
      <c r="B897" t="str">
        <f t="shared" si="91"/>
        <v>201510apartmentaverage1_bed_rateNorth Burnaby</v>
      </c>
      <c r="C897" t="str">
        <f t="shared" si="92"/>
        <v>apartmentaverage1_bed_rateNorth Burnaby</v>
      </c>
      <c r="D897" t="str">
        <f t="shared" si="93"/>
        <v>201510apartmentaverage1_bed_rateVancouver</v>
      </c>
      <c r="E897">
        <v>2015</v>
      </c>
      <c r="F897">
        <v>10</v>
      </c>
      <c r="G897" t="s">
        <v>65</v>
      </c>
      <c r="H897" t="s">
        <v>59</v>
      </c>
      <c r="I897" t="s">
        <v>51</v>
      </c>
      <c r="J897">
        <f t="shared" si="94"/>
        <v>1</v>
      </c>
      <c r="K897" t="s">
        <v>31</v>
      </c>
      <c r="L897">
        <f>VLOOKUP(B897,average_median_rates_1!B:I,8,0)</f>
        <v>1013</v>
      </c>
      <c r="M897" t="b">
        <f>IF(ISERROR(L897),VLOOKUP(C897,vancouver_ratios_2!B:J,9,0),IF(L897="**",VLOOKUP(C897,vancouver_ratios_2!B:J,9,0)))</f>
        <v>0</v>
      </c>
      <c r="N897" t="b">
        <f>IF(ISERROR(L897),VLOOKUP(D897,average_median_rates_1!B:I,8,0),IF(L897="**", VLOOKUP(D897,average_median_rates_1!B:I,8,0)))</f>
        <v>0</v>
      </c>
      <c r="O897">
        <f t="shared" si="95"/>
        <v>0</v>
      </c>
      <c r="P897">
        <f t="shared" si="96"/>
        <v>1013</v>
      </c>
    </row>
    <row r="898" spans="1:16" x14ac:dyDescent="0.2">
      <c r="A898" t="str">
        <f t="shared" si="97"/>
        <v>201510average1New Westminster</v>
      </c>
      <c r="B898" t="str">
        <f t="shared" ref="B898:B961" si="98">E898&amp;F898&amp;G898&amp;H898&amp;I898&amp;K898</f>
        <v>201510apartmentaverage1_bed_rateNew Westminster</v>
      </c>
      <c r="C898" t="str">
        <f t="shared" ref="C898:C961" si="99">G898&amp;H898&amp;I898&amp;K898</f>
        <v>apartmentaverage1_bed_rateNew Westminster</v>
      </c>
      <c r="D898" t="str">
        <f t="shared" ref="D898:D961" si="100">E898&amp;F898&amp;G898&amp;H898&amp;I898&amp;"Vancouver"</f>
        <v>201510apartmentaverage1_bed_rateVancouver</v>
      </c>
      <c r="E898">
        <v>2015</v>
      </c>
      <c r="F898">
        <v>10</v>
      </c>
      <c r="G898" t="s">
        <v>65</v>
      </c>
      <c r="H898" t="s">
        <v>59</v>
      </c>
      <c r="I898" t="s">
        <v>51</v>
      </c>
      <c r="J898">
        <f t="shared" ref="J898:J961" si="101">IF(I898="bachelor_rate", 0, IF(I898="1_bed_rate", 1, IF(I898="2_bed_rate",2, IF(I898="3+_bed_rate", 3, "error"))))</f>
        <v>1</v>
      </c>
      <c r="K898" t="s">
        <v>32</v>
      </c>
      <c r="L898">
        <f>VLOOKUP(B898,average_median_rates_1!B:I,8,0)</f>
        <v>858</v>
      </c>
      <c r="M898" t="b">
        <f>IF(ISERROR(L898),VLOOKUP(C898,vancouver_ratios_2!B:J,9,0),IF(L898="**",VLOOKUP(C898,vancouver_ratios_2!B:J,9,0)))</f>
        <v>0</v>
      </c>
      <c r="N898" t="b">
        <f>IF(ISERROR(L898),VLOOKUP(D898,average_median_rates_1!B:I,8,0),IF(L898="**", VLOOKUP(D898,average_median_rates_1!B:I,8,0)))</f>
        <v>0</v>
      </c>
      <c r="O898">
        <f t="shared" ref="O898:O961" si="102">N898*M898</f>
        <v>0</v>
      </c>
      <c r="P898">
        <f t="shared" ref="P898:P961" si="103">IF(ISERROR(L898),O898, IF(L898="**", O898, L898))</f>
        <v>858</v>
      </c>
    </row>
    <row r="899" spans="1:16" x14ac:dyDescent="0.2">
      <c r="A899" t="str">
        <f t="shared" ref="A899:A962" si="104">E899&amp;F899&amp;H899&amp;J899&amp;K899</f>
        <v>201510average1North Vancouver CY</v>
      </c>
      <c r="B899" t="str">
        <f t="shared" si="98"/>
        <v>201510apartmentaverage1_bed_rateNorth Vancouver CY</v>
      </c>
      <c r="C899" t="str">
        <f t="shared" si="99"/>
        <v>apartmentaverage1_bed_rateNorth Vancouver CY</v>
      </c>
      <c r="D899" t="str">
        <f t="shared" si="100"/>
        <v>201510apartmentaverage1_bed_rateVancouver</v>
      </c>
      <c r="E899">
        <v>2015</v>
      </c>
      <c r="F899">
        <v>10</v>
      </c>
      <c r="G899" t="s">
        <v>65</v>
      </c>
      <c r="H899" t="s">
        <v>59</v>
      </c>
      <c r="I899" t="s">
        <v>51</v>
      </c>
      <c r="J899">
        <f t="shared" si="101"/>
        <v>1</v>
      </c>
      <c r="K899" t="s">
        <v>33</v>
      </c>
      <c r="L899" t="e">
        <f>VLOOKUP(B899,average_median_rates_1!B:I,8,0)</f>
        <v>#N/A</v>
      </c>
      <c r="M899">
        <f>IF(ISERROR(L899),VLOOKUP(C899,vancouver_ratios_2!B:J,9,0),IF(L899="**",VLOOKUP(C899,vancouver_ratios_2!B:J,9,0)))</f>
        <v>1.15330806029425</v>
      </c>
      <c r="N899">
        <f>IF(ISERROR(L899),VLOOKUP(D899,average_median_rates_1!B:I,8,0),IF(L899="**", VLOOKUP(D899,average_median_rates_1!B:I,8,0)))</f>
        <v>1079</v>
      </c>
      <c r="O899">
        <f t="shared" si="102"/>
        <v>1244.4193970574959</v>
      </c>
      <c r="P899">
        <f t="shared" si="103"/>
        <v>1244.4193970574959</v>
      </c>
    </row>
    <row r="900" spans="1:16" x14ac:dyDescent="0.2">
      <c r="A900" t="str">
        <f t="shared" si="104"/>
        <v>201510average1North Vancouver DM</v>
      </c>
      <c r="B900" t="str">
        <f t="shared" si="98"/>
        <v>201510apartmentaverage1_bed_rateNorth Vancouver DM</v>
      </c>
      <c r="C900" t="str">
        <f t="shared" si="99"/>
        <v>apartmentaverage1_bed_rateNorth Vancouver DM</v>
      </c>
      <c r="D900" t="str">
        <f t="shared" si="100"/>
        <v>201510apartmentaverage1_bed_rateVancouver</v>
      </c>
      <c r="E900">
        <v>2015</v>
      </c>
      <c r="F900">
        <v>10</v>
      </c>
      <c r="G900" t="s">
        <v>65</v>
      </c>
      <c r="H900" t="s">
        <v>59</v>
      </c>
      <c r="I900" t="s">
        <v>51</v>
      </c>
      <c r="J900">
        <f t="shared" si="101"/>
        <v>1</v>
      </c>
      <c r="K900" t="s">
        <v>34</v>
      </c>
      <c r="L900">
        <f>VLOOKUP(B900,average_median_rates_1!B:I,8,0)</f>
        <v>1145</v>
      </c>
      <c r="M900" t="b">
        <f>IF(ISERROR(L900),VLOOKUP(C900,vancouver_ratios_2!B:J,9,0),IF(L900="**",VLOOKUP(C900,vancouver_ratios_2!B:J,9,0)))</f>
        <v>0</v>
      </c>
      <c r="N900" t="b">
        <f>IF(ISERROR(L900),VLOOKUP(D900,average_median_rates_1!B:I,8,0),IF(L900="**", VLOOKUP(D900,average_median_rates_1!B:I,8,0)))</f>
        <v>0</v>
      </c>
      <c r="O900">
        <f t="shared" si="102"/>
        <v>0</v>
      </c>
      <c r="P900">
        <f t="shared" si="103"/>
        <v>1145</v>
      </c>
    </row>
    <row r="901" spans="1:16" x14ac:dyDescent="0.2">
      <c r="A901" t="str">
        <f t="shared" si="104"/>
        <v>201510average1West Vancouver</v>
      </c>
      <c r="B901" t="str">
        <f t="shared" si="98"/>
        <v>201510apartmentaverage1_bed_rateWest Vancouver</v>
      </c>
      <c r="C901" t="str">
        <f t="shared" si="99"/>
        <v>apartmentaverage1_bed_rateWest Vancouver</v>
      </c>
      <c r="D901" t="str">
        <f t="shared" si="100"/>
        <v>201510apartmentaverage1_bed_rateVancouver</v>
      </c>
      <c r="E901">
        <v>2015</v>
      </c>
      <c r="F901">
        <v>10</v>
      </c>
      <c r="G901" t="s">
        <v>65</v>
      </c>
      <c r="H901" t="s">
        <v>59</v>
      </c>
      <c r="I901" t="s">
        <v>51</v>
      </c>
      <c r="J901">
        <f t="shared" si="101"/>
        <v>1</v>
      </c>
      <c r="K901" t="s">
        <v>35</v>
      </c>
      <c r="L901">
        <f>VLOOKUP(B901,average_median_rates_1!B:I,8,0)</f>
        <v>1401</v>
      </c>
      <c r="M901" t="b">
        <f>IF(ISERROR(L901),VLOOKUP(C901,vancouver_ratios_2!B:J,9,0),IF(L901="**",VLOOKUP(C901,vancouver_ratios_2!B:J,9,0)))</f>
        <v>0</v>
      </c>
      <c r="N901" t="b">
        <f>IF(ISERROR(L901),VLOOKUP(D901,average_median_rates_1!B:I,8,0),IF(L901="**", VLOOKUP(D901,average_median_rates_1!B:I,8,0)))</f>
        <v>0</v>
      </c>
      <c r="O901">
        <f t="shared" si="102"/>
        <v>0</v>
      </c>
      <c r="P901">
        <f t="shared" si="103"/>
        <v>1401</v>
      </c>
    </row>
    <row r="902" spans="1:16" x14ac:dyDescent="0.2">
      <c r="A902" t="str">
        <f t="shared" si="104"/>
        <v>201510average1Richmond</v>
      </c>
      <c r="B902" t="str">
        <f t="shared" si="98"/>
        <v>201510apartmentaverage1_bed_rateRichmond</v>
      </c>
      <c r="C902" t="str">
        <f t="shared" si="99"/>
        <v>apartmentaverage1_bed_rateRichmond</v>
      </c>
      <c r="D902" t="str">
        <f t="shared" si="100"/>
        <v>201510apartmentaverage1_bed_rateVancouver</v>
      </c>
      <c r="E902">
        <v>2015</v>
      </c>
      <c r="F902">
        <v>10</v>
      </c>
      <c r="G902" t="s">
        <v>65</v>
      </c>
      <c r="H902" t="s">
        <v>59</v>
      </c>
      <c r="I902" t="s">
        <v>51</v>
      </c>
      <c r="J902">
        <f t="shared" si="101"/>
        <v>1</v>
      </c>
      <c r="K902" t="s">
        <v>36</v>
      </c>
      <c r="L902">
        <f>VLOOKUP(B902,average_median_rates_1!B:I,8,0)</f>
        <v>1025</v>
      </c>
      <c r="M902" t="b">
        <f>IF(ISERROR(L902),VLOOKUP(C902,vancouver_ratios_2!B:J,9,0),IF(L902="**",VLOOKUP(C902,vancouver_ratios_2!B:J,9,0)))</f>
        <v>0</v>
      </c>
      <c r="N902" t="b">
        <f>IF(ISERROR(L902),VLOOKUP(D902,average_median_rates_1!B:I,8,0),IF(L902="**", VLOOKUP(D902,average_median_rates_1!B:I,8,0)))</f>
        <v>0</v>
      </c>
      <c r="O902">
        <f t="shared" si="102"/>
        <v>0</v>
      </c>
      <c r="P902">
        <f t="shared" si="103"/>
        <v>1025</v>
      </c>
    </row>
    <row r="903" spans="1:16" x14ac:dyDescent="0.2">
      <c r="A903" t="str">
        <f t="shared" si="104"/>
        <v>201510average1Delta</v>
      </c>
      <c r="B903" t="str">
        <f t="shared" si="98"/>
        <v>201510apartmentaverage1_bed_rateDelta</v>
      </c>
      <c r="C903" t="str">
        <f t="shared" si="99"/>
        <v>apartmentaverage1_bed_rateDelta</v>
      </c>
      <c r="D903" t="str">
        <f t="shared" si="100"/>
        <v>201510apartmentaverage1_bed_rateVancouver</v>
      </c>
      <c r="E903">
        <v>2015</v>
      </c>
      <c r="F903">
        <v>10</v>
      </c>
      <c r="G903" t="s">
        <v>65</v>
      </c>
      <c r="H903" t="s">
        <v>59</v>
      </c>
      <c r="I903" t="s">
        <v>51</v>
      </c>
      <c r="J903">
        <f t="shared" si="101"/>
        <v>1</v>
      </c>
      <c r="K903" t="s">
        <v>37</v>
      </c>
      <c r="L903">
        <f>VLOOKUP(B903,average_median_rates_1!B:I,8,0)</f>
        <v>811</v>
      </c>
      <c r="M903" t="b">
        <f>IF(ISERROR(L903),VLOOKUP(C903,vancouver_ratios_2!B:J,9,0),IF(L903="**",VLOOKUP(C903,vancouver_ratios_2!B:J,9,0)))</f>
        <v>0</v>
      </c>
      <c r="N903" t="b">
        <f>IF(ISERROR(L903),VLOOKUP(D903,average_median_rates_1!B:I,8,0),IF(L903="**", VLOOKUP(D903,average_median_rates_1!B:I,8,0)))</f>
        <v>0</v>
      </c>
      <c r="O903">
        <f t="shared" si="102"/>
        <v>0</v>
      </c>
      <c r="P903">
        <f t="shared" si="103"/>
        <v>811</v>
      </c>
    </row>
    <row r="904" spans="1:16" x14ac:dyDescent="0.2">
      <c r="A904" t="str">
        <f t="shared" si="104"/>
        <v>201510average1Surrey</v>
      </c>
      <c r="B904" t="str">
        <f t="shared" si="98"/>
        <v>201510apartmentaverage1_bed_rateSurrey</v>
      </c>
      <c r="C904" t="str">
        <f t="shared" si="99"/>
        <v>apartmentaverage1_bed_rateSurrey</v>
      </c>
      <c r="D904" t="str">
        <f t="shared" si="100"/>
        <v>201510apartmentaverage1_bed_rateVancouver</v>
      </c>
      <c r="E904">
        <v>2015</v>
      </c>
      <c r="F904">
        <v>10</v>
      </c>
      <c r="G904" t="s">
        <v>65</v>
      </c>
      <c r="H904" t="s">
        <v>59</v>
      </c>
      <c r="I904" t="s">
        <v>51</v>
      </c>
      <c r="J904">
        <f t="shared" si="101"/>
        <v>1</v>
      </c>
      <c r="K904" t="s">
        <v>38</v>
      </c>
      <c r="L904">
        <f>VLOOKUP(B904,average_median_rates_1!B:I,8,0)</f>
        <v>773</v>
      </c>
      <c r="M904" t="b">
        <f>IF(ISERROR(L904),VLOOKUP(C904,vancouver_ratios_2!B:J,9,0),IF(L904="**",VLOOKUP(C904,vancouver_ratios_2!B:J,9,0)))</f>
        <v>0</v>
      </c>
      <c r="N904" t="b">
        <f>IF(ISERROR(L904),VLOOKUP(D904,average_median_rates_1!B:I,8,0),IF(L904="**", VLOOKUP(D904,average_median_rates_1!B:I,8,0)))</f>
        <v>0</v>
      </c>
      <c r="O904">
        <f t="shared" si="102"/>
        <v>0</v>
      </c>
      <c r="P904">
        <f t="shared" si="103"/>
        <v>773</v>
      </c>
    </row>
    <row r="905" spans="1:16" x14ac:dyDescent="0.2">
      <c r="A905" t="str">
        <f t="shared" si="104"/>
        <v>201510average1White Rock</v>
      </c>
      <c r="B905" t="str">
        <f t="shared" si="98"/>
        <v>201510apartmentaverage1_bed_rateWhite Rock</v>
      </c>
      <c r="C905" t="str">
        <f t="shared" si="99"/>
        <v>apartmentaverage1_bed_rateWhite Rock</v>
      </c>
      <c r="D905" t="str">
        <f t="shared" si="100"/>
        <v>201510apartmentaverage1_bed_rateVancouver</v>
      </c>
      <c r="E905">
        <v>2015</v>
      </c>
      <c r="F905">
        <v>10</v>
      </c>
      <c r="G905" t="s">
        <v>65</v>
      </c>
      <c r="H905" t="s">
        <v>59</v>
      </c>
      <c r="I905" t="s">
        <v>51</v>
      </c>
      <c r="J905">
        <f t="shared" si="101"/>
        <v>1</v>
      </c>
      <c r="K905" t="s">
        <v>39</v>
      </c>
      <c r="L905">
        <f>VLOOKUP(B905,average_median_rates_1!B:I,8,0)</f>
        <v>865</v>
      </c>
      <c r="M905" t="b">
        <f>IF(ISERROR(L905),VLOOKUP(C905,vancouver_ratios_2!B:J,9,0),IF(L905="**",VLOOKUP(C905,vancouver_ratios_2!B:J,9,0)))</f>
        <v>0</v>
      </c>
      <c r="N905" t="b">
        <f>IF(ISERROR(L905),VLOOKUP(D905,average_median_rates_1!B:I,8,0),IF(L905="**", VLOOKUP(D905,average_median_rates_1!B:I,8,0)))</f>
        <v>0</v>
      </c>
      <c r="O905">
        <f t="shared" si="102"/>
        <v>0</v>
      </c>
      <c r="P905">
        <f t="shared" si="103"/>
        <v>865</v>
      </c>
    </row>
    <row r="906" spans="1:16" x14ac:dyDescent="0.2">
      <c r="A906" t="str">
        <f t="shared" si="104"/>
        <v>201510average1Langley City and Langley DM</v>
      </c>
      <c r="B906" t="str">
        <f t="shared" si="98"/>
        <v>201510apartmentaverage1_bed_rateLangley City and Langley DM</v>
      </c>
      <c r="C906" t="str">
        <f t="shared" si="99"/>
        <v>apartmentaverage1_bed_rateLangley City and Langley DM</v>
      </c>
      <c r="D906" t="str">
        <f t="shared" si="100"/>
        <v>201510apartmentaverage1_bed_rateVancouver</v>
      </c>
      <c r="E906">
        <v>2015</v>
      </c>
      <c r="F906">
        <v>10</v>
      </c>
      <c r="G906" t="s">
        <v>65</v>
      </c>
      <c r="H906" t="s">
        <v>59</v>
      </c>
      <c r="I906" t="s">
        <v>51</v>
      </c>
      <c r="J906">
        <f t="shared" si="101"/>
        <v>1</v>
      </c>
      <c r="K906" t="s">
        <v>40</v>
      </c>
      <c r="L906">
        <f>VLOOKUP(B906,average_median_rates_1!B:I,8,0)</f>
        <v>806</v>
      </c>
      <c r="M906" t="b">
        <f>IF(ISERROR(L906),VLOOKUP(C906,vancouver_ratios_2!B:J,9,0),IF(L906="**",VLOOKUP(C906,vancouver_ratios_2!B:J,9,0)))</f>
        <v>0</v>
      </c>
      <c r="N906" t="b">
        <f>IF(ISERROR(L906),VLOOKUP(D906,average_median_rates_1!B:I,8,0),IF(L906="**", VLOOKUP(D906,average_median_rates_1!B:I,8,0)))</f>
        <v>0</v>
      </c>
      <c r="O906">
        <f t="shared" si="102"/>
        <v>0</v>
      </c>
      <c r="P906">
        <f t="shared" si="103"/>
        <v>806</v>
      </c>
    </row>
    <row r="907" spans="1:16" x14ac:dyDescent="0.2">
      <c r="A907" t="str">
        <f t="shared" si="104"/>
        <v>201510average1Tri-Cities</v>
      </c>
      <c r="B907" t="str">
        <f t="shared" si="98"/>
        <v>201510apartmentaverage1_bed_rateTri-Cities</v>
      </c>
      <c r="C907" t="str">
        <f t="shared" si="99"/>
        <v>apartmentaverage1_bed_rateTri-Cities</v>
      </c>
      <c r="D907" t="str">
        <f t="shared" si="100"/>
        <v>201510apartmentaverage1_bed_rateVancouver</v>
      </c>
      <c r="E907">
        <v>2015</v>
      </c>
      <c r="F907">
        <v>10</v>
      </c>
      <c r="G907" t="s">
        <v>65</v>
      </c>
      <c r="H907" t="s">
        <v>59</v>
      </c>
      <c r="I907" t="s">
        <v>51</v>
      </c>
      <c r="J907">
        <f t="shared" si="101"/>
        <v>1</v>
      </c>
      <c r="K907" t="s">
        <v>41</v>
      </c>
      <c r="L907">
        <f>VLOOKUP(B907,average_median_rates_1!B:I,8,0)</f>
        <v>862</v>
      </c>
      <c r="M907" t="b">
        <f>IF(ISERROR(L907),VLOOKUP(C907,vancouver_ratios_2!B:J,9,0),IF(L907="**",VLOOKUP(C907,vancouver_ratios_2!B:J,9,0)))</f>
        <v>0</v>
      </c>
      <c r="N907" t="b">
        <f>IF(ISERROR(L907),VLOOKUP(D907,average_median_rates_1!B:I,8,0),IF(L907="**", VLOOKUP(D907,average_median_rates_1!B:I,8,0)))</f>
        <v>0</v>
      </c>
      <c r="O907">
        <f t="shared" si="102"/>
        <v>0</v>
      </c>
      <c r="P907">
        <f t="shared" si="103"/>
        <v>862</v>
      </c>
    </row>
    <row r="908" spans="1:16" x14ac:dyDescent="0.2">
      <c r="A908" t="str">
        <f t="shared" si="104"/>
        <v>201510average1Maple Ridge/Pitt Meadows</v>
      </c>
      <c r="B908" t="str">
        <f t="shared" si="98"/>
        <v>201510apartmentaverage1_bed_rateMaple Ridge/Pitt Meadows</v>
      </c>
      <c r="C908" t="str">
        <f t="shared" si="99"/>
        <v>apartmentaverage1_bed_rateMaple Ridge/Pitt Meadows</v>
      </c>
      <c r="D908" t="str">
        <f t="shared" si="100"/>
        <v>201510apartmentaverage1_bed_rateVancouver</v>
      </c>
      <c r="E908">
        <v>2015</v>
      </c>
      <c r="F908">
        <v>10</v>
      </c>
      <c r="G908" t="s">
        <v>65</v>
      </c>
      <c r="H908" t="s">
        <v>59</v>
      </c>
      <c r="I908" t="s">
        <v>51</v>
      </c>
      <c r="J908">
        <f t="shared" si="101"/>
        <v>1</v>
      </c>
      <c r="K908" t="s">
        <v>42</v>
      </c>
      <c r="L908">
        <f>VLOOKUP(B908,average_median_rates_1!B:I,8,0)</f>
        <v>740</v>
      </c>
      <c r="M908" t="b">
        <f>IF(ISERROR(L908),VLOOKUP(C908,vancouver_ratios_2!B:J,9,0),IF(L908="**",VLOOKUP(C908,vancouver_ratios_2!B:J,9,0)))</f>
        <v>0</v>
      </c>
      <c r="N908" t="b">
        <f>IF(ISERROR(L908),VLOOKUP(D908,average_median_rates_1!B:I,8,0),IF(L908="**", VLOOKUP(D908,average_median_rates_1!B:I,8,0)))</f>
        <v>0</v>
      </c>
      <c r="O908">
        <f t="shared" si="102"/>
        <v>0</v>
      </c>
      <c r="P908">
        <f t="shared" si="103"/>
        <v>740</v>
      </c>
    </row>
    <row r="909" spans="1:16" x14ac:dyDescent="0.2">
      <c r="A909" t="str">
        <f t="shared" si="104"/>
        <v>201510average1Vancouver</v>
      </c>
      <c r="B909" t="str">
        <f t="shared" si="98"/>
        <v>201510apartmentaverage1_bed_rateVancouver</v>
      </c>
      <c r="C909" t="str">
        <f t="shared" si="99"/>
        <v>apartmentaverage1_bed_rateVancouver</v>
      </c>
      <c r="D909" t="str">
        <f t="shared" si="100"/>
        <v>201510apartmentaverage1_bed_rateVancouver</v>
      </c>
      <c r="E909">
        <v>2015</v>
      </c>
      <c r="F909">
        <v>10</v>
      </c>
      <c r="G909" t="s">
        <v>65</v>
      </c>
      <c r="H909" t="s">
        <v>59</v>
      </c>
      <c r="I909" t="s">
        <v>51</v>
      </c>
      <c r="J909">
        <f t="shared" si="101"/>
        <v>1</v>
      </c>
      <c r="K909" t="s">
        <v>43</v>
      </c>
      <c r="L909">
        <f>VLOOKUP(B909,average_median_rates_1!B:I,8,0)</f>
        <v>1079</v>
      </c>
      <c r="M909" t="b">
        <f>IF(ISERROR(L909),VLOOKUP(C909,vancouver_ratios_2!B:J,9,0),IF(L909="**",VLOOKUP(C909,vancouver_ratios_2!B:J,9,0)))</f>
        <v>0</v>
      </c>
      <c r="N909" t="b">
        <f>IF(ISERROR(L909),VLOOKUP(D909,average_median_rates_1!B:I,8,0),IF(L909="**", VLOOKUP(D909,average_median_rates_1!B:I,8,0)))</f>
        <v>0</v>
      </c>
      <c r="O909">
        <f t="shared" si="102"/>
        <v>0</v>
      </c>
      <c r="P909">
        <f t="shared" si="103"/>
        <v>1079</v>
      </c>
    </row>
    <row r="910" spans="1:16" x14ac:dyDescent="0.2">
      <c r="A910" t="str">
        <f t="shared" si="104"/>
        <v>201510average1North Vancouver City</v>
      </c>
      <c r="B910" t="str">
        <f t="shared" si="98"/>
        <v>201510apartmentaverage1_bed_rateNorth Vancouver City</v>
      </c>
      <c r="C910" t="str">
        <f t="shared" si="99"/>
        <v>apartmentaverage1_bed_rateNorth Vancouver City</v>
      </c>
      <c r="D910" t="str">
        <f t="shared" si="100"/>
        <v>201510apartmentaverage1_bed_rateVancouver</v>
      </c>
      <c r="E910">
        <v>2015</v>
      </c>
      <c r="F910">
        <v>10</v>
      </c>
      <c r="G910" t="s">
        <v>65</v>
      </c>
      <c r="H910" t="s">
        <v>59</v>
      </c>
      <c r="I910" t="s">
        <v>51</v>
      </c>
      <c r="J910">
        <f t="shared" si="101"/>
        <v>1</v>
      </c>
      <c r="K910" t="s">
        <v>60</v>
      </c>
      <c r="L910">
        <f>VLOOKUP(B910,average_median_rates_1!B:I,8,0)</f>
        <v>1084</v>
      </c>
      <c r="M910" t="b">
        <f>IF(ISERROR(L910),VLOOKUP(C910,vancouver_ratios_2!B:J,9,0),IF(L910="**",VLOOKUP(C910,vancouver_ratios_2!B:J,9,0)))</f>
        <v>0</v>
      </c>
      <c r="N910" t="b">
        <f>IF(ISERROR(L910),VLOOKUP(D910,average_median_rates_1!B:I,8,0),IF(L910="**", VLOOKUP(D910,average_median_rates_1!B:I,8,0)))</f>
        <v>0</v>
      </c>
      <c r="O910">
        <f t="shared" si="102"/>
        <v>0</v>
      </c>
      <c r="P910">
        <f t="shared" si="103"/>
        <v>1084</v>
      </c>
    </row>
    <row r="911" spans="1:16" x14ac:dyDescent="0.2">
      <c r="A911" t="str">
        <f t="shared" si="104"/>
        <v>201510average2West End/Stanley Park</v>
      </c>
      <c r="B911" t="str">
        <f t="shared" si="98"/>
        <v>201510apartmentaverage2_bed_rateWest End/Stanley Park</v>
      </c>
      <c r="C911" t="str">
        <f t="shared" si="99"/>
        <v>apartmentaverage2_bed_rateWest End/Stanley Park</v>
      </c>
      <c r="D911" t="str">
        <f t="shared" si="100"/>
        <v>201510apartmentaverage2_bed_rateVancouver</v>
      </c>
      <c r="E911">
        <v>2015</v>
      </c>
      <c r="F911">
        <v>10</v>
      </c>
      <c r="G911" t="s">
        <v>65</v>
      </c>
      <c r="H911" t="s">
        <v>59</v>
      </c>
      <c r="I911" t="s">
        <v>53</v>
      </c>
      <c r="J911">
        <f t="shared" si="101"/>
        <v>2</v>
      </c>
      <c r="K911" t="s">
        <v>12</v>
      </c>
      <c r="L911">
        <f>VLOOKUP(B911,average_median_rates_1!B:I,8,0)</f>
        <v>1975</v>
      </c>
      <c r="M911" t="b">
        <f>IF(ISERROR(L911),VLOOKUP(C911,vancouver_ratios_2!B:J,9,0),IF(L911="**",VLOOKUP(C911,vancouver_ratios_2!B:J,9,0)))</f>
        <v>0</v>
      </c>
      <c r="N911" t="b">
        <f>IF(ISERROR(L911),VLOOKUP(D911,average_median_rates_1!B:I,8,0),IF(L911="**", VLOOKUP(D911,average_median_rates_1!B:I,8,0)))</f>
        <v>0</v>
      </c>
      <c r="O911">
        <f t="shared" si="102"/>
        <v>0</v>
      </c>
      <c r="P911">
        <f t="shared" si="103"/>
        <v>1975</v>
      </c>
    </row>
    <row r="912" spans="1:16" x14ac:dyDescent="0.2">
      <c r="A912" t="str">
        <f t="shared" si="104"/>
        <v>201510average2English Bay</v>
      </c>
      <c r="B912" t="str">
        <f t="shared" si="98"/>
        <v>201510apartmentaverage2_bed_rateEnglish Bay</v>
      </c>
      <c r="C912" t="str">
        <f t="shared" si="99"/>
        <v>apartmentaverage2_bed_rateEnglish Bay</v>
      </c>
      <c r="D912" t="str">
        <f t="shared" si="100"/>
        <v>201510apartmentaverage2_bed_rateVancouver</v>
      </c>
      <c r="E912">
        <v>2015</v>
      </c>
      <c r="F912">
        <v>10</v>
      </c>
      <c r="G912" t="s">
        <v>65</v>
      </c>
      <c r="H912" t="s">
        <v>59</v>
      </c>
      <c r="I912" t="s">
        <v>53</v>
      </c>
      <c r="J912">
        <f t="shared" si="101"/>
        <v>2</v>
      </c>
      <c r="K912" t="s">
        <v>16</v>
      </c>
      <c r="L912">
        <f>VLOOKUP(B912,average_median_rates_1!B:I,8,0)</f>
        <v>1908</v>
      </c>
      <c r="M912" t="b">
        <f>IF(ISERROR(L912),VLOOKUP(C912,vancouver_ratios_2!B:J,9,0),IF(L912="**",VLOOKUP(C912,vancouver_ratios_2!B:J,9,0)))</f>
        <v>0</v>
      </c>
      <c r="N912" t="b">
        <f>IF(ISERROR(L912),VLOOKUP(D912,average_median_rates_1!B:I,8,0),IF(L912="**", VLOOKUP(D912,average_median_rates_1!B:I,8,0)))</f>
        <v>0</v>
      </c>
      <c r="O912">
        <f t="shared" si="102"/>
        <v>0</v>
      </c>
      <c r="P912">
        <f t="shared" si="103"/>
        <v>1908</v>
      </c>
    </row>
    <row r="913" spans="1:16" x14ac:dyDescent="0.2">
      <c r="A913" t="str">
        <f t="shared" si="104"/>
        <v>201510average2Downtown</v>
      </c>
      <c r="B913" t="str">
        <f t="shared" si="98"/>
        <v>201510apartmentaverage2_bed_rateDowntown</v>
      </c>
      <c r="C913" t="str">
        <f t="shared" si="99"/>
        <v>apartmentaverage2_bed_rateDowntown</v>
      </c>
      <c r="D913" t="str">
        <f t="shared" si="100"/>
        <v>201510apartmentaverage2_bed_rateVancouver</v>
      </c>
      <c r="E913">
        <v>2015</v>
      </c>
      <c r="F913">
        <v>10</v>
      </c>
      <c r="G913" t="s">
        <v>65</v>
      </c>
      <c r="H913" t="s">
        <v>59</v>
      </c>
      <c r="I913" t="s">
        <v>53</v>
      </c>
      <c r="J913">
        <f t="shared" si="101"/>
        <v>2</v>
      </c>
      <c r="K913" t="s">
        <v>17</v>
      </c>
      <c r="L913">
        <f>VLOOKUP(B913,average_median_rates_1!B:I,8,0)</f>
        <v>1968</v>
      </c>
      <c r="M913" t="b">
        <f>IF(ISERROR(L913),VLOOKUP(C913,vancouver_ratios_2!B:J,9,0),IF(L913="**",VLOOKUP(C913,vancouver_ratios_2!B:J,9,0)))</f>
        <v>0</v>
      </c>
      <c r="N913" t="b">
        <f>IF(ISERROR(L913),VLOOKUP(D913,average_median_rates_1!B:I,8,0),IF(L913="**", VLOOKUP(D913,average_median_rates_1!B:I,8,0)))</f>
        <v>0</v>
      </c>
      <c r="O913">
        <f t="shared" si="102"/>
        <v>0</v>
      </c>
      <c r="P913">
        <f t="shared" si="103"/>
        <v>1968</v>
      </c>
    </row>
    <row r="914" spans="1:16" x14ac:dyDescent="0.2">
      <c r="A914" t="str">
        <f t="shared" si="104"/>
        <v>201510average2South Granville/Oak</v>
      </c>
      <c r="B914" t="str">
        <f t="shared" si="98"/>
        <v>201510apartmentaverage2_bed_rateSouth Granville/Oak</v>
      </c>
      <c r="C914" t="str">
        <f t="shared" si="99"/>
        <v>apartmentaverage2_bed_rateSouth Granville/Oak</v>
      </c>
      <c r="D914" t="str">
        <f t="shared" si="100"/>
        <v>201510apartmentaverage2_bed_rateVancouver</v>
      </c>
      <c r="E914">
        <v>2015</v>
      </c>
      <c r="F914">
        <v>10</v>
      </c>
      <c r="G914" t="s">
        <v>65</v>
      </c>
      <c r="H914" t="s">
        <v>59</v>
      </c>
      <c r="I914" t="s">
        <v>53</v>
      </c>
      <c r="J914">
        <f t="shared" si="101"/>
        <v>2</v>
      </c>
      <c r="K914" t="s">
        <v>19</v>
      </c>
      <c r="L914">
        <f>VLOOKUP(B914,average_median_rates_1!B:I,8,0)</f>
        <v>1698</v>
      </c>
      <c r="M914" t="b">
        <f>IF(ISERROR(L914),VLOOKUP(C914,vancouver_ratios_2!B:J,9,0),IF(L914="**",VLOOKUP(C914,vancouver_ratios_2!B:J,9,0)))</f>
        <v>0</v>
      </c>
      <c r="N914" t="b">
        <f>IF(ISERROR(L914),VLOOKUP(D914,average_median_rates_1!B:I,8,0),IF(L914="**", VLOOKUP(D914,average_median_rates_1!B:I,8,0)))</f>
        <v>0</v>
      </c>
      <c r="O914">
        <f t="shared" si="102"/>
        <v>0</v>
      </c>
      <c r="P914">
        <f t="shared" si="103"/>
        <v>1698</v>
      </c>
    </row>
    <row r="915" spans="1:16" x14ac:dyDescent="0.2">
      <c r="A915" t="str">
        <f t="shared" si="104"/>
        <v>201510average2Kitsilano/Point Grey</v>
      </c>
      <c r="B915" t="str">
        <f t="shared" si="98"/>
        <v>201510apartmentaverage2_bed_rateKitsilano/Point Grey</v>
      </c>
      <c r="C915" t="str">
        <f t="shared" si="99"/>
        <v>apartmentaverage2_bed_rateKitsilano/Point Grey</v>
      </c>
      <c r="D915" t="str">
        <f t="shared" si="100"/>
        <v>201510apartmentaverage2_bed_rateVancouver</v>
      </c>
      <c r="E915">
        <v>2015</v>
      </c>
      <c r="F915">
        <v>10</v>
      </c>
      <c r="G915" t="s">
        <v>65</v>
      </c>
      <c r="H915" t="s">
        <v>59</v>
      </c>
      <c r="I915" t="s">
        <v>53</v>
      </c>
      <c r="J915">
        <f t="shared" si="101"/>
        <v>2</v>
      </c>
      <c r="K915" t="s">
        <v>20</v>
      </c>
      <c r="L915">
        <f>VLOOKUP(B915,average_median_rates_1!B:I,8,0)</f>
        <v>1732</v>
      </c>
      <c r="M915" t="b">
        <f>IF(ISERROR(L915),VLOOKUP(C915,vancouver_ratios_2!B:J,9,0),IF(L915="**",VLOOKUP(C915,vancouver_ratios_2!B:J,9,0)))</f>
        <v>0</v>
      </c>
      <c r="N915" t="b">
        <f>IF(ISERROR(L915),VLOOKUP(D915,average_median_rates_1!B:I,8,0),IF(L915="**", VLOOKUP(D915,average_median_rates_1!B:I,8,0)))</f>
        <v>0</v>
      </c>
      <c r="O915">
        <f t="shared" si="102"/>
        <v>0</v>
      </c>
      <c r="P915">
        <f t="shared" si="103"/>
        <v>1732</v>
      </c>
    </row>
    <row r="916" spans="1:16" x14ac:dyDescent="0.2">
      <c r="A916" t="str">
        <f t="shared" si="104"/>
        <v>201510average2Westside/Kerrisdale</v>
      </c>
      <c r="B916" t="str">
        <f t="shared" si="98"/>
        <v>201510apartmentaverage2_bed_rateWestside/Kerrisdale</v>
      </c>
      <c r="C916" t="str">
        <f t="shared" si="99"/>
        <v>apartmentaverage2_bed_rateWestside/Kerrisdale</v>
      </c>
      <c r="D916" t="str">
        <f t="shared" si="100"/>
        <v>201510apartmentaverage2_bed_rateVancouver</v>
      </c>
      <c r="E916">
        <v>2015</v>
      </c>
      <c r="F916">
        <v>10</v>
      </c>
      <c r="G916" t="s">
        <v>65</v>
      </c>
      <c r="H916" t="s">
        <v>59</v>
      </c>
      <c r="I916" t="s">
        <v>53</v>
      </c>
      <c r="J916">
        <f t="shared" si="101"/>
        <v>2</v>
      </c>
      <c r="K916" t="s">
        <v>21</v>
      </c>
      <c r="L916">
        <f>VLOOKUP(B916,average_median_rates_1!B:I,8,0)</f>
        <v>1824</v>
      </c>
      <c r="M916" t="b">
        <f>IF(ISERROR(L916),VLOOKUP(C916,vancouver_ratios_2!B:J,9,0),IF(L916="**",VLOOKUP(C916,vancouver_ratios_2!B:J,9,0)))</f>
        <v>0</v>
      </c>
      <c r="N916" t="b">
        <f>IF(ISERROR(L916),VLOOKUP(D916,average_median_rates_1!B:I,8,0),IF(L916="**", VLOOKUP(D916,average_median_rates_1!B:I,8,0)))</f>
        <v>0</v>
      </c>
      <c r="O916">
        <f t="shared" si="102"/>
        <v>0</v>
      </c>
      <c r="P916">
        <f t="shared" si="103"/>
        <v>1824</v>
      </c>
    </row>
    <row r="917" spans="1:16" x14ac:dyDescent="0.2">
      <c r="A917" t="str">
        <f t="shared" si="104"/>
        <v>201510average2Marpole</v>
      </c>
      <c r="B917" t="str">
        <f t="shared" si="98"/>
        <v>201510apartmentaverage2_bed_rateMarpole</v>
      </c>
      <c r="C917" t="str">
        <f t="shared" si="99"/>
        <v>apartmentaverage2_bed_rateMarpole</v>
      </c>
      <c r="D917" t="str">
        <f t="shared" si="100"/>
        <v>201510apartmentaverage2_bed_rateVancouver</v>
      </c>
      <c r="E917">
        <v>2015</v>
      </c>
      <c r="F917">
        <v>10</v>
      </c>
      <c r="G917" t="s">
        <v>65</v>
      </c>
      <c r="H917" t="s">
        <v>59</v>
      </c>
      <c r="I917" t="s">
        <v>53</v>
      </c>
      <c r="J917">
        <f t="shared" si="101"/>
        <v>2</v>
      </c>
      <c r="K917" t="s">
        <v>23</v>
      </c>
      <c r="L917">
        <f>VLOOKUP(B917,average_median_rates_1!B:I,8,0)</f>
        <v>1157</v>
      </c>
      <c r="M917" t="b">
        <f>IF(ISERROR(L917),VLOOKUP(C917,vancouver_ratios_2!B:J,9,0),IF(L917="**",VLOOKUP(C917,vancouver_ratios_2!B:J,9,0)))</f>
        <v>0</v>
      </c>
      <c r="N917" t="b">
        <f>IF(ISERROR(L917),VLOOKUP(D917,average_median_rates_1!B:I,8,0),IF(L917="**", VLOOKUP(D917,average_median_rates_1!B:I,8,0)))</f>
        <v>0</v>
      </c>
      <c r="O917">
        <f t="shared" si="102"/>
        <v>0</v>
      </c>
      <c r="P917">
        <f t="shared" si="103"/>
        <v>1157</v>
      </c>
    </row>
    <row r="918" spans="1:16" x14ac:dyDescent="0.2">
      <c r="A918" t="str">
        <f t="shared" si="104"/>
        <v>201510average2Mount Pleasant/Renfrew Heights</v>
      </c>
      <c r="B918" t="str">
        <f t="shared" si="98"/>
        <v>201510apartmentaverage2_bed_rateMount Pleasant/Renfrew Heights</v>
      </c>
      <c r="C918" t="str">
        <f t="shared" si="99"/>
        <v>apartmentaverage2_bed_rateMount Pleasant/Renfrew Heights</v>
      </c>
      <c r="D918" t="str">
        <f t="shared" si="100"/>
        <v>201510apartmentaverage2_bed_rateVancouver</v>
      </c>
      <c r="E918">
        <v>2015</v>
      </c>
      <c r="F918">
        <v>10</v>
      </c>
      <c r="G918" t="s">
        <v>65</v>
      </c>
      <c r="H918" t="s">
        <v>59</v>
      </c>
      <c r="I918" t="s">
        <v>53</v>
      </c>
      <c r="J918">
        <f t="shared" si="101"/>
        <v>2</v>
      </c>
      <c r="K918" t="s">
        <v>24</v>
      </c>
      <c r="L918">
        <f>VLOOKUP(B918,average_median_rates_1!B:I,8,0)</f>
        <v>1367</v>
      </c>
      <c r="M918" t="b">
        <f>IF(ISERROR(L918),VLOOKUP(C918,vancouver_ratios_2!B:J,9,0),IF(L918="**",VLOOKUP(C918,vancouver_ratios_2!B:J,9,0)))</f>
        <v>0</v>
      </c>
      <c r="N918" t="b">
        <f>IF(ISERROR(L918),VLOOKUP(D918,average_median_rates_1!B:I,8,0),IF(L918="**", VLOOKUP(D918,average_median_rates_1!B:I,8,0)))</f>
        <v>0</v>
      </c>
      <c r="O918">
        <f t="shared" si="102"/>
        <v>0</v>
      </c>
      <c r="P918">
        <f t="shared" si="103"/>
        <v>1367</v>
      </c>
    </row>
    <row r="919" spans="1:16" x14ac:dyDescent="0.2">
      <c r="A919" t="str">
        <f t="shared" si="104"/>
        <v>201510average2East Hastings</v>
      </c>
      <c r="B919" t="str">
        <f t="shared" si="98"/>
        <v>201510apartmentaverage2_bed_rateEast Hastings</v>
      </c>
      <c r="C919" t="str">
        <f t="shared" si="99"/>
        <v>apartmentaverage2_bed_rateEast Hastings</v>
      </c>
      <c r="D919" t="str">
        <f t="shared" si="100"/>
        <v>201510apartmentaverage2_bed_rateVancouver</v>
      </c>
      <c r="E919">
        <v>2015</v>
      </c>
      <c r="F919">
        <v>10</v>
      </c>
      <c r="G919" t="s">
        <v>65</v>
      </c>
      <c r="H919" t="s">
        <v>59</v>
      </c>
      <c r="I919" t="s">
        <v>53</v>
      </c>
      <c r="J919">
        <f t="shared" si="101"/>
        <v>2</v>
      </c>
      <c r="K919" t="s">
        <v>25</v>
      </c>
      <c r="L919">
        <f>VLOOKUP(B919,average_median_rates_1!B:I,8,0)</f>
        <v>1268</v>
      </c>
      <c r="M919" t="b">
        <f>IF(ISERROR(L919),VLOOKUP(C919,vancouver_ratios_2!B:J,9,0),IF(L919="**",VLOOKUP(C919,vancouver_ratios_2!B:J,9,0)))</f>
        <v>0</v>
      </c>
      <c r="N919" t="b">
        <f>IF(ISERROR(L919),VLOOKUP(D919,average_median_rates_1!B:I,8,0),IF(L919="**", VLOOKUP(D919,average_median_rates_1!B:I,8,0)))</f>
        <v>0</v>
      </c>
      <c r="O919">
        <f t="shared" si="102"/>
        <v>0</v>
      </c>
      <c r="P919">
        <f t="shared" si="103"/>
        <v>1268</v>
      </c>
    </row>
    <row r="920" spans="1:16" x14ac:dyDescent="0.2">
      <c r="A920" t="str">
        <f t="shared" si="104"/>
        <v>201510average2Southeast Vancouver</v>
      </c>
      <c r="B920" t="str">
        <f t="shared" si="98"/>
        <v>201510apartmentaverage2_bed_rateSoutheast Vancouver</v>
      </c>
      <c r="C920" t="str">
        <f t="shared" si="99"/>
        <v>apartmentaverage2_bed_rateSoutheast Vancouver</v>
      </c>
      <c r="D920" t="str">
        <f t="shared" si="100"/>
        <v>201510apartmentaverage2_bed_rateVancouver</v>
      </c>
      <c r="E920">
        <v>2015</v>
      </c>
      <c r="F920">
        <v>10</v>
      </c>
      <c r="G920" t="s">
        <v>65</v>
      </c>
      <c r="H920" t="s">
        <v>59</v>
      </c>
      <c r="I920" t="s">
        <v>53</v>
      </c>
      <c r="J920">
        <f t="shared" si="101"/>
        <v>2</v>
      </c>
      <c r="K920" t="s">
        <v>26</v>
      </c>
      <c r="L920">
        <f>VLOOKUP(B920,average_median_rates_1!B:I,8,0)</f>
        <v>1327</v>
      </c>
      <c r="M920" t="b">
        <f>IF(ISERROR(L920),VLOOKUP(C920,vancouver_ratios_2!B:J,9,0),IF(L920="**",VLOOKUP(C920,vancouver_ratios_2!B:J,9,0)))</f>
        <v>0</v>
      </c>
      <c r="N920" t="b">
        <f>IF(ISERROR(L920),VLOOKUP(D920,average_median_rates_1!B:I,8,0),IF(L920="**", VLOOKUP(D920,average_median_rates_1!B:I,8,0)))</f>
        <v>0</v>
      </c>
      <c r="O920">
        <f t="shared" si="102"/>
        <v>0</v>
      </c>
      <c r="P920">
        <f t="shared" si="103"/>
        <v>1327</v>
      </c>
    </row>
    <row r="921" spans="1:16" x14ac:dyDescent="0.2">
      <c r="A921" t="str">
        <f t="shared" si="104"/>
        <v>201510average2University Endowment Lands</v>
      </c>
      <c r="B921" t="str">
        <f t="shared" si="98"/>
        <v>201510apartmentaverage2_bed_rateUniversity Endowment Lands</v>
      </c>
      <c r="C921" t="str">
        <f t="shared" si="99"/>
        <v>apartmentaverage2_bed_rateUniversity Endowment Lands</v>
      </c>
      <c r="D921" t="str">
        <f t="shared" si="100"/>
        <v>201510apartmentaverage2_bed_rateVancouver</v>
      </c>
      <c r="E921">
        <v>2015</v>
      </c>
      <c r="F921">
        <v>10</v>
      </c>
      <c r="G921" t="s">
        <v>65</v>
      </c>
      <c r="H921" t="s">
        <v>59</v>
      </c>
      <c r="I921" t="s">
        <v>53</v>
      </c>
      <c r="J921">
        <f t="shared" si="101"/>
        <v>2</v>
      </c>
      <c r="K921" t="s">
        <v>27</v>
      </c>
      <c r="L921">
        <f>VLOOKUP(B921,average_median_rates_1!B:I,8,0)</f>
        <v>1986</v>
      </c>
      <c r="M921" t="b">
        <f>IF(ISERROR(L921),VLOOKUP(C921,vancouver_ratios_2!B:J,9,0),IF(L921="**",VLOOKUP(C921,vancouver_ratios_2!B:J,9,0)))</f>
        <v>0</v>
      </c>
      <c r="N921" t="b">
        <f>IF(ISERROR(L921),VLOOKUP(D921,average_median_rates_1!B:I,8,0),IF(L921="**", VLOOKUP(D921,average_median_rates_1!B:I,8,0)))</f>
        <v>0</v>
      </c>
      <c r="O921">
        <f t="shared" si="102"/>
        <v>0</v>
      </c>
      <c r="P921">
        <f t="shared" si="103"/>
        <v>1986</v>
      </c>
    </row>
    <row r="922" spans="1:16" x14ac:dyDescent="0.2">
      <c r="A922" t="str">
        <f t="shared" si="104"/>
        <v>201510average2Central Park/Metrotown</v>
      </c>
      <c r="B922" t="str">
        <f t="shared" si="98"/>
        <v>201510apartmentaverage2_bed_rateCentral Park/Metrotown</v>
      </c>
      <c r="C922" t="str">
        <f t="shared" si="99"/>
        <v>apartmentaverage2_bed_rateCentral Park/Metrotown</v>
      </c>
      <c r="D922" t="str">
        <f t="shared" si="100"/>
        <v>201510apartmentaverage2_bed_rateVancouver</v>
      </c>
      <c r="E922">
        <v>2015</v>
      </c>
      <c r="F922">
        <v>10</v>
      </c>
      <c r="G922" t="s">
        <v>65</v>
      </c>
      <c r="H922" t="s">
        <v>59</v>
      </c>
      <c r="I922" t="s">
        <v>53</v>
      </c>
      <c r="J922">
        <f t="shared" si="101"/>
        <v>2</v>
      </c>
      <c r="K922" t="s">
        <v>28</v>
      </c>
      <c r="L922">
        <f>VLOOKUP(B922,average_median_rates_1!B:I,8,0)</f>
        <v>1272</v>
      </c>
      <c r="M922" t="b">
        <f>IF(ISERROR(L922),VLOOKUP(C922,vancouver_ratios_2!B:J,9,0),IF(L922="**",VLOOKUP(C922,vancouver_ratios_2!B:J,9,0)))</f>
        <v>0</v>
      </c>
      <c r="N922" t="b">
        <f>IF(ISERROR(L922),VLOOKUP(D922,average_median_rates_1!B:I,8,0),IF(L922="**", VLOOKUP(D922,average_median_rates_1!B:I,8,0)))</f>
        <v>0</v>
      </c>
      <c r="O922">
        <f t="shared" si="102"/>
        <v>0</v>
      </c>
      <c r="P922">
        <f t="shared" si="103"/>
        <v>1272</v>
      </c>
    </row>
    <row r="923" spans="1:16" x14ac:dyDescent="0.2">
      <c r="A923" t="str">
        <f t="shared" si="104"/>
        <v>201510average2Southeast Burnaby</v>
      </c>
      <c r="B923" t="str">
        <f t="shared" si="98"/>
        <v>201510apartmentaverage2_bed_rateSoutheast Burnaby</v>
      </c>
      <c r="C923" t="str">
        <f t="shared" si="99"/>
        <v>apartmentaverage2_bed_rateSoutheast Burnaby</v>
      </c>
      <c r="D923" t="str">
        <f t="shared" si="100"/>
        <v>201510apartmentaverage2_bed_rateVancouver</v>
      </c>
      <c r="E923">
        <v>2015</v>
      </c>
      <c r="F923">
        <v>10</v>
      </c>
      <c r="G923" t="s">
        <v>65</v>
      </c>
      <c r="H923" t="s">
        <v>59</v>
      </c>
      <c r="I923" t="s">
        <v>53</v>
      </c>
      <c r="J923">
        <f t="shared" si="101"/>
        <v>2</v>
      </c>
      <c r="K923" t="s">
        <v>29</v>
      </c>
      <c r="L923">
        <f>VLOOKUP(B923,average_median_rates_1!B:I,8,0)</f>
        <v>1037</v>
      </c>
      <c r="M923" t="b">
        <f>IF(ISERROR(L923),VLOOKUP(C923,vancouver_ratios_2!B:J,9,0),IF(L923="**",VLOOKUP(C923,vancouver_ratios_2!B:J,9,0)))</f>
        <v>0</v>
      </c>
      <c r="N923" t="b">
        <f>IF(ISERROR(L923),VLOOKUP(D923,average_median_rates_1!B:I,8,0),IF(L923="**", VLOOKUP(D923,average_median_rates_1!B:I,8,0)))</f>
        <v>0</v>
      </c>
      <c r="O923">
        <f t="shared" si="102"/>
        <v>0</v>
      </c>
      <c r="P923">
        <f t="shared" si="103"/>
        <v>1037</v>
      </c>
    </row>
    <row r="924" spans="1:16" x14ac:dyDescent="0.2">
      <c r="A924" t="str">
        <f t="shared" si="104"/>
        <v>201510average2North Burnaby</v>
      </c>
      <c r="B924" t="str">
        <f t="shared" si="98"/>
        <v>201510apartmentaverage2_bed_rateNorth Burnaby</v>
      </c>
      <c r="C924" t="str">
        <f t="shared" si="99"/>
        <v>apartmentaverage2_bed_rateNorth Burnaby</v>
      </c>
      <c r="D924" t="str">
        <f t="shared" si="100"/>
        <v>201510apartmentaverage2_bed_rateVancouver</v>
      </c>
      <c r="E924">
        <v>2015</v>
      </c>
      <c r="F924">
        <v>10</v>
      </c>
      <c r="G924" t="s">
        <v>65</v>
      </c>
      <c r="H924" t="s">
        <v>59</v>
      </c>
      <c r="I924" t="s">
        <v>53</v>
      </c>
      <c r="J924">
        <f t="shared" si="101"/>
        <v>2</v>
      </c>
      <c r="K924" t="s">
        <v>31</v>
      </c>
      <c r="L924">
        <f>VLOOKUP(B924,average_median_rates_1!B:I,8,0)</f>
        <v>1258</v>
      </c>
      <c r="M924" t="b">
        <f>IF(ISERROR(L924),VLOOKUP(C924,vancouver_ratios_2!B:J,9,0),IF(L924="**",VLOOKUP(C924,vancouver_ratios_2!B:J,9,0)))</f>
        <v>0</v>
      </c>
      <c r="N924" t="b">
        <f>IF(ISERROR(L924),VLOOKUP(D924,average_median_rates_1!B:I,8,0),IF(L924="**", VLOOKUP(D924,average_median_rates_1!B:I,8,0)))</f>
        <v>0</v>
      </c>
      <c r="O924">
        <f t="shared" si="102"/>
        <v>0</v>
      </c>
      <c r="P924">
        <f t="shared" si="103"/>
        <v>1258</v>
      </c>
    </row>
    <row r="925" spans="1:16" x14ac:dyDescent="0.2">
      <c r="A925" t="str">
        <f t="shared" si="104"/>
        <v>201510average2New Westminster</v>
      </c>
      <c r="B925" t="str">
        <f t="shared" si="98"/>
        <v>201510apartmentaverage2_bed_rateNew Westminster</v>
      </c>
      <c r="C925" t="str">
        <f t="shared" si="99"/>
        <v>apartmentaverage2_bed_rateNew Westminster</v>
      </c>
      <c r="D925" t="str">
        <f t="shared" si="100"/>
        <v>201510apartmentaverage2_bed_rateVancouver</v>
      </c>
      <c r="E925">
        <v>2015</v>
      </c>
      <c r="F925">
        <v>10</v>
      </c>
      <c r="G925" t="s">
        <v>65</v>
      </c>
      <c r="H925" t="s">
        <v>59</v>
      </c>
      <c r="I925" t="s">
        <v>53</v>
      </c>
      <c r="J925">
        <f t="shared" si="101"/>
        <v>2</v>
      </c>
      <c r="K925" t="s">
        <v>32</v>
      </c>
      <c r="L925">
        <f>VLOOKUP(B925,average_median_rates_1!B:I,8,0)</f>
        <v>1159</v>
      </c>
      <c r="M925" t="b">
        <f>IF(ISERROR(L925),VLOOKUP(C925,vancouver_ratios_2!B:J,9,0),IF(L925="**",VLOOKUP(C925,vancouver_ratios_2!B:J,9,0)))</f>
        <v>0</v>
      </c>
      <c r="N925" t="b">
        <f>IF(ISERROR(L925),VLOOKUP(D925,average_median_rates_1!B:I,8,0),IF(L925="**", VLOOKUP(D925,average_median_rates_1!B:I,8,0)))</f>
        <v>0</v>
      </c>
      <c r="O925">
        <f t="shared" si="102"/>
        <v>0</v>
      </c>
      <c r="P925">
        <f t="shared" si="103"/>
        <v>1159</v>
      </c>
    </row>
    <row r="926" spans="1:16" x14ac:dyDescent="0.2">
      <c r="A926" t="str">
        <f t="shared" si="104"/>
        <v>201510average2North Vancouver CY</v>
      </c>
      <c r="B926" t="str">
        <f t="shared" si="98"/>
        <v>201510apartmentaverage2_bed_rateNorth Vancouver CY</v>
      </c>
      <c r="C926" t="str">
        <f t="shared" si="99"/>
        <v>apartmentaverage2_bed_rateNorth Vancouver CY</v>
      </c>
      <c r="D926" t="str">
        <f t="shared" si="100"/>
        <v>201510apartmentaverage2_bed_rateVancouver</v>
      </c>
      <c r="E926">
        <v>2015</v>
      </c>
      <c r="F926">
        <v>10</v>
      </c>
      <c r="G926" t="s">
        <v>65</v>
      </c>
      <c r="H926" t="s">
        <v>59</v>
      </c>
      <c r="I926" t="s">
        <v>53</v>
      </c>
      <c r="J926">
        <f t="shared" si="101"/>
        <v>2</v>
      </c>
      <c r="K926" t="s">
        <v>33</v>
      </c>
      <c r="L926" t="e">
        <f>VLOOKUP(B926,average_median_rates_1!B:I,8,0)</f>
        <v>#N/A</v>
      </c>
      <c r="M926">
        <f>IF(ISERROR(L926),VLOOKUP(C926,vancouver_ratios_2!B:J,9,0),IF(L926="**",VLOOKUP(C926,vancouver_ratios_2!B:J,9,0)))</f>
        <v>1.13186734984344</v>
      </c>
      <c r="N926">
        <f>IF(ISERROR(L926),VLOOKUP(D926,average_median_rates_1!B:I,8,0),IF(L926="**", VLOOKUP(D926,average_median_rates_1!B:I,8,0)))</f>
        <v>1368</v>
      </c>
      <c r="O926">
        <f t="shared" si="102"/>
        <v>1548.3945345858258</v>
      </c>
      <c r="P926">
        <f t="shared" si="103"/>
        <v>1548.3945345858258</v>
      </c>
    </row>
    <row r="927" spans="1:16" x14ac:dyDescent="0.2">
      <c r="A927" t="str">
        <f t="shared" si="104"/>
        <v>201510average2North Vancouver DM</v>
      </c>
      <c r="B927" t="str">
        <f t="shared" si="98"/>
        <v>201510apartmentaverage2_bed_rateNorth Vancouver DM</v>
      </c>
      <c r="C927" t="str">
        <f t="shared" si="99"/>
        <v>apartmentaverage2_bed_rateNorth Vancouver DM</v>
      </c>
      <c r="D927" t="str">
        <f t="shared" si="100"/>
        <v>201510apartmentaverage2_bed_rateVancouver</v>
      </c>
      <c r="E927">
        <v>2015</v>
      </c>
      <c r="F927">
        <v>10</v>
      </c>
      <c r="G927" t="s">
        <v>65</v>
      </c>
      <c r="H927" t="s">
        <v>59</v>
      </c>
      <c r="I927" t="s">
        <v>53</v>
      </c>
      <c r="J927">
        <f t="shared" si="101"/>
        <v>2</v>
      </c>
      <c r="K927" t="s">
        <v>34</v>
      </c>
      <c r="L927">
        <f>VLOOKUP(B927,average_median_rates_1!B:I,8,0)</f>
        <v>1451</v>
      </c>
      <c r="M927" t="b">
        <f>IF(ISERROR(L927),VLOOKUP(C927,vancouver_ratios_2!B:J,9,0),IF(L927="**",VLOOKUP(C927,vancouver_ratios_2!B:J,9,0)))</f>
        <v>0</v>
      </c>
      <c r="N927" t="b">
        <f>IF(ISERROR(L927),VLOOKUP(D927,average_median_rates_1!B:I,8,0),IF(L927="**", VLOOKUP(D927,average_median_rates_1!B:I,8,0)))</f>
        <v>0</v>
      </c>
      <c r="O927">
        <f t="shared" si="102"/>
        <v>0</v>
      </c>
      <c r="P927">
        <f t="shared" si="103"/>
        <v>1451</v>
      </c>
    </row>
    <row r="928" spans="1:16" x14ac:dyDescent="0.2">
      <c r="A928" t="str">
        <f t="shared" si="104"/>
        <v>201510average2West Vancouver</v>
      </c>
      <c r="B928" t="str">
        <f t="shared" si="98"/>
        <v>201510apartmentaverage2_bed_rateWest Vancouver</v>
      </c>
      <c r="C928" t="str">
        <f t="shared" si="99"/>
        <v>apartmentaverage2_bed_rateWest Vancouver</v>
      </c>
      <c r="D928" t="str">
        <f t="shared" si="100"/>
        <v>201510apartmentaverage2_bed_rateVancouver</v>
      </c>
      <c r="E928">
        <v>2015</v>
      </c>
      <c r="F928">
        <v>10</v>
      </c>
      <c r="G928" t="s">
        <v>65</v>
      </c>
      <c r="H928" t="s">
        <v>59</v>
      </c>
      <c r="I928" t="s">
        <v>53</v>
      </c>
      <c r="J928">
        <f t="shared" si="101"/>
        <v>2</v>
      </c>
      <c r="K928" t="s">
        <v>35</v>
      </c>
      <c r="L928">
        <f>VLOOKUP(B928,average_median_rates_1!B:I,8,0)</f>
        <v>2171</v>
      </c>
      <c r="M928" t="b">
        <f>IF(ISERROR(L928),VLOOKUP(C928,vancouver_ratios_2!B:J,9,0),IF(L928="**",VLOOKUP(C928,vancouver_ratios_2!B:J,9,0)))</f>
        <v>0</v>
      </c>
      <c r="N928" t="b">
        <f>IF(ISERROR(L928),VLOOKUP(D928,average_median_rates_1!B:I,8,0),IF(L928="**", VLOOKUP(D928,average_median_rates_1!B:I,8,0)))</f>
        <v>0</v>
      </c>
      <c r="O928">
        <f t="shared" si="102"/>
        <v>0</v>
      </c>
      <c r="P928">
        <f t="shared" si="103"/>
        <v>2171</v>
      </c>
    </row>
    <row r="929" spans="1:16" x14ac:dyDescent="0.2">
      <c r="A929" t="str">
        <f t="shared" si="104"/>
        <v>201510average2Richmond</v>
      </c>
      <c r="B929" t="str">
        <f t="shared" si="98"/>
        <v>201510apartmentaverage2_bed_rateRichmond</v>
      </c>
      <c r="C929" t="str">
        <f t="shared" si="99"/>
        <v>apartmentaverage2_bed_rateRichmond</v>
      </c>
      <c r="D929" t="str">
        <f t="shared" si="100"/>
        <v>201510apartmentaverage2_bed_rateVancouver</v>
      </c>
      <c r="E929">
        <v>2015</v>
      </c>
      <c r="F929">
        <v>10</v>
      </c>
      <c r="G929" t="s">
        <v>65</v>
      </c>
      <c r="H929" t="s">
        <v>59</v>
      </c>
      <c r="I929" t="s">
        <v>53</v>
      </c>
      <c r="J929">
        <f t="shared" si="101"/>
        <v>2</v>
      </c>
      <c r="K929" t="s">
        <v>36</v>
      </c>
      <c r="L929">
        <f>VLOOKUP(B929,average_median_rates_1!B:I,8,0)</f>
        <v>1296</v>
      </c>
      <c r="M929" t="b">
        <f>IF(ISERROR(L929),VLOOKUP(C929,vancouver_ratios_2!B:J,9,0),IF(L929="**",VLOOKUP(C929,vancouver_ratios_2!B:J,9,0)))</f>
        <v>0</v>
      </c>
      <c r="N929" t="b">
        <f>IF(ISERROR(L929),VLOOKUP(D929,average_median_rates_1!B:I,8,0),IF(L929="**", VLOOKUP(D929,average_median_rates_1!B:I,8,0)))</f>
        <v>0</v>
      </c>
      <c r="O929">
        <f t="shared" si="102"/>
        <v>0</v>
      </c>
      <c r="P929">
        <f t="shared" si="103"/>
        <v>1296</v>
      </c>
    </row>
    <row r="930" spans="1:16" x14ac:dyDescent="0.2">
      <c r="A930" t="str">
        <f t="shared" si="104"/>
        <v>201510average2Delta</v>
      </c>
      <c r="B930" t="str">
        <f t="shared" si="98"/>
        <v>201510apartmentaverage2_bed_rateDelta</v>
      </c>
      <c r="C930" t="str">
        <f t="shared" si="99"/>
        <v>apartmentaverage2_bed_rateDelta</v>
      </c>
      <c r="D930" t="str">
        <f t="shared" si="100"/>
        <v>201510apartmentaverage2_bed_rateVancouver</v>
      </c>
      <c r="E930">
        <v>2015</v>
      </c>
      <c r="F930">
        <v>10</v>
      </c>
      <c r="G930" t="s">
        <v>65</v>
      </c>
      <c r="H930" t="s">
        <v>59</v>
      </c>
      <c r="I930" t="s">
        <v>53</v>
      </c>
      <c r="J930">
        <f t="shared" si="101"/>
        <v>2</v>
      </c>
      <c r="K930" t="s">
        <v>37</v>
      </c>
      <c r="L930">
        <f>VLOOKUP(B930,average_median_rates_1!B:I,8,0)</f>
        <v>1051</v>
      </c>
      <c r="M930" t="b">
        <f>IF(ISERROR(L930),VLOOKUP(C930,vancouver_ratios_2!B:J,9,0),IF(L930="**",VLOOKUP(C930,vancouver_ratios_2!B:J,9,0)))</f>
        <v>0</v>
      </c>
      <c r="N930" t="b">
        <f>IF(ISERROR(L930),VLOOKUP(D930,average_median_rates_1!B:I,8,0),IF(L930="**", VLOOKUP(D930,average_median_rates_1!B:I,8,0)))</f>
        <v>0</v>
      </c>
      <c r="O930">
        <f t="shared" si="102"/>
        <v>0</v>
      </c>
      <c r="P930">
        <f t="shared" si="103"/>
        <v>1051</v>
      </c>
    </row>
    <row r="931" spans="1:16" x14ac:dyDescent="0.2">
      <c r="A931" t="str">
        <f t="shared" si="104"/>
        <v>201510average2Surrey</v>
      </c>
      <c r="B931" t="str">
        <f t="shared" si="98"/>
        <v>201510apartmentaverage2_bed_rateSurrey</v>
      </c>
      <c r="C931" t="str">
        <f t="shared" si="99"/>
        <v>apartmentaverage2_bed_rateSurrey</v>
      </c>
      <c r="D931" t="str">
        <f t="shared" si="100"/>
        <v>201510apartmentaverage2_bed_rateVancouver</v>
      </c>
      <c r="E931">
        <v>2015</v>
      </c>
      <c r="F931">
        <v>10</v>
      </c>
      <c r="G931" t="s">
        <v>65</v>
      </c>
      <c r="H931" t="s">
        <v>59</v>
      </c>
      <c r="I931" t="s">
        <v>53</v>
      </c>
      <c r="J931">
        <f t="shared" si="101"/>
        <v>2</v>
      </c>
      <c r="K931" t="s">
        <v>38</v>
      </c>
      <c r="L931">
        <f>VLOOKUP(B931,average_median_rates_1!B:I,8,0)</f>
        <v>954</v>
      </c>
      <c r="M931" t="b">
        <f>IF(ISERROR(L931),VLOOKUP(C931,vancouver_ratios_2!B:J,9,0),IF(L931="**",VLOOKUP(C931,vancouver_ratios_2!B:J,9,0)))</f>
        <v>0</v>
      </c>
      <c r="N931" t="b">
        <f>IF(ISERROR(L931),VLOOKUP(D931,average_median_rates_1!B:I,8,0),IF(L931="**", VLOOKUP(D931,average_median_rates_1!B:I,8,0)))</f>
        <v>0</v>
      </c>
      <c r="O931">
        <f t="shared" si="102"/>
        <v>0</v>
      </c>
      <c r="P931">
        <f t="shared" si="103"/>
        <v>954</v>
      </c>
    </row>
    <row r="932" spans="1:16" x14ac:dyDescent="0.2">
      <c r="A932" t="str">
        <f t="shared" si="104"/>
        <v>201510average2White Rock</v>
      </c>
      <c r="B932" t="str">
        <f t="shared" si="98"/>
        <v>201510apartmentaverage2_bed_rateWhite Rock</v>
      </c>
      <c r="C932" t="str">
        <f t="shared" si="99"/>
        <v>apartmentaverage2_bed_rateWhite Rock</v>
      </c>
      <c r="D932" t="str">
        <f t="shared" si="100"/>
        <v>201510apartmentaverage2_bed_rateVancouver</v>
      </c>
      <c r="E932">
        <v>2015</v>
      </c>
      <c r="F932">
        <v>10</v>
      </c>
      <c r="G932" t="s">
        <v>65</v>
      </c>
      <c r="H932" t="s">
        <v>59</v>
      </c>
      <c r="I932" t="s">
        <v>53</v>
      </c>
      <c r="J932">
        <f t="shared" si="101"/>
        <v>2</v>
      </c>
      <c r="K932" t="s">
        <v>39</v>
      </c>
      <c r="L932">
        <f>VLOOKUP(B932,average_median_rates_1!B:I,8,0)</f>
        <v>1087</v>
      </c>
      <c r="M932" t="b">
        <f>IF(ISERROR(L932),VLOOKUP(C932,vancouver_ratios_2!B:J,9,0),IF(L932="**",VLOOKUP(C932,vancouver_ratios_2!B:J,9,0)))</f>
        <v>0</v>
      </c>
      <c r="N932" t="b">
        <f>IF(ISERROR(L932),VLOOKUP(D932,average_median_rates_1!B:I,8,0),IF(L932="**", VLOOKUP(D932,average_median_rates_1!B:I,8,0)))</f>
        <v>0</v>
      </c>
      <c r="O932">
        <f t="shared" si="102"/>
        <v>0</v>
      </c>
      <c r="P932">
        <f t="shared" si="103"/>
        <v>1087</v>
      </c>
    </row>
    <row r="933" spans="1:16" x14ac:dyDescent="0.2">
      <c r="A933" t="str">
        <f t="shared" si="104"/>
        <v>201510average2Langley City and Langley DM</v>
      </c>
      <c r="B933" t="str">
        <f t="shared" si="98"/>
        <v>201510apartmentaverage2_bed_rateLangley City and Langley DM</v>
      </c>
      <c r="C933" t="str">
        <f t="shared" si="99"/>
        <v>apartmentaverage2_bed_rateLangley City and Langley DM</v>
      </c>
      <c r="D933" t="str">
        <f t="shared" si="100"/>
        <v>201510apartmentaverage2_bed_rateVancouver</v>
      </c>
      <c r="E933">
        <v>2015</v>
      </c>
      <c r="F933">
        <v>10</v>
      </c>
      <c r="G933" t="s">
        <v>65</v>
      </c>
      <c r="H933" t="s">
        <v>59</v>
      </c>
      <c r="I933" t="s">
        <v>53</v>
      </c>
      <c r="J933">
        <f t="shared" si="101"/>
        <v>2</v>
      </c>
      <c r="K933" t="s">
        <v>40</v>
      </c>
      <c r="L933">
        <f>VLOOKUP(B933,average_median_rates_1!B:I,8,0)</f>
        <v>997</v>
      </c>
      <c r="M933" t="b">
        <f>IF(ISERROR(L933),VLOOKUP(C933,vancouver_ratios_2!B:J,9,0),IF(L933="**",VLOOKUP(C933,vancouver_ratios_2!B:J,9,0)))</f>
        <v>0</v>
      </c>
      <c r="N933" t="b">
        <f>IF(ISERROR(L933),VLOOKUP(D933,average_median_rates_1!B:I,8,0),IF(L933="**", VLOOKUP(D933,average_median_rates_1!B:I,8,0)))</f>
        <v>0</v>
      </c>
      <c r="O933">
        <f t="shared" si="102"/>
        <v>0</v>
      </c>
      <c r="P933">
        <f t="shared" si="103"/>
        <v>997</v>
      </c>
    </row>
    <row r="934" spans="1:16" x14ac:dyDescent="0.2">
      <c r="A934" t="str">
        <f t="shared" si="104"/>
        <v>201510average2Tri-Cities</v>
      </c>
      <c r="B934" t="str">
        <f t="shared" si="98"/>
        <v>201510apartmentaverage2_bed_rateTri-Cities</v>
      </c>
      <c r="C934" t="str">
        <f t="shared" si="99"/>
        <v>apartmentaverage2_bed_rateTri-Cities</v>
      </c>
      <c r="D934" t="str">
        <f t="shared" si="100"/>
        <v>201510apartmentaverage2_bed_rateVancouver</v>
      </c>
      <c r="E934">
        <v>2015</v>
      </c>
      <c r="F934">
        <v>10</v>
      </c>
      <c r="G934" t="s">
        <v>65</v>
      </c>
      <c r="H934" t="s">
        <v>59</v>
      </c>
      <c r="I934" t="s">
        <v>53</v>
      </c>
      <c r="J934">
        <f t="shared" si="101"/>
        <v>2</v>
      </c>
      <c r="K934" t="s">
        <v>41</v>
      </c>
      <c r="L934">
        <f>VLOOKUP(B934,average_median_rates_1!B:I,8,0)</f>
        <v>1086</v>
      </c>
      <c r="M934" t="b">
        <f>IF(ISERROR(L934),VLOOKUP(C934,vancouver_ratios_2!B:J,9,0),IF(L934="**",VLOOKUP(C934,vancouver_ratios_2!B:J,9,0)))</f>
        <v>0</v>
      </c>
      <c r="N934" t="b">
        <f>IF(ISERROR(L934),VLOOKUP(D934,average_median_rates_1!B:I,8,0),IF(L934="**", VLOOKUP(D934,average_median_rates_1!B:I,8,0)))</f>
        <v>0</v>
      </c>
      <c r="O934">
        <f t="shared" si="102"/>
        <v>0</v>
      </c>
      <c r="P934">
        <f t="shared" si="103"/>
        <v>1086</v>
      </c>
    </row>
    <row r="935" spans="1:16" x14ac:dyDescent="0.2">
      <c r="A935" t="str">
        <f t="shared" si="104"/>
        <v>201510average2Maple Ridge/Pitt Meadows</v>
      </c>
      <c r="B935" t="str">
        <f t="shared" si="98"/>
        <v>201510apartmentaverage2_bed_rateMaple Ridge/Pitt Meadows</v>
      </c>
      <c r="C935" t="str">
        <f t="shared" si="99"/>
        <v>apartmentaverage2_bed_rateMaple Ridge/Pitt Meadows</v>
      </c>
      <c r="D935" t="str">
        <f t="shared" si="100"/>
        <v>201510apartmentaverage2_bed_rateVancouver</v>
      </c>
      <c r="E935">
        <v>2015</v>
      </c>
      <c r="F935">
        <v>10</v>
      </c>
      <c r="G935" t="s">
        <v>65</v>
      </c>
      <c r="H935" t="s">
        <v>59</v>
      </c>
      <c r="I935" t="s">
        <v>53</v>
      </c>
      <c r="J935">
        <f t="shared" si="101"/>
        <v>2</v>
      </c>
      <c r="K935" t="s">
        <v>42</v>
      </c>
      <c r="L935">
        <f>VLOOKUP(B935,average_median_rates_1!B:I,8,0)</f>
        <v>940</v>
      </c>
      <c r="M935" t="b">
        <f>IF(ISERROR(L935),VLOOKUP(C935,vancouver_ratios_2!B:J,9,0),IF(L935="**",VLOOKUP(C935,vancouver_ratios_2!B:J,9,0)))</f>
        <v>0</v>
      </c>
      <c r="N935" t="b">
        <f>IF(ISERROR(L935),VLOOKUP(D935,average_median_rates_1!B:I,8,0),IF(L935="**", VLOOKUP(D935,average_median_rates_1!B:I,8,0)))</f>
        <v>0</v>
      </c>
      <c r="O935">
        <f t="shared" si="102"/>
        <v>0</v>
      </c>
      <c r="P935">
        <f t="shared" si="103"/>
        <v>940</v>
      </c>
    </row>
    <row r="936" spans="1:16" x14ac:dyDescent="0.2">
      <c r="A936" t="str">
        <f t="shared" si="104"/>
        <v>201510average2Vancouver</v>
      </c>
      <c r="B936" t="str">
        <f t="shared" si="98"/>
        <v>201510apartmentaverage2_bed_rateVancouver</v>
      </c>
      <c r="C936" t="str">
        <f t="shared" si="99"/>
        <v>apartmentaverage2_bed_rateVancouver</v>
      </c>
      <c r="D936" t="str">
        <f t="shared" si="100"/>
        <v>201510apartmentaverage2_bed_rateVancouver</v>
      </c>
      <c r="E936">
        <v>2015</v>
      </c>
      <c r="F936">
        <v>10</v>
      </c>
      <c r="G936" t="s">
        <v>65</v>
      </c>
      <c r="H936" t="s">
        <v>59</v>
      </c>
      <c r="I936" t="s">
        <v>53</v>
      </c>
      <c r="J936">
        <f t="shared" si="101"/>
        <v>2</v>
      </c>
      <c r="K936" t="s">
        <v>43</v>
      </c>
      <c r="L936">
        <f>VLOOKUP(B936,average_median_rates_1!B:I,8,0)</f>
        <v>1368</v>
      </c>
      <c r="M936" t="b">
        <f>IF(ISERROR(L936),VLOOKUP(C936,vancouver_ratios_2!B:J,9,0),IF(L936="**",VLOOKUP(C936,vancouver_ratios_2!B:J,9,0)))</f>
        <v>0</v>
      </c>
      <c r="N936" t="b">
        <f>IF(ISERROR(L936),VLOOKUP(D936,average_median_rates_1!B:I,8,0),IF(L936="**", VLOOKUP(D936,average_median_rates_1!B:I,8,0)))</f>
        <v>0</v>
      </c>
      <c r="O936">
        <f t="shared" si="102"/>
        <v>0</v>
      </c>
      <c r="P936">
        <f t="shared" si="103"/>
        <v>1368</v>
      </c>
    </row>
    <row r="937" spans="1:16" x14ac:dyDescent="0.2">
      <c r="A937" t="str">
        <f t="shared" si="104"/>
        <v>201510average2North Vancouver City</v>
      </c>
      <c r="B937" t="str">
        <f t="shared" si="98"/>
        <v>201510apartmentaverage2_bed_rateNorth Vancouver City</v>
      </c>
      <c r="C937" t="str">
        <f t="shared" si="99"/>
        <v>apartmentaverage2_bed_rateNorth Vancouver City</v>
      </c>
      <c r="D937" t="str">
        <f t="shared" si="100"/>
        <v>201510apartmentaverage2_bed_rateVancouver</v>
      </c>
      <c r="E937">
        <v>2015</v>
      </c>
      <c r="F937">
        <v>10</v>
      </c>
      <c r="G937" t="s">
        <v>65</v>
      </c>
      <c r="H937" t="s">
        <v>59</v>
      </c>
      <c r="I937" t="s">
        <v>53</v>
      </c>
      <c r="J937">
        <f t="shared" si="101"/>
        <v>2</v>
      </c>
      <c r="K937" t="s">
        <v>60</v>
      </c>
      <c r="L937">
        <f>VLOOKUP(B937,average_median_rates_1!B:I,8,0)</f>
        <v>1367</v>
      </c>
      <c r="M937" t="b">
        <f>IF(ISERROR(L937),VLOOKUP(C937,vancouver_ratios_2!B:J,9,0),IF(L937="**",VLOOKUP(C937,vancouver_ratios_2!B:J,9,0)))</f>
        <v>0</v>
      </c>
      <c r="N937" t="b">
        <f>IF(ISERROR(L937),VLOOKUP(D937,average_median_rates_1!B:I,8,0),IF(L937="**", VLOOKUP(D937,average_median_rates_1!B:I,8,0)))</f>
        <v>0</v>
      </c>
      <c r="O937">
        <f t="shared" si="102"/>
        <v>0</v>
      </c>
      <c r="P937">
        <f t="shared" si="103"/>
        <v>1367</v>
      </c>
    </row>
    <row r="938" spans="1:16" x14ac:dyDescent="0.2">
      <c r="A938" t="str">
        <f t="shared" si="104"/>
        <v>201510average3West End/Stanley Park</v>
      </c>
      <c r="B938" t="str">
        <f t="shared" si="98"/>
        <v>201510apartmentaverage3+_bed_rateWest End/Stanley Park</v>
      </c>
      <c r="C938" t="str">
        <f t="shared" si="99"/>
        <v>apartmentaverage3+_bed_rateWest End/Stanley Park</v>
      </c>
      <c r="D938" t="str">
        <f t="shared" si="100"/>
        <v>201510apartmentaverage3+_bed_rateVancouver</v>
      </c>
      <c r="E938">
        <v>2015</v>
      </c>
      <c r="F938">
        <v>10</v>
      </c>
      <c r="G938" t="s">
        <v>65</v>
      </c>
      <c r="H938" t="s">
        <v>59</v>
      </c>
      <c r="I938" t="s">
        <v>55</v>
      </c>
      <c r="J938">
        <f t="shared" si="101"/>
        <v>3</v>
      </c>
      <c r="K938" t="s">
        <v>12</v>
      </c>
      <c r="L938">
        <f>VLOOKUP(B938,average_median_rates_1!B:I,8,0)</f>
        <v>3156</v>
      </c>
      <c r="M938" t="b">
        <f>IF(ISERROR(L938),VLOOKUP(C938,vancouver_ratios_2!B:J,9,0),IF(L938="**",VLOOKUP(C938,vancouver_ratios_2!B:J,9,0)))</f>
        <v>0</v>
      </c>
      <c r="N938" t="b">
        <f>IF(ISERROR(L938),VLOOKUP(D938,average_median_rates_1!B:I,8,0),IF(L938="**", VLOOKUP(D938,average_median_rates_1!B:I,8,0)))</f>
        <v>0</v>
      </c>
      <c r="O938">
        <f t="shared" si="102"/>
        <v>0</v>
      </c>
      <c r="P938">
        <f t="shared" si="103"/>
        <v>3156</v>
      </c>
    </row>
    <row r="939" spans="1:16" x14ac:dyDescent="0.2">
      <c r="A939" t="str">
        <f t="shared" si="104"/>
        <v>201510average3English Bay</v>
      </c>
      <c r="B939" t="str">
        <f t="shared" si="98"/>
        <v>201510apartmentaverage3+_bed_rateEnglish Bay</v>
      </c>
      <c r="C939" t="str">
        <f t="shared" si="99"/>
        <v>apartmentaverage3+_bed_rateEnglish Bay</v>
      </c>
      <c r="D939" t="str">
        <f t="shared" si="100"/>
        <v>201510apartmentaverage3+_bed_rateVancouver</v>
      </c>
      <c r="E939">
        <v>2015</v>
      </c>
      <c r="F939">
        <v>10</v>
      </c>
      <c r="G939" t="s">
        <v>65</v>
      </c>
      <c r="H939" t="s">
        <v>59</v>
      </c>
      <c r="I939" t="s">
        <v>55</v>
      </c>
      <c r="J939">
        <f t="shared" si="101"/>
        <v>3</v>
      </c>
      <c r="K939" t="s">
        <v>16</v>
      </c>
      <c r="L939">
        <f>VLOOKUP(B939,average_median_rates_1!B:I,8,0)</f>
        <v>2854</v>
      </c>
      <c r="M939" t="b">
        <f>IF(ISERROR(L939),VLOOKUP(C939,vancouver_ratios_2!B:J,9,0),IF(L939="**",VLOOKUP(C939,vancouver_ratios_2!B:J,9,0)))</f>
        <v>0</v>
      </c>
      <c r="N939" t="b">
        <f>IF(ISERROR(L939),VLOOKUP(D939,average_median_rates_1!B:I,8,0),IF(L939="**", VLOOKUP(D939,average_median_rates_1!B:I,8,0)))</f>
        <v>0</v>
      </c>
      <c r="O939">
        <f t="shared" si="102"/>
        <v>0</v>
      </c>
      <c r="P939">
        <f t="shared" si="103"/>
        <v>2854</v>
      </c>
    </row>
    <row r="940" spans="1:16" x14ac:dyDescent="0.2">
      <c r="A940" t="str">
        <f t="shared" si="104"/>
        <v>201510average3Downtown</v>
      </c>
      <c r="B940" t="str">
        <f t="shared" si="98"/>
        <v>201510apartmentaverage3+_bed_rateDowntown</v>
      </c>
      <c r="C940" t="str">
        <f t="shared" si="99"/>
        <v>apartmentaverage3+_bed_rateDowntown</v>
      </c>
      <c r="D940" t="str">
        <f t="shared" si="100"/>
        <v>201510apartmentaverage3+_bed_rateVancouver</v>
      </c>
      <c r="E940">
        <v>2015</v>
      </c>
      <c r="F940">
        <v>10</v>
      </c>
      <c r="G940" t="s">
        <v>65</v>
      </c>
      <c r="H940" t="s">
        <v>59</v>
      </c>
      <c r="I940" t="s">
        <v>55</v>
      </c>
      <c r="J940">
        <f t="shared" si="101"/>
        <v>3</v>
      </c>
      <c r="K940" t="s">
        <v>17</v>
      </c>
      <c r="L940">
        <f>VLOOKUP(B940,average_median_rates_1!B:I,8,0)</f>
        <v>2656</v>
      </c>
      <c r="M940" t="b">
        <f>IF(ISERROR(L940),VLOOKUP(C940,vancouver_ratios_2!B:J,9,0),IF(L940="**",VLOOKUP(C940,vancouver_ratios_2!B:J,9,0)))</f>
        <v>0</v>
      </c>
      <c r="N940" t="b">
        <f>IF(ISERROR(L940),VLOOKUP(D940,average_median_rates_1!B:I,8,0),IF(L940="**", VLOOKUP(D940,average_median_rates_1!B:I,8,0)))</f>
        <v>0</v>
      </c>
      <c r="O940">
        <f t="shared" si="102"/>
        <v>0</v>
      </c>
      <c r="P940">
        <f t="shared" si="103"/>
        <v>2656</v>
      </c>
    </row>
    <row r="941" spans="1:16" x14ac:dyDescent="0.2">
      <c r="A941" t="str">
        <f t="shared" si="104"/>
        <v>201510average3South Granville/Oak</v>
      </c>
      <c r="B941" t="str">
        <f t="shared" si="98"/>
        <v>201510apartmentaverage3+_bed_rateSouth Granville/Oak</v>
      </c>
      <c r="C941" t="str">
        <f t="shared" si="99"/>
        <v>apartmentaverage3+_bed_rateSouth Granville/Oak</v>
      </c>
      <c r="D941" t="str">
        <f t="shared" si="100"/>
        <v>201510apartmentaverage3+_bed_rateVancouver</v>
      </c>
      <c r="E941">
        <v>2015</v>
      </c>
      <c r="F941">
        <v>10</v>
      </c>
      <c r="G941" t="s">
        <v>65</v>
      </c>
      <c r="H941" t="s">
        <v>59</v>
      </c>
      <c r="I941" t="s">
        <v>55</v>
      </c>
      <c r="J941">
        <f t="shared" si="101"/>
        <v>3</v>
      </c>
      <c r="K941" t="s">
        <v>19</v>
      </c>
      <c r="L941">
        <f>VLOOKUP(B941,average_median_rates_1!B:I,8,0)</f>
        <v>2166</v>
      </c>
      <c r="M941" t="b">
        <f>IF(ISERROR(L941),VLOOKUP(C941,vancouver_ratios_2!B:J,9,0),IF(L941="**",VLOOKUP(C941,vancouver_ratios_2!B:J,9,0)))</f>
        <v>0</v>
      </c>
      <c r="N941" t="b">
        <f>IF(ISERROR(L941),VLOOKUP(D941,average_median_rates_1!B:I,8,0),IF(L941="**", VLOOKUP(D941,average_median_rates_1!B:I,8,0)))</f>
        <v>0</v>
      </c>
      <c r="O941">
        <f t="shared" si="102"/>
        <v>0</v>
      </c>
      <c r="P941">
        <f t="shared" si="103"/>
        <v>2166</v>
      </c>
    </row>
    <row r="942" spans="1:16" x14ac:dyDescent="0.2">
      <c r="A942" t="str">
        <f t="shared" si="104"/>
        <v>201510average3Kitsilano/Point Grey</v>
      </c>
      <c r="B942" t="str">
        <f t="shared" si="98"/>
        <v>201510apartmentaverage3+_bed_rateKitsilano/Point Grey</v>
      </c>
      <c r="C942" t="str">
        <f t="shared" si="99"/>
        <v>apartmentaverage3+_bed_rateKitsilano/Point Grey</v>
      </c>
      <c r="D942" t="str">
        <f t="shared" si="100"/>
        <v>201510apartmentaverage3+_bed_rateVancouver</v>
      </c>
      <c r="E942">
        <v>2015</v>
      </c>
      <c r="F942">
        <v>10</v>
      </c>
      <c r="G942" t="s">
        <v>65</v>
      </c>
      <c r="H942" t="s">
        <v>59</v>
      </c>
      <c r="I942" t="s">
        <v>55</v>
      </c>
      <c r="J942">
        <f t="shared" si="101"/>
        <v>3</v>
      </c>
      <c r="K942" t="s">
        <v>20</v>
      </c>
      <c r="L942">
        <f>VLOOKUP(B942,average_median_rates_1!B:I,8,0)</f>
        <v>2978</v>
      </c>
      <c r="M942" t="b">
        <f>IF(ISERROR(L942),VLOOKUP(C942,vancouver_ratios_2!B:J,9,0),IF(L942="**",VLOOKUP(C942,vancouver_ratios_2!B:J,9,0)))</f>
        <v>0</v>
      </c>
      <c r="N942" t="b">
        <f>IF(ISERROR(L942),VLOOKUP(D942,average_median_rates_1!B:I,8,0),IF(L942="**", VLOOKUP(D942,average_median_rates_1!B:I,8,0)))</f>
        <v>0</v>
      </c>
      <c r="O942">
        <f t="shared" si="102"/>
        <v>0</v>
      </c>
      <c r="P942">
        <f t="shared" si="103"/>
        <v>2978</v>
      </c>
    </row>
    <row r="943" spans="1:16" x14ac:dyDescent="0.2">
      <c r="A943" t="str">
        <f t="shared" si="104"/>
        <v>201510average3Westside/Kerrisdale</v>
      </c>
      <c r="B943" t="str">
        <f t="shared" si="98"/>
        <v>201510apartmentaverage3+_bed_rateWestside/Kerrisdale</v>
      </c>
      <c r="C943" t="str">
        <f t="shared" si="99"/>
        <v>apartmentaverage3+_bed_rateWestside/Kerrisdale</v>
      </c>
      <c r="D943" t="str">
        <f t="shared" si="100"/>
        <v>201510apartmentaverage3+_bed_rateVancouver</v>
      </c>
      <c r="E943">
        <v>2015</v>
      </c>
      <c r="F943">
        <v>10</v>
      </c>
      <c r="G943" t="s">
        <v>65</v>
      </c>
      <c r="H943" t="s">
        <v>59</v>
      </c>
      <c r="I943" t="s">
        <v>55</v>
      </c>
      <c r="J943">
        <f t="shared" si="101"/>
        <v>3</v>
      </c>
      <c r="K943" t="s">
        <v>21</v>
      </c>
      <c r="L943">
        <f>VLOOKUP(B943,average_median_rates_1!B:I,8,0)</f>
        <v>2470</v>
      </c>
      <c r="M943" t="b">
        <f>IF(ISERROR(L943),VLOOKUP(C943,vancouver_ratios_2!B:J,9,0),IF(L943="**",VLOOKUP(C943,vancouver_ratios_2!B:J,9,0)))</f>
        <v>0</v>
      </c>
      <c r="N943" t="b">
        <f>IF(ISERROR(L943),VLOOKUP(D943,average_median_rates_1!B:I,8,0),IF(L943="**", VLOOKUP(D943,average_median_rates_1!B:I,8,0)))</f>
        <v>0</v>
      </c>
      <c r="O943">
        <f t="shared" si="102"/>
        <v>0</v>
      </c>
      <c r="P943">
        <f t="shared" si="103"/>
        <v>2470</v>
      </c>
    </row>
    <row r="944" spans="1:16" x14ac:dyDescent="0.2">
      <c r="A944" t="str">
        <f t="shared" si="104"/>
        <v>201510average3Marpole</v>
      </c>
      <c r="B944" t="str">
        <f t="shared" si="98"/>
        <v>201510apartmentaverage3+_bed_rateMarpole</v>
      </c>
      <c r="C944" t="str">
        <f t="shared" si="99"/>
        <v>apartmentaverage3+_bed_rateMarpole</v>
      </c>
      <c r="D944" t="str">
        <f t="shared" si="100"/>
        <v>201510apartmentaverage3+_bed_rateVancouver</v>
      </c>
      <c r="E944">
        <v>2015</v>
      </c>
      <c r="F944">
        <v>10</v>
      </c>
      <c r="G944" t="s">
        <v>65</v>
      </c>
      <c r="H944" t="s">
        <v>59</v>
      </c>
      <c r="I944" t="s">
        <v>55</v>
      </c>
      <c r="J944">
        <f t="shared" si="101"/>
        <v>3</v>
      </c>
      <c r="K944" t="s">
        <v>23</v>
      </c>
      <c r="L944">
        <f>VLOOKUP(B944,average_median_rates_1!B:I,8,0)</f>
        <v>1269</v>
      </c>
      <c r="M944" t="b">
        <f>IF(ISERROR(L944),VLOOKUP(C944,vancouver_ratios_2!B:J,9,0),IF(L944="**",VLOOKUP(C944,vancouver_ratios_2!B:J,9,0)))</f>
        <v>0</v>
      </c>
      <c r="N944" t="b">
        <f>IF(ISERROR(L944),VLOOKUP(D944,average_median_rates_1!B:I,8,0),IF(L944="**", VLOOKUP(D944,average_median_rates_1!B:I,8,0)))</f>
        <v>0</v>
      </c>
      <c r="O944">
        <f t="shared" si="102"/>
        <v>0</v>
      </c>
      <c r="P944">
        <f t="shared" si="103"/>
        <v>1269</v>
      </c>
    </row>
    <row r="945" spans="1:16" x14ac:dyDescent="0.2">
      <c r="A945" t="str">
        <f t="shared" si="104"/>
        <v>201510average3Mount Pleasant/Renfrew Heights</v>
      </c>
      <c r="B945" t="str">
        <f t="shared" si="98"/>
        <v>201510apartmentaverage3+_bed_rateMount Pleasant/Renfrew Heights</v>
      </c>
      <c r="C945" t="str">
        <f t="shared" si="99"/>
        <v>apartmentaverage3+_bed_rateMount Pleasant/Renfrew Heights</v>
      </c>
      <c r="D945" t="str">
        <f t="shared" si="100"/>
        <v>201510apartmentaverage3+_bed_rateVancouver</v>
      </c>
      <c r="E945">
        <v>2015</v>
      </c>
      <c r="F945">
        <v>10</v>
      </c>
      <c r="G945" t="s">
        <v>65</v>
      </c>
      <c r="H945" t="s">
        <v>59</v>
      </c>
      <c r="I945" t="s">
        <v>55</v>
      </c>
      <c r="J945">
        <f t="shared" si="101"/>
        <v>3</v>
      </c>
      <c r="K945" t="s">
        <v>24</v>
      </c>
      <c r="L945">
        <f>VLOOKUP(B945,average_median_rates_1!B:I,8,0)</f>
        <v>1619</v>
      </c>
      <c r="M945" t="b">
        <f>IF(ISERROR(L945),VLOOKUP(C945,vancouver_ratios_2!B:J,9,0),IF(L945="**",VLOOKUP(C945,vancouver_ratios_2!B:J,9,0)))</f>
        <v>0</v>
      </c>
      <c r="N945" t="b">
        <f>IF(ISERROR(L945),VLOOKUP(D945,average_median_rates_1!B:I,8,0),IF(L945="**", VLOOKUP(D945,average_median_rates_1!B:I,8,0)))</f>
        <v>0</v>
      </c>
      <c r="O945">
        <f t="shared" si="102"/>
        <v>0</v>
      </c>
      <c r="P945">
        <f t="shared" si="103"/>
        <v>1619</v>
      </c>
    </row>
    <row r="946" spans="1:16" x14ac:dyDescent="0.2">
      <c r="A946" t="str">
        <f t="shared" si="104"/>
        <v>201510average3East Hastings</v>
      </c>
      <c r="B946" t="str">
        <f t="shared" si="98"/>
        <v>201510apartmentaverage3+_bed_rateEast Hastings</v>
      </c>
      <c r="C946" t="str">
        <f t="shared" si="99"/>
        <v>apartmentaverage3+_bed_rateEast Hastings</v>
      </c>
      <c r="D946" t="str">
        <f t="shared" si="100"/>
        <v>201510apartmentaverage3+_bed_rateVancouver</v>
      </c>
      <c r="E946">
        <v>2015</v>
      </c>
      <c r="F946">
        <v>10</v>
      </c>
      <c r="G946" t="s">
        <v>65</v>
      </c>
      <c r="H946" t="s">
        <v>59</v>
      </c>
      <c r="I946" t="s">
        <v>55</v>
      </c>
      <c r="J946">
        <f t="shared" si="101"/>
        <v>3</v>
      </c>
      <c r="K946" t="s">
        <v>25</v>
      </c>
      <c r="L946">
        <f>VLOOKUP(B946,average_median_rates_1!B:I,8,0)</f>
        <v>1319</v>
      </c>
      <c r="M946" t="b">
        <f>IF(ISERROR(L946),VLOOKUP(C946,vancouver_ratios_2!B:J,9,0),IF(L946="**",VLOOKUP(C946,vancouver_ratios_2!B:J,9,0)))</f>
        <v>0</v>
      </c>
      <c r="N946" t="b">
        <f>IF(ISERROR(L946),VLOOKUP(D946,average_median_rates_1!B:I,8,0),IF(L946="**", VLOOKUP(D946,average_median_rates_1!B:I,8,0)))</f>
        <v>0</v>
      </c>
      <c r="O946">
        <f t="shared" si="102"/>
        <v>0</v>
      </c>
      <c r="P946">
        <f t="shared" si="103"/>
        <v>1319</v>
      </c>
    </row>
    <row r="947" spans="1:16" x14ac:dyDescent="0.2">
      <c r="A947" t="str">
        <f t="shared" si="104"/>
        <v>201510average3Southeast Vancouver</v>
      </c>
      <c r="B947" t="str">
        <f t="shared" si="98"/>
        <v>201510apartmentaverage3+_bed_rateSoutheast Vancouver</v>
      </c>
      <c r="C947" t="str">
        <f t="shared" si="99"/>
        <v>apartmentaverage3+_bed_rateSoutheast Vancouver</v>
      </c>
      <c r="D947" t="str">
        <f t="shared" si="100"/>
        <v>201510apartmentaverage3+_bed_rateVancouver</v>
      </c>
      <c r="E947">
        <v>2015</v>
      </c>
      <c r="F947">
        <v>10</v>
      </c>
      <c r="G947" t="s">
        <v>65</v>
      </c>
      <c r="H947" t="s">
        <v>59</v>
      </c>
      <c r="I947" t="s">
        <v>55</v>
      </c>
      <c r="J947">
        <f t="shared" si="101"/>
        <v>3</v>
      </c>
      <c r="K947" t="s">
        <v>26</v>
      </c>
      <c r="L947">
        <f>VLOOKUP(B947,average_median_rates_1!B:I,8,0)</f>
        <v>1235</v>
      </c>
      <c r="M947" t="b">
        <f>IF(ISERROR(L947),VLOOKUP(C947,vancouver_ratios_2!B:J,9,0),IF(L947="**",VLOOKUP(C947,vancouver_ratios_2!B:J,9,0)))</f>
        <v>0</v>
      </c>
      <c r="N947" t="b">
        <f>IF(ISERROR(L947),VLOOKUP(D947,average_median_rates_1!B:I,8,0),IF(L947="**", VLOOKUP(D947,average_median_rates_1!B:I,8,0)))</f>
        <v>0</v>
      </c>
      <c r="O947">
        <f t="shared" si="102"/>
        <v>0</v>
      </c>
      <c r="P947">
        <f t="shared" si="103"/>
        <v>1235</v>
      </c>
    </row>
    <row r="948" spans="1:16" x14ac:dyDescent="0.2">
      <c r="A948" t="str">
        <f t="shared" si="104"/>
        <v>201510average3University Endowment Lands</v>
      </c>
      <c r="B948" t="str">
        <f t="shared" si="98"/>
        <v>201510apartmentaverage3+_bed_rateUniversity Endowment Lands</v>
      </c>
      <c r="C948" t="str">
        <f t="shared" si="99"/>
        <v>apartmentaverage3+_bed_rateUniversity Endowment Lands</v>
      </c>
      <c r="D948" t="str">
        <f t="shared" si="100"/>
        <v>201510apartmentaverage3+_bed_rateVancouver</v>
      </c>
      <c r="E948">
        <v>2015</v>
      </c>
      <c r="F948">
        <v>10</v>
      </c>
      <c r="G948" t="s">
        <v>65</v>
      </c>
      <c r="H948" t="s">
        <v>59</v>
      </c>
      <c r="I948" t="s">
        <v>55</v>
      </c>
      <c r="J948">
        <f t="shared" si="101"/>
        <v>3</v>
      </c>
      <c r="K948" t="s">
        <v>27</v>
      </c>
      <c r="L948">
        <f>VLOOKUP(B948,average_median_rates_1!B:I,8,0)</f>
        <v>2510</v>
      </c>
      <c r="M948" t="b">
        <f>IF(ISERROR(L948),VLOOKUP(C948,vancouver_ratios_2!B:J,9,0),IF(L948="**",VLOOKUP(C948,vancouver_ratios_2!B:J,9,0)))</f>
        <v>0</v>
      </c>
      <c r="N948" t="b">
        <f>IF(ISERROR(L948),VLOOKUP(D948,average_median_rates_1!B:I,8,0),IF(L948="**", VLOOKUP(D948,average_median_rates_1!B:I,8,0)))</f>
        <v>0</v>
      </c>
      <c r="O948">
        <f t="shared" si="102"/>
        <v>0</v>
      </c>
      <c r="P948">
        <f t="shared" si="103"/>
        <v>2510</v>
      </c>
    </row>
    <row r="949" spans="1:16" x14ac:dyDescent="0.2">
      <c r="A949" t="str">
        <f t="shared" si="104"/>
        <v>201510average3Central Park/Metrotown</v>
      </c>
      <c r="B949" t="str">
        <f t="shared" si="98"/>
        <v>201510apartmentaverage3+_bed_rateCentral Park/Metrotown</v>
      </c>
      <c r="C949" t="str">
        <f t="shared" si="99"/>
        <v>apartmentaverage3+_bed_rateCentral Park/Metrotown</v>
      </c>
      <c r="D949" t="str">
        <f t="shared" si="100"/>
        <v>201510apartmentaverage3+_bed_rateVancouver</v>
      </c>
      <c r="E949">
        <v>2015</v>
      </c>
      <c r="F949">
        <v>10</v>
      </c>
      <c r="G949" t="s">
        <v>65</v>
      </c>
      <c r="H949" t="s">
        <v>59</v>
      </c>
      <c r="I949" t="s">
        <v>55</v>
      </c>
      <c r="J949">
        <f t="shared" si="101"/>
        <v>3</v>
      </c>
      <c r="K949" t="s">
        <v>28</v>
      </c>
      <c r="L949">
        <f>VLOOKUP(B949,average_median_rates_1!B:I,8,0)</f>
        <v>1638</v>
      </c>
      <c r="M949" t="b">
        <f>IF(ISERROR(L949),VLOOKUP(C949,vancouver_ratios_2!B:J,9,0),IF(L949="**",VLOOKUP(C949,vancouver_ratios_2!B:J,9,0)))</f>
        <v>0</v>
      </c>
      <c r="N949" t="b">
        <f>IF(ISERROR(L949),VLOOKUP(D949,average_median_rates_1!B:I,8,0),IF(L949="**", VLOOKUP(D949,average_median_rates_1!B:I,8,0)))</f>
        <v>0</v>
      </c>
      <c r="O949">
        <f t="shared" si="102"/>
        <v>0</v>
      </c>
      <c r="P949">
        <f t="shared" si="103"/>
        <v>1638</v>
      </c>
    </row>
    <row r="950" spans="1:16" x14ac:dyDescent="0.2">
      <c r="A950" t="str">
        <f t="shared" si="104"/>
        <v>201510average3Southeast Burnaby</v>
      </c>
      <c r="B950" t="str">
        <f t="shared" si="98"/>
        <v>201510apartmentaverage3+_bed_rateSoutheast Burnaby</v>
      </c>
      <c r="C950" t="str">
        <f t="shared" si="99"/>
        <v>apartmentaverage3+_bed_rateSoutheast Burnaby</v>
      </c>
      <c r="D950" t="str">
        <f t="shared" si="100"/>
        <v>201510apartmentaverage3+_bed_rateVancouver</v>
      </c>
      <c r="E950">
        <v>2015</v>
      </c>
      <c r="F950">
        <v>10</v>
      </c>
      <c r="G950" t="s">
        <v>65</v>
      </c>
      <c r="H950" t="s">
        <v>59</v>
      </c>
      <c r="I950" t="s">
        <v>55</v>
      </c>
      <c r="J950">
        <f t="shared" si="101"/>
        <v>3</v>
      </c>
      <c r="K950" t="s">
        <v>29</v>
      </c>
      <c r="L950">
        <f>VLOOKUP(B950,average_median_rates_1!B:I,8,0)</f>
        <v>1270</v>
      </c>
      <c r="M950" t="b">
        <f>IF(ISERROR(L950),VLOOKUP(C950,vancouver_ratios_2!B:J,9,0),IF(L950="**",VLOOKUP(C950,vancouver_ratios_2!B:J,9,0)))</f>
        <v>0</v>
      </c>
      <c r="N950" t="b">
        <f>IF(ISERROR(L950),VLOOKUP(D950,average_median_rates_1!B:I,8,0),IF(L950="**", VLOOKUP(D950,average_median_rates_1!B:I,8,0)))</f>
        <v>0</v>
      </c>
      <c r="O950">
        <f t="shared" si="102"/>
        <v>0</v>
      </c>
      <c r="P950">
        <f t="shared" si="103"/>
        <v>1270</v>
      </c>
    </row>
    <row r="951" spans="1:16" x14ac:dyDescent="0.2">
      <c r="A951" t="str">
        <f t="shared" si="104"/>
        <v>201510average3North Burnaby</v>
      </c>
      <c r="B951" t="str">
        <f t="shared" si="98"/>
        <v>201510apartmentaverage3+_bed_rateNorth Burnaby</v>
      </c>
      <c r="C951" t="str">
        <f t="shared" si="99"/>
        <v>apartmentaverage3+_bed_rateNorth Burnaby</v>
      </c>
      <c r="D951" t="str">
        <f t="shared" si="100"/>
        <v>201510apartmentaverage3+_bed_rateVancouver</v>
      </c>
      <c r="E951">
        <v>2015</v>
      </c>
      <c r="F951">
        <v>10</v>
      </c>
      <c r="G951" t="s">
        <v>65</v>
      </c>
      <c r="H951" t="s">
        <v>59</v>
      </c>
      <c r="I951" t="s">
        <v>55</v>
      </c>
      <c r="J951">
        <f t="shared" si="101"/>
        <v>3</v>
      </c>
      <c r="K951" t="s">
        <v>31</v>
      </c>
      <c r="L951">
        <f>VLOOKUP(B951,average_median_rates_1!B:I,8,0)</f>
        <v>1427</v>
      </c>
      <c r="M951" t="b">
        <f>IF(ISERROR(L951),VLOOKUP(C951,vancouver_ratios_2!B:J,9,0),IF(L951="**",VLOOKUP(C951,vancouver_ratios_2!B:J,9,0)))</f>
        <v>0</v>
      </c>
      <c r="N951" t="b">
        <f>IF(ISERROR(L951),VLOOKUP(D951,average_median_rates_1!B:I,8,0),IF(L951="**", VLOOKUP(D951,average_median_rates_1!B:I,8,0)))</f>
        <v>0</v>
      </c>
      <c r="O951">
        <f t="shared" si="102"/>
        <v>0</v>
      </c>
      <c r="P951">
        <f t="shared" si="103"/>
        <v>1427</v>
      </c>
    </row>
    <row r="952" spans="1:16" x14ac:dyDescent="0.2">
      <c r="A952" t="str">
        <f t="shared" si="104"/>
        <v>201510average3New Westminster</v>
      </c>
      <c r="B952" t="str">
        <f t="shared" si="98"/>
        <v>201510apartmentaverage3+_bed_rateNew Westminster</v>
      </c>
      <c r="C952" t="str">
        <f t="shared" si="99"/>
        <v>apartmentaverage3+_bed_rateNew Westminster</v>
      </c>
      <c r="D952" t="str">
        <f t="shared" si="100"/>
        <v>201510apartmentaverage3+_bed_rateVancouver</v>
      </c>
      <c r="E952">
        <v>2015</v>
      </c>
      <c r="F952">
        <v>10</v>
      </c>
      <c r="G952" t="s">
        <v>65</v>
      </c>
      <c r="H952" t="s">
        <v>59</v>
      </c>
      <c r="I952" t="s">
        <v>55</v>
      </c>
      <c r="J952">
        <f t="shared" si="101"/>
        <v>3</v>
      </c>
      <c r="K952" t="s">
        <v>32</v>
      </c>
      <c r="L952">
        <f>VLOOKUP(B952,average_median_rates_1!B:I,8,0)</f>
        <v>1478</v>
      </c>
      <c r="M952" t="b">
        <f>IF(ISERROR(L952),VLOOKUP(C952,vancouver_ratios_2!B:J,9,0),IF(L952="**",VLOOKUP(C952,vancouver_ratios_2!B:J,9,0)))</f>
        <v>0</v>
      </c>
      <c r="N952" t="b">
        <f>IF(ISERROR(L952),VLOOKUP(D952,average_median_rates_1!B:I,8,0),IF(L952="**", VLOOKUP(D952,average_median_rates_1!B:I,8,0)))</f>
        <v>0</v>
      </c>
      <c r="O952">
        <f t="shared" si="102"/>
        <v>0</v>
      </c>
      <c r="P952">
        <f t="shared" si="103"/>
        <v>1478</v>
      </c>
    </row>
    <row r="953" spans="1:16" x14ac:dyDescent="0.2">
      <c r="A953" t="str">
        <f t="shared" si="104"/>
        <v>201510average3North Vancouver CY</v>
      </c>
      <c r="B953" t="str">
        <f t="shared" si="98"/>
        <v>201510apartmentaverage3+_bed_rateNorth Vancouver CY</v>
      </c>
      <c r="C953" t="str">
        <f t="shared" si="99"/>
        <v>apartmentaverage3+_bed_rateNorth Vancouver CY</v>
      </c>
      <c r="D953" t="str">
        <f t="shared" si="100"/>
        <v>201510apartmentaverage3+_bed_rateVancouver</v>
      </c>
      <c r="E953">
        <v>2015</v>
      </c>
      <c r="F953">
        <v>10</v>
      </c>
      <c r="G953" t="s">
        <v>65</v>
      </c>
      <c r="H953" t="s">
        <v>59</v>
      </c>
      <c r="I953" t="s">
        <v>55</v>
      </c>
      <c r="J953">
        <f t="shared" si="101"/>
        <v>3</v>
      </c>
      <c r="K953" t="s">
        <v>33</v>
      </c>
      <c r="L953" t="e">
        <f>VLOOKUP(B953,average_median_rates_1!B:I,8,0)</f>
        <v>#N/A</v>
      </c>
      <c r="M953">
        <f>IF(ISERROR(L953),VLOOKUP(C953,vancouver_ratios_2!B:J,9,0),IF(L953="**",VLOOKUP(C953,vancouver_ratios_2!B:J,9,0)))</f>
        <v>1.33138615066326</v>
      </c>
      <c r="N953">
        <f>IF(ISERROR(L953),VLOOKUP(D953,average_median_rates_1!B:I,8,0),IF(L953="**", VLOOKUP(D953,average_median_rates_1!B:I,8,0)))</f>
        <v>1615</v>
      </c>
      <c r="O953">
        <f t="shared" si="102"/>
        <v>2150.1886333211651</v>
      </c>
      <c r="P953">
        <f t="shared" si="103"/>
        <v>2150.1886333211651</v>
      </c>
    </row>
    <row r="954" spans="1:16" x14ac:dyDescent="0.2">
      <c r="A954" t="str">
        <f t="shared" si="104"/>
        <v>201510average3North Vancouver DM</v>
      </c>
      <c r="B954" t="str">
        <f t="shared" si="98"/>
        <v>201510apartmentaverage3+_bed_rateNorth Vancouver DM</v>
      </c>
      <c r="C954" t="str">
        <f t="shared" si="99"/>
        <v>apartmentaverage3+_bed_rateNorth Vancouver DM</v>
      </c>
      <c r="D954" t="str">
        <f t="shared" si="100"/>
        <v>201510apartmentaverage3+_bed_rateVancouver</v>
      </c>
      <c r="E954">
        <v>2015</v>
      </c>
      <c r="F954">
        <v>10</v>
      </c>
      <c r="G954" t="s">
        <v>65</v>
      </c>
      <c r="H954" t="s">
        <v>59</v>
      </c>
      <c r="I954" t="s">
        <v>55</v>
      </c>
      <c r="J954">
        <f t="shared" si="101"/>
        <v>3</v>
      </c>
      <c r="K954" t="s">
        <v>34</v>
      </c>
      <c r="L954">
        <f>VLOOKUP(B954,average_median_rates_1!B:I,8,0)</f>
        <v>1542</v>
      </c>
      <c r="M954" t="b">
        <f>IF(ISERROR(L954),VLOOKUP(C954,vancouver_ratios_2!B:J,9,0),IF(L954="**",VLOOKUP(C954,vancouver_ratios_2!B:J,9,0)))</f>
        <v>0</v>
      </c>
      <c r="N954" t="b">
        <f>IF(ISERROR(L954),VLOOKUP(D954,average_median_rates_1!B:I,8,0),IF(L954="**", VLOOKUP(D954,average_median_rates_1!B:I,8,0)))</f>
        <v>0</v>
      </c>
      <c r="O954">
        <f t="shared" si="102"/>
        <v>0</v>
      </c>
      <c r="P954">
        <f t="shared" si="103"/>
        <v>1542</v>
      </c>
    </row>
    <row r="955" spans="1:16" x14ac:dyDescent="0.2">
      <c r="A955" t="str">
        <f t="shared" si="104"/>
        <v>201510average3West Vancouver</v>
      </c>
      <c r="B955" t="str">
        <f t="shared" si="98"/>
        <v>201510apartmentaverage3+_bed_rateWest Vancouver</v>
      </c>
      <c r="C955" t="str">
        <f t="shared" si="99"/>
        <v>apartmentaverage3+_bed_rateWest Vancouver</v>
      </c>
      <c r="D955" t="str">
        <f t="shared" si="100"/>
        <v>201510apartmentaverage3+_bed_rateVancouver</v>
      </c>
      <c r="E955">
        <v>2015</v>
      </c>
      <c r="F955">
        <v>10</v>
      </c>
      <c r="G955" t="s">
        <v>65</v>
      </c>
      <c r="H955" t="s">
        <v>59</v>
      </c>
      <c r="I955" t="s">
        <v>55</v>
      </c>
      <c r="J955">
        <f t="shared" si="101"/>
        <v>3</v>
      </c>
      <c r="K955" t="s">
        <v>35</v>
      </c>
      <c r="L955">
        <f>VLOOKUP(B955,average_median_rates_1!B:I,8,0)</f>
        <v>3485</v>
      </c>
      <c r="M955" t="b">
        <f>IF(ISERROR(L955),VLOOKUP(C955,vancouver_ratios_2!B:J,9,0),IF(L955="**",VLOOKUP(C955,vancouver_ratios_2!B:J,9,0)))</f>
        <v>0</v>
      </c>
      <c r="N955" t="b">
        <f>IF(ISERROR(L955),VLOOKUP(D955,average_median_rates_1!B:I,8,0),IF(L955="**", VLOOKUP(D955,average_median_rates_1!B:I,8,0)))</f>
        <v>0</v>
      </c>
      <c r="O955">
        <f t="shared" si="102"/>
        <v>0</v>
      </c>
      <c r="P955">
        <f t="shared" si="103"/>
        <v>3485</v>
      </c>
    </row>
    <row r="956" spans="1:16" x14ac:dyDescent="0.2">
      <c r="A956" t="str">
        <f t="shared" si="104"/>
        <v>201510average3Richmond</v>
      </c>
      <c r="B956" t="str">
        <f t="shared" si="98"/>
        <v>201510apartmentaverage3+_bed_rateRichmond</v>
      </c>
      <c r="C956" t="str">
        <f t="shared" si="99"/>
        <v>apartmentaverage3+_bed_rateRichmond</v>
      </c>
      <c r="D956" t="str">
        <f t="shared" si="100"/>
        <v>201510apartmentaverage3+_bed_rateVancouver</v>
      </c>
      <c r="E956">
        <v>2015</v>
      </c>
      <c r="F956">
        <v>10</v>
      </c>
      <c r="G956" t="s">
        <v>65</v>
      </c>
      <c r="H956" t="s">
        <v>59</v>
      </c>
      <c r="I956" t="s">
        <v>55</v>
      </c>
      <c r="J956">
        <f t="shared" si="101"/>
        <v>3</v>
      </c>
      <c r="K956" t="s">
        <v>36</v>
      </c>
      <c r="L956">
        <f>VLOOKUP(B956,average_median_rates_1!B:I,8,0)</f>
        <v>1596</v>
      </c>
      <c r="M956" t="b">
        <f>IF(ISERROR(L956),VLOOKUP(C956,vancouver_ratios_2!B:J,9,0),IF(L956="**",VLOOKUP(C956,vancouver_ratios_2!B:J,9,0)))</f>
        <v>0</v>
      </c>
      <c r="N956" t="b">
        <f>IF(ISERROR(L956),VLOOKUP(D956,average_median_rates_1!B:I,8,0),IF(L956="**", VLOOKUP(D956,average_median_rates_1!B:I,8,0)))</f>
        <v>0</v>
      </c>
      <c r="O956">
        <f t="shared" si="102"/>
        <v>0</v>
      </c>
      <c r="P956">
        <f t="shared" si="103"/>
        <v>1596</v>
      </c>
    </row>
    <row r="957" spans="1:16" x14ac:dyDescent="0.2">
      <c r="A957" t="str">
        <f t="shared" si="104"/>
        <v>201510average3Delta</v>
      </c>
      <c r="B957" t="str">
        <f t="shared" si="98"/>
        <v>201510apartmentaverage3+_bed_rateDelta</v>
      </c>
      <c r="C957" t="str">
        <f t="shared" si="99"/>
        <v>apartmentaverage3+_bed_rateDelta</v>
      </c>
      <c r="D957" t="str">
        <f t="shared" si="100"/>
        <v>201510apartmentaverage3+_bed_rateVancouver</v>
      </c>
      <c r="E957">
        <v>2015</v>
      </c>
      <c r="F957">
        <v>10</v>
      </c>
      <c r="G957" t="s">
        <v>65</v>
      </c>
      <c r="H957" t="s">
        <v>59</v>
      </c>
      <c r="I957" t="s">
        <v>55</v>
      </c>
      <c r="J957">
        <f t="shared" si="101"/>
        <v>3</v>
      </c>
      <c r="K957" t="s">
        <v>37</v>
      </c>
      <c r="L957">
        <f>VLOOKUP(B957,average_median_rates_1!B:I,8,0)</f>
        <v>1194</v>
      </c>
      <c r="M957" t="b">
        <f>IF(ISERROR(L957),VLOOKUP(C957,vancouver_ratios_2!B:J,9,0),IF(L957="**",VLOOKUP(C957,vancouver_ratios_2!B:J,9,0)))</f>
        <v>0</v>
      </c>
      <c r="N957" t="b">
        <f>IF(ISERROR(L957),VLOOKUP(D957,average_median_rates_1!B:I,8,0),IF(L957="**", VLOOKUP(D957,average_median_rates_1!B:I,8,0)))</f>
        <v>0</v>
      </c>
      <c r="O957">
        <f t="shared" si="102"/>
        <v>0</v>
      </c>
      <c r="P957">
        <f t="shared" si="103"/>
        <v>1194</v>
      </c>
    </row>
    <row r="958" spans="1:16" x14ac:dyDescent="0.2">
      <c r="A958" t="str">
        <f t="shared" si="104"/>
        <v>201510average3Surrey</v>
      </c>
      <c r="B958" t="str">
        <f t="shared" si="98"/>
        <v>201510apartmentaverage3+_bed_rateSurrey</v>
      </c>
      <c r="C958" t="str">
        <f t="shared" si="99"/>
        <v>apartmentaverage3+_bed_rateSurrey</v>
      </c>
      <c r="D958" t="str">
        <f t="shared" si="100"/>
        <v>201510apartmentaverage3+_bed_rateVancouver</v>
      </c>
      <c r="E958">
        <v>2015</v>
      </c>
      <c r="F958">
        <v>10</v>
      </c>
      <c r="G958" t="s">
        <v>65</v>
      </c>
      <c r="H958" t="s">
        <v>59</v>
      </c>
      <c r="I958" t="s">
        <v>55</v>
      </c>
      <c r="J958">
        <f t="shared" si="101"/>
        <v>3</v>
      </c>
      <c r="K958" t="s">
        <v>38</v>
      </c>
      <c r="L958">
        <f>VLOOKUP(B958,average_median_rates_1!B:I,8,0)</f>
        <v>1098</v>
      </c>
      <c r="M958" t="b">
        <f>IF(ISERROR(L958),VLOOKUP(C958,vancouver_ratios_2!B:J,9,0),IF(L958="**",VLOOKUP(C958,vancouver_ratios_2!B:J,9,0)))</f>
        <v>0</v>
      </c>
      <c r="N958" t="b">
        <f>IF(ISERROR(L958),VLOOKUP(D958,average_median_rates_1!B:I,8,0),IF(L958="**", VLOOKUP(D958,average_median_rates_1!B:I,8,0)))</f>
        <v>0</v>
      </c>
      <c r="O958">
        <f t="shared" si="102"/>
        <v>0</v>
      </c>
      <c r="P958">
        <f t="shared" si="103"/>
        <v>1098</v>
      </c>
    </row>
    <row r="959" spans="1:16" x14ac:dyDescent="0.2">
      <c r="A959" t="str">
        <f t="shared" si="104"/>
        <v>201510average3White Rock</v>
      </c>
      <c r="B959" t="str">
        <f t="shared" si="98"/>
        <v>201510apartmentaverage3+_bed_rateWhite Rock</v>
      </c>
      <c r="C959" t="str">
        <f t="shared" si="99"/>
        <v>apartmentaverage3+_bed_rateWhite Rock</v>
      </c>
      <c r="D959" t="str">
        <f t="shared" si="100"/>
        <v>201510apartmentaverage3+_bed_rateVancouver</v>
      </c>
      <c r="E959">
        <v>2015</v>
      </c>
      <c r="F959">
        <v>10</v>
      </c>
      <c r="G959" t="s">
        <v>65</v>
      </c>
      <c r="H959" t="s">
        <v>59</v>
      </c>
      <c r="I959" t="s">
        <v>55</v>
      </c>
      <c r="J959">
        <f t="shared" si="101"/>
        <v>3</v>
      </c>
      <c r="K959" t="s">
        <v>39</v>
      </c>
      <c r="L959">
        <f>VLOOKUP(B959,average_median_rates_1!B:I,8,0)</f>
        <v>1592</v>
      </c>
      <c r="M959" t="b">
        <f>IF(ISERROR(L959),VLOOKUP(C959,vancouver_ratios_2!B:J,9,0),IF(L959="**",VLOOKUP(C959,vancouver_ratios_2!B:J,9,0)))</f>
        <v>0</v>
      </c>
      <c r="N959" t="b">
        <f>IF(ISERROR(L959),VLOOKUP(D959,average_median_rates_1!B:I,8,0),IF(L959="**", VLOOKUP(D959,average_median_rates_1!B:I,8,0)))</f>
        <v>0</v>
      </c>
      <c r="O959">
        <f t="shared" si="102"/>
        <v>0</v>
      </c>
      <c r="P959">
        <f t="shared" si="103"/>
        <v>1592</v>
      </c>
    </row>
    <row r="960" spans="1:16" x14ac:dyDescent="0.2">
      <c r="A960" t="str">
        <f t="shared" si="104"/>
        <v>201510average3Langley City and Langley DM</v>
      </c>
      <c r="B960" t="str">
        <f t="shared" si="98"/>
        <v>201510apartmentaverage3+_bed_rateLangley City and Langley DM</v>
      </c>
      <c r="C960" t="str">
        <f t="shared" si="99"/>
        <v>apartmentaverage3+_bed_rateLangley City and Langley DM</v>
      </c>
      <c r="D960" t="str">
        <f t="shared" si="100"/>
        <v>201510apartmentaverage3+_bed_rateVancouver</v>
      </c>
      <c r="E960">
        <v>2015</v>
      </c>
      <c r="F960">
        <v>10</v>
      </c>
      <c r="G960" t="s">
        <v>65</v>
      </c>
      <c r="H960" t="s">
        <v>59</v>
      </c>
      <c r="I960" t="s">
        <v>55</v>
      </c>
      <c r="J960">
        <f t="shared" si="101"/>
        <v>3</v>
      </c>
      <c r="K960" t="s">
        <v>40</v>
      </c>
      <c r="L960">
        <f>VLOOKUP(B960,average_median_rates_1!B:I,8,0)</f>
        <v>1137</v>
      </c>
      <c r="M960" t="b">
        <f>IF(ISERROR(L960),VLOOKUP(C960,vancouver_ratios_2!B:J,9,0),IF(L960="**",VLOOKUP(C960,vancouver_ratios_2!B:J,9,0)))</f>
        <v>0</v>
      </c>
      <c r="N960" t="b">
        <f>IF(ISERROR(L960),VLOOKUP(D960,average_median_rates_1!B:I,8,0),IF(L960="**", VLOOKUP(D960,average_median_rates_1!B:I,8,0)))</f>
        <v>0</v>
      </c>
      <c r="O960">
        <f t="shared" si="102"/>
        <v>0</v>
      </c>
      <c r="P960">
        <f t="shared" si="103"/>
        <v>1137</v>
      </c>
    </row>
    <row r="961" spans="1:16" x14ac:dyDescent="0.2">
      <c r="A961" t="str">
        <f t="shared" si="104"/>
        <v>201510average3Tri-Cities</v>
      </c>
      <c r="B961" t="str">
        <f t="shared" si="98"/>
        <v>201510apartmentaverage3+_bed_rateTri-Cities</v>
      </c>
      <c r="C961" t="str">
        <f t="shared" si="99"/>
        <v>apartmentaverage3+_bed_rateTri-Cities</v>
      </c>
      <c r="D961" t="str">
        <f t="shared" si="100"/>
        <v>201510apartmentaverage3+_bed_rateVancouver</v>
      </c>
      <c r="E961">
        <v>2015</v>
      </c>
      <c r="F961">
        <v>10</v>
      </c>
      <c r="G961" t="s">
        <v>65</v>
      </c>
      <c r="H961" t="s">
        <v>59</v>
      </c>
      <c r="I961" t="s">
        <v>55</v>
      </c>
      <c r="J961">
        <f t="shared" si="101"/>
        <v>3</v>
      </c>
      <c r="K961" t="s">
        <v>41</v>
      </c>
      <c r="L961">
        <f>VLOOKUP(B961,average_median_rates_1!B:I,8,0)</f>
        <v>1212</v>
      </c>
      <c r="M961" t="b">
        <f>IF(ISERROR(L961),VLOOKUP(C961,vancouver_ratios_2!B:J,9,0),IF(L961="**",VLOOKUP(C961,vancouver_ratios_2!B:J,9,0)))</f>
        <v>0</v>
      </c>
      <c r="N961" t="b">
        <f>IF(ISERROR(L961),VLOOKUP(D961,average_median_rates_1!B:I,8,0),IF(L961="**", VLOOKUP(D961,average_median_rates_1!B:I,8,0)))</f>
        <v>0</v>
      </c>
      <c r="O961">
        <f t="shared" si="102"/>
        <v>0</v>
      </c>
      <c r="P961">
        <f t="shared" si="103"/>
        <v>1212</v>
      </c>
    </row>
    <row r="962" spans="1:16" x14ac:dyDescent="0.2">
      <c r="A962" t="str">
        <f t="shared" si="104"/>
        <v>201510average3Maple Ridge/Pitt Meadows</v>
      </c>
      <c r="B962" t="str">
        <f t="shared" ref="B962:B1025" si="105">E962&amp;F962&amp;G962&amp;H962&amp;I962&amp;K962</f>
        <v>201510apartmentaverage3+_bed_rateMaple Ridge/Pitt Meadows</v>
      </c>
      <c r="C962" t="str">
        <f t="shared" ref="C962:C1025" si="106">G962&amp;H962&amp;I962&amp;K962</f>
        <v>apartmentaverage3+_bed_rateMaple Ridge/Pitt Meadows</v>
      </c>
      <c r="D962" t="str">
        <f t="shared" ref="D962:D1025" si="107">E962&amp;F962&amp;G962&amp;H962&amp;I962&amp;"Vancouver"</f>
        <v>201510apartmentaverage3+_bed_rateVancouver</v>
      </c>
      <c r="E962">
        <v>2015</v>
      </c>
      <c r="F962">
        <v>10</v>
      </c>
      <c r="G962" t="s">
        <v>65</v>
      </c>
      <c r="H962" t="s">
        <v>59</v>
      </c>
      <c r="I962" t="s">
        <v>55</v>
      </c>
      <c r="J962">
        <f t="shared" ref="J962:J1025" si="108">IF(I962="bachelor_rate", 0, IF(I962="1_bed_rate", 1, IF(I962="2_bed_rate",2, IF(I962="3+_bed_rate", 3, "error"))))</f>
        <v>3</v>
      </c>
      <c r="K962" t="s">
        <v>42</v>
      </c>
      <c r="L962">
        <f>VLOOKUP(B962,average_median_rates_1!B:I,8,0)</f>
        <v>1070</v>
      </c>
      <c r="M962" t="b">
        <f>IF(ISERROR(L962),VLOOKUP(C962,vancouver_ratios_2!B:J,9,0),IF(L962="**",VLOOKUP(C962,vancouver_ratios_2!B:J,9,0)))</f>
        <v>0</v>
      </c>
      <c r="N962" t="b">
        <f>IF(ISERROR(L962),VLOOKUP(D962,average_median_rates_1!B:I,8,0),IF(L962="**", VLOOKUP(D962,average_median_rates_1!B:I,8,0)))</f>
        <v>0</v>
      </c>
      <c r="O962">
        <f t="shared" ref="O962:O1025" si="109">N962*M962</f>
        <v>0</v>
      </c>
      <c r="P962">
        <f t="shared" ref="P962:P1025" si="110">IF(ISERROR(L962),O962, IF(L962="**", O962, L962))</f>
        <v>1070</v>
      </c>
    </row>
    <row r="963" spans="1:16" x14ac:dyDescent="0.2">
      <c r="A963" t="str">
        <f t="shared" ref="A963:A1026" si="111">E963&amp;F963&amp;H963&amp;J963&amp;K963</f>
        <v>201510average3Vancouver</v>
      </c>
      <c r="B963" t="str">
        <f t="shared" si="105"/>
        <v>201510apartmentaverage3+_bed_rateVancouver</v>
      </c>
      <c r="C963" t="str">
        <f t="shared" si="106"/>
        <v>apartmentaverage3+_bed_rateVancouver</v>
      </c>
      <c r="D963" t="str">
        <f t="shared" si="107"/>
        <v>201510apartmentaverage3+_bed_rateVancouver</v>
      </c>
      <c r="E963">
        <v>2015</v>
      </c>
      <c r="F963">
        <v>10</v>
      </c>
      <c r="G963" t="s">
        <v>65</v>
      </c>
      <c r="H963" t="s">
        <v>59</v>
      </c>
      <c r="I963" t="s">
        <v>55</v>
      </c>
      <c r="J963">
        <f t="shared" si="108"/>
        <v>3</v>
      </c>
      <c r="K963" t="s">
        <v>43</v>
      </c>
      <c r="L963">
        <f>VLOOKUP(B963,average_median_rates_1!B:I,8,0)</f>
        <v>1615</v>
      </c>
      <c r="M963" t="b">
        <f>IF(ISERROR(L963),VLOOKUP(C963,vancouver_ratios_2!B:J,9,0),IF(L963="**",VLOOKUP(C963,vancouver_ratios_2!B:J,9,0)))</f>
        <v>0</v>
      </c>
      <c r="N963" t="b">
        <f>IF(ISERROR(L963),VLOOKUP(D963,average_median_rates_1!B:I,8,0),IF(L963="**", VLOOKUP(D963,average_median_rates_1!B:I,8,0)))</f>
        <v>0</v>
      </c>
      <c r="O963">
        <f t="shared" si="109"/>
        <v>0</v>
      </c>
      <c r="P963">
        <f t="shared" si="110"/>
        <v>1615</v>
      </c>
    </row>
    <row r="964" spans="1:16" x14ac:dyDescent="0.2">
      <c r="A964" t="str">
        <f t="shared" si="111"/>
        <v>201510average3North Vancouver City</v>
      </c>
      <c r="B964" t="str">
        <f t="shared" si="105"/>
        <v>201510apartmentaverage3+_bed_rateNorth Vancouver City</v>
      </c>
      <c r="C964" t="str">
        <f t="shared" si="106"/>
        <v>apartmentaverage3+_bed_rateNorth Vancouver City</v>
      </c>
      <c r="D964" t="str">
        <f t="shared" si="107"/>
        <v>201510apartmentaverage3+_bed_rateVancouver</v>
      </c>
      <c r="E964">
        <v>2015</v>
      </c>
      <c r="F964">
        <v>10</v>
      </c>
      <c r="G964" t="s">
        <v>65</v>
      </c>
      <c r="H964" t="s">
        <v>59</v>
      </c>
      <c r="I964" t="s">
        <v>55</v>
      </c>
      <c r="J964">
        <f t="shared" si="108"/>
        <v>3</v>
      </c>
      <c r="K964" t="s">
        <v>60</v>
      </c>
      <c r="L964">
        <f>VLOOKUP(B964,average_median_rates_1!B:I,8,0)</f>
        <v>1567</v>
      </c>
      <c r="M964" t="b">
        <f>IF(ISERROR(L964),VLOOKUP(C964,vancouver_ratios_2!B:J,9,0),IF(L964="**",VLOOKUP(C964,vancouver_ratios_2!B:J,9,0)))</f>
        <v>0</v>
      </c>
      <c r="N964" t="b">
        <f>IF(ISERROR(L964),VLOOKUP(D964,average_median_rates_1!B:I,8,0),IF(L964="**", VLOOKUP(D964,average_median_rates_1!B:I,8,0)))</f>
        <v>0</v>
      </c>
      <c r="O964">
        <f t="shared" si="109"/>
        <v>0</v>
      </c>
      <c r="P964">
        <f t="shared" si="110"/>
        <v>1567</v>
      </c>
    </row>
    <row r="965" spans="1:16" x14ac:dyDescent="0.2">
      <c r="A965" t="str">
        <f t="shared" si="111"/>
        <v>201510median0West End/Stanley Park</v>
      </c>
      <c r="B965" t="str">
        <f t="shared" si="105"/>
        <v>201510apartmentmedianbachelor_rateWest End/Stanley Park</v>
      </c>
      <c r="C965" t="str">
        <f t="shared" si="106"/>
        <v>apartmentmedianbachelor_rateWest End/Stanley Park</v>
      </c>
      <c r="D965" t="str">
        <f t="shared" si="107"/>
        <v>201510apartmentmedianbachelor_rateVancouver</v>
      </c>
      <c r="E965">
        <v>2015</v>
      </c>
      <c r="F965">
        <v>10</v>
      </c>
      <c r="G965" t="s">
        <v>65</v>
      </c>
      <c r="H965" t="s">
        <v>61</v>
      </c>
      <c r="I965" t="s">
        <v>49</v>
      </c>
      <c r="J965">
        <f t="shared" si="108"/>
        <v>0</v>
      </c>
      <c r="K965" t="s">
        <v>12</v>
      </c>
      <c r="L965">
        <f>VLOOKUP(B965,average_median_rates_1!B:I,8,0)</f>
        <v>985</v>
      </c>
      <c r="M965" t="b">
        <f>IF(ISERROR(L965),VLOOKUP(C965,vancouver_ratios_2!B:J,9,0),IF(L965="**",VLOOKUP(C965,vancouver_ratios_2!B:J,9,0)))</f>
        <v>0</v>
      </c>
      <c r="N965" t="b">
        <f>IF(ISERROR(L965),VLOOKUP(D965,average_median_rates_1!B:I,8,0),IF(L965="**", VLOOKUP(D965,average_median_rates_1!B:I,8,0)))</f>
        <v>0</v>
      </c>
      <c r="O965">
        <f t="shared" si="109"/>
        <v>0</v>
      </c>
      <c r="P965">
        <f t="shared" si="110"/>
        <v>985</v>
      </c>
    </row>
    <row r="966" spans="1:16" x14ac:dyDescent="0.2">
      <c r="A966" t="str">
        <f t="shared" si="111"/>
        <v>201510median0English Bay</v>
      </c>
      <c r="B966" t="str">
        <f t="shared" si="105"/>
        <v>201510apartmentmedianbachelor_rateEnglish Bay</v>
      </c>
      <c r="C966" t="str">
        <f t="shared" si="106"/>
        <v>apartmentmedianbachelor_rateEnglish Bay</v>
      </c>
      <c r="D966" t="str">
        <f t="shared" si="107"/>
        <v>201510apartmentmedianbachelor_rateVancouver</v>
      </c>
      <c r="E966">
        <v>2015</v>
      </c>
      <c r="F966">
        <v>10</v>
      </c>
      <c r="G966" t="s">
        <v>65</v>
      </c>
      <c r="H966" t="s">
        <v>61</v>
      </c>
      <c r="I966" t="s">
        <v>49</v>
      </c>
      <c r="J966">
        <f t="shared" si="108"/>
        <v>0</v>
      </c>
      <c r="K966" t="s">
        <v>16</v>
      </c>
      <c r="L966">
        <f>VLOOKUP(B966,average_median_rates_1!B:I,8,0)</f>
        <v>995</v>
      </c>
      <c r="M966" t="b">
        <f>IF(ISERROR(L966),VLOOKUP(C966,vancouver_ratios_2!B:J,9,0),IF(L966="**",VLOOKUP(C966,vancouver_ratios_2!B:J,9,0)))</f>
        <v>0</v>
      </c>
      <c r="N966" t="b">
        <f>IF(ISERROR(L966),VLOOKUP(D966,average_median_rates_1!B:I,8,0),IF(L966="**", VLOOKUP(D966,average_median_rates_1!B:I,8,0)))</f>
        <v>0</v>
      </c>
      <c r="O966">
        <f t="shared" si="109"/>
        <v>0</v>
      </c>
      <c r="P966">
        <f t="shared" si="110"/>
        <v>995</v>
      </c>
    </row>
    <row r="967" spans="1:16" x14ac:dyDescent="0.2">
      <c r="A967" t="str">
        <f t="shared" si="111"/>
        <v>201510median0Downtown</v>
      </c>
      <c r="B967" t="str">
        <f t="shared" si="105"/>
        <v>201510apartmentmedianbachelor_rateDowntown</v>
      </c>
      <c r="C967" t="str">
        <f t="shared" si="106"/>
        <v>apartmentmedianbachelor_rateDowntown</v>
      </c>
      <c r="D967" t="str">
        <f t="shared" si="107"/>
        <v>201510apartmentmedianbachelor_rateVancouver</v>
      </c>
      <c r="E967">
        <v>2015</v>
      </c>
      <c r="F967">
        <v>10</v>
      </c>
      <c r="G967" t="s">
        <v>65</v>
      </c>
      <c r="H967" t="s">
        <v>61</v>
      </c>
      <c r="I967" t="s">
        <v>49</v>
      </c>
      <c r="J967">
        <f t="shared" si="108"/>
        <v>0</v>
      </c>
      <c r="K967" t="s">
        <v>17</v>
      </c>
      <c r="L967">
        <f>VLOOKUP(B967,average_median_rates_1!B:I,8,0)</f>
        <v>1047</v>
      </c>
      <c r="M967" t="b">
        <f>IF(ISERROR(L967),VLOOKUP(C967,vancouver_ratios_2!B:J,9,0),IF(L967="**",VLOOKUP(C967,vancouver_ratios_2!B:J,9,0)))</f>
        <v>0</v>
      </c>
      <c r="N967" t="b">
        <f>IF(ISERROR(L967),VLOOKUP(D967,average_median_rates_1!B:I,8,0),IF(L967="**", VLOOKUP(D967,average_median_rates_1!B:I,8,0)))</f>
        <v>0</v>
      </c>
      <c r="O967">
        <f t="shared" si="109"/>
        <v>0</v>
      </c>
      <c r="P967">
        <f t="shared" si="110"/>
        <v>1047</v>
      </c>
    </row>
    <row r="968" spans="1:16" x14ac:dyDescent="0.2">
      <c r="A968" t="str">
        <f t="shared" si="111"/>
        <v>201510median0South Granville/Oak</v>
      </c>
      <c r="B968" t="str">
        <f t="shared" si="105"/>
        <v>201510apartmentmedianbachelor_rateSouth Granville/Oak</v>
      </c>
      <c r="C968" t="str">
        <f t="shared" si="106"/>
        <v>apartmentmedianbachelor_rateSouth Granville/Oak</v>
      </c>
      <c r="D968" t="str">
        <f t="shared" si="107"/>
        <v>201510apartmentmedianbachelor_rateVancouver</v>
      </c>
      <c r="E968">
        <v>2015</v>
      </c>
      <c r="F968">
        <v>10</v>
      </c>
      <c r="G968" t="s">
        <v>65</v>
      </c>
      <c r="H968" t="s">
        <v>61</v>
      </c>
      <c r="I968" t="s">
        <v>49</v>
      </c>
      <c r="J968">
        <f t="shared" si="108"/>
        <v>0</v>
      </c>
      <c r="K968" t="s">
        <v>19</v>
      </c>
      <c r="L968">
        <f>VLOOKUP(B968,average_median_rates_1!B:I,8,0)</f>
        <v>931</v>
      </c>
      <c r="M968" t="b">
        <f>IF(ISERROR(L968),VLOOKUP(C968,vancouver_ratios_2!B:J,9,0),IF(L968="**",VLOOKUP(C968,vancouver_ratios_2!B:J,9,0)))</f>
        <v>0</v>
      </c>
      <c r="N968" t="b">
        <f>IF(ISERROR(L968),VLOOKUP(D968,average_median_rates_1!B:I,8,0),IF(L968="**", VLOOKUP(D968,average_median_rates_1!B:I,8,0)))</f>
        <v>0</v>
      </c>
      <c r="O968">
        <f t="shared" si="109"/>
        <v>0</v>
      </c>
      <c r="P968">
        <f t="shared" si="110"/>
        <v>931</v>
      </c>
    </row>
    <row r="969" spans="1:16" x14ac:dyDescent="0.2">
      <c r="A969" t="str">
        <f t="shared" si="111"/>
        <v>201510median0Kitsilano/Point Grey</v>
      </c>
      <c r="B969" t="str">
        <f t="shared" si="105"/>
        <v>201510apartmentmedianbachelor_rateKitsilano/Point Grey</v>
      </c>
      <c r="C969" t="str">
        <f t="shared" si="106"/>
        <v>apartmentmedianbachelor_rateKitsilano/Point Grey</v>
      </c>
      <c r="D969" t="str">
        <f t="shared" si="107"/>
        <v>201510apartmentmedianbachelor_rateVancouver</v>
      </c>
      <c r="E969">
        <v>2015</v>
      </c>
      <c r="F969">
        <v>10</v>
      </c>
      <c r="G969" t="s">
        <v>65</v>
      </c>
      <c r="H969" t="s">
        <v>61</v>
      </c>
      <c r="I969" t="s">
        <v>49</v>
      </c>
      <c r="J969">
        <f t="shared" si="108"/>
        <v>0</v>
      </c>
      <c r="K969" t="s">
        <v>20</v>
      </c>
      <c r="L969">
        <f>VLOOKUP(B969,average_median_rates_1!B:I,8,0)</f>
        <v>958</v>
      </c>
      <c r="M969" t="b">
        <f>IF(ISERROR(L969),VLOOKUP(C969,vancouver_ratios_2!B:J,9,0),IF(L969="**",VLOOKUP(C969,vancouver_ratios_2!B:J,9,0)))</f>
        <v>0</v>
      </c>
      <c r="N969" t="b">
        <f>IF(ISERROR(L969),VLOOKUP(D969,average_median_rates_1!B:I,8,0),IF(L969="**", VLOOKUP(D969,average_median_rates_1!B:I,8,0)))</f>
        <v>0</v>
      </c>
      <c r="O969">
        <f t="shared" si="109"/>
        <v>0</v>
      </c>
      <c r="P969">
        <f t="shared" si="110"/>
        <v>958</v>
      </c>
    </row>
    <row r="970" spans="1:16" x14ac:dyDescent="0.2">
      <c r="A970" t="str">
        <f t="shared" si="111"/>
        <v>201510median0Westside/Kerrisdale</v>
      </c>
      <c r="B970" t="str">
        <f t="shared" si="105"/>
        <v>201510apartmentmedianbachelor_rateWestside/Kerrisdale</v>
      </c>
      <c r="C970" t="str">
        <f t="shared" si="106"/>
        <v>apartmentmedianbachelor_rateWestside/Kerrisdale</v>
      </c>
      <c r="D970" t="str">
        <f t="shared" si="107"/>
        <v>201510apartmentmedianbachelor_rateVancouver</v>
      </c>
      <c r="E970">
        <v>2015</v>
      </c>
      <c r="F970">
        <v>10</v>
      </c>
      <c r="G970" t="s">
        <v>65</v>
      </c>
      <c r="H970" t="s">
        <v>61</v>
      </c>
      <c r="I970" t="s">
        <v>49</v>
      </c>
      <c r="J970">
        <f t="shared" si="108"/>
        <v>0</v>
      </c>
      <c r="K970" t="s">
        <v>21</v>
      </c>
      <c r="L970">
        <f>VLOOKUP(B970,average_median_rates_1!B:I,8,0)</f>
        <v>900</v>
      </c>
      <c r="M970" t="b">
        <f>IF(ISERROR(L970),VLOOKUP(C970,vancouver_ratios_2!B:J,9,0),IF(L970="**",VLOOKUP(C970,vancouver_ratios_2!B:J,9,0)))</f>
        <v>0</v>
      </c>
      <c r="N970" t="b">
        <f>IF(ISERROR(L970),VLOOKUP(D970,average_median_rates_1!B:I,8,0),IF(L970="**", VLOOKUP(D970,average_median_rates_1!B:I,8,0)))</f>
        <v>0</v>
      </c>
      <c r="O970">
        <f t="shared" si="109"/>
        <v>0</v>
      </c>
      <c r="P970">
        <f t="shared" si="110"/>
        <v>900</v>
      </c>
    </row>
    <row r="971" spans="1:16" x14ac:dyDescent="0.2">
      <c r="A971" t="str">
        <f t="shared" si="111"/>
        <v>201510median0Marpole</v>
      </c>
      <c r="B971" t="str">
        <f t="shared" si="105"/>
        <v>201510apartmentmedianbachelor_rateMarpole</v>
      </c>
      <c r="C971" t="str">
        <f t="shared" si="106"/>
        <v>apartmentmedianbachelor_rateMarpole</v>
      </c>
      <c r="D971" t="str">
        <f t="shared" si="107"/>
        <v>201510apartmentmedianbachelor_rateVancouver</v>
      </c>
      <c r="E971">
        <v>2015</v>
      </c>
      <c r="F971">
        <v>10</v>
      </c>
      <c r="G971" t="s">
        <v>65</v>
      </c>
      <c r="H971" t="s">
        <v>61</v>
      </c>
      <c r="I971" t="s">
        <v>49</v>
      </c>
      <c r="J971">
        <f t="shared" si="108"/>
        <v>0</v>
      </c>
      <c r="K971" t="s">
        <v>23</v>
      </c>
      <c r="L971">
        <f>VLOOKUP(B971,average_median_rates_1!B:I,8,0)</f>
        <v>763</v>
      </c>
      <c r="M971" t="b">
        <f>IF(ISERROR(L971),VLOOKUP(C971,vancouver_ratios_2!B:J,9,0),IF(L971="**",VLOOKUP(C971,vancouver_ratios_2!B:J,9,0)))</f>
        <v>0</v>
      </c>
      <c r="N971" t="b">
        <f>IF(ISERROR(L971),VLOOKUP(D971,average_median_rates_1!B:I,8,0),IF(L971="**", VLOOKUP(D971,average_median_rates_1!B:I,8,0)))</f>
        <v>0</v>
      </c>
      <c r="O971">
        <f t="shared" si="109"/>
        <v>0</v>
      </c>
      <c r="P971">
        <f t="shared" si="110"/>
        <v>763</v>
      </c>
    </row>
    <row r="972" spans="1:16" x14ac:dyDescent="0.2">
      <c r="A972" t="str">
        <f t="shared" si="111"/>
        <v>201510median0Mount Pleasant/Renfrew Heights</v>
      </c>
      <c r="B972" t="str">
        <f t="shared" si="105"/>
        <v>201510apartmentmedianbachelor_rateMount Pleasant/Renfrew Heights</v>
      </c>
      <c r="C972" t="str">
        <f t="shared" si="106"/>
        <v>apartmentmedianbachelor_rateMount Pleasant/Renfrew Heights</v>
      </c>
      <c r="D972" t="str">
        <f t="shared" si="107"/>
        <v>201510apartmentmedianbachelor_rateVancouver</v>
      </c>
      <c r="E972">
        <v>2015</v>
      </c>
      <c r="F972">
        <v>10</v>
      </c>
      <c r="G972" t="s">
        <v>65</v>
      </c>
      <c r="H972" t="s">
        <v>61</v>
      </c>
      <c r="I972" t="s">
        <v>49</v>
      </c>
      <c r="J972">
        <f t="shared" si="108"/>
        <v>0</v>
      </c>
      <c r="K972" t="s">
        <v>24</v>
      </c>
      <c r="L972">
        <f>VLOOKUP(B972,average_median_rates_1!B:I,8,0)</f>
        <v>850</v>
      </c>
      <c r="M972" t="b">
        <f>IF(ISERROR(L972),VLOOKUP(C972,vancouver_ratios_2!B:J,9,0),IF(L972="**",VLOOKUP(C972,vancouver_ratios_2!B:J,9,0)))</f>
        <v>0</v>
      </c>
      <c r="N972" t="b">
        <f>IF(ISERROR(L972),VLOOKUP(D972,average_median_rates_1!B:I,8,0),IF(L972="**", VLOOKUP(D972,average_median_rates_1!B:I,8,0)))</f>
        <v>0</v>
      </c>
      <c r="O972">
        <f t="shared" si="109"/>
        <v>0</v>
      </c>
      <c r="P972">
        <f t="shared" si="110"/>
        <v>850</v>
      </c>
    </row>
    <row r="973" spans="1:16" x14ac:dyDescent="0.2">
      <c r="A973" t="str">
        <f t="shared" si="111"/>
        <v>201510median0East Hastings</v>
      </c>
      <c r="B973" t="str">
        <f t="shared" si="105"/>
        <v>201510apartmentmedianbachelor_rateEast Hastings</v>
      </c>
      <c r="C973" t="str">
        <f t="shared" si="106"/>
        <v>apartmentmedianbachelor_rateEast Hastings</v>
      </c>
      <c r="D973" t="str">
        <f t="shared" si="107"/>
        <v>201510apartmentmedianbachelor_rateVancouver</v>
      </c>
      <c r="E973">
        <v>2015</v>
      </c>
      <c r="F973">
        <v>10</v>
      </c>
      <c r="G973" t="s">
        <v>65</v>
      </c>
      <c r="H973" t="s">
        <v>61</v>
      </c>
      <c r="I973" t="s">
        <v>49</v>
      </c>
      <c r="J973">
        <f t="shared" si="108"/>
        <v>0</v>
      </c>
      <c r="K973" t="s">
        <v>25</v>
      </c>
      <c r="L973">
        <f>VLOOKUP(B973,average_median_rates_1!B:I,8,0)</f>
        <v>820</v>
      </c>
      <c r="M973" t="b">
        <f>IF(ISERROR(L973),VLOOKUP(C973,vancouver_ratios_2!B:J,9,0),IF(L973="**",VLOOKUP(C973,vancouver_ratios_2!B:J,9,0)))</f>
        <v>0</v>
      </c>
      <c r="N973" t="b">
        <f>IF(ISERROR(L973),VLOOKUP(D973,average_median_rates_1!B:I,8,0),IF(L973="**", VLOOKUP(D973,average_median_rates_1!B:I,8,0)))</f>
        <v>0</v>
      </c>
      <c r="O973">
        <f t="shared" si="109"/>
        <v>0</v>
      </c>
      <c r="P973">
        <f t="shared" si="110"/>
        <v>820</v>
      </c>
    </row>
    <row r="974" spans="1:16" x14ac:dyDescent="0.2">
      <c r="A974" t="str">
        <f t="shared" si="111"/>
        <v>201510median0Southeast Vancouver</v>
      </c>
      <c r="B974" t="str">
        <f t="shared" si="105"/>
        <v>201510apartmentmedianbachelor_rateSoutheast Vancouver</v>
      </c>
      <c r="C974" t="str">
        <f t="shared" si="106"/>
        <v>apartmentmedianbachelor_rateSoutheast Vancouver</v>
      </c>
      <c r="D974" t="str">
        <f t="shared" si="107"/>
        <v>201510apartmentmedianbachelor_rateVancouver</v>
      </c>
      <c r="E974">
        <v>2015</v>
      </c>
      <c r="F974">
        <v>10</v>
      </c>
      <c r="G974" t="s">
        <v>65</v>
      </c>
      <c r="H974" t="s">
        <v>61</v>
      </c>
      <c r="I974" t="s">
        <v>49</v>
      </c>
      <c r="J974">
        <f t="shared" si="108"/>
        <v>0</v>
      </c>
      <c r="K974" t="s">
        <v>26</v>
      </c>
      <c r="L974">
        <f>VLOOKUP(B974,average_median_rates_1!B:I,8,0)</f>
        <v>915</v>
      </c>
      <c r="M974" t="b">
        <f>IF(ISERROR(L974),VLOOKUP(C974,vancouver_ratios_2!B:J,9,0),IF(L974="**",VLOOKUP(C974,vancouver_ratios_2!B:J,9,0)))</f>
        <v>0</v>
      </c>
      <c r="N974" t="b">
        <f>IF(ISERROR(L974),VLOOKUP(D974,average_median_rates_1!B:I,8,0),IF(L974="**", VLOOKUP(D974,average_median_rates_1!B:I,8,0)))</f>
        <v>0</v>
      </c>
      <c r="O974">
        <f t="shared" si="109"/>
        <v>0</v>
      </c>
      <c r="P974">
        <f t="shared" si="110"/>
        <v>915</v>
      </c>
    </row>
    <row r="975" spans="1:16" x14ac:dyDescent="0.2">
      <c r="A975" t="str">
        <f t="shared" si="111"/>
        <v>201510median0University Endowment Lands</v>
      </c>
      <c r="B975" t="str">
        <f t="shared" si="105"/>
        <v>201510apartmentmedianbachelor_rateUniversity Endowment Lands</v>
      </c>
      <c r="C975" t="str">
        <f t="shared" si="106"/>
        <v>apartmentmedianbachelor_rateUniversity Endowment Lands</v>
      </c>
      <c r="D975" t="str">
        <f t="shared" si="107"/>
        <v>201510apartmentmedianbachelor_rateVancouver</v>
      </c>
      <c r="E975">
        <v>2015</v>
      </c>
      <c r="F975">
        <v>10</v>
      </c>
      <c r="G975" t="s">
        <v>65</v>
      </c>
      <c r="H975" t="s">
        <v>61</v>
      </c>
      <c r="I975" t="s">
        <v>49</v>
      </c>
      <c r="J975">
        <f t="shared" si="108"/>
        <v>0</v>
      </c>
      <c r="K975" t="s">
        <v>27</v>
      </c>
      <c r="L975">
        <f>VLOOKUP(B975,average_median_rates_1!B:I,8,0)</f>
        <v>1300</v>
      </c>
      <c r="M975" t="b">
        <f>IF(ISERROR(L975),VLOOKUP(C975,vancouver_ratios_2!B:J,9,0),IF(L975="**",VLOOKUP(C975,vancouver_ratios_2!B:J,9,0)))</f>
        <v>0</v>
      </c>
      <c r="N975" t="b">
        <f>IF(ISERROR(L975),VLOOKUP(D975,average_median_rates_1!B:I,8,0),IF(L975="**", VLOOKUP(D975,average_median_rates_1!B:I,8,0)))</f>
        <v>0</v>
      </c>
      <c r="O975">
        <f t="shared" si="109"/>
        <v>0</v>
      </c>
      <c r="P975">
        <f t="shared" si="110"/>
        <v>1300</v>
      </c>
    </row>
    <row r="976" spans="1:16" x14ac:dyDescent="0.2">
      <c r="A976" t="str">
        <f t="shared" si="111"/>
        <v>201510median0Central Park/Metrotown</v>
      </c>
      <c r="B976" t="str">
        <f t="shared" si="105"/>
        <v>201510apartmentmedianbachelor_rateCentral Park/Metrotown</v>
      </c>
      <c r="C976" t="str">
        <f t="shared" si="106"/>
        <v>apartmentmedianbachelor_rateCentral Park/Metrotown</v>
      </c>
      <c r="D976" t="str">
        <f t="shared" si="107"/>
        <v>201510apartmentmedianbachelor_rateVancouver</v>
      </c>
      <c r="E976">
        <v>2015</v>
      </c>
      <c r="F976">
        <v>10</v>
      </c>
      <c r="G976" t="s">
        <v>65</v>
      </c>
      <c r="H976" t="s">
        <v>61</v>
      </c>
      <c r="I976" t="s">
        <v>49</v>
      </c>
      <c r="J976">
        <f t="shared" si="108"/>
        <v>0</v>
      </c>
      <c r="K976" t="s">
        <v>28</v>
      </c>
      <c r="L976">
        <f>VLOOKUP(B976,average_median_rates_1!B:I,8,0)</f>
        <v>785</v>
      </c>
      <c r="M976" t="b">
        <f>IF(ISERROR(L976),VLOOKUP(C976,vancouver_ratios_2!B:J,9,0),IF(L976="**",VLOOKUP(C976,vancouver_ratios_2!B:J,9,0)))</f>
        <v>0</v>
      </c>
      <c r="N976" t="b">
        <f>IF(ISERROR(L976),VLOOKUP(D976,average_median_rates_1!B:I,8,0),IF(L976="**", VLOOKUP(D976,average_median_rates_1!B:I,8,0)))</f>
        <v>0</v>
      </c>
      <c r="O976">
        <f t="shared" si="109"/>
        <v>0</v>
      </c>
      <c r="P976">
        <f t="shared" si="110"/>
        <v>785</v>
      </c>
    </row>
    <row r="977" spans="1:16" x14ac:dyDescent="0.2">
      <c r="A977" t="str">
        <f t="shared" si="111"/>
        <v>201510median0Southeast Burnaby</v>
      </c>
      <c r="B977" t="str">
        <f t="shared" si="105"/>
        <v>201510apartmentmedianbachelor_rateSoutheast Burnaby</v>
      </c>
      <c r="C977" t="str">
        <f t="shared" si="106"/>
        <v>apartmentmedianbachelor_rateSoutheast Burnaby</v>
      </c>
      <c r="D977" t="str">
        <f t="shared" si="107"/>
        <v>201510apartmentmedianbachelor_rateVancouver</v>
      </c>
      <c r="E977">
        <v>2015</v>
      </c>
      <c r="F977">
        <v>10</v>
      </c>
      <c r="G977" t="s">
        <v>65</v>
      </c>
      <c r="H977" t="s">
        <v>61</v>
      </c>
      <c r="I977" t="s">
        <v>49</v>
      </c>
      <c r="J977">
        <f t="shared" si="108"/>
        <v>0</v>
      </c>
      <c r="K977" t="s">
        <v>29</v>
      </c>
      <c r="L977">
        <f>VLOOKUP(B977,average_median_rates_1!B:I,8,0)</f>
        <v>748</v>
      </c>
      <c r="M977" t="b">
        <f>IF(ISERROR(L977),VLOOKUP(C977,vancouver_ratios_2!B:J,9,0),IF(L977="**",VLOOKUP(C977,vancouver_ratios_2!B:J,9,0)))</f>
        <v>0</v>
      </c>
      <c r="N977" t="b">
        <f>IF(ISERROR(L977),VLOOKUP(D977,average_median_rates_1!B:I,8,0),IF(L977="**", VLOOKUP(D977,average_median_rates_1!B:I,8,0)))</f>
        <v>0</v>
      </c>
      <c r="O977">
        <f t="shared" si="109"/>
        <v>0</v>
      </c>
      <c r="P977">
        <f t="shared" si="110"/>
        <v>748</v>
      </c>
    </row>
    <row r="978" spans="1:16" x14ac:dyDescent="0.2">
      <c r="A978" t="str">
        <f t="shared" si="111"/>
        <v>201510median0North Burnaby</v>
      </c>
      <c r="B978" t="str">
        <f t="shared" si="105"/>
        <v>201510apartmentmedianbachelor_rateNorth Burnaby</v>
      </c>
      <c r="C978" t="str">
        <f t="shared" si="106"/>
        <v>apartmentmedianbachelor_rateNorth Burnaby</v>
      </c>
      <c r="D978" t="str">
        <f t="shared" si="107"/>
        <v>201510apartmentmedianbachelor_rateVancouver</v>
      </c>
      <c r="E978">
        <v>2015</v>
      </c>
      <c r="F978">
        <v>10</v>
      </c>
      <c r="G978" t="s">
        <v>65</v>
      </c>
      <c r="H978" t="s">
        <v>61</v>
      </c>
      <c r="I978" t="s">
        <v>49</v>
      </c>
      <c r="J978">
        <f t="shared" si="108"/>
        <v>0</v>
      </c>
      <c r="K978" t="s">
        <v>31</v>
      </c>
      <c r="L978">
        <f>VLOOKUP(B978,average_median_rates_1!B:I,8,0)</f>
        <v>740</v>
      </c>
      <c r="M978" t="b">
        <f>IF(ISERROR(L978),VLOOKUP(C978,vancouver_ratios_2!B:J,9,0),IF(L978="**",VLOOKUP(C978,vancouver_ratios_2!B:J,9,0)))</f>
        <v>0</v>
      </c>
      <c r="N978" t="b">
        <f>IF(ISERROR(L978),VLOOKUP(D978,average_median_rates_1!B:I,8,0),IF(L978="**", VLOOKUP(D978,average_median_rates_1!B:I,8,0)))</f>
        <v>0</v>
      </c>
      <c r="O978">
        <f t="shared" si="109"/>
        <v>0</v>
      </c>
      <c r="P978">
        <f t="shared" si="110"/>
        <v>740</v>
      </c>
    </row>
    <row r="979" spans="1:16" x14ac:dyDescent="0.2">
      <c r="A979" t="str">
        <f t="shared" si="111"/>
        <v>201510median0New Westminster</v>
      </c>
      <c r="B979" t="str">
        <f t="shared" si="105"/>
        <v>201510apartmentmedianbachelor_rateNew Westminster</v>
      </c>
      <c r="C979" t="str">
        <f t="shared" si="106"/>
        <v>apartmentmedianbachelor_rateNew Westminster</v>
      </c>
      <c r="D979" t="str">
        <f t="shared" si="107"/>
        <v>201510apartmentmedianbachelor_rateVancouver</v>
      </c>
      <c r="E979">
        <v>2015</v>
      </c>
      <c r="F979">
        <v>10</v>
      </c>
      <c r="G979" t="s">
        <v>65</v>
      </c>
      <c r="H979" t="s">
        <v>61</v>
      </c>
      <c r="I979" t="s">
        <v>49</v>
      </c>
      <c r="J979">
        <f t="shared" si="108"/>
        <v>0</v>
      </c>
      <c r="K979" t="s">
        <v>32</v>
      </c>
      <c r="L979">
        <f>VLOOKUP(B979,average_median_rates_1!B:I,8,0)</f>
        <v>715</v>
      </c>
      <c r="M979" t="b">
        <f>IF(ISERROR(L979),VLOOKUP(C979,vancouver_ratios_2!B:J,9,0),IF(L979="**",VLOOKUP(C979,vancouver_ratios_2!B:J,9,0)))</f>
        <v>0</v>
      </c>
      <c r="N979" t="b">
        <f>IF(ISERROR(L979),VLOOKUP(D979,average_median_rates_1!B:I,8,0),IF(L979="**", VLOOKUP(D979,average_median_rates_1!B:I,8,0)))</f>
        <v>0</v>
      </c>
      <c r="O979">
        <f t="shared" si="109"/>
        <v>0</v>
      </c>
      <c r="P979">
        <f t="shared" si="110"/>
        <v>715</v>
      </c>
    </row>
    <row r="980" spans="1:16" x14ac:dyDescent="0.2">
      <c r="A980" t="str">
        <f t="shared" si="111"/>
        <v>201510median0North Vancouver CY</v>
      </c>
      <c r="B980" t="str">
        <f t="shared" si="105"/>
        <v>201510apartmentmedianbachelor_rateNorth Vancouver CY</v>
      </c>
      <c r="C980" t="str">
        <f t="shared" si="106"/>
        <v>apartmentmedianbachelor_rateNorth Vancouver CY</v>
      </c>
      <c r="D980" t="str">
        <f t="shared" si="107"/>
        <v>201510apartmentmedianbachelor_rateVancouver</v>
      </c>
      <c r="E980">
        <v>2015</v>
      </c>
      <c r="F980">
        <v>10</v>
      </c>
      <c r="G980" t="s">
        <v>65</v>
      </c>
      <c r="H980" t="s">
        <v>61</v>
      </c>
      <c r="I980" t="s">
        <v>49</v>
      </c>
      <c r="J980">
        <f t="shared" si="108"/>
        <v>0</v>
      </c>
      <c r="K980" t="s">
        <v>33</v>
      </c>
      <c r="L980" t="e">
        <f>VLOOKUP(B980,average_median_rates_1!B:I,8,0)</f>
        <v>#N/A</v>
      </c>
      <c r="M980">
        <f>IF(ISERROR(L980),VLOOKUP(C980,vancouver_ratios_2!B:J,9,0),IF(L980="**",VLOOKUP(C980,vancouver_ratios_2!B:J,9,0)))</f>
        <v>1.0979872881355901</v>
      </c>
      <c r="N980">
        <f>IF(ISERROR(L980),VLOOKUP(D980,average_median_rates_1!B:I,8,0),IF(L980="**", VLOOKUP(D980,average_median_rates_1!B:I,8,0)))</f>
        <v>920</v>
      </c>
      <c r="O980">
        <f t="shared" si="109"/>
        <v>1010.1483050847429</v>
      </c>
      <c r="P980">
        <f t="shared" si="110"/>
        <v>1010.1483050847429</v>
      </c>
    </row>
    <row r="981" spans="1:16" x14ac:dyDescent="0.2">
      <c r="A981" t="str">
        <f t="shared" si="111"/>
        <v>201510median0North Vancouver DM</v>
      </c>
      <c r="B981" t="str">
        <f t="shared" si="105"/>
        <v>201510apartmentmedianbachelor_rateNorth Vancouver DM</v>
      </c>
      <c r="C981" t="str">
        <f t="shared" si="106"/>
        <v>apartmentmedianbachelor_rateNorth Vancouver DM</v>
      </c>
      <c r="D981" t="str">
        <f t="shared" si="107"/>
        <v>201510apartmentmedianbachelor_rateVancouver</v>
      </c>
      <c r="E981">
        <v>2015</v>
      </c>
      <c r="F981">
        <v>10</v>
      </c>
      <c r="G981" t="s">
        <v>65</v>
      </c>
      <c r="H981" t="s">
        <v>61</v>
      </c>
      <c r="I981" t="s">
        <v>49</v>
      </c>
      <c r="J981">
        <f t="shared" si="108"/>
        <v>0</v>
      </c>
      <c r="K981" t="s">
        <v>34</v>
      </c>
      <c r="L981">
        <f>VLOOKUP(B981,average_median_rates_1!B:I,8,0)</f>
        <v>953</v>
      </c>
      <c r="M981" t="b">
        <f>IF(ISERROR(L981),VLOOKUP(C981,vancouver_ratios_2!B:J,9,0),IF(L981="**",VLOOKUP(C981,vancouver_ratios_2!B:J,9,0)))</f>
        <v>0</v>
      </c>
      <c r="N981" t="b">
        <f>IF(ISERROR(L981),VLOOKUP(D981,average_median_rates_1!B:I,8,0),IF(L981="**", VLOOKUP(D981,average_median_rates_1!B:I,8,0)))</f>
        <v>0</v>
      </c>
      <c r="O981">
        <f t="shared" si="109"/>
        <v>0</v>
      </c>
      <c r="P981">
        <f t="shared" si="110"/>
        <v>953</v>
      </c>
    </row>
    <row r="982" spans="1:16" x14ac:dyDescent="0.2">
      <c r="A982" t="str">
        <f t="shared" si="111"/>
        <v>201510median0West Vancouver</v>
      </c>
      <c r="B982" t="str">
        <f t="shared" si="105"/>
        <v>201510apartmentmedianbachelor_rateWest Vancouver</v>
      </c>
      <c r="C982" t="str">
        <f t="shared" si="106"/>
        <v>apartmentmedianbachelor_rateWest Vancouver</v>
      </c>
      <c r="D982" t="str">
        <f t="shared" si="107"/>
        <v>201510apartmentmedianbachelor_rateVancouver</v>
      </c>
      <c r="E982">
        <v>2015</v>
      </c>
      <c r="F982">
        <v>10</v>
      </c>
      <c r="G982" t="s">
        <v>65</v>
      </c>
      <c r="H982" t="s">
        <v>61</v>
      </c>
      <c r="I982" t="s">
        <v>49</v>
      </c>
      <c r="J982">
        <f t="shared" si="108"/>
        <v>0</v>
      </c>
      <c r="K982" t="s">
        <v>35</v>
      </c>
      <c r="L982">
        <f>VLOOKUP(B982,average_median_rates_1!B:I,8,0)</f>
        <v>1000</v>
      </c>
      <c r="M982" t="b">
        <f>IF(ISERROR(L982),VLOOKUP(C982,vancouver_ratios_2!B:J,9,0),IF(L982="**",VLOOKUP(C982,vancouver_ratios_2!B:J,9,0)))</f>
        <v>0</v>
      </c>
      <c r="N982" t="b">
        <f>IF(ISERROR(L982),VLOOKUP(D982,average_median_rates_1!B:I,8,0),IF(L982="**", VLOOKUP(D982,average_median_rates_1!B:I,8,0)))</f>
        <v>0</v>
      </c>
      <c r="O982">
        <f t="shared" si="109"/>
        <v>0</v>
      </c>
      <c r="P982">
        <f t="shared" si="110"/>
        <v>1000</v>
      </c>
    </row>
    <row r="983" spans="1:16" x14ac:dyDescent="0.2">
      <c r="A983" t="str">
        <f t="shared" si="111"/>
        <v>201510median0Richmond</v>
      </c>
      <c r="B983" t="str">
        <f t="shared" si="105"/>
        <v>201510apartmentmedianbachelor_rateRichmond</v>
      </c>
      <c r="C983" t="str">
        <f t="shared" si="106"/>
        <v>apartmentmedianbachelor_rateRichmond</v>
      </c>
      <c r="D983" t="str">
        <f t="shared" si="107"/>
        <v>201510apartmentmedianbachelor_rateVancouver</v>
      </c>
      <c r="E983">
        <v>2015</v>
      </c>
      <c r="F983">
        <v>10</v>
      </c>
      <c r="G983" t="s">
        <v>65</v>
      </c>
      <c r="H983" t="s">
        <v>61</v>
      </c>
      <c r="I983" t="s">
        <v>49</v>
      </c>
      <c r="J983">
        <f t="shared" si="108"/>
        <v>0</v>
      </c>
      <c r="K983" t="s">
        <v>36</v>
      </c>
      <c r="L983">
        <f>VLOOKUP(B983,average_median_rates_1!B:I,8,0)</f>
        <v>851</v>
      </c>
      <c r="M983" t="b">
        <f>IF(ISERROR(L983),VLOOKUP(C983,vancouver_ratios_2!B:J,9,0),IF(L983="**",VLOOKUP(C983,vancouver_ratios_2!B:J,9,0)))</f>
        <v>0</v>
      </c>
      <c r="N983" t="b">
        <f>IF(ISERROR(L983),VLOOKUP(D983,average_median_rates_1!B:I,8,0),IF(L983="**", VLOOKUP(D983,average_median_rates_1!B:I,8,0)))</f>
        <v>0</v>
      </c>
      <c r="O983">
        <f t="shared" si="109"/>
        <v>0</v>
      </c>
      <c r="P983">
        <f t="shared" si="110"/>
        <v>851</v>
      </c>
    </row>
    <row r="984" spans="1:16" x14ac:dyDescent="0.2">
      <c r="A984" t="str">
        <f t="shared" si="111"/>
        <v>201510median0Delta</v>
      </c>
      <c r="B984" t="str">
        <f t="shared" si="105"/>
        <v>201510apartmentmedianbachelor_rateDelta</v>
      </c>
      <c r="C984" t="str">
        <f t="shared" si="106"/>
        <v>apartmentmedianbachelor_rateDelta</v>
      </c>
      <c r="D984" t="str">
        <f t="shared" si="107"/>
        <v>201510apartmentmedianbachelor_rateVancouver</v>
      </c>
      <c r="E984">
        <v>2015</v>
      </c>
      <c r="F984">
        <v>10</v>
      </c>
      <c r="G984" t="s">
        <v>65</v>
      </c>
      <c r="H984" t="s">
        <v>61</v>
      </c>
      <c r="I984" t="s">
        <v>49</v>
      </c>
      <c r="J984">
        <f t="shared" si="108"/>
        <v>0</v>
      </c>
      <c r="K984" t="s">
        <v>37</v>
      </c>
      <c r="L984">
        <f>VLOOKUP(B984,average_median_rates_1!B:I,8,0)</f>
        <v>685</v>
      </c>
      <c r="M984" t="b">
        <f>IF(ISERROR(L984),VLOOKUP(C984,vancouver_ratios_2!B:J,9,0),IF(L984="**",VLOOKUP(C984,vancouver_ratios_2!B:J,9,0)))</f>
        <v>0</v>
      </c>
      <c r="N984" t="b">
        <f>IF(ISERROR(L984),VLOOKUP(D984,average_median_rates_1!B:I,8,0),IF(L984="**", VLOOKUP(D984,average_median_rates_1!B:I,8,0)))</f>
        <v>0</v>
      </c>
      <c r="O984">
        <f t="shared" si="109"/>
        <v>0</v>
      </c>
      <c r="P984">
        <f t="shared" si="110"/>
        <v>685</v>
      </c>
    </row>
    <row r="985" spans="1:16" x14ac:dyDescent="0.2">
      <c r="A985" t="str">
        <f t="shared" si="111"/>
        <v>201510median0Surrey</v>
      </c>
      <c r="B985" t="str">
        <f t="shared" si="105"/>
        <v>201510apartmentmedianbachelor_rateSurrey</v>
      </c>
      <c r="C985" t="str">
        <f t="shared" si="106"/>
        <v>apartmentmedianbachelor_rateSurrey</v>
      </c>
      <c r="D985" t="str">
        <f t="shared" si="107"/>
        <v>201510apartmentmedianbachelor_rateVancouver</v>
      </c>
      <c r="E985">
        <v>2015</v>
      </c>
      <c r="F985">
        <v>10</v>
      </c>
      <c r="G985" t="s">
        <v>65</v>
      </c>
      <c r="H985" t="s">
        <v>61</v>
      </c>
      <c r="I985" t="s">
        <v>49</v>
      </c>
      <c r="J985">
        <f t="shared" si="108"/>
        <v>0</v>
      </c>
      <c r="K985" t="s">
        <v>38</v>
      </c>
      <c r="L985">
        <f>VLOOKUP(B985,average_median_rates_1!B:I,8,0)</f>
        <v>687</v>
      </c>
      <c r="M985" t="b">
        <f>IF(ISERROR(L985),VLOOKUP(C985,vancouver_ratios_2!B:J,9,0),IF(L985="**",VLOOKUP(C985,vancouver_ratios_2!B:J,9,0)))</f>
        <v>0</v>
      </c>
      <c r="N985" t="b">
        <f>IF(ISERROR(L985),VLOOKUP(D985,average_median_rates_1!B:I,8,0),IF(L985="**", VLOOKUP(D985,average_median_rates_1!B:I,8,0)))</f>
        <v>0</v>
      </c>
      <c r="O985">
        <f t="shared" si="109"/>
        <v>0</v>
      </c>
      <c r="P985">
        <f t="shared" si="110"/>
        <v>687</v>
      </c>
    </row>
    <row r="986" spans="1:16" x14ac:dyDescent="0.2">
      <c r="A986" t="str">
        <f t="shared" si="111"/>
        <v>201510median0White Rock</v>
      </c>
      <c r="B986" t="str">
        <f t="shared" si="105"/>
        <v>201510apartmentmedianbachelor_rateWhite Rock</v>
      </c>
      <c r="C986" t="str">
        <f t="shared" si="106"/>
        <v>apartmentmedianbachelor_rateWhite Rock</v>
      </c>
      <c r="D986" t="str">
        <f t="shared" si="107"/>
        <v>201510apartmentmedianbachelor_rateVancouver</v>
      </c>
      <c r="E986">
        <v>2015</v>
      </c>
      <c r="F986">
        <v>10</v>
      </c>
      <c r="G986" t="s">
        <v>65</v>
      </c>
      <c r="H986" t="s">
        <v>61</v>
      </c>
      <c r="I986" t="s">
        <v>49</v>
      </c>
      <c r="J986">
        <f t="shared" si="108"/>
        <v>0</v>
      </c>
      <c r="K986" t="s">
        <v>39</v>
      </c>
      <c r="L986">
        <f>VLOOKUP(B986,average_median_rates_1!B:I,8,0)</f>
        <v>775</v>
      </c>
      <c r="M986" t="b">
        <f>IF(ISERROR(L986),VLOOKUP(C986,vancouver_ratios_2!B:J,9,0),IF(L986="**",VLOOKUP(C986,vancouver_ratios_2!B:J,9,0)))</f>
        <v>0</v>
      </c>
      <c r="N986" t="b">
        <f>IF(ISERROR(L986),VLOOKUP(D986,average_median_rates_1!B:I,8,0),IF(L986="**", VLOOKUP(D986,average_median_rates_1!B:I,8,0)))</f>
        <v>0</v>
      </c>
      <c r="O986">
        <f t="shared" si="109"/>
        <v>0</v>
      </c>
      <c r="P986">
        <f t="shared" si="110"/>
        <v>775</v>
      </c>
    </row>
    <row r="987" spans="1:16" x14ac:dyDescent="0.2">
      <c r="A987" t="str">
        <f t="shared" si="111"/>
        <v>201510median0Langley City and Langley DM</v>
      </c>
      <c r="B987" t="str">
        <f t="shared" si="105"/>
        <v>201510apartmentmedianbachelor_rateLangley City and Langley DM</v>
      </c>
      <c r="C987" t="str">
        <f t="shared" si="106"/>
        <v>apartmentmedianbachelor_rateLangley City and Langley DM</v>
      </c>
      <c r="D987" t="str">
        <f t="shared" si="107"/>
        <v>201510apartmentmedianbachelor_rateVancouver</v>
      </c>
      <c r="E987">
        <v>2015</v>
      </c>
      <c r="F987">
        <v>10</v>
      </c>
      <c r="G987" t="s">
        <v>65</v>
      </c>
      <c r="H987" t="s">
        <v>61</v>
      </c>
      <c r="I987" t="s">
        <v>49</v>
      </c>
      <c r="J987">
        <f t="shared" si="108"/>
        <v>0</v>
      </c>
      <c r="K987" t="s">
        <v>40</v>
      </c>
      <c r="L987">
        <f>VLOOKUP(B987,average_median_rates_1!B:I,8,0)</f>
        <v>695</v>
      </c>
      <c r="M987" t="b">
        <f>IF(ISERROR(L987),VLOOKUP(C987,vancouver_ratios_2!B:J,9,0),IF(L987="**",VLOOKUP(C987,vancouver_ratios_2!B:J,9,0)))</f>
        <v>0</v>
      </c>
      <c r="N987" t="b">
        <f>IF(ISERROR(L987),VLOOKUP(D987,average_median_rates_1!B:I,8,0),IF(L987="**", VLOOKUP(D987,average_median_rates_1!B:I,8,0)))</f>
        <v>0</v>
      </c>
      <c r="O987">
        <f t="shared" si="109"/>
        <v>0</v>
      </c>
      <c r="P987">
        <f t="shared" si="110"/>
        <v>695</v>
      </c>
    </row>
    <row r="988" spans="1:16" x14ac:dyDescent="0.2">
      <c r="A988" t="str">
        <f t="shared" si="111"/>
        <v>201510median0Tri-Cities</v>
      </c>
      <c r="B988" t="str">
        <f t="shared" si="105"/>
        <v>201510apartmentmedianbachelor_rateTri-Cities</v>
      </c>
      <c r="C988" t="str">
        <f t="shared" si="106"/>
        <v>apartmentmedianbachelor_rateTri-Cities</v>
      </c>
      <c r="D988" t="str">
        <f t="shared" si="107"/>
        <v>201510apartmentmedianbachelor_rateVancouver</v>
      </c>
      <c r="E988">
        <v>2015</v>
      </c>
      <c r="F988">
        <v>10</v>
      </c>
      <c r="G988" t="s">
        <v>65</v>
      </c>
      <c r="H988" t="s">
        <v>61</v>
      </c>
      <c r="I988" t="s">
        <v>49</v>
      </c>
      <c r="J988">
        <f t="shared" si="108"/>
        <v>0</v>
      </c>
      <c r="K988" t="s">
        <v>41</v>
      </c>
      <c r="L988">
        <f>VLOOKUP(B988,average_median_rates_1!B:I,8,0)</f>
        <v>720</v>
      </c>
      <c r="M988" t="b">
        <f>IF(ISERROR(L988),VLOOKUP(C988,vancouver_ratios_2!B:J,9,0),IF(L988="**",VLOOKUP(C988,vancouver_ratios_2!B:J,9,0)))</f>
        <v>0</v>
      </c>
      <c r="N988" t="b">
        <f>IF(ISERROR(L988),VLOOKUP(D988,average_median_rates_1!B:I,8,0),IF(L988="**", VLOOKUP(D988,average_median_rates_1!B:I,8,0)))</f>
        <v>0</v>
      </c>
      <c r="O988">
        <f t="shared" si="109"/>
        <v>0</v>
      </c>
      <c r="P988">
        <f t="shared" si="110"/>
        <v>720</v>
      </c>
    </row>
    <row r="989" spans="1:16" x14ac:dyDescent="0.2">
      <c r="A989" t="str">
        <f t="shared" si="111"/>
        <v>201510median0Maple Ridge/Pitt Meadows</v>
      </c>
      <c r="B989" t="str">
        <f t="shared" si="105"/>
        <v>201510apartmentmedianbachelor_rateMaple Ridge/Pitt Meadows</v>
      </c>
      <c r="C989" t="str">
        <f t="shared" si="106"/>
        <v>apartmentmedianbachelor_rateMaple Ridge/Pitt Meadows</v>
      </c>
      <c r="D989" t="str">
        <f t="shared" si="107"/>
        <v>201510apartmentmedianbachelor_rateVancouver</v>
      </c>
      <c r="E989">
        <v>2015</v>
      </c>
      <c r="F989">
        <v>10</v>
      </c>
      <c r="G989" t="s">
        <v>65</v>
      </c>
      <c r="H989" t="s">
        <v>61</v>
      </c>
      <c r="I989" t="s">
        <v>49</v>
      </c>
      <c r="J989">
        <f t="shared" si="108"/>
        <v>0</v>
      </c>
      <c r="K989" t="s">
        <v>42</v>
      </c>
      <c r="L989">
        <f>VLOOKUP(B989,average_median_rates_1!B:I,8,0)</f>
        <v>625</v>
      </c>
      <c r="M989" t="b">
        <f>IF(ISERROR(L989),VLOOKUP(C989,vancouver_ratios_2!B:J,9,0),IF(L989="**",VLOOKUP(C989,vancouver_ratios_2!B:J,9,0)))</f>
        <v>0</v>
      </c>
      <c r="N989" t="b">
        <f>IF(ISERROR(L989),VLOOKUP(D989,average_median_rates_1!B:I,8,0),IF(L989="**", VLOOKUP(D989,average_median_rates_1!B:I,8,0)))</f>
        <v>0</v>
      </c>
      <c r="O989">
        <f t="shared" si="109"/>
        <v>0</v>
      </c>
      <c r="P989">
        <f t="shared" si="110"/>
        <v>625</v>
      </c>
    </row>
    <row r="990" spans="1:16" x14ac:dyDescent="0.2">
      <c r="A990" t="str">
        <f t="shared" si="111"/>
        <v>201510median0Vancouver</v>
      </c>
      <c r="B990" t="str">
        <f t="shared" si="105"/>
        <v>201510apartmentmedianbachelor_rateVancouver</v>
      </c>
      <c r="C990" t="str">
        <f t="shared" si="106"/>
        <v>apartmentmedianbachelor_rateVancouver</v>
      </c>
      <c r="D990" t="str">
        <f t="shared" si="107"/>
        <v>201510apartmentmedianbachelor_rateVancouver</v>
      </c>
      <c r="E990">
        <v>2015</v>
      </c>
      <c r="F990">
        <v>10</v>
      </c>
      <c r="G990" t="s">
        <v>65</v>
      </c>
      <c r="H990" t="s">
        <v>61</v>
      </c>
      <c r="I990" t="s">
        <v>49</v>
      </c>
      <c r="J990">
        <f t="shared" si="108"/>
        <v>0</v>
      </c>
      <c r="K990" t="s">
        <v>43</v>
      </c>
      <c r="L990">
        <f>VLOOKUP(B990,average_median_rates_1!B:I,8,0)</f>
        <v>920</v>
      </c>
      <c r="M990" t="b">
        <f>IF(ISERROR(L990),VLOOKUP(C990,vancouver_ratios_2!B:J,9,0),IF(L990="**",VLOOKUP(C990,vancouver_ratios_2!B:J,9,0)))</f>
        <v>0</v>
      </c>
      <c r="N990" t="b">
        <f>IF(ISERROR(L990),VLOOKUP(D990,average_median_rates_1!B:I,8,0),IF(L990="**", VLOOKUP(D990,average_median_rates_1!B:I,8,0)))</f>
        <v>0</v>
      </c>
      <c r="O990">
        <f t="shared" si="109"/>
        <v>0</v>
      </c>
      <c r="P990">
        <f t="shared" si="110"/>
        <v>920</v>
      </c>
    </row>
    <row r="991" spans="1:16" x14ac:dyDescent="0.2">
      <c r="A991" t="str">
        <f t="shared" si="111"/>
        <v>201510median0North Vancouver City</v>
      </c>
      <c r="B991" t="str">
        <f t="shared" si="105"/>
        <v>201510apartmentmedianbachelor_rateNorth Vancouver City</v>
      </c>
      <c r="C991" t="str">
        <f t="shared" si="106"/>
        <v>apartmentmedianbachelor_rateNorth Vancouver City</v>
      </c>
      <c r="D991" t="str">
        <f t="shared" si="107"/>
        <v>201510apartmentmedianbachelor_rateVancouver</v>
      </c>
      <c r="E991">
        <v>2015</v>
      </c>
      <c r="F991">
        <v>10</v>
      </c>
      <c r="G991" t="s">
        <v>65</v>
      </c>
      <c r="H991" t="s">
        <v>61</v>
      </c>
      <c r="I991" t="s">
        <v>49</v>
      </c>
      <c r="J991">
        <f t="shared" si="108"/>
        <v>0</v>
      </c>
      <c r="K991" t="s">
        <v>60</v>
      </c>
      <c r="L991">
        <f>VLOOKUP(B991,average_median_rates_1!B:I,8,0)</f>
        <v>900</v>
      </c>
      <c r="M991" t="b">
        <f>IF(ISERROR(L991),VLOOKUP(C991,vancouver_ratios_2!B:J,9,0),IF(L991="**",VLOOKUP(C991,vancouver_ratios_2!B:J,9,0)))</f>
        <v>0</v>
      </c>
      <c r="N991" t="b">
        <f>IF(ISERROR(L991),VLOOKUP(D991,average_median_rates_1!B:I,8,0),IF(L991="**", VLOOKUP(D991,average_median_rates_1!B:I,8,0)))</f>
        <v>0</v>
      </c>
      <c r="O991">
        <f t="shared" si="109"/>
        <v>0</v>
      </c>
      <c r="P991">
        <f t="shared" si="110"/>
        <v>900</v>
      </c>
    </row>
    <row r="992" spans="1:16" x14ac:dyDescent="0.2">
      <c r="A992" t="str">
        <f t="shared" si="111"/>
        <v>201510median1English Bay</v>
      </c>
      <c r="B992" t="str">
        <f t="shared" si="105"/>
        <v>201510apartmentmedian1_bed_rateEnglish Bay</v>
      </c>
      <c r="C992" t="str">
        <f t="shared" si="106"/>
        <v>apartmentmedian1_bed_rateEnglish Bay</v>
      </c>
      <c r="D992" t="str">
        <f t="shared" si="107"/>
        <v>201510apartmentmedian1_bed_rateVancouver</v>
      </c>
      <c r="E992">
        <v>2015</v>
      </c>
      <c r="F992">
        <v>10</v>
      </c>
      <c r="G992" t="s">
        <v>65</v>
      </c>
      <c r="H992" t="s">
        <v>61</v>
      </c>
      <c r="I992" t="s">
        <v>51</v>
      </c>
      <c r="J992">
        <f t="shared" si="108"/>
        <v>1</v>
      </c>
      <c r="K992" t="s">
        <v>16</v>
      </c>
      <c r="L992">
        <f>VLOOKUP(B992,average_median_rates_1!B:I,8,0)</f>
        <v>1300</v>
      </c>
      <c r="M992" t="b">
        <f>IF(ISERROR(L992),VLOOKUP(C992,vancouver_ratios_2!B:J,9,0),IF(L992="**",VLOOKUP(C992,vancouver_ratios_2!B:J,9,0)))</f>
        <v>0</v>
      </c>
      <c r="N992" t="b">
        <f>IF(ISERROR(L992),VLOOKUP(D992,average_median_rates_1!B:I,8,0),IF(L992="**", VLOOKUP(D992,average_median_rates_1!B:I,8,0)))</f>
        <v>0</v>
      </c>
      <c r="O992">
        <f t="shared" si="109"/>
        <v>0</v>
      </c>
      <c r="P992">
        <f t="shared" si="110"/>
        <v>1300</v>
      </c>
    </row>
    <row r="993" spans="1:16" x14ac:dyDescent="0.2">
      <c r="A993" t="str">
        <f t="shared" si="111"/>
        <v>201510median1Downtown</v>
      </c>
      <c r="B993" t="str">
        <f t="shared" si="105"/>
        <v>201510apartmentmedian1_bed_rateDowntown</v>
      </c>
      <c r="C993" t="str">
        <f t="shared" si="106"/>
        <v>apartmentmedian1_bed_rateDowntown</v>
      </c>
      <c r="D993" t="str">
        <f t="shared" si="107"/>
        <v>201510apartmentmedian1_bed_rateVancouver</v>
      </c>
      <c r="E993">
        <v>2015</v>
      </c>
      <c r="F993">
        <v>10</v>
      </c>
      <c r="G993" t="s">
        <v>65</v>
      </c>
      <c r="H993" t="s">
        <v>61</v>
      </c>
      <c r="I993" t="s">
        <v>51</v>
      </c>
      <c r="J993">
        <f t="shared" si="108"/>
        <v>1</v>
      </c>
      <c r="K993" t="s">
        <v>17</v>
      </c>
      <c r="L993">
        <f>VLOOKUP(B993,average_median_rates_1!B:I,8,0)</f>
        <v>1300</v>
      </c>
      <c r="M993" t="b">
        <f>IF(ISERROR(L993),VLOOKUP(C993,vancouver_ratios_2!B:J,9,0),IF(L993="**",VLOOKUP(C993,vancouver_ratios_2!B:J,9,0)))</f>
        <v>0</v>
      </c>
      <c r="N993" t="b">
        <f>IF(ISERROR(L993),VLOOKUP(D993,average_median_rates_1!B:I,8,0),IF(L993="**", VLOOKUP(D993,average_median_rates_1!B:I,8,0)))</f>
        <v>0</v>
      </c>
      <c r="O993">
        <f t="shared" si="109"/>
        <v>0</v>
      </c>
      <c r="P993">
        <f t="shared" si="110"/>
        <v>1300</v>
      </c>
    </row>
    <row r="994" spans="1:16" x14ac:dyDescent="0.2">
      <c r="A994" t="str">
        <f t="shared" si="111"/>
        <v>201510median1South Granville/Oak</v>
      </c>
      <c r="B994" t="str">
        <f t="shared" si="105"/>
        <v>201510apartmentmedian1_bed_rateSouth Granville/Oak</v>
      </c>
      <c r="C994" t="str">
        <f t="shared" si="106"/>
        <v>apartmentmedian1_bed_rateSouth Granville/Oak</v>
      </c>
      <c r="D994" t="str">
        <f t="shared" si="107"/>
        <v>201510apartmentmedian1_bed_rateVancouver</v>
      </c>
      <c r="E994">
        <v>2015</v>
      </c>
      <c r="F994">
        <v>10</v>
      </c>
      <c r="G994" t="s">
        <v>65</v>
      </c>
      <c r="H994" t="s">
        <v>61</v>
      </c>
      <c r="I994" t="s">
        <v>51</v>
      </c>
      <c r="J994">
        <f t="shared" si="108"/>
        <v>1</v>
      </c>
      <c r="K994" t="s">
        <v>19</v>
      </c>
      <c r="L994">
        <f>VLOOKUP(B994,average_median_rates_1!B:I,8,0)</f>
        <v>1150</v>
      </c>
      <c r="M994" t="b">
        <f>IF(ISERROR(L994),VLOOKUP(C994,vancouver_ratios_2!B:J,9,0),IF(L994="**",VLOOKUP(C994,vancouver_ratios_2!B:J,9,0)))</f>
        <v>0</v>
      </c>
      <c r="N994" t="b">
        <f>IF(ISERROR(L994),VLOOKUP(D994,average_median_rates_1!B:I,8,0),IF(L994="**", VLOOKUP(D994,average_median_rates_1!B:I,8,0)))</f>
        <v>0</v>
      </c>
      <c r="O994">
        <f t="shared" si="109"/>
        <v>0</v>
      </c>
      <c r="P994">
        <f t="shared" si="110"/>
        <v>1150</v>
      </c>
    </row>
    <row r="995" spans="1:16" x14ac:dyDescent="0.2">
      <c r="A995" t="str">
        <f t="shared" si="111"/>
        <v>201510median1Kitsilano/Point Grey</v>
      </c>
      <c r="B995" t="str">
        <f t="shared" si="105"/>
        <v>201510apartmentmedian1_bed_rateKitsilano/Point Grey</v>
      </c>
      <c r="C995" t="str">
        <f t="shared" si="106"/>
        <v>apartmentmedian1_bed_rateKitsilano/Point Grey</v>
      </c>
      <c r="D995" t="str">
        <f t="shared" si="107"/>
        <v>201510apartmentmedian1_bed_rateVancouver</v>
      </c>
      <c r="E995">
        <v>2015</v>
      </c>
      <c r="F995">
        <v>10</v>
      </c>
      <c r="G995" t="s">
        <v>65</v>
      </c>
      <c r="H995" t="s">
        <v>61</v>
      </c>
      <c r="I995" t="s">
        <v>51</v>
      </c>
      <c r="J995">
        <f t="shared" si="108"/>
        <v>1</v>
      </c>
      <c r="K995" t="s">
        <v>20</v>
      </c>
      <c r="L995">
        <f>VLOOKUP(B995,average_median_rates_1!B:I,8,0)</f>
        <v>1175</v>
      </c>
      <c r="M995" t="b">
        <f>IF(ISERROR(L995),VLOOKUP(C995,vancouver_ratios_2!B:J,9,0),IF(L995="**",VLOOKUP(C995,vancouver_ratios_2!B:J,9,0)))</f>
        <v>0</v>
      </c>
      <c r="N995" t="b">
        <f>IF(ISERROR(L995),VLOOKUP(D995,average_median_rates_1!B:I,8,0),IF(L995="**", VLOOKUP(D995,average_median_rates_1!B:I,8,0)))</f>
        <v>0</v>
      </c>
      <c r="O995">
        <f t="shared" si="109"/>
        <v>0</v>
      </c>
      <c r="P995">
        <f t="shared" si="110"/>
        <v>1175</v>
      </c>
    </row>
    <row r="996" spans="1:16" x14ac:dyDescent="0.2">
      <c r="A996" t="str">
        <f t="shared" si="111"/>
        <v>201510median1Westside/Kerrisdale</v>
      </c>
      <c r="B996" t="str">
        <f t="shared" si="105"/>
        <v>201510apartmentmedian1_bed_rateWestside/Kerrisdale</v>
      </c>
      <c r="C996" t="str">
        <f t="shared" si="106"/>
        <v>apartmentmedian1_bed_rateWestside/Kerrisdale</v>
      </c>
      <c r="D996" t="str">
        <f t="shared" si="107"/>
        <v>201510apartmentmedian1_bed_rateVancouver</v>
      </c>
      <c r="E996">
        <v>2015</v>
      </c>
      <c r="F996">
        <v>10</v>
      </c>
      <c r="G996" t="s">
        <v>65</v>
      </c>
      <c r="H996" t="s">
        <v>61</v>
      </c>
      <c r="I996" t="s">
        <v>51</v>
      </c>
      <c r="J996">
        <f t="shared" si="108"/>
        <v>1</v>
      </c>
      <c r="K996" t="s">
        <v>21</v>
      </c>
      <c r="L996">
        <f>VLOOKUP(B996,average_median_rates_1!B:I,8,0)</f>
        <v>1113</v>
      </c>
      <c r="M996" t="b">
        <f>IF(ISERROR(L996),VLOOKUP(C996,vancouver_ratios_2!B:J,9,0),IF(L996="**",VLOOKUP(C996,vancouver_ratios_2!B:J,9,0)))</f>
        <v>0</v>
      </c>
      <c r="N996" t="b">
        <f>IF(ISERROR(L996),VLOOKUP(D996,average_median_rates_1!B:I,8,0),IF(L996="**", VLOOKUP(D996,average_median_rates_1!B:I,8,0)))</f>
        <v>0</v>
      </c>
      <c r="O996">
        <f t="shared" si="109"/>
        <v>0</v>
      </c>
      <c r="P996">
        <f t="shared" si="110"/>
        <v>1113</v>
      </c>
    </row>
    <row r="997" spans="1:16" x14ac:dyDescent="0.2">
      <c r="A997" t="str">
        <f t="shared" si="111"/>
        <v>201510median1Marpole</v>
      </c>
      <c r="B997" t="str">
        <f t="shared" si="105"/>
        <v>201510apartmentmedian1_bed_rateMarpole</v>
      </c>
      <c r="C997" t="str">
        <f t="shared" si="106"/>
        <v>apartmentmedian1_bed_rateMarpole</v>
      </c>
      <c r="D997" t="str">
        <f t="shared" si="107"/>
        <v>201510apartmentmedian1_bed_rateVancouver</v>
      </c>
      <c r="E997">
        <v>2015</v>
      </c>
      <c r="F997">
        <v>10</v>
      </c>
      <c r="G997" t="s">
        <v>65</v>
      </c>
      <c r="H997" t="s">
        <v>61</v>
      </c>
      <c r="I997" t="s">
        <v>51</v>
      </c>
      <c r="J997">
        <f t="shared" si="108"/>
        <v>1</v>
      </c>
      <c r="K997" t="s">
        <v>23</v>
      </c>
      <c r="L997">
        <f>VLOOKUP(B997,average_median_rates_1!B:I,8,0)</f>
        <v>880</v>
      </c>
      <c r="M997" t="b">
        <f>IF(ISERROR(L997),VLOOKUP(C997,vancouver_ratios_2!B:J,9,0),IF(L997="**",VLOOKUP(C997,vancouver_ratios_2!B:J,9,0)))</f>
        <v>0</v>
      </c>
      <c r="N997" t="b">
        <f>IF(ISERROR(L997),VLOOKUP(D997,average_median_rates_1!B:I,8,0),IF(L997="**", VLOOKUP(D997,average_median_rates_1!B:I,8,0)))</f>
        <v>0</v>
      </c>
      <c r="O997">
        <f t="shared" si="109"/>
        <v>0</v>
      </c>
      <c r="P997">
        <f t="shared" si="110"/>
        <v>880</v>
      </c>
    </row>
    <row r="998" spans="1:16" x14ac:dyDescent="0.2">
      <c r="A998" t="str">
        <f t="shared" si="111"/>
        <v>201510median1Mount Pleasant/Renfrew Heights</v>
      </c>
      <c r="B998" t="str">
        <f t="shared" si="105"/>
        <v>201510apartmentmedian1_bed_rateMount Pleasant/Renfrew Heights</v>
      </c>
      <c r="C998" t="str">
        <f t="shared" si="106"/>
        <v>apartmentmedian1_bed_rateMount Pleasant/Renfrew Heights</v>
      </c>
      <c r="D998" t="str">
        <f t="shared" si="107"/>
        <v>201510apartmentmedian1_bed_rateVancouver</v>
      </c>
      <c r="E998">
        <v>2015</v>
      </c>
      <c r="F998">
        <v>10</v>
      </c>
      <c r="G998" t="s">
        <v>65</v>
      </c>
      <c r="H998" t="s">
        <v>61</v>
      </c>
      <c r="I998" t="s">
        <v>51</v>
      </c>
      <c r="J998">
        <f t="shared" si="108"/>
        <v>1</v>
      </c>
      <c r="K998" t="s">
        <v>24</v>
      </c>
      <c r="L998">
        <f>VLOOKUP(B998,average_median_rates_1!B:I,8,0)</f>
        <v>998</v>
      </c>
      <c r="M998" t="b">
        <f>IF(ISERROR(L998),VLOOKUP(C998,vancouver_ratios_2!B:J,9,0),IF(L998="**",VLOOKUP(C998,vancouver_ratios_2!B:J,9,0)))</f>
        <v>0</v>
      </c>
      <c r="N998" t="b">
        <f>IF(ISERROR(L998),VLOOKUP(D998,average_median_rates_1!B:I,8,0),IF(L998="**", VLOOKUP(D998,average_median_rates_1!B:I,8,0)))</f>
        <v>0</v>
      </c>
      <c r="O998">
        <f t="shared" si="109"/>
        <v>0</v>
      </c>
      <c r="P998">
        <f t="shared" si="110"/>
        <v>998</v>
      </c>
    </row>
    <row r="999" spans="1:16" x14ac:dyDescent="0.2">
      <c r="A999" t="str">
        <f t="shared" si="111"/>
        <v>201510median1East Hastings</v>
      </c>
      <c r="B999" t="str">
        <f t="shared" si="105"/>
        <v>201510apartmentmedian1_bed_rateEast Hastings</v>
      </c>
      <c r="C999" t="str">
        <f t="shared" si="106"/>
        <v>apartmentmedian1_bed_rateEast Hastings</v>
      </c>
      <c r="D999" t="str">
        <f t="shared" si="107"/>
        <v>201510apartmentmedian1_bed_rateVancouver</v>
      </c>
      <c r="E999">
        <v>2015</v>
      </c>
      <c r="F999">
        <v>10</v>
      </c>
      <c r="G999" t="s">
        <v>65</v>
      </c>
      <c r="H999" t="s">
        <v>61</v>
      </c>
      <c r="I999" t="s">
        <v>51</v>
      </c>
      <c r="J999">
        <f t="shared" si="108"/>
        <v>1</v>
      </c>
      <c r="K999" t="s">
        <v>25</v>
      </c>
      <c r="L999">
        <f>VLOOKUP(B999,average_median_rates_1!B:I,8,0)</f>
        <v>925</v>
      </c>
      <c r="M999" t="b">
        <f>IF(ISERROR(L999),VLOOKUP(C999,vancouver_ratios_2!B:J,9,0),IF(L999="**",VLOOKUP(C999,vancouver_ratios_2!B:J,9,0)))</f>
        <v>0</v>
      </c>
      <c r="N999" t="b">
        <f>IF(ISERROR(L999),VLOOKUP(D999,average_median_rates_1!B:I,8,0),IF(L999="**", VLOOKUP(D999,average_median_rates_1!B:I,8,0)))</f>
        <v>0</v>
      </c>
      <c r="O999">
        <f t="shared" si="109"/>
        <v>0</v>
      </c>
      <c r="P999">
        <f t="shared" si="110"/>
        <v>925</v>
      </c>
    </row>
    <row r="1000" spans="1:16" x14ac:dyDescent="0.2">
      <c r="A1000" t="str">
        <f t="shared" si="111"/>
        <v>201510median1Southeast Vancouver</v>
      </c>
      <c r="B1000" t="str">
        <f t="shared" si="105"/>
        <v>201510apartmentmedian1_bed_rateSoutheast Vancouver</v>
      </c>
      <c r="C1000" t="str">
        <f t="shared" si="106"/>
        <v>apartmentmedian1_bed_rateSoutheast Vancouver</v>
      </c>
      <c r="D1000" t="str">
        <f t="shared" si="107"/>
        <v>201510apartmentmedian1_bed_rateVancouver</v>
      </c>
      <c r="E1000">
        <v>2015</v>
      </c>
      <c r="F1000">
        <v>10</v>
      </c>
      <c r="G1000" t="s">
        <v>65</v>
      </c>
      <c r="H1000" t="s">
        <v>61</v>
      </c>
      <c r="I1000" t="s">
        <v>51</v>
      </c>
      <c r="J1000">
        <f t="shared" si="108"/>
        <v>1</v>
      </c>
      <c r="K1000" t="s">
        <v>26</v>
      </c>
      <c r="L1000">
        <f>VLOOKUP(B1000,average_median_rates_1!B:I,8,0)</f>
        <v>1026</v>
      </c>
      <c r="M1000" t="b">
        <f>IF(ISERROR(L1000),VLOOKUP(C1000,vancouver_ratios_2!B:J,9,0),IF(L1000="**",VLOOKUP(C1000,vancouver_ratios_2!B:J,9,0)))</f>
        <v>0</v>
      </c>
      <c r="N1000" t="b">
        <f>IF(ISERROR(L1000),VLOOKUP(D1000,average_median_rates_1!B:I,8,0),IF(L1000="**", VLOOKUP(D1000,average_median_rates_1!B:I,8,0)))</f>
        <v>0</v>
      </c>
      <c r="O1000">
        <f t="shared" si="109"/>
        <v>0</v>
      </c>
      <c r="P1000">
        <f t="shared" si="110"/>
        <v>1026</v>
      </c>
    </row>
    <row r="1001" spans="1:16" x14ac:dyDescent="0.2">
      <c r="A1001" t="str">
        <f t="shared" si="111"/>
        <v>201510median1University Endowment Lands</v>
      </c>
      <c r="B1001" t="str">
        <f t="shared" si="105"/>
        <v>201510apartmentmedian1_bed_rateUniversity Endowment Lands</v>
      </c>
      <c r="C1001" t="str">
        <f t="shared" si="106"/>
        <v>apartmentmedian1_bed_rateUniversity Endowment Lands</v>
      </c>
      <c r="D1001" t="str">
        <f t="shared" si="107"/>
        <v>201510apartmentmedian1_bed_rateVancouver</v>
      </c>
      <c r="E1001">
        <v>2015</v>
      </c>
      <c r="F1001">
        <v>10</v>
      </c>
      <c r="G1001" t="s">
        <v>65</v>
      </c>
      <c r="H1001" t="s">
        <v>61</v>
      </c>
      <c r="I1001" t="s">
        <v>51</v>
      </c>
      <c r="J1001">
        <f t="shared" si="108"/>
        <v>1</v>
      </c>
      <c r="K1001" t="s">
        <v>27</v>
      </c>
      <c r="L1001">
        <f>VLOOKUP(B1001,average_median_rates_1!B:I,8,0)</f>
        <v>1520</v>
      </c>
      <c r="M1001" t="b">
        <f>IF(ISERROR(L1001),VLOOKUP(C1001,vancouver_ratios_2!B:J,9,0),IF(L1001="**",VLOOKUP(C1001,vancouver_ratios_2!B:J,9,0)))</f>
        <v>0</v>
      </c>
      <c r="N1001" t="b">
        <f>IF(ISERROR(L1001),VLOOKUP(D1001,average_median_rates_1!B:I,8,0),IF(L1001="**", VLOOKUP(D1001,average_median_rates_1!B:I,8,0)))</f>
        <v>0</v>
      </c>
      <c r="O1001">
        <f t="shared" si="109"/>
        <v>0</v>
      </c>
      <c r="P1001">
        <f t="shared" si="110"/>
        <v>1520</v>
      </c>
    </row>
    <row r="1002" spans="1:16" x14ac:dyDescent="0.2">
      <c r="A1002" t="str">
        <f t="shared" si="111"/>
        <v>201510median1Central Park/Metrotown</v>
      </c>
      <c r="B1002" t="str">
        <f t="shared" si="105"/>
        <v>201510apartmentmedian1_bed_rateCentral Park/Metrotown</v>
      </c>
      <c r="C1002" t="str">
        <f t="shared" si="106"/>
        <v>apartmentmedian1_bed_rateCentral Park/Metrotown</v>
      </c>
      <c r="D1002" t="str">
        <f t="shared" si="107"/>
        <v>201510apartmentmedian1_bed_rateVancouver</v>
      </c>
      <c r="E1002">
        <v>2015</v>
      </c>
      <c r="F1002">
        <v>10</v>
      </c>
      <c r="G1002" t="s">
        <v>65</v>
      </c>
      <c r="H1002" t="s">
        <v>61</v>
      </c>
      <c r="I1002" t="s">
        <v>51</v>
      </c>
      <c r="J1002">
        <f t="shared" si="108"/>
        <v>1</v>
      </c>
      <c r="K1002" t="s">
        <v>28</v>
      </c>
      <c r="L1002">
        <f>VLOOKUP(B1002,average_median_rates_1!B:I,8,0)</f>
        <v>890</v>
      </c>
      <c r="M1002" t="b">
        <f>IF(ISERROR(L1002),VLOOKUP(C1002,vancouver_ratios_2!B:J,9,0),IF(L1002="**",VLOOKUP(C1002,vancouver_ratios_2!B:J,9,0)))</f>
        <v>0</v>
      </c>
      <c r="N1002" t="b">
        <f>IF(ISERROR(L1002),VLOOKUP(D1002,average_median_rates_1!B:I,8,0),IF(L1002="**", VLOOKUP(D1002,average_median_rates_1!B:I,8,0)))</f>
        <v>0</v>
      </c>
      <c r="O1002">
        <f t="shared" si="109"/>
        <v>0</v>
      </c>
      <c r="P1002">
        <f t="shared" si="110"/>
        <v>890</v>
      </c>
    </row>
    <row r="1003" spans="1:16" x14ac:dyDescent="0.2">
      <c r="A1003" t="str">
        <f t="shared" si="111"/>
        <v>201510median1Southeast Burnaby</v>
      </c>
      <c r="B1003" t="str">
        <f t="shared" si="105"/>
        <v>201510apartmentmedian1_bed_rateSoutheast Burnaby</v>
      </c>
      <c r="C1003" t="str">
        <f t="shared" si="106"/>
        <v>apartmentmedian1_bed_rateSoutheast Burnaby</v>
      </c>
      <c r="D1003" t="str">
        <f t="shared" si="107"/>
        <v>201510apartmentmedian1_bed_rateVancouver</v>
      </c>
      <c r="E1003">
        <v>2015</v>
      </c>
      <c r="F1003">
        <v>10</v>
      </c>
      <c r="G1003" t="s">
        <v>65</v>
      </c>
      <c r="H1003" t="s">
        <v>61</v>
      </c>
      <c r="I1003" t="s">
        <v>51</v>
      </c>
      <c r="J1003">
        <f t="shared" si="108"/>
        <v>1</v>
      </c>
      <c r="K1003" t="s">
        <v>29</v>
      </c>
      <c r="L1003">
        <f>VLOOKUP(B1003,average_median_rates_1!B:I,8,0)</f>
        <v>850</v>
      </c>
      <c r="M1003" t="b">
        <f>IF(ISERROR(L1003),VLOOKUP(C1003,vancouver_ratios_2!B:J,9,0),IF(L1003="**",VLOOKUP(C1003,vancouver_ratios_2!B:J,9,0)))</f>
        <v>0</v>
      </c>
      <c r="N1003" t="b">
        <f>IF(ISERROR(L1003),VLOOKUP(D1003,average_median_rates_1!B:I,8,0),IF(L1003="**", VLOOKUP(D1003,average_median_rates_1!B:I,8,0)))</f>
        <v>0</v>
      </c>
      <c r="O1003">
        <f t="shared" si="109"/>
        <v>0</v>
      </c>
      <c r="P1003">
        <f t="shared" si="110"/>
        <v>850</v>
      </c>
    </row>
    <row r="1004" spans="1:16" x14ac:dyDescent="0.2">
      <c r="A1004" t="str">
        <f t="shared" si="111"/>
        <v>201510median1North Burnaby</v>
      </c>
      <c r="B1004" t="str">
        <f t="shared" si="105"/>
        <v>201510apartmentmedian1_bed_rateNorth Burnaby</v>
      </c>
      <c r="C1004" t="str">
        <f t="shared" si="106"/>
        <v>apartmentmedian1_bed_rateNorth Burnaby</v>
      </c>
      <c r="D1004" t="str">
        <f t="shared" si="107"/>
        <v>201510apartmentmedian1_bed_rateVancouver</v>
      </c>
      <c r="E1004">
        <v>2015</v>
      </c>
      <c r="F1004">
        <v>10</v>
      </c>
      <c r="G1004" t="s">
        <v>65</v>
      </c>
      <c r="H1004" t="s">
        <v>61</v>
      </c>
      <c r="I1004" t="s">
        <v>51</v>
      </c>
      <c r="J1004">
        <f t="shared" si="108"/>
        <v>1</v>
      </c>
      <c r="K1004" t="s">
        <v>31</v>
      </c>
      <c r="L1004">
        <f>VLOOKUP(B1004,average_median_rates_1!B:I,8,0)</f>
        <v>950</v>
      </c>
      <c r="M1004" t="b">
        <f>IF(ISERROR(L1004),VLOOKUP(C1004,vancouver_ratios_2!B:J,9,0),IF(L1004="**",VLOOKUP(C1004,vancouver_ratios_2!B:J,9,0)))</f>
        <v>0</v>
      </c>
      <c r="N1004" t="b">
        <f>IF(ISERROR(L1004),VLOOKUP(D1004,average_median_rates_1!B:I,8,0),IF(L1004="**", VLOOKUP(D1004,average_median_rates_1!B:I,8,0)))</f>
        <v>0</v>
      </c>
      <c r="O1004">
        <f t="shared" si="109"/>
        <v>0</v>
      </c>
      <c r="P1004">
        <f t="shared" si="110"/>
        <v>950</v>
      </c>
    </row>
    <row r="1005" spans="1:16" x14ac:dyDescent="0.2">
      <c r="A1005" t="str">
        <f t="shared" si="111"/>
        <v>201510median1New Westminster</v>
      </c>
      <c r="B1005" t="str">
        <f t="shared" si="105"/>
        <v>201510apartmentmedian1_bed_rateNew Westminster</v>
      </c>
      <c r="C1005" t="str">
        <f t="shared" si="106"/>
        <v>apartmentmedian1_bed_rateNew Westminster</v>
      </c>
      <c r="D1005" t="str">
        <f t="shared" si="107"/>
        <v>201510apartmentmedian1_bed_rateVancouver</v>
      </c>
      <c r="E1005">
        <v>2015</v>
      </c>
      <c r="F1005">
        <v>10</v>
      </c>
      <c r="G1005" t="s">
        <v>65</v>
      </c>
      <c r="H1005" t="s">
        <v>61</v>
      </c>
      <c r="I1005" t="s">
        <v>51</v>
      </c>
      <c r="J1005">
        <f t="shared" si="108"/>
        <v>1</v>
      </c>
      <c r="K1005" t="s">
        <v>32</v>
      </c>
      <c r="L1005">
        <f>VLOOKUP(B1005,average_median_rates_1!B:I,8,0)</f>
        <v>850</v>
      </c>
      <c r="M1005" t="b">
        <f>IF(ISERROR(L1005),VLOOKUP(C1005,vancouver_ratios_2!B:J,9,0),IF(L1005="**",VLOOKUP(C1005,vancouver_ratios_2!B:J,9,0)))</f>
        <v>0</v>
      </c>
      <c r="N1005" t="b">
        <f>IF(ISERROR(L1005),VLOOKUP(D1005,average_median_rates_1!B:I,8,0),IF(L1005="**", VLOOKUP(D1005,average_median_rates_1!B:I,8,0)))</f>
        <v>0</v>
      </c>
      <c r="O1005">
        <f t="shared" si="109"/>
        <v>0</v>
      </c>
      <c r="P1005">
        <f t="shared" si="110"/>
        <v>850</v>
      </c>
    </row>
    <row r="1006" spans="1:16" x14ac:dyDescent="0.2">
      <c r="A1006" t="str">
        <f t="shared" si="111"/>
        <v>201510median1North Vancouver CY</v>
      </c>
      <c r="B1006" t="str">
        <f t="shared" si="105"/>
        <v>201510apartmentmedian1_bed_rateNorth Vancouver CY</v>
      </c>
      <c r="C1006" t="str">
        <f t="shared" si="106"/>
        <v>apartmentmedian1_bed_rateNorth Vancouver CY</v>
      </c>
      <c r="D1006" t="str">
        <f t="shared" si="107"/>
        <v>201510apartmentmedian1_bed_rateVancouver</v>
      </c>
      <c r="E1006">
        <v>2015</v>
      </c>
      <c r="F1006">
        <v>10</v>
      </c>
      <c r="G1006" t="s">
        <v>65</v>
      </c>
      <c r="H1006" t="s">
        <v>61</v>
      </c>
      <c r="I1006" t="s">
        <v>51</v>
      </c>
      <c r="J1006">
        <f t="shared" si="108"/>
        <v>1</v>
      </c>
      <c r="K1006" t="s">
        <v>33</v>
      </c>
      <c r="L1006" t="e">
        <f>VLOOKUP(B1006,average_median_rates_1!B:I,8,0)</f>
        <v>#N/A</v>
      </c>
      <c r="M1006">
        <f>IF(ISERROR(L1006),VLOOKUP(C1006,vancouver_ratios_2!B:J,9,0),IF(L1006="**",VLOOKUP(C1006,vancouver_ratios_2!B:J,9,0)))</f>
        <v>1.1705860041722</v>
      </c>
      <c r="N1006">
        <f>IF(ISERROR(L1006),VLOOKUP(D1006,average_median_rates_1!B:I,8,0),IF(L1006="**", VLOOKUP(D1006,average_median_rates_1!B:I,8,0)))</f>
        <v>1010</v>
      </c>
      <c r="O1006">
        <f t="shared" si="109"/>
        <v>1182.2918642139221</v>
      </c>
      <c r="P1006">
        <f t="shared" si="110"/>
        <v>1182.2918642139221</v>
      </c>
    </row>
    <row r="1007" spans="1:16" x14ac:dyDescent="0.2">
      <c r="A1007" t="str">
        <f t="shared" si="111"/>
        <v>201510median1North Vancouver DM</v>
      </c>
      <c r="B1007" t="str">
        <f t="shared" si="105"/>
        <v>201510apartmentmedian1_bed_rateNorth Vancouver DM</v>
      </c>
      <c r="C1007" t="str">
        <f t="shared" si="106"/>
        <v>apartmentmedian1_bed_rateNorth Vancouver DM</v>
      </c>
      <c r="D1007" t="str">
        <f t="shared" si="107"/>
        <v>201510apartmentmedian1_bed_rateVancouver</v>
      </c>
      <c r="E1007">
        <v>2015</v>
      </c>
      <c r="F1007">
        <v>10</v>
      </c>
      <c r="G1007" t="s">
        <v>65</v>
      </c>
      <c r="H1007" t="s">
        <v>61</v>
      </c>
      <c r="I1007" t="s">
        <v>51</v>
      </c>
      <c r="J1007">
        <f t="shared" si="108"/>
        <v>1</v>
      </c>
      <c r="K1007" t="s">
        <v>34</v>
      </c>
      <c r="L1007">
        <f>VLOOKUP(B1007,average_median_rates_1!B:I,8,0)</f>
        <v>1173</v>
      </c>
      <c r="M1007" t="b">
        <f>IF(ISERROR(L1007),VLOOKUP(C1007,vancouver_ratios_2!B:J,9,0),IF(L1007="**",VLOOKUP(C1007,vancouver_ratios_2!B:J,9,0)))</f>
        <v>0</v>
      </c>
      <c r="N1007" t="b">
        <f>IF(ISERROR(L1007),VLOOKUP(D1007,average_median_rates_1!B:I,8,0),IF(L1007="**", VLOOKUP(D1007,average_median_rates_1!B:I,8,0)))</f>
        <v>0</v>
      </c>
      <c r="O1007">
        <f t="shared" si="109"/>
        <v>0</v>
      </c>
      <c r="P1007">
        <f t="shared" si="110"/>
        <v>1173</v>
      </c>
    </row>
    <row r="1008" spans="1:16" x14ac:dyDescent="0.2">
      <c r="A1008" t="str">
        <f t="shared" si="111"/>
        <v>201510median1West Vancouver</v>
      </c>
      <c r="B1008" t="str">
        <f t="shared" si="105"/>
        <v>201510apartmentmedian1_bed_rateWest Vancouver</v>
      </c>
      <c r="C1008" t="str">
        <f t="shared" si="106"/>
        <v>apartmentmedian1_bed_rateWest Vancouver</v>
      </c>
      <c r="D1008" t="str">
        <f t="shared" si="107"/>
        <v>201510apartmentmedian1_bed_rateVancouver</v>
      </c>
      <c r="E1008">
        <v>2015</v>
      </c>
      <c r="F1008">
        <v>10</v>
      </c>
      <c r="G1008" t="s">
        <v>65</v>
      </c>
      <c r="H1008" t="s">
        <v>61</v>
      </c>
      <c r="I1008" t="s">
        <v>51</v>
      </c>
      <c r="J1008">
        <f t="shared" si="108"/>
        <v>1</v>
      </c>
      <c r="K1008" t="s">
        <v>35</v>
      </c>
      <c r="L1008">
        <f>VLOOKUP(B1008,average_median_rates_1!B:I,8,0)</f>
        <v>1400</v>
      </c>
      <c r="M1008" t="b">
        <f>IF(ISERROR(L1008),VLOOKUP(C1008,vancouver_ratios_2!B:J,9,0),IF(L1008="**",VLOOKUP(C1008,vancouver_ratios_2!B:J,9,0)))</f>
        <v>0</v>
      </c>
      <c r="N1008" t="b">
        <f>IF(ISERROR(L1008),VLOOKUP(D1008,average_median_rates_1!B:I,8,0),IF(L1008="**", VLOOKUP(D1008,average_median_rates_1!B:I,8,0)))</f>
        <v>0</v>
      </c>
      <c r="O1008">
        <f t="shared" si="109"/>
        <v>0</v>
      </c>
      <c r="P1008">
        <f t="shared" si="110"/>
        <v>1400</v>
      </c>
    </row>
    <row r="1009" spans="1:16" x14ac:dyDescent="0.2">
      <c r="A1009" t="str">
        <f t="shared" si="111"/>
        <v>201510median1Richmond</v>
      </c>
      <c r="B1009" t="str">
        <f t="shared" si="105"/>
        <v>201510apartmentmedian1_bed_rateRichmond</v>
      </c>
      <c r="C1009" t="str">
        <f t="shared" si="106"/>
        <v>apartmentmedian1_bed_rateRichmond</v>
      </c>
      <c r="D1009" t="str">
        <f t="shared" si="107"/>
        <v>201510apartmentmedian1_bed_rateVancouver</v>
      </c>
      <c r="E1009">
        <v>2015</v>
      </c>
      <c r="F1009">
        <v>10</v>
      </c>
      <c r="G1009" t="s">
        <v>65</v>
      </c>
      <c r="H1009" t="s">
        <v>61</v>
      </c>
      <c r="I1009" t="s">
        <v>51</v>
      </c>
      <c r="J1009">
        <f t="shared" si="108"/>
        <v>1</v>
      </c>
      <c r="K1009" t="s">
        <v>36</v>
      </c>
      <c r="L1009">
        <f>VLOOKUP(B1009,average_median_rates_1!B:I,8,0)</f>
        <v>980</v>
      </c>
      <c r="M1009" t="b">
        <f>IF(ISERROR(L1009),VLOOKUP(C1009,vancouver_ratios_2!B:J,9,0),IF(L1009="**",VLOOKUP(C1009,vancouver_ratios_2!B:J,9,0)))</f>
        <v>0</v>
      </c>
      <c r="N1009" t="b">
        <f>IF(ISERROR(L1009),VLOOKUP(D1009,average_median_rates_1!B:I,8,0),IF(L1009="**", VLOOKUP(D1009,average_median_rates_1!B:I,8,0)))</f>
        <v>0</v>
      </c>
      <c r="O1009">
        <f t="shared" si="109"/>
        <v>0</v>
      </c>
      <c r="P1009">
        <f t="shared" si="110"/>
        <v>980</v>
      </c>
    </row>
    <row r="1010" spans="1:16" x14ac:dyDescent="0.2">
      <c r="A1010" t="str">
        <f t="shared" si="111"/>
        <v>201510median1Delta</v>
      </c>
      <c r="B1010" t="str">
        <f t="shared" si="105"/>
        <v>201510apartmentmedian1_bed_rateDelta</v>
      </c>
      <c r="C1010" t="str">
        <f t="shared" si="106"/>
        <v>apartmentmedian1_bed_rateDelta</v>
      </c>
      <c r="D1010" t="str">
        <f t="shared" si="107"/>
        <v>201510apartmentmedian1_bed_rateVancouver</v>
      </c>
      <c r="E1010">
        <v>2015</v>
      </c>
      <c r="F1010">
        <v>10</v>
      </c>
      <c r="G1010" t="s">
        <v>65</v>
      </c>
      <c r="H1010" t="s">
        <v>61</v>
      </c>
      <c r="I1010" t="s">
        <v>51</v>
      </c>
      <c r="J1010">
        <f t="shared" si="108"/>
        <v>1</v>
      </c>
      <c r="K1010" t="s">
        <v>37</v>
      </c>
      <c r="L1010">
        <f>VLOOKUP(B1010,average_median_rates_1!B:I,8,0)</f>
        <v>825</v>
      </c>
      <c r="M1010" t="b">
        <f>IF(ISERROR(L1010),VLOOKUP(C1010,vancouver_ratios_2!B:J,9,0),IF(L1010="**",VLOOKUP(C1010,vancouver_ratios_2!B:J,9,0)))</f>
        <v>0</v>
      </c>
      <c r="N1010" t="b">
        <f>IF(ISERROR(L1010),VLOOKUP(D1010,average_median_rates_1!B:I,8,0),IF(L1010="**", VLOOKUP(D1010,average_median_rates_1!B:I,8,0)))</f>
        <v>0</v>
      </c>
      <c r="O1010">
        <f t="shared" si="109"/>
        <v>0</v>
      </c>
      <c r="P1010">
        <f t="shared" si="110"/>
        <v>825</v>
      </c>
    </row>
    <row r="1011" spans="1:16" x14ac:dyDescent="0.2">
      <c r="A1011" t="str">
        <f t="shared" si="111"/>
        <v>201510median1Surrey</v>
      </c>
      <c r="B1011" t="str">
        <f t="shared" si="105"/>
        <v>201510apartmentmedian1_bed_rateSurrey</v>
      </c>
      <c r="C1011" t="str">
        <f t="shared" si="106"/>
        <v>apartmentmedian1_bed_rateSurrey</v>
      </c>
      <c r="D1011" t="str">
        <f t="shared" si="107"/>
        <v>201510apartmentmedian1_bed_rateVancouver</v>
      </c>
      <c r="E1011">
        <v>2015</v>
      </c>
      <c r="F1011">
        <v>10</v>
      </c>
      <c r="G1011" t="s">
        <v>65</v>
      </c>
      <c r="H1011" t="s">
        <v>61</v>
      </c>
      <c r="I1011" t="s">
        <v>51</v>
      </c>
      <c r="J1011">
        <f t="shared" si="108"/>
        <v>1</v>
      </c>
      <c r="K1011" t="s">
        <v>38</v>
      </c>
      <c r="L1011">
        <f>VLOOKUP(B1011,average_median_rates_1!B:I,8,0)</f>
        <v>765</v>
      </c>
      <c r="M1011" t="b">
        <f>IF(ISERROR(L1011),VLOOKUP(C1011,vancouver_ratios_2!B:J,9,0),IF(L1011="**",VLOOKUP(C1011,vancouver_ratios_2!B:J,9,0)))</f>
        <v>0</v>
      </c>
      <c r="N1011" t="b">
        <f>IF(ISERROR(L1011),VLOOKUP(D1011,average_median_rates_1!B:I,8,0),IF(L1011="**", VLOOKUP(D1011,average_median_rates_1!B:I,8,0)))</f>
        <v>0</v>
      </c>
      <c r="O1011">
        <f t="shared" si="109"/>
        <v>0</v>
      </c>
      <c r="P1011">
        <f t="shared" si="110"/>
        <v>765</v>
      </c>
    </row>
    <row r="1012" spans="1:16" x14ac:dyDescent="0.2">
      <c r="A1012" t="str">
        <f t="shared" si="111"/>
        <v>201510median1White Rock</v>
      </c>
      <c r="B1012" t="str">
        <f t="shared" si="105"/>
        <v>201510apartmentmedian1_bed_rateWhite Rock</v>
      </c>
      <c r="C1012" t="str">
        <f t="shared" si="106"/>
        <v>apartmentmedian1_bed_rateWhite Rock</v>
      </c>
      <c r="D1012" t="str">
        <f t="shared" si="107"/>
        <v>201510apartmentmedian1_bed_rateVancouver</v>
      </c>
      <c r="E1012">
        <v>2015</v>
      </c>
      <c r="F1012">
        <v>10</v>
      </c>
      <c r="G1012" t="s">
        <v>65</v>
      </c>
      <c r="H1012" t="s">
        <v>61</v>
      </c>
      <c r="I1012" t="s">
        <v>51</v>
      </c>
      <c r="J1012">
        <f t="shared" si="108"/>
        <v>1</v>
      </c>
      <c r="K1012" t="s">
        <v>39</v>
      </c>
      <c r="L1012">
        <f>VLOOKUP(B1012,average_median_rates_1!B:I,8,0)</f>
        <v>845</v>
      </c>
      <c r="M1012" t="b">
        <f>IF(ISERROR(L1012),VLOOKUP(C1012,vancouver_ratios_2!B:J,9,0),IF(L1012="**",VLOOKUP(C1012,vancouver_ratios_2!B:J,9,0)))</f>
        <v>0</v>
      </c>
      <c r="N1012" t="b">
        <f>IF(ISERROR(L1012),VLOOKUP(D1012,average_median_rates_1!B:I,8,0),IF(L1012="**", VLOOKUP(D1012,average_median_rates_1!B:I,8,0)))</f>
        <v>0</v>
      </c>
      <c r="O1012">
        <f t="shared" si="109"/>
        <v>0</v>
      </c>
      <c r="P1012">
        <f t="shared" si="110"/>
        <v>845</v>
      </c>
    </row>
    <row r="1013" spans="1:16" x14ac:dyDescent="0.2">
      <c r="A1013" t="str">
        <f t="shared" si="111"/>
        <v>201510median1Langley City and Langley DM</v>
      </c>
      <c r="B1013" t="str">
        <f t="shared" si="105"/>
        <v>201510apartmentmedian1_bed_rateLangley City and Langley DM</v>
      </c>
      <c r="C1013" t="str">
        <f t="shared" si="106"/>
        <v>apartmentmedian1_bed_rateLangley City and Langley DM</v>
      </c>
      <c r="D1013" t="str">
        <f t="shared" si="107"/>
        <v>201510apartmentmedian1_bed_rateVancouver</v>
      </c>
      <c r="E1013">
        <v>2015</v>
      </c>
      <c r="F1013">
        <v>10</v>
      </c>
      <c r="G1013" t="s">
        <v>65</v>
      </c>
      <c r="H1013" t="s">
        <v>61</v>
      </c>
      <c r="I1013" t="s">
        <v>51</v>
      </c>
      <c r="J1013">
        <f t="shared" si="108"/>
        <v>1</v>
      </c>
      <c r="K1013" t="s">
        <v>40</v>
      </c>
      <c r="L1013">
        <f>VLOOKUP(B1013,average_median_rates_1!B:I,8,0)</f>
        <v>795</v>
      </c>
      <c r="M1013" t="b">
        <f>IF(ISERROR(L1013),VLOOKUP(C1013,vancouver_ratios_2!B:J,9,0),IF(L1013="**",VLOOKUP(C1013,vancouver_ratios_2!B:J,9,0)))</f>
        <v>0</v>
      </c>
      <c r="N1013" t="b">
        <f>IF(ISERROR(L1013),VLOOKUP(D1013,average_median_rates_1!B:I,8,0),IF(L1013="**", VLOOKUP(D1013,average_median_rates_1!B:I,8,0)))</f>
        <v>0</v>
      </c>
      <c r="O1013">
        <f t="shared" si="109"/>
        <v>0</v>
      </c>
      <c r="P1013">
        <f t="shared" si="110"/>
        <v>795</v>
      </c>
    </row>
    <row r="1014" spans="1:16" x14ac:dyDescent="0.2">
      <c r="A1014" t="str">
        <f t="shared" si="111"/>
        <v>201510median1Tri-Cities</v>
      </c>
      <c r="B1014" t="str">
        <f t="shared" si="105"/>
        <v>201510apartmentmedian1_bed_rateTri-Cities</v>
      </c>
      <c r="C1014" t="str">
        <f t="shared" si="106"/>
        <v>apartmentmedian1_bed_rateTri-Cities</v>
      </c>
      <c r="D1014" t="str">
        <f t="shared" si="107"/>
        <v>201510apartmentmedian1_bed_rateVancouver</v>
      </c>
      <c r="E1014">
        <v>2015</v>
      </c>
      <c r="F1014">
        <v>10</v>
      </c>
      <c r="G1014" t="s">
        <v>65</v>
      </c>
      <c r="H1014" t="s">
        <v>61</v>
      </c>
      <c r="I1014" t="s">
        <v>51</v>
      </c>
      <c r="J1014">
        <f t="shared" si="108"/>
        <v>1</v>
      </c>
      <c r="K1014" t="s">
        <v>41</v>
      </c>
      <c r="L1014">
        <f>VLOOKUP(B1014,average_median_rates_1!B:I,8,0)</f>
        <v>840</v>
      </c>
      <c r="M1014" t="b">
        <f>IF(ISERROR(L1014),VLOOKUP(C1014,vancouver_ratios_2!B:J,9,0),IF(L1014="**",VLOOKUP(C1014,vancouver_ratios_2!B:J,9,0)))</f>
        <v>0</v>
      </c>
      <c r="N1014" t="b">
        <f>IF(ISERROR(L1014),VLOOKUP(D1014,average_median_rates_1!B:I,8,0),IF(L1014="**", VLOOKUP(D1014,average_median_rates_1!B:I,8,0)))</f>
        <v>0</v>
      </c>
      <c r="O1014">
        <f t="shared" si="109"/>
        <v>0</v>
      </c>
      <c r="P1014">
        <f t="shared" si="110"/>
        <v>840</v>
      </c>
    </row>
    <row r="1015" spans="1:16" x14ac:dyDescent="0.2">
      <c r="A1015" t="str">
        <f t="shared" si="111"/>
        <v>201510median1Maple Ridge/Pitt Meadows</v>
      </c>
      <c r="B1015" t="str">
        <f t="shared" si="105"/>
        <v>201510apartmentmedian1_bed_rateMaple Ridge/Pitt Meadows</v>
      </c>
      <c r="C1015" t="str">
        <f t="shared" si="106"/>
        <v>apartmentmedian1_bed_rateMaple Ridge/Pitt Meadows</v>
      </c>
      <c r="D1015" t="str">
        <f t="shared" si="107"/>
        <v>201510apartmentmedian1_bed_rateVancouver</v>
      </c>
      <c r="E1015">
        <v>2015</v>
      </c>
      <c r="F1015">
        <v>10</v>
      </c>
      <c r="G1015" t="s">
        <v>65</v>
      </c>
      <c r="H1015" t="s">
        <v>61</v>
      </c>
      <c r="I1015" t="s">
        <v>51</v>
      </c>
      <c r="J1015">
        <f t="shared" si="108"/>
        <v>1</v>
      </c>
      <c r="K1015" t="s">
        <v>42</v>
      </c>
      <c r="L1015">
        <f>VLOOKUP(B1015,average_median_rates_1!B:I,8,0)</f>
        <v>750</v>
      </c>
      <c r="M1015" t="b">
        <f>IF(ISERROR(L1015),VLOOKUP(C1015,vancouver_ratios_2!B:J,9,0),IF(L1015="**",VLOOKUP(C1015,vancouver_ratios_2!B:J,9,0)))</f>
        <v>0</v>
      </c>
      <c r="N1015" t="b">
        <f>IF(ISERROR(L1015),VLOOKUP(D1015,average_median_rates_1!B:I,8,0),IF(L1015="**", VLOOKUP(D1015,average_median_rates_1!B:I,8,0)))</f>
        <v>0</v>
      </c>
      <c r="O1015">
        <f t="shared" si="109"/>
        <v>0</v>
      </c>
      <c r="P1015">
        <f t="shared" si="110"/>
        <v>750</v>
      </c>
    </row>
    <row r="1016" spans="1:16" x14ac:dyDescent="0.2">
      <c r="A1016" t="str">
        <f t="shared" si="111"/>
        <v>201510median1Vancouver</v>
      </c>
      <c r="B1016" t="str">
        <f t="shared" si="105"/>
        <v>201510apartmentmedian1_bed_rateVancouver</v>
      </c>
      <c r="C1016" t="str">
        <f t="shared" si="106"/>
        <v>apartmentmedian1_bed_rateVancouver</v>
      </c>
      <c r="D1016" t="str">
        <f t="shared" si="107"/>
        <v>201510apartmentmedian1_bed_rateVancouver</v>
      </c>
      <c r="E1016">
        <v>2015</v>
      </c>
      <c r="F1016">
        <v>10</v>
      </c>
      <c r="G1016" t="s">
        <v>65</v>
      </c>
      <c r="H1016" t="s">
        <v>61</v>
      </c>
      <c r="I1016" t="s">
        <v>51</v>
      </c>
      <c r="J1016">
        <f t="shared" si="108"/>
        <v>1</v>
      </c>
      <c r="K1016" t="s">
        <v>43</v>
      </c>
      <c r="L1016">
        <f>VLOOKUP(B1016,average_median_rates_1!B:I,8,0)</f>
        <v>1010</v>
      </c>
      <c r="M1016" t="b">
        <f>IF(ISERROR(L1016),VLOOKUP(C1016,vancouver_ratios_2!B:J,9,0),IF(L1016="**",VLOOKUP(C1016,vancouver_ratios_2!B:J,9,0)))</f>
        <v>0</v>
      </c>
      <c r="N1016" t="b">
        <f>IF(ISERROR(L1016),VLOOKUP(D1016,average_median_rates_1!B:I,8,0),IF(L1016="**", VLOOKUP(D1016,average_median_rates_1!B:I,8,0)))</f>
        <v>0</v>
      </c>
      <c r="O1016">
        <f t="shared" si="109"/>
        <v>0</v>
      </c>
      <c r="P1016">
        <f t="shared" si="110"/>
        <v>1010</v>
      </c>
    </row>
    <row r="1017" spans="1:16" x14ac:dyDescent="0.2">
      <c r="A1017" t="str">
        <f t="shared" si="111"/>
        <v>201510median1North Vancouver City</v>
      </c>
      <c r="B1017" t="str">
        <f t="shared" si="105"/>
        <v>201510apartmentmedian1_bed_rateNorth Vancouver City</v>
      </c>
      <c r="C1017" t="str">
        <f t="shared" si="106"/>
        <v>apartmentmedian1_bed_rateNorth Vancouver City</v>
      </c>
      <c r="D1017" t="str">
        <f t="shared" si="107"/>
        <v>201510apartmentmedian1_bed_rateVancouver</v>
      </c>
      <c r="E1017">
        <v>2015</v>
      </c>
      <c r="F1017">
        <v>10</v>
      </c>
      <c r="G1017" t="s">
        <v>65</v>
      </c>
      <c r="H1017" t="s">
        <v>61</v>
      </c>
      <c r="I1017" t="s">
        <v>51</v>
      </c>
      <c r="J1017">
        <f t="shared" si="108"/>
        <v>1</v>
      </c>
      <c r="K1017" t="s">
        <v>60</v>
      </c>
      <c r="L1017">
        <f>VLOOKUP(B1017,average_median_rates_1!B:I,8,0)</f>
        <v>1020</v>
      </c>
      <c r="M1017" t="b">
        <f>IF(ISERROR(L1017),VLOOKUP(C1017,vancouver_ratios_2!B:J,9,0),IF(L1017="**",VLOOKUP(C1017,vancouver_ratios_2!B:J,9,0)))</f>
        <v>0</v>
      </c>
      <c r="N1017" t="b">
        <f>IF(ISERROR(L1017),VLOOKUP(D1017,average_median_rates_1!B:I,8,0),IF(L1017="**", VLOOKUP(D1017,average_median_rates_1!B:I,8,0)))</f>
        <v>0</v>
      </c>
      <c r="O1017">
        <f t="shared" si="109"/>
        <v>0</v>
      </c>
      <c r="P1017">
        <f t="shared" si="110"/>
        <v>1020</v>
      </c>
    </row>
    <row r="1018" spans="1:16" x14ac:dyDescent="0.2">
      <c r="A1018" t="str">
        <f t="shared" si="111"/>
        <v>201510median2West End/Stanley Park</v>
      </c>
      <c r="B1018" t="str">
        <f t="shared" si="105"/>
        <v>201510apartmentmedian2_bed_rateWest End/Stanley Park</v>
      </c>
      <c r="C1018" t="str">
        <f t="shared" si="106"/>
        <v>apartmentmedian2_bed_rateWest End/Stanley Park</v>
      </c>
      <c r="D1018" t="str">
        <f t="shared" si="107"/>
        <v>201510apartmentmedian2_bed_rateVancouver</v>
      </c>
      <c r="E1018">
        <v>2015</v>
      </c>
      <c r="F1018">
        <v>10</v>
      </c>
      <c r="G1018" t="s">
        <v>65</v>
      </c>
      <c r="H1018" t="s">
        <v>61</v>
      </c>
      <c r="I1018" t="s">
        <v>53</v>
      </c>
      <c r="J1018">
        <f t="shared" si="108"/>
        <v>2</v>
      </c>
      <c r="K1018" t="s">
        <v>12</v>
      </c>
      <c r="L1018">
        <f>VLOOKUP(B1018,average_median_rates_1!B:I,8,0)</f>
        <v>1855</v>
      </c>
      <c r="M1018" t="b">
        <f>IF(ISERROR(L1018),VLOOKUP(C1018,vancouver_ratios_2!B:J,9,0),IF(L1018="**",VLOOKUP(C1018,vancouver_ratios_2!B:J,9,0)))</f>
        <v>0</v>
      </c>
      <c r="N1018" t="b">
        <f>IF(ISERROR(L1018),VLOOKUP(D1018,average_median_rates_1!B:I,8,0),IF(L1018="**", VLOOKUP(D1018,average_median_rates_1!B:I,8,0)))</f>
        <v>0</v>
      </c>
      <c r="O1018">
        <f t="shared" si="109"/>
        <v>0</v>
      </c>
      <c r="P1018">
        <f t="shared" si="110"/>
        <v>1855</v>
      </c>
    </row>
    <row r="1019" spans="1:16" x14ac:dyDescent="0.2">
      <c r="A1019" t="str">
        <f t="shared" si="111"/>
        <v>201510median2English Bay</v>
      </c>
      <c r="B1019" t="str">
        <f t="shared" si="105"/>
        <v>201510apartmentmedian2_bed_rateEnglish Bay</v>
      </c>
      <c r="C1019" t="str">
        <f t="shared" si="106"/>
        <v>apartmentmedian2_bed_rateEnglish Bay</v>
      </c>
      <c r="D1019" t="str">
        <f t="shared" si="107"/>
        <v>201510apartmentmedian2_bed_rateVancouver</v>
      </c>
      <c r="E1019">
        <v>2015</v>
      </c>
      <c r="F1019">
        <v>10</v>
      </c>
      <c r="G1019" t="s">
        <v>65</v>
      </c>
      <c r="H1019" t="s">
        <v>61</v>
      </c>
      <c r="I1019" t="s">
        <v>53</v>
      </c>
      <c r="J1019">
        <f t="shared" si="108"/>
        <v>2</v>
      </c>
      <c r="K1019" t="s">
        <v>16</v>
      </c>
      <c r="L1019">
        <f>VLOOKUP(B1019,average_median_rates_1!B:I,8,0)</f>
        <v>1800</v>
      </c>
      <c r="M1019" t="b">
        <f>IF(ISERROR(L1019),VLOOKUP(C1019,vancouver_ratios_2!B:J,9,0),IF(L1019="**",VLOOKUP(C1019,vancouver_ratios_2!B:J,9,0)))</f>
        <v>0</v>
      </c>
      <c r="N1019" t="b">
        <f>IF(ISERROR(L1019),VLOOKUP(D1019,average_median_rates_1!B:I,8,0),IF(L1019="**", VLOOKUP(D1019,average_median_rates_1!B:I,8,0)))</f>
        <v>0</v>
      </c>
      <c r="O1019">
        <f t="shared" si="109"/>
        <v>0</v>
      </c>
      <c r="P1019">
        <f t="shared" si="110"/>
        <v>1800</v>
      </c>
    </row>
    <row r="1020" spans="1:16" x14ac:dyDescent="0.2">
      <c r="A1020" t="str">
        <f t="shared" si="111"/>
        <v>201510median2Downtown</v>
      </c>
      <c r="B1020" t="str">
        <f t="shared" si="105"/>
        <v>201510apartmentmedian2_bed_rateDowntown</v>
      </c>
      <c r="C1020" t="str">
        <f t="shared" si="106"/>
        <v>apartmentmedian2_bed_rateDowntown</v>
      </c>
      <c r="D1020" t="str">
        <f t="shared" si="107"/>
        <v>201510apartmentmedian2_bed_rateVancouver</v>
      </c>
      <c r="E1020">
        <v>2015</v>
      </c>
      <c r="F1020">
        <v>10</v>
      </c>
      <c r="G1020" t="s">
        <v>65</v>
      </c>
      <c r="H1020" t="s">
        <v>61</v>
      </c>
      <c r="I1020" t="s">
        <v>53</v>
      </c>
      <c r="J1020">
        <f t="shared" si="108"/>
        <v>2</v>
      </c>
      <c r="K1020" t="s">
        <v>17</v>
      </c>
      <c r="L1020">
        <f>VLOOKUP(B1020,average_median_rates_1!B:I,8,0)</f>
        <v>1825</v>
      </c>
      <c r="M1020" t="b">
        <f>IF(ISERROR(L1020),VLOOKUP(C1020,vancouver_ratios_2!B:J,9,0),IF(L1020="**",VLOOKUP(C1020,vancouver_ratios_2!B:J,9,0)))</f>
        <v>0</v>
      </c>
      <c r="N1020" t="b">
        <f>IF(ISERROR(L1020),VLOOKUP(D1020,average_median_rates_1!B:I,8,0),IF(L1020="**", VLOOKUP(D1020,average_median_rates_1!B:I,8,0)))</f>
        <v>0</v>
      </c>
      <c r="O1020">
        <f t="shared" si="109"/>
        <v>0</v>
      </c>
      <c r="P1020">
        <f t="shared" si="110"/>
        <v>1825</v>
      </c>
    </row>
    <row r="1021" spans="1:16" x14ac:dyDescent="0.2">
      <c r="A1021" t="str">
        <f t="shared" si="111"/>
        <v>201510median2South Granville/Oak</v>
      </c>
      <c r="B1021" t="str">
        <f t="shared" si="105"/>
        <v>201510apartmentmedian2_bed_rateSouth Granville/Oak</v>
      </c>
      <c r="C1021" t="str">
        <f t="shared" si="106"/>
        <v>apartmentmedian2_bed_rateSouth Granville/Oak</v>
      </c>
      <c r="D1021" t="str">
        <f t="shared" si="107"/>
        <v>201510apartmentmedian2_bed_rateVancouver</v>
      </c>
      <c r="E1021">
        <v>2015</v>
      </c>
      <c r="F1021">
        <v>10</v>
      </c>
      <c r="G1021" t="s">
        <v>65</v>
      </c>
      <c r="H1021" t="s">
        <v>61</v>
      </c>
      <c r="I1021" t="s">
        <v>53</v>
      </c>
      <c r="J1021">
        <f t="shared" si="108"/>
        <v>2</v>
      </c>
      <c r="K1021" t="s">
        <v>19</v>
      </c>
      <c r="L1021">
        <f>VLOOKUP(B1021,average_median_rates_1!B:I,8,0)</f>
        <v>1620</v>
      </c>
      <c r="M1021" t="b">
        <f>IF(ISERROR(L1021),VLOOKUP(C1021,vancouver_ratios_2!B:J,9,0),IF(L1021="**",VLOOKUP(C1021,vancouver_ratios_2!B:J,9,0)))</f>
        <v>0</v>
      </c>
      <c r="N1021" t="b">
        <f>IF(ISERROR(L1021),VLOOKUP(D1021,average_median_rates_1!B:I,8,0),IF(L1021="**", VLOOKUP(D1021,average_median_rates_1!B:I,8,0)))</f>
        <v>0</v>
      </c>
      <c r="O1021">
        <f t="shared" si="109"/>
        <v>0</v>
      </c>
      <c r="P1021">
        <f t="shared" si="110"/>
        <v>1620</v>
      </c>
    </row>
    <row r="1022" spans="1:16" x14ac:dyDescent="0.2">
      <c r="A1022" t="str">
        <f t="shared" si="111"/>
        <v>201510median2Kitsilano/Point Grey</v>
      </c>
      <c r="B1022" t="str">
        <f t="shared" si="105"/>
        <v>201510apartmentmedian2_bed_rateKitsilano/Point Grey</v>
      </c>
      <c r="C1022" t="str">
        <f t="shared" si="106"/>
        <v>apartmentmedian2_bed_rateKitsilano/Point Grey</v>
      </c>
      <c r="D1022" t="str">
        <f t="shared" si="107"/>
        <v>201510apartmentmedian2_bed_rateVancouver</v>
      </c>
      <c r="E1022">
        <v>2015</v>
      </c>
      <c r="F1022">
        <v>10</v>
      </c>
      <c r="G1022" t="s">
        <v>65</v>
      </c>
      <c r="H1022" t="s">
        <v>61</v>
      </c>
      <c r="I1022" t="s">
        <v>53</v>
      </c>
      <c r="J1022">
        <f t="shared" si="108"/>
        <v>2</v>
      </c>
      <c r="K1022" t="s">
        <v>20</v>
      </c>
      <c r="L1022">
        <f>VLOOKUP(B1022,average_median_rates_1!B:I,8,0)</f>
        <v>1750</v>
      </c>
      <c r="M1022" t="b">
        <f>IF(ISERROR(L1022),VLOOKUP(C1022,vancouver_ratios_2!B:J,9,0),IF(L1022="**",VLOOKUP(C1022,vancouver_ratios_2!B:J,9,0)))</f>
        <v>0</v>
      </c>
      <c r="N1022" t="b">
        <f>IF(ISERROR(L1022),VLOOKUP(D1022,average_median_rates_1!B:I,8,0),IF(L1022="**", VLOOKUP(D1022,average_median_rates_1!B:I,8,0)))</f>
        <v>0</v>
      </c>
      <c r="O1022">
        <f t="shared" si="109"/>
        <v>0</v>
      </c>
      <c r="P1022">
        <f t="shared" si="110"/>
        <v>1750</v>
      </c>
    </row>
    <row r="1023" spans="1:16" x14ac:dyDescent="0.2">
      <c r="A1023" t="str">
        <f t="shared" si="111"/>
        <v>201510median2Westside/Kerrisdale</v>
      </c>
      <c r="B1023" t="str">
        <f t="shared" si="105"/>
        <v>201510apartmentmedian2_bed_rateWestside/Kerrisdale</v>
      </c>
      <c r="C1023" t="str">
        <f t="shared" si="106"/>
        <v>apartmentmedian2_bed_rateWestside/Kerrisdale</v>
      </c>
      <c r="D1023" t="str">
        <f t="shared" si="107"/>
        <v>201510apartmentmedian2_bed_rateVancouver</v>
      </c>
      <c r="E1023">
        <v>2015</v>
      </c>
      <c r="F1023">
        <v>10</v>
      </c>
      <c r="G1023" t="s">
        <v>65</v>
      </c>
      <c r="H1023" t="s">
        <v>61</v>
      </c>
      <c r="I1023" t="s">
        <v>53</v>
      </c>
      <c r="J1023">
        <f t="shared" si="108"/>
        <v>2</v>
      </c>
      <c r="K1023" t="s">
        <v>21</v>
      </c>
      <c r="L1023">
        <f>VLOOKUP(B1023,average_median_rates_1!B:I,8,0)</f>
        <v>1715</v>
      </c>
      <c r="M1023" t="b">
        <f>IF(ISERROR(L1023),VLOOKUP(C1023,vancouver_ratios_2!B:J,9,0),IF(L1023="**",VLOOKUP(C1023,vancouver_ratios_2!B:J,9,0)))</f>
        <v>0</v>
      </c>
      <c r="N1023" t="b">
        <f>IF(ISERROR(L1023),VLOOKUP(D1023,average_median_rates_1!B:I,8,0),IF(L1023="**", VLOOKUP(D1023,average_median_rates_1!B:I,8,0)))</f>
        <v>0</v>
      </c>
      <c r="O1023">
        <f t="shared" si="109"/>
        <v>0</v>
      </c>
      <c r="P1023">
        <f t="shared" si="110"/>
        <v>1715</v>
      </c>
    </row>
    <row r="1024" spans="1:16" x14ac:dyDescent="0.2">
      <c r="A1024" t="str">
        <f t="shared" si="111"/>
        <v>201510median2Marpole</v>
      </c>
      <c r="B1024" t="str">
        <f t="shared" si="105"/>
        <v>201510apartmentmedian2_bed_rateMarpole</v>
      </c>
      <c r="C1024" t="str">
        <f t="shared" si="106"/>
        <v>apartmentmedian2_bed_rateMarpole</v>
      </c>
      <c r="D1024" t="str">
        <f t="shared" si="107"/>
        <v>201510apartmentmedian2_bed_rateVancouver</v>
      </c>
      <c r="E1024">
        <v>2015</v>
      </c>
      <c r="F1024">
        <v>10</v>
      </c>
      <c r="G1024" t="s">
        <v>65</v>
      </c>
      <c r="H1024" t="s">
        <v>61</v>
      </c>
      <c r="I1024" t="s">
        <v>53</v>
      </c>
      <c r="J1024">
        <f t="shared" si="108"/>
        <v>2</v>
      </c>
      <c r="K1024" t="s">
        <v>23</v>
      </c>
      <c r="L1024">
        <f>VLOOKUP(B1024,average_median_rates_1!B:I,8,0)</f>
        <v>1175</v>
      </c>
      <c r="M1024" t="b">
        <f>IF(ISERROR(L1024),VLOOKUP(C1024,vancouver_ratios_2!B:J,9,0),IF(L1024="**",VLOOKUP(C1024,vancouver_ratios_2!B:J,9,0)))</f>
        <v>0</v>
      </c>
      <c r="N1024" t="b">
        <f>IF(ISERROR(L1024),VLOOKUP(D1024,average_median_rates_1!B:I,8,0),IF(L1024="**", VLOOKUP(D1024,average_median_rates_1!B:I,8,0)))</f>
        <v>0</v>
      </c>
      <c r="O1024">
        <f t="shared" si="109"/>
        <v>0</v>
      </c>
      <c r="P1024">
        <f t="shared" si="110"/>
        <v>1175</v>
      </c>
    </row>
    <row r="1025" spans="1:16" x14ac:dyDescent="0.2">
      <c r="A1025" t="str">
        <f t="shared" si="111"/>
        <v>201510median2Mount Pleasant/Renfrew Heights</v>
      </c>
      <c r="B1025" t="str">
        <f t="shared" si="105"/>
        <v>201510apartmentmedian2_bed_rateMount Pleasant/Renfrew Heights</v>
      </c>
      <c r="C1025" t="str">
        <f t="shared" si="106"/>
        <v>apartmentmedian2_bed_rateMount Pleasant/Renfrew Heights</v>
      </c>
      <c r="D1025" t="str">
        <f t="shared" si="107"/>
        <v>201510apartmentmedian2_bed_rateVancouver</v>
      </c>
      <c r="E1025">
        <v>2015</v>
      </c>
      <c r="F1025">
        <v>10</v>
      </c>
      <c r="G1025" t="s">
        <v>65</v>
      </c>
      <c r="H1025" t="s">
        <v>61</v>
      </c>
      <c r="I1025" t="s">
        <v>53</v>
      </c>
      <c r="J1025">
        <f t="shared" si="108"/>
        <v>2</v>
      </c>
      <c r="K1025" t="s">
        <v>24</v>
      </c>
      <c r="L1025">
        <f>VLOOKUP(B1025,average_median_rates_1!B:I,8,0)</f>
        <v>1340</v>
      </c>
      <c r="M1025" t="b">
        <f>IF(ISERROR(L1025),VLOOKUP(C1025,vancouver_ratios_2!B:J,9,0),IF(L1025="**",VLOOKUP(C1025,vancouver_ratios_2!B:J,9,0)))</f>
        <v>0</v>
      </c>
      <c r="N1025" t="b">
        <f>IF(ISERROR(L1025),VLOOKUP(D1025,average_median_rates_1!B:I,8,0),IF(L1025="**", VLOOKUP(D1025,average_median_rates_1!B:I,8,0)))</f>
        <v>0</v>
      </c>
      <c r="O1025">
        <f t="shared" si="109"/>
        <v>0</v>
      </c>
      <c r="P1025">
        <f t="shared" si="110"/>
        <v>1340</v>
      </c>
    </row>
    <row r="1026" spans="1:16" x14ac:dyDescent="0.2">
      <c r="A1026" t="str">
        <f t="shared" si="111"/>
        <v>201510median2East Hastings</v>
      </c>
      <c r="B1026" t="str">
        <f t="shared" ref="B1026:B1089" si="112">E1026&amp;F1026&amp;G1026&amp;H1026&amp;I1026&amp;K1026</f>
        <v>201510apartmentmedian2_bed_rateEast Hastings</v>
      </c>
      <c r="C1026" t="str">
        <f t="shared" ref="C1026:C1089" si="113">G1026&amp;H1026&amp;I1026&amp;K1026</f>
        <v>apartmentmedian2_bed_rateEast Hastings</v>
      </c>
      <c r="D1026" t="str">
        <f t="shared" ref="D1026:D1089" si="114">E1026&amp;F1026&amp;G1026&amp;H1026&amp;I1026&amp;"Vancouver"</f>
        <v>201510apartmentmedian2_bed_rateVancouver</v>
      </c>
      <c r="E1026">
        <v>2015</v>
      </c>
      <c r="F1026">
        <v>10</v>
      </c>
      <c r="G1026" t="s">
        <v>65</v>
      </c>
      <c r="H1026" t="s">
        <v>61</v>
      </c>
      <c r="I1026" t="s">
        <v>53</v>
      </c>
      <c r="J1026">
        <f t="shared" ref="J1026:J1089" si="115">IF(I1026="bachelor_rate", 0, IF(I1026="1_bed_rate", 1, IF(I1026="2_bed_rate",2, IF(I1026="3+_bed_rate", 3, "error"))))</f>
        <v>2</v>
      </c>
      <c r="K1026" t="s">
        <v>25</v>
      </c>
      <c r="L1026">
        <f>VLOOKUP(B1026,average_median_rates_1!B:I,8,0)</f>
        <v>1220</v>
      </c>
      <c r="M1026" t="b">
        <f>IF(ISERROR(L1026),VLOOKUP(C1026,vancouver_ratios_2!B:J,9,0),IF(L1026="**",VLOOKUP(C1026,vancouver_ratios_2!B:J,9,0)))</f>
        <v>0</v>
      </c>
      <c r="N1026" t="b">
        <f>IF(ISERROR(L1026),VLOOKUP(D1026,average_median_rates_1!B:I,8,0),IF(L1026="**", VLOOKUP(D1026,average_median_rates_1!B:I,8,0)))</f>
        <v>0</v>
      </c>
      <c r="O1026">
        <f t="shared" ref="O1026:O1089" si="116">N1026*M1026</f>
        <v>0</v>
      </c>
      <c r="P1026">
        <f t="shared" ref="P1026:P1089" si="117">IF(ISERROR(L1026),O1026, IF(L1026="**", O1026, L1026))</f>
        <v>1220</v>
      </c>
    </row>
    <row r="1027" spans="1:16" x14ac:dyDescent="0.2">
      <c r="A1027" t="str">
        <f t="shared" ref="A1027:A1090" si="118">E1027&amp;F1027&amp;H1027&amp;J1027&amp;K1027</f>
        <v>201510median2Southeast Vancouver</v>
      </c>
      <c r="B1027" t="str">
        <f t="shared" si="112"/>
        <v>201510apartmentmedian2_bed_rateSoutheast Vancouver</v>
      </c>
      <c r="C1027" t="str">
        <f t="shared" si="113"/>
        <v>apartmentmedian2_bed_rateSoutheast Vancouver</v>
      </c>
      <c r="D1027" t="str">
        <f t="shared" si="114"/>
        <v>201510apartmentmedian2_bed_rateVancouver</v>
      </c>
      <c r="E1027">
        <v>2015</v>
      </c>
      <c r="F1027">
        <v>10</v>
      </c>
      <c r="G1027" t="s">
        <v>65</v>
      </c>
      <c r="H1027" t="s">
        <v>61</v>
      </c>
      <c r="I1027" t="s">
        <v>53</v>
      </c>
      <c r="J1027">
        <f t="shared" si="115"/>
        <v>2</v>
      </c>
      <c r="K1027" t="s">
        <v>26</v>
      </c>
      <c r="L1027">
        <f>VLOOKUP(B1027,average_median_rates_1!B:I,8,0)</f>
        <v>1375</v>
      </c>
      <c r="M1027" t="b">
        <f>IF(ISERROR(L1027),VLOOKUP(C1027,vancouver_ratios_2!B:J,9,0),IF(L1027="**",VLOOKUP(C1027,vancouver_ratios_2!B:J,9,0)))</f>
        <v>0</v>
      </c>
      <c r="N1027" t="b">
        <f>IF(ISERROR(L1027),VLOOKUP(D1027,average_median_rates_1!B:I,8,0),IF(L1027="**", VLOOKUP(D1027,average_median_rates_1!B:I,8,0)))</f>
        <v>0</v>
      </c>
      <c r="O1027">
        <f t="shared" si="116"/>
        <v>0</v>
      </c>
      <c r="P1027">
        <f t="shared" si="117"/>
        <v>1375</v>
      </c>
    </row>
    <row r="1028" spans="1:16" x14ac:dyDescent="0.2">
      <c r="A1028" t="str">
        <f t="shared" si="118"/>
        <v>201510median2University Endowment Lands</v>
      </c>
      <c r="B1028" t="str">
        <f t="shared" si="112"/>
        <v>201510apartmentmedian2_bed_rateUniversity Endowment Lands</v>
      </c>
      <c r="C1028" t="str">
        <f t="shared" si="113"/>
        <v>apartmentmedian2_bed_rateUniversity Endowment Lands</v>
      </c>
      <c r="D1028" t="str">
        <f t="shared" si="114"/>
        <v>201510apartmentmedian2_bed_rateVancouver</v>
      </c>
      <c r="E1028">
        <v>2015</v>
      </c>
      <c r="F1028">
        <v>10</v>
      </c>
      <c r="G1028" t="s">
        <v>65</v>
      </c>
      <c r="H1028" t="s">
        <v>61</v>
      </c>
      <c r="I1028" t="s">
        <v>53</v>
      </c>
      <c r="J1028">
        <f t="shared" si="115"/>
        <v>2</v>
      </c>
      <c r="K1028" t="s">
        <v>27</v>
      </c>
      <c r="L1028">
        <f>VLOOKUP(B1028,average_median_rates_1!B:I,8,0)</f>
        <v>2150</v>
      </c>
      <c r="M1028" t="b">
        <f>IF(ISERROR(L1028),VLOOKUP(C1028,vancouver_ratios_2!B:J,9,0),IF(L1028="**",VLOOKUP(C1028,vancouver_ratios_2!B:J,9,0)))</f>
        <v>0</v>
      </c>
      <c r="N1028" t="b">
        <f>IF(ISERROR(L1028),VLOOKUP(D1028,average_median_rates_1!B:I,8,0),IF(L1028="**", VLOOKUP(D1028,average_median_rates_1!B:I,8,0)))</f>
        <v>0</v>
      </c>
      <c r="O1028">
        <f t="shared" si="116"/>
        <v>0</v>
      </c>
      <c r="P1028">
        <f t="shared" si="117"/>
        <v>2150</v>
      </c>
    </row>
    <row r="1029" spans="1:16" x14ac:dyDescent="0.2">
      <c r="A1029" t="str">
        <f t="shared" si="118"/>
        <v>201510median2Central Park/Metrotown</v>
      </c>
      <c r="B1029" t="str">
        <f t="shared" si="112"/>
        <v>201510apartmentmedian2_bed_rateCentral Park/Metrotown</v>
      </c>
      <c r="C1029" t="str">
        <f t="shared" si="113"/>
        <v>apartmentmedian2_bed_rateCentral Park/Metrotown</v>
      </c>
      <c r="D1029" t="str">
        <f t="shared" si="114"/>
        <v>201510apartmentmedian2_bed_rateVancouver</v>
      </c>
      <c r="E1029">
        <v>2015</v>
      </c>
      <c r="F1029">
        <v>10</v>
      </c>
      <c r="G1029" t="s">
        <v>65</v>
      </c>
      <c r="H1029" t="s">
        <v>61</v>
      </c>
      <c r="I1029" t="s">
        <v>53</v>
      </c>
      <c r="J1029">
        <f t="shared" si="115"/>
        <v>2</v>
      </c>
      <c r="K1029" t="s">
        <v>28</v>
      </c>
      <c r="L1029">
        <f>VLOOKUP(B1029,average_median_rates_1!B:I,8,0)</f>
        <v>1200</v>
      </c>
      <c r="M1029" t="b">
        <f>IF(ISERROR(L1029),VLOOKUP(C1029,vancouver_ratios_2!B:J,9,0),IF(L1029="**",VLOOKUP(C1029,vancouver_ratios_2!B:J,9,0)))</f>
        <v>0</v>
      </c>
      <c r="N1029" t="b">
        <f>IF(ISERROR(L1029),VLOOKUP(D1029,average_median_rates_1!B:I,8,0),IF(L1029="**", VLOOKUP(D1029,average_median_rates_1!B:I,8,0)))</f>
        <v>0</v>
      </c>
      <c r="O1029">
        <f t="shared" si="116"/>
        <v>0</v>
      </c>
      <c r="P1029">
        <f t="shared" si="117"/>
        <v>1200</v>
      </c>
    </row>
    <row r="1030" spans="1:16" x14ac:dyDescent="0.2">
      <c r="A1030" t="str">
        <f t="shared" si="118"/>
        <v>201510median2Southeast Burnaby</v>
      </c>
      <c r="B1030" t="str">
        <f t="shared" si="112"/>
        <v>201510apartmentmedian2_bed_rateSoutheast Burnaby</v>
      </c>
      <c r="C1030" t="str">
        <f t="shared" si="113"/>
        <v>apartmentmedian2_bed_rateSoutheast Burnaby</v>
      </c>
      <c r="D1030" t="str">
        <f t="shared" si="114"/>
        <v>201510apartmentmedian2_bed_rateVancouver</v>
      </c>
      <c r="E1030">
        <v>2015</v>
      </c>
      <c r="F1030">
        <v>10</v>
      </c>
      <c r="G1030" t="s">
        <v>65</v>
      </c>
      <c r="H1030" t="s">
        <v>61</v>
      </c>
      <c r="I1030" t="s">
        <v>53</v>
      </c>
      <c r="J1030">
        <f t="shared" si="115"/>
        <v>2</v>
      </c>
      <c r="K1030" t="s">
        <v>29</v>
      </c>
      <c r="L1030">
        <f>VLOOKUP(B1030,average_median_rates_1!B:I,8,0)</f>
        <v>1020</v>
      </c>
      <c r="M1030" t="b">
        <f>IF(ISERROR(L1030),VLOOKUP(C1030,vancouver_ratios_2!B:J,9,0),IF(L1030="**",VLOOKUP(C1030,vancouver_ratios_2!B:J,9,0)))</f>
        <v>0</v>
      </c>
      <c r="N1030" t="b">
        <f>IF(ISERROR(L1030),VLOOKUP(D1030,average_median_rates_1!B:I,8,0),IF(L1030="**", VLOOKUP(D1030,average_median_rates_1!B:I,8,0)))</f>
        <v>0</v>
      </c>
      <c r="O1030">
        <f t="shared" si="116"/>
        <v>0</v>
      </c>
      <c r="P1030">
        <f t="shared" si="117"/>
        <v>1020</v>
      </c>
    </row>
    <row r="1031" spans="1:16" x14ac:dyDescent="0.2">
      <c r="A1031" t="str">
        <f t="shared" si="118"/>
        <v>201510median2North Burnaby</v>
      </c>
      <c r="B1031" t="str">
        <f t="shared" si="112"/>
        <v>201510apartmentmedian2_bed_rateNorth Burnaby</v>
      </c>
      <c r="C1031" t="str">
        <f t="shared" si="113"/>
        <v>apartmentmedian2_bed_rateNorth Burnaby</v>
      </c>
      <c r="D1031" t="str">
        <f t="shared" si="114"/>
        <v>201510apartmentmedian2_bed_rateVancouver</v>
      </c>
      <c r="E1031">
        <v>2015</v>
      </c>
      <c r="F1031">
        <v>10</v>
      </c>
      <c r="G1031" t="s">
        <v>65</v>
      </c>
      <c r="H1031" t="s">
        <v>61</v>
      </c>
      <c r="I1031" t="s">
        <v>53</v>
      </c>
      <c r="J1031">
        <f t="shared" si="115"/>
        <v>2</v>
      </c>
      <c r="K1031" t="s">
        <v>31</v>
      </c>
      <c r="L1031">
        <f>VLOOKUP(B1031,average_median_rates_1!B:I,8,0)</f>
        <v>1250</v>
      </c>
      <c r="M1031" t="b">
        <f>IF(ISERROR(L1031),VLOOKUP(C1031,vancouver_ratios_2!B:J,9,0),IF(L1031="**",VLOOKUP(C1031,vancouver_ratios_2!B:J,9,0)))</f>
        <v>0</v>
      </c>
      <c r="N1031" t="b">
        <f>IF(ISERROR(L1031),VLOOKUP(D1031,average_median_rates_1!B:I,8,0),IF(L1031="**", VLOOKUP(D1031,average_median_rates_1!B:I,8,0)))</f>
        <v>0</v>
      </c>
      <c r="O1031">
        <f t="shared" si="116"/>
        <v>0</v>
      </c>
      <c r="P1031">
        <f t="shared" si="117"/>
        <v>1250</v>
      </c>
    </row>
    <row r="1032" spans="1:16" x14ac:dyDescent="0.2">
      <c r="A1032" t="str">
        <f t="shared" si="118"/>
        <v>201510median2New Westminster</v>
      </c>
      <c r="B1032" t="str">
        <f t="shared" si="112"/>
        <v>201510apartmentmedian2_bed_rateNew Westminster</v>
      </c>
      <c r="C1032" t="str">
        <f t="shared" si="113"/>
        <v>apartmentmedian2_bed_rateNew Westminster</v>
      </c>
      <c r="D1032" t="str">
        <f t="shared" si="114"/>
        <v>201510apartmentmedian2_bed_rateVancouver</v>
      </c>
      <c r="E1032">
        <v>2015</v>
      </c>
      <c r="F1032">
        <v>10</v>
      </c>
      <c r="G1032" t="s">
        <v>65</v>
      </c>
      <c r="H1032" t="s">
        <v>61</v>
      </c>
      <c r="I1032" t="s">
        <v>53</v>
      </c>
      <c r="J1032">
        <f t="shared" si="115"/>
        <v>2</v>
      </c>
      <c r="K1032" t="s">
        <v>32</v>
      </c>
      <c r="L1032">
        <f>VLOOKUP(B1032,average_median_rates_1!B:I,8,0)</f>
        <v>1130</v>
      </c>
      <c r="M1032" t="b">
        <f>IF(ISERROR(L1032),VLOOKUP(C1032,vancouver_ratios_2!B:J,9,0),IF(L1032="**",VLOOKUP(C1032,vancouver_ratios_2!B:J,9,0)))</f>
        <v>0</v>
      </c>
      <c r="N1032" t="b">
        <f>IF(ISERROR(L1032),VLOOKUP(D1032,average_median_rates_1!B:I,8,0),IF(L1032="**", VLOOKUP(D1032,average_median_rates_1!B:I,8,0)))</f>
        <v>0</v>
      </c>
      <c r="O1032">
        <f t="shared" si="116"/>
        <v>0</v>
      </c>
      <c r="P1032">
        <f t="shared" si="117"/>
        <v>1130</v>
      </c>
    </row>
    <row r="1033" spans="1:16" x14ac:dyDescent="0.2">
      <c r="A1033" t="str">
        <f t="shared" si="118"/>
        <v>201510median2North Vancouver CY</v>
      </c>
      <c r="B1033" t="str">
        <f t="shared" si="112"/>
        <v>201510apartmentmedian2_bed_rateNorth Vancouver CY</v>
      </c>
      <c r="C1033" t="str">
        <f t="shared" si="113"/>
        <v>apartmentmedian2_bed_rateNorth Vancouver CY</v>
      </c>
      <c r="D1033" t="str">
        <f t="shared" si="114"/>
        <v>201510apartmentmedian2_bed_rateVancouver</v>
      </c>
      <c r="E1033">
        <v>2015</v>
      </c>
      <c r="F1033">
        <v>10</v>
      </c>
      <c r="G1033" t="s">
        <v>65</v>
      </c>
      <c r="H1033" t="s">
        <v>61</v>
      </c>
      <c r="I1033" t="s">
        <v>53</v>
      </c>
      <c r="J1033">
        <f t="shared" si="115"/>
        <v>2</v>
      </c>
      <c r="K1033" t="s">
        <v>33</v>
      </c>
      <c r="L1033" t="e">
        <f>VLOOKUP(B1033,average_median_rates_1!B:I,8,0)</f>
        <v>#N/A</v>
      </c>
      <c r="M1033">
        <f>IF(ISERROR(L1033),VLOOKUP(C1033,vancouver_ratios_2!B:J,9,0),IF(L1033="**",VLOOKUP(C1033,vancouver_ratios_2!B:J,9,0)))</f>
        <v>1.18195010982115</v>
      </c>
      <c r="N1033">
        <f>IF(ISERROR(L1033),VLOOKUP(D1033,average_median_rates_1!B:I,8,0),IF(L1033="**", VLOOKUP(D1033,average_median_rates_1!B:I,8,0)))</f>
        <v>1238</v>
      </c>
      <c r="O1033">
        <f t="shared" si="116"/>
        <v>1463.2542359585836</v>
      </c>
      <c r="P1033">
        <f t="shared" si="117"/>
        <v>1463.2542359585836</v>
      </c>
    </row>
    <row r="1034" spans="1:16" x14ac:dyDescent="0.2">
      <c r="A1034" t="str">
        <f t="shared" si="118"/>
        <v>201510median2North Vancouver DM</v>
      </c>
      <c r="B1034" t="str">
        <f t="shared" si="112"/>
        <v>201510apartmentmedian2_bed_rateNorth Vancouver DM</v>
      </c>
      <c r="C1034" t="str">
        <f t="shared" si="113"/>
        <v>apartmentmedian2_bed_rateNorth Vancouver DM</v>
      </c>
      <c r="D1034" t="str">
        <f t="shared" si="114"/>
        <v>201510apartmentmedian2_bed_rateVancouver</v>
      </c>
      <c r="E1034">
        <v>2015</v>
      </c>
      <c r="F1034">
        <v>10</v>
      </c>
      <c r="G1034" t="s">
        <v>65</v>
      </c>
      <c r="H1034" t="s">
        <v>61</v>
      </c>
      <c r="I1034" t="s">
        <v>53</v>
      </c>
      <c r="J1034">
        <f t="shared" si="115"/>
        <v>2</v>
      </c>
      <c r="K1034" t="s">
        <v>34</v>
      </c>
      <c r="L1034">
        <f>VLOOKUP(B1034,average_median_rates_1!B:I,8,0)</f>
        <v>1348</v>
      </c>
      <c r="M1034" t="b">
        <f>IF(ISERROR(L1034),VLOOKUP(C1034,vancouver_ratios_2!B:J,9,0),IF(L1034="**",VLOOKUP(C1034,vancouver_ratios_2!B:J,9,0)))</f>
        <v>0</v>
      </c>
      <c r="N1034" t="b">
        <f>IF(ISERROR(L1034),VLOOKUP(D1034,average_median_rates_1!B:I,8,0),IF(L1034="**", VLOOKUP(D1034,average_median_rates_1!B:I,8,0)))</f>
        <v>0</v>
      </c>
      <c r="O1034">
        <f t="shared" si="116"/>
        <v>0</v>
      </c>
      <c r="P1034">
        <f t="shared" si="117"/>
        <v>1348</v>
      </c>
    </row>
    <row r="1035" spans="1:16" x14ac:dyDescent="0.2">
      <c r="A1035" t="str">
        <f t="shared" si="118"/>
        <v>201510median2West Vancouver</v>
      </c>
      <c r="B1035" t="str">
        <f t="shared" si="112"/>
        <v>201510apartmentmedian2_bed_rateWest Vancouver</v>
      </c>
      <c r="C1035" t="str">
        <f t="shared" si="113"/>
        <v>apartmentmedian2_bed_rateWest Vancouver</v>
      </c>
      <c r="D1035" t="str">
        <f t="shared" si="114"/>
        <v>201510apartmentmedian2_bed_rateVancouver</v>
      </c>
      <c r="E1035">
        <v>2015</v>
      </c>
      <c r="F1035">
        <v>10</v>
      </c>
      <c r="G1035" t="s">
        <v>65</v>
      </c>
      <c r="H1035" t="s">
        <v>61</v>
      </c>
      <c r="I1035" t="s">
        <v>53</v>
      </c>
      <c r="J1035">
        <f t="shared" si="115"/>
        <v>2</v>
      </c>
      <c r="K1035" t="s">
        <v>35</v>
      </c>
      <c r="L1035">
        <f>VLOOKUP(B1035,average_median_rates_1!B:I,8,0)</f>
        <v>2200</v>
      </c>
      <c r="M1035" t="b">
        <f>IF(ISERROR(L1035),VLOOKUP(C1035,vancouver_ratios_2!B:J,9,0),IF(L1035="**",VLOOKUP(C1035,vancouver_ratios_2!B:J,9,0)))</f>
        <v>0</v>
      </c>
      <c r="N1035" t="b">
        <f>IF(ISERROR(L1035),VLOOKUP(D1035,average_median_rates_1!B:I,8,0),IF(L1035="**", VLOOKUP(D1035,average_median_rates_1!B:I,8,0)))</f>
        <v>0</v>
      </c>
      <c r="O1035">
        <f t="shared" si="116"/>
        <v>0</v>
      </c>
      <c r="P1035">
        <f t="shared" si="117"/>
        <v>2200</v>
      </c>
    </row>
    <row r="1036" spans="1:16" x14ac:dyDescent="0.2">
      <c r="A1036" t="str">
        <f t="shared" si="118"/>
        <v>201510median2Richmond</v>
      </c>
      <c r="B1036" t="str">
        <f t="shared" si="112"/>
        <v>201510apartmentmedian2_bed_rateRichmond</v>
      </c>
      <c r="C1036" t="str">
        <f t="shared" si="113"/>
        <v>apartmentmedian2_bed_rateRichmond</v>
      </c>
      <c r="D1036" t="str">
        <f t="shared" si="114"/>
        <v>201510apartmentmedian2_bed_rateVancouver</v>
      </c>
      <c r="E1036">
        <v>2015</v>
      </c>
      <c r="F1036">
        <v>10</v>
      </c>
      <c r="G1036" t="s">
        <v>65</v>
      </c>
      <c r="H1036" t="s">
        <v>61</v>
      </c>
      <c r="I1036" t="s">
        <v>53</v>
      </c>
      <c r="J1036">
        <f t="shared" si="115"/>
        <v>2</v>
      </c>
      <c r="K1036" t="s">
        <v>36</v>
      </c>
      <c r="L1036">
        <f>VLOOKUP(B1036,average_median_rates_1!B:I,8,0)</f>
        <v>1230</v>
      </c>
      <c r="M1036" t="b">
        <f>IF(ISERROR(L1036),VLOOKUP(C1036,vancouver_ratios_2!B:J,9,0),IF(L1036="**",VLOOKUP(C1036,vancouver_ratios_2!B:J,9,0)))</f>
        <v>0</v>
      </c>
      <c r="N1036" t="b">
        <f>IF(ISERROR(L1036),VLOOKUP(D1036,average_median_rates_1!B:I,8,0),IF(L1036="**", VLOOKUP(D1036,average_median_rates_1!B:I,8,0)))</f>
        <v>0</v>
      </c>
      <c r="O1036">
        <f t="shared" si="116"/>
        <v>0</v>
      </c>
      <c r="P1036">
        <f t="shared" si="117"/>
        <v>1230</v>
      </c>
    </row>
    <row r="1037" spans="1:16" x14ac:dyDescent="0.2">
      <c r="A1037" t="str">
        <f t="shared" si="118"/>
        <v>201510median2Delta</v>
      </c>
      <c r="B1037" t="str">
        <f t="shared" si="112"/>
        <v>201510apartmentmedian2_bed_rateDelta</v>
      </c>
      <c r="C1037" t="str">
        <f t="shared" si="113"/>
        <v>apartmentmedian2_bed_rateDelta</v>
      </c>
      <c r="D1037" t="str">
        <f t="shared" si="114"/>
        <v>201510apartmentmedian2_bed_rateVancouver</v>
      </c>
      <c r="E1037">
        <v>2015</v>
      </c>
      <c r="F1037">
        <v>10</v>
      </c>
      <c r="G1037" t="s">
        <v>65</v>
      </c>
      <c r="H1037" t="s">
        <v>61</v>
      </c>
      <c r="I1037" t="s">
        <v>53</v>
      </c>
      <c r="J1037">
        <f t="shared" si="115"/>
        <v>2</v>
      </c>
      <c r="K1037" t="s">
        <v>37</v>
      </c>
      <c r="L1037">
        <f>VLOOKUP(B1037,average_median_rates_1!B:I,8,0)</f>
        <v>1078</v>
      </c>
      <c r="M1037" t="b">
        <f>IF(ISERROR(L1037),VLOOKUP(C1037,vancouver_ratios_2!B:J,9,0),IF(L1037="**",VLOOKUP(C1037,vancouver_ratios_2!B:J,9,0)))</f>
        <v>0</v>
      </c>
      <c r="N1037" t="b">
        <f>IF(ISERROR(L1037),VLOOKUP(D1037,average_median_rates_1!B:I,8,0),IF(L1037="**", VLOOKUP(D1037,average_median_rates_1!B:I,8,0)))</f>
        <v>0</v>
      </c>
      <c r="O1037">
        <f t="shared" si="116"/>
        <v>0</v>
      </c>
      <c r="P1037">
        <f t="shared" si="117"/>
        <v>1078</v>
      </c>
    </row>
    <row r="1038" spans="1:16" x14ac:dyDescent="0.2">
      <c r="A1038" t="str">
        <f t="shared" si="118"/>
        <v>201510median2Surrey</v>
      </c>
      <c r="B1038" t="str">
        <f t="shared" si="112"/>
        <v>201510apartmentmedian2_bed_rateSurrey</v>
      </c>
      <c r="C1038" t="str">
        <f t="shared" si="113"/>
        <v>apartmentmedian2_bed_rateSurrey</v>
      </c>
      <c r="D1038" t="str">
        <f t="shared" si="114"/>
        <v>201510apartmentmedian2_bed_rateVancouver</v>
      </c>
      <c r="E1038">
        <v>2015</v>
      </c>
      <c r="F1038">
        <v>10</v>
      </c>
      <c r="G1038" t="s">
        <v>65</v>
      </c>
      <c r="H1038" t="s">
        <v>61</v>
      </c>
      <c r="I1038" t="s">
        <v>53</v>
      </c>
      <c r="J1038">
        <f t="shared" si="115"/>
        <v>2</v>
      </c>
      <c r="K1038" t="s">
        <v>38</v>
      </c>
      <c r="L1038">
        <f>VLOOKUP(B1038,average_median_rates_1!B:I,8,0)</f>
        <v>915</v>
      </c>
      <c r="M1038" t="b">
        <f>IF(ISERROR(L1038),VLOOKUP(C1038,vancouver_ratios_2!B:J,9,0),IF(L1038="**",VLOOKUP(C1038,vancouver_ratios_2!B:J,9,0)))</f>
        <v>0</v>
      </c>
      <c r="N1038" t="b">
        <f>IF(ISERROR(L1038),VLOOKUP(D1038,average_median_rates_1!B:I,8,0),IF(L1038="**", VLOOKUP(D1038,average_median_rates_1!B:I,8,0)))</f>
        <v>0</v>
      </c>
      <c r="O1038">
        <f t="shared" si="116"/>
        <v>0</v>
      </c>
      <c r="P1038">
        <f t="shared" si="117"/>
        <v>915</v>
      </c>
    </row>
    <row r="1039" spans="1:16" x14ac:dyDescent="0.2">
      <c r="A1039" t="str">
        <f t="shared" si="118"/>
        <v>201510median2White Rock</v>
      </c>
      <c r="B1039" t="str">
        <f t="shared" si="112"/>
        <v>201510apartmentmedian2_bed_rateWhite Rock</v>
      </c>
      <c r="C1039" t="str">
        <f t="shared" si="113"/>
        <v>apartmentmedian2_bed_rateWhite Rock</v>
      </c>
      <c r="D1039" t="str">
        <f t="shared" si="114"/>
        <v>201510apartmentmedian2_bed_rateVancouver</v>
      </c>
      <c r="E1039">
        <v>2015</v>
      </c>
      <c r="F1039">
        <v>10</v>
      </c>
      <c r="G1039" t="s">
        <v>65</v>
      </c>
      <c r="H1039" t="s">
        <v>61</v>
      </c>
      <c r="I1039" t="s">
        <v>53</v>
      </c>
      <c r="J1039">
        <f t="shared" si="115"/>
        <v>2</v>
      </c>
      <c r="K1039" t="s">
        <v>39</v>
      </c>
      <c r="L1039">
        <f>VLOOKUP(B1039,average_median_rates_1!B:I,8,0)</f>
        <v>1045</v>
      </c>
      <c r="M1039" t="b">
        <f>IF(ISERROR(L1039),VLOOKUP(C1039,vancouver_ratios_2!B:J,9,0),IF(L1039="**",VLOOKUP(C1039,vancouver_ratios_2!B:J,9,0)))</f>
        <v>0</v>
      </c>
      <c r="N1039" t="b">
        <f>IF(ISERROR(L1039),VLOOKUP(D1039,average_median_rates_1!B:I,8,0),IF(L1039="**", VLOOKUP(D1039,average_median_rates_1!B:I,8,0)))</f>
        <v>0</v>
      </c>
      <c r="O1039">
        <f t="shared" si="116"/>
        <v>0</v>
      </c>
      <c r="P1039">
        <f t="shared" si="117"/>
        <v>1045</v>
      </c>
    </row>
    <row r="1040" spans="1:16" x14ac:dyDescent="0.2">
      <c r="A1040" t="str">
        <f t="shared" si="118"/>
        <v>201510median2Langley City and Langley DM</v>
      </c>
      <c r="B1040" t="str">
        <f t="shared" si="112"/>
        <v>201510apartmentmedian2_bed_rateLangley City and Langley DM</v>
      </c>
      <c r="C1040" t="str">
        <f t="shared" si="113"/>
        <v>apartmentmedian2_bed_rateLangley City and Langley DM</v>
      </c>
      <c r="D1040" t="str">
        <f t="shared" si="114"/>
        <v>201510apartmentmedian2_bed_rateVancouver</v>
      </c>
      <c r="E1040">
        <v>2015</v>
      </c>
      <c r="F1040">
        <v>10</v>
      </c>
      <c r="G1040" t="s">
        <v>65</v>
      </c>
      <c r="H1040" t="s">
        <v>61</v>
      </c>
      <c r="I1040" t="s">
        <v>53</v>
      </c>
      <c r="J1040">
        <f t="shared" si="115"/>
        <v>2</v>
      </c>
      <c r="K1040" t="s">
        <v>40</v>
      </c>
      <c r="L1040">
        <f>VLOOKUP(B1040,average_median_rates_1!B:I,8,0)</f>
        <v>920</v>
      </c>
      <c r="M1040" t="b">
        <f>IF(ISERROR(L1040),VLOOKUP(C1040,vancouver_ratios_2!B:J,9,0),IF(L1040="**",VLOOKUP(C1040,vancouver_ratios_2!B:J,9,0)))</f>
        <v>0</v>
      </c>
      <c r="N1040" t="b">
        <f>IF(ISERROR(L1040),VLOOKUP(D1040,average_median_rates_1!B:I,8,0),IF(L1040="**", VLOOKUP(D1040,average_median_rates_1!B:I,8,0)))</f>
        <v>0</v>
      </c>
      <c r="O1040">
        <f t="shared" si="116"/>
        <v>0</v>
      </c>
      <c r="P1040">
        <f t="shared" si="117"/>
        <v>920</v>
      </c>
    </row>
    <row r="1041" spans="1:16" x14ac:dyDescent="0.2">
      <c r="A1041" t="str">
        <f t="shared" si="118"/>
        <v>201510median2Tri-Cities</v>
      </c>
      <c r="B1041" t="str">
        <f t="shared" si="112"/>
        <v>201510apartmentmedian2_bed_rateTri-Cities</v>
      </c>
      <c r="C1041" t="str">
        <f t="shared" si="113"/>
        <v>apartmentmedian2_bed_rateTri-Cities</v>
      </c>
      <c r="D1041" t="str">
        <f t="shared" si="114"/>
        <v>201510apartmentmedian2_bed_rateVancouver</v>
      </c>
      <c r="E1041">
        <v>2015</v>
      </c>
      <c r="F1041">
        <v>10</v>
      </c>
      <c r="G1041" t="s">
        <v>65</v>
      </c>
      <c r="H1041" t="s">
        <v>61</v>
      </c>
      <c r="I1041" t="s">
        <v>53</v>
      </c>
      <c r="J1041">
        <f t="shared" si="115"/>
        <v>2</v>
      </c>
      <c r="K1041" t="s">
        <v>41</v>
      </c>
      <c r="L1041">
        <f>VLOOKUP(B1041,average_median_rates_1!B:I,8,0)</f>
        <v>1063</v>
      </c>
      <c r="M1041" t="b">
        <f>IF(ISERROR(L1041),VLOOKUP(C1041,vancouver_ratios_2!B:J,9,0),IF(L1041="**",VLOOKUP(C1041,vancouver_ratios_2!B:J,9,0)))</f>
        <v>0</v>
      </c>
      <c r="N1041" t="b">
        <f>IF(ISERROR(L1041),VLOOKUP(D1041,average_median_rates_1!B:I,8,0),IF(L1041="**", VLOOKUP(D1041,average_median_rates_1!B:I,8,0)))</f>
        <v>0</v>
      </c>
      <c r="O1041">
        <f t="shared" si="116"/>
        <v>0</v>
      </c>
      <c r="P1041">
        <f t="shared" si="117"/>
        <v>1063</v>
      </c>
    </row>
    <row r="1042" spans="1:16" x14ac:dyDescent="0.2">
      <c r="A1042" t="str">
        <f t="shared" si="118"/>
        <v>201510median2Maple Ridge/Pitt Meadows</v>
      </c>
      <c r="B1042" t="str">
        <f t="shared" si="112"/>
        <v>201510apartmentmedian2_bed_rateMaple Ridge/Pitt Meadows</v>
      </c>
      <c r="C1042" t="str">
        <f t="shared" si="113"/>
        <v>apartmentmedian2_bed_rateMaple Ridge/Pitt Meadows</v>
      </c>
      <c r="D1042" t="str">
        <f t="shared" si="114"/>
        <v>201510apartmentmedian2_bed_rateVancouver</v>
      </c>
      <c r="E1042">
        <v>2015</v>
      </c>
      <c r="F1042">
        <v>10</v>
      </c>
      <c r="G1042" t="s">
        <v>65</v>
      </c>
      <c r="H1042" t="s">
        <v>61</v>
      </c>
      <c r="I1042" t="s">
        <v>53</v>
      </c>
      <c r="J1042">
        <f t="shared" si="115"/>
        <v>2</v>
      </c>
      <c r="K1042" t="s">
        <v>42</v>
      </c>
      <c r="L1042">
        <f>VLOOKUP(B1042,average_median_rates_1!B:I,8,0)</f>
        <v>948</v>
      </c>
      <c r="M1042" t="b">
        <f>IF(ISERROR(L1042),VLOOKUP(C1042,vancouver_ratios_2!B:J,9,0),IF(L1042="**",VLOOKUP(C1042,vancouver_ratios_2!B:J,9,0)))</f>
        <v>0</v>
      </c>
      <c r="N1042" t="b">
        <f>IF(ISERROR(L1042),VLOOKUP(D1042,average_median_rates_1!B:I,8,0),IF(L1042="**", VLOOKUP(D1042,average_median_rates_1!B:I,8,0)))</f>
        <v>0</v>
      </c>
      <c r="O1042">
        <f t="shared" si="116"/>
        <v>0</v>
      </c>
      <c r="P1042">
        <f t="shared" si="117"/>
        <v>948</v>
      </c>
    </row>
    <row r="1043" spans="1:16" x14ac:dyDescent="0.2">
      <c r="A1043" t="str">
        <f t="shared" si="118"/>
        <v>201510median2Vancouver</v>
      </c>
      <c r="B1043" t="str">
        <f t="shared" si="112"/>
        <v>201510apartmentmedian2_bed_rateVancouver</v>
      </c>
      <c r="C1043" t="str">
        <f t="shared" si="113"/>
        <v>apartmentmedian2_bed_rateVancouver</v>
      </c>
      <c r="D1043" t="str">
        <f t="shared" si="114"/>
        <v>201510apartmentmedian2_bed_rateVancouver</v>
      </c>
      <c r="E1043">
        <v>2015</v>
      </c>
      <c r="F1043">
        <v>10</v>
      </c>
      <c r="G1043" t="s">
        <v>65</v>
      </c>
      <c r="H1043" t="s">
        <v>61</v>
      </c>
      <c r="I1043" t="s">
        <v>53</v>
      </c>
      <c r="J1043">
        <f t="shared" si="115"/>
        <v>2</v>
      </c>
      <c r="K1043" t="s">
        <v>43</v>
      </c>
      <c r="L1043">
        <f>VLOOKUP(B1043,average_median_rates_1!B:I,8,0)</f>
        <v>1238</v>
      </c>
      <c r="M1043" t="b">
        <f>IF(ISERROR(L1043),VLOOKUP(C1043,vancouver_ratios_2!B:J,9,0),IF(L1043="**",VLOOKUP(C1043,vancouver_ratios_2!B:J,9,0)))</f>
        <v>0</v>
      </c>
      <c r="N1043" t="b">
        <f>IF(ISERROR(L1043),VLOOKUP(D1043,average_median_rates_1!B:I,8,0),IF(L1043="**", VLOOKUP(D1043,average_median_rates_1!B:I,8,0)))</f>
        <v>0</v>
      </c>
      <c r="O1043">
        <f t="shared" si="116"/>
        <v>0</v>
      </c>
      <c r="P1043">
        <f t="shared" si="117"/>
        <v>1238</v>
      </c>
    </row>
    <row r="1044" spans="1:16" x14ac:dyDescent="0.2">
      <c r="A1044" t="str">
        <f t="shared" si="118"/>
        <v>201510median2North Vancouver City</v>
      </c>
      <c r="B1044" t="str">
        <f t="shared" si="112"/>
        <v>201510apartmentmedian2_bed_rateNorth Vancouver City</v>
      </c>
      <c r="C1044" t="str">
        <f t="shared" si="113"/>
        <v>apartmentmedian2_bed_rateNorth Vancouver City</v>
      </c>
      <c r="D1044" t="str">
        <f t="shared" si="114"/>
        <v>201510apartmentmedian2_bed_rateVancouver</v>
      </c>
      <c r="E1044">
        <v>2015</v>
      </c>
      <c r="F1044">
        <v>10</v>
      </c>
      <c r="G1044" t="s">
        <v>65</v>
      </c>
      <c r="H1044" t="s">
        <v>61</v>
      </c>
      <c r="I1044" t="s">
        <v>53</v>
      </c>
      <c r="J1044">
        <f t="shared" si="115"/>
        <v>2</v>
      </c>
      <c r="K1044" t="s">
        <v>60</v>
      </c>
      <c r="L1044">
        <f>VLOOKUP(B1044,average_median_rates_1!B:I,8,0)</f>
        <v>1300</v>
      </c>
      <c r="M1044" t="b">
        <f>IF(ISERROR(L1044),VLOOKUP(C1044,vancouver_ratios_2!B:J,9,0),IF(L1044="**",VLOOKUP(C1044,vancouver_ratios_2!B:J,9,0)))</f>
        <v>0</v>
      </c>
      <c r="N1044" t="b">
        <f>IF(ISERROR(L1044),VLOOKUP(D1044,average_median_rates_1!B:I,8,0),IF(L1044="**", VLOOKUP(D1044,average_median_rates_1!B:I,8,0)))</f>
        <v>0</v>
      </c>
      <c r="O1044">
        <f t="shared" si="116"/>
        <v>0</v>
      </c>
      <c r="P1044">
        <f t="shared" si="117"/>
        <v>1300</v>
      </c>
    </row>
    <row r="1045" spans="1:16" x14ac:dyDescent="0.2">
      <c r="A1045" t="str">
        <f t="shared" si="118"/>
        <v>201510median3West End/Stanley Park</v>
      </c>
      <c r="B1045" t="str">
        <f t="shared" si="112"/>
        <v>201510apartmentmedian3+_bed_rateWest End/Stanley Park</v>
      </c>
      <c r="C1045" t="str">
        <f t="shared" si="113"/>
        <v>apartmentmedian3+_bed_rateWest End/Stanley Park</v>
      </c>
      <c r="D1045" t="str">
        <f t="shared" si="114"/>
        <v>201510apartmentmedian3+_bed_rateVancouver</v>
      </c>
      <c r="E1045">
        <v>2015</v>
      </c>
      <c r="F1045">
        <v>10</v>
      </c>
      <c r="G1045" t="s">
        <v>65</v>
      </c>
      <c r="H1045" t="s">
        <v>61</v>
      </c>
      <c r="I1045" t="s">
        <v>55</v>
      </c>
      <c r="J1045">
        <f t="shared" si="115"/>
        <v>3</v>
      </c>
      <c r="K1045" t="s">
        <v>12</v>
      </c>
      <c r="L1045">
        <f>VLOOKUP(B1045,average_median_rates_1!B:I,8,0)</f>
        <v>2830</v>
      </c>
      <c r="M1045" t="b">
        <f>IF(ISERROR(L1045),VLOOKUP(C1045,vancouver_ratios_2!B:J,9,0),IF(L1045="**",VLOOKUP(C1045,vancouver_ratios_2!B:J,9,0)))</f>
        <v>0</v>
      </c>
      <c r="N1045" t="b">
        <f>IF(ISERROR(L1045),VLOOKUP(D1045,average_median_rates_1!B:I,8,0),IF(L1045="**", VLOOKUP(D1045,average_median_rates_1!B:I,8,0)))</f>
        <v>0</v>
      </c>
      <c r="O1045">
        <f t="shared" si="116"/>
        <v>0</v>
      </c>
      <c r="P1045">
        <f t="shared" si="117"/>
        <v>2830</v>
      </c>
    </row>
    <row r="1046" spans="1:16" x14ac:dyDescent="0.2">
      <c r="A1046" t="str">
        <f t="shared" si="118"/>
        <v>201510median3English Bay</v>
      </c>
      <c r="B1046" t="str">
        <f t="shared" si="112"/>
        <v>201510apartmentmedian3+_bed_rateEnglish Bay</v>
      </c>
      <c r="C1046" t="str">
        <f t="shared" si="113"/>
        <v>apartmentmedian3+_bed_rateEnglish Bay</v>
      </c>
      <c r="D1046" t="str">
        <f t="shared" si="114"/>
        <v>201510apartmentmedian3+_bed_rateVancouver</v>
      </c>
      <c r="E1046">
        <v>2015</v>
      </c>
      <c r="F1046">
        <v>10</v>
      </c>
      <c r="G1046" t="s">
        <v>65</v>
      </c>
      <c r="H1046" t="s">
        <v>61</v>
      </c>
      <c r="I1046" t="s">
        <v>55</v>
      </c>
      <c r="J1046">
        <f t="shared" si="115"/>
        <v>3</v>
      </c>
      <c r="K1046" t="s">
        <v>16</v>
      </c>
      <c r="L1046">
        <f>VLOOKUP(B1046,average_median_rates_1!B:I,8,0)</f>
        <v>2795</v>
      </c>
      <c r="M1046" t="b">
        <f>IF(ISERROR(L1046),VLOOKUP(C1046,vancouver_ratios_2!B:J,9,0),IF(L1046="**",VLOOKUP(C1046,vancouver_ratios_2!B:J,9,0)))</f>
        <v>0</v>
      </c>
      <c r="N1046" t="b">
        <f>IF(ISERROR(L1046),VLOOKUP(D1046,average_median_rates_1!B:I,8,0),IF(L1046="**", VLOOKUP(D1046,average_median_rates_1!B:I,8,0)))</f>
        <v>0</v>
      </c>
      <c r="O1046">
        <f t="shared" si="116"/>
        <v>0</v>
      </c>
      <c r="P1046">
        <f t="shared" si="117"/>
        <v>2795</v>
      </c>
    </row>
    <row r="1047" spans="1:16" x14ac:dyDescent="0.2">
      <c r="A1047" t="str">
        <f t="shared" si="118"/>
        <v>201510median3Downtown</v>
      </c>
      <c r="B1047" t="str">
        <f t="shared" si="112"/>
        <v>201510apartmentmedian3+_bed_rateDowntown</v>
      </c>
      <c r="C1047" t="str">
        <f t="shared" si="113"/>
        <v>apartmentmedian3+_bed_rateDowntown</v>
      </c>
      <c r="D1047" t="str">
        <f t="shared" si="114"/>
        <v>201510apartmentmedian3+_bed_rateVancouver</v>
      </c>
      <c r="E1047">
        <v>2015</v>
      </c>
      <c r="F1047">
        <v>10</v>
      </c>
      <c r="G1047" t="s">
        <v>65</v>
      </c>
      <c r="H1047" t="s">
        <v>61</v>
      </c>
      <c r="I1047" t="s">
        <v>55</v>
      </c>
      <c r="J1047">
        <f t="shared" si="115"/>
        <v>3</v>
      </c>
      <c r="K1047" t="s">
        <v>17</v>
      </c>
      <c r="L1047">
        <f>VLOOKUP(B1047,average_median_rates_1!B:I,8,0)</f>
        <v>2300</v>
      </c>
      <c r="M1047" t="b">
        <f>IF(ISERROR(L1047),VLOOKUP(C1047,vancouver_ratios_2!B:J,9,0),IF(L1047="**",VLOOKUP(C1047,vancouver_ratios_2!B:J,9,0)))</f>
        <v>0</v>
      </c>
      <c r="N1047" t="b">
        <f>IF(ISERROR(L1047),VLOOKUP(D1047,average_median_rates_1!B:I,8,0),IF(L1047="**", VLOOKUP(D1047,average_median_rates_1!B:I,8,0)))</f>
        <v>0</v>
      </c>
      <c r="O1047">
        <f t="shared" si="116"/>
        <v>0</v>
      </c>
      <c r="P1047">
        <f t="shared" si="117"/>
        <v>2300</v>
      </c>
    </row>
    <row r="1048" spans="1:16" x14ac:dyDescent="0.2">
      <c r="A1048" t="str">
        <f t="shared" si="118"/>
        <v>201510median3South Granville/Oak</v>
      </c>
      <c r="B1048" t="str">
        <f t="shared" si="112"/>
        <v>201510apartmentmedian3+_bed_rateSouth Granville/Oak</v>
      </c>
      <c r="C1048" t="str">
        <f t="shared" si="113"/>
        <v>apartmentmedian3+_bed_rateSouth Granville/Oak</v>
      </c>
      <c r="D1048" t="str">
        <f t="shared" si="114"/>
        <v>201510apartmentmedian3+_bed_rateVancouver</v>
      </c>
      <c r="E1048">
        <v>2015</v>
      </c>
      <c r="F1048">
        <v>10</v>
      </c>
      <c r="G1048" t="s">
        <v>65</v>
      </c>
      <c r="H1048" t="s">
        <v>61</v>
      </c>
      <c r="I1048" t="s">
        <v>55</v>
      </c>
      <c r="J1048">
        <f t="shared" si="115"/>
        <v>3</v>
      </c>
      <c r="K1048" t="s">
        <v>19</v>
      </c>
      <c r="L1048">
        <f>VLOOKUP(B1048,average_median_rates_1!B:I,8,0)</f>
        <v>2040</v>
      </c>
      <c r="M1048" t="b">
        <f>IF(ISERROR(L1048),VLOOKUP(C1048,vancouver_ratios_2!B:J,9,0),IF(L1048="**",VLOOKUP(C1048,vancouver_ratios_2!B:J,9,0)))</f>
        <v>0</v>
      </c>
      <c r="N1048" t="b">
        <f>IF(ISERROR(L1048),VLOOKUP(D1048,average_median_rates_1!B:I,8,0),IF(L1048="**", VLOOKUP(D1048,average_median_rates_1!B:I,8,0)))</f>
        <v>0</v>
      </c>
      <c r="O1048">
        <f t="shared" si="116"/>
        <v>0</v>
      </c>
      <c r="P1048">
        <f t="shared" si="117"/>
        <v>2040</v>
      </c>
    </row>
    <row r="1049" spans="1:16" x14ac:dyDescent="0.2">
      <c r="A1049" t="str">
        <f t="shared" si="118"/>
        <v>201510median3Kitsilano/Point Grey</v>
      </c>
      <c r="B1049" t="str">
        <f t="shared" si="112"/>
        <v>201510apartmentmedian3+_bed_rateKitsilano/Point Grey</v>
      </c>
      <c r="C1049" t="str">
        <f t="shared" si="113"/>
        <v>apartmentmedian3+_bed_rateKitsilano/Point Grey</v>
      </c>
      <c r="D1049" t="str">
        <f t="shared" si="114"/>
        <v>201510apartmentmedian3+_bed_rateVancouver</v>
      </c>
      <c r="E1049">
        <v>2015</v>
      </c>
      <c r="F1049">
        <v>10</v>
      </c>
      <c r="G1049" t="s">
        <v>65</v>
      </c>
      <c r="H1049" t="s">
        <v>61</v>
      </c>
      <c r="I1049" t="s">
        <v>55</v>
      </c>
      <c r="J1049">
        <f t="shared" si="115"/>
        <v>3</v>
      </c>
      <c r="K1049" t="s">
        <v>20</v>
      </c>
      <c r="L1049" t="str">
        <f>VLOOKUP(B1049,average_median_rates_1!B:I,8,0)</f>
        <v>**</v>
      </c>
      <c r="M1049">
        <f>IF(ISERROR(L1049),VLOOKUP(C1049,vancouver_ratios_2!B:J,9,0),IF(L1049="**",VLOOKUP(C1049,vancouver_ratios_2!B:J,9,0)))</f>
        <v>1.8905374335392999</v>
      </c>
      <c r="N1049">
        <f>IF(ISERROR(L1049),VLOOKUP(D1049,average_median_rates_1!B:I,8,0),IF(L1049="**", VLOOKUP(D1049,average_median_rates_1!B:I,8,0)))</f>
        <v>1350</v>
      </c>
      <c r="O1049">
        <f t="shared" si="116"/>
        <v>2552.2255352780548</v>
      </c>
      <c r="P1049">
        <f t="shared" si="117"/>
        <v>2552.2255352780548</v>
      </c>
    </row>
    <row r="1050" spans="1:16" x14ac:dyDescent="0.2">
      <c r="A1050" t="str">
        <f t="shared" si="118"/>
        <v>201510median3Westside/Kerrisdale</v>
      </c>
      <c r="B1050" t="str">
        <f t="shared" si="112"/>
        <v>201510apartmentmedian3+_bed_rateWestside/Kerrisdale</v>
      </c>
      <c r="C1050" t="str">
        <f t="shared" si="113"/>
        <v>apartmentmedian3+_bed_rateWestside/Kerrisdale</v>
      </c>
      <c r="D1050" t="str">
        <f t="shared" si="114"/>
        <v>201510apartmentmedian3+_bed_rateVancouver</v>
      </c>
      <c r="E1050">
        <v>2015</v>
      </c>
      <c r="F1050">
        <v>10</v>
      </c>
      <c r="G1050" t="s">
        <v>65</v>
      </c>
      <c r="H1050" t="s">
        <v>61</v>
      </c>
      <c r="I1050" t="s">
        <v>55</v>
      </c>
      <c r="J1050">
        <f t="shared" si="115"/>
        <v>3</v>
      </c>
      <c r="K1050" t="s">
        <v>21</v>
      </c>
      <c r="L1050">
        <f>VLOOKUP(B1050,average_median_rates_1!B:I,8,0)</f>
        <v>2600</v>
      </c>
      <c r="M1050" t="b">
        <f>IF(ISERROR(L1050),VLOOKUP(C1050,vancouver_ratios_2!B:J,9,0),IF(L1050="**",VLOOKUP(C1050,vancouver_ratios_2!B:J,9,0)))</f>
        <v>0</v>
      </c>
      <c r="N1050" t="b">
        <f>IF(ISERROR(L1050),VLOOKUP(D1050,average_median_rates_1!B:I,8,0),IF(L1050="**", VLOOKUP(D1050,average_median_rates_1!B:I,8,0)))</f>
        <v>0</v>
      </c>
      <c r="O1050">
        <f t="shared" si="116"/>
        <v>0</v>
      </c>
      <c r="P1050">
        <f t="shared" si="117"/>
        <v>2600</v>
      </c>
    </row>
    <row r="1051" spans="1:16" x14ac:dyDescent="0.2">
      <c r="A1051" t="str">
        <f t="shared" si="118"/>
        <v>201510median3Marpole</v>
      </c>
      <c r="B1051" t="str">
        <f t="shared" si="112"/>
        <v>201510apartmentmedian3+_bed_rateMarpole</v>
      </c>
      <c r="C1051" t="str">
        <f t="shared" si="113"/>
        <v>apartmentmedian3+_bed_rateMarpole</v>
      </c>
      <c r="D1051" t="str">
        <f t="shared" si="114"/>
        <v>201510apartmentmedian3+_bed_rateVancouver</v>
      </c>
      <c r="E1051">
        <v>2015</v>
      </c>
      <c r="F1051">
        <v>10</v>
      </c>
      <c r="G1051" t="s">
        <v>65</v>
      </c>
      <c r="H1051" t="s">
        <v>61</v>
      </c>
      <c r="I1051" t="s">
        <v>55</v>
      </c>
      <c r="J1051">
        <f t="shared" si="115"/>
        <v>3</v>
      </c>
      <c r="K1051" t="s">
        <v>23</v>
      </c>
      <c r="L1051">
        <f>VLOOKUP(B1051,average_median_rates_1!B:I,8,0)</f>
        <v>1300</v>
      </c>
      <c r="M1051" t="b">
        <f>IF(ISERROR(L1051),VLOOKUP(C1051,vancouver_ratios_2!B:J,9,0),IF(L1051="**",VLOOKUP(C1051,vancouver_ratios_2!B:J,9,0)))</f>
        <v>0</v>
      </c>
      <c r="N1051" t="b">
        <f>IF(ISERROR(L1051),VLOOKUP(D1051,average_median_rates_1!B:I,8,0),IF(L1051="**", VLOOKUP(D1051,average_median_rates_1!B:I,8,0)))</f>
        <v>0</v>
      </c>
      <c r="O1051">
        <f t="shared" si="116"/>
        <v>0</v>
      </c>
      <c r="P1051">
        <f t="shared" si="117"/>
        <v>1300</v>
      </c>
    </row>
    <row r="1052" spans="1:16" x14ac:dyDescent="0.2">
      <c r="A1052" t="str">
        <f t="shared" si="118"/>
        <v>201510median3Mount Pleasant/Renfrew Heights</v>
      </c>
      <c r="B1052" t="str">
        <f t="shared" si="112"/>
        <v>201510apartmentmedian3+_bed_rateMount Pleasant/Renfrew Heights</v>
      </c>
      <c r="C1052" t="str">
        <f t="shared" si="113"/>
        <v>apartmentmedian3+_bed_rateMount Pleasant/Renfrew Heights</v>
      </c>
      <c r="D1052" t="str">
        <f t="shared" si="114"/>
        <v>201510apartmentmedian3+_bed_rateVancouver</v>
      </c>
      <c r="E1052">
        <v>2015</v>
      </c>
      <c r="F1052">
        <v>10</v>
      </c>
      <c r="G1052" t="s">
        <v>65</v>
      </c>
      <c r="H1052" t="s">
        <v>61</v>
      </c>
      <c r="I1052" t="s">
        <v>55</v>
      </c>
      <c r="J1052">
        <f t="shared" si="115"/>
        <v>3</v>
      </c>
      <c r="K1052" t="s">
        <v>24</v>
      </c>
      <c r="L1052">
        <f>VLOOKUP(B1052,average_median_rates_1!B:I,8,0)</f>
        <v>1500</v>
      </c>
      <c r="M1052" t="b">
        <f>IF(ISERROR(L1052),VLOOKUP(C1052,vancouver_ratios_2!B:J,9,0),IF(L1052="**",VLOOKUP(C1052,vancouver_ratios_2!B:J,9,0)))</f>
        <v>0</v>
      </c>
      <c r="N1052" t="b">
        <f>IF(ISERROR(L1052),VLOOKUP(D1052,average_median_rates_1!B:I,8,0),IF(L1052="**", VLOOKUP(D1052,average_median_rates_1!B:I,8,0)))</f>
        <v>0</v>
      </c>
      <c r="O1052">
        <f t="shared" si="116"/>
        <v>0</v>
      </c>
      <c r="P1052">
        <f t="shared" si="117"/>
        <v>1500</v>
      </c>
    </row>
    <row r="1053" spans="1:16" x14ac:dyDescent="0.2">
      <c r="A1053" t="str">
        <f t="shared" si="118"/>
        <v>201510median3East Hastings</v>
      </c>
      <c r="B1053" t="str">
        <f t="shared" si="112"/>
        <v>201510apartmentmedian3+_bed_rateEast Hastings</v>
      </c>
      <c r="C1053" t="str">
        <f t="shared" si="113"/>
        <v>apartmentmedian3+_bed_rateEast Hastings</v>
      </c>
      <c r="D1053" t="str">
        <f t="shared" si="114"/>
        <v>201510apartmentmedian3+_bed_rateVancouver</v>
      </c>
      <c r="E1053">
        <v>2015</v>
      </c>
      <c r="F1053">
        <v>10</v>
      </c>
      <c r="G1053" t="s">
        <v>65</v>
      </c>
      <c r="H1053" t="s">
        <v>61</v>
      </c>
      <c r="I1053" t="s">
        <v>55</v>
      </c>
      <c r="J1053">
        <f t="shared" si="115"/>
        <v>3</v>
      </c>
      <c r="K1053" t="s">
        <v>25</v>
      </c>
      <c r="L1053">
        <f>VLOOKUP(B1053,average_median_rates_1!B:I,8,0)</f>
        <v>1350</v>
      </c>
      <c r="M1053" t="b">
        <f>IF(ISERROR(L1053),VLOOKUP(C1053,vancouver_ratios_2!B:J,9,0),IF(L1053="**",VLOOKUP(C1053,vancouver_ratios_2!B:J,9,0)))</f>
        <v>0</v>
      </c>
      <c r="N1053" t="b">
        <f>IF(ISERROR(L1053),VLOOKUP(D1053,average_median_rates_1!B:I,8,0),IF(L1053="**", VLOOKUP(D1053,average_median_rates_1!B:I,8,0)))</f>
        <v>0</v>
      </c>
      <c r="O1053">
        <f t="shared" si="116"/>
        <v>0</v>
      </c>
      <c r="P1053">
        <f t="shared" si="117"/>
        <v>1350</v>
      </c>
    </row>
    <row r="1054" spans="1:16" x14ac:dyDescent="0.2">
      <c r="A1054" t="str">
        <f t="shared" si="118"/>
        <v>201510median3Southeast Vancouver</v>
      </c>
      <c r="B1054" t="str">
        <f t="shared" si="112"/>
        <v>201510apartmentmedian3+_bed_rateSoutheast Vancouver</v>
      </c>
      <c r="C1054" t="str">
        <f t="shared" si="113"/>
        <v>apartmentmedian3+_bed_rateSoutheast Vancouver</v>
      </c>
      <c r="D1054" t="str">
        <f t="shared" si="114"/>
        <v>201510apartmentmedian3+_bed_rateVancouver</v>
      </c>
      <c r="E1054">
        <v>2015</v>
      </c>
      <c r="F1054">
        <v>10</v>
      </c>
      <c r="G1054" t="s">
        <v>65</v>
      </c>
      <c r="H1054" t="s">
        <v>61</v>
      </c>
      <c r="I1054" t="s">
        <v>55</v>
      </c>
      <c r="J1054">
        <f t="shared" si="115"/>
        <v>3</v>
      </c>
      <c r="K1054" t="s">
        <v>26</v>
      </c>
      <c r="L1054">
        <f>VLOOKUP(B1054,average_median_rates_1!B:I,8,0)</f>
        <v>1246</v>
      </c>
      <c r="M1054" t="b">
        <f>IF(ISERROR(L1054),VLOOKUP(C1054,vancouver_ratios_2!B:J,9,0),IF(L1054="**",VLOOKUP(C1054,vancouver_ratios_2!B:J,9,0)))</f>
        <v>0</v>
      </c>
      <c r="N1054" t="b">
        <f>IF(ISERROR(L1054),VLOOKUP(D1054,average_median_rates_1!B:I,8,0),IF(L1054="**", VLOOKUP(D1054,average_median_rates_1!B:I,8,0)))</f>
        <v>0</v>
      </c>
      <c r="O1054">
        <f t="shared" si="116"/>
        <v>0</v>
      </c>
      <c r="P1054">
        <f t="shared" si="117"/>
        <v>1246</v>
      </c>
    </row>
    <row r="1055" spans="1:16" x14ac:dyDescent="0.2">
      <c r="A1055" t="str">
        <f t="shared" si="118"/>
        <v>201510median3University Endowment Lands</v>
      </c>
      <c r="B1055" t="str">
        <f t="shared" si="112"/>
        <v>201510apartmentmedian3+_bed_rateUniversity Endowment Lands</v>
      </c>
      <c r="C1055" t="str">
        <f t="shared" si="113"/>
        <v>apartmentmedian3+_bed_rateUniversity Endowment Lands</v>
      </c>
      <c r="D1055" t="str">
        <f t="shared" si="114"/>
        <v>201510apartmentmedian3+_bed_rateVancouver</v>
      </c>
      <c r="E1055">
        <v>2015</v>
      </c>
      <c r="F1055">
        <v>10</v>
      </c>
      <c r="G1055" t="s">
        <v>65</v>
      </c>
      <c r="H1055" t="s">
        <v>61</v>
      </c>
      <c r="I1055" t="s">
        <v>55</v>
      </c>
      <c r="J1055">
        <f t="shared" si="115"/>
        <v>3</v>
      </c>
      <c r="K1055" t="s">
        <v>27</v>
      </c>
      <c r="L1055">
        <f>VLOOKUP(B1055,average_median_rates_1!B:I,8,0)</f>
        <v>2700</v>
      </c>
      <c r="M1055" t="b">
        <f>IF(ISERROR(L1055),VLOOKUP(C1055,vancouver_ratios_2!B:J,9,0),IF(L1055="**",VLOOKUP(C1055,vancouver_ratios_2!B:J,9,0)))</f>
        <v>0</v>
      </c>
      <c r="N1055" t="b">
        <f>IF(ISERROR(L1055),VLOOKUP(D1055,average_median_rates_1!B:I,8,0),IF(L1055="**", VLOOKUP(D1055,average_median_rates_1!B:I,8,0)))</f>
        <v>0</v>
      </c>
      <c r="O1055">
        <f t="shared" si="116"/>
        <v>0</v>
      </c>
      <c r="P1055">
        <f t="shared" si="117"/>
        <v>2700</v>
      </c>
    </row>
    <row r="1056" spans="1:16" x14ac:dyDescent="0.2">
      <c r="A1056" t="str">
        <f t="shared" si="118"/>
        <v>201510median3Central Park/Metrotown</v>
      </c>
      <c r="B1056" t="str">
        <f t="shared" si="112"/>
        <v>201510apartmentmedian3+_bed_rateCentral Park/Metrotown</v>
      </c>
      <c r="C1056" t="str">
        <f t="shared" si="113"/>
        <v>apartmentmedian3+_bed_rateCentral Park/Metrotown</v>
      </c>
      <c r="D1056" t="str">
        <f t="shared" si="114"/>
        <v>201510apartmentmedian3+_bed_rateVancouver</v>
      </c>
      <c r="E1056">
        <v>2015</v>
      </c>
      <c r="F1056">
        <v>10</v>
      </c>
      <c r="G1056" t="s">
        <v>65</v>
      </c>
      <c r="H1056" t="s">
        <v>61</v>
      </c>
      <c r="I1056" t="s">
        <v>55</v>
      </c>
      <c r="J1056">
        <f t="shared" si="115"/>
        <v>3</v>
      </c>
      <c r="K1056" t="s">
        <v>28</v>
      </c>
      <c r="L1056">
        <f>VLOOKUP(B1056,average_median_rates_1!B:I,8,0)</f>
        <v>1600</v>
      </c>
      <c r="M1056" t="b">
        <f>IF(ISERROR(L1056),VLOOKUP(C1056,vancouver_ratios_2!B:J,9,0),IF(L1056="**",VLOOKUP(C1056,vancouver_ratios_2!B:J,9,0)))</f>
        <v>0</v>
      </c>
      <c r="N1056" t="b">
        <f>IF(ISERROR(L1056),VLOOKUP(D1056,average_median_rates_1!B:I,8,0),IF(L1056="**", VLOOKUP(D1056,average_median_rates_1!B:I,8,0)))</f>
        <v>0</v>
      </c>
      <c r="O1056">
        <f t="shared" si="116"/>
        <v>0</v>
      </c>
      <c r="P1056">
        <f t="shared" si="117"/>
        <v>1600</v>
      </c>
    </row>
    <row r="1057" spans="1:16" x14ac:dyDescent="0.2">
      <c r="A1057" t="str">
        <f t="shared" si="118"/>
        <v>201510median3Southeast Burnaby</v>
      </c>
      <c r="B1057" t="str">
        <f t="shared" si="112"/>
        <v>201510apartmentmedian3+_bed_rateSoutheast Burnaby</v>
      </c>
      <c r="C1057" t="str">
        <f t="shared" si="113"/>
        <v>apartmentmedian3+_bed_rateSoutheast Burnaby</v>
      </c>
      <c r="D1057" t="str">
        <f t="shared" si="114"/>
        <v>201510apartmentmedian3+_bed_rateVancouver</v>
      </c>
      <c r="E1057">
        <v>2015</v>
      </c>
      <c r="F1057">
        <v>10</v>
      </c>
      <c r="G1057" t="s">
        <v>65</v>
      </c>
      <c r="H1057" t="s">
        <v>61</v>
      </c>
      <c r="I1057" t="s">
        <v>55</v>
      </c>
      <c r="J1057">
        <f t="shared" si="115"/>
        <v>3</v>
      </c>
      <c r="K1057" t="s">
        <v>29</v>
      </c>
      <c r="L1057">
        <f>VLOOKUP(B1057,average_median_rates_1!B:I,8,0)</f>
        <v>1275</v>
      </c>
      <c r="M1057" t="b">
        <f>IF(ISERROR(L1057),VLOOKUP(C1057,vancouver_ratios_2!B:J,9,0),IF(L1057="**",VLOOKUP(C1057,vancouver_ratios_2!B:J,9,0)))</f>
        <v>0</v>
      </c>
      <c r="N1057" t="b">
        <f>IF(ISERROR(L1057),VLOOKUP(D1057,average_median_rates_1!B:I,8,0),IF(L1057="**", VLOOKUP(D1057,average_median_rates_1!B:I,8,0)))</f>
        <v>0</v>
      </c>
      <c r="O1057">
        <f t="shared" si="116"/>
        <v>0</v>
      </c>
      <c r="P1057">
        <f t="shared" si="117"/>
        <v>1275</v>
      </c>
    </row>
    <row r="1058" spans="1:16" x14ac:dyDescent="0.2">
      <c r="A1058" t="str">
        <f t="shared" si="118"/>
        <v>201510median3North Burnaby</v>
      </c>
      <c r="B1058" t="str">
        <f t="shared" si="112"/>
        <v>201510apartmentmedian3+_bed_rateNorth Burnaby</v>
      </c>
      <c r="C1058" t="str">
        <f t="shared" si="113"/>
        <v>apartmentmedian3+_bed_rateNorth Burnaby</v>
      </c>
      <c r="D1058" t="str">
        <f t="shared" si="114"/>
        <v>201510apartmentmedian3+_bed_rateVancouver</v>
      </c>
      <c r="E1058">
        <v>2015</v>
      </c>
      <c r="F1058">
        <v>10</v>
      </c>
      <c r="G1058" t="s">
        <v>65</v>
      </c>
      <c r="H1058" t="s">
        <v>61</v>
      </c>
      <c r="I1058" t="s">
        <v>55</v>
      </c>
      <c r="J1058">
        <f t="shared" si="115"/>
        <v>3</v>
      </c>
      <c r="K1058" t="s">
        <v>31</v>
      </c>
      <c r="L1058">
        <f>VLOOKUP(B1058,average_median_rates_1!B:I,8,0)</f>
        <v>1360</v>
      </c>
      <c r="M1058" t="b">
        <f>IF(ISERROR(L1058),VLOOKUP(C1058,vancouver_ratios_2!B:J,9,0),IF(L1058="**",VLOOKUP(C1058,vancouver_ratios_2!B:J,9,0)))</f>
        <v>0</v>
      </c>
      <c r="N1058" t="b">
        <f>IF(ISERROR(L1058),VLOOKUP(D1058,average_median_rates_1!B:I,8,0),IF(L1058="**", VLOOKUP(D1058,average_median_rates_1!B:I,8,0)))</f>
        <v>0</v>
      </c>
      <c r="O1058">
        <f t="shared" si="116"/>
        <v>0</v>
      </c>
      <c r="P1058">
        <f t="shared" si="117"/>
        <v>1360</v>
      </c>
    </row>
    <row r="1059" spans="1:16" x14ac:dyDescent="0.2">
      <c r="A1059" t="str">
        <f t="shared" si="118"/>
        <v>201510median3New Westminster</v>
      </c>
      <c r="B1059" t="str">
        <f t="shared" si="112"/>
        <v>201510apartmentmedian3+_bed_rateNew Westminster</v>
      </c>
      <c r="C1059" t="str">
        <f t="shared" si="113"/>
        <v>apartmentmedian3+_bed_rateNew Westminster</v>
      </c>
      <c r="D1059" t="str">
        <f t="shared" si="114"/>
        <v>201510apartmentmedian3+_bed_rateVancouver</v>
      </c>
      <c r="E1059">
        <v>2015</v>
      </c>
      <c r="F1059">
        <v>10</v>
      </c>
      <c r="G1059" t="s">
        <v>65</v>
      </c>
      <c r="H1059" t="s">
        <v>61</v>
      </c>
      <c r="I1059" t="s">
        <v>55</v>
      </c>
      <c r="J1059">
        <f t="shared" si="115"/>
        <v>3</v>
      </c>
      <c r="K1059" t="s">
        <v>32</v>
      </c>
      <c r="L1059">
        <f>VLOOKUP(B1059,average_median_rates_1!B:I,8,0)</f>
        <v>1475</v>
      </c>
      <c r="M1059" t="b">
        <f>IF(ISERROR(L1059),VLOOKUP(C1059,vancouver_ratios_2!B:J,9,0),IF(L1059="**",VLOOKUP(C1059,vancouver_ratios_2!B:J,9,0)))</f>
        <v>0</v>
      </c>
      <c r="N1059" t="b">
        <f>IF(ISERROR(L1059),VLOOKUP(D1059,average_median_rates_1!B:I,8,0),IF(L1059="**", VLOOKUP(D1059,average_median_rates_1!B:I,8,0)))</f>
        <v>0</v>
      </c>
      <c r="O1059">
        <f t="shared" si="116"/>
        <v>0</v>
      </c>
      <c r="P1059">
        <f t="shared" si="117"/>
        <v>1475</v>
      </c>
    </row>
    <row r="1060" spans="1:16" x14ac:dyDescent="0.2">
      <c r="A1060" t="str">
        <f t="shared" si="118"/>
        <v>201510median3North Vancouver CY</v>
      </c>
      <c r="B1060" t="str">
        <f t="shared" si="112"/>
        <v>201510apartmentmedian3+_bed_rateNorth Vancouver CY</v>
      </c>
      <c r="C1060" t="str">
        <f t="shared" si="113"/>
        <v>apartmentmedian3+_bed_rateNorth Vancouver CY</v>
      </c>
      <c r="D1060" t="str">
        <f t="shared" si="114"/>
        <v>201510apartmentmedian3+_bed_rateVancouver</v>
      </c>
      <c r="E1060">
        <v>2015</v>
      </c>
      <c r="F1060">
        <v>10</v>
      </c>
      <c r="G1060" t="s">
        <v>65</v>
      </c>
      <c r="H1060" t="s">
        <v>61</v>
      </c>
      <c r="I1060" t="s">
        <v>55</v>
      </c>
      <c r="J1060">
        <f t="shared" si="115"/>
        <v>3</v>
      </c>
      <c r="K1060" t="s">
        <v>33</v>
      </c>
      <c r="L1060" t="e">
        <f>VLOOKUP(B1060,average_median_rates_1!B:I,8,0)</f>
        <v>#N/A</v>
      </c>
      <c r="M1060">
        <f>IF(ISERROR(L1060),VLOOKUP(C1060,vancouver_ratios_2!B:J,9,0),IF(L1060="**",VLOOKUP(C1060,vancouver_ratios_2!B:J,9,0)))</f>
        <v>1.6372682856732299</v>
      </c>
      <c r="N1060">
        <f>IF(ISERROR(L1060),VLOOKUP(D1060,average_median_rates_1!B:I,8,0),IF(L1060="**", VLOOKUP(D1060,average_median_rates_1!B:I,8,0)))</f>
        <v>1350</v>
      </c>
      <c r="O1060">
        <f t="shared" si="116"/>
        <v>2210.3121856588605</v>
      </c>
      <c r="P1060">
        <f t="shared" si="117"/>
        <v>2210.3121856588605</v>
      </c>
    </row>
    <row r="1061" spans="1:16" x14ac:dyDescent="0.2">
      <c r="A1061" t="str">
        <f t="shared" si="118"/>
        <v>201510median3North Vancouver DM</v>
      </c>
      <c r="B1061" t="str">
        <f t="shared" si="112"/>
        <v>201510apartmentmedian3+_bed_rateNorth Vancouver DM</v>
      </c>
      <c r="C1061" t="str">
        <f t="shared" si="113"/>
        <v>apartmentmedian3+_bed_rateNorth Vancouver DM</v>
      </c>
      <c r="D1061" t="str">
        <f t="shared" si="114"/>
        <v>201510apartmentmedian3+_bed_rateVancouver</v>
      </c>
      <c r="E1061">
        <v>2015</v>
      </c>
      <c r="F1061">
        <v>10</v>
      </c>
      <c r="G1061" t="s">
        <v>65</v>
      </c>
      <c r="H1061" t="s">
        <v>61</v>
      </c>
      <c r="I1061" t="s">
        <v>55</v>
      </c>
      <c r="J1061">
        <f t="shared" si="115"/>
        <v>3</v>
      </c>
      <c r="K1061" t="s">
        <v>34</v>
      </c>
      <c r="L1061">
        <f>VLOOKUP(B1061,average_median_rates_1!B:I,8,0)</f>
        <v>1560</v>
      </c>
      <c r="M1061" t="b">
        <f>IF(ISERROR(L1061),VLOOKUP(C1061,vancouver_ratios_2!B:J,9,0),IF(L1061="**",VLOOKUP(C1061,vancouver_ratios_2!B:J,9,0)))</f>
        <v>0</v>
      </c>
      <c r="N1061" t="b">
        <f>IF(ISERROR(L1061),VLOOKUP(D1061,average_median_rates_1!B:I,8,0),IF(L1061="**", VLOOKUP(D1061,average_median_rates_1!B:I,8,0)))</f>
        <v>0</v>
      </c>
      <c r="O1061">
        <f t="shared" si="116"/>
        <v>0</v>
      </c>
      <c r="P1061">
        <f t="shared" si="117"/>
        <v>1560</v>
      </c>
    </row>
    <row r="1062" spans="1:16" x14ac:dyDescent="0.2">
      <c r="A1062" t="str">
        <f t="shared" si="118"/>
        <v>201510median3West Vancouver</v>
      </c>
      <c r="B1062" t="str">
        <f t="shared" si="112"/>
        <v>201510apartmentmedian3+_bed_rateWest Vancouver</v>
      </c>
      <c r="C1062" t="str">
        <f t="shared" si="113"/>
        <v>apartmentmedian3+_bed_rateWest Vancouver</v>
      </c>
      <c r="D1062" t="str">
        <f t="shared" si="114"/>
        <v>201510apartmentmedian3+_bed_rateVancouver</v>
      </c>
      <c r="E1062">
        <v>2015</v>
      </c>
      <c r="F1062">
        <v>10</v>
      </c>
      <c r="G1062" t="s">
        <v>65</v>
      </c>
      <c r="H1062" t="s">
        <v>61</v>
      </c>
      <c r="I1062" t="s">
        <v>55</v>
      </c>
      <c r="J1062">
        <f t="shared" si="115"/>
        <v>3</v>
      </c>
      <c r="K1062" t="s">
        <v>35</v>
      </c>
      <c r="L1062">
        <f>VLOOKUP(B1062,average_median_rates_1!B:I,8,0)</f>
        <v>3150</v>
      </c>
      <c r="M1062" t="b">
        <f>IF(ISERROR(L1062),VLOOKUP(C1062,vancouver_ratios_2!B:J,9,0),IF(L1062="**",VLOOKUP(C1062,vancouver_ratios_2!B:J,9,0)))</f>
        <v>0</v>
      </c>
      <c r="N1062" t="b">
        <f>IF(ISERROR(L1062),VLOOKUP(D1062,average_median_rates_1!B:I,8,0),IF(L1062="**", VLOOKUP(D1062,average_median_rates_1!B:I,8,0)))</f>
        <v>0</v>
      </c>
      <c r="O1062">
        <f t="shared" si="116"/>
        <v>0</v>
      </c>
      <c r="P1062">
        <f t="shared" si="117"/>
        <v>3150</v>
      </c>
    </row>
    <row r="1063" spans="1:16" x14ac:dyDescent="0.2">
      <c r="A1063" t="str">
        <f t="shared" si="118"/>
        <v>201510median3Richmond</v>
      </c>
      <c r="B1063" t="str">
        <f t="shared" si="112"/>
        <v>201510apartmentmedian3+_bed_rateRichmond</v>
      </c>
      <c r="C1063" t="str">
        <f t="shared" si="113"/>
        <v>apartmentmedian3+_bed_rateRichmond</v>
      </c>
      <c r="D1063" t="str">
        <f t="shared" si="114"/>
        <v>201510apartmentmedian3+_bed_rateVancouver</v>
      </c>
      <c r="E1063">
        <v>2015</v>
      </c>
      <c r="F1063">
        <v>10</v>
      </c>
      <c r="G1063" t="s">
        <v>65</v>
      </c>
      <c r="H1063" t="s">
        <v>61</v>
      </c>
      <c r="I1063" t="s">
        <v>55</v>
      </c>
      <c r="J1063">
        <f t="shared" si="115"/>
        <v>3</v>
      </c>
      <c r="K1063" t="s">
        <v>36</v>
      </c>
      <c r="L1063">
        <f>VLOOKUP(B1063,average_median_rates_1!B:I,8,0)</f>
        <v>1410</v>
      </c>
      <c r="M1063" t="b">
        <f>IF(ISERROR(L1063),VLOOKUP(C1063,vancouver_ratios_2!B:J,9,0),IF(L1063="**",VLOOKUP(C1063,vancouver_ratios_2!B:J,9,0)))</f>
        <v>0</v>
      </c>
      <c r="N1063" t="b">
        <f>IF(ISERROR(L1063),VLOOKUP(D1063,average_median_rates_1!B:I,8,0),IF(L1063="**", VLOOKUP(D1063,average_median_rates_1!B:I,8,0)))</f>
        <v>0</v>
      </c>
      <c r="O1063">
        <f t="shared" si="116"/>
        <v>0</v>
      </c>
      <c r="P1063">
        <f t="shared" si="117"/>
        <v>1410</v>
      </c>
    </row>
    <row r="1064" spans="1:16" x14ac:dyDescent="0.2">
      <c r="A1064" t="str">
        <f t="shared" si="118"/>
        <v>201510median3Delta</v>
      </c>
      <c r="B1064" t="str">
        <f t="shared" si="112"/>
        <v>201510apartmentmedian3+_bed_rateDelta</v>
      </c>
      <c r="C1064" t="str">
        <f t="shared" si="113"/>
        <v>apartmentmedian3+_bed_rateDelta</v>
      </c>
      <c r="D1064" t="str">
        <f t="shared" si="114"/>
        <v>201510apartmentmedian3+_bed_rateVancouver</v>
      </c>
      <c r="E1064">
        <v>2015</v>
      </c>
      <c r="F1064">
        <v>10</v>
      </c>
      <c r="G1064" t="s">
        <v>65</v>
      </c>
      <c r="H1064" t="s">
        <v>61</v>
      </c>
      <c r="I1064" t="s">
        <v>55</v>
      </c>
      <c r="J1064">
        <f t="shared" si="115"/>
        <v>3</v>
      </c>
      <c r="K1064" t="s">
        <v>37</v>
      </c>
      <c r="L1064">
        <f>VLOOKUP(B1064,average_median_rates_1!B:I,8,0)</f>
        <v>1100</v>
      </c>
      <c r="M1064" t="b">
        <f>IF(ISERROR(L1064),VLOOKUP(C1064,vancouver_ratios_2!B:J,9,0),IF(L1064="**",VLOOKUP(C1064,vancouver_ratios_2!B:J,9,0)))</f>
        <v>0</v>
      </c>
      <c r="N1064" t="b">
        <f>IF(ISERROR(L1064),VLOOKUP(D1064,average_median_rates_1!B:I,8,0),IF(L1064="**", VLOOKUP(D1064,average_median_rates_1!B:I,8,0)))</f>
        <v>0</v>
      </c>
      <c r="O1064">
        <f t="shared" si="116"/>
        <v>0</v>
      </c>
      <c r="P1064">
        <f t="shared" si="117"/>
        <v>1100</v>
      </c>
    </row>
    <row r="1065" spans="1:16" x14ac:dyDescent="0.2">
      <c r="A1065" t="str">
        <f t="shared" si="118"/>
        <v>201510median3Surrey</v>
      </c>
      <c r="B1065" t="str">
        <f t="shared" si="112"/>
        <v>201510apartmentmedian3+_bed_rateSurrey</v>
      </c>
      <c r="C1065" t="str">
        <f t="shared" si="113"/>
        <v>apartmentmedian3+_bed_rateSurrey</v>
      </c>
      <c r="D1065" t="str">
        <f t="shared" si="114"/>
        <v>201510apartmentmedian3+_bed_rateVancouver</v>
      </c>
      <c r="E1065">
        <v>2015</v>
      </c>
      <c r="F1065">
        <v>10</v>
      </c>
      <c r="G1065" t="s">
        <v>65</v>
      </c>
      <c r="H1065" t="s">
        <v>61</v>
      </c>
      <c r="I1065" t="s">
        <v>55</v>
      </c>
      <c r="J1065">
        <f t="shared" si="115"/>
        <v>3</v>
      </c>
      <c r="K1065" t="s">
        <v>38</v>
      </c>
      <c r="L1065">
        <f>VLOOKUP(B1065,average_median_rates_1!B:I,8,0)</f>
        <v>1106</v>
      </c>
      <c r="M1065" t="b">
        <f>IF(ISERROR(L1065),VLOOKUP(C1065,vancouver_ratios_2!B:J,9,0),IF(L1065="**",VLOOKUP(C1065,vancouver_ratios_2!B:J,9,0)))</f>
        <v>0</v>
      </c>
      <c r="N1065" t="b">
        <f>IF(ISERROR(L1065),VLOOKUP(D1065,average_median_rates_1!B:I,8,0),IF(L1065="**", VLOOKUP(D1065,average_median_rates_1!B:I,8,0)))</f>
        <v>0</v>
      </c>
      <c r="O1065">
        <f t="shared" si="116"/>
        <v>0</v>
      </c>
      <c r="P1065">
        <f t="shared" si="117"/>
        <v>1106</v>
      </c>
    </row>
    <row r="1066" spans="1:16" x14ac:dyDescent="0.2">
      <c r="A1066" t="str">
        <f t="shared" si="118"/>
        <v>201510median3White Rock</v>
      </c>
      <c r="B1066" t="str">
        <f t="shared" si="112"/>
        <v>201510apartmentmedian3+_bed_rateWhite Rock</v>
      </c>
      <c r="C1066" t="str">
        <f t="shared" si="113"/>
        <v>apartmentmedian3+_bed_rateWhite Rock</v>
      </c>
      <c r="D1066" t="str">
        <f t="shared" si="114"/>
        <v>201510apartmentmedian3+_bed_rateVancouver</v>
      </c>
      <c r="E1066">
        <v>2015</v>
      </c>
      <c r="F1066">
        <v>10</v>
      </c>
      <c r="G1066" t="s">
        <v>65</v>
      </c>
      <c r="H1066" t="s">
        <v>61</v>
      </c>
      <c r="I1066" t="s">
        <v>55</v>
      </c>
      <c r="J1066">
        <f t="shared" si="115"/>
        <v>3</v>
      </c>
      <c r="K1066" t="s">
        <v>39</v>
      </c>
      <c r="L1066">
        <f>VLOOKUP(B1066,average_median_rates_1!B:I,8,0)</f>
        <v>1850</v>
      </c>
      <c r="M1066" t="b">
        <f>IF(ISERROR(L1066),VLOOKUP(C1066,vancouver_ratios_2!B:J,9,0),IF(L1066="**",VLOOKUP(C1066,vancouver_ratios_2!B:J,9,0)))</f>
        <v>0</v>
      </c>
      <c r="N1066" t="b">
        <f>IF(ISERROR(L1066),VLOOKUP(D1066,average_median_rates_1!B:I,8,0),IF(L1066="**", VLOOKUP(D1066,average_median_rates_1!B:I,8,0)))</f>
        <v>0</v>
      </c>
      <c r="O1066">
        <f t="shared" si="116"/>
        <v>0</v>
      </c>
      <c r="P1066">
        <f t="shared" si="117"/>
        <v>1850</v>
      </c>
    </row>
    <row r="1067" spans="1:16" x14ac:dyDescent="0.2">
      <c r="A1067" t="str">
        <f t="shared" si="118"/>
        <v>201510median3Langley City and Langley DM</v>
      </c>
      <c r="B1067" t="str">
        <f t="shared" si="112"/>
        <v>201510apartmentmedian3+_bed_rateLangley City and Langley DM</v>
      </c>
      <c r="C1067" t="str">
        <f t="shared" si="113"/>
        <v>apartmentmedian3+_bed_rateLangley City and Langley DM</v>
      </c>
      <c r="D1067" t="str">
        <f t="shared" si="114"/>
        <v>201510apartmentmedian3+_bed_rateVancouver</v>
      </c>
      <c r="E1067">
        <v>2015</v>
      </c>
      <c r="F1067">
        <v>10</v>
      </c>
      <c r="G1067" t="s">
        <v>65</v>
      </c>
      <c r="H1067" t="s">
        <v>61</v>
      </c>
      <c r="I1067" t="s">
        <v>55</v>
      </c>
      <c r="J1067">
        <f t="shared" si="115"/>
        <v>3</v>
      </c>
      <c r="K1067" t="s">
        <v>40</v>
      </c>
      <c r="L1067">
        <f>VLOOKUP(B1067,average_median_rates_1!B:I,8,0)</f>
        <v>1100</v>
      </c>
      <c r="M1067" t="b">
        <f>IF(ISERROR(L1067),VLOOKUP(C1067,vancouver_ratios_2!B:J,9,0),IF(L1067="**",VLOOKUP(C1067,vancouver_ratios_2!B:J,9,0)))</f>
        <v>0</v>
      </c>
      <c r="N1067" t="b">
        <f>IF(ISERROR(L1067),VLOOKUP(D1067,average_median_rates_1!B:I,8,0),IF(L1067="**", VLOOKUP(D1067,average_median_rates_1!B:I,8,0)))</f>
        <v>0</v>
      </c>
      <c r="O1067">
        <f t="shared" si="116"/>
        <v>0</v>
      </c>
      <c r="P1067">
        <f t="shared" si="117"/>
        <v>1100</v>
      </c>
    </row>
    <row r="1068" spans="1:16" x14ac:dyDescent="0.2">
      <c r="A1068" t="str">
        <f t="shared" si="118"/>
        <v>201510median3Tri-Cities</v>
      </c>
      <c r="B1068" t="str">
        <f t="shared" si="112"/>
        <v>201510apartmentmedian3+_bed_rateTri-Cities</v>
      </c>
      <c r="C1068" t="str">
        <f t="shared" si="113"/>
        <v>apartmentmedian3+_bed_rateTri-Cities</v>
      </c>
      <c r="D1068" t="str">
        <f t="shared" si="114"/>
        <v>201510apartmentmedian3+_bed_rateVancouver</v>
      </c>
      <c r="E1068">
        <v>2015</v>
      </c>
      <c r="F1068">
        <v>10</v>
      </c>
      <c r="G1068" t="s">
        <v>65</v>
      </c>
      <c r="H1068" t="s">
        <v>61</v>
      </c>
      <c r="I1068" t="s">
        <v>55</v>
      </c>
      <c r="J1068">
        <f t="shared" si="115"/>
        <v>3</v>
      </c>
      <c r="K1068" t="s">
        <v>41</v>
      </c>
      <c r="L1068">
        <f>VLOOKUP(B1068,average_median_rates_1!B:I,8,0)</f>
        <v>1210</v>
      </c>
      <c r="M1068" t="b">
        <f>IF(ISERROR(L1068),VLOOKUP(C1068,vancouver_ratios_2!B:J,9,0),IF(L1068="**",VLOOKUP(C1068,vancouver_ratios_2!B:J,9,0)))</f>
        <v>0</v>
      </c>
      <c r="N1068" t="b">
        <f>IF(ISERROR(L1068),VLOOKUP(D1068,average_median_rates_1!B:I,8,0),IF(L1068="**", VLOOKUP(D1068,average_median_rates_1!B:I,8,0)))</f>
        <v>0</v>
      </c>
      <c r="O1068">
        <f t="shared" si="116"/>
        <v>0</v>
      </c>
      <c r="P1068">
        <f t="shared" si="117"/>
        <v>1210</v>
      </c>
    </row>
    <row r="1069" spans="1:16" x14ac:dyDescent="0.2">
      <c r="A1069" t="str">
        <f t="shared" si="118"/>
        <v>201510median3Maple Ridge/Pitt Meadows</v>
      </c>
      <c r="B1069" t="str">
        <f t="shared" si="112"/>
        <v>201510apartmentmedian3+_bed_rateMaple Ridge/Pitt Meadows</v>
      </c>
      <c r="C1069" t="str">
        <f t="shared" si="113"/>
        <v>apartmentmedian3+_bed_rateMaple Ridge/Pitt Meadows</v>
      </c>
      <c r="D1069" t="str">
        <f t="shared" si="114"/>
        <v>201510apartmentmedian3+_bed_rateVancouver</v>
      </c>
      <c r="E1069">
        <v>2015</v>
      </c>
      <c r="F1069">
        <v>10</v>
      </c>
      <c r="G1069" t="s">
        <v>65</v>
      </c>
      <c r="H1069" t="s">
        <v>61</v>
      </c>
      <c r="I1069" t="s">
        <v>55</v>
      </c>
      <c r="J1069">
        <f t="shared" si="115"/>
        <v>3</v>
      </c>
      <c r="K1069" t="s">
        <v>42</v>
      </c>
      <c r="L1069">
        <f>VLOOKUP(B1069,average_median_rates_1!B:I,8,0)</f>
        <v>1020</v>
      </c>
      <c r="M1069" t="b">
        <f>IF(ISERROR(L1069),VLOOKUP(C1069,vancouver_ratios_2!B:J,9,0),IF(L1069="**",VLOOKUP(C1069,vancouver_ratios_2!B:J,9,0)))</f>
        <v>0</v>
      </c>
      <c r="N1069" t="b">
        <f>IF(ISERROR(L1069),VLOOKUP(D1069,average_median_rates_1!B:I,8,0),IF(L1069="**", VLOOKUP(D1069,average_median_rates_1!B:I,8,0)))</f>
        <v>0</v>
      </c>
      <c r="O1069">
        <f t="shared" si="116"/>
        <v>0</v>
      </c>
      <c r="P1069">
        <f t="shared" si="117"/>
        <v>1020</v>
      </c>
    </row>
    <row r="1070" spans="1:16" x14ac:dyDescent="0.2">
      <c r="A1070" t="str">
        <f t="shared" si="118"/>
        <v>201510median3Vancouver</v>
      </c>
      <c r="B1070" t="str">
        <f t="shared" si="112"/>
        <v>201510apartmentmedian3+_bed_rateVancouver</v>
      </c>
      <c r="C1070" t="str">
        <f t="shared" si="113"/>
        <v>apartmentmedian3+_bed_rateVancouver</v>
      </c>
      <c r="D1070" t="str">
        <f t="shared" si="114"/>
        <v>201510apartmentmedian3+_bed_rateVancouver</v>
      </c>
      <c r="E1070">
        <v>2015</v>
      </c>
      <c r="F1070">
        <v>10</v>
      </c>
      <c r="G1070" t="s">
        <v>65</v>
      </c>
      <c r="H1070" t="s">
        <v>61</v>
      </c>
      <c r="I1070" t="s">
        <v>55</v>
      </c>
      <c r="J1070">
        <f t="shared" si="115"/>
        <v>3</v>
      </c>
      <c r="K1070" t="s">
        <v>43</v>
      </c>
      <c r="L1070">
        <f>VLOOKUP(B1070,average_median_rates_1!B:I,8,0)</f>
        <v>1350</v>
      </c>
      <c r="M1070" t="b">
        <f>IF(ISERROR(L1070),VLOOKUP(C1070,vancouver_ratios_2!B:J,9,0),IF(L1070="**",VLOOKUP(C1070,vancouver_ratios_2!B:J,9,0)))</f>
        <v>0</v>
      </c>
      <c r="N1070" t="b">
        <f>IF(ISERROR(L1070),VLOOKUP(D1070,average_median_rates_1!B:I,8,0),IF(L1070="**", VLOOKUP(D1070,average_median_rates_1!B:I,8,0)))</f>
        <v>0</v>
      </c>
      <c r="O1070">
        <f t="shared" si="116"/>
        <v>0</v>
      </c>
      <c r="P1070">
        <f t="shared" si="117"/>
        <v>1350</v>
      </c>
    </row>
    <row r="1071" spans="1:16" x14ac:dyDescent="0.2">
      <c r="A1071" t="str">
        <f t="shared" si="118"/>
        <v>201510median3North Vancouver City</v>
      </c>
      <c r="B1071" t="str">
        <f t="shared" si="112"/>
        <v>201510apartmentmedian3+_bed_rateNorth Vancouver City</v>
      </c>
      <c r="C1071" t="str">
        <f t="shared" si="113"/>
        <v>apartmentmedian3+_bed_rateNorth Vancouver City</v>
      </c>
      <c r="D1071" t="str">
        <f t="shared" si="114"/>
        <v>201510apartmentmedian3+_bed_rateVancouver</v>
      </c>
      <c r="E1071">
        <v>2015</v>
      </c>
      <c r="F1071">
        <v>10</v>
      </c>
      <c r="G1071" t="s">
        <v>65</v>
      </c>
      <c r="H1071" t="s">
        <v>61</v>
      </c>
      <c r="I1071" t="s">
        <v>55</v>
      </c>
      <c r="J1071">
        <f t="shared" si="115"/>
        <v>3</v>
      </c>
      <c r="K1071" t="s">
        <v>60</v>
      </c>
      <c r="L1071">
        <f>VLOOKUP(B1071,average_median_rates_1!B:I,8,0)</f>
        <v>1500</v>
      </c>
      <c r="M1071" t="b">
        <f>IF(ISERROR(L1071),VLOOKUP(C1071,vancouver_ratios_2!B:J,9,0),IF(L1071="**",VLOOKUP(C1071,vancouver_ratios_2!B:J,9,0)))</f>
        <v>0</v>
      </c>
      <c r="N1071" t="b">
        <f>IF(ISERROR(L1071),VLOOKUP(D1071,average_median_rates_1!B:I,8,0),IF(L1071="**", VLOOKUP(D1071,average_median_rates_1!B:I,8,0)))</f>
        <v>0</v>
      </c>
      <c r="O1071">
        <f t="shared" si="116"/>
        <v>0</v>
      </c>
      <c r="P1071">
        <f t="shared" si="117"/>
        <v>1500</v>
      </c>
    </row>
    <row r="1072" spans="1:16" x14ac:dyDescent="0.2">
      <c r="A1072" t="str">
        <f t="shared" si="118"/>
        <v>201410average0West End/Stanley Park</v>
      </c>
      <c r="B1072" t="str">
        <f t="shared" si="112"/>
        <v>201410apartmentaveragebachelor_rateWest End/Stanley Park</v>
      </c>
      <c r="C1072" t="str">
        <f t="shared" si="113"/>
        <v>apartmentaveragebachelor_rateWest End/Stanley Park</v>
      </c>
      <c r="D1072" t="str">
        <f t="shared" si="114"/>
        <v>201410apartmentaveragebachelor_rateVancouver</v>
      </c>
      <c r="E1072">
        <v>2014</v>
      </c>
      <c r="F1072">
        <v>10</v>
      </c>
      <c r="G1072" t="s">
        <v>65</v>
      </c>
      <c r="H1072" t="s">
        <v>59</v>
      </c>
      <c r="I1072" t="s">
        <v>49</v>
      </c>
      <c r="J1072">
        <f t="shared" si="115"/>
        <v>0</v>
      </c>
      <c r="K1072" t="s">
        <v>12</v>
      </c>
      <c r="L1072">
        <f>VLOOKUP(B1072,average_median_rates_1!B:I,8,0)</f>
        <v>951</v>
      </c>
      <c r="M1072" t="b">
        <f>IF(ISERROR(L1072),VLOOKUP(C1072,vancouver_ratios_2!B:J,9,0),IF(L1072="**",VLOOKUP(C1072,vancouver_ratios_2!B:J,9,0)))</f>
        <v>0</v>
      </c>
      <c r="N1072" t="b">
        <f>IF(ISERROR(L1072),VLOOKUP(D1072,average_median_rates_1!B:I,8,0),IF(L1072="**", VLOOKUP(D1072,average_median_rates_1!B:I,8,0)))</f>
        <v>0</v>
      </c>
      <c r="O1072">
        <f t="shared" si="116"/>
        <v>0</v>
      </c>
      <c r="P1072">
        <f t="shared" si="117"/>
        <v>951</v>
      </c>
    </row>
    <row r="1073" spans="1:16" x14ac:dyDescent="0.2">
      <c r="A1073" t="str">
        <f t="shared" si="118"/>
        <v>201410average0English Bay</v>
      </c>
      <c r="B1073" t="str">
        <f t="shared" si="112"/>
        <v>201410apartmentaveragebachelor_rateEnglish Bay</v>
      </c>
      <c r="C1073" t="str">
        <f t="shared" si="113"/>
        <v>apartmentaveragebachelor_rateEnglish Bay</v>
      </c>
      <c r="D1073" t="str">
        <f t="shared" si="114"/>
        <v>201410apartmentaveragebachelor_rateVancouver</v>
      </c>
      <c r="E1073">
        <v>2014</v>
      </c>
      <c r="F1073">
        <v>10</v>
      </c>
      <c r="G1073" t="s">
        <v>65</v>
      </c>
      <c r="H1073" t="s">
        <v>59</v>
      </c>
      <c r="I1073" t="s">
        <v>49</v>
      </c>
      <c r="J1073">
        <f t="shared" si="115"/>
        <v>0</v>
      </c>
      <c r="K1073" t="s">
        <v>16</v>
      </c>
      <c r="L1073">
        <f>VLOOKUP(B1073,average_median_rates_1!B:I,8,0)</f>
        <v>972</v>
      </c>
      <c r="M1073" t="b">
        <f>IF(ISERROR(L1073),VLOOKUP(C1073,vancouver_ratios_2!B:J,9,0),IF(L1073="**",VLOOKUP(C1073,vancouver_ratios_2!B:J,9,0)))</f>
        <v>0</v>
      </c>
      <c r="N1073" t="b">
        <f>IF(ISERROR(L1073),VLOOKUP(D1073,average_median_rates_1!B:I,8,0),IF(L1073="**", VLOOKUP(D1073,average_median_rates_1!B:I,8,0)))</f>
        <v>0</v>
      </c>
      <c r="O1073">
        <f t="shared" si="116"/>
        <v>0</v>
      </c>
      <c r="P1073">
        <f t="shared" si="117"/>
        <v>972</v>
      </c>
    </row>
    <row r="1074" spans="1:16" x14ac:dyDescent="0.2">
      <c r="A1074" t="str">
        <f t="shared" si="118"/>
        <v>201410average0Downtown</v>
      </c>
      <c r="B1074" t="str">
        <f t="shared" si="112"/>
        <v>201410apartmentaveragebachelor_rateDowntown</v>
      </c>
      <c r="C1074" t="str">
        <f t="shared" si="113"/>
        <v>apartmentaveragebachelor_rateDowntown</v>
      </c>
      <c r="D1074" t="str">
        <f t="shared" si="114"/>
        <v>201410apartmentaveragebachelor_rateVancouver</v>
      </c>
      <c r="E1074">
        <v>2014</v>
      </c>
      <c r="F1074">
        <v>10</v>
      </c>
      <c r="G1074" t="s">
        <v>65</v>
      </c>
      <c r="H1074" t="s">
        <v>59</v>
      </c>
      <c r="I1074" t="s">
        <v>49</v>
      </c>
      <c r="J1074">
        <f t="shared" si="115"/>
        <v>0</v>
      </c>
      <c r="K1074" t="s">
        <v>17</v>
      </c>
      <c r="L1074">
        <f>VLOOKUP(B1074,average_median_rates_1!B:I,8,0)</f>
        <v>1039</v>
      </c>
      <c r="M1074" t="b">
        <f>IF(ISERROR(L1074),VLOOKUP(C1074,vancouver_ratios_2!B:J,9,0),IF(L1074="**",VLOOKUP(C1074,vancouver_ratios_2!B:J,9,0)))</f>
        <v>0</v>
      </c>
      <c r="N1074" t="b">
        <f>IF(ISERROR(L1074),VLOOKUP(D1074,average_median_rates_1!B:I,8,0),IF(L1074="**", VLOOKUP(D1074,average_median_rates_1!B:I,8,0)))</f>
        <v>0</v>
      </c>
      <c r="O1074">
        <f t="shared" si="116"/>
        <v>0</v>
      </c>
      <c r="P1074">
        <f t="shared" si="117"/>
        <v>1039</v>
      </c>
    </row>
    <row r="1075" spans="1:16" x14ac:dyDescent="0.2">
      <c r="A1075" t="str">
        <f t="shared" si="118"/>
        <v>201410average0South Granville/Oak</v>
      </c>
      <c r="B1075" t="str">
        <f t="shared" si="112"/>
        <v>201410apartmentaveragebachelor_rateSouth Granville/Oak</v>
      </c>
      <c r="C1075" t="str">
        <f t="shared" si="113"/>
        <v>apartmentaveragebachelor_rateSouth Granville/Oak</v>
      </c>
      <c r="D1075" t="str">
        <f t="shared" si="114"/>
        <v>201410apartmentaveragebachelor_rateVancouver</v>
      </c>
      <c r="E1075">
        <v>2014</v>
      </c>
      <c r="F1075">
        <v>10</v>
      </c>
      <c r="G1075" t="s">
        <v>65</v>
      </c>
      <c r="H1075" t="s">
        <v>59</v>
      </c>
      <c r="I1075" t="s">
        <v>49</v>
      </c>
      <c r="J1075">
        <f t="shared" si="115"/>
        <v>0</v>
      </c>
      <c r="K1075" t="s">
        <v>19</v>
      </c>
      <c r="L1075">
        <f>VLOOKUP(B1075,average_median_rates_1!B:I,8,0)</f>
        <v>916</v>
      </c>
      <c r="M1075" t="b">
        <f>IF(ISERROR(L1075),VLOOKUP(C1075,vancouver_ratios_2!B:J,9,0),IF(L1075="**",VLOOKUP(C1075,vancouver_ratios_2!B:J,9,0)))</f>
        <v>0</v>
      </c>
      <c r="N1075" t="b">
        <f>IF(ISERROR(L1075),VLOOKUP(D1075,average_median_rates_1!B:I,8,0),IF(L1075="**", VLOOKUP(D1075,average_median_rates_1!B:I,8,0)))</f>
        <v>0</v>
      </c>
      <c r="O1075">
        <f t="shared" si="116"/>
        <v>0</v>
      </c>
      <c r="P1075">
        <f t="shared" si="117"/>
        <v>916</v>
      </c>
    </row>
    <row r="1076" spans="1:16" x14ac:dyDescent="0.2">
      <c r="A1076" t="str">
        <f t="shared" si="118"/>
        <v>201410average0Kitsilano/Point Grey</v>
      </c>
      <c r="B1076" t="str">
        <f t="shared" si="112"/>
        <v>201410apartmentaveragebachelor_rateKitsilano/Point Grey</v>
      </c>
      <c r="C1076" t="str">
        <f t="shared" si="113"/>
        <v>apartmentaveragebachelor_rateKitsilano/Point Grey</v>
      </c>
      <c r="D1076" t="str">
        <f t="shared" si="114"/>
        <v>201410apartmentaveragebachelor_rateVancouver</v>
      </c>
      <c r="E1076">
        <v>2014</v>
      </c>
      <c r="F1076">
        <v>10</v>
      </c>
      <c r="G1076" t="s">
        <v>65</v>
      </c>
      <c r="H1076" t="s">
        <v>59</v>
      </c>
      <c r="I1076" t="s">
        <v>49</v>
      </c>
      <c r="J1076">
        <f t="shared" si="115"/>
        <v>0</v>
      </c>
      <c r="K1076" t="s">
        <v>20</v>
      </c>
      <c r="L1076">
        <f>VLOOKUP(B1076,average_median_rates_1!B:I,8,0)</f>
        <v>935</v>
      </c>
      <c r="M1076" t="b">
        <f>IF(ISERROR(L1076),VLOOKUP(C1076,vancouver_ratios_2!B:J,9,0),IF(L1076="**",VLOOKUP(C1076,vancouver_ratios_2!B:J,9,0)))</f>
        <v>0</v>
      </c>
      <c r="N1076" t="b">
        <f>IF(ISERROR(L1076),VLOOKUP(D1076,average_median_rates_1!B:I,8,0),IF(L1076="**", VLOOKUP(D1076,average_median_rates_1!B:I,8,0)))</f>
        <v>0</v>
      </c>
      <c r="O1076">
        <f t="shared" si="116"/>
        <v>0</v>
      </c>
      <c r="P1076">
        <f t="shared" si="117"/>
        <v>935</v>
      </c>
    </row>
    <row r="1077" spans="1:16" x14ac:dyDescent="0.2">
      <c r="A1077" t="str">
        <f t="shared" si="118"/>
        <v>201410average0Westside/Kerrisdale</v>
      </c>
      <c r="B1077" t="str">
        <f t="shared" si="112"/>
        <v>201410apartmentaveragebachelor_rateWestside/Kerrisdale</v>
      </c>
      <c r="C1077" t="str">
        <f t="shared" si="113"/>
        <v>apartmentaveragebachelor_rateWestside/Kerrisdale</v>
      </c>
      <c r="D1077" t="str">
        <f t="shared" si="114"/>
        <v>201410apartmentaveragebachelor_rateVancouver</v>
      </c>
      <c r="E1077">
        <v>2014</v>
      </c>
      <c r="F1077">
        <v>10</v>
      </c>
      <c r="G1077" t="s">
        <v>65</v>
      </c>
      <c r="H1077" t="s">
        <v>59</v>
      </c>
      <c r="I1077" t="s">
        <v>49</v>
      </c>
      <c r="J1077">
        <f t="shared" si="115"/>
        <v>0</v>
      </c>
      <c r="K1077" t="s">
        <v>21</v>
      </c>
      <c r="L1077">
        <f>VLOOKUP(B1077,average_median_rates_1!B:I,8,0)</f>
        <v>851</v>
      </c>
      <c r="M1077" t="b">
        <f>IF(ISERROR(L1077),VLOOKUP(C1077,vancouver_ratios_2!B:J,9,0),IF(L1077="**",VLOOKUP(C1077,vancouver_ratios_2!B:J,9,0)))</f>
        <v>0</v>
      </c>
      <c r="N1077" t="b">
        <f>IF(ISERROR(L1077),VLOOKUP(D1077,average_median_rates_1!B:I,8,0),IF(L1077="**", VLOOKUP(D1077,average_median_rates_1!B:I,8,0)))</f>
        <v>0</v>
      </c>
      <c r="O1077">
        <f t="shared" si="116"/>
        <v>0</v>
      </c>
      <c r="P1077">
        <f t="shared" si="117"/>
        <v>851</v>
      </c>
    </row>
    <row r="1078" spans="1:16" x14ac:dyDescent="0.2">
      <c r="A1078" t="str">
        <f t="shared" si="118"/>
        <v>201410average0Marpole</v>
      </c>
      <c r="B1078" t="str">
        <f t="shared" si="112"/>
        <v>201410apartmentaveragebachelor_rateMarpole</v>
      </c>
      <c r="C1078" t="str">
        <f t="shared" si="113"/>
        <v>apartmentaveragebachelor_rateMarpole</v>
      </c>
      <c r="D1078" t="str">
        <f t="shared" si="114"/>
        <v>201410apartmentaveragebachelor_rateVancouver</v>
      </c>
      <c r="E1078">
        <v>2014</v>
      </c>
      <c r="F1078">
        <v>10</v>
      </c>
      <c r="G1078" t="s">
        <v>65</v>
      </c>
      <c r="H1078" t="s">
        <v>59</v>
      </c>
      <c r="I1078" t="s">
        <v>49</v>
      </c>
      <c r="J1078">
        <f t="shared" si="115"/>
        <v>0</v>
      </c>
      <c r="K1078" t="s">
        <v>23</v>
      </c>
      <c r="L1078">
        <f>VLOOKUP(B1078,average_median_rates_1!B:I,8,0)</f>
        <v>748</v>
      </c>
      <c r="M1078" t="b">
        <f>IF(ISERROR(L1078),VLOOKUP(C1078,vancouver_ratios_2!B:J,9,0),IF(L1078="**",VLOOKUP(C1078,vancouver_ratios_2!B:J,9,0)))</f>
        <v>0</v>
      </c>
      <c r="N1078" t="b">
        <f>IF(ISERROR(L1078),VLOOKUP(D1078,average_median_rates_1!B:I,8,0),IF(L1078="**", VLOOKUP(D1078,average_median_rates_1!B:I,8,0)))</f>
        <v>0</v>
      </c>
      <c r="O1078">
        <f t="shared" si="116"/>
        <v>0</v>
      </c>
      <c r="P1078">
        <f t="shared" si="117"/>
        <v>748</v>
      </c>
    </row>
    <row r="1079" spans="1:16" x14ac:dyDescent="0.2">
      <c r="A1079" t="str">
        <f t="shared" si="118"/>
        <v>201410average0Mount Pleasant/Renfrew Heights</v>
      </c>
      <c r="B1079" t="str">
        <f t="shared" si="112"/>
        <v>201410apartmentaveragebachelor_rateMount Pleasant/Renfrew Heights</v>
      </c>
      <c r="C1079" t="str">
        <f t="shared" si="113"/>
        <v>apartmentaveragebachelor_rateMount Pleasant/Renfrew Heights</v>
      </c>
      <c r="D1079" t="str">
        <f t="shared" si="114"/>
        <v>201410apartmentaveragebachelor_rateVancouver</v>
      </c>
      <c r="E1079">
        <v>2014</v>
      </c>
      <c r="F1079">
        <v>10</v>
      </c>
      <c r="G1079" t="s">
        <v>65</v>
      </c>
      <c r="H1079" t="s">
        <v>59</v>
      </c>
      <c r="I1079" t="s">
        <v>49</v>
      </c>
      <c r="J1079">
        <f t="shared" si="115"/>
        <v>0</v>
      </c>
      <c r="K1079" t="s">
        <v>24</v>
      </c>
      <c r="L1079">
        <f>VLOOKUP(B1079,average_median_rates_1!B:I,8,0)</f>
        <v>889</v>
      </c>
      <c r="M1079" t="b">
        <f>IF(ISERROR(L1079),VLOOKUP(C1079,vancouver_ratios_2!B:J,9,0),IF(L1079="**",VLOOKUP(C1079,vancouver_ratios_2!B:J,9,0)))</f>
        <v>0</v>
      </c>
      <c r="N1079" t="b">
        <f>IF(ISERROR(L1079),VLOOKUP(D1079,average_median_rates_1!B:I,8,0),IF(L1079="**", VLOOKUP(D1079,average_median_rates_1!B:I,8,0)))</f>
        <v>0</v>
      </c>
      <c r="O1079">
        <f t="shared" si="116"/>
        <v>0</v>
      </c>
      <c r="P1079">
        <f t="shared" si="117"/>
        <v>889</v>
      </c>
    </row>
    <row r="1080" spans="1:16" x14ac:dyDescent="0.2">
      <c r="A1080" t="str">
        <f t="shared" si="118"/>
        <v>201410average0East Hastings</v>
      </c>
      <c r="B1080" t="str">
        <f t="shared" si="112"/>
        <v>201410apartmentaveragebachelor_rateEast Hastings</v>
      </c>
      <c r="C1080" t="str">
        <f t="shared" si="113"/>
        <v>apartmentaveragebachelor_rateEast Hastings</v>
      </c>
      <c r="D1080" t="str">
        <f t="shared" si="114"/>
        <v>201410apartmentaveragebachelor_rateVancouver</v>
      </c>
      <c r="E1080">
        <v>2014</v>
      </c>
      <c r="F1080">
        <v>10</v>
      </c>
      <c r="G1080" t="s">
        <v>65</v>
      </c>
      <c r="H1080" t="s">
        <v>59</v>
      </c>
      <c r="I1080" t="s">
        <v>49</v>
      </c>
      <c r="J1080">
        <f t="shared" si="115"/>
        <v>0</v>
      </c>
      <c r="K1080" t="s">
        <v>25</v>
      </c>
      <c r="L1080">
        <f>VLOOKUP(B1080,average_median_rates_1!B:I,8,0)</f>
        <v>870</v>
      </c>
      <c r="M1080" t="b">
        <f>IF(ISERROR(L1080),VLOOKUP(C1080,vancouver_ratios_2!B:J,9,0),IF(L1080="**",VLOOKUP(C1080,vancouver_ratios_2!B:J,9,0)))</f>
        <v>0</v>
      </c>
      <c r="N1080" t="b">
        <f>IF(ISERROR(L1080),VLOOKUP(D1080,average_median_rates_1!B:I,8,0),IF(L1080="**", VLOOKUP(D1080,average_median_rates_1!B:I,8,0)))</f>
        <v>0</v>
      </c>
      <c r="O1080">
        <f t="shared" si="116"/>
        <v>0</v>
      </c>
      <c r="P1080">
        <f t="shared" si="117"/>
        <v>870</v>
      </c>
    </row>
    <row r="1081" spans="1:16" x14ac:dyDescent="0.2">
      <c r="A1081" t="str">
        <f t="shared" si="118"/>
        <v>201410average0Southeast Vancouver</v>
      </c>
      <c r="B1081" t="str">
        <f t="shared" si="112"/>
        <v>201410apartmentaveragebachelor_rateSoutheast Vancouver</v>
      </c>
      <c r="C1081" t="str">
        <f t="shared" si="113"/>
        <v>apartmentaveragebachelor_rateSoutheast Vancouver</v>
      </c>
      <c r="D1081" t="str">
        <f t="shared" si="114"/>
        <v>201410apartmentaveragebachelor_rateVancouver</v>
      </c>
      <c r="E1081">
        <v>2014</v>
      </c>
      <c r="F1081">
        <v>10</v>
      </c>
      <c r="G1081" t="s">
        <v>65</v>
      </c>
      <c r="H1081" t="s">
        <v>59</v>
      </c>
      <c r="I1081" t="s">
        <v>49</v>
      </c>
      <c r="J1081">
        <f t="shared" si="115"/>
        <v>0</v>
      </c>
      <c r="K1081" t="s">
        <v>26</v>
      </c>
      <c r="L1081">
        <f>VLOOKUP(B1081,average_median_rates_1!B:I,8,0)</f>
        <v>877</v>
      </c>
      <c r="M1081" t="b">
        <f>IF(ISERROR(L1081),VLOOKUP(C1081,vancouver_ratios_2!B:J,9,0),IF(L1081="**",VLOOKUP(C1081,vancouver_ratios_2!B:J,9,0)))</f>
        <v>0</v>
      </c>
      <c r="N1081" t="b">
        <f>IF(ISERROR(L1081),VLOOKUP(D1081,average_median_rates_1!B:I,8,0),IF(L1081="**", VLOOKUP(D1081,average_median_rates_1!B:I,8,0)))</f>
        <v>0</v>
      </c>
      <c r="O1081">
        <f t="shared" si="116"/>
        <v>0</v>
      </c>
      <c r="P1081">
        <f t="shared" si="117"/>
        <v>877</v>
      </c>
    </row>
    <row r="1082" spans="1:16" x14ac:dyDescent="0.2">
      <c r="A1082" t="str">
        <f t="shared" si="118"/>
        <v>201410average0University Endowment Lands</v>
      </c>
      <c r="B1082" t="str">
        <f t="shared" si="112"/>
        <v>201410apartmentaveragebachelor_rateUniversity Endowment Lands</v>
      </c>
      <c r="C1082" t="str">
        <f t="shared" si="113"/>
        <v>apartmentaveragebachelor_rateUniversity Endowment Lands</v>
      </c>
      <c r="D1082" t="str">
        <f t="shared" si="114"/>
        <v>201410apartmentaveragebachelor_rateVancouver</v>
      </c>
      <c r="E1082">
        <v>2014</v>
      </c>
      <c r="F1082">
        <v>10</v>
      </c>
      <c r="G1082" t="s">
        <v>65</v>
      </c>
      <c r="H1082" t="s">
        <v>59</v>
      </c>
      <c r="I1082" t="s">
        <v>49</v>
      </c>
      <c r="J1082">
        <f t="shared" si="115"/>
        <v>0</v>
      </c>
      <c r="K1082" t="s">
        <v>27</v>
      </c>
      <c r="L1082">
        <f>VLOOKUP(B1082,average_median_rates_1!B:I,8,0)</f>
        <v>1222</v>
      </c>
      <c r="M1082" t="b">
        <f>IF(ISERROR(L1082),VLOOKUP(C1082,vancouver_ratios_2!B:J,9,0),IF(L1082="**",VLOOKUP(C1082,vancouver_ratios_2!B:J,9,0)))</f>
        <v>0</v>
      </c>
      <c r="N1082" t="b">
        <f>IF(ISERROR(L1082),VLOOKUP(D1082,average_median_rates_1!B:I,8,0),IF(L1082="**", VLOOKUP(D1082,average_median_rates_1!B:I,8,0)))</f>
        <v>0</v>
      </c>
      <c r="O1082">
        <f t="shared" si="116"/>
        <v>0</v>
      </c>
      <c r="P1082">
        <f t="shared" si="117"/>
        <v>1222</v>
      </c>
    </row>
    <row r="1083" spans="1:16" x14ac:dyDescent="0.2">
      <c r="A1083" t="str">
        <f t="shared" si="118"/>
        <v>201410average0Central Park/Metrotown</v>
      </c>
      <c r="B1083" t="str">
        <f t="shared" si="112"/>
        <v>201410apartmentaveragebachelor_rateCentral Park/Metrotown</v>
      </c>
      <c r="C1083" t="str">
        <f t="shared" si="113"/>
        <v>apartmentaveragebachelor_rateCentral Park/Metrotown</v>
      </c>
      <c r="D1083" t="str">
        <f t="shared" si="114"/>
        <v>201410apartmentaveragebachelor_rateVancouver</v>
      </c>
      <c r="E1083">
        <v>2014</v>
      </c>
      <c r="F1083">
        <v>10</v>
      </c>
      <c r="G1083" t="s">
        <v>65</v>
      </c>
      <c r="H1083" t="s">
        <v>59</v>
      </c>
      <c r="I1083" t="s">
        <v>49</v>
      </c>
      <c r="J1083">
        <f t="shared" si="115"/>
        <v>0</v>
      </c>
      <c r="K1083" t="s">
        <v>28</v>
      </c>
      <c r="L1083">
        <f>VLOOKUP(B1083,average_median_rates_1!B:I,8,0)</f>
        <v>841</v>
      </c>
      <c r="M1083" t="b">
        <f>IF(ISERROR(L1083),VLOOKUP(C1083,vancouver_ratios_2!B:J,9,0),IF(L1083="**",VLOOKUP(C1083,vancouver_ratios_2!B:J,9,0)))</f>
        <v>0</v>
      </c>
      <c r="N1083" t="b">
        <f>IF(ISERROR(L1083),VLOOKUP(D1083,average_median_rates_1!B:I,8,0),IF(L1083="**", VLOOKUP(D1083,average_median_rates_1!B:I,8,0)))</f>
        <v>0</v>
      </c>
      <c r="O1083">
        <f t="shared" si="116"/>
        <v>0</v>
      </c>
      <c r="P1083">
        <f t="shared" si="117"/>
        <v>841</v>
      </c>
    </row>
    <row r="1084" spans="1:16" x14ac:dyDescent="0.2">
      <c r="A1084" t="str">
        <f t="shared" si="118"/>
        <v>201410average0Southeast Burnaby</v>
      </c>
      <c r="B1084" t="str">
        <f t="shared" si="112"/>
        <v>201410apartmentaveragebachelor_rateSoutheast Burnaby</v>
      </c>
      <c r="C1084" t="str">
        <f t="shared" si="113"/>
        <v>apartmentaveragebachelor_rateSoutheast Burnaby</v>
      </c>
      <c r="D1084" t="str">
        <f t="shared" si="114"/>
        <v>201410apartmentaveragebachelor_rateVancouver</v>
      </c>
      <c r="E1084">
        <v>2014</v>
      </c>
      <c r="F1084">
        <v>10</v>
      </c>
      <c r="G1084" t="s">
        <v>65</v>
      </c>
      <c r="H1084" t="s">
        <v>59</v>
      </c>
      <c r="I1084" t="s">
        <v>49</v>
      </c>
      <c r="J1084">
        <f t="shared" si="115"/>
        <v>0</v>
      </c>
      <c r="K1084" t="s">
        <v>29</v>
      </c>
      <c r="L1084">
        <f>VLOOKUP(B1084,average_median_rates_1!B:I,8,0)</f>
        <v>684</v>
      </c>
      <c r="M1084" t="b">
        <f>IF(ISERROR(L1084),VLOOKUP(C1084,vancouver_ratios_2!B:J,9,0),IF(L1084="**",VLOOKUP(C1084,vancouver_ratios_2!B:J,9,0)))</f>
        <v>0</v>
      </c>
      <c r="N1084" t="b">
        <f>IF(ISERROR(L1084),VLOOKUP(D1084,average_median_rates_1!B:I,8,0),IF(L1084="**", VLOOKUP(D1084,average_median_rates_1!B:I,8,0)))</f>
        <v>0</v>
      </c>
      <c r="O1084">
        <f t="shared" si="116"/>
        <v>0</v>
      </c>
      <c r="P1084">
        <f t="shared" si="117"/>
        <v>684</v>
      </c>
    </row>
    <row r="1085" spans="1:16" x14ac:dyDescent="0.2">
      <c r="A1085" t="str">
        <f t="shared" si="118"/>
        <v>201410average0North Burnaby</v>
      </c>
      <c r="B1085" t="str">
        <f t="shared" si="112"/>
        <v>201410apartmentaveragebachelor_rateNorth Burnaby</v>
      </c>
      <c r="C1085" t="str">
        <f t="shared" si="113"/>
        <v>apartmentaveragebachelor_rateNorth Burnaby</v>
      </c>
      <c r="D1085" t="str">
        <f t="shared" si="114"/>
        <v>201410apartmentaveragebachelor_rateVancouver</v>
      </c>
      <c r="E1085">
        <v>2014</v>
      </c>
      <c r="F1085">
        <v>10</v>
      </c>
      <c r="G1085" t="s">
        <v>65</v>
      </c>
      <c r="H1085" t="s">
        <v>59</v>
      </c>
      <c r="I1085" t="s">
        <v>49</v>
      </c>
      <c r="J1085">
        <f t="shared" si="115"/>
        <v>0</v>
      </c>
      <c r="K1085" t="s">
        <v>31</v>
      </c>
      <c r="L1085">
        <f>VLOOKUP(B1085,average_median_rates_1!B:I,8,0)</f>
        <v>761</v>
      </c>
      <c r="M1085" t="b">
        <f>IF(ISERROR(L1085),VLOOKUP(C1085,vancouver_ratios_2!B:J,9,0),IF(L1085="**",VLOOKUP(C1085,vancouver_ratios_2!B:J,9,0)))</f>
        <v>0</v>
      </c>
      <c r="N1085" t="b">
        <f>IF(ISERROR(L1085),VLOOKUP(D1085,average_median_rates_1!B:I,8,0),IF(L1085="**", VLOOKUP(D1085,average_median_rates_1!B:I,8,0)))</f>
        <v>0</v>
      </c>
      <c r="O1085">
        <f t="shared" si="116"/>
        <v>0</v>
      </c>
      <c r="P1085">
        <f t="shared" si="117"/>
        <v>761</v>
      </c>
    </row>
    <row r="1086" spans="1:16" x14ac:dyDescent="0.2">
      <c r="A1086" t="str">
        <f t="shared" si="118"/>
        <v>201410average0New Westminster</v>
      </c>
      <c r="B1086" t="str">
        <f t="shared" si="112"/>
        <v>201410apartmentaveragebachelor_rateNew Westminster</v>
      </c>
      <c r="C1086" t="str">
        <f t="shared" si="113"/>
        <v>apartmentaveragebachelor_rateNew Westminster</v>
      </c>
      <c r="D1086" t="str">
        <f t="shared" si="114"/>
        <v>201410apartmentaveragebachelor_rateVancouver</v>
      </c>
      <c r="E1086">
        <v>2014</v>
      </c>
      <c r="F1086">
        <v>10</v>
      </c>
      <c r="G1086" t="s">
        <v>65</v>
      </c>
      <c r="H1086" t="s">
        <v>59</v>
      </c>
      <c r="I1086" t="s">
        <v>49</v>
      </c>
      <c r="J1086">
        <f t="shared" si="115"/>
        <v>0</v>
      </c>
      <c r="K1086" t="s">
        <v>32</v>
      </c>
      <c r="L1086">
        <f>VLOOKUP(B1086,average_median_rates_1!B:I,8,0)</f>
        <v>709</v>
      </c>
      <c r="M1086" t="b">
        <f>IF(ISERROR(L1086),VLOOKUP(C1086,vancouver_ratios_2!B:J,9,0),IF(L1086="**",VLOOKUP(C1086,vancouver_ratios_2!B:J,9,0)))</f>
        <v>0</v>
      </c>
      <c r="N1086" t="b">
        <f>IF(ISERROR(L1086),VLOOKUP(D1086,average_median_rates_1!B:I,8,0),IF(L1086="**", VLOOKUP(D1086,average_median_rates_1!B:I,8,0)))</f>
        <v>0</v>
      </c>
      <c r="O1086">
        <f t="shared" si="116"/>
        <v>0</v>
      </c>
      <c r="P1086">
        <f t="shared" si="117"/>
        <v>709</v>
      </c>
    </row>
    <row r="1087" spans="1:16" x14ac:dyDescent="0.2">
      <c r="A1087" t="str">
        <f t="shared" si="118"/>
        <v>201410average0North Vancouver CY</v>
      </c>
      <c r="B1087" t="str">
        <f t="shared" si="112"/>
        <v>201410apartmentaveragebachelor_rateNorth Vancouver CY</v>
      </c>
      <c r="C1087" t="str">
        <f t="shared" si="113"/>
        <v>apartmentaveragebachelor_rateNorth Vancouver CY</v>
      </c>
      <c r="D1087" t="str">
        <f t="shared" si="114"/>
        <v>201410apartmentaveragebachelor_rateVancouver</v>
      </c>
      <c r="E1087">
        <v>2014</v>
      </c>
      <c r="F1087">
        <v>10</v>
      </c>
      <c r="G1087" t="s">
        <v>65</v>
      </c>
      <c r="H1087" t="s">
        <v>59</v>
      </c>
      <c r="I1087" t="s">
        <v>49</v>
      </c>
      <c r="J1087">
        <f t="shared" si="115"/>
        <v>0</v>
      </c>
      <c r="K1087" t="s">
        <v>33</v>
      </c>
      <c r="L1087" t="e">
        <f>VLOOKUP(B1087,average_median_rates_1!B:I,8,0)</f>
        <v>#N/A</v>
      </c>
      <c r="M1087">
        <f>IF(ISERROR(L1087),VLOOKUP(C1087,vancouver_ratios_2!B:J,9,0),IF(L1087="**",VLOOKUP(C1087,vancouver_ratios_2!B:J,9,0)))</f>
        <v>1.12537452216138</v>
      </c>
      <c r="N1087">
        <f>IF(ISERROR(L1087),VLOOKUP(D1087,average_median_rates_1!B:I,8,0),IF(L1087="**", VLOOKUP(D1087,average_median_rates_1!B:I,8,0)))</f>
        <v>902</v>
      </c>
      <c r="O1087">
        <f t="shared" si="116"/>
        <v>1015.0878189895648</v>
      </c>
      <c r="P1087">
        <f t="shared" si="117"/>
        <v>1015.0878189895648</v>
      </c>
    </row>
    <row r="1088" spans="1:16" x14ac:dyDescent="0.2">
      <c r="A1088" t="str">
        <f t="shared" si="118"/>
        <v>201410average0North Vancouver DM</v>
      </c>
      <c r="B1088" t="str">
        <f t="shared" si="112"/>
        <v>201410apartmentaveragebachelor_rateNorth Vancouver DM</v>
      </c>
      <c r="C1088" t="str">
        <f t="shared" si="113"/>
        <v>apartmentaveragebachelor_rateNorth Vancouver DM</v>
      </c>
      <c r="D1088" t="str">
        <f t="shared" si="114"/>
        <v>201410apartmentaveragebachelor_rateVancouver</v>
      </c>
      <c r="E1088">
        <v>2014</v>
      </c>
      <c r="F1088">
        <v>10</v>
      </c>
      <c r="G1088" t="s">
        <v>65</v>
      </c>
      <c r="H1088" t="s">
        <v>59</v>
      </c>
      <c r="I1088" t="s">
        <v>49</v>
      </c>
      <c r="J1088">
        <f t="shared" si="115"/>
        <v>0</v>
      </c>
      <c r="K1088" t="s">
        <v>34</v>
      </c>
      <c r="L1088">
        <f>VLOOKUP(B1088,average_median_rates_1!B:I,8,0)</f>
        <v>927</v>
      </c>
      <c r="M1088" t="b">
        <f>IF(ISERROR(L1088),VLOOKUP(C1088,vancouver_ratios_2!B:J,9,0),IF(L1088="**",VLOOKUP(C1088,vancouver_ratios_2!B:J,9,0)))</f>
        <v>0</v>
      </c>
      <c r="N1088" t="b">
        <f>IF(ISERROR(L1088),VLOOKUP(D1088,average_median_rates_1!B:I,8,0),IF(L1088="**", VLOOKUP(D1088,average_median_rates_1!B:I,8,0)))</f>
        <v>0</v>
      </c>
      <c r="O1088">
        <f t="shared" si="116"/>
        <v>0</v>
      </c>
      <c r="P1088">
        <f t="shared" si="117"/>
        <v>927</v>
      </c>
    </row>
    <row r="1089" spans="1:16" x14ac:dyDescent="0.2">
      <c r="A1089" t="str">
        <f t="shared" si="118"/>
        <v>201410average0West Vancouver</v>
      </c>
      <c r="B1089" t="str">
        <f t="shared" si="112"/>
        <v>201410apartmentaveragebachelor_rateWest Vancouver</v>
      </c>
      <c r="C1089" t="str">
        <f t="shared" si="113"/>
        <v>apartmentaveragebachelor_rateWest Vancouver</v>
      </c>
      <c r="D1089" t="str">
        <f t="shared" si="114"/>
        <v>201410apartmentaveragebachelor_rateVancouver</v>
      </c>
      <c r="E1089">
        <v>2014</v>
      </c>
      <c r="F1089">
        <v>10</v>
      </c>
      <c r="G1089" t="s">
        <v>65</v>
      </c>
      <c r="H1089" t="s">
        <v>59</v>
      </c>
      <c r="I1089" t="s">
        <v>49</v>
      </c>
      <c r="J1089">
        <f t="shared" si="115"/>
        <v>0</v>
      </c>
      <c r="K1089" t="s">
        <v>35</v>
      </c>
      <c r="L1089">
        <f>VLOOKUP(B1089,average_median_rates_1!B:I,8,0)</f>
        <v>984</v>
      </c>
      <c r="M1089" t="b">
        <f>IF(ISERROR(L1089),VLOOKUP(C1089,vancouver_ratios_2!B:J,9,0),IF(L1089="**",VLOOKUP(C1089,vancouver_ratios_2!B:J,9,0)))</f>
        <v>0</v>
      </c>
      <c r="N1089" t="b">
        <f>IF(ISERROR(L1089),VLOOKUP(D1089,average_median_rates_1!B:I,8,0),IF(L1089="**", VLOOKUP(D1089,average_median_rates_1!B:I,8,0)))</f>
        <v>0</v>
      </c>
      <c r="O1089">
        <f t="shared" si="116"/>
        <v>0</v>
      </c>
      <c r="P1089">
        <f t="shared" si="117"/>
        <v>984</v>
      </c>
    </row>
    <row r="1090" spans="1:16" x14ac:dyDescent="0.2">
      <c r="A1090" t="str">
        <f t="shared" si="118"/>
        <v>201410average0Richmond</v>
      </c>
      <c r="B1090" t="str">
        <f t="shared" ref="B1090:B1153" si="119">E1090&amp;F1090&amp;G1090&amp;H1090&amp;I1090&amp;K1090</f>
        <v>201410apartmentaveragebachelor_rateRichmond</v>
      </c>
      <c r="C1090" t="str">
        <f t="shared" ref="C1090:C1153" si="120">G1090&amp;H1090&amp;I1090&amp;K1090</f>
        <v>apartmentaveragebachelor_rateRichmond</v>
      </c>
      <c r="D1090" t="str">
        <f t="shared" ref="D1090:D1153" si="121">E1090&amp;F1090&amp;G1090&amp;H1090&amp;I1090&amp;"Vancouver"</f>
        <v>201410apartmentaveragebachelor_rateVancouver</v>
      </c>
      <c r="E1090">
        <v>2014</v>
      </c>
      <c r="F1090">
        <v>10</v>
      </c>
      <c r="G1090" t="s">
        <v>65</v>
      </c>
      <c r="H1090" t="s">
        <v>59</v>
      </c>
      <c r="I1090" t="s">
        <v>49</v>
      </c>
      <c r="J1090">
        <f t="shared" ref="J1090:J1153" si="122">IF(I1090="bachelor_rate", 0, IF(I1090="1_bed_rate", 1, IF(I1090="2_bed_rate",2, IF(I1090="3+_bed_rate", 3, "error"))))</f>
        <v>0</v>
      </c>
      <c r="K1090" t="s">
        <v>36</v>
      </c>
      <c r="L1090">
        <f>VLOOKUP(B1090,average_median_rates_1!B:I,8,0)</f>
        <v>808</v>
      </c>
      <c r="M1090" t="b">
        <f>IF(ISERROR(L1090),VLOOKUP(C1090,vancouver_ratios_2!B:J,9,0),IF(L1090="**",VLOOKUP(C1090,vancouver_ratios_2!B:J,9,0)))</f>
        <v>0</v>
      </c>
      <c r="N1090" t="b">
        <f>IF(ISERROR(L1090),VLOOKUP(D1090,average_median_rates_1!B:I,8,0),IF(L1090="**", VLOOKUP(D1090,average_median_rates_1!B:I,8,0)))</f>
        <v>0</v>
      </c>
      <c r="O1090">
        <f t="shared" ref="O1090:O1153" si="123">N1090*M1090</f>
        <v>0</v>
      </c>
      <c r="P1090">
        <f t="shared" ref="P1090:P1153" si="124">IF(ISERROR(L1090),O1090, IF(L1090="**", O1090, L1090))</f>
        <v>808</v>
      </c>
    </row>
    <row r="1091" spans="1:16" x14ac:dyDescent="0.2">
      <c r="A1091" t="str">
        <f t="shared" ref="A1091:A1154" si="125">E1091&amp;F1091&amp;H1091&amp;J1091&amp;K1091</f>
        <v>201410average0Delta</v>
      </c>
      <c r="B1091" t="str">
        <f t="shared" si="119"/>
        <v>201410apartmentaveragebachelor_rateDelta</v>
      </c>
      <c r="C1091" t="str">
        <f t="shared" si="120"/>
        <v>apartmentaveragebachelor_rateDelta</v>
      </c>
      <c r="D1091" t="str">
        <f t="shared" si="121"/>
        <v>201410apartmentaveragebachelor_rateVancouver</v>
      </c>
      <c r="E1091">
        <v>2014</v>
      </c>
      <c r="F1091">
        <v>10</v>
      </c>
      <c r="G1091" t="s">
        <v>65</v>
      </c>
      <c r="H1091" t="s">
        <v>59</v>
      </c>
      <c r="I1091" t="s">
        <v>49</v>
      </c>
      <c r="J1091">
        <f t="shared" si="122"/>
        <v>0</v>
      </c>
      <c r="K1091" t="s">
        <v>37</v>
      </c>
      <c r="L1091">
        <f>VLOOKUP(B1091,average_median_rates_1!B:I,8,0)</f>
        <v>662</v>
      </c>
      <c r="M1091" t="b">
        <f>IF(ISERROR(L1091),VLOOKUP(C1091,vancouver_ratios_2!B:J,9,0),IF(L1091="**",VLOOKUP(C1091,vancouver_ratios_2!B:J,9,0)))</f>
        <v>0</v>
      </c>
      <c r="N1091" t="b">
        <f>IF(ISERROR(L1091),VLOOKUP(D1091,average_median_rates_1!B:I,8,0),IF(L1091="**", VLOOKUP(D1091,average_median_rates_1!B:I,8,0)))</f>
        <v>0</v>
      </c>
      <c r="O1091">
        <f t="shared" si="123"/>
        <v>0</v>
      </c>
      <c r="P1091">
        <f t="shared" si="124"/>
        <v>662</v>
      </c>
    </row>
    <row r="1092" spans="1:16" x14ac:dyDescent="0.2">
      <c r="A1092" t="str">
        <f t="shared" si="125"/>
        <v>201410average0Surrey</v>
      </c>
      <c r="B1092" t="str">
        <f t="shared" si="119"/>
        <v>201410apartmentaveragebachelor_rateSurrey</v>
      </c>
      <c r="C1092" t="str">
        <f t="shared" si="120"/>
        <v>apartmentaveragebachelor_rateSurrey</v>
      </c>
      <c r="D1092" t="str">
        <f t="shared" si="121"/>
        <v>201410apartmentaveragebachelor_rateVancouver</v>
      </c>
      <c r="E1092">
        <v>2014</v>
      </c>
      <c r="F1092">
        <v>10</v>
      </c>
      <c r="G1092" t="s">
        <v>65</v>
      </c>
      <c r="H1092" t="s">
        <v>59</v>
      </c>
      <c r="I1092" t="s">
        <v>49</v>
      </c>
      <c r="J1092">
        <f t="shared" si="122"/>
        <v>0</v>
      </c>
      <c r="K1092" t="s">
        <v>38</v>
      </c>
      <c r="L1092">
        <f>VLOOKUP(B1092,average_median_rates_1!B:I,8,0)</f>
        <v>713</v>
      </c>
      <c r="M1092" t="b">
        <f>IF(ISERROR(L1092),VLOOKUP(C1092,vancouver_ratios_2!B:J,9,0),IF(L1092="**",VLOOKUP(C1092,vancouver_ratios_2!B:J,9,0)))</f>
        <v>0</v>
      </c>
      <c r="N1092" t="b">
        <f>IF(ISERROR(L1092),VLOOKUP(D1092,average_median_rates_1!B:I,8,0),IF(L1092="**", VLOOKUP(D1092,average_median_rates_1!B:I,8,0)))</f>
        <v>0</v>
      </c>
      <c r="O1092">
        <f t="shared" si="123"/>
        <v>0</v>
      </c>
      <c r="P1092">
        <f t="shared" si="124"/>
        <v>713</v>
      </c>
    </row>
    <row r="1093" spans="1:16" x14ac:dyDescent="0.2">
      <c r="A1093" t="str">
        <f t="shared" si="125"/>
        <v>201410average0White Rock</v>
      </c>
      <c r="B1093" t="str">
        <f t="shared" si="119"/>
        <v>201410apartmentaveragebachelor_rateWhite Rock</v>
      </c>
      <c r="C1093" t="str">
        <f t="shared" si="120"/>
        <v>apartmentaveragebachelor_rateWhite Rock</v>
      </c>
      <c r="D1093" t="str">
        <f t="shared" si="121"/>
        <v>201410apartmentaveragebachelor_rateVancouver</v>
      </c>
      <c r="E1093">
        <v>2014</v>
      </c>
      <c r="F1093">
        <v>10</v>
      </c>
      <c r="G1093" t="s">
        <v>65</v>
      </c>
      <c r="H1093" t="s">
        <v>59</v>
      </c>
      <c r="I1093" t="s">
        <v>49</v>
      </c>
      <c r="J1093">
        <f t="shared" si="122"/>
        <v>0</v>
      </c>
      <c r="K1093" t="s">
        <v>39</v>
      </c>
      <c r="L1093">
        <f>VLOOKUP(B1093,average_median_rates_1!B:I,8,0)</f>
        <v>735</v>
      </c>
      <c r="M1093" t="b">
        <f>IF(ISERROR(L1093),VLOOKUP(C1093,vancouver_ratios_2!B:J,9,0),IF(L1093="**",VLOOKUP(C1093,vancouver_ratios_2!B:J,9,0)))</f>
        <v>0</v>
      </c>
      <c r="N1093" t="b">
        <f>IF(ISERROR(L1093),VLOOKUP(D1093,average_median_rates_1!B:I,8,0),IF(L1093="**", VLOOKUP(D1093,average_median_rates_1!B:I,8,0)))</f>
        <v>0</v>
      </c>
      <c r="O1093">
        <f t="shared" si="123"/>
        <v>0</v>
      </c>
      <c r="P1093">
        <f t="shared" si="124"/>
        <v>735</v>
      </c>
    </row>
    <row r="1094" spans="1:16" x14ac:dyDescent="0.2">
      <c r="A1094" t="str">
        <f t="shared" si="125"/>
        <v>201410average0Langley City and Langley DM</v>
      </c>
      <c r="B1094" t="str">
        <f t="shared" si="119"/>
        <v>201410apartmentaveragebachelor_rateLangley City and Langley DM</v>
      </c>
      <c r="C1094" t="str">
        <f t="shared" si="120"/>
        <v>apartmentaveragebachelor_rateLangley City and Langley DM</v>
      </c>
      <c r="D1094" t="str">
        <f t="shared" si="121"/>
        <v>201410apartmentaveragebachelor_rateVancouver</v>
      </c>
      <c r="E1094">
        <v>2014</v>
      </c>
      <c r="F1094">
        <v>10</v>
      </c>
      <c r="G1094" t="s">
        <v>65</v>
      </c>
      <c r="H1094" t="s">
        <v>59</v>
      </c>
      <c r="I1094" t="s">
        <v>49</v>
      </c>
      <c r="J1094">
        <f t="shared" si="122"/>
        <v>0</v>
      </c>
      <c r="K1094" t="s">
        <v>40</v>
      </c>
      <c r="L1094">
        <f>VLOOKUP(B1094,average_median_rates_1!B:I,8,0)</f>
        <v>640</v>
      </c>
      <c r="M1094" t="b">
        <f>IF(ISERROR(L1094),VLOOKUP(C1094,vancouver_ratios_2!B:J,9,0),IF(L1094="**",VLOOKUP(C1094,vancouver_ratios_2!B:J,9,0)))</f>
        <v>0</v>
      </c>
      <c r="N1094" t="b">
        <f>IF(ISERROR(L1094),VLOOKUP(D1094,average_median_rates_1!B:I,8,0),IF(L1094="**", VLOOKUP(D1094,average_median_rates_1!B:I,8,0)))</f>
        <v>0</v>
      </c>
      <c r="O1094">
        <f t="shared" si="123"/>
        <v>0</v>
      </c>
      <c r="P1094">
        <f t="shared" si="124"/>
        <v>640</v>
      </c>
    </row>
    <row r="1095" spans="1:16" x14ac:dyDescent="0.2">
      <c r="A1095" t="str">
        <f t="shared" si="125"/>
        <v>201410average0Tri-Cities</v>
      </c>
      <c r="B1095" t="str">
        <f t="shared" si="119"/>
        <v>201410apartmentaveragebachelor_rateTri-Cities</v>
      </c>
      <c r="C1095" t="str">
        <f t="shared" si="120"/>
        <v>apartmentaveragebachelor_rateTri-Cities</v>
      </c>
      <c r="D1095" t="str">
        <f t="shared" si="121"/>
        <v>201410apartmentaveragebachelor_rateVancouver</v>
      </c>
      <c r="E1095">
        <v>2014</v>
      </c>
      <c r="F1095">
        <v>10</v>
      </c>
      <c r="G1095" t="s">
        <v>65</v>
      </c>
      <c r="H1095" t="s">
        <v>59</v>
      </c>
      <c r="I1095" t="s">
        <v>49</v>
      </c>
      <c r="J1095">
        <f t="shared" si="122"/>
        <v>0</v>
      </c>
      <c r="K1095" t="s">
        <v>41</v>
      </c>
      <c r="L1095">
        <f>VLOOKUP(B1095,average_median_rates_1!B:I,8,0)</f>
        <v>712</v>
      </c>
      <c r="M1095" t="b">
        <f>IF(ISERROR(L1095),VLOOKUP(C1095,vancouver_ratios_2!B:J,9,0),IF(L1095="**",VLOOKUP(C1095,vancouver_ratios_2!B:J,9,0)))</f>
        <v>0</v>
      </c>
      <c r="N1095" t="b">
        <f>IF(ISERROR(L1095),VLOOKUP(D1095,average_median_rates_1!B:I,8,0),IF(L1095="**", VLOOKUP(D1095,average_median_rates_1!B:I,8,0)))</f>
        <v>0</v>
      </c>
      <c r="O1095">
        <f t="shared" si="123"/>
        <v>0</v>
      </c>
      <c r="P1095">
        <f t="shared" si="124"/>
        <v>712</v>
      </c>
    </row>
    <row r="1096" spans="1:16" x14ac:dyDescent="0.2">
      <c r="A1096" t="str">
        <f t="shared" si="125"/>
        <v>201410average0Maple Ridge/Pitt Meadows</v>
      </c>
      <c r="B1096" t="str">
        <f t="shared" si="119"/>
        <v>201410apartmentaveragebachelor_rateMaple Ridge/Pitt Meadows</v>
      </c>
      <c r="C1096" t="str">
        <f t="shared" si="120"/>
        <v>apartmentaveragebachelor_rateMaple Ridge/Pitt Meadows</v>
      </c>
      <c r="D1096" t="str">
        <f t="shared" si="121"/>
        <v>201410apartmentaveragebachelor_rateVancouver</v>
      </c>
      <c r="E1096">
        <v>2014</v>
      </c>
      <c r="F1096">
        <v>10</v>
      </c>
      <c r="G1096" t="s">
        <v>65</v>
      </c>
      <c r="H1096" t="s">
        <v>59</v>
      </c>
      <c r="I1096" t="s">
        <v>49</v>
      </c>
      <c r="J1096">
        <f t="shared" si="122"/>
        <v>0</v>
      </c>
      <c r="K1096" t="s">
        <v>42</v>
      </c>
      <c r="L1096">
        <f>VLOOKUP(B1096,average_median_rates_1!B:I,8,0)</f>
        <v>641</v>
      </c>
      <c r="M1096" t="b">
        <f>IF(ISERROR(L1096),VLOOKUP(C1096,vancouver_ratios_2!B:J,9,0),IF(L1096="**",VLOOKUP(C1096,vancouver_ratios_2!B:J,9,0)))</f>
        <v>0</v>
      </c>
      <c r="N1096" t="b">
        <f>IF(ISERROR(L1096),VLOOKUP(D1096,average_median_rates_1!B:I,8,0),IF(L1096="**", VLOOKUP(D1096,average_median_rates_1!B:I,8,0)))</f>
        <v>0</v>
      </c>
      <c r="O1096">
        <f t="shared" si="123"/>
        <v>0</v>
      </c>
      <c r="P1096">
        <f t="shared" si="124"/>
        <v>641</v>
      </c>
    </row>
    <row r="1097" spans="1:16" x14ac:dyDescent="0.2">
      <c r="A1097" t="str">
        <f t="shared" si="125"/>
        <v>201410average0Vancouver</v>
      </c>
      <c r="B1097" t="str">
        <f t="shared" si="119"/>
        <v>201410apartmentaveragebachelor_rateVancouver</v>
      </c>
      <c r="C1097" t="str">
        <f t="shared" si="120"/>
        <v>apartmentaveragebachelor_rateVancouver</v>
      </c>
      <c r="D1097" t="str">
        <f t="shared" si="121"/>
        <v>201410apartmentaveragebachelor_rateVancouver</v>
      </c>
      <c r="E1097">
        <v>2014</v>
      </c>
      <c r="F1097">
        <v>10</v>
      </c>
      <c r="G1097" t="s">
        <v>65</v>
      </c>
      <c r="H1097" t="s">
        <v>59</v>
      </c>
      <c r="I1097" t="s">
        <v>49</v>
      </c>
      <c r="J1097">
        <f t="shared" si="122"/>
        <v>0</v>
      </c>
      <c r="K1097" t="s">
        <v>43</v>
      </c>
      <c r="L1097">
        <f>VLOOKUP(B1097,average_median_rates_1!B:I,8,0)</f>
        <v>902</v>
      </c>
      <c r="M1097" t="b">
        <f>IF(ISERROR(L1097),VLOOKUP(C1097,vancouver_ratios_2!B:J,9,0),IF(L1097="**",VLOOKUP(C1097,vancouver_ratios_2!B:J,9,0)))</f>
        <v>0</v>
      </c>
      <c r="N1097" t="b">
        <f>IF(ISERROR(L1097),VLOOKUP(D1097,average_median_rates_1!B:I,8,0),IF(L1097="**", VLOOKUP(D1097,average_median_rates_1!B:I,8,0)))</f>
        <v>0</v>
      </c>
      <c r="O1097">
        <f t="shared" si="123"/>
        <v>0</v>
      </c>
      <c r="P1097">
        <f t="shared" si="124"/>
        <v>902</v>
      </c>
    </row>
    <row r="1098" spans="1:16" x14ac:dyDescent="0.2">
      <c r="A1098" t="str">
        <f t="shared" si="125"/>
        <v>201410average0North Vancouver City</v>
      </c>
      <c r="B1098" t="str">
        <f t="shared" si="119"/>
        <v>201410apartmentaveragebachelor_rateNorth Vancouver City</v>
      </c>
      <c r="C1098" t="str">
        <f t="shared" si="120"/>
        <v>apartmentaveragebachelor_rateNorth Vancouver City</v>
      </c>
      <c r="D1098" t="str">
        <f t="shared" si="121"/>
        <v>201410apartmentaveragebachelor_rateVancouver</v>
      </c>
      <c r="E1098">
        <v>2014</v>
      </c>
      <c r="F1098">
        <v>10</v>
      </c>
      <c r="G1098" t="s">
        <v>65</v>
      </c>
      <c r="H1098" t="s">
        <v>59</v>
      </c>
      <c r="I1098" t="s">
        <v>49</v>
      </c>
      <c r="J1098">
        <f t="shared" si="122"/>
        <v>0</v>
      </c>
      <c r="K1098" t="s">
        <v>60</v>
      </c>
      <c r="L1098">
        <f>VLOOKUP(B1098,average_median_rates_1!B:I,8,0)</f>
        <v>876</v>
      </c>
      <c r="M1098" t="b">
        <f>IF(ISERROR(L1098),VLOOKUP(C1098,vancouver_ratios_2!B:J,9,0),IF(L1098="**",VLOOKUP(C1098,vancouver_ratios_2!B:J,9,0)))</f>
        <v>0</v>
      </c>
      <c r="N1098" t="b">
        <f>IF(ISERROR(L1098),VLOOKUP(D1098,average_median_rates_1!B:I,8,0),IF(L1098="**", VLOOKUP(D1098,average_median_rates_1!B:I,8,0)))</f>
        <v>0</v>
      </c>
      <c r="O1098">
        <f t="shared" si="123"/>
        <v>0</v>
      </c>
      <c r="P1098">
        <f t="shared" si="124"/>
        <v>876</v>
      </c>
    </row>
    <row r="1099" spans="1:16" x14ac:dyDescent="0.2">
      <c r="A1099" t="str">
        <f t="shared" si="125"/>
        <v>201410average1English Bay</v>
      </c>
      <c r="B1099" t="str">
        <f t="shared" si="119"/>
        <v>201410apartmentaverage1_bed_rateEnglish Bay</v>
      </c>
      <c r="C1099" t="str">
        <f t="shared" si="120"/>
        <v>apartmentaverage1_bed_rateEnglish Bay</v>
      </c>
      <c r="D1099" t="str">
        <f t="shared" si="121"/>
        <v>201410apartmentaverage1_bed_rateVancouver</v>
      </c>
      <c r="E1099">
        <v>2014</v>
      </c>
      <c r="F1099">
        <v>10</v>
      </c>
      <c r="G1099" t="s">
        <v>65</v>
      </c>
      <c r="H1099" t="s">
        <v>59</v>
      </c>
      <c r="I1099" t="s">
        <v>51</v>
      </c>
      <c r="J1099">
        <f t="shared" si="122"/>
        <v>1</v>
      </c>
      <c r="K1099" t="s">
        <v>16</v>
      </c>
      <c r="L1099">
        <f>VLOOKUP(B1099,average_median_rates_1!B:I,8,0)</f>
        <v>1222</v>
      </c>
      <c r="M1099" t="b">
        <f>IF(ISERROR(L1099),VLOOKUP(C1099,vancouver_ratios_2!B:J,9,0),IF(L1099="**",VLOOKUP(C1099,vancouver_ratios_2!B:J,9,0)))</f>
        <v>0</v>
      </c>
      <c r="N1099" t="b">
        <f>IF(ISERROR(L1099),VLOOKUP(D1099,average_median_rates_1!B:I,8,0),IF(L1099="**", VLOOKUP(D1099,average_median_rates_1!B:I,8,0)))</f>
        <v>0</v>
      </c>
      <c r="O1099">
        <f t="shared" si="123"/>
        <v>0</v>
      </c>
      <c r="P1099">
        <f t="shared" si="124"/>
        <v>1222</v>
      </c>
    </row>
    <row r="1100" spans="1:16" x14ac:dyDescent="0.2">
      <c r="A1100" t="str">
        <f t="shared" si="125"/>
        <v>201410average1Downtown</v>
      </c>
      <c r="B1100" t="str">
        <f t="shared" si="119"/>
        <v>201410apartmentaverage1_bed_rateDowntown</v>
      </c>
      <c r="C1100" t="str">
        <f t="shared" si="120"/>
        <v>apartmentaverage1_bed_rateDowntown</v>
      </c>
      <c r="D1100" t="str">
        <f t="shared" si="121"/>
        <v>201410apartmentaverage1_bed_rateVancouver</v>
      </c>
      <c r="E1100">
        <v>2014</v>
      </c>
      <c r="F1100">
        <v>10</v>
      </c>
      <c r="G1100" t="s">
        <v>65</v>
      </c>
      <c r="H1100" t="s">
        <v>59</v>
      </c>
      <c r="I1100" t="s">
        <v>51</v>
      </c>
      <c r="J1100">
        <f t="shared" si="122"/>
        <v>1</v>
      </c>
      <c r="K1100" t="s">
        <v>17</v>
      </c>
      <c r="L1100">
        <f>VLOOKUP(B1100,average_median_rates_1!B:I,8,0)</f>
        <v>1268</v>
      </c>
      <c r="M1100" t="b">
        <f>IF(ISERROR(L1100),VLOOKUP(C1100,vancouver_ratios_2!B:J,9,0),IF(L1100="**",VLOOKUP(C1100,vancouver_ratios_2!B:J,9,0)))</f>
        <v>0</v>
      </c>
      <c r="N1100" t="b">
        <f>IF(ISERROR(L1100),VLOOKUP(D1100,average_median_rates_1!B:I,8,0),IF(L1100="**", VLOOKUP(D1100,average_median_rates_1!B:I,8,0)))</f>
        <v>0</v>
      </c>
      <c r="O1100">
        <f t="shared" si="123"/>
        <v>0</v>
      </c>
      <c r="P1100">
        <f t="shared" si="124"/>
        <v>1268</v>
      </c>
    </row>
    <row r="1101" spans="1:16" x14ac:dyDescent="0.2">
      <c r="A1101" t="str">
        <f t="shared" si="125"/>
        <v>201410average1South Granville/Oak</v>
      </c>
      <c r="B1101" t="str">
        <f t="shared" si="119"/>
        <v>201410apartmentaverage1_bed_rateSouth Granville/Oak</v>
      </c>
      <c r="C1101" t="str">
        <f t="shared" si="120"/>
        <v>apartmentaverage1_bed_rateSouth Granville/Oak</v>
      </c>
      <c r="D1101" t="str">
        <f t="shared" si="121"/>
        <v>201410apartmentaverage1_bed_rateVancouver</v>
      </c>
      <c r="E1101">
        <v>2014</v>
      </c>
      <c r="F1101">
        <v>10</v>
      </c>
      <c r="G1101" t="s">
        <v>65</v>
      </c>
      <c r="H1101" t="s">
        <v>59</v>
      </c>
      <c r="I1101" t="s">
        <v>51</v>
      </c>
      <c r="J1101">
        <f t="shared" si="122"/>
        <v>1</v>
      </c>
      <c r="K1101" t="s">
        <v>19</v>
      </c>
      <c r="L1101">
        <f>VLOOKUP(B1101,average_median_rates_1!B:I,8,0)</f>
        <v>1156</v>
      </c>
      <c r="M1101" t="b">
        <f>IF(ISERROR(L1101),VLOOKUP(C1101,vancouver_ratios_2!B:J,9,0),IF(L1101="**",VLOOKUP(C1101,vancouver_ratios_2!B:J,9,0)))</f>
        <v>0</v>
      </c>
      <c r="N1101" t="b">
        <f>IF(ISERROR(L1101),VLOOKUP(D1101,average_median_rates_1!B:I,8,0),IF(L1101="**", VLOOKUP(D1101,average_median_rates_1!B:I,8,0)))</f>
        <v>0</v>
      </c>
      <c r="O1101">
        <f t="shared" si="123"/>
        <v>0</v>
      </c>
      <c r="P1101">
        <f t="shared" si="124"/>
        <v>1156</v>
      </c>
    </row>
    <row r="1102" spans="1:16" x14ac:dyDescent="0.2">
      <c r="A1102" t="str">
        <f t="shared" si="125"/>
        <v>201410average1Kitsilano/Point Grey</v>
      </c>
      <c r="B1102" t="str">
        <f t="shared" si="119"/>
        <v>201410apartmentaverage1_bed_rateKitsilano/Point Grey</v>
      </c>
      <c r="C1102" t="str">
        <f t="shared" si="120"/>
        <v>apartmentaverage1_bed_rateKitsilano/Point Grey</v>
      </c>
      <c r="D1102" t="str">
        <f t="shared" si="121"/>
        <v>201410apartmentaverage1_bed_rateVancouver</v>
      </c>
      <c r="E1102">
        <v>2014</v>
      </c>
      <c r="F1102">
        <v>10</v>
      </c>
      <c r="G1102" t="s">
        <v>65</v>
      </c>
      <c r="H1102" t="s">
        <v>59</v>
      </c>
      <c r="I1102" t="s">
        <v>51</v>
      </c>
      <c r="J1102">
        <f t="shared" si="122"/>
        <v>1</v>
      </c>
      <c r="K1102" t="s">
        <v>20</v>
      </c>
      <c r="L1102">
        <f>VLOOKUP(B1102,average_median_rates_1!B:I,8,0)</f>
        <v>1182</v>
      </c>
      <c r="M1102" t="b">
        <f>IF(ISERROR(L1102),VLOOKUP(C1102,vancouver_ratios_2!B:J,9,0),IF(L1102="**",VLOOKUP(C1102,vancouver_ratios_2!B:J,9,0)))</f>
        <v>0</v>
      </c>
      <c r="N1102" t="b">
        <f>IF(ISERROR(L1102),VLOOKUP(D1102,average_median_rates_1!B:I,8,0),IF(L1102="**", VLOOKUP(D1102,average_median_rates_1!B:I,8,0)))</f>
        <v>0</v>
      </c>
      <c r="O1102">
        <f t="shared" si="123"/>
        <v>0</v>
      </c>
      <c r="P1102">
        <f t="shared" si="124"/>
        <v>1182</v>
      </c>
    </row>
    <row r="1103" spans="1:16" x14ac:dyDescent="0.2">
      <c r="A1103" t="str">
        <f t="shared" si="125"/>
        <v>201410average1Westside/Kerrisdale</v>
      </c>
      <c r="B1103" t="str">
        <f t="shared" si="119"/>
        <v>201410apartmentaverage1_bed_rateWestside/Kerrisdale</v>
      </c>
      <c r="C1103" t="str">
        <f t="shared" si="120"/>
        <v>apartmentaverage1_bed_rateWestside/Kerrisdale</v>
      </c>
      <c r="D1103" t="str">
        <f t="shared" si="121"/>
        <v>201410apartmentaverage1_bed_rateVancouver</v>
      </c>
      <c r="E1103">
        <v>2014</v>
      </c>
      <c r="F1103">
        <v>10</v>
      </c>
      <c r="G1103" t="s">
        <v>65</v>
      </c>
      <c r="H1103" t="s">
        <v>59</v>
      </c>
      <c r="I1103" t="s">
        <v>51</v>
      </c>
      <c r="J1103">
        <f t="shared" si="122"/>
        <v>1</v>
      </c>
      <c r="K1103" t="s">
        <v>21</v>
      </c>
      <c r="L1103">
        <f>VLOOKUP(B1103,average_median_rates_1!B:I,8,0)</f>
        <v>1137</v>
      </c>
      <c r="M1103" t="b">
        <f>IF(ISERROR(L1103),VLOOKUP(C1103,vancouver_ratios_2!B:J,9,0),IF(L1103="**",VLOOKUP(C1103,vancouver_ratios_2!B:J,9,0)))</f>
        <v>0</v>
      </c>
      <c r="N1103" t="b">
        <f>IF(ISERROR(L1103),VLOOKUP(D1103,average_median_rates_1!B:I,8,0),IF(L1103="**", VLOOKUP(D1103,average_median_rates_1!B:I,8,0)))</f>
        <v>0</v>
      </c>
      <c r="O1103">
        <f t="shared" si="123"/>
        <v>0</v>
      </c>
      <c r="P1103">
        <f t="shared" si="124"/>
        <v>1137</v>
      </c>
    </row>
    <row r="1104" spans="1:16" x14ac:dyDescent="0.2">
      <c r="A1104" t="str">
        <f t="shared" si="125"/>
        <v>201410average1Marpole</v>
      </c>
      <c r="B1104" t="str">
        <f t="shared" si="119"/>
        <v>201410apartmentaverage1_bed_rateMarpole</v>
      </c>
      <c r="C1104" t="str">
        <f t="shared" si="120"/>
        <v>apartmentaverage1_bed_rateMarpole</v>
      </c>
      <c r="D1104" t="str">
        <f t="shared" si="121"/>
        <v>201410apartmentaverage1_bed_rateVancouver</v>
      </c>
      <c r="E1104">
        <v>2014</v>
      </c>
      <c r="F1104">
        <v>10</v>
      </c>
      <c r="G1104" t="s">
        <v>65</v>
      </c>
      <c r="H1104" t="s">
        <v>59</v>
      </c>
      <c r="I1104" t="s">
        <v>51</v>
      </c>
      <c r="J1104">
        <f t="shared" si="122"/>
        <v>1</v>
      </c>
      <c r="K1104" t="s">
        <v>23</v>
      </c>
      <c r="L1104">
        <f>VLOOKUP(B1104,average_median_rates_1!B:I,8,0)</f>
        <v>867</v>
      </c>
      <c r="M1104" t="b">
        <f>IF(ISERROR(L1104),VLOOKUP(C1104,vancouver_ratios_2!B:J,9,0),IF(L1104="**",VLOOKUP(C1104,vancouver_ratios_2!B:J,9,0)))</f>
        <v>0</v>
      </c>
      <c r="N1104" t="b">
        <f>IF(ISERROR(L1104),VLOOKUP(D1104,average_median_rates_1!B:I,8,0),IF(L1104="**", VLOOKUP(D1104,average_median_rates_1!B:I,8,0)))</f>
        <v>0</v>
      </c>
      <c r="O1104">
        <f t="shared" si="123"/>
        <v>0</v>
      </c>
      <c r="P1104">
        <f t="shared" si="124"/>
        <v>867</v>
      </c>
    </row>
    <row r="1105" spans="1:16" x14ac:dyDescent="0.2">
      <c r="A1105" t="str">
        <f t="shared" si="125"/>
        <v>201410average1Mount Pleasant/Renfrew Heights</v>
      </c>
      <c r="B1105" t="str">
        <f t="shared" si="119"/>
        <v>201410apartmentaverage1_bed_rateMount Pleasant/Renfrew Heights</v>
      </c>
      <c r="C1105" t="str">
        <f t="shared" si="120"/>
        <v>apartmentaverage1_bed_rateMount Pleasant/Renfrew Heights</v>
      </c>
      <c r="D1105" t="str">
        <f t="shared" si="121"/>
        <v>201410apartmentaverage1_bed_rateVancouver</v>
      </c>
      <c r="E1105">
        <v>2014</v>
      </c>
      <c r="F1105">
        <v>10</v>
      </c>
      <c r="G1105" t="s">
        <v>65</v>
      </c>
      <c r="H1105" t="s">
        <v>59</v>
      </c>
      <c r="I1105" t="s">
        <v>51</v>
      </c>
      <c r="J1105">
        <f t="shared" si="122"/>
        <v>1</v>
      </c>
      <c r="K1105" t="s">
        <v>24</v>
      </c>
      <c r="L1105">
        <f>VLOOKUP(B1105,average_median_rates_1!B:I,8,0)</f>
        <v>987</v>
      </c>
      <c r="M1105" t="b">
        <f>IF(ISERROR(L1105),VLOOKUP(C1105,vancouver_ratios_2!B:J,9,0),IF(L1105="**",VLOOKUP(C1105,vancouver_ratios_2!B:J,9,0)))</f>
        <v>0</v>
      </c>
      <c r="N1105" t="b">
        <f>IF(ISERROR(L1105),VLOOKUP(D1105,average_median_rates_1!B:I,8,0),IF(L1105="**", VLOOKUP(D1105,average_median_rates_1!B:I,8,0)))</f>
        <v>0</v>
      </c>
      <c r="O1105">
        <f t="shared" si="123"/>
        <v>0</v>
      </c>
      <c r="P1105">
        <f t="shared" si="124"/>
        <v>987</v>
      </c>
    </row>
    <row r="1106" spans="1:16" x14ac:dyDescent="0.2">
      <c r="A1106" t="str">
        <f t="shared" si="125"/>
        <v>201410average1East Hastings</v>
      </c>
      <c r="B1106" t="str">
        <f t="shared" si="119"/>
        <v>201410apartmentaverage1_bed_rateEast Hastings</v>
      </c>
      <c r="C1106" t="str">
        <f t="shared" si="120"/>
        <v>apartmentaverage1_bed_rateEast Hastings</v>
      </c>
      <c r="D1106" t="str">
        <f t="shared" si="121"/>
        <v>201410apartmentaverage1_bed_rateVancouver</v>
      </c>
      <c r="E1106">
        <v>2014</v>
      </c>
      <c r="F1106">
        <v>10</v>
      </c>
      <c r="G1106" t="s">
        <v>65</v>
      </c>
      <c r="H1106" t="s">
        <v>59</v>
      </c>
      <c r="I1106" t="s">
        <v>51</v>
      </c>
      <c r="J1106">
        <f t="shared" si="122"/>
        <v>1</v>
      </c>
      <c r="K1106" t="s">
        <v>25</v>
      </c>
      <c r="L1106">
        <f>VLOOKUP(B1106,average_median_rates_1!B:I,8,0)</f>
        <v>923</v>
      </c>
      <c r="M1106" t="b">
        <f>IF(ISERROR(L1106),VLOOKUP(C1106,vancouver_ratios_2!B:J,9,0),IF(L1106="**",VLOOKUP(C1106,vancouver_ratios_2!B:J,9,0)))</f>
        <v>0</v>
      </c>
      <c r="N1106" t="b">
        <f>IF(ISERROR(L1106),VLOOKUP(D1106,average_median_rates_1!B:I,8,0),IF(L1106="**", VLOOKUP(D1106,average_median_rates_1!B:I,8,0)))</f>
        <v>0</v>
      </c>
      <c r="O1106">
        <f t="shared" si="123"/>
        <v>0</v>
      </c>
      <c r="P1106">
        <f t="shared" si="124"/>
        <v>923</v>
      </c>
    </row>
    <row r="1107" spans="1:16" x14ac:dyDescent="0.2">
      <c r="A1107" t="str">
        <f t="shared" si="125"/>
        <v>201410average1Southeast Vancouver</v>
      </c>
      <c r="B1107" t="str">
        <f t="shared" si="119"/>
        <v>201410apartmentaverage1_bed_rateSoutheast Vancouver</v>
      </c>
      <c r="C1107" t="str">
        <f t="shared" si="120"/>
        <v>apartmentaverage1_bed_rateSoutheast Vancouver</v>
      </c>
      <c r="D1107" t="str">
        <f t="shared" si="121"/>
        <v>201410apartmentaverage1_bed_rateVancouver</v>
      </c>
      <c r="E1107">
        <v>2014</v>
      </c>
      <c r="F1107">
        <v>10</v>
      </c>
      <c r="G1107" t="s">
        <v>65</v>
      </c>
      <c r="H1107" t="s">
        <v>59</v>
      </c>
      <c r="I1107" t="s">
        <v>51</v>
      </c>
      <c r="J1107">
        <f t="shared" si="122"/>
        <v>1</v>
      </c>
      <c r="K1107" t="s">
        <v>26</v>
      </c>
      <c r="L1107">
        <f>VLOOKUP(B1107,average_median_rates_1!B:I,8,0)</f>
        <v>988</v>
      </c>
      <c r="M1107" t="b">
        <f>IF(ISERROR(L1107),VLOOKUP(C1107,vancouver_ratios_2!B:J,9,0),IF(L1107="**",VLOOKUP(C1107,vancouver_ratios_2!B:J,9,0)))</f>
        <v>0</v>
      </c>
      <c r="N1107" t="b">
        <f>IF(ISERROR(L1107),VLOOKUP(D1107,average_median_rates_1!B:I,8,0),IF(L1107="**", VLOOKUP(D1107,average_median_rates_1!B:I,8,0)))</f>
        <v>0</v>
      </c>
      <c r="O1107">
        <f t="shared" si="123"/>
        <v>0</v>
      </c>
      <c r="P1107">
        <f t="shared" si="124"/>
        <v>988</v>
      </c>
    </row>
    <row r="1108" spans="1:16" x14ac:dyDescent="0.2">
      <c r="A1108" t="str">
        <f t="shared" si="125"/>
        <v>201410average1University Endowment Lands</v>
      </c>
      <c r="B1108" t="str">
        <f t="shared" si="119"/>
        <v>201410apartmentaverage1_bed_rateUniversity Endowment Lands</v>
      </c>
      <c r="C1108" t="str">
        <f t="shared" si="120"/>
        <v>apartmentaverage1_bed_rateUniversity Endowment Lands</v>
      </c>
      <c r="D1108" t="str">
        <f t="shared" si="121"/>
        <v>201410apartmentaverage1_bed_rateVancouver</v>
      </c>
      <c r="E1108">
        <v>2014</v>
      </c>
      <c r="F1108">
        <v>10</v>
      </c>
      <c r="G1108" t="s">
        <v>65</v>
      </c>
      <c r="H1108" t="s">
        <v>59</v>
      </c>
      <c r="I1108" t="s">
        <v>51</v>
      </c>
      <c r="J1108">
        <f t="shared" si="122"/>
        <v>1</v>
      </c>
      <c r="K1108" t="s">
        <v>27</v>
      </c>
      <c r="L1108">
        <f>VLOOKUP(B1108,average_median_rates_1!B:I,8,0)</f>
        <v>1452</v>
      </c>
      <c r="M1108" t="b">
        <f>IF(ISERROR(L1108),VLOOKUP(C1108,vancouver_ratios_2!B:J,9,0),IF(L1108="**",VLOOKUP(C1108,vancouver_ratios_2!B:J,9,0)))</f>
        <v>0</v>
      </c>
      <c r="N1108" t="b">
        <f>IF(ISERROR(L1108),VLOOKUP(D1108,average_median_rates_1!B:I,8,0),IF(L1108="**", VLOOKUP(D1108,average_median_rates_1!B:I,8,0)))</f>
        <v>0</v>
      </c>
      <c r="O1108">
        <f t="shared" si="123"/>
        <v>0</v>
      </c>
      <c r="P1108">
        <f t="shared" si="124"/>
        <v>1452</v>
      </c>
    </row>
    <row r="1109" spans="1:16" x14ac:dyDescent="0.2">
      <c r="A1109" t="str">
        <f t="shared" si="125"/>
        <v>201410average1Central Park/Metrotown</v>
      </c>
      <c r="B1109" t="str">
        <f t="shared" si="119"/>
        <v>201410apartmentaverage1_bed_rateCentral Park/Metrotown</v>
      </c>
      <c r="C1109" t="str">
        <f t="shared" si="120"/>
        <v>apartmentaverage1_bed_rateCentral Park/Metrotown</v>
      </c>
      <c r="D1109" t="str">
        <f t="shared" si="121"/>
        <v>201410apartmentaverage1_bed_rateVancouver</v>
      </c>
      <c r="E1109">
        <v>2014</v>
      </c>
      <c r="F1109">
        <v>10</v>
      </c>
      <c r="G1109" t="s">
        <v>65</v>
      </c>
      <c r="H1109" t="s">
        <v>59</v>
      </c>
      <c r="I1109" t="s">
        <v>51</v>
      </c>
      <c r="J1109">
        <f t="shared" si="122"/>
        <v>1</v>
      </c>
      <c r="K1109" t="s">
        <v>28</v>
      </c>
      <c r="L1109">
        <f>VLOOKUP(B1109,average_median_rates_1!B:I,8,0)</f>
        <v>937</v>
      </c>
      <c r="M1109" t="b">
        <f>IF(ISERROR(L1109),VLOOKUP(C1109,vancouver_ratios_2!B:J,9,0),IF(L1109="**",VLOOKUP(C1109,vancouver_ratios_2!B:J,9,0)))</f>
        <v>0</v>
      </c>
      <c r="N1109" t="b">
        <f>IF(ISERROR(L1109),VLOOKUP(D1109,average_median_rates_1!B:I,8,0),IF(L1109="**", VLOOKUP(D1109,average_median_rates_1!B:I,8,0)))</f>
        <v>0</v>
      </c>
      <c r="O1109">
        <f t="shared" si="123"/>
        <v>0</v>
      </c>
      <c r="P1109">
        <f t="shared" si="124"/>
        <v>937</v>
      </c>
    </row>
    <row r="1110" spans="1:16" x14ac:dyDescent="0.2">
      <c r="A1110" t="str">
        <f t="shared" si="125"/>
        <v>201410average1Southeast Burnaby</v>
      </c>
      <c r="B1110" t="str">
        <f t="shared" si="119"/>
        <v>201410apartmentaverage1_bed_rateSoutheast Burnaby</v>
      </c>
      <c r="C1110" t="str">
        <f t="shared" si="120"/>
        <v>apartmentaverage1_bed_rateSoutheast Burnaby</v>
      </c>
      <c r="D1110" t="str">
        <f t="shared" si="121"/>
        <v>201410apartmentaverage1_bed_rateVancouver</v>
      </c>
      <c r="E1110">
        <v>2014</v>
      </c>
      <c r="F1110">
        <v>10</v>
      </c>
      <c r="G1110" t="s">
        <v>65</v>
      </c>
      <c r="H1110" t="s">
        <v>59</v>
      </c>
      <c r="I1110" t="s">
        <v>51</v>
      </c>
      <c r="J1110">
        <f t="shared" si="122"/>
        <v>1</v>
      </c>
      <c r="K1110" t="s">
        <v>29</v>
      </c>
      <c r="L1110">
        <f>VLOOKUP(B1110,average_median_rates_1!B:I,8,0)</f>
        <v>834</v>
      </c>
      <c r="M1110" t="b">
        <f>IF(ISERROR(L1110),VLOOKUP(C1110,vancouver_ratios_2!B:J,9,0),IF(L1110="**",VLOOKUP(C1110,vancouver_ratios_2!B:J,9,0)))</f>
        <v>0</v>
      </c>
      <c r="N1110" t="b">
        <f>IF(ISERROR(L1110),VLOOKUP(D1110,average_median_rates_1!B:I,8,0),IF(L1110="**", VLOOKUP(D1110,average_median_rates_1!B:I,8,0)))</f>
        <v>0</v>
      </c>
      <c r="O1110">
        <f t="shared" si="123"/>
        <v>0</v>
      </c>
      <c r="P1110">
        <f t="shared" si="124"/>
        <v>834</v>
      </c>
    </row>
    <row r="1111" spans="1:16" x14ac:dyDescent="0.2">
      <c r="A1111" t="str">
        <f t="shared" si="125"/>
        <v>201410average1North Burnaby</v>
      </c>
      <c r="B1111" t="str">
        <f t="shared" si="119"/>
        <v>201410apartmentaverage1_bed_rateNorth Burnaby</v>
      </c>
      <c r="C1111" t="str">
        <f t="shared" si="120"/>
        <v>apartmentaverage1_bed_rateNorth Burnaby</v>
      </c>
      <c r="D1111" t="str">
        <f t="shared" si="121"/>
        <v>201410apartmentaverage1_bed_rateVancouver</v>
      </c>
      <c r="E1111">
        <v>2014</v>
      </c>
      <c r="F1111">
        <v>10</v>
      </c>
      <c r="G1111" t="s">
        <v>65</v>
      </c>
      <c r="H1111" t="s">
        <v>59</v>
      </c>
      <c r="I1111" t="s">
        <v>51</v>
      </c>
      <c r="J1111">
        <f t="shared" si="122"/>
        <v>1</v>
      </c>
      <c r="K1111" t="s">
        <v>31</v>
      </c>
      <c r="L1111">
        <f>VLOOKUP(B1111,average_median_rates_1!B:I,8,0)</f>
        <v>988</v>
      </c>
      <c r="M1111" t="b">
        <f>IF(ISERROR(L1111),VLOOKUP(C1111,vancouver_ratios_2!B:J,9,0),IF(L1111="**",VLOOKUP(C1111,vancouver_ratios_2!B:J,9,0)))</f>
        <v>0</v>
      </c>
      <c r="N1111" t="b">
        <f>IF(ISERROR(L1111),VLOOKUP(D1111,average_median_rates_1!B:I,8,0),IF(L1111="**", VLOOKUP(D1111,average_median_rates_1!B:I,8,0)))</f>
        <v>0</v>
      </c>
      <c r="O1111">
        <f t="shared" si="123"/>
        <v>0</v>
      </c>
      <c r="P1111">
        <f t="shared" si="124"/>
        <v>988</v>
      </c>
    </row>
    <row r="1112" spans="1:16" x14ac:dyDescent="0.2">
      <c r="A1112" t="str">
        <f t="shared" si="125"/>
        <v>201410average1New Westminster</v>
      </c>
      <c r="B1112" t="str">
        <f t="shared" si="119"/>
        <v>201410apartmentaverage1_bed_rateNew Westminster</v>
      </c>
      <c r="C1112" t="str">
        <f t="shared" si="120"/>
        <v>apartmentaverage1_bed_rateNew Westminster</v>
      </c>
      <c r="D1112" t="str">
        <f t="shared" si="121"/>
        <v>201410apartmentaverage1_bed_rateVancouver</v>
      </c>
      <c r="E1112">
        <v>2014</v>
      </c>
      <c r="F1112">
        <v>10</v>
      </c>
      <c r="G1112" t="s">
        <v>65</v>
      </c>
      <c r="H1112" t="s">
        <v>59</v>
      </c>
      <c r="I1112" t="s">
        <v>51</v>
      </c>
      <c r="J1112">
        <f t="shared" si="122"/>
        <v>1</v>
      </c>
      <c r="K1112" t="s">
        <v>32</v>
      </c>
      <c r="L1112">
        <f>VLOOKUP(B1112,average_median_rates_1!B:I,8,0)</f>
        <v>836</v>
      </c>
      <c r="M1112" t="b">
        <f>IF(ISERROR(L1112),VLOOKUP(C1112,vancouver_ratios_2!B:J,9,0),IF(L1112="**",VLOOKUP(C1112,vancouver_ratios_2!B:J,9,0)))</f>
        <v>0</v>
      </c>
      <c r="N1112" t="b">
        <f>IF(ISERROR(L1112),VLOOKUP(D1112,average_median_rates_1!B:I,8,0),IF(L1112="**", VLOOKUP(D1112,average_median_rates_1!B:I,8,0)))</f>
        <v>0</v>
      </c>
      <c r="O1112">
        <f t="shared" si="123"/>
        <v>0</v>
      </c>
      <c r="P1112">
        <f t="shared" si="124"/>
        <v>836</v>
      </c>
    </row>
    <row r="1113" spans="1:16" x14ac:dyDescent="0.2">
      <c r="A1113" t="str">
        <f t="shared" si="125"/>
        <v>201410average1North Vancouver CY</v>
      </c>
      <c r="B1113" t="str">
        <f t="shared" si="119"/>
        <v>201410apartmentaverage1_bed_rateNorth Vancouver CY</v>
      </c>
      <c r="C1113" t="str">
        <f t="shared" si="120"/>
        <v>apartmentaverage1_bed_rateNorth Vancouver CY</v>
      </c>
      <c r="D1113" t="str">
        <f t="shared" si="121"/>
        <v>201410apartmentaverage1_bed_rateVancouver</v>
      </c>
      <c r="E1113">
        <v>2014</v>
      </c>
      <c r="F1113">
        <v>10</v>
      </c>
      <c r="G1113" t="s">
        <v>65</v>
      </c>
      <c r="H1113" t="s">
        <v>59</v>
      </c>
      <c r="I1113" t="s">
        <v>51</v>
      </c>
      <c r="J1113">
        <f t="shared" si="122"/>
        <v>1</v>
      </c>
      <c r="K1113" t="s">
        <v>33</v>
      </c>
      <c r="L1113" t="e">
        <f>VLOOKUP(B1113,average_median_rates_1!B:I,8,0)</f>
        <v>#N/A</v>
      </c>
      <c r="M1113">
        <f>IF(ISERROR(L1113),VLOOKUP(C1113,vancouver_ratios_2!B:J,9,0),IF(L1113="**",VLOOKUP(C1113,vancouver_ratios_2!B:J,9,0)))</f>
        <v>1.15330806029425</v>
      </c>
      <c r="N1113">
        <f>IF(ISERROR(L1113),VLOOKUP(D1113,average_median_rates_1!B:I,8,0),IF(L1113="**", VLOOKUP(D1113,average_median_rates_1!B:I,8,0)))</f>
        <v>1038</v>
      </c>
      <c r="O1113">
        <f t="shared" si="123"/>
        <v>1197.1337665854314</v>
      </c>
      <c r="P1113">
        <f t="shared" si="124"/>
        <v>1197.1337665854314</v>
      </c>
    </row>
    <row r="1114" spans="1:16" x14ac:dyDescent="0.2">
      <c r="A1114" t="str">
        <f t="shared" si="125"/>
        <v>201410average1North Vancouver DM</v>
      </c>
      <c r="B1114" t="str">
        <f t="shared" si="119"/>
        <v>201410apartmentaverage1_bed_rateNorth Vancouver DM</v>
      </c>
      <c r="C1114" t="str">
        <f t="shared" si="120"/>
        <v>apartmentaverage1_bed_rateNorth Vancouver DM</v>
      </c>
      <c r="D1114" t="str">
        <f t="shared" si="121"/>
        <v>201410apartmentaverage1_bed_rateVancouver</v>
      </c>
      <c r="E1114">
        <v>2014</v>
      </c>
      <c r="F1114">
        <v>10</v>
      </c>
      <c r="G1114" t="s">
        <v>65</v>
      </c>
      <c r="H1114" t="s">
        <v>59</v>
      </c>
      <c r="I1114" t="s">
        <v>51</v>
      </c>
      <c r="J1114">
        <f t="shared" si="122"/>
        <v>1</v>
      </c>
      <c r="K1114" t="s">
        <v>34</v>
      </c>
      <c r="L1114">
        <f>VLOOKUP(B1114,average_median_rates_1!B:I,8,0)</f>
        <v>1076</v>
      </c>
      <c r="M1114" t="b">
        <f>IF(ISERROR(L1114),VLOOKUP(C1114,vancouver_ratios_2!B:J,9,0),IF(L1114="**",VLOOKUP(C1114,vancouver_ratios_2!B:J,9,0)))</f>
        <v>0</v>
      </c>
      <c r="N1114" t="b">
        <f>IF(ISERROR(L1114),VLOOKUP(D1114,average_median_rates_1!B:I,8,0),IF(L1114="**", VLOOKUP(D1114,average_median_rates_1!B:I,8,0)))</f>
        <v>0</v>
      </c>
      <c r="O1114">
        <f t="shared" si="123"/>
        <v>0</v>
      </c>
      <c r="P1114">
        <f t="shared" si="124"/>
        <v>1076</v>
      </c>
    </row>
    <row r="1115" spans="1:16" x14ac:dyDescent="0.2">
      <c r="A1115" t="str">
        <f t="shared" si="125"/>
        <v>201410average1West Vancouver</v>
      </c>
      <c r="B1115" t="str">
        <f t="shared" si="119"/>
        <v>201410apartmentaverage1_bed_rateWest Vancouver</v>
      </c>
      <c r="C1115" t="str">
        <f t="shared" si="120"/>
        <v>apartmentaverage1_bed_rateWest Vancouver</v>
      </c>
      <c r="D1115" t="str">
        <f t="shared" si="121"/>
        <v>201410apartmentaverage1_bed_rateVancouver</v>
      </c>
      <c r="E1115">
        <v>2014</v>
      </c>
      <c r="F1115">
        <v>10</v>
      </c>
      <c r="G1115" t="s">
        <v>65</v>
      </c>
      <c r="H1115" t="s">
        <v>59</v>
      </c>
      <c r="I1115" t="s">
        <v>51</v>
      </c>
      <c r="J1115">
        <f t="shared" si="122"/>
        <v>1</v>
      </c>
      <c r="K1115" t="s">
        <v>35</v>
      </c>
      <c r="L1115">
        <f>VLOOKUP(B1115,average_median_rates_1!B:I,8,0)</f>
        <v>1371</v>
      </c>
      <c r="M1115" t="b">
        <f>IF(ISERROR(L1115),VLOOKUP(C1115,vancouver_ratios_2!B:J,9,0),IF(L1115="**",VLOOKUP(C1115,vancouver_ratios_2!B:J,9,0)))</f>
        <v>0</v>
      </c>
      <c r="N1115" t="b">
        <f>IF(ISERROR(L1115),VLOOKUP(D1115,average_median_rates_1!B:I,8,0),IF(L1115="**", VLOOKUP(D1115,average_median_rates_1!B:I,8,0)))</f>
        <v>0</v>
      </c>
      <c r="O1115">
        <f t="shared" si="123"/>
        <v>0</v>
      </c>
      <c r="P1115">
        <f t="shared" si="124"/>
        <v>1371</v>
      </c>
    </row>
    <row r="1116" spans="1:16" x14ac:dyDescent="0.2">
      <c r="A1116" t="str">
        <f t="shared" si="125"/>
        <v>201410average1Richmond</v>
      </c>
      <c r="B1116" t="str">
        <f t="shared" si="119"/>
        <v>201410apartmentaverage1_bed_rateRichmond</v>
      </c>
      <c r="C1116" t="str">
        <f t="shared" si="120"/>
        <v>apartmentaverage1_bed_rateRichmond</v>
      </c>
      <c r="D1116" t="str">
        <f t="shared" si="121"/>
        <v>201410apartmentaverage1_bed_rateVancouver</v>
      </c>
      <c r="E1116">
        <v>2014</v>
      </c>
      <c r="F1116">
        <v>10</v>
      </c>
      <c r="G1116" t="s">
        <v>65</v>
      </c>
      <c r="H1116" t="s">
        <v>59</v>
      </c>
      <c r="I1116" t="s">
        <v>51</v>
      </c>
      <c r="J1116">
        <f t="shared" si="122"/>
        <v>1</v>
      </c>
      <c r="K1116" t="s">
        <v>36</v>
      </c>
      <c r="L1116">
        <f>VLOOKUP(B1116,average_median_rates_1!B:I,8,0)</f>
        <v>994</v>
      </c>
      <c r="M1116" t="b">
        <f>IF(ISERROR(L1116),VLOOKUP(C1116,vancouver_ratios_2!B:J,9,0),IF(L1116="**",VLOOKUP(C1116,vancouver_ratios_2!B:J,9,0)))</f>
        <v>0</v>
      </c>
      <c r="N1116" t="b">
        <f>IF(ISERROR(L1116),VLOOKUP(D1116,average_median_rates_1!B:I,8,0),IF(L1116="**", VLOOKUP(D1116,average_median_rates_1!B:I,8,0)))</f>
        <v>0</v>
      </c>
      <c r="O1116">
        <f t="shared" si="123"/>
        <v>0</v>
      </c>
      <c r="P1116">
        <f t="shared" si="124"/>
        <v>994</v>
      </c>
    </row>
    <row r="1117" spans="1:16" x14ac:dyDescent="0.2">
      <c r="A1117" t="str">
        <f t="shared" si="125"/>
        <v>201410average1Delta</v>
      </c>
      <c r="B1117" t="str">
        <f t="shared" si="119"/>
        <v>201410apartmentaverage1_bed_rateDelta</v>
      </c>
      <c r="C1117" t="str">
        <f t="shared" si="120"/>
        <v>apartmentaverage1_bed_rateDelta</v>
      </c>
      <c r="D1117" t="str">
        <f t="shared" si="121"/>
        <v>201410apartmentaverage1_bed_rateVancouver</v>
      </c>
      <c r="E1117">
        <v>2014</v>
      </c>
      <c r="F1117">
        <v>10</v>
      </c>
      <c r="G1117" t="s">
        <v>65</v>
      </c>
      <c r="H1117" t="s">
        <v>59</v>
      </c>
      <c r="I1117" t="s">
        <v>51</v>
      </c>
      <c r="J1117">
        <f t="shared" si="122"/>
        <v>1</v>
      </c>
      <c r="K1117" t="s">
        <v>37</v>
      </c>
      <c r="L1117">
        <f>VLOOKUP(B1117,average_median_rates_1!B:I,8,0)</f>
        <v>811</v>
      </c>
      <c r="M1117" t="b">
        <f>IF(ISERROR(L1117),VLOOKUP(C1117,vancouver_ratios_2!B:J,9,0),IF(L1117="**",VLOOKUP(C1117,vancouver_ratios_2!B:J,9,0)))</f>
        <v>0</v>
      </c>
      <c r="N1117" t="b">
        <f>IF(ISERROR(L1117),VLOOKUP(D1117,average_median_rates_1!B:I,8,0),IF(L1117="**", VLOOKUP(D1117,average_median_rates_1!B:I,8,0)))</f>
        <v>0</v>
      </c>
      <c r="O1117">
        <f t="shared" si="123"/>
        <v>0</v>
      </c>
      <c r="P1117">
        <f t="shared" si="124"/>
        <v>811</v>
      </c>
    </row>
    <row r="1118" spans="1:16" x14ac:dyDescent="0.2">
      <c r="A1118" t="str">
        <f t="shared" si="125"/>
        <v>201410average1Surrey</v>
      </c>
      <c r="B1118" t="str">
        <f t="shared" si="119"/>
        <v>201410apartmentaverage1_bed_rateSurrey</v>
      </c>
      <c r="C1118" t="str">
        <f t="shared" si="120"/>
        <v>apartmentaverage1_bed_rateSurrey</v>
      </c>
      <c r="D1118" t="str">
        <f t="shared" si="121"/>
        <v>201410apartmentaverage1_bed_rateVancouver</v>
      </c>
      <c r="E1118">
        <v>2014</v>
      </c>
      <c r="F1118">
        <v>10</v>
      </c>
      <c r="G1118" t="s">
        <v>65</v>
      </c>
      <c r="H1118" t="s">
        <v>59</v>
      </c>
      <c r="I1118" t="s">
        <v>51</v>
      </c>
      <c r="J1118">
        <f t="shared" si="122"/>
        <v>1</v>
      </c>
      <c r="K1118" t="s">
        <v>38</v>
      </c>
      <c r="L1118">
        <f>VLOOKUP(B1118,average_median_rates_1!B:I,8,0)</f>
        <v>760</v>
      </c>
      <c r="M1118" t="b">
        <f>IF(ISERROR(L1118),VLOOKUP(C1118,vancouver_ratios_2!B:J,9,0),IF(L1118="**",VLOOKUP(C1118,vancouver_ratios_2!B:J,9,0)))</f>
        <v>0</v>
      </c>
      <c r="N1118" t="b">
        <f>IF(ISERROR(L1118),VLOOKUP(D1118,average_median_rates_1!B:I,8,0),IF(L1118="**", VLOOKUP(D1118,average_median_rates_1!B:I,8,0)))</f>
        <v>0</v>
      </c>
      <c r="O1118">
        <f t="shared" si="123"/>
        <v>0</v>
      </c>
      <c r="P1118">
        <f t="shared" si="124"/>
        <v>760</v>
      </c>
    </row>
    <row r="1119" spans="1:16" x14ac:dyDescent="0.2">
      <c r="A1119" t="str">
        <f t="shared" si="125"/>
        <v>201410average1White Rock</v>
      </c>
      <c r="B1119" t="str">
        <f t="shared" si="119"/>
        <v>201410apartmentaverage1_bed_rateWhite Rock</v>
      </c>
      <c r="C1119" t="str">
        <f t="shared" si="120"/>
        <v>apartmentaverage1_bed_rateWhite Rock</v>
      </c>
      <c r="D1119" t="str">
        <f t="shared" si="121"/>
        <v>201410apartmentaverage1_bed_rateVancouver</v>
      </c>
      <c r="E1119">
        <v>2014</v>
      </c>
      <c r="F1119">
        <v>10</v>
      </c>
      <c r="G1119" t="s">
        <v>65</v>
      </c>
      <c r="H1119" t="s">
        <v>59</v>
      </c>
      <c r="I1119" t="s">
        <v>51</v>
      </c>
      <c r="J1119">
        <f t="shared" si="122"/>
        <v>1</v>
      </c>
      <c r="K1119" t="s">
        <v>39</v>
      </c>
      <c r="L1119">
        <f>VLOOKUP(B1119,average_median_rates_1!B:I,8,0)</f>
        <v>839</v>
      </c>
      <c r="M1119" t="b">
        <f>IF(ISERROR(L1119),VLOOKUP(C1119,vancouver_ratios_2!B:J,9,0),IF(L1119="**",VLOOKUP(C1119,vancouver_ratios_2!B:J,9,0)))</f>
        <v>0</v>
      </c>
      <c r="N1119" t="b">
        <f>IF(ISERROR(L1119),VLOOKUP(D1119,average_median_rates_1!B:I,8,0),IF(L1119="**", VLOOKUP(D1119,average_median_rates_1!B:I,8,0)))</f>
        <v>0</v>
      </c>
      <c r="O1119">
        <f t="shared" si="123"/>
        <v>0</v>
      </c>
      <c r="P1119">
        <f t="shared" si="124"/>
        <v>839</v>
      </c>
    </row>
    <row r="1120" spans="1:16" x14ac:dyDescent="0.2">
      <c r="A1120" t="str">
        <f t="shared" si="125"/>
        <v>201410average1Langley City and Langley DM</v>
      </c>
      <c r="B1120" t="str">
        <f t="shared" si="119"/>
        <v>201410apartmentaverage1_bed_rateLangley City and Langley DM</v>
      </c>
      <c r="C1120" t="str">
        <f t="shared" si="120"/>
        <v>apartmentaverage1_bed_rateLangley City and Langley DM</v>
      </c>
      <c r="D1120" t="str">
        <f t="shared" si="121"/>
        <v>201410apartmentaverage1_bed_rateVancouver</v>
      </c>
      <c r="E1120">
        <v>2014</v>
      </c>
      <c r="F1120">
        <v>10</v>
      </c>
      <c r="G1120" t="s">
        <v>65</v>
      </c>
      <c r="H1120" t="s">
        <v>59</v>
      </c>
      <c r="I1120" t="s">
        <v>51</v>
      </c>
      <c r="J1120">
        <f t="shared" si="122"/>
        <v>1</v>
      </c>
      <c r="K1120" t="s">
        <v>40</v>
      </c>
      <c r="L1120">
        <f>VLOOKUP(B1120,average_median_rates_1!B:I,8,0)</f>
        <v>771</v>
      </c>
      <c r="M1120" t="b">
        <f>IF(ISERROR(L1120),VLOOKUP(C1120,vancouver_ratios_2!B:J,9,0),IF(L1120="**",VLOOKUP(C1120,vancouver_ratios_2!B:J,9,0)))</f>
        <v>0</v>
      </c>
      <c r="N1120" t="b">
        <f>IF(ISERROR(L1120),VLOOKUP(D1120,average_median_rates_1!B:I,8,0),IF(L1120="**", VLOOKUP(D1120,average_median_rates_1!B:I,8,0)))</f>
        <v>0</v>
      </c>
      <c r="O1120">
        <f t="shared" si="123"/>
        <v>0</v>
      </c>
      <c r="P1120">
        <f t="shared" si="124"/>
        <v>771</v>
      </c>
    </row>
    <row r="1121" spans="1:16" x14ac:dyDescent="0.2">
      <c r="A1121" t="str">
        <f t="shared" si="125"/>
        <v>201410average1Tri-Cities</v>
      </c>
      <c r="B1121" t="str">
        <f t="shared" si="119"/>
        <v>201410apartmentaverage1_bed_rateTri-Cities</v>
      </c>
      <c r="C1121" t="str">
        <f t="shared" si="120"/>
        <v>apartmentaverage1_bed_rateTri-Cities</v>
      </c>
      <c r="D1121" t="str">
        <f t="shared" si="121"/>
        <v>201410apartmentaverage1_bed_rateVancouver</v>
      </c>
      <c r="E1121">
        <v>2014</v>
      </c>
      <c r="F1121">
        <v>10</v>
      </c>
      <c r="G1121" t="s">
        <v>65</v>
      </c>
      <c r="H1121" t="s">
        <v>59</v>
      </c>
      <c r="I1121" t="s">
        <v>51</v>
      </c>
      <c r="J1121">
        <f t="shared" si="122"/>
        <v>1</v>
      </c>
      <c r="K1121" t="s">
        <v>41</v>
      </c>
      <c r="L1121">
        <f>VLOOKUP(B1121,average_median_rates_1!B:I,8,0)</f>
        <v>823</v>
      </c>
      <c r="M1121" t="b">
        <f>IF(ISERROR(L1121),VLOOKUP(C1121,vancouver_ratios_2!B:J,9,0),IF(L1121="**",VLOOKUP(C1121,vancouver_ratios_2!B:J,9,0)))</f>
        <v>0</v>
      </c>
      <c r="N1121" t="b">
        <f>IF(ISERROR(L1121),VLOOKUP(D1121,average_median_rates_1!B:I,8,0),IF(L1121="**", VLOOKUP(D1121,average_median_rates_1!B:I,8,0)))</f>
        <v>0</v>
      </c>
      <c r="O1121">
        <f t="shared" si="123"/>
        <v>0</v>
      </c>
      <c r="P1121">
        <f t="shared" si="124"/>
        <v>823</v>
      </c>
    </row>
    <row r="1122" spans="1:16" x14ac:dyDescent="0.2">
      <c r="A1122" t="str">
        <f t="shared" si="125"/>
        <v>201410average1Maple Ridge/Pitt Meadows</v>
      </c>
      <c r="B1122" t="str">
        <f t="shared" si="119"/>
        <v>201410apartmentaverage1_bed_rateMaple Ridge/Pitt Meadows</v>
      </c>
      <c r="C1122" t="str">
        <f t="shared" si="120"/>
        <v>apartmentaverage1_bed_rateMaple Ridge/Pitt Meadows</v>
      </c>
      <c r="D1122" t="str">
        <f t="shared" si="121"/>
        <v>201410apartmentaverage1_bed_rateVancouver</v>
      </c>
      <c r="E1122">
        <v>2014</v>
      </c>
      <c r="F1122">
        <v>10</v>
      </c>
      <c r="G1122" t="s">
        <v>65</v>
      </c>
      <c r="H1122" t="s">
        <v>59</v>
      </c>
      <c r="I1122" t="s">
        <v>51</v>
      </c>
      <c r="J1122">
        <f t="shared" si="122"/>
        <v>1</v>
      </c>
      <c r="K1122" t="s">
        <v>42</v>
      </c>
      <c r="L1122">
        <f>VLOOKUP(B1122,average_median_rates_1!B:I,8,0)</f>
        <v>708</v>
      </c>
      <c r="M1122" t="b">
        <f>IF(ISERROR(L1122),VLOOKUP(C1122,vancouver_ratios_2!B:J,9,0),IF(L1122="**",VLOOKUP(C1122,vancouver_ratios_2!B:J,9,0)))</f>
        <v>0</v>
      </c>
      <c r="N1122" t="b">
        <f>IF(ISERROR(L1122),VLOOKUP(D1122,average_median_rates_1!B:I,8,0),IF(L1122="**", VLOOKUP(D1122,average_median_rates_1!B:I,8,0)))</f>
        <v>0</v>
      </c>
      <c r="O1122">
        <f t="shared" si="123"/>
        <v>0</v>
      </c>
      <c r="P1122">
        <f t="shared" si="124"/>
        <v>708</v>
      </c>
    </row>
    <row r="1123" spans="1:16" x14ac:dyDescent="0.2">
      <c r="A1123" t="str">
        <f t="shared" si="125"/>
        <v>201410average1Vancouver</v>
      </c>
      <c r="B1123" t="str">
        <f t="shared" si="119"/>
        <v>201410apartmentaverage1_bed_rateVancouver</v>
      </c>
      <c r="C1123" t="str">
        <f t="shared" si="120"/>
        <v>apartmentaverage1_bed_rateVancouver</v>
      </c>
      <c r="D1123" t="str">
        <f t="shared" si="121"/>
        <v>201410apartmentaverage1_bed_rateVancouver</v>
      </c>
      <c r="E1123">
        <v>2014</v>
      </c>
      <c r="F1123">
        <v>10</v>
      </c>
      <c r="G1123" t="s">
        <v>65</v>
      </c>
      <c r="H1123" t="s">
        <v>59</v>
      </c>
      <c r="I1123" t="s">
        <v>51</v>
      </c>
      <c r="J1123">
        <f t="shared" si="122"/>
        <v>1</v>
      </c>
      <c r="K1123" t="s">
        <v>43</v>
      </c>
      <c r="L1123">
        <f>VLOOKUP(B1123,average_median_rates_1!B:I,8,0)</f>
        <v>1038</v>
      </c>
      <c r="M1123" t="b">
        <f>IF(ISERROR(L1123),VLOOKUP(C1123,vancouver_ratios_2!B:J,9,0),IF(L1123="**",VLOOKUP(C1123,vancouver_ratios_2!B:J,9,0)))</f>
        <v>0</v>
      </c>
      <c r="N1123" t="b">
        <f>IF(ISERROR(L1123),VLOOKUP(D1123,average_median_rates_1!B:I,8,0),IF(L1123="**", VLOOKUP(D1123,average_median_rates_1!B:I,8,0)))</f>
        <v>0</v>
      </c>
      <c r="O1123">
        <f t="shared" si="123"/>
        <v>0</v>
      </c>
      <c r="P1123">
        <f t="shared" si="124"/>
        <v>1038</v>
      </c>
    </row>
    <row r="1124" spans="1:16" x14ac:dyDescent="0.2">
      <c r="A1124" t="str">
        <f t="shared" si="125"/>
        <v>201410average1North Vancouver City</v>
      </c>
      <c r="B1124" t="str">
        <f t="shared" si="119"/>
        <v>201410apartmentaverage1_bed_rateNorth Vancouver City</v>
      </c>
      <c r="C1124" t="str">
        <f t="shared" si="120"/>
        <v>apartmentaverage1_bed_rateNorth Vancouver City</v>
      </c>
      <c r="D1124" t="str">
        <f t="shared" si="121"/>
        <v>201410apartmentaverage1_bed_rateVancouver</v>
      </c>
      <c r="E1124">
        <v>2014</v>
      </c>
      <c r="F1124">
        <v>10</v>
      </c>
      <c r="G1124" t="s">
        <v>65</v>
      </c>
      <c r="H1124" t="s">
        <v>59</v>
      </c>
      <c r="I1124" t="s">
        <v>51</v>
      </c>
      <c r="J1124">
        <f t="shared" si="122"/>
        <v>1</v>
      </c>
      <c r="K1124" t="s">
        <v>60</v>
      </c>
      <c r="L1124">
        <f>VLOOKUP(B1124,average_median_rates_1!B:I,8,0)</f>
        <v>1024</v>
      </c>
      <c r="M1124" t="b">
        <f>IF(ISERROR(L1124),VLOOKUP(C1124,vancouver_ratios_2!B:J,9,0),IF(L1124="**",VLOOKUP(C1124,vancouver_ratios_2!B:J,9,0)))</f>
        <v>0</v>
      </c>
      <c r="N1124" t="b">
        <f>IF(ISERROR(L1124),VLOOKUP(D1124,average_median_rates_1!B:I,8,0),IF(L1124="**", VLOOKUP(D1124,average_median_rates_1!B:I,8,0)))</f>
        <v>0</v>
      </c>
      <c r="O1124">
        <f t="shared" si="123"/>
        <v>0</v>
      </c>
      <c r="P1124">
        <f t="shared" si="124"/>
        <v>1024</v>
      </c>
    </row>
    <row r="1125" spans="1:16" x14ac:dyDescent="0.2">
      <c r="A1125" t="str">
        <f t="shared" si="125"/>
        <v>201410average2West End/Stanley Park</v>
      </c>
      <c r="B1125" t="str">
        <f t="shared" si="119"/>
        <v>201410apartmentaverage2_bed_rateWest End/Stanley Park</v>
      </c>
      <c r="C1125" t="str">
        <f t="shared" si="120"/>
        <v>apartmentaverage2_bed_rateWest End/Stanley Park</v>
      </c>
      <c r="D1125" t="str">
        <f t="shared" si="121"/>
        <v>201410apartmentaverage2_bed_rateVancouver</v>
      </c>
      <c r="E1125">
        <v>2014</v>
      </c>
      <c r="F1125">
        <v>10</v>
      </c>
      <c r="G1125" t="s">
        <v>65</v>
      </c>
      <c r="H1125" t="s">
        <v>59</v>
      </c>
      <c r="I1125" t="s">
        <v>53</v>
      </c>
      <c r="J1125">
        <f t="shared" si="122"/>
        <v>2</v>
      </c>
      <c r="K1125" t="s">
        <v>12</v>
      </c>
      <c r="L1125">
        <f>VLOOKUP(B1125,average_median_rates_1!B:I,8,0)</f>
        <v>1956</v>
      </c>
      <c r="M1125" t="b">
        <f>IF(ISERROR(L1125),VLOOKUP(C1125,vancouver_ratios_2!B:J,9,0),IF(L1125="**",VLOOKUP(C1125,vancouver_ratios_2!B:J,9,0)))</f>
        <v>0</v>
      </c>
      <c r="N1125" t="b">
        <f>IF(ISERROR(L1125),VLOOKUP(D1125,average_median_rates_1!B:I,8,0),IF(L1125="**", VLOOKUP(D1125,average_median_rates_1!B:I,8,0)))</f>
        <v>0</v>
      </c>
      <c r="O1125">
        <f t="shared" si="123"/>
        <v>0</v>
      </c>
      <c r="P1125">
        <f t="shared" si="124"/>
        <v>1956</v>
      </c>
    </row>
    <row r="1126" spans="1:16" x14ac:dyDescent="0.2">
      <c r="A1126" t="str">
        <f t="shared" si="125"/>
        <v>201410average2English Bay</v>
      </c>
      <c r="B1126" t="str">
        <f t="shared" si="119"/>
        <v>201410apartmentaverage2_bed_rateEnglish Bay</v>
      </c>
      <c r="C1126" t="str">
        <f t="shared" si="120"/>
        <v>apartmentaverage2_bed_rateEnglish Bay</v>
      </c>
      <c r="D1126" t="str">
        <f t="shared" si="121"/>
        <v>201410apartmentaverage2_bed_rateVancouver</v>
      </c>
      <c r="E1126">
        <v>2014</v>
      </c>
      <c r="F1126">
        <v>10</v>
      </c>
      <c r="G1126" t="s">
        <v>65</v>
      </c>
      <c r="H1126" t="s">
        <v>59</v>
      </c>
      <c r="I1126" t="s">
        <v>53</v>
      </c>
      <c r="J1126">
        <f t="shared" si="122"/>
        <v>2</v>
      </c>
      <c r="K1126" t="s">
        <v>16</v>
      </c>
      <c r="L1126">
        <f>VLOOKUP(B1126,average_median_rates_1!B:I,8,0)</f>
        <v>1812</v>
      </c>
      <c r="M1126" t="b">
        <f>IF(ISERROR(L1126),VLOOKUP(C1126,vancouver_ratios_2!B:J,9,0),IF(L1126="**",VLOOKUP(C1126,vancouver_ratios_2!B:J,9,0)))</f>
        <v>0</v>
      </c>
      <c r="N1126" t="b">
        <f>IF(ISERROR(L1126),VLOOKUP(D1126,average_median_rates_1!B:I,8,0),IF(L1126="**", VLOOKUP(D1126,average_median_rates_1!B:I,8,0)))</f>
        <v>0</v>
      </c>
      <c r="O1126">
        <f t="shared" si="123"/>
        <v>0</v>
      </c>
      <c r="P1126">
        <f t="shared" si="124"/>
        <v>1812</v>
      </c>
    </row>
    <row r="1127" spans="1:16" x14ac:dyDescent="0.2">
      <c r="A1127" t="str">
        <f t="shared" si="125"/>
        <v>201410average2Downtown</v>
      </c>
      <c r="B1127" t="str">
        <f t="shared" si="119"/>
        <v>201410apartmentaverage2_bed_rateDowntown</v>
      </c>
      <c r="C1127" t="str">
        <f t="shared" si="120"/>
        <v>apartmentaverage2_bed_rateDowntown</v>
      </c>
      <c r="D1127" t="str">
        <f t="shared" si="121"/>
        <v>201410apartmentaverage2_bed_rateVancouver</v>
      </c>
      <c r="E1127">
        <v>2014</v>
      </c>
      <c r="F1127">
        <v>10</v>
      </c>
      <c r="G1127" t="s">
        <v>65</v>
      </c>
      <c r="H1127" t="s">
        <v>59</v>
      </c>
      <c r="I1127" t="s">
        <v>53</v>
      </c>
      <c r="J1127">
        <f t="shared" si="122"/>
        <v>2</v>
      </c>
      <c r="K1127" t="s">
        <v>17</v>
      </c>
      <c r="L1127">
        <f>VLOOKUP(B1127,average_median_rates_1!B:I,8,0)</f>
        <v>1829</v>
      </c>
      <c r="M1127" t="b">
        <f>IF(ISERROR(L1127),VLOOKUP(C1127,vancouver_ratios_2!B:J,9,0),IF(L1127="**",VLOOKUP(C1127,vancouver_ratios_2!B:J,9,0)))</f>
        <v>0</v>
      </c>
      <c r="N1127" t="b">
        <f>IF(ISERROR(L1127),VLOOKUP(D1127,average_median_rates_1!B:I,8,0),IF(L1127="**", VLOOKUP(D1127,average_median_rates_1!B:I,8,0)))</f>
        <v>0</v>
      </c>
      <c r="O1127">
        <f t="shared" si="123"/>
        <v>0</v>
      </c>
      <c r="P1127">
        <f t="shared" si="124"/>
        <v>1829</v>
      </c>
    </row>
    <row r="1128" spans="1:16" x14ac:dyDescent="0.2">
      <c r="A1128" t="str">
        <f t="shared" si="125"/>
        <v>201410average2South Granville/Oak</v>
      </c>
      <c r="B1128" t="str">
        <f t="shared" si="119"/>
        <v>201410apartmentaverage2_bed_rateSouth Granville/Oak</v>
      </c>
      <c r="C1128" t="str">
        <f t="shared" si="120"/>
        <v>apartmentaverage2_bed_rateSouth Granville/Oak</v>
      </c>
      <c r="D1128" t="str">
        <f t="shared" si="121"/>
        <v>201410apartmentaverage2_bed_rateVancouver</v>
      </c>
      <c r="E1128">
        <v>2014</v>
      </c>
      <c r="F1128">
        <v>10</v>
      </c>
      <c r="G1128" t="s">
        <v>65</v>
      </c>
      <c r="H1128" t="s">
        <v>59</v>
      </c>
      <c r="I1128" t="s">
        <v>53</v>
      </c>
      <c r="J1128">
        <f t="shared" si="122"/>
        <v>2</v>
      </c>
      <c r="K1128" t="s">
        <v>19</v>
      </c>
      <c r="L1128">
        <f>VLOOKUP(B1128,average_median_rates_1!B:I,8,0)</f>
        <v>1642</v>
      </c>
      <c r="M1128" t="b">
        <f>IF(ISERROR(L1128),VLOOKUP(C1128,vancouver_ratios_2!B:J,9,0),IF(L1128="**",VLOOKUP(C1128,vancouver_ratios_2!B:J,9,0)))</f>
        <v>0</v>
      </c>
      <c r="N1128" t="b">
        <f>IF(ISERROR(L1128),VLOOKUP(D1128,average_median_rates_1!B:I,8,0),IF(L1128="**", VLOOKUP(D1128,average_median_rates_1!B:I,8,0)))</f>
        <v>0</v>
      </c>
      <c r="O1128">
        <f t="shared" si="123"/>
        <v>0</v>
      </c>
      <c r="P1128">
        <f t="shared" si="124"/>
        <v>1642</v>
      </c>
    </row>
    <row r="1129" spans="1:16" x14ac:dyDescent="0.2">
      <c r="A1129" t="str">
        <f t="shared" si="125"/>
        <v>201410average2Kitsilano/Point Grey</v>
      </c>
      <c r="B1129" t="str">
        <f t="shared" si="119"/>
        <v>201410apartmentaverage2_bed_rateKitsilano/Point Grey</v>
      </c>
      <c r="C1129" t="str">
        <f t="shared" si="120"/>
        <v>apartmentaverage2_bed_rateKitsilano/Point Grey</v>
      </c>
      <c r="D1129" t="str">
        <f t="shared" si="121"/>
        <v>201410apartmentaverage2_bed_rateVancouver</v>
      </c>
      <c r="E1129">
        <v>2014</v>
      </c>
      <c r="F1129">
        <v>10</v>
      </c>
      <c r="G1129" t="s">
        <v>65</v>
      </c>
      <c r="H1129" t="s">
        <v>59</v>
      </c>
      <c r="I1129" t="s">
        <v>53</v>
      </c>
      <c r="J1129">
        <f t="shared" si="122"/>
        <v>2</v>
      </c>
      <c r="K1129" t="s">
        <v>20</v>
      </c>
      <c r="L1129">
        <f>VLOOKUP(B1129,average_median_rates_1!B:I,8,0)</f>
        <v>1680</v>
      </c>
      <c r="M1129" t="b">
        <f>IF(ISERROR(L1129),VLOOKUP(C1129,vancouver_ratios_2!B:J,9,0),IF(L1129="**",VLOOKUP(C1129,vancouver_ratios_2!B:J,9,0)))</f>
        <v>0</v>
      </c>
      <c r="N1129" t="b">
        <f>IF(ISERROR(L1129),VLOOKUP(D1129,average_median_rates_1!B:I,8,0),IF(L1129="**", VLOOKUP(D1129,average_median_rates_1!B:I,8,0)))</f>
        <v>0</v>
      </c>
      <c r="O1129">
        <f t="shared" si="123"/>
        <v>0</v>
      </c>
      <c r="P1129">
        <f t="shared" si="124"/>
        <v>1680</v>
      </c>
    </row>
    <row r="1130" spans="1:16" x14ac:dyDescent="0.2">
      <c r="A1130" t="str">
        <f t="shared" si="125"/>
        <v>201410average2Westside/Kerrisdale</v>
      </c>
      <c r="B1130" t="str">
        <f t="shared" si="119"/>
        <v>201410apartmentaverage2_bed_rateWestside/Kerrisdale</v>
      </c>
      <c r="C1130" t="str">
        <f t="shared" si="120"/>
        <v>apartmentaverage2_bed_rateWestside/Kerrisdale</v>
      </c>
      <c r="D1130" t="str">
        <f t="shared" si="121"/>
        <v>201410apartmentaverage2_bed_rateVancouver</v>
      </c>
      <c r="E1130">
        <v>2014</v>
      </c>
      <c r="F1130">
        <v>10</v>
      </c>
      <c r="G1130" t="s">
        <v>65</v>
      </c>
      <c r="H1130" t="s">
        <v>59</v>
      </c>
      <c r="I1130" t="s">
        <v>53</v>
      </c>
      <c r="J1130">
        <f t="shared" si="122"/>
        <v>2</v>
      </c>
      <c r="K1130" t="s">
        <v>21</v>
      </c>
      <c r="L1130">
        <f>VLOOKUP(B1130,average_median_rates_1!B:I,8,0)</f>
        <v>1631</v>
      </c>
      <c r="M1130" t="b">
        <f>IF(ISERROR(L1130),VLOOKUP(C1130,vancouver_ratios_2!B:J,9,0),IF(L1130="**",VLOOKUP(C1130,vancouver_ratios_2!B:J,9,0)))</f>
        <v>0</v>
      </c>
      <c r="N1130" t="b">
        <f>IF(ISERROR(L1130),VLOOKUP(D1130,average_median_rates_1!B:I,8,0),IF(L1130="**", VLOOKUP(D1130,average_median_rates_1!B:I,8,0)))</f>
        <v>0</v>
      </c>
      <c r="O1130">
        <f t="shared" si="123"/>
        <v>0</v>
      </c>
      <c r="P1130">
        <f t="shared" si="124"/>
        <v>1631</v>
      </c>
    </row>
    <row r="1131" spans="1:16" x14ac:dyDescent="0.2">
      <c r="A1131" t="str">
        <f t="shared" si="125"/>
        <v>201410average2Marpole</v>
      </c>
      <c r="B1131" t="str">
        <f t="shared" si="119"/>
        <v>201410apartmentaverage2_bed_rateMarpole</v>
      </c>
      <c r="C1131" t="str">
        <f t="shared" si="120"/>
        <v>apartmentaverage2_bed_rateMarpole</v>
      </c>
      <c r="D1131" t="str">
        <f t="shared" si="121"/>
        <v>201410apartmentaverage2_bed_rateVancouver</v>
      </c>
      <c r="E1131">
        <v>2014</v>
      </c>
      <c r="F1131">
        <v>10</v>
      </c>
      <c r="G1131" t="s">
        <v>65</v>
      </c>
      <c r="H1131" t="s">
        <v>59</v>
      </c>
      <c r="I1131" t="s">
        <v>53</v>
      </c>
      <c r="J1131">
        <f t="shared" si="122"/>
        <v>2</v>
      </c>
      <c r="K1131" t="s">
        <v>23</v>
      </c>
      <c r="L1131">
        <f>VLOOKUP(B1131,average_median_rates_1!B:I,8,0)</f>
        <v>1150</v>
      </c>
      <c r="M1131" t="b">
        <f>IF(ISERROR(L1131),VLOOKUP(C1131,vancouver_ratios_2!B:J,9,0),IF(L1131="**",VLOOKUP(C1131,vancouver_ratios_2!B:J,9,0)))</f>
        <v>0</v>
      </c>
      <c r="N1131" t="b">
        <f>IF(ISERROR(L1131),VLOOKUP(D1131,average_median_rates_1!B:I,8,0),IF(L1131="**", VLOOKUP(D1131,average_median_rates_1!B:I,8,0)))</f>
        <v>0</v>
      </c>
      <c r="O1131">
        <f t="shared" si="123"/>
        <v>0</v>
      </c>
      <c r="P1131">
        <f t="shared" si="124"/>
        <v>1150</v>
      </c>
    </row>
    <row r="1132" spans="1:16" x14ac:dyDescent="0.2">
      <c r="A1132" t="str">
        <f t="shared" si="125"/>
        <v>201410average2Mount Pleasant/Renfrew Heights</v>
      </c>
      <c r="B1132" t="str">
        <f t="shared" si="119"/>
        <v>201410apartmentaverage2_bed_rateMount Pleasant/Renfrew Heights</v>
      </c>
      <c r="C1132" t="str">
        <f t="shared" si="120"/>
        <v>apartmentaverage2_bed_rateMount Pleasant/Renfrew Heights</v>
      </c>
      <c r="D1132" t="str">
        <f t="shared" si="121"/>
        <v>201410apartmentaverage2_bed_rateVancouver</v>
      </c>
      <c r="E1132">
        <v>2014</v>
      </c>
      <c r="F1132">
        <v>10</v>
      </c>
      <c r="G1132" t="s">
        <v>65</v>
      </c>
      <c r="H1132" t="s">
        <v>59</v>
      </c>
      <c r="I1132" t="s">
        <v>53</v>
      </c>
      <c r="J1132">
        <f t="shared" si="122"/>
        <v>2</v>
      </c>
      <c r="K1132" t="s">
        <v>24</v>
      </c>
      <c r="L1132">
        <f>VLOOKUP(B1132,average_median_rates_1!B:I,8,0)</f>
        <v>1329</v>
      </c>
      <c r="M1132" t="b">
        <f>IF(ISERROR(L1132),VLOOKUP(C1132,vancouver_ratios_2!B:J,9,0),IF(L1132="**",VLOOKUP(C1132,vancouver_ratios_2!B:J,9,0)))</f>
        <v>0</v>
      </c>
      <c r="N1132" t="b">
        <f>IF(ISERROR(L1132),VLOOKUP(D1132,average_median_rates_1!B:I,8,0),IF(L1132="**", VLOOKUP(D1132,average_median_rates_1!B:I,8,0)))</f>
        <v>0</v>
      </c>
      <c r="O1132">
        <f t="shared" si="123"/>
        <v>0</v>
      </c>
      <c r="P1132">
        <f t="shared" si="124"/>
        <v>1329</v>
      </c>
    </row>
    <row r="1133" spans="1:16" x14ac:dyDescent="0.2">
      <c r="A1133" t="str">
        <f t="shared" si="125"/>
        <v>201410average2East Hastings</v>
      </c>
      <c r="B1133" t="str">
        <f t="shared" si="119"/>
        <v>201410apartmentaverage2_bed_rateEast Hastings</v>
      </c>
      <c r="C1133" t="str">
        <f t="shared" si="120"/>
        <v>apartmentaverage2_bed_rateEast Hastings</v>
      </c>
      <c r="D1133" t="str">
        <f t="shared" si="121"/>
        <v>201410apartmentaverage2_bed_rateVancouver</v>
      </c>
      <c r="E1133">
        <v>2014</v>
      </c>
      <c r="F1133">
        <v>10</v>
      </c>
      <c r="G1133" t="s">
        <v>65</v>
      </c>
      <c r="H1133" t="s">
        <v>59</v>
      </c>
      <c r="I1133" t="s">
        <v>53</v>
      </c>
      <c r="J1133">
        <f t="shared" si="122"/>
        <v>2</v>
      </c>
      <c r="K1133" t="s">
        <v>25</v>
      </c>
      <c r="L1133">
        <f>VLOOKUP(B1133,average_median_rates_1!B:I,8,0)</f>
        <v>1215</v>
      </c>
      <c r="M1133" t="b">
        <f>IF(ISERROR(L1133),VLOOKUP(C1133,vancouver_ratios_2!B:J,9,0),IF(L1133="**",VLOOKUP(C1133,vancouver_ratios_2!B:J,9,0)))</f>
        <v>0</v>
      </c>
      <c r="N1133" t="b">
        <f>IF(ISERROR(L1133),VLOOKUP(D1133,average_median_rates_1!B:I,8,0),IF(L1133="**", VLOOKUP(D1133,average_median_rates_1!B:I,8,0)))</f>
        <v>0</v>
      </c>
      <c r="O1133">
        <f t="shared" si="123"/>
        <v>0</v>
      </c>
      <c r="P1133">
        <f t="shared" si="124"/>
        <v>1215</v>
      </c>
    </row>
    <row r="1134" spans="1:16" x14ac:dyDescent="0.2">
      <c r="A1134" t="str">
        <f t="shared" si="125"/>
        <v>201410average2Southeast Vancouver</v>
      </c>
      <c r="B1134" t="str">
        <f t="shared" si="119"/>
        <v>201410apartmentaverage2_bed_rateSoutheast Vancouver</v>
      </c>
      <c r="C1134" t="str">
        <f t="shared" si="120"/>
        <v>apartmentaverage2_bed_rateSoutheast Vancouver</v>
      </c>
      <c r="D1134" t="str">
        <f t="shared" si="121"/>
        <v>201410apartmentaverage2_bed_rateVancouver</v>
      </c>
      <c r="E1134">
        <v>2014</v>
      </c>
      <c r="F1134">
        <v>10</v>
      </c>
      <c r="G1134" t="s">
        <v>65</v>
      </c>
      <c r="H1134" t="s">
        <v>59</v>
      </c>
      <c r="I1134" t="s">
        <v>53</v>
      </c>
      <c r="J1134">
        <f t="shared" si="122"/>
        <v>2</v>
      </c>
      <c r="K1134" t="s">
        <v>26</v>
      </c>
      <c r="L1134">
        <f>VLOOKUP(B1134,average_median_rates_1!B:I,8,0)</f>
        <v>1318</v>
      </c>
      <c r="M1134" t="b">
        <f>IF(ISERROR(L1134),VLOOKUP(C1134,vancouver_ratios_2!B:J,9,0),IF(L1134="**",VLOOKUP(C1134,vancouver_ratios_2!B:J,9,0)))</f>
        <v>0</v>
      </c>
      <c r="N1134" t="b">
        <f>IF(ISERROR(L1134),VLOOKUP(D1134,average_median_rates_1!B:I,8,0),IF(L1134="**", VLOOKUP(D1134,average_median_rates_1!B:I,8,0)))</f>
        <v>0</v>
      </c>
      <c r="O1134">
        <f t="shared" si="123"/>
        <v>0</v>
      </c>
      <c r="P1134">
        <f t="shared" si="124"/>
        <v>1318</v>
      </c>
    </row>
    <row r="1135" spans="1:16" x14ac:dyDescent="0.2">
      <c r="A1135" t="str">
        <f t="shared" si="125"/>
        <v>201410average2University Endowment Lands</v>
      </c>
      <c r="B1135" t="str">
        <f t="shared" si="119"/>
        <v>201410apartmentaverage2_bed_rateUniversity Endowment Lands</v>
      </c>
      <c r="C1135" t="str">
        <f t="shared" si="120"/>
        <v>apartmentaverage2_bed_rateUniversity Endowment Lands</v>
      </c>
      <c r="D1135" t="str">
        <f t="shared" si="121"/>
        <v>201410apartmentaverage2_bed_rateVancouver</v>
      </c>
      <c r="E1135">
        <v>2014</v>
      </c>
      <c r="F1135">
        <v>10</v>
      </c>
      <c r="G1135" t="s">
        <v>65</v>
      </c>
      <c r="H1135" t="s">
        <v>59</v>
      </c>
      <c r="I1135" t="s">
        <v>53</v>
      </c>
      <c r="J1135">
        <f t="shared" si="122"/>
        <v>2</v>
      </c>
      <c r="K1135" t="s">
        <v>27</v>
      </c>
      <c r="L1135">
        <f>VLOOKUP(B1135,average_median_rates_1!B:I,8,0)</f>
        <v>1917</v>
      </c>
      <c r="M1135" t="b">
        <f>IF(ISERROR(L1135),VLOOKUP(C1135,vancouver_ratios_2!B:J,9,0),IF(L1135="**",VLOOKUP(C1135,vancouver_ratios_2!B:J,9,0)))</f>
        <v>0</v>
      </c>
      <c r="N1135" t="b">
        <f>IF(ISERROR(L1135),VLOOKUP(D1135,average_median_rates_1!B:I,8,0),IF(L1135="**", VLOOKUP(D1135,average_median_rates_1!B:I,8,0)))</f>
        <v>0</v>
      </c>
      <c r="O1135">
        <f t="shared" si="123"/>
        <v>0</v>
      </c>
      <c r="P1135">
        <f t="shared" si="124"/>
        <v>1917</v>
      </c>
    </row>
    <row r="1136" spans="1:16" x14ac:dyDescent="0.2">
      <c r="A1136" t="str">
        <f t="shared" si="125"/>
        <v>201410average2Central Park/Metrotown</v>
      </c>
      <c r="B1136" t="str">
        <f t="shared" si="119"/>
        <v>201410apartmentaverage2_bed_rateCentral Park/Metrotown</v>
      </c>
      <c r="C1136" t="str">
        <f t="shared" si="120"/>
        <v>apartmentaverage2_bed_rateCentral Park/Metrotown</v>
      </c>
      <c r="D1136" t="str">
        <f t="shared" si="121"/>
        <v>201410apartmentaverage2_bed_rateVancouver</v>
      </c>
      <c r="E1136">
        <v>2014</v>
      </c>
      <c r="F1136">
        <v>10</v>
      </c>
      <c r="G1136" t="s">
        <v>65</v>
      </c>
      <c r="H1136" t="s">
        <v>59</v>
      </c>
      <c r="I1136" t="s">
        <v>53</v>
      </c>
      <c r="J1136">
        <f t="shared" si="122"/>
        <v>2</v>
      </c>
      <c r="K1136" t="s">
        <v>28</v>
      </c>
      <c r="L1136">
        <f>VLOOKUP(B1136,average_median_rates_1!B:I,8,0)</f>
        <v>1221</v>
      </c>
      <c r="M1136" t="b">
        <f>IF(ISERROR(L1136),VLOOKUP(C1136,vancouver_ratios_2!B:J,9,0),IF(L1136="**",VLOOKUP(C1136,vancouver_ratios_2!B:J,9,0)))</f>
        <v>0</v>
      </c>
      <c r="N1136" t="b">
        <f>IF(ISERROR(L1136),VLOOKUP(D1136,average_median_rates_1!B:I,8,0),IF(L1136="**", VLOOKUP(D1136,average_median_rates_1!B:I,8,0)))</f>
        <v>0</v>
      </c>
      <c r="O1136">
        <f t="shared" si="123"/>
        <v>0</v>
      </c>
      <c r="P1136">
        <f t="shared" si="124"/>
        <v>1221</v>
      </c>
    </row>
    <row r="1137" spans="1:16" x14ac:dyDescent="0.2">
      <c r="A1137" t="str">
        <f t="shared" si="125"/>
        <v>201410average2Southeast Burnaby</v>
      </c>
      <c r="B1137" t="str">
        <f t="shared" si="119"/>
        <v>201410apartmentaverage2_bed_rateSoutheast Burnaby</v>
      </c>
      <c r="C1137" t="str">
        <f t="shared" si="120"/>
        <v>apartmentaverage2_bed_rateSoutheast Burnaby</v>
      </c>
      <c r="D1137" t="str">
        <f t="shared" si="121"/>
        <v>201410apartmentaverage2_bed_rateVancouver</v>
      </c>
      <c r="E1137">
        <v>2014</v>
      </c>
      <c r="F1137">
        <v>10</v>
      </c>
      <c r="G1137" t="s">
        <v>65</v>
      </c>
      <c r="H1137" t="s">
        <v>59</v>
      </c>
      <c r="I1137" t="s">
        <v>53</v>
      </c>
      <c r="J1137">
        <f t="shared" si="122"/>
        <v>2</v>
      </c>
      <c r="K1137" t="s">
        <v>29</v>
      </c>
      <c r="L1137">
        <f>VLOOKUP(B1137,average_median_rates_1!B:I,8,0)</f>
        <v>1018</v>
      </c>
      <c r="M1137" t="b">
        <f>IF(ISERROR(L1137),VLOOKUP(C1137,vancouver_ratios_2!B:J,9,0),IF(L1137="**",VLOOKUP(C1137,vancouver_ratios_2!B:J,9,0)))</f>
        <v>0</v>
      </c>
      <c r="N1137" t="b">
        <f>IF(ISERROR(L1137),VLOOKUP(D1137,average_median_rates_1!B:I,8,0),IF(L1137="**", VLOOKUP(D1137,average_median_rates_1!B:I,8,0)))</f>
        <v>0</v>
      </c>
      <c r="O1137">
        <f t="shared" si="123"/>
        <v>0</v>
      </c>
      <c r="P1137">
        <f t="shared" si="124"/>
        <v>1018</v>
      </c>
    </row>
    <row r="1138" spans="1:16" x14ac:dyDescent="0.2">
      <c r="A1138" t="str">
        <f t="shared" si="125"/>
        <v>201410average2North Burnaby</v>
      </c>
      <c r="B1138" t="str">
        <f t="shared" si="119"/>
        <v>201410apartmentaverage2_bed_rateNorth Burnaby</v>
      </c>
      <c r="C1138" t="str">
        <f t="shared" si="120"/>
        <v>apartmentaverage2_bed_rateNorth Burnaby</v>
      </c>
      <c r="D1138" t="str">
        <f t="shared" si="121"/>
        <v>201410apartmentaverage2_bed_rateVancouver</v>
      </c>
      <c r="E1138">
        <v>2014</v>
      </c>
      <c r="F1138">
        <v>10</v>
      </c>
      <c r="G1138" t="s">
        <v>65</v>
      </c>
      <c r="H1138" t="s">
        <v>59</v>
      </c>
      <c r="I1138" t="s">
        <v>53</v>
      </c>
      <c r="J1138">
        <f t="shared" si="122"/>
        <v>2</v>
      </c>
      <c r="K1138" t="s">
        <v>31</v>
      </c>
      <c r="L1138">
        <f>VLOOKUP(B1138,average_median_rates_1!B:I,8,0)</f>
        <v>1234</v>
      </c>
      <c r="M1138" t="b">
        <f>IF(ISERROR(L1138),VLOOKUP(C1138,vancouver_ratios_2!B:J,9,0),IF(L1138="**",VLOOKUP(C1138,vancouver_ratios_2!B:J,9,0)))</f>
        <v>0</v>
      </c>
      <c r="N1138" t="b">
        <f>IF(ISERROR(L1138),VLOOKUP(D1138,average_median_rates_1!B:I,8,0),IF(L1138="**", VLOOKUP(D1138,average_median_rates_1!B:I,8,0)))</f>
        <v>0</v>
      </c>
      <c r="O1138">
        <f t="shared" si="123"/>
        <v>0</v>
      </c>
      <c r="P1138">
        <f t="shared" si="124"/>
        <v>1234</v>
      </c>
    </row>
    <row r="1139" spans="1:16" x14ac:dyDescent="0.2">
      <c r="A1139" t="str">
        <f t="shared" si="125"/>
        <v>201410average2New Westminster</v>
      </c>
      <c r="B1139" t="str">
        <f t="shared" si="119"/>
        <v>201410apartmentaverage2_bed_rateNew Westminster</v>
      </c>
      <c r="C1139" t="str">
        <f t="shared" si="120"/>
        <v>apartmentaverage2_bed_rateNew Westminster</v>
      </c>
      <c r="D1139" t="str">
        <f t="shared" si="121"/>
        <v>201410apartmentaverage2_bed_rateVancouver</v>
      </c>
      <c r="E1139">
        <v>2014</v>
      </c>
      <c r="F1139">
        <v>10</v>
      </c>
      <c r="G1139" t="s">
        <v>65</v>
      </c>
      <c r="H1139" t="s">
        <v>59</v>
      </c>
      <c r="I1139" t="s">
        <v>53</v>
      </c>
      <c r="J1139">
        <f t="shared" si="122"/>
        <v>2</v>
      </c>
      <c r="K1139" t="s">
        <v>32</v>
      </c>
      <c r="L1139">
        <f>VLOOKUP(B1139,average_median_rates_1!B:I,8,0)</f>
        <v>1157</v>
      </c>
      <c r="M1139" t="b">
        <f>IF(ISERROR(L1139),VLOOKUP(C1139,vancouver_ratios_2!B:J,9,0),IF(L1139="**",VLOOKUP(C1139,vancouver_ratios_2!B:J,9,0)))</f>
        <v>0</v>
      </c>
      <c r="N1139" t="b">
        <f>IF(ISERROR(L1139),VLOOKUP(D1139,average_median_rates_1!B:I,8,0),IF(L1139="**", VLOOKUP(D1139,average_median_rates_1!B:I,8,0)))</f>
        <v>0</v>
      </c>
      <c r="O1139">
        <f t="shared" si="123"/>
        <v>0</v>
      </c>
      <c r="P1139">
        <f t="shared" si="124"/>
        <v>1157</v>
      </c>
    </row>
    <row r="1140" spans="1:16" x14ac:dyDescent="0.2">
      <c r="A1140" t="str">
        <f t="shared" si="125"/>
        <v>201410average2North Vancouver CY</v>
      </c>
      <c r="B1140" t="str">
        <f t="shared" si="119"/>
        <v>201410apartmentaverage2_bed_rateNorth Vancouver CY</v>
      </c>
      <c r="C1140" t="str">
        <f t="shared" si="120"/>
        <v>apartmentaverage2_bed_rateNorth Vancouver CY</v>
      </c>
      <c r="D1140" t="str">
        <f t="shared" si="121"/>
        <v>201410apartmentaverage2_bed_rateVancouver</v>
      </c>
      <c r="E1140">
        <v>2014</v>
      </c>
      <c r="F1140">
        <v>10</v>
      </c>
      <c r="G1140" t="s">
        <v>65</v>
      </c>
      <c r="H1140" t="s">
        <v>59</v>
      </c>
      <c r="I1140" t="s">
        <v>53</v>
      </c>
      <c r="J1140">
        <f t="shared" si="122"/>
        <v>2</v>
      </c>
      <c r="K1140" t="s">
        <v>33</v>
      </c>
      <c r="L1140" t="e">
        <f>VLOOKUP(B1140,average_median_rates_1!B:I,8,0)</f>
        <v>#N/A</v>
      </c>
      <c r="M1140">
        <f>IF(ISERROR(L1140),VLOOKUP(C1140,vancouver_ratios_2!B:J,9,0),IF(L1140="**",VLOOKUP(C1140,vancouver_ratios_2!B:J,9,0)))</f>
        <v>1.13186734984344</v>
      </c>
      <c r="N1140">
        <f>IF(ISERROR(L1140),VLOOKUP(D1140,average_median_rates_1!B:I,8,0),IF(L1140="**", VLOOKUP(D1140,average_median_rates_1!B:I,8,0)))</f>
        <v>1311</v>
      </c>
      <c r="O1140">
        <f t="shared" si="123"/>
        <v>1483.8780956447497</v>
      </c>
      <c r="P1140">
        <f t="shared" si="124"/>
        <v>1483.8780956447497</v>
      </c>
    </row>
    <row r="1141" spans="1:16" x14ac:dyDescent="0.2">
      <c r="A1141" t="str">
        <f t="shared" si="125"/>
        <v>201410average2North Vancouver DM</v>
      </c>
      <c r="B1141" t="str">
        <f t="shared" si="119"/>
        <v>201410apartmentaverage2_bed_rateNorth Vancouver DM</v>
      </c>
      <c r="C1141" t="str">
        <f t="shared" si="120"/>
        <v>apartmentaverage2_bed_rateNorth Vancouver DM</v>
      </c>
      <c r="D1141" t="str">
        <f t="shared" si="121"/>
        <v>201410apartmentaverage2_bed_rateVancouver</v>
      </c>
      <c r="E1141">
        <v>2014</v>
      </c>
      <c r="F1141">
        <v>10</v>
      </c>
      <c r="G1141" t="s">
        <v>65</v>
      </c>
      <c r="H1141" t="s">
        <v>59</v>
      </c>
      <c r="I1141" t="s">
        <v>53</v>
      </c>
      <c r="J1141">
        <f t="shared" si="122"/>
        <v>2</v>
      </c>
      <c r="K1141" t="s">
        <v>34</v>
      </c>
      <c r="L1141">
        <f>VLOOKUP(B1141,average_median_rates_1!B:I,8,0)</f>
        <v>1432</v>
      </c>
      <c r="M1141" t="b">
        <f>IF(ISERROR(L1141),VLOOKUP(C1141,vancouver_ratios_2!B:J,9,0),IF(L1141="**",VLOOKUP(C1141,vancouver_ratios_2!B:J,9,0)))</f>
        <v>0</v>
      </c>
      <c r="N1141" t="b">
        <f>IF(ISERROR(L1141),VLOOKUP(D1141,average_median_rates_1!B:I,8,0),IF(L1141="**", VLOOKUP(D1141,average_median_rates_1!B:I,8,0)))</f>
        <v>0</v>
      </c>
      <c r="O1141">
        <f t="shared" si="123"/>
        <v>0</v>
      </c>
      <c r="P1141">
        <f t="shared" si="124"/>
        <v>1432</v>
      </c>
    </row>
    <row r="1142" spans="1:16" x14ac:dyDescent="0.2">
      <c r="A1142" t="str">
        <f t="shared" si="125"/>
        <v>201410average2West Vancouver</v>
      </c>
      <c r="B1142" t="str">
        <f t="shared" si="119"/>
        <v>201410apartmentaverage2_bed_rateWest Vancouver</v>
      </c>
      <c r="C1142" t="str">
        <f t="shared" si="120"/>
        <v>apartmentaverage2_bed_rateWest Vancouver</v>
      </c>
      <c r="D1142" t="str">
        <f t="shared" si="121"/>
        <v>201410apartmentaverage2_bed_rateVancouver</v>
      </c>
      <c r="E1142">
        <v>2014</v>
      </c>
      <c r="F1142">
        <v>10</v>
      </c>
      <c r="G1142" t="s">
        <v>65</v>
      </c>
      <c r="H1142" t="s">
        <v>59</v>
      </c>
      <c r="I1142" t="s">
        <v>53</v>
      </c>
      <c r="J1142">
        <f t="shared" si="122"/>
        <v>2</v>
      </c>
      <c r="K1142" t="s">
        <v>35</v>
      </c>
      <c r="L1142">
        <f>VLOOKUP(B1142,average_median_rates_1!B:I,8,0)</f>
        <v>2031</v>
      </c>
      <c r="M1142" t="b">
        <f>IF(ISERROR(L1142),VLOOKUP(C1142,vancouver_ratios_2!B:J,9,0),IF(L1142="**",VLOOKUP(C1142,vancouver_ratios_2!B:J,9,0)))</f>
        <v>0</v>
      </c>
      <c r="N1142" t="b">
        <f>IF(ISERROR(L1142),VLOOKUP(D1142,average_median_rates_1!B:I,8,0),IF(L1142="**", VLOOKUP(D1142,average_median_rates_1!B:I,8,0)))</f>
        <v>0</v>
      </c>
      <c r="O1142">
        <f t="shared" si="123"/>
        <v>0</v>
      </c>
      <c r="P1142">
        <f t="shared" si="124"/>
        <v>2031</v>
      </c>
    </row>
    <row r="1143" spans="1:16" x14ac:dyDescent="0.2">
      <c r="A1143" t="str">
        <f t="shared" si="125"/>
        <v>201410average2Richmond</v>
      </c>
      <c r="B1143" t="str">
        <f t="shared" si="119"/>
        <v>201410apartmentaverage2_bed_rateRichmond</v>
      </c>
      <c r="C1143" t="str">
        <f t="shared" si="120"/>
        <v>apartmentaverage2_bed_rateRichmond</v>
      </c>
      <c r="D1143" t="str">
        <f t="shared" si="121"/>
        <v>201410apartmentaverage2_bed_rateVancouver</v>
      </c>
      <c r="E1143">
        <v>2014</v>
      </c>
      <c r="F1143">
        <v>10</v>
      </c>
      <c r="G1143" t="s">
        <v>65</v>
      </c>
      <c r="H1143" t="s">
        <v>59</v>
      </c>
      <c r="I1143" t="s">
        <v>53</v>
      </c>
      <c r="J1143">
        <f t="shared" si="122"/>
        <v>2</v>
      </c>
      <c r="K1143" t="s">
        <v>36</v>
      </c>
      <c r="L1143">
        <f>VLOOKUP(B1143,average_median_rates_1!B:I,8,0)</f>
        <v>1198</v>
      </c>
      <c r="M1143" t="b">
        <f>IF(ISERROR(L1143),VLOOKUP(C1143,vancouver_ratios_2!B:J,9,0),IF(L1143="**",VLOOKUP(C1143,vancouver_ratios_2!B:J,9,0)))</f>
        <v>0</v>
      </c>
      <c r="N1143" t="b">
        <f>IF(ISERROR(L1143),VLOOKUP(D1143,average_median_rates_1!B:I,8,0),IF(L1143="**", VLOOKUP(D1143,average_median_rates_1!B:I,8,0)))</f>
        <v>0</v>
      </c>
      <c r="O1143">
        <f t="shared" si="123"/>
        <v>0</v>
      </c>
      <c r="P1143">
        <f t="shared" si="124"/>
        <v>1198</v>
      </c>
    </row>
    <row r="1144" spans="1:16" x14ac:dyDescent="0.2">
      <c r="A1144" t="str">
        <f t="shared" si="125"/>
        <v>201410average2Delta</v>
      </c>
      <c r="B1144" t="str">
        <f t="shared" si="119"/>
        <v>201410apartmentaverage2_bed_rateDelta</v>
      </c>
      <c r="C1144" t="str">
        <f t="shared" si="120"/>
        <v>apartmentaverage2_bed_rateDelta</v>
      </c>
      <c r="D1144" t="str">
        <f t="shared" si="121"/>
        <v>201410apartmentaverage2_bed_rateVancouver</v>
      </c>
      <c r="E1144">
        <v>2014</v>
      </c>
      <c r="F1144">
        <v>10</v>
      </c>
      <c r="G1144" t="s">
        <v>65</v>
      </c>
      <c r="H1144" t="s">
        <v>59</v>
      </c>
      <c r="I1144" t="s">
        <v>53</v>
      </c>
      <c r="J1144">
        <f t="shared" si="122"/>
        <v>2</v>
      </c>
      <c r="K1144" t="s">
        <v>37</v>
      </c>
      <c r="L1144">
        <f>VLOOKUP(B1144,average_median_rates_1!B:I,8,0)</f>
        <v>1030</v>
      </c>
      <c r="M1144" t="b">
        <f>IF(ISERROR(L1144),VLOOKUP(C1144,vancouver_ratios_2!B:J,9,0),IF(L1144="**",VLOOKUP(C1144,vancouver_ratios_2!B:J,9,0)))</f>
        <v>0</v>
      </c>
      <c r="N1144" t="b">
        <f>IF(ISERROR(L1144),VLOOKUP(D1144,average_median_rates_1!B:I,8,0),IF(L1144="**", VLOOKUP(D1144,average_median_rates_1!B:I,8,0)))</f>
        <v>0</v>
      </c>
      <c r="O1144">
        <f t="shared" si="123"/>
        <v>0</v>
      </c>
      <c r="P1144">
        <f t="shared" si="124"/>
        <v>1030</v>
      </c>
    </row>
    <row r="1145" spans="1:16" x14ac:dyDescent="0.2">
      <c r="A1145" t="str">
        <f t="shared" si="125"/>
        <v>201410average2Surrey</v>
      </c>
      <c r="B1145" t="str">
        <f t="shared" si="119"/>
        <v>201410apartmentaverage2_bed_rateSurrey</v>
      </c>
      <c r="C1145" t="str">
        <f t="shared" si="120"/>
        <v>apartmentaverage2_bed_rateSurrey</v>
      </c>
      <c r="D1145" t="str">
        <f t="shared" si="121"/>
        <v>201410apartmentaverage2_bed_rateVancouver</v>
      </c>
      <c r="E1145">
        <v>2014</v>
      </c>
      <c r="F1145">
        <v>10</v>
      </c>
      <c r="G1145" t="s">
        <v>65</v>
      </c>
      <c r="H1145" t="s">
        <v>59</v>
      </c>
      <c r="I1145" t="s">
        <v>53</v>
      </c>
      <c r="J1145">
        <f t="shared" si="122"/>
        <v>2</v>
      </c>
      <c r="K1145" t="s">
        <v>38</v>
      </c>
      <c r="L1145">
        <f>VLOOKUP(B1145,average_median_rates_1!B:I,8,0)</f>
        <v>926</v>
      </c>
      <c r="M1145" t="b">
        <f>IF(ISERROR(L1145),VLOOKUP(C1145,vancouver_ratios_2!B:J,9,0),IF(L1145="**",VLOOKUP(C1145,vancouver_ratios_2!B:J,9,0)))</f>
        <v>0</v>
      </c>
      <c r="N1145" t="b">
        <f>IF(ISERROR(L1145),VLOOKUP(D1145,average_median_rates_1!B:I,8,0),IF(L1145="**", VLOOKUP(D1145,average_median_rates_1!B:I,8,0)))</f>
        <v>0</v>
      </c>
      <c r="O1145">
        <f t="shared" si="123"/>
        <v>0</v>
      </c>
      <c r="P1145">
        <f t="shared" si="124"/>
        <v>926</v>
      </c>
    </row>
    <row r="1146" spans="1:16" x14ac:dyDescent="0.2">
      <c r="A1146" t="str">
        <f t="shared" si="125"/>
        <v>201410average2White Rock</v>
      </c>
      <c r="B1146" t="str">
        <f t="shared" si="119"/>
        <v>201410apartmentaverage2_bed_rateWhite Rock</v>
      </c>
      <c r="C1146" t="str">
        <f t="shared" si="120"/>
        <v>apartmentaverage2_bed_rateWhite Rock</v>
      </c>
      <c r="D1146" t="str">
        <f t="shared" si="121"/>
        <v>201410apartmentaverage2_bed_rateVancouver</v>
      </c>
      <c r="E1146">
        <v>2014</v>
      </c>
      <c r="F1146">
        <v>10</v>
      </c>
      <c r="G1146" t="s">
        <v>65</v>
      </c>
      <c r="H1146" t="s">
        <v>59</v>
      </c>
      <c r="I1146" t="s">
        <v>53</v>
      </c>
      <c r="J1146">
        <f t="shared" si="122"/>
        <v>2</v>
      </c>
      <c r="K1146" t="s">
        <v>39</v>
      </c>
      <c r="L1146">
        <f>VLOOKUP(B1146,average_median_rates_1!B:I,8,0)</f>
        <v>1054</v>
      </c>
      <c r="M1146" t="b">
        <f>IF(ISERROR(L1146),VLOOKUP(C1146,vancouver_ratios_2!B:J,9,0),IF(L1146="**",VLOOKUP(C1146,vancouver_ratios_2!B:J,9,0)))</f>
        <v>0</v>
      </c>
      <c r="N1146" t="b">
        <f>IF(ISERROR(L1146),VLOOKUP(D1146,average_median_rates_1!B:I,8,0),IF(L1146="**", VLOOKUP(D1146,average_median_rates_1!B:I,8,0)))</f>
        <v>0</v>
      </c>
      <c r="O1146">
        <f t="shared" si="123"/>
        <v>0</v>
      </c>
      <c r="P1146">
        <f t="shared" si="124"/>
        <v>1054</v>
      </c>
    </row>
    <row r="1147" spans="1:16" x14ac:dyDescent="0.2">
      <c r="A1147" t="str">
        <f t="shared" si="125"/>
        <v>201410average2Langley City and Langley DM</v>
      </c>
      <c r="B1147" t="str">
        <f t="shared" si="119"/>
        <v>201410apartmentaverage2_bed_rateLangley City and Langley DM</v>
      </c>
      <c r="C1147" t="str">
        <f t="shared" si="120"/>
        <v>apartmentaverage2_bed_rateLangley City and Langley DM</v>
      </c>
      <c r="D1147" t="str">
        <f t="shared" si="121"/>
        <v>201410apartmentaverage2_bed_rateVancouver</v>
      </c>
      <c r="E1147">
        <v>2014</v>
      </c>
      <c r="F1147">
        <v>10</v>
      </c>
      <c r="G1147" t="s">
        <v>65</v>
      </c>
      <c r="H1147" t="s">
        <v>59</v>
      </c>
      <c r="I1147" t="s">
        <v>53</v>
      </c>
      <c r="J1147">
        <f t="shared" si="122"/>
        <v>2</v>
      </c>
      <c r="K1147" t="s">
        <v>40</v>
      </c>
      <c r="L1147">
        <f>VLOOKUP(B1147,average_median_rates_1!B:I,8,0)</f>
        <v>942</v>
      </c>
      <c r="M1147" t="b">
        <f>IF(ISERROR(L1147),VLOOKUP(C1147,vancouver_ratios_2!B:J,9,0),IF(L1147="**",VLOOKUP(C1147,vancouver_ratios_2!B:J,9,0)))</f>
        <v>0</v>
      </c>
      <c r="N1147" t="b">
        <f>IF(ISERROR(L1147),VLOOKUP(D1147,average_median_rates_1!B:I,8,0),IF(L1147="**", VLOOKUP(D1147,average_median_rates_1!B:I,8,0)))</f>
        <v>0</v>
      </c>
      <c r="O1147">
        <f t="shared" si="123"/>
        <v>0</v>
      </c>
      <c r="P1147">
        <f t="shared" si="124"/>
        <v>942</v>
      </c>
    </row>
    <row r="1148" spans="1:16" x14ac:dyDescent="0.2">
      <c r="A1148" t="str">
        <f t="shared" si="125"/>
        <v>201410average2Tri-Cities</v>
      </c>
      <c r="B1148" t="str">
        <f t="shared" si="119"/>
        <v>201410apartmentaverage2_bed_rateTri-Cities</v>
      </c>
      <c r="C1148" t="str">
        <f t="shared" si="120"/>
        <v>apartmentaverage2_bed_rateTri-Cities</v>
      </c>
      <c r="D1148" t="str">
        <f t="shared" si="121"/>
        <v>201410apartmentaverage2_bed_rateVancouver</v>
      </c>
      <c r="E1148">
        <v>2014</v>
      </c>
      <c r="F1148">
        <v>10</v>
      </c>
      <c r="G1148" t="s">
        <v>65</v>
      </c>
      <c r="H1148" t="s">
        <v>59</v>
      </c>
      <c r="I1148" t="s">
        <v>53</v>
      </c>
      <c r="J1148">
        <f t="shared" si="122"/>
        <v>2</v>
      </c>
      <c r="K1148" t="s">
        <v>41</v>
      </c>
      <c r="L1148">
        <f>VLOOKUP(B1148,average_median_rates_1!B:I,8,0)</f>
        <v>1027</v>
      </c>
      <c r="M1148" t="b">
        <f>IF(ISERROR(L1148),VLOOKUP(C1148,vancouver_ratios_2!B:J,9,0),IF(L1148="**",VLOOKUP(C1148,vancouver_ratios_2!B:J,9,0)))</f>
        <v>0</v>
      </c>
      <c r="N1148" t="b">
        <f>IF(ISERROR(L1148),VLOOKUP(D1148,average_median_rates_1!B:I,8,0),IF(L1148="**", VLOOKUP(D1148,average_median_rates_1!B:I,8,0)))</f>
        <v>0</v>
      </c>
      <c r="O1148">
        <f t="shared" si="123"/>
        <v>0</v>
      </c>
      <c r="P1148">
        <f t="shared" si="124"/>
        <v>1027</v>
      </c>
    </row>
    <row r="1149" spans="1:16" x14ac:dyDescent="0.2">
      <c r="A1149" t="str">
        <f t="shared" si="125"/>
        <v>201410average2Maple Ridge/Pitt Meadows</v>
      </c>
      <c r="B1149" t="str">
        <f t="shared" si="119"/>
        <v>201410apartmentaverage2_bed_rateMaple Ridge/Pitt Meadows</v>
      </c>
      <c r="C1149" t="str">
        <f t="shared" si="120"/>
        <v>apartmentaverage2_bed_rateMaple Ridge/Pitt Meadows</v>
      </c>
      <c r="D1149" t="str">
        <f t="shared" si="121"/>
        <v>201410apartmentaverage2_bed_rateVancouver</v>
      </c>
      <c r="E1149">
        <v>2014</v>
      </c>
      <c r="F1149">
        <v>10</v>
      </c>
      <c r="G1149" t="s">
        <v>65</v>
      </c>
      <c r="H1149" t="s">
        <v>59</v>
      </c>
      <c r="I1149" t="s">
        <v>53</v>
      </c>
      <c r="J1149">
        <f t="shared" si="122"/>
        <v>2</v>
      </c>
      <c r="K1149" t="s">
        <v>42</v>
      </c>
      <c r="L1149">
        <f>VLOOKUP(B1149,average_median_rates_1!B:I,8,0)</f>
        <v>886</v>
      </c>
      <c r="M1149" t="b">
        <f>IF(ISERROR(L1149),VLOOKUP(C1149,vancouver_ratios_2!B:J,9,0),IF(L1149="**",VLOOKUP(C1149,vancouver_ratios_2!B:J,9,0)))</f>
        <v>0</v>
      </c>
      <c r="N1149" t="b">
        <f>IF(ISERROR(L1149),VLOOKUP(D1149,average_median_rates_1!B:I,8,0),IF(L1149="**", VLOOKUP(D1149,average_median_rates_1!B:I,8,0)))</f>
        <v>0</v>
      </c>
      <c r="O1149">
        <f t="shared" si="123"/>
        <v>0</v>
      </c>
      <c r="P1149">
        <f t="shared" si="124"/>
        <v>886</v>
      </c>
    </row>
    <row r="1150" spans="1:16" x14ac:dyDescent="0.2">
      <c r="A1150" t="str">
        <f t="shared" si="125"/>
        <v>201410average2Vancouver</v>
      </c>
      <c r="B1150" t="str">
        <f t="shared" si="119"/>
        <v>201410apartmentaverage2_bed_rateVancouver</v>
      </c>
      <c r="C1150" t="str">
        <f t="shared" si="120"/>
        <v>apartmentaverage2_bed_rateVancouver</v>
      </c>
      <c r="D1150" t="str">
        <f t="shared" si="121"/>
        <v>201410apartmentaverage2_bed_rateVancouver</v>
      </c>
      <c r="E1150">
        <v>2014</v>
      </c>
      <c r="F1150">
        <v>10</v>
      </c>
      <c r="G1150" t="s">
        <v>65</v>
      </c>
      <c r="H1150" t="s">
        <v>59</v>
      </c>
      <c r="I1150" t="s">
        <v>53</v>
      </c>
      <c r="J1150">
        <f t="shared" si="122"/>
        <v>2</v>
      </c>
      <c r="K1150" t="s">
        <v>43</v>
      </c>
      <c r="L1150">
        <f>VLOOKUP(B1150,average_median_rates_1!B:I,8,0)</f>
        <v>1311</v>
      </c>
      <c r="M1150" t="b">
        <f>IF(ISERROR(L1150),VLOOKUP(C1150,vancouver_ratios_2!B:J,9,0),IF(L1150="**",VLOOKUP(C1150,vancouver_ratios_2!B:J,9,0)))</f>
        <v>0</v>
      </c>
      <c r="N1150" t="b">
        <f>IF(ISERROR(L1150),VLOOKUP(D1150,average_median_rates_1!B:I,8,0),IF(L1150="**", VLOOKUP(D1150,average_median_rates_1!B:I,8,0)))</f>
        <v>0</v>
      </c>
      <c r="O1150">
        <f t="shared" si="123"/>
        <v>0</v>
      </c>
      <c r="P1150">
        <f t="shared" si="124"/>
        <v>1311</v>
      </c>
    </row>
    <row r="1151" spans="1:16" x14ac:dyDescent="0.2">
      <c r="A1151" t="str">
        <f t="shared" si="125"/>
        <v>201410average2North Vancouver City</v>
      </c>
      <c r="B1151" t="str">
        <f t="shared" si="119"/>
        <v>201410apartmentaverage2_bed_rateNorth Vancouver City</v>
      </c>
      <c r="C1151" t="str">
        <f t="shared" si="120"/>
        <v>apartmentaverage2_bed_rateNorth Vancouver City</v>
      </c>
      <c r="D1151" t="str">
        <f t="shared" si="121"/>
        <v>201410apartmentaverage2_bed_rateVancouver</v>
      </c>
      <c r="E1151">
        <v>2014</v>
      </c>
      <c r="F1151">
        <v>10</v>
      </c>
      <c r="G1151" t="s">
        <v>65</v>
      </c>
      <c r="H1151" t="s">
        <v>59</v>
      </c>
      <c r="I1151" t="s">
        <v>53</v>
      </c>
      <c r="J1151">
        <f t="shared" si="122"/>
        <v>2</v>
      </c>
      <c r="K1151" t="s">
        <v>60</v>
      </c>
      <c r="L1151">
        <f>VLOOKUP(B1151,average_median_rates_1!B:I,8,0)</f>
        <v>1279</v>
      </c>
      <c r="M1151" t="b">
        <f>IF(ISERROR(L1151),VLOOKUP(C1151,vancouver_ratios_2!B:J,9,0),IF(L1151="**",VLOOKUP(C1151,vancouver_ratios_2!B:J,9,0)))</f>
        <v>0</v>
      </c>
      <c r="N1151" t="b">
        <f>IF(ISERROR(L1151),VLOOKUP(D1151,average_median_rates_1!B:I,8,0),IF(L1151="**", VLOOKUP(D1151,average_median_rates_1!B:I,8,0)))</f>
        <v>0</v>
      </c>
      <c r="O1151">
        <f t="shared" si="123"/>
        <v>0</v>
      </c>
      <c r="P1151">
        <f t="shared" si="124"/>
        <v>1279</v>
      </c>
    </row>
    <row r="1152" spans="1:16" x14ac:dyDescent="0.2">
      <c r="A1152" t="str">
        <f t="shared" si="125"/>
        <v>201410average3West End/Stanley Park</v>
      </c>
      <c r="B1152" t="str">
        <f t="shared" si="119"/>
        <v>201410apartmentaverage3+_bed_rateWest End/Stanley Park</v>
      </c>
      <c r="C1152" t="str">
        <f t="shared" si="120"/>
        <v>apartmentaverage3+_bed_rateWest End/Stanley Park</v>
      </c>
      <c r="D1152" t="str">
        <f t="shared" si="121"/>
        <v>201410apartmentaverage3+_bed_rateVancouver</v>
      </c>
      <c r="E1152">
        <v>2014</v>
      </c>
      <c r="F1152">
        <v>10</v>
      </c>
      <c r="G1152" t="s">
        <v>65</v>
      </c>
      <c r="H1152" t="s">
        <v>59</v>
      </c>
      <c r="I1152" t="s">
        <v>55</v>
      </c>
      <c r="J1152">
        <f t="shared" si="122"/>
        <v>3</v>
      </c>
      <c r="K1152" t="s">
        <v>12</v>
      </c>
      <c r="L1152">
        <f>VLOOKUP(B1152,average_median_rates_1!B:I,8,0)</f>
        <v>3035</v>
      </c>
      <c r="M1152" t="b">
        <f>IF(ISERROR(L1152),VLOOKUP(C1152,vancouver_ratios_2!B:J,9,0),IF(L1152="**",VLOOKUP(C1152,vancouver_ratios_2!B:J,9,0)))</f>
        <v>0</v>
      </c>
      <c r="N1152" t="b">
        <f>IF(ISERROR(L1152),VLOOKUP(D1152,average_median_rates_1!B:I,8,0),IF(L1152="**", VLOOKUP(D1152,average_median_rates_1!B:I,8,0)))</f>
        <v>0</v>
      </c>
      <c r="O1152">
        <f t="shared" si="123"/>
        <v>0</v>
      </c>
      <c r="P1152">
        <f t="shared" si="124"/>
        <v>3035</v>
      </c>
    </row>
    <row r="1153" spans="1:16" x14ac:dyDescent="0.2">
      <c r="A1153" t="str">
        <f t="shared" si="125"/>
        <v>201410average3English Bay</v>
      </c>
      <c r="B1153" t="str">
        <f t="shared" si="119"/>
        <v>201410apartmentaverage3+_bed_rateEnglish Bay</v>
      </c>
      <c r="C1153" t="str">
        <f t="shared" si="120"/>
        <v>apartmentaverage3+_bed_rateEnglish Bay</v>
      </c>
      <c r="D1153" t="str">
        <f t="shared" si="121"/>
        <v>201410apartmentaverage3+_bed_rateVancouver</v>
      </c>
      <c r="E1153">
        <v>2014</v>
      </c>
      <c r="F1153">
        <v>10</v>
      </c>
      <c r="G1153" t="s">
        <v>65</v>
      </c>
      <c r="H1153" t="s">
        <v>59</v>
      </c>
      <c r="I1153" t="s">
        <v>55</v>
      </c>
      <c r="J1153">
        <f t="shared" si="122"/>
        <v>3</v>
      </c>
      <c r="K1153" t="s">
        <v>16</v>
      </c>
      <c r="L1153">
        <f>VLOOKUP(B1153,average_median_rates_1!B:I,8,0)</f>
        <v>2484</v>
      </c>
      <c r="M1153" t="b">
        <f>IF(ISERROR(L1153),VLOOKUP(C1153,vancouver_ratios_2!B:J,9,0),IF(L1153="**",VLOOKUP(C1153,vancouver_ratios_2!B:J,9,0)))</f>
        <v>0</v>
      </c>
      <c r="N1153" t="b">
        <f>IF(ISERROR(L1153),VLOOKUP(D1153,average_median_rates_1!B:I,8,0),IF(L1153="**", VLOOKUP(D1153,average_median_rates_1!B:I,8,0)))</f>
        <v>0</v>
      </c>
      <c r="O1153">
        <f t="shared" si="123"/>
        <v>0</v>
      </c>
      <c r="P1153">
        <f t="shared" si="124"/>
        <v>2484</v>
      </c>
    </row>
    <row r="1154" spans="1:16" x14ac:dyDescent="0.2">
      <c r="A1154" t="str">
        <f t="shared" si="125"/>
        <v>201410average3Downtown</v>
      </c>
      <c r="B1154" t="str">
        <f t="shared" ref="B1154:B1217" si="126">E1154&amp;F1154&amp;G1154&amp;H1154&amp;I1154&amp;K1154</f>
        <v>201410apartmentaverage3+_bed_rateDowntown</v>
      </c>
      <c r="C1154" t="str">
        <f t="shared" ref="C1154:C1217" si="127">G1154&amp;H1154&amp;I1154&amp;K1154</f>
        <v>apartmentaverage3+_bed_rateDowntown</v>
      </c>
      <c r="D1154" t="str">
        <f t="shared" ref="D1154:D1217" si="128">E1154&amp;F1154&amp;G1154&amp;H1154&amp;I1154&amp;"Vancouver"</f>
        <v>201410apartmentaverage3+_bed_rateVancouver</v>
      </c>
      <c r="E1154">
        <v>2014</v>
      </c>
      <c r="F1154">
        <v>10</v>
      </c>
      <c r="G1154" t="s">
        <v>65</v>
      </c>
      <c r="H1154" t="s">
        <v>59</v>
      </c>
      <c r="I1154" t="s">
        <v>55</v>
      </c>
      <c r="J1154">
        <f t="shared" ref="J1154:J1217" si="129">IF(I1154="bachelor_rate", 0, IF(I1154="1_bed_rate", 1, IF(I1154="2_bed_rate",2, IF(I1154="3+_bed_rate", 3, "error"))))</f>
        <v>3</v>
      </c>
      <c r="K1154" t="s">
        <v>17</v>
      </c>
      <c r="L1154">
        <f>VLOOKUP(B1154,average_median_rates_1!B:I,8,0)</f>
        <v>2485</v>
      </c>
      <c r="M1154" t="b">
        <f>IF(ISERROR(L1154),VLOOKUP(C1154,vancouver_ratios_2!B:J,9,0),IF(L1154="**",VLOOKUP(C1154,vancouver_ratios_2!B:J,9,0)))</f>
        <v>0</v>
      </c>
      <c r="N1154" t="b">
        <f>IF(ISERROR(L1154),VLOOKUP(D1154,average_median_rates_1!B:I,8,0),IF(L1154="**", VLOOKUP(D1154,average_median_rates_1!B:I,8,0)))</f>
        <v>0</v>
      </c>
      <c r="O1154">
        <f t="shared" ref="O1154:O1217" si="130">N1154*M1154</f>
        <v>0</v>
      </c>
      <c r="P1154">
        <f t="shared" ref="P1154:P1217" si="131">IF(ISERROR(L1154),O1154, IF(L1154="**", O1154, L1154))</f>
        <v>2485</v>
      </c>
    </row>
    <row r="1155" spans="1:16" x14ac:dyDescent="0.2">
      <c r="A1155" t="str">
        <f t="shared" ref="A1155:A1218" si="132">E1155&amp;F1155&amp;H1155&amp;J1155&amp;K1155</f>
        <v>201410average3South Granville/Oak</v>
      </c>
      <c r="B1155" t="str">
        <f t="shared" si="126"/>
        <v>201410apartmentaverage3+_bed_rateSouth Granville/Oak</v>
      </c>
      <c r="C1155" t="str">
        <f t="shared" si="127"/>
        <v>apartmentaverage3+_bed_rateSouth Granville/Oak</v>
      </c>
      <c r="D1155" t="str">
        <f t="shared" si="128"/>
        <v>201410apartmentaverage3+_bed_rateVancouver</v>
      </c>
      <c r="E1155">
        <v>2014</v>
      </c>
      <c r="F1155">
        <v>10</v>
      </c>
      <c r="G1155" t="s">
        <v>65</v>
      </c>
      <c r="H1155" t="s">
        <v>59</v>
      </c>
      <c r="I1155" t="s">
        <v>55</v>
      </c>
      <c r="J1155">
        <f t="shared" si="129"/>
        <v>3</v>
      </c>
      <c r="K1155" t="s">
        <v>19</v>
      </c>
      <c r="L1155">
        <f>VLOOKUP(B1155,average_median_rates_1!B:I,8,0)</f>
        <v>2076</v>
      </c>
      <c r="M1155" t="b">
        <f>IF(ISERROR(L1155),VLOOKUP(C1155,vancouver_ratios_2!B:J,9,0),IF(L1155="**",VLOOKUP(C1155,vancouver_ratios_2!B:J,9,0)))</f>
        <v>0</v>
      </c>
      <c r="N1155" t="b">
        <f>IF(ISERROR(L1155),VLOOKUP(D1155,average_median_rates_1!B:I,8,0),IF(L1155="**", VLOOKUP(D1155,average_median_rates_1!B:I,8,0)))</f>
        <v>0</v>
      </c>
      <c r="O1155">
        <f t="shared" si="130"/>
        <v>0</v>
      </c>
      <c r="P1155">
        <f t="shared" si="131"/>
        <v>2076</v>
      </c>
    </row>
    <row r="1156" spans="1:16" x14ac:dyDescent="0.2">
      <c r="A1156" t="str">
        <f t="shared" si="132"/>
        <v>201410average3Kitsilano/Point Grey</v>
      </c>
      <c r="B1156" t="str">
        <f t="shared" si="126"/>
        <v>201410apartmentaverage3+_bed_rateKitsilano/Point Grey</v>
      </c>
      <c r="C1156" t="str">
        <f t="shared" si="127"/>
        <v>apartmentaverage3+_bed_rateKitsilano/Point Grey</v>
      </c>
      <c r="D1156" t="str">
        <f t="shared" si="128"/>
        <v>201410apartmentaverage3+_bed_rateVancouver</v>
      </c>
      <c r="E1156">
        <v>2014</v>
      </c>
      <c r="F1156">
        <v>10</v>
      </c>
      <c r="G1156" t="s">
        <v>65</v>
      </c>
      <c r="H1156" t="s">
        <v>59</v>
      </c>
      <c r="I1156" t="s">
        <v>55</v>
      </c>
      <c r="J1156">
        <f t="shared" si="129"/>
        <v>3</v>
      </c>
      <c r="K1156" t="s">
        <v>20</v>
      </c>
      <c r="L1156">
        <f>VLOOKUP(B1156,average_median_rates_1!B:I,8,0)</f>
        <v>2564</v>
      </c>
      <c r="M1156" t="b">
        <f>IF(ISERROR(L1156),VLOOKUP(C1156,vancouver_ratios_2!B:J,9,0),IF(L1156="**",VLOOKUP(C1156,vancouver_ratios_2!B:J,9,0)))</f>
        <v>0</v>
      </c>
      <c r="N1156" t="b">
        <f>IF(ISERROR(L1156),VLOOKUP(D1156,average_median_rates_1!B:I,8,0),IF(L1156="**", VLOOKUP(D1156,average_median_rates_1!B:I,8,0)))</f>
        <v>0</v>
      </c>
      <c r="O1156">
        <f t="shared" si="130"/>
        <v>0</v>
      </c>
      <c r="P1156">
        <f t="shared" si="131"/>
        <v>2564</v>
      </c>
    </row>
    <row r="1157" spans="1:16" x14ac:dyDescent="0.2">
      <c r="A1157" t="str">
        <f t="shared" si="132"/>
        <v>201410average3Westside/Kerrisdale</v>
      </c>
      <c r="B1157" t="str">
        <f t="shared" si="126"/>
        <v>201410apartmentaverage3+_bed_rateWestside/Kerrisdale</v>
      </c>
      <c r="C1157" t="str">
        <f t="shared" si="127"/>
        <v>apartmentaverage3+_bed_rateWestside/Kerrisdale</v>
      </c>
      <c r="D1157" t="str">
        <f t="shared" si="128"/>
        <v>201410apartmentaverage3+_bed_rateVancouver</v>
      </c>
      <c r="E1157">
        <v>2014</v>
      </c>
      <c r="F1157">
        <v>10</v>
      </c>
      <c r="G1157" t="s">
        <v>65</v>
      </c>
      <c r="H1157" t="s">
        <v>59</v>
      </c>
      <c r="I1157" t="s">
        <v>55</v>
      </c>
      <c r="J1157">
        <f t="shared" si="129"/>
        <v>3</v>
      </c>
      <c r="K1157" t="s">
        <v>21</v>
      </c>
      <c r="L1157">
        <f>VLOOKUP(B1157,average_median_rates_1!B:I,8,0)</f>
        <v>2312</v>
      </c>
      <c r="M1157" t="b">
        <f>IF(ISERROR(L1157),VLOOKUP(C1157,vancouver_ratios_2!B:J,9,0),IF(L1157="**",VLOOKUP(C1157,vancouver_ratios_2!B:J,9,0)))</f>
        <v>0</v>
      </c>
      <c r="N1157" t="b">
        <f>IF(ISERROR(L1157),VLOOKUP(D1157,average_median_rates_1!B:I,8,0),IF(L1157="**", VLOOKUP(D1157,average_median_rates_1!B:I,8,0)))</f>
        <v>0</v>
      </c>
      <c r="O1157">
        <f t="shared" si="130"/>
        <v>0</v>
      </c>
      <c r="P1157">
        <f t="shared" si="131"/>
        <v>2312</v>
      </c>
    </row>
    <row r="1158" spans="1:16" x14ac:dyDescent="0.2">
      <c r="A1158" t="str">
        <f t="shared" si="132"/>
        <v>201410average3Marpole</v>
      </c>
      <c r="B1158" t="str">
        <f t="shared" si="126"/>
        <v>201410apartmentaverage3+_bed_rateMarpole</v>
      </c>
      <c r="C1158" t="str">
        <f t="shared" si="127"/>
        <v>apartmentaverage3+_bed_rateMarpole</v>
      </c>
      <c r="D1158" t="str">
        <f t="shared" si="128"/>
        <v>201410apartmentaverage3+_bed_rateVancouver</v>
      </c>
      <c r="E1158">
        <v>2014</v>
      </c>
      <c r="F1158">
        <v>10</v>
      </c>
      <c r="G1158" t="s">
        <v>65</v>
      </c>
      <c r="H1158" t="s">
        <v>59</v>
      </c>
      <c r="I1158" t="s">
        <v>55</v>
      </c>
      <c r="J1158">
        <f t="shared" si="129"/>
        <v>3</v>
      </c>
      <c r="K1158" t="s">
        <v>23</v>
      </c>
      <c r="L1158">
        <f>VLOOKUP(B1158,average_median_rates_1!B:I,8,0)</f>
        <v>1289</v>
      </c>
      <c r="M1158" t="b">
        <f>IF(ISERROR(L1158),VLOOKUP(C1158,vancouver_ratios_2!B:J,9,0),IF(L1158="**",VLOOKUP(C1158,vancouver_ratios_2!B:J,9,0)))</f>
        <v>0</v>
      </c>
      <c r="N1158" t="b">
        <f>IF(ISERROR(L1158),VLOOKUP(D1158,average_median_rates_1!B:I,8,0),IF(L1158="**", VLOOKUP(D1158,average_median_rates_1!B:I,8,0)))</f>
        <v>0</v>
      </c>
      <c r="O1158">
        <f t="shared" si="130"/>
        <v>0</v>
      </c>
      <c r="P1158">
        <f t="shared" si="131"/>
        <v>1289</v>
      </c>
    </row>
    <row r="1159" spans="1:16" x14ac:dyDescent="0.2">
      <c r="A1159" t="str">
        <f t="shared" si="132"/>
        <v>201410average3Mount Pleasant/Renfrew Heights</v>
      </c>
      <c r="B1159" t="str">
        <f t="shared" si="126"/>
        <v>201410apartmentaverage3+_bed_rateMount Pleasant/Renfrew Heights</v>
      </c>
      <c r="C1159" t="str">
        <f t="shared" si="127"/>
        <v>apartmentaverage3+_bed_rateMount Pleasant/Renfrew Heights</v>
      </c>
      <c r="D1159" t="str">
        <f t="shared" si="128"/>
        <v>201410apartmentaverage3+_bed_rateVancouver</v>
      </c>
      <c r="E1159">
        <v>2014</v>
      </c>
      <c r="F1159">
        <v>10</v>
      </c>
      <c r="G1159" t="s">
        <v>65</v>
      </c>
      <c r="H1159" t="s">
        <v>59</v>
      </c>
      <c r="I1159" t="s">
        <v>55</v>
      </c>
      <c r="J1159">
        <f t="shared" si="129"/>
        <v>3</v>
      </c>
      <c r="K1159" t="s">
        <v>24</v>
      </c>
      <c r="L1159">
        <f>VLOOKUP(B1159,average_median_rates_1!B:I,8,0)</f>
        <v>1613</v>
      </c>
      <c r="M1159" t="b">
        <f>IF(ISERROR(L1159),VLOOKUP(C1159,vancouver_ratios_2!B:J,9,0),IF(L1159="**",VLOOKUP(C1159,vancouver_ratios_2!B:J,9,0)))</f>
        <v>0</v>
      </c>
      <c r="N1159" t="b">
        <f>IF(ISERROR(L1159),VLOOKUP(D1159,average_median_rates_1!B:I,8,0),IF(L1159="**", VLOOKUP(D1159,average_median_rates_1!B:I,8,0)))</f>
        <v>0</v>
      </c>
      <c r="O1159">
        <f t="shared" si="130"/>
        <v>0</v>
      </c>
      <c r="P1159">
        <f t="shared" si="131"/>
        <v>1613</v>
      </c>
    </row>
    <row r="1160" spans="1:16" x14ac:dyDescent="0.2">
      <c r="A1160" t="str">
        <f t="shared" si="132"/>
        <v>201410average3East Hastings</v>
      </c>
      <c r="B1160" t="str">
        <f t="shared" si="126"/>
        <v>201410apartmentaverage3+_bed_rateEast Hastings</v>
      </c>
      <c r="C1160" t="str">
        <f t="shared" si="127"/>
        <v>apartmentaverage3+_bed_rateEast Hastings</v>
      </c>
      <c r="D1160" t="str">
        <f t="shared" si="128"/>
        <v>201410apartmentaverage3+_bed_rateVancouver</v>
      </c>
      <c r="E1160">
        <v>2014</v>
      </c>
      <c r="F1160">
        <v>10</v>
      </c>
      <c r="G1160" t="s">
        <v>65</v>
      </c>
      <c r="H1160" t="s">
        <v>59</v>
      </c>
      <c r="I1160" t="s">
        <v>55</v>
      </c>
      <c r="J1160">
        <f t="shared" si="129"/>
        <v>3</v>
      </c>
      <c r="K1160" t="s">
        <v>25</v>
      </c>
      <c r="L1160">
        <f>VLOOKUP(B1160,average_median_rates_1!B:I,8,0)</f>
        <v>1264</v>
      </c>
      <c r="M1160" t="b">
        <f>IF(ISERROR(L1160),VLOOKUP(C1160,vancouver_ratios_2!B:J,9,0),IF(L1160="**",VLOOKUP(C1160,vancouver_ratios_2!B:J,9,0)))</f>
        <v>0</v>
      </c>
      <c r="N1160" t="b">
        <f>IF(ISERROR(L1160),VLOOKUP(D1160,average_median_rates_1!B:I,8,0),IF(L1160="**", VLOOKUP(D1160,average_median_rates_1!B:I,8,0)))</f>
        <v>0</v>
      </c>
      <c r="O1160">
        <f t="shared" si="130"/>
        <v>0</v>
      </c>
      <c r="P1160">
        <f t="shared" si="131"/>
        <v>1264</v>
      </c>
    </row>
    <row r="1161" spans="1:16" x14ac:dyDescent="0.2">
      <c r="A1161" t="str">
        <f t="shared" si="132"/>
        <v>201410average3Southeast Vancouver</v>
      </c>
      <c r="B1161" t="str">
        <f t="shared" si="126"/>
        <v>201410apartmentaverage3+_bed_rateSoutheast Vancouver</v>
      </c>
      <c r="C1161" t="str">
        <f t="shared" si="127"/>
        <v>apartmentaverage3+_bed_rateSoutheast Vancouver</v>
      </c>
      <c r="D1161" t="str">
        <f t="shared" si="128"/>
        <v>201410apartmentaverage3+_bed_rateVancouver</v>
      </c>
      <c r="E1161">
        <v>2014</v>
      </c>
      <c r="F1161">
        <v>10</v>
      </c>
      <c r="G1161" t="s">
        <v>65</v>
      </c>
      <c r="H1161" t="s">
        <v>59</v>
      </c>
      <c r="I1161" t="s">
        <v>55</v>
      </c>
      <c r="J1161">
        <f t="shared" si="129"/>
        <v>3</v>
      </c>
      <c r="K1161" t="s">
        <v>26</v>
      </c>
      <c r="L1161">
        <f>VLOOKUP(B1161,average_median_rates_1!B:I,8,0)</f>
        <v>1207</v>
      </c>
      <c r="M1161" t="b">
        <f>IF(ISERROR(L1161),VLOOKUP(C1161,vancouver_ratios_2!B:J,9,0),IF(L1161="**",VLOOKUP(C1161,vancouver_ratios_2!B:J,9,0)))</f>
        <v>0</v>
      </c>
      <c r="N1161" t="b">
        <f>IF(ISERROR(L1161),VLOOKUP(D1161,average_median_rates_1!B:I,8,0),IF(L1161="**", VLOOKUP(D1161,average_median_rates_1!B:I,8,0)))</f>
        <v>0</v>
      </c>
      <c r="O1161">
        <f t="shared" si="130"/>
        <v>0</v>
      </c>
      <c r="P1161">
        <f t="shared" si="131"/>
        <v>1207</v>
      </c>
    </row>
    <row r="1162" spans="1:16" x14ac:dyDescent="0.2">
      <c r="A1162" t="str">
        <f t="shared" si="132"/>
        <v>201410average3University Endowment Lands</v>
      </c>
      <c r="B1162" t="str">
        <f t="shared" si="126"/>
        <v>201410apartmentaverage3+_bed_rateUniversity Endowment Lands</v>
      </c>
      <c r="C1162" t="str">
        <f t="shared" si="127"/>
        <v>apartmentaverage3+_bed_rateUniversity Endowment Lands</v>
      </c>
      <c r="D1162" t="str">
        <f t="shared" si="128"/>
        <v>201410apartmentaverage3+_bed_rateVancouver</v>
      </c>
      <c r="E1162">
        <v>2014</v>
      </c>
      <c r="F1162">
        <v>10</v>
      </c>
      <c r="G1162" t="s">
        <v>65</v>
      </c>
      <c r="H1162" t="s">
        <v>59</v>
      </c>
      <c r="I1162" t="s">
        <v>55</v>
      </c>
      <c r="J1162">
        <f t="shared" si="129"/>
        <v>3</v>
      </c>
      <c r="K1162" t="s">
        <v>27</v>
      </c>
      <c r="L1162">
        <f>VLOOKUP(B1162,average_median_rates_1!B:I,8,0)</f>
        <v>2212</v>
      </c>
      <c r="M1162" t="b">
        <f>IF(ISERROR(L1162),VLOOKUP(C1162,vancouver_ratios_2!B:J,9,0),IF(L1162="**",VLOOKUP(C1162,vancouver_ratios_2!B:J,9,0)))</f>
        <v>0</v>
      </c>
      <c r="N1162" t="b">
        <f>IF(ISERROR(L1162),VLOOKUP(D1162,average_median_rates_1!B:I,8,0),IF(L1162="**", VLOOKUP(D1162,average_median_rates_1!B:I,8,0)))</f>
        <v>0</v>
      </c>
      <c r="O1162">
        <f t="shared" si="130"/>
        <v>0</v>
      </c>
      <c r="P1162">
        <f t="shared" si="131"/>
        <v>2212</v>
      </c>
    </row>
    <row r="1163" spans="1:16" x14ac:dyDescent="0.2">
      <c r="A1163" t="str">
        <f t="shared" si="132"/>
        <v>201410average3Central Park/Metrotown</v>
      </c>
      <c r="B1163" t="str">
        <f t="shared" si="126"/>
        <v>201410apartmentaverage3+_bed_rateCentral Park/Metrotown</v>
      </c>
      <c r="C1163" t="str">
        <f t="shared" si="127"/>
        <v>apartmentaverage3+_bed_rateCentral Park/Metrotown</v>
      </c>
      <c r="D1163" t="str">
        <f t="shared" si="128"/>
        <v>201410apartmentaverage3+_bed_rateVancouver</v>
      </c>
      <c r="E1163">
        <v>2014</v>
      </c>
      <c r="F1163">
        <v>10</v>
      </c>
      <c r="G1163" t="s">
        <v>65</v>
      </c>
      <c r="H1163" t="s">
        <v>59</v>
      </c>
      <c r="I1163" t="s">
        <v>55</v>
      </c>
      <c r="J1163">
        <f t="shared" si="129"/>
        <v>3</v>
      </c>
      <c r="K1163" t="s">
        <v>28</v>
      </c>
      <c r="L1163">
        <f>VLOOKUP(B1163,average_median_rates_1!B:I,8,0)</f>
        <v>1535</v>
      </c>
      <c r="M1163" t="b">
        <f>IF(ISERROR(L1163),VLOOKUP(C1163,vancouver_ratios_2!B:J,9,0),IF(L1163="**",VLOOKUP(C1163,vancouver_ratios_2!B:J,9,0)))</f>
        <v>0</v>
      </c>
      <c r="N1163" t="b">
        <f>IF(ISERROR(L1163),VLOOKUP(D1163,average_median_rates_1!B:I,8,0),IF(L1163="**", VLOOKUP(D1163,average_median_rates_1!B:I,8,0)))</f>
        <v>0</v>
      </c>
      <c r="O1163">
        <f t="shared" si="130"/>
        <v>0</v>
      </c>
      <c r="P1163">
        <f t="shared" si="131"/>
        <v>1535</v>
      </c>
    </row>
    <row r="1164" spans="1:16" x14ac:dyDescent="0.2">
      <c r="A1164" t="str">
        <f t="shared" si="132"/>
        <v>201410average3Southeast Burnaby</v>
      </c>
      <c r="B1164" t="str">
        <f t="shared" si="126"/>
        <v>201410apartmentaverage3+_bed_rateSoutheast Burnaby</v>
      </c>
      <c r="C1164" t="str">
        <f t="shared" si="127"/>
        <v>apartmentaverage3+_bed_rateSoutheast Burnaby</v>
      </c>
      <c r="D1164" t="str">
        <f t="shared" si="128"/>
        <v>201410apartmentaverage3+_bed_rateVancouver</v>
      </c>
      <c r="E1164">
        <v>2014</v>
      </c>
      <c r="F1164">
        <v>10</v>
      </c>
      <c r="G1164" t="s">
        <v>65</v>
      </c>
      <c r="H1164" t="s">
        <v>59</v>
      </c>
      <c r="I1164" t="s">
        <v>55</v>
      </c>
      <c r="J1164">
        <f t="shared" si="129"/>
        <v>3</v>
      </c>
      <c r="K1164" t="s">
        <v>29</v>
      </c>
      <c r="L1164">
        <f>VLOOKUP(B1164,average_median_rates_1!B:I,8,0)</f>
        <v>1101</v>
      </c>
      <c r="M1164" t="b">
        <f>IF(ISERROR(L1164),VLOOKUP(C1164,vancouver_ratios_2!B:J,9,0),IF(L1164="**",VLOOKUP(C1164,vancouver_ratios_2!B:J,9,0)))</f>
        <v>0</v>
      </c>
      <c r="N1164" t="b">
        <f>IF(ISERROR(L1164),VLOOKUP(D1164,average_median_rates_1!B:I,8,0),IF(L1164="**", VLOOKUP(D1164,average_median_rates_1!B:I,8,0)))</f>
        <v>0</v>
      </c>
      <c r="O1164">
        <f t="shared" si="130"/>
        <v>0</v>
      </c>
      <c r="P1164">
        <f t="shared" si="131"/>
        <v>1101</v>
      </c>
    </row>
    <row r="1165" spans="1:16" x14ac:dyDescent="0.2">
      <c r="A1165" t="str">
        <f t="shared" si="132"/>
        <v>201410average3North Burnaby</v>
      </c>
      <c r="B1165" t="str">
        <f t="shared" si="126"/>
        <v>201410apartmentaverage3+_bed_rateNorth Burnaby</v>
      </c>
      <c r="C1165" t="str">
        <f t="shared" si="127"/>
        <v>apartmentaverage3+_bed_rateNorth Burnaby</v>
      </c>
      <c r="D1165" t="str">
        <f t="shared" si="128"/>
        <v>201410apartmentaverage3+_bed_rateVancouver</v>
      </c>
      <c r="E1165">
        <v>2014</v>
      </c>
      <c r="F1165">
        <v>10</v>
      </c>
      <c r="G1165" t="s">
        <v>65</v>
      </c>
      <c r="H1165" t="s">
        <v>59</v>
      </c>
      <c r="I1165" t="s">
        <v>55</v>
      </c>
      <c r="J1165">
        <f t="shared" si="129"/>
        <v>3</v>
      </c>
      <c r="K1165" t="s">
        <v>31</v>
      </c>
      <c r="L1165">
        <f>VLOOKUP(B1165,average_median_rates_1!B:I,8,0)</f>
        <v>1463</v>
      </c>
      <c r="M1165" t="b">
        <f>IF(ISERROR(L1165),VLOOKUP(C1165,vancouver_ratios_2!B:J,9,0),IF(L1165="**",VLOOKUP(C1165,vancouver_ratios_2!B:J,9,0)))</f>
        <v>0</v>
      </c>
      <c r="N1165" t="b">
        <f>IF(ISERROR(L1165),VLOOKUP(D1165,average_median_rates_1!B:I,8,0),IF(L1165="**", VLOOKUP(D1165,average_median_rates_1!B:I,8,0)))</f>
        <v>0</v>
      </c>
      <c r="O1165">
        <f t="shared" si="130"/>
        <v>0</v>
      </c>
      <c r="P1165">
        <f t="shared" si="131"/>
        <v>1463</v>
      </c>
    </row>
    <row r="1166" spans="1:16" x14ac:dyDescent="0.2">
      <c r="A1166" t="str">
        <f t="shared" si="132"/>
        <v>201410average3New Westminster</v>
      </c>
      <c r="B1166" t="str">
        <f t="shared" si="126"/>
        <v>201410apartmentaverage3+_bed_rateNew Westminster</v>
      </c>
      <c r="C1166" t="str">
        <f t="shared" si="127"/>
        <v>apartmentaverage3+_bed_rateNew Westminster</v>
      </c>
      <c r="D1166" t="str">
        <f t="shared" si="128"/>
        <v>201410apartmentaverage3+_bed_rateVancouver</v>
      </c>
      <c r="E1166">
        <v>2014</v>
      </c>
      <c r="F1166">
        <v>10</v>
      </c>
      <c r="G1166" t="s">
        <v>65</v>
      </c>
      <c r="H1166" t="s">
        <v>59</v>
      </c>
      <c r="I1166" t="s">
        <v>55</v>
      </c>
      <c r="J1166">
        <f t="shared" si="129"/>
        <v>3</v>
      </c>
      <c r="K1166" t="s">
        <v>32</v>
      </c>
      <c r="L1166">
        <f>VLOOKUP(B1166,average_median_rates_1!B:I,8,0)</f>
        <v>1411</v>
      </c>
      <c r="M1166" t="b">
        <f>IF(ISERROR(L1166),VLOOKUP(C1166,vancouver_ratios_2!B:J,9,0),IF(L1166="**",VLOOKUP(C1166,vancouver_ratios_2!B:J,9,0)))</f>
        <v>0</v>
      </c>
      <c r="N1166" t="b">
        <f>IF(ISERROR(L1166),VLOOKUP(D1166,average_median_rates_1!B:I,8,0),IF(L1166="**", VLOOKUP(D1166,average_median_rates_1!B:I,8,0)))</f>
        <v>0</v>
      </c>
      <c r="O1166">
        <f t="shared" si="130"/>
        <v>0</v>
      </c>
      <c r="P1166">
        <f t="shared" si="131"/>
        <v>1411</v>
      </c>
    </row>
    <row r="1167" spans="1:16" x14ac:dyDescent="0.2">
      <c r="A1167" t="str">
        <f t="shared" si="132"/>
        <v>201410average3North Vancouver CY</v>
      </c>
      <c r="B1167" t="str">
        <f t="shared" si="126"/>
        <v>201410apartmentaverage3+_bed_rateNorth Vancouver CY</v>
      </c>
      <c r="C1167" t="str">
        <f t="shared" si="127"/>
        <v>apartmentaverage3+_bed_rateNorth Vancouver CY</v>
      </c>
      <c r="D1167" t="str">
        <f t="shared" si="128"/>
        <v>201410apartmentaverage3+_bed_rateVancouver</v>
      </c>
      <c r="E1167">
        <v>2014</v>
      </c>
      <c r="F1167">
        <v>10</v>
      </c>
      <c r="G1167" t="s">
        <v>65</v>
      </c>
      <c r="H1167" t="s">
        <v>59</v>
      </c>
      <c r="I1167" t="s">
        <v>55</v>
      </c>
      <c r="J1167">
        <f t="shared" si="129"/>
        <v>3</v>
      </c>
      <c r="K1167" t="s">
        <v>33</v>
      </c>
      <c r="L1167" t="e">
        <f>VLOOKUP(B1167,average_median_rates_1!B:I,8,0)</f>
        <v>#N/A</v>
      </c>
      <c r="M1167">
        <f>IF(ISERROR(L1167),VLOOKUP(C1167,vancouver_ratios_2!B:J,9,0),IF(L1167="**",VLOOKUP(C1167,vancouver_ratios_2!B:J,9,0)))</f>
        <v>1.33138615066326</v>
      </c>
      <c r="N1167">
        <f>IF(ISERROR(L1167),VLOOKUP(D1167,average_median_rates_1!B:I,8,0),IF(L1167="**", VLOOKUP(D1167,average_median_rates_1!B:I,8,0)))</f>
        <v>1542</v>
      </c>
      <c r="O1167">
        <f t="shared" si="130"/>
        <v>2052.997444322747</v>
      </c>
      <c r="P1167">
        <f t="shared" si="131"/>
        <v>2052.997444322747</v>
      </c>
    </row>
    <row r="1168" spans="1:16" x14ac:dyDescent="0.2">
      <c r="A1168" t="str">
        <f t="shared" si="132"/>
        <v>201410average3North Vancouver DM</v>
      </c>
      <c r="B1168" t="str">
        <f t="shared" si="126"/>
        <v>201410apartmentaverage3+_bed_rateNorth Vancouver DM</v>
      </c>
      <c r="C1168" t="str">
        <f t="shared" si="127"/>
        <v>apartmentaverage3+_bed_rateNorth Vancouver DM</v>
      </c>
      <c r="D1168" t="str">
        <f t="shared" si="128"/>
        <v>201410apartmentaverage3+_bed_rateVancouver</v>
      </c>
      <c r="E1168">
        <v>2014</v>
      </c>
      <c r="F1168">
        <v>10</v>
      </c>
      <c r="G1168" t="s">
        <v>65</v>
      </c>
      <c r="H1168" t="s">
        <v>59</v>
      </c>
      <c r="I1168" t="s">
        <v>55</v>
      </c>
      <c r="J1168">
        <f t="shared" si="129"/>
        <v>3</v>
      </c>
      <c r="K1168" t="s">
        <v>34</v>
      </c>
      <c r="L1168">
        <f>VLOOKUP(B1168,average_median_rates_1!B:I,8,0)</f>
        <v>1511</v>
      </c>
      <c r="M1168" t="b">
        <f>IF(ISERROR(L1168),VLOOKUP(C1168,vancouver_ratios_2!B:J,9,0),IF(L1168="**",VLOOKUP(C1168,vancouver_ratios_2!B:J,9,0)))</f>
        <v>0</v>
      </c>
      <c r="N1168" t="b">
        <f>IF(ISERROR(L1168),VLOOKUP(D1168,average_median_rates_1!B:I,8,0),IF(L1168="**", VLOOKUP(D1168,average_median_rates_1!B:I,8,0)))</f>
        <v>0</v>
      </c>
      <c r="O1168">
        <f t="shared" si="130"/>
        <v>0</v>
      </c>
      <c r="P1168">
        <f t="shared" si="131"/>
        <v>1511</v>
      </c>
    </row>
    <row r="1169" spans="1:16" x14ac:dyDescent="0.2">
      <c r="A1169" t="str">
        <f t="shared" si="132"/>
        <v>201410average3West Vancouver</v>
      </c>
      <c r="B1169" t="str">
        <f t="shared" si="126"/>
        <v>201410apartmentaverage3+_bed_rateWest Vancouver</v>
      </c>
      <c r="C1169" t="str">
        <f t="shared" si="127"/>
        <v>apartmentaverage3+_bed_rateWest Vancouver</v>
      </c>
      <c r="D1169" t="str">
        <f t="shared" si="128"/>
        <v>201410apartmentaverage3+_bed_rateVancouver</v>
      </c>
      <c r="E1169">
        <v>2014</v>
      </c>
      <c r="F1169">
        <v>10</v>
      </c>
      <c r="G1169" t="s">
        <v>65</v>
      </c>
      <c r="H1169" t="s">
        <v>59</v>
      </c>
      <c r="I1169" t="s">
        <v>55</v>
      </c>
      <c r="J1169">
        <f t="shared" si="129"/>
        <v>3</v>
      </c>
      <c r="K1169" t="s">
        <v>35</v>
      </c>
      <c r="L1169">
        <f>VLOOKUP(B1169,average_median_rates_1!B:I,8,0)</f>
        <v>3787</v>
      </c>
      <c r="M1169" t="b">
        <f>IF(ISERROR(L1169),VLOOKUP(C1169,vancouver_ratios_2!B:J,9,0),IF(L1169="**",VLOOKUP(C1169,vancouver_ratios_2!B:J,9,0)))</f>
        <v>0</v>
      </c>
      <c r="N1169" t="b">
        <f>IF(ISERROR(L1169),VLOOKUP(D1169,average_median_rates_1!B:I,8,0),IF(L1169="**", VLOOKUP(D1169,average_median_rates_1!B:I,8,0)))</f>
        <v>0</v>
      </c>
      <c r="O1169">
        <f t="shared" si="130"/>
        <v>0</v>
      </c>
      <c r="P1169">
        <f t="shared" si="131"/>
        <v>3787</v>
      </c>
    </row>
    <row r="1170" spans="1:16" x14ac:dyDescent="0.2">
      <c r="A1170" t="str">
        <f t="shared" si="132"/>
        <v>201410average3Richmond</v>
      </c>
      <c r="B1170" t="str">
        <f t="shared" si="126"/>
        <v>201410apartmentaverage3+_bed_rateRichmond</v>
      </c>
      <c r="C1170" t="str">
        <f t="shared" si="127"/>
        <v>apartmentaverage3+_bed_rateRichmond</v>
      </c>
      <c r="D1170" t="str">
        <f t="shared" si="128"/>
        <v>201410apartmentaverage3+_bed_rateVancouver</v>
      </c>
      <c r="E1170">
        <v>2014</v>
      </c>
      <c r="F1170">
        <v>10</v>
      </c>
      <c r="G1170" t="s">
        <v>65</v>
      </c>
      <c r="H1170" t="s">
        <v>59</v>
      </c>
      <c r="I1170" t="s">
        <v>55</v>
      </c>
      <c r="J1170">
        <f t="shared" si="129"/>
        <v>3</v>
      </c>
      <c r="K1170" t="s">
        <v>36</v>
      </c>
      <c r="L1170">
        <f>VLOOKUP(B1170,average_median_rates_1!B:I,8,0)</f>
        <v>1327</v>
      </c>
      <c r="M1170" t="b">
        <f>IF(ISERROR(L1170),VLOOKUP(C1170,vancouver_ratios_2!B:J,9,0),IF(L1170="**",VLOOKUP(C1170,vancouver_ratios_2!B:J,9,0)))</f>
        <v>0</v>
      </c>
      <c r="N1170" t="b">
        <f>IF(ISERROR(L1170),VLOOKUP(D1170,average_median_rates_1!B:I,8,0),IF(L1170="**", VLOOKUP(D1170,average_median_rates_1!B:I,8,0)))</f>
        <v>0</v>
      </c>
      <c r="O1170">
        <f t="shared" si="130"/>
        <v>0</v>
      </c>
      <c r="P1170">
        <f t="shared" si="131"/>
        <v>1327</v>
      </c>
    </row>
    <row r="1171" spans="1:16" x14ac:dyDescent="0.2">
      <c r="A1171" t="str">
        <f t="shared" si="132"/>
        <v>201410average3Delta</v>
      </c>
      <c r="B1171" t="str">
        <f t="shared" si="126"/>
        <v>201410apartmentaverage3+_bed_rateDelta</v>
      </c>
      <c r="C1171" t="str">
        <f t="shared" si="127"/>
        <v>apartmentaverage3+_bed_rateDelta</v>
      </c>
      <c r="D1171" t="str">
        <f t="shared" si="128"/>
        <v>201410apartmentaverage3+_bed_rateVancouver</v>
      </c>
      <c r="E1171">
        <v>2014</v>
      </c>
      <c r="F1171">
        <v>10</v>
      </c>
      <c r="G1171" t="s">
        <v>65</v>
      </c>
      <c r="H1171" t="s">
        <v>59</v>
      </c>
      <c r="I1171" t="s">
        <v>55</v>
      </c>
      <c r="J1171">
        <f t="shared" si="129"/>
        <v>3</v>
      </c>
      <c r="K1171" t="s">
        <v>37</v>
      </c>
      <c r="L1171">
        <f>VLOOKUP(B1171,average_median_rates_1!B:I,8,0)</f>
        <v>1173</v>
      </c>
      <c r="M1171" t="b">
        <f>IF(ISERROR(L1171),VLOOKUP(C1171,vancouver_ratios_2!B:J,9,0),IF(L1171="**",VLOOKUP(C1171,vancouver_ratios_2!B:J,9,0)))</f>
        <v>0</v>
      </c>
      <c r="N1171" t="b">
        <f>IF(ISERROR(L1171),VLOOKUP(D1171,average_median_rates_1!B:I,8,0),IF(L1171="**", VLOOKUP(D1171,average_median_rates_1!B:I,8,0)))</f>
        <v>0</v>
      </c>
      <c r="O1171">
        <f t="shared" si="130"/>
        <v>0</v>
      </c>
      <c r="P1171">
        <f t="shared" si="131"/>
        <v>1173</v>
      </c>
    </row>
    <row r="1172" spans="1:16" x14ac:dyDescent="0.2">
      <c r="A1172" t="str">
        <f t="shared" si="132"/>
        <v>201410average3Surrey</v>
      </c>
      <c r="B1172" t="str">
        <f t="shared" si="126"/>
        <v>201410apartmentaverage3+_bed_rateSurrey</v>
      </c>
      <c r="C1172" t="str">
        <f t="shared" si="127"/>
        <v>apartmentaverage3+_bed_rateSurrey</v>
      </c>
      <c r="D1172" t="str">
        <f t="shared" si="128"/>
        <v>201410apartmentaverage3+_bed_rateVancouver</v>
      </c>
      <c r="E1172">
        <v>2014</v>
      </c>
      <c r="F1172">
        <v>10</v>
      </c>
      <c r="G1172" t="s">
        <v>65</v>
      </c>
      <c r="H1172" t="s">
        <v>59</v>
      </c>
      <c r="I1172" t="s">
        <v>55</v>
      </c>
      <c r="J1172">
        <f t="shared" si="129"/>
        <v>3</v>
      </c>
      <c r="K1172" t="s">
        <v>38</v>
      </c>
      <c r="L1172">
        <f>VLOOKUP(B1172,average_median_rates_1!B:I,8,0)</f>
        <v>1074</v>
      </c>
      <c r="M1172" t="b">
        <f>IF(ISERROR(L1172),VLOOKUP(C1172,vancouver_ratios_2!B:J,9,0),IF(L1172="**",VLOOKUP(C1172,vancouver_ratios_2!B:J,9,0)))</f>
        <v>0</v>
      </c>
      <c r="N1172" t="b">
        <f>IF(ISERROR(L1172),VLOOKUP(D1172,average_median_rates_1!B:I,8,0),IF(L1172="**", VLOOKUP(D1172,average_median_rates_1!B:I,8,0)))</f>
        <v>0</v>
      </c>
      <c r="O1172">
        <f t="shared" si="130"/>
        <v>0</v>
      </c>
      <c r="P1172">
        <f t="shared" si="131"/>
        <v>1074</v>
      </c>
    </row>
    <row r="1173" spans="1:16" x14ac:dyDescent="0.2">
      <c r="A1173" t="str">
        <f t="shared" si="132"/>
        <v>201410average3White Rock</v>
      </c>
      <c r="B1173" t="str">
        <f t="shared" si="126"/>
        <v>201410apartmentaverage3+_bed_rateWhite Rock</v>
      </c>
      <c r="C1173" t="str">
        <f t="shared" si="127"/>
        <v>apartmentaverage3+_bed_rateWhite Rock</v>
      </c>
      <c r="D1173" t="str">
        <f t="shared" si="128"/>
        <v>201410apartmentaverage3+_bed_rateVancouver</v>
      </c>
      <c r="E1173">
        <v>2014</v>
      </c>
      <c r="F1173">
        <v>10</v>
      </c>
      <c r="G1173" t="s">
        <v>65</v>
      </c>
      <c r="H1173" t="s">
        <v>59</v>
      </c>
      <c r="I1173" t="s">
        <v>55</v>
      </c>
      <c r="J1173">
        <f t="shared" si="129"/>
        <v>3</v>
      </c>
      <c r="K1173" t="s">
        <v>39</v>
      </c>
      <c r="L1173" t="str">
        <f>VLOOKUP(B1173,average_median_rates_1!B:I,8,0)</f>
        <v>**</v>
      </c>
      <c r="M1173">
        <f>IF(ISERROR(L1173),VLOOKUP(C1173,vancouver_ratios_2!B:J,9,0),IF(L1173="**",VLOOKUP(C1173,vancouver_ratios_2!B:J,9,0)))</f>
        <v>0.87525861019836904</v>
      </c>
      <c r="N1173">
        <f>IF(ISERROR(L1173),VLOOKUP(D1173,average_median_rates_1!B:I,8,0),IF(L1173="**", VLOOKUP(D1173,average_median_rates_1!B:I,8,0)))</f>
        <v>1542</v>
      </c>
      <c r="O1173">
        <f t="shared" si="130"/>
        <v>1349.6487769258852</v>
      </c>
      <c r="P1173">
        <f t="shared" si="131"/>
        <v>1349.6487769258852</v>
      </c>
    </row>
    <row r="1174" spans="1:16" x14ac:dyDescent="0.2">
      <c r="A1174" t="str">
        <f t="shared" si="132"/>
        <v>201410average3Langley City and Langley DM</v>
      </c>
      <c r="B1174" t="str">
        <f t="shared" si="126"/>
        <v>201410apartmentaverage3+_bed_rateLangley City and Langley DM</v>
      </c>
      <c r="C1174" t="str">
        <f t="shared" si="127"/>
        <v>apartmentaverage3+_bed_rateLangley City and Langley DM</v>
      </c>
      <c r="D1174" t="str">
        <f t="shared" si="128"/>
        <v>201410apartmentaverage3+_bed_rateVancouver</v>
      </c>
      <c r="E1174">
        <v>2014</v>
      </c>
      <c r="F1174">
        <v>10</v>
      </c>
      <c r="G1174" t="s">
        <v>65</v>
      </c>
      <c r="H1174" t="s">
        <v>59</v>
      </c>
      <c r="I1174" t="s">
        <v>55</v>
      </c>
      <c r="J1174">
        <f t="shared" si="129"/>
        <v>3</v>
      </c>
      <c r="K1174" t="s">
        <v>40</v>
      </c>
      <c r="L1174">
        <f>VLOOKUP(B1174,average_median_rates_1!B:I,8,0)</f>
        <v>1114</v>
      </c>
      <c r="M1174" t="b">
        <f>IF(ISERROR(L1174),VLOOKUP(C1174,vancouver_ratios_2!B:J,9,0),IF(L1174="**",VLOOKUP(C1174,vancouver_ratios_2!B:J,9,0)))</f>
        <v>0</v>
      </c>
      <c r="N1174" t="b">
        <f>IF(ISERROR(L1174),VLOOKUP(D1174,average_median_rates_1!B:I,8,0),IF(L1174="**", VLOOKUP(D1174,average_median_rates_1!B:I,8,0)))</f>
        <v>0</v>
      </c>
      <c r="O1174">
        <f t="shared" si="130"/>
        <v>0</v>
      </c>
      <c r="P1174">
        <f t="shared" si="131"/>
        <v>1114</v>
      </c>
    </row>
    <row r="1175" spans="1:16" x14ac:dyDescent="0.2">
      <c r="A1175" t="str">
        <f t="shared" si="132"/>
        <v>201410average3Tri-Cities</v>
      </c>
      <c r="B1175" t="str">
        <f t="shared" si="126"/>
        <v>201410apartmentaverage3+_bed_rateTri-Cities</v>
      </c>
      <c r="C1175" t="str">
        <f t="shared" si="127"/>
        <v>apartmentaverage3+_bed_rateTri-Cities</v>
      </c>
      <c r="D1175" t="str">
        <f t="shared" si="128"/>
        <v>201410apartmentaverage3+_bed_rateVancouver</v>
      </c>
      <c r="E1175">
        <v>2014</v>
      </c>
      <c r="F1175">
        <v>10</v>
      </c>
      <c r="G1175" t="s">
        <v>65</v>
      </c>
      <c r="H1175" t="s">
        <v>59</v>
      </c>
      <c r="I1175" t="s">
        <v>55</v>
      </c>
      <c r="J1175">
        <f t="shared" si="129"/>
        <v>3</v>
      </c>
      <c r="K1175" t="s">
        <v>41</v>
      </c>
      <c r="L1175">
        <f>VLOOKUP(B1175,average_median_rates_1!B:I,8,0)</f>
        <v>1184</v>
      </c>
      <c r="M1175" t="b">
        <f>IF(ISERROR(L1175),VLOOKUP(C1175,vancouver_ratios_2!B:J,9,0),IF(L1175="**",VLOOKUP(C1175,vancouver_ratios_2!B:J,9,0)))</f>
        <v>0</v>
      </c>
      <c r="N1175" t="b">
        <f>IF(ISERROR(L1175),VLOOKUP(D1175,average_median_rates_1!B:I,8,0),IF(L1175="**", VLOOKUP(D1175,average_median_rates_1!B:I,8,0)))</f>
        <v>0</v>
      </c>
      <c r="O1175">
        <f t="shared" si="130"/>
        <v>0</v>
      </c>
      <c r="P1175">
        <f t="shared" si="131"/>
        <v>1184</v>
      </c>
    </row>
    <row r="1176" spans="1:16" x14ac:dyDescent="0.2">
      <c r="A1176" t="str">
        <f t="shared" si="132"/>
        <v>201410average3Maple Ridge/Pitt Meadows</v>
      </c>
      <c r="B1176" t="str">
        <f t="shared" si="126"/>
        <v>201410apartmentaverage3+_bed_rateMaple Ridge/Pitt Meadows</v>
      </c>
      <c r="C1176" t="str">
        <f t="shared" si="127"/>
        <v>apartmentaverage3+_bed_rateMaple Ridge/Pitt Meadows</v>
      </c>
      <c r="D1176" t="str">
        <f t="shared" si="128"/>
        <v>201410apartmentaverage3+_bed_rateVancouver</v>
      </c>
      <c r="E1176">
        <v>2014</v>
      </c>
      <c r="F1176">
        <v>10</v>
      </c>
      <c r="G1176" t="s">
        <v>65</v>
      </c>
      <c r="H1176" t="s">
        <v>59</v>
      </c>
      <c r="I1176" t="s">
        <v>55</v>
      </c>
      <c r="J1176">
        <f t="shared" si="129"/>
        <v>3</v>
      </c>
      <c r="K1176" t="s">
        <v>42</v>
      </c>
      <c r="L1176">
        <f>VLOOKUP(B1176,average_median_rates_1!B:I,8,0)</f>
        <v>1072</v>
      </c>
      <c r="M1176" t="b">
        <f>IF(ISERROR(L1176),VLOOKUP(C1176,vancouver_ratios_2!B:J,9,0),IF(L1176="**",VLOOKUP(C1176,vancouver_ratios_2!B:J,9,0)))</f>
        <v>0</v>
      </c>
      <c r="N1176" t="b">
        <f>IF(ISERROR(L1176),VLOOKUP(D1176,average_median_rates_1!B:I,8,0),IF(L1176="**", VLOOKUP(D1176,average_median_rates_1!B:I,8,0)))</f>
        <v>0</v>
      </c>
      <c r="O1176">
        <f t="shared" si="130"/>
        <v>0</v>
      </c>
      <c r="P1176">
        <f t="shared" si="131"/>
        <v>1072</v>
      </c>
    </row>
    <row r="1177" spans="1:16" x14ac:dyDescent="0.2">
      <c r="A1177" t="str">
        <f t="shared" si="132"/>
        <v>201410average3Vancouver</v>
      </c>
      <c r="B1177" t="str">
        <f t="shared" si="126"/>
        <v>201410apartmentaverage3+_bed_rateVancouver</v>
      </c>
      <c r="C1177" t="str">
        <f t="shared" si="127"/>
        <v>apartmentaverage3+_bed_rateVancouver</v>
      </c>
      <c r="D1177" t="str">
        <f t="shared" si="128"/>
        <v>201410apartmentaverage3+_bed_rateVancouver</v>
      </c>
      <c r="E1177">
        <v>2014</v>
      </c>
      <c r="F1177">
        <v>10</v>
      </c>
      <c r="G1177" t="s">
        <v>65</v>
      </c>
      <c r="H1177" t="s">
        <v>59</v>
      </c>
      <c r="I1177" t="s">
        <v>55</v>
      </c>
      <c r="J1177">
        <f t="shared" si="129"/>
        <v>3</v>
      </c>
      <c r="K1177" t="s">
        <v>43</v>
      </c>
      <c r="L1177">
        <f>VLOOKUP(B1177,average_median_rates_1!B:I,8,0)</f>
        <v>1542</v>
      </c>
      <c r="M1177" t="b">
        <f>IF(ISERROR(L1177),VLOOKUP(C1177,vancouver_ratios_2!B:J,9,0),IF(L1177="**",VLOOKUP(C1177,vancouver_ratios_2!B:J,9,0)))</f>
        <v>0</v>
      </c>
      <c r="N1177" t="b">
        <f>IF(ISERROR(L1177),VLOOKUP(D1177,average_median_rates_1!B:I,8,0),IF(L1177="**", VLOOKUP(D1177,average_median_rates_1!B:I,8,0)))</f>
        <v>0</v>
      </c>
      <c r="O1177">
        <f t="shared" si="130"/>
        <v>0</v>
      </c>
      <c r="P1177">
        <f t="shared" si="131"/>
        <v>1542</v>
      </c>
    </row>
    <row r="1178" spans="1:16" x14ac:dyDescent="0.2">
      <c r="A1178" t="str">
        <f t="shared" si="132"/>
        <v>201410average3North Vancouver City</v>
      </c>
      <c r="B1178" t="str">
        <f t="shared" si="126"/>
        <v>201410apartmentaverage3+_bed_rateNorth Vancouver City</v>
      </c>
      <c r="C1178" t="str">
        <f t="shared" si="127"/>
        <v>apartmentaverage3+_bed_rateNorth Vancouver City</v>
      </c>
      <c r="D1178" t="str">
        <f t="shared" si="128"/>
        <v>201410apartmentaverage3+_bed_rateVancouver</v>
      </c>
      <c r="E1178">
        <v>2014</v>
      </c>
      <c r="F1178">
        <v>10</v>
      </c>
      <c r="G1178" t="s">
        <v>65</v>
      </c>
      <c r="H1178" t="s">
        <v>59</v>
      </c>
      <c r="I1178" t="s">
        <v>55</v>
      </c>
      <c r="J1178">
        <f t="shared" si="129"/>
        <v>3</v>
      </c>
      <c r="K1178" t="s">
        <v>60</v>
      </c>
      <c r="L1178">
        <f>VLOOKUP(B1178,average_median_rates_1!B:I,8,0)</f>
        <v>1586</v>
      </c>
      <c r="M1178" t="b">
        <f>IF(ISERROR(L1178),VLOOKUP(C1178,vancouver_ratios_2!B:J,9,0),IF(L1178="**",VLOOKUP(C1178,vancouver_ratios_2!B:J,9,0)))</f>
        <v>0</v>
      </c>
      <c r="N1178" t="b">
        <f>IF(ISERROR(L1178),VLOOKUP(D1178,average_median_rates_1!B:I,8,0),IF(L1178="**", VLOOKUP(D1178,average_median_rates_1!B:I,8,0)))</f>
        <v>0</v>
      </c>
      <c r="O1178">
        <f t="shared" si="130"/>
        <v>0</v>
      </c>
      <c r="P1178">
        <f t="shared" si="131"/>
        <v>1586</v>
      </c>
    </row>
    <row r="1179" spans="1:16" x14ac:dyDescent="0.2">
      <c r="A1179" t="str">
        <f t="shared" si="132"/>
        <v>201410median0West End/Stanley Park</v>
      </c>
      <c r="B1179" t="str">
        <f t="shared" si="126"/>
        <v>201410apartmentmedianbachelor_rateWest End/Stanley Park</v>
      </c>
      <c r="C1179" t="str">
        <f t="shared" si="127"/>
        <v>apartmentmedianbachelor_rateWest End/Stanley Park</v>
      </c>
      <c r="D1179" t="str">
        <f t="shared" si="128"/>
        <v>201410apartmentmedianbachelor_rateVancouver</v>
      </c>
      <c r="E1179">
        <v>2014</v>
      </c>
      <c r="F1179">
        <v>10</v>
      </c>
      <c r="G1179" t="s">
        <v>65</v>
      </c>
      <c r="H1179" t="s">
        <v>61</v>
      </c>
      <c r="I1179" t="s">
        <v>49</v>
      </c>
      <c r="J1179">
        <f t="shared" si="129"/>
        <v>0</v>
      </c>
      <c r="K1179" t="s">
        <v>12</v>
      </c>
      <c r="L1179">
        <f>VLOOKUP(B1179,average_median_rates_1!B:I,8,0)</f>
        <v>940</v>
      </c>
      <c r="M1179" t="b">
        <f>IF(ISERROR(L1179),VLOOKUP(C1179,vancouver_ratios_2!B:J,9,0),IF(L1179="**",VLOOKUP(C1179,vancouver_ratios_2!B:J,9,0)))</f>
        <v>0</v>
      </c>
      <c r="N1179" t="b">
        <f>IF(ISERROR(L1179),VLOOKUP(D1179,average_median_rates_1!B:I,8,0),IF(L1179="**", VLOOKUP(D1179,average_median_rates_1!B:I,8,0)))</f>
        <v>0</v>
      </c>
      <c r="O1179">
        <f t="shared" si="130"/>
        <v>0</v>
      </c>
      <c r="P1179">
        <f t="shared" si="131"/>
        <v>940</v>
      </c>
    </row>
    <row r="1180" spans="1:16" x14ac:dyDescent="0.2">
      <c r="A1180" t="str">
        <f t="shared" si="132"/>
        <v>201410median0English Bay</v>
      </c>
      <c r="B1180" t="str">
        <f t="shared" si="126"/>
        <v>201410apartmentmedianbachelor_rateEnglish Bay</v>
      </c>
      <c r="C1180" t="str">
        <f t="shared" si="127"/>
        <v>apartmentmedianbachelor_rateEnglish Bay</v>
      </c>
      <c r="D1180" t="str">
        <f t="shared" si="128"/>
        <v>201410apartmentmedianbachelor_rateVancouver</v>
      </c>
      <c r="E1180">
        <v>2014</v>
      </c>
      <c r="F1180">
        <v>10</v>
      </c>
      <c r="G1180" t="s">
        <v>65</v>
      </c>
      <c r="H1180" t="s">
        <v>61</v>
      </c>
      <c r="I1180" t="s">
        <v>49</v>
      </c>
      <c r="J1180">
        <f t="shared" si="129"/>
        <v>0</v>
      </c>
      <c r="K1180" t="s">
        <v>16</v>
      </c>
      <c r="L1180">
        <f>VLOOKUP(B1180,average_median_rates_1!B:I,8,0)</f>
        <v>970</v>
      </c>
      <c r="M1180" t="b">
        <f>IF(ISERROR(L1180),VLOOKUP(C1180,vancouver_ratios_2!B:J,9,0),IF(L1180="**",VLOOKUP(C1180,vancouver_ratios_2!B:J,9,0)))</f>
        <v>0</v>
      </c>
      <c r="N1180" t="b">
        <f>IF(ISERROR(L1180),VLOOKUP(D1180,average_median_rates_1!B:I,8,0),IF(L1180="**", VLOOKUP(D1180,average_median_rates_1!B:I,8,0)))</f>
        <v>0</v>
      </c>
      <c r="O1180">
        <f t="shared" si="130"/>
        <v>0</v>
      </c>
      <c r="P1180">
        <f t="shared" si="131"/>
        <v>970</v>
      </c>
    </row>
    <row r="1181" spans="1:16" x14ac:dyDescent="0.2">
      <c r="A1181" t="str">
        <f t="shared" si="132"/>
        <v>201410median0Downtown</v>
      </c>
      <c r="B1181" t="str">
        <f t="shared" si="126"/>
        <v>201410apartmentmedianbachelor_rateDowntown</v>
      </c>
      <c r="C1181" t="str">
        <f t="shared" si="127"/>
        <v>apartmentmedianbachelor_rateDowntown</v>
      </c>
      <c r="D1181" t="str">
        <f t="shared" si="128"/>
        <v>201410apartmentmedianbachelor_rateVancouver</v>
      </c>
      <c r="E1181">
        <v>2014</v>
      </c>
      <c r="F1181">
        <v>10</v>
      </c>
      <c r="G1181" t="s">
        <v>65</v>
      </c>
      <c r="H1181" t="s">
        <v>61</v>
      </c>
      <c r="I1181" t="s">
        <v>49</v>
      </c>
      <c r="J1181">
        <f t="shared" si="129"/>
        <v>0</v>
      </c>
      <c r="K1181" t="s">
        <v>17</v>
      </c>
      <c r="L1181">
        <f>VLOOKUP(B1181,average_median_rates_1!B:I,8,0)</f>
        <v>1000</v>
      </c>
      <c r="M1181" t="b">
        <f>IF(ISERROR(L1181),VLOOKUP(C1181,vancouver_ratios_2!B:J,9,0),IF(L1181="**",VLOOKUP(C1181,vancouver_ratios_2!B:J,9,0)))</f>
        <v>0</v>
      </c>
      <c r="N1181" t="b">
        <f>IF(ISERROR(L1181),VLOOKUP(D1181,average_median_rates_1!B:I,8,0),IF(L1181="**", VLOOKUP(D1181,average_median_rates_1!B:I,8,0)))</f>
        <v>0</v>
      </c>
      <c r="O1181">
        <f t="shared" si="130"/>
        <v>0</v>
      </c>
      <c r="P1181">
        <f t="shared" si="131"/>
        <v>1000</v>
      </c>
    </row>
    <row r="1182" spans="1:16" x14ac:dyDescent="0.2">
      <c r="A1182" t="str">
        <f t="shared" si="132"/>
        <v>201410median0South Granville/Oak</v>
      </c>
      <c r="B1182" t="str">
        <f t="shared" si="126"/>
        <v>201410apartmentmedianbachelor_rateSouth Granville/Oak</v>
      </c>
      <c r="C1182" t="str">
        <f t="shared" si="127"/>
        <v>apartmentmedianbachelor_rateSouth Granville/Oak</v>
      </c>
      <c r="D1182" t="str">
        <f t="shared" si="128"/>
        <v>201410apartmentmedianbachelor_rateVancouver</v>
      </c>
      <c r="E1182">
        <v>2014</v>
      </c>
      <c r="F1182">
        <v>10</v>
      </c>
      <c r="G1182" t="s">
        <v>65</v>
      </c>
      <c r="H1182" t="s">
        <v>61</v>
      </c>
      <c r="I1182" t="s">
        <v>49</v>
      </c>
      <c r="J1182">
        <f t="shared" si="129"/>
        <v>0</v>
      </c>
      <c r="K1182" t="s">
        <v>19</v>
      </c>
      <c r="L1182">
        <f>VLOOKUP(B1182,average_median_rates_1!B:I,8,0)</f>
        <v>900</v>
      </c>
      <c r="M1182" t="b">
        <f>IF(ISERROR(L1182),VLOOKUP(C1182,vancouver_ratios_2!B:J,9,0),IF(L1182="**",VLOOKUP(C1182,vancouver_ratios_2!B:J,9,0)))</f>
        <v>0</v>
      </c>
      <c r="N1182" t="b">
        <f>IF(ISERROR(L1182),VLOOKUP(D1182,average_median_rates_1!B:I,8,0),IF(L1182="**", VLOOKUP(D1182,average_median_rates_1!B:I,8,0)))</f>
        <v>0</v>
      </c>
      <c r="O1182">
        <f t="shared" si="130"/>
        <v>0</v>
      </c>
      <c r="P1182">
        <f t="shared" si="131"/>
        <v>900</v>
      </c>
    </row>
    <row r="1183" spans="1:16" x14ac:dyDescent="0.2">
      <c r="A1183" t="str">
        <f t="shared" si="132"/>
        <v>201410median0Kitsilano/Point Grey</v>
      </c>
      <c r="B1183" t="str">
        <f t="shared" si="126"/>
        <v>201410apartmentmedianbachelor_rateKitsilano/Point Grey</v>
      </c>
      <c r="C1183" t="str">
        <f t="shared" si="127"/>
        <v>apartmentmedianbachelor_rateKitsilano/Point Grey</v>
      </c>
      <c r="D1183" t="str">
        <f t="shared" si="128"/>
        <v>201410apartmentmedianbachelor_rateVancouver</v>
      </c>
      <c r="E1183">
        <v>2014</v>
      </c>
      <c r="F1183">
        <v>10</v>
      </c>
      <c r="G1183" t="s">
        <v>65</v>
      </c>
      <c r="H1183" t="s">
        <v>61</v>
      </c>
      <c r="I1183" t="s">
        <v>49</v>
      </c>
      <c r="J1183">
        <f t="shared" si="129"/>
        <v>0</v>
      </c>
      <c r="K1183" t="s">
        <v>20</v>
      </c>
      <c r="L1183">
        <f>VLOOKUP(B1183,average_median_rates_1!B:I,8,0)</f>
        <v>925</v>
      </c>
      <c r="M1183" t="b">
        <f>IF(ISERROR(L1183),VLOOKUP(C1183,vancouver_ratios_2!B:J,9,0),IF(L1183="**",VLOOKUP(C1183,vancouver_ratios_2!B:J,9,0)))</f>
        <v>0</v>
      </c>
      <c r="N1183" t="b">
        <f>IF(ISERROR(L1183),VLOOKUP(D1183,average_median_rates_1!B:I,8,0),IF(L1183="**", VLOOKUP(D1183,average_median_rates_1!B:I,8,0)))</f>
        <v>0</v>
      </c>
      <c r="O1183">
        <f t="shared" si="130"/>
        <v>0</v>
      </c>
      <c r="P1183">
        <f t="shared" si="131"/>
        <v>925</v>
      </c>
    </row>
    <row r="1184" spans="1:16" x14ac:dyDescent="0.2">
      <c r="A1184" t="str">
        <f t="shared" si="132"/>
        <v>201410median0Westside/Kerrisdale</v>
      </c>
      <c r="B1184" t="str">
        <f t="shared" si="126"/>
        <v>201410apartmentmedianbachelor_rateWestside/Kerrisdale</v>
      </c>
      <c r="C1184" t="str">
        <f t="shared" si="127"/>
        <v>apartmentmedianbachelor_rateWestside/Kerrisdale</v>
      </c>
      <c r="D1184" t="str">
        <f t="shared" si="128"/>
        <v>201410apartmentmedianbachelor_rateVancouver</v>
      </c>
      <c r="E1184">
        <v>2014</v>
      </c>
      <c r="F1184">
        <v>10</v>
      </c>
      <c r="G1184" t="s">
        <v>65</v>
      </c>
      <c r="H1184" t="s">
        <v>61</v>
      </c>
      <c r="I1184" t="s">
        <v>49</v>
      </c>
      <c r="J1184">
        <f t="shared" si="129"/>
        <v>0</v>
      </c>
      <c r="K1184" t="s">
        <v>21</v>
      </c>
      <c r="L1184">
        <f>VLOOKUP(B1184,average_median_rates_1!B:I,8,0)</f>
        <v>860</v>
      </c>
      <c r="M1184" t="b">
        <f>IF(ISERROR(L1184),VLOOKUP(C1184,vancouver_ratios_2!B:J,9,0),IF(L1184="**",VLOOKUP(C1184,vancouver_ratios_2!B:J,9,0)))</f>
        <v>0</v>
      </c>
      <c r="N1184" t="b">
        <f>IF(ISERROR(L1184),VLOOKUP(D1184,average_median_rates_1!B:I,8,0),IF(L1184="**", VLOOKUP(D1184,average_median_rates_1!B:I,8,0)))</f>
        <v>0</v>
      </c>
      <c r="O1184">
        <f t="shared" si="130"/>
        <v>0</v>
      </c>
      <c r="P1184">
        <f t="shared" si="131"/>
        <v>860</v>
      </c>
    </row>
    <row r="1185" spans="1:16" x14ac:dyDescent="0.2">
      <c r="A1185" t="str">
        <f t="shared" si="132"/>
        <v>201410median0Marpole</v>
      </c>
      <c r="B1185" t="str">
        <f t="shared" si="126"/>
        <v>201410apartmentmedianbachelor_rateMarpole</v>
      </c>
      <c r="C1185" t="str">
        <f t="shared" si="127"/>
        <v>apartmentmedianbachelor_rateMarpole</v>
      </c>
      <c r="D1185" t="str">
        <f t="shared" si="128"/>
        <v>201410apartmentmedianbachelor_rateVancouver</v>
      </c>
      <c r="E1185">
        <v>2014</v>
      </c>
      <c r="F1185">
        <v>10</v>
      </c>
      <c r="G1185" t="s">
        <v>65</v>
      </c>
      <c r="H1185" t="s">
        <v>61</v>
      </c>
      <c r="I1185" t="s">
        <v>49</v>
      </c>
      <c r="J1185">
        <f t="shared" si="129"/>
        <v>0</v>
      </c>
      <c r="K1185" t="s">
        <v>23</v>
      </c>
      <c r="L1185">
        <f>VLOOKUP(B1185,average_median_rates_1!B:I,8,0)</f>
        <v>750</v>
      </c>
      <c r="M1185" t="b">
        <f>IF(ISERROR(L1185),VLOOKUP(C1185,vancouver_ratios_2!B:J,9,0),IF(L1185="**",VLOOKUP(C1185,vancouver_ratios_2!B:J,9,0)))</f>
        <v>0</v>
      </c>
      <c r="N1185" t="b">
        <f>IF(ISERROR(L1185),VLOOKUP(D1185,average_median_rates_1!B:I,8,0),IF(L1185="**", VLOOKUP(D1185,average_median_rates_1!B:I,8,0)))</f>
        <v>0</v>
      </c>
      <c r="O1185">
        <f t="shared" si="130"/>
        <v>0</v>
      </c>
      <c r="P1185">
        <f t="shared" si="131"/>
        <v>750</v>
      </c>
    </row>
    <row r="1186" spans="1:16" x14ac:dyDescent="0.2">
      <c r="A1186" t="str">
        <f t="shared" si="132"/>
        <v>201410median0Mount Pleasant/Renfrew Heights</v>
      </c>
      <c r="B1186" t="str">
        <f t="shared" si="126"/>
        <v>201410apartmentmedianbachelor_rateMount Pleasant/Renfrew Heights</v>
      </c>
      <c r="C1186" t="str">
        <f t="shared" si="127"/>
        <v>apartmentmedianbachelor_rateMount Pleasant/Renfrew Heights</v>
      </c>
      <c r="D1186" t="str">
        <f t="shared" si="128"/>
        <v>201410apartmentmedianbachelor_rateVancouver</v>
      </c>
      <c r="E1186">
        <v>2014</v>
      </c>
      <c r="F1186">
        <v>10</v>
      </c>
      <c r="G1186" t="s">
        <v>65</v>
      </c>
      <c r="H1186" t="s">
        <v>61</v>
      </c>
      <c r="I1186" t="s">
        <v>49</v>
      </c>
      <c r="J1186">
        <f t="shared" si="129"/>
        <v>0</v>
      </c>
      <c r="K1186" t="s">
        <v>24</v>
      </c>
      <c r="L1186">
        <f>VLOOKUP(B1186,average_median_rates_1!B:I,8,0)</f>
        <v>865</v>
      </c>
      <c r="M1186" t="b">
        <f>IF(ISERROR(L1186),VLOOKUP(C1186,vancouver_ratios_2!B:J,9,0),IF(L1186="**",VLOOKUP(C1186,vancouver_ratios_2!B:J,9,0)))</f>
        <v>0</v>
      </c>
      <c r="N1186" t="b">
        <f>IF(ISERROR(L1186),VLOOKUP(D1186,average_median_rates_1!B:I,8,0),IF(L1186="**", VLOOKUP(D1186,average_median_rates_1!B:I,8,0)))</f>
        <v>0</v>
      </c>
      <c r="O1186">
        <f t="shared" si="130"/>
        <v>0</v>
      </c>
      <c r="P1186">
        <f t="shared" si="131"/>
        <v>865</v>
      </c>
    </row>
    <row r="1187" spans="1:16" x14ac:dyDescent="0.2">
      <c r="A1187" t="str">
        <f t="shared" si="132"/>
        <v>201410median0East Hastings</v>
      </c>
      <c r="B1187" t="str">
        <f t="shared" si="126"/>
        <v>201410apartmentmedianbachelor_rateEast Hastings</v>
      </c>
      <c r="C1187" t="str">
        <f t="shared" si="127"/>
        <v>apartmentmedianbachelor_rateEast Hastings</v>
      </c>
      <c r="D1187" t="str">
        <f t="shared" si="128"/>
        <v>201410apartmentmedianbachelor_rateVancouver</v>
      </c>
      <c r="E1187">
        <v>2014</v>
      </c>
      <c r="F1187">
        <v>10</v>
      </c>
      <c r="G1187" t="s">
        <v>65</v>
      </c>
      <c r="H1187" t="s">
        <v>61</v>
      </c>
      <c r="I1187" t="s">
        <v>49</v>
      </c>
      <c r="J1187">
        <f t="shared" si="129"/>
        <v>0</v>
      </c>
      <c r="K1187" t="s">
        <v>25</v>
      </c>
      <c r="L1187">
        <f>VLOOKUP(B1187,average_median_rates_1!B:I,8,0)</f>
        <v>800</v>
      </c>
      <c r="M1187" t="b">
        <f>IF(ISERROR(L1187),VLOOKUP(C1187,vancouver_ratios_2!B:J,9,0),IF(L1187="**",VLOOKUP(C1187,vancouver_ratios_2!B:J,9,0)))</f>
        <v>0</v>
      </c>
      <c r="N1187" t="b">
        <f>IF(ISERROR(L1187),VLOOKUP(D1187,average_median_rates_1!B:I,8,0),IF(L1187="**", VLOOKUP(D1187,average_median_rates_1!B:I,8,0)))</f>
        <v>0</v>
      </c>
      <c r="O1187">
        <f t="shared" si="130"/>
        <v>0</v>
      </c>
      <c r="P1187">
        <f t="shared" si="131"/>
        <v>800</v>
      </c>
    </row>
    <row r="1188" spans="1:16" x14ac:dyDescent="0.2">
      <c r="A1188" t="str">
        <f t="shared" si="132"/>
        <v>201410median0Southeast Vancouver</v>
      </c>
      <c r="B1188" t="str">
        <f t="shared" si="126"/>
        <v>201410apartmentmedianbachelor_rateSoutheast Vancouver</v>
      </c>
      <c r="C1188" t="str">
        <f t="shared" si="127"/>
        <v>apartmentmedianbachelor_rateSoutheast Vancouver</v>
      </c>
      <c r="D1188" t="str">
        <f t="shared" si="128"/>
        <v>201410apartmentmedianbachelor_rateVancouver</v>
      </c>
      <c r="E1188">
        <v>2014</v>
      </c>
      <c r="F1188">
        <v>10</v>
      </c>
      <c r="G1188" t="s">
        <v>65</v>
      </c>
      <c r="H1188" t="s">
        <v>61</v>
      </c>
      <c r="I1188" t="s">
        <v>49</v>
      </c>
      <c r="J1188">
        <f t="shared" si="129"/>
        <v>0</v>
      </c>
      <c r="K1188" t="s">
        <v>26</v>
      </c>
      <c r="L1188">
        <f>VLOOKUP(B1188,average_median_rates_1!B:I,8,0)</f>
        <v>885</v>
      </c>
      <c r="M1188" t="b">
        <f>IF(ISERROR(L1188),VLOOKUP(C1188,vancouver_ratios_2!B:J,9,0),IF(L1188="**",VLOOKUP(C1188,vancouver_ratios_2!B:J,9,0)))</f>
        <v>0</v>
      </c>
      <c r="N1188" t="b">
        <f>IF(ISERROR(L1188),VLOOKUP(D1188,average_median_rates_1!B:I,8,0),IF(L1188="**", VLOOKUP(D1188,average_median_rates_1!B:I,8,0)))</f>
        <v>0</v>
      </c>
      <c r="O1188">
        <f t="shared" si="130"/>
        <v>0</v>
      </c>
      <c r="P1188">
        <f t="shared" si="131"/>
        <v>885</v>
      </c>
    </row>
    <row r="1189" spans="1:16" x14ac:dyDescent="0.2">
      <c r="A1189" t="str">
        <f t="shared" si="132"/>
        <v>201410median0University Endowment Lands</v>
      </c>
      <c r="B1189" t="str">
        <f t="shared" si="126"/>
        <v>201410apartmentmedianbachelor_rateUniversity Endowment Lands</v>
      </c>
      <c r="C1189" t="str">
        <f t="shared" si="127"/>
        <v>apartmentmedianbachelor_rateUniversity Endowment Lands</v>
      </c>
      <c r="D1189" t="str">
        <f t="shared" si="128"/>
        <v>201410apartmentmedianbachelor_rateVancouver</v>
      </c>
      <c r="E1189">
        <v>2014</v>
      </c>
      <c r="F1189">
        <v>10</v>
      </c>
      <c r="G1189" t="s">
        <v>65</v>
      </c>
      <c r="H1189" t="s">
        <v>61</v>
      </c>
      <c r="I1189" t="s">
        <v>49</v>
      </c>
      <c r="J1189">
        <f t="shared" si="129"/>
        <v>0</v>
      </c>
      <c r="K1189" t="s">
        <v>27</v>
      </c>
      <c r="L1189">
        <f>VLOOKUP(B1189,average_median_rates_1!B:I,8,0)</f>
        <v>1240</v>
      </c>
      <c r="M1189" t="b">
        <f>IF(ISERROR(L1189),VLOOKUP(C1189,vancouver_ratios_2!B:J,9,0),IF(L1189="**",VLOOKUP(C1189,vancouver_ratios_2!B:J,9,0)))</f>
        <v>0</v>
      </c>
      <c r="N1189" t="b">
        <f>IF(ISERROR(L1189),VLOOKUP(D1189,average_median_rates_1!B:I,8,0),IF(L1189="**", VLOOKUP(D1189,average_median_rates_1!B:I,8,0)))</f>
        <v>0</v>
      </c>
      <c r="O1189">
        <f t="shared" si="130"/>
        <v>0</v>
      </c>
      <c r="P1189">
        <f t="shared" si="131"/>
        <v>1240</v>
      </c>
    </row>
    <row r="1190" spans="1:16" x14ac:dyDescent="0.2">
      <c r="A1190" t="str">
        <f t="shared" si="132"/>
        <v>201410median0Central Park/Metrotown</v>
      </c>
      <c r="B1190" t="str">
        <f t="shared" si="126"/>
        <v>201410apartmentmedianbachelor_rateCentral Park/Metrotown</v>
      </c>
      <c r="C1190" t="str">
        <f t="shared" si="127"/>
        <v>apartmentmedianbachelor_rateCentral Park/Metrotown</v>
      </c>
      <c r="D1190" t="str">
        <f t="shared" si="128"/>
        <v>201410apartmentmedianbachelor_rateVancouver</v>
      </c>
      <c r="E1190">
        <v>2014</v>
      </c>
      <c r="F1190">
        <v>10</v>
      </c>
      <c r="G1190" t="s">
        <v>65</v>
      </c>
      <c r="H1190" t="s">
        <v>61</v>
      </c>
      <c r="I1190" t="s">
        <v>49</v>
      </c>
      <c r="J1190">
        <f t="shared" si="129"/>
        <v>0</v>
      </c>
      <c r="K1190" t="s">
        <v>28</v>
      </c>
      <c r="L1190">
        <f>VLOOKUP(B1190,average_median_rates_1!B:I,8,0)</f>
        <v>763</v>
      </c>
      <c r="M1190" t="b">
        <f>IF(ISERROR(L1190),VLOOKUP(C1190,vancouver_ratios_2!B:J,9,0),IF(L1190="**",VLOOKUP(C1190,vancouver_ratios_2!B:J,9,0)))</f>
        <v>0</v>
      </c>
      <c r="N1190" t="b">
        <f>IF(ISERROR(L1190),VLOOKUP(D1190,average_median_rates_1!B:I,8,0),IF(L1190="**", VLOOKUP(D1190,average_median_rates_1!B:I,8,0)))</f>
        <v>0</v>
      </c>
      <c r="O1190">
        <f t="shared" si="130"/>
        <v>0</v>
      </c>
      <c r="P1190">
        <f t="shared" si="131"/>
        <v>763</v>
      </c>
    </row>
    <row r="1191" spans="1:16" x14ac:dyDescent="0.2">
      <c r="A1191" t="str">
        <f t="shared" si="132"/>
        <v>201410median0Southeast Burnaby</v>
      </c>
      <c r="B1191" t="str">
        <f t="shared" si="126"/>
        <v>201410apartmentmedianbachelor_rateSoutheast Burnaby</v>
      </c>
      <c r="C1191" t="str">
        <f t="shared" si="127"/>
        <v>apartmentmedianbachelor_rateSoutheast Burnaby</v>
      </c>
      <c r="D1191" t="str">
        <f t="shared" si="128"/>
        <v>201410apartmentmedianbachelor_rateVancouver</v>
      </c>
      <c r="E1191">
        <v>2014</v>
      </c>
      <c r="F1191">
        <v>10</v>
      </c>
      <c r="G1191" t="s">
        <v>65</v>
      </c>
      <c r="H1191" t="s">
        <v>61</v>
      </c>
      <c r="I1191" t="s">
        <v>49</v>
      </c>
      <c r="J1191">
        <f t="shared" si="129"/>
        <v>0</v>
      </c>
      <c r="K1191" t="s">
        <v>29</v>
      </c>
      <c r="L1191">
        <f>VLOOKUP(B1191,average_median_rates_1!B:I,8,0)</f>
        <v>700</v>
      </c>
      <c r="M1191" t="b">
        <f>IF(ISERROR(L1191),VLOOKUP(C1191,vancouver_ratios_2!B:J,9,0),IF(L1191="**",VLOOKUP(C1191,vancouver_ratios_2!B:J,9,0)))</f>
        <v>0</v>
      </c>
      <c r="N1191" t="b">
        <f>IF(ISERROR(L1191),VLOOKUP(D1191,average_median_rates_1!B:I,8,0),IF(L1191="**", VLOOKUP(D1191,average_median_rates_1!B:I,8,0)))</f>
        <v>0</v>
      </c>
      <c r="O1191">
        <f t="shared" si="130"/>
        <v>0</v>
      </c>
      <c r="P1191">
        <f t="shared" si="131"/>
        <v>700</v>
      </c>
    </row>
    <row r="1192" spans="1:16" x14ac:dyDescent="0.2">
      <c r="A1192" t="str">
        <f t="shared" si="132"/>
        <v>201410median0North Burnaby</v>
      </c>
      <c r="B1192" t="str">
        <f t="shared" si="126"/>
        <v>201410apartmentmedianbachelor_rateNorth Burnaby</v>
      </c>
      <c r="C1192" t="str">
        <f t="shared" si="127"/>
        <v>apartmentmedianbachelor_rateNorth Burnaby</v>
      </c>
      <c r="D1192" t="str">
        <f t="shared" si="128"/>
        <v>201410apartmentmedianbachelor_rateVancouver</v>
      </c>
      <c r="E1192">
        <v>2014</v>
      </c>
      <c r="F1192">
        <v>10</v>
      </c>
      <c r="G1192" t="s">
        <v>65</v>
      </c>
      <c r="H1192" t="s">
        <v>61</v>
      </c>
      <c r="I1192" t="s">
        <v>49</v>
      </c>
      <c r="J1192">
        <f t="shared" si="129"/>
        <v>0</v>
      </c>
      <c r="K1192" t="s">
        <v>31</v>
      </c>
      <c r="L1192">
        <f>VLOOKUP(B1192,average_median_rates_1!B:I,8,0)</f>
        <v>710</v>
      </c>
      <c r="M1192" t="b">
        <f>IF(ISERROR(L1192),VLOOKUP(C1192,vancouver_ratios_2!B:J,9,0),IF(L1192="**",VLOOKUP(C1192,vancouver_ratios_2!B:J,9,0)))</f>
        <v>0</v>
      </c>
      <c r="N1192" t="b">
        <f>IF(ISERROR(L1192),VLOOKUP(D1192,average_median_rates_1!B:I,8,0),IF(L1192="**", VLOOKUP(D1192,average_median_rates_1!B:I,8,0)))</f>
        <v>0</v>
      </c>
      <c r="O1192">
        <f t="shared" si="130"/>
        <v>0</v>
      </c>
      <c r="P1192">
        <f t="shared" si="131"/>
        <v>710</v>
      </c>
    </row>
    <row r="1193" spans="1:16" x14ac:dyDescent="0.2">
      <c r="A1193" t="str">
        <f t="shared" si="132"/>
        <v>201410median0New Westminster</v>
      </c>
      <c r="B1193" t="str">
        <f t="shared" si="126"/>
        <v>201410apartmentmedianbachelor_rateNew Westminster</v>
      </c>
      <c r="C1193" t="str">
        <f t="shared" si="127"/>
        <v>apartmentmedianbachelor_rateNew Westminster</v>
      </c>
      <c r="D1193" t="str">
        <f t="shared" si="128"/>
        <v>201410apartmentmedianbachelor_rateVancouver</v>
      </c>
      <c r="E1193">
        <v>2014</v>
      </c>
      <c r="F1193">
        <v>10</v>
      </c>
      <c r="G1193" t="s">
        <v>65</v>
      </c>
      <c r="H1193" t="s">
        <v>61</v>
      </c>
      <c r="I1193" t="s">
        <v>49</v>
      </c>
      <c r="J1193">
        <f t="shared" si="129"/>
        <v>0</v>
      </c>
      <c r="K1193" t="s">
        <v>32</v>
      </c>
      <c r="L1193">
        <f>VLOOKUP(B1193,average_median_rates_1!B:I,8,0)</f>
        <v>711</v>
      </c>
      <c r="M1193" t="b">
        <f>IF(ISERROR(L1193),VLOOKUP(C1193,vancouver_ratios_2!B:J,9,0),IF(L1193="**",VLOOKUP(C1193,vancouver_ratios_2!B:J,9,0)))</f>
        <v>0</v>
      </c>
      <c r="N1193" t="b">
        <f>IF(ISERROR(L1193),VLOOKUP(D1193,average_median_rates_1!B:I,8,0),IF(L1193="**", VLOOKUP(D1193,average_median_rates_1!B:I,8,0)))</f>
        <v>0</v>
      </c>
      <c r="O1193">
        <f t="shared" si="130"/>
        <v>0</v>
      </c>
      <c r="P1193">
        <f t="shared" si="131"/>
        <v>711</v>
      </c>
    </row>
    <row r="1194" spans="1:16" x14ac:dyDescent="0.2">
      <c r="A1194" t="str">
        <f t="shared" si="132"/>
        <v>201410median0North Vancouver CY</v>
      </c>
      <c r="B1194" t="str">
        <f t="shared" si="126"/>
        <v>201410apartmentmedianbachelor_rateNorth Vancouver CY</v>
      </c>
      <c r="C1194" t="str">
        <f t="shared" si="127"/>
        <v>apartmentmedianbachelor_rateNorth Vancouver CY</v>
      </c>
      <c r="D1194" t="str">
        <f t="shared" si="128"/>
        <v>201410apartmentmedianbachelor_rateVancouver</v>
      </c>
      <c r="E1194">
        <v>2014</v>
      </c>
      <c r="F1194">
        <v>10</v>
      </c>
      <c r="G1194" t="s">
        <v>65</v>
      </c>
      <c r="H1194" t="s">
        <v>61</v>
      </c>
      <c r="I1194" t="s">
        <v>49</v>
      </c>
      <c r="J1194">
        <f t="shared" si="129"/>
        <v>0</v>
      </c>
      <c r="K1194" t="s">
        <v>33</v>
      </c>
      <c r="L1194" t="e">
        <f>VLOOKUP(B1194,average_median_rates_1!B:I,8,0)</f>
        <v>#N/A</v>
      </c>
      <c r="M1194">
        <f>IF(ISERROR(L1194),VLOOKUP(C1194,vancouver_ratios_2!B:J,9,0),IF(L1194="**",VLOOKUP(C1194,vancouver_ratios_2!B:J,9,0)))</f>
        <v>1.0979872881355901</v>
      </c>
      <c r="N1194">
        <f>IF(ISERROR(L1194),VLOOKUP(D1194,average_median_rates_1!B:I,8,0),IF(L1194="**", VLOOKUP(D1194,average_median_rates_1!B:I,8,0)))</f>
        <v>897</v>
      </c>
      <c r="O1194">
        <f t="shared" si="130"/>
        <v>984.89459745762429</v>
      </c>
      <c r="P1194">
        <f t="shared" si="131"/>
        <v>984.89459745762429</v>
      </c>
    </row>
    <row r="1195" spans="1:16" x14ac:dyDescent="0.2">
      <c r="A1195" t="str">
        <f t="shared" si="132"/>
        <v>201410median0North Vancouver DM</v>
      </c>
      <c r="B1195" t="str">
        <f t="shared" si="126"/>
        <v>201410apartmentmedianbachelor_rateNorth Vancouver DM</v>
      </c>
      <c r="C1195" t="str">
        <f t="shared" si="127"/>
        <v>apartmentmedianbachelor_rateNorth Vancouver DM</v>
      </c>
      <c r="D1195" t="str">
        <f t="shared" si="128"/>
        <v>201410apartmentmedianbachelor_rateVancouver</v>
      </c>
      <c r="E1195">
        <v>2014</v>
      </c>
      <c r="F1195">
        <v>10</v>
      </c>
      <c r="G1195" t="s">
        <v>65</v>
      </c>
      <c r="H1195" t="s">
        <v>61</v>
      </c>
      <c r="I1195" t="s">
        <v>49</v>
      </c>
      <c r="J1195">
        <f t="shared" si="129"/>
        <v>0</v>
      </c>
      <c r="K1195" t="s">
        <v>34</v>
      </c>
      <c r="L1195">
        <f>VLOOKUP(B1195,average_median_rates_1!B:I,8,0)</f>
        <v>924</v>
      </c>
      <c r="M1195" t="b">
        <f>IF(ISERROR(L1195),VLOOKUP(C1195,vancouver_ratios_2!B:J,9,0),IF(L1195="**",VLOOKUP(C1195,vancouver_ratios_2!B:J,9,0)))</f>
        <v>0</v>
      </c>
      <c r="N1195" t="b">
        <f>IF(ISERROR(L1195),VLOOKUP(D1195,average_median_rates_1!B:I,8,0),IF(L1195="**", VLOOKUP(D1195,average_median_rates_1!B:I,8,0)))</f>
        <v>0</v>
      </c>
      <c r="O1195">
        <f t="shared" si="130"/>
        <v>0</v>
      </c>
      <c r="P1195">
        <f t="shared" si="131"/>
        <v>924</v>
      </c>
    </row>
    <row r="1196" spans="1:16" x14ac:dyDescent="0.2">
      <c r="A1196" t="str">
        <f t="shared" si="132"/>
        <v>201410median0West Vancouver</v>
      </c>
      <c r="B1196" t="str">
        <f t="shared" si="126"/>
        <v>201410apartmentmedianbachelor_rateWest Vancouver</v>
      </c>
      <c r="C1196" t="str">
        <f t="shared" si="127"/>
        <v>apartmentmedianbachelor_rateWest Vancouver</v>
      </c>
      <c r="D1196" t="str">
        <f t="shared" si="128"/>
        <v>201410apartmentmedianbachelor_rateVancouver</v>
      </c>
      <c r="E1196">
        <v>2014</v>
      </c>
      <c r="F1196">
        <v>10</v>
      </c>
      <c r="G1196" t="s">
        <v>65</v>
      </c>
      <c r="H1196" t="s">
        <v>61</v>
      </c>
      <c r="I1196" t="s">
        <v>49</v>
      </c>
      <c r="J1196">
        <f t="shared" si="129"/>
        <v>0</v>
      </c>
      <c r="K1196" t="s">
        <v>35</v>
      </c>
      <c r="L1196">
        <f>VLOOKUP(B1196,average_median_rates_1!B:I,8,0)</f>
        <v>1000</v>
      </c>
      <c r="M1196" t="b">
        <f>IF(ISERROR(L1196),VLOOKUP(C1196,vancouver_ratios_2!B:J,9,0),IF(L1196="**",VLOOKUP(C1196,vancouver_ratios_2!B:J,9,0)))</f>
        <v>0</v>
      </c>
      <c r="N1196" t="b">
        <f>IF(ISERROR(L1196),VLOOKUP(D1196,average_median_rates_1!B:I,8,0),IF(L1196="**", VLOOKUP(D1196,average_median_rates_1!B:I,8,0)))</f>
        <v>0</v>
      </c>
      <c r="O1196">
        <f t="shared" si="130"/>
        <v>0</v>
      </c>
      <c r="P1196">
        <f t="shared" si="131"/>
        <v>1000</v>
      </c>
    </row>
    <row r="1197" spans="1:16" x14ac:dyDescent="0.2">
      <c r="A1197" t="str">
        <f t="shared" si="132"/>
        <v>201410median0Richmond</v>
      </c>
      <c r="B1197" t="str">
        <f t="shared" si="126"/>
        <v>201410apartmentmedianbachelor_rateRichmond</v>
      </c>
      <c r="C1197" t="str">
        <f t="shared" si="127"/>
        <v>apartmentmedianbachelor_rateRichmond</v>
      </c>
      <c r="D1197" t="str">
        <f t="shared" si="128"/>
        <v>201410apartmentmedianbachelor_rateVancouver</v>
      </c>
      <c r="E1197">
        <v>2014</v>
      </c>
      <c r="F1197">
        <v>10</v>
      </c>
      <c r="G1197" t="s">
        <v>65</v>
      </c>
      <c r="H1197" t="s">
        <v>61</v>
      </c>
      <c r="I1197" t="s">
        <v>49</v>
      </c>
      <c r="J1197">
        <f t="shared" si="129"/>
        <v>0</v>
      </c>
      <c r="K1197" t="s">
        <v>36</v>
      </c>
      <c r="L1197">
        <f>VLOOKUP(B1197,average_median_rates_1!B:I,8,0)</f>
        <v>830</v>
      </c>
      <c r="M1197" t="b">
        <f>IF(ISERROR(L1197),VLOOKUP(C1197,vancouver_ratios_2!B:J,9,0),IF(L1197="**",VLOOKUP(C1197,vancouver_ratios_2!B:J,9,0)))</f>
        <v>0</v>
      </c>
      <c r="N1197" t="b">
        <f>IF(ISERROR(L1197),VLOOKUP(D1197,average_median_rates_1!B:I,8,0),IF(L1197="**", VLOOKUP(D1197,average_median_rates_1!B:I,8,0)))</f>
        <v>0</v>
      </c>
      <c r="O1197">
        <f t="shared" si="130"/>
        <v>0</v>
      </c>
      <c r="P1197">
        <f t="shared" si="131"/>
        <v>830</v>
      </c>
    </row>
    <row r="1198" spans="1:16" x14ac:dyDescent="0.2">
      <c r="A1198" t="str">
        <f t="shared" si="132"/>
        <v>201410median0Delta</v>
      </c>
      <c r="B1198" t="str">
        <f t="shared" si="126"/>
        <v>201410apartmentmedianbachelor_rateDelta</v>
      </c>
      <c r="C1198" t="str">
        <f t="shared" si="127"/>
        <v>apartmentmedianbachelor_rateDelta</v>
      </c>
      <c r="D1198" t="str">
        <f t="shared" si="128"/>
        <v>201410apartmentmedianbachelor_rateVancouver</v>
      </c>
      <c r="E1198">
        <v>2014</v>
      </c>
      <c r="F1198">
        <v>10</v>
      </c>
      <c r="G1198" t="s">
        <v>65</v>
      </c>
      <c r="H1198" t="s">
        <v>61</v>
      </c>
      <c r="I1198" t="s">
        <v>49</v>
      </c>
      <c r="J1198">
        <f t="shared" si="129"/>
        <v>0</v>
      </c>
      <c r="K1198" t="s">
        <v>37</v>
      </c>
      <c r="L1198">
        <f>VLOOKUP(B1198,average_median_rates_1!B:I,8,0)</f>
        <v>659</v>
      </c>
      <c r="M1198" t="b">
        <f>IF(ISERROR(L1198),VLOOKUP(C1198,vancouver_ratios_2!B:J,9,0),IF(L1198="**",VLOOKUP(C1198,vancouver_ratios_2!B:J,9,0)))</f>
        <v>0</v>
      </c>
      <c r="N1198" t="b">
        <f>IF(ISERROR(L1198),VLOOKUP(D1198,average_median_rates_1!B:I,8,0),IF(L1198="**", VLOOKUP(D1198,average_median_rates_1!B:I,8,0)))</f>
        <v>0</v>
      </c>
      <c r="O1198">
        <f t="shared" si="130"/>
        <v>0</v>
      </c>
      <c r="P1198">
        <f t="shared" si="131"/>
        <v>659</v>
      </c>
    </row>
    <row r="1199" spans="1:16" x14ac:dyDescent="0.2">
      <c r="A1199" t="str">
        <f t="shared" si="132"/>
        <v>201410median0Surrey</v>
      </c>
      <c r="B1199" t="str">
        <f t="shared" si="126"/>
        <v>201410apartmentmedianbachelor_rateSurrey</v>
      </c>
      <c r="C1199" t="str">
        <f t="shared" si="127"/>
        <v>apartmentmedianbachelor_rateSurrey</v>
      </c>
      <c r="D1199" t="str">
        <f t="shared" si="128"/>
        <v>201410apartmentmedianbachelor_rateVancouver</v>
      </c>
      <c r="E1199">
        <v>2014</v>
      </c>
      <c r="F1199">
        <v>10</v>
      </c>
      <c r="G1199" t="s">
        <v>65</v>
      </c>
      <c r="H1199" t="s">
        <v>61</v>
      </c>
      <c r="I1199" t="s">
        <v>49</v>
      </c>
      <c r="J1199">
        <f t="shared" si="129"/>
        <v>0</v>
      </c>
      <c r="K1199" t="s">
        <v>38</v>
      </c>
      <c r="L1199">
        <f>VLOOKUP(B1199,average_median_rates_1!B:I,8,0)</f>
        <v>780</v>
      </c>
      <c r="M1199" t="b">
        <f>IF(ISERROR(L1199),VLOOKUP(C1199,vancouver_ratios_2!B:J,9,0),IF(L1199="**",VLOOKUP(C1199,vancouver_ratios_2!B:J,9,0)))</f>
        <v>0</v>
      </c>
      <c r="N1199" t="b">
        <f>IF(ISERROR(L1199),VLOOKUP(D1199,average_median_rates_1!B:I,8,0),IF(L1199="**", VLOOKUP(D1199,average_median_rates_1!B:I,8,0)))</f>
        <v>0</v>
      </c>
      <c r="O1199">
        <f t="shared" si="130"/>
        <v>0</v>
      </c>
      <c r="P1199">
        <f t="shared" si="131"/>
        <v>780</v>
      </c>
    </row>
    <row r="1200" spans="1:16" x14ac:dyDescent="0.2">
      <c r="A1200" t="str">
        <f t="shared" si="132"/>
        <v>201410median0White Rock</v>
      </c>
      <c r="B1200" t="str">
        <f t="shared" si="126"/>
        <v>201410apartmentmedianbachelor_rateWhite Rock</v>
      </c>
      <c r="C1200" t="str">
        <f t="shared" si="127"/>
        <v>apartmentmedianbachelor_rateWhite Rock</v>
      </c>
      <c r="D1200" t="str">
        <f t="shared" si="128"/>
        <v>201410apartmentmedianbachelor_rateVancouver</v>
      </c>
      <c r="E1200">
        <v>2014</v>
      </c>
      <c r="F1200">
        <v>10</v>
      </c>
      <c r="G1200" t="s">
        <v>65</v>
      </c>
      <c r="H1200" t="s">
        <v>61</v>
      </c>
      <c r="I1200" t="s">
        <v>49</v>
      </c>
      <c r="J1200">
        <f t="shared" si="129"/>
        <v>0</v>
      </c>
      <c r="K1200" t="s">
        <v>39</v>
      </c>
      <c r="L1200">
        <f>VLOOKUP(B1200,average_median_rates_1!B:I,8,0)</f>
        <v>715</v>
      </c>
      <c r="M1200" t="b">
        <f>IF(ISERROR(L1200),VLOOKUP(C1200,vancouver_ratios_2!B:J,9,0),IF(L1200="**",VLOOKUP(C1200,vancouver_ratios_2!B:J,9,0)))</f>
        <v>0</v>
      </c>
      <c r="N1200" t="b">
        <f>IF(ISERROR(L1200),VLOOKUP(D1200,average_median_rates_1!B:I,8,0),IF(L1200="**", VLOOKUP(D1200,average_median_rates_1!B:I,8,0)))</f>
        <v>0</v>
      </c>
      <c r="O1200">
        <f t="shared" si="130"/>
        <v>0</v>
      </c>
      <c r="P1200">
        <f t="shared" si="131"/>
        <v>715</v>
      </c>
    </row>
    <row r="1201" spans="1:16" x14ac:dyDescent="0.2">
      <c r="A1201" t="str">
        <f t="shared" si="132"/>
        <v>201410median0Langley City and Langley DM</v>
      </c>
      <c r="B1201" t="str">
        <f t="shared" si="126"/>
        <v>201410apartmentmedianbachelor_rateLangley City and Langley DM</v>
      </c>
      <c r="C1201" t="str">
        <f t="shared" si="127"/>
        <v>apartmentmedianbachelor_rateLangley City and Langley DM</v>
      </c>
      <c r="D1201" t="str">
        <f t="shared" si="128"/>
        <v>201410apartmentmedianbachelor_rateVancouver</v>
      </c>
      <c r="E1201">
        <v>2014</v>
      </c>
      <c r="F1201">
        <v>10</v>
      </c>
      <c r="G1201" t="s">
        <v>65</v>
      </c>
      <c r="H1201" t="s">
        <v>61</v>
      </c>
      <c r="I1201" t="s">
        <v>49</v>
      </c>
      <c r="J1201">
        <f t="shared" si="129"/>
        <v>0</v>
      </c>
      <c r="K1201" t="s">
        <v>40</v>
      </c>
      <c r="L1201">
        <f>VLOOKUP(B1201,average_median_rates_1!B:I,8,0)</f>
        <v>650</v>
      </c>
      <c r="M1201" t="b">
        <f>IF(ISERROR(L1201),VLOOKUP(C1201,vancouver_ratios_2!B:J,9,0),IF(L1201="**",VLOOKUP(C1201,vancouver_ratios_2!B:J,9,0)))</f>
        <v>0</v>
      </c>
      <c r="N1201" t="b">
        <f>IF(ISERROR(L1201),VLOOKUP(D1201,average_median_rates_1!B:I,8,0),IF(L1201="**", VLOOKUP(D1201,average_median_rates_1!B:I,8,0)))</f>
        <v>0</v>
      </c>
      <c r="O1201">
        <f t="shared" si="130"/>
        <v>0</v>
      </c>
      <c r="P1201">
        <f t="shared" si="131"/>
        <v>650</v>
      </c>
    </row>
    <row r="1202" spans="1:16" x14ac:dyDescent="0.2">
      <c r="A1202" t="str">
        <f t="shared" si="132"/>
        <v>201410median0Tri-Cities</v>
      </c>
      <c r="B1202" t="str">
        <f t="shared" si="126"/>
        <v>201410apartmentmedianbachelor_rateTri-Cities</v>
      </c>
      <c r="C1202" t="str">
        <f t="shared" si="127"/>
        <v>apartmentmedianbachelor_rateTri-Cities</v>
      </c>
      <c r="D1202" t="str">
        <f t="shared" si="128"/>
        <v>201410apartmentmedianbachelor_rateVancouver</v>
      </c>
      <c r="E1202">
        <v>2014</v>
      </c>
      <c r="F1202">
        <v>10</v>
      </c>
      <c r="G1202" t="s">
        <v>65</v>
      </c>
      <c r="H1202" t="s">
        <v>61</v>
      </c>
      <c r="I1202" t="s">
        <v>49</v>
      </c>
      <c r="J1202">
        <f t="shared" si="129"/>
        <v>0</v>
      </c>
      <c r="K1202" t="s">
        <v>41</v>
      </c>
      <c r="L1202">
        <f>VLOOKUP(B1202,average_median_rates_1!B:I,8,0)</f>
        <v>720</v>
      </c>
      <c r="M1202" t="b">
        <f>IF(ISERROR(L1202),VLOOKUP(C1202,vancouver_ratios_2!B:J,9,0),IF(L1202="**",VLOOKUP(C1202,vancouver_ratios_2!B:J,9,0)))</f>
        <v>0</v>
      </c>
      <c r="N1202" t="b">
        <f>IF(ISERROR(L1202),VLOOKUP(D1202,average_median_rates_1!B:I,8,0),IF(L1202="**", VLOOKUP(D1202,average_median_rates_1!B:I,8,0)))</f>
        <v>0</v>
      </c>
      <c r="O1202">
        <f t="shared" si="130"/>
        <v>0</v>
      </c>
      <c r="P1202">
        <f t="shared" si="131"/>
        <v>720</v>
      </c>
    </row>
    <row r="1203" spans="1:16" x14ac:dyDescent="0.2">
      <c r="A1203" t="str">
        <f t="shared" si="132"/>
        <v>201410median0Maple Ridge/Pitt Meadows</v>
      </c>
      <c r="B1203" t="str">
        <f t="shared" si="126"/>
        <v>201410apartmentmedianbachelor_rateMaple Ridge/Pitt Meadows</v>
      </c>
      <c r="C1203" t="str">
        <f t="shared" si="127"/>
        <v>apartmentmedianbachelor_rateMaple Ridge/Pitt Meadows</v>
      </c>
      <c r="D1203" t="str">
        <f t="shared" si="128"/>
        <v>201410apartmentmedianbachelor_rateVancouver</v>
      </c>
      <c r="E1203">
        <v>2014</v>
      </c>
      <c r="F1203">
        <v>10</v>
      </c>
      <c r="G1203" t="s">
        <v>65</v>
      </c>
      <c r="H1203" t="s">
        <v>61</v>
      </c>
      <c r="I1203" t="s">
        <v>49</v>
      </c>
      <c r="J1203">
        <f t="shared" si="129"/>
        <v>0</v>
      </c>
      <c r="K1203" t="s">
        <v>42</v>
      </c>
      <c r="L1203">
        <f>VLOOKUP(B1203,average_median_rates_1!B:I,8,0)</f>
        <v>610</v>
      </c>
      <c r="M1203" t="b">
        <f>IF(ISERROR(L1203),VLOOKUP(C1203,vancouver_ratios_2!B:J,9,0),IF(L1203="**",VLOOKUP(C1203,vancouver_ratios_2!B:J,9,0)))</f>
        <v>0</v>
      </c>
      <c r="N1203" t="b">
        <f>IF(ISERROR(L1203),VLOOKUP(D1203,average_median_rates_1!B:I,8,0),IF(L1203="**", VLOOKUP(D1203,average_median_rates_1!B:I,8,0)))</f>
        <v>0</v>
      </c>
      <c r="O1203">
        <f t="shared" si="130"/>
        <v>0</v>
      </c>
      <c r="P1203">
        <f t="shared" si="131"/>
        <v>610</v>
      </c>
    </row>
    <row r="1204" spans="1:16" x14ac:dyDescent="0.2">
      <c r="A1204" t="str">
        <f t="shared" si="132"/>
        <v>201410median0Vancouver</v>
      </c>
      <c r="B1204" t="str">
        <f t="shared" si="126"/>
        <v>201410apartmentmedianbachelor_rateVancouver</v>
      </c>
      <c r="C1204" t="str">
        <f t="shared" si="127"/>
        <v>apartmentmedianbachelor_rateVancouver</v>
      </c>
      <c r="D1204" t="str">
        <f t="shared" si="128"/>
        <v>201410apartmentmedianbachelor_rateVancouver</v>
      </c>
      <c r="E1204">
        <v>2014</v>
      </c>
      <c r="F1204">
        <v>10</v>
      </c>
      <c r="G1204" t="s">
        <v>65</v>
      </c>
      <c r="H1204" t="s">
        <v>61</v>
      </c>
      <c r="I1204" t="s">
        <v>49</v>
      </c>
      <c r="J1204">
        <f t="shared" si="129"/>
        <v>0</v>
      </c>
      <c r="K1204" t="s">
        <v>43</v>
      </c>
      <c r="L1204">
        <f>VLOOKUP(B1204,average_median_rates_1!B:I,8,0)</f>
        <v>897</v>
      </c>
      <c r="M1204" t="b">
        <f>IF(ISERROR(L1204),VLOOKUP(C1204,vancouver_ratios_2!B:J,9,0),IF(L1204="**",VLOOKUP(C1204,vancouver_ratios_2!B:J,9,0)))</f>
        <v>0</v>
      </c>
      <c r="N1204" t="b">
        <f>IF(ISERROR(L1204),VLOOKUP(D1204,average_median_rates_1!B:I,8,0),IF(L1204="**", VLOOKUP(D1204,average_median_rates_1!B:I,8,0)))</f>
        <v>0</v>
      </c>
      <c r="O1204">
        <f t="shared" si="130"/>
        <v>0</v>
      </c>
      <c r="P1204">
        <f t="shared" si="131"/>
        <v>897</v>
      </c>
    </row>
    <row r="1205" spans="1:16" x14ac:dyDescent="0.2">
      <c r="A1205" t="str">
        <f t="shared" si="132"/>
        <v>201410median0North Vancouver City</v>
      </c>
      <c r="B1205" t="str">
        <f t="shared" si="126"/>
        <v>201410apartmentmedianbachelor_rateNorth Vancouver City</v>
      </c>
      <c r="C1205" t="str">
        <f t="shared" si="127"/>
        <v>apartmentmedianbachelor_rateNorth Vancouver City</v>
      </c>
      <c r="D1205" t="str">
        <f t="shared" si="128"/>
        <v>201410apartmentmedianbachelor_rateVancouver</v>
      </c>
      <c r="E1205">
        <v>2014</v>
      </c>
      <c r="F1205">
        <v>10</v>
      </c>
      <c r="G1205" t="s">
        <v>65</v>
      </c>
      <c r="H1205" t="s">
        <v>61</v>
      </c>
      <c r="I1205" t="s">
        <v>49</v>
      </c>
      <c r="J1205">
        <f t="shared" si="129"/>
        <v>0</v>
      </c>
      <c r="K1205" t="s">
        <v>60</v>
      </c>
      <c r="L1205">
        <f>VLOOKUP(B1205,average_median_rates_1!B:I,8,0)</f>
        <v>865</v>
      </c>
      <c r="M1205" t="b">
        <f>IF(ISERROR(L1205),VLOOKUP(C1205,vancouver_ratios_2!B:J,9,0),IF(L1205="**",VLOOKUP(C1205,vancouver_ratios_2!B:J,9,0)))</f>
        <v>0</v>
      </c>
      <c r="N1205" t="b">
        <f>IF(ISERROR(L1205),VLOOKUP(D1205,average_median_rates_1!B:I,8,0),IF(L1205="**", VLOOKUP(D1205,average_median_rates_1!B:I,8,0)))</f>
        <v>0</v>
      </c>
      <c r="O1205">
        <f t="shared" si="130"/>
        <v>0</v>
      </c>
      <c r="P1205">
        <f t="shared" si="131"/>
        <v>865</v>
      </c>
    </row>
    <row r="1206" spans="1:16" x14ac:dyDescent="0.2">
      <c r="A1206" t="str">
        <f t="shared" si="132"/>
        <v>201410median1English Bay</v>
      </c>
      <c r="B1206" t="str">
        <f t="shared" si="126"/>
        <v>201410apartmentmedian1_bed_rateEnglish Bay</v>
      </c>
      <c r="C1206" t="str">
        <f t="shared" si="127"/>
        <v>apartmentmedian1_bed_rateEnglish Bay</v>
      </c>
      <c r="D1206" t="str">
        <f t="shared" si="128"/>
        <v>201410apartmentmedian1_bed_rateVancouver</v>
      </c>
      <c r="E1206">
        <v>2014</v>
      </c>
      <c r="F1206">
        <v>10</v>
      </c>
      <c r="G1206" t="s">
        <v>65</v>
      </c>
      <c r="H1206" t="s">
        <v>61</v>
      </c>
      <c r="I1206" t="s">
        <v>51</v>
      </c>
      <c r="J1206">
        <f t="shared" si="129"/>
        <v>1</v>
      </c>
      <c r="K1206" t="s">
        <v>16</v>
      </c>
      <c r="L1206">
        <f>VLOOKUP(B1206,average_median_rates_1!B:I,8,0)</f>
        <v>1200</v>
      </c>
      <c r="M1206" t="b">
        <f>IF(ISERROR(L1206),VLOOKUP(C1206,vancouver_ratios_2!B:J,9,0),IF(L1206="**",VLOOKUP(C1206,vancouver_ratios_2!B:J,9,0)))</f>
        <v>0</v>
      </c>
      <c r="N1206" t="b">
        <f>IF(ISERROR(L1206),VLOOKUP(D1206,average_median_rates_1!B:I,8,0),IF(L1206="**", VLOOKUP(D1206,average_median_rates_1!B:I,8,0)))</f>
        <v>0</v>
      </c>
      <c r="O1206">
        <f t="shared" si="130"/>
        <v>0</v>
      </c>
      <c r="P1206">
        <f t="shared" si="131"/>
        <v>1200</v>
      </c>
    </row>
    <row r="1207" spans="1:16" x14ac:dyDescent="0.2">
      <c r="A1207" t="str">
        <f t="shared" si="132"/>
        <v>201410median1Downtown</v>
      </c>
      <c r="B1207" t="str">
        <f t="shared" si="126"/>
        <v>201410apartmentmedian1_bed_rateDowntown</v>
      </c>
      <c r="C1207" t="str">
        <f t="shared" si="127"/>
        <v>apartmentmedian1_bed_rateDowntown</v>
      </c>
      <c r="D1207" t="str">
        <f t="shared" si="128"/>
        <v>201410apartmentmedian1_bed_rateVancouver</v>
      </c>
      <c r="E1207">
        <v>2014</v>
      </c>
      <c r="F1207">
        <v>10</v>
      </c>
      <c r="G1207" t="s">
        <v>65</v>
      </c>
      <c r="H1207" t="s">
        <v>61</v>
      </c>
      <c r="I1207" t="s">
        <v>51</v>
      </c>
      <c r="J1207">
        <f t="shared" si="129"/>
        <v>1</v>
      </c>
      <c r="K1207" t="s">
        <v>17</v>
      </c>
      <c r="L1207">
        <f>VLOOKUP(B1207,average_median_rates_1!B:I,8,0)</f>
        <v>1250</v>
      </c>
      <c r="M1207" t="b">
        <f>IF(ISERROR(L1207),VLOOKUP(C1207,vancouver_ratios_2!B:J,9,0),IF(L1207="**",VLOOKUP(C1207,vancouver_ratios_2!B:J,9,0)))</f>
        <v>0</v>
      </c>
      <c r="N1207" t="b">
        <f>IF(ISERROR(L1207),VLOOKUP(D1207,average_median_rates_1!B:I,8,0),IF(L1207="**", VLOOKUP(D1207,average_median_rates_1!B:I,8,0)))</f>
        <v>0</v>
      </c>
      <c r="O1207">
        <f t="shared" si="130"/>
        <v>0</v>
      </c>
      <c r="P1207">
        <f t="shared" si="131"/>
        <v>1250</v>
      </c>
    </row>
    <row r="1208" spans="1:16" x14ac:dyDescent="0.2">
      <c r="A1208" t="str">
        <f t="shared" si="132"/>
        <v>201410median1South Granville/Oak</v>
      </c>
      <c r="B1208" t="str">
        <f t="shared" si="126"/>
        <v>201410apartmentmedian1_bed_rateSouth Granville/Oak</v>
      </c>
      <c r="C1208" t="str">
        <f t="shared" si="127"/>
        <v>apartmentmedian1_bed_rateSouth Granville/Oak</v>
      </c>
      <c r="D1208" t="str">
        <f t="shared" si="128"/>
        <v>201410apartmentmedian1_bed_rateVancouver</v>
      </c>
      <c r="E1208">
        <v>2014</v>
      </c>
      <c r="F1208">
        <v>10</v>
      </c>
      <c r="G1208" t="s">
        <v>65</v>
      </c>
      <c r="H1208" t="s">
        <v>61</v>
      </c>
      <c r="I1208" t="s">
        <v>51</v>
      </c>
      <c r="J1208">
        <f t="shared" si="129"/>
        <v>1</v>
      </c>
      <c r="K1208" t="s">
        <v>19</v>
      </c>
      <c r="L1208">
        <f>VLOOKUP(B1208,average_median_rates_1!B:I,8,0)</f>
        <v>1113</v>
      </c>
      <c r="M1208" t="b">
        <f>IF(ISERROR(L1208),VLOOKUP(C1208,vancouver_ratios_2!B:J,9,0),IF(L1208="**",VLOOKUP(C1208,vancouver_ratios_2!B:J,9,0)))</f>
        <v>0</v>
      </c>
      <c r="N1208" t="b">
        <f>IF(ISERROR(L1208),VLOOKUP(D1208,average_median_rates_1!B:I,8,0),IF(L1208="**", VLOOKUP(D1208,average_median_rates_1!B:I,8,0)))</f>
        <v>0</v>
      </c>
      <c r="O1208">
        <f t="shared" si="130"/>
        <v>0</v>
      </c>
      <c r="P1208">
        <f t="shared" si="131"/>
        <v>1113</v>
      </c>
    </row>
    <row r="1209" spans="1:16" x14ac:dyDescent="0.2">
      <c r="A1209" t="str">
        <f t="shared" si="132"/>
        <v>201410median1Kitsilano/Point Grey</v>
      </c>
      <c r="B1209" t="str">
        <f t="shared" si="126"/>
        <v>201410apartmentmedian1_bed_rateKitsilano/Point Grey</v>
      </c>
      <c r="C1209" t="str">
        <f t="shared" si="127"/>
        <v>apartmentmedian1_bed_rateKitsilano/Point Grey</v>
      </c>
      <c r="D1209" t="str">
        <f t="shared" si="128"/>
        <v>201410apartmentmedian1_bed_rateVancouver</v>
      </c>
      <c r="E1209">
        <v>2014</v>
      </c>
      <c r="F1209">
        <v>10</v>
      </c>
      <c r="G1209" t="s">
        <v>65</v>
      </c>
      <c r="H1209" t="s">
        <v>61</v>
      </c>
      <c r="I1209" t="s">
        <v>51</v>
      </c>
      <c r="J1209">
        <f t="shared" si="129"/>
        <v>1</v>
      </c>
      <c r="K1209" t="s">
        <v>20</v>
      </c>
      <c r="L1209">
        <f>VLOOKUP(B1209,average_median_rates_1!B:I,8,0)</f>
        <v>1165</v>
      </c>
      <c r="M1209" t="b">
        <f>IF(ISERROR(L1209),VLOOKUP(C1209,vancouver_ratios_2!B:J,9,0),IF(L1209="**",VLOOKUP(C1209,vancouver_ratios_2!B:J,9,0)))</f>
        <v>0</v>
      </c>
      <c r="N1209" t="b">
        <f>IF(ISERROR(L1209),VLOOKUP(D1209,average_median_rates_1!B:I,8,0),IF(L1209="**", VLOOKUP(D1209,average_median_rates_1!B:I,8,0)))</f>
        <v>0</v>
      </c>
      <c r="O1209">
        <f t="shared" si="130"/>
        <v>0</v>
      </c>
      <c r="P1209">
        <f t="shared" si="131"/>
        <v>1165</v>
      </c>
    </row>
    <row r="1210" spans="1:16" x14ac:dyDescent="0.2">
      <c r="A1210" t="str">
        <f t="shared" si="132"/>
        <v>201410median1Westside/Kerrisdale</v>
      </c>
      <c r="B1210" t="str">
        <f t="shared" si="126"/>
        <v>201410apartmentmedian1_bed_rateWestside/Kerrisdale</v>
      </c>
      <c r="C1210" t="str">
        <f t="shared" si="127"/>
        <v>apartmentmedian1_bed_rateWestside/Kerrisdale</v>
      </c>
      <c r="D1210" t="str">
        <f t="shared" si="128"/>
        <v>201410apartmentmedian1_bed_rateVancouver</v>
      </c>
      <c r="E1210">
        <v>2014</v>
      </c>
      <c r="F1210">
        <v>10</v>
      </c>
      <c r="G1210" t="s">
        <v>65</v>
      </c>
      <c r="H1210" t="s">
        <v>61</v>
      </c>
      <c r="I1210" t="s">
        <v>51</v>
      </c>
      <c r="J1210">
        <f t="shared" si="129"/>
        <v>1</v>
      </c>
      <c r="K1210" t="s">
        <v>21</v>
      </c>
      <c r="L1210">
        <f>VLOOKUP(B1210,average_median_rates_1!B:I,8,0)</f>
        <v>1085</v>
      </c>
      <c r="M1210" t="b">
        <f>IF(ISERROR(L1210),VLOOKUP(C1210,vancouver_ratios_2!B:J,9,0),IF(L1210="**",VLOOKUP(C1210,vancouver_ratios_2!B:J,9,0)))</f>
        <v>0</v>
      </c>
      <c r="N1210" t="b">
        <f>IF(ISERROR(L1210),VLOOKUP(D1210,average_median_rates_1!B:I,8,0),IF(L1210="**", VLOOKUP(D1210,average_median_rates_1!B:I,8,0)))</f>
        <v>0</v>
      </c>
      <c r="O1210">
        <f t="shared" si="130"/>
        <v>0</v>
      </c>
      <c r="P1210">
        <f t="shared" si="131"/>
        <v>1085</v>
      </c>
    </row>
    <row r="1211" spans="1:16" x14ac:dyDescent="0.2">
      <c r="A1211" t="str">
        <f t="shared" si="132"/>
        <v>201410median1Marpole</v>
      </c>
      <c r="B1211" t="str">
        <f t="shared" si="126"/>
        <v>201410apartmentmedian1_bed_rateMarpole</v>
      </c>
      <c r="C1211" t="str">
        <f t="shared" si="127"/>
        <v>apartmentmedian1_bed_rateMarpole</v>
      </c>
      <c r="D1211" t="str">
        <f t="shared" si="128"/>
        <v>201410apartmentmedian1_bed_rateVancouver</v>
      </c>
      <c r="E1211">
        <v>2014</v>
      </c>
      <c r="F1211">
        <v>10</v>
      </c>
      <c r="G1211" t="s">
        <v>65</v>
      </c>
      <c r="H1211" t="s">
        <v>61</v>
      </c>
      <c r="I1211" t="s">
        <v>51</v>
      </c>
      <c r="J1211">
        <f t="shared" si="129"/>
        <v>1</v>
      </c>
      <c r="K1211" t="s">
        <v>23</v>
      </c>
      <c r="L1211">
        <f>VLOOKUP(B1211,average_median_rates_1!B:I,8,0)</f>
        <v>860</v>
      </c>
      <c r="M1211" t="b">
        <f>IF(ISERROR(L1211),VLOOKUP(C1211,vancouver_ratios_2!B:J,9,0),IF(L1211="**",VLOOKUP(C1211,vancouver_ratios_2!B:J,9,0)))</f>
        <v>0</v>
      </c>
      <c r="N1211" t="b">
        <f>IF(ISERROR(L1211),VLOOKUP(D1211,average_median_rates_1!B:I,8,0),IF(L1211="**", VLOOKUP(D1211,average_median_rates_1!B:I,8,0)))</f>
        <v>0</v>
      </c>
      <c r="O1211">
        <f t="shared" si="130"/>
        <v>0</v>
      </c>
      <c r="P1211">
        <f t="shared" si="131"/>
        <v>860</v>
      </c>
    </row>
    <row r="1212" spans="1:16" x14ac:dyDescent="0.2">
      <c r="A1212" t="str">
        <f t="shared" si="132"/>
        <v>201410median1Mount Pleasant/Renfrew Heights</v>
      </c>
      <c r="B1212" t="str">
        <f t="shared" si="126"/>
        <v>201410apartmentmedian1_bed_rateMount Pleasant/Renfrew Heights</v>
      </c>
      <c r="C1212" t="str">
        <f t="shared" si="127"/>
        <v>apartmentmedian1_bed_rateMount Pleasant/Renfrew Heights</v>
      </c>
      <c r="D1212" t="str">
        <f t="shared" si="128"/>
        <v>201410apartmentmedian1_bed_rateVancouver</v>
      </c>
      <c r="E1212">
        <v>2014</v>
      </c>
      <c r="F1212">
        <v>10</v>
      </c>
      <c r="G1212" t="s">
        <v>65</v>
      </c>
      <c r="H1212" t="s">
        <v>61</v>
      </c>
      <c r="I1212" t="s">
        <v>51</v>
      </c>
      <c r="J1212">
        <f t="shared" si="129"/>
        <v>1</v>
      </c>
      <c r="K1212" t="s">
        <v>24</v>
      </c>
      <c r="L1212">
        <f>VLOOKUP(B1212,average_median_rates_1!B:I,8,0)</f>
        <v>950</v>
      </c>
      <c r="M1212" t="b">
        <f>IF(ISERROR(L1212),VLOOKUP(C1212,vancouver_ratios_2!B:J,9,0),IF(L1212="**",VLOOKUP(C1212,vancouver_ratios_2!B:J,9,0)))</f>
        <v>0</v>
      </c>
      <c r="N1212" t="b">
        <f>IF(ISERROR(L1212),VLOOKUP(D1212,average_median_rates_1!B:I,8,0),IF(L1212="**", VLOOKUP(D1212,average_median_rates_1!B:I,8,0)))</f>
        <v>0</v>
      </c>
      <c r="O1212">
        <f t="shared" si="130"/>
        <v>0</v>
      </c>
      <c r="P1212">
        <f t="shared" si="131"/>
        <v>950</v>
      </c>
    </row>
    <row r="1213" spans="1:16" x14ac:dyDescent="0.2">
      <c r="A1213" t="str">
        <f t="shared" si="132"/>
        <v>201410median1East Hastings</v>
      </c>
      <c r="B1213" t="str">
        <f t="shared" si="126"/>
        <v>201410apartmentmedian1_bed_rateEast Hastings</v>
      </c>
      <c r="C1213" t="str">
        <f t="shared" si="127"/>
        <v>apartmentmedian1_bed_rateEast Hastings</v>
      </c>
      <c r="D1213" t="str">
        <f t="shared" si="128"/>
        <v>201410apartmentmedian1_bed_rateVancouver</v>
      </c>
      <c r="E1213">
        <v>2014</v>
      </c>
      <c r="F1213">
        <v>10</v>
      </c>
      <c r="G1213" t="s">
        <v>65</v>
      </c>
      <c r="H1213" t="s">
        <v>61</v>
      </c>
      <c r="I1213" t="s">
        <v>51</v>
      </c>
      <c r="J1213">
        <f t="shared" si="129"/>
        <v>1</v>
      </c>
      <c r="K1213" t="s">
        <v>25</v>
      </c>
      <c r="L1213">
        <f>VLOOKUP(B1213,average_median_rates_1!B:I,8,0)</f>
        <v>900</v>
      </c>
      <c r="M1213" t="b">
        <f>IF(ISERROR(L1213),VLOOKUP(C1213,vancouver_ratios_2!B:J,9,0),IF(L1213="**",VLOOKUP(C1213,vancouver_ratios_2!B:J,9,0)))</f>
        <v>0</v>
      </c>
      <c r="N1213" t="b">
        <f>IF(ISERROR(L1213),VLOOKUP(D1213,average_median_rates_1!B:I,8,0),IF(L1213="**", VLOOKUP(D1213,average_median_rates_1!B:I,8,0)))</f>
        <v>0</v>
      </c>
      <c r="O1213">
        <f t="shared" si="130"/>
        <v>0</v>
      </c>
      <c r="P1213">
        <f t="shared" si="131"/>
        <v>900</v>
      </c>
    </row>
    <row r="1214" spans="1:16" x14ac:dyDescent="0.2">
      <c r="A1214" t="str">
        <f t="shared" si="132"/>
        <v>201410median1Southeast Vancouver</v>
      </c>
      <c r="B1214" t="str">
        <f t="shared" si="126"/>
        <v>201410apartmentmedian1_bed_rateSoutheast Vancouver</v>
      </c>
      <c r="C1214" t="str">
        <f t="shared" si="127"/>
        <v>apartmentmedian1_bed_rateSoutheast Vancouver</v>
      </c>
      <c r="D1214" t="str">
        <f t="shared" si="128"/>
        <v>201410apartmentmedian1_bed_rateVancouver</v>
      </c>
      <c r="E1214">
        <v>2014</v>
      </c>
      <c r="F1214">
        <v>10</v>
      </c>
      <c r="G1214" t="s">
        <v>65</v>
      </c>
      <c r="H1214" t="s">
        <v>61</v>
      </c>
      <c r="I1214" t="s">
        <v>51</v>
      </c>
      <c r="J1214">
        <f t="shared" si="129"/>
        <v>1</v>
      </c>
      <c r="K1214" t="s">
        <v>26</v>
      </c>
      <c r="L1214">
        <f>VLOOKUP(B1214,average_median_rates_1!B:I,8,0)</f>
        <v>1000</v>
      </c>
      <c r="M1214" t="b">
        <f>IF(ISERROR(L1214),VLOOKUP(C1214,vancouver_ratios_2!B:J,9,0),IF(L1214="**",VLOOKUP(C1214,vancouver_ratios_2!B:J,9,0)))</f>
        <v>0</v>
      </c>
      <c r="N1214" t="b">
        <f>IF(ISERROR(L1214),VLOOKUP(D1214,average_median_rates_1!B:I,8,0),IF(L1214="**", VLOOKUP(D1214,average_median_rates_1!B:I,8,0)))</f>
        <v>0</v>
      </c>
      <c r="O1214">
        <f t="shared" si="130"/>
        <v>0</v>
      </c>
      <c r="P1214">
        <f t="shared" si="131"/>
        <v>1000</v>
      </c>
    </row>
    <row r="1215" spans="1:16" x14ac:dyDescent="0.2">
      <c r="A1215" t="str">
        <f t="shared" si="132"/>
        <v>201410median1University Endowment Lands</v>
      </c>
      <c r="B1215" t="str">
        <f t="shared" si="126"/>
        <v>201410apartmentmedian1_bed_rateUniversity Endowment Lands</v>
      </c>
      <c r="C1215" t="str">
        <f t="shared" si="127"/>
        <v>apartmentmedian1_bed_rateUniversity Endowment Lands</v>
      </c>
      <c r="D1215" t="str">
        <f t="shared" si="128"/>
        <v>201410apartmentmedian1_bed_rateVancouver</v>
      </c>
      <c r="E1215">
        <v>2014</v>
      </c>
      <c r="F1215">
        <v>10</v>
      </c>
      <c r="G1215" t="s">
        <v>65</v>
      </c>
      <c r="H1215" t="s">
        <v>61</v>
      </c>
      <c r="I1215" t="s">
        <v>51</v>
      </c>
      <c r="J1215">
        <f t="shared" si="129"/>
        <v>1</v>
      </c>
      <c r="K1215" t="s">
        <v>27</v>
      </c>
      <c r="L1215">
        <f>VLOOKUP(B1215,average_median_rates_1!B:I,8,0)</f>
        <v>1470</v>
      </c>
      <c r="M1215" t="b">
        <f>IF(ISERROR(L1215),VLOOKUP(C1215,vancouver_ratios_2!B:J,9,0),IF(L1215="**",VLOOKUP(C1215,vancouver_ratios_2!B:J,9,0)))</f>
        <v>0</v>
      </c>
      <c r="N1215" t="b">
        <f>IF(ISERROR(L1215),VLOOKUP(D1215,average_median_rates_1!B:I,8,0),IF(L1215="**", VLOOKUP(D1215,average_median_rates_1!B:I,8,0)))</f>
        <v>0</v>
      </c>
      <c r="O1215">
        <f t="shared" si="130"/>
        <v>0</v>
      </c>
      <c r="P1215">
        <f t="shared" si="131"/>
        <v>1470</v>
      </c>
    </row>
    <row r="1216" spans="1:16" x14ac:dyDescent="0.2">
      <c r="A1216" t="str">
        <f t="shared" si="132"/>
        <v>201410median1Central Park/Metrotown</v>
      </c>
      <c r="B1216" t="str">
        <f t="shared" si="126"/>
        <v>201410apartmentmedian1_bed_rateCentral Park/Metrotown</v>
      </c>
      <c r="C1216" t="str">
        <f t="shared" si="127"/>
        <v>apartmentmedian1_bed_rateCentral Park/Metrotown</v>
      </c>
      <c r="D1216" t="str">
        <f t="shared" si="128"/>
        <v>201410apartmentmedian1_bed_rateVancouver</v>
      </c>
      <c r="E1216">
        <v>2014</v>
      </c>
      <c r="F1216">
        <v>10</v>
      </c>
      <c r="G1216" t="s">
        <v>65</v>
      </c>
      <c r="H1216" t="s">
        <v>61</v>
      </c>
      <c r="I1216" t="s">
        <v>51</v>
      </c>
      <c r="J1216">
        <f t="shared" si="129"/>
        <v>1</v>
      </c>
      <c r="K1216" t="s">
        <v>28</v>
      </c>
      <c r="L1216">
        <f>VLOOKUP(B1216,average_median_rates_1!B:I,8,0)</f>
        <v>875</v>
      </c>
      <c r="M1216" t="b">
        <f>IF(ISERROR(L1216),VLOOKUP(C1216,vancouver_ratios_2!B:J,9,0),IF(L1216="**",VLOOKUP(C1216,vancouver_ratios_2!B:J,9,0)))</f>
        <v>0</v>
      </c>
      <c r="N1216" t="b">
        <f>IF(ISERROR(L1216),VLOOKUP(D1216,average_median_rates_1!B:I,8,0),IF(L1216="**", VLOOKUP(D1216,average_median_rates_1!B:I,8,0)))</f>
        <v>0</v>
      </c>
      <c r="O1216">
        <f t="shared" si="130"/>
        <v>0</v>
      </c>
      <c r="P1216">
        <f t="shared" si="131"/>
        <v>875</v>
      </c>
    </row>
    <row r="1217" spans="1:16" x14ac:dyDescent="0.2">
      <c r="A1217" t="str">
        <f t="shared" si="132"/>
        <v>201410median1Southeast Burnaby</v>
      </c>
      <c r="B1217" t="str">
        <f t="shared" si="126"/>
        <v>201410apartmentmedian1_bed_rateSoutheast Burnaby</v>
      </c>
      <c r="C1217" t="str">
        <f t="shared" si="127"/>
        <v>apartmentmedian1_bed_rateSoutheast Burnaby</v>
      </c>
      <c r="D1217" t="str">
        <f t="shared" si="128"/>
        <v>201410apartmentmedian1_bed_rateVancouver</v>
      </c>
      <c r="E1217">
        <v>2014</v>
      </c>
      <c r="F1217">
        <v>10</v>
      </c>
      <c r="G1217" t="s">
        <v>65</v>
      </c>
      <c r="H1217" t="s">
        <v>61</v>
      </c>
      <c r="I1217" t="s">
        <v>51</v>
      </c>
      <c r="J1217">
        <f t="shared" si="129"/>
        <v>1</v>
      </c>
      <c r="K1217" t="s">
        <v>29</v>
      </c>
      <c r="L1217">
        <f>VLOOKUP(B1217,average_median_rates_1!B:I,8,0)</f>
        <v>830</v>
      </c>
      <c r="M1217" t="b">
        <f>IF(ISERROR(L1217),VLOOKUP(C1217,vancouver_ratios_2!B:J,9,0),IF(L1217="**",VLOOKUP(C1217,vancouver_ratios_2!B:J,9,0)))</f>
        <v>0</v>
      </c>
      <c r="N1217" t="b">
        <f>IF(ISERROR(L1217),VLOOKUP(D1217,average_median_rates_1!B:I,8,0),IF(L1217="**", VLOOKUP(D1217,average_median_rates_1!B:I,8,0)))</f>
        <v>0</v>
      </c>
      <c r="O1217">
        <f t="shared" si="130"/>
        <v>0</v>
      </c>
      <c r="P1217">
        <f t="shared" si="131"/>
        <v>830</v>
      </c>
    </row>
    <row r="1218" spans="1:16" x14ac:dyDescent="0.2">
      <c r="A1218" t="str">
        <f t="shared" si="132"/>
        <v>201410median1North Burnaby</v>
      </c>
      <c r="B1218" t="str">
        <f t="shared" ref="B1218:B1281" si="133">E1218&amp;F1218&amp;G1218&amp;H1218&amp;I1218&amp;K1218</f>
        <v>201410apartmentmedian1_bed_rateNorth Burnaby</v>
      </c>
      <c r="C1218" t="str">
        <f t="shared" ref="C1218:C1281" si="134">G1218&amp;H1218&amp;I1218&amp;K1218</f>
        <v>apartmentmedian1_bed_rateNorth Burnaby</v>
      </c>
      <c r="D1218" t="str">
        <f t="shared" ref="D1218:D1281" si="135">E1218&amp;F1218&amp;G1218&amp;H1218&amp;I1218&amp;"Vancouver"</f>
        <v>201410apartmentmedian1_bed_rateVancouver</v>
      </c>
      <c r="E1218">
        <v>2014</v>
      </c>
      <c r="F1218">
        <v>10</v>
      </c>
      <c r="G1218" t="s">
        <v>65</v>
      </c>
      <c r="H1218" t="s">
        <v>61</v>
      </c>
      <c r="I1218" t="s">
        <v>51</v>
      </c>
      <c r="J1218">
        <f t="shared" ref="J1218:J1281" si="136">IF(I1218="bachelor_rate", 0, IF(I1218="1_bed_rate", 1, IF(I1218="2_bed_rate",2, IF(I1218="3+_bed_rate", 3, "error"))))</f>
        <v>1</v>
      </c>
      <c r="K1218" t="s">
        <v>31</v>
      </c>
      <c r="L1218">
        <f>VLOOKUP(B1218,average_median_rates_1!B:I,8,0)</f>
        <v>925</v>
      </c>
      <c r="M1218" t="b">
        <f>IF(ISERROR(L1218),VLOOKUP(C1218,vancouver_ratios_2!B:J,9,0),IF(L1218="**",VLOOKUP(C1218,vancouver_ratios_2!B:J,9,0)))</f>
        <v>0</v>
      </c>
      <c r="N1218" t="b">
        <f>IF(ISERROR(L1218),VLOOKUP(D1218,average_median_rates_1!B:I,8,0),IF(L1218="**", VLOOKUP(D1218,average_median_rates_1!B:I,8,0)))</f>
        <v>0</v>
      </c>
      <c r="O1218">
        <f t="shared" ref="O1218:O1281" si="137">N1218*M1218</f>
        <v>0</v>
      </c>
      <c r="P1218">
        <f t="shared" ref="P1218:P1281" si="138">IF(ISERROR(L1218),O1218, IF(L1218="**", O1218, L1218))</f>
        <v>925</v>
      </c>
    </row>
    <row r="1219" spans="1:16" x14ac:dyDescent="0.2">
      <c r="A1219" t="str">
        <f t="shared" ref="A1219:A1282" si="139">E1219&amp;F1219&amp;H1219&amp;J1219&amp;K1219</f>
        <v>201410median1New Westminster</v>
      </c>
      <c r="B1219" t="str">
        <f t="shared" si="133"/>
        <v>201410apartmentmedian1_bed_rateNew Westminster</v>
      </c>
      <c r="C1219" t="str">
        <f t="shared" si="134"/>
        <v>apartmentmedian1_bed_rateNew Westminster</v>
      </c>
      <c r="D1219" t="str">
        <f t="shared" si="135"/>
        <v>201410apartmentmedian1_bed_rateVancouver</v>
      </c>
      <c r="E1219">
        <v>2014</v>
      </c>
      <c r="F1219">
        <v>10</v>
      </c>
      <c r="G1219" t="s">
        <v>65</v>
      </c>
      <c r="H1219" t="s">
        <v>61</v>
      </c>
      <c r="I1219" t="s">
        <v>51</v>
      </c>
      <c r="J1219">
        <f t="shared" si="136"/>
        <v>1</v>
      </c>
      <c r="K1219" t="s">
        <v>32</v>
      </c>
      <c r="L1219">
        <f>VLOOKUP(B1219,average_median_rates_1!B:I,8,0)</f>
        <v>830</v>
      </c>
      <c r="M1219" t="b">
        <f>IF(ISERROR(L1219),VLOOKUP(C1219,vancouver_ratios_2!B:J,9,0),IF(L1219="**",VLOOKUP(C1219,vancouver_ratios_2!B:J,9,0)))</f>
        <v>0</v>
      </c>
      <c r="N1219" t="b">
        <f>IF(ISERROR(L1219),VLOOKUP(D1219,average_median_rates_1!B:I,8,0),IF(L1219="**", VLOOKUP(D1219,average_median_rates_1!B:I,8,0)))</f>
        <v>0</v>
      </c>
      <c r="O1219">
        <f t="shared" si="137"/>
        <v>0</v>
      </c>
      <c r="P1219">
        <f t="shared" si="138"/>
        <v>830</v>
      </c>
    </row>
    <row r="1220" spans="1:16" x14ac:dyDescent="0.2">
      <c r="A1220" t="str">
        <f t="shared" si="139"/>
        <v>201410median1North Vancouver CY</v>
      </c>
      <c r="B1220" t="str">
        <f t="shared" si="133"/>
        <v>201410apartmentmedian1_bed_rateNorth Vancouver CY</v>
      </c>
      <c r="C1220" t="str">
        <f t="shared" si="134"/>
        <v>apartmentmedian1_bed_rateNorth Vancouver CY</v>
      </c>
      <c r="D1220" t="str">
        <f t="shared" si="135"/>
        <v>201410apartmentmedian1_bed_rateVancouver</v>
      </c>
      <c r="E1220">
        <v>2014</v>
      </c>
      <c r="F1220">
        <v>10</v>
      </c>
      <c r="G1220" t="s">
        <v>65</v>
      </c>
      <c r="H1220" t="s">
        <v>61</v>
      </c>
      <c r="I1220" t="s">
        <v>51</v>
      </c>
      <c r="J1220">
        <f t="shared" si="136"/>
        <v>1</v>
      </c>
      <c r="K1220" t="s">
        <v>33</v>
      </c>
      <c r="L1220" t="e">
        <f>VLOOKUP(B1220,average_median_rates_1!B:I,8,0)</f>
        <v>#N/A</v>
      </c>
      <c r="M1220">
        <f>IF(ISERROR(L1220),VLOOKUP(C1220,vancouver_ratios_2!B:J,9,0),IF(L1220="**",VLOOKUP(C1220,vancouver_ratios_2!B:J,9,0)))</f>
        <v>1.1705860041722</v>
      </c>
      <c r="N1220">
        <f>IF(ISERROR(L1220),VLOOKUP(D1220,average_median_rates_1!B:I,8,0),IF(L1220="**", VLOOKUP(D1220,average_median_rates_1!B:I,8,0)))</f>
        <v>995</v>
      </c>
      <c r="O1220">
        <f t="shared" si="137"/>
        <v>1164.733074151339</v>
      </c>
      <c r="P1220">
        <f t="shared" si="138"/>
        <v>1164.733074151339</v>
      </c>
    </row>
    <row r="1221" spans="1:16" x14ac:dyDescent="0.2">
      <c r="A1221" t="str">
        <f t="shared" si="139"/>
        <v>201410median1North Vancouver DM</v>
      </c>
      <c r="B1221" t="str">
        <f t="shared" si="133"/>
        <v>201410apartmentmedian1_bed_rateNorth Vancouver DM</v>
      </c>
      <c r="C1221" t="str">
        <f t="shared" si="134"/>
        <v>apartmentmedian1_bed_rateNorth Vancouver DM</v>
      </c>
      <c r="D1221" t="str">
        <f t="shared" si="135"/>
        <v>201410apartmentmedian1_bed_rateVancouver</v>
      </c>
      <c r="E1221">
        <v>2014</v>
      </c>
      <c r="F1221">
        <v>10</v>
      </c>
      <c r="G1221" t="s">
        <v>65</v>
      </c>
      <c r="H1221" t="s">
        <v>61</v>
      </c>
      <c r="I1221" t="s">
        <v>51</v>
      </c>
      <c r="J1221">
        <f t="shared" si="136"/>
        <v>1</v>
      </c>
      <c r="K1221" t="s">
        <v>34</v>
      </c>
      <c r="L1221">
        <f>VLOOKUP(B1221,average_median_rates_1!B:I,8,0)</f>
        <v>1130</v>
      </c>
      <c r="M1221" t="b">
        <f>IF(ISERROR(L1221),VLOOKUP(C1221,vancouver_ratios_2!B:J,9,0),IF(L1221="**",VLOOKUP(C1221,vancouver_ratios_2!B:J,9,0)))</f>
        <v>0</v>
      </c>
      <c r="N1221" t="b">
        <f>IF(ISERROR(L1221),VLOOKUP(D1221,average_median_rates_1!B:I,8,0),IF(L1221="**", VLOOKUP(D1221,average_median_rates_1!B:I,8,0)))</f>
        <v>0</v>
      </c>
      <c r="O1221">
        <f t="shared" si="137"/>
        <v>0</v>
      </c>
      <c r="P1221">
        <f t="shared" si="138"/>
        <v>1130</v>
      </c>
    </row>
    <row r="1222" spans="1:16" x14ac:dyDescent="0.2">
      <c r="A1222" t="str">
        <f t="shared" si="139"/>
        <v>201410median1West Vancouver</v>
      </c>
      <c r="B1222" t="str">
        <f t="shared" si="133"/>
        <v>201410apartmentmedian1_bed_rateWest Vancouver</v>
      </c>
      <c r="C1222" t="str">
        <f t="shared" si="134"/>
        <v>apartmentmedian1_bed_rateWest Vancouver</v>
      </c>
      <c r="D1222" t="str">
        <f t="shared" si="135"/>
        <v>201410apartmentmedian1_bed_rateVancouver</v>
      </c>
      <c r="E1222">
        <v>2014</v>
      </c>
      <c r="F1222">
        <v>10</v>
      </c>
      <c r="G1222" t="s">
        <v>65</v>
      </c>
      <c r="H1222" t="s">
        <v>61</v>
      </c>
      <c r="I1222" t="s">
        <v>51</v>
      </c>
      <c r="J1222">
        <f t="shared" si="136"/>
        <v>1</v>
      </c>
      <c r="K1222" t="s">
        <v>35</v>
      </c>
      <c r="L1222">
        <f>VLOOKUP(B1222,average_median_rates_1!B:I,8,0)</f>
        <v>1330</v>
      </c>
      <c r="M1222" t="b">
        <f>IF(ISERROR(L1222),VLOOKUP(C1222,vancouver_ratios_2!B:J,9,0),IF(L1222="**",VLOOKUP(C1222,vancouver_ratios_2!B:J,9,0)))</f>
        <v>0</v>
      </c>
      <c r="N1222" t="b">
        <f>IF(ISERROR(L1222),VLOOKUP(D1222,average_median_rates_1!B:I,8,0),IF(L1222="**", VLOOKUP(D1222,average_median_rates_1!B:I,8,0)))</f>
        <v>0</v>
      </c>
      <c r="O1222">
        <f t="shared" si="137"/>
        <v>0</v>
      </c>
      <c r="P1222">
        <f t="shared" si="138"/>
        <v>1330</v>
      </c>
    </row>
    <row r="1223" spans="1:16" x14ac:dyDescent="0.2">
      <c r="A1223" t="str">
        <f t="shared" si="139"/>
        <v>201410median1Richmond</v>
      </c>
      <c r="B1223" t="str">
        <f t="shared" si="133"/>
        <v>201410apartmentmedian1_bed_rateRichmond</v>
      </c>
      <c r="C1223" t="str">
        <f t="shared" si="134"/>
        <v>apartmentmedian1_bed_rateRichmond</v>
      </c>
      <c r="D1223" t="str">
        <f t="shared" si="135"/>
        <v>201410apartmentmedian1_bed_rateVancouver</v>
      </c>
      <c r="E1223">
        <v>2014</v>
      </c>
      <c r="F1223">
        <v>10</v>
      </c>
      <c r="G1223" t="s">
        <v>65</v>
      </c>
      <c r="H1223" t="s">
        <v>61</v>
      </c>
      <c r="I1223" t="s">
        <v>51</v>
      </c>
      <c r="J1223">
        <f t="shared" si="136"/>
        <v>1</v>
      </c>
      <c r="K1223" t="s">
        <v>36</v>
      </c>
      <c r="L1223">
        <f>VLOOKUP(B1223,average_median_rates_1!B:I,8,0)</f>
        <v>935</v>
      </c>
      <c r="M1223" t="b">
        <f>IF(ISERROR(L1223),VLOOKUP(C1223,vancouver_ratios_2!B:J,9,0),IF(L1223="**",VLOOKUP(C1223,vancouver_ratios_2!B:J,9,0)))</f>
        <v>0</v>
      </c>
      <c r="N1223" t="b">
        <f>IF(ISERROR(L1223),VLOOKUP(D1223,average_median_rates_1!B:I,8,0),IF(L1223="**", VLOOKUP(D1223,average_median_rates_1!B:I,8,0)))</f>
        <v>0</v>
      </c>
      <c r="O1223">
        <f t="shared" si="137"/>
        <v>0</v>
      </c>
      <c r="P1223">
        <f t="shared" si="138"/>
        <v>935</v>
      </c>
    </row>
    <row r="1224" spans="1:16" x14ac:dyDescent="0.2">
      <c r="A1224" t="str">
        <f t="shared" si="139"/>
        <v>201410median1Delta</v>
      </c>
      <c r="B1224" t="str">
        <f t="shared" si="133"/>
        <v>201410apartmentmedian1_bed_rateDelta</v>
      </c>
      <c r="C1224" t="str">
        <f t="shared" si="134"/>
        <v>apartmentmedian1_bed_rateDelta</v>
      </c>
      <c r="D1224" t="str">
        <f t="shared" si="135"/>
        <v>201410apartmentmedian1_bed_rateVancouver</v>
      </c>
      <c r="E1224">
        <v>2014</v>
      </c>
      <c r="F1224">
        <v>10</v>
      </c>
      <c r="G1224" t="s">
        <v>65</v>
      </c>
      <c r="H1224" t="s">
        <v>61</v>
      </c>
      <c r="I1224" t="s">
        <v>51</v>
      </c>
      <c r="J1224">
        <f t="shared" si="136"/>
        <v>1</v>
      </c>
      <c r="K1224" t="s">
        <v>37</v>
      </c>
      <c r="L1224">
        <f>VLOOKUP(B1224,average_median_rates_1!B:I,8,0)</f>
        <v>820</v>
      </c>
      <c r="M1224" t="b">
        <f>IF(ISERROR(L1224),VLOOKUP(C1224,vancouver_ratios_2!B:J,9,0),IF(L1224="**",VLOOKUP(C1224,vancouver_ratios_2!B:J,9,0)))</f>
        <v>0</v>
      </c>
      <c r="N1224" t="b">
        <f>IF(ISERROR(L1224),VLOOKUP(D1224,average_median_rates_1!B:I,8,0),IF(L1224="**", VLOOKUP(D1224,average_median_rates_1!B:I,8,0)))</f>
        <v>0</v>
      </c>
      <c r="O1224">
        <f t="shared" si="137"/>
        <v>0</v>
      </c>
      <c r="P1224">
        <f t="shared" si="138"/>
        <v>820</v>
      </c>
    </row>
    <row r="1225" spans="1:16" x14ac:dyDescent="0.2">
      <c r="A1225" t="str">
        <f t="shared" si="139"/>
        <v>201410median1Surrey</v>
      </c>
      <c r="B1225" t="str">
        <f t="shared" si="133"/>
        <v>201410apartmentmedian1_bed_rateSurrey</v>
      </c>
      <c r="C1225" t="str">
        <f t="shared" si="134"/>
        <v>apartmentmedian1_bed_rateSurrey</v>
      </c>
      <c r="D1225" t="str">
        <f t="shared" si="135"/>
        <v>201410apartmentmedian1_bed_rateVancouver</v>
      </c>
      <c r="E1225">
        <v>2014</v>
      </c>
      <c r="F1225">
        <v>10</v>
      </c>
      <c r="G1225" t="s">
        <v>65</v>
      </c>
      <c r="H1225" t="s">
        <v>61</v>
      </c>
      <c r="I1225" t="s">
        <v>51</v>
      </c>
      <c r="J1225">
        <f t="shared" si="136"/>
        <v>1</v>
      </c>
      <c r="K1225" t="s">
        <v>38</v>
      </c>
      <c r="L1225">
        <f>VLOOKUP(B1225,average_median_rates_1!B:I,8,0)</f>
        <v>750</v>
      </c>
      <c r="M1225" t="b">
        <f>IF(ISERROR(L1225),VLOOKUP(C1225,vancouver_ratios_2!B:J,9,0),IF(L1225="**",VLOOKUP(C1225,vancouver_ratios_2!B:J,9,0)))</f>
        <v>0</v>
      </c>
      <c r="N1225" t="b">
        <f>IF(ISERROR(L1225),VLOOKUP(D1225,average_median_rates_1!B:I,8,0),IF(L1225="**", VLOOKUP(D1225,average_median_rates_1!B:I,8,0)))</f>
        <v>0</v>
      </c>
      <c r="O1225">
        <f t="shared" si="137"/>
        <v>0</v>
      </c>
      <c r="P1225">
        <f t="shared" si="138"/>
        <v>750</v>
      </c>
    </row>
    <row r="1226" spans="1:16" x14ac:dyDescent="0.2">
      <c r="A1226" t="str">
        <f t="shared" si="139"/>
        <v>201410median1White Rock</v>
      </c>
      <c r="B1226" t="str">
        <f t="shared" si="133"/>
        <v>201410apartmentmedian1_bed_rateWhite Rock</v>
      </c>
      <c r="C1226" t="str">
        <f t="shared" si="134"/>
        <v>apartmentmedian1_bed_rateWhite Rock</v>
      </c>
      <c r="D1226" t="str">
        <f t="shared" si="135"/>
        <v>201410apartmentmedian1_bed_rateVancouver</v>
      </c>
      <c r="E1226">
        <v>2014</v>
      </c>
      <c r="F1226">
        <v>10</v>
      </c>
      <c r="G1226" t="s">
        <v>65</v>
      </c>
      <c r="H1226" t="s">
        <v>61</v>
      </c>
      <c r="I1226" t="s">
        <v>51</v>
      </c>
      <c r="J1226">
        <f t="shared" si="136"/>
        <v>1</v>
      </c>
      <c r="K1226" t="s">
        <v>39</v>
      </c>
      <c r="L1226">
        <f>VLOOKUP(B1226,average_median_rates_1!B:I,8,0)</f>
        <v>825</v>
      </c>
      <c r="M1226" t="b">
        <f>IF(ISERROR(L1226),VLOOKUP(C1226,vancouver_ratios_2!B:J,9,0),IF(L1226="**",VLOOKUP(C1226,vancouver_ratios_2!B:J,9,0)))</f>
        <v>0</v>
      </c>
      <c r="N1226" t="b">
        <f>IF(ISERROR(L1226),VLOOKUP(D1226,average_median_rates_1!B:I,8,0),IF(L1226="**", VLOOKUP(D1226,average_median_rates_1!B:I,8,0)))</f>
        <v>0</v>
      </c>
      <c r="O1226">
        <f t="shared" si="137"/>
        <v>0</v>
      </c>
      <c r="P1226">
        <f t="shared" si="138"/>
        <v>825</v>
      </c>
    </row>
    <row r="1227" spans="1:16" x14ac:dyDescent="0.2">
      <c r="A1227" t="str">
        <f t="shared" si="139"/>
        <v>201410median1Langley City and Langley DM</v>
      </c>
      <c r="B1227" t="str">
        <f t="shared" si="133"/>
        <v>201410apartmentmedian1_bed_rateLangley City and Langley DM</v>
      </c>
      <c r="C1227" t="str">
        <f t="shared" si="134"/>
        <v>apartmentmedian1_bed_rateLangley City and Langley DM</v>
      </c>
      <c r="D1227" t="str">
        <f t="shared" si="135"/>
        <v>201410apartmentmedian1_bed_rateVancouver</v>
      </c>
      <c r="E1227">
        <v>2014</v>
      </c>
      <c r="F1227">
        <v>10</v>
      </c>
      <c r="G1227" t="s">
        <v>65</v>
      </c>
      <c r="H1227" t="s">
        <v>61</v>
      </c>
      <c r="I1227" t="s">
        <v>51</v>
      </c>
      <c r="J1227">
        <f t="shared" si="136"/>
        <v>1</v>
      </c>
      <c r="K1227" t="s">
        <v>40</v>
      </c>
      <c r="L1227">
        <f>VLOOKUP(B1227,average_median_rates_1!B:I,8,0)</f>
        <v>750</v>
      </c>
      <c r="M1227" t="b">
        <f>IF(ISERROR(L1227),VLOOKUP(C1227,vancouver_ratios_2!B:J,9,0),IF(L1227="**",VLOOKUP(C1227,vancouver_ratios_2!B:J,9,0)))</f>
        <v>0</v>
      </c>
      <c r="N1227" t="b">
        <f>IF(ISERROR(L1227),VLOOKUP(D1227,average_median_rates_1!B:I,8,0),IF(L1227="**", VLOOKUP(D1227,average_median_rates_1!B:I,8,0)))</f>
        <v>0</v>
      </c>
      <c r="O1227">
        <f t="shared" si="137"/>
        <v>0</v>
      </c>
      <c r="P1227">
        <f t="shared" si="138"/>
        <v>750</v>
      </c>
    </row>
    <row r="1228" spans="1:16" x14ac:dyDescent="0.2">
      <c r="A1228" t="str">
        <f t="shared" si="139"/>
        <v>201410median1Tri-Cities</v>
      </c>
      <c r="B1228" t="str">
        <f t="shared" si="133"/>
        <v>201410apartmentmedian1_bed_rateTri-Cities</v>
      </c>
      <c r="C1228" t="str">
        <f t="shared" si="134"/>
        <v>apartmentmedian1_bed_rateTri-Cities</v>
      </c>
      <c r="D1228" t="str">
        <f t="shared" si="135"/>
        <v>201410apartmentmedian1_bed_rateVancouver</v>
      </c>
      <c r="E1228">
        <v>2014</v>
      </c>
      <c r="F1228">
        <v>10</v>
      </c>
      <c r="G1228" t="s">
        <v>65</v>
      </c>
      <c r="H1228" t="s">
        <v>61</v>
      </c>
      <c r="I1228" t="s">
        <v>51</v>
      </c>
      <c r="J1228">
        <f t="shared" si="136"/>
        <v>1</v>
      </c>
      <c r="K1228" t="s">
        <v>41</v>
      </c>
      <c r="L1228">
        <f>VLOOKUP(B1228,average_median_rates_1!B:I,8,0)</f>
        <v>805</v>
      </c>
      <c r="M1228" t="b">
        <f>IF(ISERROR(L1228),VLOOKUP(C1228,vancouver_ratios_2!B:J,9,0),IF(L1228="**",VLOOKUP(C1228,vancouver_ratios_2!B:J,9,0)))</f>
        <v>0</v>
      </c>
      <c r="N1228" t="b">
        <f>IF(ISERROR(L1228),VLOOKUP(D1228,average_median_rates_1!B:I,8,0),IF(L1228="**", VLOOKUP(D1228,average_median_rates_1!B:I,8,0)))</f>
        <v>0</v>
      </c>
      <c r="O1228">
        <f t="shared" si="137"/>
        <v>0</v>
      </c>
      <c r="P1228">
        <f t="shared" si="138"/>
        <v>805</v>
      </c>
    </row>
    <row r="1229" spans="1:16" x14ac:dyDescent="0.2">
      <c r="A1229" t="str">
        <f t="shared" si="139"/>
        <v>201410median1Maple Ridge/Pitt Meadows</v>
      </c>
      <c r="B1229" t="str">
        <f t="shared" si="133"/>
        <v>201410apartmentmedian1_bed_rateMaple Ridge/Pitt Meadows</v>
      </c>
      <c r="C1229" t="str">
        <f t="shared" si="134"/>
        <v>apartmentmedian1_bed_rateMaple Ridge/Pitt Meadows</v>
      </c>
      <c r="D1229" t="str">
        <f t="shared" si="135"/>
        <v>201410apartmentmedian1_bed_rateVancouver</v>
      </c>
      <c r="E1229">
        <v>2014</v>
      </c>
      <c r="F1229">
        <v>10</v>
      </c>
      <c r="G1229" t="s">
        <v>65</v>
      </c>
      <c r="H1229" t="s">
        <v>61</v>
      </c>
      <c r="I1229" t="s">
        <v>51</v>
      </c>
      <c r="J1229">
        <f t="shared" si="136"/>
        <v>1</v>
      </c>
      <c r="K1229" t="s">
        <v>42</v>
      </c>
      <c r="L1229">
        <f>VLOOKUP(B1229,average_median_rates_1!B:I,8,0)</f>
        <v>725</v>
      </c>
      <c r="M1229" t="b">
        <f>IF(ISERROR(L1229),VLOOKUP(C1229,vancouver_ratios_2!B:J,9,0),IF(L1229="**",VLOOKUP(C1229,vancouver_ratios_2!B:J,9,0)))</f>
        <v>0</v>
      </c>
      <c r="N1229" t="b">
        <f>IF(ISERROR(L1229),VLOOKUP(D1229,average_median_rates_1!B:I,8,0),IF(L1229="**", VLOOKUP(D1229,average_median_rates_1!B:I,8,0)))</f>
        <v>0</v>
      </c>
      <c r="O1229">
        <f t="shared" si="137"/>
        <v>0</v>
      </c>
      <c r="P1229">
        <f t="shared" si="138"/>
        <v>725</v>
      </c>
    </row>
    <row r="1230" spans="1:16" x14ac:dyDescent="0.2">
      <c r="A1230" t="str">
        <f t="shared" si="139"/>
        <v>201410median1Vancouver</v>
      </c>
      <c r="B1230" t="str">
        <f t="shared" si="133"/>
        <v>201410apartmentmedian1_bed_rateVancouver</v>
      </c>
      <c r="C1230" t="str">
        <f t="shared" si="134"/>
        <v>apartmentmedian1_bed_rateVancouver</v>
      </c>
      <c r="D1230" t="str">
        <f t="shared" si="135"/>
        <v>201410apartmentmedian1_bed_rateVancouver</v>
      </c>
      <c r="E1230">
        <v>2014</v>
      </c>
      <c r="F1230">
        <v>10</v>
      </c>
      <c r="G1230" t="s">
        <v>65</v>
      </c>
      <c r="H1230" t="s">
        <v>61</v>
      </c>
      <c r="I1230" t="s">
        <v>51</v>
      </c>
      <c r="J1230">
        <f t="shared" si="136"/>
        <v>1</v>
      </c>
      <c r="K1230" t="s">
        <v>43</v>
      </c>
      <c r="L1230">
        <f>VLOOKUP(B1230,average_median_rates_1!B:I,8,0)</f>
        <v>995</v>
      </c>
      <c r="M1230" t="b">
        <f>IF(ISERROR(L1230),VLOOKUP(C1230,vancouver_ratios_2!B:J,9,0),IF(L1230="**",VLOOKUP(C1230,vancouver_ratios_2!B:J,9,0)))</f>
        <v>0</v>
      </c>
      <c r="N1230" t="b">
        <f>IF(ISERROR(L1230),VLOOKUP(D1230,average_median_rates_1!B:I,8,0),IF(L1230="**", VLOOKUP(D1230,average_median_rates_1!B:I,8,0)))</f>
        <v>0</v>
      </c>
      <c r="O1230">
        <f t="shared" si="137"/>
        <v>0</v>
      </c>
      <c r="P1230">
        <f t="shared" si="138"/>
        <v>995</v>
      </c>
    </row>
    <row r="1231" spans="1:16" x14ac:dyDescent="0.2">
      <c r="A1231" t="str">
        <f t="shared" si="139"/>
        <v>201410median1North Vancouver City</v>
      </c>
      <c r="B1231" t="str">
        <f t="shared" si="133"/>
        <v>201410apartmentmedian1_bed_rateNorth Vancouver City</v>
      </c>
      <c r="C1231" t="str">
        <f t="shared" si="134"/>
        <v>apartmentmedian1_bed_rateNorth Vancouver City</v>
      </c>
      <c r="D1231" t="str">
        <f t="shared" si="135"/>
        <v>201410apartmentmedian1_bed_rateVancouver</v>
      </c>
      <c r="E1231">
        <v>2014</v>
      </c>
      <c r="F1231">
        <v>10</v>
      </c>
      <c r="G1231" t="s">
        <v>65</v>
      </c>
      <c r="H1231" t="s">
        <v>61</v>
      </c>
      <c r="I1231" t="s">
        <v>51</v>
      </c>
      <c r="J1231">
        <f t="shared" si="136"/>
        <v>1</v>
      </c>
      <c r="K1231" t="s">
        <v>60</v>
      </c>
      <c r="L1231">
        <f>VLOOKUP(B1231,average_median_rates_1!B:I,8,0)</f>
        <v>981</v>
      </c>
      <c r="M1231" t="b">
        <f>IF(ISERROR(L1231),VLOOKUP(C1231,vancouver_ratios_2!B:J,9,0),IF(L1231="**",VLOOKUP(C1231,vancouver_ratios_2!B:J,9,0)))</f>
        <v>0</v>
      </c>
      <c r="N1231" t="b">
        <f>IF(ISERROR(L1231),VLOOKUP(D1231,average_median_rates_1!B:I,8,0),IF(L1231="**", VLOOKUP(D1231,average_median_rates_1!B:I,8,0)))</f>
        <v>0</v>
      </c>
      <c r="O1231">
        <f t="shared" si="137"/>
        <v>0</v>
      </c>
      <c r="P1231">
        <f t="shared" si="138"/>
        <v>981</v>
      </c>
    </row>
    <row r="1232" spans="1:16" x14ac:dyDescent="0.2">
      <c r="A1232" t="str">
        <f t="shared" si="139"/>
        <v>201410median2West End/Stanley Park</v>
      </c>
      <c r="B1232" t="str">
        <f t="shared" si="133"/>
        <v>201410apartmentmedian2_bed_rateWest End/Stanley Park</v>
      </c>
      <c r="C1232" t="str">
        <f t="shared" si="134"/>
        <v>apartmentmedian2_bed_rateWest End/Stanley Park</v>
      </c>
      <c r="D1232" t="str">
        <f t="shared" si="135"/>
        <v>201410apartmentmedian2_bed_rateVancouver</v>
      </c>
      <c r="E1232">
        <v>2014</v>
      </c>
      <c r="F1232">
        <v>10</v>
      </c>
      <c r="G1232" t="s">
        <v>65</v>
      </c>
      <c r="H1232" t="s">
        <v>61</v>
      </c>
      <c r="I1232" t="s">
        <v>53</v>
      </c>
      <c r="J1232">
        <f t="shared" si="136"/>
        <v>2</v>
      </c>
      <c r="K1232" t="s">
        <v>12</v>
      </c>
      <c r="L1232">
        <f>VLOOKUP(B1232,average_median_rates_1!B:I,8,0)</f>
        <v>1836</v>
      </c>
      <c r="M1232" t="b">
        <f>IF(ISERROR(L1232),VLOOKUP(C1232,vancouver_ratios_2!B:J,9,0),IF(L1232="**",VLOOKUP(C1232,vancouver_ratios_2!B:J,9,0)))</f>
        <v>0</v>
      </c>
      <c r="N1232" t="b">
        <f>IF(ISERROR(L1232),VLOOKUP(D1232,average_median_rates_1!B:I,8,0),IF(L1232="**", VLOOKUP(D1232,average_median_rates_1!B:I,8,0)))</f>
        <v>0</v>
      </c>
      <c r="O1232">
        <f t="shared" si="137"/>
        <v>0</v>
      </c>
      <c r="P1232">
        <f t="shared" si="138"/>
        <v>1836</v>
      </c>
    </row>
    <row r="1233" spans="1:16" x14ac:dyDescent="0.2">
      <c r="A1233" t="str">
        <f t="shared" si="139"/>
        <v>201410median2English Bay</v>
      </c>
      <c r="B1233" t="str">
        <f t="shared" si="133"/>
        <v>201410apartmentmedian2_bed_rateEnglish Bay</v>
      </c>
      <c r="C1233" t="str">
        <f t="shared" si="134"/>
        <v>apartmentmedian2_bed_rateEnglish Bay</v>
      </c>
      <c r="D1233" t="str">
        <f t="shared" si="135"/>
        <v>201410apartmentmedian2_bed_rateVancouver</v>
      </c>
      <c r="E1233">
        <v>2014</v>
      </c>
      <c r="F1233">
        <v>10</v>
      </c>
      <c r="G1233" t="s">
        <v>65</v>
      </c>
      <c r="H1233" t="s">
        <v>61</v>
      </c>
      <c r="I1233" t="s">
        <v>53</v>
      </c>
      <c r="J1233">
        <f t="shared" si="136"/>
        <v>2</v>
      </c>
      <c r="K1233" t="s">
        <v>16</v>
      </c>
      <c r="L1233">
        <f>VLOOKUP(B1233,average_median_rates_1!B:I,8,0)</f>
        <v>1700</v>
      </c>
      <c r="M1233" t="b">
        <f>IF(ISERROR(L1233),VLOOKUP(C1233,vancouver_ratios_2!B:J,9,0),IF(L1233="**",VLOOKUP(C1233,vancouver_ratios_2!B:J,9,0)))</f>
        <v>0</v>
      </c>
      <c r="N1233" t="b">
        <f>IF(ISERROR(L1233),VLOOKUP(D1233,average_median_rates_1!B:I,8,0),IF(L1233="**", VLOOKUP(D1233,average_median_rates_1!B:I,8,0)))</f>
        <v>0</v>
      </c>
      <c r="O1233">
        <f t="shared" si="137"/>
        <v>0</v>
      </c>
      <c r="P1233">
        <f t="shared" si="138"/>
        <v>1700</v>
      </c>
    </row>
    <row r="1234" spans="1:16" x14ac:dyDescent="0.2">
      <c r="A1234" t="str">
        <f t="shared" si="139"/>
        <v>201410median2Downtown</v>
      </c>
      <c r="B1234" t="str">
        <f t="shared" si="133"/>
        <v>201410apartmentmedian2_bed_rateDowntown</v>
      </c>
      <c r="C1234" t="str">
        <f t="shared" si="134"/>
        <v>apartmentmedian2_bed_rateDowntown</v>
      </c>
      <c r="D1234" t="str">
        <f t="shared" si="135"/>
        <v>201410apartmentmedian2_bed_rateVancouver</v>
      </c>
      <c r="E1234">
        <v>2014</v>
      </c>
      <c r="F1234">
        <v>10</v>
      </c>
      <c r="G1234" t="s">
        <v>65</v>
      </c>
      <c r="H1234" t="s">
        <v>61</v>
      </c>
      <c r="I1234" t="s">
        <v>53</v>
      </c>
      <c r="J1234">
        <f t="shared" si="136"/>
        <v>2</v>
      </c>
      <c r="K1234" t="s">
        <v>17</v>
      </c>
      <c r="L1234">
        <f>VLOOKUP(B1234,average_median_rates_1!B:I,8,0)</f>
        <v>1750</v>
      </c>
      <c r="M1234" t="b">
        <f>IF(ISERROR(L1234),VLOOKUP(C1234,vancouver_ratios_2!B:J,9,0),IF(L1234="**",VLOOKUP(C1234,vancouver_ratios_2!B:J,9,0)))</f>
        <v>0</v>
      </c>
      <c r="N1234" t="b">
        <f>IF(ISERROR(L1234),VLOOKUP(D1234,average_median_rates_1!B:I,8,0),IF(L1234="**", VLOOKUP(D1234,average_median_rates_1!B:I,8,0)))</f>
        <v>0</v>
      </c>
      <c r="O1234">
        <f t="shared" si="137"/>
        <v>0</v>
      </c>
      <c r="P1234">
        <f t="shared" si="138"/>
        <v>1750</v>
      </c>
    </row>
    <row r="1235" spans="1:16" x14ac:dyDescent="0.2">
      <c r="A1235" t="str">
        <f t="shared" si="139"/>
        <v>201410median2South Granville/Oak</v>
      </c>
      <c r="B1235" t="str">
        <f t="shared" si="133"/>
        <v>201410apartmentmedian2_bed_rateSouth Granville/Oak</v>
      </c>
      <c r="C1235" t="str">
        <f t="shared" si="134"/>
        <v>apartmentmedian2_bed_rateSouth Granville/Oak</v>
      </c>
      <c r="D1235" t="str">
        <f t="shared" si="135"/>
        <v>201410apartmentmedian2_bed_rateVancouver</v>
      </c>
      <c r="E1235">
        <v>2014</v>
      </c>
      <c r="F1235">
        <v>10</v>
      </c>
      <c r="G1235" t="s">
        <v>65</v>
      </c>
      <c r="H1235" t="s">
        <v>61</v>
      </c>
      <c r="I1235" t="s">
        <v>53</v>
      </c>
      <c r="J1235">
        <f t="shared" si="136"/>
        <v>2</v>
      </c>
      <c r="K1235" t="s">
        <v>19</v>
      </c>
      <c r="L1235">
        <f>VLOOKUP(B1235,average_median_rates_1!B:I,8,0)</f>
        <v>1599</v>
      </c>
      <c r="M1235" t="b">
        <f>IF(ISERROR(L1235),VLOOKUP(C1235,vancouver_ratios_2!B:J,9,0),IF(L1235="**",VLOOKUP(C1235,vancouver_ratios_2!B:J,9,0)))</f>
        <v>0</v>
      </c>
      <c r="N1235" t="b">
        <f>IF(ISERROR(L1235),VLOOKUP(D1235,average_median_rates_1!B:I,8,0),IF(L1235="**", VLOOKUP(D1235,average_median_rates_1!B:I,8,0)))</f>
        <v>0</v>
      </c>
      <c r="O1235">
        <f t="shared" si="137"/>
        <v>0</v>
      </c>
      <c r="P1235">
        <f t="shared" si="138"/>
        <v>1599</v>
      </c>
    </row>
    <row r="1236" spans="1:16" x14ac:dyDescent="0.2">
      <c r="A1236" t="str">
        <f t="shared" si="139"/>
        <v>201410median2Kitsilano/Point Grey</v>
      </c>
      <c r="B1236" t="str">
        <f t="shared" si="133"/>
        <v>201410apartmentmedian2_bed_rateKitsilano/Point Grey</v>
      </c>
      <c r="C1236" t="str">
        <f t="shared" si="134"/>
        <v>apartmentmedian2_bed_rateKitsilano/Point Grey</v>
      </c>
      <c r="D1236" t="str">
        <f t="shared" si="135"/>
        <v>201410apartmentmedian2_bed_rateVancouver</v>
      </c>
      <c r="E1236">
        <v>2014</v>
      </c>
      <c r="F1236">
        <v>10</v>
      </c>
      <c r="G1236" t="s">
        <v>65</v>
      </c>
      <c r="H1236" t="s">
        <v>61</v>
      </c>
      <c r="I1236" t="s">
        <v>53</v>
      </c>
      <c r="J1236">
        <f t="shared" si="136"/>
        <v>2</v>
      </c>
      <c r="K1236" t="s">
        <v>20</v>
      </c>
      <c r="L1236">
        <f>VLOOKUP(B1236,average_median_rates_1!B:I,8,0)</f>
        <v>1650</v>
      </c>
      <c r="M1236" t="b">
        <f>IF(ISERROR(L1236),VLOOKUP(C1236,vancouver_ratios_2!B:J,9,0),IF(L1236="**",VLOOKUP(C1236,vancouver_ratios_2!B:J,9,0)))</f>
        <v>0</v>
      </c>
      <c r="N1236" t="b">
        <f>IF(ISERROR(L1236),VLOOKUP(D1236,average_median_rates_1!B:I,8,0),IF(L1236="**", VLOOKUP(D1236,average_median_rates_1!B:I,8,0)))</f>
        <v>0</v>
      </c>
      <c r="O1236">
        <f t="shared" si="137"/>
        <v>0</v>
      </c>
      <c r="P1236">
        <f t="shared" si="138"/>
        <v>1650</v>
      </c>
    </row>
    <row r="1237" spans="1:16" x14ac:dyDescent="0.2">
      <c r="A1237" t="str">
        <f t="shared" si="139"/>
        <v>201410median2Westside/Kerrisdale</v>
      </c>
      <c r="B1237" t="str">
        <f t="shared" si="133"/>
        <v>201410apartmentmedian2_bed_rateWestside/Kerrisdale</v>
      </c>
      <c r="C1237" t="str">
        <f t="shared" si="134"/>
        <v>apartmentmedian2_bed_rateWestside/Kerrisdale</v>
      </c>
      <c r="D1237" t="str">
        <f t="shared" si="135"/>
        <v>201410apartmentmedian2_bed_rateVancouver</v>
      </c>
      <c r="E1237">
        <v>2014</v>
      </c>
      <c r="F1237">
        <v>10</v>
      </c>
      <c r="G1237" t="s">
        <v>65</v>
      </c>
      <c r="H1237" t="s">
        <v>61</v>
      </c>
      <c r="I1237" t="s">
        <v>53</v>
      </c>
      <c r="J1237">
        <f t="shared" si="136"/>
        <v>2</v>
      </c>
      <c r="K1237" t="s">
        <v>21</v>
      </c>
      <c r="L1237">
        <f>VLOOKUP(B1237,average_median_rates_1!B:I,8,0)</f>
        <v>1600</v>
      </c>
      <c r="M1237" t="b">
        <f>IF(ISERROR(L1237),VLOOKUP(C1237,vancouver_ratios_2!B:J,9,0),IF(L1237="**",VLOOKUP(C1237,vancouver_ratios_2!B:J,9,0)))</f>
        <v>0</v>
      </c>
      <c r="N1237" t="b">
        <f>IF(ISERROR(L1237),VLOOKUP(D1237,average_median_rates_1!B:I,8,0),IF(L1237="**", VLOOKUP(D1237,average_median_rates_1!B:I,8,0)))</f>
        <v>0</v>
      </c>
      <c r="O1237">
        <f t="shared" si="137"/>
        <v>0</v>
      </c>
      <c r="P1237">
        <f t="shared" si="138"/>
        <v>1600</v>
      </c>
    </row>
    <row r="1238" spans="1:16" x14ac:dyDescent="0.2">
      <c r="A1238" t="str">
        <f t="shared" si="139"/>
        <v>201410median2Marpole</v>
      </c>
      <c r="B1238" t="str">
        <f t="shared" si="133"/>
        <v>201410apartmentmedian2_bed_rateMarpole</v>
      </c>
      <c r="C1238" t="str">
        <f t="shared" si="134"/>
        <v>apartmentmedian2_bed_rateMarpole</v>
      </c>
      <c r="D1238" t="str">
        <f t="shared" si="135"/>
        <v>201410apartmentmedian2_bed_rateVancouver</v>
      </c>
      <c r="E1238">
        <v>2014</v>
      </c>
      <c r="F1238">
        <v>10</v>
      </c>
      <c r="G1238" t="s">
        <v>65</v>
      </c>
      <c r="H1238" t="s">
        <v>61</v>
      </c>
      <c r="I1238" t="s">
        <v>53</v>
      </c>
      <c r="J1238">
        <f t="shared" si="136"/>
        <v>2</v>
      </c>
      <c r="K1238" t="s">
        <v>23</v>
      </c>
      <c r="L1238">
        <f>VLOOKUP(B1238,average_median_rates_1!B:I,8,0)</f>
        <v>1150</v>
      </c>
      <c r="M1238" t="b">
        <f>IF(ISERROR(L1238),VLOOKUP(C1238,vancouver_ratios_2!B:J,9,0),IF(L1238="**",VLOOKUP(C1238,vancouver_ratios_2!B:J,9,0)))</f>
        <v>0</v>
      </c>
      <c r="N1238" t="b">
        <f>IF(ISERROR(L1238),VLOOKUP(D1238,average_median_rates_1!B:I,8,0),IF(L1238="**", VLOOKUP(D1238,average_median_rates_1!B:I,8,0)))</f>
        <v>0</v>
      </c>
      <c r="O1238">
        <f t="shared" si="137"/>
        <v>0</v>
      </c>
      <c r="P1238">
        <f t="shared" si="138"/>
        <v>1150</v>
      </c>
    </row>
    <row r="1239" spans="1:16" x14ac:dyDescent="0.2">
      <c r="A1239" t="str">
        <f t="shared" si="139"/>
        <v>201410median2Mount Pleasant/Renfrew Heights</v>
      </c>
      <c r="B1239" t="str">
        <f t="shared" si="133"/>
        <v>201410apartmentmedian2_bed_rateMount Pleasant/Renfrew Heights</v>
      </c>
      <c r="C1239" t="str">
        <f t="shared" si="134"/>
        <v>apartmentmedian2_bed_rateMount Pleasant/Renfrew Heights</v>
      </c>
      <c r="D1239" t="str">
        <f t="shared" si="135"/>
        <v>201410apartmentmedian2_bed_rateVancouver</v>
      </c>
      <c r="E1239">
        <v>2014</v>
      </c>
      <c r="F1239">
        <v>10</v>
      </c>
      <c r="G1239" t="s">
        <v>65</v>
      </c>
      <c r="H1239" t="s">
        <v>61</v>
      </c>
      <c r="I1239" t="s">
        <v>53</v>
      </c>
      <c r="J1239">
        <f t="shared" si="136"/>
        <v>2</v>
      </c>
      <c r="K1239" t="s">
        <v>24</v>
      </c>
      <c r="L1239">
        <f>VLOOKUP(B1239,average_median_rates_1!B:I,8,0)</f>
        <v>1310</v>
      </c>
      <c r="M1239" t="b">
        <f>IF(ISERROR(L1239),VLOOKUP(C1239,vancouver_ratios_2!B:J,9,0),IF(L1239="**",VLOOKUP(C1239,vancouver_ratios_2!B:J,9,0)))</f>
        <v>0</v>
      </c>
      <c r="N1239" t="b">
        <f>IF(ISERROR(L1239),VLOOKUP(D1239,average_median_rates_1!B:I,8,0),IF(L1239="**", VLOOKUP(D1239,average_median_rates_1!B:I,8,0)))</f>
        <v>0</v>
      </c>
      <c r="O1239">
        <f t="shared" si="137"/>
        <v>0</v>
      </c>
      <c r="P1239">
        <f t="shared" si="138"/>
        <v>1310</v>
      </c>
    </row>
    <row r="1240" spans="1:16" x14ac:dyDescent="0.2">
      <c r="A1240" t="str">
        <f t="shared" si="139"/>
        <v>201410median2East Hastings</v>
      </c>
      <c r="B1240" t="str">
        <f t="shared" si="133"/>
        <v>201410apartmentmedian2_bed_rateEast Hastings</v>
      </c>
      <c r="C1240" t="str">
        <f t="shared" si="134"/>
        <v>apartmentmedian2_bed_rateEast Hastings</v>
      </c>
      <c r="D1240" t="str">
        <f t="shared" si="135"/>
        <v>201410apartmentmedian2_bed_rateVancouver</v>
      </c>
      <c r="E1240">
        <v>2014</v>
      </c>
      <c r="F1240">
        <v>10</v>
      </c>
      <c r="G1240" t="s">
        <v>65</v>
      </c>
      <c r="H1240" t="s">
        <v>61</v>
      </c>
      <c r="I1240" t="s">
        <v>53</v>
      </c>
      <c r="J1240">
        <f t="shared" si="136"/>
        <v>2</v>
      </c>
      <c r="K1240" t="s">
        <v>25</v>
      </c>
      <c r="L1240">
        <f>VLOOKUP(B1240,average_median_rates_1!B:I,8,0)</f>
        <v>1200</v>
      </c>
      <c r="M1240" t="b">
        <f>IF(ISERROR(L1240),VLOOKUP(C1240,vancouver_ratios_2!B:J,9,0),IF(L1240="**",VLOOKUP(C1240,vancouver_ratios_2!B:J,9,0)))</f>
        <v>0</v>
      </c>
      <c r="N1240" t="b">
        <f>IF(ISERROR(L1240),VLOOKUP(D1240,average_median_rates_1!B:I,8,0),IF(L1240="**", VLOOKUP(D1240,average_median_rates_1!B:I,8,0)))</f>
        <v>0</v>
      </c>
      <c r="O1240">
        <f t="shared" si="137"/>
        <v>0</v>
      </c>
      <c r="P1240">
        <f t="shared" si="138"/>
        <v>1200</v>
      </c>
    </row>
    <row r="1241" spans="1:16" x14ac:dyDescent="0.2">
      <c r="A1241" t="str">
        <f t="shared" si="139"/>
        <v>201410median2Southeast Vancouver</v>
      </c>
      <c r="B1241" t="str">
        <f t="shared" si="133"/>
        <v>201410apartmentmedian2_bed_rateSoutheast Vancouver</v>
      </c>
      <c r="C1241" t="str">
        <f t="shared" si="134"/>
        <v>apartmentmedian2_bed_rateSoutheast Vancouver</v>
      </c>
      <c r="D1241" t="str">
        <f t="shared" si="135"/>
        <v>201410apartmentmedian2_bed_rateVancouver</v>
      </c>
      <c r="E1241">
        <v>2014</v>
      </c>
      <c r="F1241">
        <v>10</v>
      </c>
      <c r="G1241" t="s">
        <v>65</v>
      </c>
      <c r="H1241" t="s">
        <v>61</v>
      </c>
      <c r="I1241" t="s">
        <v>53</v>
      </c>
      <c r="J1241">
        <f t="shared" si="136"/>
        <v>2</v>
      </c>
      <c r="K1241" t="s">
        <v>26</v>
      </c>
      <c r="L1241">
        <f>VLOOKUP(B1241,average_median_rates_1!B:I,8,0)</f>
        <v>1359</v>
      </c>
      <c r="M1241" t="b">
        <f>IF(ISERROR(L1241),VLOOKUP(C1241,vancouver_ratios_2!B:J,9,0),IF(L1241="**",VLOOKUP(C1241,vancouver_ratios_2!B:J,9,0)))</f>
        <v>0</v>
      </c>
      <c r="N1241" t="b">
        <f>IF(ISERROR(L1241),VLOOKUP(D1241,average_median_rates_1!B:I,8,0),IF(L1241="**", VLOOKUP(D1241,average_median_rates_1!B:I,8,0)))</f>
        <v>0</v>
      </c>
      <c r="O1241">
        <f t="shared" si="137"/>
        <v>0</v>
      </c>
      <c r="P1241">
        <f t="shared" si="138"/>
        <v>1359</v>
      </c>
    </row>
    <row r="1242" spans="1:16" x14ac:dyDescent="0.2">
      <c r="A1242" t="str">
        <f t="shared" si="139"/>
        <v>201410median2University Endowment Lands</v>
      </c>
      <c r="B1242" t="str">
        <f t="shared" si="133"/>
        <v>201410apartmentmedian2_bed_rateUniversity Endowment Lands</v>
      </c>
      <c r="C1242" t="str">
        <f t="shared" si="134"/>
        <v>apartmentmedian2_bed_rateUniversity Endowment Lands</v>
      </c>
      <c r="D1242" t="str">
        <f t="shared" si="135"/>
        <v>201410apartmentmedian2_bed_rateVancouver</v>
      </c>
      <c r="E1242">
        <v>2014</v>
      </c>
      <c r="F1242">
        <v>10</v>
      </c>
      <c r="G1242" t="s">
        <v>65</v>
      </c>
      <c r="H1242" t="s">
        <v>61</v>
      </c>
      <c r="I1242" t="s">
        <v>53</v>
      </c>
      <c r="J1242">
        <f t="shared" si="136"/>
        <v>2</v>
      </c>
      <c r="K1242" t="s">
        <v>27</v>
      </c>
      <c r="L1242">
        <f>VLOOKUP(B1242,average_median_rates_1!B:I,8,0)</f>
        <v>2050</v>
      </c>
      <c r="M1242" t="b">
        <f>IF(ISERROR(L1242),VLOOKUP(C1242,vancouver_ratios_2!B:J,9,0),IF(L1242="**",VLOOKUP(C1242,vancouver_ratios_2!B:J,9,0)))</f>
        <v>0</v>
      </c>
      <c r="N1242" t="b">
        <f>IF(ISERROR(L1242),VLOOKUP(D1242,average_median_rates_1!B:I,8,0),IF(L1242="**", VLOOKUP(D1242,average_median_rates_1!B:I,8,0)))</f>
        <v>0</v>
      </c>
      <c r="O1242">
        <f t="shared" si="137"/>
        <v>0</v>
      </c>
      <c r="P1242">
        <f t="shared" si="138"/>
        <v>2050</v>
      </c>
    </row>
    <row r="1243" spans="1:16" x14ac:dyDescent="0.2">
      <c r="A1243" t="str">
        <f t="shared" si="139"/>
        <v>201410median2Central Park/Metrotown</v>
      </c>
      <c r="B1243" t="str">
        <f t="shared" si="133"/>
        <v>201410apartmentmedian2_bed_rateCentral Park/Metrotown</v>
      </c>
      <c r="C1243" t="str">
        <f t="shared" si="134"/>
        <v>apartmentmedian2_bed_rateCentral Park/Metrotown</v>
      </c>
      <c r="D1243" t="str">
        <f t="shared" si="135"/>
        <v>201410apartmentmedian2_bed_rateVancouver</v>
      </c>
      <c r="E1243">
        <v>2014</v>
      </c>
      <c r="F1243">
        <v>10</v>
      </c>
      <c r="G1243" t="s">
        <v>65</v>
      </c>
      <c r="H1243" t="s">
        <v>61</v>
      </c>
      <c r="I1243" t="s">
        <v>53</v>
      </c>
      <c r="J1243">
        <f t="shared" si="136"/>
        <v>2</v>
      </c>
      <c r="K1243" t="s">
        <v>28</v>
      </c>
      <c r="L1243">
        <f>VLOOKUP(B1243,average_median_rates_1!B:I,8,0)</f>
        <v>1150</v>
      </c>
      <c r="M1243" t="b">
        <f>IF(ISERROR(L1243),VLOOKUP(C1243,vancouver_ratios_2!B:J,9,0),IF(L1243="**",VLOOKUP(C1243,vancouver_ratios_2!B:J,9,0)))</f>
        <v>0</v>
      </c>
      <c r="N1243" t="b">
        <f>IF(ISERROR(L1243),VLOOKUP(D1243,average_median_rates_1!B:I,8,0),IF(L1243="**", VLOOKUP(D1243,average_median_rates_1!B:I,8,0)))</f>
        <v>0</v>
      </c>
      <c r="O1243">
        <f t="shared" si="137"/>
        <v>0</v>
      </c>
      <c r="P1243">
        <f t="shared" si="138"/>
        <v>1150</v>
      </c>
    </row>
    <row r="1244" spans="1:16" x14ac:dyDescent="0.2">
      <c r="A1244" t="str">
        <f t="shared" si="139"/>
        <v>201410median2Southeast Burnaby</v>
      </c>
      <c r="B1244" t="str">
        <f t="shared" si="133"/>
        <v>201410apartmentmedian2_bed_rateSoutheast Burnaby</v>
      </c>
      <c r="C1244" t="str">
        <f t="shared" si="134"/>
        <v>apartmentmedian2_bed_rateSoutheast Burnaby</v>
      </c>
      <c r="D1244" t="str">
        <f t="shared" si="135"/>
        <v>201410apartmentmedian2_bed_rateVancouver</v>
      </c>
      <c r="E1244">
        <v>2014</v>
      </c>
      <c r="F1244">
        <v>10</v>
      </c>
      <c r="G1244" t="s">
        <v>65</v>
      </c>
      <c r="H1244" t="s">
        <v>61</v>
      </c>
      <c r="I1244" t="s">
        <v>53</v>
      </c>
      <c r="J1244">
        <f t="shared" si="136"/>
        <v>2</v>
      </c>
      <c r="K1244" t="s">
        <v>29</v>
      </c>
      <c r="L1244">
        <f>VLOOKUP(B1244,average_median_rates_1!B:I,8,0)</f>
        <v>1000</v>
      </c>
      <c r="M1244" t="b">
        <f>IF(ISERROR(L1244),VLOOKUP(C1244,vancouver_ratios_2!B:J,9,0),IF(L1244="**",VLOOKUP(C1244,vancouver_ratios_2!B:J,9,0)))</f>
        <v>0</v>
      </c>
      <c r="N1244" t="b">
        <f>IF(ISERROR(L1244),VLOOKUP(D1244,average_median_rates_1!B:I,8,0),IF(L1244="**", VLOOKUP(D1244,average_median_rates_1!B:I,8,0)))</f>
        <v>0</v>
      </c>
      <c r="O1244">
        <f t="shared" si="137"/>
        <v>0</v>
      </c>
      <c r="P1244">
        <f t="shared" si="138"/>
        <v>1000</v>
      </c>
    </row>
    <row r="1245" spans="1:16" x14ac:dyDescent="0.2">
      <c r="A1245" t="str">
        <f t="shared" si="139"/>
        <v>201410median2North Burnaby</v>
      </c>
      <c r="B1245" t="str">
        <f t="shared" si="133"/>
        <v>201410apartmentmedian2_bed_rateNorth Burnaby</v>
      </c>
      <c r="C1245" t="str">
        <f t="shared" si="134"/>
        <v>apartmentmedian2_bed_rateNorth Burnaby</v>
      </c>
      <c r="D1245" t="str">
        <f t="shared" si="135"/>
        <v>201410apartmentmedian2_bed_rateVancouver</v>
      </c>
      <c r="E1245">
        <v>2014</v>
      </c>
      <c r="F1245">
        <v>10</v>
      </c>
      <c r="G1245" t="s">
        <v>65</v>
      </c>
      <c r="H1245" t="s">
        <v>61</v>
      </c>
      <c r="I1245" t="s">
        <v>53</v>
      </c>
      <c r="J1245">
        <f t="shared" si="136"/>
        <v>2</v>
      </c>
      <c r="K1245" t="s">
        <v>31</v>
      </c>
      <c r="L1245">
        <f>VLOOKUP(B1245,average_median_rates_1!B:I,8,0)</f>
        <v>1205</v>
      </c>
      <c r="M1245" t="b">
        <f>IF(ISERROR(L1245),VLOOKUP(C1245,vancouver_ratios_2!B:J,9,0),IF(L1245="**",VLOOKUP(C1245,vancouver_ratios_2!B:J,9,0)))</f>
        <v>0</v>
      </c>
      <c r="N1245" t="b">
        <f>IF(ISERROR(L1245),VLOOKUP(D1245,average_median_rates_1!B:I,8,0),IF(L1245="**", VLOOKUP(D1245,average_median_rates_1!B:I,8,0)))</f>
        <v>0</v>
      </c>
      <c r="O1245">
        <f t="shared" si="137"/>
        <v>0</v>
      </c>
      <c r="P1245">
        <f t="shared" si="138"/>
        <v>1205</v>
      </c>
    </row>
    <row r="1246" spans="1:16" x14ac:dyDescent="0.2">
      <c r="A1246" t="str">
        <f t="shared" si="139"/>
        <v>201410median2New Westminster</v>
      </c>
      <c r="B1246" t="str">
        <f t="shared" si="133"/>
        <v>201410apartmentmedian2_bed_rateNew Westminster</v>
      </c>
      <c r="C1246" t="str">
        <f t="shared" si="134"/>
        <v>apartmentmedian2_bed_rateNew Westminster</v>
      </c>
      <c r="D1246" t="str">
        <f t="shared" si="135"/>
        <v>201410apartmentmedian2_bed_rateVancouver</v>
      </c>
      <c r="E1246">
        <v>2014</v>
      </c>
      <c r="F1246">
        <v>10</v>
      </c>
      <c r="G1246" t="s">
        <v>65</v>
      </c>
      <c r="H1246" t="s">
        <v>61</v>
      </c>
      <c r="I1246" t="s">
        <v>53</v>
      </c>
      <c r="J1246">
        <f t="shared" si="136"/>
        <v>2</v>
      </c>
      <c r="K1246" t="s">
        <v>32</v>
      </c>
      <c r="L1246">
        <f>VLOOKUP(B1246,average_median_rates_1!B:I,8,0)</f>
        <v>1120</v>
      </c>
      <c r="M1246" t="b">
        <f>IF(ISERROR(L1246),VLOOKUP(C1246,vancouver_ratios_2!B:J,9,0),IF(L1246="**",VLOOKUP(C1246,vancouver_ratios_2!B:J,9,0)))</f>
        <v>0</v>
      </c>
      <c r="N1246" t="b">
        <f>IF(ISERROR(L1246),VLOOKUP(D1246,average_median_rates_1!B:I,8,0),IF(L1246="**", VLOOKUP(D1246,average_median_rates_1!B:I,8,0)))</f>
        <v>0</v>
      </c>
      <c r="O1246">
        <f t="shared" si="137"/>
        <v>0</v>
      </c>
      <c r="P1246">
        <f t="shared" si="138"/>
        <v>1120</v>
      </c>
    </row>
    <row r="1247" spans="1:16" x14ac:dyDescent="0.2">
      <c r="A1247" t="str">
        <f t="shared" si="139"/>
        <v>201410median2North Vancouver CY</v>
      </c>
      <c r="B1247" t="str">
        <f t="shared" si="133"/>
        <v>201410apartmentmedian2_bed_rateNorth Vancouver CY</v>
      </c>
      <c r="C1247" t="str">
        <f t="shared" si="134"/>
        <v>apartmentmedian2_bed_rateNorth Vancouver CY</v>
      </c>
      <c r="D1247" t="str">
        <f t="shared" si="135"/>
        <v>201410apartmentmedian2_bed_rateVancouver</v>
      </c>
      <c r="E1247">
        <v>2014</v>
      </c>
      <c r="F1247">
        <v>10</v>
      </c>
      <c r="G1247" t="s">
        <v>65</v>
      </c>
      <c r="H1247" t="s">
        <v>61</v>
      </c>
      <c r="I1247" t="s">
        <v>53</v>
      </c>
      <c r="J1247">
        <f t="shared" si="136"/>
        <v>2</v>
      </c>
      <c r="K1247" t="s">
        <v>33</v>
      </c>
      <c r="L1247" t="e">
        <f>VLOOKUP(B1247,average_median_rates_1!B:I,8,0)</f>
        <v>#N/A</v>
      </c>
      <c r="M1247">
        <f>IF(ISERROR(L1247),VLOOKUP(C1247,vancouver_ratios_2!B:J,9,0),IF(L1247="**",VLOOKUP(C1247,vancouver_ratios_2!B:J,9,0)))</f>
        <v>1.18195010982115</v>
      </c>
      <c r="N1247">
        <f>IF(ISERROR(L1247),VLOOKUP(D1247,average_median_rates_1!B:I,8,0),IF(L1247="**", VLOOKUP(D1247,average_median_rates_1!B:I,8,0)))</f>
        <v>1200</v>
      </c>
      <c r="O1247">
        <f t="shared" si="137"/>
        <v>1418.34013178538</v>
      </c>
      <c r="P1247">
        <f t="shared" si="138"/>
        <v>1418.34013178538</v>
      </c>
    </row>
    <row r="1248" spans="1:16" x14ac:dyDescent="0.2">
      <c r="A1248" t="str">
        <f t="shared" si="139"/>
        <v>201410median2North Vancouver DM</v>
      </c>
      <c r="B1248" t="str">
        <f t="shared" si="133"/>
        <v>201410apartmentmedian2_bed_rateNorth Vancouver DM</v>
      </c>
      <c r="C1248" t="str">
        <f t="shared" si="134"/>
        <v>apartmentmedian2_bed_rateNorth Vancouver DM</v>
      </c>
      <c r="D1248" t="str">
        <f t="shared" si="135"/>
        <v>201410apartmentmedian2_bed_rateVancouver</v>
      </c>
      <c r="E1248">
        <v>2014</v>
      </c>
      <c r="F1248">
        <v>10</v>
      </c>
      <c r="G1248" t="s">
        <v>65</v>
      </c>
      <c r="H1248" t="s">
        <v>61</v>
      </c>
      <c r="I1248" t="s">
        <v>53</v>
      </c>
      <c r="J1248">
        <f t="shared" si="136"/>
        <v>2</v>
      </c>
      <c r="K1248" t="s">
        <v>34</v>
      </c>
      <c r="L1248">
        <f>VLOOKUP(B1248,average_median_rates_1!B:I,8,0)</f>
        <v>1350</v>
      </c>
      <c r="M1248" t="b">
        <f>IF(ISERROR(L1248),VLOOKUP(C1248,vancouver_ratios_2!B:J,9,0),IF(L1248="**",VLOOKUP(C1248,vancouver_ratios_2!B:J,9,0)))</f>
        <v>0</v>
      </c>
      <c r="N1248" t="b">
        <f>IF(ISERROR(L1248),VLOOKUP(D1248,average_median_rates_1!B:I,8,0),IF(L1248="**", VLOOKUP(D1248,average_median_rates_1!B:I,8,0)))</f>
        <v>0</v>
      </c>
      <c r="O1248">
        <f t="shared" si="137"/>
        <v>0</v>
      </c>
      <c r="P1248">
        <f t="shared" si="138"/>
        <v>1350</v>
      </c>
    </row>
    <row r="1249" spans="1:16" x14ac:dyDescent="0.2">
      <c r="A1249" t="str">
        <f t="shared" si="139"/>
        <v>201410median2West Vancouver</v>
      </c>
      <c r="B1249" t="str">
        <f t="shared" si="133"/>
        <v>201410apartmentmedian2_bed_rateWest Vancouver</v>
      </c>
      <c r="C1249" t="str">
        <f t="shared" si="134"/>
        <v>apartmentmedian2_bed_rateWest Vancouver</v>
      </c>
      <c r="D1249" t="str">
        <f t="shared" si="135"/>
        <v>201410apartmentmedian2_bed_rateVancouver</v>
      </c>
      <c r="E1249">
        <v>2014</v>
      </c>
      <c r="F1249">
        <v>10</v>
      </c>
      <c r="G1249" t="s">
        <v>65</v>
      </c>
      <c r="H1249" t="s">
        <v>61</v>
      </c>
      <c r="I1249" t="s">
        <v>53</v>
      </c>
      <c r="J1249">
        <f t="shared" si="136"/>
        <v>2</v>
      </c>
      <c r="K1249" t="s">
        <v>35</v>
      </c>
      <c r="L1249">
        <f>VLOOKUP(B1249,average_median_rates_1!B:I,8,0)</f>
        <v>2050</v>
      </c>
      <c r="M1249" t="b">
        <f>IF(ISERROR(L1249),VLOOKUP(C1249,vancouver_ratios_2!B:J,9,0),IF(L1249="**",VLOOKUP(C1249,vancouver_ratios_2!B:J,9,0)))</f>
        <v>0</v>
      </c>
      <c r="N1249" t="b">
        <f>IF(ISERROR(L1249),VLOOKUP(D1249,average_median_rates_1!B:I,8,0),IF(L1249="**", VLOOKUP(D1249,average_median_rates_1!B:I,8,0)))</f>
        <v>0</v>
      </c>
      <c r="O1249">
        <f t="shared" si="137"/>
        <v>0</v>
      </c>
      <c r="P1249">
        <f t="shared" si="138"/>
        <v>2050</v>
      </c>
    </row>
    <row r="1250" spans="1:16" x14ac:dyDescent="0.2">
      <c r="A1250" t="str">
        <f t="shared" si="139"/>
        <v>201410median2Richmond</v>
      </c>
      <c r="B1250" t="str">
        <f t="shared" si="133"/>
        <v>201410apartmentmedian2_bed_rateRichmond</v>
      </c>
      <c r="C1250" t="str">
        <f t="shared" si="134"/>
        <v>apartmentmedian2_bed_rateRichmond</v>
      </c>
      <c r="D1250" t="str">
        <f t="shared" si="135"/>
        <v>201410apartmentmedian2_bed_rateVancouver</v>
      </c>
      <c r="E1250">
        <v>2014</v>
      </c>
      <c r="F1250">
        <v>10</v>
      </c>
      <c r="G1250" t="s">
        <v>65</v>
      </c>
      <c r="H1250" t="s">
        <v>61</v>
      </c>
      <c r="I1250" t="s">
        <v>53</v>
      </c>
      <c r="J1250">
        <f t="shared" si="136"/>
        <v>2</v>
      </c>
      <c r="K1250" t="s">
        <v>36</v>
      </c>
      <c r="L1250">
        <f>VLOOKUP(B1250,average_median_rates_1!B:I,8,0)</f>
        <v>1150</v>
      </c>
      <c r="M1250" t="b">
        <f>IF(ISERROR(L1250),VLOOKUP(C1250,vancouver_ratios_2!B:J,9,0),IF(L1250="**",VLOOKUP(C1250,vancouver_ratios_2!B:J,9,0)))</f>
        <v>0</v>
      </c>
      <c r="N1250" t="b">
        <f>IF(ISERROR(L1250),VLOOKUP(D1250,average_median_rates_1!B:I,8,0),IF(L1250="**", VLOOKUP(D1250,average_median_rates_1!B:I,8,0)))</f>
        <v>0</v>
      </c>
      <c r="O1250">
        <f t="shared" si="137"/>
        <v>0</v>
      </c>
      <c r="P1250">
        <f t="shared" si="138"/>
        <v>1150</v>
      </c>
    </row>
    <row r="1251" spans="1:16" x14ac:dyDescent="0.2">
      <c r="A1251" t="str">
        <f t="shared" si="139"/>
        <v>201410median2Delta</v>
      </c>
      <c r="B1251" t="str">
        <f t="shared" si="133"/>
        <v>201410apartmentmedian2_bed_rateDelta</v>
      </c>
      <c r="C1251" t="str">
        <f t="shared" si="134"/>
        <v>apartmentmedian2_bed_rateDelta</v>
      </c>
      <c r="D1251" t="str">
        <f t="shared" si="135"/>
        <v>201410apartmentmedian2_bed_rateVancouver</v>
      </c>
      <c r="E1251">
        <v>2014</v>
      </c>
      <c r="F1251">
        <v>10</v>
      </c>
      <c r="G1251" t="s">
        <v>65</v>
      </c>
      <c r="H1251" t="s">
        <v>61</v>
      </c>
      <c r="I1251" t="s">
        <v>53</v>
      </c>
      <c r="J1251">
        <f t="shared" si="136"/>
        <v>2</v>
      </c>
      <c r="K1251" t="s">
        <v>37</v>
      </c>
      <c r="L1251">
        <f>VLOOKUP(B1251,average_median_rates_1!B:I,8,0)</f>
        <v>1050</v>
      </c>
      <c r="M1251" t="b">
        <f>IF(ISERROR(L1251),VLOOKUP(C1251,vancouver_ratios_2!B:J,9,0),IF(L1251="**",VLOOKUP(C1251,vancouver_ratios_2!B:J,9,0)))</f>
        <v>0</v>
      </c>
      <c r="N1251" t="b">
        <f>IF(ISERROR(L1251),VLOOKUP(D1251,average_median_rates_1!B:I,8,0),IF(L1251="**", VLOOKUP(D1251,average_median_rates_1!B:I,8,0)))</f>
        <v>0</v>
      </c>
      <c r="O1251">
        <f t="shared" si="137"/>
        <v>0</v>
      </c>
      <c r="P1251">
        <f t="shared" si="138"/>
        <v>1050</v>
      </c>
    </row>
    <row r="1252" spans="1:16" x14ac:dyDescent="0.2">
      <c r="A1252" t="str">
        <f t="shared" si="139"/>
        <v>201410median2Surrey</v>
      </c>
      <c r="B1252" t="str">
        <f t="shared" si="133"/>
        <v>201410apartmentmedian2_bed_rateSurrey</v>
      </c>
      <c r="C1252" t="str">
        <f t="shared" si="134"/>
        <v>apartmentmedian2_bed_rateSurrey</v>
      </c>
      <c r="D1252" t="str">
        <f t="shared" si="135"/>
        <v>201410apartmentmedian2_bed_rateVancouver</v>
      </c>
      <c r="E1252">
        <v>2014</v>
      </c>
      <c r="F1252">
        <v>10</v>
      </c>
      <c r="G1252" t="s">
        <v>65</v>
      </c>
      <c r="H1252" t="s">
        <v>61</v>
      </c>
      <c r="I1252" t="s">
        <v>53</v>
      </c>
      <c r="J1252">
        <f t="shared" si="136"/>
        <v>2</v>
      </c>
      <c r="K1252" t="s">
        <v>38</v>
      </c>
      <c r="L1252">
        <f>VLOOKUP(B1252,average_median_rates_1!B:I,8,0)</f>
        <v>900</v>
      </c>
      <c r="M1252" t="b">
        <f>IF(ISERROR(L1252),VLOOKUP(C1252,vancouver_ratios_2!B:J,9,0),IF(L1252="**",VLOOKUP(C1252,vancouver_ratios_2!B:J,9,0)))</f>
        <v>0</v>
      </c>
      <c r="N1252" t="b">
        <f>IF(ISERROR(L1252),VLOOKUP(D1252,average_median_rates_1!B:I,8,0),IF(L1252="**", VLOOKUP(D1252,average_median_rates_1!B:I,8,0)))</f>
        <v>0</v>
      </c>
      <c r="O1252">
        <f t="shared" si="137"/>
        <v>0</v>
      </c>
      <c r="P1252">
        <f t="shared" si="138"/>
        <v>900</v>
      </c>
    </row>
    <row r="1253" spans="1:16" x14ac:dyDescent="0.2">
      <c r="A1253" t="str">
        <f t="shared" si="139"/>
        <v>201410median2White Rock</v>
      </c>
      <c r="B1253" t="str">
        <f t="shared" si="133"/>
        <v>201410apartmentmedian2_bed_rateWhite Rock</v>
      </c>
      <c r="C1253" t="str">
        <f t="shared" si="134"/>
        <v>apartmentmedian2_bed_rateWhite Rock</v>
      </c>
      <c r="D1253" t="str">
        <f t="shared" si="135"/>
        <v>201410apartmentmedian2_bed_rateVancouver</v>
      </c>
      <c r="E1253">
        <v>2014</v>
      </c>
      <c r="F1253">
        <v>10</v>
      </c>
      <c r="G1253" t="s">
        <v>65</v>
      </c>
      <c r="H1253" t="s">
        <v>61</v>
      </c>
      <c r="I1253" t="s">
        <v>53</v>
      </c>
      <c r="J1253">
        <f t="shared" si="136"/>
        <v>2</v>
      </c>
      <c r="K1253" t="s">
        <v>39</v>
      </c>
      <c r="L1253">
        <f>VLOOKUP(B1253,average_median_rates_1!B:I,8,0)</f>
        <v>1019</v>
      </c>
      <c r="M1253" t="b">
        <f>IF(ISERROR(L1253),VLOOKUP(C1253,vancouver_ratios_2!B:J,9,0),IF(L1253="**",VLOOKUP(C1253,vancouver_ratios_2!B:J,9,0)))</f>
        <v>0</v>
      </c>
      <c r="N1253" t="b">
        <f>IF(ISERROR(L1253),VLOOKUP(D1253,average_median_rates_1!B:I,8,0),IF(L1253="**", VLOOKUP(D1253,average_median_rates_1!B:I,8,0)))</f>
        <v>0</v>
      </c>
      <c r="O1253">
        <f t="shared" si="137"/>
        <v>0</v>
      </c>
      <c r="P1253">
        <f t="shared" si="138"/>
        <v>1019</v>
      </c>
    </row>
    <row r="1254" spans="1:16" x14ac:dyDescent="0.2">
      <c r="A1254" t="str">
        <f t="shared" si="139"/>
        <v>201410median2Langley City and Langley DM</v>
      </c>
      <c r="B1254" t="str">
        <f t="shared" si="133"/>
        <v>201410apartmentmedian2_bed_rateLangley City and Langley DM</v>
      </c>
      <c r="C1254" t="str">
        <f t="shared" si="134"/>
        <v>apartmentmedian2_bed_rateLangley City and Langley DM</v>
      </c>
      <c r="D1254" t="str">
        <f t="shared" si="135"/>
        <v>201410apartmentmedian2_bed_rateVancouver</v>
      </c>
      <c r="E1254">
        <v>2014</v>
      </c>
      <c r="F1254">
        <v>10</v>
      </c>
      <c r="G1254" t="s">
        <v>65</v>
      </c>
      <c r="H1254" t="s">
        <v>61</v>
      </c>
      <c r="I1254" t="s">
        <v>53</v>
      </c>
      <c r="J1254">
        <f t="shared" si="136"/>
        <v>2</v>
      </c>
      <c r="K1254" t="s">
        <v>40</v>
      </c>
      <c r="L1254">
        <f>VLOOKUP(B1254,average_median_rates_1!B:I,8,0)</f>
        <v>900</v>
      </c>
      <c r="M1254" t="b">
        <f>IF(ISERROR(L1254),VLOOKUP(C1254,vancouver_ratios_2!B:J,9,0),IF(L1254="**",VLOOKUP(C1254,vancouver_ratios_2!B:J,9,0)))</f>
        <v>0</v>
      </c>
      <c r="N1254" t="b">
        <f>IF(ISERROR(L1254),VLOOKUP(D1254,average_median_rates_1!B:I,8,0),IF(L1254="**", VLOOKUP(D1254,average_median_rates_1!B:I,8,0)))</f>
        <v>0</v>
      </c>
      <c r="O1254">
        <f t="shared" si="137"/>
        <v>0</v>
      </c>
      <c r="P1254">
        <f t="shared" si="138"/>
        <v>900</v>
      </c>
    </row>
    <row r="1255" spans="1:16" x14ac:dyDescent="0.2">
      <c r="A1255" t="str">
        <f t="shared" si="139"/>
        <v>201410median2Tri-Cities</v>
      </c>
      <c r="B1255" t="str">
        <f t="shared" si="133"/>
        <v>201410apartmentmedian2_bed_rateTri-Cities</v>
      </c>
      <c r="C1255" t="str">
        <f t="shared" si="134"/>
        <v>apartmentmedian2_bed_rateTri-Cities</v>
      </c>
      <c r="D1255" t="str">
        <f t="shared" si="135"/>
        <v>201410apartmentmedian2_bed_rateVancouver</v>
      </c>
      <c r="E1255">
        <v>2014</v>
      </c>
      <c r="F1255">
        <v>10</v>
      </c>
      <c r="G1255" t="s">
        <v>65</v>
      </c>
      <c r="H1255" t="s">
        <v>61</v>
      </c>
      <c r="I1255" t="s">
        <v>53</v>
      </c>
      <c r="J1255">
        <f t="shared" si="136"/>
        <v>2</v>
      </c>
      <c r="K1255" t="s">
        <v>41</v>
      </c>
      <c r="L1255">
        <f>VLOOKUP(B1255,average_median_rates_1!B:I,8,0)</f>
        <v>1000</v>
      </c>
      <c r="M1255" t="b">
        <f>IF(ISERROR(L1255),VLOOKUP(C1255,vancouver_ratios_2!B:J,9,0),IF(L1255="**",VLOOKUP(C1255,vancouver_ratios_2!B:J,9,0)))</f>
        <v>0</v>
      </c>
      <c r="N1255" t="b">
        <f>IF(ISERROR(L1255),VLOOKUP(D1255,average_median_rates_1!B:I,8,0),IF(L1255="**", VLOOKUP(D1255,average_median_rates_1!B:I,8,0)))</f>
        <v>0</v>
      </c>
      <c r="O1255">
        <f t="shared" si="137"/>
        <v>0</v>
      </c>
      <c r="P1255">
        <f t="shared" si="138"/>
        <v>1000</v>
      </c>
    </row>
    <row r="1256" spans="1:16" x14ac:dyDescent="0.2">
      <c r="A1256" t="str">
        <f t="shared" si="139"/>
        <v>201410median2Maple Ridge/Pitt Meadows</v>
      </c>
      <c r="B1256" t="str">
        <f t="shared" si="133"/>
        <v>201410apartmentmedian2_bed_rateMaple Ridge/Pitt Meadows</v>
      </c>
      <c r="C1256" t="str">
        <f t="shared" si="134"/>
        <v>apartmentmedian2_bed_rateMaple Ridge/Pitt Meadows</v>
      </c>
      <c r="D1256" t="str">
        <f t="shared" si="135"/>
        <v>201410apartmentmedian2_bed_rateVancouver</v>
      </c>
      <c r="E1256">
        <v>2014</v>
      </c>
      <c r="F1256">
        <v>10</v>
      </c>
      <c r="G1256" t="s">
        <v>65</v>
      </c>
      <c r="H1256" t="s">
        <v>61</v>
      </c>
      <c r="I1256" t="s">
        <v>53</v>
      </c>
      <c r="J1256">
        <f t="shared" si="136"/>
        <v>2</v>
      </c>
      <c r="K1256" t="s">
        <v>42</v>
      </c>
      <c r="L1256">
        <f>VLOOKUP(B1256,average_median_rates_1!B:I,8,0)</f>
        <v>890</v>
      </c>
      <c r="M1256" t="b">
        <f>IF(ISERROR(L1256),VLOOKUP(C1256,vancouver_ratios_2!B:J,9,0),IF(L1256="**",VLOOKUP(C1256,vancouver_ratios_2!B:J,9,0)))</f>
        <v>0</v>
      </c>
      <c r="N1256" t="b">
        <f>IF(ISERROR(L1256),VLOOKUP(D1256,average_median_rates_1!B:I,8,0),IF(L1256="**", VLOOKUP(D1256,average_median_rates_1!B:I,8,0)))</f>
        <v>0</v>
      </c>
      <c r="O1256">
        <f t="shared" si="137"/>
        <v>0</v>
      </c>
      <c r="P1256">
        <f t="shared" si="138"/>
        <v>890</v>
      </c>
    </row>
    <row r="1257" spans="1:16" x14ac:dyDescent="0.2">
      <c r="A1257" t="str">
        <f t="shared" si="139"/>
        <v>201410median2Vancouver</v>
      </c>
      <c r="B1257" t="str">
        <f t="shared" si="133"/>
        <v>201410apartmentmedian2_bed_rateVancouver</v>
      </c>
      <c r="C1257" t="str">
        <f t="shared" si="134"/>
        <v>apartmentmedian2_bed_rateVancouver</v>
      </c>
      <c r="D1257" t="str">
        <f t="shared" si="135"/>
        <v>201410apartmentmedian2_bed_rateVancouver</v>
      </c>
      <c r="E1257">
        <v>2014</v>
      </c>
      <c r="F1257">
        <v>10</v>
      </c>
      <c r="G1257" t="s">
        <v>65</v>
      </c>
      <c r="H1257" t="s">
        <v>61</v>
      </c>
      <c r="I1257" t="s">
        <v>53</v>
      </c>
      <c r="J1257">
        <f t="shared" si="136"/>
        <v>2</v>
      </c>
      <c r="K1257" t="s">
        <v>43</v>
      </c>
      <c r="L1257">
        <f>VLOOKUP(B1257,average_median_rates_1!B:I,8,0)</f>
        <v>1200</v>
      </c>
      <c r="M1257" t="b">
        <f>IF(ISERROR(L1257),VLOOKUP(C1257,vancouver_ratios_2!B:J,9,0),IF(L1257="**",VLOOKUP(C1257,vancouver_ratios_2!B:J,9,0)))</f>
        <v>0</v>
      </c>
      <c r="N1257" t="b">
        <f>IF(ISERROR(L1257),VLOOKUP(D1257,average_median_rates_1!B:I,8,0),IF(L1257="**", VLOOKUP(D1257,average_median_rates_1!B:I,8,0)))</f>
        <v>0</v>
      </c>
      <c r="O1257">
        <f t="shared" si="137"/>
        <v>0</v>
      </c>
      <c r="P1257">
        <f t="shared" si="138"/>
        <v>1200</v>
      </c>
    </row>
    <row r="1258" spans="1:16" x14ac:dyDescent="0.2">
      <c r="A1258" t="str">
        <f t="shared" si="139"/>
        <v>201410median2North Vancouver City</v>
      </c>
      <c r="B1258" t="str">
        <f t="shared" si="133"/>
        <v>201410apartmentmedian2_bed_rateNorth Vancouver City</v>
      </c>
      <c r="C1258" t="str">
        <f t="shared" si="134"/>
        <v>apartmentmedian2_bed_rateNorth Vancouver City</v>
      </c>
      <c r="D1258" t="str">
        <f t="shared" si="135"/>
        <v>201410apartmentmedian2_bed_rateVancouver</v>
      </c>
      <c r="E1258">
        <v>2014</v>
      </c>
      <c r="F1258">
        <v>10</v>
      </c>
      <c r="G1258" t="s">
        <v>65</v>
      </c>
      <c r="H1258" t="s">
        <v>61</v>
      </c>
      <c r="I1258" t="s">
        <v>53</v>
      </c>
      <c r="J1258">
        <f t="shared" si="136"/>
        <v>2</v>
      </c>
      <c r="K1258" t="s">
        <v>60</v>
      </c>
      <c r="L1258">
        <f>VLOOKUP(B1258,average_median_rates_1!B:I,8,0)</f>
        <v>1250</v>
      </c>
      <c r="M1258" t="b">
        <f>IF(ISERROR(L1258),VLOOKUP(C1258,vancouver_ratios_2!B:J,9,0),IF(L1258="**",VLOOKUP(C1258,vancouver_ratios_2!B:J,9,0)))</f>
        <v>0</v>
      </c>
      <c r="N1258" t="b">
        <f>IF(ISERROR(L1258),VLOOKUP(D1258,average_median_rates_1!B:I,8,0),IF(L1258="**", VLOOKUP(D1258,average_median_rates_1!B:I,8,0)))</f>
        <v>0</v>
      </c>
      <c r="O1258">
        <f t="shared" si="137"/>
        <v>0</v>
      </c>
      <c r="P1258">
        <f t="shared" si="138"/>
        <v>1250</v>
      </c>
    </row>
    <row r="1259" spans="1:16" x14ac:dyDescent="0.2">
      <c r="A1259" t="str">
        <f t="shared" si="139"/>
        <v>201410median3West End/Stanley Park</v>
      </c>
      <c r="B1259" t="str">
        <f t="shared" si="133"/>
        <v>201410apartmentmedian3+_bed_rateWest End/Stanley Park</v>
      </c>
      <c r="C1259" t="str">
        <f t="shared" si="134"/>
        <v>apartmentmedian3+_bed_rateWest End/Stanley Park</v>
      </c>
      <c r="D1259" t="str">
        <f t="shared" si="135"/>
        <v>201410apartmentmedian3+_bed_rateVancouver</v>
      </c>
      <c r="E1259">
        <v>2014</v>
      </c>
      <c r="F1259">
        <v>10</v>
      </c>
      <c r="G1259" t="s">
        <v>65</v>
      </c>
      <c r="H1259" t="s">
        <v>61</v>
      </c>
      <c r="I1259" t="s">
        <v>55</v>
      </c>
      <c r="J1259">
        <f t="shared" si="136"/>
        <v>3</v>
      </c>
      <c r="K1259" t="s">
        <v>12</v>
      </c>
      <c r="L1259">
        <f>VLOOKUP(B1259,average_median_rates_1!B:I,8,0)</f>
        <v>2763</v>
      </c>
      <c r="M1259" t="b">
        <f>IF(ISERROR(L1259),VLOOKUP(C1259,vancouver_ratios_2!B:J,9,0),IF(L1259="**",VLOOKUP(C1259,vancouver_ratios_2!B:J,9,0)))</f>
        <v>0</v>
      </c>
      <c r="N1259" t="b">
        <f>IF(ISERROR(L1259),VLOOKUP(D1259,average_median_rates_1!B:I,8,0),IF(L1259="**", VLOOKUP(D1259,average_median_rates_1!B:I,8,0)))</f>
        <v>0</v>
      </c>
      <c r="O1259">
        <f t="shared" si="137"/>
        <v>0</v>
      </c>
      <c r="P1259">
        <f t="shared" si="138"/>
        <v>2763</v>
      </c>
    </row>
    <row r="1260" spans="1:16" x14ac:dyDescent="0.2">
      <c r="A1260" t="str">
        <f t="shared" si="139"/>
        <v>201410median3English Bay</v>
      </c>
      <c r="B1260" t="str">
        <f t="shared" si="133"/>
        <v>201410apartmentmedian3+_bed_rateEnglish Bay</v>
      </c>
      <c r="C1260" t="str">
        <f t="shared" si="134"/>
        <v>apartmentmedian3+_bed_rateEnglish Bay</v>
      </c>
      <c r="D1260" t="str">
        <f t="shared" si="135"/>
        <v>201410apartmentmedian3+_bed_rateVancouver</v>
      </c>
      <c r="E1260">
        <v>2014</v>
      </c>
      <c r="F1260">
        <v>10</v>
      </c>
      <c r="G1260" t="s">
        <v>65</v>
      </c>
      <c r="H1260" t="s">
        <v>61</v>
      </c>
      <c r="I1260" t="s">
        <v>55</v>
      </c>
      <c r="J1260">
        <f t="shared" si="136"/>
        <v>3</v>
      </c>
      <c r="K1260" t="s">
        <v>16</v>
      </c>
      <c r="L1260">
        <f>VLOOKUP(B1260,average_median_rates_1!B:I,8,0)</f>
        <v>2300</v>
      </c>
      <c r="M1260" t="b">
        <f>IF(ISERROR(L1260),VLOOKUP(C1260,vancouver_ratios_2!B:J,9,0),IF(L1260="**",VLOOKUP(C1260,vancouver_ratios_2!B:J,9,0)))</f>
        <v>0</v>
      </c>
      <c r="N1260" t="b">
        <f>IF(ISERROR(L1260),VLOOKUP(D1260,average_median_rates_1!B:I,8,0),IF(L1260="**", VLOOKUP(D1260,average_median_rates_1!B:I,8,0)))</f>
        <v>0</v>
      </c>
      <c r="O1260">
        <f t="shared" si="137"/>
        <v>0</v>
      </c>
      <c r="P1260">
        <f t="shared" si="138"/>
        <v>2300</v>
      </c>
    </row>
    <row r="1261" spans="1:16" x14ac:dyDescent="0.2">
      <c r="A1261" t="str">
        <f t="shared" si="139"/>
        <v>201410median3Downtown</v>
      </c>
      <c r="B1261" t="str">
        <f t="shared" si="133"/>
        <v>201410apartmentmedian3+_bed_rateDowntown</v>
      </c>
      <c r="C1261" t="str">
        <f t="shared" si="134"/>
        <v>apartmentmedian3+_bed_rateDowntown</v>
      </c>
      <c r="D1261" t="str">
        <f t="shared" si="135"/>
        <v>201410apartmentmedian3+_bed_rateVancouver</v>
      </c>
      <c r="E1261">
        <v>2014</v>
      </c>
      <c r="F1261">
        <v>10</v>
      </c>
      <c r="G1261" t="s">
        <v>65</v>
      </c>
      <c r="H1261" t="s">
        <v>61</v>
      </c>
      <c r="I1261" t="s">
        <v>55</v>
      </c>
      <c r="J1261">
        <f t="shared" si="136"/>
        <v>3</v>
      </c>
      <c r="K1261" t="s">
        <v>17</v>
      </c>
      <c r="L1261">
        <f>VLOOKUP(B1261,average_median_rates_1!B:I,8,0)</f>
        <v>1945</v>
      </c>
      <c r="M1261" t="b">
        <f>IF(ISERROR(L1261),VLOOKUP(C1261,vancouver_ratios_2!B:J,9,0),IF(L1261="**",VLOOKUP(C1261,vancouver_ratios_2!B:J,9,0)))</f>
        <v>0</v>
      </c>
      <c r="N1261" t="b">
        <f>IF(ISERROR(L1261),VLOOKUP(D1261,average_median_rates_1!B:I,8,0),IF(L1261="**", VLOOKUP(D1261,average_median_rates_1!B:I,8,0)))</f>
        <v>0</v>
      </c>
      <c r="O1261">
        <f t="shared" si="137"/>
        <v>0</v>
      </c>
      <c r="P1261">
        <f t="shared" si="138"/>
        <v>1945</v>
      </c>
    </row>
    <row r="1262" spans="1:16" x14ac:dyDescent="0.2">
      <c r="A1262" t="str">
        <f t="shared" si="139"/>
        <v>201410median3South Granville/Oak</v>
      </c>
      <c r="B1262" t="str">
        <f t="shared" si="133"/>
        <v>201410apartmentmedian3+_bed_rateSouth Granville/Oak</v>
      </c>
      <c r="C1262" t="str">
        <f t="shared" si="134"/>
        <v>apartmentmedian3+_bed_rateSouth Granville/Oak</v>
      </c>
      <c r="D1262" t="str">
        <f t="shared" si="135"/>
        <v>201410apartmentmedian3+_bed_rateVancouver</v>
      </c>
      <c r="E1262">
        <v>2014</v>
      </c>
      <c r="F1262">
        <v>10</v>
      </c>
      <c r="G1262" t="s">
        <v>65</v>
      </c>
      <c r="H1262" t="s">
        <v>61</v>
      </c>
      <c r="I1262" t="s">
        <v>55</v>
      </c>
      <c r="J1262">
        <f t="shared" si="136"/>
        <v>3</v>
      </c>
      <c r="K1262" t="s">
        <v>19</v>
      </c>
      <c r="L1262">
        <f>VLOOKUP(B1262,average_median_rates_1!B:I,8,0)</f>
        <v>1990</v>
      </c>
      <c r="M1262" t="b">
        <f>IF(ISERROR(L1262),VLOOKUP(C1262,vancouver_ratios_2!B:J,9,0),IF(L1262="**",VLOOKUP(C1262,vancouver_ratios_2!B:J,9,0)))</f>
        <v>0</v>
      </c>
      <c r="N1262" t="b">
        <f>IF(ISERROR(L1262),VLOOKUP(D1262,average_median_rates_1!B:I,8,0),IF(L1262="**", VLOOKUP(D1262,average_median_rates_1!B:I,8,0)))</f>
        <v>0</v>
      </c>
      <c r="O1262">
        <f t="shared" si="137"/>
        <v>0</v>
      </c>
      <c r="P1262">
        <f t="shared" si="138"/>
        <v>1990</v>
      </c>
    </row>
    <row r="1263" spans="1:16" x14ac:dyDescent="0.2">
      <c r="A1263" t="str">
        <f t="shared" si="139"/>
        <v>201410median3Kitsilano/Point Grey</v>
      </c>
      <c r="B1263" t="str">
        <f t="shared" si="133"/>
        <v>201410apartmentmedian3+_bed_rateKitsilano/Point Grey</v>
      </c>
      <c r="C1263" t="str">
        <f t="shared" si="134"/>
        <v>apartmentmedian3+_bed_rateKitsilano/Point Grey</v>
      </c>
      <c r="D1263" t="str">
        <f t="shared" si="135"/>
        <v>201410apartmentmedian3+_bed_rateVancouver</v>
      </c>
      <c r="E1263">
        <v>2014</v>
      </c>
      <c r="F1263">
        <v>10</v>
      </c>
      <c r="G1263" t="s">
        <v>65</v>
      </c>
      <c r="H1263" t="s">
        <v>61</v>
      </c>
      <c r="I1263" t="s">
        <v>55</v>
      </c>
      <c r="J1263">
        <f t="shared" si="136"/>
        <v>3</v>
      </c>
      <c r="K1263" t="s">
        <v>20</v>
      </c>
      <c r="L1263">
        <f>VLOOKUP(B1263,average_median_rates_1!B:I,8,0)</f>
        <v>2350</v>
      </c>
      <c r="M1263" t="b">
        <f>IF(ISERROR(L1263),VLOOKUP(C1263,vancouver_ratios_2!B:J,9,0),IF(L1263="**",VLOOKUP(C1263,vancouver_ratios_2!B:J,9,0)))</f>
        <v>0</v>
      </c>
      <c r="N1263" t="b">
        <f>IF(ISERROR(L1263),VLOOKUP(D1263,average_median_rates_1!B:I,8,0),IF(L1263="**", VLOOKUP(D1263,average_median_rates_1!B:I,8,0)))</f>
        <v>0</v>
      </c>
      <c r="O1263">
        <f t="shared" si="137"/>
        <v>0</v>
      </c>
      <c r="P1263">
        <f t="shared" si="138"/>
        <v>2350</v>
      </c>
    </row>
    <row r="1264" spans="1:16" x14ac:dyDescent="0.2">
      <c r="A1264" t="str">
        <f t="shared" si="139"/>
        <v>201410median3Westside/Kerrisdale</v>
      </c>
      <c r="B1264" t="str">
        <f t="shared" si="133"/>
        <v>201410apartmentmedian3+_bed_rateWestside/Kerrisdale</v>
      </c>
      <c r="C1264" t="str">
        <f t="shared" si="134"/>
        <v>apartmentmedian3+_bed_rateWestside/Kerrisdale</v>
      </c>
      <c r="D1264" t="str">
        <f t="shared" si="135"/>
        <v>201410apartmentmedian3+_bed_rateVancouver</v>
      </c>
      <c r="E1264">
        <v>2014</v>
      </c>
      <c r="F1264">
        <v>10</v>
      </c>
      <c r="G1264" t="s">
        <v>65</v>
      </c>
      <c r="H1264" t="s">
        <v>61</v>
      </c>
      <c r="I1264" t="s">
        <v>55</v>
      </c>
      <c r="J1264">
        <f t="shared" si="136"/>
        <v>3</v>
      </c>
      <c r="K1264" t="s">
        <v>21</v>
      </c>
      <c r="L1264">
        <f>VLOOKUP(B1264,average_median_rates_1!B:I,8,0)</f>
        <v>2300</v>
      </c>
      <c r="M1264" t="b">
        <f>IF(ISERROR(L1264),VLOOKUP(C1264,vancouver_ratios_2!B:J,9,0),IF(L1264="**",VLOOKUP(C1264,vancouver_ratios_2!B:J,9,0)))</f>
        <v>0</v>
      </c>
      <c r="N1264" t="b">
        <f>IF(ISERROR(L1264),VLOOKUP(D1264,average_median_rates_1!B:I,8,0),IF(L1264="**", VLOOKUP(D1264,average_median_rates_1!B:I,8,0)))</f>
        <v>0</v>
      </c>
      <c r="O1264">
        <f t="shared" si="137"/>
        <v>0</v>
      </c>
      <c r="P1264">
        <f t="shared" si="138"/>
        <v>2300</v>
      </c>
    </row>
    <row r="1265" spans="1:16" x14ac:dyDescent="0.2">
      <c r="A1265" t="str">
        <f t="shared" si="139"/>
        <v>201410median3Marpole</v>
      </c>
      <c r="B1265" t="str">
        <f t="shared" si="133"/>
        <v>201410apartmentmedian3+_bed_rateMarpole</v>
      </c>
      <c r="C1265" t="str">
        <f t="shared" si="134"/>
        <v>apartmentmedian3+_bed_rateMarpole</v>
      </c>
      <c r="D1265" t="str">
        <f t="shared" si="135"/>
        <v>201410apartmentmedian3+_bed_rateVancouver</v>
      </c>
      <c r="E1265">
        <v>2014</v>
      </c>
      <c r="F1265">
        <v>10</v>
      </c>
      <c r="G1265" t="s">
        <v>65</v>
      </c>
      <c r="H1265" t="s">
        <v>61</v>
      </c>
      <c r="I1265" t="s">
        <v>55</v>
      </c>
      <c r="J1265">
        <f t="shared" si="136"/>
        <v>3</v>
      </c>
      <c r="K1265" t="s">
        <v>23</v>
      </c>
      <c r="L1265">
        <f>VLOOKUP(B1265,average_median_rates_1!B:I,8,0)</f>
        <v>1300</v>
      </c>
      <c r="M1265" t="b">
        <f>IF(ISERROR(L1265),VLOOKUP(C1265,vancouver_ratios_2!B:J,9,0),IF(L1265="**",VLOOKUP(C1265,vancouver_ratios_2!B:J,9,0)))</f>
        <v>0</v>
      </c>
      <c r="N1265" t="b">
        <f>IF(ISERROR(L1265),VLOOKUP(D1265,average_median_rates_1!B:I,8,0),IF(L1265="**", VLOOKUP(D1265,average_median_rates_1!B:I,8,0)))</f>
        <v>0</v>
      </c>
      <c r="O1265">
        <f t="shared" si="137"/>
        <v>0</v>
      </c>
      <c r="P1265">
        <f t="shared" si="138"/>
        <v>1300</v>
      </c>
    </row>
    <row r="1266" spans="1:16" x14ac:dyDescent="0.2">
      <c r="A1266" t="str">
        <f t="shared" si="139"/>
        <v>201410median3Mount Pleasant/Renfrew Heights</v>
      </c>
      <c r="B1266" t="str">
        <f t="shared" si="133"/>
        <v>201410apartmentmedian3+_bed_rateMount Pleasant/Renfrew Heights</v>
      </c>
      <c r="C1266" t="str">
        <f t="shared" si="134"/>
        <v>apartmentmedian3+_bed_rateMount Pleasant/Renfrew Heights</v>
      </c>
      <c r="D1266" t="str">
        <f t="shared" si="135"/>
        <v>201410apartmentmedian3+_bed_rateVancouver</v>
      </c>
      <c r="E1266">
        <v>2014</v>
      </c>
      <c r="F1266">
        <v>10</v>
      </c>
      <c r="G1266" t="s">
        <v>65</v>
      </c>
      <c r="H1266" t="s">
        <v>61</v>
      </c>
      <c r="I1266" t="s">
        <v>55</v>
      </c>
      <c r="J1266">
        <f t="shared" si="136"/>
        <v>3</v>
      </c>
      <c r="K1266" t="s">
        <v>24</v>
      </c>
      <c r="L1266">
        <f>VLOOKUP(B1266,average_median_rates_1!B:I,8,0)</f>
        <v>1500</v>
      </c>
      <c r="M1266" t="b">
        <f>IF(ISERROR(L1266),VLOOKUP(C1266,vancouver_ratios_2!B:J,9,0),IF(L1266="**",VLOOKUP(C1266,vancouver_ratios_2!B:J,9,0)))</f>
        <v>0</v>
      </c>
      <c r="N1266" t="b">
        <f>IF(ISERROR(L1266),VLOOKUP(D1266,average_median_rates_1!B:I,8,0),IF(L1266="**", VLOOKUP(D1266,average_median_rates_1!B:I,8,0)))</f>
        <v>0</v>
      </c>
      <c r="O1266">
        <f t="shared" si="137"/>
        <v>0</v>
      </c>
      <c r="P1266">
        <f t="shared" si="138"/>
        <v>1500</v>
      </c>
    </row>
    <row r="1267" spans="1:16" x14ac:dyDescent="0.2">
      <c r="A1267" t="str">
        <f t="shared" si="139"/>
        <v>201410median3East Hastings</v>
      </c>
      <c r="B1267" t="str">
        <f t="shared" si="133"/>
        <v>201410apartmentmedian3+_bed_rateEast Hastings</v>
      </c>
      <c r="C1267" t="str">
        <f t="shared" si="134"/>
        <v>apartmentmedian3+_bed_rateEast Hastings</v>
      </c>
      <c r="D1267" t="str">
        <f t="shared" si="135"/>
        <v>201410apartmentmedian3+_bed_rateVancouver</v>
      </c>
      <c r="E1267">
        <v>2014</v>
      </c>
      <c r="F1267">
        <v>10</v>
      </c>
      <c r="G1267" t="s">
        <v>65</v>
      </c>
      <c r="H1267" t="s">
        <v>61</v>
      </c>
      <c r="I1267" t="s">
        <v>55</v>
      </c>
      <c r="J1267">
        <f t="shared" si="136"/>
        <v>3</v>
      </c>
      <c r="K1267" t="s">
        <v>25</v>
      </c>
      <c r="L1267">
        <f>VLOOKUP(B1267,average_median_rates_1!B:I,8,0)</f>
        <v>1272</v>
      </c>
      <c r="M1267" t="b">
        <f>IF(ISERROR(L1267),VLOOKUP(C1267,vancouver_ratios_2!B:J,9,0),IF(L1267="**",VLOOKUP(C1267,vancouver_ratios_2!B:J,9,0)))</f>
        <v>0</v>
      </c>
      <c r="N1267" t="b">
        <f>IF(ISERROR(L1267),VLOOKUP(D1267,average_median_rates_1!B:I,8,0),IF(L1267="**", VLOOKUP(D1267,average_median_rates_1!B:I,8,0)))</f>
        <v>0</v>
      </c>
      <c r="O1267">
        <f t="shared" si="137"/>
        <v>0</v>
      </c>
      <c r="P1267">
        <f t="shared" si="138"/>
        <v>1272</v>
      </c>
    </row>
    <row r="1268" spans="1:16" x14ac:dyDescent="0.2">
      <c r="A1268" t="str">
        <f t="shared" si="139"/>
        <v>201410median3Southeast Vancouver</v>
      </c>
      <c r="B1268" t="str">
        <f t="shared" si="133"/>
        <v>201410apartmentmedian3+_bed_rateSoutheast Vancouver</v>
      </c>
      <c r="C1268" t="str">
        <f t="shared" si="134"/>
        <v>apartmentmedian3+_bed_rateSoutheast Vancouver</v>
      </c>
      <c r="D1268" t="str">
        <f t="shared" si="135"/>
        <v>201410apartmentmedian3+_bed_rateVancouver</v>
      </c>
      <c r="E1268">
        <v>2014</v>
      </c>
      <c r="F1268">
        <v>10</v>
      </c>
      <c r="G1268" t="s">
        <v>65</v>
      </c>
      <c r="H1268" t="s">
        <v>61</v>
      </c>
      <c r="I1268" t="s">
        <v>55</v>
      </c>
      <c r="J1268">
        <f t="shared" si="136"/>
        <v>3</v>
      </c>
      <c r="K1268" t="s">
        <v>26</v>
      </c>
      <c r="L1268">
        <f>VLOOKUP(B1268,average_median_rates_1!B:I,8,0)</f>
        <v>1215</v>
      </c>
      <c r="M1268" t="b">
        <f>IF(ISERROR(L1268),VLOOKUP(C1268,vancouver_ratios_2!B:J,9,0),IF(L1268="**",VLOOKUP(C1268,vancouver_ratios_2!B:J,9,0)))</f>
        <v>0</v>
      </c>
      <c r="N1268" t="b">
        <f>IF(ISERROR(L1268),VLOOKUP(D1268,average_median_rates_1!B:I,8,0),IF(L1268="**", VLOOKUP(D1268,average_median_rates_1!B:I,8,0)))</f>
        <v>0</v>
      </c>
      <c r="O1268">
        <f t="shared" si="137"/>
        <v>0</v>
      </c>
      <c r="P1268">
        <f t="shared" si="138"/>
        <v>1215</v>
      </c>
    </row>
    <row r="1269" spans="1:16" x14ac:dyDescent="0.2">
      <c r="A1269" t="str">
        <f t="shared" si="139"/>
        <v>201410median3University Endowment Lands</v>
      </c>
      <c r="B1269" t="str">
        <f t="shared" si="133"/>
        <v>201410apartmentmedian3+_bed_rateUniversity Endowment Lands</v>
      </c>
      <c r="C1269" t="str">
        <f t="shared" si="134"/>
        <v>apartmentmedian3+_bed_rateUniversity Endowment Lands</v>
      </c>
      <c r="D1269" t="str">
        <f t="shared" si="135"/>
        <v>201410apartmentmedian3+_bed_rateVancouver</v>
      </c>
      <c r="E1269">
        <v>2014</v>
      </c>
      <c r="F1269">
        <v>10</v>
      </c>
      <c r="G1269" t="s">
        <v>65</v>
      </c>
      <c r="H1269" t="s">
        <v>61</v>
      </c>
      <c r="I1269" t="s">
        <v>55</v>
      </c>
      <c r="J1269">
        <f t="shared" si="136"/>
        <v>3</v>
      </c>
      <c r="K1269" t="s">
        <v>27</v>
      </c>
      <c r="L1269">
        <f>VLOOKUP(B1269,average_median_rates_1!B:I,8,0)</f>
        <v>2500</v>
      </c>
      <c r="M1269" t="b">
        <f>IF(ISERROR(L1269),VLOOKUP(C1269,vancouver_ratios_2!B:J,9,0),IF(L1269="**",VLOOKUP(C1269,vancouver_ratios_2!B:J,9,0)))</f>
        <v>0</v>
      </c>
      <c r="N1269" t="b">
        <f>IF(ISERROR(L1269),VLOOKUP(D1269,average_median_rates_1!B:I,8,0),IF(L1269="**", VLOOKUP(D1269,average_median_rates_1!B:I,8,0)))</f>
        <v>0</v>
      </c>
      <c r="O1269">
        <f t="shared" si="137"/>
        <v>0</v>
      </c>
      <c r="P1269">
        <f t="shared" si="138"/>
        <v>2500</v>
      </c>
    </row>
    <row r="1270" spans="1:16" x14ac:dyDescent="0.2">
      <c r="A1270" t="str">
        <f t="shared" si="139"/>
        <v>201410median3Central Park/Metrotown</v>
      </c>
      <c r="B1270" t="str">
        <f t="shared" si="133"/>
        <v>201410apartmentmedian3+_bed_rateCentral Park/Metrotown</v>
      </c>
      <c r="C1270" t="str">
        <f t="shared" si="134"/>
        <v>apartmentmedian3+_bed_rateCentral Park/Metrotown</v>
      </c>
      <c r="D1270" t="str">
        <f t="shared" si="135"/>
        <v>201410apartmentmedian3+_bed_rateVancouver</v>
      </c>
      <c r="E1270">
        <v>2014</v>
      </c>
      <c r="F1270">
        <v>10</v>
      </c>
      <c r="G1270" t="s">
        <v>65</v>
      </c>
      <c r="H1270" t="s">
        <v>61</v>
      </c>
      <c r="I1270" t="s">
        <v>55</v>
      </c>
      <c r="J1270">
        <f t="shared" si="136"/>
        <v>3</v>
      </c>
      <c r="K1270" t="s">
        <v>28</v>
      </c>
      <c r="L1270">
        <f>VLOOKUP(B1270,average_median_rates_1!B:I,8,0)</f>
        <v>1400</v>
      </c>
      <c r="M1270" t="b">
        <f>IF(ISERROR(L1270),VLOOKUP(C1270,vancouver_ratios_2!B:J,9,0),IF(L1270="**",VLOOKUP(C1270,vancouver_ratios_2!B:J,9,0)))</f>
        <v>0</v>
      </c>
      <c r="N1270" t="b">
        <f>IF(ISERROR(L1270),VLOOKUP(D1270,average_median_rates_1!B:I,8,0),IF(L1270="**", VLOOKUP(D1270,average_median_rates_1!B:I,8,0)))</f>
        <v>0</v>
      </c>
      <c r="O1270">
        <f t="shared" si="137"/>
        <v>0</v>
      </c>
      <c r="P1270">
        <f t="shared" si="138"/>
        <v>1400</v>
      </c>
    </row>
    <row r="1271" spans="1:16" x14ac:dyDescent="0.2">
      <c r="A1271" t="str">
        <f t="shared" si="139"/>
        <v>201410median3Southeast Burnaby</v>
      </c>
      <c r="B1271" t="str">
        <f t="shared" si="133"/>
        <v>201410apartmentmedian3+_bed_rateSoutheast Burnaby</v>
      </c>
      <c r="C1271" t="str">
        <f t="shared" si="134"/>
        <v>apartmentmedian3+_bed_rateSoutheast Burnaby</v>
      </c>
      <c r="D1271" t="str">
        <f t="shared" si="135"/>
        <v>201410apartmentmedian3+_bed_rateVancouver</v>
      </c>
      <c r="E1271">
        <v>2014</v>
      </c>
      <c r="F1271">
        <v>10</v>
      </c>
      <c r="G1271" t="s">
        <v>65</v>
      </c>
      <c r="H1271" t="s">
        <v>61</v>
      </c>
      <c r="I1271" t="s">
        <v>55</v>
      </c>
      <c r="J1271">
        <f t="shared" si="136"/>
        <v>3</v>
      </c>
      <c r="K1271" t="s">
        <v>29</v>
      </c>
      <c r="L1271">
        <f>VLOOKUP(B1271,average_median_rates_1!B:I,8,0)</f>
        <v>1080</v>
      </c>
      <c r="M1271" t="b">
        <f>IF(ISERROR(L1271),VLOOKUP(C1271,vancouver_ratios_2!B:J,9,0),IF(L1271="**",VLOOKUP(C1271,vancouver_ratios_2!B:J,9,0)))</f>
        <v>0</v>
      </c>
      <c r="N1271" t="b">
        <f>IF(ISERROR(L1271),VLOOKUP(D1271,average_median_rates_1!B:I,8,0),IF(L1271="**", VLOOKUP(D1271,average_median_rates_1!B:I,8,0)))</f>
        <v>0</v>
      </c>
      <c r="O1271">
        <f t="shared" si="137"/>
        <v>0</v>
      </c>
      <c r="P1271">
        <f t="shared" si="138"/>
        <v>1080</v>
      </c>
    </row>
    <row r="1272" spans="1:16" x14ac:dyDescent="0.2">
      <c r="A1272" t="str">
        <f t="shared" si="139"/>
        <v>201410median3North Burnaby</v>
      </c>
      <c r="B1272" t="str">
        <f t="shared" si="133"/>
        <v>201410apartmentmedian3+_bed_rateNorth Burnaby</v>
      </c>
      <c r="C1272" t="str">
        <f t="shared" si="134"/>
        <v>apartmentmedian3+_bed_rateNorth Burnaby</v>
      </c>
      <c r="D1272" t="str">
        <f t="shared" si="135"/>
        <v>201410apartmentmedian3+_bed_rateVancouver</v>
      </c>
      <c r="E1272">
        <v>2014</v>
      </c>
      <c r="F1272">
        <v>10</v>
      </c>
      <c r="G1272" t="s">
        <v>65</v>
      </c>
      <c r="H1272" t="s">
        <v>61</v>
      </c>
      <c r="I1272" t="s">
        <v>55</v>
      </c>
      <c r="J1272">
        <f t="shared" si="136"/>
        <v>3</v>
      </c>
      <c r="K1272" t="s">
        <v>31</v>
      </c>
      <c r="L1272">
        <f>VLOOKUP(B1272,average_median_rates_1!B:I,8,0)</f>
        <v>1275</v>
      </c>
      <c r="M1272" t="b">
        <f>IF(ISERROR(L1272),VLOOKUP(C1272,vancouver_ratios_2!B:J,9,0),IF(L1272="**",VLOOKUP(C1272,vancouver_ratios_2!B:J,9,0)))</f>
        <v>0</v>
      </c>
      <c r="N1272" t="b">
        <f>IF(ISERROR(L1272),VLOOKUP(D1272,average_median_rates_1!B:I,8,0),IF(L1272="**", VLOOKUP(D1272,average_median_rates_1!B:I,8,0)))</f>
        <v>0</v>
      </c>
      <c r="O1272">
        <f t="shared" si="137"/>
        <v>0</v>
      </c>
      <c r="P1272">
        <f t="shared" si="138"/>
        <v>1275</v>
      </c>
    </row>
    <row r="1273" spans="1:16" x14ac:dyDescent="0.2">
      <c r="A1273" t="str">
        <f t="shared" si="139"/>
        <v>201410median3New Westminster</v>
      </c>
      <c r="B1273" t="str">
        <f t="shared" si="133"/>
        <v>201410apartmentmedian3+_bed_rateNew Westminster</v>
      </c>
      <c r="C1273" t="str">
        <f t="shared" si="134"/>
        <v>apartmentmedian3+_bed_rateNew Westminster</v>
      </c>
      <c r="D1273" t="str">
        <f t="shared" si="135"/>
        <v>201410apartmentmedian3+_bed_rateVancouver</v>
      </c>
      <c r="E1273">
        <v>2014</v>
      </c>
      <c r="F1273">
        <v>10</v>
      </c>
      <c r="G1273" t="s">
        <v>65</v>
      </c>
      <c r="H1273" t="s">
        <v>61</v>
      </c>
      <c r="I1273" t="s">
        <v>55</v>
      </c>
      <c r="J1273">
        <f t="shared" si="136"/>
        <v>3</v>
      </c>
      <c r="K1273" t="s">
        <v>32</v>
      </c>
      <c r="L1273">
        <f>VLOOKUP(B1273,average_median_rates_1!B:I,8,0)</f>
        <v>1400</v>
      </c>
      <c r="M1273" t="b">
        <f>IF(ISERROR(L1273),VLOOKUP(C1273,vancouver_ratios_2!B:J,9,0),IF(L1273="**",VLOOKUP(C1273,vancouver_ratios_2!B:J,9,0)))</f>
        <v>0</v>
      </c>
      <c r="N1273" t="b">
        <f>IF(ISERROR(L1273),VLOOKUP(D1273,average_median_rates_1!B:I,8,0),IF(L1273="**", VLOOKUP(D1273,average_median_rates_1!B:I,8,0)))</f>
        <v>0</v>
      </c>
      <c r="O1273">
        <f t="shared" si="137"/>
        <v>0</v>
      </c>
      <c r="P1273">
        <f t="shared" si="138"/>
        <v>1400</v>
      </c>
    </row>
    <row r="1274" spans="1:16" x14ac:dyDescent="0.2">
      <c r="A1274" t="str">
        <f t="shared" si="139"/>
        <v>201410median3North Vancouver CY</v>
      </c>
      <c r="B1274" t="str">
        <f t="shared" si="133"/>
        <v>201410apartmentmedian3+_bed_rateNorth Vancouver CY</v>
      </c>
      <c r="C1274" t="str">
        <f t="shared" si="134"/>
        <v>apartmentmedian3+_bed_rateNorth Vancouver CY</v>
      </c>
      <c r="D1274" t="str">
        <f t="shared" si="135"/>
        <v>201410apartmentmedian3+_bed_rateVancouver</v>
      </c>
      <c r="E1274">
        <v>2014</v>
      </c>
      <c r="F1274">
        <v>10</v>
      </c>
      <c r="G1274" t="s">
        <v>65</v>
      </c>
      <c r="H1274" t="s">
        <v>61</v>
      </c>
      <c r="I1274" t="s">
        <v>55</v>
      </c>
      <c r="J1274">
        <f t="shared" si="136"/>
        <v>3</v>
      </c>
      <c r="K1274" t="s">
        <v>33</v>
      </c>
      <c r="L1274" t="e">
        <f>VLOOKUP(B1274,average_median_rates_1!B:I,8,0)</f>
        <v>#N/A</v>
      </c>
      <c r="M1274">
        <f>IF(ISERROR(L1274),VLOOKUP(C1274,vancouver_ratios_2!B:J,9,0),IF(L1274="**",VLOOKUP(C1274,vancouver_ratios_2!B:J,9,0)))</f>
        <v>1.6372682856732299</v>
      </c>
      <c r="N1274">
        <f>IF(ISERROR(L1274),VLOOKUP(D1274,average_median_rates_1!B:I,8,0),IF(L1274="**", VLOOKUP(D1274,average_median_rates_1!B:I,8,0)))</f>
        <v>1280</v>
      </c>
      <c r="O1274">
        <f t="shared" si="137"/>
        <v>2095.7034056617345</v>
      </c>
      <c r="P1274">
        <f t="shared" si="138"/>
        <v>2095.7034056617345</v>
      </c>
    </row>
    <row r="1275" spans="1:16" x14ac:dyDescent="0.2">
      <c r="A1275" t="str">
        <f t="shared" si="139"/>
        <v>201410median3North Vancouver DM</v>
      </c>
      <c r="B1275" t="str">
        <f t="shared" si="133"/>
        <v>201410apartmentmedian3+_bed_rateNorth Vancouver DM</v>
      </c>
      <c r="C1275" t="str">
        <f t="shared" si="134"/>
        <v>apartmentmedian3+_bed_rateNorth Vancouver DM</v>
      </c>
      <c r="D1275" t="str">
        <f t="shared" si="135"/>
        <v>201410apartmentmedian3+_bed_rateVancouver</v>
      </c>
      <c r="E1275">
        <v>2014</v>
      </c>
      <c r="F1275">
        <v>10</v>
      </c>
      <c r="G1275" t="s">
        <v>65</v>
      </c>
      <c r="H1275" t="s">
        <v>61</v>
      </c>
      <c r="I1275" t="s">
        <v>55</v>
      </c>
      <c r="J1275">
        <f t="shared" si="136"/>
        <v>3</v>
      </c>
      <c r="K1275" t="s">
        <v>34</v>
      </c>
      <c r="L1275">
        <f>VLOOKUP(B1275,average_median_rates_1!B:I,8,0)</f>
        <v>1520</v>
      </c>
      <c r="M1275" t="b">
        <f>IF(ISERROR(L1275),VLOOKUP(C1275,vancouver_ratios_2!B:J,9,0),IF(L1275="**",VLOOKUP(C1275,vancouver_ratios_2!B:J,9,0)))</f>
        <v>0</v>
      </c>
      <c r="N1275" t="b">
        <f>IF(ISERROR(L1275),VLOOKUP(D1275,average_median_rates_1!B:I,8,0),IF(L1275="**", VLOOKUP(D1275,average_median_rates_1!B:I,8,0)))</f>
        <v>0</v>
      </c>
      <c r="O1275">
        <f t="shared" si="137"/>
        <v>0</v>
      </c>
      <c r="P1275">
        <f t="shared" si="138"/>
        <v>1520</v>
      </c>
    </row>
    <row r="1276" spans="1:16" x14ac:dyDescent="0.2">
      <c r="A1276" t="str">
        <f t="shared" si="139"/>
        <v>201410median3West Vancouver</v>
      </c>
      <c r="B1276" t="str">
        <f t="shared" si="133"/>
        <v>201410apartmentmedian3+_bed_rateWest Vancouver</v>
      </c>
      <c r="C1276" t="str">
        <f t="shared" si="134"/>
        <v>apartmentmedian3+_bed_rateWest Vancouver</v>
      </c>
      <c r="D1276" t="str">
        <f t="shared" si="135"/>
        <v>201410apartmentmedian3+_bed_rateVancouver</v>
      </c>
      <c r="E1276">
        <v>2014</v>
      </c>
      <c r="F1276">
        <v>10</v>
      </c>
      <c r="G1276" t="s">
        <v>65</v>
      </c>
      <c r="H1276" t="s">
        <v>61</v>
      </c>
      <c r="I1276" t="s">
        <v>55</v>
      </c>
      <c r="J1276">
        <f t="shared" si="136"/>
        <v>3</v>
      </c>
      <c r="K1276" t="s">
        <v>35</v>
      </c>
      <c r="L1276">
        <f>VLOOKUP(B1276,average_median_rates_1!B:I,8,0)</f>
        <v>3750</v>
      </c>
      <c r="M1276" t="b">
        <f>IF(ISERROR(L1276),VLOOKUP(C1276,vancouver_ratios_2!B:J,9,0),IF(L1276="**",VLOOKUP(C1276,vancouver_ratios_2!B:J,9,0)))</f>
        <v>0</v>
      </c>
      <c r="N1276" t="b">
        <f>IF(ISERROR(L1276),VLOOKUP(D1276,average_median_rates_1!B:I,8,0),IF(L1276="**", VLOOKUP(D1276,average_median_rates_1!B:I,8,0)))</f>
        <v>0</v>
      </c>
      <c r="O1276">
        <f t="shared" si="137"/>
        <v>0</v>
      </c>
      <c r="P1276">
        <f t="shared" si="138"/>
        <v>3750</v>
      </c>
    </row>
    <row r="1277" spans="1:16" x14ac:dyDescent="0.2">
      <c r="A1277" t="str">
        <f t="shared" si="139"/>
        <v>201410median3Richmond</v>
      </c>
      <c r="B1277" t="str">
        <f t="shared" si="133"/>
        <v>201410apartmentmedian3+_bed_rateRichmond</v>
      </c>
      <c r="C1277" t="str">
        <f t="shared" si="134"/>
        <v>apartmentmedian3+_bed_rateRichmond</v>
      </c>
      <c r="D1277" t="str">
        <f t="shared" si="135"/>
        <v>201410apartmentmedian3+_bed_rateVancouver</v>
      </c>
      <c r="E1277">
        <v>2014</v>
      </c>
      <c r="F1277">
        <v>10</v>
      </c>
      <c r="G1277" t="s">
        <v>65</v>
      </c>
      <c r="H1277" t="s">
        <v>61</v>
      </c>
      <c r="I1277" t="s">
        <v>55</v>
      </c>
      <c r="J1277">
        <f t="shared" si="136"/>
        <v>3</v>
      </c>
      <c r="K1277" t="s">
        <v>36</v>
      </c>
      <c r="L1277">
        <f>VLOOKUP(B1277,average_median_rates_1!B:I,8,0)</f>
        <v>1263</v>
      </c>
      <c r="M1277" t="b">
        <f>IF(ISERROR(L1277),VLOOKUP(C1277,vancouver_ratios_2!B:J,9,0),IF(L1277="**",VLOOKUP(C1277,vancouver_ratios_2!B:J,9,0)))</f>
        <v>0</v>
      </c>
      <c r="N1277" t="b">
        <f>IF(ISERROR(L1277),VLOOKUP(D1277,average_median_rates_1!B:I,8,0),IF(L1277="**", VLOOKUP(D1277,average_median_rates_1!B:I,8,0)))</f>
        <v>0</v>
      </c>
      <c r="O1277">
        <f t="shared" si="137"/>
        <v>0</v>
      </c>
      <c r="P1277">
        <f t="shared" si="138"/>
        <v>1263</v>
      </c>
    </row>
    <row r="1278" spans="1:16" x14ac:dyDescent="0.2">
      <c r="A1278" t="str">
        <f t="shared" si="139"/>
        <v>201410median3Delta</v>
      </c>
      <c r="B1278" t="str">
        <f t="shared" si="133"/>
        <v>201410apartmentmedian3+_bed_rateDelta</v>
      </c>
      <c r="C1278" t="str">
        <f t="shared" si="134"/>
        <v>apartmentmedian3+_bed_rateDelta</v>
      </c>
      <c r="D1278" t="str">
        <f t="shared" si="135"/>
        <v>201410apartmentmedian3+_bed_rateVancouver</v>
      </c>
      <c r="E1278">
        <v>2014</v>
      </c>
      <c r="F1278">
        <v>10</v>
      </c>
      <c r="G1278" t="s">
        <v>65</v>
      </c>
      <c r="H1278" t="s">
        <v>61</v>
      </c>
      <c r="I1278" t="s">
        <v>55</v>
      </c>
      <c r="J1278">
        <f t="shared" si="136"/>
        <v>3</v>
      </c>
      <c r="K1278" t="s">
        <v>37</v>
      </c>
      <c r="L1278">
        <f>VLOOKUP(B1278,average_median_rates_1!B:I,8,0)</f>
        <v>1073</v>
      </c>
      <c r="M1278" t="b">
        <f>IF(ISERROR(L1278),VLOOKUP(C1278,vancouver_ratios_2!B:J,9,0),IF(L1278="**",VLOOKUP(C1278,vancouver_ratios_2!B:J,9,0)))</f>
        <v>0</v>
      </c>
      <c r="N1278" t="b">
        <f>IF(ISERROR(L1278),VLOOKUP(D1278,average_median_rates_1!B:I,8,0),IF(L1278="**", VLOOKUP(D1278,average_median_rates_1!B:I,8,0)))</f>
        <v>0</v>
      </c>
      <c r="O1278">
        <f t="shared" si="137"/>
        <v>0</v>
      </c>
      <c r="P1278">
        <f t="shared" si="138"/>
        <v>1073</v>
      </c>
    </row>
    <row r="1279" spans="1:16" x14ac:dyDescent="0.2">
      <c r="A1279" t="str">
        <f t="shared" si="139"/>
        <v>201410median3Surrey</v>
      </c>
      <c r="B1279" t="str">
        <f t="shared" si="133"/>
        <v>201410apartmentmedian3+_bed_rateSurrey</v>
      </c>
      <c r="C1279" t="str">
        <f t="shared" si="134"/>
        <v>apartmentmedian3+_bed_rateSurrey</v>
      </c>
      <c r="D1279" t="str">
        <f t="shared" si="135"/>
        <v>201410apartmentmedian3+_bed_rateVancouver</v>
      </c>
      <c r="E1279">
        <v>2014</v>
      </c>
      <c r="F1279">
        <v>10</v>
      </c>
      <c r="G1279" t="s">
        <v>65</v>
      </c>
      <c r="H1279" t="s">
        <v>61</v>
      </c>
      <c r="I1279" t="s">
        <v>55</v>
      </c>
      <c r="J1279">
        <f t="shared" si="136"/>
        <v>3</v>
      </c>
      <c r="K1279" t="s">
        <v>38</v>
      </c>
      <c r="L1279">
        <f>VLOOKUP(B1279,average_median_rates_1!B:I,8,0)</f>
        <v>1100</v>
      </c>
      <c r="M1279" t="b">
        <f>IF(ISERROR(L1279),VLOOKUP(C1279,vancouver_ratios_2!B:J,9,0),IF(L1279="**",VLOOKUP(C1279,vancouver_ratios_2!B:J,9,0)))</f>
        <v>0</v>
      </c>
      <c r="N1279" t="b">
        <f>IF(ISERROR(L1279),VLOOKUP(D1279,average_median_rates_1!B:I,8,0),IF(L1279="**", VLOOKUP(D1279,average_median_rates_1!B:I,8,0)))</f>
        <v>0</v>
      </c>
      <c r="O1279">
        <f t="shared" si="137"/>
        <v>0</v>
      </c>
      <c r="P1279">
        <f t="shared" si="138"/>
        <v>1100</v>
      </c>
    </row>
    <row r="1280" spans="1:16" x14ac:dyDescent="0.2">
      <c r="A1280" t="str">
        <f t="shared" si="139"/>
        <v>201410median3White Rock</v>
      </c>
      <c r="B1280" t="str">
        <f t="shared" si="133"/>
        <v>201410apartmentmedian3+_bed_rateWhite Rock</v>
      </c>
      <c r="C1280" t="str">
        <f t="shared" si="134"/>
        <v>apartmentmedian3+_bed_rateWhite Rock</v>
      </c>
      <c r="D1280" t="str">
        <f t="shared" si="135"/>
        <v>201410apartmentmedian3+_bed_rateVancouver</v>
      </c>
      <c r="E1280">
        <v>2014</v>
      </c>
      <c r="F1280">
        <v>10</v>
      </c>
      <c r="G1280" t="s">
        <v>65</v>
      </c>
      <c r="H1280" t="s">
        <v>61</v>
      </c>
      <c r="I1280" t="s">
        <v>55</v>
      </c>
      <c r="J1280">
        <f t="shared" si="136"/>
        <v>3</v>
      </c>
      <c r="K1280" t="s">
        <v>39</v>
      </c>
      <c r="L1280" t="str">
        <f>VLOOKUP(B1280,average_median_rates_1!B:I,8,0)</f>
        <v>**</v>
      </c>
      <c r="M1280">
        <f>IF(ISERROR(L1280),VLOOKUP(C1280,vancouver_ratios_2!B:J,9,0),IF(L1280="**",VLOOKUP(C1280,vancouver_ratios_2!B:J,9,0)))</f>
        <v>1.09211093547924</v>
      </c>
      <c r="N1280">
        <f>IF(ISERROR(L1280),VLOOKUP(D1280,average_median_rates_1!B:I,8,0),IF(L1280="**", VLOOKUP(D1280,average_median_rates_1!B:I,8,0)))</f>
        <v>1280</v>
      </c>
      <c r="O1280">
        <f t="shared" si="137"/>
        <v>1397.9019974134271</v>
      </c>
      <c r="P1280">
        <f t="shared" si="138"/>
        <v>1397.9019974134271</v>
      </c>
    </row>
    <row r="1281" spans="1:16" x14ac:dyDescent="0.2">
      <c r="A1281" t="str">
        <f t="shared" si="139"/>
        <v>201410median3Langley City and Langley DM</v>
      </c>
      <c r="B1281" t="str">
        <f t="shared" si="133"/>
        <v>201410apartmentmedian3+_bed_rateLangley City and Langley DM</v>
      </c>
      <c r="C1281" t="str">
        <f t="shared" si="134"/>
        <v>apartmentmedian3+_bed_rateLangley City and Langley DM</v>
      </c>
      <c r="D1281" t="str">
        <f t="shared" si="135"/>
        <v>201410apartmentmedian3+_bed_rateVancouver</v>
      </c>
      <c r="E1281">
        <v>2014</v>
      </c>
      <c r="F1281">
        <v>10</v>
      </c>
      <c r="G1281" t="s">
        <v>65</v>
      </c>
      <c r="H1281" t="s">
        <v>61</v>
      </c>
      <c r="I1281" t="s">
        <v>55</v>
      </c>
      <c r="J1281">
        <f t="shared" si="136"/>
        <v>3</v>
      </c>
      <c r="K1281" t="s">
        <v>40</v>
      </c>
      <c r="L1281">
        <f>VLOOKUP(B1281,average_median_rates_1!B:I,8,0)</f>
        <v>1145</v>
      </c>
      <c r="M1281" t="b">
        <f>IF(ISERROR(L1281),VLOOKUP(C1281,vancouver_ratios_2!B:J,9,0),IF(L1281="**",VLOOKUP(C1281,vancouver_ratios_2!B:J,9,0)))</f>
        <v>0</v>
      </c>
      <c r="N1281" t="b">
        <f>IF(ISERROR(L1281),VLOOKUP(D1281,average_median_rates_1!B:I,8,0),IF(L1281="**", VLOOKUP(D1281,average_median_rates_1!B:I,8,0)))</f>
        <v>0</v>
      </c>
      <c r="O1281">
        <f t="shared" si="137"/>
        <v>0</v>
      </c>
      <c r="P1281">
        <f t="shared" si="138"/>
        <v>1145</v>
      </c>
    </row>
    <row r="1282" spans="1:16" x14ac:dyDescent="0.2">
      <c r="A1282" t="str">
        <f t="shared" si="139"/>
        <v>201410median3Tri-Cities</v>
      </c>
      <c r="B1282" t="str">
        <f t="shared" ref="B1282:B1345" si="140">E1282&amp;F1282&amp;G1282&amp;H1282&amp;I1282&amp;K1282</f>
        <v>201410apartmentmedian3+_bed_rateTri-Cities</v>
      </c>
      <c r="C1282" t="str">
        <f t="shared" ref="C1282:C1345" si="141">G1282&amp;H1282&amp;I1282&amp;K1282</f>
        <v>apartmentmedian3+_bed_rateTri-Cities</v>
      </c>
      <c r="D1282" t="str">
        <f t="shared" ref="D1282:D1345" si="142">E1282&amp;F1282&amp;G1282&amp;H1282&amp;I1282&amp;"Vancouver"</f>
        <v>201410apartmentmedian3+_bed_rateVancouver</v>
      </c>
      <c r="E1282">
        <v>2014</v>
      </c>
      <c r="F1282">
        <v>10</v>
      </c>
      <c r="G1282" t="s">
        <v>65</v>
      </c>
      <c r="H1282" t="s">
        <v>61</v>
      </c>
      <c r="I1282" t="s">
        <v>55</v>
      </c>
      <c r="J1282">
        <f t="shared" ref="J1282:J1345" si="143">IF(I1282="bachelor_rate", 0, IF(I1282="1_bed_rate", 1, IF(I1282="2_bed_rate",2, IF(I1282="3+_bed_rate", 3, "error"))))</f>
        <v>3</v>
      </c>
      <c r="K1282" t="s">
        <v>41</v>
      </c>
      <c r="L1282">
        <f>VLOOKUP(B1282,average_median_rates_1!B:I,8,0)</f>
        <v>1150</v>
      </c>
      <c r="M1282" t="b">
        <f>IF(ISERROR(L1282),VLOOKUP(C1282,vancouver_ratios_2!B:J,9,0),IF(L1282="**",VLOOKUP(C1282,vancouver_ratios_2!B:J,9,0)))</f>
        <v>0</v>
      </c>
      <c r="N1282" t="b">
        <f>IF(ISERROR(L1282),VLOOKUP(D1282,average_median_rates_1!B:I,8,0),IF(L1282="**", VLOOKUP(D1282,average_median_rates_1!B:I,8,0)))</f>
        <v>0</v>
      </c>
      <c r="O1282">
        <f t="shared" ref="O1282:O1345" si="144">N1282*M1282</f>
        <v>0</v>
      </c>
      <c r="P1282">
        <f t="shared" ref="P1282:P1345" si="145">IF(ISERROR(L1282),O1282, IF(L1282="**", O1282, L1282))</f>
        <v>1150</v>
      </c>
    </row>
    <row r="1283" spans="1:16" x14ac:dyDescent="0.2">
      <c r="A1283" t="str">
        <f t="shared" ref="A1283:A1346" si="146">E1283&amp;F1283&amp;H1283&amp;J1283&amp;K1283</f>
        <v>201410median3Maple Ridge/Pitt Meadows</v>
      </c>
      <c r="B1283" t="str">
        <f t="shared" si="140"/>
        <v>201410apartmentmedian3+_bed_rateMaple Ridge/Pitt Meadows</v>
      </c>
      <c r="C1283" t="str">
        <f t="shared" si="141"/>
        <v>apartmentmedian3+_bed_rateMaple Ridge/Pitt Meadows</v>
      </c>
      <c r="D1283" t="str">
        <f t="shared" si="142"/>
        <v>201410apartmentmedian3+_bed_rateVancouver</v>
      </c>
      <c r="E1283">
        <v>2014</v>
      </c>
      <c r="F1283">
        <v>10</v>
      </c>
      <c r="G1283" t="s">
        <v>65</v>
      </c>
      <c r="H1283" t="s">
        <v>61</v>
      </c>
      <c r="I1283" t="s">
        <v>55</v>
      </c>
      <c r="J1283">
        <f t="shared" si="143"/>
        <v>3</v>
      </c>
      <c r="K1283" t="s">
        <v>42</v>
      </c>
      <c r="L1283">
        <f>VLOOKUP(B1283,average_median_rates_1!B:I,8,0)</f>
        <v>1120</v>
      </c>
      <c r="M1283" t="b">
        <f>IF(ISERROR(L1283),VLOOKUP(C1283,vancouver_ratios_2!B:J,9,0),IF(L1283="**",VLOOKUP(C1283,vancouver_ratios_2!B:J,9,0)))</f>
        <v>0</v>
      </c>
      <c r="N1283" t="b">
        <f>IF(ISERROR(L1283),VLOOKUP(D1283,average_median_rates_1!B:I,8,0),IF(L1283="**", VLOOKUP(D1283,average_median_rates_1!B:I,8,0)))</f>
        <v>0</v>
      </c>
      <c r="O1283">
        <f t="shared" si="144"/>
        <v>0</v>
      </c>
      <c r="P1283">
        <f t="shared" si="145"/>
        <v>1120</v>
      </c>
    </row>
    <row r="1284" spans="1:16" x14ac:dyDescent="0.2">
      <c r="A1284" t="str">
        <f t="shared" si="146"/>
        <v>201410median3Vancouver</v>
      </c>
      <c r="B1284" t="str">
        <f t="shared" si="140"/>
        <v>201410apartmentmedian3+_bed_rateVancouver</v>
      </c>
      <c r="C1284" t="str">
        <f t="shared" si="141"/>
        <v>apartmentmedian3+_bed_rateVancouver</v>
      </c>
      <c r="D1284" t="str">
        <f t="shared" si="142"/>
        <v>201410apartmentmedian3+_bed_rateVancouver</v>
      </c>
      <c r="E1284">
        <v>2014</v>
      </c>
      <c r="F1284">
        <v>10</v>
      </c>
      <c r="G1284" t="s">
        <v>65</v>
      </c>
      <c r="H1284" t="s">
        <v>61</v>
      </c>
      <c r="I1284" t="s">
        <v>55</v>
      </c>
      <c r="J1284">
        <f t="shared" si="143"/>
        <v>3</v>
      </c>
      <c r="K1284" t="s">
        <v>43</v>
      </c>
      <c r="L1284">
        <f>VLOOKUP(B1284,average_median_rates_1!B:I,8,0)</f>
        <v>1280</v>
      </c>
      <c r="M1284" t="b">
        <f>IF(ISERROR(L1284),VLOOKUP(C1284,vancouver_ratios_2!B:J,9,0),IF(L1284="**",VLOOKUP(C1284,vancouver_ratios_2!B:J,9,0)))</f>
        <v>0</v>
      </c>
      <c r="N1284" t="b">
        <f>IF(ISERROR(L1284),VLOOKUP(D1284,average_median_rates_1!B:I,8,0),IF(L1284="**", VLOOKUP(D1284,average_median_rates_1!B:I,8,0)))</f>
        <v>0</v>
      </c>
      <c r="O1284">
        <f t="shared" si="144"/>
        <v>0</v>
      </c>
      <c r="P1284">
        <f t="shared" si="145"/>
        <v>1280</v>
      </c>
    </row>
    <row r="1285" spans="1:16" x14ac:dyDescent="0.2">
      <c r="A1285" t="str">
        <f t="shared" si="146"/>
        <v>201410median3North Vancouver City</v>
      </c>
      <c r="B1285" t="str">
        <f t="shared" si="140"/>
        <v>201410apartmentmedian3+_bed_rateNorth Vancouver City</v>
      </c>
      <c r="C1285" t="str">
        <f t="shared" si="141"/>
        <v>apartmentmedian3+_bed_rateNorth Vancouver City</v>
      </c>
      <c r="D1285" t="str">
        <f t="shared" si="142"/>
        <v>201410apartmentmedian3+_bed_rateVancouver</v>
      </c>
      <c r="E1285">
        <v>2014</v>
      </c>
      <c r="F1285">
        <v>10</v>
      </c>
      <c r="G1285" t="s">
        <v>65</v>
      </c>
      <c r="H1285" t="s">
        <v>61</v>
      </c>
      <c r="I1285" t="s">
        <v>55</v>
      </c>
      <c r="J1285">
        <f t="shared" si="143"/>
        <v>3</v>
      </c>
      <c r="K1285" t="s">
        <v>60</v>
      </c>
      <c r="L1285">
        <f>VLOOKUP(B1285,average_median_rates_1!B:I,8,0)</f>
        <v>1550</v>
      </c>
      <c r="M1285" t="b">
        <f>IF(ISERROR(L1285),VLOOKUP(C1285,vancouver_ratios_2!B:J,9,0),IF(L1285="**",VLOOKUP(C1285,vancouver_ratios_2!B:J,9,0)))</f>
        <v>0</v>
      </c>
      <c r="N1285" t="b">
        <f>IF(ISERROR(L1285),VLOOKUP(D1285,average_median_rates_1!B:I,8,0),IF(L1285="**", VLOOKUP(D1285,average_median_rates_1!B:I,8,0)))</f>
        <v>0</v>
      </c>
      <c r="O1285">
        <f t="shared" si="144"/>
        <v>0</v>
      </c>
      <c r="P1285">
        <f t="shared" si="145"/>
        <v>1550</v>
      </c>
    </row>
    <row r="1286" spans="1:16" x14ac:dyDescent="0.2">
      <c r="A1286" t="str">
        <f t="shared" si="146"/>
        <v>201310average0West End/Stanley Park</v>
      </c>
      <c r="B1286" t="str">
        <f t="shared" si="140"/>
        <v>201310apartmentaveragebachelor_rateWest End/Stanley Park</v>
      </c>
      <c r="C1286" t="str">
        <f t="shared" si="141"/>
        <v>apartmentaveragebachelor_rateWest End/Stanley Park</v>
      </c>
      <c r="D1286" t="str">
        <f t="shared" si="142"/>
        <v>201310apartmentaveragebachelor_rateVancouver</v>
      </c>
      <c r="E1286">
        <v>2013</v>
      </c>
      <c r="F1286">
        <v>10</v>
      </c>
      <c r="G1286" t="s">
        <v>65</v>
      </c>
      <c r="H1286" t="s">
        <v>59</v>
      </c>
      <c r="I1286" t="s">
        <v>49</v>
      </c>
      <c r="J1286">
        <f t="shared" si="143"/>
        <v>0</v>
      </c>
      <c r="K1286" t="s">
        <v>12</v>
      </c>
      <c r="L1286">
        <f>VLOOKUP(B1286,average_median_rates_1!B:I,8,0)</f>
        <v>938</v>
      </c>
      <c r="M1286" t="b">
        <f>IF(ISERROR(L1286),VLOOKUP(C1286,vancouver_ratios_2!B:J,9,0),IF(L1286="**",VLOOKUP(C1286,vancouver_ratios_2!B:J,9,0)))</f>
        <v>0</v>
      </c>
      <c r="N1286" t="b">
        <f>IF(ISERROR(L1286),VLOOKUP(D1286,average_median_rates_1!B:I,8,0),IF(L1286="**", VLOOKUP(D1286,average_median_rates_1!B:I,8,0)))</f>
        <v>0</v>
      </c>
      <c r="O1286">
        <f t="shared" si="144"/>
        <v>0</v>
      </c>
      <c r="P1286">
        <f t="shared" si="145"/>
        <v>938</v>
      </c>
    </row>
    <row r="1287" spans="1:16" x14ac:dyDescent="0.2">
      <c r="A1287" t="str">
        <f t="shared" si="146"/>
        <v>201310average0English Bay</v>
      </c>
      <c r="B1287" t="str">
        <f t="shared" si="140"/>
        <v>201310apartmentaveragebachelor_rateEnglish Bay</v>
      </c>
      <c r="C1287" t="str">
        <f t="shared" si="141"/>
        <v>apartmentaveragebachelor_rateEnglish Bay</v>
      </c>
      <c r="D1287" t="str">
        <f t="shared" si="142"/>
        <v>201310apartmentaveragebachelor_rateVancouver</v>
      </c>
      <c r="E1287">
        <v>2013</v>
      </c>
      <c r="F1287">
        <v>10</v>
      </c>
      <c r="G1287" t="s">
        <v>65</v>
      </c>
      <c r="H1287" t="s">
        <v>59</v>
      </c>
      <c r="I1287" t="s">
        <v>49</v>
      </c>
      <c r="J1287">
        <f t="shared" si="143"/>
        <v>0</v>
      </c>
      <c r="K1287" t="s">
        <v>16</v>
      </c>
      <c r="L1287">
        <f>VLOOKUP(B1287,average_median_rates_1!B:I,8,0)</f>
        <v>951</v>
      </c>
      <c r="M1287" t="b">
        <f>IF(ISERROR(L1287),VLOOKUP(C1287,vancouver_ratios_2!B:J,9,0),IF(L1287="**",VLOOKUP(C1287,vancouver_ratios_2!B:J,9,0)))</f>
        <v>0</v>
      </c>
      <c r="N1287" t="b">
        <f>IF(ISERROR(L1287),VLOOKUP(D1287,average_median_rates_1!B:I,8,0),IF(L1287="**", VLOOKUP(D1287,average_median_rates_1!B:I,8,0)))</f>
        <v>0</v>
      </c>
      <c r="O1287">
        <f t="shared" si="144"/>
        <v>0</v>
      </c>
      <c r="P1287">
        <f t="shared" si="145"/>
        <v>951</v>
      </c>
    </row>
    <row r="1288" spans="1:16" x14ac:dyDescent="0.2">
      <c r="A1288" t="str">
        <f t="shared" si="146"/>
        <v>201310average0Downtown</v>
      </c>
      <c r="B1288" t="str">
        <f t="shared" si="140"/>
        <v>201310apartmentaveragebachelor_rateDowntown</v>
      </c>
      <c r="C1288" t="str">
        <f t="shared" si="141"/>
        <v>apartmentaveragebachelor_rateDowntown</v>
      </c>
      <c r="D1288" t="str">
        <f t="shared" si="142"/>
        <v>201310apartmentaveragebachelor_rateVancouver</v>
      </c>
      <c r="E1288">
        <v>2013</v>
      </c>
      <c r="F1288">
        <v>10</v>
      </c>
      <c r="G1288" t="s">
        <v>65</v>
      </c>
      <c r="H1288" t="s">
        <v>59</v>
      </c>
      <c r="I1288" t="s">
        <v>49</v>
      </c>
      <c r="J1288">
        <f t="shared" si="143"/>
        <v>0</v>
      </c>
      <c r="K1288" t="s">
        <v>17</v>
      </c>
      <c r="L1288">
        <f>VLOOKUP(B1288,average_median_rates_1!B:I,8,0)</f>
        <v>996</v>
      </c>
      <c r="M1288" t="b">
        <f>IF(ISERROR(L1288),VLOOKUP(C1288,vancouver_ratios_2!B:J,9,0),IF(L1288="**",VLOOKUP(C1288,vancouver_ratios_2!B:J,9,0)))</f>
        <v>0</v>
      </c>
      <c r="N1288" t="b">
        <f>IF(ISERROR(L1288),VLOOKUP(D1288,average_median_rates_1!B:I,8,0),IF(L1288="**", VLOOKUP(D1288,average_median_rates_1!B:I,8,0)))</f>
        <v>0</v>
      </c>
      <c r="O1288">
        <f t="shared" si="144"/>
        <v>0</v>
      </c>
      <c r="P1288">
        <f t="shared" si="145"/>
        <v>996</v>
      </c>
    </row>
    <row r="1289" spans="1:16" x14ac:dyDescent="0.2">
      <c r="A1289" t="str">
        <f t="shared" si="146"/>
        <v>201310average0South Granville/Oak</v>
      </c>
      <c r="B1289" t="str">
        <f t="shared" si="140"/>
        <v>201310apartmentaveragebachelor_rateSouth Granville/Oak</v>
      </c>
      <c r="C1289" t="str">
        <f t="shared" si="141"/>
        <v>apartmentaveragebachelor_rateSouth Granville/Oak</v>
      </c>
      <c r="D1289" t="str">
        <f t="shared" si="142"/>
        <v>201310apartmentaveragebachelor_rateVancouver</v>
      </c>
      <c r="E1289">
        <v>2013</v>
      </c>
      <c r="F1289">
        <v>10</v>
      </c>
      <c r="G1289" t="s">
        <v>65</v>
      </c>
      <c r="H1289" t="s">
        <v>59</v>
      </c>
      <c r="I1289" t="s">
        <v>49</v>
      </c>
      <c r="J1289">
        <f t="shared" si="143"/>
        <v>0</v>
      </c>
      <c r="K1289" t="s">
        <v>19</v>
      </c>
      <c r="L1289">
        <f>VLOOKUP(B1289,average_median_rates_1!B:I,8,0)</f>
        <v>908</v>
      </c>
      <c r="M1289" t="b">
        <f>IF(ISERROR(L1289),VLOOKUP(C1289,vancouver_ratios_2!B:J,9,0),IF(L1289="**",VLOOKUP(C1289,vancouver_ratios_2!B:J,9,0)))</f>
        <v>0</v>
      </c>
      <c r="N1289" t="b">
        <f>IF(ISERROR(L1289),VLOOKUP(D1289,average_median_rates_1!B:I,8,0),IF(L1289="**", VLOOKUP(D1289,average_median_rates_1!B:I,8,0)))</f>
        <v>0</v>
      </c>
      <c r="O1289">
        <f t="shared" si="144"/>
        <v>0</v>
      </c>
      <c r="P1289">
        <f t="shared" si="145"/>
        <v>908</v>
      </c>
    </row>
    <row r="1290" spans="1:16" x14ac:dyDescent="0.2">
      <c r="A1290" t="str">
        <f t="shared" si="146"/>
        <v>201310average0Kitsilano/Point Grey</v>
      </c>
      <c r="B1290" t="str">
        <f t="shared" si="140"/>
        <v>201310apartmentaveragebachelor_rateKitsilano/Point Grey</v>
      </c>
      <c r="C1290" t="str">
        <f t="shared" si="141"/>
        <v>apartmentaveragebachelor_rateKitsilano/Point Grey</v>
      </c>
      <c r="D1290" t="str">
        <f t="shared" si="142"/>
        <v>201310apartmentaveragebachelor_rateVancouver</v>
      </c>
      <c r="E1290">
        <v>2013</v>
      </c>
      <c r="F1290">
        <v>10</v>
      </c>
      <c r="G1290" t="s">
        <v>65</v>
      </c>
      <c r="H1290" t="s">
        <v>59</v>
      </c>
      <c r="I1290" t="s">
        <v>49</v>
      </c>
      <c r="J1290">
        <f t="shared" si="143"/>
        <v>0</v>
      </c>
      <c r="K1290" t="s">
        <v>20</v>
      </c>
      <c r="L1290">
        <f>VLOOKUP(B1290,average_median_rates_1!B:I,8,0)</f>
        <v>907</v>
      </c>
      <c r="M1290" t="b">
        <f>IF(ISERROR(L1290),VLOOKUP(C1290,vancouver_ratios_2!B:J,9,0),IF(L1290="**",VLOOKUP(C1290,vancouver_ratios_2!B:J,9,0)))</f>
        <v>0</v>
      </c>
      <c r="N1290" t="b">
        <f>IF(ISERROR(L1290),VLOOKUP(D1290,average_median_rates_1!B:I,8,0),IF(L1290="**", VLOOKUP(D1290,average_median_rates_1!B:I,8,0)))</f>
        <v>0</v>
      </c>
      <c r="O1290">
        <f t="shared" si="144"/>
        <v>0</v>
      </c>
      <c r="P1290">
        <f t="shared" si="145"/>
        <v>907</v>
      </c>
    </row>
    <row r="1291" spans="1:16" x14ac:dyDescent="0.2">
      <c r="A1291" t="str">
        <f t="shared" si="146"/>
        <v>201310average0Westside/Kerrisdale</v>
      </c>
      <c r="B1291" t="str">
        <f t="shared" si="140"/>
        <v>201310apartmentaveragebachelor_rateWestside/Kerrisdale</v>
      </c>
      <c r="C1291" t="str">
        <f t="shared" si="141"/>
        <v>apartmentaveragebachelor_rateWestside/Kerrisdale</v>
      </c>
      <c r="D1291" t="str">
        <f t="shared" si="142"/>
        <v>201310apartmentaveragebachelor_rateVancouver</v>
      </c>
      <c r="E1291">
        <v>2013</v>
      </c>
      <c r="F1291">
        <v>10</v>
      </c>
      <c r="G1291" t="s">
        <v>65</v>
      </c>
      <c r="H1291" t="s">
        <v>59</v>
      </c>
      <c r="I1291" t="s">
        <v>49</v>
      </c>
      <c r="J1291">
        <f t="shared" si="143"/>
        <v>0</v>
      </c>
      <c r="K1291" t="s">
        <v>21</v>
      </c>
      <c r="L1291">
        <f>VLOOKUP(B1291,average_median_rates_1!B:I,8,0)</f>
        <v>857</v>
      </c>
      <c r="M1291" t="b">
        <f>IF(ISERROR(L1291),VLOOKUP(C1291,vancouver_ratios_2!B:J,9,0),IF(L1291="**",VLOOKUP(C1291,vancouver_ratios_2!B:J,9,0)))</f>
        <v>0</v>
      </c>
      <c r="N1291" t="b">
        <f>IF(ISERROR(L1291),VLOOKUP(D1291,average_median_rates_1!B:I,8,0),IF(L1291="**", VLOOKUP(D1291,average_median_rates_1!B:I,8,0)))</f>
        <v>0</v>
      </c>
      <c r="O1291">
        <f t="shared" si="144"/>
        <v>0</v>
      </c>
      <c r="P1291">
        <f t="shared" si="145"/>
        <v>857</v>
      </c>
    </row>
    <row r="1292" spans="1:16" x14ac:dyDescent="0.2">
      <c r="A1292" t="str">
        <f t="shared" si="146"/>
        <v>201310average0Marpole</v>
      </c>
      <c r="B1292" t="str">
        <f t="shared" si="140"/>
        <v>201310apartmentaveragebachelor_rateMarpole</v>
      </c>
      <c r="C1292" t="str">
        <f t="shared" si="141"/>
        <v>apartmentaveragebachelor_rateMarpole</v>
      </c>
      <c r="D1292" t="str">
        <f t="shared" si="142"/>
        <v>201310apartmentaveragebachelor_rateVancouver</v>
      </c>
      <c r="E1292">
        <v>2013</v>
      </c>
      <c r="F1292">
        <v>10</v>
      </c>
      <c r="G1292" t="s">
        <v>65</v>
      </c>
      <c r="H1292" t="s">
        <v>59</v>
      </c>
      <c r="I1292" t="s">
        <v>49</v>
      </c>
      <c r="J1292">
        <f t="shared" si="143"/>
        <v>0</v>
      </c>
      <c r="K1292" t="s">
        <v>23</v>
      </c>
      <c r="L1292">
        <f>VLOOKUP(B1292,average_median_rates_1!B:I,8,0)</f>
        <v>748</v>
      </c>
      <c r="M1292" t="b">
        <f>IF(ISERROR(L1292),VLOOKUP(C1292,vancouver_ratios_2!B:J,9,0),IF(L1292="**",VLOOKUP(C1292,vancouver_ratios_2!B:J,9,0)))</f>
        <v>0</v>
      </c>
      <c r="N1292" t="b">
        <f>IF(ISERROR(L1292),VLOOKUP(D1292,average_median_rates_1!B:I,8,0),IF(L1292="**", VLOOKUP(D1292,average_median_rates_1!B:I,8,0)))</f>
        <v>0</v>
      </c>
      <c r="O1292">
        <f t="shared" si="144"/>
        <v>0</v>
      </c>
      <c r="P1292">
        <f t="shared" si="145"/>
        <v>748</v>
      </c>
    </row>
    <row r="1293" spans="1:16" x14ac:dyDescent="0.2">
      <c r="A1293" t="str">
        <f t="shared" si="146"/>
        <v>201310average0Mount Pleasant/Renfrew Heights</v>
      </c>
      <c r="B1293" t="str">
        <f t="shared" si="140"/>
        <v>201310apartmentaveragebachelor_rateMount Pleasant/Renfrew Heights</v>
      </c>
      <c r="C1293" t="str">
        <f t="shared" si="141"/>
        <v>apartmentaveragebachelor_rateMount Pleasant/Renfrew Heights</v>
      </c>
      <c r="D1293" t="str">
        <f t="shared" si="142"/>
        <v>201310apartmentaveragebachelor_rateVancouver</v>
      </c>
      <c r="E1293">
        <v>2013</v>
      </c>
      <c r="F1293">
        <v>10</v>
      </c>
      <c r="G1293" t="s">
        <v>65</v>
      </c>
      <c r="H1293" t="s">
        <v>59</v>
      </c>
      <c r="I1293" t="s">
        <v>49</v>
      </c>
      <c r="J1293">
        <f t="shared" si="143"/>
        <v>0</v>
      </c>
      <c r="K1293" t="s">
        <v>24</v>
      </c>
      <c r="L1293">
        <f>VLOOKUP(B1293,average_median_rates_1!B:I,8,0)</f>
        <v>879</v>
      </c>
      <c r="M1293" t="b">
        <f>IF(ISERROR(L1293),VLOOKUP(C1293,vancouver_ratios_2!B:J,9,0),IF(L1293="**",VLOOKUP(C1293,vancouver_ratios_2!B:J,9,0)))</f>
        <v>0</v>
      </c>
      <c r="N1293" t="b">
        <f>IF(ISERROR(L1293),VLOOKUP(D1293,average_median_rates_1!B:I,8,0),IF(L1293="**", VLOOKUP(D1293,average_median_rates_1!B:I,8,0)))</f>
        <v>0</v>
      </c>
      <c r="O1293">
        <f t="shared" si="144"/>
        <v>0</v>
      </c>
      <c r="P1293">
        <f t="shared" si="145"/>
        <v>879</v>
      </c>
    </row>
    <row r="1294" spans="1:16" x14ac:dyDescent="0.2">
      <c r="A1294" t="str">
        <f t="shared" si="146"/>
        <v>201310average0East Hastings</v>
      </c>
      <c r="B1294" t="str">
        <f t="shared" si="140"/>
        <v>201310apartmentaveragebachelor_rateEast Hastings</v>
      </c>
      <c r="C1294" t="str">
        <f t="shared" si="141"/>
        <v>apartmentaveragebachelor_rateEast Hastings</v>
      </c>
      <c r="D1294" t="str">
        <f t="shared" si="142"/>
        <v>201310apartmentaveragebachelor_rateVancouver</v>
      </c>
      <c r="E1294">
        <v>2013</v>
      </c>
      <c r="F1294">
        <v>10</v>
      </c>
      <c r="G1294" t="s">
        <v>65</v>
      </c>
      <c r="H1294" t="s">
        <v>59</v>
      </c>
      <c r="I1294" t="s">
        <v>49</v>
      </c>
      <c r="J1294">
        <f t="shared" si="143"/>
        <v>0</v>
      </c>
      <c r="K1294" t="s">
        <v>25</v>
      </c>
      <c r="L1294">
        <f>VLOOKUP(B1294,average_median_rates_1!B:I,8,0)</f>
        <v>816</v>
      </c>
      <c r="M1294" t="b">
        <f>IF(ISERROR(L1294),VLOOKUP(C1294,vancouver_ratios_2!B:J,9,0),IF(L1294="**",VLOOKUP(C1294,vancouver_ratios_2!B:J,9,0)))</f>
        <v>0</v>
      </c>
      <c r="N1294" t="b">
        <f>IF(ISERROR(L1294),VLOOKUP(D1294,average_median_rates_1!B:I,8,0),IF(L1294="**", VLOOKUP(D1294,average_median_rates_1!B:I,8,0)))</f>
        <v>0</v>
      </c>
      <c r="O1294">
        <f t="shared" si="144"/>
        <v>0</v>
      </c>
      <c r="P1294">
        <f t="shared" si="145"/>
        <v>816</v>
      </c>
    </row>
    <row r="1295" spans="1:16" x14ac:dyDescent="0.2">
      <c r="A1295" t="str">
        <f t="shared" si="146"/>
        <v>201310average0Southeast Vancouver</v>
      </c>
      <c r="B1295" t="str">
        <f t="shared" si="140"/>
        <v>201310apartmentaveragebachelor_rateSoutheast Vancouver</v>
      </c>
      <c r="C1295" t="str">
        <f t="shared" si="141"/>
        <v>apartmentaveragebachelor_rateSoutheast Vancouver</v>
      </c>
      <c r="D1295" t="str">
        <f t="shared" si="142"/>
        <v>201310apartmentaveragebachelor_rateVancouver</v>
      </c>
      <c r="E1295">
        <v>2013</v>
      </c>
      <c r="F1295">
        <v>10</v>
      </c>
      <c r="G1295" t="s">
        <v>65</v>
      </c>
      <c r="H1295" t="s">
        <v>59</v>
      </c>
      <c r="I1295" t="s">
        <v>49</v>
      </c>
      <c r="J1295">
        <f t="shared" si="143"/>
        <v>0</v>
      </c>
      <c r="K1295" t="s">
        <v>26</v>
      </c>
      <c r="L1295">
        <f>VLOOKUP(B1295,average_median_rates_1!B:I,8,0)</f>
        <v>862</v>
      </c>
      <c r="M1295" t="b">
        <f>IF(ISERROR(L1295),VLOOKUP(C1295,vancouver_ratios_2!B:J,9,0),IF(L1295="**",VLOOKUP(C1295,vancouver_ratios_2!B:J,9,0)))</f>
        <v>0</v>
      </c>
      <c r="N1295" t="b">
        <f>IF(ISERROR(L1295),VLOOKUP(D1295,average_median_rates_1!B:I,8,0),IF(L1295="**", VLOOKUP(D1295,average_median_rates_1!B:I,8,0)))</f>
        <v>0</v>
      </c>
      <c r="O1295">
        <f t="shared" si="144"/>
        <v>0</v>
      </c>
      <c r="P1295">
        <f t="shared" si="145"/>
        <v>862</v>
      </c>
    </row>
    <row r="1296" spans="1:16" x14ac:dyDescent="0.2">
      <c r="A1296" t="str">
        <f t="shared" si="146"/>
        <v>201310average0University Endowment Lands</v>
      </c>
      <c r="B1296" t="str">
        <f t="shared" si="140"/>
        <v>201310apartmentaveragebachelor_rateUniversity Endowment Lands</v>
      </c>
      <c r="C1296" t="str">
        <f t="shared" si="141"/>
        <v>apartmentaveragebachelor_rateUniversity Endowment Lands</v>
      </c>
      <c r="D1296" t="str">
        <f t="shared" si="142"/>
        <v>201310apartmentaveragebachelor_rateVancouver</v>
      </c>
      <c r="E1296">
        <v>2013</v>
      </c>
      <c r="F1296">
        <v>10</v>
      </c>
      <c r="G1296" t="s">
        <v>65</v>
      </c>
      <c r="H1296" t="s">
        <v>59</v>
      </c>
      <c r="I1296" t="s">
        <v>49</v>
      </c>
      <c r="J1296">
        <f t="shared" si="143"/>
        <v>0</v>
      </c>
      <c r="K1296" t="s">
        <v>27</v>
      </c>
      <c r="L1296">
        <f>VLOOKUP(B1296,average_median_rates_1!B:I,8,0)</f>
        <v>944</v>
      </c>
      <c r="M1296" t="b">
        <f>IF(ISERROR(L1296),VLOOKUP(C1296,vancouver_ratios_2!B:J,9,0),IF(L1296="**",VLOOKUP(C1296,vancouver_ratios_2!B:J,9,0)))</f>
        <v>0</v>
      </c>
      <c r="N1296" t="b">
        <f>IF(ISERROR(L1296),VLOOKUP(D1296,average_median_rates_1!B:I,8,0),IF(L1296="**", VLOOKUP(D1296,average_median_rates_1!B:I,8,0)))</f>
        <v>0</v>
      </c>
      <c r="O1296">
        <f t="shared" si="144"/>
        <v>0</v>
      </c>
      <c r="P1296">
        <f t="shared" si="145"/>
        <v>944</v>
      </c>
    </row>
    <row r="1297" spans="1:16" x14ac:dyDescent="0.2">
      <c r="A1297" t="str">
        <f t="shared" si="146"/>
        <v>201310average0Central Park/Metrotown</v>
      </c>
      <c r="B1297" t="str">
        <f t="shared" si="140"/>
        <v>201310apartmentaveragebachelor_rateCentral Park/Metrotown</v>
      </c>
      <c r="C1297" t="str">
        <f t="shared" si="141"/>
        <v>apartmentaveragebachelor_rateCentral Park/Metrotown</v>
      </c>
      <c r="D1297" t="str">
        <f t="shared" si="142"/>
        <v>201310apartmentaveragebachelor_rateVancouver</v>
      </c>
      <c r="E1297">
        <v>2013</v>
      </c>
      <c r="F1297">
        <v>10</v>
      </c>
      <c r="G1297" t="s">
        <v>65</v>
      </c>
      <c r="H1297" t="s">
        <v>59</v>
      </c>
      <c r="I1297" t="s">
        <v>49</v>
      </c>
      <c r="J1297">
        <f t="shared" si="143"/>
        <v>0</v>
      </c>
      <c r="K1297" t="s">
        <v>28</v>
      </c>
      <c r="L1297">
        <f>VLOOKUP(B1297,average_median_rates_1!B:I,8,0)</f>
        <v>821</v>
      </c>
      <c r="M1297" t="b">
        <f>IF(ISERROR(L1297),VLOOKUP(C1297,vancouver_ratios_2!B:J,9,0),IF(L1297="**",VLOOKUP(C1297,vancouver_ratios_2!B:J,9,0)))</f>
        <v>0</v>
      </c>
      <c r="N1297" t="b">
        <f>IF(ISERROR(L1297),VLOOKUP(D1297,average_median_rates_1!B:I,8,0),IF(L1297="**", VLOOKUP(D1297,average_median_rates_1!B:I,8,0)))</f>
        <v>0</v>
      </c>
      <c r="O1297">
        <f t="shared" si="144"/>
        <v>0</v>
      </c>
      <c r="P1297">
        <f t="shared" si="145"/>
        <v>821</v>
      </c>
    </row>
    <row r="1298" spans="1:16" x14ac:dyDescent="0.2">
      <c r="A1298" t="str">
        <f t="shared" si="146"/>
        <v>201310average0Southeast Burnaby</v>
      </c>
      <c r="B1298" t="str">
        <f t="shared" si="140"/>
        <v>201310apartmentaveragebachelor_rateSoutheast Burnaby</v>
      </c>
      <c r="C1298" t="str">
        <f t="shared" si="141"/>
        <v>apartmentaveragebachelor_rateSoutheast Burnaby</v>
      </c>
      <c r="D1298" t="str">
        <f t="shared" si="142"/>
        <v>201310apartmentaveragebachelor_rateVancouver</v>
      </c>
      <c r="E1298">
        <v>2013</v>
      </c>
      <c r="F1298">
        <v>10</v>
      </c>
      <c r="G1298" t="s">
        <v>65</v>
      </c>
      <c r="H1298" t="s">
        <v>59</v>
      </c>
      <c r="I1298" t="s">
        <v>49</v>
      </c>
      <c r="J1298">
        <f t="shared" si="143"/>
        <v>0</v>
      </c>
      <c r="K1298" t="s">
        <v>29</v>
      </c>
      <c r="L1298">
        <f>VLOOKUP(B1298,average_median_rates_1!B:I,8,0)</f>
        <v>668</v>
      </c>
      <c r="M1298" t="b">
        <f>IF(ISERROR(L1298),VLOOKUP(C1298,vancouver_ratios_2!B:J,9,0),IF(L1298="**",VLOOKUP(C1298,vancouver_ratios_2!B:J,9,0)))</f>
        <v>0</v>
      </c>
      <c r="N1298" t="b">
        <f>IF(ISERROR(L1298),VLOOKUP(D1298,average_median_rates_1!B:I,8,0),IF(L1298="**", VLOOKUP(D1298,average_median_rates_1!B:I,8,0)))</f>
        <v>0</v>
      </c>
      <c r="O1298">
        <f t="shared" si="144"/>
        <v>0</v>
      </c>
      <c r="P1298">
        <f t="shared" si="145"/>
        <v>668</v>
      </c>
    </row>
    <row r="1299" spans="1:16" x14ac:dyDescent="0.2">
      <c r="A1299" t="str">
        <f t="shared" si="146"/>
        <v>201310average0North Burnaby</v>
      </c>
      <c r="B1299" t="str">
        <f t="shared" si="140"/>
        <v>201310apartmentaveragebachelor_rateNorth Burnaby</v>
      </c>
      <c r="C1299" t="str">
        <f t="shared" si="141"/>
        <v>apartmentaveragebachelor_rateNorth Burnaby</v>
      </c>
      <c r="D1299" t="str">
        <f t="shared" si="142"/>
        <v>201310apartmentaveragebachelor_rateVancouver</v>
      </c>
      <c r="E1299">
        <v>2013</v>
      </c>
      <c r="F1299">
        <v>10</v>
      </c>
      <c r="G1299" t="s">
        <v>65</v>
      </c>
      <c r="H1299" t="s">
        <v>59</v>
      </c>
      <c r="I1299" t="s">
        <v>49</v>
      </c>
      <c r="J1299">
        <f t="shared" si="143"/>
        <v>0</v>
      </c>
      <c r="K1299" t="s">
        <v>31</v>
      </c>
      <c r="L1299">
        <f>VLOOKUP(B1299,average_median_rates_1!B:I,8,0)</f>
        <v>752</v>
      </c>
      <c r="M1299" t="b">
        <f>IF(ISERROR(L1299),VLOOKUP(C1299,vancouver_ratios_2!B:J,9,0),IF(L1299="**",VLOOKUP(C1299,vancouver_ratios_2!B:J,9,0)))</f>
        <v>0</v>
      </c>
      <c r="N1299" t="b">
        <f>IF(ISERROR(L1299),VLOOKUP(D1299,average_median_rates_1!B:I,8,0),IF(L1299="**", VLOOKUP(D1299,average_median_rates_1!B:I,8,0)))</f>
        <v>0</v>
      </c>
      <c r="O1299">
        <f t="shared" si="144"/>
        <v>0</v>
      </c>
      <c r="P1299">
        <f t="shared" si="145"/>
        <v>752</v>
      </c>
    </row>
    <row r="1300" spans="1:16" x14ac:dyDescent="0.2">
      <c r="A1300" t="str">
        <f t="shared" si="146"/>
        <v>201310average0New Westminster</v>
      </c>
      <c r="B1300" t="str">
        <f t="shared" si="140"/>
        <v>201310apartmentaveragebachelor_rateNew Westminster</v>
      </c>
      <c r="C1300" t="str">
        <f t="shared" si="141"/>
        <v>apartmentaveragebachelor_rateNew Westminster</v>
      </c>
      <c r="D1300" t="str">
        <f t="shared" si="142"/>
        <v>201310apartmentaveragebachelor_rateVancouver</v>
      </c>
      <c r="E1300">
        <v>2013</v>
      </c>
      <c r="F1300">
        <v>10</v>
      </c>
      <c r="G1300" t="s">
        <v>65</v>
      </c>
      <c r="H1300" t="s">
        <v>59</v>
      </c>
      <c r="I1300" t="s">
        <v>49</v>
      </c>
      <c r="J1300">
        <f t="shared" si="143"/>
        <v>0</v>
      </c>
      <c r="K1300" t="s">
        <v>32</v>
      </c>
      <c r="L1300">
        <f>VLOOKUP(B1300,average_median_rates_1!B:I,8,0)</f>
        <v>684</v>
      </c>
      <c r="M1300" t="b">
        <f>IF(ISERROR(L1300),VLOOKUP(C1300,vancouver_ratios_2!B:J,9,0),IF(L1300="**",VLOOKUP(C1300,vancouver_ratios_2!B:J,9,0)))</f>
        <v>0</v>
      </c>
      <c r="N1300" t="b">
        <f>IF(ISERROR(L1300),VLOOKUP(D1300,average_median_rates_1!B:I,8,0),IF(L1300="**", VLOOKUP(D1300,average_median_rates_1!B:I,8,0)))</f>
        <v>0</v>
      </c>
      <c r="O1300">
        <f t="shared" si="144"/>
        <v>0</v>
      </c>
      <c r="P1300">
        <f t="shared" si="145"/>
        <v>684</v>
      </c>
    </row>
    <row r="1301" spans="1:16" x14ac:dyDescent="0.2">
      <c r="A1301" t="str">
        <f t="shared" si="146"/>
        <v>201310average0North Vancouver CY</v>
      </c>
      <c r="B1301" t="str">
        <f t="shared" si="140"/>
        <v>201310apartmentaveragebachelor_rateNorth Vancouver CY</v>
      </c>
      <c r="C1301" t="str">
        <f t="shared" si="141"/>
        <v>apartmentaveragebachelor_rateNorth Vancouver CY</v>
      </c>
      <c r="D1301" t="str">
        <f t="shared" si="142"/>
        <v>201310apartmentaveragebachelor_rateVancouver</v>
      </c>
      <c r="E1301">
        <v>2013</v>
      </c>
      <c r="F1301">
        <v>10</v>
      </c>
      <c r="G1301" t="s">
        <v>65</v>
      </c>
      <c r="H1301" t="s">
        <v>59</v>
      </c>
      <c r="I1301" t="s">
        <v>49</v>
      </c>
      <c r="J1301">
        <f t="shared" si="143"/>
        <v>0</v>
      </c>
      <c r="K1301" t="s">
        <v>33</v>
      </c>
      <c r="L1301" t="e">
        <f>VLOOKUP(B1301,average_median_rates_1!B:I,8,0)</f>
        <v>#N/A</v>
      </c>
      <c r="M1301">
        <f>IF(ISERROR(L1301),VLOOKUP(C1301,vancouver_ratios_2!B:J,9,0),IF(L1301="**",VLOOKUP(C1301,vancouver_ratios_2!B:J,9,0)))</f>
        <v>1.12537452216138</v>
      </c>
      <c r="N1301">
        <f>IF(ISERROR(L1301),VLOOKUP(D1301,average_median_rates_1!B:I,8,0),IF(L1301="**", VLOOKUP(D1301,average_median_rates_1!B:I,8,0)))</f>
        <v>876</v>
      </c>
      <c r="O1301">
        <f t="shared" si="144"/>
        <v>985.82808141336886</v>
      </c>
      <c r="P1301">
        <f t="shared" si="145"/>
        <v>985.82808141336886</v>
      </c>
    </row>
    <row r="1302" spans="1:16" x14ac:dyDescent="0.2">
      <c r="A1302" t="str">
        <f t="shared" si="146"/>
        <v>201310average0North Vancouver DM</v>
      </c>
      <c r="B1302" t="str">
        <f t="shared" si="140"/>
        <v>201310apartmentaveragebachelor_rateNorth Vancouver DM</v>
      </c>
      <c r="C1302" t="str">
        <f t="shared" si="141"/>
        <v>apartmentaveragebachelor_rateNorth Vancouver DM</v>
      </c>
      <c r="D1302" t="str">
        <f t="shared" si="142"/>
        <v>201310apartmentaveragebachelor_rateVancouver</v>
      </c>
      <c r="E1302">
        <v>2013</v>
      </c>
      <c r="F1302">
        <v>10</v>
      </c>
      <c r="G1302" t="s">
        <v>65</v>
      </c>
      <c r="H1302" t="s">
        <v>59</v>
      </c>
      <c r="I1302" t="s">
        <v>49</v>
      </c>
      <c r="J1302">
        <f t="shared" si="143"/>
        <v>0</v>
      </c>
      <c r="K1302" t="s">
        <v>34</v>
      </c>
      <c r="L1302">
        <f>VLOOKUP(B1302,average_median_rates_1!B:I,8,0)</f>
        <v>908</v>
      </c>
      <c r="M1302" t="b">
        <f>IF(ISERROR(L1302),VLOOKUP(C1302,vancouver_ratios_2!B:J,9,0),IF(L1302="**",VLOOKUP(C1302,vancouver_ratios_2!B:J,9,0)))</f>
        <v>0</v>
      </c>
      <c r="N1302" t="b">
        <f>IF(ISERROR(L1302),VLOOKUP(D1302,average_median_rates_1!B:I,8,0),IF(L1302="**", VLOOKUP(D1302,average_median_rates_1!B:I,8,0)))</f>
        <v>0</v>
      </c>
      <c r="O1302">
        <f t="shared" si="144"/>
        <v>0</v>
      </c>
      <c r="P1302">
        <f t="shared" si="145"/>
        <v>908</v>
      </c>
    </row>
    <row r="1303" spans="1:16" x14ac:dyDescent="0.2">
      <c r="A1303" t="str">
        <f t="shared" si="146"/>
        <v>201310average0West Vancouver</v>
      </c>
      <c r="B1303" t="str">
        <f t="shared" si="140"/>
        <v>201310apartmentaveragebachelor_rateWest Vancouver</v>
      </c>
      <c r="C1303" t="str">
        <f t="shared" si="141"/>
        <v>apartmentaveragebachelor_rateWest Vancouver</v>
      </c>
      <c r="D1303" t="str">
        <f t="shared" si="142"/>
        <v>201310apartmentaveragebachelor_rateVancouver</v>
      </c>
      <c r="E1303">
        <v>2013</v>
      </c>
      <c r="F1303">
        <v>10</v>
      </c>
      <c r="G1303" t="s">
        <v>65</v>
      </c>
      <c r="H1303" t="s">
        <v>59</v>
      </c>
      <c r="I1303" t="s">
        <v>49</v>
      </c>
      <c r="J1303">
        <f t="shared" si="143"/>
        <v>0</v>
      </c>
      <c r="K1303" t="s">
        <v>35</v>
      </c>
      <c r="L1303">
        <f>VLOOKUP(B1303,average_median_rates_1!B:I,8,0)</f>
        <v>977</v>
      </c>
      <c r="M1303" t="b">
        <f>IF(ISERROR(L1303),VLOOKUP(C1303,vancouver_ratios_2!B:J,9,0),IF(L1303="**",VLOOKUP(C1303,vancouver_ratios_2!B:J,9,0)))</f>
        <v>0</v>
      </c>
      <c r="N1303" t="b">
        <f>IF(ISERROR(L1303),VLOOKUP(D1303,average_median_rates_1!B:I,8,0),IF(L1303="**", VLOOKUP(D1303,average_median_rates_1!B:I,8,0)))</f>
        <v>0</v>
      </c>
      <c r="O1303">
        <f t="shared" si="144"/>
        <v>0</v>
      </c>
      <c r="P1303">
        <f t="shared" si="145"/>
        <v>977</v>
      </c>
    </row>
    <row r="1304" spans="1:16" x14ac:dyDescent="0.2">
      <c r="A1304" t="str">
        <f t="shared" si="146"/>
        <v>201310average0Richmond</v>
      </c>
      <c r="B1304" t="str">
        <f t="shared" si="140"/>
        <v>201310apartmentaveragebachelor_rateRichmond</v>
      </c>
      <c r="C1304" t="str">
        <f t="shared" si="141"/>
        <v>apartmentaveragebachelor_rateRichmond</v>
      </c>
      <c r="D1304" t="str">
        <f t="shared" si="142"/>
        <v>201310apartmentaveragebachelor_rateVancouver</v>
      </c>
      <c r="E1304">
        <v>2013</v>
      </c>
      <c r="F1304">
        <v>10</v>
      </c>
      <c r="G1304" t="s">
        <v>65</v>
      </c>
      <c r="H1304" t="s">
        <v>59</v>
      </c>
      <c r="I1304" t="s">
        <v>49</v>
      </c>
      <c r="J1304">
        <f t="shared" si="143"/>
        <v>0</v>
      </c>
      <c r="K1304" t="s">
        <v>36</v>
      </c>
      <c r="L1304">
        <f>VLOOKUP(B1304,average_median_rates_1!B:I,8,0)</f>
        <v>796</v>
      </c>
      <c r="M1304" t="b">
        <f>IF(ISERROR(L1304),VLOOKUP(C1304,vancouver_ratios_2!B:J,9,0),IF(L1304="**",VLOOKUP(C1304,vancouver_ratios_2!B:J,9,0)))</f>
        <v>0</v>
      </c>
      <c r="N1304" t="b">
        <f>IF(ISERROR(L1304),VLOOKUP(D1304,average_median_rates_1!B:I,8,0),IF(L1304="**", VLOOKUP(D1304,average_median_rates_1!B:I,8,0)))</f>
        <v>0</v>
      </c>
      <c r="O1304">
        <f t="shared" si="144"/>
        <v>0</v>
      </c>
      <c r="P1304">
        <f t="shared" si="145"/>
        <v>796</v>
      </c>
    </row>
    <row r="1305" spans="1:16" x14ac:dyDescent="0.2">
      <c r="A1305" t="str">
        <f t="shared" si="146"/>
        <v>201310average0Delta</v>
      </c>
      <c r="B1305" t="str">
        <f t="shared" si="140"/>
        <v>201310apartmentaveragebachelor_rateDelta</v>
      </c>
      <c r="C1305" t="str">
        <f t="shared" si="141"/>
        <v>apartmentaveragebachelor_rateDelta</v>
      </c>
      <c r="D1305" t="str">
        <f t="shared" si="142"/>
        <v>201310apartmentaveragebachelor_rateVancouver</v>
      </c>
      <c r="E1305">
        <v>2013</v>
      </c>
      <c r="F1305">
        <v>10</v>
      </c>
      <c r="G1305" t="s">
        <v>65</v>
      </c>
      <c r="H1305" t="s">
        <v>59</v>
      </c>
      <c r="I1305" t="s">
        <v>49</v>
      </c>
      <c r="J1305">
        <f t="shared" si="143"/>
        <v>0</v>
      </c>
      <c r="K1305" t="s">
        <v>37</v>
      </c>
      <c r="L1305">
        <f>VLOOKUP(B1305,average_median_rates_1!B:I,8,0)</f>
        <v>641</v>
      </c>
      <c r="M1305" t="b">
        <f>IF(ISERROR(L1305),VLOOKUP(C1305,vancouver_ratios_2!B:J,9,0),IF(L1305="**",VLOOKUP(C1305,vancouver_ratios_2!B:J,9,0)))</f>
        <v>0</v>
      </c>
      <c r="N1305" t="b">
        <f>IF(ISERROR(L1305),VLOOKUP(D1305,average_median_rates_1!B:I,8,0),IF(L1305="**", VLOOKUP(D1305,average_median_rates_1!B:I,8,0)))</f>
        <v>0</v>
      </c>
      <c r="O1305">
        <f t="shared" si="144"/>
        <v>0</v>
      </c>
      <c r="P1305">
        <f t="shared" si="145"/>
        <v>641</v>
      </c>
    </row>
    <row r="1306" spans="1:16" x14ac:dyDescent="0.2">
      <c r="A1306" t="str">
        <f t="shared" si="146"/>
        <v>201310average0Surrey</v>
      </c>
      <c r="B1306" t="str">
        <f t="shared" si="140"/>
        <v>201310apartmentaveragebachelor_rateSurrey</v>
      </c>
      <c r="C1306" t="str">
        <f t="shared" si="141"/>
        <v>apartmentaveragebachelor_rateSurrey</v>
      </c>
      <c r="D1306" t="str">
        <f t="shared" si="142"/>
        <v>201310apartmentaveragebachelor_rateVancouver</v>
      </c>
      <c r="E1306">
        <v>2013</v>
      </c>
      <c r="F1306">
        <v>10</v>
      </c>
      <c r="G1306" t="s">
        <v>65</v>
      </c>
      <c r="H1306" t="s">
        <v>59</v>
      </c>
      <c r="I1306" t="s">
        <v>49</v>
      </c>
      <c r="J1306">
        <f t="shared" si="143"/>
        <v>0</v>
      </c>
      <c r="K1306" t="s">
        <v>38</v>
      </c>
      <c r="L1306">
        <f>VLOOKUP(B1306,average_median_rates_1!B:I,8,0)</f>
        <v>632</v>
      </c>
      <c r="M1306" t="b">
        <f>IF(ISERROR(L1306),VLOOKUP(C1306,vancouver_ratios_2!B:J,9,0),IF(L1306="**",VLOOKUP(C1306,vancouver_ratios_2!B:J,9,0)))</f>
        <v>0</v>
      </c>
      <c r="N1306" t="b">
        <f>IF(ISERROR(L1306),VLOOKUP(D1306,average_median_rates_1!B:I,8,0),IF(L1306="**", VLOOKUP(D1306,average_median_rates_1!B:I,8,0)))</f>
        <v>0</v>
      </c>
      <c r="O1306">
        <f t="shared" si="144"/>
        <v>0</v>
      </c>
      <c r="P1306">
        <f t="shared" si="145"/>
        <v>632</v>
      </c>
    </row>
    <row r="1307" spans="1:16" x14ac:dyDescent="0.2">
      <c r="A1307" t="str">
        <f t="shared" si="146"/>
        <v>201310average0White Rock</v>
      </c>
      <c r="B1307" t="str">
        <f t="shared" si="140"/>
        <v>201310apartmentaveragebachelor_rateWhite Rock</v>
      </c>
      <c r="C1307" t="str">
        <f t="shared" si="141"/>
        <v>apartmentaveragebachelor_rateWhite Rock</v>
      </c>
      <c r="D1307" t="str">
        <f t="shared" si="142"/>
        <v>201310apartmentaveragebachelor_rateVancouver</v>
      </c>
      <c r="E1307">
        <v>2013</v>
      </c>
      <c r="F1307">
        <v>10</v>
      </c>
      <c r="G1307" t="s">
        <v>65</v>
      </c>
      <c r="H1307" t="s">
        <v>59</v>
      </c>
      <c r="I1307" t="s">
        <v>49</v>
      </c>
      <c r="J1307">
        <f t="shared" si="143"/>
        <v>0</v>
      </c>
      <c r="K1307" t="s">
        <v>39</v>
      </c>
      <c r="L1307">
        <f>VLOOKUP(B1307,average_median_rates_1!B:I,8,0)</f>
        <v>735</v>
      </c>
      <c r="M1307" t="b">
        <f>IF(ISERROR(L1307),VLOOKUP(C1307,vancouver_ratios_2!B:J,9,0),IF(L1307="**",VLOOKUP(C1307,vancouver_ratios_2!B:J,9,0)))</f>
        <v>0</v>
      </c>
      <c r="N1307" t="b">
        <f>IF(ISERROR(L1307),VLOOKUP(D1307,average_median_rates_1!B:I,8,0),IF(L1307="**", VLOOKUP(D1307,average_median_rates_1!B:I,8,0)))</f>
        <v>0</v>
      </c>
      <c r="O1307">
        <f t="shared" si="144"/>
        <v>0</v>
      </c>
      <c r="P1307">
        <f t="shared" si="145"/>
        <v>735</v>
      </c>
    </row>
    <row r="1308" spans="1:16" x14ac:dyDescent="0.2">
      <c r="A1308" t="str">
        <f t="shared" si="146"/>
        <v>201310average0Langley City and Langley DM</v>
      </c>
      <c r="B1308" t="str">
        <f t="shared" si="140"/>
        <v>201310apartmentaveragebachelor_rateLangley City and Langley DM</v>
      </c>
      <c r="C1308" t="str">
        <f t="shared" si="141"/>
        <v>apartmentaveragebachelor_rateLangley City and Langley DM</v>
      </c>
      <c r="D1308" t="str">
        <f t="shared" si="142"/>
        <v>201310apartmentaveragebachelor_rateVancouver</v>
      </c>
      <c r="E1308">
        <v>2013</v>
      </c>
      <c r="F1308">
        <v>10</v>
      </c>
      <c r="G1308" t="s">
        <v>65</v>
      </c>
      <c r="H1308" t="s">
        <v>59</v>
      </c>
      <c r="I1308" t="s">
        <v>49</v>
      </c>
      <c r="J1308">
        <f t="shared" si="143"/>
        <v>0</v>
      </c>
      <c r="K1308" t="s">
        <v>40</v>
      </c>
      <c r="L1308">
        <f>VLOOKUP(B1308,average_median_rates_1!B:I,8,0)</f>
        <v>638</v>
      </c>
      <c r="M1308" t="b">
        <f>IF(ISERROR(L1308),VLOOKUP(C1308,vancouver_ratios_2!B:J,9,0),IF(L1308="**",VLOOKUP(C1308,vancouver_ratios_2!B:J,9,0)))</f>
        <v>0</v>
      </c>
      <c r="N1308" t="b">
        <f>IF(ISERROR(L1308),VLOOKUP(D1308,average_median_rates_1!B:I,8,0),IF(L1308="**", VLOOKUP(D1308,average_median_rates_1!B:I,8,0)))</f>
        <v>0</v>
      </c>
      <c r="O1308">
        <f t="shared" si="144"/>
        <v>0</v>
      </c>
      <c r="P1308">
        <f t="shared" si="145"/>
        <v>638</v>
      </c>
    </row>
    <row r="1309" spans="1:16" x14ac:dyDescent="0.2">
      <c r="A1309" t="str">
        <f t="shared" si="146"/>
        <v>201310average0Tri-Cities</v>
      </c>
      <c r="B1309" t="str">
        <f t="shared" si="140"/>
        <v>201310apartmentaveragebachelor_rateTri-Cities</v>
      </c>
      <c r="C1309" t="str">
        <f t="shared" si="141"/>
        <v>apartmentaveragebachelor_rateTri-Cities</v>
      </c>
      <c r="D1309" t="str">
        <f t="shared" si="142"/>
        <v>201310apartmentaveragebachelor_rateVancouver</v>
      </c>
      <c r="E1309">
        <v>2013</v>
      </c>
      <c r="F1309">
        <v>10</v>
      </c>
      <c r="G1309" t="s">
        <v>65</v>
      </c>
      <c r="H1309" t="s">
        <v>59</v>
      </c>
      <c r="I1309" t="s">
        <v>49</v>
      </c>
      <c r="J1309">
        <f t="shared" si="143"/>
        <v>0</v>
      </c>
      <c r="K1309" t="s">
        <v>41</v>
      </c>
      <c r="L1309">
        <f>VLOOKUP(B1309,average_median_rates_1!B:I,8,0)</f>
        <v>702</v>
      </c>
      <c r="M1309" t="b">
        <f>IF(ISERROR(L1309),VLOOKUP(C1309,vancouver_ratios_2!B:J,9,0),IF(L1309="**",VLOOKUP(C1309,vancouver_ratios_2!B:J,9,0)))</f>
        <v>0</v>
      </c>
      <c r="N1309" t="b">
        <f>IF(ISERROR(L1309),VLOOKUP(D1309,average_median_rates_1!B:I,8,0),IF(L1309="**", VLOOKUP(D1309,average_median_rates_1!B:I,8,0)))</f>
        <v>0</v>
      </c>
      <c r="O1309">
        <f t="shared" si="144"/>
        <v>0</v>
      </c>
      <c r="P1309">
        <f t="shared" si="145"/>
        <v>702</v>
      </c>
    </row>
    <row r="1310" spans="1:16" x14ac:dyDescent="0.2">
      <c r="A1310" t="str">
        <f t="shared" si="146"/>
        <v>201310average0Maple Ridge/Pitt Meadows</v>
      </c>
      <c r="B1310" t="str">
        <f t="shared" si="140"/>
        <v>201310apartmentaveragebachelor_rateMaple Ridge/Pitt Meadows</v>
      </c>
      <c r="C1310" t="str">
        <f t="shared" si="141"/>
        <v>apartmentaveragebachelor_rateMaple Ridge/Pitt Meadows</v>
      </c>
      <c r="D1310" t="str">
        <f t="shared" si="142"/>
        <v>201310apartmentaveragebachelor_rateVancouver</v>
      </c>
      <c r="E1310">
        <v>2013</v>
      </c>
      <c r="F1310">
        <v>10</v>
      </c>
      <c r="G1310" t="s">
        <v>65</v>
      </c>
      <c r="H1310" t="s">
        <v>59</v>
      </c>
      <c r="I1310" t="s">
        <v>49</v>
      </c>
      <c r="J1310">
        <f t="shared" si="143"/>
        <v>0</v>
      </c>
      <c r="K1310" t="s">
        <v>42</v>
      </c>
      <c r="L1310">
        <f>VLOOKUP(B1310,average_median_rates_1!B:I,8,0)</f>
        <v>636</v>
      </c>
      <c r="M1310" t="b">
        <f>IF(ISERROR(L1310),VLOOKUP(C1310,vancouver_ratios_2!B:J,9,0),IF(L1310="**",VLOOKUP(C1310,vancouver_ratios_2!B:J,9,0)))</f>
        <v>0</v>
      </c>
      <c r="N1310" t="b">
        <f>IF(ISERROR(L1310),VLOOKUP(D1310,average_median_rates_1!B:I,8,0),IF(L1310="**", VLOOKUP(D1310,average_median_rates_1!B:I,8,0)))</f>
        <v>0</v>
      </c>
      <c r="O1310">
        <f t="shared" si="144"/>
        <v>0</v>
      </c>
      <c r="P1310">
        <f t="shared" si="145"/>
        <v>636</v>
      </c>
    </row>
    <row r="1311" spans="1:16" x14ac:dyDescent="0.2">
      <c r="A1311" t="str">
        <f t="shared" si="146"/>
        <v>201310average0Vancouver</v>
      </c>
      <c r="B1311" t="str">
        <f t="shared" si="140"/>
        <v>201310apartmentaveragebachelor_rateVancouver</v>
      </c>
      <c r="C1311" t="str">
        <f t="shared" si="141"/>
        <v>apartmentaveragebachelor_rateVancouver</v>
      </c>
      <c r="D1311" t="str">
        <f t="shared" si="142"/>
        <v>201310apartmentaveragebachelor_rateVancouver</v>
      </c>
      <c r="E1311">
        <v>2013</v>
      </c>
      <c r="F1311">
        <v>10</v>
      </c>
      <c r="G1311" t="s">
        <v>65</v>
      </c>
      <c r="H1311" t="s">
        <v>59</v>
      </c>
      <c r="I1311" t="s">
        <v>49</v>
      </c>
      <c r="J1311">
        <f t="shared" si="143"/>
        <v>0</v>
      </c>
      <c r="K1311" t="s">
        <v>43</v>
      </c>
      <c r="L1311">
        <f>VLOOKUP(B1311,average_median_rates_1!B:I,8,0)</f>
        <v>876</v>
      </c>
      <c r="M1311" t="b">
        <f>IF(ISERROR(L1311),VLOOKUP(C1311,vancouver_ratios_2!B:J,9,0),IF(L1311="**",VLOOKUP(C1311,vancouver_ratios_2!B:J,9,0)))</f>
        <v>0</v>
      </c>
      <c r="N1311" t="b">
        <f>IF(ISERROR(L1311),VLOOKUP(D1311,average_median_rates_1!B:I,8,0),IF(L1311="**", VLOOKUP(D1311,average_median_rates_1!B:I,8,0)))</f>
        <v>0</v>
      </c>
      <c r="O1311">
        <f t="shared" si="144"/>
        <v>0</v>
      </c>
      <c r="P1311">
        <f t="shared" si="145"/>
        <v>876</v>
      </c>
    </row>
    <row r="1312" spans="1:16" x14ac:dyDescent="0.2">
      <c r="A1312" t="str">
        <f t="shared" si="146"/>
        <v>201310average0North Vancouver City</v>
      </c>
      <c r="B1312" t="str">
        <f t="shared" si="140"/>
        <v>201310apartmentaveragebachelor_rateNorth Vancouver City</v>
      </c>
      <c r="C1312" t="str">
        <f t="shared" si="141"/>
        <v>apartmentaveragebachelor_rateNorth Vancouver City</v>
      </c>
      <c r="D1312" t="str">
        <f t="shared" si="142"/>
        <v>201310apartmentaveragebachelor_rateVancouver</v>
      </c>
      <c r="E1312">
        <v>2013</v>
      </c>
      <c r="F1312">
        <v>10</v>
      </c>
      <c r="G1312" t="s">
        <v>65</v>
      </c>
      <c r="H1312" t="s">
        <v>59</v>
      </c>
      <c r="I1312" t="s">
        <v>49</v>
      </c>
      <c r="J1312">
        <f t="shared" si="143"/>
        <v>0</v>
      </c>
      <c r="K1312" t="s">
        <v>60</v>
      </c>
      <c r="L1312">
        <f>VLOOKUP(B1312,average_median_rates_1!B:I,8,0)</f>
        <v>848</v>
      </c>
      <c r="M1312" t="b">
        <f>IF(ISERROR(L1312),VLOOKUP(C1312,vancouver_ratios_2!B:J,9,0),IF(L1312="**",VLOOKUP(C1312,vancouver_ratios_2!B:J,9,0)))</f>
        <v>0</v>
      </c>
      <c r="N1312" t="b">
        <f>IF(ISERROR(L1312),VLOOKUP(D1312,average_median_rates_1!B:I,8,0),IF(L1312="**", VLOOKUP(D1312,average_median_rates_1!B:I,8,0)))</f>
        <v>0</v>
      </c>
      <c r="O1312">
        <f t="shared" si="144"/>
        <v>0</v>
      </c>
      <c r="P1312">
        <f t="shared" si="145"/>
        <v>848</v>
      </c>
    </row>
    <row r="1313" spans="1:16" x14ac:dyDescent="0.2">
      <c r="A1313" t="str">
        <f t="shared" si="146"/>
        <v>201310average1English Bay</v>
      </c>
      <c r="B1313" t="str">
        <f t="shared" si="140"/>
        <v>201310apartmentaverage1_bed_rateEnglish Bay</v>
      </c>
      <c r="C1313" t="str">
        <f t="shared" si="141"/>
        <v>apartmentaverage1_bed_rateEnglish Bay</v>
      </c>
      <c r="D1313" t="str">
        <f t="shared" si="142"/>
        <v>201310apartmentaverage1_bed_rateVancouver</v>
      </c>
      <c r="E1313">
        <v>2013</v>
      </c>
      <c r="F1313">
        <v>10</v>
      </c>
      <c r="G1313" t="s">
        <v>65</v>
      </c>
      <c r="H1313" t="s">
        <v>59</v>
      </c>
      <c r="I1313" t="s">
        <v>51</v>
      </c>
      <c r="J1313">
        <f t="shared" si="143"/>
        <v>1</v>
      </c>
      <c r="K1313" t="s">
        <v>16</v>
      </c>
      <c r="L1313">
        <f>VLOOKUP(B1313,average_median_rates_1!B:I,8,0)</f>
        <v>1172</v>
      </c>
      <c r="M1313" t="b">
        <f>IF(ISERROR(L1313),VLOOKUP(C1313,vancouver_ratios_2!B:J,9,0),IF(L1313="**",VLOOKUP(C1313,vancouver_ratios_2!B:J,9,0)))</f>
        <v>0</v>
      </c>
      <c r="N1313" t="b">
        <f>IF(ISERROR(L1313),VLOOKUP(D1313,average_median_rates_1!B:I,8,0),IF(L1313="**", VLOOKUP(D1313,average_median_rates_1!B:I,8,0)))</f>
        <v>0</v>
      </c>
      <c r="O1313">
        <f t="shared" si="144"/>
        <v>0</v>
      </c>
      <c r="P1313">
        <f t="shared" si="145"/>
        <v>1172</v>
      </c>
    </row>
    <row r="1314" spans="1:16" x14ac:dyDescent="0.2">
      <c r="A1314" t="str">
        <f t="shared" si="146"/>
        <v>201310average1Downtown</v>
      </c>
      <c r="B1314" t="str">
        <f t="shared" si="140"/>
        <v>201310apartmentaverage1_bed_rateDowntown</v>
      </c>
      <c r="C1314" t="str">
        <f t="shared" si="141"/>
        <v>apartmentaverage1_bed_rateDowntown</v>
      </c>
      <c r="D1314" t="str">
        <f t="shared" si="142"/>
        <v>201310apartmentaverage1_bed_rateVancouver</v>
      </c>
      <c r="E1314">
        <v>2013</v>
      </c>
      <c r="F1314">
        <v>10</v>
      </c>
      <c r="G1314" t="s">
        <v>65</v>
      </c>
      <c r="H1314" t="s">
        <v>59</v>
      </c>
      <c r="I1314" t="s">
        <v>51</v>
      </c>
      <c r="J1314">
        <f t="shared" si="143"/>
        <v>1</v>
      </c>
      <c r="K1314" t="s">
        <v>17</v>
      </c>
      <c r="L1314">
        <f>VLOOKUP(B1314,average_median_rates_1!B:I,8,0)</f>
        <v>1222</v>
      </c>
      <c r="M1314" t="b">
        <f>IF(ISERROR(L1314),VLOOKUP(C1314,vancouver_ratios_2!B:J,9,0),IF(L1314="**",VLOOKUP(C1314,vancouver_ratios_2!B:J,9,0)))</f>
        <v>0</v>
      </c>
      <c r="N1314" t="b">
        <f>IF(ISERROR(L1314),VLOOKUP(D1314,average_median_rates_1!B:I,8,0),IF(L1314="**", VLOOKUP(D1314,average_median_rates_1!B:I,8,0)))</f>
        <v>0</v>
      </c>
      <c r="O1314">
        <f t="shared" si="144"/>
        <v>0</v>
      </c>
      <c r="P1314">
        <f t="shared" si="145"/>
        <v>1222</v>
      </c>
    </row>
    <row r="1315" spans="1:16" x14ac:dyDescent="0.2">
      <c r="A1315" t="str">
        <f t="shared" si="146"/>
        <v>201310average1South Granville/Oak</v>
      </c>
      <c r="B1315" t="str">
        <f t="shared" si="140"/>
        <v>201310apartmentaverage1_bed_rateSouth Granville/Oak</v>
      </c>
      <c r="C1315" t="str">
        <f t="shared" si="141"/>
        <v>apartmentaverage1_bed_rateSouth Granville/Oak</v>
      </c>
      <c r="D1315" t="str">
        <f t="shared" si="142"/>
        <v>201310apartmentaverage1_bed_rateVancouver</v>
      </c>
      <c r="E1315">
        <v>2013</v>
      </c>
      <c r="F1315">
        <v>10</v>
      </c>
      <c r="G1315" t="s">
        <v>65</v>
      </c>
      <c r="H1315" t="s">
        <v>59</v>
      </c>
      <c r="I1315" t="s">
        <v>51</v>
      </c>
      <c r="J1315">
        <f t="shared" si="143"/>
        <v>1</v>
      </c>
      <c r="K1315" t="s">
        <v>19</v>
      </c>
      <c r="L1315">
        <f>VLOOKUP(B1315,average_median_rates_1!B:I,8,0)</f>
        <v>1140</v>
      </c>
      <c r="M1315" t="b">
        <f>IF(ISERROR(L1315),VLOOKUP(C1315,vancouver_ratios_2!B:J,9,0),IF(L1315="**",VLOOKUP(C1315,vancouver_ratios_2!B:J,9,0)))</f>
        <v>0</v>
      </c>
      <c r="N1315" t="b">
        <f>IF(ISERROR(L1315),VLOOKUP(D1315,average_median_rates_1!B:I,8,0),IF(L1315="**", VLOOKUP(D1315,average_median_rates_1!B:I,8,0)))</f>
        <v>0</v>
      </c>
      <c r="O1315">
        <f t="shared" si="144"/>
        <v>0</v>
      </c>
      <c r="P1315">
        <f t="shared" si="145"/>
        <v>1140</v>
      </c>
    </row>
    <row r="1316" spans="1:16" x14ac:dyDescent="0.2">
      <c r="A1316" t="str">
        <f t="shared" si="146"/>
        <v>201310average1Kitsilano/Point Grey</v>
      </c>
      <c r="B1316" t="str">
        <f t="shared" si="140"/>
        <v>201310apartmentaverage1_bed_rateKitsilano/Point Grey</v>
      </c>
      <c r="C1316" t="str">
        <f t="shared" si="141"/>
        <v>apartmentaverage1_bed_rateKitsilano/Point Grey</v>
      </c>
      <c r="D1316" t="str">
        <f t="shared" si="142"/>
        <v>201310apartmentaverage1_bed_rateVancouver</v>
      </c>
      <c r="E1316">
        <v>2013</v>
      </c>
      <c r="F1316">
        <v>10</v>
      </c>
      <c r="G1316" t="s">
        <v>65</v>
      </c>
      <c r="H1316" t="s">
        <v>59</v>
      </c>
      <c r="I1316" t="s">
        <v>51</v>
      </c>
      <c r="J1316">
        <f t="shared" si="143"/>
        <v>1</v>
      </c>
      <c r="K1316" t="s">
        <v>20</v>
      </c>
      <c r="L1316">
        <f>VLOOKUP(B1316,average_median_rates_1!B:I,8,0)</f>
        <v>1140</v>
      </c>
      <c r="M1316" t="b">
        <f>IF(ISERROR(L1316),VLOOKUP(C1316,vancouver_ratios_2!B:J,9,0),IF(L1316="**",VLOOKUP(C1316,vancouver_ratios_2!B:J,9,0)))</f>
        <v>0</v>
      </c>
      <c r="N1316" t="b">
        <f>IF(ISERROR(L1316),VLOOKUP(D1316,average_median_rates_1!B:I,8,0),IF(L1316="**", VLOOKUP(D1316,average_median_rates_1!B:I,8,0)))</f>
        <v>0</v>
      </c>
      <c r="O1316">
        <f t="shared" si="144"/>
        <v>0</v>
      </c>
      <c r="P1316">
        <f t="shared" si="145"/>
        <v>1140</v>
      </c>
    </row>
    <row r="1317" spans="1:16" x14ac:dyDescent="0.2">
      <c r="A1317" t="str">
        <f t="shared" si="146"/>
        <v>201310average1Westside/Kerrisdale</v>
      </c>
      <c r="B1317" t="str">
        <f t="shared" si="140"/>
        <v>201310apartmentaverage1_bed_rateWestside/Kerrisdale</v>
      </c>
      <c r="C1317" t="str">
        <f t="shared" si="141"/>
        <v>apartmentaverage1_bed_rateWestside/Kerrisdale</v>
      </c>
      <c r="D1317" t="str">
        <f t="shared" si="142"/>
        <v>201310apartmentaverage1_bed_rateVancouver</v>
      </c>
      <c r="E1317">
        <v>2013</v>
      </c>
      <c r="F1317">
        <v>10</v>
      </c>
      <c r="G1317" t="s">
        <v>65</v>
      </c>
      <c r="H1317" t="s">
        <v>59</v>
      </c>
      <c r="I1317" t="s">
        <v>51</v>
      </c>
      <c r="J1317">
        <f t="shared" si="143"/>
        <v>1</v>
      </c>
      <c r="K1317" t="s">
        <v>21</v>
      </c>
      <c r="L1317">
        <f>VLOOKUP(B1317,average_median_rates_1!B:I,8,0)</f>
        <v>1124</v>
      </c>
      <c r="M1317" t="b">
        <f>IF(ISERROR(L1317),VLOOKUP(C1317,vancouver_ratios_2!B:J,9,0),IF(L1317="**",VLOOKUP(C1317,vancouver_ratios_2!B:J,9,0)))</f>
        <v>0</v>
      </c>
      <c r="N1317" t="b">
        <f>IF(ISERROR(L1317),VLOOKUP(D1317,average_median_rates_1!B:I,8,0),IF(L1317="**", VLOOKUP(D1317,average_median_rates_1!B:I,8,0)))</f>
        <v>0</v>
      </c>
      <c r="O1317">
        <f t="shared" si="144"/>
        <v>0</v>
      </c>
      <c r="P1317">
        <f t="shared" si="145"/>
        <v>1124</v>
      </c>
    </row>
    <row r="1318" spans="1:16" x14ac:dyDescent="0.2">
      <c r="A1318" t="str">
        <f t="shared" si="146"/>
        <v>201310average1Marpole</v>
      </c>
      <c r="B1318" t="str">
        <f t="shared" si="140"/>
        <v>201310apartmentaverage1_bed_rateMarpole</v>
      </c>
      <c r="C1318" t="str">
        <f t="shared" si="141"/>
        <v>apartmentaverage1_bed_rateMarpole</v>
      </c>
      <c r="D1318" t="str">
        <f t="shared" si="142"/>
        <v>201310apartmentaverage1_bed_rateVancouver</v>
      </c>
      <c r="E1318">
        <v>2013</v>
      </c>
      <c r="F1318">
        <v>10</v>
      </c>
      <c r="G1318" t="s">
        <v>65</v>
      </c>
      <c r="H1318" t="s">
        <v>59</v>
      </c>
      <c r="I1318" t="s">
        <v>51</v>
      </c>
      <c r="J1318">
        <f t="shared" si="143"/>
        <v>1</v>
      </c>
      <c r="K1318" t="s">
        <v>23</v>
      </c>
      <c r="L1318">
        <f>VLOOKUP(B1318,average_median_rates_1!B:I,8,0)</f>
        <v>850</v>
      </c>
      <c r="M1318" t="b">
        <f>IF(ISERROR(L1318),VLOOKUP(C1318,vancouver_ratios_2!B:J,9,0),IF(L1318="**",VLOOKUP(C1318,vancouver_ratios_2!B:J,9,0)))</f>
        <v>0</v>
      </c>
      <c r="N1318" t="b">
        <f>IF(ISERROR(L1318),VLOOKUP(D1318,average_median_rates_1!B:I,8,0),IF(L1318="**", VLOOKUP(D1318,average_median_rates_1!B:I,8,0)))</f>
        <v>0</v>
      </c>
      <c r="O1318">
        <f t="shared" si="144"/>
        <v>0</v>
      </c>
      <c r="P1318">
        <f t="shared" si="145"/>
        <v>850</v>
      </c>
    </row>
    <row r="1319" spans="1:16" x14ac:dyDescent="0.2">
      <c r="A1319" t="str">
        <f t="shared" si="146"/>
        <v>201310average1Mount Pleasant/Renfrew Heights</v>
      </c>
      <c r="B1319" t="str">
        <f t="shared" si="140"/>
        <v>201310apartmentaverage1_bed_rateMount Pleasant/Renfrew Heights</v>
      </c>
      <c r="C1319" t="str">
        <f t="shared" si="141"/>
        <v>apartmentaverage1_bed_rateMount Pleasant/Renfrew Heights</v>
      </c>
      <c r="D1319" t="str">
        <f t="shared" si="142"/>
        <v>201310apartmentaverage1_bed_rateVancouver</v>
      </c>
      <c r="E1319">
        <v>2013</v>
      </c>
      <c r="F1319">
        <v>10</v>
      </c>
      <c r="G1319" t="s">
        <v>65</v>
      </c>
      <c r="H1319" t="s">
        <v>59</v>
      </c>
      <c r="I1319" t="s">
        <v>51</v>
      </c>
      <c r="J1319">
        <f t="shared" si="143"/>
        <v>1</v>
      </c>
      <c r="K1319" t="s">
        <v>24</v>
      </c>
      <c r="L1319">
        <f>VLOOKUP(B1319,average_median_rates_1!B:I,8,0)</f>
        <v>948</v>
      </c>
      <c r="M1319" t="b">
        <f>IF(ISERROR(L1319),VLOOKUP(C1319,vancouver_ratios_2!B:J,9,0),IF(L1319="**",VLOOKUP(C1319,vancouver_ratios_2!B:J,9,0)))</f>
        <v>0</v>
      </c>
      <c r="N1319" t="b">
        <f>IF(ISERROR(L1319),VLOOKUP(D1319,average_median_rates_1!B:I,8,0),IF(L1319="**", VLOOKUP(D1319,average_median_rates_1!B:I,8,0)))</f>
        <v>0</v>
      </c>
      <c r="O1319">
        <f t="shared" si="144"/>
        <v>0</v>
      </c>
      <c r="P1319">
        <f t="shared" si="145"/>
        <v>948</v>
      </c>
    </row>
    <row r="1320" spans="1:16" x14ac:dyDescent="0.2">
      <c r="A1320" t="str">
        <f t="shared" si="146"/>
        <v>201310average1East Hastings</v>
      </c>
      <c r="B1320" t="str">
        <f t="shared" si="140"/>
        <v>201310apartmentaverage1_bed_rateEast Hastings</v>
      </c>
      <c r="C1320" t="str">
        <f t="shared" si="141"/>
        <v>apartmentaverage1_bed_rateEast Hastings</v>
      </c>
      <c r="D1320" t="str">
        <f t="shared" si="142"/>
        <v>201310apartmentaverage1_bed_rateVancouver</v>
      </c>
      <c r="E1320">
        <v>2013</v>
      </c>
      <c r="F1320">
        <v>10</v>
      </c>
      <c r="G1320" t="s">
        <v>65</v>
      </c>
      <c r="H1320" t="s">
        <v>59</v>
      </c>
      <c r="I1320" t="s">
        <v>51</v>
      </c>
      <c r="J1320">
        <f t="shared" si="143"/>
        <v>1</v>
      </c>
      <c r="K1320" t="s">
        <v>25</v>
      </c>
      <c r="L1320">
        <f>VLOOKUP(B1320,average_median_rates_1!B:I,8,0)</f>
        <v>893</v>
      </c>
      <c r="M1320" t="b">
        <f>IF(ISERROR(L1320),VLOOKUP(C1320,vancouver_ratios_2!B:J,9,0),IF(L1320="**",VLOOKUP(C1320,vancouver_ratios_2!B:J,9,0)))</f>
        <v>0</v>
      </c>
      <c r="N1320" t="b">
        <f>IF(ISERROR(L1320),VLOOKUP(D1320,average_median_rates_1!B:I,8,0),IF(L1320="**", VLOOKUP(D1320,average_median_rates_1!B:I,8,0)))</f>
        <v>0</v>
      </c>
      <c r="O1320">
        <f t="shared" si="144"/>
        <v>0</v>
      </c>
      <c r="P1320">
        <f t="shared" si="145"/>
        <v>893</v>
      </c>
    </row>
    <row r="1321" spans="1:16" x14ac:dyDescent="0.2">
      <c r="A1321" t="str">
        <f t="shared" si="146"/>
        <v>201310average1Southeast Vancouver</v>
      </c>
      <c r="B1321" t="str">
        <f t="shared" si="140"/>
        <v>201310apartmentaverage1_bed_rateSoutheast Vancouver</v>
      </c>
      <c r="C1321" t="str">
        <f t="shared" si="141"/>
        <v>apartmentaverage1_bed_rateSoutheast Vancouver</v>
      </c>
      <c r="D1321" t="str">
        <f t="shared" si="142"/>
        <v>201310apartmentaverage1_bed_rateVancouver</v>
      </c>
      <c r="E1321">
        <v>2013</v>
      </c>
      <c r="F1321">
        <v>10</v>
      </c>
      <c r="G1321" t="s">
        <v>65</v>
      </c>
      <c r="H1321" t="s">
        <v>59</v>
      </c>
      <c r="I1321" t="s">
        <v>51</v>
      </c>
      <c r="J1321">
        <f t="shared" si="143"/>
        <v>1</v>
      </c>
      <c r="K1321" t="s">
        <v>26</v>
      </c>
      <c r="L1321">
        <f>VLOOKUP(B1321,average_median_rates_1!B:I,8,0)</f>
        <v>955</v>
      </c>
      <c r="M1321" t="b">
        <f>IF(ISERROR(L1321),VLOOKUP(C1321,vancouver_ratios_2!B:J,9,0),IF(L1321="**",VLOOKUP(C1321,vancouver_ratios_2!B:J,9,0)))</f>
        <v>0</v>
      </c>
      <c r="N1321" t="b">
        <f>IF(ISERROR(L1321),VLOOKUP(D1321,average_median_rates_1!B:I,8,0),IF(L1321="**", VLOOKUP(D1321,average_median_rates_1!B:I,8,0)))</f>
        <v>0</v>
      </c>
      <c r="O1321">
        <f t="shared" si="144"/>
        <v>0</v>
      </c>
      <c r="P1321">
        <f t="shared" si="145"/>
        <v>955</v>
      </c>
    </row>
    <row r="1322" spans="1:16" x14ac:dyDescent="0.2">
      <c r="A1322" t="str">
        <f t="shared" si="146"/>
        <v>201310average1University Endowment Lands</v>
      </c>
      <c r="B1322" t="str">
        <f t="shared" si="140"/>
        <v>201310apartmentaverage1_bed_rateUniversity Endowment Lands</v>
      </c>
      <c r="C1322" t="str">
        <f t="shared" si="141"/>
        <v>apartmentaverage1_bed_rateUniversity Endowment Lands</v>
      </c>
      <c r="D1322" t="str">
        <f t="shared" si="142"/>
        <v>201310apartmentaverage1_bed_rateVancouver</v>
      </c>
      <c r="E1322">
        <v>2013</v>
      </c>
      <c r="F1322">
        <v>10</v>
      </c>
      <c r="G1322" t="s">
        <v>65</v>
      </c>
      <c r="H1322" t="s">
        <v>59</v>
      </c>
      <c r="I1322" t="s">
        <v>51</v>
      </c>
      <c r="J1322">
        <f t="shared" si="143"/>
        <v>1</v>
      </c>
      <c r="K1322" t="s">
        <v>27</v>
      </c>
      <c r="L1322">
        <f>VLOOKUP(B1322,average_median_rates_1!B:I,8,0)</f>
        <v>1347</v>
      </c>
      <c r="M1322" t="b">
        <f>IF(ISERROR(L1322),VLOOKUP(C1322,vancouver_ratios_2!B:J,9,0),IF(L1322="**",VLOOKUP(C1322,vancouver_ratios_2!B:J,9,0)))</f>
        <v>0</v>
      </c>
      <c r="N1322" t="b">
        <f>IF(ISERROR(L1322),VLOOKUP(D1322,average_median_rates_1!B:I,8,0),IF(L1322="**", VLOOKUP(D1322,average_median_rates_1!B:I,8,0)))</f>
        <v>0</v>
      </c>
      <c r="O1322">
        <f t="shared" si="144"/>
        <v>0</v>
      </c>
      <c r="P1322">
        <f t="shared" si="145"/>
        <v>1347</v>
      </c>
    </row>
    <row r="1323" spans="1:16" x14ac:dyDescent="0.2">
      <c r="A1323" t="str">
        <f t="shared" si="146"/>
        <v>201310average1Central Park/Metrotown</v>
      </c>
      <c r="B1323" t="str">
        <f t="shared" si="140"/>
        <v>201310apartmentaverage1_bed_rateCentral Park/Metrotown</v>
      </c>
      <c r="C1323" t="str">
        <f t="shared" si="141"/>
        <v>apartmentaverage1_bed_rateCentral Park/Metrotown</v>
      </c>
      <c r="D1323" t="str">
        <f t="shared" si="142"/>
        <v>201310apartmentaverage1_bed_rateVancouver</v>
      </c>
      <c r="E1323">
        <v>2013</v>
      </c>
      <c r="F1323">
        <v>10</v>
      </c>
      <c r="G1323" t="s">
        <v>65</v>
      </c>
      <c r="H1323" t="s">
        <v>59</v>
      </c>
      <c r="I1323" t="s">
        <v>51</v>
      </c>
      <c r="J1323">
        <f t="shared" si="143"/>
        <v>1</v>
      </c>
      <c r="K1323" t="s">
        <v>28</v>
      </c>
      <c r="L1323">
        <f>VLOOKUP(B1323,average_median_rates_1!B:I,8,0)</f>
        <v>915</v>
      </c>
      <c r="M1323" t="b">
        <f>IF(ISERROR(L1323),VLOOKUP(C1323,vancouver_ratios_2!B:J,9,0),IF(L1323="**",VLOOKUP(C1323,vancouver_ratios_2!B:J,9,0)))</f>
        <v>0</v>
      </c>
      <c r="N1323" t="b">
        <f>IF(ISERROR(L1323),VLOOKUP(D1323,average_median_rates_1!B:I,8,0),IF(L1323="**", VLOOKUP(D1323,average_median_rates_1!B:I,8,0)))</f>
        <v>0</v>
      </c>
      <c r="O1323">
        <f t="shared" si="144"/>
        <v>0</v>
      </c>
      <c r="P1323">
        <f t="shared" si="145"/>
        <v>915</v>
      </c>
    </row>
    <row r="1324" spans="1:16" x14ac:dyDescent="0.2">
      <c r="A1324" t="str">
        <f t="shared" si="146"/>
        <v>201310average1Southeast Burnaby</v>
      </c>
      <c r="B1324" t="str">
        <f t="shared" si="140"/>
        <v>201310apartmentaverage1_bed_rateSoutheast Burnaby</v>
      </c>
      <c r="C1324" t="str">
        <f t="shared" si="141"/>
        <v>apartmentaverage1_bed_rateSoutheast Burnaby</v>
      </c>
      <c r="D1324" t="str">
        <f t="shared" si="142"/>
        <v>201310apartmentaverage1_bed_rateVancouver</v>
      </c>
      <c r="E1324">
        <v>2013</v>
      </c>
      <c r="F1324">
        <v>10</v>
      </c>
      <c r="G1324" t="s">
        <v>65</v>
      </c>
      <c r="H1324" t="s">
        <v>59</v>
      </c>
      <c r="I1324" t="s">
        <v>51</v>
      </c>
      <c r="J1324">
        <f t="shared" si="143"/>
        <v>1</v>
      </c>
      <c r="K1324" t="s">
        <v>29</v>
      </c>
      <c r="L1324">
        <f>VLOOKUP(B1324,average_median_rates_1!B:I,8,0)</f>
        <v>811</v>
      </c>
      <c r="M1324" t="b">
        <f>IF(ISERROR(L1324),VLOOKUP(C1324,vancouver_ratios_2!B:J,9,0),IF(L1324="**",VLOOKUP(C1324,vancouver_ratios_2!B:J,9,0)))</f>
        <v>0</v>
      </c>
      <c r="N1324" t="b">
        <f>IF(ISERROR(L1324),VLOOKUP(D1324,average_median_rates_1!B:I,8,0),IF(L1324="**", VLOOKUP(D1324,average_median_rates_1!B:I,8,0)))</f>
        <v>0</v>
      </c>
      <c r="O1324">
        <f t="shared" si="144"/>
        <v>0</v>
      </c>
      <c r="P1324">
        <f t="shared" si="145"/>
        <v>811</v>
      </c>
    </row>
    <row r="1325" spans="1:16" x14ac:dyDescent="0.2">
      <c r="A1325" t="str">
        <f t="shared" si="146"/>
        <v>201310average1North Burnaby</v>
      </c>
      <c r="B1325" t="str">
        <f t="shared" si="140"/>
        <v>201310apartmentaverage1_bed_rateNorth Burnaby</v>
      </c>
      <c r="C1325" t="str">
        <f t="shared" si="141"/>
        <v>apartmentaverage1_bed_rateNorth Burnaby</v>
      </c>
      <c r="D1325" t="str">
        <f t="shared" si="142"/>
        <v>201310apartmentaverage1_bed_rateVancouver</v>
      </c>
      <c r="E1325">
        <v>2013</v>
      </c>
      <c r="F1325">
        <v>10</v>
      </c>
      <c r="G1325" t="s">
        <v>65</v>
      </c>
      <c r="H1325" t="s">
        <v>59</v>
      </c>
      <c r="I1325" t="s">
        <v>51</v>
      </c>
      <c r="J1325">
        <f t="shared" si="143"/>
        <v>1</v>
      </c>
      <c r="K1325" t="s">
        <v>31</v>
      </c>
      <c r="L1325">
        <f>VLOOKUP(B1325,average_median_rates_1!B:I,8,0)</f>
        <v>924</v>
      </c>
      <c r="M1325" t="b">
        <f>IF(ISERROR(L1325),VLOOKUP(C1325,vancouver_ratios_2!B:J,9,0),IF(L1325="**",VLOOKUP(C1325,vancouver_ratios_2!B:J,9,0)))</f>
        <v>0</v>
      </c>
      <c r="N1325" t="b">
        <f>IF(ISERROR(L1325),VLOOKUP(D1325,average_median_rates_1!B:I,8,0),IF(L1325="**", VLOOKUP(D1325,average_median_rates_1!B:I,8,0)))</f>
        <v>0</v>
      </c>
      <c r="O1325">
        <f t="shared" si="144"/>
        <v>0</v>
      </c>
      <c r="P1325">
        <f t="shared" si="145"/>
        <v>924</v>
      </c>
    </row>
    <row r="1326" spans="1:16" x14ac:dyDescent="0.2">
      <c r="A1326" t="str">
        <f t="shared" si="146"/>
        <v>201310average1New Westminster</v>
      </c>
      <c r="B1326" t="str">
        <f t="shared" si="140"/>
        <v>201310apartmentaverage1_bed_rateNew Westminster</v>
      </c>
      <c r="C1326" t="str">
        <f t="shared" si="141"/>
        <v>apartmentaverage1_bed_rateNew Westminster</v>
      </c>
      <c r="D1326" t="str">
        <f t="shared" si="142"/>
        <v>201310apartmentaverage1_bed_rateVancouver</v>
      </c>
      <c r="E1326">
        <v>2013</v>
      </c>
      <c r="F1326">
        <v>10</v>
      </c>
      <c r="G1326" t="s">
        <v>65</v>
      </c>
      <c r="H1326" t="s">
        <v>59</v>
      </c>
      <c r="I1326" t="s">
        <v>51</v>
      </c>
      <c r="J1326">
        <f t="shared" si="143"/>
        <v>1</v>
      </c>
      <c r="K1326" t="s">
        <v>32</v>
      </c>
      <c r="L1326">
        <f>VLOOKUP(B1326,average_median_rates_1!B:I,8,0)</f>
        <v>818</v>
      </c>
      <c r="M1326" t="b">
        <f>IF(ISERROR(L1326),VLOOKUP(C1326,vancouver_ratios_2!B:J,9,0),IF(L1326="**",VLOOKUP(C1326,vancouver_ratios_2!B:J,9,0)))</f>
        <v>0</v>
      </c>
      <c r="N1326" t="b">
        <f>IF(ISERROR(L1326),VLOOKUP(D1326,average_median_rates_1!B:I,8,0),IF(L1326="**", VLOOKUP(D1326,average_median_rates_1!B:I,8,0)))</f>
        <v>0</v>
      </c>
      <c r="O1326">
        <f t="shared" si="144"/>
        <v>0</v>
      </c>
      <c r="P1326">
        <f t="shared" si="145"/>
        <v>818</v>
      </c>
    </row>
    <row r="1327" spans="1:16" x14ac:dyDescent="0.2">
      <c r="A1327" t="str">
        <f t="shared" si="146"/>
        <v>201310average1North Vancouver CY</v>
      </c>
      <c r="B1327" t="str">
        <f t="shared" si="140"/>
        <v>201310apartmentaverage1_bed_rateNorth Vancouver CY</v>
      </c>
      <c r="C1327" t="str">
        <f t="shared" si="141"/>
        <v>apartmentaverage1_bed_rateNorth Vancouver CY</v>
      </c>
      <c r="D1327" t="str">
        <f t="shared" si="142"/>
        <v>201310apartmentaverage1_bed_rateVancouver</v>
      </c>
      <c r="E1327">
        <v>2013</v>
      </c>
      <c r="F1327">
        <v>10</v>
      </c>
      <c r="G1327" t="s">
        <v>65</v>
      </c>
      <c r="H1327" t="s">
        <v>59</v>
      </c>
      <c r="I1327" t="s">
        <v>51</v>
      </c>
      <c r="J1327">
        <f t="shared" si="143"/>
        <v>1</v>
      </c>
      <c r="K1327" t="s">
        <v>33</v>
      </c>
      <c r="L1327" t="e">
        <f>VLOOKUP(B1327,average_median_rates_1!B:I,8,0)</f>
        <v>#N/A</v>
      </c>
      <c r="M1327">
        <f>IF(ISERROR(L1327),VLOOKUP(C1327,vancouver_ratios_2!B:J,9,0),IF(L1327="**",VLOOKUP(C1327,vancouver_ratios_2!B:J,9,0)))</f>
        <v>1.15330806029425</v>
      </c>
      <c r="N1327">
        <f>IF(ISERROR(L1327),VLOOKUP(D1327,average_median_rates_1!B:I,8,0),IF(L1327="**", VLOOKUP(D1327,average_median_rates_1!B:I,8,0)))</f>
        <v>1005</v>
      </c>
      <c r="O1327">
        <f t="shared" si="144"/>
        <v>1159.0746005957212</v>
      </c>
      <c r="P1327">
        <f t="shared" si="145"/>
        <v>1159.0746005957212</v>
      </c>
    </row>
    <row r="1328" spans="1:16" x14ac:dyDescent="0.2">
      <c r="A1328" t="str">
        <f t="shared" si="146"/>
        <v>201310average1North Vancouver DM</v>
      </c>
      <c r="B1328" t="str">
        <f t="shared" si="140"/>
        <v>201310apartmentaverage1_bed_rateNorth Vancouver DM</v>
      </c>
      <c r="C1328" t="str">
        <f t="shared" si="141"/>
        <v>apartmentaverage1_bed_rateNorth Vancouver DM</v>
      </c>
      <c r="D1328" t="str">
        <f t="shared" si="142"/>
        <v>201310apartmentaverage1_bed_rateVancouver</v>
      </c>
      <c r="E1328">
        <v>2013</v>
      </c>
      <c r="F1328">
        <v>10</v>
      </c>
      <c r="G1328" t="s">
        <v>65</v>
      </c>
      <c r="H1328" t="s">
        <v>59</v>
      </c>
      <c r="I1328" t="s">
        <v>51</v>
      </c>
      <c r="J1328">
        <f t="shared" si="143"/>
        <v>1</v>
      </c>
      <c r="K1328" t="s">
        <v>34</v>
      </c>
      <c r="L1328">
        <f>VLOOKUP(B1328,average_median_rates_1!B:I,8,0)</f>
        <v>1068</v>
      </c>
      <c r="M1328" t="b">
        <f>IF(ISERROR(L1328),VLOOKUP(C1328,vancouver_ratios_2!B:J,9,0),IF(L1328="**",VLOOKUP(C1328,vancouver_ratios_2!B:J,9,0)))</f>
        <v>0</v>
      </c>
      <c r="N1328" t="b">
        <f>IF(ISERROR(L1328),VLOOKUP(D1328,average_median_rates_1!B:I,8,0),IF(L1328="**", VLOOKUP(D1328,average_median_rates_1!B:I,8,0)))</f>
        <v>0</v>
      </c>
      <c r="O1328">
        <f t="shared" si="144"/>
        <v>0</v>
      </c>
      <c r="P1328">
        <f t="shared" si="145"/>
        <v>1068</v>
      </c>
    </row>
    <row r="1329" spans="1:16" x14ac:dyDescent="0.2">
      <c r="A1329" t="str">
        <f t="shared" si="146"/>
        <v>201310average1West Vancouver</v>
      </c>
      <c r="B1329" t="str">
        <f t="shared" si="140"/>
        <v>201310apartmentaverage1_bed_rateWest Vancouver</v>
      </c>
      <c r="C1329" t="str">
        <f t="shared" si="141"/>
        <v>apartmentaverage1_bed_rateWest Vancouver</v>
      </c>
      <c r="D1329" t="str">
        <f t="shared" si="142"/>
        <v>201310apartmentaverage1_bed_rateVancouver</v>
      </c>
      <c r="E1329">
        <v>2013</v>
      </c>
      <c r="F1329">
        <v>10</v>
      </c>
      <c r="G1329" t="s">
        <v>65</v>
      </c>
      <c r="H1329" t="s">
        <v>59</v>
      </c>
      <c r="I1329" t="s">
        <v>51</v>
      </c>
      <c r="J1329">
        <f t="shared" si="143"/>
        <v>1</v>
      </c>
      <c r="K1329" t="s">
        <v>35</v>
      </c>
      <c r="L1329">
        <f>VLOOKUP(B1329,average_median_rates_1!B:I,8,0)</f>
        <v>1281</v>
      </c>
      <c r="M1329" t="b">
        <f>IF(ISERROR(L1329),VLOOKUP(C1329,vancouver_ratios_2!B:J,9,0),IF(L1329="**",VLOOKUP(C1329,vancouver_ratios_2!B:J,9,0)))</f>
        <v>0</v>
      </c>
      <c r="N1329" t="b">
        <f>IF(ISERROR(L1329),VLOOKUP(D1329,average_median_rates_1!B:I,8,0),IF(L1329="**", VLOOKUP(D1329,average_median_rates_1!B:I,8,0)))</f>
        <v>0</v>
      </c>
      <c r="O1329">
        <f t="shared" si="144"/>
        <v>0</v>
      </c>
      <c r="P1329">
        <f t="shared" si="145"/>
        <v>1281</v>
      </c>
    </row>
    <row r="1330" spans="1:16" x14ac:dyDescent="0.2">
      <c r="A1330" t="str">
        <f t="shared" si="146"/>
        <v>201310average1Richmond</v>
      </c>
      <c r="B1330" t="str">
        <f t="shared" si="140"/>
        <v>201310apartmentaverage1_bed_rateRichmond</v>
      </c>
      <c r="C1330" t="str">
        <f t="shared" si="141"/>
        <v>apartmentaverage1_bed_rateRichmond</v>
      </c>
      <c r="D1330" t="str">
        <f t="shared" si="142"/>
        <v>201310apartmentaverage1_bed_rateVancouver</v>
      </c>
      <c r="E1330">
        <v>2013</v>
      </c>
      <c r="F1330">
        <v>10</v>
      </c>
      <c r="G1330" t="s">
        <v>65</v>
      </c>
      <c r="H1330" t="s">
        <v>59</v>
      </c>
      <c r="I1330" t="s">
        <v>51</v>
      </c>
      <c r="J1330">
        <f t="shared" si="143"/>
        <v>1</v>
      </c>
      <c r="K1330" t="s">
        <v>36</v>
      </c>
      <c r="L1330">
        <f>VLOOKUP(B1330,average_median_rates_1!B:I,8,0)</f>
        <v>953</v>
      </c>
      <c r="M1330" t="b">
        <f>IF(ISERROR(L1330),VLOOKUP(C1330,vancouver_ratios_2!B:J,9,0),IF(L1330="**",VLOOKUP(C1330,vancouver_ratios_2!B:J,9,0)))</f>
        <v>0</v>
      </c>
      <c r="N1330" t="b">
        <f>IF(ISERROR(L1330),VLOOKUP(D1330,average_median_rates_1!B:I,8,0),IF(L1330="**", VLOOKUP(D1330,average_median_rates_1!B:I,8,0)))</f>
        <v>0</v>
      </c>
      <c r="O1330">
        <f t="shared" si="144"/>
        <v>0</v>
      </c>
      <c r="P1330">
        <f t="shared" si="145"/>
        <v>953</v>
      </c>
    </row>
    <row r="1331" spans="1:16" x14ac:dyDescent="0.2">
      <c r="A1331" t="str">
        <f t="shared" si="146"/>
        <v>201310average1Delta</v>
      </c>
      <c r="B1331" t="str">
        <f t="shared" si="140"/>
        <v>201310apartmentaverage1_bed_rateDelta</v>
      </c>
      <c r="C1331" t="str">
        <f t="shared" si="141"/>
        <v>apartmentaverage1_bed_rateDelta</v>
      </c>
      <c r="D1331" t="str">
        <f t="shared" si="142"/>
        <v>201310apartmentaverage1_bed_rateVancouver</v>
      </c>
      <c r="E1331">
        <v>2013</v>
      </c>
      <c r="F1331">
        <v>10</v>
      </c>
      <c r="G1331" t="s">
        <v>65</v>
      </c>
      <c r="H1331" t="s">
        <v>59</v>
      </c>
      <c r="I1331" t="s">
        <v>51</v>
      </c>
      <c r="J1331">
        <f t="shared" si="143"/>
        <v>1</v>
      </c>
      <c r="K1331" t="s">
        <v>37</v>
      </c>
      <c r="L1331">
        <f>VLOOKUP(B1331,average_median_rates_1!B:I,8,0)</f>
        <v>797</v>
      </c>
      <c r="M1331" t="b">
        <f>IF(ISERROR(L1331),VLOOKUP(C1331,vancouver_ratios_2!B:J,9,0),IF(L1331="**",VLOOKUP(C1331,vancouver_ratios_2!B:J,9,0)))</f>
        <v>0</v>
      </c>
      <c r="N1331" t="b">
        <f>IF(ISERROR(L1331),VLOOKUP(D1331,average_median_rates_1!B:I,8,0),IF(L1331="**", VLOOKUP(D1331,average_median_rates_1!B:I,8,0)))</f>
        <v>0</v>
      </c>
      <c r="O1331">
        <f t="shared" si="144"/>
        <v>0</v>
      </c>
      <c r="P1331">
        <f t="shared" si="145"/>
        <v>797</v>
      </c>
    </row>
    <row r="1332" spans="1:16" x14ac:dyDescent="0.2">
      <c r="A1332" t="str">
        <f t="shared" si="146"/>
        <v>201310average1Surrey</v>
      </c>
      <c r="B1332" t="str">
        <f t="shared" si="140"/>
        <v>201310apartmentaverage1_bed_rateSurrey</v>
      </c>
      <c r="C1332" t="str">
        <f t="shared" si="141"/>
        <v>apartmentaverage1_bed_rateSurrey</v>
      </c>
      <c r="D1332" t="str">
        <f t="shared" si="142"/>
        <v>201310apartmentaverage1_bed_rateVancouver</v>
      </c>
      <c r="E1332">
        <v>2013</v>
      </c>
      <c r="F1332">
        <v>10</v>
      </c>
      <c r="G1332" t="s">
        <v>65</v>
      </c>
      <c r="H1332" t="s">
        <v>59</v>
      </c>
      <c r="I1332" t="s">
        <v>51</v>
      </c>
      <c r="J1332">
        <f t="shared" si="143"/>
        <v>1</v>
      </c>
      <c r="K1332" t="s">
        <v>38</v>
      </c>
      <c r="L1332">
        <f>VLOOKUP(B1332,average_median_rates_1!B:I,8,0)</f>
        <v>751</v>
      </c>
      <c r="M1332" t="b">
        <f>IF(ISERROR(L1332),VLOOKUP(C1332,vancouver_ratios_2!B:J,9,0),IF(L1332="**",VLOOKUP(C1332,vancouver_ratios_2!B:J,9,0)))</f>
        <v>0</v>
      </c>
      <c r="N1332" t="b">
        <f>IF(ISERROR(L1332),VLOOKUP(D1332,average_median_rates_1!B:I,8,0),IF(L1332="**", VLOOKUP(D1332,average_median_rates_1!B:I,8,0)))</f>
        <v>0</v>
      </c>
      <c r="O1332">
        <f t="shared" si="144"/>
        <v>0</v>
      </c>
      <c r="P1332">
        <f t="shared" si="145"/>
        <v>751</v>
      </c>
    </row>
    <row r="1333" spans="1:16" x14ac:dyDescent="0.2">
      <c r="A1333" t="str">
        <f t="shared" si="146"/>
        <v>201310average1White Rock</v>
      </c>
      <c r="B1333" t="str">
        <f t="shared" si="140"/>
        <v>201310apartmentaverage1_bed_rateWhite Rock</v>
      </c>
      <c r="C1333" t="str">
        <f t="shared" si="141"/>
        <v>apartmentaverage1_bed_rateWhite Rock</v>
      </c>
      <c r="D1333" t="str">
        <f t="shared" si="142"/>
        <v>201310apartmentaverage1_bed_rateVancouver</v>
      </c>
      <c r="E1333">
        <v>2013</v>
      </c>
      <c r="F1333">
        <v>10</v>
      </c>
      <c r="G1333" t="s">
        <v>65</v>
      </c>
      <c r="H1333" t="s">
        <v>59</v>
      </c>
      <c r="I1333" t="s">
        <v>51</v>
      </c>
      <c r="J1333">
        <f t="shared" si="143"/>
        <v>1</v>
      </c>
      <c r="K1333" t="s">
        <v>39</v>
      </c>
      <c r="L1333">
        <f>VLOOKUP(B1333,average_median_rates_1!B:I,8,0)</f>
        <v>837</v>
      </c>
      <c r="M1333" t="b">
        <f>IF(ISERROR(L1333),VLOOKUP(C1333,vancouver_ratios_2!B:J,9,0),IF(L1333="**",VLOOKUP(C1333,vancouver_ratios_2!B:J,9,0)))</f>
        <v>0</v>
      </c>
      <c r="N1333" t="b">
        <f>IF(ISERROR(L1333),VLOOKUP(D1333,average_median_rates_1!B:I,8,0),IF(L1333="**", VLOOKUP(D1333,average_median_rates_1!B:I,8,0)))</f>
        <v>0</v>
      </c>
      <c r="O1333">
        <f t="shared" si="144"/>
        <v>0</v>
      </c>
      <c r="P1333">
        <f t="shared" si="145"/>
        <v>837</v>
      </c>
    </row>
    <row r="1334" spans="1:16" x14ac:dyDescent="0.2">
      <c r="A1334" t="str">
        <f t="shared" si="146"/>
        <v>201310average1Langley City and Langley DM</v>
      </c>
      <c r="B1334" t="str">
        <f t="shared" si="140"/>
        <v>201310apartmentaverage1_bed_rateLangley City and Langley DM</v>
      </c>
      <c r="C1334" t="str">
        <f t="shared" si="141"/>
        <v>apartmentaverage1_bed_rateLangley City and Langley DM</v>
      </c>
      <c r="D1334" t="str">
        <f t="shared" si="142"/>
        <v>201310apartmentaverage1_bed_rateVancouver</v>
      </c>
      <c r="E1334">
        <v>2013</v>
      </c>
      <c r="F1334">
        <v>10</v>
      </c>
      <c r="G1334" t="s">
        <v>65</v>
      </c>
      <c r="H1334" t="s">
        <v>59</v>
      </c>
      <c r="I1334" t="s">
        <v>51</v>
      </c>
      <c r="J1334">
        <f t="shared" si="143"/>
        <v>1</v>
      </c>
      <c r="K1334" t="s">
        <v>40</v>
      </c>
      <c r="L1334">
        <f>VLOOKUP(B1334,average_median_rates_1!B:I,8,0)</f>
        <v>792</v>
      </c>
      <c r="M1334" t="b">
        <f>IF(ISERROR(L1334),VLOOKUP(C1334,vancouver_ratios_2!B:J,9,0),IF(L1334="**",VLOOKUP(C1334,vancouver_ratios_2!B:J,9,0)))</f>
        <v>0</v>
      </c>
      <c r="N1334" t="b">
        <f>IF(ISERROR(L1334),VLOOKUP(D1334,average_median_rates_1!B:I,8,0),IF(L1334="**", VLOOKUP(D1334,average_median_rates_1!B:I,8,0)))</f>
        <v>0</v>
      </c>
      <c r="O1334">
        <f t="shared" si="144"/>
        <v>0</v>
      </c>
      <c r="P1334">
        <f t="shared" si="145"/>
        <v>792</v>
      </c>
    </row>
    <row r="1335" spans="1:16" x14ac:dyDescent="0.2">
      <c r="A1335" t="str">
        <f t="shared" si="146"/>
        <v>201310average1Tri-Cities</v>
      </c>
      <c r="B1335" t="str">
        <f t="shared" si="140"/>
        <v>201310apartmentaverage1_bed_rateTri-Cities</v>
      </c>
      <c r="C1335" t="str">
        <f t="shared" si="141"/>
        <v>apartmentaverage1_bed_rateTri-Cities</v>
      </c>
      <c r="D1335" t="str">
        <f t="shared" si="142"/>
        <v>201310apartmentaverage1_bed_rateVancouver</v>
      </c>
      <c r="E1335">
        <v>2013</v>
      </c>
      <c r="F1335">
        <v>10</v>
      </c>
      <c r="G1335" t="s">
        <v>65</v>
      </c>
      <c r="H1335" t="s">
        <v>59</v>
      </c>
      <c r="I1335" t="s">
        <v>51</v>
      </c>
      <c r="J1335">
        <f t="shared" si="143"/>
        <v>1</v>
      </c>
      <c r="K1335" t="s">
        <v>41</v>
      </c>
      <c r="L1335">
        <f>VLOOKUP(B1335,average_median_rates_1!B:I,8,0)</f>
        <v>807</v>
      </c>
      <c r="M1335" t="b">
        <f>IF(ISERROR(L1335),VLOOKUP(C1335,vancouver_ratios_2!B:J,9,0),IF(L1335="**",VLOOKUP(C1335,vancouver_ratios_2!B:J,9,0)))</f>
        <v>0</v>
      </c>
      <c r="N1335" t="b">
        <f>IF(ISERROR(L1335),VLOOKUP(D1335,average_median_rates_1!B:I,8,0),IF(L1335="**", VLOOKUP(D1335,average_median_rates_1!B:I,8,0)))</f>
        <v>0</v>
      </c>
      <c r="O1335">
        <f t="shared" si="144"/>
        <v>0</v>
      </c>
      <c r="P1335">
        <f t="shared" si="145"/>
        <v>807</v>
      </c>
    </row>
    <row r="1336" spans="1:16" x14ac:dyDescent="0.2">
      <c r="A1336" t="str">
        <f t="shared" si="146"/>
        <v>201310average1Maple Ridge/Pitt Meadows</v>
      </c>
      <c r="B1336" t="str">
        <f t="shared" si="140"/>
        <v>201310apartmentaverage1_bed_rateMaple Ridge/Pitt Meadows</v>
      </c>
      <c r="C1336" t="str">
        <f t="shared" si="141"/>
        <v>apartmentaverage1_bed_rateMaple Ridge/Pitt Meadows</v>
      </c>
      <c r="D1336" t="str">
        <f t="shared" si="142"/>
        <v>201310apartmentaverage1_bed_rateVancouver</v>
      </c>
      <c r="E1336">
        <v>2013</v>
      </c>
      <c r="F1336">
        <v>10</v>
      </c>
      <c r="G1336" t="s">
        <v>65</v>
      </c>
      <c r="H1336" t="s">
        <v>59</v>
      </c>
      <c r="I1336" t="s">
        <v>51</v>
      </c>
      <c r="J1336">
        <f t="shared" si="143"/>
        <v>1</v>
      </c>
      <c r="K1336" t="s">
        <v>42</v>
      </c>
      <c r="L1336">
        <f>VLOOKUP(B1336,average_median_rates_1!B:I,8,0)</f>
        <v>708</v>
      </c>
      <c r="M1336" t="b">
        <f>IF(ISERROR(L1336),VLOOKUP(C1336,vancouver_ratios_2!B:J,9,0),IF(L1336="**",VLOOKUP(C1336,vancouver_ratios_2!B:J,9,0)))</f>
        <v>0</v>
      </c>
      <c r="N1336" t="b">
        <f>IF(ISERROR(L1336),VLOOKUP(D1336,average_median_rates_1!B:I,8,0),IF(L1336="**", VLOOKUP(D1336,average_median_rates_1!B:I,8,0)))</f>
        <v>0</v>
      </c>
      <c r="O1336">
        <f t="shared" si="144"/>
        <v>0</v>
      </c>
      <c r="P1336">
        <f t="shared" si="145"/>
        <v>708</v>
      </c>
    </row>
    <row r="1337" spans="1:16" x14ac:dyDescent="0.2">
      <c r="A1337" t="str">
        <f t="shared" si="146"/>
        <v>201310average1Vancouver</v>
      </c>
      <c r="B1337" t="str">
        <f t="shared" si="140"/>
        <v>201310apartmentaverage1_bed_rateVancouver</v>
      </c>
      <c r="C1337" t="str">
        <f t="shared" si="141"/>
        <v>apartmentaverage1_bed_rateVancouver</v>
      </c>
      <c r="D1337" t="str">
        <f t="shared" si="142"/>
        <v>201310apartmentaverage1_bed_rateVancouver</v>
      </c>
      <c r="E1337">
        <v>2013</v>
      </c>
      <c r="F1337">
        <v>10</v>
      </c>
      <c r="G1337" t="s">
        <v>65</v>
      </c>
      <c r="H1337" t="s">
        <v>59</v>
      </c>
      <c r="I1337" t="s">
        <v>51</v>
      </c>
      <c r="J1337">
        <f t="shared" si="143"/>
        <v>1</v>
      </c>
      <c r="K1337" t="s">
        <v>43</v>
      </c>
      <c r="L1337">
        <f>VLOOKUP(B1337,average_median_rates_1!B:I,8,0)</f>
        <v>1005</v>
      </c>
      <c r="M1337" t="b">
        <f>IF(ISERROR(L1337),VLOOKUP(C1337,vancouver_ratios_2!B:J,9,0),IF(L1337="**",VLOOKUP(C1337,vancouver_ratios_2!B:J,9,0)))</f>
        <v>0</v>
      </c>
      <c r="N1337" t="b">
        <f>IF(ISERROR(L1337),VLOOKUP(D1337,average_median_rates_1!B:I,8,0),IF(L1337="**", VLOOKUP(D1337,average_median_rates_1!B:I,8,0)))</f>
        <v>0</v>
      </c>
      <c r="O1337">
        <f t="shared" si="144"/>
        <v>0</v>
      </c>
      <c r="P1337">
        <f t="shared" si="145"/>
        <v>1005</v>
      </c>
    </row>
    <row r="1338" spans="1:16" x14ac:dyDescent="0.2">
      <c r="A1338" t="str">
        <f t="shared" si="146"/>
        <v>201310average1North Vancouver City</v>
      </c>
      <c r="B1338" t="str">
        <f t="shared" si="140"/>
        <v>201310apartmentaverage1_bed_rateNorth Vancouver City</v>
      </c>
      <c r="C1338" t="str">
        <f t="shared" si="141"/>
        <v>apartmentaverage1_bed_rateNorth Vancouver City</v>
      </c>
      <c r="D1338" t="str">
        <f t="shared" si="142"/>
        <v>201310apartmentaverage1_bed_rateVancouver</v>
      </c>
      <c r="E1338">
        <v>2013</v>
      </c>
      <c r="F1338">
        <v>10</v>
      </c>
      <c r="G1338" t="s">
        <v>65</v>
      </c>
      <c r="H1338" t="s">
        <v>59</v>
      </c>
      <c r="I1338" t="s">
        <v>51</v>
      </c>
      <c r="J1338">
        <f t="shared" si="143"/>
        <v>1</v>
      </c>
      <c r="K1338" t="s">
        <v>60</v>
      </c>
      <c r="L1338">
        <f>VLOOKUP(B1338,average_median_rates_1!B:I,8,0)</f>
        <v>1005</v>
      </c>
      <c r="M1338" t="b">
        <f>IF(ISERROR(L1338),VLOOKUP(C1338,vancouver_ratios_2!B:J,9,0),IF(L1338="**",VLOOKUP(C1338,vancouver_ratios_2!B:J,9,0)))</f>
        <v>0</v>
      </c>
      <c r="N1338" t="b">
        <f>IF(ISERROR(L1338),VLOOKUP(D1338,average_median_rates_1!B:I,8,0),IF(L1338="**", VLOOKUP(D1338,average_median_rates_1!B:I,8,0)))</f>
        <v>0</v>
      </c>
      <c r="O1338">
        <f t="shared" si="144"/>
        <v>0</v>
      </c>
      <c r="P1338">
        <f t="shared" si="145"/>
        <v>1005</v>
      </c>
    </row>
    <row r="1339" spans="1:16" x14ac:dyDescent="0.2">
      <c r="A1339" t="str">
        <f t="shared" si="146"/>
        <v>201310average2West End/Stanley Park</v>
      </c>
      <c r="B1339" t="str">
        <f t="shared" si="140"/>
        <v>201310apartmentaverage2_bed_rateWest End/Stanley Park</v>
      </c>
      <c r="C1339" t="str">
        <f t="shared" si="141"/>
        <v>apartmentaverage2_bed_rateWest End/Stanley Park</v>
      </c>
      <c r="D1339" t="str">
        <f t="shared" si="142"/>
        <v>201310apartmentaverage2_bed_rateVancouver</v>
      </c>
      <c r="E1339">
        <v>2013</v>
      </c>
      <c r="F1339">
        <v>10</v>
      </c>
      <c r="G1339" t="s">
        <v>65</v>
      </c>
      <c r="H1339" t="s">
        <v>59</v>
      </c>
      <c r="I1339" t="s">
        <v>53</v>
      </c>
      <c r="J1339">
        <f t="shared" si="143"/>
        <v>2</v>
      </c>
      <c r="K1339" t="s">
        <v>12</v>
      </c>
      <c r="L1339">
        <f>VLOOKUP(B1339,average_median_rates_1!B:I,8,0)</f>
        <v>1863</v>
      </c>
      <c r="M1339" t="b">
        <f>IF(ISERROR(L1339),VLOOKUP(C1339,vancouver_ratios_2!B:J,9,0),IF(L1339="**",VLOOKUP(C1339,vancouver_ratios_2!B:J,9,0)))</f>
        <v>0</v>
      </c>
      <c r="N1339" t="b">
        <f>IF(ISERROR(L1339),VLOOKUP(D1339,average_median_rates_1!B:I,8,0),IF(L1339="**", VLOOKUP(D1339,average_median_rates_1!B:I,8,0)))</f>
        <v>0</v>
      </c>
      <c r="O1339">
        <f t="shared" si="144"/>
        <v>0</v>
      </c>
      <c r="P1339">
        <f t="shared" si="145"/>
        <v>1863</v>
      </c>
    </row>
    <row r="1340" spans="1:16" x14ac:dyDescent="0.2">
      <c r="A1340" t="str">
        <f t="shared" si="146"/>
        <v>201310average2English Bay</v>
      </c>
      <c r="B1340" t="str">
        <f t="shared" si="140"/>
        <v>201310apartmentaverage2_bed_rateEnglish Bay</v>
      </c>
      <c r="C1340" t="str">
        <f t="shared" si="141"/>
        <v>apartmentaverage2_bed_rateEnglish Bay</v>
      </c>
      <c r="D1340" t="str">
        <f t="shared" si="142"/>
        <v>201310apartmentaverage2_bed_rateVancouver</v>
      </c>
      <c r="E1340">
        <v>2013</v>
      </c>
      <c r="F1340">
        <v>10</v>
      </c>
      <c r="G1340" t="s">
        <v>65</v>
      </c>
      <c r="H1340" t="s">
        <v>59</v>
      </c>
      <c r="I1340" t="s">
        <v>53</v>
      </c>
      <c r="J1340">
        <f t="shared" si="143"/>
        <v>2</v>
      </c>
      <c r="K1340" t="s">
        <v>16</v>
      </c>
      <c r="L1340">
        <f>VLOOKUP(B1340,average_median_rates_1!B:I,8,0)</f>
        <v>1715</v>
      </c>
      <c r="M1340" t="b">
        <f>IF(ISERROR(L1340),VLOOKUP(C1340,vancouver_ratios_2!B:J,9,0),IF(L1340="**",VLOOKUP(C1340,vancouver_ratios_2!B:J,9,0)))</f>
        <v>0</v>
      </c>
      <c r="N1340" t="b">
        <f>IF(ISERROR(L1340),VLOOKUP(D1340,average_median_rates_1!B:I,8,0),IF(L1340="**", VLOOKUP(D1340,average_median_rates_1!B:I,8,0)))</f>
        <v>0</v>
      </c>
      <c r="O1340">
        <f t="shared" si="144"/>
        <v>0</v>
      </c>
      <c r="P1340">
        <f t="shared" si="145"/>
        <v>1715</v>
      </c>
    </row>
    <row r="1341" spans="1:16" x14ac:dyDescent="0.2">
      <c r="A1341" t="str">
        <f t="shared" si="146"/>
        <v>201310average2Downtown</v>
      </c>
      <c r="B1341" t="str">
        <f t="shared" si="140"/>
        <v>201310apartmentaverage2_bed_rateDowntown</v>
      </c>
      <c r="C1341" t="str">
        <f t="shared" si="141"/>
        <v>apartmentaverage2_bed_rateDowntown</v>
      </c>
      <c r="D1341" t="str">
        <f t="shared" si="142"/>
        <v>201310apartmentaverage2_bed_rateVancouver</v>
      </c>
      <c r="E1341">
        <v>2013</v>
      </c>
      <c r="F1341">
        <v>10</v>
      </c>
      <c r="G1341" t="s">
        <v>65</v>
      </c>
      <c r="H1341" t="s">
        <v>59</v>
      </c>
      <c r="I1341" t="s">
        <v>53</v>
      </c>
      <c r="J1341">
        <f t="shared" si="143"/>
        <v>2</v>
      </c>
      <c r="K1341" t="s">
        <v>17</v>
      </c>
      <c r="L1341">
        <f>VLOOKUP(B1341,average_median_rates_1!B:I,8,0)</f>
        <v>1811</v>
      </c>
      <c r="M1341" t="b">
        <f>IF(ISERROR(L1341),VLOOKUP(C1341,vancouver_ratios_2!B:J,9,0),IF(L1341="**",VLOOKUP(C1341,vancouver_ratios_2!B:J,9,0)))</f>
        <v>0</v>
      </c>
      <c r="N1341" t="b">
        <f>IF(ISERROR(L1341),VLOOKUP(D1341,average_median_rates_1!B:I,8,0),IF(L1341="**", VLOOKUP(D1341,average_median_rates_1!B:I,8,0)))</f>
        <v>0</v>
      </c>
      <c r="O1341">
        <f t="shared" si="144"/>
        <v>0</v>
      </c>
      <c r="P1341">
        <f t="shared" si="145"/>
        <v>1811</v>
      </c>
    </row>
    <row r="1342" spans="1:16" x14ac:dyDescent="0.2">
      <c r="A1342" t="str">
        <f t="shared" si="146"/>
        <v>201310average2South Granville/Oak</v>
      </c>
      <c r="B1342" t="str">
        <f t="shared" si="140"/>
        <v>201310apartmentaverage2_bed_rateSouth Granville/Oak</v>
      </c>
      <c r="C1342" t="str">
        <f t="shared" si="141"/>
        <v>apartmentaverage2_bed_rateSouth Granville/Oak</v>
      </c>
      <c r="D1342" t="str">
        <f t="shared" si="142"/>
        <v>201310apartmentaverage2_bed_rateVancouver</v>
      </c>
      <c r="E1342">
        <v>2013</v>
      </c>
      <c r="F1342">
        <v>10</v>
      </c>
      <c r="G1342" t="s">
        <v>65</v>
      </c>
      <c r="H1342" t="s">
        <v>59</v>
      </c>
      <c r="I1342" t="s">
        <v>53</v>
      </c>
      <c r="J1342">
        <f t="shared" si="143"/>
        <v>2</v>
      </c>
      <c r="K1342" t="s">
        <v>19</v>
      </c>
      <c r="L1342">
        <f>VLOOKUP(B1342,average_median_rates_1!B:I,8,0)</f>
        <v>1610</v>
      </c>
      <c r="M1342" t="b">
        <f>IF(ISERROR(L1342),VLOOKUP(C1342,vancouver_ratios_2!B:J,9,0),IF(L1342="**",VLOOKUP(C1342,vancouver_ratios_2!B:J,9,0)))</f>
        <v>0</v>
      </c>
      <c r="N1342" t="b">
        <f>IF(ISERROR(L1342),VLOOKUP(D1342,average_median_rates_1!B:I,8,0),IF(L1342="**", VLOOKUP(D1342,average_median_rates_1!B:I,8,0)))</f>
        <v>0</v>
      </c>
      <c r="O1342">
        <f t="shared" si="144"/>
        <v>0</v>
      </c>
      <c r="P1342">
        <f t="shared" si="145"/>
        <v>1610</v>
      </c>
    </row>
    <row r="1343" spans="1:16" x14ac:dyDescent="0.2">
      <c r="A1343" t="str">
        <f t="shared" si="146"/>
        <v>201310average2Kitsilano/Point Grey</v>
      </c>
      <c r="B1343" t="str">
        <f t="shared" si="140"/>
        <v>201310apartmentaverage2_bed_rateKitsilano/Point Grey</v>
      </c>
      <c r="C1343" t="str">
        <f t="shared" si="141"/>
        <v>apartmentaverage2_bed_rateKitsilano/Point Grey</v>
      </c>
      <c r="D1343" t="str">
        <f t="shared" si="142"/>
        <v>201310apartmentaverage2_bed_rateVancouver</v>
      </c>
      <c r="E1343">
        <v>2013</v>
      </c>
      <c r="F1343">
        <v>10</v>
      </c>
      <c r="G1343" t="s">
        <v>65</v>
      </c>
      <c r="H1343" t="s">
        <v>59</v>
      </c>
      <c r="I1343" t="s">
        <v>53</v>
      </c>
      <c r="J1343">
        <f t="shared" si="143"/>
        <v>2</v>
      </c>
      <c r="K1343" t="s">
        <v>20</v>
      </c>
      <c r="L1343">
        <f>VLOOKUP(B1343,average_median_rates_1!B:I,8,0)</f>
        <v>1620</v>
      </c>
      <c r="M1343" t="b">
        <f>IF(ISERROR(L1343),VLOOKUP(C1343,vancouver_ratios_2!B:J,9,0),IF(L1343="**",VLOOKUP(C1343,vancouver_ratios_2!B:J,9,0)))</f>
        <v>0</v>
      </c>
      <c r="N1343" t="b">
        <f>IF(ISERROR(L1343),VLOOKUP(D1343,average_median_rates_1!B:I,8,0),IF(L1343="**", VLOOKUP(D1343,average_median_rates_1!B:I,8,0)))</f>
        <v>0</v>
      </c>
      <c r="O1343">
        <f t="shared" si="144"/>
        <v>0</v>
      </c>
      <c r="P1343">
        <f t="shared" si="145"/>
        <v>1620</v>
      </c>
    </row>
    <row r="1344" spans="1:16" x14ac:dyDescent="0.2">
      <c r="A1344" t="str">
        <f t="shared" si="146"/>
        <v>201310average2Westside/Kerrisdale</v>
      </c>
      <c r="B1344" t="str">
        <f t="shared" si="140"/>
        <v>201310apartmentaverage2_bed_rateWestside/Kerrisdale</v>
      </c>
      <c r="C1344" t="str">
        <f t="shared" si="141"/>
        <v>apartmentaverage2_bed_rateWestside/Kerrisdale</v>
      </c>
      <c r="D1344" t="str">
        <f t="shared" si="142"/>
        <v>201310apartmentaverage2_bed_rateVancouver</v>
      </c>
      <c r="E1344">
        <v>2013</v>
      </c>
      <c r="F1344">
        <v>10</v>
      </c>
      <c r="G1344" t="s">
        <v>65</v>
      </c>
      <c r="H1344" t="s">
        <v>59</v>
      </c>
      <c r="I1344" t="s">
        <v>53</v>
      </c>
      <c r="J1344">
        <f t="shared" si="143"/>
        <v>2</v>
      </c>
      <c r="K1344" t="s">
        <v>21</v>
      </c>
      <c r="L1344">
        <f>VLOOKUP(B1344,average_median_rates_1!B:I,8,0)</f>
        <v>1731</v>
      </c>
      <c r="M1344" t="b">
        <f>IF(ISERROR(L1344),VLOOKUP(C1344,vancouver_ratios_2!B:J,9,0),IF(L1344="**",VLOOKUP(C1344,vancouver_ratios_2!B:J,9,0)))</f>
        <v>0</v>
      </c>
      <c r="N1344" t="b">
        <f>IF(ISERROR(L1344),VLOOKUP(D1344,average_median_rates_1!B:I,8,0),IF(L1344="**", VLOOKUP(D1344,average_median_rates_1!B:I,8,0)))</f>
        <v>0</v>
      </c>
      <c r="O1344">
        <f t="shared" si="144"/>
        <v>0</v>
      </c>
      <c r="P1344">
        <f t="shared" si="145"/>
        <v>1731</v>
      </c>
    </row>
    <row r="1345" spans="1:16" x14ac:dyDescent="0.2">
      <c r="A1345" t="str">
        <f t="shared" si="146"/>
        <v>201310average2Marpole</v>
      </c>
      <c r="B1345" t="str">
        <f t="shared" si="140"/>
        <v>201310apartmentaverage2_bed_rateMarpole</v>
      </c>
      <c r="C1345" t="str">
        <f t="shared" si="141"/>
        <v>apartmentaverage2_bed_rateMarpole</v>
      </c>
      <c r="D1345" t="str">
        <f t="shared" si="142"/>
        <v>201310apartmentaverage2_bed_rateVancouver</v>
      </c>
      <c r="E1345">
        <v>2013</v>
      </c>
      <c r="F1345">
        <v>10</v>
      </c>
      <c r="G1345" t="s">
        <v>65</v>
      </c>
      <c r="H1345" t="s">
        <v>59</v>
      </c>
      <c r="I1345" t="s">
        <v>53</v>
      </c>
      <c r="J1345">
        <f t="shared" si="143"/>
        <v>2</v>
      </c>
      <c r="K1345" t="s">
        <v>23</v>
      </c>
      <c r="L1345">
        <f>VLOOKUP(B1345,average_median_rates_1!B:I,8,0)</f>
        <v>1122</v>
      </c>
      <c r="M1345" t="b">
        <f>IF(ISERROR(L1345),VLOOKUP(C1345,vancouver_ratios_2!B:J,9,0),IF(L1345="**",VLOOKUP(C1345,vancouver_ratios_2!B:J,9,0)))</f>
        <v>0</v>
      </c>
      <c r="N1345" t="b">
        <f>IF(ISERROR(L1345),VLOOKUP(D1345,average_median_rates_1!B:I,8,0),IF(L1345="**", VLOOKUP(D1345,average_median_rates_1!B:I,8,0)))</f>
        <v>0</v>
      </c>
      <c r="O1345">
        <f t="shared" si="144"/>
        <v>0</v>
      </c>
      <c r="P1345">
        <f t="shared" si="145"/>
        <v>1122</v>
      </c>
    </row>
    <row r="1346" spans="1:16" x14ac:dyDescent="0.2">
      <c r="A1346" t="str">
        <f t="shared" si="146"/>
        <v>201310average2Mount Pleasant/Renfrew Heights</v>
      </c>
      <c r="B1346" t="str">
        <f t="shared" ref="B1346:B1409" si="147">E1346&amp;F1346&amp;G1346&amp;H1346&amp;I1346&amp;K1346</f>
        <v>201310apartmentaverage2_bed_rateMount Pleasant/Renfrew Heights</v>
      </c>
      <c r="C1346" t="str">
        <f t="shared" ref="C1346:C1409" si="148">G1346&amp;H1346&amp;I1346&amp;K1346</f>
        <v>apartmentaverage2_bed_rateMount Pleasant/Renfrew Heights</v>
      </c>
      <c r="D1346" t="str">
        <f t="shared" ref="D1346:D1409" si="149">E1346&amp;F1346&amp;G1346&amp;H1346&amp;I1346&amp;"Vancouver"</f>
        <v>201310apartmentaverage2_bed_rateVancouver</v>
      </c>
      <c r="E1346">
        <v>2013</v>
      </c>
      <c r="F1346">
        <v>10</v>
      </c>
      <c r="G1346" t="s">
        <v>65</v>
      </c>
      <c r="H1346" t="s">
        <v>59</v>
      </c>
      <c r="I1346" t="s">
        <v>53</v>
      </c>
      <c r="J1346">
        <f t="shared" ref="J1346:J1409" si="150">IF(I1346="bachelor_rate", 0, IF(I1346="1_bed_rate", 1, IF(I1346="2_bed_rate",2, IF(I1346="3+_bed_rate", 3, "error"))))</f>
        <v>2</v>
      </c>
      <c r="K1346" t="s">
        <v>24</v>
      </c>
      <c r="L1346">
        <f>VLOOKUP(B1346,average_median_rates_1!B:I,8,0)</f>
        <v>1275</v>
      </c>
      <c r="M1346" t="b">
        <f>IF(ISERROR(L1346),VLOOKUP(C1346,vancouver_ratios_2!B:J,9,0),IF(L1346="**",VLOOKUP(C1346,vancouver_ratios_2!B:J,9,0)))</f>
        <v>0</v>
      </c>
      <c r="N1346" t="b">
        <f>IF(ISERROR(L1346),VLOOKUP(D1346,average_median_rates_1!B:I,8,0),IF(L1346="**", VLOOKUP(D1346,average_median_rates_1!B:I,8,0)))</f>
        <v>0</v>
      </c>
      <c r="O1346">
        <f t="shared" ref="O1346:O1409" si="151">N1346*M1346</f>
        <v>0</v>
      </c>
      <c r="P1346">
        <f t="shared" ref="P1346:P1409" si="152">IF(ISERROR(L1346),O1346, IF(L1346="**", O1346, L1346))</f>
        <v>1275</v>
      </c>
    </row>
    <row r="1347" spans="1:16" x14ac:dyDescent="0.2">
      <c r="A1347" t="str">
        <f t="shared" ref="A1347:A1410" si="153">E1347&amp;F1347&amp;H1347&amp;J1347&amp;K1347</f>
        <v>201310average2East Hastings</v>
      </c>
      <c r="B1347" t="str">
        <f t="shared" si="147"/>
        <v>201310apartmentaverage2_bed_rateEast Hastings</v>
      </c>
      <c r="C1347" t="str">
        <f t="shared" si="148"/>
        <v>apartmentaverage2_bed_rateEast Hastings</v>
      </c>
      <c r="D1347" t="str">
        <f t="shared" si="149"/>
        <v>201310apartmentaverage2_bed_rateVancouver</v>
      </c>
      <c r="E1347">
        <v>2013</v>
      </c>
      <c r="F1347">
        <v>10</v>
      </c>
      <c r="G1347" t="s">
        <v>65</v>
      </c>
      <c r="H1347" t="s">
        <v>59</v>
      </c>
      <c r="I1347" t="s">
        <v>53</v>
      </c>
      <c r="J1347">
        <f t="shared" si="150"/>
        <v>2</v>
      </c>
      <c r="K1347" t="s">
        <v>25</v>
      </c>
      <c r="L1347">
        <f>VLOOKUP(B1347,average_median_rates_1!B:I,8,0)</f>
        <v>1179</v>
      </c>
      <c r="M1347" t="b">
        <f>IF(ISERROR(L1347),VLOOKUP(C1347,vancouver_ratios_2!B:J,9,0),IF(L1347="**",VLOOKUP(C1347,vancouver_ratios_2!B:J,9,0)))</f>
        <v>0</v>
      </c>
      <c r="N1347" t="b">
        <f>IF(ISERROR(L1347),VLOOKUP(D1347,average_median_rates_1!B:I,8,0),IF(L1347="**", VLOOKUP(D1347,average_median_rates_1!B:I,8,0)))</f>
        <v>0</v>
      </c>
      <c r="O1347">
        <f t="shared" si="151"/>
        <v>0</v>
      </c>
      <c r="P1347">
        <f t="shared" si="152"/>
        <v>1179</v>
      </c>
    </row>
    <row r="1348" spans="1:16" x14ac:dyDescent="0.2">
      <c r="A1348" t="str">
        <f t="shared" si="153"/>
        <v>201310average2Southeast Vancouver</v>
      </c>
      <c r="B1348" t="str">
        <f t="shared" si="147"/>
        <v>201310apartmentaverage2_bed_rateSoutheast Vancouver</v>
      </c>
      <c r="C1348" t="str">
        <f t="shared" si="148"/>
        <v>apartmentaverage2_bed_rateSoutheast Vancouver</v>
      </c>
      <c r="D1348" t="str">
        <f t="shared" si="149"/>
        <v>201310apartmentaverage2_bed_rateVancouver</v>
      </c>
      <c r="E1348">
        <v>2013</v>
      </c>
      <c r="F1348">
        <v>10</v>
      </c>
      <c r="G1348" t="s">
        <v>65</v>
      </c>
      <c r="H1348" t="s">
        <v>59</v>
      </c>
      <c r="I1348" t="s">
        <v>53</v>
      </c>
      <c r="J1348">
        <f t="shared" si="150"/>
        <v>2</v>
      </c>
      <c r="K1348" t="s">
        <v>26</v>
      </c>
      <c r="L1348">
        <f>VLOOKUP(B1348,average_median_rates_1!B:I,8,0)</f>
        <v>1282</v>
      </c>
      <c r="M1348" t="b">
        <f>IF(ISERROR(L1348),VLOOKUP(C1348,vancouver_ratios_2!B:J,9,0),IF(L1348="**",VLOOKUP(C1348,vancouver_ratios_2!B:J,9,0)))</f>
        <v>0</v>
      </c>
      <c r="N1348" t="b">
        <f>IF(ISERROR(L1348),VLOOKUP(D1348,average_median_rates_1!B:I,8,0),IF(L1348="**", VLOOKUP(D1348,average_median_rates_1!B:I,8,0)))</f>
        <v>0</v>
      </c>
      <c r="O1348">
        <f t="shared" si="151"/>
        <v>0</v>
      </c>
      <c r="P1348">
        <f t="shared" si="152"/>
        <v>1282</v>
      </c>
    </row>
    <row r="1349" spans="1:16" x14ac:dyDescent="0.2">
      <c r="A1349" t="str">
        <f t="shared" si="153"/>
        <v>201310average2University Endowment Lands</v>
      </c>
      <c r="B1349" t="str">
        <f t="shared" si="147"/>
        <v>201310apartmentaverage2_bed_rateUniversity Endowment Lands</v>
      </c>
      <c r="C1349" t="str">
        <f t="shared" si="148"/>
        <v>apartmentaverage2_bed_rateUniversity Endowment Lands</v>
      </c>
      <c r="D1349" t="str">
        <f t="shared" si="149"/>
        <v>201310apartmentaverage2_bed_rateVancouver</v>
      </c>
      <c r="E1349">
        <v>2013</v>
      </c>
      <c r="F1349">
        <v>10</v>
      </c>
      <c r="G1349" t="s">
        <v>65</v>
      </c>
      <c r="H1349" t="s">
        <v>59</v>
      </c>
      <c r="I1349" t="s">
        <v>53</v>
      </c>
      <c r="J1349">
        <f t="shared" si="150"/>
        <v>2</v>
      </c>
      <c r="K1349" t="s">
        <v>27</v>
      </c>
      <c r="L1349">
        <f>VLOOKUP(B1349,average_median_rates_1!B:I,8,0)</f>
        <v>1891</v>
      </c>
      <c r="M1349" t="b">
        <f>IF(ISERROR(L1349),VLOOKUP(C1349,vancouver_ratios_2!B:J,9,0),IF(L1349="**",VLOOKUP(C1349,vancouver_ratios_2!B:J,9,0)))</f>
        <v>0</v>
      </c>
      <c r="N1349" t="b">
        <f>IF(ISERROR(L1349),VLOOKUP(D1349,average_median_rates_1!B:I,8,0),IF(L1349="**", VLOOKUP(D1349,average_median_rates_1!B:I,8,0)))</f>
        <v>0</v>
      </c>
      <c r="O1349">
        <f t="shared" si="151"/>
        <v>0</v>
      </c>
      <c r="P1349">
        <f t="shared" si="152"/>
        <v>1891</v>
      </c>
    </row>
    <row r="1350" spans="1:16" x14ac:dyDescent="0.2">
      <c r="A1350" t="str">
        <f t="shared" si="153"/>
        <v>201310average2Central Park/Metrotown</v>
      </c>
      <c r="B1350" t="str">
        <f t="shared" si="147"/>
        <v>201310apartmentaverage2_bed_rateCentral Park/Metrotown</v>
      </c>
      <c r="C1350" t="str">
        <f t="shared" si="148"/>
        <v>apartmentaverage2_bed_rateCentral Park/Metrotown</v>
      </c>
      <c r="D1350" t="str">
        <f t="shared" si="149"/>
        <v>201310apartmentaverage2_bed_rateVancouver</v>
      </c>
      <c r="E1350">
        <v>2013</v>
      </c>
      <c r="F1350">
        <v>10</v>
      </c>
      <c r="G1350" t="s">
        <v>65</v>
      </c>
      <c r="H1350" t="s">
        <v>59</v>
      </c>
      <c r="I1350" t="s">
        <v>53</v>
      </c>
      <c r="J1350">
        <f t="shared" si="150"/>
        <v>2</v>
      </c>
      <c r="K1350" t="s">
        <v>28</v>
      </c>
      <c r="L1350">
        <f>VLOOKUP(B1350,average_median_rates_1!B:I,8,0)</f>
        <v>1180</v>
      </c>
      <c r="M1350" t="b">
        <f>IF(ISERROR(L1350),VLOOKUP(C1350,vancouver_ratios_2!B:J,9,0),IF(L1350="**",VLOOKUP(C1350,vancouver_ratios_2!B:J,9,0)))</f>
        <v>0</v>
      </c>
      <c r="N1350" t="b">
        <f>IF(ISERROR(L1350),VLOOKUP(D1350,average_median_rates_1!B:I,8,0),IF(L1350="**", VLOOKUP(D1350,average_median_rates_1!B:I,8,0)))</f>
        <v>0</v>
      </c>
      <c r="O1350">
        <f t="shared" si="151"/>
        <v>0</v>
      </c>
      <c r="P1350">
        <f t="shared" si="152"/>
        <v>1180</v>
      </c>
    </row>
    <row r="1351" spans="1:16" x14ac:dyDescent="0.2">
      <c r="A1351" t="str">
        <f t="shared" si="153"/>
        <v>201310average2Southeast Burnaby</v>
      </c>
      <c r="B1351" t="str">
        <f t="shared" si="147"/>
        <v>201310apartmentaverage2_bed_rateSoutheast Burnaby</v>
      </c>
      <c r="C1351" t="str">
        <f t="shared" si="148"/>
        <v>apartmentaverage2_bed_rateSoutheast Burnaby</v>
      </c>
      <c r="D1351" t="str">
        <f t="shared" si="149"/>
        <v>201310apartmentaverage2_bed_rateVancouver</v>
      </c>
      <c r="E1351">
        <v>2013</v>
      </c>
      <c r="F1351">
        <v>10</v>
      </c>
      <c r="G1351" t="s">
        <v>65</v>
      </c>
      <c r="H1351" t="s">
        <v>59</v>
      </c>
      <c r="I1351" t="s">
        <v>53</v>
      </c>
      <c r="J1351">
        <f t="shared" si="150"/>
        <v>2</v>
      </c>
      <c r="K1351" t="s">
        <v>29</v>
      </c>
      <c r="L1351">
        <f>VLOOKUP(B1351,average_median_rates_1!B:I,8,0)</f>
        <v>1003</v>
      </c>
      <c r="M1351" t="b">
        <f>IF(ISERROR(L1351),VLOOKUP(C1351,vancouver_ratios_2!B:J,9,0),IF(L1351="**",VLOOKUP(C1351,vancouver_ratios_2!B:J,9,0)))</f>
        <v>0</v>
      </c>
      <c r="N1351" t="b">
        <f>IF(ISERROR(L1351),VLOOKUP(D1351,average_median_rates_1!B:I,8,0),IF(L1351="**", VLOOKUP(D1351,average_median_rates_1!B:I,8,0)))</f>
        <v>0</v>
      </c>
      <c r="O1351">
        <f t="shared" si="151"/>
        <v>0</v>
      </c>
      <c r="P1351">
        <f t="shared" si="152"/>
        <v>1003</v>
      </c>
    </row>
    <row r="1352" spans="1:16" x14ac:dyDescent="0.2">
      <c r="A1352" t="str">
        <f t="shared" si="153"/>
        <v>201310average2North Burnaby</v>
      </c>
      <c r="B1352" t="str">
        <f t="shared" si="147"/>
        <v>201310apartmentaverage2_bed_rateNorth Burnaby</v>
      </c>
      <c r="C1352" t="str">
        <f t="shared" si="148"/>
        <v>apartmentaverage2_bed_rateNorth Burnaby</v>
      </c>
      <c r="D1352" t="str">
        <f t="shared" si="149"/>
        <v>201310apartmentaverage2_bed_rateVancouver</v>
      </c>
      <c r="E1352">
        <v>2013</v>
      </c>
      <c r="F1352">
        <v>10</v>
      </c>
      <c r="G1352" t="s">
        <v>65</v>
      </c>
      <c r="H1352" t="s">
        <v>59</v>
      </c>
      <c r="I1352" t="s">
        <v>53</v>
      </c>
      <c r="J1352">
        <f t="shared" si="150"/>
        <v>2</v>
      </c>
      <c r="K1352" t="s">
        <v>31</v>
      </c>
      <c r="L1352">
        <f>VLOOKUP(B1352,average_median_rates_1!B:I,8,0)</f>
        <v>1193</v>
      </c>
      <c r="M1352" t="b">
        <f>IF(ISERROR(L1352),VLOOKUP(C1352,vancouver_ratios_2!B:J,9,0),IF(L1352="**",VLOOKUP(C1352,vancouver_ratios_2!B:J,9,0)))</f>
        <v>0</v>
      </c>
      <c r="N1352" t="b">
        <f>IF(ISERROR(L1352),VLOOKUP(D1352,average_median_rates_1!B:I,8,0),IF(L1352="**", VLOOKUP(D1352,average_median_rates_1!B:I,8,0)))</f>
        <v>0</v>
      </c>
      <c r="O1352">
        <f t="shared" si="151"/>
        <v>0</v>
      </c>
      <c r="P1352">
        <f t="shared" si="152"/>
        <v>1193</v>
      </c>
    </row>
    <row r="1353" spans="1:16" x14ac:dyDescent="0.2">
      <c r="A1353" t="str">
        <f t="shared" si="153"/>
        <v>201310average2New Westminster</v>
      </c>
      <c r="B1353" t="str">
        <f t="shared" si="147"/>
        <v>201310apartmentaverage2_bed_rateNew Westminster</v>
      </c>
      <c r="C1353" t="str">
        <f t="shared" si="148"/>
        <v>apartmentaverage2_bed_rateNew Westminster</v>
      </c>
      <c r="D1353" t="str">
        <f t="shared" si="149"/>
        <v>201310apartmentaverage2_bed_rateVancouver</v>
      </c>
      <c r="E1353">
        <v>2013</v>
      </c>
      <c r="F1353">
        <v>10</v>
      </c>
      <c r="G1353" t="s">
        <v>65</v>
      </c>
      <c r="H1353" t="s">
        <v>59</v>
      </c>
      <c r="I1353" t="s">
        <v>53</v>
      </c>
      <c r="J1353">
        <f t="shared" si="150"/>
        <v>2</v>
      </c>
      <c r="K1353" t="s">
        <v>32</v>
      </c>
      <c r="L1353">
        <f>VLOOKUP(B1353,average_median_rates_1!B:I,8,0)</f>
        <v>1090</v>
      </c>
      <c r="M1353" t="b">
        <f>IF(ISERROR(L1353),VLOOKUP(C1353,vancouver_ratios_2!B:J,9,0),IF(L1353="**",VLOOKUP(C1353,vancouver_ratios_2!B:J,9,0)))</f>
        <v>0</v>
      </c>
      <c r="N1353" t="b">
        <f>IF(ISERROR(L1353),VLOOKUP(D1353,average_median_rates_1!B:I,8,0),IF(L1353="**", VLOOKUP(D1353,average_median_rates_1!B:I,8,0)))</f>
        <v>0</v>
      </c>
      <c r="O1353">
        <f t="shared" si="151"/>
        <v>0</v>
      </c>
      <c r="P1353">
        <f t="shared" si="152"/>
        <v>1090</v>
      </c>
    </row>
    <row r="1354" spans="1:16" x14ac:dyDescent="0.2">
      <c r="A1354" t="str">
        <f t="shared" si="153"/>
        <v>201310average2North Vancouver CY</v>
      </c>
      <c r="B1354" t="str">
        <f t="shared" si="147"/>
        <v>201310apartmentaverage2_bed_rateNorth Vancouver CY</v>
      </c>
      <c r="C1354" t="str">
        <f t="shared" si="148"/>
        <v>apartmentaverage2_bed_rateNorth Vancouver CY</v>
      </c>
      <c r="D1354" t="str">
        <f t="shared" si="149"/>
        <v>201310apartmentaverage2_bed_rateVancouver</v>
      </c>
      <c r="E1354">
        <v>2013</v>
      </c>
      <c r="F1354">
        <v>10</v>
      </c>
      <c r="G1354" t="s">
        <v>65</v>
      </c>
      <c r="H1354" t="s">
        <v>59</v>
      </c>
      <c r="I1354" t="s">
        <v>53</v>
      </c>
      <c r="J1354">
        <f t="shared" si="150"/>
        <v>2</v>
      </c>
      <c r="K1354" t="s">
        <v>33</v>
      </c>
      <c r="L1354" t="e">
        <f>VLOOKUP(B1354,average_median_rates_1!B:I,8,0)</f>
        <v>#N/A</v>
      </c>
      <c r="M1354">
        <f>IF(ISERROR(L1354),VLOOKUP(C1354,vancouver_ratios_2!B:J,9,0),IF(L1354="**",VLOOKUP(C1354,vancouver_ratios_2!B:J,9,0)))</f>
        <v>1.13186734984344</v>
      </c>
      <c r="N1354">
        <f>IF(ISERROR(L1354),VLOOKUP(D1354,average_median_rates_1!B:I,8,0),IF(L1354="**", VLOOKUP(D1354,average_median_rates_1!B:I,8,0)))</f>
        <v>1281</v>
      </c>
      <c r="O1354">
        <f t="shared" si="151"/>
        <v>1449.9220751494465</v>
      </c>
      <c r="P1354">
        <f t="shared" si="152"/>
        <v>1449.9220751494465</v>
      </c>
    </row>
    <row r="1355" spans="1:16" x14ac:dyDescent="0.2">
      <c r="A1355" t="str">
        <f t="shared" si="153"/>
        <v>201310average2North Vancouver DM</v>
      </c>
      <c r="B1355" t="str">
        <f t="shared" si="147"/>
        <v>201310apartmentaverage2_bed_rateNorth Vancouver DM</v>
      </c>
      <c r="C1355" t="str">
        <f t="shared" si="148"/>
        <v>apartmentaverage2_bed_rateNorth Vancouver DM</v>
      </c>
      <c r="D1355" t="str">
        <f t="shared" si="149"/>
        <v>201310apartmentaverage2_bed_rateVancouver</v>
      </c>
      <c r="E1355">
        <v>2013</v>
      </c>
      <c r="F1355">
        <v>10</v>
      </c>
      <c r="G1355" t="s">
        <v>65</v>
      </c>
      <c r="H1355" t="s">
        <v>59</v>
      </c>
      <c r="I1355" t="s">
        <v>53</v>
      </c>
      <c r="J1355">
        <f t="shared" si="150"/>
        <v>2</v>
      </c>
      <c r="K1355" t="s">
        <v>34</v>
      </c>
      <c r="L1355">
        <f>VLOOKUP(B1355,average_median_rates_1!B:I,8,0)</f>
        <v>1385</v>
      </c>
      <c r="M1355" t="b">
        <f>IF(ISERROR(L1355),VLOOKUP(C1355,vancouver_ratios_2!B:J,9,0),IF(L1355="**",VLOOKUP(C1355,vancouver_ratios_2!B:J,9,0)))</f>
        <v>0</v>
      </c>
      <c r="N1355" t="b">
        <f>IF(ISERROR(L1355),VLOOKUP(D1355,average_median_rates_1!B:I,8,0),IF(L1355="**", VLOOKUP(D1355,average_median_rates_1!B:I,8,0)))</f>
        <v>0</v>
      </c>
      <c r="O1355">
        <f t="shared" si="151"/>
        <v>0</v>
      </c>
      <c r="P1355">
        <f t="shared" si="152"/>
        <v>1385</v>
      </c>
    </row>
    <row r="1356" spans="1:16" x14ac:dyDescent="0.2">
      <c r="A1356" t="str">
        <f t="shared" si="153"/>
        <v>201310average2West Vancouver</v>
      </c>
      <c r="B1356" t="str">
        <f t="shared" si="147"/>
        <v>201310apartmentaverage2_bed_rateWest Vancouver</v>
      </c>
      <c r="C1356" t="str">
        <f t="shared" si="148"/>
        <v>apartmentaverage2_bed_rateWest Vancouver</v>
      </c>
      <c r="D1356" t="str">
        <f t="shared" si="149"/>
        <v>201310apartmentaverage2_bed_rateVancouver</v>
      </c>
      <c r="E1356">
        <v>2013</v>
      </c>
      <c r="F1356">
        <v>10</v>
      </c>
      <c r="G1356" t="s">
        <v>65</v>
      </c>
      <c r="H1356" t="s">
        <v>59</v>
      </c>
      <c r="I1356" t="s">
        <v>53</v>
      </c>
      <c r="J1356">
        <f t="shared" si="150"/>
        <v>2</v>
      </c>
      <c r="K1356" t="s">
        <v>35</v>
      </c>
      <c r="L1356">
        <f>VLOOKUP(B1356,average_median_rates_1!B:I,8,0)</f>
        <v>1996</v>
      </c>
      <c r="M1356" t="b">
        <f>IF(ISERROR(L1356),VLOOKUP(C1356,vancouver_ratios_2!B:J,9,0),IF(L1356="**",VLOOKUP(C1356,vancouver_ratios_2!B:J,9,0)))</f>
        <v>0</v>
      </c>
      <c r="N1356" t="b">
        <f>IF(ISERROR(L1356),VLOOKUP(D1356,average_median_rates_1!B:I,8,0),IF(L1356="**", VLOOKUP(D1356,average_median_rates_1!B:I,8,0)))</f>
        <v>0</v>
      </c>
      <c r="O1356">
        <f t="shared" si="151"/>
        <v>0</v>
      </c>
      <c r="P1356">
        <f t="shared" si="152"/>
        <v>1996</v>
      </c>
    </row>
    <row r="1357" spans="1:16" x14ac:dyDescent="0.2">
      <c r="A1357" t="str">
        <f t="shared" si="153"/>
        <v>201310average2Richmond</v>
      </c>
      <c r="B1357" t="str">
        <f t="shared" si="147"/>
        <v>201310apartmentaverage2_bed_rateRichmond</v>
      </c>
      <c r="C1357" t="str">
        <f t="shared" si="148"/>
        <v>apartmentaverage2_bed_rateRichmond</v>
      </c>
      <c r="D1357" t="str">
        <f t="shared" si="149"/>
        <v>201310apartmentaverage2_bed_rateVancouver</v>
      </c>
      <c r="E1357">
        <v>2013</v>
      </c>
      <c r="F1357">
        <v>10</v>
      </c>
      <c r="G1357" t="s">
        <v>65</v>
      </c>
      <c r="H1357" t="s">
        <v>59</v>
      </c>
      <c r="I1357" t="s">
        <v>53</v>
      </c>
      <c r="J1357">
        <f t="shared" si="150"/>
        <v>2</v>
      </c>
      <c r="K1357" t="s">
        <v>36</v>
      </c>
      <c r="L1357">
        <f>VLOOKUP(B1357,average_median_rates_1!B:I,8,0)</f>
        <v>1177</v>
      </c>
      <c r="M1357" t="b">
        <f>IF(ISERROR(L1357),VLOOKUP(C1357,vancouver_ratios_2!B:J,9,0),IF(L1357="**",VLOOKUP(C1357,vancouver_ratios_2!B:J,9,0)))</f>
        <v>0</v>
      </c>
      <c r="N1357" t="b">
        <f>IF(ISERROR(L1357),VLOOKUP(D1357,average_median_rates_1!B:I,8,0),IF(L1357="**", VLOOKUP(D1357,average_median_rates_1!B:I,8,0)))</f>
        <v>0</v>
      </c>
      <c r="O1357">
        <f t="shared" si="151"/>
        <v>0</v>
      </c>
      <c r="P1357">
        <f t="shared" si="152"/>
        <v>1177</v>
      </c>
    </row>
    <row r="1358" spans="1:16" x14ac:dyDescent="0.2">
      <c r="A1358" t="str">
        <f t="shared" si="153"/>
        <v>201310average2Delta</v>
      </c>
      <c r="B1358" t="str">
        <f t="shared" si="147"/>
        <v>201310apartmentaverage2_bed_rateDelta</v>
      </c>
      <c r="C1358" t="str">
        <f t="shared" si="148"/>
        <v>apartmentaverage2_bed_rateDelta</v>
      </c>
      <c r="D1358" t="str">
        <f t="shared" si="149"/>
        <v>201310apartmentaverage2_bed_rateVancouver</v>
      </c>
      <c r="E1358">
        <v>2013</v>
      </c>
      <c r="F1358">
        <v>10</v>
      </c>
      <c r="G1358" t="s">
        <v>65</v>
      </c>
      <c r="H1358" t="s">
        <v>59</v>
      </c>
      <c r="I1358" t="s">
        <v>53</v>
      </c>
      <c r="J1358">
        <f t="shared" si="150"/>
        <v>2</v>
      </c>
      <c r="K1358" t="s">
        <v>37</v>
      </c>
      <c r="L1358">
        <f>VLOOKUP(B1358,average_median_rates_1!B:I,8,0)</f>
        <v>1009</v>
      </c>
      <c r="M1358" t="b">
        <f>IF(ISERROR(L1358),VLOOKUP(C1358,vancouver_ratios_2!B:J,9,0),IF(L1358="**",VLOOKUP(C1358,vancouver_ratios_2!B:J,9,0)))</f>
        <v>0</v>
      </c>
      <c r="N1358" t="b">
        <f>IF(ISERROR(L1358),VLOOKUP(D1358,average_median_rates_1!B:I,8,0),IF(L1358="**", VLOOKUP(D1358,average_median_rates_1!B:I,8,0)))</f>
        <v>0</v>
      </c>
      <c r="O1358">
        <f t="shared" si="151"/>
        <v>0</v>
      </c>
      <c r="P1358">
        <f t="shared" si="152"/>
        <v>1009</v>
      </c>
    </row>
    <row r="1359" spans="1:16" x14ac:dyDescent="0.2">
      <c r="A1359" t="str">
        <f t="shared" si="153"/>
        <v>201310average2Surrey</v>
      </c>
      <c r="B1359" t="str">
        <f t="shared" si="147"/>
        <v>201310apartmentaverage2_bed_rateSurrey</v>
      </c>
      <c r="C1359" t="str">
        <f t="shared" si="148"/>
        <v>apartmentaverage2_bed_rateSurrey</v>
      </c>
      <c r="D1359" t="str">
        <f t="shared" si="149"/>
        <v>201310apartmentaverage2_bed_rateVancouver</v>
      </c>
      <c r="E1359">
        <v>2013</v>
      </c>
      <c r="F1359">
        <v>10</v>
      </c>
      <c r="G1359" t="s">
        <v>65</v>
      </c>
      <c r="H1359" t="s">
        <v>59</v>
      </c>
      <c r="I1359" t="s">
        <v>53</v>
      </c>
      <c r="J1359">
        <f t="shared" si="150"/>
        <v>2</v>
      </c>
      <c r="K1359" t="s">
        <v>38</v>
      </c>
      <c r="L1359">
        <f>VLOOKUP(B1359,average_median_rates_1!B:I,8,0)</f>
        <v>921</v>
      </c>
      <c r="M1359" t="b">
        <f>IF(ISERROR(L1359),VLOOKUP(C1359,vancouver_ratios_2!B:J,9,0),IF(L1359="**",VLOOKUP(C1359,vancouver_ratios_2!B:J,9,0)))</f>
        <v>0</v>
      </c>
      <c r="N1359" t="b">
        <f>IF(ISERROR(L1359),VLOOKUP(D1359,average_median_rates_1!B:I,8,0),IF(L1359="**", VLOOKUP(D1359,average_median_rates_1!B:I,8,0)))</f>
        <v>0</v>
      </c>
      <c r="O1359">
        <f t="shared" si="151"/>
        <v>0</v>
      </c>
      <c r="P1359">
        <f t="shared" si="152"/>
        <v>921</v>
      </c>
    </row>
    <row r="1360" spans="1:16" x14ac:dyDescent="0.2">
      <c r="A1360" t="str">
        <f t="shared" si="153"/>
        <v>201310average2White Rock</v>
      </c>
      <c r="B1360" t="str">
        <f t="shared" si="147"/>
        <v>201310apartmentaverage2_bed_rateWhite Rock</v>
      </c>
      <c r="C1360" t="str">
        <f t="shared" si="148"/>
        <v>apartmentaverage2_bed_rateWhite Rock</v>
      </c>
      <c r="D1360" t="str">
        <f t="shared" si="149"/>
        <v>201310apartmentaverage2_bed_rateVancouver</v>
      </c>
      <c r="E1360">
        <v>2013</v>
      </c>
      <c r="F1360">
        <v>10</v>
      </c>
      <c r="G1360" t="s">
        <v>65</v>
      </c>
      <c r="H1360" t="s">
        <v>59</v>
      </c>
      <c r="I1360" t="s">
        <v>53</v>
      </c>
      <c r="J1360">
        <f t="shared" si="150"/>
        <v>2</v>
      </c>
      <c r="K1360" t="s">
        <v>39</v>
      </c>
      <c r="L1360">
        <f>VLOOKUP(B1360,average_median_rates_1!B:I,8,0)</f>
        <v>1035</v>
      </c>
      <c r="M1360" t="b">
        <f>IF(ISERROR(L1360),VLOOKUP(C1360,vancouver_ratios_2!B:J,9,0),IF(L1360="**",VLOOKUP(C1360,vancouver_ratios_2!B:J,9,0)))</f>
        <v>0</v>
      </c>
      <c r="N1360" t="b">
        <f>IF(ISERROR(L1360),VLOOKUP(D1360,average_median_rates_1!B:I,8,0),IF(L1360="**", VLOOKUP(D1360,average_median_rates_1!B:I,8,0)))</f>
        <v>0</v>
      </c>
      <c r="O1360">
        <f t="shared" si="151"/>
        <v>0</v>
      </c>
      <c r="P1360">
        <f t="shared" si="152"/>
        <v>1035</v>
      </c>
    </row>
    <row r="1361" spans="1:16" x14ac:dyDescent="0.2">
      <c r="A1361" t="str">
        <f t="shared" si="153"/>
        <v>201310average2Langley City and Langley DM</v>
      </c>
      <c r="B1361" t="str">
        <f t="shared" si="147"/>
        <v>201310apartmentaverage2_bed_rateLangley City and Langley DM</v>
      </c>
      <c r="C1361" t="str">
        <f t="shared" si="148"/>
        <v>apartmentaverage2_bed_rateLangley City and Langley DM</v>
      </c>
      <c r="D1361" t="str">
        <f t="shared" si="149"/>
        <v>201310apartmentaverage2_bed_rateVancouver</v>
      </c>
      <c r="E1361">
        <v>2013</v>
      </c>
      <c r="F1361">
        <v>10</v>
      </c>
      <c r="G1361" t="s">
        <v>65</v>
      </c>
      <c r="H1361" t="s">
        <v>59</v>
      </c>
      <c r="I1361" t="s">
        <v>53</v>
      </c>
      <c r="J1361">
        <f t="shared" si="150"/>
        <v>2</v>
      </c>
      <c r="K1361" t="s">
        <v>40</v>
      </c>
      <c r="L1361">
        <f>VLOOKUP(B1361,average_median_rates_1!B:I,8,0)</f>
        <v>972</v>
      </c>
      <c r="M1361" t="b">
        <f>IF(ISERROR(L1361),VLOOKUP(C1361,vancouver_ratios_2!B:J,9,0),IF(L1361="**",VLOOKUP(C1361,vancouver_ratios_2!B:J,9,0)))</f>
        <v>0</v>
      </c>
      <c r="N1361" t="b">
        <f>IF(ISERROR(L1361),VLOOKUP(D1361,average_median_rates_1!B:I,8,0),IF(L1361="**", VLOOKUP(D1361,average_median_rates_1!B:I,8,0)))</f>
        <v>0</v>
      </c>
      <c r="O1361">
        <f t="shared" si="151"/>
        <v>0</v>
      </c>
      <c r="P1361">
        <f t="shared" si="152"/>
        <v>972</v>
      </c>
    </row>
    <row r="1362" spans="1:16" x14ac:dyDescent="0.2">
      <c r="A1362" t="str">
        <f t="shared" si="153"/>
        <v>201310average2Tri-Cities</v>
      </c>
      <c r="B1362" t="str">
        <f t="shared" si="147"/>
        <v>201310apartmentaverage2_bed_rateTri-Cities</v>
      </c>
      <c r="C1362" t="str">
        <f t="shared" si="148"/>
        <v>apartmentaverage2_bed_rateTri-Cities</v>
      </c>
      <c r="D1362" t="str">
        <f t="shared" si="149"/>
        <v>201310apartmentaverage2_bed_rateVancouver</v>
      </c>
      <c r="E1362">
        <v>2013</v>
      </c>
      <c r="F1362">
        <v>10</v>
      </c>
      <c r="G1362" t="s">
        <v>65</v>
      </c>
      <c r="H1362" t="s">
        <v>59</v>
      </c>
      <c r="I1362" t="s">
        <v>53</v>
      </c>
      <c r="J1362">
        <f t="shared" si="150"/>
        <v>2</v>
      </c>
      <c r="K1362" t="s">
        <v>41</v>
      </c>
      <c r="L1362">
        <f>VLOOKUP(B1362,average_median_rates_1!B:I,8,0)</f>
        <v>993</v>
      </c>
      <c r="M1362" t="b">
        <f>IF(ISERROR(L1362),VLOOKUP(C1362,vancouver_ratios_2!B:J,9,0),IF(L1362="**",VLOOKUP(C1362,vancouver_ratios_2!B:J,9,0)))</f>
        <v>0</v>
      </c>
      <c r="N1362" t="b">
        <f>IF(ISERROR(L1362),VLOOKUP(D1362,average_median_rates_1!B:I,8,0),IF(L1362="**", VLOOKUP(D1362,average_median_rates_1!B:I,8,0)))</f>
        <v>0</v>
      </c>
      <c r="O1362">
        <f t="shared" si="151"/>
        <v>0</v>
      </c>
      <c r="P1362">
        <f t="shared" si="152"/>
        <v>993</v>
      </c>
    </row>
    <row r="1363" spans="1:16" x14ac:dyDescent="0.2">
      <c r="A1363" t="str">
        <f t="shared" si="153"/>
        <v>201310average2Maple Ridge/Pitt Meadows</v>
      </c>
      <c r="B1363" t="str">
        <f t="shared" si="147"/>
        <v>201310apartmentaverage2_bed_rateMaple Ridge/Pitt Meadows</v>
      </c>
      <c r="C1363" t="str">
        <f t="shared" si="148"/>
        <v>apartmentaverage2_bed_rateMaple Ridge/Pitt Meadows</v>
      </c>
      <c r="D1363" t="str">
        <f t="shared" si="149"/>
        <v>201310apartmentaverage2_bed_rateVancouver</v>
      </c>
      <c r="E1363">
        <v>2013</v>
      </c>
      <c r="F1363">
        <v>10</v>
      </c>
      <c r="G1363" t="s">
        <v>65</v>
      </c>
      <c r="H1363" t="s">
        <v>59</v>
      </c>
      <c r="I1363" t="s">
        <v>53</v>
      </c>
      <c r="J1363">
        <f t="shared" si="150"/>
        <v>2</v>
      </c>
      <c r="K1363" t="s">
        <v>42</v>
      </c>
      <c r="L1363">
        <f>VLOOKUP(B1363,average_median_rates_1!B:I,8,0)</f>
        <v>887</v>
      </c>
      <c r="M1363" t="b">
        <f>IF(ISERROR(L1363),VLOOKUP(C1363,vancouver_ratios_2!B:J,9,0),IF(L1363="**",VLOOKUP(C1363,vancouver_ratios_2!B:J,9,0)))</f>
        <v>0</v>
      </c>
      <c r="N1363" t="b">
        <f>IF(ISERROR(L1363),VLOOKUP(D1363,average_median_rates_1!B:I,8,0),IF(L1363="**", VLOOKUP(D1363,average_median_rates_1!B:I,8,0)))</f>
        <v>0</v>
      </c>
      <c r="O1363">
        <f t="shared" si="151"/>
        <v>0</v>
      </c>
      <c r="P1363">
        <f t="shared" si="152"/>
        <v>887</v>
      </c>
    </row>
    <row r="1364" spans="1:16" x14ac:dyDescent="0.2">
      <c r="A1364" t="str">
        <f t="shared" si="153"/>
        <v>201310average2Vancouver</v>
      </c>
      <c r="B1364" t="str">
        <f t="shared" si="147"/>
        <v>201310apartmentaverage2_bed_rateVancouver</v>
      </c>
      <c r="C1364" t="str">
        <f t="shared" si="148"/>
        <v>apartmentaverage2_bed_rateVancouver</v>
      </c>
      <c r="D1364" t="str">
        <f t="shared" si="149"/>
        <v>201310apartmentaverage2_bed_rateVancouver</v>
      </c>
      <c r="E1364">
        <v>2013</v>
      </c>
      <c r="F1364">
        <v>10</v>
      </c>
      <c r="G1364" t="s">
        <v>65</v>
      </c>
      <c r="H1364" t="s">
        <v>59</v>
      </c>
      <c r="I1364" t="s">
        <v>53</v>
      </c>
      <c r="J1364">
        <f t="shared" si="150"/>
        <v>2</v>
      </c>
      <c r="K1364" t="s">
        <v>43</v>
      </c>
      <c r="L1364">
        <f>VLOOKUP(B1364,average_median_rates_1!B:I,8,0)</f>
        <v>1281</v>
      </c>
      <c r="M1364" t="b">
        <f>IF(ISERROR(L1364),VLOOKUP(C1364,vancouver_ratios_2!B:J,9,0),IF(L1364="**",VLOOKUP(C1364,vancouver_ratios_2!B:J,9,0)))</f>
        <v>0</v>
      </c>
      <c r="N1364" t="b">
        <f>IF(ISERROR(L1364),VLOOKUP(D1364,average_median_rates_1!B:I,8,0),IF(L1364="**", VLOOKUP(D1364,average_median_rates_1!B:I,8,0)))</f>
        <v>0</v>
      </c>
      <c r="O1364">
        <f t="shared" si="151"/>
        <v>0</v>
      </c>
      <c r="P1364">
        <f t="shared" si="152"/>
        <v>1281</v>
      </c>
    </row>
    <row r="1365" spans="1:16" x14ac:dyDescent="0.2">
      <c r="A1365" t="str">
        <f t="shared" si="153"/>
        <v>201310average2North Vancouver City</v>
      </c>
      <c r="B1365" t="str">
        <f t="shared" si="147"/>
        <v>201310apartmentaverage2_bed_rateNorth Vancouver City</v>
      </c>
      <c r="C1365" t="str">
        <f t="shared" si="148"/>
        <v>apartmentaverage2_bed_rateNorth Vancouver City</v>
      </c>
      <c r="D1365" t="str">
        <f t="shared" si="149"/>
        <v>201310apartmentaverage2_bed_rateVancouver</v>
      </c>
      <c r="E1365">
        <v>2013</v>
      </c>
      <c r="F1365">
        <v>10</v>
      </c>
      <c r="G1365" t="s">
        <v>65</v>
      </c>
      <c r="H1365" t="s">
        <v>59</v>
      </c>
      <c r="I1365" t="s">
        <v>53</v>
      </c>
      <c r="J1365">
        <f t="shared" si="150"/>
        <v>2</v>
      </c>
      <c r="K1365" t="s">
        <v>60</v>
      </c>
      <c r="L1365">
        <f>VLOOKUP(B1365,average_median_rates_1!B:I,8,0)</f>
        <v>1247</v>
      </c>
      <c r="M1365" t="b">
        <f>IF(ISERROR(L1365),VLOOKUP(C1365,vancouver_ratios_2!B:J,9,0),IF(L1365="**",VLOOKUP(C1365,vancouver_ratios_2!B:J,9,0)))</f>
        <v>0</v>
      </c>
      <c r="N1365" t="b">
        <f>IF(ISERROR(L1365),VLOOKUP(D1365,average_median_rates_1!B:I,8,0),IF(L1365="**", VLOOKUP(D1365,average_median_rates_1!B:I,8,0)))</f>
        <v>0</v>
      </c>
      <c r="O1365">
        <f t="shared" si="151"/>
        <v>0</v>
      </c>
      <c r="P1365">
        <f t="shared" si="152"/>
        <v>1247</v>
      </c>
    </row>
    <row r="1366" spans="1:16" x14ac:dyDescent="0.2">
      <c r="A1366" t="str">
        <f t="shared" si="153"/>
        <v>201310average3West End/Stanley Park</v>
      </c>
      <c r="B1366" t="str">
        <f t="shared" si="147"/>
        <v>201310apartmentaverage3+_bed_rateWest End/Stanley Park</v>
      </c>
      <c r="C1366" t="str">
        <f t="shared" si="148"/>
        <v>apartmentaverage3+_bed_rateWest End/Stanley Park</v>
      </c>
      <c r="D1366" t="str">
        <f t="shared" si="149"/>
        <v>201310apartmentaverage3+_bed_rateVancouver</v>
      </c>
      <c r="E1366">
        <v>2013</v>
      </c>
      <c r="F1366">
        <v>10</v>
      </c>
      <c r="G1366" t="s">
        <v>65</v>
      </c>
      <c r="H1366" t="s">
        <v>59</v>
      </c>
      <c r="I1366" t="s">
        <v>55</v>
      </c>
      <c r="J1366">
        <f t="shared" si="150"/>
        <v>3</v>
      </c>
      <c r="K1366" t="s">
        <v>12</v>
      </c>
      <c r="L1366">
        <f>VLOOKUP(B1366,average_median_rates_1!B:I,8,0)</f>
        <v>3004</v>
      </c>
      <c r="M1366" t="b">
        <f>IF(ISERROR(L1366),VLOOKUP(C1366,vancouver_ratios_2!B:J,9,0),IF(L1366="**",VLOOKUP(C1366,vancouver_ratios_2!B:J,9,0)))</f>
        <v>0</v>
      </c>
      <c r="N1366" t="b">
        <f>IF(ISERROR(L1366),VLOOKUP(D1366,average_median_rates_1!B:I,8,0),IF(L1366="**", VLOOKUP(D1366,average_median_rates_1!B:I,8,0)))</f>
        <v>0</v>
      </c>
      <c r="O1366">
        <f t="shared" si="151"/>
        <v>0</v>
      </c>
      <c r="P1366">
        <f t="shared" si="152"/>
        <v>3004</v>
      </c>
    </row>
    <row r="1367" spans="1:16" x14ac:dyDescent="0.2">
      <c r="A1367" t="str">
        <f t="shared" si="153"/>
        <v>201310average3English Bay</v>
      </c>
      <c r="B1367" t="str">
        <f t="shared" si="147"/>
        <v>201310apartmentaverage3+_bed_rateEnglish Bay</v>
      </c>
      <c r="C1367" t="str">
        <f t="shared" si="148"/>
        <v>apartmentaverage3+_bed_rateEnglish Bay</v>
      </c>
      <c r="D1367" t="str">
        <f t="shared" si="149"/>
        <v>201310apartmentaverage3+_bed_rateVancouver</v>
      </c>
      <c r="E1367">
        <v>2013</v>
      </c>
      <c r="F1367">
        <v>10</v>
      </c>
      <c r="G1367" t="s">
        <v>65</v>
      </c>
      <c r="H1367" t="s">
        <v>59</v>
      </c>
      <c r="I1367" t="s">
        <v>55</v>
      </c>
      <c r="J1367">
        <f t="shared" si="150"/>
        <v>3</v>
      </c>
      <c r="K1367" t="s">
        <v>16</v>
      </c>
      <c r="L1367">
        <f>VLOOKUP(B1367,average_median_rates_1!B:I,8,0)</f>
        <v>2452</v>
      </c>
      <c r="M1367" t="b">
        <f>IF(ISERROR(L1367),VLOOKUP(C1367,vancouver_ratios_2!B:J,9,0),IF(L1367="**",VLOOKUP(C1367,vancouver_ratios_2!B:J,9,0)))</f>
        <v>0</v>
      </c>
      <c r="N1367" t="b">
        <f>IF(ISERROR(L1367),VLOOKUP(D1367,average_median_rates_1!B:I,8,0),IF(L1367="**", VLOOKUP(D1367,average_median_rates_1!B:I,8,0)))</f>
        <v>0</v>
      </c>
      <c r="O1367">
        <f t="shared" si="151"/>
        <v>0</v>
      </c>
      <c r="P1367">
        <f t="shared" si="152"/>
        <v>2452</v>
      </c>
    </row>
    <row r="1368" spans="1:16" x14ac:dyDescent="0.2">
      <c r="A1368" t="str">
        <f t="shared" si="153"/>
        <v>201310average3Downtown</v>
      </c>
      <c r="B1368" t="str">
        <f t="shared" si="147"/>
        <v>201310apartmentaverage3+_bed_rateDowntown</v>
      </c>
      <c r="C1368" t="str">
        <f t="shared" si="148"/>
        <v>apartmentaverage3+_bed_rateDowntown</v>
      </c>
      <c r="D1368" t="str">
        <f t="shared" si="149"/>
        <v>201310apartmentaverage3+_bed_rateVancouver</v>
      </c>
      <c r="E1368">
        <v>2013</v>
      </c>
      <c r="F1368">
        <v>10</v>
      </c>
      <c r="G1368" t="s">
        <v>65</v>
      </c>
      <c r="H1368" t="s">
        <v>59</v>
      </c>
      <c r="I1368" t="s">
        <v>55</v>
      </c>
      <c r="J1368">
        <f t="shared" si="150"/>
        <v>3</v>
      </c>
      <c r="K1368" t="s">
        <v>17</v>
      </c>
      <c r="L1368">
        <f>VLOOKUP(B1368,average_median_rates_1!B:I,8,0)</f>
        <v>2590</v>
      </c>
      <c r="M1368" t="b">
        <f>IF(ISERROR(L1368),VLOOKUP(C1368,vancouver_ratios_2!B:J,9,0),IF(L1368="**",VLOOKUP(C1368,vancouver_ratios_2!B:J,9,0)))</f>
        <v>0</v>
      </c>
      <c r="N1368" t="b">
        <f>IF(ISERROR(L1368),VLOOKUP(D1368,average_median_rates_1!B:I,8,0),IF(L1368="**", VLOOKUP(D1368,average_median_rates_1!B:I,8,0)))</f>
        <v>0</v>
      </c>
      <c r="O1368">
        <f t="shared" si="151"/>
        <v>0</v>
      </c>
      <c r="P1368">
        <f t="shared" si="152"/>
        <v>2590</v>
      </c>
    </row>
    <row r="1369" spans="1:16" x14ac:dyDescent="0.2">
      <c r="A1369" t="str">
        <f t="shared" si="153"/>
        <v>201310average3South Granville/Oak</v>
      </c>
      <c r="B1369" t="str">
        <f t="shared" si="147"/>
        <v>201310apartmentaverage3+_bed_rateSouth Granville/Oak</v>
      </c>
      <c r="C1369" t="str">
        <f t="shared" si="148"/>
        <v>apartmentaverage3+_bed_rateSouth Granville/Oak</v>
      </c>
      <c r="D1369" t="str">
        <f t="shared" si="149"/>
        <v>201310apartmentaverage3+_bed_rateVancouver</v>
      </c>
      <c r="E1369">
        <v>2013</v>
      </c>
      <c r="F1369">
        <v>10</v>
      </c>
      <c r="G1369" t="s">
        <v>65</v>
      </c>
      <c r="H1369" t="s">
        <v>59</v>
      </c>
      <c r="I1369" t="s">
        <v>55</v>
      </c>
      <c r="J1369">
        <f t="shared" si="150"/>
        <v>3</v>
      </c>
      <c r="K1369" t="s">
        <v>19</v>
      </c>
      <c r="L1369">
        <f>VLOOKUP(B1369,average_median_rates_1!B:I,8,0)</f>
        <v>2005</v>
      </c>
      <c r="M1369" t="b">
        <f>IF(ISERROR(L1369),VLOOKUP(C1369,vancouver_ratios_2!B:J,9,0),IF(L1369="**",VLOOKUP(C1369,vancouver_ratios_2!B:J,9,0)))</f>
        <v>0</v>
      </c>
      <c r="N1369" t="b">
        <f>IF(ISERROR(L1369),VLOOKUP(D1369,average_median_rates_1!B:I,8,0),IF(L1369="**", VLOOKUP(D1369,average_median_rates_1!B:I,8,0)))</f>
        <v>0</v>
      </c>
      <c r="O1369">
        <f t="shared" si="151"/>
        <v>0</v>
      </c>
      <c r="P1369">
        <f t="shared" si="152"/>
        <v>2005</v>
      </c>
    </row>
    <row r="1370" spans="1:16" x14ac:dyDescent="0.2">
      <c r="A1370" t="str">
        <f t="shared" si="153"/>
        <v>201310average3Kitsilano/Point Grey</v>
      </c>
      <c r="B1370" t="str">
        <f t="shared" si="147"/>
        <v>201310apartmentaverage3+_bed_rateKitsilano/Point Grey</v>
      </c>
      <c r="C1370" t="str">
        <f t="shared" si="148"/>
        <v>apartmentaverage3+_bed_rateKitsilano/Point Grey</v>
      </c>
      <c r="D1370" t="str">
        <f t="shared" si="149"/>
        <v>201310apartmentaverage3+_bed_rateVancouver</v>
      </c>
      <c r="E1370">
        <v>2013</v>
      </c>
      <c r="F1370">
        <v>10</v>
      </c>
      <c r="G1370" t="s">
        <v>65</v>
      </c>
      <c r="H1370" t="s">
        <v>59</v>
      </c>
      <c r="I1370" t="s">
        <v>55</v>
      </c>
      <c r="J1370">
        <f t="shared" si="150"/>
        <v>3</v>
      </c>
      <c r="K1370" t="s">
        <v>20</v>
      </c>
      <c r="L1370">
        <f>VLOOKUP(B1370,average_median_rates_1!B:I,8,0)</f>
        <v>2321</v>
      </c>
      <c r="M1370" t="b">
        <f>IF(ISERROR(L1370),VLOOKUP(C1370,vancouver_ratios_2!B:J,9,0),IF(L1370="**",VLOOKUP(C1370,vancouver_ratios_2!B:J,9,0)))</f>
        <v>0</v>
      </c>
      <c r="N1370" t="b">
        <f>IF(ISERROR(L1370),VLOOKUP(D1370,average_median_rates_1!B:I,8,0),IF(L1370="**", VLOOKUP(D1370,average_median_rates_1!B:I,8,0)))</f>
        <v>0</v>
      </c>
      <c r="O1370">
        <f t="shared" si="151"/>
        <v>0</v>
      </c>
      <c r="P1370">
        <f t="shared" si="152"/>
        <v>2321</v>
      </c>
    </row>
    <row r="1371" spans="1:16" x14ac:dyDescent="0.2">
      <c r="A1371" t="str">
        <f t="shared" si="153"/>
        <v>201310average3Westside/Kerrisdale</v>
      </c>
      <c r="B1371" t="str">
        <f t="shared" si="147"/>
        <v>201310apartmentaverage3+_bed_rateWestside/Kerrisdale</v>
      </c>
      <c r="C1371" t="str">
        <f t="shared" si="148"/>
        <v>apartmentaverage3+_bed_rateWestside/Kerrisdale</v>
      </c>
      <c r="D1371" t="str">
        <f t="shared" si="149"/>
        <v>201310apartmentaverage3+_bed_rateVancouver</v>
      </c>
      <c r="E1371">
        <v>2013</v>
      </c>
      <c r="F1371">
        <v>10</v>
      </c>
      <c r="G1371" t="s">
        <v>65</v>
      </c>
      <c r="H1371" t="s">
        <v>59</v>
      </c>
      <c r="I1371" t="s">
        <v>55</v>
      </c>
      <c r="J1371">
        <f t="shared" si="150"/>
        <v>3</v>
      </c>
      <c r="K1371" t="s">
        <v>21</v>
      </c>
      <c r="L1371">
        <f>VLOOKUP(B1371,average_median_rates_1!B:I,8,0)</f>
        <v>2503</v>
      </c>
      <c r="M1371" t="b">
        <f>IF(ISERROR(L1371),VLOOKUP(C1371,vancouver_ratios_2!B:J,9,0),IF(L1371="**",VLOOKUP(C1371,vancouver_ratios_2!B:J,9,0)))</f>
        <v>0</v>
      </c>
      <c r="N1371" t="b">
        <f>IF(ISERROR(L1371),VLOOKUP(D1371,average_median_rates_1!B:I,8,0),IF(L1371="**", VLOOKUP(D1371,average_median_rates_1!B:I,8,0)))</f>
        <v>0</v>
      </c>
      <c r="O1371">
        <f t="shared" si="151"/>
        <v>0</v>
      </c>
      <c r="P1371">
        <f t="shared" si="152"/>
        <v>2503</v>
      </c>
    </row>
    <row r="1372" spans="1:16" x14ac:dyDescent="0.2">
      <c r="A1372" t="str">
        <f t="shared" si="153"/>
        <v>201310average3Marpole</v>
      </c>
      <c r="B1372" t="str">
        <f t="shared" si="147"/>
        <v>201310apartmentaverage3+_bed_rateMarpole</v>
      </c>
      <c r="C1372" t="str">
        <f t="shared" si="148"/>
        <v>apartmentaverage3+_bed_rateMarpole</v>
      </c>
      <c r="D1372" t="str">
        <f t="shared" si="149"/>
        <v>201310apartmentaverage3+_bed_rateVancouver</v>
      </c>
      <c r="E1372">
        <v>2013</v>
      </c>
      <c r="F1372">
        <v>10</v>
      </c>
      <c r="G1372" t="s">
        <v>65</v>
      </c>
      <c r="H1372" t="s">
        <v>59</v>
      </c>
      <c r="I1372" t="s">
        <v>55</v>
      </c>
      <c r="J1372">
        <f t="shared" si="150"/>
        <v>3</v>
      </c>
      <c r="K1372" t="s">
        <v>23</v>
      </c>
      <c r="L1372">
        <f>VLOOKUP(B1372,average_median_rates_1!B:I,8,0)</f>
        <v>1196</v>
      </c>
      <c r="M1372" t="b">
        <f>IF(ISERROR(L1372),VLOOKUP(C1372,vancouver_ratios_2!B:J,9,0),IF(L1372="**",VLOOKUP(C1372,vancouver_ratios_2!B:J,9,0)))</f>
        <v>0</v>
      </c>
      <c r="N1372" t="b">
        <f>IF(ISERROR(L1372),VLOOKUP(D1372,average_median_rates_1!B:I,8,0),IF(L1372="**", VLOOKUP(D1372,average_median_rates_1!B:I,8,0)))</f>
        <v>0</v>
      </c>
      <c r="O1372">
        <f t="shared" si="151"/>
        <v>0</v>
      </c>
      <c r="P1372">
        <f t="shared" si="152"/>
        <v>1196</v>
      </c>
    </row>
    <row r="1373" spans="1:16" x14ac:dyDescent="0.2">
      <c r="A1373" t="str">
        <f t="shared" si="153"/>
        <v>201310average3Mount Pleasant/Renfrew Heights</v>
      </c>
      <c r="B1373" t="str">
        <f t="shared" si="147"/>
        <v>201310apartmentaverage3+_bed_rateMount Pleasant/Renfrew Heights</v>
      </c>
      <c r="C1373" t="str">
        <f t="shared" si="148"/>
        <v>apartmentaverage3+_bed_rateMount Pleasant/Renfrew Heights</v>
      </c>
      <c r="D1373" t="str">
        <f t="shared" si="149"/>
        <v>201310apartmentaverage3+_bed_rateVancouver</v>
      </c>
      <c r="E1373">
        <v>2013</v>
      </c>
      <c r="F1373">
        <v>10</v>
      </c>
      <c r="G1373" t="s">
        <v>65</v>
      </c>
      <c r="H1373" t="s">
        <v>59</v>
      </c>
      <c r="I1373" t="s">
        <v>55</v>
      </c>
      <c r="J1373">
        <f t="shared" si="150"/>
        <v>3</v>
      </c>
      <c r="K1373" t="s">
        <v>24</v>
      </c>
      <c r="L1373">
        <f>VLOOKUP(B1373,average_median_rates_1!B:I,8,0)</f>
        <v>1459</v>
      </c>
      <c r="M1373" t="b">
        <f>IF(ISERROR(L1373),VLOOKUP(C1373,vancouver_ratios_2!B:J,9,0),IF(L1373="**",VLOOKUP(C1373,vancouver_ratios_2!B:J,9,0)))</f>
        <v>0</v>
      </c>
      <c r="N1373" t="b">
        <f>IF(ISERROR(L1373),VLOOKUP(D1373,average_median_rates_1!B:I,8,0),IF(L1373="**", VLOOKUP(D1373,average_median_rates_1!B:I,8,0)))</f>
        <v>0</v>
      </c>
      <c r="O1373">
        <f t="shared" si="151"/>
        <v>0</v>
      </c>
      <c r="P1373">
        <f t="shared" si="152"/>
        <v>1459</v>
      </c>
    </row>
    <row r="1374" spans="1:16" x14ac:dyDescent="0.2">
      <c r="A1374" t="str">
        <f t="shared" si="153"/>
        <v>201310average3East Hastings</v>
      </c>
      <c r="B1374" t="str">
        <f t="shared" si="147"/>
        <v>201310apartmentaverage3+_bed_rateEast Hastings</v>
      </c>
      <c r="C1374" t="str">
        <f t="shared" si="148"/>
        <v>apartmentaverage3+_bed_rateEast Hastings</v>
      </c>
      <c r="D1374" t="str">
        <f t="shared" si="149"/>
        <v>201310apartmentaverage3+_bed_rateVancouver</v>
      </c>
      <c r="E1374">
        <v>2013</v>
      </c>
      <c r="F1374">
        <v>10</v>
      </c>
      <c r="G1374" t="s">
        <v>65</v>
      </c>
      <c r="H1374" t="s">
        <v>59</v>
      </c>
      <c r="I1374" t="s">
        <v>55</v>
      </c>
      <c r="J1374">
        <f t="shared" si="150"/>
        <v>3</v>
      </c>
      <c r="K1374" t="s">
        <v>25</v>
      </c>
      <c r="L1374">
        <f>VLOOKUP(B1374,average_median_rates_1!B:I,8,0)</f>
        <v>1340</v>
      </c>
      <c r="M1374" t="b">
        <f>IF(ISERROR(L1374),VLOOKUP(C1374,vancouver_ratios_2!B:J,9,0),IF(L1374="**",VLOOKUP(C1374,vancouver_ratios_2!B:J,9,0)))</f>
        <v>0</v>
      </c>
      <c r="N1374" t="b">
        <f>IF(ISERROR(L1374),VLOOKUP(D1374,average_median_rates_1!B:I,8,0),IF(L1374="**", VLOOKUP(D1374,average_median_rates_1!B:I,8,0)))</f>
        <v>0</v>
      </c>
      <c r="O1374">
        <f t="shared" si="151"/>
        <v>0</v>
      </c>
      <c r="P1374">
        <f t="shared" si="152"/>
        <v>1340</v>
      </c>
    </row>
    <row r="1375" spans="1:16" x14ac:dyDescent="0.2">
      <c r="A1375" t="str">
        <f t="shared" si="153"/>
        <v>201310average3Southeast Vancouver</v>
      </c>
      <c r="B1375" t="str">
        <f t="shared" si="147"/>
        <v>201310apartmentaverage3+_bed_rateSoutheast Vancouver</v>
      </c>
      <c r="C1375" t="str">
        <f t="shared" si="148"/>
        <v>apartmentaverage3+_bed_rateSoutheast Vancouver</v>
      </c>
      <c r="D1375" t="str">
        <f t="shared" si="149"/>
        <v>201310apartmentaverage3+_bed_rateVancouver</v>
      </c>
      <c r="E1375">
        <v>2013</v>
      </c>
      <c r="F1375">
        <v>10</v>
      </c>
      <c r="G1375" t="s">
        <v>65</v>
      </c>
      <c r="H1375" t="s">
        <v>59</v>
      </c>
      <c r="I1375" t="s">
        <v>55</v>
      </c>
      <c r="J1375">
        <f t="shared" si="150"/>
        <v>3</v>
      </c>
      <c r="K1375" t="s">
        <v>26</v>
      </c>
      <c r="L1375">
        <f>VLOOKUP(B1375,average_median_rates_1!B:I,8,0)</f>
        <v>1262</v>
      </c>
      <c r="M1375" t="b">
        <f>IF(ISERROR(L1375),VLOOKUP(C1375,vancouver_ratios_2!B:J,9,0),IF(L1375="**",VLOOKUP(C1375,vancouver_ratios_2!B:J,9,0)))</f>
        <v>0</v>
      </c>
      <c r="N1375" t="b">
        <f>IF(ISERROR(L1375),VLOOKUP(D1375,average_median_rates_1!B:I,8,0),IF(L1375="**", VLOOKUP(D1375,average_median_rates_1!B:I,8,0)))</f>
        <v>0</v>
      </c>
      <c r="O1375">
        <f t="shared" si="151"/>
        <v>0</v>
      </c>
      <c r="P1375">
        <f t="shared" si="152"/>
        <v>1262</v>
      </c>
    </row>
    <row r="1376" spans="1:16" x14ac:dyDescent="0.2">
      <c r="A1376" t="str">
        <f t="shared" si="153"/>
        <v>201310average3University Endowment Lands</v>
      </c>
      <c r="B1376" t="str">
        <f t="shared" si="147"/>
        <v>201310apartmentaverage3+_bed_rateUniversity Endowment Lands</v>
      </c>
      <c r="C1376" t="str">
        <f t="shared" si="148"/>
        <v>apartmentaverage3+_bed_rateUniversity Endowment Lands</v>
      </c>
      <c r="D1376" t="str">
        <f t="shared" si="149"/>
        <v>201310apartmentaverage3+_bed_rateVancouver</v>
      </c>
      <c r="E1376">
        <v>2013</v>
      </c>
      <c r="F1376">
        <v>10</v>
      </c>
      <c r="G1376" t="s">
        <v>65</v>
      </c>
      <c r="H1376" t="s">
        <v>59</v>
      </c>
      <c r="I1376" t="s">
        <v>55</v>
      </c>
      <c r="J1376">
        <f t="shared" si="150"/>
        <v>3</v>
      </c>
      <c r="K1376" t="s">
        <v>27</v>
      </c>
      <c r="L1376">
        <f>VLOOKUP(B1376,average_median_rates_1!B:I,8,0)</f>
        <v>2279</v>
      </c>
      <c r="M1376" t="b">
        <f>IF(ISERROR(L1376),VLOOKUP(C1376,vancouver_ratios_2!B:J,9,0),IF(L1376="**",VLOOKUP(C1376,vancouver_ratios_2!B:J,9,0)))</f>
        <v>0</v>
      </c>
      <c r="N1376" t="b">
        <f>IF(ISERROR(L1376),VLOOKUP(D1376,average_median_rates_1!B:I,8,0),IF(L1376="**", VLOOKUP(D1376,average_median_rates_1!B:I,8,0)))</f>
        <v>0</v>
      </c>
      <c r="O1376">
        <f t="shared" si="151"/>
        <v>0</v>
      </c>
      <c r="P1376">
        <f t="shared" si="152"/>
        <v>2279</v>
      </c>
    </row>
    <row r="1377" spans="1:16" x14ac:dyDescent="0.2">
      <c r="A1377" t="str">
        <f t="shared" si="153"/>
        <v>201310average3Central Park/Metrotown</v>
      </c>
      <c r="B1377" t="str">
        <f t="shared" si="147"/>
        <v>201310apartmentaverage3+_bed_rateCentral Park/Metrotown</v>
      </c>
      <c r="C1377" t="str">
        <f t="shared" si="148"/>
        <v>apartmentaverage3+_bed_rateCentral Park/Metrotown</v>
      </c>
      <c r="D1377" t="str">
        <f t="shared" si="149"/>
        <v>201310apartmentaverage3+_bed_rateVancouver</v>
      </c>
      <c r="E1377">
        <v>2013</v>
      </c>
      <c r="F1377">
        <v>10</v>
      </c>
      <c r="G1377" t="s">
        <v>65</v>
      </c>
      <c r="H1377" t="s">
        <v>59</v>
      </c>
      <c r="I1377" t="s">
        <v>55</v>
      </c>
      <c r="J1377">
        <f t="shared" si="150"/>
        <v>3</v>
      </c>
      <c r="K1377" t="s">
        <v>28</v>
      </c>
      <c r="L1377">
        <f>VLOOKUP(B1377,average_median_rates_1!B:I,8,0)</f>
        <v>1465</v>
      </c>
      <c r="M1377" t="b">
        <f>IF(ISERROR(L1377),VLOOKUP(C1377,vancouver_ratios_2!B:J,9,0),IF(L1377="**",VLOOKUP(C1377,vancouver_ratios_2!B:J,9,0)))</f>
        <v>0</v>
      </c>
      <c r="N1377" t="b">
        <f>IF(ISERROR(L1377),VLOOKUP(D1377,average_median_rates_1!B:I,8,0),IF(L1377="**", VLOOKUP(D1377,average_median_rates_1!B:I,8,0)))</f>
        <v>0</v>
      </c>
      <c r="O1377">
        <f t="shared" si="151"/>
        <v>0</v>
      </c>
      <c r="P1377">
        <f t="shared" si="152"/>
        <v>1465</v>
      </c>
    </row>
    <row r="1378" spans="1:16" x14ac:dyDescent="0.2">
      <c r="A1378" t="str">
        <f t="shared" si="153"/>
        <v>201310average3Southeast Burnaby</v>
      </c>
      <c r="B1378" t="str">
        <f t="shared" si="147"/>
        <v>201310apartmentaverage3+_bed_rateSoutheast Burnaby</v>
      </c>
      <c r="C1378" t="str">
        <f t="shared" si="148"/>
        <v>apartmentaverage3+_bed_rateSoutheast Burnaby</v>
      </c>
      <c r="D1378" t="str">
        <f t="shared" si="149"/>
        <v>201310apartmentaverage3+_bed_rateVancouver</v>
      </c>
      <c r="E1378">
        <v>2013</v>
      </c>
      <c r="F1378">
        <v>10</v>
      </c>
      <c r="G1378" t="s">
        <v>65</v>
      </c>
      <c r="H1378" t="s">
        <v>59</v>
      </c>
      <c r="I1378" t="s">
        <v>55</v>
      </c>
      <c r="J1378">
        <f t="shared" si="150"/>
        <v>3</v>
      </c>
      <c r="K1378" t="s">
        <v>29</v>
      </c>
      <c r="L1378">
        <f>VLOOKUP(B1378,average_median_rates_1!B:I,8,0)</f>
        <v>1218</v>
      </c>
      <c r="M1378" t="b">
        <f>IF(ISERROR(L1378),VLOOKUP(C1378,vancouver_ratios_2!B:J,9,0),IF(L1378="**",VLOOKUP(C1378,vancouver_ratios_2!B:J,9,0)))</f>
        <v>0</v>
      </c>
      <c r="N1378" t="b">
        <f>IF(ISERROR(L1378),VLOOKUP(D1378,average_median_rates_1!B:I,8,0),IF(L1378="**", VLOOKUP(D1378,average_median_rates_1!B:I,8,0)))</f>
        <v>0</v>
      </c>
      <c r="O1378">
        <f t="shared" si="151"/>
        <v>0</v>
      </c>
      <c r="P1378">
        <f t="shared" si="152"/>
        <v>1218</v>
      </c>
    </row>
    <row r="1379" spans="1:16" x14ac:dyDescent="0.2">
      <c r="A1379" t="str">
        <f t="shared" si="153"/>
        <v>201310average3North Burnaby</v>
      </c>
      <c r="B1379" t="str">
        <f t="shared" si="147"/>
        <v>201310apartmentaverage3+_bed_rateNorth Burnaby</v>
      </c>
      <c r="C1379" t="str">
        <f t="shared" si="148"/>
        <v>apartmentaverage3+_bed_rateNorth Burnaby</v>
      </c>
      <c r="D1379" t="str">
        <f t="shared" si="149"/>
        <v>201310apartmentaverage3+_bed_rateVancouver</v>
      </c>
      <c r="E1379">
        <v>2013</v>
      </c>
      <c r="F1379">
        <v>10</v>
      </c>
      <c r="G1379" t="s">
        <v>65</v>
      </c>
      <c r="H1379" t="s">
        <v>59</v>
      </c>
      <c r="I1379" t="s">
        <v>55</v>
      </c>
      <c r="J1379">
        <f t="shared" si="150"/>
        <v>3</v>
      </c>
      <c r="K1379" t="s">
        <v>31</v>
      </c>
      <c r="L1379">
        <f>VLOOKUP(B1379,average_median_rates_1!B:I,8,0)</f>
        <v>1373</v>
      </c>
      <c r="M1379" t="b">
        <f>IF(ISERROR(L1379),VLOOKUP(C1379,vancouver_ratios_2!B:J,9,0),IF(L1379="**",VLOOKUP(C1379,vancouver_ratios_2!B:J,9,0)))</f>
        <v>0</v>
      </c>
      <c r="N1379" t="b">
        <f>IF(ISERROR(L1379),VLOOKUP(D1379,average_median_rates_1!B:I,8,0),IF(L1379="**", VLOOKUP(D1379,average_median_rates_1!B:I,8,0)))</f>
        <v>0</v>
      </c>
      <c r="O1379">
        <f t="shared" si="151"/>
        <v>0</v>
      </c>
      <c r="P1379">
        <f t="shared" si="152"/>
        <v>1373</v>
      </c>
    </row>
    <row r="1380" spans="1:16" x14ac:dyDescent="0.2">
      <c r="A1380" t="str">
        <f t="shared" si="153"/>
        <v>201310average3New Westminster</v>
      </c>
      <c r="B1380" t="str">
        <f t="shared" si="147"/>
        <v>201310apartmentaverage3+_bed_rateNew Westminster</v>
      </c>
      <c r="C1380" t="str">
        <f t="shared" si="148"/>
        <v>apartmentaverage3+_bed_rateNew Westminster</v>
      </c>
      <c r="D1380" t="str">
        <f t="shared" si="149"/>
        <v>201310apartmentaverage3+_bed_rateVancouver</v>
      </c>
      <c r="E1380">
        <v>2013</v>
      </c>
      <c r="F1380">
        <v>10</v>
      </c>
      <c r="G1380" t="s">
        <v>65</v>
      </c>
      <c r="H1380" t="s">
        <v>59</v>
      </c>
      <c r="I1380" t="s">
        <v>55</v>
      </c>
      <c r="J1380">
        <f t="shared" si="150"/>
        <v>3</v>
      </c>
      <c r="K1380" t="s">
        <v>32</v>
      </c>
      <c r="L1380">
        <f>VLOOKUP(B1380,average_median_rates_1!B:I,8,0)</f>
        <v>1345</v>
      </c>
      <c r="M1380" t="b">
        <f>IF(ISERROR(L1380),VLOOKUP(C1380,vancouver_ratios_2!B:J,9,0),IF(L1380="**",VLOOKUP(C1380,vancouver_ratios_2!B:J,9,0)))</f>
        <v>0</v>
      </c>
      <c r="N1380" t="b">
        <f>IF(ISERROR(L1380),VLOOKUP(D1380,average_median_rates_1!B:I,8,0),IF(L1380="**", VLOOKUP(D1380,average_median_rates_1!B:I,8,0)))</f>
        <v>0</v>
      </c>
      <c r="O1380">
        <f t="shared" si="151"/>
        <v>0</v>
      </c>
      <c r="P1380">
        <f t="shared" si="152"/>
        <v>1345</v>
      </c>
    </row>
    <row r="1381" spans="1:16" x14ac:dyDescent="0.2">
      <c r="A1381" t="str">
        <f t="shared" si="153"/>
        <v>201310average3North Vancouver CY</v>
      </c>
      <c r="B1381" t="str">
        <f t="shared" si="147"/>
        <v>201310apartmentaverage3+_bed_rateNorth Vancouver CY</v>
      </c>
      <c r="C1381" t="str">
        <f t="shared" si="148"/>
        <v>apartmentaverage3+_bed_rateNorth Vancouver CY</v>
      </c>
      <c r="D1381" t="str">
        <f t="shared" si="149"/>
        <v>201310apartmentaverage3+_bed_rateVancouver</v>
      </c>
      <c r="E1381">
        <v>2013</v>
      </c>
      <c r="F1381">
        <v>10</v>
      </c>
      <c r="G1381" t="s">
        <v>65</v>
      </c>
      <c r="H1381" t="s">
        <v>59</v>
      </c>
      <c r="I1381" t="s">
        <v>55</v>
      </c>
      <c r="J1381">
        <f t="shared" si="150"/>
        <v>3</v>
      </c>
      <c r="K1381" t="s">
        <v>33</v>
      </c>
      <c r="L1381" t="e">
        <f>VLOOKUP(B1381,average_median_rates_1!B:I,8,0)</f>
        <v>#N/A</v>
      </c>
      <c r="M1381">
        <f>IF(ISERROR(L1381),VLOOKUP(C1381,vancouver_ratios_2!B:J,9,0),IF(L1381="**",VLOOKUP(C1381,vancouver_ratios_2!B:J,9,0)))</f>
        <v>1.33138615066326</v>
      </c>
      <c r="N1381">
        <f>IF(ISERROR(L1381),VLOOKUP(D1381,average_median_rates_1!B:I,8,0),IF(L1381="**", VLOOKUP(D1381,average_median_rates_1!B:I,8,0)))</f>
        <v>1498</v>
      </c>
      <c r="O1381">
        <f t="shared" si="151"/>
        <v>1994.4164536935637</v>
      </c>
      <c r="P1381">
        <f t="shared" si="152"/>
        <v>1994.4164536935637</v>
      </c>
    </row>
    <row r="1382" spans="1:16" x14ac:dyDescent="0.2">
      <c r="A1382" t="str">
        <f t="shared" si="153"/>
        <v>201310average3North Vancouver DM</v>
      </c>
      <c r="B1382" t="str">
        <f t="shared" si="147"/>
        <v>201310apartmentaverage3+_bed_rateNorth Vancouver DM</v>
      </c>
      <c r="C1382" t="str">
        <f t="shared" si="148"/>
        <v>apartmentaverage3+_bed_rateNorth Vancouver DM</v>
      </c>
      <c r="D1382" t="str">
        <f t="shared" si="149"/>
        <v>201310apartmentaverage3+_bed_rateVancouver</v>
      </c>
      <c r="E1382">
        <v>2013</v>
      </c>
      <c r="F1382">
        <v>10</v>
      </c>
      <c r="G1382" t="s">
        <v>65</v>
      </c>
      <c r="H1382" t="s">
        <v>59</v>
      </c>
      <c r="I1382" t="s">
        <v>55</v>
      </c>
      <c r="J1382">
        <f t="shared" si="150"/>
        <v>3</v>
      </c>
      <c r="K1382" t="s">
        <v>34</v>
      </c>
      <c r="L1382">
        <f>VLOOKUP(B1382,average_median_rates_1!B:I,8,0)</f>
        <v>1496</v>
      </c>
      <c r="M1382" t="b">
        <f>IF(ISERROR(L1382),VLOOKUP(C1382,vancouver_ratios_2!B:J,9,0),IF(L1382="**",VLOOKUP(C1382,vancouver_ratios_2!B:J,9,0)))</f>
        <v>0</v>
      </c>
      <c r="N1382" t="b">
        <f>IF(ISERROR(L1382),VLOOKUP(D1382,average_median_rates_1!B:I,8,0),IF(L1382="**", VLOOKUP(D1382,average_median_rates_1!B:I,8,0)))</f>
        <v>0</v>
      </c>
      <c r="O1382">
        <f t="shared" si="151"/>
        <v>0</v>
      </c>
      <c r="P1382">
        <f t="shared" si="152"/>
        <v>1496</v>
      </c>
    </row>
    <row r="1383" spans="1:16" x14ac:dyDescent="0.2">
      <c r="A1383" t="str">
        <f t="shared" si="153"/>
        <v>201310average3West Vancouver</v>
      </c>
      <c r="B1383" t="str">
        <f t="shared" si="147"/>
        <v>201310apartmentaverage3+_bed_rateWest Vancouver</v>
      </c>
      <c r="C1383" t="str">
        <f t="shared" si="148"/>
        <v>apartmentaverage3+_bed_rateWest Vancouver</v>
      </c>
      <c r="D1383" t="str">
        <f t="shared" si="149"/>
        <v>201310apartmentaverage3+_bed_rateVancouver</v>
      </c>
      <c r="E1383">
        <v>2013</v>
      </c>
      <c r="F1383">
        <v>10</v>
      </c>
      <c r="G1383" t="s">
        <v>65</v>
      </c>
      <c r="H1383" t="s">
        <v>59</v>
      </c>
      <c r="I1383" t="s">
        <v>55</v>
      </c>
      <c r="J1383">
        <f t="shared" si="150"/>
        <v>3</v>
      </c>
      <c r="K1383" t="s">
        <v>35</v>
      </c>
      <c r="L1383">
        <f>VLOOKUP(B1383,average_median_rates_1!B:I,8,0)</f>
        <v>2779</v>
      </c>
      <c r="M1383" t="b">
        <f>IF(ISERROR(L1383),VLOOKUP(C1383,vancouver_ratios_2!B:J,9,0),IF(L1383="**",VLOOKUP(C1383,vancouver_ratios_2!B:J,9,0)))</f>
        <v>0</v>
      </c>
      <c r="N1383" t="b">
        <f>IF(ISERROR(L1383),VLOOKUP(D1383,average_median_rates_1!B:I,8,0),IF(L1383="**", VLOOKUP(D1383,average_median_rates_1!B:I,8,0)))</f>
        <v>0</v>
      </c>
      <c r="O1383">
        <f t="shared" si="151"/>
        <v>0</v>
      </c>
      <c r="P1383">
        <f t="shared" si="152"/>
        <v>2779</v>
      </c>
    </row>
    <row r="1384" spans="1:16" x14ac:dyDescent="0.2">
      <c r="A1384" t="str">
        <f t="shared" si="153"/>
        <v>201310average3Richmond</v>
      </c>
      <c r="B1384" t="str">
        <f t="shared" si="147"/>
        <v>201310apartmentaverage3+_bed_rateRichmond</v>
      </c>
      <c r="C1384" t="str">
        <f t="shared" si="148"/>
        <v>apartmentaverage3+_bed_rateRichmond</v>
      </c>
      <c r="D1384" t="str">
        <f t="shared" si="149"/>
        <v>201310apartmentaverage3+_bed_rateVancouver</v>
      </c>
      <c r="E1384">
        <v>2013</v>
      </c>
      <c r="F1384">
        <v>10</v>
      </c>
      <c r="G1384" t="s">
        <v>65</v>
      </c>
      <c r="H1384" t="s">
        <v>59</v>
      </c>
      <c r="I1384" t="s">
        <v>55</v>
      </c>
      <c r="J1384">
        <f t="shared" si="150"/>
        <v>3</v>
      </c>
      <c r="K1384" t="s">
        <v>36</v>
      </c>
      <c r="L1384">
        <f>VLOOKUP(B1384,average_median_rates_1!B:I,8,0)</f>
        <v>1408</v>
      </c>
      <c r="M1384" t="b">
        <f>IF(ISERROR(L1384),VLOOKUP(C1384,vancouver_ratios_2!B:J,9,0),IF(L1384="**",VLOOKUP(C1384,vancouver_ratios_2!B:J,9,0)))</f>
        <v>0</v>
      </c>
      <c r="N1384" t="b">
        <f>IF(ISERROR(L1384),VLOOKUP(D1384,average_median_rates_1!B:I,8,0),IF(L1384="**", VLOOKUP(D1384,average_median_rates_1!B:I,8,0)))</f>
        <v>0</v>
      </c>
      <c r="O1384">
        <f t="shared" si="151"/>
        <v>0</v>
      </c>
      <c r="P1384">
        <f t="shared" si="152"/>
        <v>1408</v>
      </c>
    </row>
    <row r="1385" spans="1:16" x14ac:dyDescent="0.2">
      <c r="A1385" t="str">
        <f t="shared" si="153"/>
        <v>201310average3Delta</v>
      </c>
      <c r="B1385" t="str">
        <f t="shared" si="147"/>
        <v>201310apartmentaverage3+_bed_rateDelta</v>
      </c>
      <c r="C1385" t="str">
        <f t="shared" si="148"/>
        <v>apartmentaverage3+_bed_rateDelta</v>
      </c>
      <c r="D1385" t="str">
        <f t="shared" si="149"/>
        <v>201310apartmentaverage3+_bed_rateVancouver</v>
      </c>
      <c r="E1385">
        <v>2013</v>
      </c>
      <c r="F1385">
        <v>10</v>
      </c>
      <c r="G1385" t="s">
        <v>65</v>
      </c>
      <c r="H1385" t="s">
        <v>59</v>
      </c>
      <c r="I1385" t="s">
        <v>55</v>
      </c>
      <c r="J1385">
        <f t="shared" si="150"/>
        <v>3</v>
      </c>
      <c r="K1385" t="s">
        <v>37</v>
      </c>
      <c r="L1385">
        <f>VLOOKUP(B1385,average_median_rates_1!B:I,8,0)</f>
        <v>1167</v>
      </c>
      <c r="M1385" t="b">
        <f>IF(ISERROR(L1385),VLOOKUP(C1385,vancouver_ratios_2!B:J,9,0),IF(L1385="**",VLOOKUP(C1385,vancouver_ratios_2!B:J,9,0)))</f>
        <v>0</v>
      </c>
      <c r="N1385" t="b">
        <f>IF(ISERROR(L1385),VLOOKUP(D1385,average_median_rates_1!B:I,8,0),IF(L1385="**", VLOOKUP(D1385,average_median_rates_1!B:I,8,0)))</f>
        <v>0</v>
      </c>
      <c r="O1385">
        <f t="shared" si="151"/>
        <v>0</v>
      </c>
      <c r="P1385">
        <f t="shared" si="152"/>
        <v>1167</v>
      </c>
    </row>
    <row r="1386" spans="1:16" x14ac:dyDescent="0.2">
      <c r="A1386" t="str">
        <f t="shared" si="153"/>
        <v>201310average3Surrey</v>
      </c>
      <c r="B1386" t="str">
        <f t="shared" si="147"/>
        <v>201310apartmentaverage3+_bed_rateSurrey</v>
      </c>
      <c r="C1386" t="str">
        <f t="shared" si="148"/>
        <v>apartmentaverage3+_bed_rateSurrey</v>
      </c>
      <c r="D1386" t="str">
        <f t="shared" si="149"/>
        <v>201310apartmentaverage3+_bed_rateVancouver</v>
      </c>
      <c r="E1386">
        <v>2013</v>
      </c>
      <c r="F1386">
        <v>10</v>
      </c>
      <c r="G1386" t="s">
        <v>65</v>
      </c>
      <c r="H1386" t="s">
        <v>59</v>
      </c>
      <c r="I1386" t="s">
        <v>55</v>
      </c>
      <c r="J1386">
        <f t="shared" si="150"/>
        <v>3</v>
      </c>
      <c r="K1386" t="s">
        <v>38</v>
      </c>
      <c r="L1386">
        <f>VLOOKUP(B1386,average_median_rates_1!B:I,8,0)</f>
        <v>1080</v>
      </c>
      <c r="M1386" t="b">
        <f>IF(ISERROR(L1386),VLOOKUP(C1386,vancouver_ratios_2!B:J,9,0),IF(L1386="**",VLOOKUP(C1386,vancouver_ratios_2!B:J,9,0)))</f>
        <v>0</v>
      </c>
      <c r="N1386" t="b">
        <f>IF(ISERROR(L1386),VLOOKUP(D1386,average_median_rates_1!B:I,8,0),IF(L1386="**", VLOOKUP(D1386,average_median_rates_1!B:I,8,0)))</f>
        <v>0</v>
      </c>
      <c r="O1386">
        <f t="shared" si="151"/>
        <v>0</v>
      </c>
      <c r="P1386">
        <f t="shared" si="152"/>
        <v>1080</v>
      </c>
    </row>
    <row r="1387" spans="1:16" x14ac:dyDescent="0.2">
      <c r="A1387" t="str">
        <f t="shared" si="153"/>
        <v>201310average3White Rock</v>
      </c>
      <c r="B1387" t="str">
        <f t="shared" si="147"/>
        <v>201310apartmentaverage3+_bed_rateWhite Rock</v>
      </c>
      <c r="C1387" t="str">
        <f t="shared" si="148"/>
        <v>apartmentaverage3+_bed_rateWhite Rock</v>
      </c>
      <c r="D1387" t="str">
        <f t="shared" si="149"/>
        <v>201310apartmentaverage3+_bed_rateVancouver</v>
      </c>
      <c r="E1387">
        <v>2013</v>
      </c>
      <c r="F1387">
        <v>10</v>
      </c>
      <c r="G1387" t="s">
        <v>65</v>
      </c>
      <c r="H1387" t="s">
        <v>59</v>
      </c>
      <c r="I1387" t="s">
        <v>55</v>
      </c>
      <c r="J1387">
        <f t="shared" si="150"/>
        <v>3</v>
      </c>
      <c r="K1387" t="s">
        <v>39</v>
      </c>
      <c r="L1387">
        <f>VLOOKUP(B1387,average_median_rates_1!B:I,8,0)</f>
        <v>1382</v>
      </c>
      <c r="M1387" t="b">
        <f>IF(ISERROR(L1387),VLOOKUP(C1387,vancouver_ratios_2!B:J,9,0),IF(L1387="**",VLOOKUP(C1387,vancouver_ratios_2!B:J,9,0)))</f>
        <v>0</v>
      </c>
      <c r="N1387" t="b">
        <f>IF(ISERROR(L1387),VLOOKUP(D1387,average_median_rates_1!B:I,8,0),IF(L1387="**", VLOOKUP(D1387,average_median_rates_1!B:I,8,0)))</f>
        <v>0</v>
      </c>
      <c r="O1387">
        <f t="shared" si="151"/>
        <v>0</v>
      </c>
      <c r="P1387">
        <f t="shared" si="152"/>
        <v>1382</v>
      </c>
    </row>
    <row r="1388" spans="1:16" x14ac:dyDescent="0.2">
      <c r="A1388" t="str">
        <f t="shared" si="153"/>
        <v>201310average3Langley City and Langley DM</v>
      </c>
      <c r="B1388" t="str">
        <f t="shared" si="147"/>
        <v>201310apartmentaverage3+_bed_rateLangley City and Langley DM</v>
      </c>
      <c r="C1388" t="str">
        <f t="shared" si="148"/>
        <v>apartmentaverage3+_bed_rateLangley City and Langley DM</v>
      </c>
      <c r="D1388" t="str">
        <f t="shared" si="149"/>
        <v>201310apartmentaverage3+_bed_rateVancouver</v>
      </c>
      <c r="E1388">
        <v>2013</v>
      </c>
      <c r="F1388">
        <v>10</v>
      </c>
      <c r="G1388" t="s">
        <v>65</v>
      </c>
      <c r="H1388" t="s">
        <v>59</v>
      </c>
      <c r="I1388" t="s">
        <v>55</v>
      </c>
      <c r="J1388">
        <f t="shared" si="150"/>
        <v>3</v>
      </c>
      <c r="K1388" t="s">
        <v>40</v>
      </c>
      <c r="L1388">
        <f>VLOOKUP(B1388,average_median_rates_1!B:I,8,0)</f>
        <v>1096</v>
      </c>
      <c r="M1388" t="b">
        <f>IF(ISERROR(L1388),VLOOKUP(C1388,vancouver_ratios_2!B:J,9,0),IF(L1388="**",VLOOKUP(C1388,vancouver_ratios_2!B:J,9,0)))</f>
        <v>0</v>
      </c>
      <c r="N1388" t="b">
        <f>IF(ISERROR(L1388),VLOOKUP(D1388,average_median_rates_1!B:I,8,0),IF(L1388="**", VLOOKUP(D1388,average_median_rates_1!B:I,8,0)))</f>
        <v>0</v>
      </c>
      <c r="O1388">
        <f t="shared" si="151"/>
        <v>0</v>
      </c>
      <c r="P1388">
        <f t="shared" si="152"/>
        <v>1096</v>
      </c>
    </row>
    <row r="1389" spans="1:16" x14ac:dyDescent="0.2">
      <c r="A1389" t="str">
        <f t="shared" si="153"/>
        <v>201310average3Tri-Cities</v>
      </c>
      <c r="B1389" t="str">
        <f t="shared" si="147"/>
        <v>201310apartmentaverage3+_bed_rateTri-Cities</v>
      </c>
      <c r="C1389" t="str">
        <f t="shared" si="148"/>
        <v>apartmentaverage3+_bed_rateTri-Cities</v>
      </c>
      <c r="D1389" t="str">
        <f t="shared" si="149"/>
        <v>201310apartmentaverage3+_bed_rateVancouver</v>
      </c>
      <c r="E1389">
        <v>2013</v>
      </c>
      <c r="F1389">
        <v>10</v>
      </c>
      <c r="G1389" t="s">
        <v>65</v>
      </c>
      <c r="H1389" t="s">
        <v>59</v>
      </c>
      <c r="I1389" t="s">
        <v>55</v>
      </c>
      <c r="J1389">
        <f t="shared" si="150"/>
        <v>3</v>
      </c>
      <c r="K1389" t="s">
        <v>41</v>
      </c>
      <c r="L1389">
        <f>VLOOKUP(B1389,average_median_rates_1!B:I,8,0)</f>
        <v>1170</v>
      </c>
      <c r="M1389" t="b">
        <f>IF(ISERROR(L1389),VLOOKUP(C1389,vancouver_ratios_2!B:J,9,0),IF(L1389="**",VLOOKUP(C1389,vancouver_ratios_2!B:J,9,0)))</f>
        <v>0</v>
      </c>
      <c r="N1389" t="b">
        <f>IF(ISERROR(L1389),VLOOKUP(D1389,average_median_rates_1!B:I,8,0),IF(L1389="**", VLOOKUP(D1389,average_median_rates_1!B:I,8,0)))</f>
        <v>0</v>
      </c>
      <c r="O1389">
        <f t="shared" si="151"/>
        <v>0</v>
      </c>
      <c r="P1389">
        <f t="shared" si="152"/>
        <v>1170</v>
      </c>
    </row>
    <row r="1390" spans="1:16" x14ac:dyDescent="0.2">
      <c r="A1390" t="str">
        <f t="shared" si="153"/>
        <v>201310average3Maple Ridge/Pitt Meadows</v>
      </c>
      <c r="B1390" t="str">
        <f t="shared" si="147"/>
        <v>201310apartmentaverage3+_bed_rateMaple Ridge/Pitt Meadows</v>
      </c>
      <c r="C1390" t="str">
        <f t="shared" si="148"/>
        <v>apartmentaverage3+_bed_rateMaple Ridge/Pitt Meadows</v>
      </c>
      <c r="D1390" t="str">
        <f t="shared" si="149"/>
        <v>201310apartmentaverage3+_bed_rateVancouver</v>
      </c>
      <c r="E1390">
        <v>2013</v>
      </c>
      <c r="F1390">
        <v>10</v>
      </c>
      <c r="G1390" t="s">
        <v>65</v>
      </c>
      <c r="H1390" t="s">
        <v>59</v>
      </c>
      <c r="I1390" t="s">
        <v>55</v>
      </c>
      <c r="J1390">
        <f t="shared" si="150"/>
        <v>3</v>
      </c>
      <c r="K1390" t="s">
        <v>42</v>
      </c>
      <c r="L1390">
        <f>VLOOKUP(B1390,average_median_rates_1!B:I,8,0)</f>
        <v>1068</v>
      </c>
      <c r="M1390" t="b">
        <f>IF(ISERROR(L1390),VLOOKUP(C1390,vancouver_ratios_2!B:J,9,0),IF(L1390="**",VLOOKUP(C1390,vancouver_ratios_2!B:J,9,0)))</f>
        <v>0</v>
      </c>
      <c r="N1390" t="b">
        <f>IF(ISERROR(L1390),VLOOKUP(D1390,average_median_rates_1!B:I,8,0),IF(L1390="**", VLOOKUP(D1390,average_median_rates_1!B:I,8,0)))</f>
        <v>0</v>
      </c>
      <c r="O1390">
        <f t="shared" si="151"/>
        <v>0</v>
      </c>
      <c r="P1390">
        <f t="shared" si="152"/>
        <v>1068</v>
      </c>
    </row>
    <row r="1391" spans="1:16" x14ac:dyDescent="0.2">
      <c r="A1391" t="str">
        <f t="shared" si="153"/>
        <v>201310average3Vancouver</v>
      </c>
      <c r="B1391" t="str">
        <f t="shared" si="147"/>
        <v>201310apartmentaverage3+_bed_rateVancouver</v>
      </c>
      <c r="C1391" t="str">
        <f t="shared" si="148"/>
        <v>apartmentaverage3+_bed_rateVancouver</v>
      </c>
      <c r="D1391" t="str">
        <f t="shared" si="149"/>
        <v>201310apartmentaverage3+_bed_rateVancouver</v>
      </c>
      <c r="E1391">
        <v>2013</v>
      </c>
      <c r="F1391">
        <v>10</v>
      </c>
      <c r="G1391" t="s">
        <v>65</v>
      </c>
      <c r="H1391" t="s">
        <v>59</v>
      </c>
      <c r="I1391" t="s">
        <v>55</v>
      </c>
      <c r="J1391">
        <f t="shared" si="150"/>
        <v>3</v>
      </c>
      <c r="K1391" t="s">
        <v>43</v>
      </c>
      <c r="L1391">
        <f>VLOOKUP(B1391,average_median_rates_1!B:I,8,0)</f>
        <v>1498</v>
      </c>
      <c r="M1391" t="b">
        <f>IF(ISERROR(L1391),VLOOKUP(C1391,vancouver_ratios_2!B:J,9,0),IF(L1391="**",VLOOKUP(C1391,vancouver_ratios_2!B:J,9,0)))</f>
        <v>0</v>
      </c>
      <c r="N1391" t="b">
        <f>IF(ISERROR(L1391),VLOOKUP(D1391,average_median_rates_1!B:I,8,0),IF(L1391="**", VLOOKUP(D1391,average_median_rates_1!B:I,8,0)))</f>
        <v>0</v>
      </c>
      <c r="O1391">
        <f t="shared" si="151"/>
        <v>0</v>
      </c>
      <c r="P1391">
        <f t="shared" si="152"/>
        <v>1498</v>
      </c>
    </row>
    <row r="1392" spans="1:16" x14ac:dyDescent="0.2">
      <c r="A1392" t="str">
        <f t="shared" si="153"/>
        <v>201310average3North Vancouver City</v>
      </c>
      <c r="B1392" t="str">
        <f t="shared" si="147"/>
        <v>201310apartmentaverage3+_bed_rateNorth Vancouver City</v>
      </c>
      <c r="C1392" t="str">
        <f t="shared" si="148"/>
        <v>apartmentaverage3+_bed_rateNorth Vancouver City</v>
      </c>
      <c r="D1392" t="str">
        <f t="shared" si="149"/>
        <v>201310apartmentaverage3+_bed_rateVancouver</v>
      </c>
      <c r="E1392">
        <v>2013</v>
      </c>
      <c r="F1392">
        <v>10</v>
      </c>
      <c r="G1392" t="s">
        <v>65</v>
      </c>
      <c r="H1392" t="s">
        <v>59</v>
      </c>
      <c r="I1392" t="s">
        <v>55</v>
      </c>
      <c r="J1392">
        <f t="shared" si="150"/>
        <v>3</v>
      </c>
      <c r="K1392" t="s">
        <v>60</v>
      </c>
      <c r="L1392">
        <f>VLOOKUP(B1392,average_median_rates_1!B:I,8,0)</f>
        <v>1541</v>
      </c>
      <c r="M1392" t="b">
        <f>IF(ISERROR(L1392),VLOOKUP(C1392,vancouver_ratios_2!B:J,9,0),IF(L1392="**",VLOOKUP(C1392,vancouver_ratios_2!B:J,9,0)))</f>
        <v>0</v>
      </c>
      <c r="N1392" t="b">
        <f>IF(ISERROR(L1392),VLOOKUP(D1392,average_median_rates_1!B:I,8,0),IF(L1392="**", VLOOKUP(D1392,average_median_rates_1!B:I,8,0)))</f>
        <v>0</v>
      </c>
      <c r="O1392">
        <f t="shared" si="151"/>
        <v>0</v>
      </c>
      <c r="P1392">
        <f t="shared" si="152"/>
        <v>1541</v>
      </c>
    </row>
    <row r="1393" spans="1:16" x14ac:dyDescent="0.2">
      <c r="A1393" t="str">
        <f t="shared" si="153"/>
        <v>201310median0West End/Stanley Park</v>
      </c>
      <c r="B1393" t="str">
        <f t="shared" si="147"/>
        <v>201310apartmentmedianbachelor_rateWest End/Stanley Park</v>
      </c>
      <c r="C1393" t="str">
        <f t="shared" si="148"/>
        <v>apartmentmedianbachelor_rateWest End/Stanley Park</v>
      </c>
      <c r="D1393" t="str">
        <f t="shared" si="149"/>
        <v>201310apartmentmedianbachelor_rateVancouver</v>
      </c>
      <c r="E1393">
        <v>2013</v>
      </c>
      <c r="F1393">
        <v>10</v>
      </c>
      <c r="G1393" t="s">
        <v>65</v>
      </c>
      <c r="H1393" t="s">
        <v>61</v>
      </c>
      <c r="I1393" t="s">
        <v>49</v>
      </c>
      <c r="J1393">
        <f t="shared" si="150"/>
        <v>0</v>
      </c>
      <c r="K1393" t="s">
        <v>12</v>
      </c>
      <c r="L1393">
        <f>VLOOKUP(B1393,average_median_rates_1!B:I,8,0)</f>
        <v>925</v>
      </c>
      <c r="M1393" t="b">
        <f>IF(ISERROR(L1393),VLOOKUP(C1393,vancouver_ratios_2!B:J,9,0),IF(L1393="**",VLOOKUP(C1393,vancouver_ratios_2!B:J,9,0)))</f>
        <v>0</v>
      </c>
      <c r="N1393" t="b">
        <f>IF(ISERROR(L1393),VLOOKUP(D1393,average_median_rates_1!B:I,8,0),IF(L1393="**", VLOOKUP(D1393,average_median_rates_1!B:I,8,0)))</f>
        <v>0</v>
      </c>
      <c r="O1393">
        <f t="shared" si="151"/>
        <v>0</v>
      </c>
      <c r="P1393">
        <f t="shared" si="152"/>
        <v>925</v>
      </c>
    </row>
    <row r="1394" spans="1:16" x14ac:dyDescent="0.2">
      <c r="A1394" t="str">
        <f t="shared" si="153"/>
        <v>201310median0English Bay</v>
      </c>
      <c r="B1394" t="str">
        <f t="shared" si="147"/>
        <v>201310apartmentmedianbachelor_rateEnglish Bay</v>
      </c>
      <c r="C1394" t="str">
        <f t="shared" si="148"/>
        <v>apartmentmedianbachelor_rateEnglish Bay</v>
      </c>
      <c r="D1394" t="str">
        <f t="shared" si="149"/>
        <v>201310apartmentmedianbachelor_rateVancouver</v>
      </c>
      <c r="E1394">
        <v>2013</v>
      </c>
      <c r="F1394">
        <v>10</v>
      </c>
      <c r="G1394" t="s">
        <v>65</v>
      </c>
      <c r="H1394" t="s">
        <v>61</v>
      </c>
      <c r="I1394" t="s">
        <v>49</v>
      </c>
      <c r="J1394">
        <f t="shared" si="150"/>
        <v>0</v>
      </c>
      <c r="K1394" t="s">
        <v>16</v>
      </c>
      <c r="L1394">
        <f>VLOOKUP(B1394,average_median_rates_1!B:I,8,0)</f>
        <v>924</v>
      </c>
      <c r="M1394" t="b">
        <f>IF(ISERROR(L1394),VLOOKUP(C1394,vancouver_ratios_2!B:J,9,0),IF(L1394="**",VLOOKUP(C1394,vancouver_ratios_2!B:J,9,0)))</f>
        <v>0</v>
      </c>
      <c r="N1394" t="b">
        <f>IF(ISERROR(L1394),VLOOKUP(D1394,average_median_rates_1!B:I,8,0),IF(L1394="**", VLOOKUP(D1394,average_median_rates_1!B:I,8,0)))</f>
        <v>0</v>
      </c>
      <c r="O1394">
        <f t="shared" si="151"/>
        <v>0</v>
      </c>
      <c r="P1394">
        <f t="shared" si="152"/>
        <v>924</v>
      </c>
    </row>
    <row r="1395" spans="1:16" x14ac:dyDescent="0.2">
      <c r="A1395" t="str">
        <f t="shared" si="153"/>
        <v>201310median0Downtown</v>
      </c>
      <c r="B1395" t="str">
        <f t="shared" si="147"/>
        <v>201310apartmentmedianbachelor_rateDowntown</v>
      </c>
      <c r="C1395" t="str">
        <f t="shared" si="148"/>
        <v>apartmentmedianbachelor_rateDowntown</v>
      </c>
      <c r="D1395" t="str">
        <f t="shared" si="149"/>
        <v>201310apartmentmedianbachelor_rateVancouver</v>
      </c>
      <c r="E1395">
        <v>2013</v>
      </c>
      <c r="F1395">
        <v>10</v>
      </c>
      <c r="G1395" t="s">
        <v>65</v>
      </c>
      <c r="H1395" t="s">
        <v>61</v>
      </c>
      <c r="I1395" t="s">
        <v>49</v>
      </c>
      <c r="J1395">
        <f t="shared" si="150"/>
        <v>0</v>
      </c>
      <c r="K1395" t="s">
        <v>17</v>
      </c>
      <c r="L1395">
        <f>VLOOKUP(B1395,average_median_rates_1!B:I,8,0)</f>
        <v>965</v>
      </c>
      <c r="M1395" t="b">
        <f>IF(ISERROR(L1395),VLOOKUP(C1395,vancouver_ratios_2!B:J,9,0),IF(L1395="**",VLOOKUP(C1395,vancouver_ratios_2!B:J,9,0)))</f>
        <v>0</v>
      </c>
      <c r="N1395" t="b">
        <f>IF(ISERROR(L1395),VLOOKUP(D1395,average_median_rates_1!B:I,8,0),IF(L1395="**", VLOOKUP(D1395,average_median_rates_1!B:I,8,0)))</f>
        <v>0</v>
      </c>
      <c r="O1395">
        <f t="shared" si="151"/>
        <v>0</v>
      </c>
      <c r="P1395">
        <f t="shared" si="152"/>
        <v>965</v>
      </c>
    </row>
    <row r="1396" spans="1:16" x14ac:dyDescent="0.2">
      <c r="A1396" t="str">
        <f t="shared" si="153"/>
        <v>201310median0South Granville/Oak</v>
      </c>
      <c r="B1396" t="str">
        <f t="shared" si="147"/>
        <v>201310apartmentmedianbachelor_rateSouth Granville/Oak</v>
      </c>
      <c r="C1396" t="str">
        <f t="shared" si="148"/>
        <v>apartmentmedianbachelor_rateSouth Granville/Oak</v>
      </c>
      <c r="D1396" t="str">
        <f t="shared" si="149"/>
        <v>201310apartmentmedianbachelor_rateVancouver</v>
      </c>
      <c r="E1396">
        <v>2013</v>
      </c>
      <c r="F1396">
        <v>10</v>
      </c>
      <c r="G1396" t="s">
        <v>65</v>
      </c>
      <c r="H1396" t="s">
        <v>61</v>
      </c>
      <c r="I1396" t="s">
        <v>49</v>
      </c>
      <c r="J1396">
        <f t="shared" si="150"/>
        <v>0</v>
      </c>
      <c r="K1396" t="s">
        <v>19</v>
      </c>
      <c r="L1396">
        <f>VLOOKUP(B1396,average_median_rates_1!B:I,8,0)</f>
        <v>900</v>
      </c>
      <c r="M1396" t="b">
        <f>IF(ISERROR(L1396),VLOOKUP(C1396,vancouver_ratios_2!B:J,9,0),IF(L1396="**",VLOOKUP(C1396,vancouver_ratios_2!B:J,9,0)))</f>
        <v>0</v>
      </c>
      <c r="N1396" t="b">
        <f>IF(ISERROR(L1396),VLOOKUP(D1396,average_median_rates_1!B:I,8,0),IF(L1396="**", VLOOKUP(D1396,average_median_rates_1!B:I,8,0)))</f>
        <v>0</v>
      </c>
      <c r="O1396">
        <f t="shared" si="151"/>
        <v>0</v>
      </c>
      <c r="P1396">
        <f t="shared" si="152"/>
        <v>900</v>
      </c>
    </row>
    <row r="1397" spans="1:16" x14ac:dyDescent="0.2">
      <c r="A1397" t="str">
        <f t="shared" si="153"/>
        <v>201310median0Kitsilano/Point Grey</v>
      </c>
      <c r="B1397" t="str">
        <f t="shared" si="147"/>
        <v>201310apartmentmedianbachelor_rateKitsilano/Point Grey</v>
      </c>
      <c r="C1397" t="str">
        <f t="shared" si="148"/>
        <v>apartmentmedianbachelor_rateKitsilano/Point Grey</v>
      </c>
      <c r="D1397" t="str">
        <f t="shared" si="149"/>
        <v>201310apartmentmedianbachelor_rateVancouver</v>
      </c>
      <c r="E1397">
        <v>2013</v>
      </c>
      <c r="F1397">
        <v>10</v>
      </c>
      <c r="G1397" t="s">
        <v>65</v>
      </c>
      <c r="H1397" t="s">
        <v>61</v>
      </c>
      <c r="I1397" t="s">
        <v>49</v>
      </c>
      <c r="J1397">
        <f t="shared" si="150"/>
        <v>0</v>
      </c>
      <c r="K1397" t="s">
        <v>20</v>
      </c>
      <c r="L1397">
        <f>VLOOKUP(B1397,average_median_rates_1!B:I,8,0)</f>
        <v>900</v>
      </c>
      <c r="M1397" t="b">
        <f>IF(ISERROR(L1397),VLOOKUP(C1397,vancouver_ratios_2!B:J,9,0),IF(L1397="**",VLOOKUP(C1397,vancouver_ratios_2!B:J,9,0)))</f>
        <v>0</v>
      </c>
      <c r="N1397" t="b">
        <f>IF(ISERROR(L1397),VLOOKUP(D1397,average_median_rates_1!B:I,8,0),IF(L1397="**", VLOOKUP(D1397,average_median_rates_1!B:I,8,0)))</f>
        <v>0</v>
      </c>
      <c r="O1397">
        <f t="shared" si="151"/>
        <v>0</v>
      </c>
      <c r="P1397">
        <f t="shared" si="152"/>
        <v>900</v>
      </c>
    </row>
    <row r="1398" spans="1:16" x14ac:dyDescent="0.2">
      <c r="A1398" t="str">
        <f t="shared" si="153"/>
        <v>201310median0Westside/Kerrisdale</v>
      </c>
      <c r="B1398" t="str">
        <f t="shared" si="147"/>
        <v>201310apartmentmedianbachelor_rateWestside/Kerrisdale</v>
      </c>
      <c r="C1398" t="str">
        <f t="shared" si="148"/>
        <v>apartmentmedianbachelor_rateWestside/Kerrisdale</v>
      </c>
      <c r="D1398" t="str">
        <f t="shared" si="149"/>
        <v>201310apartmentmedianbachelor_rateVancouver</v>
      </c>
      <c r="E1398">
        <v>2013</v>
      </c>
      <c r="F1398">
        <v>10</v>
      </c>
      <c r="G1398" t="s">
        <v>65</v>
      </c>
      <c r="H1398" t="s">
        <v>61</v>
      </c>
      <c r="I1398" t="s">
        <v>49</v>
      </c>
      <c r="J1398">
        <f t="shared" si="150"/>
        <v>0</v>
      </c>
      <c r="K1398" t="s">
        <v>21</v>
      </c>
      <c r="L1398">
        <f>VLOOKUP(B1398,average_median_rates_1!B:I,8,0)</f>
        <v>875</v>
      </c>
      <c r="M1398" t="b">
        <f>IF(ISERROR(L1398),VLOOKUP(C1398,vancouver_ratios_2!B:J,9,0),IF(L1398="**",VLOOKUP(C1398,vancouver_ratios_2!B:J,9,0)))</f>
        <v>0</v>
      </c>
      <c r="N1398" t="b">
        <f>IF(ISERROR(L1398),VLOOKUP(D1398,average_median_rates_1!B:I,8,0),IF(L1398="**", VLOOKUP(D1398,average_median_rates_1!B:I,8,0)))</f>
        <v>0</v>
      </c>
      <c r="O1398">
        <f t="shared" si="151"/>
        <v>0</v>
      </c>
      <c r="P1398">
        <f t="shared" si="152"/>
        <v>875</v>
      </c>
    </row>
    <row r="1399" spans="1:16" x14ac:dyDescent="0.2">
      <c r="A1399" t="str">
        <f t="shared" si="153"/>
        <v>201310median0Marpole</v>
      </c>
      <c r="B1399" t="str">
        <f t="shared" si="147"/>
        <v>201310apartmentmedianbachelor_rateMarpole</v>
      </c>
      <c r="C1399" t="str">
        <f t="shared" si="148"/>
        <v>apartmentmedianbachelor_rateMarpole</v>
      </c>
      <c r="D1399" t="str">
        <f t="shared" si="149"/>
        <v>201310apartmentmedianbachelor_rateVancouver</v>
      </c>
      <c r="E1399">
        <v>2013</v>
      </c>
      <c r="F1399">
        <v>10</v>
      </c>
      <c r="G1399" t="s">
        <v>65</v>
      </c>
      <c r="H1399" t="s">
        <v>61</v>
      </c>
      <c r="I1399" t="s">
        <v>49</v>
      </c>
      <c r="J1399">
        <f t="shared" si="150"/>
        <v>0</v>
      </c>
      <c r="K1399" t="s">
        <v>23</v>
      </c>
      <c r="L1399">
        <f>VLOOKUP(B1399,average_median_rates_1!B:I,8,0)</f>
        <v>750</v>
      </c>
      <c r="M1399" t="b">
        <f>IF(ISERROR(L1399),VLOOKUP(C1399,vancouver_ratios_2!B:J,9,0),IF(L1399="**",VLOOKUP(C1399,vancouver_ratios_2!B:J,9,0)))</f>
        <v>0</v>
      </c>
      <c r="N1399" t="b">
        <f>IF(ISERROR(L1399),VLOOKUP(D1399,average_median_rates_1!B:I,8,0),IF(L1399="**", VLOOKUP(D1399,average_median_rates_1!B:I,8,0)))</f>
        <v>0</v>
      </c>
      <c r="O1399">
        <f t="shared" si="151"/>
        <v>0</v>
      </c>
      <c r="P1399">
        <f t="shared" si="152"/>
        <v>750</v>
      </c>
    </row>
    <row r="1400" spans="1:16" x14ac:dyDescent="0.2">
      <c r="A1400" t="str">
        <f t="shared" si="153"/>
        <v>201310median0Mount Pleasant/Renfrew Heights</v>
      </c>
      <c r="B1400" t="str">
        <f t="shared" si="147"/>
        <v>201310apartmentmedianbachelor_rateMount Pleasant/Renfrew Heights</v>
      </c>
      <c r="C1400" t="str">
        <f t="shared" si="148"/>
        <v>apartmentmedianbachelor_rateMount Pleasant/Renfrew Heights</v>
      </c>
      <c r="D1400" t="str">
        <f t="shared" si="149"/>
        <v>201310apartmentmedianbachelor_rateVancouver</v>
      </c>
      <c r="E1400">
        <v>2013</v>
      </c>
      <c r="F1400">
        <v>10</v>
      </c>
      <c r="G1400" t="s">
        <v>65</v>
      </c>
      <c r="H1400" t="s">
        <v>61</v>
      </c>
      <c r="I1400" t="s">
        <v>49</v>
      </c>
      <c r="J1400">
        <f t="shared" si="150"/>
        <v>0</v>
      </c>
      <c r="K1400" t="s">
        <v>24</v>
      </c>
      <c r="L1400">
        <f>VLOOKUP(B1400,average_median_rates_1!B:I,8,0)</f>
        <v>825</v>
      </c>
      <c r="M1400" t="b">
        <f>IF(ISERROR(L1400),VLOOKUP(C1400,vancouver_ratios_2!B:J,9,0),IF(L1400="**",VLOOKUP(C1400,vancouver_ratios_2!B:J,9,0)))</f>
        <v>0</v>
      </c>
      <c r="N1400" t="b">
        <f>IF(ISERROR(L1400),VLOOKUP(D1400,average_median_rates_1!B:I,8,0),IF(L1400="**", VLOOKUP(D1400,average_median_rates_1!B:I,8,0)))</f>
        <v>0</v>
      </c>
      <c r="O1400">
        <f t="shared" si="151"/>
        <v>0</v>
      </c>
      <c r="P1400">
        <f t="shared" si="152"/>
        <v>825</v>
      </c>
    </row>
    <row r="1401" spans="1:16" x14ac:dyDescent="0.2">
      <c r="A1401" t="str">
        <f t="shared" si="153"/>
        <v>201310median0East Hastings</v>
      </c>
      <c r="B1401" t="str">
        <f t="shared" si="147"/>
        <v>201310apartmentmedianbachelor_rateEast Hastings</v>
      </c>
      <c r="C1401" t="str">
        <f t="shared" si="148"/>
        <v>apartmentmedianbachelor_rateEast Hastings</v>
      </c>
      <c r="D1401" t="str">
        <f t="shared" si="149"/>
        <v>201310apartmentmedianbachelor_rateVancouver</v>
      </c>
      <c r="E1401">
        <v>2013</v>
      </c>
      <c r="F1401">
        <v>10</v>
      </c>
      <c r="G1401" t="s">
        <v>65</v>
      </c>
      <c r="H1401" t="s">
        <v>61</v>
      </c>
      <c r="I1401" t="s">
        <v>49</v>
      </c>
      <c r="J1401">
        <f t="shared" si="150"/>
        <v>0</v>
      </c>
      <c r="K1401" t="s">
        <v>25</v>
      </c>
      <c r="L1401">
        <f>VLOOKUP(B1401,average_median_rates_1!B:I,8,0)</f>
        <v>775</v>
      </c>
      <c r="M1401" t="b">
        <f>IF(ISERROR(L1401),VLOOKUP(C1401,vancouver_ratios_2!B:J,9,0),IF(L1401="**",VLOOKUP(C1401,vancouver_ratios_2!B:J,9,0)))</f>
        <v>0</v>
      </c>
      <c r="N1401" t="b">
        <f>IF(ISERROR(L1401),VLOOKUP(D1401,average_median_rates_1!B:I,8,0),IF(L1401="**", VLOOKUP(D1401,average_median_rates_1!B:I,8,0)))</f>
        <v>0</v>
      </c>
      <c r="O1401">
        <f t="shared" si="151"/>
        <v>0</v>
      </c>
      <c r="P1401">
        <f t="shared" si="152"/>
        <v>775</v>
      </c>
    </row>
    <row r="1402" spans="1:16" x14ac:dyDescent="0.2">
      <c r="A1402" t="str">
        <f t="shared" si="153"/>
        <v>201310median0Southeast Vancouver</v>
      </c>
      <c r="B1402" t="str">
        <f t="shared" si="147"/>
        <v>201310apartmentmedianbachelor_rateSoutheast Vancouver</v>
      </c>
      <c r="C1402" t="str">
        <f t="shared" si="148"/>
        <v>apartmentmedianbachelor_rateSoutheast Vancouver</v>
      </c>
      <c r="D1402" t="str">
        <f t="shared" si="149"/>
        <v>201310apartmentmedianbachelor_rateVancouver</v>
      </c>
      <c r="E1402">
        <v>2013</v>
      </c>
      <c r="F1402">
        <v>10</v>
      </c>
      <c r="G1402" t="s">
        <v>65</v>
      </c>
      <c r="H1402" t="s">
        <v>61</v>
      </c>
      <c r="I1402" t="s">
        <v>49</v>
      </c>
      <c r="J1402">
        <f t="shared" si="150"/>
        <v>0</v>
      </c>
      <c r="K1402" t="s">
        <v>26</v>
      </c>
      <c r="L1402">
        <f>VLOOKUP(B1402,average_median_rates_1!B:I,8,0)</f>
        <v>870</v>
      </c>
      <c r="M1402" t="b">
        <f>IF(ISERROR(L1402),VLOOKUP(C1402,vancouver_ratios_2!B:J,9,0),IF(L1402="**",VLOOKUP(C1402,vancouver_ratios_2!B:J,9,0)))</f>
        <v>0</v>
      </c>
      <c r="N1402" t="b">
        <f>IF(ISERROR(L1402),VLOOKUP(D1402,average_median_rates_1!B:I,8,0),IF(L1402="**", VLOOKUP(D1402,average_median_rates_1!B:I,8,0)))</f>
        <v>0</v>
      </c>
      <c r="O1402">
        <f t="shared" si="151"/>
        <v>0</v>
      </c>
      <c r="P1402">
        <f t="shared" si="152"/>
        <v>870</v>
      </c>
    </row>
    <row r="1403" spans="1:16" x14ac:dyDescent="0.2">
      <c r="A1403" t="str">
        <f t="shared" si="153"/>
        <v>201310median0University Endowment Lands</v>
      </c>
      <c r="B1403" t="str">
        <f t="shared" si="147"/>
        <v>201310apartmentmedianbachelor_rateUniversity Endowment Lands</v>
      </c>
      <c r="C1403" t="str">
        <f t="shared" si="148"/>
        <v>apartmentmedianbachelor_rateUniversity Endowment Lands</v>
      </c>
      <c r="D1403" t="str">
        <f t="shared" si="149"/>
        <v>201310apartmentmedianbachelor_rateVancouver</v>
      </c>
      <c r="E1403">
        <v>2013</v>
      </c>
      <c r="F1403">
        <v>10</v>
      </c>
      <c r="G1403" t="s">
        <v>65</v>
      </c>
      <c r="H1403" t="s">
        <v>61</v>
      </c>
      <c r="I1403" t="s">
        <v>49</v>
      </c>
      <c r="J1403">
        <f t="shared" si="150"/>
        <v>0</v>
      </c>
      <c r="K1403" t="s">
        <v>27</v>
      </c>
      <c r="L1403">
        <f>VLOOKUP(B1403,average_median_rates_1!B:I,8,0)</f>
        <v>925</v>
      </c>
      <c r="M1403" t="b">
        <f>IF(ISERROR(L1403),VLOOKUP(C1403,vancouver_ratios_2!B:J,9,0),IF(L1403="**",VLOOKUP(C1403,vancouver_ratios_2!B:J,9,0)))</f>
        <v>0</v>
      </c>
      <c r="N1403" t="b">
        <f>IF(ISERROR(L1403),VLOOKUP(D1403,average_median_rates_1!B:I,8,0),IF(L1403="**", VLOOKUP(D1403,average_median_rates_1!B:I,8,0)))</f>
        <v>0</v>
      </c>
      <c r="O1403">
        <f t="shared" si="151"/>
        <v>0</v>
      </c>
      <c r="P1403">
        <f t="shared" si="152"/>
        <v>925</v>
      </c>
    </row>
    <row r="1404" spans="1:16" x14ac:dyDescent="0.2">
      <c r="A1404" t="str">
        <f t="shared" si="153"/>
        <v>201310median0Central Park/Metrotown</v>
      </c>
      <c r="B1404" t="str">
        <f t="shared" si="147"/>
        <v>201310apartmentmedianbachelor_rateCentral Park/Metrotown</v>
      </c>
      <c r="C1404" t="str">
        <f t="shared" si="148"/>
        <v>apartmentmedianbachelor_rateCentral Park/Metrotown</v>
      </c>
      <c r="D1404" t="str">
        <f t="shared" si="149"/>
        <v>201310apartmentmedianbachelor_rateVancouver</v>
      </c>
      <c r="E1404">
        <v>2013</v>
      </c>
      <c r="F1404">
        <v>10</v>
      </c>
      <c r="G1404" t="s">
        <v>65</v>
      </c>
      <c r="H1404" t="s">
        <v>61</v>
      </c>
      <c r="I1404" t="s">
        <v>49</v>
      </c>
      <c r="J1404">
        <f t="shared" si="150"/>
        <v>0</v>
      </c>
      <c r="K1404" t="s">
        <v>28</v>
      </c>
      <c r="L1404">
        <f>VLOOKUP(B1404,average_median_rates_1!B:I,8,0)</f>
        <v>760</v>
      </c>
      <c r="M1404" t="b">
        <f>IF(ISERROR(L1404),VLOOKUP(C1404,vancouver_ratios_2!B:J,9,0),IF(L1404="**",VLOOKUP(C1404,vancouver_ratios_2!B:J,9,0)))</f>
        <v>0</v>
      </c>
      <c r="N1404" t="b">
        <f>IF(ISERROR(L1404),VLOOKUP(D1404,average_median_rates_1!B:I,8,0),IF(L1404="**", VLOOKUP(D1404,average_median_rates_1!B:I,8,0)))</f>
        <v>0</v>
      </c>
      <c r="O1404">
        <f t="shared" si="151"/>
        <v>0</v>
      </c>
      <c r="P1404">
        <f t="shared" si="152"/>
        <v>760</v>
      </c>
    </row>
    <row r="1405" spans="1:16" x14ac:dyDescent="0.2">
      <c r="A1405" t="str">
        <f t="shared" si="153"/>
        <v>201310median0Southeast Burnaby</v>
      </c>
      <c r="B1405" t="str">
        <f t="shared" si="147"/>
        <v>201310apartmentmedianbachelor_rateSoutheast Burnaby</v>
      </c>
      <c r="C1405" t="str">
        <f t="shared" si="148"/>
        <v>apartmentmedianbachelor_rateSoutheast Burnaby</v>
      </c>
      <c r="D1405" t="str">
        <f t="shared" si="149"/>
        <v>201310apartmentmedianbachelor_rateVancouver</v>
      </c>
      <c r="E1405">
        <v>2013</v>
      </c>
      <c r="F1405">
        <v>10</v>
      </c>
      <c r="G1405" t="s">
        <v>65</v>
      </c>
      <c r="H1405" t="s">
        <v>61</v>
      </c>
      <c r="I1405" t="s">
        <v>49</v>
      </c>
      <c r="J1405">
        <f t="shared" si="150"/>
        <v>0</v>
      </c>
      <c r="K1405" t="s">
        <v>29</v>
      </c>
      <c r="L1405">
        <f>VLOOKUP(B1405,average_median_rates_1!B:I,8,0)</f>
        <v>650</v>
      </c>
      <c r="M1405" t="b">
        <f>IF(ISERROR(L1405),VLOOKUP(C1405,vancouver_ratios_2!B:J,9,0),IF(L1405="**",VLOOKUP(C1405,vancouver_ratios_2!B:J,9,0)))</f>
        <v>0</v>
      </c>
      <c r="N1405" t="b">
        <f>IF(ISERROR(L1405),VLOOKUP(D1405,average_median_rates_1!B:I,8,0),IF(L1405="**", VLOOKUP(D1405,average_median_rates_1!B:I,8,0)))</f>
        <v>0</v>
      </c>
      <c r="O1405">
        <f t="shared" si="151"/>
        <v>0</v>
      </c>
      <c r="P1405">
        <f t="shared" si="152"/>
        <v>650</v>
      </c>
    </row>
    <row r="1406" spans="1:16" x14ac:dyDescent="0.2">
      <c r="A1406" t="str">
        <f t="shared" si="153"/>
        <v>201310median0North Burnaby</v>
      </c>
      <c r="B1406" t="str">
        <f t="shared" si="147"/>
        <v>201310apartmentmedianbachelor_rateNorth Burnaby</v>
      </c>
      <c r="C1406" t="str">
        <f t="shared" si="148"/>
        <v>apartmentmedianbachelor_rateNorth Burnaby</v>
      </c>
      <c r="D1406" t="str">
        <f t="shared" si="149"/>
        <v>201310apartmentmedianbachelor_rateVancouver</v>
      </c>
      <c r="E1406">
        <v>2013</v>
      </c>
      <c r="F1406">
        <v>10</v>
      </c>
      <c r="G1406" t="s">
        <v>65</v>
      </c>
      <c r="H1406" t="s">
        <v>61</v>
      </c>
      <c r="I1406" t="s">
        <v>49</v>
      </c>
      <c r="J1406">
        <f t="shared" si="150"/>
        <v>0</v>
      </c>
      <c r="K1406" t="s">
        <v>31</v>
      </c>
      <c r="L1406">
        <f>VLOOKUP(B1406,average_median_rates_1!B:I,8,0)</f>
        <v>710</v>
      </c>
      <c r="M1406" t="b">
        <f>IF(ISERROR(L1406),VLOOKUP(C1406,vancouver_ratios_2!B:J,9,0),IF(L1406="**",VLOOKUP(C1406,vancouver_ratios_2!B:J,9,0)))</f>
        <v>0</v>
      </c>
      <c r="N1406" t="b">
        <f>IF(ISERROR(L1406),VLOOKUP(D1406,average_median_rates_1!B:I,8,0),IF(L1406="**", VLOOKUP(D1406,average_median_rates_1!B:I,8,0)))</f>
        <v>0</v>
      </c>
      <c r="O1406">
        <f t="shared" si="151"/>
        <v>0</v>
      </c>
      <c r="P1406">
        <f t="shared" si="152"/>
        <v>710</v>
      </c>
    </row>
    <row r="1407" spans="1:16" x14ac:dyDescent="0.2">
      <c r="A1407" t="str">
        <f t="shared" si="153"/>
        <v>201310median0New Westminster</v>
      </c>
      <c r="B1407" t="str">
        <f t="shared" si="147"/>
        <v>201310apartmentmedianbachelor_rateNew Westminster</v>
      </c>
      <c r="C1407" t="str">
        <f t="shared" si="148"/>
        <v>apartmentmedianbachelor_rateNew Westminster</v>
      </c>
      <c r="D1407" t="str">
        <f t="shared" si="149"/>
        <v>201310apartmentmedianbachelor_rateVancouver</v>
      </c>
      <c r="E1407">
        <v>2013</v>
      </c>
      <c r="F1407">
        <v>10</v>
      </c>
      <c r="G1407" t="s">
        <v>65</v>
      </c>
      <c r="H1407" t="s">
        <v>61</v>
      </c>
      <c r="I1407" t="s">
        <v>49</v>
      </c>
      <c r="J1407">
        <f t="shared" si="150"/>
        <v>0</v>
      </c>
      <c r="K1407" t="s">
        <v>32</v>
      </c>
      <c r="L1407">
        <f>VLOOKUP(B1407,average_median_rates_1!B:I,8,0)</f>
        <v>680</v>
      </c>
      <c r="M1407" t="b">
        <f>IF(ISERROR(L1407),VLOOKUP(C1407,vancouver_ratios_2!B:J,9,0),IF(L1407="**",VLOOKUP(C1407,vancouver_ratios_2!B:J,9,0)))</f>
        <v>0</v>
      </c>
      <c r="N1407" t="b">
        <f>IF(ISERROR(L1407),VLOOKUP(D1407,average_median_rates_1!B:I,8,0),IF(L1407="**", VLOOKUP(D1407,average_median_rates_1!B:I,8,0)))</f>
        <v>0</v>
      </c>
      <c r="O1407">
        <f t="shared" si="151"/>
        <v>0</v>
      </c>
      <c r="P1407">
        <f t="shared" si="152"/>
        <v>680</v>
      </c>
    </row>
    <row r="1408" spans="1:16" x14ac:dyDescent="0.2">
      <c r="A1408" t="str">
        <f t="shared" si="153"/>
        <v>201310median0North Vancouver CY</v>
      </c>
      <c r="B1408" t="str">
        <f t="shared" si="147"/>
        <v>201310apartmentmedianbachelor_rateNorth Vancouver CY</v>
      </c>
      <c r="C1408" t="str">
        <f t="shared" si="148"/>
        <v>apartmentmedianbachelor_rateNorth Vancouver CY</v>
      </c>
      <c r="D1408" t="str">
        <f t="shared" si="149"/>
        <v>201310apartmentmedianbachelor_rateVancouver</v>
      </c>
      <c r="E1408">
        <v>2013</v>
      </c>
      <c r="F1408">
        <v>10</v>
      </c>
      <c r="G1408" t="s">
        <v>65</v>
      </c>
      <c r="H1408" t="s">
        <v>61</v>
      </c>
      <c r="I1408" t="s">
        <v>49</v>
      </c>
      <c r="J1408">
        <f t="shared" si="150"/>
        <v>0</v>
      </c>
      <c r="K1408" t="s">
        <v>33</v>
      </c>
      <c r="L1408" t="e">
        <f>VLOOKUP(B1408,average_median_rates_1!B:I,8,0)</f>
        <v>#N/A</v>
      </c>
      <c r="M1408">
        <f>IF(ISERROR(L1408),VLOOKUP(C1408,vancouver_ratios_2!B:J,9,0),IF(L1408="**",VLOOKUP(C1408,vancouver_ratios_2!B:J,9,0)))</f>
        <v>1.0979872881355901</v>
      </c>
      <c r="N1408">
        <f>IF(ISERROR(L1408),VLOOKUP(D1408,average_median_rates_1!B:I,8,0),IF(L1408="**", VLOOKUP(D1408,average_median_rates_1!B:I,8,0)))</f>
        <v>875</v>
      </c>
      <c r="O1408">
        <f t="shared" si="151"/>
        <v>960.73887711864131</v>
      </c>
      <c r="P1408">
        <f t="shared" si="152"/>
        <v>960.73887711864131</v>
      </c>
    </row>
    <row r="1409" spans="1:16" x14ac:dyDescent="0.2">
      <c r="A1409" t="str">
        <f t="shared" si="153"/>
        <v>201310median0North Vancouver DM</v>
      </c>
      <c r="B1409" t="str">
        <f t="shared" si="147"/>
        <v>201310apartmentmedianbachelor_rateNorth Vancouver DM</v>
      </c>
      <c r="C1409" t="str">
        <f t="shared" si="148"/>
        <v>apartmentmedianbachelor_rateNorth Vancouver DM</v>
      </c>
      <c r="D1409" t="str">
        <f t="shared" si="149"/>
        <v>201310apartmentmedianbachelor_rateVancouver</v>
      </c>
      <c r="E1409">
        <v>2013</v>
      </c>
      <c r="F1409">
        <v>10</v>
      </c>
      <c r="G1409" t="s">
        <v>65</v>
      </c>
      <c r="H1409" t="s">
        <v>61</v>
      </c>
      <c r="I1409" t="s">
        <v>49</v>
      </c>
      <c r="J1409">
        <f t="shared" si="150"/>
        <v>0</v>
      </c>
      <c r="K1409" t="s">
        <v>34</v>
      </c>
      <c r="L1409">
        <f>VLOOKUP(B1409,average_median_rates_1!B:I,8,0)</f>
        <v>901</v>
      </c>
      <c r="M1409" t="b">
        <f>IF(ISERROR(L1409),VLOOKUP(C1409,vancouver_ratios_2!B:J,9,0),IF(L1409="**",VLOOKUP(C1409,vancouver_ratios_2!B:J,9,0)))</f>
        <v>0</v>
      </c>
      <c r="N1409" t="b">
        <f>IF(ISERROR(L1409),VLOOKUP(D1409,average_median_rates_1!B:I,8,0),IF(L1409="**", VLOOKUP(D1409,average_median_rates_1!B:I,8,0)))</f>
        <v>0</v>
      </c>
      <c r="O1409">
        <f t="shared" si="151"/>
        <v>0</v>
      </c>
      <c r="P1409">
        <f t="shared" si="152"/>
        <v>901</v>
      </c>
    </row>
    <row r="1410" spans="1:16" x14ac:dyDescent="0.2">
      <c r="A1410" t="str">
        <f t="shared" si="153"/>
        <v>201310median0West Vancouver</v>
      </c>
      <c r="B1410" t="str">
        <f t="shared" ref="B1410:B1473" si="154">E1410&amp;F1410&amp;G1410&amp;H1410&amp;I1410&amp;K1410</f>
        <v>201310apartmentmedianbachelor_rateWest Vancouver</v>
      </c>
      <c r="C1410" t="str">
        <f t="shared" ref="C1410:C1473" si="155">G1410&amp;H1410&amp;I1410&amp;K1410</f>
        <v>apartmentmedianbachelor_rateWest Vancouver</v>
      </c>
      <c r="D1410" t="str">
        <f t="shared" ref="D1410:D1473" si="156">E1410&amp;F1410&amp;G1410&amp;H1410&amp;I1410&amp;"Vancouver"</f>
        <v>201310apartmentmedianbachelor_rateVancouver</v>
      </c>
      <c r="E1410">
        <v>2013</v>
      </c>
      <c r="F1410">
        <v>10</v>
      </c>
      <c r="G1410" t="s">
        <v>65</v>
      </c>
      <c r="H1410" t="s">
        <v>61</v>
      </c>
      <c r="I1410" t="s">
        <v>49</v>
      </c>
      <c r="J1410">
        <f t="shared" ref="J1410:J1473" si="157">IF(I1410="bachelor_rate", 0, IF(I1410="1_bed_rate", 1, IF(I1410="2_bed_rate",2, IF(I1410="3+_bed_rate", 3, "error"))))</f>
        <v>0</v>
      </c>
      <c r="K1410" t="s">
        <v>35</v>
      </c>
      <c r="L1410">
        <f>VLOOKUP(B1410,average_median_rates_1!B:I,8,0)</f>
        <v>950</v>
      </c>
      <c r="M1410" t="b">
        <f>IF(ISERROR(L1410),VLOOKUP(C1410,vancouver_ratios_2!B:J,9,0),IF(L1410="**",VLOOKUP(C1410,vancouver_ratios_2!B:J,9,0)))</f>
        <v>0</v>
      </c>
      <c r="N1410" t="b">
        <f>IF(ISERROR(L1410),VLOOKUP(D1410,average_median_rates_1!B:I,8,0),IF(L1410="**", VLOOKUP(D1410,average_median_rates_1!B:I,8,0)))</f>
        <v>0</v>
      </c>
      <c r="O1410">
        <f t="shared" ref="O1410:O1473" si="158">N1410*M1410</f>
        <v>0</v>
      </c>
      <c r="P1410">
        <f t="shared" ref="P1410:P1473" si="159">IF(ISERROR(L1410),O1410, IF(L1410="**", O1410, L1410))</f>
        <v>950</v>
      </c>
    </row>
    <row r="1411" spans="1:16" x14ac:dyDescent="0.2">
      <c r="A1411" t="str">
        <f t="shared" ref="A1411:A1474" si="160">E1411&amp;F1411&amp;H1411&amp;J1411&amp;K1411</f>
        <v>201310median0Richmond</v>
      </c>
      <c r="B1411" t="str">
        <f t="shared" si="154"/>
        <v>201310apartmentmedianbachelor_rateRichmond</v>
      </c>
      <c r="C1411" t="str">
        <f t="shared" si="155"/>
        <v>apartmentmedianbachelor_rateRichmond</v>
      </c>
      <c r="D1411" t="str">
        <f t="shared" si="156"/>
        <v>201310apartmentmedianbachelor_rateVancouver</v>
      </c>
      <c r="E1411">
        <v>2013</v>
      </c>
      <c r="F1411">
        <v>10</v>
      </c>
      <c r="G1411" t="s">
        <v>65</v>
      </c>
      <c r="H1411" t="s">
        <v>61</v>
      </c>
      <c r="I1411" t="s">
        <v>49</v>
      </c>
      <c r="J1411">
        <f t="shared" si="157"/>
        <v>0</v>
      </c>
      <c r="K1411" t="s">
        <v>36</v>
      </c>
      <c r="L1411">
        <f>VLOOKUP(B1411,average_median_rates_1!B:I,8,0)</f>
        <v>806</v>
      </c>
      <c r="M1411" t="b">
        <f>IF(ISERROR(L1411),VLOOKUP(C1411,vancouver_ratios_2!B:J,9,0),IF(L1411="**",VLOOKUP(C1411,vancouver_ratios_2!B:J,9,0)))</f>
        <v>0</v>
      </c>
      <c r="N1411" t="b">
        <f>IF(ISERROR(L1411),VLOOKUP(D1411,average_median_rates_1!B:I,8,0),IF(L1411="**", VLOOKUP(D1411,average_median_rates_1!B:I,8,0)))</f>
        <v>0</v>
      </c>
      <c r="O1411">
        <f t="shared" si="158"/>
        <v>0</v>
      </c>
      <c r="P1411">
        <f t="shared" si="159"/>
        <v>806</v>
      </c>
    </row>
    <row r="1412" spans="1:16" x14ac:dyDescent="0.2">
      <c r="A1412" t="str">
        <f t="shared" si="160"/>
        <v>201310median0Delta</v>
      </c>
      <c r="B1412" t="str">
        <f t="shared" si="154"/>
        <v>201310apartmentmedianbachelor_rateDelta</v>
      </c>
      <c r="C1412" t="str">
        <f t="shared" si="155"/>
        <v>apartmentmedianbachelor_rateDelta</v>
      </c>
      <c r="D1412" t="str">
        <f t="shared" si="156"/>
        <v>201310apartmentmedianbachelor_rateVancouver</v>
      </c>
      <c r="E1412">
        <v>2013</v>
      </c>
      <c r="F1412">
        <v>10</v>
      </c>
      <c r="G1412" t="s">
        <v>65</v>
      </c>
      <c r="H1412" t="s">
        <v>61</v>
      </c>
      <c r="I1412" t="s">
        <v>49</v>
      </c>
      <c r="J1412">
        <f t="shared" si="157"/>
        <v>0</v>
      </c>
      <c r="K1412" t="s">
        <v>37</v>
      </c>
      <c r="L1412">
        <f>VLOOKUP(B1412,average_median_rates_1!B:I,8,0)</f>
        <v>641</v>
      </c>
      <c r="M1412" t="b">
        <f>IF(ISERROR(L1412),VLOOKUP(C1412,vancouver_ratios_2!B:J,9,0),IF(L1412="**",VLOOKUP(C1412,vancouver_ratios_2!B:J,9,0)))</f>
        <v>0</v>
      </c>
      <c r="N1412" t="b">
        <f>IF(ISERROR(L1412),VLOOKUP(D1412,average_median_rates_1!B:I,8,0),IF(L1412="**", VLOOKUP(D1412,average_median_rates_1!B:I,8,0)))</f>
        <v>0</v>
      </c>
      <c r="O1412">
        <f t="shared" si="158"/>
        <v>0</v>
      </c>
      <c r="P1412">
        <f t="shared" si="159"/>
        <v>641</v>
      </c>
    </row>
    <row r="1413" spans="1:16" x14ac:dyDescent="0.2">
      <c r="A1413" t="str">
        <f t="shared" si="160"/>
        <v>201310median0Surrey</v>
      </c>
      <c r="B1413" t="str">
        <f t="shared" si="154"/>
        <v>201310apartmentmedianbachelor_rateSurrey</v>
      </c>
      <c r="C1413" t="str">
        <f t="shared" si="155"/>
        <v>apartmentmedianbachelor_rateSurrey</v>
      </c>
      <c r="D1413" t="str">
        <f t="shared" si="156"/>
        <v>201310apartmentmedianbachelor_rateVancouver</v>
      </c>
      <c r="E1413">
        <v>2013</v>
      </c>
      <c r="F1413">
        <v>10</v>
      </c>
      <c r="G1413" t="s">
        <v>65</v>
      </c>
      <c r="H1413" t="s">
        <v>61</v>
      </c>
      <c r="I1413" t="s">
        <v>49</v>
      </c>
      <c r="J1413">
        <f t="shared" si="157"/>
        <v>0</v>
      </c>
      <c r="K1413" t="s">
        <v>38</v>
      </c>
      <c r="L1413">
        <f>VLOOKUP(B1413,average_median_rates_1!B:I,8,0)</f>
        <v>650</v>
      </c>
      <c r="M1413" t="b">
        <f>IF(ISERROR(L1413),VLOOKUP(C1413,vancouver_ratios_2!B:J,9,0),IF(L1413="**",VLOOKUP(C1413,vancouver_ratios_2!B:J,9,0)))</f>
        <v>0</v>
      </c>
      <c r="N1413" t="b">
        <f>IF(ISERROR(L1413),VLOOKUP(D1413,average_median_rates_1!B:I,8,0),IF(L1413="**", VLOOKUP(D1413,average_median_rates_1!B:I,8,0)))</f>
        <v>0</v>
      </c>
      <c r="O1413">
        <f t="shared" si="158"/>
        <v>0</v>
      </c>
      <c r="P1413">
        <f t="shared" si="159"/>
        <v>650</v>
      </c>
    </row>
    <row r="1414" spans="1:16" x14ac:dyDescent="0.2">
      <c r="A1414" t="str">
        <f t="shared" si="160"/>
        <v>201310median0White Rock</v>
      </c>
      <c r="B1414" t="str">
        <f t="shared" si="154"/>
        <v>201310apartmentmedianbachelor_rateWhite Rock</v>
      </c>
      <c r="C1414" t="str">
        <f t="shared" si="155"/>
        <v>apartmentmedianbachelor_rateWhite Rock</v>
      </c>
      <c r="D1414" t="str">
        <f t="shared" si="156"/>
        <v>201310apartmentmedianbachelor_rateVancouver</v>
      </c>
      <c r="E1414">
        <v>2013</v>
      </c>
      <c r="F1414">
        <v>10</v>
      </c>
      <c r="G1414" t="s">
        <v>65</v>
      </c>
      <c r="H1414" t="s">
        <v>61</v>
      </c>
      <c r="I1414" t="s">
        <v>49</v>
      </c>
      <c r="J1414">
        <f t="shared" si="157"/>
        <v>0</v>
      </c>
      <c r="K1414" t="s">
        <v>39</v>
      </c>
      <c r="L1414">
        <f>VLOOKUP(B1414,average_median_rates_1!B:I,8,0)</f>
        <v>715</v>
      </c>
      <c r="M1414" t="b">
        <f>IF(ISERROR(L1414),VLOOKUP(C1414,vancouver_ratios_2!B:J,9,0),IF(L1414="**",VLOOKUP(C1414,vancouver_ratios_2!B:J,9,0)))</f>
        <v>0</v>
      </c>
      <c r="N1414" t="b">
        <f>IF(ISERROR(L1414),VLOOKUP(D1414,average_median_rates_1!B:I,8,0),IF(L1414="**", VLOOKUP(D1414,average_median_rates_1!B:I,8,0)))</f>
        <v>0</v>
      </c>
      <c r="O1414">
        <f t="shared" si="158"/>
        <v>0</v>
      </c>
      <c r="P1414">
        <f t="shared" si="159"/>
        <v>715</v>
      </c>
    </row>
    <row r="1415" spans="1:16" x14ac:dyDescent="0.2">
      <c r="A1415" t="str">
        <f t="shared" si="160"/>
        <v>201310median0Langley City and Langley DM</v>
      </c>
      <c r="B1415" t="str">
        <f t="shared" si="154"/>
        <v>201310apartmentmedianbachelor_rateLangley City and Langley DM</v>
      </c>
      <c r="C1415" t="str">
        <f t="shared" si="155"/>
        <v>apartmentmedianbachelor_rateLangley City and Langley DM</v>
      </c>
      <c r="D1415" t="str">
        <f t="shared" si="156"/>
        <v>201310apartmentmedianbachelor_rateVancouver</v>
      </c>
      <c r="E1415">
        <v>2013</v>
      </c>
      <c r="F1415">
        <v>10</v>
      </c>
      <c r="G1415" t="s">
        <v>65</v>
      </c>
      <c r="H1415" t="s">
        <v>61</v>
      </c>
      <c r="I1415" t="s">
        <v>49</v>
      </c>
      <c r="J1415">
        <f t="shared" si="157"/>
        <v>0</v>
      </c>
      <c r="K1415" t="s">
        <v>40</v>
      </c>
      <c r="L1415">
        <f>VLOOKUP(B1415,average_median_rates_1!B:I,8,0)</f>
        <v>625</v>
      </c>
      <c r="M1415" t="b">
        <f>IF(ISERROR(L1415),VLOOKUP(C1415,vancouver_ratios_2!B:J,9,0),IF(L1415="**",VLOOKUP(C1415,vancouver_ratios_2!B:J,9,0)))</f>
        <v>0</v>
      </c>
      <c r="N1415" t="b">
        <f>IF(ISERROR(L1415),VLOOKUP(D1415,average_median_rates_1!B:I,8,0),IF(L1415="**", VLOOKUP(D1415,average_median_rates_1!B:I,8,0)))</f>
        <v>0</v>
      </c>
      <c r="O1415">
        <f t="shared" si="158"/>
        <v>0</v>
      </c>
      <c r="P1415">
        <f t="shared" si="159"/>
        <v>625</v>
      </c>
    </row>
    <row r="1416" spans="1:16" x14ac:dyDescent="0.2">
      <c r="A1416" t="str">
        <f t="shared" si="160"/>
        <v>201310median0Tri-Cities</v>
      </c>
      <c r="B1416" t="str">
        <f t="shared" si="154"/>
        <v>201310apartmentmedianbachelor_rateTri-Cities</v>
      </c>
      <c r="C1416" t="str">
        <f t="shared" si="155"/>
        <v>apartmentmedianbachelor_rateTri-Cities</v>
      </c>
      <c r="D1416" t="str">
        <f t="shared" si="156"/>
        <v>201310apartmentmedianbachelor_rateVancouver</v>
      </c>
      <c r="E1416">
        <v>2013</v>
      </c>
      <c r="F1416">
        <v>10</v>
      </c>
      <c r="G1416" t="s">
        <v>65</v>
      </c>
      <c r="H1416" t="s">
        <v>61</v>
      </c>
      <c r="I1416" t="s">
        <v>49</v>
      </c>
      <c r="J1416">
        <f t="shared" si="157"/>
        <v>0</v>
      </c>
      <c r="K1416" t="s">
        <v>41</v>
      </c>
      <c r="L1416">
        <f>VLOOKUP(B1416,average_median_rates_1!B:I,8,0)</f>
        <v>700</v>
      </c>
      <c r="M1416" t="b">
        <f>IF(ISERROR(L1416),VLOOKUP(C1416,vancouver_ratios_2!B:J,9,0),IF(L1416="**",VLOOKUP(C1416,vancouver_ratios_2!B:J,9,0)))</f>
        <v>0</v>
      </c>
      <c r="N1416" t="b">
        <f>IF(ISERROR(L1416),VLOOKUP(D1416,average_median_rates_1!B:I,8,0),IF(L1416="**", VLOOKUP(D1416,average_median_rates_1!B:I,8,0)))</f>
        <v>0</v>
      </c>
      <c r="O1416">
        <f t="shared" si="158"/>
        <v>0</v>
      </c>
      <c r="P1416">
        <f t="shared" si="159"/>
        <v>700</v>
      </c>
    </row>
    <row r="1417" spans="1:16" x14ac:dyDescent="0.2">
      <c r="A1417" t="str">
        <f t="shared" si="160"/>
        <v>201310median0Maple Ridge/Pitt Meadows</v>
      </c>
      <c r="B1417" t="str">
        <f t="shared" si="154"/>
        <v>201310apartmentmedianbachelor_rateMaple Ridge/Pitt Meadows</v>
      </c>
      <c r="C1417" t="str">
        <f t="shared" si="155"/>
        <v>apartmentmedianbachelor_rateMaple Ridge/Pitt Meadows</v>
      </c>
      <c r="D1417" t="str">
        <f t="shared" si="156"/>
        <v>201310apartmentmedianbachelor_rateVancouver</v>
      </c>
      <c r="E1417">
        <v>2013</v>
      </c>
      <c r="F1417">
        <v>10</v>
      </c>
      <c r="G1417" t="s">
        <v>65</v>
      </c>
      <c r="H1417" t="s">
        <v>61</v>
      </c>
      <c r="I1417" t="s">
        <v>49</v>
      </c>
      <c r="J1417">
        <f t="shared" si="157"/>
        <v>0</v>
      </c>
      <c r="K1417" t="s">
        <v>42</v>
      </c>
      <c r="L1417">
        <f>VLOOKUP(B1417,average_median_rates_1!B:I,8,0)</f>
        <v>615</v>
      </c>
      <c r="M1417" t="b">
        <f>IF(ISERROR(L1417),VLOOKUP(C1417,vancouver_ratios_2!B:J,9,0),IF(L1417="**",VLOOKUP(C1417,vancouver_ratios_2!B:J,9,0)))</f>
        <v>0</v>
      </c>
      <c r="N1417" t="b">
        <f>IF(ISERROR(L1417),VLOOKUP(D1417,average_median_rates_1!B:I,8,0),IF(L1417="**", VLOOKUP(D1417,average_median_rates_1!B:I,8,0)))</f>
        <v>0</v>
      </c>
      <c r="O1417">
        <f t="shared" si="158"/>
        <v>0</v>
      </c>
      <c r="P1417">
        <f t="shared" si="159"/>
        <v>615</v>
      </c>
    </row>
    <row r="1418" spans="1:16" x14ac:dyDescent="0.2">
      <c r="A1418" t="str">
        <f t="shared" si="160"/>
        <v>201310median0Vancouver</v>
      </c>
      <c r="B1418" t="str">
        <f t="shared" si="154"/>
        <v>201310apartmentmedianbachelor_rateVancouver</v>
      </c>
      <c r="C1418" t="str">
        <f t="shared" si="155"/>
        <v>apartmentmedianbachelor_rateVancouver</v>
      </c>
      <c r="D1418" t="str">
        <f t="shared" si="156"/>
        <v>201310apartmentmedianbachelor_rateVancouver</v>
      </c>
      <c r="E1418">
        <v>2013</v>
      </c>
      <c r="F1418">
        <v>10</v>
      </c>
      <c r="G1418" t="s">
        <v>65</v>
      </c>
      <c r="H1418" t="s">
        <v>61</v>
      </c>
      <c r="I1418" t="s">
        <v>49</v>
      </c>
      <c r="J1418">
        <f t="shared" si="157"/>
        <v>0</v>
      </c>
      <c r="K1418" t="s">
        <v>43</v>
      </c>
      <c r="L1418">
        <f>VLOOKUP(B1418,average_median_rates_1!B:I,8,0)</f>
        <v>875</v>
      </c>
      <c r="M1418" t="b">
        <f>IF(ISERROR(L1418),VLOOKUP(C1418,vancouver_ratios_2!B:J,9,0),IF(L1418="**",VLOOKUP(C1418,vancouver_ratios_2!B:J,9,0)))</f>
        <v>0</v>
      </c>
      <c r="N1418" t="b">
        <f>IF(ISERROR(L1418),VLOOKUP(D1418,average_median_rates_1!B:I,8,0),IF(L1418="**", VLOOKUP(D1418,average_median_rates_1!B:I,8,0)))</f>
        <v>0</v>
      </c>
      <c r="O1418">
        <f t="shared" si="158"/>
        <v>0</v>
      </c>
      <c r="P1418">
        <f t="shared" si="159"/>
        <v>875</v>
      </c>
    </row>
    <row r="1419" spans="1:16" x14ac:dyDescent="0.2">
      <c r="A1419" t="str">
        <f t="shared" si="160"/>
        <v>201310median0North Vancouver City</v>
      </c>
      <c r="B1419" t="str">
        <f t="shared" si="154"/>
        <v>201310apartmentmedianbachelor_rateNorth Vancouver City</v>
      </c>
      <c r="C1419" t="str">
        <f t="shared" si="155"/>
        <v>apartmentmedianbachelor_rateNorth Vancouver City</v>
      </c>
      <c r="D1419" t="str">
        <f t="shared" si="156"/>
        <v>201310apartmentmedianbachelor_rateVancouver</v>
      </c>
      <c r="E1419">
        <v>2013</v>
      </c>
      <c r="F1419">
        <v>10</v>
      </c>
      <c r="G1419" t="s">
        <v>65</v>
      </c>
      <c r="H1419" t="s">
        <v>61</v>
      </c>
      <c r="I1419" t="s">
        <v>49</v>
      </c>
      <c r="J1419">
        <f t="shared" si="157"/>
        <v>0</v>
      </c>
      <c r="K1419" t="s">
        <v>60</v>
      </c>
      <c r="L1419">
        <f>VLOOKUP(B1419,average_median_rates_1!B:I,8,0)</f>
        <v>850</v>
      </c>
      <c r="M1419" t="b">
        <f>IF(ISERROR(L1419),VLOOKUP(C1419,vancouver_ratios_2!B:J,9,0),IF(L1419="**",VLOOKUP(C1419,vancouver_ratios_2!B:J,9,0)))</f>
        <v>0</v>
      </c>
      <c r="N1419" t="b">
        <f>IF(ISERROR(L1419),VLOOKUP(D1419,average_median_rates_1!B:I,8,0),IF(L1419="**", VLOOKUP(D1419,average_median_rates_1!B:I,8,0)))</f>
        <v>0</v>
      </c>
      <c r="O1419">
        <f t="shared" si="158"/>
        <v>0</v>
      </c>
      <c r="P1419">
        <f t="shared" si="159"/>
        <v>850</v>
      </c>
    </row>
    <row r="1420" spans="1:16" x14ac:dyDescent="0.2">
      <c r="A1420" t="str">
        <f t="shared" si="160"/>
        <v>201310median1English Bay</v>
      </c>
      <c r="B1420" t="str">
        <f t="shared" si="154"/>
        <v>201310apartmentmedian1_bed_rateEnglish Bay</v>
      </c>
      <c r="C1420" t="str">
        <f t="shared" si="155"/>
        <v>apartmentmedian1_bed_rateEnglish Bay</v>
      </c>
      <c r="D1420" t="str">
        <f t="shared" si="156"/>
        <v>201310apartmentmedian1_bed_rateVancouver</v>
      </c>
      <c r="E1420">
        <v>2013</v>
      </c>
      <c r="F1420">
        <v>10</v>
      </c>
      <c r="G1420" t="s">
        <v>65</v>
      </c>
      <c r="H1420" t="s">
        <v>61</v>
      </c>
      <c r="I1420" t="s">
        <v>51</v>
      </c>
      <c r="J1420">
        <f t="shared" si="157"/>
        <v>1</v>
      </c>
      <c r="K1420" t="s">
        <v>16</v>
      </c>
      <c r="L1420">
        <f>VLOOKUP(B1420,average_median_rates_1!B:I,8,0)</f>
        <v>1150</v>
      </c>
      <c r="M1420" t="b">
        <f>IF(ISERROR(L1420),VLOOKUP(C1420,vancouver_ratios_2!B:J,9,0),IF(L1420="**",VLOOKUP(C1420,vancouver_ratios_2!B:J,9,0)))</f>
        <v>0</v>
      </c>
      <c r="N1420" t="b">
        <f>IF(ISERROR(L1420),VLOOKUP(D1420,average_median_rates_1!B:I,8,0),IF(L1420="**", VLOOKUP(D1420,average_median_rates_1!B:I,8,0)))</f>
        <v>0</v>
      </c>
      <c r="O1420">
        <f t="shared" si="158"/>
        <v>0</v>
      </c>
      <c r="P1420">
        <f t="shared" si="159"/>
        <v>1150</v>
      </c>
    </row>
    <row r="1421" spans="1:16" x14ac:dyDescent="0.2">
      <c r="A1421" t="str">
        <f t="shared" si="160"/>
        <v>201310median1Downtown</v>
      </c>
      <c r="B1421" t="str">
        <f t="shared" si="154"/>
        <v>201310apartmentmedian1_bed_rateDowntown</v>
      </c>
      <c r="C1421" t="str">
        <f t="shared" si="155"/>
        <v>apartmentmedian1_bed_rateDowntown</v>
      </c>
      <c r="D1421" t="str">
        <f t="shared" si="156"/>
        <v>201310apartmentmedian1_bed_rateVancouver</v>
      </c>
      <c r="E1421">
        <v>2013</v>
      </c>
      <c r="F1421">
        <v>10</v>
      </c>
      <c r="G1421" t="s">
        <v>65</v>
      </c>
      <c r="H1421" t="s">
        <v>61</v>
      </c>
      <c r="I1421" t="s">
        <v>51</v>
      </c>
      <c r="J1421">
        <f t="shared" si="157"/>
        <v>1</v>
      </c>
      <c r="K1421" t="s">
        <v>17</v>
      </c>
      <c r="L1421">
        <f>VLOOKUP(B1421,average_median_rates_1!B:I,8,0)</f>
        <v>1200</v>
      </c>
      <c r="M1421" t="b">
        <f>IF(ISERROR(L1421),VLOOKUP(C1421,vancouver_ratios_2!B:J,9,0),IF(L1421="**",VLOOKUP(C1421,vancouver_ratios_2!B:J,9,0)))</f>
        <v>0</v>
      </c>
      <c r="N1421" t="b">
        <f>IF(ISERROR(L1421),VLOOKUP(D1421,average_median_rates_1!B:I,8,0),IF(L1421="**", VLOOKUP(D1421,average_median_rates_1!B:I,8,0)))</f>
        <v>0</v>
      </c>
      <c r="O1421">
        <f t="shared" si="158"/>
        <v>0</v>
      </c>
      <c r="P1421">
        <f t="shared" si="159"/>
        <v>1200</v>
      </c>
    </row>
    <row r="1422" spans="1:16" x14ac:dyDescent="0.2">
      <c r="A1422" t="str">
        <f t="shared" si="160"/>
        <v>201310median1South Granville/Oak</v>
      </c>
      <c r="B1422" t="str">
        <f t="shared" si="154"/>
        <v>201310apartmentmedian1_bed_rateSouth Granville/Oak</v>
      </c>
      <c r="C1422" t="str">
        <f t="shared" si="155"/>
        <v>apartmentmedian1_bed_rateSouth Granville/Oak</v>
      </c>
      <c r="D1422" t="str">
        <f t="shared" si="156"/>
        <v>201310apartmentmedian1_bed_rateVancouver</v>
      </c>
      <c r="E1422">
        <v>2013</v>
      </c>
      <c r="F1422">
        <v>10</v>
      </c>
      <c r="G1422" t="s">
        <v>65</v>
      </c>
      <c r="H1422" t="s">
        <v>61</v>
      </c>
      <c r="I1422" t="s">
        <v>51</v>
      </c>
      <c r="J1422">
        <f t="shared" si="157"/>
        <v>1</v>
      </c>
      <c r="K1422" t="s">
        <v>19</v>
      </c>
      <c r="L1422">
        <f>VLOOKUP(B1422,average_median_rates_1!B:I,8,0)</f>
        <v>1100</v>
      </c>
      <c r="M1422" t="b">
        <f>IF(ISERROR(L1422),VLOOKUP(C1422,vancouver_ratios_2!B:J,9,0),IF(L1422="**",VLOOKUP(C1422,vancouver_ratios_2!B:J,9,0)))</f>
        <v>0</v>
      </c>
      <c r="N1422" t="b">
        <f>IF(ISERROR(L1422),VLOOKUP(D1422,average_median_rates_1!B:I,8,0),IF(L1422="**", VLOOKUP(D1422,average_median_rates_1!B:I,8,0)))</f>
        <v>0</v>
      </c>
      <c r="O1422">
        <f t="shared" si="158"/>
        <v>0</v>
      </c>
      <c r="P1422">
        <f t="shared" si="159"/>
        <v>1100</v>
      </c>
    </row>
    <row r="1423" spans="1:16" x14ac:dyDescent="0.2">
      <c r="A1423" t="str">
        <f t="shared" si="160"/>
        <v>201310median1Kitsilano/Point Grey</v>
      </c>
      <c r="B1423" t="str">
        <f t="shared" si="154"/>
        <v>201310apartmentmedian1_bed_rateKitsilano/Point Grey</v>
      </c>
      <c r="C1423" t="str">
        <f t="shared" si="155"/>
        <v>apartmentmedian1_bed_rateKitsilano/Point Grey</v>
      </c>
      <c r="D1423" t="str">
        <f t="shared" si="156"/>
        <v>201310apartmentmedian1_bed_rateVancouver</v>
      </c>
      <c r="E1423">
        <v>2013</v>
      </c>
      <c r="F1423">
        <v>10</v>
      </c>
      <c r="G1423" t="s">
        <v>65</v>
      </c>
      <c r="H1423" t="s">
        <v>61</v>
      </c>
      <c r="I1423" t="s">
        <v>51</v>
      </c>
      <c r="J1423">
        <f t="shared" si="157"/>
        <v>1</v>
      </c>
      <c r="K1423" t="s">
        <v>20</v>
      </c>
      <c r="L1423">
        <f>VLOOKUP(B1423,average_median_rates_1!B:I,8,0)</f>
        <v>1115</v>
      </c>
      <c r="M1423" t="b">
        <f>IF(ISERROR(L1423),VLOOKUP(C1423,vancouver_ratios_2!B:J,9,0),IF(L1423="**",VLOOKUP(C1423,vancouver_ratios_2!B:J,9,0)))</f>
        <v>0</v>
      </c>
      <c r="N1423" t="b">
        <f>IF(ISERROR(L1423),VLOOKUP(D1423,average_median_rates_1!B:I,8,0),IF(L1423="**", VLOOKUP(D1423,average_median_rates_1!B:I,8,0)))</f>
        <v>0</v>
      </c>
      <c r="O1423">
        <f t="shared" si="158"/>
        <v>0</v>
      </c>
      <c r="P1423">
        <f t="shared" si="159"/>
        <v>1115</v>
      </c>
    </row>
    <row r="1424" spans="1:16" x14ac:dyDescent="0.2">
      <c r="A1424" t="str">
        <f t="shared" si="160"/>
        <v>201310median1Westside/Kerrisdale</v>
      </c>
      <c r="B1424" t="str">
        <f t="shared" si="154"/>
        <v>201310apartmentmedian1_bed_rateWestside/Kerrisdale</v>
      </c>
      <c r="C1424" t="str">
        <f t="shared" si="155"/>
        <v>apartmentmedian1_bed_rateWestside/Kerrisdale</v>
      </c>
      <c r="D1424" t="str">
        <f t="shared" si="156"/>
        <v>201310apartmentmedian1_bed_rateVancouver</v>
      </c>
      <c r="E1424">
        <v>2013</v>
      </c>
      <c r="F1424">
        <v>10</v>
      </c>
      <c r="G1424" t="s">
        <v>65</v>
      </c>
      <c r="H1424" t="s">
        <v>61</v>
      </c>
      <c r="I1424" t="s">
        <v>51</v>
      </c>
      <c r="J1424">
        <f t="shared" si="157"/>
        <v>1</v>
      </c>
      <c r="K1424" t="s">
        <v>21</v>
      </c>
      <c r="L1424">
        <f>VLOOKUP(B1424,average_median_rates_1!B:I,8,0)</f>
        <v>1075</v>
      </c>
      <c r="M1424" t="b">
        <f>IF(ISERROR(L1424),VLOOKUP(C1424,vancouver_ratios_2!B:J,9,0),IF(L1424="**",VLOOKUP(C1424,vancouver_ratios_2!B:J,9,0)))</f>
        <v>0</v>
      </c>
      <c r="N1424" t="b">
        <f>IF(ISERROR(L1424),VLOOKUP(D1424,average_median_rates_1!B:I,8,0),IF(L1424="**", VLOOKUP(D1424,average_median_rates_1!B:I,8,0)))</f>
        <v>0</v>
      </c>
      <c r="O1424">
        <f t="shared" si="158"/>
        <v>0</v>
      </c>
      <c r="P1424">
        <f t="shared" si="159"/>
        <v>1075</v>
      </c>
    </row>
    <row r="1425" spans="1:16" x14ac:dyDescent="0.2">
      <c r="A1425" t="str">
        <f t="shared" si="160"/>
        <v>201310median1Marpole</v>
      </c>
      <c r="B1425" t="str">
        <f t="shared" si="154"/>
        <v>201310apartmentmedian1_bed_rateMarpole</v>
      </c>
      <c r="C1425" t="str">
        <f t="shared" si="155"/>
        <v>apartmentmedian1_bed_rateMarpole</v>
      </c>
      <c r="D1425" t="str">
        <f t="shared" si="156"/>
        <v>201310apartmentmedian1_bed_rateVancouver</v>
      </c>
      <c r="E1425">
        <v>2013</v>
      </c>
      <c r="F1425">
        <v>10</v>
      </c>
      <c r="G1425" t="s">
        <v>65</v>
      </c>
      <c r="H1425" t="s">
        <v>61</v>
      </c>
      <c r="I1425" t="s">
        <v>51</v>
      </c>
      <c r="J1425">
        <f t="shared" si="157"/>
        <v>1</v>
      </c>
      <c r="K1425" t="s">
        <v>23</v>
      </c>
      <c r="L1425">
        <f>VLOOKUP(B1425,average_median_rates_1!B:I,8,0)</f>
        <v>850</v>
      </c>
      <c r="M1425" t="b">
        <f>IF(ISERROR(L1425),VLOOKUP(C1425,vancouver_ratios_2!B:J,9,0),IF(L1425="**",VLOOKUP(C1425,vancouver_ratios_2!B:J,9,0)))</f>
        <v>0</v>
      </c>
      <c r="N1425" t="b">
        <f>IF(ISERROR(L1425),VLOOKUP(D1425,average_median_rates_1!B:I,8,0),IF(L1425="**", VLOOKUP(D1425,average_median_rates_1!B:I,8,0)))</f>
        <v>0</v>
      </c>
      <c r="O1425">
        <f t="shared" si="158"/>
        <v>0</v>
      </c>
      <c r="P1425">
        <f t="shared" si="159"/>
        <v>850</v>
      </c>
    </row>
    <row r="1426" spans="1:16" x14ac:dyDescent="0.2">
      <c r="A1426" t="str">
        <f t="shared" si="160"/>
        <v>201310median1Mount Pleasant/Renfrew Heights</v>
      </c>
      <c r="B1426" t="str">
        <f t="shared" si="154"/>
        <v>201310apartmentmedian1_bed_rateMount Pleasant/Renfrew Heights</v>
      </c>
      <c r="C1426" t="str">
        <f t="shared" si="155"/>
        <v>apartmentmedian1_bed_rateMount Pleasant/Renfrew Heights</v>
      </c>
      <c r="D1426" t="str">
        <f t="shared" si="156"/>
        <v>201310apartmentmedian1_bed_rateVancouver</v>
      </c>
      <c r="E1426">
        <v>2013</v>
      </c>
      <c r="F1426">
        <v>10</v>
      </c>
      <c r="G1426" t="s">
        <v>65</v>
      </c>
      <c r="H1426" t="s">
        <v>61</v>
      </c>
      <c r="I1426" t="s">
        <v>51</v>
      </c>
      <c r="J1426">
        <f t="shared" si="157"/>
        <v>1</v>
      </c>
      <c r="K1426" t="s">
        <v>24</v>
      </c>
      <c r="L1426">
        <f>VLOOKUP(B1426,average_median_rates_1!B:I,8,0)</f>
        <v>900</v>
      </c>
      <c r="M1426" t="b">
        <f>IF(ISERROR(L1426),VLOOKUP(C1426,vancouver_ratios_2!B:J,9,0),IF(L1426="**",VLOOKUP(C1426,vancouver_ratios_2!B:J,9,0)))</f>
        <v>0</v>
      </c>
      <c r="N1426" t="b">
        <f>IF(ISERROR(L1426),VLOOKUP(D1426,average_median_rates_1!B:I,8,0),IF(L1426="**", VLOOKUP(D1426,average_median_rates_1!B:I,8,0)))</f>
        <v>0</v>
      </c>
      <c r="O1426">
        <f t="shared" si="158"/>
        <v>0</v>
      </c>
      <c r="P1426">
        <f t="shared" si="159"/>
        <v>900</v>
      </c>
    </row>
    <row r="1427" spans="1:16" x14ac:dyDescent="0.2">
      <c r="A1427" t="str">
        <f t="shared" si="160"/>
        <v>201310median1East Hastings</v>
      </c>
      <c r="B1427" t="str">
        <f t="shared" si="154"/>
        <v>201310apartmentmedian1_bed_rateEast Hastings</v>
      </c>
      <c r="C1427" t="str">
        <f t="shared" si="155"/>
        <v>apartmentmedian1_bed_rateEast Hastings</v>
      </c>
      <c r="D1427" t="str">
        <f t="shared" si="156"/>
        <v>201310apartmentmedian1_bed_rateVancouver</v>
      </c>
      <c r="E1427">
        <v>2013</v>
      </c>
      <c r="F1427">
        <v>10</v>
      </c>
      <c r="G1427" t="s">
        <v>65</v>
      </c>
      <c r="H1427" t="s">
        <v>61</v>
      </c>
      <c r="I1427" t="s">
        <v>51</v>
      </c>
      <c r="J1427">
        <f t="shared" si="157"/>
        <v>1</v>
      </c>
      <c r="K1427" t="s">
        <v>25</v>
      </c>
      <c r="L1427">
        <f>VLOOKUP(B1427,average_median_rates_1!B:I,8,0)</f>
        <v>863</v>
      </c>
      <c r="M1427" t="b">
        <f>IF(ISERROR(L1427),VLOOKUP(C1427,vancouver_ratios_2!B:J,9,0),IF(L1427="**",VLOOKUP(C1427,vancouver_ratios_2!B:J,9,0)))</f>
        <v>0</v>
      </c>
      <c r="N1427" t="b">
        <f>IF(ISERROR(L1427),VLOOKUP(D1427,average_median_rates_1!B:I,8,0),IF(L1427="**", VLOOKUP(D1427,average_median_rates_1!B:I,8,0)))</f>
        <v>0</v>
      </c>
      <c r="O1427">
        <f t="shared" si="158"/>
        <v>0</v>
      </c>
      <c r="P1427">
        <f t="shared" si="159"/>
        <v>863</v>
      </c>
    </row>
    <row r="1428" spans="1:16" x14ac:dyDescent="0.2">
      <c r="A1428" t="str">
        <f t="shared" si="160"/>
        <v>201310median1Southeast Vancouver</v>
      </c>
      <c r="B1428" t="str">
        <f t="shared" si="154"/>
        <v>201310apartmentmedian1_bed_rateSoutheast Vancouver</v>
      </c>
      <c r="C1428" t="str">
        <f t="shared" si="155"/>
        <v>apartmentmedian1_bed_rateSoutheast Vancouver</v>
      </c>
      <c r="D1428" t="str">
        <f t="shared" si="156"/>
        <v>201310apartmentmedian1_bed_rateVancouver</v>
      </c>
      <c r="E1428">
        <v>2013</v>
      </c>
      <c r="F1428">
        <v>10</v>
      </c>
      <c r="G1428" t="s">
        <v>65</v>
      </c>
      <c r="H1428" t="s">
        <v>61</v>
      </c>
      <c r="I1428" t="s">
        <v>51</v>
      </c>
      <c r="J1428">
        <f t="shared" si="157"/>
        <v>1</v>
      </c>
      <c r="K1428" t="s">
        <v>26</v>
      </c>
      <c r="L1428">
        <f>VLOOKUP(B1428,average_median_rates_1!B:I,8,0)</f>
        <v>955</v>
      </c>
      <c r="M1428" t="b">
        <f>IF(ISERROR(L1428),VLOOKUP(C1428,vancouver_ratios_2!B:J,9,0),IF(L1428="**",VLOOKUP(C1428,vancouver_ratios_2!B:J,9,0)))</f>
        <v>0</v>
      </c>
      <c r="N1428" t="b">
        <f>IF(ISERROR(L1428),VLOOKUP(D1428,average_median_rates_1!B:I,8,0),IF(L1428="**", VLOOKUP(D1428,average_median_rates_1!B:I,8,0)))</f>
        <v>0</v>
      </c>
      <c r="O1428">
        <f t="shared" si="158"/>
        <v>0</v>
      </c>
      <c r="P1428">
        <f t="shared" si="159"/>
        <v>955</v>
      </c>
    </row>
    <row r="1429" spans="1:16" x14ac:dyDescent="0.2">
      <c r="A1429" t="str">
        <f t="shared" si="160"/>
        <v>201310median1University Endowment Lands</v>
      </c>
      <c r="B1429" t="str">
        <f t="shared" si="154"/>
        <v>201310apartmentmedian1_bed_rateUniversity Endowment Lands</v>
      </c>
      <c r="C1429" t="str">
        <f t="shared" si="155"/>
        <v>apartmentmedian1_bed_rateUniversity Endowment Lands</v>
      </c>
      <c r="D1429" t="str">
        <f t="shared" si="156"/>
        <v>201310apartmentmedian1_bed_rateVancouver</v>
      </c>
      <c r="E1429">
        <v>2013</v>
      </c>
      <c r="F1429">
        <v>10</v>
      </c>
      <c r="G1429" t="s">
        <v>65</v>
      </c>
      <c r="H1429" t="s">
        <v>61</v>
      </c>
      <c r="I1429" t="s">
        <v>51</v>
      </c>
      <c r="J1429">
        <f t="shared" si="157"/>
        <v>1</v>
      </c>
      <c r="K1429" t="s">
        <v>27</v>
      </c>
      <c r="L1429">
        <f>VLOOKUP(B1429,average_median_rates_1!B:I,8,0)</f>
        <v>1313</v>
      </c>
      <c r="M1429" t="b">
        <f>IF(ISERROR(L1429),VLOOKUP(C1429,vancouver_ratios_2!B:J,9,0),IF(L1429="**",VLOOKUP(C1429,vancouver_ratios_2!B:J,9,0)))</f>
        <v>0</v>
      </c>
      <c r="N1429" t="b">
        <f>IF(ISERROR(L1429),VLOOKUP(D1429,average_median_rates_1!B:I,8,0),IF(L1429="**", VLOOKUP(D1429,average_median_rates_1!B:I,8,0)))</f>
        <v>0</v>
      </c>
      <c r="O1429">
        <f t="shared" si="158"/>
        <v>0</v>
      </c>
      <c r="P1429">
        <f t="shared" si="159"/>
        <v>1313</v>
      </c>
    </row>
    <row r="1430" spans="1:16" x14ac:dyDescent="0.2">
      <c r="A1430" t="str">
        <f t="shared" si="160"/>
        <v>201310median1Central Park/Metrotown</v>
      </c>
      <c r="B1430" t="str">
        <f t="shared" si="154"/>
        <v>201310apartmentmedian1_bed_rateCentral Park/Metrotown</v>
      </c>
      <c r="C1430" t="str">
        <f t="shared" si="155"/>
        <v>apartmentmedian1_bed_rateCentral Park/Metrotown</v>
      </c>
      <c r="D1430" t="str">
        <f t="shared" si="156"/>
        <v>201310apartmentmedian1_bed_rateVancouver</v>
      </c>
      <c r="E1430">
        <v>2013</v>
      </c>
      <c r="F1430">
        <v>10</v>
      </c>
      <c r="G1430" t="s">
        <v>65</v>
      </c>
      <c r="H1430" t="s">
        <v>61</v>
      </c>
      <c r="I1430" t="s">
        <v>51</v>
      </c>
      <c r="J1430">
        <f t="shared" si="157"/>
        <v>1</v>
      </c>
      <c r="K1430" t="s">
        <v>28</v>
      </c>
      <c r="L1430">
        <f>VLOOKUP(B1430,average_median_rates_1!B:I,8,0)</f>
        <v>866</v>
      </c>
      <c r="M1430" t="b">
        <f>IF(ISERROR(L1430),VLOOKUP(C1430,vancouver_ratios_2!B:J,9,0),IF(L1430="**",VLOOKUP(C1430,vancouver_ratios_2!B:J,9,0)))</f>
        <v>0</v>
      </c>
      <c r="N1430" t="b">
        <f>IF(ISERROR(L1430),VLOOKUP(D1430,average_median_rates_1!B:I,8,0),IF(L1430="**", VLOOKUP(D1430,average_median_rates_1!B:I,8,0)))</f>
        <v>0</v>
      </c>
      <c r="O1430">
        <f t="shared" si="158"/>
        <v>0</v>
      </c>
      <c r="P1430">
        <f t="shared" si="159"/>
        <v>866</v>
      </c>
    </row>
    <row r="1431" spans="1:16" x14ac:dyDescent="0.2">
      <c r="A1431" t="str">
        <f t="shared" si="160"/>
        <v>201310median1Southeast Burnaby</v>
      </c>
      <c r="B1431" t="str">
        <f t="shared" si="154"/>
        <v>201310apartmentmedian1_bed_rateSoutheast Burnaby</v>
      </c>
      <c r="C1431" t="str">
        <f t="shared" si="155"/>
        <v>apartmentmedian1_bed_rateSoutheast Burnaby</v>
      </c>
      <c r="D1431" t="str">
        <f t="shared" si="156"/>
        <v>201310apartmentmedian1_bed_rateVancouver</v>
      </c>
      <c r="E1431">
        <v>2013</v>
      </c>
      <c r="F1431">
        <v>10</v>
      </c>
      <c r="G1431" t="s">
        <v>65</v>
      </c>
      <c r="H1431" t="s">
        <v>61</v>
      </c>
      <c r="I1431" t="s">
        <v>51</v>
      </c>
      <c r="J1431">
        <f t="shared" si="157"/>
        <v>1</v>
      </c>
      <c r="K1431" t="s">
        <v>29</v>
      </c>
      <c r="L1431">
        <f>VLOOKUP(B1431,average_median_rates_1!B:I,8,0)</f>
        <v>800</v>
      </c>
      <c r="M1431" t="b">
        <f>IF(ISERROR(L1431),VLOOKUP(C1431,vancouver_ratios_2!B:J,9,0),IF(L1431="**",VLOOKUP(C1431,vancouver_ratios_2!B:J,9,0)))</f>
        <v>0</v>
      </c>
      <c r="N1431" t="b">
        <f>IF(ISERROR(L1431),VLOOKUP(D1431,average_median_rates_1!B:I,8,0),IF(L1431="**", VLOOKUP(D1431,average_median_rates_1!B:I,8,0)))</f>
        <v>0</v>
      </c>
      <c r="O1431">
        <f t="shared" si="158"/>
        <v>0</v>
      </c>
      <c r="P1431">
        <f t="shared" si="159"/>
        <v>800</v>
      </c>
    </row>
    <row r="1432" spans="1:16" x14ac:dyDescent="0.2">
      <c r="A1432" t="str">
        <f t="shared" si="160"/>
        <v>201310median1North Burnaby</v>
      </c>
      <c r="B1432" t="str">
        <f t="shared" si="154"/>
        <v>201310apartmentmedian1_bed_rateNorth Burnaby</v>
      </c>
      <c r="C1432" t="str">
        <f t="shared" si="155"/>
        <v>apartmentmedian1_bed_rateNorth Burnaby</v>
      </c>
      <c r="D1432" t="str">
        <f t="shared" si="156"/>
        <v>201310apartmentmedian1_bed_rateVancouver</v>
      </c>
      <c r="E1432">
        <v>2013</v>
      </c>
      <c r="F1432">
        <v>10</v>
      </c>
      <c r="G1432" t="s">
        <v>65</v>
      </c>
      <c r="H1432" t="s">
        <v>61</v>
      </c>
      <c r="I1432" t="s">
        <v>51</v>
      </c>
      <c r="J1432">
        <f t="shared" si="157"/>
        <v>1</v>
      </c>
      <c r="K1432" t="s">
        <v>31</v>
      </c>
      <c r="L1432">
        <f>VLOOKUP(B1432,average_median_rates_1!B:I,8,0)</f>
        <v>900</v>
      </c>
      <c r="M1432" t="b">
        <f>IF(ISERROR(L1432),VLOOKUP(C1432,vancouver_ratios_2!B:J,9,0),IF(L1432="**",VLOOKUP(C1432,vancouver_ratios_2!B:J,9,0)))</f>
        <v>0</v>
      </c>
      <c r="N1432" t="b">
        <f>IF(ISERROR(L1432),VLOOKUP(D1432,average_median_rates_1!B:I,8,0),IF(L1432="**", VLOOKUP(D1432,average_median_rates_1!B:I,8,0)))</f>
        <v>0</v>
      </c>
      <c r="O1432">
        <f t="shared" si="158"/>
        <v>0</v>
      </c>
      <c r="P1432">
        <f t="shared" si="159"/>
        <v>900</v>
      </c>
    </row>
    <row r="1433" spans="1:16" x14ac:dyDescent="0.2">
      <c r="A1433" t="str">
        <f t="shared" si="160"/>
        <v>201310median1New Westminster</v>
      </c>
      <c r="B1433" t="str">
        <f t="shared" si="154"/>
        <v>201310apartmentmedian1_bed_rateNew Westminster</v>
      </c>
      <c r="C1433" t="str">
        <f t="shared" si="155"/>
        <v>apartmentmedian1_bed_rateNew Westminster</v>
      </c>
      <c r="D1433" t="str">
        <f t="shared" si="156"/>
        <v>201310apartmentmedian1_bed_rateVancouver</v>
      </c>
      <c r="E1433">
        <v>2013</v>
      </c>
      <c r="F1433">
        <v>10</v>
      </c>
      <c r="G1433" t="s">
        <v>65</v>
      </c>
      <c r="H1433" t="s">
        <v>61</v>
      </c>
      <c r="I1433" t="s">
        <v>51</v>
      </c>
      <c r="J1433">
        <f t="shared" si="157"/>
        <v>1</v>
      </c>
      <c r="K1433" t="s">
        <v>32</v>
      </c>
      <c r="L1433">
        <f>VLOOKUP(B1433,average_median_rates_1!B:I,8,0)</f>
        <v>815</v>
      </c>
      <c r="M1433" t="b">
        <f>IF(ISERROR(L1433),VLOOKUP(C1433,vancouver_ratios_2!B:J,9,0),IF(L1433="**",VLOOKUP(C1433,vancouver_ratios_2!B:J,9,0)))</f>
        <v>0</v>
      </c>
      <c r="N1433" t="b">
        <f>IF(ISERROR(L1433),VLOOKUP(D1433,average_median_rates_1!B:I,8,0),IF(L1433="**", VLOOKUP(D1433,average_median_rates_1!B:I,8,0)))</f>
        <v>0</v>
      </c>
      <c r="O1433">
        <f t="shared" si="158"/>
        <v>0</v>
      </c>
      <c r="P1433">
        <f t="shared" si="159"/>
        <v>815</v>
      </c>
    </row>
    <row r="1434" spans="1:16" x14ac:dyDescent="0.2">
      <c r="A1434" t="str">
        <f t="shared" si="160"/>
        <v>201310median1North Vancouver CY</v>
      </c>
      <c r="B1434" t="str">
        <f t="shared" si="154"/>
        <v>201310apartmentmedian1_bed_rateNorth Vancouver CY</v>
      </c>
      <c r="C1434" t="str">
        <f t="shared" si="155"/>
        <v>apartmentmedian1_bed_rateNorth Vancouver CY</v>
      </c>
      <c r="D1434" t="str">
        <f t="shared" si="156"/>
        <v>201310apartmentmedian1_bed_rateVancouver</v>
      </c>
      <c r="E1434">
        <v>2013</v>
      </c>
      <c r="F1434">
        <v>10</v>
      </c>
      <c r="G1434" t="s">
        <v>65</v>
      </c>
      <c r="H1434" t="s">
        <v>61</v>
      </c>
      <c r="I1434" t="s">
        <v>51</v>
      </c>
      <c r="J1434">
        <f t="shared" si="157"/>
        <v>1</v>
      </c>
      <c r="K1434" t="s">
        <v>33</v>
      </c>
      <c r="L1434" t="e">
        <f>VLOOKUP(B1434,average_median_rates_1!B:I,8,0)</f>
        <v>#N/A</v>
      </c>
      <c r="M1434">
        <f>IF(ISERROR(L1434),VLOOKUP(C1434,vancouver_ratios_2!B:J,9,0),IF(L1434="**",VLOOKUP(C1434,vancouver_ratios_2!B:J,9,0)))</f>
        <v>1.1705860041722</v>
      </c>
      <c r="N1434">
        <f>IF(ISERROR(L1434),VLOOKUP(D1434,average_median_rates_1!B:I,8,0),IF(L1434="**", VLOOKUP(D1434,average_median_rates_1!B:I,8,0)))</f>
        <v>950</v>
      </c>
      <c r="O1434">
        <f t="shared" si="158"/>
        <v>1112.0567039635901</v>
      </c>
      <c r="P1434">
        <f t="shared" si="159"/>
        <v>1112.0567039635901</v>
      </c>
    </row>
    <row r="1435" spans="1:16" x14ac:dyDescent="0.2">
      <c r="A1435" t="str">
        <f t="shared" si="160"/>
        <v>201310median1North Vancouver DM</v>
      </c>
      <c r="B1435" t="str">
        <f t="shared" si="154"/>
        <v>201310apartmentmedian1_bed_rateNorth Vancouver DM</v>
      </c>
      <c r="C1435" t="str">
        <f t="shared" si="155"/>
        <v>apartmentmedian1_bed_rateNorth Vancouver DM</v>
      </c>
      <c r="D1435" t="str">
        <f t="shared" si="156"/>
        <v>201310apartmentmedian1_bed_rateVancouver</v>
      </c>
      <c r="E1435">
        <v>2013</v>
      </c>
      <c r="F1435">
        <v>10</v>
      </c>
      <c r="G1435" t="s">
        <v>65</v>
      </c>
      <c r="H1435" t="s">
        <v>61</v>
      </c>
      <c r="I1435" t="s">
        <v>51</v>
      </c>
      <c r="J1435">
        <f t="shared" si="157"/>
        <v>1</v>
      </c>
      <c r="K1435" t="s">
        <v>34</v>
      </c>
      <c r="L1435">
        <f>VLOOKUP(B1435,average_median_rates_1!B:I,8,0)</f>
        <v>1108</v>
      </c>
      <c r="M1435" t="b">
        <f>IF(ISERROR(L1435),VLOOKUP(C1435,vancouver_ratios_2!B:J,9,0),IF(L1435="**",VLOOKUP(C1435,vancouver_ratios_2!B:J,9,0)))</f>
        <v>0</v>
      </c>
      <c r="N1435" t="b">
        <f>IF(ISERROR(L1435),VLOOKUP(D1435,average_median_rates_1!B:I,8,0),IF(L1435="**", VLOOKUP(D1435,average_median_rates_1!B:I,8,0)))</f>
        <v>0</v>
      </c>
      <c r="O1435">
        <f t="shared" si="158"/>
        <v>0</v>
      </c>
      <c r="P1435">
        <f t="shared" si="159"/>
        <v>1108</v>
      </c>
    </row>
    <row r="1436" spans="1:16" x14ac:dyDescent="0.2">
      <c r="A1436" t="str">
        <f t="shared" si="160"/>
        <v>201310median1West Vancouver</v>
      </c>
      <c r="B1436" t="str">
        <f t="shared" si="154"/>
        <v>201310apartmentmedian1_bed_rateWest Vancouver</v>
      </c>
      <c r="C1436" t="str">
        <f t="shared" si="155"/>
        <v>apartmentmedian1_bed_rateWest Vancouver</v>
      </c>
      <c r="D1436" t="str">
        <f t="shared" si="156"/>
        <v>201310apartmentmedian1_bed_rateVancouver</v>
      </c>
      <c r="E1436">
        <v>2013</v>
      </c>
      <c r="F1436">
        <v>10</v>
      </c>
      <c r="G1436" t="s">
        <v>65</v>
      </c>
      <c r="H1436" t="s">
        <v>61</v>
      </c>
      <c r="I1436" t="s">
        <v>51</v>
      </c>
      <c r="J1436">
        <f t="shared" si="157"/>
        <v>1</v>
      </c>
      <c r="K1436" t="s">
        <v>35</v>
      </c>
      <c r="L1436">
        <f>VLOOKUP(B1436,average_median_rates_1!B:I,8,0)</f>
        <v>1300</v>
      </c>
      <c r="M1436" t="b">
        <f>IF(ISERROR(L1436),VLOOKUP(C1436,vancouver_ratios_2!B:J,9,0),IF(L1436="**",VLOOKUP(C1436,vancouver_ratios_2!B:J,9,0)))</f>
        <v>0</v>
      </c>
      <c r="N1436" t="b">
        <f>IF(ISERROR(L1436),VLOOKUP(D1436,average_median_rates_1!B:I,8,0),IF(L1436="**", VLOOKUP(D1436,average_median_rates_1!B:I,8,0)))</f>
        <v>0</v>
      </c>
      <c r="O1436">
        <f t="shared" si="158"/>
        <v>0</v>
      </c>
      <c r="P1436">
        <f t="shared" si="159"/>
        <v>1300</v>
      </c>
    </row>
    <row r="1437" spans="1:16" x14ac:dyDescent="0.2">
      <c r="A1437" t="str">
        <f t="shared" si="160"/>
        <v>201310median1Richmond</v>
      </c>
      <c r="B1437" t="str">
        <f t="shared" si="154"/>
        <v>201310apartmentmedian1_bed_rateRichmond</v>
      </c>
      <c r="C1437" t="str">
        <f t="shared" si="155"/>
        <v>apartmentmedian1_bed_rateRichmond</v>
      </c>
      <c r="D1437" t="str">
        <f t="shared" si="156"/>
        <v>201310apartmentmedian1_bed_rateVancouver</v>
      </c>
      <c r="E1437">
        <v>2013</v>
      </c>
      <c r="F1437">
        <v>10</v>
      </c>
      <c r="G1437" t="s">
        <v>65</v>
      </c>
      <c r="H1437" t="s">
        <v>61</v>
      </c>
      <c r="I1437" t="s">
        <v>51</v>
      </c>
      <c r="J1437">
        <f t="shared" si="157"/>
        <v>1</v>
      </c>
      <c r="K1437" t="s">
        <v>36</v>
      </c>
      <c r="L1437">
        <f>VLOOKUP(B1437,average_median_rates_1!B:I,8,0)</f>
        <v>925</v>
      </c>
      <c r="M1437" t="b">
        <f>IF(ISERROR(L1437),VLOOKUP(C1437,vancouver_ratios_2!B:J,9,0),IF(L1437="**",VLOOKUP(C1437,vancouver_ratios_2!B:J,9,0)))</f>
        <v>0</v>
      </c>
      <c r="N1437" t="b">
        <f>IF(ISERROR(L1437),VLOOKUP(D1437,average_median_rates_1!B:I,8,0),IF(L1437="**", VLOOKUP(D1437,average_median_rates_1!B:I,8,0)))</f>
        <v>0</v>
      </c>
      <c r="O1437">
        <f t="shared" si="158"/>
        <v>0</v>
      </c>
      <c r="P1437">
        <f t="shared" si="159"/>
        <v>925</v>
      </c>
    </row>
    <row r="1438" spans="1:16" x14ac:dyDescent="0.2">
      <c r="A1438" t="str">
        <f t="shared" si="160"/>
        <v>201310median1Delta</v>
      </c>
      <c r="B1438" t="str">
        <f t="shared" si="154"/>
        <v>201310apartmentmedian1_bed_rateDelta</v>
      </c>
      <c r="C1438" t="str">
        <f t="shared" si="155"/>
        <v>apartmentmedian1_bed_rateDelta</v>
      </c>
      <c r="D1438" t="str">
        <f t="shared" si="156"/>
        <v>201310apartmentmedian1_bed_rateVancouver</v>
      </c>
      <c r="E1438">
        <v>2013</v>
      </c>
      <c r="F1438">
        <v>10</v>
      </c>
      <c r="G1438" t="s">
        <v>65</v>
      </c>
      <c r="H1438" t="s">
        <v>61</v>
      </c>
      <c r="I1438" t="s">
        <v>51</v>
      </c>
      <c r="J1438">
        <f t="shared" si="157"/>
        <v>1</v>
      </c>
      <c r="K1438" t="s">
        <v>37</v>
      </c>
      <c r="L1438">
        <f>VLOOKUP(B1438,average_median_rates_1!B:I,8,0)</f>
        <v>800</v>
      </c>
      <c r="M1438" t="b">
        <f>IF(ISERROR(L1438),VLOOKUP(C1438,vancouver_ratios_2!B:J,9,0),IF(L1438="**",VLOOKUP(C1438,vancouver_ratios_2!B:J,9,0)))</f>
        <v>0</v>
      </c>
      <c r="N1438" t="b">
        <f>IF(ISERROR(L1438),VLOOKUP(D1438,average_median_rates_1!B:I,8,0),IF(L1438="**", VLOOKUP(D1438,average_median_rates_1!B:I,8,0)))</f>
        <v>0</v>
      </c>
      <c r="O1438">
        <f t="shared" si="158"/>
        <v>0</v>
      </c>
      <c r="P1438">
        <f t="shared" si="159"/>
        <v>800</v>
      </c>
    </row>
    <row r="1439" spans="1:16" x14ac:dyDescent="0.2">
      <c r="A1439" t="str">
        <f t="shared" si="160"/>
        <v>201310median1Surrey</v>
      </c>
      <c r="B1439" t="str">
        <f t="shared" si="154"/>
        <v>201310apartmentmedian1_bed_rateSurrey</v>
      </c>
      <c r="C1439" t="str">
        <f t="shared" si="155"/>
        <v>apartmentmedian1_bed_rateSurrey</v>
      </c>
      <c r="D1439" t="str">
        <f t="shared" si="156"/>
        <v>201310apartmentmedian1_bed_rateVancouver</v>
      </c>
      <c r="E1439">
        <v>2013</v>
      </c>
      <c r="F1439">
        <v>10</v>
      </c>
      <c r="G1439" t="s">
        <v>65</v>
      </c>
      <c r="H1439" t="s">
        <v>61</v>
      </c>
      <c r="I1439" t="s">
        <v>51</v>
      </c>
      <c r="J1439">
        <f t="shared" si="157"/>
        <v>1</v>
      </c>
      <c r="K1439" t="s">
        <v>38</v>
      </c>
      <c r="L1439">
        <f>VLOOKUP(B1439,average_median_rates_1!B:I,8,0)</f>
        <v>750</v>
      </c>
      <c r="M1439" t="b">
        <f>IF(ISERROR(L1439),VLOOKUP(C1439,vancouver_ratios_2!B:J,9,0),IF(L1439="**",VLOOKUP(C1439,vancouver_ratios_2!B:J,9,0)))</f>
        <v>0</v>
      </c>
      <c r="N1439" t="b">
        <f>IF(ISERROR(L1439),VLOOKUP(D1439,average_median_rates_1!B:I,8,0),IF(L1439="**", VLOOKUP(D1439,average_median_rates_1!B:I,8,0)))</f>
        <v>0</v>
      </c>
      <c r="O1439">
        <f t="shared" si="158"/>
        <v>0</v>
      </c>
      <c r="P1439">
        <f t="shared" si="159"/>
        <v>750</v>
      </c>
    </row>
    <row r="1440" spans="1:16" x14ac:dyDescent="0.2">
      <c r="A1440" t="str">
        <f t="shared" si="160"/>
        <v>201310median1White Rock</v>
      </c>
      <c r="B1440" t="str">
        <f t="shared" si="154"/>
        <v>201310apartmentmedian1_bed_rateWhite Rock</v>
      </c>
      <c r="C1440" t="str">
        <f t="shared" si="155"/>
        <v>apartmentmedian1_bed_rateWhite Rock</v>
      </c>
      <c r="D1440" t="str">
        <f t="shared" si="156"/>
        <v>201310apartmentmedian1_bed_rateVancouver</v>
      </c>
      <c r="E1440">
        <v>2013</v>
      </c>
      <c r="F1440">
        <v>10</v>
      </c>
      <c r="G1440" t="s">
        <v>65</v>
      </c>
      <c r="H1440" t="s">
        <v>61</v>
      </c>
      <c r="I1440" t="s">
        <v>51</v>
      </c>
      <c r="J1440">
        <f t="shared" si="157"/>
        <v>1</v>
      </c>
      <c r="K1440" t="s">
        <v>39</v>
      </c>
      <c r="L1440">
        <f>VLOOKUP(B1440,average_median_rates_1!B:I,8,0)</f>
        <v>850</v>
      </c>
      <c r="M1440" t="b">
        <f>IF(ISERROR(L1440),VLOOKUP(C1440,vancouver_ratios_2!B:J,9,0),IF(L1440="**",VLOOKUP(C1440,vancouver_ratios_2!B:J,9,0)))</f>
        <v>0</v>
      </c>
      <c r="N1440" t="b">
        <f>IF(ISERROR(L1440),VLOOKUP(D1440,average_median_rates_1!B:I,8,0),IF(L1440="**", VLOOKUP(D1440,average_median_rates_1!B:I,8,0)))</f>
        <v>0</v>
      </c>
      <c r="O1440">
        <f t="shared" si="158"/>
        <v>0</v>
      </c>
      <c r="P1440">
        <f t="shared" si="159"/>
        <v>850</v>
      </c>
    </row>
    <row r="1441" spans="1:16" x14ac:dyDescent="0.2">
      <c r="A1441" t="str">
        <f t="shared" si="160"/>
        <v>201310median1Langley City and Langley DM</v>
      </c>
      <c r="B1441" t="str">
        <f t="shared" si="154"/>
        <v>201310apartmentmedian1_bed_rateLangley City and Langley DM</v>
      </c>
      <c r="C1441" t="str">
        <f t="shared" si="155"/>
        <v>apartmentmedian1_bed_rateLangley City and Langley DM</v>
      </c>
      <c r="D1441" t="str">
        <f t="shared" si="156"/>
        <v>201310apartmentmedian1_bed_rateVancouver</v>
      </c>
      <c r="E1441">
        <v>2013</v>
      </c>
      <c r="F1441">
        <v>10</v>
      </c>
      <c r="G1441" t="s">
        <v>65</v>
      </c>
      <c r="H1441" t="s">
        <v>61</v>
      </c>
      <c r="I1441" t="s">
        <v>51</v>
      </c>
      <c r="J1441">
        <f t="shared" si="157"/>
        <v>1</v>
      </c>
      <c r="K1441" t="s">
        <v>40</v>
      </c>
      <c r="L1441">
        <f>VLOOKUP(B1441,average_median_rates_1!B:I,8,0)</f>
        <v>740</v>
      </c>
      <c r="M1441" t="b">
        <f>IF(ISERROR(L1441),VLOOKUP(C1441,vancouver_ratios_2!B:J,9,0),IF(L1441="**",VLOOKUP(C1441,vancouver_ratios_2!B:J,9,0)))</f>
        <v>0</v>
      </c>
      <c r="N1441" t="b">
        <f>IF(ISERROR(L1441),VLOOKUP(D1441,average_median_rates_1!B:I,8,0),IF(L1441="**", VLOOKUP(D1441,average_median_rates_1!B:I,8,0)))</f>
        <v>0</v>
      </c>
      <c r="O1441">
        <f t="shared" si="158"/>
        <v>0</v>
      </c>
      <c r="P1441">
        <f t="shared" si="159"/>
        <v>740</v>
      </c>
    </row>
    <row r="1442" spans="1:16" x14ac:dyDescent="0.2">
      <c r="A1442" t="str">
        <f t="shared" si="160"/>
        <v>201310median1Tri-Cities</v>
      </c>
      <c r="B1442" t="str">
        <f t="shared" si="154"/>
        <v>201310apartmentmedian1_bed_rateTri-Cities</v>
      </c>
      <c r="C1442" t="str">
        <f t="shared" si="155"/>
        <v>apartmentmedian1_bed_rateTri-Cities</v>
      </c>
      <c r="D1442" t="str">
        <f t="shared" si="156"/>
        <v>201310apartmentmedian1_bed_rateVancouver</v>
      </c>
      <c r="E1442">
        <v>2013</v>
      </c>
      <c r="F1442">
        <v>10</v>
      </c>
      <c r="G1442" t="s">
        <v>65</v>
      </c>
      <c r="H1442" t="s">
        <v>61</v>
      </c>
      <c r="I1442" t="s">
        <v>51</v>
      </c>
      <c r="J1442">
        <f t="shared" si="157"/>
        <v>1</v>
      </c>
      <c r="K1442" t="s">
        <v>41</v>
      </c>
      <c r="L1442">
        <f>VLOOKUP(B1442,average_median_rates_1!B:I,8,0)</f>
        <v>800</v>
      </c>
      <c r="M1442" t="b">
        <f>IF(ISERROR(L1442),VLOOKUP(C1442,vancouver_ratios_2!B:J,9,0),IF(L1442="**",VLOOKUP(C1442,vancouver_ratios_2!B:J,9,0)))</f>
        <v>0</v>
      </c>
      <c r="N1442" t="b">
        <f>IF(ISERROR(L1442),VLOOKUP(D1442,average_median_rates_1!B:I,8,0),IF(L1442="**", VLOOKUP(D1442,average_median_rates_1!B:I,8,0)))</f>
        <v>0</v>
      </c>
      <c r="O1442">
        <f t="shared" si="158"/>
        <v>0</v>
      </c>
      <c r="P1442">
        <f t="shared" si="159"/>
        <v>800</v>
      </c>
    </row>
    <row r="1443" spans="1:16" x14ac:dyDescent="0.2">
      <c r="A1443" t="str">
        <f t="shared" si="160"/>
        <v>201310median1Maple Ridge/Pitt Meadows</v>
      </c>
      <c r="B1443" t="str">
        <f t="shared" si="154"/>
        <v>201310apartmentmedian1_bed_rateMaple Ridge/Pitt Meadows</v>
      </c>
      <c r="C1443" t="str">
        <f t="shared" si="155"/>
        <v>apartmentmedian1_bed_rateMaple Ridge/Pitt Meadows</v>
      </c>
      <c r="D1443" t="str">
        <f t="shared" si="156"/>
        <v>201310apartmentmedian1_bed_rateVancouver</v>
      </c>
      <c r="E1443">
        <v>2013</v>
      </c>
      <c r="F1443">
        <v>10</v>
      </c>
      <c r="G1443" t="s">
        <v>65</v>
      </c>
      <c r="H1443" t="s">
        <v>61</v>
      </c>
      <c r="I1443" t="s">
        <v>51</v>
      </c>
      <c r="J1443">
        <f t="shared" si="157"/>
        <v>1</v>
      </c>
      <c r="K1443" t="s">
        <v>42</v>
      </c>
      <c r="L1443">
        <f>VLOOKUP(B1443,average_median_rates_1!B:I,8,0)</f>
        <v>725</v>
      </c>
      <c r="M1443" t="b">
        <f>IF(ISERROR(L1443),VLOOKUP(C1443,vancouver_ratios_2!B:J,9,0),IF(L1443="**",VLOOKUP(C1443,vancouver_ratios_2!B:J,9,0)))</f>
        <v>0</v>
      </c>
      <c r="N1443" t="b">
        <f>IF(ISERROR(L1443),VLOOKUP(D1443,average_median_rates_1!B:I,8,0),IF(L1443="**", VLOOKUP(D1443,average_median_rates_1!B:I,8,0)))</f>
        <v>0</v>
      </c>
      <c r="O1443">
        <f t="shared" si="158"/>
        <v>0</v>
      </c>
      <c r="P1443">
        <f t="shared" si="159"/>
        <v>725</v>
      </c>
    </row>
    <row r="1444" spans="1:16" x14ac:dyDescent="0.2">
      <c r="A1444" t="str">
        <f t="shared" si="160"/>
        <v>201310median1Vancouver</v>
      </c>
      <c r="B1444" t="str">
        <f t="shared" si="154"/>
        <v>201310apartmentmedian1_bed_rateVancouver</v>
      </c>
      <c r="C1444" t="str">
        <f t="shared" si="155"/>
        <v>apartmentmedian1_bed_rateVancouver</v>
      </c>
      <c r="D1444" t="str">
        <f t="shared" si="156"/>
        <v>201310apartmentmedian1_bed_rateVancouver</v>
      </c>
      <c r="E1444">
        <v>2013</v>
      </c>
      <c r="F1444">
        <v>10</v>
      </c>
      <c r="G1444" t="s">
        <v>65</v>
      </c>
      <c r="H1444" t="s">
        <v>61</v>
      </c>
      <c r="I1444" t="s">
        <v>51</v>
      </c>
      <c r="J1444">
        <f t="shared" si="157"/>
        <v>1</v>
      </c>
      <c r="K1444" t="s">
        <v>43</v>
      </c>
      <c r="L1444">
        <f>VLOOKUP(B1444,average_median_rates_1!B:I,8,0)</f>
        <v>950</v>
      </c>
      <c r="M1444" t="b">
        <f>IF(ISERROR(L1444),VLOOKUP(C1444,vancouver_ratios_2!B:J,9,0),IF(L1444="**",VLOOKUP(C1444,vancouver_ratios_2!B:J,9,0)))</f>
        <v>0</v>
      </c>
      <c r="N1444" t="b">
        <f>IF(ISERROR(L1444),VLOOKUP(D1444,average_median_rates_1!B:I,8,0),IF(L1444="**", VLOOKUP(D1444,average_median_rates_1!B:I,8,0)))</f>
        <v>0</v>
      </c>
      <c r="O1444">
        <f t="shared" si="158"/>
        <v>0</v>
      </c>
      <c r="P1444">
        <f t="shared" si="159"/>
        <v>950</v>
      </c>
    </row>
    <row r="1445" spans="1:16" x14ac:dyDescent="0.2">
      <c r="A1445" t="str">
        <f t="shared" si="160"/>
        <v>201310median1North Vancouver City</v>
      </c>
      <c r="B1445" t="str">
        <f t="shared" si="154"/>
        <v>201310apartmentmedian1_bed_rateNorth Vancouver City</v>
      </c>
      <c r="C1445" t="str">
        <f t="shared" si="155"/>
        <v>apartmentmedian1_bed_rateNorth Vancouver City</v>
      </c>
      <c r="D1445" t="str">
        <f t="shared" si="156"/>
        <v>201310apartmentmedian1_bed_rateVancouver</v>
      </c>
      <c r="E1445">
        <v>2013</v>
      </c>
      <c r="F1445">
        <v>10</v>
      </c>
      <c r="G1445" t="s">
        <v>65</v>
      </c>
      <c r="H1445" t="s">
        <v>61</v>
      </c>
      <c r="I1445" t="s">
        <v>51</v>
      </c>
      <c r="J1445">
        <f t="shared" si="157"/>
        <v>1</v>
      </c>
      <c r="K1445" t="s">
        <v>60</v>
      </c>
      <c r="L1445">
        <f>VLOOKUP(B1445,average_median_rates_1!B:I,8,0)</f>
        <v>970</v>
      </c>
      <c r="M1445" t="b">
        <f>IF(ISERROR(L1445),VLOOKUP(C1445,vancouver_ratios_2!B:J,9,0),IF(L1445="**",VLOOKUP(C1445,vancouver_ratios_2!B:J,9,0)))</f>
        <v>0</v>
      </c>
      <c r="N1445" t="b">
        <f>IF(ISERROR(L1445),VLOOKUP(D1445,average_median_rates_1!B:I,8,0),IF(L1445="**", VLOOKUP(D1445,average_median_rates_1!B:I,8,0)))</f>
        <v>0</v>
      </c>
      <c r="O1445">
        <f t="shared" si="158"/>
        <v>0</v>
      </c>
      <c r="P1445">
        <f t="shared" si="159"/>
        <v>970</v>
      </c>
    </row>
    <row r="1446" spans="1:16" x14ac:dyDescent="0.2">
      <c r="A1446" t="str">
        <f t="shared" si="160"/>
        <v>201310median2West End/Stanley Park</v>
      </c>
      <c r="B1446" t="str">
        <f t="shared" si="154"/>
        <v>201310apartmentmedian2_bed_rateWest End/Stanley Park</v>
      </c>
      <c r="C1446" t="str">
        <f t="shared" si="155"/>
        <v>apartmentmedian2_bed_rateWest End/Stanley Park</v>
      </c>
      <c r="D1446" t="str">
        <f t="shared" si="156"/>
        <v>201310apartmentmedian2_bed_rateVancouver</v>
      </c>
      <c r="E1446">
        <v>2013</v>
      </c>
      <c r="F1446">
        <v>10</v>
      </c>
      <c r="G1446" t="s">
        <v>65</v>
      </c>
      <c r="H1446" t="s">
        <v>61</v>
      </c>
      <c r="I1446" t="s">
        <v>53</v>
      </c>
      <c r="J1446">
        <f t="shared" si="157"/>
        <v>2</v>
      </c>
      <c r="K1446" t="s">
        <v>12</v>
      </c>
      <c r="L1446">
        <f>VLOOKUP(B1446,average_median_rates_1!B:I,8,0)</f>
        <v>1775</v>
      </c>
      <c r="M1446" t="b">
        <f>IF(ISERROR(L1446),VLOOKUP(C1446,vancouver_ratios_2!B:J,9,0),IF(L1446="**",VLOOKUP(C1446,vancouver_ratios_2!B:J,9,0)))</f>
        <v>0</v>
      </c>
      <c r="N1446" t="b">
        <f>IF(ISERROR(L1446),VLOOKUP(D1446,average_median_rates_1!B:I,8,0),IF(L1446="**", VLOOKUP(D1446,average_median_rates_1!B:I,8,0)))</f>
        <v>0</v>
      </c>
      <c r="O1446">
        <f t="shared" si="158"/>
        <v>0</v>
      </c>
      <c r="P1446">
        <f t="shared" si="159"/>
        <v>1775</v>
      </c>
    </row>
    <row r="1447" spans="1:16" x14ac:dyDescent="0.2">
      <c r="A1447" t="str">
        <f t="shared" si="160"/>
        <v>201310median2English Bay</v>
      </c>
      <c r="B1447" t="str">
        <f t="shared" si="154"/>
        <v>201310apartmentmedian2_bed_rateEnglish Bay</v>
      </c>
      <c r="C1447" t="str">
        <f t="shared" si="155"/>
        <v>apartmentmedian2_bed_rateEnglish Bay</v>
      </c>
      <c r="D1447" t="str">
        <f t="shared" si="156"/>
        <v>201310apartmentmedian2_bed_rateVancouver</v>
      </c>
      <c r="E1447">
        <v>2013</v>
      </c>
      <c r="F1447">
        <v>10</v>
      </c>
      <c r="G1447" t="s">
        <v>65</v>
      </c>
      <c r="H1447" t="s">
        <v>61</v>
      </c>
      <c r="I1447" t="s">
        <v>53</v>
      </c>
      <c r="J1447">
        <f t="shared" si="157"/>
        <v>2</v>
      </c>
      <c r="K1447" t="s">
        <v>16</v>
      </c>
      <c r="L1447">
        <f>VLOOKUP(B1447,average_median_rates_1!B:I,8,0)</f>
        <v>1658</v>
      </c>
      <c r="M1447" t="b">
        <f>IF(ISERROR(L1447),VLOOKUP(C1447,vancouver_ratios_2!B:J,9,0),IF(L1447="**",VLOOKUP(C1447,vancouver_ratios_2!B:J,9,0)))</f>
        <v>0</v>
      </c>
      <c r="N1447" t="b">
        <f>IF(ISERROR(L1447),VLOOKUP(D1447,average_median_rates_1!B:I,8,0),IF(L1447="**", VLOOKUP(D1447,average_median_rates_1!B:I,8,0)))</f>
        <v>0</v>
      </c>
      <c r="O1447">
        <f t="shared" si="158"/>
        <v>0</v>
      </c>
      <c r="P1447">
        <f t="shared" si="159"/>
        <v>1658</v>
      </c>
    </row>
    <row r="1448" spans="1:16" x14ac:dyDescent="0.2">
      <c r="A1448" t="str">
        <f t="shared" si="160"/>
        <v>201310median2Downtown</v>
      </c>
      <c r="B1448" t="str">
        <f t="shared" si="154"/>
        <v>201310apartmentmedian2_bed_rateDowntown</v>
      </c>
      <c r="C1448" t="str">
        <f t="shared" si="155"/>
        <v>apartmentmedian2_bed_rateDowntown</v>
      </c>
      <c r="D1448" t="str">
        <f t="shared" si="156"/>
        <v>201310apartmentmedian2_bed_rateVancouver</v>
      </c>
      <c r="E1448">
        <v>2013</v>
      </c>
      <c r="F1448">
        <v>10</v>
      </c>
      <c r="G1448" t="s">
        <v>65</v>
      </c>
      <c r="H1448" t="s">
        <v>61</v>
      </c>
      <c r="I1448" t="s">
        <v>53</v>
      </c>
      <c r="J1448">
        <f t="shared" si="157"/>
        <v>2</v>
      </c>
      <c r="K1448" t="s">
        <v>17</v>
      </c>
      <c r="L1448">
        <f>VLOOKUP(B1448,average_median_rates_1!B:I,8,0)</f>
        <v>1650</v>
      </c>
      <c r="M1448" t="b">
        <f>IF(ISERROR(L1448),VLOOKUP(C1448,vancouver_ratios_2!B:J,9,0),IF(L1448="**",VLOOKUP(C1448,vancouver_ratios_2!B:J,9,0)))</f>
        <v>0</v>
      </c>
      <c r="N1448" t="b">
        <f>IF(ISERROR(L1448),VLOOKUP(D1448,average_median_rates_1!B:I,8,0),IF(L1448="**", VLOOKUP(D1448,average_median_rates_1!B:I,8,0)))</f>
        <v>0</v>
      </c>
      <c r="O1448">
        <f t="shared" si="158"/>
        <v>0</v>
      </c>
      <c r="P1448">
        <f t="shared" si="159"/>
        <v>1650</v>
      </c>
    </row>
    <row r="1449" spans="1:16" x14ac:dyDescent="0.2">
      <c r="A1449" t="str">
        <f t="shared" si="160"/>
        <v>201310median2South Granville/Oak</v>
      </c>
      <c r="B1449" t="str">
        <f t="shared" si="154"/>
        <v>201310apartmentmedian2_bed_rateSouth Granville/Oak</v>
      </c>
      <c r="C1449" t="str">
        <f t="shared" si="155"/>
        <v>apartmentmedian2_bed_rateSouth Granville/Oak</v>
      </c>
      <c r="D1449" t="str">
        <f t="shared" si="156"/>
        <v>201310apartmentmedian2_bed_rateVancouver</v>
      </c>
      <c r="E1449">
        <v>2013</v>
      </c>
      <c r="F1449">
        <v>10</v>
      </c>
      <c r="G1449" t="s">
        <v>65</v>
      </c>
      <c r="H1449" t="s">
        <v>61</v>
      </c>
      <c r="I1449" t="s">
        <v>53</v>
      </c>
      <c r="J1449">
        <f t="shared" si="157"/>
        <v>2</v>
      </c>
      <c r="K1449" t="s">
        <v>19</v>
      </c>
      <c r="L1449">
        <f>VLOOKUP(B1449,average_median_rates_1!B:I,8,0)</f>
        <v>1575</v>
      </c>
      <c r="M1449" t="b">
        <f>IF(ISERROR(L1449),VLOOKUP(C1449,vancouver_ratios_2!B:J,9,0),IF(L1449="**",VLOOKUP(C1449,vancouver_ratios_2!B:J,9,0)))</f>
        <v>0</v>
      </c>
      <c r="N1449" t="b">
        <f>IF(ISERROR(L1449),VLOOKUP(D1449,average_median_rates_1!B:I,8,0),IF(L1449="**", VLOOKUP(D1449,average_median_rates_1!B:I,8,0)))</f>
        <v>0</v>
      </c>
      <c r="O1449">
        <f t="shared" si="158"/>
        <v>0</v>
      </c>
      <c r="P1449">
        <f t="shared" si="159"/>
        <v>1575</v>
      </c>
    </row>
    <row r="1450" spans="1:16" x14ac:dyDescent="0.2">
      <c r="A1450" t="str">
        <f t="shared" si="160"/>
        <v>201310median2Kitsilano/Point Grey</v>
      </c>
      <c r="B1450" t="str">
        <f t="shared" si="154"/>
        <v>201310apartmentmedian2_bed_rateKitsilano/Point Grey</v>
      </c>
      <c r="C1450" t="str">
        <f t="shared" si="155"/>
        <v>apartmentmedian2_bed_rateKitsilano/Point Grey</v>
      </c>
      <c r="D1450" t="str">
        <f t="shared" si="156"/>
        <v>201310apartmentmedian2_bed_rateVancouver</v>
      </c>
      <c r="E1450">
        <v>2013</v>
      </c>
      <c r="F1450">
        <v>10</v>
      </c>
      <c r="G1450" t="s">
        <v>65</v>
      </c>
      <c r="H1450" t="s">
        <v>61</v>
      </c>
      <c r="I1450" t="s">
        <v>53</v>
      </c>
      <c r="J1450">
        <f t="shared" si="157"/>
        <v>2</v>
      </c>
      <c r="K1450" t="s">
        <v>20</v>
      </c>
      <c r="L1450">
        <f>VLOOKUP(B1450,average_median_rates_1!B:I,8,0)</f>
        <v>1600</v>
      </c>
      <c r="M1450" t="b">
        <f>IF(ISERROR(L1450),VLOOKUP(C1450,vancouver_ratios_2!B:J,9,0),IF(L1450="**",VLOOKUP(C1450,vancouver_ratios_2!B:J,9,0)))</f>
        <v>0</v>
      </c>
      <c r="N1450" t="b">
        <f>IF(ISERROR(L1450),VLOOKUP(D1450,average_median_rates_1!B:I,8,0),IF(L1450="**", VLOOKUP(D1450,average_median_rates_1!B:I,8,0)))</f>
        <v>0</v>
      </c>
      <c r="O1450">
        <f t="shared" si="158"/>
        <v>0</v>
      </c>
      <c r="P1450">
        <f t="shared" si="159"/>
        <v>1600</v>
      </c>
    </row>
    <row r="1451" spans="1:16" x14ac:dyDescent="0.2">
      <c r="A1451" t="str">
        <f t="shared" si="160"/>
        <v>201310median2Westside/Kerrisdale</v>
      </c>
      <c r="B1451" t="str">
        <f t="shared" si="154"/>
        <v>201310apartmentmedian2_bed_rateWestside/Kerrisdale</v>
      </c>
      <c r="C1451" t="str">
        <f t="shared" si="155"/>
        <v>apartmentmedian2_bed_rateWestside/Kerrisdale</v>
      </c>
      <c r="D1451" t="str">
        <f t="shared" si="156"/>
        <v>201310apartmentmedian2_bed_rateVancouver</v>
      </c>
      <c r="E1451">
        <v>2013</v>
      </c>
      <c r="F1451">
        <v>10</v>
      </c>
      <c r="G1451" t="s">
        <v>65</v>
      </c>
      <c r="H1451" t="s">
        <v>61</v>
      </c>
      <c r="I1451" t="s">
        <v>53</v>
      </c>
      <c r="J1451">
        <f t="shared" si="157"/>
        <v>2</v>
      </c>
      <c r="K1451" t="s">
        <v>21</v>
      </c>
      <c r="L1451">
        <f>VLOOKUP(B1451,average_median_rates_1!B:I,8,0)</f>
        <v>1673</v>
      </c>
      <c r="M1451" t="b">
        <f>IF(ISERROR(L1451),VLOOKUP(C1451,vancouver_ratios_2!B:J,9,0),IF(L1451="**",VLOOKUP(C1451,vancouver_ratios_2!B:J,9,0)))</f>
        <v>0</v>
      </c>
      <c r="N1451" t="b">
        <f>IF(ISERROR(L1451),VLOOKUP(D1451,average_median_rates_1!B:I,8,0),IF(L1451="**", VLOOKUP(D1451,average_median_rates_1!B:I,8,0)))</f>
        <v>0</v>
      </c>
      <c r="O1451">
        <f t="shared" si="158"/>
        <v>0</v>
      </c>
      <c r="P1451">
        <f t="shared" si="159"/>
        <v>1673</v>
      </c>
    </row>
    <row r="1452" spans="1:16" x14ac:dyDescent="0.2">
      <c r="A1452" t="str">
        <f t="shared" si="160"/>
        <v>201310median2Marpole</v>
      </c>
      <c r="B1452" t="str">
        <f t="shared" si="154"/>
        <v>201310apartmentmedian2_bed_rateMarpole</v>
      </c>
      <c r="C1452" t="str">
        <f t="shared" si="155"/>
        <v>apartmentmedian2_bed_rateMarpole</v>
      </c>
      <c r="D1452" t="str">
        <f t="shared" si="156"/>
        <v>201310apartmentmedian2_bed_rateVancouver</v>
      </c>
      <c r="E1452">
        <v>2013</v>
      </c>
      <c r="F1452">
        <v>10</v>
      </c>
      <c r="G1452" t="s">
        <v>65</v>
      </c>
      <c r="H1452" t="s">
        <v>61</v>
      </c>
      <c r="I1452" t="s">
        <v>53</v>
      </c>
      <c r="J1452">
        <f t="shared" si="157"/>
        <v>2</v>
      </c>
      <c r="K1452" t="s">
        <v>23</v>
      </c>
      <c r="L1452">
        <f>VLOOKUP(B1452,average_median_rates_1!B:I,8,0)</f>
        <v>1116</v>
      </c>
      <c r="M1452" t="b">
        <f>IF(ISERROR(L1452),VLOOKUP(C1452,vancouver_ratios_2!B:J,9,0),IF(L1452="**",VLOOKUP(C1452,vancouver_ratios_2!B:J,9,0)))</f>
        <v>0</v>
      </c>
      <c r="N1452" t="b">
        <f>IF(ISERROR(L1452),VLOOKUP(D1452,average_median_rates_1!B:I,8,0),IF(L1452="**", VLOOKUP(D1452,average_median_rates_1!B:I,8,0)))</f>
        <v>0</v>
      </c>
      <c r="O1452">
        <f t="shared" si="158"/>
        <v>0</v>
      </c>
      <c r="P1452">
        <f t="shared" si="159"/>
        <v>1116</v>
      </c>
    </row>
    <row r="1453" spans="1:16" x14ac:dyDescent="0.2">
      <c r="A1453" t="str">
        <f t="shared" si="160"/>
        <v>201310median2Mount Pleasant/Renfrew Heights</v>
      </c>
      <c r="B1453" t="str">
        <f t="shared" si="154"/>
        <v>201310apartmentmedian2_bed_rateMount Pleasant/Renfrew Heights</v>
      </c>
      <c r="C1453" t="str">
        <f t="shared" si="155"/>
        <v>apartmentmedian2_bed_rateMount Pleasant/Renfrew Heights</v>
      </c>
      <c r="D1453" t="str">
        <f t="shared" si="156"/>
        <v>201310apartmentmedian2_bed_rateVancouver</v>
      </c>
      <c r="E1453">
        <v>2013</v>
      </c>
      <c r="F1453">
        <v>10</v>
      </c>
      <c r="G1453" t="s">
        <v>65</v>
      </c>
      <c r="H1453" t="s">
        <v>61</v>
      </c>
      <c r="I1453" t="s">
        <v>53</v>
      </c>
      <c r="J1453">
        <f t="shared" si="157"/>
        <v>2</v>
      </c>
      <c r="K1453" t="s">
        <v>24</v>
      </c>
      <c r="L1453">
        <f>VLOOKUP(B1453,average_median_rates_1!B:I,8,0)</f>
        <v>1275</v>
      </c>
      <c r="M1453" t="b">
        <f>IF(ISERROR(L1453),VLOOKUP(C1453,vancouver_ratios_2!B:J,9,0),IF(L1453="**",VLOOKUP(C1453,vancouver_ratios_2!B:J,9,0)))</f>
        <v>0</v>
      </c>
      <c r="N1453" t="b">
        <f>IF(ISERROR(L1453),VLOOKUP(D1453,average_median_rates_1!B:I,8,0),IF(L1453="**", VLOOKUP(D1453,average_median_rates_1!B:I,8,0)))</f>
        <v>0</v>
      </c>
      <c r="O1453">
        <f t="shared" si="158"/>
        <v>0</v>
      </c>
      <c r="P1453">
        <f t="shared" si="159"/>
        <v>1275</v>
      </c>
    </row>
    <row r="1454" spans="1:16" x14ac:dyDescent="0.2">
      <c r="A1454" t="str">
        <f t="shared" si="160"/>
        <v>201310median2East Hastings</v>
      </c>
      <c r="B1454" t="str">
        <f t="shared" si="154"/>
        <v>201310apartmentmedian2_bed_rateEast Hastings</v>
      </c>
      <c r="C1454" t="str">
        <f t="shared" si="155"/>
        <v>apartmentmedian2_bed_rateEast Hastings</v>
      </c>
      <c r="D1454" t="str">
        <f t="shared" si="156"/>
        <v>201310apartmentmedian2_bed_rateVancouver</v>
      </c>
      <c r="E1454">
        <v>2013</v>
      </c>
      <c r="F1454">
        <v>10</v>
      </c>
      <c r="G1454" t="s">
        <v>65</v>
      </c>
      <c r="H1454" t="s">
        <v>61</v>
      </c>
      <c r="I1454" t="s">
        <v>53</v>
      </c>
      <c r="J1454">
        <f t="shared" si="157"/>
        <v>2</v>
      </c>
      <c r="K1454" t="s">
        <v>25</v>
      </c>
      <c r="L1454">
        <f>VLOOKUP(B1454,average_median_rates_1!B:I,8,0)</f>
        <v>1150</v>
      </c>
      <c r="M1454" t="b">
        <f>IF(ISERROR(L1454),VLOOKUP(C1454,vancouver_ratios_2!B:J,9,0),IF(L1454="**",VLOOKUP(C1454,vancouver_ratios_2!B:J,9,0)))</f>
        <v>0</v>
      </c>
      <c r="N1454" t="b">
        <f>IF(ISERROR(L1454),VLOOKUP(D1454,average_median_rates_1!B:I,8,0),IF(L1454="**", VLOOKUP(D1454,average_median_rates_1!B:I,8,0)))</f>
        <v>0</v>
      </c>
      <c r="O1454">
        <f t="shared" si="158"/>
        <v>0</v>
      </c>
      <c r="P1454">
        <f t="shared" si="159"/>
        <v>1150</v>
      </c>
    </row>
    <row r="1455" spans="1:16" x14ac:dyDescent="0.2">
      <c r="A1455" t="str">
        <f t="shared" si="160"/>
        <v>201310median2Southeast Vancouver</v>
      </c>
      <c r="B1455" t="str">
        <f t="shared" si="154"/>
        <v>201310apartmentmedian2_bed_rateSoutheast Vancouver</v>
      </c>
      <c r="C1455" t="str">
        <f t="shared" si="155"/>
        <v>apartmentmedian2_bed_rateSoutheast Vancouver</v>
      </c>
      <c r="D1455" t="str">
        <f t="shared" si="156"/>
        <v>201310apartmentmedian2_bed_rateVancouver</v>
      </c>
      <c r="E1455">
        <v>2013</v>
      </c>
      <c r="F1455">
        <v>10</v>
      </c>
      <c r="G1455" t="s">
        <v>65</v>
      </c>
      <c r="H1455" t="s">
        <v>61</v>
      </c>
      <c r="I1455" t="s">
        <v>53</v>
      </c>
      <c r="J1455">
        <f t="shared" si="157"/>
        <v>2</v>
      </c>
      <c r="K1455" t="s">
        <v>26</v>
      </c>
      <c r="L1455">
        <f>VLOOKUP(B1455,average_median_rates_1!B:I,8,0)</f>
        <v>1325</v>
      </c>
      <c r="M1455" t="b">
        <f>IF(ISERROR(L1455),VLOOKUP(C1455,vancouver_ratios_2!B:J,9,0),IF(L1455="**",VLOOKUP(C1455,vancouver_ratios_2!B:J,9,0)))</f>
        <v>0</v>
      </c>
      <c r="N1455" t="b">
        <f>IF(ISERROR(L1455),VLOOKUP(D1455,average_median_rates_1!B:I,8,0),IF(L1455="**", VLOOKUP(D1455,average_median_rates_1!B:I,8,0)))</f>
        <v>0</v>
      </c>
      <c r="O1455">
        <f t="shared" si="158"/>
        <v>0</v>
      </c>
      <c r="P1455">
        <f t="shared" si="159"/>
        <v>1325</v>
      </c>
    </row>
    <row r="1456" spans="1:16" x14ac:dyDescent="0.2">
      <c r="A1456" t="str">
        <f t="shared" si="160"/>
        <v>201310median2University Endowment Lands</v>
      </c>
      <c r="B1456" t="str">
        <f t="shared" si="154"/>
        <v>201310apartmentmedian2_bed_rateUniversity Endowment Lands</v>
      </c>
      <c r="C1456" t="str">
        <f t="shared" si="155"/>
        <v>apartmentmedian2_bed_rateUniversity Endowment Lands</v>
      </c>
      <c r="D1456" t="str">
        <f t="shared" si="156"/>
        <v>201310apartmentmedian2_bed_rateVancouver</v>
      </c>
      <c r="E1456">
        <v>2013</v>
      </c>
      <c r="F1456">
        <v>10</v>
      </c>
      <c r="G1456" t="s">
        <v>65</v>
      </c>
      <c r="H1456" t="s">
        <v>61</v>
      </c>
      <c r="I1456" t="s">
        <v>53</v>
      </c>
      <c r="J1456">
        <f t="shared" si="157"/>
        <v>2</v>
      </c>
      <c r="K1456" t="s">
        <v>27</v>
      </c>
      <c r="L1456">
        <f>VLOOKUP(B1456,average_median_rates_1!B:I,8,0)</f>
        <v>2000</v>
      </c>
      <c r="M1456" t="b">
        <f>IF(ISERROR(L1456),VLOOKUP(C1456,vancouver_ratios_2!B:J,9,0),IF(L1456="**",VLOOKUP(C1456,vancouver_ratios_2!B:J,9,0)))</f>
        <v>0</v>
      </c>
      <c r="N1456" t="b">
        <f>IF(ISERROR(L1456),VLOOKUP(D1456,average_median_rates_1!B:I,8,0),IF(L1456="**", VLOOKUP(D1456,average_median_rates_1!B:I,8,0)))</f>
        <v>0</v>
      </c>
      <c r="O1456">
        <f t="shared" si="158"/>
        <v>0</v>
      </c>
      <c r="P1456">
        <f t="shared" si="159"/>
        <v>2000</v>
      </c>
    </row>
    <row r="1457" spans="1:16" x14ac:dyDescent="0.2">
      <c r="A1457" t="str">
        <f t="shared" si="160"/>
        <v>201310median2Central Park/Metrotown</v>
      </c>
      <c r="B1457" t="str">
        <f t="shared" si="154"/>
        <v>201310apartmentmedian2_bed_rateCentral Park/Metrotown</v>
      </c>
      <c r="C1457" t="str">
        <f t="shared" si="155"/>
        <v>apartmentmedian2_bed_rateCentral Park/Metrotown</v>
      </c>
      <c r="D1457" t="str">
        <f t="shared" si="156"/>
        <v>201310apartmentmedian2_bed_rateVancouver</v>
      </c>
      <c r="E1457">
        <v>2013</v>
      </c>
      <c r="F1457">
        <v>10</v>
      </c>
      <c r="G1457" t="s">
        <v>65</v>
      </c>
      <c r="H1457" t="s">
        <v>61</v>
      </c>
      <c r="I1457" t="s">
        <v>53</v>
      </c>
      <c r="J1457">
        <f t="shared" si="157"/>
        <v>2</v>
      </c>
      <c r="K1457" t="s">
        <v>28</v>
      </c>
      <c r="L1457">
        <f>VLOOKUP(B1457,average_median_rates_1!B:I,8,0)</f>
        <v>1125</v>
      </c>
      <c r="M1457" t="b">
        <f>IF(ISERROR(L1457),VLOOKUP(C1457,vancouver_ratios_2!B:J,9,0),IF(L1457="**",VLOOKUP(C1457,vancouver_ratios_2!B:J,9,0)))</f>
        <v>0</v>
      </c>
      <c r="N1457" t="b">
        <f>IF(ISERROR(L1457),VLOOKUP(D1457,average_median_rates_1!B:I,8,0),IF(L1457="**", VLOOKUP(D1457,average_median_rates_1!B:I,8,0)))</f>
        <v>0</v>
      </c>
      <c r="O1457">
        <f t="shared" si="158"/>
        <v>0</v>
      </c>
      <c r="P1457">
        <f t="shared" si="159"/>
        <v>1125</v>
      </c>
    </row>
    <row r="1458" spans="1:16" x14ac:dyDescent="0.2">
      <c r="A1458" t="str">
        <f t="shared" si="160"/>
        <v>201310median2Southeast Burnaby</v>
      </c>
      <c r="B1458" t="str">
        <f t="shared" si="154"/>
        <v>201310apartmentmedian2_bed_rateSoutheast Burnaby</v>
      </c>
      <c r="C1458" t="str">
        <f t="shared" si="155"/>
        <v>apartmentmedian2_bed_rateSoutheast Burnaby</v>
      </c>
      <c r="D1458" t="str">
        <f t="shared" si="156"/>
        <v>201310apartmentmedian2_bed_rateVancouver</v>
      </c>
      <c r="E1458">
        <v>2013</v>
      </c>
      <c r="F1458">
        <v>10</v>
      </c>
      <c r="G1458" t="s">
        <v>65</v>
      </c>
      <c r="H1458" t="s">
        <v>61</v>
      </c>
      <c r="I1458" t="s">
        <v>53</v>
      </c>
      <c r="J1458">
        <f t="shared" si="157"/>
        <v>2</v>
      </c>
      <c r="K1458" t="s">
        <v>29</v>
      </c>
      <c r="L1458">
        <f>VLOOKUP(B1458,average_median_rates_1!B:I,8,0)</f>
        <v>975</v>
      </c>
      <c r="M1458" t="b">
        <f>IF(ISERROR(L1458),VLOOKUP(C1458,vancouver_ratios_2!B:J,9,0),IF(L1458="**",VLOOKUP(C1458,vancouver_ratios_2!B:J,9,0)))</f>
        <v>0</v>
      </c>
      <c r="N1458" t="b">
        <f>IF(ISERROR(L1458),VLOOKUP(D1458,average_median_rates_1!B:I,8,0),IF(L1458="**", VLOOKUP(D1458,average_median_rates_1!B:I,8,0)))</f>
        <v>0</v>
      </c>
      <c r="O1458">
        <f t="shared" si="158"/>
        <v>0</v>
      </c>
      <c r="P1458">
        <f t="shared" si="159"/>
        <v>975</v>
      </c>
    </row>
    <row r="1459" spans="1:16" x14ac:dyDescent="0.2">
      <c r="A1459" t="str">
        <f t="shared" si="160"/>
        <v>201310median2North Burnaby</v>
      </c>
      <c r="B1459" t="str">
        <f t="shared" si="154"/>
        <v>201310apartmentmedian2_bed_rateNorth Burnaby</v>
      </c>
      <c r="C1459" t="str">
        <f t="shared" si="155"/>
        <v>apartmentmedian2_bed_rateNorth Burnaby</v>
      </c>
      <c r="D1459" t="str">
        <f t="shared" si="156"/>
        <v>201310apartmentmedian2_bed_rateVancouver</v>
      </c>
      <c r="E1459">
        <v>2013</v>
      </c>
      <c r="F1459">
        <v>10</v>
      </c>
      <c r="G1459" t="s">
        <v>65</v>
      </c>
      <c r="H1459" t="s">
        <v>61</v>
      </c>
      <c r="I1459" t="s">
        <v>53</v>
      </c>
      <c r="J1459">
        <f t="shared" si="157"/>
        <v>2</v>
      </c>
      <c r="K1459" t="s">
        <v>31</v>
      </c>
      <c r="L1459">
        <f>VLOOKUP(B1459,average_median_rates_1!B:I,8,0)</f>
        <v>1150</v>
      </c>
      <c r="M1459" t="b">
        <f>IF(ISERROR(L1459),VLOOKUP(C1459,vancouver_ratios_2!B:J,9,0),IF(L1459="**",VLOOKUP(C1459,vancouver_ratios_2!B:J,9,0)))</f>
        <v>0</v>
      </c>
      <c r="N1459" t="b">
        <f>IF(ISERROR(L1459),VLOOKUP(D1459,average_median_rates_1!B:I,8,0),IF(L1459="**", VLOOKUP(D1459,average_median_rates_1!B:I,8,0)))</f>
        <v>0</v>
      </c>
      <c r="O1459">
        <f t="shared" si="158"/>
        <v>0</v>
      </c>
      <c r="P1459">
        <f t="shared" si="159"/>
        <v>1150</v>
      </c>
    </row>
    <row r="1460" spans="1:16" x14ac:dyDescent="0.2">
      <c r="A1460" t="str">
        <f t="shared" si="160"/>
        <v>201310median2New Westminster</v>
      </c>
      <c r="B1460" t="str">
        <f t="shared" si="154"/>
        <v>201310apartmentmedian2_bed_rateNew Westminster</v>
      </c>
      <c r="C1460" t="str">
        <f t="shared" si="155"/>
        <v>apartmentmedian2_bed_rateNew Westminster</v>
      </c>
      <c r="D1460" t="str">
        <f t="shared" si="156"/>
        <v>201310apartmentmedian2_bed_rateVancouver</v>
      </c>
      <c r="E1460">
        <v>2013</v>
      </c>
      <c r="F1460">
        <v>10</v>
      </c>
      <c r="G1460" t="s">
        <v>65</v>
      </c>
      <c r="H1460" t="s">
        <v>61</v>
      </c>
      <c r="I1460" t="s">
        <v>53</v>
      </c>
      <c r="J1460">
        <f t="shared" si="157"/>
        <v>2</v>
      </c>
      <c r="K1460" t="s">
        <v>32</v>
      </c>
      <c r="L1460">
        <f>VLOOKUP(B1460,average_median_rates_1!B:I,8,0)</f>
        <v>1065</v>
      </c>
      <c r="M1460" t="b">
        <f>IF(ISERROR(L1460),VLOOKUP(C1460,vancouver_ratios_2!B:J,9,0),IF(L1460="**",VLOOKUP(C1460,vancouver_ratios_2!B:J,9,0)))</f>
        <v>0</v>
      </c>
      <c r="N1460" t="b">
        <f>IF(ISERROR(L1460),VLOOKUP(D1460,average_median_rates_1!B:I,8,0),IF(L1460="**", VLOOKUP(D1460,average_median_rates_1!B:I,8,0)))</f>
        <v>0</v>
      </c>
      <c r="O1460">
        <f t="shared" si="158"/>
        <v>0</v>
      </c>
      <c r="P1460">
        <f t="shared" si="159"/>
        <v>1065</v>
      </c>
    </row>
    <row r="1461" spans="1:16" x14ac:dyDescent="0.2">
      <c r="A1461" t="str">
        <f t="shared" si="160"/>
        <v>201310median2North Vancouver CY</v>
      </c>
      <c r="B1461" t="str">
        <f t="shared" si="154"/>
        <v>201310apartmentmedian2_bed_rateNorth Vancouver CY</v>
      </c>
      <c r="C1461" t="str">
        <f t="shared" si="155"/>
        <v>apartmentmedian2_bed_rateNorth Vancouver CY</v>
      </c>
      <c r="D1461" t="str">
        <f t="shared" si="156"/>
        <v>201310apartmentmedian2_bed_rateVancouver</v>
      </c>
      <c r="E1461">
        <v>2013</v>
      </c>
      <c r="F1461">
        <v>10</v>
      </c>
      <c r="G1461" t="s">
        <v>65</v>
      </c>
      <c r="H1461" t="s">
        <v>61</v>
      </c>
      <c r="I1461" t="s">
        <v>53</v>
      </c>
      <c r="J1461">
        <f t="shared" si="157"/>
        <v>2</v>
      </c>
      <c r="K1461" t="s">
        <v>33</v>
      </c>
      <c r="L1461" t="e">
        <f>VLOOKUP(B1461,average_median_rates_1!B:I,8,0)</f>
        <v>#N/A</v>
      </c>
      <c r="M1461">
        <f>IF(ISERROR(L1461),VLOOKUP(C1461,vancouver_ratios_2!B:J,9,0),IF(L1461="**",VLOOKUP(C1461,vancouver_ratios_2!B:J,9,0)))</f>
        <v>1.18195010982115</v>
      </c>
      <c r="N1461">
        <f>IF(ISERROR(L1461),VLOOKUP(D1461,average_median_rates_1!B:I,8,0),IF(L1461="**", VLOOKUP(D1461,average_median_rates_1!B:I,8,0)))</f>
        <v>1170</v>
      </c>
      <c r="O1461">
        <f t="shared" si="158"/>
        <v>1382.8816284907455</v>
      </c>
      <c r="P1461">
        <f t="shared" si="159"/>
        <v>1382.8816284907455</v>
      </c>
    </row>
    <row r="1462" spans="1:16" x14ac:dyDescent="0.2">
      <c r="A1462" t="str">
        <f t="shared" si="160"/>
        <v>201310median2North Vancouver DM</v>
      </c>
      <c r="B1462" t="str">
        <f t="shared" si="154"/>
        <v>201310apartmentmedian2_bed_rateNorth Vancouver DM</v>
      </c>
      <c r="C1462" t="str">
        <f t="shared" si="155"/>
        <v>apartmentmedian2_bed_rateNorth Vancouver DM</v>
      </c>
      <c r="D1462" t="str">
        <f t="shared" si="156"/>
        <v>201310apartmentmedian2_bed_rateVancouver</v>
      </c>
      <c r="E1462">
        <v>2013</v>
      </c>
      <c r="F1462">
        <v>10</v>
      </c>
      <c r="G1462" t="s">
        <v>65</v>
      </c>
      <c r="H1462" t="s">
        <v>61</v>
      </c>
      <c r="I1462" t="s">
        <v>53</v>
      </c>
      <c r="J1462">
        <f t="shared" si="157"/>
        <v>2</v>
      </c>
      <c r="K1462" t="s">
        <v>34</v>
      </c>
      <c r="L1462">
        <f>VLOOKUP(B1462,average_median_rates_1!B:I,8,0)</f>
        <v>1300</v>
      </c>
      <c r="M1462" t="b">
        <f>IF(ISERROR(L1462),VLOOKUP(C1462,vancouver_ratios_2!B:J,9,0),IF(L1462="**",VLOOKUP(C1462,vancouver_ratios_2!B:J,9,0)))</f>
        <v>0</v>
      </c>
      <c r="N1462" t="b">
        <f>IF(ISERROR(L1462),VLOOKUP(D1462,average_median_rates_1!B:I,8,0),IF(L1462="**", VLOOKUP(D1462,average_median_rates_1!B:I,8,0)))</f>
        <v>0</v>
      </c>
      <c r="O1462">
        <f t="shared" si="158"/>
        <v>0</v>
      </c>
      <c r="P1462">
        <f t="shared" si="159"/>
        <v>1300</v>
      </c>
    </row>
    <row r="1463" spans="1:16" x14ac:dyDescent="0.2">
      <c r="A1463" t="str">
        <f t="shared" si="160"/>
        <v>201310median2West Vancouver</v>
      </c>
      <c r="B1463" t="str">
        <f t="shared" si="154"/>
        <v>201310apartmentmedian2_bed_rateWest Vancouver</v>
      </c>
      <c r="C1463" t="str">
        <f t="shared" si="155"/>
        <v>apartmentmedian2_bed_rateWest Vancouver</v>
      </c>
      <c r="D1463" t="str">
        <f t="shared" si="156"/>
        <v>201310apartmentmedian2_bed_rateVancouver</v>
      </c>
      <c r="E1463">
        <v>2013</v>
      </c>
      <c r="F1463">
        <v>10</v>
      </c>
      <c r="G1463" t="s">
        <v>65</v>
      </c>
      <c r="H1463" t="s">
        <v>61</v>
      </c>
      <c r="I1463" t="s">
        <v>53</v>
      </c>
      <c r="J1463">
        <f t="shared" si="157"/>
        <v>2</v>
      </c>
      <c r="K1463" t="s">
        <v>35</v>
      </c>
      <c r="L1463">
        <f>VLOOKUP(B1463,average_median_rates_1!B:I,8,0)</f>
        <v>2013</v>
      </c>
      <c r="M1463" t="b">
        <f>IF(ISERROR(L1463),VLOOKUP(C1463,vancouver_ratios_2!B:J,9,0),IF(L1463="**",VLOOKUP(C1463,vancouver_ratios_2!B:J,9,0)))</f>
        <v>0</v>
      </c>
      <c r="N1463" t="b">
        <f>IF(ISERROR(L1463),VLOOKUP(D1463,average_median_rates_1!B:I,8,0),IF(L1463="**", VLOOKUP(D1463,average_median_rates_1!B:I,8,0)))</f>
        <v>0</v>
      </c>
      <c r="O1463">
        <f t="shared" si="158"/>
        <v>0</v>
      </c>
      <c r="P1463">
        <f t="shared" si="159"/>
        <v>2013</v>
      </c>
    </row>
    <row r="1464" spans="1:16" x14ac:dyDescent="0.2">
      <c r="A1464" t="str">
        <f t="shared" si="160"/>
        <v>201310median2Richmond</v>
      </c>
      <c r="B1464" t="str">
        <f t="shared" si="154"/>
        <v>201310apartmentmedian2_bed_rateRichmond</v>
      </c>
      <c r="C1464" t="str">
        <f t="shared" si="155"/>
        <v>apartmentmedian2_bed_rateRichmond</v>
      </c>
      <c r="D1464" t="str">
        <f t="shared" si="156"/>
        <v>201310apartmentmedian2_bed_rateVancouver</v>
      </c>
      <c r="E1464">
        <v>2013</v>
      </c>
      <c r="F1464">
        <v>10</v>
      </c>
      <c r="G1464" t="s">
        <v>65</v>
      </c>
      <c r="H1464" t="s">
        <v>61</v>
      </c>
      <c r="I1464" t="s">
        <v>53</v>
      </c>
      <c r="J1464">
        <f t="shared" si="157"/>
        <v>2</v>
      </c>
      <c r="K1464" t="s">
        <v>36</v>
      </c>
      <c r="L1464">
        <f>VLOOKUP(B1464,average_median_rates_1!B:I,8,0)</f>
        <v>1150</v>
      </c>
      <c r="M1464" t="b">
        <f>IF(ISERROR(L1464),VLOOKUP(C1464,vancouver_ratios_2!B:J,9,0),IF(L1464="**",VLOOKUP(C1464,vancouver_ratios_2!B:J,9,0)))</f>
        <v>0</v>
      </c>
      <c r="N1464" t="b">
        <f>IF(ISERROR(L1464),VLOOKUP(D1464,average_median_rates_1!B:I,8,0),IF(L1464="**", VLOOKUP(D1464,average_median_rates_1!B:I,8,0)))</f>
        <v>0</v>
      </c>
      <c r="O1464">
        <f t="shared" si="158"/>
        <v>0</v>
      </c>
      <c r="P1464">
        <f t="shared" si="159"/>
        <v>1150</v>
      </c>
    </row>
    <row r="1465" spans="1:16" x14ac:dyDescent="0.2">
      <c r="A1465" t="str">
        <f t="shared" si="160"/>
        <v>201310median2Delta</v>
      </c>
      <c r="B1465" t="str">
        <f t="shared" si="154"/>
        <v>201310apartmentmedian2_bed_rateDelta</v>
      </c>
      <c r="C1465" t="str">
        <f t="shared" si="155"/>
        <v>apartmentmedian2_bed_rateDelta</v>
      </c>
      <c r="D1465" t="str">
        <f t="shared" si="156"/>
        <v>201310apartmentmedian2_bed_rateVancouver</v>
      </c>
      <c r="E1465">
        <v>2013</v>
      </c>
      <c r="F1465">
        <v>10</v>
      </c>
      <c r="G1465" t="s">
        <v>65</v>
      </c>
      <c r="H1465" t="s">
        <v>61</v>
      </c>
      <c r="I1465" t="s">
        <v>53</v>
      </c>
      <c r="J1465">
        <f t="shared" si="157"/>
        <v>2</v>
      </c>
      <c r="K1465" t="s">
        <v>37</v>
      </c>
      <c r="L1465">
        <f>VLOOKUP(B1465,average_median_rates_1!B:I,8,0)</f>
        <v>1040</v>
      </c>
      <c r="M1465" t="b">
        <f>IF(ISERROR(L1465),VLOOKUP(C1465,vancouver_ratios_2!B:J,9,0),IF(L1465="**",VLOOKUP(C1465,vancouver_ratios_2!B:J,9,0)))</f>
        <v>0</v>
      </c>
      <c r="N1465" t="b">
        <f>IF(ISERROR(L1465),VLOOKUP(D1465,average_median_rates_1!B:I,8,0),IF(L1465="**", VLOOKUP(D1465,average_median_rates_1!B:I,8,0)))</f>
        <v>0</v>
      </c>
      <c r="O1465">
        <f t="shared" si="158"/>
        <v>0</v>
      </c>
      <c r="P1465">
        <f t="shared" si="159"/>
        <v>1040</v>
      </c>
    </row>
    <row r="1466" spans="1:16" x14ac:dyDescent="0.2">
      <c r="A1466" t="str">
        <f t="shared" si="160"/>
        <v>201310median2Surrey</v>
      </c>
      <c r="B1466" t="str">
        <f t="shared" si="154"/>
        <v>201310apartmentmedian2_bed_rateSurrey</v>
      </c>
      <c r="C1466" t="str">
        <f t="shared" si="155"/>
        <v>apartmentmedian2_bed_rateSurrey</v>
      </c>
      <c r="D1466" t="str">
        <f t="shared" si="156"/>
        <v>201310apartmentmedian2_bed_rateVancouver</v>
      </c>
      <c r="E1466">
        <v>2013</v>
      </c>
      <c r="F1466">
        <v>10</v>
      </c>
      <c r="G1466" t="s">
        <v>65</v>
      </c>
      <c r="H1466" t="s">
        <v>61</v>
      </c>
      <c r="I1466" t="s">
        <v>53</v>
      </c>
      <c r="J1466">
        <f t="shared" si="157"/>
        <v>2</v>
      </c>
      <c r="K1466" t="s">
        <v>38</v>
      </c>
      <c r="L1466">
        <f>VLOOKUP(B1466,average_median_rates_1!B:I,8,0)</f>
        <v>900</v>
      </c>
      <c r="M1466" t="b">
        <f>IF(ISERROR(L1466),VLOOKUP(C1466,vancouver_ratios_2!B:J,9,0),IF(L1466="**",VLOOKUP(C1466,vancouver_ratios_2!B:J,9,0)))</f>
        <v>0</v>
      </c>
      <c r="N1466" t="b">
        <f>IF(ISERROR(L1466),VLOOKUP(D1466,average_median_rates_1!B:I,8,0),IF(L1466="**", VLOOKUP(D1466,average_median_rates_1!B:I,8,0)))</f>
        <v>0</v>
      </c>
      <c r="O1466">
        <f t="shared" si="158"/>
        <v>0</v>
      </c>
      <c r="P1466">
        <f t="shared" si="159"/>
        <v>900</v>
      </c>
    </row>
    <row r="1467" spans="1:16" x14ac:dyDescent="0.2">
      <c r="A1467" t="str">
        <f t="shared" si="160"/>
        <v>201310median2White Rock</v>
      </c>
      <c r="B1467" t="str">
        <f t="shared" si="154"/>
        <v>201310apartmentmedian2_bed_rateWhite Rock</v>
      </c>
      <c r="C1467" t="str">
        <f t="shared" si="155"/>
        <v>apartmentmedian2_bed_rateWhite Rock</v>
      </c>
      <c r="D1467" t="str">
        <f t="shared" si="156"/>
        <v>201310apartmentmedian2_bed_rateVancouver</v>
      </c>
      <c r="E1467">
        <v>2013</v>
      </c>
      <c r="F1467">
        <v>10</v>
      </c>
      <c r="G1467" t="s">
        <v>65</v>
      </c>
      <c r="H1467" t="s">
        <v>61</v>
      </c>
      <c r="I1467" t="s">
        <v>53</v>
      </c>
      <c r="J1467">
        <f t="shared" si="157"/>
        <v>2</v>
      </c>
      <c r="K1467" t="s">
        <v>39</v>
      </c>
      <c r="L1467">
        <f>VLOOKUP(B1467,average_median_rates_1!B:I,8,0)</f>
        <v>1020</v>
      </c>
      <c r="M1467" t="b">
        <f>IF(ISERROR(L1467),VLOOKUP(C1467,vancouver_ratios_2!B:J,9,0),IF(L1467="**",VLOOKUP(C1467,vancouver_ratios_2!B:J,9,0)))</f>
        <v>0</v>
      </c>
      <c r="N1467" t="b">
        <f>IF(ISERROR(L1467),VLOOKUP(D1467,average_median_rates_1!B:I,8,0),IF(L1467="**", VLOOKUP(D1467,average_median_rates_1!B:I,8,0)))</f>
        <v>0</v>
      </c>
      <c r="O1467">
        <f t="shared" si="158"/>
        <v>0</v>
      </c>
      <c r="P1467">
        <f t="shared" si="159"/>
        <v>1020</v>
      </c>
    </row>
    <row r="1468" spans="1:16" x14ac:dyDescent="0.2">
      <c r="A1468" t="str">
        <f t="shared" si="160"/>
        <v>201310median2Langley City and Langley DM</v>
      </c>
      <c r="B1468" t="str">
        <f t="shared" si="154"/>
        <v>201310apartmentmedian2_bed_rateLangley City and Langley DM</v>
      </c>
      <c r="C1468" t="str">
        <f t="shared" si="155"/>
        <v>apartmentmedian2_bed_rateLangley City and Langley DM</v>
      </c>
      <c r="D1468" t="str">
        <f t="shared" si="156"/>
        <v>201310apartmentmedian2_bed_rateVancouver</v>
      </c>
      <c r="E1468">
        <v>2013</v>
      </c>
      <c r="F1468">
        <v>10</v>
      </c>
      <c r="G1468" t="s">
        <v>65</v>
      </c>
      <c r="H1468" t="s">
        <v>61</v>
      </c>
      <c r="I1468" t="s">
        <v>53</v>
      </c>
      <c r="J1468">
        <f t="shared" si="157"/>
        <v>2</v>
      </c>
      <c r="K1468" t="s">
        <v>40</v>
      </c>
      <c r="L1468">
        <f>VLOOKUP(B1468,average_median_rates_1!B:I,8,0)</f>
        <v>885</v>
      </c>
      <c r="M1468" t="b">
        <f>IF(ISERROR(L1468),VLOOKUP(C1468,vancouver_ratios_2!B:J,9,0),IF(L1468="**",VLOOKUP(C1468,vancouver_ratios_2!B:J,9,0)))</f>
        <v>0</v>
      </c>
      <c r="N1468" t="b">
        <f>IF(ISERROR(L1468),VLOOKUP(D1468,average_median_rates_1!B:I,8,0),IF(L1468="**", VLOOKUP(D1468,average_median_rates_1!B:I,8,0)))</f>
        <v>0</v>
      </c>
      <c r="O1468">
        <f t="shared" si="158"/>
        <v>0</v>
      </c>
      <c r="P1468">
        <f t="shared" si="159"/>
        <v>885</v>
      </c>
    </row>
    <row r="1469" spans="1:16" x14ac:dyDescent="0.2">
      <c r="A1469" t="str">
        <f t="shared" si="160"/>
        <v>201310median2Tri-Cities</v>
      </c>
      <c r="B1469" t="str">
        <f t="shared" si="154"/>
        <v>201310apartmentmedian2_bed_rateTri-Cities</v>
      </c>
      <c r="C1469" t="str">
        <f t="shared" si="155"/>
        <v>apartmentmedian2_bed_rateTri-Cities</v>
      </c>
      <c r="D1469" t="str">
        <f t="shared" si="156"/>
        <v>201310apartmentmedian2_bed_rateVancouver</v>
      </c>
      <c r="E1469">
        <v>2013</v>
      </c>
      <c r="F1469">
        <v>10</v>
      </c>
      <c r="G1469" t="s">
        <v>65</v>
      </c>
      <c r="H1469" t="s">
        <v>61</v>
      </c>
      <c r="I1469" t="s">
        <v>53</v>
      </c>
      <c r="J1469">
        <f t="shared" si="157"/>
        <v>2</v>
      </c>
      <c r="K1469" t="s">
        <v>41</v>
      </c>
      <c r="L1469">
        <f>VLOOKUP(B1469,average_median_rates_1!B:I,8,0)</f>
        <v>970</v>
      </c>
      <c r="M1469" t="b">
        <f>IF(ISERROR(L1469),VLOOKUP(C1469,vancouver_ratios_2!B:J,9,0),IF(L1469="**",VLOOKUP(C1469,vancouver_ratios_2!B:J,9,0)))</f>
        <v>0</v>
      </c>
      <c r="N1469" t="b">
        <f>IF(ISERROR(L1469),VLOOKUP(D1469,average_median_rates_1!B:I,8,0),IF(L1469="**", VLOOKUP(D1469,average_median_rates_1!B:I,8,0)))</f>
        <v>0</v>
      </c>
      <c r="O1469">
        <f t="shared" si="158"/>
        <v>0</v>
      </c>
      <c r="P1469">
        <f t="shared" si="159"/>
        <v>970</v>
      </c>
    </row>
    <row r="1470" spans="1:16" x14ac:dyDescent="0.2">
      <c r="A1470" t="str">
        <f t="shared" si="160"/>
        <v>201310median2Maple Ridge/Pitt Meadows</v>
      </c>
      <c r="B1470" t="str">
        <f t="shared" si="154"/>
        <v>201310apartmentmedian2_bed_rateMaple Ridge/Pitt Meadows</v>
      </c>
      <c r="C1470" t="str">
        <f t="shared" si="155"/>
        <v>apartmentmedian2_bed_rateMaple Ridge/Pitt Meadows</v>
      </c>
      <c r="D1470" t="str">
        <f t="shared" si="156"/>
        <v>201310apartmentmedian2_bed_rateVancouver</v>
      </c>
      <c r="E1470">
        <v>2013</v>
      </c>
      <c r="F1470">
        <v>10</v>
      </c>
      <c r="G1470" t="s">
        <v>65</v>
      </c>
      <c r="H1470" t="s">
        <v>61</v>
      </c>
      <c r="I1470" t="s">
        <v>53</v>
      </c>
      <c r="J1470">
        <f t="shared" si="157"/>
        <v>2</v>
      </c>
      <c r="K1470" t="s">
        <v>42</v>
      </c>
      <c r="L1470">
        <f>VLOOKUP(B1470,average_median_rates_1!B:I,8,0)</f>
        <v>880</v>
      </c>
      <c r="M1470" t="b">
        <f>IF(ISERROR(L1470),VLOOKUP(C1470,vancouver_ratios_2!B:J,9,0),IF(L1470="**",VLOOKUP(C1470,vancouver_ratios_2!B:J,9,0)))</f>
        <v>0</v>
      </c>
      <c r="N1470" t="b">
        <f>IF(ISERROR(L1470),VLOOKUP(D1470,average_median_rates_1!B:I,8,0),IF(L1470="**", VLOOKUP(D1470,average_median_rates_1!B:I,8,0)))</f>
        <v>0</v>
      </c>
      <c r="O1470">
        <f t="shared" si="158"/>
        <v>0</v>
      </c>
      <c r="P1470">
        <f t="shared" si="159"/>
        <v>880</v>
      </c>
    </row>
    <row r="1471" spans="1:16" x14ac:dyDescent="0.2">
      <c r="A1471" t="str">
        <f t="shared" si="160"/>
        <v>201310median2Vancouver</v>
      </c>
      <c r="B1471" t="str">
        <f t="shared" si="154"/>
        <v>201310apartmentmedian2_bed_rateVancouver</v>
      </c>
      <c r="C1471" t="str">
        <f t="shared" si="155"/>
        <v>apartmentmedian2_bed_rateVancouver</v>
      </c>
      <c r="D1471" t="str">
        <f t="shared" si="156"/>
        <v>201310apartmentmedian2_bed_rateVancouver</v>
      </c>
      <c r="E1471">
        <v>2013</v>
      </c>
      <c r="F1471">
        <v>10</v>
      </c>
      <c r="G1471" t="s">
        <v>65</v>
      </c>
      <c r="H1471" t="s">
        <v>61</v>
      </c>
      <c r="I1471" t="s">
        <v>53</v>
      </c>
      <c r="J1471">
        <f t="shared" si="157"/>
        <v>2</v>
      </c>
      <c r="K1471" t="s">
        <v>43</v>
      </c>
      <c r="L1471">
        <f>VLOOKUP(B1471,average_median_rates_1!B:I,8,0)</f>
        <v>1170</v>
      </c>
      <c r="M1471" t="b">
        <f>IF(ISERROR(L1471),VLOOKUP(C1471,vancouver_ratios_2!B:J,9,0),IF(L1471="**",VLOOKUP(C1471,vancouver_ratios_2!B:J,9,0)))</f>
        <v>0</v>
      </c>
      <c r="N1471" t="b">
        <f>IF(ISERROR(L1471),VLOOKUP(D1471,average_median_rates_1!B:I,8,0),IF(L1471="**", VLOOKUP(D1471,average_median_rates_1!B:I,8,0)))</f>
        <v>0</v>
      </c>
      <c r="O1471">
        <f t="shared" si="158"/>
        <v>0</v>
      </c>
      <c r="P1471">
        <f t="shared" si="159"/>
        <v>1170</v>
      </c>
    </row>
    <row r="1472" spans="1:16" x14ac:dyDescent="0.2">
      <c r="A1472" t="str">
        <f t="shared" si="160"/>
        <v>201310median2North Vancouver City</v>
      </c>
      <c r="B1472" t="str">
        <f t="shared" si="154"/>
        <v>201310apartmentmedian2_bed_rateNorth Vancouver City</v>
      </c>
      <c r="C1472" t="str">
        <f t="shared" si="155"/>
        <v>apartmentmedian2_bed_rateNorth Vancouver City</v>
      </c>
      <c r="D1472" t="str">
        <f t="shared" si="156"/>
        <v>201310apartmentmedian2_bed_rateVancouver</v>
      </c>
      <c r="E1472">
        <v>2013</v>
      </c>
      <c r="F1472">
        <v>10</v>
      </c>
      <c r="G1472" t="s">
        <v>65</v>
      </c>
      <c r="H1472" t="s">
        <v>61</v>
      </c>
      <c r="I1472" t="s">
        <v>53</v>
      </c>
      <c r="J1472">
        <f t="shared" si="157"/>
        <v>2</v>
      </c>
      <c r="K1472" t="s">
        <v>60</v>
      </c>
      <c r="L1472">
        <f>VLOOKUP(B1472,average_median_rates_1!B:I,8,0)</f>
        <v>1200</v>
      </c>
      <c r="M1472" t="b">
        <f>IF(ISERROR(L1472),VLOOKUP(C1472,vancouver_ratios_2!B:J,9,0),IF(L1472="**",VLOOKUP(C1472,vancouver_ratios_2!B:J,9,0)))</f>
        <v>0</v>
      </c>
      <c r="N1472" t="b">
        <f>IF(ISERROR(L1472),VLOOKUP(D1472,average_median_rates_1!B:I,8,0),IF(L1472="**", VLOOKUP(D1472,average_median_rates_1!B:I,8,0)))</f>
        <v>0</v>
      </c>
      <c r="O1472">
        <f t="shared" si="158"/>
        <v>0</v>
      </c>
      <c r="P1472">
        <f t="shared" si="159"/>
        <v>1200</v>
      </c>
    </row>
    <row r="1473" spans="1:16" x14ac:dyDescent="0.2">
      <c r="A1473" t="str">
        <f t="shared" si="160"/>
        <v>201310median3West End/Stanley Park</v>
      </c>
      <c r="B1473" t="str">
        <f t="shared" si="154"/>
        <v>201310apartmentmedian3+_bed_rateWest End/Stanley Park</v>
      </c>
      <c r="C1473" t="str">
        <f t="shared" si="155"/>
        <v>apartmentmedian3+_bed_rateWest End/Stanley Park</v>
      </c>
      <c r="D1473" t="str">
        <f t="shared" si="156"/>
        <v>201310apartmentmedian3+_bed_rateVancouver</v>
      </c>
      <c r="E1473">
        <v>2013</v>
      </c>
      <c r="F1473">
        <v>10</v>
      </c>
      <c r="G1473" t="s">
        <v>65</v>
      </c>
      <c r="H1473" t="s">
        <v>61</v>
      </c>
      <c r="I1473" t="s">
        <v>55</v>
      </c>
      <c r="J1473">
        <f t="shared" si="157"/>
        <v>3</v>
      </c>
      <c r="K1473" t="s">
        <v>12</v>
      </c>
      <c r="L1473">
        <f>VLOOKUP(B1473,average_median_rates_1!B:I,8,0)</f>
        <v>2910</v>
      </c>
      <c r="M1473" t="b">
        <f>IF(ISERROR(L1473),VLOOKUP(C1473,vancouver_ratios_2!B:J,9,0),IF(L1473="**",VLOOKUP(C1473,vancouver_ratios_2!B:J,9,0)))</f>
        <v>0</v>
      </c>
      <c r="N1473" t="b">
        <f>IF(ISERROR(L1473),VLOOKUP(D1473,average_median_rates_1!B:I,8,0),IF(L1473="**", VLOOKUP(D1473,average_median_rates_1!B:I,8,0)))</f>
        <v>0</v>
      </c>
      <c r="O1473">
        <f t="shared" si="158"/>
        <v>0</v>
      </c>
      <c r="P1473">
        <f t="shared" si="159"/>
        <v>2910</v>
      </c>
    </row>
    <row r="1474" spans="1:16" x14ac:dyDescent="0.2">
      <c r="A1474" t="str">
        <f t="shared" si="160"/>
        <v>201310median3English Bay</v>
      </c>
      <c r="B1474" t="str">
        <f t="shared" ref="B1474:B1537" si="161">E1474&amp;F1474&amp;G1474&amp;H1474&amp;I1474&amp;K1474</f>
        <v>201310apartmentmedian3+_bed_rateEnglish Bay</v>
      </c>
      <c r="C1474" t="str">
        <f t="shared" ref="C1474:C1537" si="162">G1474&amp;H1474&amp;I1474&amp;K1474</f>
        <v>apartmentmedian3+_bed_rateEnglish Bay</v>
      </c>
      <c r="D1474" t="str">
        <f t="shared" ref="D1474:D1537" si="163">E1474&amp;F1474&amp;G1474&amp;H1474&amp;I1474&amp;"Vancouver"</f>
        <v>201310apartmentmedian3+_bed_rateVancouver</v>
      </c>
      <c r="E1474">
        <v>2013</v>
      </c>
      <c r="F1474">
        <v>10</v>
      </c>
      <c r="G1474" t="s">
        <v>65</v>
      </c>
      <c r="H1474" t="s">
        <v>61</v>
      </c>
      <c r="I1474" t="s">
        <v>55</v>
      </c>
      <c r="J1474">
        <f t="shared" ref="J1474:J1537" si="164">IF(I1474="bachelor_rate", 0, IF(I1474="1_bed_rate", 1, IF(I1474="2_bed_rate",2, IF(I1474="3+_bed_rate", 3, "error"))))</f>
        <v>3</v>
      </c>
      <c r="K1474" t="s">
        <v>16</v>
      </c>
      <c r="L1474">
        <f>VLOOKUP(B1474,average_median_rates_1!B:I,8,0)</f>
        <v>2300</v>
      </c>
      <c r="M1474" t="b">
        <f>IF(ISERROR(L1474),VLOOKUP(C1474,vancouver_ratios_2!B:J,9,0),IF(L1474="**",VLOOKUP(C1474,vancouver_ratios_2!B:J,9,0)))</f>
        <v>0</v>
      </c>
      <c r="N1474" t="b">
        <f>IF(ISERROR(L1474),VLOOKUP(D1474,average_median_rates_1!B:I,8,0),IF(L1474="**", VLOOKUP(D1474,average_median_rates_1!B:I,8,0)))</f>
        <v>0</v>
      </c>
      <c r="O1474">
        <f t="shared" ref="O1474:O1537" si="165">N1474*M1474</f>
        <v>0</v>
      </c>
      <c r="P1474">
        <f t="shared" ref="P1474:P1537" si="166">IF(ISERROR(L1474),O1474, IF(L1474="**", O1474, L1474))</f>
        <v>2300</v>
      </c>
    </row>
    <row r="1475" spans="1:16" x14ac:dyDescent="0.2">
      <c r="A1475" t="str">
        <f t="shared" ref="A1475:A1538" si="167">E1475&amp;F1475&amp;H1475&amp;J1475&amp;K1475</f>
        <v>201310median3Downtown</v>
      </c>
      <c r="B1475" t="str">
        <f t="shared" si="161"/>
        <v>201310apartmentmedian3+_bed_rateDowntown</v>
      </c>
      <c r="C1475" t="str">
        <f t="shared" si="162"/>
        <v>apartmentmedian3+_bed_rateDowntown</v>
      </c>
      <c r="D1475" t="str">
        <f t="shared" si="163"/>
        <v>201310apartmentmedian3+_bed_rateVancouver</v>
      </c>
      <c r="E1475">
        <v>2013</v>
      </c>
      <c r="F1475">
        <v>10</v>
      </c>
      <c r="G1475" t="s">
        <v>65</v>
      </c>
      <c r="H1475" t="s">
        <v>61</v>
      </c>
      <c r="I1475" t="s">
        <v>55</v>
      </c>
      <c r="J1475">
        <f t="shared" si="164"/>
        <v>3</v>
      </c>
      <c r="K1475" t="s">
        <v>17</v>
      </c>
      <c r="L1475">
        <f>VLOOKUP(B1475,average_median_rates_1!B:I,8,0)</f>
        <v>2200</v>
      </c>
      <c r="M1475" t="b">
        <f>IF(ISERROR(L1475),VLOOKUP(C1475,vancouver_ratios_2!B:J,9,0),IF(L1475="**",VLOOKUP(C1475,vancouver_ratios_2!B:J,9,0)))</f>
        <v>0</v>
      </c>
      <c r="N1475" t="b">
        <f>IF(ISERROR(L1475),VLOOKUP(D1475,average_median_rates_1!B:I,8,0),IF(L1475="**", VLOOKUP(D1475,average_median_rates_1!B:I,8,0)))</f>
        <v>0</v>
      </c>
      <c r="O1475">
        <f t="shared" si="165"/>
        <v>0</v>
      </c>
      <c r="P1475">
        <f t="shared" si="166"/>
        <v>2200</v>
      </c>
    </row>
    <row r="1476" spans="1:16" x14ac:dyDescent="0.2">
      <c r="A1476" t="str">
        <f t="shared" si="167"/>
        <v>201310median3South Granville/Oak</v>
      </c>
      <c r="B1476" t="str">
        <f t="shared" si="161"/>
        <v>201310apartmentmedian3+_bed_rateSouth Granville/Oak</v>
      </c>
      <c r="C1476" t="str">
        <f t="shared" si="162"/>
        <v>apartmentmedian3+_bed_rateSouth Granville/Oak</v>
      </c>
      <c r="D1476" t="str">
        <f t="shared" si="163"/>
        <v>201310apartmentmedian3+_bed_rateVancouver</v>
      </c>
      <c r="E1476">
        <v>2013</v>
      </c>
      <c r="F1476">
        <v>10</v>
      </c>
      <c r="G1476" t="s">
        <v>65</v>
      </c>
      <c r="H1476" t="s">
        <v>61</v>
      </c>
      <c r="I1476" t="s">
        <v>55</v>
      </c>
      <c r="J1476">
        <f t="shared" si="164"/>
        <v>3</v>
      </c>
      <c r="K1476" t="s">
        <v>19</v>
      </c>
      <c r="L1476">
        <f>VLOOKUP(B1476,average_median_rates_1!B:I,8,0)</f>
        <v>1995</v>
      </c>
      <c r="M1476" t="b">
        <f>IF(ISERROR(L1476),VLOOKUP(C1476,vancouver_ratios_2!B:J,9,0),IF(L1476="**",VLOOKUP(C1476,vancouver_ratios_2!B:J,9,0)))</f>
        <v>0</v>
      </c>
      <c r="N1476" t="b">
        <f>IF(ISERROR(L1476),VLOOKUP(D1476,average_median_rates_1!B:I,8,0),IF(L1476="**", VLOOKUP(D1476,average_median_rates_1!B:I,8,0)))</f>
        <v>0</v>
      </c>
      <c r="O1476">
        <f t="shared" si="165"/>
        <v>0</v>
      </c>
      <c r="P1476">
        <f t="shared" si="166"/>
        <v>1995</v>
      </c>
    </row>
    <row r="1477" spans="1:16" x14ac:dyDescent="0.2">
      <c r="A1477" t="str">
        <f t="shared" si="167"/>
        <v>201310median3Kitsilano/Point Grey</v>
      </c>
      <c r="B1477" t="str">
        <f t="shared" si="161"/>
        <v>201310apartmentmedian3+_bed_rateKitsilano/Point Grey</v>
      </c>
      <c r="C1477" t="str">
        <f t="shared" si="162"/>
        <v>apartmentmedian3+_bed_rateKitsilano/Point Grey</v>
      </c>
      <c r="D1477" t="str">
        <f t="shared" si="163"/>
        <v>201310apartmentmedian3+_bed_rateVancouver</v>
      </c>
      <c r="E1477">
        <v>2013</v>
      </c>
      <c r="F1477">
        <v>10</v>
      </c>
      <c r="G1477" t="s">
        <v>65</v>
      </c>
      <c r="H1477" t="s">
        <v>61</v>
      </c>
      <c r="I1477" t="s">
        <v>55</v>
      </c>
      <c r="J1477">
        <f t="shared" si="164"/>
        <v>3</v>
      </c>
      <c r="K1477" t="s">
        <v>20</v>
      </c>
      <c r="L1477" t="str">
        <f>VLOOKUP(B1477,average_median_rates_1!B:I,8,0)</f>
        <v>**</v>
      </c>
      <c r="M1477">
        <f>IF(ISERROR(L1477),VLOOKUP(C1477,vancouver_ratios_2!B:J,9,0),IF(L1477="**",VLOOKUP(C1477,vancouver_ratios_2!B:J,9,0)))</f>
        <v>1.8905374335392999</v>
      </c>
      <c r="N1477">
        <f>IF(ISERROR(L1477),VLOOKUP(D1477,average_median_rates_1!B:I,8,0),IF(L1477="**", VLOOKUP(D1477,average_median_rates_1!B:I,8,0)))</f>
        <v>1300</v>
      </c>
      <c r="O1477">
        <f t="shared" si="165"/>
        <v>2457.6986636010897</v>
      </c>
      <c r="P1477">
        <f t="shared" si="166"/>
        <v>2457.6986636010897</v>
      </c>
    </row>
    <row r="1478" spans="1:16" x14ac:dyDescent="0.2">
      <c r="A1478" t="str">
        <f t="shared" si="167"/>
        <v>201310median3Westside/Kerrisdale</v>
      </c>
      <c r="B1478" t="str">
        <f t="shared" si="161"/>
        <v>201310apartmentmedian3+_bed_rateWestside/Kerrisdale</v>
      </c>
      <c r="C1478" t="str">
        <f t="shared" si="162"/>
        <v>apartmentmedian3+_bed_rateWestside/Kerrisdale</v>
      </c>
      <c r="D1478" t="str">
        <f t="shared" si="163"/>
        <v>201310apartmentmedian3+_bed_rateVancouver</v>
      </c>
      <c r="E1478">
        <v>2013</v>
      </c>
      <c r="F1478">
        <v>10</v>
      </c>
      <c r="G1478" t="s">
        <v>65</v>
      </c>
      <c r="H1478" t="s">
        <v>61</v>
      </c>
      <c r="I1478" t="s">
        <v>55</v>
      </c>
      <c r="J1478">
        <f t="shared" si="164"/>
        <v>3</v>
      </c>
      <c r="K1478" t="s">
        <v>21</v>
      </c>
      <c r="L1478">
        <f>VLOOKUP(B1478,average_median_rates_1!B:I,8,0)</f>
        <v>2336</v>
      </c>
      <c r="M1478" t="b">
        <f>IF(ISERROR(L1478),VLOOKUP(C1478,vancouver_ratios_2!B:J,9,0),IF(L1478="**",VLOOKUP(C1478,vancouver_ratios_2!B:J,9,0)))</f>
        <v>0</v>
      </c>
      <c r="N1478" t="b">
        <f>IF(ISERROR(L1478),VLOOKUP(D1478,average_median_rates_1!B:I,8,0),IF(L1478="**", VLOOKUP(D1478,average_median_rates_1!B:I,8,0)))</f>
        <v>0</v>
      </c>
      <c r="O1478">
        <f t="shared" si="165"/>
        <v>0</v>
      </c>
      <c r="P1478">
        <f t="shared" si="166"/>
        <v>2336</v>
      </c>
    </row>
    <row r="1479" spans="1:16" x14ac:dyDescent="0.2">
      <c r="A1479" t="str">
        <f t="shared" si="167"/>
        <v>201310median3Marpole</v>
      </c>
      <c r="B1479" t="str">
        <f t="shared" si="161"/>
        <v>201310apartmentmedian3+_bed_rateMarpole</v>
      </c>
      <c r="C1479" t="str">
        <f t="shared" si="162"/>
        <v>apartmentmedian3+_bed_rateMarpole</v>
      </c>
      <c r="D1479" t="str">
        <f t="shared" si="163"/>
        <v>201310apartmentmedian3+_bed_rateVancouver</v>
      </c>
      <c r="E1479">
        <v>2013</v>
      </c>
      <c r="F1479">
        <v>10</v>
      </c>
      <c r="G1479" t="s">
        <v>65</v>
      </c>
      <c r="H1479" t="s">
        <v>61</v>
      </c>
      <c r="I1479" t="s">
        <v>55</v>
      </c>
      <c r="J1479">
        <f t="shared" si="164"/>
        <v>3</v>
      </c>
      <c r="K1479" t="s">
        <v>23</v>
      </c>
      <c r="L1479">
        <f>VLOOKUP(B1479,average_median_rates_1!B:I,8,0)</f>
        <v>1228</v>
      </c>
      <c r="M1479" t="b">
        <f>IF(ISERROR(L1479),VLOOKUP(C1479,vancouver_ratios_2!B:J,9,0),IF(L1479="**",VLOOKUP(C1479,vancouver_ratios_2!B:J,9,0)))</f>
        <v>0</v>
      </c>
      <c r="N1479" t="b">
        <f>IF(ISERROR(L1479),VLOOKUP(D1479,average_median_rates_1!B:I,8,0),IF(L1479="**", VLOOKUP(D1479,average_median_rates_1!B:I,8,0)))</f>
        <v>0</v>
      </c>
      <c r="O1479">
        <f t="shared" si="165"/>
        <v>0</v>
      </c>
      <c r="P1479">
        <f t="shared" si="166"/>
        <v>1228</v>
      </c>
    </row>
    <row r="1480" spans="1:16" x14ac:dyDescent="0.2">
      <c r="A1480" t="str">
        <f t="shared" si="167"/>
        <v>201310median3Mount Pleasant/Renfrew Heights</v>
      </c>
      <c r="B1480" t="str">
        <f t="shared" si="161"/>
        <v>201310apartmentmedian3+_bed_rateMount Pleasant/Renfrew Heights</v>
      </c>
      <c r="C1480" t="str">
        <f t="shared" si="162"/>
        <v>apartmentmedian3+_bed_rateMount Pleasant/Renfrew Heights</v>
      </c>
      <c r="D1480" t="str">
        <f t="shared" si="163"/>
        <v>201310apartmentmedian3+_bed_rateVancouver</v>
      </c>
      <c r="E1480">
        <v>2013</v>
      </c>
      <c r="F1480">
        <v>10</v>
      </c>
      <c r="G1480" t="s">
        <v>65</v>
      </c>
      <c r="H1480" t="s">
        <v>61</v>
      </c>
      <c r="I1480" t="s">
        <v>55</v>
      </c>
      <c r="J1480">
        <f t="shared" si="164"/>
        <v>3</v>
      </c>
      <c r="K1480" t="s">
        <v>24</v>
      </c>
      <c r="L1480">
        <f>VLOOKUP(B1480,average_median_rates_1!B:I,8,0)</f>
        <v>1400</v>
      </c>
      <c r="M1480" t="b">
        <f>IF(ISERROR(L1480),VLOOKUP(C1480,vancouver_ratios_2!B:J,9,0),IF(L1480="**",VLOOKUP(C1480,vancouver_ratios_2!B:J,9,0)))</f>
        <v>0</v>
      </c>
      <c r="N1480" t="b">
        <f>IF(ISERROR(L1480),VLOOKUP(D1480,average_median_rates_1!B:I,8,0),IF(L1480="**", VLOOKUP(D1480,average_median_rates_1!B:I,8,0)))</f>
        <v>0</v>
      </c>
      <c r="O1480">
        <f t="shared" si="165"/>
        <v>0</v>
      </c>
      <c r="P1480">
        <f t="shared" si="166"/>
        <v>1400</v>
      </c>
    </row>
    <row r="1481" spans="1:16" x14ac:dyDescent="0.2">
      <c r="A1481" t="str">
        <f t="shared" si="167"/>
        <v>201310median3East Hastings</v>
      </c>
      <c r="B1481" t="str">
        <f t="shared" si="161"/>
        <v>201310apartmentmedian3+_bed_rateEast Hastings</v>
      </c>
      <c r="C1481" t="str">
        <f t="shared" si="162"/>
        <v>apartmentmedian3+_bed_rateEast Hastings</v>
      </c>
      <c r="D1481" t="str">
        <f t="shared" si="163"/>
        <v>201310apartmentmedian3+_bed_rateVancouver</v>
      </c>
      <c r="E1481">
        <v>2013</v>
      </c>
      <c r="F1481">
        <v>10</v>
      </c>
      <c r="G1481" t="s">
        <v>65</v>
      </c>
      <c r="H1481" t="s">
        <v>61</v>
      </c>
      <c r="I1481" t="s">
        <v>55</v>
      </c>
      <c r="J1481">
        <f t="shared" si="164"/>
        <v>3</v>
      </c>
      <c r="K1481" t="s">
        <v>25</v>
      </c>
      <c r="L1481">
        <f>VLOOKUP(B1481,average_median_rates_1!B:I,8,0)</f>
        <v>1315</v>
      </c>
      <c r="M1481" t="b">
        <f>IF(ISERROR(L1481),VLOOKUP(C1481,vancouver_ratios_2!B:J,9,0),IF(L1481="**",VLOOKUP(C1481,vancouver_ratios_2!B:J,9,0)))</f>
        <v>0</v>
      </c>
      <c r="N1481" t="b">
        <f>IF(ISERROR(L1481),VLOOKUP(D1481,average_median_rates_1!B:I,8,0),IF(L1481="**", VLOOKUP(D1481,average_median_rates_1!B:I,8,0)))</f>
        <v>0</v>
      </c>
      <c r="O1481">
        <f t="shared" si="165"/>
        <v>0</v>
      </c>
      <c r="P1481">
        <f t="shared" si="166"/>
        <v>1315</v>
      </c>
    </row>
    <row r="1482" spans="1:16" x14ac:dyDescent="0.2">
      <c r="A1482" t="str">
        <f t="shared" si="167"/>
        <v>201310median3Southeast Vancouver</v>
      </c>
      <c r="B1482" t="str">
        <f t="shared" si="161"/>
        <v>201310apartmentmedian3+_bed_rateSoutheast Vancouver</v>
      </c>
      <c r="C1482" t="str">
        <f t="shared" si="162"/>
        <v>apartmentmedian3+_bed_rateSoutheast Vancouver</v>
      </c>
      <c r="D1482" t="str">
        <f t="shared" si="163"/>
        <v>201310apartmentmedian3+_bed_rateVancouver</v>
      </c>
      <c r="E1482">
        <v>2013</v>
      </c>
      <c r="F1482">
        <v>10</v>
      </c>
      <c r="G1482" t="s">
        <v>65</v>
      </c>
      <c r="H1482" t="s">
        <v>61</v>
      </c>
      <c r="I1482" t="s">
        <v>55</v>
      </c>
      <c r="J1482">
        <f t="shared" si="164"/>
        <v>3</v>
      </c>
      <c r="K1482" t="s">
        <v>26</v>
      </c>
      <c r="L1482">
        <f>VLOOKUP(B1482,average_median_rates_1!B:I,8,0)</f>
        <v>1300</v>
      </c>
      <c r="M1482" t="b">
        <f>IF(ISERROR(L1482),VLOOKUP(C1482,vancouver_ratios_2!B:J,9,0),IF(L1482="**",VLOOKUP(C1482,vancouver_ratios_2!B:J,9,0)))</f>
        <v>0</v>
      </c>
      <c r="N1482" t="b">
        <f>IF(ISERROR(L1482),VLOOKUP(D1482,average_median_rates_1!B:I,8,0),IF(L1482="**", VLOOKUP(D1482,average_median_rates_1!B:I,8,0)))</f>
        <v>0</v>
      </c>
      <c r="O1482">
        <f t="shared" si="165"/>
        <v>0</v>
      </c>
      <c r="P1482">
        <f t="shared" si="166"/>
        <v>1300</v>
      </c>
    </row>
    <row r="1483" spans="1:16" x14ac:dyDescent="0.2">
      <c r="A1483" t="str">
        <f t="shared" si="167"/>
        <v>201310median3University Endowment Lands</v>
      </c>
      <c r="B1483" t="str">
        <f t="shared" si="161"/>
        <v>201310apartmentmedian3+_bed_rateUniversity Endowment Lands</v>
      </c>
      <c r="C1483" t="str">
        <f t="shared" si="162"/>
        <v>apartmentmedian3+_bed_rateUniversity Endowment Lands</v>
      </c>
      <c r="D1483" t="str">
        <f t="shared" si="163"/>
        <v>201310apartmentmedian3+_bed_rateVancouver</v>
      </c>
      <c r="E1483">
        <v>2013</v>
      </c>
      <c r="F1483">
        <v>10</v>
      </c>
      <c r="G1483" t="s">
        <v>65</v>
      </c>
      <c r="H1483" t="s">
        <v>61</v>
      </c>
      <c r="I1483" t="s">
        <v>55</v>
      </c>
      <c r="J1483">
        <f t="shared" si="164"/>
        <v>3</v>
      </c>
      <c r="K1483" t="s">
        <v>27</v>
      </c>
      <c r="L1483">
        <f>VLOOKUP(B1483,average_median_rates_1!B:I,8,0)</f>
        <v>2500</v>
      </c>
      <c r="M1483" t="b">
        <f>IF(ISERROR(L1483),VLOOKUP(C1483,vancouver_ratios_2!B:J,9,0),IF(L1483="**",VLOOKUP(C1483,vancouver_ratios_2!B:J,9,0)))</f>
        <v>0</v>
      </c>
      <c r="N1483" t="b">
        <f>IF(ISERROR(L1483),VLOOKUP(D1483,average_median_rates_1!B:I,8,0),IF(L1483="**", VLOOKUP(D1483,average_median_rates_1!B:I,8,0)))</f>
        <v>0</v>
      </c>
      <c r="O1483">
        <f t="shared" si="165"/>
        <v>0</v>
      </c>
      <c r="P1483">
        <f t="shared" si="166"/>
        <v>2500</v>
      </c>
    </row>
    <row r="1484" spans="1:16" x14ac:dyDescent="0.2">
      <c r="A1484" t="str">
        <f t="shared" si="167"/>
        <v>201310median3Central Park/Metrotown</v>
      </c>
      <c r="B1484" t="str">
        <f t="shared" si="161"/>
        <v>201310apartmentmedian3+_bed_rateCentral Park/Metrotown</v>
      </c>
      <c r="C1484" t="str">
        <f t="shared" si="162"/>
        <v>apartmentmedian3+_bed_rateCentral Park/Metrotown</v>
      </c>
      <c r="D1484" t="str">
        <f t="shared" si="163"/>
        <v>201310apartmentmedian3+_bed_rateVancouver</v>
      </c>
      <c r="E1484">
        <v>2013</v>
      </c>
      <c r="F1484">
        <v>10</v>
      </c>
      <c r="G1484" t="s">
        <v>65</v>
      </c>
      <c r="H1484" t="s">
        <v>61</v>
      </c>
      <c r="I1484" t="s">
        <v>55</v>
      </c>
      <c r="J1484">
        <f t="shared" si="164"/>
        <v>3</v>
      </c>
      <c r="K1484" t="s">
        <v>28</v>
      </c>
      <c r="L1484">
        <f>VLOOKUP(B1484,average_median_rates_1!B:I,8,0)</f>
        <v>1400</v>
      </c>
      <c r="M1484" t="b">
        <f>IF(ISERROR(L1484),VLOOKUP(C1484,vancouver_ratios_2!B:J,9,0),IF(L1484="**",VLOOKUP(C1484,vancouver_ratios_2!B:J,9,0)))</f>
        <v>0</v>
      </c>
      <c r="N1484" t="b">
        <f>IF(ISERROR(L1484),VLOOKUP(D1484,average_median_rates_1!B:I,8,0),IF(L1484="**", VLOOKUP(D1484,average_median_rates_1!B:I,8,0)))</f>
        <v>0</v>
      </c>
      <c r="O1484">
        <f t="shared" si="165"/>
        <v>0</v>
      </c>
      <c r="P1484">
        <f t="shared" si="166"/>
        <v>1400</v>
      </c>
    </row>
    <row r="1485" spans="1:16" x14ac:dyDescent="0.2">
      <c r="A1485" t="str">
        <f t="shared" si="167"/>
        <v>201310median3Southeast Burnaby</v>
      </c>
      <c r="B1485" t="str">
        <f t="shared" si="161"/>
        <v>201310apartmentmedian3+_bed_rateSoutheast Burnaby</v>
      </c>
      <c r="C1485" t="str">
        <f t="shared" si="162"/>
        <v>apartmentmedian3+_bed_rateSoutheast Burnaby</v>
      </c>
      <c r="D1485" t="str">
        <f t="shared" si="163"/>
        <v>201310apartmentmedian3+_bed_rateVancouver</v>
      </c>
      <c r="E1485">
        <v>2013</v>
      </c>
      <c r="F1485">
        <v>10</v>
      </c>
      <c r="G1485" t="s">
        <v>65</v>
      </c>
      <c r="H1485" t="s">
        <v>61</v>
      </c>
      <c r="I1485" t="s">
        <v>55</v>
      </c>
      <c r="J1485">
        <f t="shared" si="164"/>
        <v>3</v>
      </c>
      <c r="K1485" t="s">
        <v>29</v>
      </c>
      <c r="L1485">
        <f>VLOOKUP(B1485,average_median_rates_1!B:I,8,0)</f>
        <v>1175</v>
      </c>
      <c r="M1485" t="b">
        <f>IF(ISERROR(L1485),VLOOKUP(C1485,vancouver_ratios_2!B:J,9,0),IF(L1485="**",VLOOKUP(C1485,vancouver_ratios_2!B:J,9,0)))</f>
        <v>0</v>
      </c>
      <c r="N1485" t="b">
        <f>IF(ISERROR(L1485),VLOOKUP(D1485,average_median_rates_1!B:I,8,0),IF(L1485="**", VLOOKUP(D1485,average_median_rates_1!B:I,8,0)))</f>
        <v>0</v>
      </c>
      <c r="O1485">
        <f t="shared" si="165"/>
        <v>0</v>
      </c>
      <c r="P1485">
        <f t="shared" si="166"/>
        <v>1175</v>
      </c>
    </row>
    <row r="1486" spans="1:16" x14ac:dyDescent="0.2">
      <c r="A1486" t="str">
        <f t="shared" si="167"/>
        <v>201310median3North Burnaby</v>
      </c>
      <c r="B1486" t="str">
        <f t="shared" si="161"/>
        <v>201310apartmentmedian3+_bed_rateNorth Burnaby</v>
      </c>
      <c r="C1486" t="str">
        <f t="shared" si="162"/>
        <v>apartmentmedian3+_bed_rateNorth Burnaby</v>
      </c>
      <c r="D1486" t="str">
        <f t="shared" si="163"/>
        <v>201310apartmentmedian3+_bed_rateVancouver</v>
      </c>
      <c r="E1486">
        <v>2013</v>
      </c>
      <c r="F1486">
        <v>10</v>
      </c>
      <c r="G1486" t="s">
        <v>65</v>
      </c>
      <c r="H1486" t="s">
        <v>61</v>
      </c>
      <c r="I1486" t="s">
        <v>55</v>
      </c>
      <c r="J1486">
        <f t="shared" si="164"/>
        <v>3</v>
      </c>
      <c r="K1486" t="s">
        <v>31</v>
      </c>
      <c r="L1486">
        <f>VLOOKUP(B1486,average_median_rates_1!B:I,8,0)</f>
        <v>1360</v>
      </c>
      <c r="M1486" t="b">
        <f>IF(ISERROR(L1486),VLOOKUP(C1486,vancouver_ratios_2!B:J,9,0),IF(L1486="**",VLOOKUP(C1486,vancouver_ratios_2!B:J,9,0)))</f>
        <v>0</v>
      </c>
      <c r="N1486" t="b">
        <f>IF(ISERROR(L1486),VLOOKUP(D1486,average_median_rates_1!B:I,8,0),IF(L1486="**", VLOOKUP(D1486,average_median_rates_1!B:I,8,0)))</f>
        <v>0</v>
      </c>
      <c r="O1486">
        <f t="shared" si="165"/>
        <v>0</v>
      </c>
      <c r="P1486">
        <f t="shared" si="166"/>
        <v>1360</v>
      </c>
    </row>
    <row r="1487" spans="1:16" x14ac:dyDescent="0.2">
      <c r="A1487" t="str">
        <f t="shared" si="167"/>
        <v>201310median3New Westminster</v>
      </c>
      <c r="B1487" t="str">
        <f t="shared" si="161"/>
        <v>201310apartmentmedian3+_bed_rateNew Westminster</v>
      </c>
      <c r="C1487" t="str">
        <f t="shared" si="162"/>
        <v>apartmentmedian3+_bed_rateNew Westminster</v>
      </c>
      <c r="D1487" t="str">
        <f t="shared" si="163"/>
        <v>201310apartmentmedian3+_bed_rateVancouver</v>
      </c>
      <c r="E1487">
        <v>2013</v>
      </c>
      <c r="F1487">
        <v>10</v>
      </c>
      <c r="G1487" t="s">
        <v>65</v>
      </c>
      <c r="H1487" t="s">
        <v>61</v>
      </c>
      <c r="I1487" t="s">
        <v>55</v>
      </c>
      <c r="J1487">
        <f t="shared" si="164"/>
        <v>3</v>
      </c>
      <c r="K1487" t="s">
        <v>32</v>
      </c>
      <c r="L1487">
        <f>VLOOKUP(B1487,average_median_rates_1!B:I,8,0)</f>
        <v>1350</v>
      </c>
      <c r="M1487" t="b">
        <f>IF(ISERROR(L1487),VLOOKUP(C1487,vancouver_ratios_2!B:J,9,0),IF(L1487="**",VLOOKUP(C1487,vancouver_ratios_2!B:J,9,0)))</f>
        <v>0</v>
      </c>
      <c r="N1487" t="b">
        <f>IF(ISERROR(L1487),VLOOKUP(D1487,average_median_rates_1!B:I,8,0),IF(L1487="**", VLOOKUP(D1487,average_median_rates_1!B:I,8,0)))</f>
        <v>0</v>
      </c>
      <c r="O1487">
        <f t="shared" si="165"/>
        <v>0</v>
      </c>
      <c r="P1487">
        <f t="shared" si="166"/>
        <v>1350</v>
      </c>
    </row>
    <row r="1488" spans="1:16" x14ac:dyDescent="0.2">
      <c r="A1488" t="str">
        <f t="shared" si="167"/>
        <v>201310median3North Vancouver CY</v>
      </c>
      <c r="B1488" t="str">
        <f t="shared" si="161"/>
        <v>201310apartmentmedian3+_bed_rateNorth Vancouver CY</v>
      </c>
      <c r="C1488" t="str">
        <f t="shared" si="162"/>
        <v>apartmentmedian3+_bed_rateNorth Vancouver CY</v>
      </c>
      <c r="D1488" t="str">
        <f t="shared" si="163"/>
        <v>201310apartmentmedian3+_bed_rateVancouver</v>
      </c>
      <c r="E1488">
        <v>2013</v>
      </c>
      <c r="F1488">
        <v>10</v>
      </c>
      <c r="G1488" t="s">
        <v>65</v>
      </c>
      <c r="H1488" t="s">
        <v>61</v>
      </c>
      <c r="I1488" t="s">
        <v>55</v>
      </c>
      <c r="J1488">
        <f t="shared" si="164"/>
        <v>3</v>
      </c>
      <c r="K1488" t="s">
        <v>33</v>
      </c>
      <c r="L1488" t="e">
        <f>VLOOKUP(B1488,average_median_rates_1!B:I,8,0)</f>
        <v>#N/A</v>
      </c>
      <c r="M1488">
        <f>IF(ISERROR(L1488),VLOOKUP(C1488,vancouver_ratios_2!B:J,9,0),IF(L1488="**",VLOOKUP(C1488,vancouver_ratios_2!B:J,9,0)))</f>
        <v>1.6372682856732299</v>
      </c>
      <c r="N1488">
        <f>IF(ISERROR(L1488),VLOOKUP(D1488,average_median_rates_1!B:I,8,0),IF(L1488="**", VLOOKUP(D1488,average_median_rates_1!B:I,8,0)))</f>
        <v>1300</v>
      </c>
      <c r="O1488">
        <f t="shared" si="165"/>
        <v>2128.4487713751987</v>
      </c>
      <c r="P1488">
        <f t="shared" si="166"/>
        <v>2128.4487713751987</v>
      </c>
    </row>
    <row r="1489" spans="1:16" x14ac:dyDescent="0.2">
      <c r="A1489" t="str">
        <f t="shared" si="167"/>
        <v>201310median3North Vancouver DM</v>
      </c>
      <c r="B1489" t="str">
        <f t="shared" si="161"/>
        <v>201310apartmentmedian3+_bed_rateNorth Vancouver DM</v>
      </c>
      <c r="C1489" t="str">
        <f t="shared" si="162"/>
        <v>apartmentmedian3+_bed_rateNorth Vancouver DM</v>
      </c>
      <c r="D1489" t="str">
        <f t="shared" si="163"/>
        <v>201310apartmentmedian3+_bed_rateVancouver</v>
      </c>
      <c r="E1489">
        <v>2013</v>
      </c>
      <c r="F1489">
        <v>10</v>
      </c>
      <c r="G1489" t="s">
        <v>65</v>
      </c>
      <c r="H1489" t="s">
        <v>61</v>
      </c>
      <c r="I1489" t="s">
        <v>55</v>
      </c>
      <c r="J1489">
        <f t="shared" si="164"/>
        <v>3</v>
      </c>
      <c r="K1489" t="s">
        <v>34</v>
      </c>
      <c r="L1489">
        <f>VLOOKUP(B1489,average_median_rates_1!B:I,8,0)</f>
        <v>1500</v>
      </c>
      <c r="M1489" t="b">
        <f>IF(ISERROR(L1489),VLOOKUP(C1489,vancouver_ratios_2!B:J,9,0),IF(L1489="**",VLOOKUP(C1489,vancouver_ratios_2!B:J,9,0)))</f>
        <v>0</v>
      </c>
      <c r="N1489" t="b">
        <f>IF(ISERROR(L1489),VLOOKUP(D1489,average_median_rates_1!B:I,8,0),IF(L1489="**", VLOOKUP(D1489,average_median_rates_1!B:I,8,0)))</f>
        <v>0</v>
      </c>
      <c r="O1489">
        <f t="shared" si="165"/>
        <v>0</v>
      </c>
      <c r="P1489">
        <f t="shared" si="166"/>
        <v>1500</v>
      </c>
    </row>
    <row r="1490" spans="1:16" x14ac:dyDescent="0.2">
      <c r="A1490" t="str">
        <f t="shared" si="167"/>
        <v>201310median3West Vancouver</v>
      </c>
      <c r="B1490" t="str">
        <f t="shared" si="161"/>
        <v>201310apartmentmedian3+_bed_rateWest Vancouver</v>
      </c>
      <c r="C1490" t="str">
        <f t="shared" si="162"/>
        <v>apartmentmedian3+_bed_rateWest Vancouver</v>
      </c>
      <c r="D1490" t="str">
        <f t="shared" si="163"/>
        <v>201310apartmentmedian3+_bed_rateVancouver</v>
      </c>
      <c r="E1490">
        <v>2013</v>
      </c>
      <c r="F1490">
        <v>10</v>
      </c>
      <c r="G1490" t="s">
        <v>65</v>
      </c>
      <c r="H1490" t="s">
        <v>61</v>
      </c>
      <c r="I1490" t="s">
        <v>55</v>
      </c>
      <c r="J1490">
        <f t="shared" si="164"/>
        <v>3</v>
      </c>
      <c r="K1490" t="s">
        <v>35</v>
      </c>
      <c r="L1490">
        <f>VLOOKUP(B1490,average_median_rates_1!B:I,8,0)</f>
        <v>2650</v>
      </c>
      <c r="M1490" t="b">
        <f>IF(ISERROR(L1490),VLOOKUP(C1490,vancouver_ratios_2!B:J,9,0),IF(L1490="**",VLOOKUP(C1490,vancouver_ratios_2!B:J,9,0)))</f>
        <v>0</v>
      </c>
      <c r="N1490" t="b">
        <f>IF(ISERROR(L1490),VLOOKUP(D1490,average_median_rates_1!B:I,8,0),IF(L1490="**", VLOOKUP(D1490,average_median_rates_1!B:I,8,0)))</f>
        <v>0</v>
      </c>
      <c r="O1490">
        <f t="shared" si="165"/>
        <v>0</v>
      </c>
      <c r="P1490">
        <f t="shared" si="166"/>
        <v>2650</v>
      </c>
    </row>
    <row r="1491" spans="1:16" x14ac:dyDescent="0.2">
      <c r="A1491" t="str">
        <f t="shared" si="167"/>
        <v>201310median3Richmond</v>
      </c>
      <c r="B1491" t="str">
        <f t="shared" si="161"/>
        <v>201310apartmentmedian3+_bed_rateRichmond</v>
      </c>
      <c r="C1491" t="str">
        <f t="shared" si="162"/>
        <v>apartmentmedian3+_bed_rateRichmond</v>
      </c>
      <c r="D1491" t="str">
        <f t="shared" si="163"/>
        <v>201310apartmentmedian3+_bed_rateVancouver</v>
      </c>
      <c r="E1491">
        <v>2013</v>
      </c>
      <c r="F1491">
        <v>10</v>
      </c>
      <c r="G1491" t="s">
        <v>65</v>
      </c>
      <c r="H1491" t="s">
        <v>61</v>
      </c>
      <c r="I1491" t="s">
        <v>55</v>
      </c>
      <c r="J1491">
        <f t="shared" si="164"/>
        <v>3</v>
      </c>
      <c r="K1491" t="s">
        <v>36</v>
      </c>
      <c r="L1491">
        <f>VLOOKUP(B1491,average_median_rates_1!B:I,8,0)</f>
        <v>1300</v>
      </c>
      <c r="M1491" t="b">
        <f>IF(ISERROR(L1491),VLOOKUP(C1491,vancouver_ratios_2!B:J,9,0),IF(L1491="**",VLOOKUP(C1491,vancouver_ratios_2!B:J,9,0)))</f>
        <v>0</v>
      </c>
      <c r="N1491" t="b">
        <f>IF(ISERROR(L1491),VLOOKUP(D1491,average_median_rates_1!B:I,8,0),IF(L1491="**", VLOOKUP(D1491,average_median_rates_1!B:I,8,0)))</f>
        <v>0</v>
      </c>
      <c r="O1491">
        <f t="shared" si="165"/>
        <v>0</v>
      </c>
      <c r="P1491">
        <f t="shared" si="166"/>
        <v>1300</v>
      </c>
    </row>
    <row r="1492" spans="1:16" x14ac:dyDescent="0.2">
      <c r="A1492" t="str">
        <f t="shared" si="167"/>
        <v>201310median3Delta</v>
      </c>
      <c r="B1492" t="str">
        <f t="shared" si="161"/>
        <v>201310apartmentmedian3+_bed_rateDelta</v>
      </c>
      <c r="C1492" t="str">
        <f t="shared" si="162"/>
        <v>apartmentmedian3+_bed_rateDelta</v>
      </c>
      <c r="D1492" t="str">
        <f t="shared" si="163"/>
        <v>201310apartmentmedian3+_bed_rateVancouver</v>
      </c>
      <c r="E1492">
        <v>2013</v>
      </c>
      <c r="F1492">
        <v>10</v>
      </c>
      <c r="G1492" t="s">
        <v>65</v>
      </c>
      <c r="H1492" t="s">
        <v>61</v>
      </c>
      <c r="I1492" t="s">
        <v>55</v>
      </c>
      <c r="J1492">
        <f t="shared" si="164"/>
        <v>3</v>
      </c>
      <c r="K1492" t="s">
        <v>37</v>
      </c>
      <c r="L1492">
        <f>VLOOKUP(B1492,average_median_rates_1!B:I,8,0)</f>
        <v>1065</v>
      </c>
      <c r="M1492" t="b">
        <f>IF(ISERROR(L1492),VLOOKUP(C1492,vancouver_ratios_2!B:J,9,0),IF(L1492="**",VLOOKUP(C1492,vancouver_ratios_2!B:J,9,0)))</f>
        <v>0</v>
      </c>
      <c r="N1492" t="b">
        <f>IF(ISERROR(L1492),VLOOKUP(D1492,average_median_rates_1!B:I,8,0),IF(L1492="**", VLOOKUP(D1492,average_median_rates_1!B:I,8,0)))</f>
        <v>0</v>
      </c>
      <c r="O1492">
        <f t="shared" si="165"/>
        <v>0</v>
      </c>
      <c r="P1492">
        <f t="shared" si="166"/>
        <v>1065</v>
      </c>
    </row>
    <row r="1493" spans="1:16" x14ac:dyDescent="0.2">
      <c r="A1493" t="str">
        <f t="shared" si="167"/>
        <v>201310median3Surrey</v>
      </c>
      <c r="B1493" t="str">
        <f t="shared" si="161"/>
        <v>201310apartmentmedian3+_bed_rateSurrey</v>
      </c>
      <c r="C1493" t="str">
        <f t="shared" si="162"/>
        <v>apartmentmedian3+_bed_rateSurrey</v>
      </c>
      <c r="D1493" t="str">
        <f t="shared" si="163"/>
        <v>201310apartmentmedian3+_bed_rateVancouver</v>
      </c>
      <c r="E1493">
        <v>2013</v>
      </c>
      <c r="F1493">
        <v>10</v>
      </c>
      <c r="G1493" t="s">
        <v>65</v>
      </c>
      <c r="H1493" t="s">
        <v>61</v>
      </c>
      <c r="I1493" t="s">
        <v>55</v>
      </c>
      <c r="J1493">
        <f t="shared" si="164"/>
        <v>3</v>
      </c>
      <c r="K1493" t="s">
        <v>38</v>
      </c>
      <c r="L1493">
        <f>VLOOKUP(B1493,average_median_rates_1!B:I,8,0)</f>
        <v>1100</v>
      </c>
      <c r="M1493" t="b">
        <f>IF(ISERROR(L1493),VLOOKUP(C1493,vancouver_ratios_2!B:J,9,0),IF(L1493="**",VLOOKUP(C1493,vancouver_ratios_2!B:J,9,0)))</f>
        <v>0</v>
      </c>
      <c r="N1493" t="b">
        <f>IF(ISERROR(L1493),VLOOKUP(D1493,average_median_rates_1!B:I,8,0),IF(L1493="**", VLOOKUP(D1493,average_median_rates_1!B:I,8,0)))</f>
        <v>0</v>
      </c>
      <c r="O1493">
        <f t="shared" si="165"/>
        <v>0</v>
      </c>
      <c r="P1493">
        <f t="shared" si="166"/>
        <v>1100</v>
      </c>
    </row>
    <row r="1494" spans="1:16" x14ac:dyDescent="0.2">
      <c r="A1494" t="str">
        <f t="shared" si="167"/>
        <v>201310median3White Rock</v>
      </c>
      <c r="B1494" t="str">
        <f t="shared" si="161"/>
        <v>201310apartmentmedian3+_bed_rateWhite Rock</v>
      </c>
      <c r="C1494" t="str">
        <f t="shared" si="162"/>
        <v>apartmentmedian3+_bed_rateWhite Rock</v>
      </c>
      <c r="D1494" t="str">
        <f t="shared" si="163"/>
        <v>201310apartmentmedian3+_bed_rateVancouver</v>
      </c>
      <c r="E1494">
        <v>2013</v>
      </c>
      <c r="F1494">
        <v>10</v>
      </c>
      <c r="G1494" t="s">
        <v>65</v>
      </c>
      <c r="H1494" t="s">
        <v>61</v>
      </c>
      <c r="I1494" t="s">
        <v>55</v>
      </c>
      <c r="J1494">
        <f t="shared" si="164"/>
        <v>3</v>
      </c>
      <c r="K1494" t="s">
        <v>39</v>
      </c>
      <c r="L1494">
        <f>VLOOKUP(B1494,average_median_rates_1!B:I,8,0)</f>
        <v>1450</v>
      </c>
      <c r="M1494" t="b">
        <f>IF(ISERROR(L1494),VLOOKUP(C1494,vancouver_ratios_2!B:J,9,0),IF(L1494="**",VLOOKUP(C1494,vancouver_ratios_2!B:J,9,0)))</f>
        <v>0</v>
      </c>
      <c r="N1494" t="b">
        <f>IF(ISERROR(L1494),VLOOKUP(D1494,average_median_rates_1!B:I,8,0),IF(L1494="**", VLOOKUP(D1494,average_median_rates_1!B:I,8,0)))</f>
        <v>0</v>
      </c>
      <c r="O1494">
        <f t="shared" si="165"/>
        <v>0</v>
      </c>
      <c r="P1494">
        <f t="shared" si="166"/>
        <v>1450</v>
      </c>
    </row>
    <row r="1495" spans="1:16" x14ac:dyDescent="0.2">
      <c r="A1495" t="str">
        <f t="shared" si="167"/>
        <v>201310median3Langley City and Langley DM</v>
      </c>
      <c r="B1495" t="str">
        <f t="shared" si="161"/>
        <v>201310apartmentmedian3+_bed_rateLangley City and Langley DM</v>
      </c>
      <c r="C1495" t="str">
        <f t="shared" si="162"/>
        <v>apartmentmedian3+_bed_rateLangley City and Langley DM</v>
      </c>
      <c r="D1495" t="str">
        <f t="shared" si="163"/>
        <v>201310apartmentmedian3+_bed_rateVancouver</v>
      </c>
      <c r="E1495">
        <v>2013</v>
      </c>
      <c r="F1495">
        <v>10</v>
      </c>
      <c r="G1495" t="s">
        <v>65</v>
      </c>
      <c r="H1495" t="s">
        <v>61</v>
      </c>
      <c r="I1495" t="s">
        <v>55</v>
      </c>
      <c r="J1495">
        <f t="shared" si="164"/>
        <v>3</v>
      </c>
      <c r="K1495" t="s">
        <v>40</v>
      </c>
      <c r="L1495">
        <f>VLOOKUP(B1495,average_median_rates_1!B:I,8,0)</f>
        <v>1100</v>
      </c>
      <c r="M1495" t="b">
        <f>IF(ISERROR(L1495),VLOOKUP(C1495,vancouver_ratios_2!B:J,9,0),IF(L1495="**",VLOOKUP(C1495,vancouver_ratios_2!B:J,9,0)))</f>
        <v>0</v>
      </c>
      <c r="N1495" t="b">
        <f>IF(ISERROR(L1495),VLOOKUP(D1495,average_median_rates_1!B:I,8,0),IF(L1495="**", VLOOKUP(D1495,average_median_rates_1!B:I,8,0)))</f>
        <v>0</v>
      </c>
      <c r="O1495">
        <f t="shared" si="165"/>
        <v>0</v>
      </c>
      <c r="P1495">
        <f t="shared" si="166"/>
        <v>1100</v>
      </c>
    </row>
    <row r="1496" spans="1:16" x14ac:dyDescent="0.2">
      <c r="A1496" t="str">
        <f t="shared" si="167"/>
        <v>201310median3Tri-Cities</v>
      </c>
      <c r="B1496" t="str">
        <f t="shared" si="161"/>
        <v>201310apartmentmedian3+_bed_rateTri-Cities</v>
      </c>
      <c r="C1496" t="str">
        <f t="shared" si="162"/>
        <v>apartmentmedian3+_bed_rateTri-Cities</v>
      </c>
      <c r="D1496" t="str">
        <f t="shared" si="163"/>
        <v>201310apartmentmedian3+_bed_rateVancouver</v>
      </c>
      <c r="E1496">
        <v>2013</v>
      </c>
      <c r="F1496">
        <v>10</v>
      </c>
      <c r="G1496" t="s">
        <v>65</v>
      </c>
      <c r="H1496" t="s">
        <v>61</v>
      </c>
      <c r="I1496" t="s">
        <v>55</v>
      </c>
      <c r="J1496">
        <f t="shared" si="164"/>
        <v>3</v>
      </c>
      <c r="K1496" t="s">
        <v>41</v>
      </c>
      <c r="L1496">
        <f>VLOOKUP(B1496,average_median_rates_1!B:I,8,0)</f>
        <v>1150</v>
      </c>
      <c r="M1496" t="b">
        <f>IF(ISERROR(L1496),VLOOKUP(C1496,vancouver_ratios_2!B:J,9,0),IF(L1496="**",VLOOKUP(C1496,vancouver_ratios_2!B:J,9,0)))</f>
        <v>0</v>
      </c>
      <c r="N1496" t="b">
        <f>IF(ISERROR(L1496),VLOOKUP(D1496,average_median_rates_1!B:I,8,0),IF(L1496="**", VLOOKUP(D1496,average_median_rates_1!B:I,8,0)))</f>
        <v>0</v>
      </c>
      <c r="O1496">
        <f t="shared" si="165"/>
        <v>0</v>
      </c>
      <c r="P1496">
        <f t="shared" si="166"/>
        <v>1150</v>
      </c>
    </row>
    <row r="1497" spans="1:16" x14ac:dyDescent="0.2">
      <c r="A1497" t="str">
        <f t="shared" si="167"/>
        <v>201310median3Maple Ridge/Pitt Meadows</v>
      </c>
      <c r="B1497" t="str">
        <f t="shared" si="161"/>
        <v>201310apartmentmedian3+_bed_rateMaple Ridge/Pitt Meadows</v>
      </c>
      <c r="C1497" t="str">
        <f t="shared" si="162"/>
        <v>apartmentmedian3+_bed_rateMaple Ridge/Pitt Meadows</v>
      </c>
      <c r="D1497" t="str">
        <f t="shared" si="163"/>
        <v>201310apartmentmedian3+_bed_rateVancouver</v>
      </c>
      <c r="E1497">
        <v>2013</v>
      </c>
      <c r="F1497">
        <v>10</v>
      </c>
      <c r="G1497" t="s">
        <v>65</v>
      </c>
      <c r="H1497" t="s">
        <v>61</v>
      </c>
      <c r="I1497" t="s">
        <v>55</v>
      </c>
      <c r="J1497">
        <f t="shared" si="164"/>
        <v>3</v>
      </c>
      <c r="K1497" t="s">
        <v>42</v>
      </c>
      <c r="L1497">
        <f>VLOOKUP(B1497,average_median_rates_1!B:I,8,0)</f>
        <v>1085</v>
      </c>
      <c r="M1497" t="b">
        <f>IF(ISERROR(L1497),VLOOKUP(C1497,vancouver_ratios_2!B:J,9,0),IF(L1497="**",VLOOKUP(C1497,vancouver_ratios_2!B:J,9,0)))</f>
        <v>0</v>
      </c>
      <c r="N1497" t="b">
        <f>IF(ISERROR(L1497),VLOOKUP(D1497,average_median_rates_1!B:I,8,0),IF(L1497="**", VLOOKUP(D1497,average_median_rates_1!B:I,8,0)))</f>
        <v>0</v>
      </c>
      <c r="O1497">
        <f t="shared" si="165"/>
        <v>0</v>
      </c>
      <c r="P1497">
        <f t="shared" si="166"/>
        <v>1085</v>
      </c>
    </row>
    <row r="1498" spans="1:16" x14ac:dyDescent="0.2">
      <c r="A1498" t="str">
        <f t="shared" si="167"/>
        <v>201310median3Vancouver</v>
      </c>
      <c r="B1498" t="str">
        <f t="shared" si="161"/>
        <v>201310apartmentmedian3+_bed_rateVancouver</v>
      </c>
      <c r="C1498" t="str">
        <f t="shared" si="162"/>
        <v>apartmentmedian3+_bed_rateVancouver</v>
      </c>
      <c r="D1498" t="str">
        <f t="shared" si="163"/>
        <v>201310apartmentmedian3+_bed_rateVancouver</v>
      </c>
      <c r="E1498">
        <v>2013</v>
      </c>
      <c r="F1498">
        <v>10</v>
      </c>
      <c r="G1498" t="s">
        <v>65</v>
      </c>
      <c r="H1498" t="s">
        <v>61</v>
      </c>
      <c r="I1498" t="s">
        <v>55</v>
      </c>
      <c r="J1498">
        <f t="shared" si="164"/>
        <v>3</v>
      </c>
      <c r="K1498" t="s">
        <v>43</v>
      </c>
      <c r="L1498">
        <f>VLOOKUP(B1498,average_median_rates_1!B:I,8,0)</f>
        <v>1300</v>
      </c>
      <c r="M1498" t="b">
        <f>IF(ISERROR(L1498),VLOOKUP(C1498,vancouver_ratios_2!B:J,9,0),IF(L1498="**",VLOOKUP(C1498,vancouver_ratios_2!B:J,9,0)))</f>
        <v>0</v>
      </c>
      <c r="N1498" t="b">
        <f>IF(ISERROR(L1498),VLOOKUP(D1498,average_median_rates_1!B:I,8,0),IF(L1498="**", VLOOKUP(D1498,average_median_rates_1!B:I,8,0)))</f>
        <v>0</v>
      </c>
      <c r="O1498">
        <f t="shared" si="165"/>
        <v>0</v>
      </c>
      <c r="P1498">
        <f t="shared" si="166"/>
        <v>1300</v>
      </c>
    </row>
    <row r="1499" spans="1:16" x14ac:dyDescent="0.2">
      <c r="A1499" t="str">
        <f t="shared" si="167"/>
        <v>201310median3North Vancouver City</v>
      </c>
      <c r="B1499" t="str">
        <f t="shared" si="161"/>
        <v>201310apartmentmedian3+_bed_rateNorth Vancouver City</v>
      </c>
      <c r="C1499" t="str">
        <f t="shared" si="162"/>
        <v>apartmentmedian3+_bed_rateNorth Vancouver City</v>
      </c>
      <c r="D1499" t="str">
        <f t="shared" si="163"/>
        <v>201310apartmentmedian3+_bed_rateVancouver</v>
      </c>
      <c r="E1499">
        <v>2013</v>
      </c>
      <c r="F1499">
        <v>10</v>
      </c>
      <c r="G1499" t="s">
        <v>65</v>
      </c>
      <c r="H1499" t="s">
        <v>61</v>
      </c>
      <c r="I1499" t="s">
        <v>55</v>
      </c>
      <c r="J1499">
        <f t="shared" si="164"/>
        <v>3</v>
      </c>
      <c r="K1499" t="s">
        <v>60</v>
      </c>
      <c r="L1499">
        <f>VLOOKUP(B1499,average_median_rates_1!B:I,8,0)</f>
        <v>1450</v>
      </c>
      <c r="M1499" t="b">
        <f>IF(ISERROR(L1499),VLOOKUP(C1499,vancouver_ratios_2!B:J,9,0),IF(L1499="**",VLOOKUP(C1499,vancouver_ratios_2!B:J,9,0)))</f>
        <v>0</v>
      </c>
      <c r="N1499" t="b">
        <f>IF(ISERROR(L1499),VLOOKUP(D1499,average_median_rates_1!B:I,8,0),IF(L1499="**", VLOOKUP(D1499,average_median_rates_1!B:I,8,0)))</f>
        <v>0</v>
      </c>
      <c r="O1499">
        <f t="shared" si="165"/>
        <v>0</v>
      </c>
      <c r="P1499">
        <f t="shared" si="166"/>
        <v>1450</v>
      </c>
    </row>
    <row r="1500" spans="1:16" x14ac:dyDescent="0.2">
      <c r="A1500" t="str">
        <f t="shared" si="167"/>
        <v>201210average0West End/Stanley Park</v>
      </c>
      <c r="B1500" t="str">
        <f t="shared" si="161"/>
        <v>201210apartmentaveragebachelor_rateWest End/Stanley Park</v>
      </c>
      <c r="C1500" t="str">
        <f t="shared" si="162"/>
        <v>apartmentaveragebachelor_rateWest End/Stanley Park</v>
      </c>
      <c r="D1500" t="str">
        <f t="shared" si="163"/>
        <v>201210apartmentaveragebachelor_rateVancouver</v>
      </c>
      <c r="E1500">
        <v>2012</v>
      </c>
      <c r="F1500">
        <v>10</v>
      </c>
      <c r="G1500" t="s">
        <v>65</v>
      </c>
      <c r="H1500" t="s">
        <v>59</v>
      </c>
      <c r="I1500" t="s">
        <v>49</v>
      </c>
      <c r="J1500">
        <f t="shared" si="164"/>
        <v>0</v>
      </c>
      <c r="K1500" t="s">
        <v>12</v>
      </c>
      <c r="L1500">
        <f>VLOOKUP(B1500,average_median_rates_1!B:I,8,0)</f>
        <v>902</v>
      </c>
      <c r="M1500" t="b">
        <f>IF(ISERROR(L1500),VLOOKUP(C1500,vancouver_ratios_2!B:J,9,0),IF(L1500="**",VLOOKUP(C1500,vancouver_ratios_2!B:J,9,0)))</f>
        <v>0</v>
      </c>
      <c r="N1500" t="b">
        <f>IF(ISERROR(L1500),VLOOKUP(D1500,average_median_rates_1!B:I,8,0),IF(L1500="**", VLOOKUP(D1500,average_median_rates_1!B:I,8,0)))</f>
        <v>0</v>
      </c>
      <c r="O1500">
        <f t="shared" si="165"/>
        <v>0</v>
      </c>
      <c r="P1500">
        <f t="shared" si="166"/>
        <v>902</v>
      </c>
    </row>
    <row r="1501" spans="1:16" x14ac:dyDescent="0.2">
      <c r="A1501" t="str">
        <f t="shared" si="167"/>
        <v>201210average0English Bay</v>
      </c>
      <c r="B1501" t="str">
        <f t="shared" si="161"/>
        <v>201210apartmentaveragebachelor_rateEnglish Bay</v>
      </c>
      <c r="C1501" t="str">
        <f t="shared" si="162"/>
        <v>apartmentaveragebachelor_rateEnglish Bay</v>
      </c>
      <c r="D1501" t="str">
        <f t="shared" si="163"/>
        <v>201210apartmentaveragebachelor_rateVancouver</v>
      </c>
      <c r="E1501">
        <v>2012</v>
      </c>
      <c r="F1501">
        <v>10</v>
      </c>
      <c r="G1501" t="s">
        <v>65</v>
      </c>
      <c r="H1501" t="s">
        <v>59</v>
      </c>
      <c r="I1501" t="s">
        <v>49</v>
      </c>
      <c r="J1501">
        <f t="shared" si="164"/>
        <v>0</v>
      </c>
      <c r="K1501" t="s">
        <v>16</v>
      </c>
      <c r="L1501">
        <f>VLOOKUP(B1501,average_median_rates_1!B:I,8,0)</f>
        <v>919</v>
      </c>
      <c r="M1501" t="b">
        <f>IF(ISERROR(L1501),VLOOKUP(C1501,vancouver_ratios_2!B:J,9,0),IF(L1501="**",VLOOKUP(C1501,vancouver_ratios_2!B:J,9,0)))</f>
        <v>0</v>
      </c>
      <c r="N1501" t="b">
        <f>IF(ISERROR(L1501),VLOOKUP(D1501,average_median_rates_1!B:I,8,0),IF(L1501="**", VLOOKUP(D1501,average_median_rates_1!B:I,8,0)))</f>
        <v>0</v>
      </c>
      <c r="O1501">
        <f t="shared" si="165"/>
        <v>0</v>
      </c>
      <c r="P1501">
        <f t="shared" si="166"/>
        <v>919</v>
      </c>
    </row>
    <row r="1502" spans="1:16" x14ac:dyDescent="0.2">
      <c r="A1502" t="str">
        <f t="shared" si="167"/>
        <v>201210average0Downtown</v>
      </c>
      <c r="B1502" t="str">
        <f t="shared" si="161"/>
        <v>201210apartmentaveragebachelor_rateDowntown</v>
      </c>
      <c r="C1502" t="str">
        <f t="shared" si="162"/>
        <v>apartmentaveragebachelor_rateDowntown</v>
      </c>
      <c r="D1502" t="str">
        <f t="shared" si="163"/>
        <v>201210apartmentaveragebachelor_rateVancouver</v>
      </c>
      <c r="E1502">
        <v>2012</v>
      </c>
      <c r="F1502">
        <v>10</v>
      </c>
      <c r="G1502" t="s">
        <v>65</v>
      </c>
      <c r="H1502" t="s">
        <v>59</v>
      </c>
      <c r="I1502" t="s">
        <v>49</v>
      </c>
      <c r="J1502">
        <f t="shared" si="164"/>
        <v>0</v>
      </c>
      <c r="K1502" t="s">
        <v>17</v>
      </c>
      <c r="L1502">
        <f>VLOOKUP(B1502,average_median_rates_1!B:I,8,0)</f>
        <v>1047</v>
      </c>
      <c r="M1502" t="b">
        <f>IF(ISERROR(L1502),VLOOKUP(C1502,vancouver_ratios_2!B:J,9,0),IF(L1502="**",VLOOKUP(C1502,vancouver_ratios_2!B:J,9,0)))</f>
        <v>0</v>
      </c>
      <c r="N1502" t="b">
        <f>IF(ISERROR(L1502),VLOOKUP(D1502,average_median_rates_1!B:I,8,0),IF(L1502="**", VLOOKUP(D1502,average_median_rates_1!B:I,8,0)))</f>
        <v>0</v>
      </c>
      <c r="O1502">
        <f t="shared" si="165"/>
        <v>0</v>
      </c>
      <c r="P1502">
        <f t="shared" si="166"/>
        <v>1047</v>
      </c>
    </row>
    <row r="1503" spans="1:16" x14ac:dyDescent="0.2">
      <c r="A1503" t="str">
        <f t="shared" si="167"/>
        <v>201210average0South Granville/Oak</v>
      </c>
      <c r="B1503" t="str">
        <f t="shared" si="161"/>
        <v>201210apartmentaveragebachelor_rateSouth Granville/Oak</v>
      </c>
      <c r="C1503" t="str">
        <f t="shared" si="162"/>
        <v>apartmentaveragebachelor_rateSouth Granville/Oak</v>
      </c>
      <c r="D1503" t="str">
        <f t="shared" si="163"/>
        <v>201210apartmentaveragebachelor_rateVancouver</v>
      </c>
      <c r="E1503">
        <v>2012</v>
      </c>
      <c r="F1503">
        <v>10</v>
      </c>
      <c r="G1503" t="s">
        <v>65</v>
      </c>
      <c r="H1503" t="s">
        <v>59</v>
      </c>
      <c r="I1503" t="s">
        <v>49</v>
      </c>
      <c r="J1503">
        <f t="shared" si="164"/>
        <v>0</v>
      </c>
      <c r="K1503" t="s">
        <v>19</v>
      </c>
      <c r="L1503">
        <f>VLOOKUP(B1503,average_median_rates_1!B:I,8,0)</f>
        <v>868</v>
      </c>
      <c r="M1503" t="b">
        <f>IF(ISERROR(L1503),VLOOKUP(C1503,vancouver_ratios_2!B:J,9,0),IF(L1503="**",VLOOKUP(C1503,vancouver_ratios_2!B:J,9,0)))</f>
        <v>0</v>
      </c>
      <c r="N1503" t="b">
        <f>IF(ISERROR(L1503),VLOOKUP(D1503,average_median_rates_1!B:I,8,0),IF(L1503="**", VLOOKUP(D1503,average_median_rates_1!B:I,8,0)))</f>
        <v>0</v>
      </c>
      <c r="O1503">
        <f t="shared" si="165"/>
        <v>0</v>
      </c>
      <c r="P1503">
        <f t="shared" si="166"/>
        <v>868</v>
      </c>
    </row>
    <row r="1504" spans="1:16" x14ac:dyDescent="0.2">
      <c r="A1504" t="str">
        <f t="shared" si="167"/>
        <v>201210average0Kitsilano/Point Grey</v>
      </c>
      <c r="B1504" t="str">
        <f t="shared" si="161"/>
        <v>201210apartmentaveragebachelor_rateKitsilano/Point Grey</v>
      </c>
      <c r="C1504" t="str">
        <f t="shared" si="162"/>
        <v>apartmentaveragebachelor_rateKitsilano/Point Grey</v>
      </c>
      <c r="D1504" t="str">
        <f t="shared" si="163"/>
        <v>201210apartmentaveragebachelor_rateVancouver</v>
      </c>
      <c r="E1504">
        <v>2012</v>
      </c>
      <c r="F1504">
        <v>10</v>
      </c>
      <c r="G1504" t="s">
        <v>65</v>
      </c>
      <c r="H1504" t="s">
        <v>59</v>
      </c>
      <c r="I1504" t="s">
        <v>49</v>
      </c>
      <c r="J1504">
        <f t="shared" si="164"/>
        <v>0</v>
      </c>
      <c r="K1504" t="s">
        <v>20</v>
      </c>
      <c r="L1504">
        <f>VLOOKUP(B1504,average_median_rates_1!B:I,8,0)</f>
        <v>882</v>
      </c>
      <c r="M1504" t="b">
        <f>IF(ISERROR(L1504),VLOOKUP(C1504,vancouver_ratios_2!B:J,9,0),IF(L1504="**",VLOOKUP(C1504,vancouver_ratios_2!B:J,9,0)))</f>
        <v>0</v>
      </c>
      <c r="N1504" t="b">
        <f>IF(ISERROR(L1504),VLOOKUP(D1504,average_median_rates_1!B:I,8,0),IF(L1504="**", VLOOKUP(D1504,average_median_rates_1!B:I,8,0)))</f>
        <v>0</v>
      </c>
      <c r="O1504">
        <f t="shared" si="165"/>
        <v>0</v>
      </c>
      <c r="P1504">
        <f t="shared" si="166"/>
        <v>882</v>
      </c>
    </row>
    <row r="1505" spans="1:16" x14ac:dyDescent="0.2">
      <c r="A1505" t="str">
        <f t="shared" si="167"/>
        <v>201210average0Westside/Kerrisdale</v>
      </c>
      <c r="B1505" t="str">
        <f t="shared" si="161"/>
        <v>201210apartmentaveragebachelor_rateWestside/Kerrisdale</v>
      </c>
      <c r="C1505" t="str">
        <f t="shared" si="162"/>
        <v>apartmentaveragebachelor_rateWestside/Kerrisdale</v>
      </c>
      <c r="D1505" t="str">
        <f t="shared" si="163"/>
        <v>201210apartmentaveragebachelor_rateVancouver</v>
      </c>
      <c r="E1505">
        <v>2012</v>
      </c>
      <c r="F1505">
        <v>10</v>
      </c>
      <c r="G1505" t="s">
        <v>65</v>
      </c>
      <c r="H1505" t="s">
        <v>59</v>
      </c>
      <c r="I1505" t="s">
        <v>49</v>
      </c>
      <c r="J1505">
        <f t="shared" si="164"/>
        <v>0</v>
      </c>
      <c r="K1505" t="s">
        <v>21</v>
      </c>
      <c r="L1505">
        <f>VLOOKUP(B1505,average_median_rates_1!B:I,8,0)</f>
        <v>838</v>
      </c>
      <c r="M1505" t="b">
        <f>IF(ISERROR(L1505),VLOOKUP(C1505,vancouver_ratios_2!B:J,9,0),IF(L1505="**",VLOOKUP(C1505,vancouver_ratios_2!B:J,9,0)))</f>
        <v>0</v>
      </c>
      <c r="N1505" t="b">
        <f>IF(ISERROR(L1505),VLOOKUP(D1505,average_median_rates_1!B:I,8,0),IF(L1505="**", VLOOKUP(D1505,average_median_rates_1!B:I,8,0)))</f>
        <v>0</v>
      </c>
      <c r="O1505">
        <f t="shared" si="165"/>
        <v>0</v>
      </c>
      <c r="P1505">
        <f t="shared" si="166"/>
        <v>838</v>
      </c>
    </row>
    <row r="1506" spans="1:16" x14ac:dyDescent="0.2">
      <c r="A1506" t="str">
        <f t="shared" si="167"/>
        <v>201210average0Marpole</v>
      </c>
      <c r="B1506" t="str">
        <f t="shared" si="161"/>
        <v>201210apartmentaveragebachelor_rateMarpole</v>
      </c>
      <c r="C1506" t="str">
        <f t="shared" si="162"/>
        <v>apartmentaveragebachelor_rateMarpole</v>
      </c>
      <c r="D1506" t="str">
        <f t="shared" si="163"/>
        <v>201210apartmentaveragebachelor_rateVancouver</v>
      </c>
      <c r="E1506">
        <v>2012</v>
      </c>
      <c r="F1506">
        <v>10</v>
      </c>
      <c r="G1506" t="s">
        <v>65</v>
      </c>
      <c r="H1506" t="s">
        <v>59</v>
      </c>
      <c r="I1506" t="s">
        <v>49</v>
      </c>
      <c r="J1506">
        <f t="shared" si="164"/>
        <v>0</v>
      </c>
      <c r="K1506" t="s">
        <v>23</v>
      </c>
      <c r="L1506">
        <f>VLOOKUP(B1506,average_median_rates_1!B:I,8,0)</f>
        <v>714</v>
      </c>
      <c r="M1506" t="b">
        <f>IF(ISERROR(L1506),VLOOKUP(C1506,vancouver_ratios_2!B:J,9,0),IF(L1506="**",VLOOKUP(C1506,vancouver_ratios_2!B:J,9,0)))</f>
        <v>0</v>
      </c>
      <c r="N1506" t="b">
        <f>IF(ISERROR(L1506),VLOOKUP(D1506,average_median_rates_1!B:I,8,0),IF(L1506="**", VLOOKUP(D1506,average_median_rates_1!B:I,8,0)))</f>
        <v>0</v>
      </c>
      <c r="O1506">
        <f t="shared" si="165"/>
        <v>0</v>
      </c>
      <c r="P1506">
        <f t="shared" si="166"/>
        <v>714</v>
      </c>
    </row>
    <row r="1507" spans="1:16" x14ac:dyDescent="0.2">
      <c r="A1507" t="str">
        <f t="shared" si="167"/>
        <v>201210average0Mount Pleasant/Renfrew Heights</v>
      </c>
      <c r="B1507" t="str">
        <f t="shared" si="161"/>
        <v>201210apartmentaveragebachelor_rateMount Pleasant/Renfrew Heights</v>
      </c>
      <c r="C1507" t="str">
        <f t="shared" si="162"/>
        <v>apartmentaveragebachelor_rateMount Pleasant/Renfrew Heights</v>
      </c>
      <c r="D1507" t="str">
        <f t="shared" si="163"/>
        <v>201210apartmentaveragebachelor_rateVancouver</v>
      </c>
      <c r="E1507">
        <v>2012</v>
      </c>
      <c r="F1507">
        <v>10</v>
      </c>
      <c r="G1507" t="s">
        <v>65</v>
      </c>
      <c r="H1507" t="s">
        <v>59</v>
      </c>
      <c r="I1507" t="s">
        <v>49</v>
      </c>
      <c r="J1507">
        <f t="shared" si="164"/>
        <v>0</v>
      </c>
      <c r="K1507" t="s">
        <v>24</v>
      </c>
      <c r="L1507">
        <f>VLOOKUP(B1507,average_median_rates_1!B:I,8,0)</f>
        <v>832</v>
      </c>
      <c r="M1507" t="b">
        <f>IF(ISERROR(L1507),VLOOKUP(C1507,vancouver_ratios_2!B:J,9,0),IF(L1507="**",VLOOKUP(C1507,vancouver_ratios_2!B:J,9,0)))</f>
        <v>0</v>
      </c>
      <c r="N1507" t="b">
        <f>IF(ISERROR(L1507),VLOOKUP(D1507,average_median_rates_1!B:I,8,0),IF(L1507="**", VLOOKUP(D1507,average_median_rates_1!B:I,8,0)))</f>
        <v>0</v>
      </c>
      <c r="O1507">
        <f t="shared" si="165"/>
        <v>0</v>
      </c>
      <c r="P1507">
        <f t="shared" si="166"/>
        <v>832</v>
      </c>
    </row>
    <row r="1508" spans="1:16" x14ac:dyDescent="0.2">
      <c r="A1508" t="str">
        <f t="shared" si="167"/>
        <v>201210average0East Hastings</v>
      </c>
      <c r="B1508" t="str">
        <f t="shared" si="161"/>
        <v>201210apartmentaveragebachelor_rateEast Hastings</v>
      </c>
      <c r="C1508" t="str">
        <f t="shared" si="162"/>
        <v>apartmentaveragebachelor_rateEast Hastings</v>
      </c>
      <c r="D1508" t="str">
        <f t="shared" si="163"/>
        <v>201210apartmentaveragebachelor_rateVancouver</v>
      </c>
      <c r="E1508">
        <v>2012</v>
      </c>
      <c r="F1508">
        <v>10</v>
      </c>
      <c r="G1508" t="s">
        <v>65</v>
      </c>
      <c r="H1508" t="s">
        <v>59</v>
      </c>
      <c r="I1508" t="s">
        <v>49</v>
      </c>
      <c r="J1508">
        <f t="shared" si="164"/>
        <v>0</v>
      </c>
      <c r="K1508" t="s">
        <v>25</v>
      </c>
      <c r="L1508">
        <f>VLOOKUP(B1508,average_median_rates_1!B:I,8,0)</f>
        <v>845</v>
      </c>
      <c r="M1508" t="b">
        <f>IF(ISERROR(L1508),VLOOKUP(C1508,vancouver_ratios_2!B:J,9,0),IF(L1508="**",VLOOKUP(C1508,vancouver_ratios_2!B:J,9,0)))</f>
        <v>0</v>
      </c>
      <c r="N1508" t="b">
        <f>IF(ISERROR(L1508),VLOOKUP(D1508,average_median_rates_1!B:I,8,0),IF(L1508="**", VLOOKUP(D1508,average_median_rates_1!B:I,8,0)))</f>
        <v>0</v>
      </c>
      <c r="O1508">
        <f t="shared" si="165"/>
        <v>0</v>
      </c>
      <c r="P1508">
        <f t="shared" si="166"/>
        <v>845</v>
      </c>
    </row>
    <row r="1509" spans="1:16" x14ac:dyDescent="0.2">
      <c r="A1509" t="str">
        <f t="shared" si="167"/>
        <v>201210average0Southeast Vancouver</v>
      </c>
      <c r="B1509" t="str">
        <f t="shared" si="161"/>
        <v>201210apartmentaveragebachelor_rateSoutheast Vancouver</v>
      </c>
      <c r="C1509" t="str">
        <f t="shared" si="162"/>
        <v>apartmentaveragebachelor_rateSoutheast Vancouver</v>
      </c>
      <c r="D1509" t="str">
        <f t="shared" si="163"/>
        <v>201210apartmentaveragebachelor_rateVancouver</v>
      </c>
      <c r="E1509">
        <v>2012</v>
      </c>
      <c r="F1509">
        <v>10</v>
      </c>
      <c r="G1509" t="s">
        <v>65</v>
      </c>
      <c r="H1509" t="s">
        <v>59</v>
      </c>
      <c r="I1509" t="s">
        <v>49</v>
      </c>
      <c r="J1509">
        <f t="shared" si="164"/>
        <v>0</v>
      </c>
      <c r="K1509" t="s">
        <v>26</v>
      </c>
      <c r="L1509">
        <f>VLOOKUP(B1509,average_median_rates_1!B:I,8,0)</f>
        <v>828</v>
      </c>
      <c r="M1509" t="b">
        <f>IF(ISERROR(L1509),VLOOKUP(C1509,vancouver_ratios_2!B:J,9,0),IF(L1509="**",VLOOKUP(C1509,vancouver_ratios_2!B:J,9,0)))</f>
        <v>0</v>
      </c>
      <c r="N1509" t="b">
        <f>IF(ISERROR(L1509),VLOOKUP(D1509,average_median_rates_1!B:I,8,0),IF(L1509="**", VLOOKUP(D1509,average_median_rates_1!B:I,8,0)))</f>
        <v>0</v>
      </c>
      <c r="O1509">
        <f t="shared" si="165"/>
        <v>0</v>
      </c>
      <c r="P1509">
        <f t="shared" si="166"/>
        <v>828</v>
      </c>
    </row>
    <row r="1510" spans="1:16" x14ac:dyDescent="0.2">
      <c r="A1510" t="str">
        <f t="shared" si="167"/>
        <v>201210average0University Endowment Lands</v>
      </c>
      <c r="B1510" t="str">
        <f t="shared" si="161"/>
        <v>201210apartmentaveragebachelor_rateUniversity Endowment Lands</v>
      </c>
      <c r="C1510" t="str">
        <f t="shared" si="162"/>
        <v>apartmentaveragebachelor_rateUniversity Endowment Lands</v>
      </c>
      <c r="D1510" t="str">
        <f t="shared" si="163"/>
        <v>201210apartmentaveragebachelor_rateVancouver</v>
      </c>
      <c r="E1510">
        <v>2012</v>
      </c>
      <c r="F1510">
        <v>10</v>
      </c>
      <c r="G1510" t="s">
        <v>65</v>
      </c>
      <c r="H1510" t="s">
        <v>59</v>
      </c>
      <c r="I1510" t="s">
        <v>49</v>
      </c>
      <c r="J1510">
        <f t="shared" si="164"/>
        <v>0</v>
      </c>
      <c r="K1510" t="s">
        <v>27</v>
      </c>
      <c r="L1510" t="str">
        <f>VLOOKUP(B1510,average_median_rates_1!B:I,8,0)</f>
        <v>**</v>
      </c>
      <c r="M1510">
        <f>IF(ISERROR(L1510),VLOOKUP(C1510,vancouver_ratios_2!B:J,9,0),IF(L1510="**",VLOOKUP(C1510,vancouver_ratios_2!B:J,9,0)))</f>
        <v>1.26614319661122</v>
      </c>
      <c r="N1510">
        <f>IF(ISERROR(L1510),VLOOKUP(D1510,average_median_rates_1!B:I,8,0),IF(L1510="**", VLOOKUP(D1510,average_median_rates_1!B:I,8,0)))</f>
        <v>864</v>
      </c>
      <c r="O1510">
        <f t="shared" si="165"/>
        <v>1093.947721872094</v>
      </c>
      <c r="P1510">
        <f t="shared" si="166"/>
        <v>1093.947721872094</v>
      </c>
    </row>
    <row r="1511" spans="1:16" x14ac:dyDescent="0.2">
      <c r="A1511" t="str">
        <f t="shared" si="167"/>
        <v>201210average0Central Park/Metrotown</v>
      </c>
      <c r="B1511" t="str">
        <f t="shared" si="161"/>
        <v>201210apartmentaveragebachelor_rateCentral Park/Metrotown</v>
      </c>
      <c r="C1511" t="str">
        <f t="shared" si="162"/>
        <v>apartmentaveragebachelor_rateCentral Park/Metrotown</v>
      </c>
      <c r="D1511" t="str">
        <f t="shared" si="163"/>
        <v>201210apartmentaveragebachelor_rateVancouver</v>
      </c>
      <c r="E1511">
        <v>2012</v>
      </c>
      <c r="F1511">
        <v>10</v>
      </c>
      <c r="G1511" t="s">
        <v>65</v>
      </c>
      <c r="H1511" t="s">
        <v>59</v>
      </c>
      <c r="I1511" t="s">
        <v>49</v>
      </c>
      <c r="J1511">
        <f t="shared" si="164"/>
        <v>0</v>
      </c>
      <c r="K1511" t="s">
        <v>28</v>
      </c>
      <c r="L1511">
        <f>VLOOKUP(B1511,average_median_rates_1!B:I,8,0)</f>
        <v>797</v>
      </c>
      <c r="M1511" t="b">
        <f>IF(ISERROR(L1511),VLOOKUP(C1511,vancouver_ratios_2!B:J,9,0),IF(L1511="**",VLOOKUP(C1511,vancouver_ratios_2!B:J,9,0)))</f>
        <v>0</v>
      </c>
      <c r="N1511" t="b">
        <f>IF(ISERROR(L1511),VLOOKUP(D1511,average_median_rates_1!B:I,8,0),IF(L1511="**", VLOOKUP(D1511,average_median_rates_1!B:I,8,0)))</f>
        <v>0</v>
      </c>
      <c r="O1511">
        <f t="shared" si="165"/>
        <v>0</v>
      </c>
      <c r="P1511">
        <f t="shared" si="166"/>
        <v>797</v>
      </c>
    </row>
    <row r="1512" spans="1:16" x14ac:dyDescent="0.2">
      <c r="A1512" t="str">
        <f t="shared" si="167"/>
        <v>201210average0Southeast Burnaby</v>
      </c>
      <c r="B1512" t="str">
        <f t="shared" si="161"/>
        <v>201210apartmentaveragebachelor_rateSoutheast Burnaby</v>
      </c>
      <c r="C1512" t="str">
        <f t="shared" si="162"/>
        <v>apartmentaveragebachelor_rateSoutheast Burnaby</v>
      </c>
      <c r="D1512" t="str">
        <f t="shared" si="163"/>
        <v>201210apartmentaveragebachelor_rateVancouver</v>
      </c>
      <c r="E1512">
        <v>2012</v>
      </c>
      <c r="F1512">
        <v>10</v>
      </c>
      <c r="G1512" t="s">
        <v>65</v>
      </c>
      <c r="H1512" t="s">
        <v>59</v>
      </c>
      <c r="I1512" t="s">
        <v>49</v>
      </c>
      <c r="J1512">
        <f t="shared" si="164"/>
        <v>0</v>
      </c>
      <c r="K1512" t="s">
        <v>29</v>
      </c>
      <c r="L1512">
        <f>VLOOKUP(B1512,average_median_rates_1!B:I,8,0)</f>
        <v>679</v>
      </c>
      <c r="M1512" t="b">
        <f>IF(ISERROR(L1512),VLOOKUP(C1512,vancouver_ratios_2!B:J,9,0),IF(L1512="**",VLOOKUP(C1512,vancouver_ratios_2!B:J,9,0)))</f>
        <v>0</v>
      </c>
      <c r="N1512" t="b">
        <f>IF(ISERROR(L1512),VLOOKUP(D1512,average_median_rates_1!B:I,8,0),IF(L1512="**", VLOOKUP(D1512,average_median_rates_1!B:I,8,0)))</f>
        <v>0</v>
      </c>
      <c r="O1512">
        <f t="shared" si="165"/>
        <v>0</v>
      </c>
      <c r="P1512">
        <f t="shared" si="166"/>
        <v>679</v>
      </c>
    </row>
    <row r="1513" spans="1:16" x14ac:dyDescent="0.2">
      <c r="A1513" t="str">
        <f t="shared" si="167"/>
        <v>201210average0North Burnaby</v>
      </c>
      <c r="B1513" t="str">
        <f t="shared" si="161"/>
        <v>201210apartmentaveragebachelor_rateNorth Burnaby</v>
      </c>
      <c r="C1513" t="str">
        <f t="shared" si="162"/>
        <v>apartmentaveragebachelor_rateNorth Burnaby</v>
      </c>
      <c r="D1513" t="str">
        <f t="shared" si="163"/>
        <v>201210apartmentaveragebachelor_rateVancouver</v>
      </c>
      <c r="E1513">
        <v>2012</v>
      </c>
      <c r="F1513">
        <v>10</v>
      </c>
      <c r="G1513" t="s">
        <v>65</v>
      </c>
      <c r="H1513" t="s">
        <v>59</v>
      </c>
      <c r="I1513" t="s">
        <v>49</v>
      </c>
      <c r="J1513">
        <f t="shared" si="164"/>
        <v>0</v>
      </c>
      <c r="K1513" t="s">
        <v>31</v>
      </c>
      <c r="L1513">
        <f>VLOOKUP(B1513,average_median_rates_1!B:I,8,0)</f>
        <v>743</v>
      </c>
      <c r="M1513" t="b">
        <f>IF(ISERROR(L1513),VLOOKUP(C1513,vancouver_ratios_2!B:J,9,0),IF(L1513="**",VLOOKUP(C1513,vancouver_ratios_2!B:J,9,0)))</f>
        <v>0</v>
      </c>
      <c r="N1513" t="b">
        <f>IF(ISERROR(L1513),VLOOKUP(D1513,average_median_rates_1!B:I,8,0),IF(L1513="**", VLOOKUP(D1513,average_median_rates_1!B:I,8,0)))</f>
        <v>0</v>
      </c>
      <c r="O1513">
        <f t="shared" si="165"/>
        <v>0</v>
      </c>
      <c r="P1513">
        <f t="shared" si="166"/>
        <v>743</v>
      </c>
    </row>
    <row r="1514" spans="1:16" x14ac:dyDescent="0.2">
      <c r="A1514" t="str">
        <f t="shared" si="167"/>
        <v>201210average0New Westminster</v>
      </c>
      <c r="B1514" t="str">
        <f t="shared" si="161"/>
        <v>201210apartmentaveragebachelor_rateNew Westminster</v>
      </c>
      <c r="C1514" t="str">
        <f t="shared" si="162"/>
        <v>apartmentaveragebachelor_rateNew Westminster</v>
      </c>
      <c r="D1514" t="str">
        <f t="shared" si="163"/>
        <v>201210apartmentaveragebachelor_rateVancouver</v>
      </c>
      <c r="E1514">
        <v>2012</v>
      </c>
      <c r="F1514">
        <v>10</v>
      </c>
      <c r="G1514" t="s">
        <v>65</v>
      </c>
      <c r="H1514" t="s">
        <v>59</v>
      </c>
      <c r="I1514" t="s">
        <v>49</v>
      </c>
      <c r="J1514">
        <f t="shared" si="164"/>
        <v>0</v>
      </c>
      <c r="K1514" t="s">
        <v>32</v>
      </c>
      <c r="L1514">
        <f>VLOOKUP(B1514,average_median_rates_1!B:I,8,0)</f>
        <v>675</v>
      </c>
      <c r="M1514" t="b">
        <f>IF(ISERROR(L1514),VLOOKUP(C1514,vancouver_ratios_2!B:J,9,0),IF(L1514="**",VLOOKUP(C1514,vancouver_ratios_2!B:J,9,0)))</f>
        <v>0</v>
      </c>
      <c r="N1514" t="b">
        <f>IF(ISERROR(L1514),VLOOKUP(D1514,average_median_rates_1!B:I,8,0),IF(L1514="**", VLOOKUP(D1514,average_median_rates_1!B:I,8,0)))</f>
        <v>0</v>
      </c>
      <c r="O1514">
        <f t="shared" si="165"/>
        <v>0</v>
      </c>
      <c r="P1514">
        <f t="shared" si="166"/>
        <v>675</v>
      </c>
    </row>
    <row r="1515" spans="1:16" x14ac:dyDescent="0.2">
      <c r="A1515" t="str">
        <f t="shared" si="167"/>
        <v>201210average0North Vancouver CY</v>
      </c>
      <c r="B1515" t="str">
        <f t="shared" si="161"/>
        <v>201210apartmentaveragebachelor_rateNorth Vancouver CY</v>
      </c>
      <c r="C1515" t="str">
        <f t="shared" si="162"/>
        <v>apartmentaveragebachelor_rateNorth Vancouver CY</v>
      </c>
      <c r="D1515" t="str">
        <f t="shared" si="163"/>
        <v>201210apartmentaveragebachelor_rateVancouver</v>
      </c>
      <c r="E1515">
        <v>2012</v>
      </c>
      <c r="F1515">
        <v>10</v>
      </c>
      <c r="G1515" t="s">
        <v>65</v>
      </c>
      <c r="H1515" t="s">
        <v>59</v>
      </c>
      <c r="I1515" t="s">
        <v>49</v>
      </c>
      <c r="J1515">
        <f t="shared" si="164"/>
        <v>0</v>
      </c>
      <c r="K1515" t="s">
        <v>33</v>
      </c>
      <c r="L1515" t="e">
        <f>VLOOKUP(B1515,average_median_rates_1!B:I,8,0)</f>
        <v>#N/A</v>
      </c>
      <c r="M1515">
        <f>IF(ISERROR(L1515),VLOOKUP(C1515,vancouver_ratios_2!B:J,9,0),IF(L1515="**",VLOOKUP(C1515,vancouver_ratios_2!B:J,9,0)))</f>
        <v>1.12537452216138</v>
      </c>
      <c r="N1515">
        <f>IF(ISERROR(L1515),VLOOKUP(D1515,average_median_rates_1!B:I,8,0),IF(L1515="**", VLOOKUP(D1515,average_median_rates_1!B:I,8,0)))</f>
        <v>864</v>
      </c>
      <c r="O1515">
        <f t="shared" si="165"/>
        <v>972.32358714743236</v>
      </c>
      <c r="P1515">
        <f t="shared" si="166"/>
        <v>972.32358714743236</v>
      </c>
    </row>
    <row r="1516" spans="1:16" x14ac:dyDescent="0.2">
      <c r="A1516" t="str">
        <f t="shared" si="167"/>
        <v>201210average0North Vancouver DM</v>
      </c>
      <c r="B1516" t="str">
        <f t="shared" si="161"/>
        <v>201210apartmentaveragebachelor_rateNorth Vancouver DM</v>
      </c>
      <c r="C1516" t="str">
        <f t="shared" si="162"/>
        <v>apartmentaveragebachelor_rateNorth Vancouver DM</v>
      </c>
      <c r="D1516" t="str">
        <f t="shared" si="163"/>
        <v>201210apartmentaveragebachelor_rateVancouver</v>
      </c>
      <c r="E1516">
        <v>2012</v>
      </c>
      <c r="F1516">
        <v>10</v>
      </c>
      <c r="G1516" t="s">
        <v>65</v>
      </c>
      <c r="H1516" t="s">
        <v>59</v>
      </c>
      <c r="I1516" t="s">
        <v>49</v>
      </c>
      <c r="J1516">
        <f t="shared" si="164"/>
        <v>0</v>
      </c>
      <c r="K1516" t="s">
        <v>34</v>
      </c>
      <c r="L1516">
        <f>VLOOKUP(B1516,average_median_rates_1!B:I,8,0)</f>
        <v>882</v>
      </c>
      <c r="M1516" t="b">
        <f>IF(ISERROR(L1516),VLOOKUP(C1516,vancouver_ratios_2!B:J,9,0),IF(L1516="**",VLOOKUP(C1516,vancouver_ratios_2!B:J,9,0)))</f>
        <v>0</v>
      </c>
      <c r="N1516" t="b">
        <f>IF(ISERROR(L1516),VLOOKUP(D1516,average_median_rates_1!B:I,8,0),IF(L1516="**", VLOOKUP(D1516,average_median_rates_1!B:I,8,0)))</f>
        <v>0</v>
      </c>
      <c r="O1516">
        <f t="shared" si="165"/>
        <v>0</v>
      </c>
      <c r="P1516">
        <f t="shared" si="166"/>
        <v>882</v>
      </c>
    </row>
    <row r="1517" spans="1:16" x14ac:dyDescent="0.2">
      <c r="A1517" t="str">
        <f t="shared" si="167"/>
        <v>201210average0West Vancouver</v>
      </c>
      <c r="B1517" t="str">
        <f t="shared" si="161"/>
        <v>201210apartmentaveragebachelor_rateWest Vancouver</v>
      </c>
      <c r="C1517" t="str">
        <f t="shared" si="162"/>
        <v>apartmentaveragebachelor_rateWest Vancouver</v>
      </c>
      <c r="D1517" t="str">
        <f t="shared" si="163"/>
        <v>201210apartmentaveragebachelor_rateVancouver</v>
      </c>
      <c r="E1517">
        <v>2012</v>
      </c>
      <c r="F1517">
        <v>10</v>
      </c>
      <c r="G1517" t="s">
        <v>65</v>
      </c>
      <c r="H1517" t="s">
        <v>59</v>
      </c>
      <c r="I1517" t="s">
        <v>49</v>
      </c>
      <c r="J1517">
        <f t="shared" si="164"/>
        <v>0</v>
      </c>
      <c r="K1517" t="s">
        <v>35</v>
      </c>
      <c r="L1517">
        <f>VLOOKUP(B1517,average_median_rates_1!B:I,8,0)</f>
        <v>941</v>
      </c>
      <c r="M1517" t="b">
        <f>IF(ISERROR(L1517),VLOOKUP(C1517,vancouver_ratios_2!B:J,9,0),IF(L1517="**",VLOOKUP(C1517,vancouver_ratios_2!B:J,9,0)))</f>
        <v>0</v>
      </c>
      <c r="N1517" t="b">
        <f>IF(ISERROR(L1517),VLOOKUP(D1517,average_median_rates_1!B:I,8,0),IF(L1517="**", VLOOKUP(D1517,average_median_rates_1!B:I,8,0)))</f>
        <v>0</v>
      </c>
      <c r="O1517">
        <f t="shared" si="165"/>
        <v>0</v>
      </c>
      <c r="P1517">
        <f t="shared" si="166"/>
        <v>941</v>
      </c>
    </row>
    <row r="1518" spans="1:16" x14ac:dyDescent="0.2">
      <c r="A1518" t="str">
        <f t="shared" si="167"/>
        <v>201210average0Richmond</v>
      </c>
      <c r="B1518" t="str">
        <f t="shared" si="161"/>
        <v>201210apartmentaveragebachelor_rateRichmond</v>
      </c>
      <c r="C1518" t="str">
        <f t="shared" si="162"/>
        <v>apartmentaveragebachelor_rateRichmond</v>
      </c>
      <c r="D1518" t="str">
        <f t="shared" si="163"/>
        <v>201210apartmentaveragebachelor_rateVancouver</v>
      </c>
      <c r="E1518">
        <v>2012</v>
      </c>
      <c r="F1518">
        <v>10</v>
      </c>
      <c r="G1518" t="s">
        <v>65</v>
      </c>
      <c r="H1518" t="s">
        <v>59</v>
      </c>
      <c r="I1518" t="s">
        <v>49</v>
      </c>
      <c r="J1518">
        <f t="shared" si="164"/>
        <v>0</v>
      </c>
      <c r="K1518" t="s">
        <v>36</v>
      </c>
      <c r="L1518">
        <f>VLOOKUP(B1518,average_median_rates_1!B:I,8,0)</f>
        <v>749</v>
      </c>
      <c r="M1518" t="b">
        <f>IF(ISERROR(L1518),VLOOKUP(C1518,vancouver_ratios_2!B:J,9,0),IF(L1518="**",VLOOKUP(C1518,vancouver_ratios_2!B:J,9,0)))</f>
        <v>0</v>
      </c>
      <c r="N1518" t="b">
        <f>IF(ISERROR(L1518),VLOOKUP(D1518,average_median_rates_1!B:I,8,0),IF(L1518="**", VLOOKUP(D1518,average_median_rates_1!B:I,8,0)))</f>
        <v>0</v>
      </c>
      <c r="O1518">
        <f t="shared" si="165"/>
        <v>0</v>
      </c>
      <c r="P1518">
        <f t="shared" si="166"/>
        <v>749</v>
      </c>
    </row>
    <row r="1519" spans="1:16" x14ac:dyDescent="0.2">
      <c r="A1519" t="str">
        <f t="shared" si="167"/>
        <v>201210average0Delta</v>
      </c>
      <c r="B1519" t="str">
        <f t="shared" si="161"/>
        <v>201210apartmentaveragebachelor_rateDelta</v>
      </c>
      <c r="C1519" t="str">
        <f t="shared" si="162"/>
        <v>apartmentaveragebachelor_rateDelta</v>
      </c>
      <c r="D1519" t="str">
        <f t="shared" si="163"/>
        <v>201210apartmentaveragebachelor_rateVancouver</v>
      </c>
      <c r="E1519">
        <v>2012</v>
      </c>
      <c r="F1519">
        <v>10</v>
      </c>
      <c r="G1519" t="s">
        <v>65</v>
      </c>
      <c r="H1519" t="s">
        <v>59</v>
      </c>
      <c r="I1519" t="s">
        <v>49</v>
      </c>
      <c r="J1519">
        <f t="shared" si="164"/>
        <v>0</v>
      </c>
      <c r="K1519" t="s">
        <v>37</v>
      </c>
      <c r="L1519">
        <f>VLOOKUP(B1519,average_median_rates_1!B:I,8,0)</f>
        <v>622</v>
      </c>
      <c r="M1519" t="b">
        <f>IF(ISERROR(L1519),VLOOKUP(C1519,vancouver_ratios_2!B:J,9,0),IF(L1519="**",VLOOKUP(C1519,vancouver_ratios_2!B:J,9,0)))</f>
        <v>0</v>
      </c>
      <c r="N1519" t="b">
        <f>IF(ISERROR(L1519),VLOOKUP(D1519,average_median_rates_1!B:I,8,0),IF(L1519="**", VLOOKUP(D1519,average_median_rates_1!B:I,8,0)))</f>
        <v>0</v>
      </c>
      <c r="O1519">
        <f t="shared" si="165"/>
        <v>0</v>
      </c>
      <c r="P1519">
        <f t="shared" si="166"/>
        <v>622</v>
      </c>
    </row>
    <row r="1520" spans="1:16" x14ac:dyDescent="0.2">
      <c r="A1520" t="str">
        <f t="shared" si="167"/>
        <v>201210average0Surrey</v>
      </c>
      <c r="B1520" t="str">
        <f t="shared" si="161"/>
        <v>201210apartmentaveragebachelor_rateSurrey</v>
      </c>
      <c r="C1520" t="str">
        <f t="shared" si="162"/>
        <v>apartmentaveragebachelor_rateSurrey</v>
      </c>
      <c r="D1520" t="str">
        <f t="shared" si="163"/>
        <v>201210apartmentaveragebachelor_rateVancouver</v>
      </c>
      <c r="E1520">
        <v>2012</v>
      </c>
      <c r="F1520">
        <v>10</v>
      </c>
      <c r="G1520" t="s">
        <v>65</v>
      </c>
      <c r="H1520" t="s">
        <v>59</v>
      </c>
      <c r="I1520" t="s">
        <v>49</v>
      </c>
      <c r="J1520">
        <f t="shared" si="164"/>
        <v>0</v>
      </c>
      <c r="K1520" t="s">
        <v>38</v>
      </c>
      <c r="L1520">
        <f>VLOOKUP(B1520,average_median_rates_1!B:I,8,0)</f>
        <v>614</v>
      </c>
      <c r="M1520" t="b">
        <f>IF(ISERROR(L1520),VLOOKUP(C1520,vancouver_ratios_2!B:J,9,0),IF(L1520="**",VLOOKUP(C1520,vancouver_ratios_2!B:J,9,0)))</f>
        <v>0</v>
      </c>
      <c r="N1520" t="b">
        <f>IF(ISERROR(L1520),VLOOKUP(D1520,average_median_rates_1!B:I,8,0),IF(L1520="**", VLOOKUP(D1520,average_median_rates_1!B:I,8,0)))</f>
        <v>0</v>
      </c>
      <c r="O1520">
        <f t="shared" si="165"/>
        <v>0</v>
      </c>
      <c r="P1520">
        <f t="shared" si="166"/>
        <v>614</v>
      </c>
    </row>
    <row r="1521" spans="1:16" x14ac:dyDescent="0.2">
      <c r="A1521" t="str">
        <f t="shared" si="167"/>
        <v>201210average0White Rock</v>
      </c>
      <c r="B1521" t="str">
        <f t="shared" si="161"/>
        <v>201210apartmentaveragebachelor_rateWhite Rock</v>
      </c>
      <c r="C1521" t="str">
        <f t="shared" si="162"/>
        <v>apartmentaveragebachelor_rateWhite Rock</v>
      </c>
      <c r="D1521" t="str">
        <f t="shared" si="163"/>
        <v>201210apartmentaveragebachelor_rateVancouver</v>
      </c>
      <c r="E1521">
        <v>2012</v>
      </c>
      <c r="F1521">
        <v>10</v>
      </c>
      <c r="G1521" t="s">
        <v>65</v>
      </c>
      <c r="H1521" t="s">
        <v>59</v>
      </c>
      <c r="I1521" t="s">
        <v>49</v>
      </c>
      <c r="J1521">
        <f t="shared" si="164"/>
        <v>0</v>
      </c>
      <c r="K1521" t="s">
        <v>39</v>
      </c>
      <c r="L1521">
        <f>VLOOKUP(B1521,average_median_rates_1!B:I,8,0)</f>
        <v>712</v>
      </c>
      <c r="M1521" t="b">
        <f>IF(ISERROR(L1521),VLOOKUP(C1521,vancouver_ratios_2!B:J,9,0),IF(L1521="**",VLOOKUP(C1521,vancouver_ratios_2!B:J,9,0)))</f>
        <v>0</v>
      </c>
      <c r="N1521" t="b">
        <f>IF(ISERROR(L1521),VLOOKUP(D1521,average_median_rates_1!B:I,8,0),IF(L1521="**", VLOOKUP(D1521,average_median_rates_1!B:I,8,0)))</f>
        <v>0</v>
      </c>
      <c r="O1521">
        <f t="shared" si="165"/>
        <v>0</v>
      </c>
      <c r="P1521">
        <f t="shared" si="166"/>
        <v>712</v>
      </c>
    </row>
    <row r="1522" spans="1:16" x14ac:dyDescent="0.2">
      <c r="A1522" t="str">
        <f t="shared" si="167"/>
        <v>201210average0Langley City and Langley DM</v>
      </c>
      <c r="B1522" t="str">
        <f t="shared" si="161"/>
        <v>201210apartmentaveragebachelor_rateLangley City and Langley DM</v>
      </c>
      <c r="C1522" t="str">
        <f t="shared" si="162"/>
        <v>apartmentaveragebachelor_rateLangley City and Langley DM</v>
      </c>
      <c r="D1522" t="str">
        <f t="shared" si="163"/>
        <v>201210apartmentaveragebachelor_rateVancouver</v>
      </c>
      <c r="E1522">
        <v>2012</v>
      </c>
      <c r="F1522">
        <v>10</v>
      </c>
      <c r="G1522" t="s">
        <v>65</v>
      </c>
      <c r="H1522" t="s">
        <v>59</v>
      </c>
      <c r="I1522" t="s">
        <v>49</v>
      </c>
      <c r="J1522">
        <f t="shared" si="164"/>
        <v>0</v>
      </c>
      <c r="K1522" t="s">
        <v>40</v>
      </c>
      <c r="L1522">
        <f>VLOOKUP(B1522,average_median_rates_1!B:I,8,0)</f>
        <v>638</v>
      </c>
      <c r="M1522" t="b">
        <f>IF(ISERROR(L1522),VLOOKUP(C1522,vancouver_ratios_2!B:J,9,0),IF(L1522="**",VLOOKUP(C1522,vancouver_ratios_2!B:J,9,0)))</f>
        <v>0</v>
      </c>
      <c r="N1522" t="b">
        <f>IF(ISERROR(L1522),VLOOKUP(D1522,average_median_rates_1!B:I,8,0),IF(L1522="**", VLOOKUP(D1522,average_median_rates_1!B:I,8,0)))</f>
        <v>0</v>
      </c>
      <c r="O1522">
        <f t="shared" si="165"/>
        <v>0</v>
      </c>
      <c r="P1522">
        <f t="shared" si="166"/>
        <v>638</v>
      </c>
    </row>
    <row r="1523" spans="1:16" x14ac:dyDescent="0.2">
      <c r="A1523" t="str">
        <f t="shared" si="167"/>
        <v>201210average0Tri-Cities</v>
      </c>
      <c r="B1523" t="str">
        <f t="shared" si="161"/>
        <v>201210apartmentaveragebachelor_rateTri-Cities</v>
      </c>
      <c r="C1523" t="str">
        <f t="shared" si="162"/>
        <v>apartmentaveragebachelor_rateTri-Cities</v>
      </c>
      <c r="D1523" t="str">
        <f t="shared" si="163"/>
        <v>201210apartmentaveragebachelor_rateVancouver</v>
      </c>
      <c r="E1523">
        <v>2012</v>
      </c>
      <c r="F1523">
        <v>10</v>
      </c>
      <c r="G1523" t="s">
        <v>65</v>
      </c>
      <c r="H1523" t="s">
        <v>59</v>
      </c>
      <c r="I1523" t="s">
        <v>49</v>
      </c>
      <c r="J1523">
        <f t="shared" si="164"/>
        <v>0</v>
      </c>
      <c r="K1523" t="s">
        <v>41</v>
      </c>
      <c r="L1523">
        <f>VLOOKUP(B1523,average_median_rates_1!B:I,8,0)</f>
        <v>677</v>
      </c>
      <c r="M1523" t="b">
        <f>IF(ISERROR(L1523),VLOOKUP(C1523,vancouver_ratios_2!B:J,9,0),IF(L1523="**",VLOOKUP(C1523,vancouver_ratios_2!B:J,9,0)))</f>
        <v>0</v>
      </c>
      <c r="N1523" t="b">
        <f>IF(ISERROR(L1523),VLOOKUP(D1523,average_median_rates_1!B:I,8,0),IF(L1523="**", VLOOKUP(D1523,average_median_rates_1!B:I,8,0)))</f>
        <v>0</v>
      </c>
      <c r="O1523">
        <f t="shared" si="165"/>
        <v>0</v>
      </c>
      <c r="P1523">
        <f t="shared" si="166"/>
        <v>677</v>
      </c>
    </row>
    <row r="1524" spans="1:16" x14ac:dyDescent="0.2">
      <c r="A1524" t="str">
        <f t="shared" si="167"/>
        <v>201210average0Maple Ridge/Pitt Meadows</v>
      </c>
      <c r="B1524" t="str">
        <f t="shared" si="161"/>
        <v>201210apartmentaveragebachelor_rateMaple Ridge/Pitt Meadows</v>
      </c>
      <c r="C1524" t="str">
        <f t="shared" si="162"/>
        <v>apartmentaveragebachelor_rateMaple Ridge/Pitt Meadows</v>
      </c>
      <c r="D1524" t="str">
        <f t="shared" si="163"/>
        <v>201210apartmentaveragebachelor_rateVancouver</v>
      </c>
      <c r="E1524">
        <v>2012</v>
      </c>
      <c r="F1524">
        <v>10</v>
      </c>
      <c r="G1524" t="s">
        <v>65</v>
      </c>
      <c r="H1524" t="s">
        <v>59</v>
      </c>
      <c r="I1524" t="s">
        <v>49</v>
      </c>
      <c r="J1524">
        <f t="shared" si="164"/>
        <v>0</v>
      </c>
      <c r="K1524" t="s">
        <v>42</v>
      </c>
      <c r="L1524">
        <f>VLOOKUP(B1524,average_median_rates_1!B:I,8,0)</f>
        <v>671</v>
      </c>
      <c r="M1524" t="b">
        <f>IF(ISERROR(L1524),VLOOKUP(C1524,vancouver_ratios_2!B:J,9,0),IF(L1524="**",VLOOKUP(C1524,vancouver_ratios_2!B:J,9,0)))</f>
        <v>0</v>
      </c>
      <c r="N1524" t="b">
        <f>IF(ISERROR(L1524),VLOOKUP(D1524,average_median_rates_1!B:I,8,0),IF(L1524="**", VLOOKUP(D1524,average_median_rates_1!B:I,8,0)))</f>
        <v>0</v>
      </c>
      <c r="O1524">
        <f t="shared" si="165"/>
        <v>0</v>
      </c>
      <c r="P1524">
        <f t="shared" si="166"/>
        <v>671</v>
      </c>
    </row>
    <row r="1525" spans="1:16" x14ac:dyDescent="0.2">
      <c r="A1525" t="str">
        <f t="shared" si="167"/>
        <v>201210average0Vancouver</v>
      </c>
      <c r="B1525" t="str">
        <f t="shared" si="161"/>
        <v>201210apartmentaveragebachelor_rateVancouver</v>
      </c>
      <c r="C1525" t="str">
        <f t="shared" si="162"/>
        <v>apartmentaveragebachelor_rateVancouver</v>
      </c>
      <c r="D1525" t="str">
        <f t="shared" si="163"/>
        <v>201210apartmentaveragebachelor_rateVancouver</v>
      </c>
      <c r="E1525">
        <v>2012</v>
      </c>
      <c r="F1525">
        <v>10</v>
      </c>
      <c r="G1525" t="s">
        <v>65</v>
      </c>
      <c r="H1525" t="s">
        <v>59</v>
      </c>
      <c r="I1525" t="s">
        <v>49</v>
      </c>
      <c r="J1525">
        <f t="shared" si="164"/>
        <v>0</v>
      </c>
      <c r="K1525" t="s">
        <v>43</v>
      </c>
      <c r="L1525">
        <f>VLOOKUP(B1525,average_median_rates_1!B:I,8,0)</f>
        <v>864</v>
      </c>
      <c r="M1525" t="b">
        <f>IF(ISERROR(L1525),VLOOKUP(C1525,vancouver_ratios_2!B:J,9,0),IF(L1525="**",VLOOKUP(C1525,vancouver_ratios_2!B:J,9,0)))</f>
        <v>0</v>
      </c>
      <c r="N1525" t="b">
        <f>IF(ISERROR(L1525),VLOOKUP(D1525,average_median_rates_1!B:I,8,0),IF(L1525="**", VLOOKUP(D1525,average_median_rates_1!B:I,8,0)))</f>
        <v>0</v>
      </c>
      <c r="O1525">
        <f t="shared" si="165"/>
        <v>0</v>
      </c>
      <c r="P1525">
        <f t="shared" si="166"/>
        <v>864</v>
      </c>
    </row>
    <row r="1526" spans="1:16" x14ac:dyDescent="0.2">
      <c r="A1526" t="str">
        <f t="shared" si="167"/>
        <v>201210average0North Vancouver City</v>
      </c>
      <c r="B1526" t="str">
        <f t="shared" si="161"/>
        <v>201210apartmentaveragebachelor_rateNorth Vancouver City</v>
      </c>
      <c r="C1526" t="str">
        <f t="shared" si="162"/>
        <v>apartmentaveragebachelor_rateNorth Vancouver City</v>
      </c>
      <c r="D1526" t="str">
        <f t="shared" si="163"/>
        <v>201210apartmentaveragebachelor_rateVancouver</v>
      </c>
      <c r="E1526">
        <v>2012</v>
      </c>
      <c r="F1526">
        <v>10</v>
      </c>
      <c r="G1526" t="s">
        <v>65</v>
      </c>
      <c r="H1526" t="s">
        <v>59</v>
      </c>
      <c r="I1526" t="s">
        <v>49</v>
      </c>
      <c r="J1526">
        <f t="shared" si="164"/>
        <v>0</v>
      </c>
      <c r="K1526" t="s">
        <v>60</v>
      </c>
      <c r="L1526">
        <f>VLOOKUP(B1526,average_median_rates_1!B:I,8,0)</f>
        <v>831</v>
      </c>
      <c r="M1526" t="b">
        <f>IF(ISERROR(L1526),VLOOKUP(C1526,vancouver_ratios_2!B:J,9,0),IF(L1526="**",VLOOKUP(C1526,vancouver_ratios_2!B:J,9,0)))</f>
        <v>0</v>
      </c>
      <c r="N1526" t="b">
        <f>IF(ISERROR(L1526),VLOOKUP(D1526,average_median_rates_1!B:I,8,0),IF(L1526="**", VLOOKUP(D1526,average_median_rates_1!B:I,8,0)))</f>
        <v>0</v>
      </c>
      <c r="O1526">
        <f t="shared" si="165"/>
        <v>0</v>
      </c>
      <c r="P1526">
        <f t="shared" si="166"/>
        <v>831</v>
      </c>
    </row>
    <row r="1527" spans="1:16" x14ac:dyDescent="0.2">
      <c r="A1527" t="str">
        <f t="shared" si="167"/>
        <v>201210average1English Bay</v>
      </c>
      <c r="B1527" t="str">
        <f t="shared" si="161"/>
        <v>201210apartmentaverage1_bed_rateEnglish Bay</v>
      </c>
      <c r="C1527" t="str">
        <f t="shared" si="162"/>
        <v>apartmentaverage1_bed_rateEnglish Bay</v>
      </c>
      <c r="D1527" t="str">
        <f t="shared" si="163"/>
        <v>201210apartmentaverage1_bed_rateVancouver</v>
      </c>
      <c r="E1527">
        <v>2012</v>
      </c>
      <c r="F1527">
        <v>10</v>
      </c>
      <c r="G1527" t="s">
        <v>65</v>
      </c>
      <c r="H1527" t="s">
        <v>59</v>
      </c>
      <c r="I1527" t="s">
        <v>51</v>
      </c>
      <c r="J1527">
        <f t="shared" si="164"/>
        <v>1</v>
      </c>
      <c r="K1527" t="s">
        <v>16</v>
      </c>
      <c r="L1527">
        <f>VLOOKUP(B1527,average_median_rates_1!B:I,8,0)</f>
        <v>1142</v>
      </c>
      <c r="M1527" t="b">
        <f>IF(ISERROR(L1527),VLOOKUP(C1527,vancouver_ratios_2!B:J,9,0),IF(L1527="**",VLOOKUP(C1527,vancouver_ratios_2!B:J,9,0)))</f>
        <v>0</v>
      </c>
      <c r="N1527" t="b">
        <f>IF(ISERROR(L1527),VLOOKUP(D1527,average_median_rates_1!B:I,8,0),IF(L1527="**", VLOOKUP(D1527,average_median_rates_1!B:I,8,0)))</f>
        <v>0</v>
      </c>
      <c r="O1527">
        <f t="shared" si="165"/>
        <v>0</v>
      </c>
      <c r="P1527">
        <f t="shared" si="166"/>
        <v>1142</v>
      </c>
    </row>
    <row r="1528" spans="1:16" x14ac:dyDescent="0.2">
      <c r="A1528" t="str">
        <f t="shared" si="167"/>
        <v>201210average1Downtown</v>
      </c>
      <c r="B1528" t="str">
        <f t="shared" si="161"/>
        <v>201210apartmentaverage1_bed_rateDowntown</v>
      </c>
      <c r="C1528" t="str">
        <f t="shared" si="162"/>
        <v>apartmentaverage1_bed_rateDowntown</v>
      </c>
      <c r="D1528" t="str">
        <f t="shared" si="163"/>
        <v>201210apartmentaverage1_bed_rateVancouver</v>
      </c>
      <c r="E1528">
        <v>2012</v>
      </c>
      <c r="F1528">
        <v>10</v>
      </c>
      <c r="G1528" t="s">
        <v>65</v>
      </c>
      <c r="H1528" t="s">
        <v>59</v>
      </c>
      <c r="I1528" t="s">
        <v>51</v>
      </c>
      <c r="J1528">
        <f t="shared" si="164"/>
        <v>1</v>
      </c>
      <c r="K1528" t="s">
        <v>17</v>
      </c>
      <c r="L1528">
        <f>VLOOKUP(B1528,average_median_rates_1!B:I,8,0)</f>
        <v>1219</v>
      </c>
      <c r="M1528" t="b">
        <f>IF(ISERROR(L1528),VLOOKUP(C1528,vancouver_ratios_2!B:J,9,0),IF(L1528="**",VLOOKUP(C1528,vancouver_ratios_2!B:J,9,0)))</f>
        <v>0</v>
      </c>
      <c r="N1528" t="b">
        <f>IF(ISERROR(L1528),VLOOKUP(D1528,average_median_rates_1!B:I,8,0),IF(L1528="**", VLOOKUP(D1528,average_median_rates_1!B:I,8,0)))</f>
        <v>0</v>
      </c>
      <c r="O1528">
        <f t="shared" si="165"/>
        <v>0</v>
      </c>
      <c r="P1528">
        <f t="shared" si="166"/>
        <v>1219</v>
      </c>
    </row>
    <row r="1529" spans="1:16" x14ac:dyDescent="0.2">
      <c r="A1529" t="str">
        <f t="shared" si="167"/>
        <v>201210average1South Granville/Oak</v>
      </c>
      <c r="B1529" t="str">
        <f t="shared" si="161"/>
        <v>201210apartmentaverage1_bed_rateSouth Granville/Oak</v>
      </c>
      <c r="C1529" t="str">
        <f t="shared" si="162"/>
        <v>apartmentaverage1_bed_rateSouth Granville/Oak</v>
      </c>
      <c r="D1529" t="str">
        <f t="shared" si="163"/>
        <v>201210apartmentaverage1_bed_rateVancouver</v>
      </c>
      <c r="E1529">
        <v>2012</v>
      </c>
      <c r="F1529">
        <v>10</v>
      </c>
      <c r="G1529" t="s">
        <v>65</v>
      </c>
      <c r="H1529" t="s">
        <v>59</v>
      </c>
      <c r="I1529" t="s">
        <v>51</v>
      </c>
      <c r="J1529">
        <f t="shared" si="164"/>
        <v>1</v>
      </c>
      <c r="K1529" t="s">
        <v>19</v>
      </c>
      <c r="L1529">
        <f>VLOOKUP(B1529,average_median_rates_1!B:I,8,0)</f>
        <v>1104</v>
      </c>
      <c r="M1529" t="b">
        <f>IF(ISERROR(L1529),VLOOKUP(C1529,vancouver_ratios_2!B:J,9,0),IF(L1529="**",VLOOKUP(C1529,vancouver_ratios_2!B:J,9,0)))</f>
        <v>0</v>
      </c>
      <c r="N1529" t="b">
        <f>IF(ISERROR(L1529),VLOOKUP(D1529,average_median_rates_1!B:I,8,0),IF(L1529="**", VLOOKUP(D1529,average_median_rates_1!B:I,8,0)))</f>
        <v>0</v>
      </c>
      <c r="O1529">
        <f t="shared" si="165"/>
        <v>0</v>
      </c>
      <c r="P1529">
        <f t="shared" si="166"/>
        <v>1104</v>
      </c>
    </row>
    <row r="1530" spans="1:16" x14ac:dyDescent="0.2">
      <c r="A1530" t="str">
        <f t="shared" si="167"/>
        <v>201210average1Kitsilano/Point Grey</v>
      </c>
      <c r="B1530" t="str">
        <f t="shared" si="161"/>
        <v>201210apartmentaverage1_bed_rateKitsilano/Point Grey</v>
      </c>
      <c r="C1530" t="str">
        <f t="shared" si="162"/>
        <v>apartmentaverage1_bed_rateKitsilano/Point Grey</v>
      </c>
      <c r="D1530" t="str">
        <f t="shared" si="163"/>
        <v>201210apartmentaverage1_bed_rateVancouver</v>
      </c>
      <c r="E1530">
        <v>2012</v>
      </c>
      <c r="F1530">
        <v>10</v>
      </c>
      <c r="G1530" t="s">
        <v>65</v>
      </c>
      <c r="H1530" t="s">
        <v>59</v>
      </c>
      <c r="I1530" t="s">
        <v>51</v>
      </c>
      <c r="J1530">
        <f t="shared" si="164"/>
        <v>1</v>
      </c>
      <c r="K1530" t="s">
        <v>20</v>
      </c>
      <c r="L1530">
        <f>VLOOKUP(B1530,average_median_rates_1!B:I,8,0)</f>
        <v>1102</v>
      </c>
      <c r="M1530" t="b">
        <f>IF(ISERROR(L1530),VLOOKUP(C1530,vancouver_ratios_2!B:J,9,0),IF(L1530="**",VLOOKUP(C1530,vancouver_ratios_2!B:J,9,0)))</f>
        <v>0</v>
      </c>
      <c r="N1530" t="b">
        <f>IF(ISERROR(L1530),VLOOKUP(D1530,average_median_rates_1!B:I,8,0),IF(L1530="**", VLOOKUP(D1530,average_median_rates_1!B:I,8,0)))</f>
        <v>0</v>
      </c>
      <c r="O1530">
        <f t="shared" si="165"/>
        <v>0</v>
      </c>
      <c r="P1530">
        <f t="shared" si="166"/>
        <v>1102</v>
      </c>
    </row>
    <row r="1531" spans="1:16" x14ac:dyDescent="0.2">
      <c r="A1531" t="str">
        <f t="shared" si="167"/>
        <v>201210average1Westside/Kerrisdale</v>
      </c>
      <c r="B1531" t="str">
        <f t="shared" si="161"/>
        <v>201210apartmentaverage1_bed_rateWestside/Kerrisdale</v>
      </c>
      <c r="C1531" t="str">
        <f t="shared" si="162"/>
        <v>apartmentaverage1_bed_rateWestside/Kerrisdale</v>
      </c>
      <c r="D1531" t="str">
        <f t="shared" si="163"/>
        <v>201210apartmentaverage1_bed_rateVancouver</v>
      </c>
      <c r="E1531">
        <v>2012</v>
      </c>
      <c r="F1531">
        <v>10</v>
      </c>
      <c r="G1531" t="s">
        <v>65</v>
      </c>
      <c r="H1531" t="s">
        <v>59</v>
      </c>
      <c r="I1531" t="s">
        <v>51</v>
      </c>
      <c r="J1531">
        <f t="shared" si="164"/>
        <v>1</v>
      </c>
      <c r="K1531" t="s">
        <v>21</v>
      </c>
      <c r="L1531">
        <f>VLOOKUP(B1531,average_median_rates_1!B:I,8,0)</f>
        <v>1116</v>
      </c>
      <c r="M1531" t="b">
        <f>IF(ISERROR(L1531),VLOOKUP(C1531,vancouver_ratios_2!B:J,9,0),IF(L1531="**",VLOOKUP(C1531,vancouver_ratios_2!B:J,9,0)))</f>
        <v>0</v>
      </c>
      <c r="N1531" t="b">
        <f>IF(ISERROR(L1531),VLOOKUP(D1531,average_median_rates_1!B:I,8,0),IF(L1531="**", VLOOKUP(D1531,average_median_rates_1!B:I,8,0)))</f>
        <v>0</v>
      </c>
      <c r="O1531">
        <f t="shared" si="165"/>
        <v>0</v>
      </c>
      <c r="P1531">
        <f t="shared" si="166"/>
        <v>1116</v>
      </c>
    </row>
    <row r="1532" spans="1:16" x14ac:dyDescent="0.2">
      <c r="A1532" t="str">
        <f t="shared" si="167"/>
        <v>201210average1Marpole</v>
      </c>
      <c r="B1532" t="str">
        <f t="shared" si="161"/>
        <v>201210apartmentaverage1_bed_rateMarpole</v>
      </c>
      <c r="C1532" t="str">
        <f t="shared" si="162"/>
        <v>apartmentaverage1_bed_rateMarpole</v>
      </c>
      <c r="D1532" t="str">
        <f t="shared" si="163"/>
        <v>201210apartmentaverage1_bed_rateVancouver</v>
      </c>
      <c r="E1532">
        <v>2012</v>
      </c>
      <c r="F1532">
        <v>10</v>
      </c>
      <c r="G1532" t="s">
        <v>65</v>
      </c>
      <c r="H1532" t="s">
        <v>59</v>
      </c>
      <c r="I1532" t="s">
        <v>51</v>
      </c>
      <c r="J1532">
        <f t="shared" si="164"/>
        <v>1</v>
      </c>
      <c r="K1532" t="s">
        <v>23</v>
      </c>
      <c r="L1532">
        <f>VLOOKUP(B1532,average_median_rates_1!B:I,8,0)</f>
        <v>840</v>
      </c>
      <c r="M1532" t="b">
        <f>IF(ISERROR(L1532),VLOOKUP(C1532,vancouver_ratios_2!B:J,9,0),IF(L1532="**",VLOOKUP(C1532,vancouver_ratios_2!B:J,9,0)))</f>
        <v>0</v>
      </c>
      <c r="N1532" t="b">
        <f>IF(ISERROR(L1532),VLOOKUP(D1532,average_median_rates_1!B:I,8,0),IF(L1532="**", VLOOKUP(D1532,average_median_rates_1!B:I,8,0)))</f>
        <v>0</v>
      </c>
      <c r="O1532">
        <f t="shared" si="165"/>
        <v>0</v>
      </c>
      <c r="P1532">
        <f t="shared" si="166"/>
        <v>840</v>
      </c>
    </row>
    <row r="1533" spans="1:16" x14ac:dyDescent="0.2">
      <c r="A1533" t="str">
        <f t="shared" si="167"/>
        <v>201210average1Mount Pleasant/Renfrew Heights</v>
      </c>
      <c r="B1533" t="str">
        <f t="shared" si="161"/>
        <v>201210apartmentaverage1_bed_rateMount Pleasant/Renfrew Heights</v>
      </c>
      <c r="C1533" t="str">
        <f t="shared" si="162"/>
        <v>apartmentaverage1_bed_rateMount Pleasant/Renfrew Heights</v>
      </c>
      <c r="D1533" t="str">
        <f t="shared" si="163"/>
        <v>201210apartmentaverage1_bed_rateVancouver</v>
      </c>
      <c r="E1533">
        <v>2012</v>
      </c>
      <c r="F1533">
        <v>10</v>
      </c>
      <c r="G1533" t="s">
        <v>65</v>
      </c>
      <c r="H1533" t="s">
        <v>59</v>
      </c>
      <c r="I1533" t="s">
        <v>51</v>
      </c>
      <c r="J1533">
        <f t="shared" si="164"/>
        <v>1</v>
      </c>
      <c r="K1533" t="s">
        <v>24</v>
      </c>
      <c r="L1533">
        <f>VLOOKUP(B1533,average_median_rates_1!B:I,8,0)</f>
        <v>915</v>
      </c>
      <c r="M1533" t="b">
        <f>IF(ISERROR(L1533),VLOOKUP(C1533,vancouver_ratios_2!B:J,9,0),IF(L1533="**",VLOOKUP(C1533,vancouver_ratios_2!B:J,9,0)))</f>
        <v>0</v>
      </c>
      <c r="N1533" t="b">
        <f>IF(ISERROR(L1533),VLOOKUP(D1533,average_median_rates_1!B:I,8,0),IF(L1533="**", VLOOKUP(D1533,average_median_rates_1!B:I,8,0)))</f>
        <v>0</v>
      </c>
      <c r="O1533">
        <f t="shared" si="165"/>
        <v>0</v>
      </c>
      <c r="P1533">
        <f t="shared" si="166"/>
        <v>915</v>
      </c>
    </row>
    <row r="1534" spans="1:16" x14ac:dyDescent="0.2">
      <c r="A1534" t="str">
        <f t="shared" si="167"/>
        <v>201210average1East Hastings</v>
      </c>
      <c r="B1534" t="str">
        <f t="shared" si="161"/>
        <v>201210apartmentaverage1_bed_rateEast Hastings</v>
      </c>
      <c r="C1534" t="str">
        <f t="shared" si="162"/>
        <v>apartmentaverage1_bed_rateEast Hastings</v>
      </c>
      <c r="D1534" t="str">
        <f t="shared" si="163"/>
        <v>201210apartmentaverage1_bed_rateVancouver</v>
      </c>
      <c r="E1534">
        <v>2012</v>
      </c>
      <c r="F1534">
        <v>10</v>
      </c>
      <c r="G1534" t="s">
        <v>65</v>
      </c>
      <c r="H1534" t="s">
        <v>59</v>
      </c>
      <c r="I1534" t="s">
        <v>51</v>
      </c>
      <c r="J1534">
        <f t="shared" si="164"/>
        <v>1</v>
      </c>
      <c r="K1534" t="s">
        <v>25</v>
      </c>
      <c r="L1534">
        <f>VLOOKUP(B1534,average_median_rates_1!B:I,8,0)</f>
        <v>887</v>
      </c>
      <c r="M1534" t="b">
        <f>IF(ISERROR(L1534),VLOOKUP(C1534,vancouver_ratios_2!B:J,9,0),IF(L1534="**",VLOOKUP(C1534,vancouver_ratios_2!B:J,9,0)))</f>
        <v>0</v>
      </c>
      <c r="N1534" t="b">
        <f>IF(ISERROR(L1534),VLOOKUP(D1534,average_median_rates_1!B:I,8,0),IF(L1534="**", VLOOKUP(D1534,average_median_rates_1!B:I,8,0)))</f>
        <v>0</v>
      </c>
      <c r="O1534">
        <f t="shared" si="165"/>
        <v>0</v>
      </c>
      <c r="P1534">
        <f t="shared" si="166"/>
        <v>887</v>
      </c>
    </row>
    <row r="1535" spans="1:16" x14ac:dyDescent="0.2">
      <c r="A1535" t="str">
        <f t="shared" si="167"/>
        <v>201210average1Southeast Vancouver</v>
      </c>
      <c r="B1535" t="str">
        <f t="shared" si="161"/>
        <v>201210apartmentaverage1_bed_rateSoutheast Vancouver</v>
      </c>
      <c r="C1535" t="str">
        <f t="shared" si="162"/>
        <v>apartmentaverage1_bed_rateSoutheast Vancouver</v>
      </c>
      <c r="D1535" t="str">
        <f t="shared" si="163"/>
        <v>201210apartmentaverage1_bed_rateVancouver</v>
      </c>
      <c r="E1535">
        <v>2012</v>
      </c>
      <c r="F1535">
        <v>10</v>
      </c>
      <c r="G1535" t="s">
        <v>65</v>
      </c>
      <c r="H1535" t="s">
        <v>59</v>
      </c>
      <c r="I1535" t="s">
        <v>51</v>
      </c>
      <c r="J1535">
        <f t="shared" si="164"/>
        <v>1</v>
      </c>
      <c r="K1535" t="s">
        <v>26</v>
      </c>
      <c r="L1535">
        <f>VLOOKUP(B1535,average_median_rates_1!B:I,8,0)</f>
        <v>930</v>
      </c>
      <c r="M1535" t="b">
        <f>IF(ISERROR(L1535),VLOOKUP(C1535,vancouver_ratios_2!B:J,9,0),IF(L1535="**",VLOOKUP(C1535,vancouver_ratios_2!B:J,9,0)))</f>
        <v>0</v>
      </c>
      <c r="N1535" t="b">
        <f>IF(ISERROR(L1535),VLOOKUP(D1535,average_median_rates_1!B:I,8,0),IF(L1535="**", VLOOKUP(D1535,average_median_rates_1!B:I,8,0)))</f>
        <v>0</v>
      </c>
      <c r="O1535">
        <f t="shared" si="165"/>
        <v>0</v>
      </c>
      <c r="P1535">
        <f t="shared" si="166"/>
        <v>930</v>
      </c>
    </row>
    <row r="1536" spans="1:16" x14ac:dyDescent="0.2">
      <c r="A1536" t="str">
        <f t="shared" si="167"/>
        <v>201210average1University Endowment Lands</v>
      </c>
      <c r="B1536" t="str">
        <f t="shared" si="161"/>
        <v>201210apartmentaverage1_bed_rateUniversity Endowment Lands</v>
      </c>
      <c r="C1536" t="str">
        <f t="shared" si="162"/>
        <v>apartmentaverage1_bed_rateUniversity Endowment Lands</v>
      </c>
      <c r="D1536" t="str">
        <f t="shared" si="163"/>
        <v>201210apartmentaverage1_bed_rateVancouver</v>
      </c>
      <c r="E1536">
        <v>2012</v>
      </c>
      <c r="F1536">
        <v>10</v>
      </c>
      <c r="G1536" t="s">
        <v>65</v>
      </c>
      <c r="H1536" t="s">
        <v>59</v>
      </c>
      <c r="I1536" t="s">
        <v>51</v>
      </c>
      <c r="J1536">
        <f t="shared" si="164"/>
        <v>1</v>
      </c>
      <c r="K1536" t="s">
        <v>27</v>
      </c>
      <c r="L1536">
        <f>VLOOKUP(B1536,average_median_rates_1!B:I,8,0)</f>
        <v>1316</v>
      </c>
      <c r="M1536" t="b">
        <f>IF(ISERROR(L1536),VLOOKUP(C1536,vancouver_ratios_2!B:J,9,0),IF(L1536="**",VLOOKUP(C1536,vancouver_ratios_2!B:J,9,0)))</f>
        <v>0</v>
      </c>
      <c r="N1536" t="b">
        <f>IF(ISERROR(L1536),VLOOKUP(D1536,average_median_rates_1!B:I,8,0),IF(L1536="**", VLOOKUP(D1536,average_median_rates_1!B:I,8,0)))</f>
        <v>0</v>
      </c>
      <c r="O1536">
        <f t="shared" si="165"/>
        <v>0</v>
      </c>
      <c r="P1536">
        <f t="shared" si="166"/>
        <v>1316</v>
      </c>
    </row>
    <row r="1537" spans="1:16" x14ac:dyDescent="0.2">
      <c r="A1537" t="str">
        <f t="shared" si="167"/>
        <v>201210average1Central Park/Metrotown</v>
      </c>
      <c r="B1537" t="str">
        <f t="shared" si="161"/>
        <v>201210apartmentaverage1_bed_rateCentral Park/Metrotown</v>
      </c>
      <c r="C1537" t="str">
        <f t="shared" si="162"/>
        <v>apartmentaverage1_bed_rateCentral Park/Metrotown</v>
      </c>
      <c r="D1537" t="str">
        <f t="shared" si="163"/>
        <v>201210apartmentaverage1_bed_rateVancouver</v>
      </c>
      <c r="E1537">
        <v>2012</v>
      </c>
      <c r="F1537">
        <v>10</v>
      </c>
      <c r="G1537" t="s">
        <v>65</v>
      </c>
      <c r="H1537" t="s">
        <v>59</v>
      </c>
      <c r="I1537" t="s">
        <v>51</v>
      </c>
      <c r="J1537">
        <f t="shared" si="164"/>
        <v>1</v>
      </c>
      <c r="K1537" t="s">
        <v>28</v>
      </c>
      <c r="L1537">
        <f>VLOOKUP(B1537,average_median_rates_1!B:I,8,0)</f>
        <v>904</v>
      </c>
      <c r="M1537" t="b">
        <f>IF(ISERROR(L1537),VLOOKUP(C1537,vancouver_ratios_2!B:J,9,0),IF(L1537="**",VLOOKUP(C1537,vancouver_ratios_2!B:J,9,0)))</f>
        <v>0</v>
      </c>
      <c r="N1537" t="b">
        <f>IF(ISERROR(L1537),VLOOKUP(D1537,average_median_rates_1!B:I,8,0),IF(L1537="**", VLOOKUP(D1537,average_median_rates_1!B:I,8,0)))</f>
        <v>0</v>
      </c>
      <c r="O1537">
        <f t="shared" si="165"/>
        <v>0</v>
      </c>
      <c r="P1537">
        <f t="shared" si="166"/>
        <v>904</v>
      </c>
    </row>
    <row r="1538" spans="1:16" x14ac:dyDescent="0.2">
      <c r="A1538" t="str">
        <f t="shared" si="167"/>
        <v>201210average1Southeast Burnaby</v>
      </c>
      <c r="B1538" t="str">
        <f t="shared" ref="B1538:B1601" si="168">E1538&amp;F1538&amp;G1538&amp;H1538&amp;I1538&amp;K1538</f>
        <v>201210apartmentaverage1_bed_rateSoutheast Burnaby</v>
      </c>
      <c r="C1538" t="str">
        <f t="shared" ref="C1538:C1601" si="169">G1538&amp;H1538&amp;I1538&amp;K1538</f>
        <v>apartmentaverage1_bed_rateSoutheast Burnaby</v>
      </c>
      <c r="D1538" t="str">
        <f t="shared" ref="D1538:D1601" si="170">E1538&amp;F1538&amp;G1538&amp;H1538&amp;I1538&amp;"Vancouver"</f>
        <v>201210apartmentaverage1_bed_rateVancouver</v>
      </c>
      <c r="E1538">
        <v>2012</v>
      </c>
      <c r="F1538">
        <v>10</v>
      </c>
      <c r="G1538" t="s">
        <v>65</v>
      </c>
      <c r="H1538" t="s">
        <v>59</v>
      </c>
      <c r="I1538" t="s">
        <v>51</v>
      </c>
      <c r="J1538">
        <f t="shared" ref="J1538:J1601" si="171">IF(I1538="bachelor_rate", 0, IF(I1538="1_bed_rate", 1, IF(I1538="2_bed_rate",2, IF(I1538="3+_bed_rate", 3, "error"))))</f>
        <v>1</v>
      </c>
      <c r="K1538" t="s">
        <v>29</v>
      </c>
      <c r="L1538">
        <f>VLOOKUP(B1538,average_median_rates_1!B:I,8,0)</f>
        <v>791</v>
      </c>
      <c r="M1538" t="b">
        <f>IF(ISERROR(L1538),VLOOKUP(C1538,vancouver_ratios_2!B:J,9,0),IF(L1538="**",VLOOKUP(C1538,vancouver_ratios_2!B:J,9,0)))</f>
        <v>0</v>
      </c>
      <c r="N1538" t="b">
        <f>IF(ISERROR(L1538),VLOOKUP(D1538,average_median_rates_1!B:I,8,0),IF(L1538="**", VLOOKUP(D1538,average_median_rates_1!B:I,8,0)))</f>
        <v>0</v>
      </c>
      <c r="O1538">
        <f t="shared" ref="O1538:O1601" si="172">N1538*M1538</f>
        <v>0</v>
      </c>
      <c r="P1538">
        <f t="shared" ref="P1538:P1601" si="173">IF(ISERROR(L1538),O1538, IF(L1538="**", O1538, L1538))</f>
        <v>791</v>
      </c>
    </row>
    <row r="1539" spans="1:16" x14ac:dyDescent="0.2">
      <c r="A1539" t="str">
        <f t="shared" ref="A1539:A1602" si="174">E1539&amp;F1539&amp;H1539&amp;J1539&amp;K1539</f>
        <v>201210average1North Burnaby</v>
      </c>
      <c r="B1539" t="str">
        <f t="shared" si="168"/>
        <v>201210apartmentaverage1_bed_rateNorth Burnaby</v>
      </c>
      <c r="C1539" t="str">
        <f t="shared" si="169"/>
        <v>apartmentaverage1_bed_rateNorth Burnaby</v>
      </c>
      <c r="D1539" t="str">
        <f t="shared" si="170"/>
        <v>201210apartmentaverage1_bed_rateVancouver</v>
      </c>
      <c r="E1539">
        <v>2012</v>
      </c>
      <c r="F1539">
        <v>10</v>
      </c>
      <c r="G1539" t="s">
        <v>65</v>
      </c>
      <c r="H1539" t="s">
        <v>59</v>
      </c>
      <c r="I1539" t="s">
        <v>51</v>
      </c>
      <c r="J1539">
        <f t="shared" si="171"/>
        <v>1</v>
      </c>
      <c r="K1539" t="s">
        <v>31</v>
      </c>
      <c r="L1539">
        <f>VLOOKUP(B1539,average_median_rates_1!B:I,8,0)</f>
        <v>913</v>
      </c>
      <c r="M1539" t="b">
        <f>IF(ISERROR(L1539),VLOOKUP(C1539,vancouver_ratios_2!B:J,9,0),IF(L1539="**",VLOOKUP(C1539,vancouver_ratios_2!B:J,9,0)))</f>
        <v>0</v>
      </c>
      <c r="N1539" t="b">
        <f>IF(ISERROR(L1539),VLOOKUP(D1539,average_median_rates_1!B:I,8,0),IF(L1539="**", VLOOKUP(D1539,average_median_rates_1!B:I,8,0)))</f>
        <v>0</v>
      </c>
      <c r="O1539">
        <f t="shared" si="172"/>
        <v>0</v>
      </c>
      <c r="P1539">
        <f t="shared" si="173"/>
        <v>913</v>
      </c>
    </row>
    <row r="1540" spans="1:16" x14ac:dyDescent="0.2">
      <c r="A1540" t="str">
        <f t="shared" si="174"/>
        <v>201210average1New Westminster</v>
      </c>
      <c r="B1540" t="str">
        <f t="shared" si="168"/>
        <v>201210apartmentaverage1_bed_rateNew Westminster</v>
      </c>
      <c r="C1540" t="str">
        <f t="shared" si="169"/>
        <v>apartmentaverage1_bed_rateNew Westminster</v>
      </c>
      <c r="D1540" t="str">
        <f t="shared" si="170"/>
        <v>201210apartmentaverage1_bed_rateVancouver</v>
      </c>
      <c r="E1540">
        <v>2012</v>
      </c>
      <c r="F1540">
        <v>10</v>
      </c>
      <c r="G1540" t="s">
        <v>65</v>
      </c>
      <c r="H1540" t="s">
        <v>59</v>
      </c>
      <c r="I1540" t="s">
        <v>51</v>
      </c>
      <c r="J1540">
        <f t="shared" si="171"/>
        <v>1</v>
      </c>
      <c r="K1540" t="s">
        <v>32</v>
      </c>
      <c r="L1540">
        <f>VLOOKUP(B1540,average_median_rates_1!B:I,8,0)</f>
        <v>801</v>
      </c>
      <c r="M1540" t="b">
        <f>IF(ISERROR(L1540),VLOOKUP(C1540,vancouver_ratios_2!B:J,9,0),IF(L1540="**",VLOOKUP(C1540,vancouver_ratios_2!B:J,9,0)))</f>
        <v>0</v>
      </c>
      <c r="N1540" t="b">
        <f>IF(ISERROR(L1540),VLOOKUP(D1540,average_median_rates_1!B:I,8,0),IF(L1540="**", VLOOKUP(D1540,average_median_rates_1!B:I,8,0)))</f>
        <v>0</v>
      </c>
      <c r="O1540">
        <f t="shared" si="172"/>
        <v>0</v>
      </c>
      <c r="P1540">
        <f t="shared" si="173"/>
        <v>801</v>
      </c>
    </row>
    <row r="1541" spans="1:16" x14ac:dyDescent="0.2">
      <c r="A1541" t="str">
        <f t="shared" si="174"/>
        <v>201210average1North Vancouver CY</v>
      </c>
      <c r="B1541" t="str">
        <f t="shared" si="168"/>
        <v>201210apartmentaverage1_bed_rateNorth Vancouver CY</v>
      </c>
      <c r="C1541" t="str">
        <f t="shared" si="169"/>
        <v>apartmentaverage1_bed_rateNorth Vancouver CY</v>
      </c>
      <c r="D1541" t="str">
        <f t="shared" si="170"/>
        <v>201210apartmentaverage1_bed_rateVancouver</v>
      </c>
      <c r="E1541">
        <v>2012</v>
      </c>
      <c r="F1541">
        <v>10</v>
      </c>
      <c r="G1541" t="s">
        <v>65</v>
      </c>
      <c r="H1541" t="s">
        <v>59</v>
      </c>
      <c r="I1541" t="s">
        <v>51</v>
      </c>
      <c r="J1541">
        <f t="shared" si="171"/>
        <v>1</v>
      </c>
      <c r="K1541" t="s">
        <v>33</v>
      </c>
      <c r="L1541" t="e">
        <f>VLOOKUP(B1541,average_median_rates_1!B:I,8,0)</f>
        <v>#N/A</v>
      </c>
      <c r="M1541">
        <f>IF(ISERROR(L1541),VLOOKUP(C1541,vancouver_ratios_2!B:J,9,0),IF(L1541="**",VLOOKUP(C1541,vancouver_ratios_2!B:J,9,0)))</f>
        <v>1.15330806029425</v>
      </c>
      <c r="N1541">
        <f>IF(ISERROR(L1541),VLOOKUP(D1541,average_median_rates_1!B:I,8,0),IF(L1541="**", VLOOKUP(D1541,average_median_rates_1!B:I,8,0)))</f>
        <v>982</v>
      </c>
      <c r="O1541">
        <f t="shared" si="172"/>
        <v>1132.5485152089536</v>
      </c>
      <c r="P1541">
        <f t="shared" si="173"/>
        <v>1132.5485152089536</v>
      </c>
    </row>
    <row r="1542" spans="1:16" x14ac:dyDescent="0.2">
      <c r="A1542" t="str">
        <f t="shared" si="174"/>
        <v>201210average1North Vancouver DM</v>
      </c>
      <c r="B1542" t="str">
        <f t="shared" si="168"/>
        <v>201210apartmentaverage1_bed_rateNorth Vancouver DM</v>
      </c>
      <c r="C1542" t="str">
        <f t="shared" si="169"/>
        <v>apartmentaverage1_bed_rateNorth Vancouver DM</v>
      </c>
      <c r="D1542" t="str">
        <f t="shared" si="170"/>
        <v>201210apartmentaverage1_bed_rateVancouver</v>
      </c>
      <c r="E1542">
        <v>2012</v>
      </c>
      <c r="F1542">
        <v>10</v>
      </c>
      <c r="G1542" t="s">
        <v>65</v>
      </c>
      <c r="H1542" t="s">
        <v>59</v>
      </c>
      <c r="I1542" t="s">
        <v>51</v>
      </c>
      <c r="J1542">
        <f t="shared" si="171"/>
        <v>1</v>
      </c>
      <c r="K1542" t="s">
        <v>34</v>
      </c>
      <c r="L1542">
        <f>VLOOKUP(B1542,average_median_rates_1!B:I,8,0)</f>
        <v>1021</v>
      </c>
      <c r="M1542" t="b">
        <f>IF(ISERROR(L1542),VLOOKUP(C1542,vancouver_ratios_2!B:J,9,0),IF(L1542="**",VLOOKUP(C1542,vancouver_ratios_2!B:J,9,0)))</f>
        <v>0</v>
      </c>
      <c r="N1542" t="b">
        <f>IF(ISERROR(L1542),VLOOKUP(D1542,average_median_rates_1!B:I,8,0),IF(L1542="**", VLOOKUP(D1542,average_median_rates_1!B:I,8,0)))</f>
        <v>0</v>
      </c>
      <c r="O1542">
        <f t="shared" si="172"/>
        <v>0</v>
      </c>
      <c r="P1542">
        <f t="shared" si="173"/>
        <v>1021</v>
      </c>
    </row>
    <row r="1543" spans="1:16" x14ac:dyDescent="0.2">
      <c r="A1543" t="str">
        <f t="shared" si="174"/>
        <v>201210average1West Vancouver</v>
      </c>
      <c r="B1543" t="str">
        <f t="shared" si="168"/>
        <v>201210apartmentaverage1_bed_rateWest Vancouver</v>
      </c>
      <c r="C1543" t="str">
        <f t="shared" si="169"/>
        <v>apartmentaverage1_bed_rateWest Vancouver</v>
      </c>
      <c r="D1543" t="str">
        <f t="shared" si="170"/>
        <v>201210apartmentaverage1_bed_rateVancouver</v>
      </c>
      <c r="E1543">
        <v>2012</v>
      </c>
      <c r="F1543">
        <v>10</v>
      </c>
      <c r="G1543" t="s">
        <v>65</v>
      </c>
      <c r="H1543" t="s">
        <v>59</v>
      </c>
      <c r="I1543" t="s">
        <v>51</v>
      </c>
      <c r="J1543">
        <f t="shared" si="171"/>
        <v>1</v>
      </c>
      <c r="K1543" t="s">
        <v>35</v>
      </c>
      <c r="L1543">
        <f>VLOOKUP(B1543,average_median_rates_1!B:I,8,0)</f>
        <v>1248</v>
      </c>
      <c r="M1543" t="b">
        <f>IF(ISERROR(L1543),VLOOKUP(C1543,vancouver_ratios_2!B:J,9,0),IF(L1543="**",VLOOKUP(C1543,vancouver_ratios_2!B:J,9,0)))</f>
        <v>0</v>
      </c>
      <c r="N1543" t="b">
        <f>IF(ISERROR(L1543),VLOOKUP(D1543,average_median_rates_1!B:I,8,0),IF(L1543="**", VLOOKUP(D1543,average_median_rates_1!B:I,8,0)))</f>
        <v>0</v>
      </c>
      <c r="O1543">
        <f t="shared" si="172"/>
        <v>0</v>
      </c>
      <c r="P1543">
        <f t="shared" si="173"/>
        <v>1248</v>
      </c>
    </row>
    <row r="1544" spans="1:16" x14ac:dyDescent="0.2">
      <c r="A1544" t="str">
        <f t="shared" si="174"/>
        <v>201210average1Richmond</v>
      </c>
      <c r="B1544" t="str">
        <f t="shared" si="168"/>
        <v>201210apartmentaverage1_bed_rateRichmond</v>
      </c>
      <c r="C1544" t="str">
        <f t="shared" si="169"/>
        <v>apartmentaverage1_bed_rateRichmond</v>
      </c>
      <c r="D1544" t="str">
        <f t="shared" si="170"/>
        <v>201210apartmentaverage1_bed_rateVancouver</v>
      </c>
      <c r="E1544">
        <v>2012</v>
      </c>
      <c r="F1544">
        <v>10</v>
      </c>
      <c r="G1544" t="s">
        <v>65</v>
      </c>
      <c r="H1544" t="s">
        <v>59</v>
      </c>
      <c r="I1544" t="s">
        <v>51</v>
      </c>
      <c r="J1544">
        <f t="shared" si="171"/>
        <v>1</v>
      </c>
      <c r="K1544" t="s">
        <v>36</v>
      </c>
      <c r="L1544">
        <f>VLOOKUP(B1544,average_median_rates_1!B:I,8,0)</f>
        <v>947</v>
      </c>
      <c r="M1544" t="b">
        <f>IF(ISERROR(L1544),VLOOKUP(C1544,vancouver_ratios_2!B:J,9,0),IF(L1544="**",VLOOKUP(C1544,vancouver_ratios_2!B:J,9,0)))</f>
        <v>0</v>
      </c>
      <c r="N1544" t="b">
        <f>IF(ISERROR(L1544),VLOOKUP(D1544,average_median_rates_1!B:I,8,0),IF(L1544="**", VLOOKUP(D1544,average_median_rates_1!B:I,8,0)))</f>
        <v>0</v>
      </c>
      <c r="O1544">
        <f t="shared" si="172"/>
        <v>0</v>
      </c>
      <c r="P1544">
        <f t="shared" si="173"/>
        <v>947</v>
      </c>
    </row>
    <row r="1545" spans="1:16" x14ac:dyDescent="0.2">
      <c r="A1545" t="str">
        <f t="shared" si="174"/>
        <v>201210average1Delta</v>
      </c>
      <c r="B1545" t="str">
        <f t="shared" si="168"/>
        <v>201210apartmentaverage1_bed_rateDelta</v>
      </c>
      <c r="C1545" t="str">
        <f t="shared" si="169"/>
        <v>apartmentaverage1_bed_rateDelta</v>
      </c>
      <c r="D1545" t="str">
        <f t="shared" si="170"/>
        <v>201210apartmentaverage1_bed_rateVancouver</v>
      </c>
      <c r="E1545">
        <v>2012</v>
      </c>
      <c r="F1545">
        <v>10</v>
      </c>
      <c r="G1545" t="s">
        <v>65</v>
      </c>
      <c r="H1545" t="s">
        <v>59</v>
      </c>
      <c r="I1545" t="s">
        <v>51</v>
      </c>
      <c r="J1545">
        <f t="shared" si="171"/>
        <v>1</v>
      </c>
      <c r="K1545" t="s">
        <v>37</v>
      </c>
      <c r="L1545">
        <f>VLOOKUP(B1545,average_median_rates_1!B:I,8,0)</f>
        <v>776</v>
      </c>
      <c r="M1545" t="b">
        <f>IF(ISERROR(L1545),VLOOKUP(C1545,vancouver_ratios_2!B:J,9,0),IF(L1545="**",VLOOKUP(C1545,vancouver_ratios_2!B:J,9,0)))</f>
        <v>0</v>
      </c>
      <c r="N1545" t="b">
        <f>IF(ISERROR(L1545),VLOOKUP(D1545,average_median_rates_1!B:I,8,0),IF(L1545="**", VLOOKUP(D1545,average_median_rates_1!B:I,8,0)))</f>
        <v>0</v>
      </c>
      <c r="O1545">
        <f t="shared" si="172"/>
        <v>0</v>
      </c>
      <c r="P1545">
        <f t="shared" si="173"/>
        <v>776</v>
      </c>
    </row>
    <row r="1546" spans="1:16" x14ac:dyDescent="0.2">
      <c r="A1546" t="str">
        <f t="shared" si="174"/>
        <v>201210average1Surrey</v>
      </c>
      <c r="B1546" t="str">
        <f t="shared" si="168"/>
        <v>201210apartmentaverage1_bed_rateSurrey</v>
      </c>
      <c r="C1546" t="str">
        <f t="shared" si="169"/>
        <v>apartmentaverage1_bed_rateSurrey</v>
      </c>
      <c r="D1546" t="str">
        <f t="shared" si="170"/>
        <v>201210apartmentaverage1_bed_rateVancouver</v>
      </c>
      <c r="E1546">
        <v>2012</v>
      </c>
      <c r="F1546">
        <v>10</v>
      </c>
      <c r="G1546" t="s">
        <v>65</v>
      </c>
      <c r="H1546" t="s">
        <v>59</v>
      </c>
      <c r="I1546" t="s">
        <v>51</v>
      </c>
      <c r="J1546">
        <f t="shared" si="171"/>
        <v>1</v>
      </c>
      <c r="K1546" t="s">
        <v>38</v>
      </c>
      <c r="L1546">
        <f>VLOOKUP(B1546,average_median_rates_1!B:I,8,0)</f>
        <v>723</v>
      </c>
      <c r="M1546" t="b">
        <f>IF(ISERROR(L1546),VLOOKUP(C1546,vancouver_ratios_2!B:J,9,0),IF(L1546="**",VLOOKUP(C1546,vancouver_ratios_2!B:J,9,0)))</f>
        <v>0</v>
      </c>
      <c r="N1546" t="b">
        <f>IF(ISERROR(L1546),VLOOKUP(D1546,average_median_rates_1!B:I,8,0),IF(L1546="**", VLOOKUP(D1546,average_median_rates_1!B:I,8,0)))</f>
        <v>0</v>
      </c>
      <c r="O1546">
        <f t="shared" si="172"/>
        <v>0</v>
      </c>
      <c r="P1546">
        <f t="shared" si="173"/>
        <v>723</v>
      </c>
    </row>
    <row r="1547" spans="1:16" x14ac:dyDescent="0.2">
      <c r="A1547" t="str">
        <f t="shared" si="174"/>
        <v>201210average1White Rock</v>
      </c>
      <c r="B1547" t="str">
        <f t="shared" si="168"/>
        <v>201210apartmentaverage1_bed_rateWhite Rock</v>
      </c>
      <c r="C1547" t="str">
        <f t="shared" si="169"/>
        <v>apartmentaverage1_bed_rateWhite Rock</v>
      </c>
      <c r="D1547" t="str">
        <f t="shared" si="170"/>
        <v>201210apartmentaverage1_bed_rateVancouver</v>
      </c>
      <c r="E1547">
        <v>2012</v>
      </c>
      <c r="F1547">
        <v>10</v>
      </c>
      <c r="G1547" t="s">
        <v>65</v>
      </c>
      <c r="H1547" t="s">
        <v>59</v>
      </c>
      <c r="I1547" t="s">
        <v>51</v>
      </c>
      <c r="J1547">
        <f t="shared" si="171"/>
        <v>1</v>
      </c>
      <c r="K1547" t="s">
        <v>39</v>
      </c>
      <c r="L1547">
        <f>VLOOKUP(B1547,average_median_rates_1!B:I,8,0)</f>
        <v>840</v>
      </c>
      <c r="M1547" t="b">
        <f>IF(ISERROR(L1547),VLOOKUP(C1547,vancouver_ratios_2!B:J,9,0),IF(L1547="**",VLOOKUP(C1547,vancouver_ratios_2!B:J,9,0)))</f>
        <v>0</v>
      </c>
      <c r="N1547" t="b">
        <f>IF(ISERROR(L1547),VLOOKUP(D1547,average_median_rates_1!B:I,8,0),IF(L1547="**", VLOOKUP(D1547,average_median_rates_1!B:I,8,0)))</f>
        <v>0</v>
      </c>
      <c r="O1547">
        <f t="shared" si="172"/>
        <v>0</v>
      </c>
      <c r="P1547">
        <f t="shared" si="173"/>
        <v>840</v>
      </c>
    </row>
    <row r="1548" spans="1:16" x14ac:dyDescent="0.2">
      <c r="A1548" t="str">
        <f t="shared" si="174"/>
        <v>201210average1Langley City and Langley DM</v>
      </c>
      <c r="B1548" t="str">
        <f t="shared" si="168"/>
        <v>201210apartmentaverage1_bed_rateLangley City and Langley DM</v>
      </c>
      <c r="C1548" t="str">
        <f t="shared" si="169"/>
        <v>apartmentaverage1_bed_rateLangley City and Langley DM</v>
      </c>
      <c r="D1548" t="str">
        <f t="shared" si="170"/>
        <v>201210apartmentaverage1_bed_rateVancouver</v>
      </c>
      <c r="E1548">
        <v>2012</v>
      </c>
      <c r="F1548">
        <v>10</v>
      </c>
      <c r="G1548" t="s">
        <v>65</v>
      </c>
      <c r="H1548" t="s">
        <v>59</v>
      </c>
      <c r="I1548" t="s">
        <v>51</v>
      </c>
      <c r="J1548">
        <f t="shared" si="171"/>
        <v>1</v>
      </c>
      <c r="K1548" t="s">
        <v>40</v>
      </c>
      <c r="L1548">
        <f>VLOOKUP(B1548,average_median_rates_1!B:I,8,0)</f>
        <v>758</v>
      </c>
      <c r="M1548" t="b">
        <f>IF(ISERROR(L1548),VLOOKUP(C1548,vancouver_ratios_2!B:J,9,0),IF(L1548="**",VLOOKUP(C1548,vancouver_ratios_2!B:J,9,0)))</f>
        <v>0</v>
      </c>
      <c r="N1548" t="b">
        <f>IF(ISERROR(L1548),VLOOKUP(D1548,average_median_rates_1!B:I,8,0),IF(L1548="**", VLOOKUP(D1548,average_median_rates_1!B:I,8,0)))</f>
        <v>0</v>
      </c>
      <c r="O1548">
        <f t="shared" si="172"/>
        <v>0</v>
      </c>
      <c r="P1548">
        <f t="shared" si="173"/>
        <v>758</v>
      </c>
    </row>
    <row r="1549" spans="1:16" x14ac:dyDescent="0.2">
      <c r="A1549" t="str">
        <f t="shared" si="174"/>
        <v>201210average1Tri-Cities</v>
      </c>
      <c r="B1549" t="str">
        <f t="shared" si="168"/>
        <v>201210apartmentaverage1_bed_rateTri-Cities</v>
      </c>
      <c r="C1549" t="str">
        <f t="shared" si="169"/>
        <v>apartmentaverage1_bed_rateTri-Cities</v>
      </c>
      <c r="D1549" t="str">
        <f t="shared" si="170"/>
        <v>201210apartmentaverage1_bed_rateVancouver</v>
      </c>
      <c r="E1549">
        <v>2012</v>
      </c>
      <c r="F1549">
        <v>10</v>
      </c>
      <c r="G1549" t="s">
        <v>65</v>
      </c>
      <c r="H1549" t="s">
        <v>59</v>
      </c>
      <c r="I1549" t="s">
        <v>51</v>
      </c>
      <c r="J1549">
        <f t="shared" si="171"/>
        <v>1</v>
      </c>
      <c r="K1549" t="s">
        <v>41</v>
      </c>
      <c r="L1549">
        <f>VLOOKUP(B1549,average_median_rates_1!B:I,8,0)</f>
        <v>794</v>
      </c>
      <c r="M1549" t="b">
        <f>IF(ISERROR(L1549),VLOOKUP(C1549,vancouver_ratios_2!B:J,9,0),IF(L1549="**",VLOOKUP(C1549,vancouver_ratios_2!B:J,9,0)))</f>
        <v>0</v>
      </c>
      <c r="N1549" t="b">
        <f>IF(ISERROR(L1549),VLOOKUP(D1549,average_median_rates_1!B:I,8,0),IF(L1549="**", VLOOKUP(D1549,average_median_rates_1!B:I,8,0)))</f>
        <v>0</v>
      </c>
      <c r="O1549">
        <f t="shared" si="172"/>
        <v>0</v>
      </c>
      <c r="P1549">
        <f t="shared" si="173"/>
        <v>794</v>
      </c>
    </row>
    <row r="1550" spans="1:16" x14ac:dyDescent="0.2">
      <c r="A1550" t="str">
        <f t="shared" si="174"/>
        <v>201210average1Maple Ridge/Pitt Meadows</v>
      </c>
      <c r="B1550" t="str">
        <f t="shared" si="168"/>
        <v>201210apartmentaverage1_bed_rateMaple Ridge/Pitt Meadows</v>
      </c>
      <c r="C1550" t="str">
        <f t="shared" si="169"/>
        <v>apartmentaverage1_bed_rateMaple Ridge/Pitt Meadows</v>
      </c>
      <c r="D1550" t="str">
        <f t="shared" si="170"/>
        <v>201210apartmentaverage1_bed_rateVancouver</v>
      </c>
      <c r="E1550">
        <v>2012</v>
      </c>
      <c r="F1550">
        <v>10</v>
      </c>
      <c r="G1550" t="s">
        <v>65</v>
      </c>
      <c r="H1550" t="s">
        <v>59</v>
      </c>
      <c r="I1550" t="s">
        <v>51</v>
      </c>
      <c r="J1550">
        <f t="shared" si="171"/>
        <v>1</v>
      </c>
      <c r="K1550" t="s">
        <v>42</v>
      </c>
      <c r="L1550">
        <f>VLOOKUP(B1550,average_median_rates_1!B:I,8,0)</f>
        <v>709</v>
      </c>
      <c r="M1550" t="b">
        <f>IF(ISERROR(L1550),VLOOKUP(C1550,vancouver_ratios_2!B:J,9,0),IF(L1550="**",VLOOKUP(C1550,vancouver_ratios_2!B:J,9,0)))</f>
        <v>0</v>
      </c>
      <c r="N1550" t="b">
        <f>IF(ISERROR(L1550),VLOOKUP(D1550,average_median_rates_1!B:I,8,0),IF(L1550="**", VLOOKUP(D1550,average_median_rates_1!B:I,8,0)))</f>
        <v>0</v>
      </c>
      <c r="O1550">
        <f t="shared" si="172"/>
        <v>0</v>
      </c>
      <c r="P1550">
        <f t="shared" si="173"/>
        <v>709</v>
      </c>
    </row>
    <row r="1551" spans="1:16" x14ac:dyDescent="0.2">
      <c r="A1551" t="str">
        <f t="shared" si="174"/>
        <v>201210average1Vancouver</v>
      </c>
      <c r="B1551" t="str">
        <f t="shared" si="168"/>
        <v>201210apartmentaverage1_bed_rateVancouver</v>
      </c>
      <c r="C1551" t="str">
        <f t="shared" si="169"/>
        <v>apartmentaverage1_bed_rateVancouver</v>
      </c>
      <c r="D1551" t="str">
        <f t="shared" si="170"/>
        <v>201210apartmentaverage1_bed_rateVancouver</v>
      </c>
      <c r="E1551">
        <v>2012</v>
      </c>
      <c r="F1551">
        <v>10</v>
      </c>
      <c r="G1551" t="s">
        <v>65</v>
      </c>
      <c r="H1551" t="s">
        <v>59</v>
      </c>
      <c r="I1551" t="s">
        <v>51</v>
      </c>
      <c r="J1551">
        <f t="shared" si="171"/>
        <v>1</v>
      </c>
      <c r="K1551" t="s">
        <v>43</v>
      </c>
      <c r="L1551">
        <f>VLOOKUP(B1551,average_median_rates_1!B:I,8,0)</f>
        <v>982</v>
      </c>
      <c r="M1551" t="b">
        <f>IF(ISERROR(L1551),VLOOKUP(C1551,vancouver_ratios_2!B:J,9,0),IF(L1551="**",VLOOKUP(C1551,vancouver_ratios_2!B:J,9,0)))</f>
        <v>0</v>
      </c>
      <c r="N1551" t="b">
        <f>IF(ISERROR(L1551),VLOOKUP(D1551,average_median_rates_1!B:I,8,0),IF(L1551="**", VLOOKUP(D1551,average_median_rates_1!B:I,8,0)))</f>
        <v>0</v>
      </c>
      <c r="O1551">
        <f t="shared" si="172"/>
        <v>0</v>
      </c>
      <c r="P1551">
        <f t="shared" si="173"/>
        <v>982</v>
      </c>
    </row>
    <row r="1552" spans="1:16" x14ac:dyDescent="0.2">
      <c r="A1552" t="str">
        <f t="shared" si="174"/>
        <v>201210average1North Vancouver City</v>
      </c>
      <c r="B1552" t="str">
        <f t="shared" si="168"/>
        <v>201210apartmentaverage1_bed_rateNorth Vancouver City</v>
      </c>
      <c r="C1552" t="str">
        <f t="shared" si="169"/>
        <v>apartmentaverage1_bed_rateNorth Vancouver City</v>
      </c>
      <c r="D1552" t="str">
        <f t="shared" si="170"/>
        <v>201210apartmentaverage1_bed_rateVancouver</v>
      </c>
      <c r="E1552">
        <v>2012</v>
      </c>
      <c r="F1552">
        <v>10</v>
      </c>
      <c r="G1552" t="s">
        <v>65</v>
      </c>
      <c r="H1552" t="s">
        <v>59</v>
      </c>
      <c r="I1552" t="s">
        <v>51</v>
      </c>
      <c r="J1552">
        <f t="shared" si="171"/>
        <v>1</v>
      </c>
      <c r="K1552" t="s">
        <v>60</v>
      </c>
      <c r="L1552">
        <f>VLOOKUP(B1552,average_median_rates_1!B:I,8,0)</f>
        <v>957</v>
      </c>
      <c r="M1552" t="b">
        <f>IF(ISERROR(L1552),VLOOKUP(C1552,vancouver_ratios_2!B:J,9,0),IF(L1552="**",VLOOKUP(C1552,vancouver_ratios_2!B:J,9,0)))</f>
        <v>0</v>
      </c>
      <c r="N1552" t="b">
        <f>IF(ISERROR(L1552),VLOOKUP(D1552,average_median_rates_1!B:I,8,0),IF(L1552="**", VLOOKUP(D1552,average_median_rates_1!B:I,8,0)))</f>
        <v>0</v>
      </c>
      <c r="O1552">
        <f t="shared" si="172"/>
        <v>0</v>
      </c>
      <c r="P1552">
        <f t="shared" si="173"/>
        <v>957</v>
      </c>
    </row>
    <row r="1553" spans="1:16" x14ac:dyDescent="0.2">
      <c r="A1553" t="str">
        <f t="shared" si="174"/>
        <v>201210average2West End/Stanley Park</v>
      </c>
      <c r="B1553" t="str">
        <f t="shared" si="168"/>
        <v>201210apartmentaverage2_bed_rateWest End/Stanley Park</v>
      </c>
      <c r="C1553" t="str">
        <f t="shared" si="169"/>
        <v>apartmentaverage2_bed_rateWest End/Stanley Park</v>
      </c>
      <c r="D1553" t="str">
        <f t="shared" si="170"/>
        <v>201210apartmentaverage2_bed_rateVancouver</v>
      </c>
      <c r="E1553">
        <v>2012</v>
      </c>
      <c r="F1553">
        <v>10</v>
      </c>
      <c r="G1553" t="s">
        <v>65</v>
      </c>
      <c r="H1553" t="s">
        <v>59</v>
      </c>
      <c r="I1553" t="s">
        <v>53</v>
      </c>
      <c r="J1553">
        <f t="shared" si="171"/>
        <v>2</v>
      </c>
      <c r="K1553" t="s">
        <v>12</v>
      </c>
      <c r="L1553">
        <f>VLOOKUP(B1553,average_median_rates_1!B:I,8,0)</f>
        <v>1803</v>
      </c>
      <c r="M1553" t="b">
        <f>IF(ISERROR(L1553),VLOOKUP(C1553,vancouver_ratios_2!B:J,9,0),IF(L1553="**",VLOOKUP(C1553,vancouver_ratios_2!B:J,9,0)))</f>
        <v>0</v>
      </c>
      <c r="N1553" t="b">
        <f>IF(ISERROR(L1553),VLOOKUP(D1553,average_median_rates_1!B:I,8,0),IF(L1553="**", VLOOKUP(D1553,average_median_rates_1!B:I,8,0)))</f>
        <v>0</v>
      </c>
      <c r="O1553">
        <f t="shared" si="172"/>
        <v>0</v>
      </c>
      <c r="P1553">
        <f t="shared" si="173"/>
        <v>1803</v>
      </c>
    </row>
    <row r="1554" spans="1:16" x14ac:dyDescent="0.2">
      <c r="A1554" t="str">
        <f t="shared" si="174"/>
        <v>201210average2English Bay</v>
      </c>
      <c r="B1554" t="str">
        <f t="shared" si="168"/>
        <v>201210apartmentaverage2_bed_rateEnglish Bay</v>
      </c>
      <c r="C1554" t="str">
        <f t="shared" si="169"/>
        <v>apartmentaverage2_bed_rateEnglish Bay</v>
      </c>
      <c r="D1554" t="str">
        <f t="shared" si="170"/>
        <v>201210apartmentaverage2_bed_rateVancouver</v>
      </c>
      <c r="E1554">
        <v>2012</v>
      </c>
      <c r="F1554">
        <v>10</v>
      </c>
      <c r="G1554" t="s">
        <v>65</v>
      </c>
      <c r="H1554" t="s">
        <v>59</v>
      </c>
      <c r="I1554" t="s">
        <v>53</v>
      </c>
      <c r="J1554">
        <f t="shared" si="171"/>
        <v>2</v>
      </c>
      <c r="K1554" t="s">
        <v>16</v>
      </c>
      <c r="L1554">
        <f>VLOOKUP(B1554,average_median_rates_1!B:I,8,0)</f>
        <v>1705</v>
      </c>
      <c r="M1554" t="b">
        <f>IF(ISERROR(L1554),VLOOKUP(C1554,vancouver_ratios_2!B:J,9,0),IF(L1554="**",VLOOKUP(C1554,vancouver_ratios_2!B:J,9,0)))</f>
        <v>0</v>
      </c>
      <c r="N1554" t="b">
        <f>IF(ISERROR(L1554),VLOOKUP(D1554,average_median_rates_1!B:I,8,0),IF(L1554="**", VLOOKUP(D1554,average_median_rates_1!B:I,8,0)))</f>
        <v>0</v>
      </c>
      <c r="O1554">
        <f t="shared" si="172"/>
        <v>0</v>
      </c>
      <c r="P1554">
        <f t="shared" si="173"/>
        <v>1705</v>
      </c>
    </row>
    <row r="1555" spans="1:16" x14ac:dyDescent="0.2">
      <c r="A1555" t="str">
        <f t="shared" si="174"/>
        <v>201210average2Downtown</v>
      </c>
      <c r="B1555" t="str">
        <f t="shared" si="168"/>
        <v>201210apartmentaverage2_bed_rateDowntown</v>
      </c>
      <c r="C1555" t="str">
        <f t="shared" si="169"/>
        <v>apartmentaverage2_bed_rateDowntown</v>
      </c>
      <c r="D1555" t="str">
        <f t="shared" si="170"/>
        <v>201210apartmentaverage2_bed_rateVancouver</v>
      </c>
      <c r="E1555">
        <v>2012</v>
      </c>
      <c r="F1555">
        <v>10</v>
      </c>
      <c r="G1555" t="s">
        <v>65</v>
      </c>
      <c r="H1555" t="s">
        <v>59</v>
      </c>
      <c r="I1555" t="s">
        <v>53</v>
      </c>
      <c r="J1555">
        <f t="shared" si="171"/>
        <v>2</v>
      </c>
      <c r="K1555" t="s">
        <v>17</v>
      </c>
      <c r="L1555">
        <f>VLOOKUP(B1555,average_median_rates_1!B:I,8,0)</f>
        <v>1897</v>
      </c>
      <c r="M1555" t="b">
        <f>IF(ISERROR(L1555),VLOOKUP(C1555,vancouver_ratios_2!B:J,9,0),IF(L1555="**",VLOOKUP(C1555,vancouver_ratios_2!B:J,9,0)))</f>
        <v>0</v>
      </c>
      <c r="N1555" t="b">
        <f>IF(ISERROR(L1555),VLOOKUP(D1555,average_median_rates_1!B:I,8,0),IF(L1555="**", VLOOKUP(D1555,average_median_rates_1!B:I,8,0)))</f>
        <v>0</v>
      </c>
      <c r="O1555">
        <f t="shared" si="172"/>
        <v>0</v>
      </c>
      <c r="P1555">
        <f t="shared" si="173"/>
        <v>1897</v>
      </c>
    </row>
    <row r="1556" spans="1:16" x14ac:dyDescent="0.2">
      <c r="A1556" t="str">
        <f t="shared" si="174"/>
        <v>201210average2South Granville/Oak</v>
      </c>
      <c r="B1556" t="str">
        <f t="shared" si="168"/>
        <v>201210apartmentaverage2_bed_rateSouth Granville/Oak</v>
      </c>
      <c r="C1556" t="str">
        <f t="shared" si="169"/>
        <v>apartmentaverage2_bed_rateSouth Granville/Oak</v>
      </c>
      <c r="D1556" t="str">
        <f t="shared" si="170"/>
        <v>201210apartmentaverage2_bed_rateVancouver</v>
      </c>
      <c r="E1556">
        <v>2012</v>
      </c>
      <c r="F1556">
        <v>10</v>
      </c>
      <c r="G1556" t="s">
        <v>65</v>
      </c>
      <c r="H1556" t="s">
        <v>59</v>
      </c>
      <c r="I1556" t="s">
        <v>53</v>
      </c>
      <c r="J1556">
        <f t="shared" si="171"/>
        <v>2</v>
      </c>
      <c r="K1556" t="s">
        <v>19</v>
      </c>
      <c r="L1556">
        <f>VLOOKUP(B1556,average_median_rates_1!B:I,8,0)</f>
        <v>1563</v>
      </c>
      <c r="M1556" t="b">
        <f>IF(ISERROR(L1556),VLOOKUP(C1556,vancouver_ratios_2!B:J,9,0),IF(L1556="**",VLOOKUP(C1556,vancouver_ratios_2!B:J,9,0)))</f>
        <v>0</v>
      </c>
      <c r="N1556" t="b">
        <f>IF(ISERROR(L1556),VLOOKUP(D1556,average_median_rates_1!B:I,8,0),IF(L1556="**", VLOOKUP(D1556,average_median_rates_1!B:I,8,0)))</f>
        <v>0</v>
      </c>
      <c r="O1556">
        <f t="shared" si="172"/>
        <v>0</v>
      </c>
      <c r="P1556">
        <f t="shared" si="173"/>
        <v>1563</v>
      </c>
    </row>
    <row r="1557" spans="1:16" x14ac:dyDescent="0.2">
      <c r="A1557" t="str">
        <f t="shared" si="174"/>
        <v>201210average2Kitsilano/Point Grey</v>
      </c>
      <c r="B1557" t="str">
        <f t="shared" si="168"/>
        <v>201210apartmentaverage2_bed_rateKitsilano/Point Grey</v>
      </c>
      <c r="C1557" t="str">
        <f t="shared" si="169"/>
        <v>apartmentaverage2_bed_rateKitsilano/Point Grey</v>
      </c>
      <c r="D1557" t="str">
        <f t="shared" si="170"/>
        <v>201210apartmentaverage2_bed_rateVancouver</v>
      </c>
      <c r="E1557">
        <v>2012</v>
      </c>
      <c r="F1557">
        <v>10</v>
      </c>
      <c r="G1557" t="s">
        <v>65</v>
      </c>
      <c r="H1557" t="s">
        <v>59</v>
      </c>
      <c r="I1557" t="s">
        <v>53</v>
      </c>
      <c r="J1557">
        <f t="shared" si="171"/>
        <v>2</v>
      </c>
      <c r="K1557" t="s">
        <v>20</v>
      </c>
      <c r="L1557">
        <f>VLOOKUP(B1557,average_median_rates_1!B:I,8,0)</f>
        <v>1571</v>
      </c>
      <c r="M1557" t="b">
        <f>IF(ISERROR(L1557),VLOOKUP(C1557,vancouver_ratios_2!B:J,9,0),IF(L1557="**",VLOOKUP(C1557,vancouver_ratios_2!B:J,9,0)))</f>
        <v>0</v>
      </c>
      <c r="N1557" t="b">
        <f>IF(ISERROR(L1557),VLOOKUP(D1557,average_median_rates_1!B:I,8,0),IF(L1557="**", VLOOKUP(D1557,average_median_rates_1!B:I,8,0)))</f>
        <v>0</v>
      </c>
      <c r="O1557">
        <f t="shared" si="172"/>
        <v>0</v>
      </c>
      <c r="P1557">
        <f t="shared" si="173"/>
        <v>1571</v>
      </c>
    </row>
    <row r="1558" spans="1:16" x14ac:dyDescent="0.2">
      <c r="A1558" t="str">
        <f t="shared" si="174"/>
        <v>201210average2Westside/Kerrisdale</v>
      </c>
      <c r="B1558" t="str">
        <f t="shared" si="168"/>
        <v>201210apartmentaverage2_bed_rateWestside/Kerrisdale</v>
      </c>
      <c r="C1558" t="str">
        <f t="shared" si="169"/>
        <v>apartmentaverage2_bed_rateWestside/Kerrisdale</v>
      </c>
      <c r="D1558" t="str">
        <f t="shared" si="170"/>
        <v>201210apartmentaverage2_bed_rateVancouver</v>
      </c>
      <c r="E1558">
        <v>2012</v>
      </c>
      <c r="F1558">
        <v>10</v>
      </c>
      <c r="G1558" t="s">
        <v>65</v>
      </c>
      <c r="H1558" t="s">
        <v>59</v>
      </c>
      <c r="I1558" t="s">
        <v>53</v>
      </c>
      <c r="J1558">
        <f t="shared" si="171"/>
        <v>2</v>
      </c>
      <c r="K1558" t="s">
        <v>21</v>
      </c>
      <c r="L1558">
        <f>VLOOKUP(B1558,average_median_rates_1!B:I,8,0)</f>
        <v>1723</v>
      </c>
      <c r="M1558" t="b">
        <f>IF(ISERROR(L1558),VLOOKUP(C1558,vancouver_ratios_2!B:J,9,0),IF(L1558="**",VLOOKUP(C1558,vancouver_ratios_2!B:J,9,0)))</f>
        <v>0</v>
      </c>
      <c r="N1558" t="b">
        <f>IF(ISERROR(L1558),VLOOKUP(D1558,average_median_rates_1!B:I,8,0),IF(L1558="**", VLOOKUP(D1558,average_median_rates_1!B:I,8,0)))</f>
        <v>0</v>
      </c>
      <c r="O1558">
        <f t="shared" si="172"/>
        <v>0</v>
      </c>
      <c r="P1558">
        <f t="shared" si="173"/>
        <v>1723</v>
      </c>
    </row>
    <row r="1559" spans="1:16" x14ac:dyDescent="0.2">
      <c r="A1559" t="str">
        <f t="shared" si="174"/>
        <v>201210average2Marpole</v>
      </c>
      <c r="B1559" t="str">
        <f t="shared" si="168"/>
        <v>201210apartmentaverage2_bed_rateMarpole</v>
      </c>
      <c r="C1559" t="str">
        <f t="shared" si="169"/>
        <v>apartmentaverage2_bed_rateMarpole</v>
      </c>
      <c r="D1559" t="str">
        <f t="shared" si="170"/>
        <v>201210apartmentaverage2_bed_rateVancouver</v>
      </c>
      <c r="E1559">
        <v>2012</v>
      </c>
      <c r="F1559">
        <v>10</v>
      </c>
      <c r="G1559" t="s">
        <v>65</v>
      </c>
      <c r="H1559" t="s">
        <v>59</v>
      </c>
      <c r="I1559" t="s">
        <v>53</v>
      </c>
      <c r="J1559">
        <f t="shared" si="171"/>
        <v>2</v>
      </c>
      <c r="K1559" t="s">
        <v>23</v>
      </c>
      <c r="L1559">
        <f>VLOOKUP(B1559,average_median_rates_1!B:I,8,0)</f>
        <v>1115</v>
      </c>
      <c r="M1559" t="b">
        <f>IF(ISERROR(L1559),VLOOKUP(C1559,vancouver_ratios_2!B:J,9,0),IF(L1559="**",VLOOKUP(C1559,vancouver_ratios_2!B:J,9,0)))</f>
        <v>0</v>
      </c>
      <c r="N1559" t="b">
        <f>IF(ISERROR(L1559),VLOOKUP(D1559,average_median_rates_1!B:I,8,0),IF(L1559="**", VLOOKUP(D1559,average_median_rates_1!B:I,8,0)))</f>
        <v>0</v>
      </c>
      <c r="O1559">
        <f t="shared" si="172"/>
        <v>0</v>
      </c>
      <c r="P1559">
        <f t="shared" si="173"/>
        <v>1115</v>
      </c>
    </row>
    <row r="1560" spans="1:16" x14ac:dyDescent="0.2">
      <c r="A1560" t="str">
        <f t="shared" si="174"/>
        <v>201210average2Mount Pleasant/Renfrew Heights</v>
      </c>
      <c r="B1560" t="str">
        <f t="shared" si="168"/>
        <v>201210apartmentaverage2_bed_rateMount Pleasant/Renfrew Heights</v>
      </c>
      <c r="C1560" t="str">
        <f t="shared" si="169"/>
        <v>apartmentaverage2_bed_rateMount Pleasant/Renfrew Heights</v>
      </c>
      <c r="D1560" t="str">
        <f t="shared" si="170"/>
        <v>201210apartmentaverage2_bed_rateVancouver</v>
      </c>
      <c r="E1560">
        <v>2012</v>
      </c>
      <c r="F1560">
        <v>10</v>
      </c>
      <c r="G1560" t="s">
        <v>65</v>
      </c>
      <c r="H1560" t="s">
        <v>59</v>
      </c>
      <c r="I1560" t="s">
        <v>53</v>
      </c>
      <c r="J1560">
        <f t="shared" si="171"/>
        <v>2</v>
      </c>
      <c r="K1560" t="s">
        <v>24</v>
      </c>
      <c r="L1560">
        <f>VLOOKUP(B1560,average_median_rates_1!B:I,8,0)</f>
        <v>1213</v>
      </c>
      <c r="M1560" t="b">
        <f>IF(ISERROR(L1560),VLOOKUP(C1560,vancouver_ratios_2!B:J,9,0),IF(L1560="**",VLOOKUP(C1560,vancouver_ratios_2!B:J,9,0)))</f>
        <v>0</v>
      </c>
      <c r="N1560" t="b">
        <f>IF(ISERROR(L1560),VLOOKUP(D1560,average_median_rates_1!B:I,8,0),IF(L1560="**", VLOOKUP(D1560,average_median_rates_1!B:I,8,0)))</f>
        <v>0</v>
      </c>
      <c r="O1560">
        <f t="shared" si="172"/>
        <v>0</v>
      </c>
      <c r="P1560">
        <f t="shared" si="173"/>
        <v>1213</v>
      </c>
    </row>
    <row r="1561" spans="1:16" x14ac:dyDescent="0.2">
      <c r="A1561" t="str">
        <f t="shared" si="174"/>
        <v>201210average2East Hastings</v>
      </c>
      <c r="B1561" t="str">
        <f t="shared" si="168"/>
        <v>201210apartmentaverage2_bed_rateEast Hastings</v>
      </c>
      <c r="C1561" t="str">
        <f t="shared" si="169"/>
        <v>apartmentaverage2_bed_rateEast Hastings</v>
      </c>
      <c r="D1561" t="str">
        <f t="shared" si="170"/>
        <v>201210apartmentaverage2_bed_rateVancouver</v>
      </c>
      <c r="E1561">
        <v>2012</v>
      </c>
      <c r="F1561">
        <v>10</v>
      </c>
      <c r="G1561" t="s">
        <v>65</v>
      </c>
      <c r="H1561" t="s">
        <v>59</v>
      </c>
      <c r="I1561" t="s">
        <v>53</v>
      </c>
      <c r="J1561">
        <f t="shared" si="171"/>
        <v>2</v>
      </c>
      <c r="K1561" t="s">
        <v>25</v>
      </c>
      <c r="L1561">
        <f>VLOOKUP(B1561,average_median_rates_1!B:I,8,0)</f>
        <v>1142</v>
      </c>
      <c r="M1561" t="b">
        <f>IF(ISERROR(L1561),VLOOKUP(C1561,vancouver_ratios_2!B:J,9,0),IF(L1561="**",VLOOKUP(C1561,vancouver_ratios_2!B:J,9,0)))</f>
        <v>0</v>
      </c>
      <c r="N1561" t="b">
        <f>IF(ISERROR(L1561),VLOOKUP(D1561,average_median_rates_1!B:I,8,0),IF(L1561="**", VLOOKUP(D1561,average_median_rates_1!B:I,8,0)))</f>
        <v>0</v>
      </c>
      <c r="O1561">
        <f t="shared" si="172"/>
        <v>0</v>
      </c>
      <c r="P1561">
        <f t="shared" si="173"/>
        <v>1142</v>
      </c>
    </row>
    <row r="1562" spans="1:16" x14ac:dyDescent="0.2">
      <c r="A1562" t="str">
        <f t="shared" si="174"/>
        <v>201210average2Southeast Vancouver</v>
      </c>
      <c r="B1562" t="str">
        <f t="shared" si="168"/>
        <v>201210apartmentaverage2_bed_rateSoutheast Vancouver</v>
      </c>
      <c r="C1562" t="str">
        <f t="shared" si="169"/>
        <v>apartmentaverage2_bed_rateSoutheast Vancouver</v>
      </c>
      <c r="D1562" t="str">
        <f t="shared" si="170"/>
        <v>201210apartmentaverage2_bed_rateVancouver</v>
      </c>
      <c r="E1562">
        <v>2012</v>
      </c>
      <c r="F1562">
        <v>10</v>
      </c>
      <c r="G1562" t="s">
        <v>65</v>
      </c>
      <c r="H1562" t="s">
        <v>59</v>
      </c>
      <c r="I1562" t="s">
        <v>53</v>
      </c>
      <c r="J1562">
        <f t="shared" si="171"/>
        <v>2</v>
      </c>
      <c r="K1562" t="s">
        <v>26</v>
      </c>
      <c r="L1562">
        <f>VLOOKUP(B1562,average_median_rates_1!B:I,8,0)</f>
        <v>1260</v>
      </c>
      <c r="M1562" t="b">
        <f>IF(ISERROR(L1562),VLOOKUP(C1562,vancouver_ratios_2!B:J,9,0),IF(L1562="**",VLOOKUP(C1562,vancouver_ratios_2!B:J,9,0)))</f>
        <v>0</v>
      </c>
      <c r="N1562" t="b">
        <f>IF(ISERROR(L1562),VLOOKUP(D1562,average_median_rates_1!B:I,8,0),IF(L1562="**", VLOOKUP(D1562,average_median_rates_1!B:I,8,0)))</f>
        <v>0</v>
      </c>
      <c r="O1562">
        <f t="shared" si="172"/>
        <v>0</v>
      </c>
      <c r="P1562">
        <f t="shared" si="173"/>
        <v>1260</v>
      </c>
    </row>
    <row r="1563" spans="1:16" x14ac:dyDescent="0.2">
      <c r="A1563" t="str">
        <f t="shared" si="174"/>
        <v>201210average2University Endowment Lands</v>
      </c>
      <c r="B1563" t="str">
        <f t="shared" si="168"/>
        <v>201210apartmentaverage2_bed_rateUniversity Endowment Lands</v>
      </c>
      <c r="C1563" t="str">
        <f t="shared" si="169"/>
        <v>apartmentaverage2_bed_rateUniversity Endowment Lands</v>
      </c>
      <c r="D1563" t="str">
        <f t="shared" si="170"/>
        <v>201210apartmentaverage2_bed_rateVancouver</v>
      </c>
      <c r="E1563">
        <v>2012</v>
      </c>
      <c r="F1563">
        <v>10</v>
      </c>
      <c r="G1563" t="s">
        <v>65</v>
      </c>
      <c r="H1563" t="s">
        <v>59</v>
      </c>
      <c r="I1563" t="s">
        <v>53</v>
      </c>
      <c r="J1563">
        <f t="shared" si="171"/>
        <v>2</v>
      </c>
      <c r="K1563" t="s">
        <v>27</v>
      </c>
      <c r="L1563">
        <f>VLOOKUP(B1563,average_median_rates_1!B:I,8,0)</f>
        <v>1826</v>
      </c>
      <c r="M1563" t="b">
        <f>IF(ISERROR(L1563),VLOOKUP(C1563,vancouver_ratios_2!B:J,9,0),IF(L1563="**",VLOOKUP(C1563,vancouver_ratios_2!B:J,9,0)))</f>
        <v>0</v>
      </c>
      <c r="N1563" t="b">
        <f>IF(ISERROR(L1563),VLOOKUP(D1563,average_median_rates_1!B:I,8,0),IF(L1563="**", VLOOKUP(D1563,average_median_rates_1!B:I,8,0)))</f>
        <v>0</v>
      </c>
      <c r="O1563">
        <f t="shared" si="172"/>
        <v>0</v>
      </c>
      <c r="P1563">
        <f t="shared" si="173"/>
        <v>1826</v>
      </c>
    </row>
    <row r="1564" spans="1:16" x14ac:dyDescent="0.2">
      <c r="A1564" t="str">
        <f t="shared" si="174"/>
        <v>201210average2Central Park/Metrotown</v>
      </c>
      <c r="B1564" t="str">
        <f t="shared" si="168"/>
        <v>201210apartmentaverage2_bed_rateCentral Park/Metrotown</v>
      </c>
      <c r="C1564" t="str">
        <f t="shared" si="169"/>
        <v>apartmentaverage2_bed_rateCentral Park/Metrotown</v>
      </c>
      <c r="D1564" t="str">
        <f t="shared" si="170"/>
        <v>201210apartmentaverage2_bed_rateVancouver</v>
      </c>
      <c r="E1564">
        <v>2012</v>
      </c>
      <c r="F1564">
        <v>10</v>
      </c>
      <c r="G1564" t="s">
        <v>65</v>
      </c>
      <c r="H1564" t="s">
        <v>59</v>
      </c>
      <c r="I1564" t="s">
        <v>53</v>
      </c>
      <c r="J1564">
        <f t="shared" si="171"/>
        <v>2</v>
      </c>
      <c r="K1564" t="s">
        <v>28</v>
      </c>
      <c r="L1564">
        <f>VLOOKUP(B1564,average_median_rates_1!B:I,8,0)</f>
        <v>1151</v>
      </c>
      <c r="M1564" t="b">
        <f>IF(ISERROR(L1564),VLOOKUP(C1564,vancouver_ratios_2!B:J,9,0),IF(L1564="**",VLOOKUP(C1564,vancouver_ratios_2!B:J,9,0)))</f>
        <v>0</v>
      </c>
      <c r="N1564" t="b">
        <f>IF(ISERROR(L1564),VLOOKUP(D1564,average_median_rates_1!B:I,8,0),IF(L1564="**", VLOOKUP(D1564,average_median_rates_1!B:I,8,0)))</f>
        <v>0</v>
      </c>
      <c r="O1564">
        <f t="shared" si="172"/>
        <v>0</v>
      </c>
      <c r="P1564">
        <f t="shared" si="173"/>
        <v>1151</v>
      </c>
    </row>
    <row r="1565" spans="1:16" x14ac:dyDescent="0.2">
      <c r="A1565" t="str">
        <f t="shared" si="174"/>
        <v>201210average2Southeast Burnaby</v>
      </c>
      <c r="B1565" t="str">
        <f t="shared" si="168"/>
        <v>201210apartmentaverage2_bed_rateSoutheast Burnaby</v>
      </c>
      <c r="C1565" t="str">
        <f t="shared" si="169"/>
        <v>apartmentaverage2_bed_rateSoutheast Burnaby</v>
      </c>
      <c r="D1565" t="str">
        <f t="shared" si="170"/>
        <v>201210apartmentaverage2_bed_rateVancouver</v>
      </c>
      <c r="E1565">
        <v>2012</v>
      </c>
      <c r="F1565">
        <v>10</v>
      </c>
      <c r="G1565" t="s">
        <v>65</v>
      </c>
      <c r="H1565" t="s">
        <v>59</v>
      </c>
      <c r="I1565" t="s">
        <v>53</v>
      </c>
      <c r="J1565">
        <f t="shared" si="171"/>
        <v>2</v>
      </c>
      <c r="K1565" t="s">
        <v>29</v>
      </c>
      <c r="L1565">
        <f>VLOOKUP(B1565,average_median_rates_1!B:I,8,0)</f>
        <v>967</v>
      </c>
      <c r="M1565" t="b">
        <f>IF(ISERROR(L1565),VLOOKUP(C1565,vancouver_ratios_2!B:J,9,0),IF(L1565="**",VLOOKUP(C1565,vancouver_ratios_2!B:J,9,0)))</f>
        <v>0</v>
      </c>
      <c r="N1565" t="b">
        <f>IF(ISERROR(L1565),VLOOKUP(D1565,average_median_rates_1!B:I,8,0),IF(L1565="**", VLOOKUP(D1565,average_median_rates_1!B:I,8,0)))</f>
        <v>0</v>
      </c>
      <c r="O1565">
        <f t="shared" si="172"/>
        <v>0</v>
      </c>
      <c r="P1565">
        <f t="shared" si="173"/>
        <v>967</v>
      </c>
    </row>
    <row r="1566" spans="1:16" x14ac:dyDescent="0.2">
      <c r="A1566" t="str">
        <f t="shared" si="174"/>
        <v>201210average2North Burnaby</v>
      </c>
      <c r="B1566" t="str">
        <f t="shared" si="168"/>
        <v>201210apartmentaverage2_bed_rateNorth Burnaby</v>
      </c>
      <c r="C1566" t="str">
        <f t="shared" si="169"/>
        <v>apartmentaverage2_bed_rateNorth Burnaby</v>
      </c>
      <c r="D1566" t="str">
        <f t="shared" si="170"/>
        <v>201210apartmentaverage2_bed_rateVancouver</v>
      </c>
      <c r="E1566">
        <v>2012</v>
      </c>
      <c r="F1566">
        <v>10</v>
      </c>
      <c r="G1566" t="s">
        <v>65</v>
      </c>
      <c r="H1566" t="s">
        <v>59</v>
      </c>
      <c r="I1566" t="s">
        <v>53</v>
      </c>
      <c r="J1566">
        <f t="shared" si="171"/>
        <v>2</v>
      </c>
      <c r="K1566" t="s">
        <v>31</v>
      </c>
      <c r="L1566">
        <f>VLOOKUP(B1566,average_median_rates_1!B:I,8,0)</f>
        <v>1164</v>
      </c>
      <c r="M1566" t="b">
        <f>IF(ISERROR(L1566),VLOOKUP(C1566,vancouver_ratios_2!B:J,9,0),IF(L1566="**",VLOOKUP(C1566,vancouver_ratios_2!B:J,9,0)))</f>
        <v>0</v>
      </c>
      <c r="N1566" t="b">
        <f>IF(ISERROR(L1566),VLOOKUP(D1566,average_median_rates_1!B:I,8,0),IF(L1566="**", VLOOKUP(D1566,average_median_rates_1!B:I,8,0)))</f>
        <v>0</v>
      </c>
      <c r="O1566">
        <f t="shared" si="172"/>
        <v>0</v>
      </c>
      <c r="P1566">
        <f t="shared" si="173"/>
        <v>1164</v>
      </c>
    </row>
    <row r="1567" spans="1:16" x14ac:dyDescent="0.2">
      <c r="A1567" t="str">
        <f t="shared" si="174"/>
        <v>201210average2New Westminster</v>
      </c>
      <c r="B1567" t="str">
        <f t="shared" si="168"/>
        <v>201210apartmentaverage2_bed_rateNew Westminster</v>
      </c>
      <c r="C1567" t="str">
        <f t="shared" si="169"/>
        <v>apartmentaverage2_bed_rateNew Westminster</v>
      </c>
      <c r="D1567" t="str">
        <f t="shared" si="170"/>
        <v>201210apartmentaverage2_bed_rateVancouver</v>
      </c>
      <c r="E1567">
        <v>2012</v>
      </c>
      <c r="F1567">
        <v>10</v>
      </c>
      <c r="G1567" t="s">
        <v>65</v>
      </c>
      <c r="H1567" t="s">
        <v>59</v>
      </c>
      <c r="I1567" t="s">
        <v>53</v>
      </c>
      <c r="J1567">
        <f t="shared" si="171"/>
        <v>2</v>
      </c>
      <c r="K1567" t="s">
        <v>32</v>
      </c>
      <c r="L1567">
        <f>VLOOKUP(B1567,average_median_rates_1!B:I,8,0)</f>
        <v>1074</v>
      </c>
      <c r="M1567" t="b">
        <f>IF(ISERROR(L1567),VLOOKUP(C1567,vancouver_ratios_2!B:J,9,0),IF(L1567="**",VLOOKUP(C1567,vancouver_ratios_2!B:J,9,0)))</f>
        <v>0</v>
      </c>
      <c r="N1567" t="b">
        <f>IF(ISERROR(L1567),VLOOKUP(D1567,average_median_rates_1!B:I,8,0),IF(L1567="**", VLOOKUP(D1567,average_median_rates_1!B:I,8,0)))</f>
        <v>0</v>
      </c>
      <c r="O1567">
        <f t="shared" si="172"/>
        <v>0</v>
      </c>
      <c r="P1567">
        <f t="shared" si="173"/>
        <v>1074</v>
      </c>
    </row>
    <row r="1568" spans="1:16" x14ac:dyDescent="0.2">
      <c r="A1568" t="str">
        <f t="shared" si="174"/>
        <v>201210average2North Vancouver CY</v>
      </c>
      <c r="B1568" t="str">
        <f t="shared" si="168"/>
        <v>201210apartmentaverage2_bed_rateNorth Vancouver CY</v>
      </c>
      <c r="C1568" t="str">
        <f t="shared" si="169"/>
        <v>apartmentaverage2_bed_rateNorth Vancouver CY</v>
      </c>
      <c r="D1568" t="str">
        <f t="shared" si="170"/>
        <v>201210apartmentaverage2_bed_rateVancouver</v>
      </c>
      <c r="E1568">
        <v>2012</v>
      </c>
      <c r="F1568">
        <v>10</v>
      </c>
      <c r="G1568" t="s">
        <v>65</v>
      </c>
      <c r="H1568" t="s">
        <v>59</v>
      </c>
      <c r="I1568" t="s">
        <v>53</v>
      </c>
      <c r="J1568">
        <f t="shared" si="171"/>
        <v>2</v>
      </c>
      <c r="K1568" t="s">
        <v>33</v>
      </c>
      <c r="L1568" t="e">
        <f>VLOOKUP(B1568,average_median_rates_1!B:I,8,0)</f>
        <v>#N/A</v>
      </c>
      <c r="M1568">
        <f>IF(ISERROR(L1568),VLOOKUP(C1568,vancouver_ratios_2!B:J,9,0),IF(L1568="**",VLOOKUP(C1568,vancouver_ratios_2!B:J,9,0)))</f>
        <v>1.13186734984344</v>
      </c>
      <c r="N1568">
        <f>IF(ISERROR(L1568),VLOOKUP(D1568,average_median_rates_1!B:I,8,0),IF(L1568="**", VLOOKUP(D1568,average_median_rates_1!B:I,8,0)))</f>
        <v>1261</v>
      </c>
      <c r="O1568">
        <f t="shared" si="172"/>
        <v>1427.2847281525778</v>
      </c>
      <c r="P1568">
        <f t="shared" si="173"/>
        <v>1427.2847281525778</v>
      </c>
    </row>
    <row r="1569" spans="1:16" x14ac:dyDescent="0.2">
      <c r="A1569" t="str">
        <f t="shared" si="174"/>
        <v>201210average2North Vancouver DM</v>
      </c>
      <c r="B1569" t="str">
        <f t="shared" si="168"/>
        <v>201210apartmentaverage2_bed_rateNorth Vancouver DM</v>
      </c>
      <c r="C1569" t="str">
        <f t="shared" si="169"/>
        <v>apartmentaverage2_bed_rateNorth Vancouver DM</v>
      </c>
      <c r="D1569" t="str">
        <f t="shared" si="170"/>
        <v>201210apartmentaverage2_bed_rateVancouver</v>
      </c>
      <c r="E1569">
        <v>2012</v>
      </c>
      <c r="F1569">
        <v>10</v>
      </c>
      <c r="G1569" t="s">
        <v>65</v>
      </c>
      <c r="H1569" t="s">
        <v>59</v>
      </c>
      <c r="I1569" t="s">
        <v>53</v>
      </c>
      <c r="J1569">
        <f t="shared" si="171"/>
        <v>2</v>
      </c>
      <c r="K1569" t="s">
        <v>34</v>
      </c>
      <c r="L1569">
        <f>VLOOKUP(B1569,average_median_rates_1!B:I,8,0)</f>
        <v>1282</v>
      </c>
      <c r="M1569" t="b">
        <f>IF(ISERROR(L1569),VLOOKUP(C1569,vancouver_ratios_2!B:J,9,0),IF(L1569="**",VLOOKUP(C1569,vancouver_ratios_2!B:J,9,0)))</f>
        <v>0</v>
      </c>
      <c r="N1569" t="b">
        <f>IF(ISERROR(L1569),VLOOKUP(D1569,average_median_rates_1!B:I,8,0),IF(L1569="**", VLOOKUP(D1569,average_median_rates_1!B:I,8,0)))</f>
        <v>0</v>
      </c>
      <c r="O1569">
        <f t="shared" si="172"/>
        <v>0</v>
      </c>
      <c r="P1569">
        <f t="shared" si="173"/>
        <v>1282</v>
      </c>
    </row>
    <row r="1570" spans="1:16" x14ac:dyDescent="0.2">
      <c r="A1570" t="str">
        <f t="shared" si="174"/>
        <v>201210average2West Vancouver</v>
      </c>
      <c r="B1570" t="str">
        <f t="shared" si="168"/>
        <v>201210apartmentaverage2_bed_rateWest Vancouver</v>
      </c>
      <c r="C1570" t="str">
        <f t="shared" si="169"/>
        <v>apartmentaverage2_bed_rateWest Vancouver</v>
      </c>
      <c r="D1570" t="str">
        <f t="shared" si="170"/>
        <v>201210apartmentaverage2_bed_rateVancouver</v>
      </c>
      <c r="E1570">
        <v>2012</v>
      </c>
      <c r="F1570">
        <v>10</v>
      </c>
      <c r="G1570" t="s">
        <v>65</v>
      </c>
      <c r="H1570" t="s">
        <v>59</v>
      </c>
      <c r="I1570" t="s">
        <v>53</v>
      </c>
      <c r="J1570">
        <f t="shared" si="171"/>
        <v>2</v>
      </c>
      <c r="K1570" t="s">
        <v>35</v>
      </c>
      <c r="L1570">
        <f>VLOOKUP(B1570,average_median_rates_1!B:I,8,0)</f>
        <v>2048</v>
      </c>
      <c r="M1570" t="b">
        <f>IF(ISERROR(L1570),VLOOKUP(C1570,vancouver_ratios_2!B:J,9,0),IF(L1570="**",VLOOKUP(C1570,vancouver_ratios_2!B:J,9,0)))</f>
        <v>0</v>
      </c>
      <c r="N1570" t="b">
        <f>IF(ISERROR(L1570),VLOOKUP(D1570,average_median_rates_1!B:I,8,0),IF(L1570="**", VLOOKUP(D1570,average_median_rates_1!B:I,8,0)))</f>
        <v>0</v>
      </c>
      <c r="O1570">
        <f t="shared" si="172"/>
        <v>0</v>
      </c>
      <c r="P1570">
        <f t="shared" si="173"/>
        <v>2048</v>
      </c>
    </row>
    <row r="1571" spans="1:16" x14ac:dyDescent="0.2">
      <c r="A1571" t="str">
        <f t="shared" si="174"/>
        <v>201210average2Richmond</v>
      </c>
      <c r="B1571" t="str">
        <f t="shared" si="168"/>
        <v>201210apartmentaverage2_bed_rateRichmond</v>
      </c>
      <c r="C1571" t="str">
        <f t="shared" si="169"/>
        <v>apartmentaverage2_bed_rateRichmond</v>
      </c>
      <c r="D1571" t="str">
        <f t="shared" si="170"/>
        <v>201210apartmentaverage2_bed_rateVancouver</v>
      </c>
      <c r="E1571">
        <v>2012</v>
      </c>
      <c r="F1571">
        <v>10</v>
      </c>
      <c r="G1571" t="s">
        <v>65</v>
      </c>
      <c r="H1571" t="s">
        <v>59</v>
      </c>
      <c r="I1571" t="s">
        <v>53</v>
      </c>
      <c r="J1571">
        <f t="shared" si="171"/>
        <v>2</v>
      </c>
      <c r="K1571" t="s">
        <v>36</v>
      </c>
      <c r="L1571">
        <f>VLOOKUP(B1571,average_median_rates_1!B:I,8,0)</f>
        <v>1133</v>
      </c>
      <c r="M1571" t="b">
        <f>IF(ISERROR(L1571),VLOOKUP(C1571,vancouver_ratios_2!B:J,9,0),IF(L1571="**",VLOOKUP(C1571,vancouver_ratios_2!B:J,9,0)))</f>
        <v>0</v>
      </c>
      <c r="N1571" t="b">
        <f>IF(ISERROR(L1571),VLOOKUP(D1571,average_median_rates_1!B:I,8,0),IF(L1571="**", VLOOKUP(D1571,average_median_rates_1!B:I,8,0)))</f>
        <v>0</v>
      </c>
      <c r="O1571">
        <f t="shared" si="172"/>
        <v>0</v>
      </c>
      <c r="P1571">
        <f t="shared" si="173"/>
        <v>1133</v>
      </c>
    </row>
    <row r="1572" spans="1:16" x14ac:dyDescent="0.2">
      <c r="A1572" t="str">
        <f t="shared" si="174"/>
        <v>201210average2Delta</v>
      </c>
      <c r="B1572" t="str">
        <f t="shared" si="168"/>
        <v>201210apartmentaverage2_bed_rateDelta</v>
      </c>
      <c r="C1572" t="str">
        <f t="shared" si="169"/>
        <v>apartmentaverage2_bed_rateDelta</v>
      </c>
      <c r="D1572" t="str">
        <f t="shared" si="170"/>
        <v>201210apartmentaverage2_bed_rateVancouver</v>
      </c>
      <c r="E1572">
        <v>2012</v>
      </c>
      <c r="F1572">
        <v>10</v>
      </c>
      <c r="G1572" t="s">
        <v>65</v>
      </c>
      <c r="H1572" t="s">
        <v>59</v>
      </c>
      <c r="I1572" t="s">
        <v>53</v>
      </c>
      <c r="J1572">
        <f t="shared" si="171"/>
        <v>2</v>
      </c>
      <c r="K1572" t="s">
        <v>37</v>
      </c>
      <c r="L1572">
        <f>VLOOKUP(B1572,average_median_rates_1!B:I,8,0)</f>
        <v>995</v>
      </c>
      <c r="M1572" t="b">
        <f>IF(ISERROR(L1572),VLOOKUP(C1572,vancouver_ratios_2!B:J,9,0),IF(L1572="**",VLOOKUP(C1572,vancouver_ratios_2!B:J,9,0)))</f>
        <v>0</v>
      </c>
      <c r="N1572" t="b">
        <f>IF(ISERROR(L1572),VLOOKUP(D1572,average_median_rates_1!B:I,8,0),IF(L1572="**", VLOOKUP(D1572,average_median_rates_1!B:I,8,0)))</f>
        <v>0</v>
      </c>
      <c r="O1572">
        <f t="shared" si="172"/>
        <v>0</v>
      </c>
      <c r="P1572">
        <f t="shared" si="173"/>
        <v>995</v>
      </c>
    </row>
    <row r="1573" spans="1:16" x14ac:dyDescent="0.2">
      <c r="A1573" t="str">
        <f t="shared" si="174"/>
        <v>201210average2Surrey</v>
      </c>
      <c r="B1573" t="str">
        <f t="shared" si="168"/>
        <v>201210apartmentaverage2_bed_rateSurrey</v>
      </c>
      <c r="C1573" t="str">
        <f t="shared" si="169"/>
        <v>apartmentaverage2_bed_rateSurrey</v>
      </c>
      <c r="D1573" t="str">
        <f t="shared" si="170"/>
        <v>201210apartmentaverage2_bed_rateVancouver</v>
      </c>
      <c r="E1573">
        <v>2012</v>
      </c>
      <c r="F1573">
        <v>10</v>
      </c>
      <c r="G1573" t="s">
        <v>65</v>
      </c>
      <c r="H1573" t="s">
        <v>59</v>
      </c>
      <c r="I1573" t="s">
        <v>53</v>
      </c>
      <c r="J1573">
        <f t="shared" si="171"/>
        <v>2</v>
      </c>
      <c r="K1573" t="s">
        <v>38</v>
      </c>
      <c r="L1573">
        <f>VLOOKUP(B1573,average_median_rates_1!B:I,8,0)</f>
        <v>886</v>
      </c>
      <c r="M1573" t="b">
        <f>IF(ISERROR(L1573),VLOOKUP(C1573,vancouver_ratios_2!B:J,9,0),IF(L1573="**",VLOOKUP(C1573,vancouver_ratios_2!B:J,9,0)))</f>
        <v>0</v>
      </c>
      <c r="N1573" t="b">
        <f>IF(ISERROR(L1573),VLOOKUP(D1573,average_median_rates_1!B:I,8,0),IF(L1573="**", VLOOKUP(D1573,average_median_rates_1!B:I,8,0)))</f>
        <v>0</v>
      </c>
      <c r="O1573">
        <f t="shared" si="172"/>
        <v>0</v>
      </c>
      <c r="P1573">
        <f t="shared" si="173"/>
        <v>886</v>
      </c>
    </row>
    <row r="1574" spans="1:16" x14ac:dyDescent="0.2">
      <c r="A1574" t="str">
        <f t="shared" si="174"/>
        <v>201210average2White Rock</v>
      </c>
      <c r="B1574" t="str">
        <f t="shared" si="168"/>
        <v>201210apartmentaverage2_bed_rateWhite Rock</v>
      </c>
      <c r="C1574" t="str">
        <f t="shared" si="169"/>
        <v>apartmentaverage2_bed_rateWhite Rock</v>
      </c>
      <c r="D1574" t="str">
        <f t="shared" si="170"/>
        <v>201210apartmentaverage2_bed_rateVancouver</v>
      </c>
      <c r="E1574">
        <v>2012</v>
      </c>
      <c r="F1574">
        <v>10</v>
      </c>
      <c r="G1574" t="s">
        <v>65</v>
      </c>
      <c r="H1574" t="s">
        <v>59</v>
      </c>
      <c r="I1574" t="s">
        <v>53</v>
      </c>
      <c r="J1574">
        <f t="shared" si="171"/>
        <v>2</v>
      </c>
      <c r="K1574" t="s">
        <v>39</v>
      </c>
      <c r="L1574">
        <f>VLOOKUP(B1574,average_median_rates_1!B:I,8,0)</f>
        <v>1030</v>
      </c>
      <c r="M1574" t="b">
        <f>IF(ISERROR(L1574),VLOOKUP(C1574,vancouver_ratios_2!B:J,9,0),IF(L1574="**",VLOOKUP(C1574,vancouver_ratios_2!B:J,9,0)))</f>
        <v>0</v>
      </c>
      <c r="N1574" t="b">
        <f>IF(ISERROR(L1574),VLOOKUP(D1574,average_median_rates_1!B:I,8,0),IF(L1574="**", VLOOKUP(D1574,average_median_rates_1!B:I,8,0)))</f>
        <v>0</v>
      </c>
      <c r="O1574">
        <f t="shared" si="172"/>
        <v>0</v>
      </c>
      <c r="P1574">
        <f t="shared" si="173"/>
        <v>1030</v>
      </c>
    </row>
    <row r="1575" spans="1:16" x14ac:dyDescent="0.2">
      <c r="A1575" t="str">
        <f t="shared" si="174"/>
        <v>201210average2Langley City and Langley DM</v>
      </c>
      <c r="B1575" t="str">
        <f t="shared" si="168"/>
        <v>201210apartmentaverage2_bed_rateLangley City and Langley DM</v>
      </c>
      <c r="C1575" t="str">
        <f t="shared" si="169"/>
        <v>apartmentaverage2_bed_rateLangley City and Langley DM</v>
      </c>
      <c r="D1575" t="str">
        <f t="shared" si="170"/>
        <v>201210apartmentaverage2_bed_rateVancouver</v>
      </c>
      <c r="E1575">
        <v>2012</v>
      </c>
      <c r="F1575">
        <v>10</v>
      </c>
      <c r="G1575" t="s">
        <v>65</v>
      </c>
      <c r="H1575" t="s">
        <v>59</v>
      </c>
      <c r="I1575" t="s">
        <v>53</v>
      </c>
      <c r="J1575">
        <f t="shared" si="171"/>
        <v>2</v>
      </c>
      <c r="K1575" t="s">
        <v>40</v>
      </c>
      <c r="L1575">
        <f>VLOOKUP(B1575,average_median_rates_1!B:I,8,0)</f>
        <v>919</v>
      </c>
      <c r="M1575" t="b">
        <f>IF(ISERROR(L1575),VLOOKUP(C1575,vancouver_ratios_2!B:J,9,0),IF(L1575="**",VLOOKUP(C1575,vancouver_ratios_2!B:J,9,0)))</f>
        <v>0</v>
      </c>
      <c r="N1575" t="b">
        <f>IF(ISERROR(L1575),VLOOKUP(D1575,average_median_rates_1!B:I,8,0),IF(L1575="**", VLOOKUP(D1575,average_median_rates_1!B:I,8,0)))</f>
        <v>0</v>
      </c>
      <c r="O1575">
        <f t="shared" si="172"/>
        <v>0</v>
      </c>
      <c r="P1575">
        <f t="shared" si="173"/>
        <v>919</v>
      </c>
    </row>
    <row r="1576" spans="1:16" x14ac:dyDescent="0.2">
      <c r="A1576" t="str">
        <f t="shared" si="174"/>
        <v>201210average2Tri-Cities</v>
      </c>
      <c r="B1576" t="str">
        <f t="shared" si="168"/>
        <v>201210apartmentaverage2_bed_rateTri-Cities</v>
      </c>
      <c r="C1576" t="str">
        <f t="shared" si="169"/>
        <v>apartmentaverage2_bed_rateTri-Cities</v>
      </c>
      <c r="D1576" t="str">
        <f t="shared" si="170"/>
        <v>201210apartmentaverage2_bed_rateVancouver</v>
      </c>
      <c r="E1576">
        <v>2012</v>
      </c>
      <c r="F1576">
        <v>10</v>
      </c>
      <c r="G1576" t="s">
        <v>65</v>
      </c>
      <c r="H1576" t="s">
        <v>59</v>
      </c>
      <c r="I1576" t="s">
        <v>53</v>
      </c>
      <c r="J1576">
        <f t="shared" si="171"/>
        <v>2</v>
      </c>
      <c r="K1576" t="s">
        <v>41</v>
      </c>
      <c r="L1576">
        <f>VLOOKUP(B1576,average_median_rates_1!B:I,8,0)</f>
        <v>989</v>
      </c>
      <c r="M1576" t="b">
        <f>IF(ISERROR(L1576),VLOOKUP(C1576,vancouver_ratios_2!B:J,9,0),IF(L1576="**",VLOOKUP(C1576,vancouver_ratios_2!B:J,9,0)))</f>
        <v>0</v>
      </c>
      <c r="N1576" t="b">
        <f>IF(ISERROR(L1576),VLOOKUP(D1576,average_median_rates_1!B:I,8,0),IF(L1576="**", VLOOKUP(D1576,average_median_rates_1!B:I,8,0)))</f>
        <v>0</v>
      </c>
      <c r="O1576">
        <f t="shared" si="172"/>
        <v>0</v>
      </c>
      <c r="P1576">
        <f t="shared" si="173"/>
        <v>989</v>
      </c>
    </row>
    <row r="1577" spans="1:16" x14ac:dyDescent="0.2">
      <c r="A1577" t="str">
        <f t="shared" si="174"/>
        <v>201210average2Maple Ridge/Pitt Meadows</v>
      </c>
      <c r="B1577" t="str">
        <f t="shared" si="168"/>
        <v>201210apartmentaverage2_bed_rateMaple Ridge/Pitt Meadows</v>
      </c>
      <c r="C1577" t="str">
        <f t="shared" si="169"/>
        <v>apartmentaverage2_bed_rateMaple Ridge/Pitt Meadows</v>
      </c>
      <c r="D1577" t="str">
        <f t="shared" si="170"/>
        <v>201210apartmentaverage2_bed_rateVancouver</v>
      </c>
      <c r="E1577">
        <v>2012</v>
      </c>
      <c r="F1577">
        <v>10</v>
      </c>
      <c r="G1577" t="s">
        <v>65</v>
      </c>
      <c r="H1577" t="s">
        <v>59</v>
      </c>
      <c r="I1577" t="s">
        <v>53</v>
      </c>
      <c r="J1577">
        <f t="shared" si="171"/>
        <v>2</v>
      </c>
      <c r="K1577" t="s">
        <v>42</v>
      </c>
      <c r="L1577">
        <f>VLOOKUP(B1577,average_median_rates_1!B:I,8,0)</f>
        <v>922</v>
      </c>
      <c r="M1577" t="b">
        <f>IF(ISERROR(L1577),VLOOKUP(C1577,vancouver_ratios_2!B:J,9,0),IF(L1577="**",VLOOKUP(C1577,vancouver_ratios_2!B:J,9,0)))</f>
        <v>0</v>
      </c>
      <c r="N1577" t="b">
        <f>IF(ISERROR(L1577),VLOOKUP(D1577,average_median_rates_1!B:I,8,0),IF(L1577="**", VLOOKUP(D1577,average_median_rates_1!B:I,8,0)))</f>
        <v>0</v>
      </c>
      <c r="O1577">
        <f t="shared" si="172"/>
        <v>0</v>
      </c>
      <c r="P1577">
        <f t="shared" si="173"/>
        <v>922</v>
      </c>
    </row>
    <row r="1578" spans="1:16" x14ac:dyDescent="0.2">
      <c r="A1578" t="str">
        <f t="shared" si="174"/>
        <v>201210average2Vancouver</v>
      </c>
      <c r="B1578" t="str">
        <f t="shared" si="168"/>
        <v>201210apartmentaverage2_bed_rateVancouver</v>
      </c>
      <c r="C1578" t="str">
        <f t="shared" si="169"/>
        <v>apartmentaverage2_bed_rateVancouver</v>
      </c>
      <c r="D1578" t="str">
        <f t="shared" si="170"/>
        <v>201210apartmentaverage2_bed_rateVancouver</v>
      </c>
      <c r="E1578">
        <v>2012</v>
      </c>
      <c r="F1578">
        <v>10</v>
      </c>
      <c r="G1578" t="s">
        <v>65</v>
      </c>
      <c r="H1578" t="s">
        <v>59</v>
      </c>
      <c r="I1578" t="s">
        <v>53</v>
      </c>
      <c r="J1578">
        <f t="shared" si="171"/>
        <v>2</v>
      </c>
      <c r="K1578" t="s">
        <v>43</v>
      </c>
      <c r="L1578">
        <f>VLOOKUP(B1578,average_median_rates_1!B:I,8,0)</f>
        <v>1261</v>
      </c>
      <c r="M1578" t="b">
        <f>IF(ISERROR(L1578),VLOOKUP(C1578,vancouver_ratios_2!B:J,9,0),IF(L1578="**",VLOOKUP(C1578,vancouver_ratios_2!B:J,9,0)))</f>
        <v>0</v>
      </c>
      <c r="N1578" t="b">
        <f>IF(ISERROR(L1578),VLOOKUP(D1578,average_median_rates_1!B:I,8,0),IF(L1578="**", VLOOKUP(D1578,average_median_rates_1!B:I,8,0)))</f>
        <v>0</v>
      </c>
      <c r="O1578">
        <f t="shared" si="172"/>
        <v>0</v>
      </c>
      <c r="P1578">
        <f t="shared" si="173"/>
        <v>1261</v>
      </c>
    </row>
    <row r="1579" spans="1:16" x14ac:dyDescent="0.2">
      <c r="A1579" t="str">
        <f t="shared" si="174"/>
        <v>201210average2North Vancouver City</v>
      </c>
      <c r="B1579" t="str">
        <f t="shared" si="168"/>
        <v>201210apartmentaverage2_bed_rateNorth Vancouver City</v>
      </c>
      <c r="C1579" t="str">
        <f t="shared" si="169"/>
        <v>apartmentaverage2_bed_rateNorth Vancouver City</v>
      </c>
      <c r="D1579" t="str">
        <f t="shared" si="170"/>
        <v>201210apartmentaverage2_bed_rateVancouver</v>
      </c>
      <c r="E1579">
        <v>2012</v>
      </c>
      <c r="F1579">
        <v>10</v>
      </c>
      <c r="G1579" t="s">
        <v>65</v>
      </c>
      <c r="H1579" t="s">
        <v>59</v>
      </c>
      <c r="I1579" t="s">
        <v>53</v>
      </c>
      <c r="J1579">
        <f t="shared" si="171"/>
        <v>2</v>
      </c>
      <c r="K1579" t="s">
        <v>60</v>
      </c>
      <c r="L1579">
        <f>VLOOKUP(B1579,average_median_rates_1!B:I,8,0)</f>
        <v>1216</v>
      </c>
      <c r="M1579" t="b">
        <f>IF(ISERROR(L1579),VLOOKUP(C1579,vancouver_ratios_2!B:J,9,0),IF(L1579="**",VLOOKUP(C1579,vancouver_ratios_2!B:J,9,0)))</f>
        <v>0</v>
      </c>
      <c r="N1579" t="b">
        <f>IF(ISERROR(L1579),VLOOKUP(D1579,average_median_rates_1!B:I,8,0),IF(L1579="**", VLOOKUP(D1579,average_median_rates_1!B:I,8,0)))</f>
        <v>0</v>
      </c>
      <c r="O1579">
        <f t="shared" si="172"/>
        <v>0</v>
      </c>
      <c r="P1579">
        <f t="shared" si="173"/>
        <v>1216</v>
      </c>
    </row>
    <row r="1580" spans="1:16" x14ac:dyDescent="0.2">
      <c r="A1580" t="str">
        <f t="shared" si="174"/>
        <v>201210average3West End/Stanley Park</v>
      </c>
      <c r="B1580" t="str">
        <f t="shared" si="168"/>
        <v>201210apartmentaverage3+_bed_rateWest End/Stanley Park</v>
      </c>
      <c r="C1580" t="str">
        <f t="shared" si="169"/>
        <v>apartmentaverage3+_bed_rateWest End/Stanley Park</v>
      </c>
      <c r="D1580" t="str">
        <f t="shared" si="170"/>
        <v>201210apartmentaverage3+_bed_rateVancouver</v>
      </c>
      <c r="E1580">
        <v>2012</v>
      </c>
      <c r="F1580">
        <v>10</v>
      </c>
      <c r="G1580" t="s">
        <v>65</v>
      </c>
      <c r="H1580" t="s">
        <v>59</v>
      </c>
      <c r="I1580" t="s">
        <v>55</v>
      </c>
      <c r="J1580">
        <f t="shared" si="171"/>
        <v>3</v>
      </c>
      <c r="K1580" t="s">
        <v>12</v>
      </c>
      <c r="L1580">
        <f>VLOOKUP(B1580,average_median_rates_1!B:I,8,0)</f>
        <v>2958</v>
      </c>
      <c r="M1580" t="b">
        <f>IF(ISERROR(L1580),VLOOKUP(C1580,vancouver_ratios_2!B:J,9,0),IF(L1580="**",VLOOKUP(C1580,vancouver_ratios_2!B:J,9,0)))</f>
        <v>0</v>
      </c>
      <c r="N1580" t="b">
        <f>IF(ISERROR(L1580),VLOOKUP(D1580,average_median_rates_1!B:I,8,0),IF(L1580="**", VLOOKUP(D1580,average_median_rates_1!B:I,8,0)))</f>
        <v>0</v>
      </c>
      <c r="O1580">
        <f t="shared" si="172"/>
        <v>0</v>
      </c>
      <c r="P1580">
        <f t="shared" si="173"/>
        <v>2958</v>
      </c>
    </row>
    <row r="1581" spans="1:16" x14ac:dyDescent="0.2">
      <c r="A1581" t="str">
        <f t="shared" si="174"/>
        <v>201210average3English Bay</v>
      </c>
      <c r="B1581" t="str">
        <f t="shared" si="168"/>
        <v>201210apartmentaverage3+_bed_rateEnglish Bay</v>
      </c>
      <c r="C1581" t="str">
        <f t="shared" si="169"/>
        <v>apartmentaverage3+_bed_rateEnglish Bay</v>
      </c>
      <c r="D1581" t="str">
        <f t="shared" si="170"/>
        <v>201210apartmentaverage3+_bed_rateVancouver</v>
      </c>
      <c r="E1581">
        <v>2012</v>
      </c>
      <c r="F1581">
        <v>10</v>
      </c>
      <c r="G1581" t="s">
        <v>65</v>
      </c>
      <c r="H1581" t="s">
        <v>59</v>
      </c>
      <c r="I1581" t="s">
        <v>55</v>
      </c>
      <c r="J1581">
        <f t="shared" si="171"/>
        <v>3</v>
      </c>
      <c r="K1581" t="s">
        <v>16</v>
      </c>
      <c r="L1581">
        <f>VLOOKUP(B1581,average_median_rates_1!B:I,8,0)</f>
        <v>2404</v>
      </c>
      <c r="M1581" t="b">
        <f>IF(ISERROR(L1581),VLOOKUP(C1581,vancouver_ratios_2!B:J,9,0),IF(L1581="**",VLOOKUP(C1581,vancouver_ratios_2!B:J,9,0)))</f>
        <v>0</v>
      </c>
      <c r="N1581" t="b">
        <f>IF(ISERROR(L1581),VLOOKUP(D1581,average_median_rates_1!B:I,8,0),IF(L1581="**", VLOOKUP(D1581,average_median_rates_1!B:I,8,0)))</f>
        <v>0</v>
      </c>
      <c r="O1581">
        <f t="shared" si="172"/>
        <v>0</v>
      </c>
      <c r="P1581">
        <f t="shared" si="173"/>
        <v>2404</v>
      </c>
    </row>
    <row r="1582" spans="1:16" x14ac:dyDescent="0.2">
      <c r="A1582" t="str">
        <f t="shared" si="174"/>
        <v>201210average3Downtown</v>
      </c>
      <c r="B1582" t="str">
        <f t="shared" si="168"/>
        <v>201210apartmentaverage3+_bed_rateDowntown</v>
      </c>
      <c r="C1582" t="str">
        <f t="shared" si="169"/>
        <v>apartmentaverage3+_bed_rateDowntown</v>
      </c>
      <c r="D1582" t="str">
        <f t="shared" si="170"/>
        <v>201210apartmentaverage3+_bed_rateVancouver</v>
      </c>
      <c r="E1582">
        <v>2012</v>
      </c>
      <c r="F1582">
        <v>10</v>
      </c>
      <c r="G1582" t="s">
        <v>65</v>
      </c>
      <c r="H1582" t="s">
        <v>59</v>
      </c>
      <c r="I1582" t="s">
        <v>55</v>
      </c>
      <c r="J1582">
        <f t="shared" si="171"/>
        <v>3</v>
      </c>
      <c r="K1582" t="s">
        <v>17</v>
      </c>
      <c r="L1582">
        <f>VLOOKUP(B1582,average_median_rates_1!B:I,8,0)</f>
        <v>2535</v>
      </c>
      <c r="M1582" t="b">
        <f>IF(ISERROR(L1582),VLOOKUP(C1582,vancouver_ratios_2!B:J,9,0),IF(L1582="**",VLOOKUP(C1582,vancouver_ratios_2!B:J,9,0)))</f>
        <v>0</v>
      </c>
      <c r="N1582" t="b">
        <f>IF(ISERROR(L1582),VLOOKUP(D1582,average_median_rates_1!B:I,8,0),IF(L1582="**", VLOOKUP(D1582,average_median_rates_1!B:I,8,0)))</f>
        <v>0</v>
      </c>
      <c r="O1582">
        <f t="shared" si="172"/>
        <v>0</v>
      </c>
      <c r="P1582">
        <f t="shared" si="173"/>
        <v>2535</v>
      </c>
    </row>
    <row r="1583" spans="1:16" x14ac:dyDescent="0.2">
      <c r="A1583" t="str">
        <f t="shared" si="174"/>
        <v>201210average3South Granville/Oak</v>
      </c>
      <c r="B1583" t="str">
        <f t="shared" si="168"/>
        <v>201210apartmentaverage3+_bed_rateSouth Granville/Oak</v>
      </c>
      <c r="C1583" t="str">
        <f t="shared" si="169"/>
        <v>apartmentaverage3+_bed_rateSouth Granville/Oak</v>
      </c>
      <c r="D1583" t="str">
        <f t="shared" si="170"/>
        <v>201210apartmentaverage3+_bed_rateVancouver</v>
      </c>
      <c r="E1583">
        <v>2012</v>
      </c>
      <c r="F1583">
        <v>10</v>
      </c>
      <c r="G1583" t="s">
        <v>65</v>
      </c>
      <c r="H1583" t="s">
        <v>59</v>
      </c>
      <c r="I1583" t="s">
        <v>55</v>
      </c>
      <c r="J1583">
        <f t="shared" si="171"/>
        <v>3</v>
      </c>
      <c r="K1583" t="s">
        <v>19</v>
      </c>
      <c r="L1583">
        <f>VLOOKUP(B1583,average_median_rates_1!B:I,8,0)</f>
        <v>2040</v>
      </c>
      <c r="M1583" t="b">
        <f>IF(ISERROR(L1583),VLOOKUP(C1583,vancouver_ratios_2!B:J,9,0),IF(L1583="**",VLOOKUP(C1583,vancouver_ratios_2!B:J,9,0)))</f>
        <v>0</v>
      </c>
      <c r="N1583" t="b">
        <f>IF(ISERROR(L1583),VLOOKUP(D1583,average_median_rates_1!B:I,8,0),IF(L1583="**", VLOOKUP(D1583,average_median_rates_1!B:I,8,0)))</f>
        <v>0</v>
      </c>
      <c r="O1583">
        <f t="shared" si="172"/>
        <v>0</v>
      </c>
      <c r="P1583">
        <f t="shared" si="173"/>
        <v>2040</v>
      </c>
    </row>
    <row r="1584" spans="1:16" x14ac:dyDescent="0.2">
      <c r="A1584" t="str">
        <f t="shared" si="174"/>
        <v>201210average3Kitsilano/Point Grey</v>
      </c>
      <c r="B1584" t="str">
        <f t="shared" si="168"/>
        <v>201210apartmentaverage3+_bed_rateKitsilano/Point Grey</v>
      </c>
      <c r="C1584" t="str">
        <f t="shared" si="169"/>
        <v>apartmentaverage3+_bed_rateKitsilano/Point Grey</v>
      </c>
      <c r="D1584" t="str">
        <f t="shared" si="170"/>
        <v>201210apartmentaverage3+_bed_rateVancouver</v>
      </c>
      <c r="E1584">
        <v>2012</v>
      </c>
      <c r="F1584">
        <v>10</v>
      </c>
      <c r="G1584" t="s">
        <v>65</v>
      </c>
      <c r="H1584" t="s">
        <v>59</v>
      </c>
      <c r="I1584" t="s">
        <v>55</v>
      </c>
      <c r="J1584">
        <f t="shared" si="171"/>
        <v>3</v>
      </c>
      <c r="K1584" t="s">
        <v>20</v>
      </c>
      <c r="L1584" t="str">
        <f>VLOOKUP(B1584,average_median_rates_1!B:I,8,0)</f>
        <v>**</v>
      </c>
      <c r="M1584">
        <f>IF(ISERROR(L1584),VLOOKUP(C1584,vancouver_ratios_2!B:J,9,0),IF(L1584="**",VLOOKUP(C1584,vancouver_ratios_2!B:J,9,0)))</f>
        <v>1.52595229402458</v>
      </c>
      <c r="N1584">
        <f>IF(ISERROR(L1584),VLOOKUP(D1584,average_median_rates_1!B:I,8,0),IF(L1584="**", VLOOKUP(D1584,average_median_rates_1!B:I,8,0)))</f>
        <v>1480</v>
      </c>
      <c r="O1584">
        <f t="shared" si="172"/>
        <v>2258.4093951563782</v>
      </c>
      <c r="P1584">
        <f t="shared" si="173"/>
        <v>2258.4093951563782</v>
      </c>
    </row>
    <row r="1585" spans="1:16" x14ac:dyDescent="0.2">
      <c r="A1585" t="str">
        <f t="shared" si="174"/>
        <v>201210average3Westside/Kerrisdale</v>
      </c>
      <c r="B1585" t="str">
        <f t="shared" si="168"/>
        <v>201210apartmentaverage3+_bed_rateWestside/Kerrisdale</v>
      </c>
      <c r="C1585" t="str">
        <f t="shared" si="169"/>
        <v>apartmentaverage3+_bed_rateWestside/Kerrisdale</v>
      </c>
      <c r="D1585" t="str">
        <f t="shared" si="170"/>
        <v>201210apartmentaverage3+_bed_rateVancouver</v>
      </c>
      <c r="E1585">
        <v>2012</v>
      </c>
      <c r="F1585">
        <v>10</v>
      </c>
      <c r="G1585" t="s">
        <v>65</v>
      </c>
      <c r="H1585" t="s">
        <v>59</v>
      </c>
      <c r="I1585" t="s">
        <v>55</v>
      </c>
      <c r="J1585">
        <f t="shared" si="171"/>
        <v>3</v>
      </c>
      <c r="K1585" t="s">
        <v>21</v>
      </c>
      <c r="L1585">
        <f>VLOOKUP(B1585,average_median_rates_1!B:I,8,0)</f>
        <v>2515</v>
      </c>
      <c r="M1585" t="b">
        <f>IF(ISERROR(L1585),VLOOKUP(C1585,vancouver_ratios_2!B:J,9,0),IF(L1585="**",VLOOKUP(C1585,vancouver_ratios_2!B:J,9,0)))</f>
        <v>0</v>
      </c>
      <c r="N1585" t="b">
        <f>IF(ISERROR(L1585),VLOOKUP(D1585,average_median_rates_1!B:I,8,0),IF(L1585="**", VLOOKUP(D1585,average_median_rates_1!B:I,8,0)))</f>
        <v>0</v>
      </c>
      <c r="O1585">
        <f t="shared" si="172"/>
        <v>0</v>
      </c>
      <c r="P1585">
        <f t="shared" si="173"/>
        <v>2515</v>
      </c>
    </row>
    <row r="1586" spans="1:16" x14ac:dyDescent="0.2">
      <c r="A1586" t="str">
        <f t="shared" si="174"/>
        <v>201210average3Marpole</v>
      </c>
      <c r="B1586" t="str">
        <f t="shared" si="168"/>
        <v>201210apartmentaverage3+_bed_rateMarpole</v>
      </c>
      <c r="C1586" t="str">
        <f t="shared" si="169"/>
        <v>apartmentaverage3+_bed_rateMarpole</v>
      </c>
      <c r="D1586" t="str">
        <f t="shared" si="170"/>
        <v>201210apartmentaverage3+_bed_rateVancouver</v>
      </c>
      <c r="E1586">
        <v>2012</v>
      </c>
      <c r="F1586">
        <v>10</v>
      </c>
      <c r="G1586" t="s">
        <v>65</v>
      </c>
      <c r="H1586" t="s">
        <v>59</v>
      </c>
      <c r="I1586" t="s">
        <v>55</v>
      </c>
      <c r="J1586">
        <f t="shared" si="171"/>
        <v>3</v>
      </c>
      <c r="K1586" t="s">
        <v>23</v>
      </c>
      <c r="L1586">
        <f>VLOOKUP(B1586,average_median_rates_1!B:I,8,0)</f>
        <v>1244</v>
      </c>
      <c r="M1586" t="b">
        <f>IF(ISERROR(L1586),VLOOKUP(C1586,vancouver_ratios_2!B:J,9,0),IF(L1586="**",VLOOKUP(C1586,vancouver_ratios_2!B:J,9,0)))</f>
        <v>0</v>
      </c>
      <c r="N1586" t="b">
        <f>IF(ISERROR(L1586),VLOOKUP(D1586,average_median_rates_1!B:I,8,0),IF(L1586="**", VLOOKUP(D1586,average_median_rates_1!B:I,8,0)))</f>
        <v>0</v>
      </c>
      <c r="O1586">
        <f t="shared" si="172"/>
        <v>0</v>
      </c>
      <c r="P1586">
        <f t="shared" si="173"/>
        <v>1244</v>
      </c>
    </row>
    <row r="1587" spans="1:16" x14ac:dyDescent="0.2">
      <c r="A1587" t="str">
        <f t="shared" si="174"/>
        <v>201210average3Mount Pleasant/Renfrew Heights</v>
      </c>
      <c r="B1587" t="str">
        <f t="shared" si="168"/>
        <v>201210apartmentaverage3+_bed_rateMount Pleasant/Renfrew Heights</v>
      </c>
      <c r="C1587" t="str">
        <f t="shared" si="169"/>
        <v>apartmentaverage3+_bed_rateMount Pleasant/Renfrew Heights</v>
      </c>
      <c r="D1587" t="str">
        <f t="shared" si="170"/>
        <v>201210apartmentaverage3+_bed_rateVancouver</v>
      </c>
      <c r="E1587">
        <v>2012</v>
      </c>
      <c r="F1587">
        <v>10</v>
      </c>
      <c r="G1587" t="s">
        <v>65</v>
      </c>
      <c r="H1587" t="s">
        <v>59</v>
      </c>
      <c r="I1587" t="s">
        <v>55</v>
      </c>
      <c r="J1587">
        <f t="shared" si="171"/>
        <v>3</v>
      </c>
      <c r="K1587" t="s">
        <v>24</v>
      </c>
      <c r="L1587">
        <f>VLOOKUP(B1587,average_median_rates_1!B:I,8,0)</f>
        <v>1574</v>
      </c>
      <c r="M1587" t="b">
        <f>IF(ISERROR(L1587),VLOOKUP(C1587,vancouver_ratios_2!B:J,9,0),IF(L1587="**",VLOOKUP(C1587,vancouver_ratios_2!B:J,9,0)))</f>
        <v>0</v>
      </c>
      <c r="N1587" t="b">
        <f>IF(ISERROR(L1587),VLOOKUP(D1587,average_median_rates_1!B:I,8,0),IF(L1587="**", VLOOKUP(D1587,average_median_rates_1!B:I,8,0)))</f>
        <v>0</v>
      </c>
      <c r="O1587">
        <f t="shared" si="172"/>
        <v>0</v>
      </c>
      <c r="P1587">
        <f t="shared" si="173"/>
        <v>1574</v>
      </c>
    </row>
    <row r="1588" spans="1:16" x14ac:dyDescent="0.2">
      <c r="A1588" t="str">
        <f t="shared" si="174"/>
        <v>201210average3East Hastings</v>
      </c>
      <c r="B1588" t="str">
        <f t="shared" si="168"/>
        <v>201210apartmentaverage3+_bed_rateEast Hastings</v>
      </c>
      <c r="C1588" t="str">
        <f t="shared" si="169"/>
        <v>apartmentaverage3+_bed_rateEast Hastings</v>
      </c>
      <c r="D1588" t="str">
        <f t="shared" si="170"/>
        <v>201210apartmentaverage3+_bed_rateVancouver</v>
      </c>
      <c r="E1588">
        <v>2012</v>
      </c>
      <c r="F1588">
        <v>10</v>
      </c>
      <c r="G1588" t="s">
        <v>65</v>
      </c>
      <c r="H1588" t="s">
        <v>59</v>
      </c>
      <c r="I1588" t="s">
        <v>55</v>
      </c>
      <c r="J1588">
        <f t="shared" si="171"/>
        <v>3</v>
      </c>
      <c r="K1588" t="s">
        <v>25</v>
      </c>
      <c r="L1588">
        <f>VLOOKUP(B1588,average_median_rates_1!B:I,8,0)</f>
        <v>1241</v>
      </c>
      <c r="M1588" t="b">
        <f>IF(ISERROR(L1588),VLOOKUP(C1588,vancouver_ratios_2!B:J,9,0),IF(L1588="**",VLOOKUP(C1588,vancouver_ratios_2!B:J,9,0)))</f>
        <v>0</v>
      </c>
      <c r="N1588" t="b">
        <f>IF(ISERROR(L1588),VLOOKUP(D1588,average_median_rates_1!B:I,8,0),IF(L1588="**", VLOOKUP(D1588,average_median_rates_1!B:I,8,0)))</f>
        <v>0</v>
      </c>
      <c r="O1588">
        <f t="shared" si="172"/>
        <v>0</v>
      </c>
      <c r="P1588">
        <f t="shared" si="173"/>
        <v>1241</v>
      </c>
    </row>
    <row r="1589" spans="1:16" x14ac:dyDescent="0.2">
      <c r="A1589" t="str">
        <f t="shared" si="174"/>
        <v>201210average3Southeast Vancouver</v>
      </c>
      <c r="B1589" t="str">
        <f t="shared" si="168"/>
        <v>201210apartmentaverage3+_bed_rateSoutheast Vancouver</v>
      </c>
      <c r="C1589" t="str">
        <f t="shared" si="169"/>
        <v>apartmentaverage3+_bed_rateSoutheast Vancouver</v>
      </c>
      <c r="D1589" t="str">
        <f t="shared" si="170"/>
        <v>201210apartmentaverage3+_bed_rateVancouver</v>
      </c>
      <c r="E1589">
        <v>2012</v>
      </c>
      <c r="F1589">
        <v>10</v>
      </c>
      <c r="G1589" t="s">
        <v>65</v>
      </c>
      <c r="H1589" t="s">
        <v>59</v>
      </c>
      <c r="I1589" t="s">
        <v>55</v>
      </c>
      <c r="J1589">
        <f t="shared" si="171"/>
        <v>3</v>
      </c>
      <c r="K1589" t="s">
        <v>26</v>
      </c>
      <c r="L1589">
        <f>VLOOKUP(B1589,average_median_rates_1!B:I,8,0)</f>
        <v>1166</v>
      </c>
      <c r="M1589" t="b">
        <f>IF(ISERROR(L1589),VLOOKUP(C1589,vancouver_ratios_2!B:J,9,0),IF(L1589="**",VLOOKUP(C1589,vancouver_ratios_2!B:J,9,0)))</f>
        <v>0</v>
      </c>
      <c r="N1589" t="b">
        <f>IF(ISERROR(L1589),VLOOKUP(D1589,average_median_rates_1!B:I,8,0),IF(L1589="**", VLOOKUP(D1589,average_median_rates_1!B:I,8,0)))</f>
        <v>0</v>
      </c>
      <c r="O1589">
        <f t="shared" si="172"/>
        <v>0</v>
      </c>
      <c r="P1589">
        <f t="shared" si="173"/>
        <v>1166</v>
      </c>
    </row>
    <row r="1590" spans="1:16" x14ac:dyDescent="0.2">
      <c r="A1590" t="str">
        <f t="shared" si="174"/>
        <v>201210average3University Endowment Lands</v>
      </c>
      <c r="B1590" t="str">
        <f t="shared" si="168"/>
        <v>201210apartmentaverage3+_bed_rateUniversity Endowment Lands</v>
      </c>
      <c r="C1590" t="str">
        <f t="shared" si="169"/>
        <v>apartmentaverage3+_bed_rateUniversity Endowment Lands</v>
      </c>
      <c r="D1590" t="str">
        <f t="shared" si="170"/>
        <v>201210apartmentaverage3+_bed_rateVancouver</v>
      </c>
      <c r="E1590">
        <v>2012</v>
      </c>
      <c r="F1590">
        <v>10</v>
      </c>
      <c r="G1590" t="s">
        <v>65</v>
      </c>
      <c r="H1590" t="s">
        <v>59</v>
      </c>
      <c r="I1590" t="s">
        <v>55</v>
      </c>
      <c r="J1590">
        <f t="shared" si="171"/>
        <v>3</v>
      </c>
      <c r="K1590" t="s">
        <v>27</v>
      </c>
      <c r="L1590">
        <f>VLOOKUP(B1590,average_median_rates_1!B:I,8,0)</f>
        <v>2195</v>
      </c>
      <c r="M1590" t="b">
        <f>IF(ISERROR(L1590),VLOOKUP(C1590,vancouver_ratios_2!B:J,9,0),IF(L1590="**",VLOOKUP(C1590,vancouver_ratios_2!B:J,9,0)))</f>
        <v>0</v>
      </c>
      <c r="N1590" t="b">
        <f>IF(ISERROR(L1590),VLOOKUP(D1590,average_median_rates_1!B:I,8,0),IF(L1590="**", VLOOKUP(D1590,average_median_rates_1!B:I,8,0)))</f>
        <v>0</v>
      </c>
      <c r="O1590">
        <f t="shared" si="172"/>
        <v>0</v>
      </c>
      <c r="P1590">
        <f t="shared" si="173"/>
        <v>2195</v>
      </c>
    </row>
    <row r="1591" spans="1:16" x14ac:dyDescent="0.2">
      <c r="A1591" t="str">
        <f t="shared" si="174"/>
        <v>201210average3Central Park/Metrotown</v>
      </c>
      <c r="B1591" t="str">
        <f t="shared" si="168"/>
        <v>201210apartmentaverage3+_bed_rateCentral Park/Metrotown</v>
      </c>
      <c r="C1591" t="str">
        <f t="shared" si="169"/>
        <v>apartmentaverage3+_bed_rateCentral Park/Metrotown</v>
      </c>
      <c r="D1591" t="str">
        <f t="shared" si="170"/>
        <v>201210apartmentaverage3+_bed_rateVancouver</v>
      </c>
      <c r="E1591">
        <v>2012</v>
      </c>
      <c r="F1591">
        <v>10</v>
      </c>
      <c r="G1591" t="s">
        <v>65</v>
      </c>
      <c r="H1591" t="s">
        <v>59</v>
      </c>
      <c r="I1591" t="s">
        <v>55</v>
      </c>
      <c r="J1591">
        <f t="shared" si="171"/>
        <v>3</v>
      </c>
      <c r="K1591" t="s">
        <v>28</v>
      </c>
      <c r="L1591">
        <f>VLOOKUP(B1591,average_median_rates_1!B:I,8,0)</f>
        <v>1452</v>
      </c>
      <c r="M1591" t="b">
        <f>IF(ISERROR(L1591),VLOOKUP(C1591,vancouver_ratios_2!B:J,9,0),IF(L1591="**",VLOOKUP(C1591,vancouver_ratios_2!B:J,9,0)))</f>
        <v>0</v>
      </c>
      <c r="N1591" t="b">
        <f>IF(ISERROR(L1591),VLOOKUP(D1591,average_median_rates_1!B:I,8,0),IF(L1591="**", VLOOKUP(D1591,average_median_rates_1!B:I,8,0)))</f>
        <v>0</v>
      </c>
      <c r="O1591">
        <f t="shared" si="172"/>
        <v>0</v>
      </c>
      <c r="P1591">
        <f t="shared" si="173"/>
        <v>1452</v>
      </c>
    </row>
    <row r="1592" spans="1:16" x14ac:dyDescent="0.2">
      <c r="A1592" t="str">
        <f t="shared" si="174"/>
        <v>201210average3Southeast Burnaby</v>
      </c>
      <c r="B1592" t="str">
        <f t="shared" si="168"/>
        <v>201210apartmentaverage3+_bed_rateSoutheast Burnaby</v>
      </c>
      <c r="C1592" t="str">
        <f t="shared" si="169"/>
        <v>apartmentaverage3+_bed_rateSoutheast Burnaby</v>
      </c>
      <c r="D1592" t="str">
        <f t="shared" si="170"/>
        <v>201210apartmentaverage3+_bed_rateVancouver</v>
      </c>
      <c r="E1592">
        <v>2012</v>
      </c>
      <c r="F1592">
        <v>10</v>
      </c>
      <c r="G1592" t="s">
        <v>65</v>
      </c>
      <c r="H1592" t="s">
        <v>59</v>
      </c>
      <c r="I1592" t="s">
        <v>55</v>
      </c>
      <c r="J1592">
        <f t="shared" si="171"/>
        <v>3</v>
      </c>
      <c r="K1592" t="s">
        <v>29</v>
      </c>
      <c r="L1592">
        <f>VLOOKUP(B1592,average_median_rates_1!B:I,8,0)</f>
        <v>1164</v>
      </c>
      <c r="M1592" t="b">
        <f>IF(ISERROR(L1592),VLOOKUP(C1592,vancouver_ratios_2!B:J,9,0),IF(L1592="**",VLOOKUP(C1592,vancouver_ratios_2!B:J,9,0)))</f>
        <v>0</v>
      </c>
      <c r="N1592" t="b">
        <f>IF(ISERROR(L1592),VLOOKUP(D1592,average_median_rates_1!B:I,8,0),IF(L1592="**", VLOOKUP(D1592,average_median_rates_1!B:I,8,0)))</f>
        <v>0</v>
      </c>
      <c r="O1592">
        <f t="shared" si="172"/>
        <v>0</v>
      </c>
      <c r="P1592">
        <f t="shared" si="173"/>
        <v>1164</v>
      </c>
    </row>
    <row r="1593" spans="1:16" x14ac:dyDescent="0.2">
      <c r="A1593" t="str">
        <f t="shared" si="174"/>
        <v>201210average3North Burnaby</v>
      </c>
      <c r="B1593" t="str">
        <f t="shared" si="168"/>
        <v>201210apartmentaverage3+_bed_rateNorth Burnaby</v>
      </c>
      <c r="C1593" t="str">
        <f t="shared" si="169"/>
        <v>apartmentaverage3+_bed_rateNorth Burnaby</v>
      </c>
      <c r="D1593" t="str">
        <f t="shared" si="170"/>
        <v>201210apartmentaverage3+_bed_rateVancouver</v>
      </c>
      <c r="E1593">
        <v>2012</v>
      </c>
      <c r="F1593">
        <v>10</v>
      </c>
      <c r="G1593" t="s">
        <v>65</v>
      </c>
      <c r="H1593" t="s">
        <v>59</v>
      </c>
      <c r="I1593" t="s">
        <v>55</v>
      </c>
      <c r="J1593">
        <f t="shared" si="171"/>
        <v>3</v>
      </c>
      <c r="K1593" t="s">
        <v>31</v>
      </c>
      <c r="L1593">
        <f>VLOOKUP(B1593,average_median_rates_1!B:I,8,0)</f>
        <v>1351</v>
      </c>
      <c r="M1593" t="b">
        <f>IF(ISERROR(L1593),VLOOKUP(C1593,vancouver_ratios_2!B:J,9,0),IF(L1593="**",VLOOKUP(C1593,vancouver_ratios_2!B:J,9,0)))</f>
        <v>0</v>
      </c>
      <c r="N1593" t="b">
        <f>IF(ISERROR(L1593),VLOOKUP(D1593,average_median_rates_1!B:I,8,0),IF(L1593="**", VLOOKUP(D1593,average_median_rates_1!B:I,8,0)))</f>
        <v>0</v>
      </c>
      <c r="O1593">
        <f t="shared" si="172"/>
        <v>0</v>
      </c>
      <c r="P1593">
        <f t="shared" si="173"/>
        <v>1351</v>
      </c>
    </row>
    <row r="1594" spans="1:16" x14ac:dyDescent="0.2">
      <c r="A1594" t="str">
        <f t="shared" si="174"/>
        <v>201210average3New Westminster</v>
      </c>
      <c r="B1594" t="str">
        <f t="shared" si="168"/>
        <v>201210apartmentaverage3+_bed_rateNew Westminster</v>
      </c>
      <c r="C1594" t="str">
        <f t="shared" si="169"/>
        <v>apartmentaverage3+_bed_rateNew Westminster</v>
      </c>
      <c r="D1594" t="str">
        <f t="shared" si="170"/>
        <v>201210apartmentaverage3+_bed_rateVancouver</v>
      </c>
      <c r="E1594">
        <v>2012</v>
      </c>
      <c r="F1594">
        <v>10</v>
      </c>
      <c r="G1594" t="s">
        <v>65</v>
      </c>
      <c r="H1594" t="s">
        <v>59</v>
      </c>
      <c r="I1594" t="s">
        <v>55</v>
      </c>
      <c r="J1594">
        <f t="shared" si="171"/>
        <v>3</v>
      </c>
      <c r="K1594" t="s">
        <v>32</v>
      </c>
      <c r="L1594">
        <f>VLOOKUP(B1594,average_median_rates_1!B:I,8,0)</f>
        <v>1301</v>
      </c>
      <c r="M1594" t="b">
        <f>IF(ISERROR(L1594),VLOOKUP(C1594,vancouver_ratios_2!B:J,9,0),IF(L1594="**",VLOOKUP(C1594,vancouver_ratios_2!B:J,9,0)))</f>
        <v>0</v>
      </c>
      <c r="N1594" t="b">
        <f>IF(ISERROR(L1594),VLOOKUP(D1594,average_median_rates_1!B:I,8,0),IF(L1594="**", VLOOKUP(D1594,average_median_rates_1!B:I,8,0)))</f>
        <v>0</v>
      </c>
      <c r="O1594">
        <f t="shared" si="172"/>
        <v>0</v>
      </c>
      <c r="P1594">
        <f t="shared" si="173"/>
        <v>1301</v>
      </c>
    </row>
    <row r="1595" spans="1:16" x14ac:dyDescent="0.2">
      <c r="A1595" t="str">
        <f t="shared" si="174"/>
        <v>201210average3North Vancouver CY</v>
      </c>
      <c r="B1595" t="str">
        <f t="shared" si="168"/>
        <v>201210apartmentaverage3+_bed_rateNorth Vancouver CY</v>
      </c>
      <c r="C1595" t="str">
        <f t="shared" si="169"/>
        <v>apartmentaverage3+_bed_rateNorth Vancouver CY</v>
      </c>
      <c r="D1595" t="str">
        <f t="shared" si="170"/>
        <v>201210apartmentaverage3+_bed_rateVancouver</v>
      </c>
      <c r="E1595">
        <v>2012</v>
      </c>
      <c r="F1595">
        <v>10</v>
      </c>
      <c r="G1595" t="s">
        <v>65</v>
      </c>
      <c r="H1595" t="s">
        <v>59</v>
      </c>
      <c r="I1595" t="s">
        <v>55</v>
      </c>
      <c r="J1595">
        <f t="shared" si="171"/>
        <v>3</v>
      </c>
      <c r="K1595" t="s">
        <v>33</v>
      </c>
      <c r="L1595" t="e">
        <f>VLOOKUP(B1595,average_median_rates_1!B:I,8,0)</f>
        <v>#N/A</v>
      </c>
      <c r="M1595">
        <f>IF(ISERROR(L1595),VLOOKUP(C1595,vancouver_ratios_2!B:J,9,0),IF(L1595="**",VLOOKUP(C1595,vancouver_ratios_2!B:J,9,0)))</f>
        <v>1.33138615066326</v>
      </c>
      <c r="N1595">
        <f>IF(ISERROR(L1595),VLOOKUP(D1595,average_median_rates_1!B:I,8,0),IF(L1595="**", VLOOKUP(D1595,average_median_rates_1!B:I,8,0)))</f>
        <v>1480</v>
      </c>
      <c r="O1595">
        <f t="shared" si="172"/>
        <v>1970.4515029816248</v>
      </c>
      <c r="P1595">
        <f t="shared" si="173"/>
        <v>1970.4515029816248</v>
      </c>
    </row>
    <row r="1596" spans="1:16" x14ac:dyDescent="0.2">
      <c r="A1596" t="str">
        <f t="shared" si="174"/>
        <v>201210average3North Vancouver DM</v>
      </c>
      <c r="B1596" t="str">
        <f t="shared" si="168"/>
        <v>201210apartmentaverage3+_bed_rateNorth Vancouver DM</v>
      </c>
      <c r="C1596" t="str">
        <f t="shared" si="169"/>
        <v>apartmentaverage3+_bed_rateNorth Vancouver DM</v>
      </c>
      <c r="D1596" t="str">
        <f t="shared" si="170"/>
        <v>201210apartmentaverage3+_bed_rateVancouver</v>
      </c>
      <c r="E1596">
        <v>2012</v>
      </c>
      <c r="F1596">
        <v>10</v>
      </c>
      <c r="G1596" t="s">
        <v>65</v>
      </c>
      <c r="H1596" t="s">
        <v>59</v>
      </c>
      <c r="I1596" t="s">
        <v>55</v>
      </c>
      <c r="J1596">
        <f t="shared" si="171"/>
        <v>3</v>
      </c>
      <c r="K1596" t="s">
        <v>34</v>
      </c>
      <c r="L1596">
        <f>VLOOKUP(B1596,average_median_rates_1!B:I,8,0)</f>
        <v>1445</v>
      </c>
      <c r="M1596" t="b">
        <f>IF(ISERROR(L1596),VLOOKUP(C1596,vancouver_ratios_2!B:J,9,0),IF(L1596="**",VLOOKUP(C1596,vancouver_ratios_2!B:J,9,0)))</f>
        <v>0</v>
      </c>
      <c r="N1596" t="b">
        <f>IF(ISERROR(L1596),VLOOKUP(D1596,average_median_rates_1!B:I,8,0),IF(L1596="**", VLOOKUP(D1596,average_median_rates_1!B:I,8,0)))</f>
        <v>0</v>
      </c>
      <c r="O1596">
        <f t="shared" si="172"/>
        <v>0</v>
      </c>
      <c r="P1596">
        <f t="shared" si="173"/>
        <v>1445</v>
      </c>
    </row>
    <row r="1597" spans="1:16" x14ac:dyDescent="0.2">
      <c r="A1597" t="str">
        <f t="shared" si="174"/>
        <v>201210average3West Vancouver</v>
      </c>
      <c r="B1597" t="str">
        <f t="shared" si="168"/>
        <v>201210apartmentaverage3+_bed_rateWest Vancouver</v>
      </c>
      <c r="C1597" t="str">
        <f t="shared" si="169"/>
        <v>apartmentaverage3+_bed_rateWest Vancouver</v>
      </c>
      <c r="D1597" t="str">
        <f t="shared" si="170"/>
        <v>201210apartmentaverage3+_bed_rateVancouver</v>
      </c>
      <c r="E1597">
        <v>2012</v>
      </c>
      <c r="F1597">
        <v>10</v>
      </c>
      <c r="G1597" t="s">
        <v>65</v>
      </c>
      <c r="H1597" t="s">
        <v>59</v>
      </c>
      <c r="I1597" t="s">
        <v>55</v>
      </c>
      <c r="J1597">
        <f t="shared" si="171"/>
        <v>3</v>
      </c>
      <c r="K1597" t="s">
        <v>35</v>
      </c>
      <c r="L1597">
        <f>VLOOKUP(B1597,average_median_rates_1!B:I,8,0)</f>
        <v>2855</v>
      </c>
      <c r="M1597" t="b">
        <f>IF(ISERROR(L1597),VLOOKUP(C1597,vancouver_ratios_2!B:J,9,0),IF(L1597="**",VLOOKUP(C1597,vancouver_ratios_2!B:J,9,0)))</f>
        <v>0</v>
      </c>
      <c r="N1597" t="b">
        <f>IF(ISERROR(L1597),VLOOKUP(D1597,average_median_rates_1!B:I,8,0),IF(L1597="**", VLOOKUP(D1597,average_median_rates_1!B:I,8,0)))</f>
        <v>0</v>
      </c>
      <c r="O1597">
        <f t="shared" si="172"/>
        <v>0</v>
      </c>
      <c r="P1597">
        <f t="shared" si="173"/>
        <v>2855</v>
      </c>
    </row>
    <row r="1598" spans="1:16" x14ac:dyDescent="0.2">
      <c r="A1598" t="str">
        <f t="shared" si="174"/>
        <v>201210average3Richmond</v>
      </c>
      <c r="B1598" t="str">
        <f t="shared" si="168"/>
        <v>201210apartmentaverage3+_bed_rateRichmond</v>
      </c>
      <c r="C1598" t="str">
        <f t="shared" si="169"/>
        <v>apartmentaverage3+_bed_rateRichmond</v>
      </c>
      <c r="D1598" t="str">
        <f t="shared" si="170"/>
        <v>201210apartmentaverage3+_bed_rateVancouver</v>
      </c>
      <c r="E1598">
        <v>2012</v>
      </c>
      <c r="F1598">
        <v>10</v>
      </c>
      <c r="G1598" t="s">
        <v>65</v>
      </c>
      <c r="H1598" t="s">
        <v>59</v>
      </c>
      <c r="I1598" t="s">
        <v>55</v>
      </c>
      <c r="J1598">
        <f t="shared" si="171"/>
        <v>3</v>
      </c>
      <c r="K1598" t="s">
        <v>36</v>
      </c>
      <c r="L1598">
        <f>VLOOKUP(B1598,average_median_rates_1!B:I,8,0)</f>
        <v>1337</v>
      </c>
      <c r="M1598" t="b">
        <f>IF(ISERROR(L1598),VLOOKUP(C1598,vancouver_ratios_2!B:J,9,0),IF(L1598="**",VLOOKUP(C1598,vancouver_ratios_2!B:J,9,0)))</f>
        <v>0</v>
      </c>
      <c r="N1598" t="b">
        <f>IF(ISERROR(L1598),VLOOKUP(D1598,average_median_rates_1!B:I,8,0),IF(L1598="**", VLOOKUP(D1598,average_median_rates_1!B:I,8,0)))</f>
        <v>0</v>
      </c>
      <c r="O1598">
        <f t="shared" si="172"/>
        <v>0</v>
      </c>
      <c r="P1598">
        <f t="shared" si="173"/>
        <v>1337</v>
      </c>
    </row>
    <row r="1599" spans="1:16" x14ac:dyDescent="0.2">
      <c r="A1599" t="str">
        <f t="shared" si="174"/>
        <v>201210average3Delta</v>
      </c>
      <c r="B1599" t="str">
        <f t="shared" si="168"/>
        <v>201210apartmentaverage3+_bed_rateDelta</v>
      </c>
      <c r="C1599" t="str">
        <f t="shared" si="169"/>
        <v>apartmentaverage3+_bed_rateDelta</v>
      </c>
      <c r="D1599" t="str">
        <f t="shared" si="170"/>
        <v>201210apartmentaverage3+_bed_rateVancouver</v>
      </c>
      <c r="E1599">
        <v>2012</v>
      </c>
      <c r="F1599">
        <v>10</v>
      </c>
      <c r="G1599" t="s">
        <v>65</v>
      </c>
      <c r="H1599" t="s">
        <v>59</v>
      </c>
      <c r="I1599" t="s">
        <v>55</v>
      </c>
      <c r="J1599">
        <f t="shared" si="171"/>
        <v>3</v>
      </c>
      <c r="K1599" t="s">
        <v>37</v>
      </c>
      <c r="L1599">
        <f>VLOOKUP(B1599,average_median_rates_1!B:I,8,0)</f>
        <v>1071</v>
      </c>
      <c r="M1599" t="b">
        <f>IF(ISERROR(L1599),VLOOKUP(C1599,vancouver_ratios_2!B:J,9,0),IF(L1599="**",VLOOKUP(C1599,vancouver_ratios_2!B:J,9,0)))</f>
        <v>0</v>
      </c>
      <c r="N1599" t="b">
        <f>IF(ISERROR(L1599),VLOOKUP(D1599,average_median_rates_1!B:I,8,0),IF(L1599="**", VLOOKUP(D1599,average_median_rates_1!B:I,8,0)))</f>
        <v>0</v>
      </c>
      <c r="O1599">
        <f t="shared" si="172"/>
        <v>0</v>
      </c>
      <c r="P1599">
        <f t="shared" si="173"/>
        <v>1071</v>
      </c>
    </row>
    <row r="1600" spans="1:16" x14ac:dyDescent="0.2">
      <c r="A1600" t="str">
        <f t="shared" si="174"/>
        <v>201210average3Surrey</v>
      </c>
      <c r="B1600" t="str">
        <f t="shared" si="168"/>
        <v>201210apartmentaverage3+_bed_rateSurrey</v>
      </c>
      <c r="C1600" t="str">
        <f t="shared" si="169"/>
        <v>apartmentaverage3+_bed_rateSurrey</v>
      </c>
      <c r="D1600" t="str">
        <f t="shared" si="170"/>
        <v>201210apartmentaverage3+_bed_rateVancouver</v>
      </c>
      <c r="E1600">
        <v>2012</v>
      </c>
      <c r="F1600">
        <v>10</v>
      </c>
      <c r="G1600" t="s">
        <v>65</v>
      </c>
      <c r="H1600" t="s">
        <v>59</v>
      </c>
      <c r="I1600" t="s">
        <v>55</v>
      </c>
      <c r="J1600">
        <f t="shared" si="171"/>
        <v>3</v>
      </c>
      <c r="K1600" t="s">
        <v>38</v>
      </c>
      <c r="L1600">
        <f>VLOOKUP(B1600,average_median_rates_1!B:I,8,0)</f>
        <v>1015</v>
      </c>
      <c r="M1600" t="b">
        <f>IF(ISERROR(L1600),VLOOKUP(C1600,vancouver_ratios_2!B:J,9,0),IF(L1600="**",VLOOKUP(C1600,vancouver_ratios_2!B:J,9,0)))</f>
        <v>0</v>
      </c>
      <c r="N1600" t="b">
        <f>IF(ISERROR(L1600),VLOOKUP(D1600,average_median_rates_1!B:I,8,0),IF(L1600="**", VLOOKUP(D1600,average_median_rates_1!B:I,8,0)))</f>
        <v>0</v>
      </c>
      <c r="O1600">
        <f t="shared" si="172"/>
        <v>0</v>
      </c>
      <c r="P1600">
        <f t="shared" si="173"/>
        <v>1015</v>
      </c>
    </row>
    <row r="1601" spans="1:16" x14ac:dyDescent="0.2">
      <c r="A1601" t="str">
        <f t="shared" si="174"/>
        <v>201210average3White Rock</v>
      </c>
      <c r="B1601" t="str">
        <f t="shared" si="168"/>
        <v>201210apartmentaverage3+_bed_rateWhite Rock</v>
      </c>
      <c r="C1601" t="str">
        <f t="shared" si="169"/>
        <v>apartmentaverage3+_bed_rateWhite Rock</v>
      </c>
      <c r="D1601" t="str">
        <f t="shared" si="170"/>
        <v>201210apartmentaverage3+_bed_rateVancouver</v>
      </c>
      <c r="E1601">
        <v>2012</v>
      </c>
      <c r="F1601">
        <v>10</v>
      </c>
      <c r="G1601" t="s">
        <v>65</v>
      </c>
      <c r="H1601" t="s">
        <v>59</v>
      </c>
      <c r="I1601" t="s">
        <v>55</v>
      </c>
      <c r="J1601">
        <f t="shared" si="171"/>
        <v>3</v>
      </c>
      <c r="K1601" t="s">
        <v>39</v>
      </c>
      <c r="L1601">
        <f>VLOOKUP(B1601,average_median_rates_1!B:I,8,0)</f>
        <v>1429</v>
      </c>
      <c r="M1601" t="b">
        <f>IF(ISERROR(L1601),VLOOKUP(C1601,vancouver_ratios_2!B:J,9,0),IF(L1601="**",VLOOKUP(C1601,vancouver_ratios_2!B:J,9,0)))</f>
        <v>0</v>
      </c>
      <c r="N1601" t="b">
        <f>IF(ISERROR(L1601),VLOOKUP(D1601,average_median_rates_1!B:I,8,0),IF(L1601="**", VLOOKUP(D1601,average_median_rates_1!B:I,8,0)))</f>
        <v>0</v>
      </c>
      <c r="O1601">
        <f t="shared" si="172"/>
        <v>0</v>
      </c>
      <c r="P1601">
        <f t="shared" si="173"/>
        <v>1429</v>
      </c>
    </row>
    <row r="1602" spans="1:16" x14ac:dyDescent="0.2">
      <c r="A1602" t="str">
        <f t="shared" si="174"/>
        <v>201210average3Langley City and Langley DM</v>
      </c>
      <c r="B1602" t="str">
        <f t="shared" ref="B1602:B1665" si="175">E1602&amp;F1602&amp;G1602&amp;H1602&amp;I1602&amp;K1602</f>
        <v>201210apartmentaverage3+_bed_rateLangley City and Langley DM</v>
      </c>
      <c r="C1602" t="str">
        <f t="shared" ref="C1602:C1665" si="176">G1602&amp;H1602&amp;I1602&amp;K1602</f>
        <v>apartmentaverage3+_bed_rateLangley City and Langley DM</v>
      </c>
      <c r="D1602" t="str">
        <f t="shared" ref="D1602:D1665" si="177">E1602&amp;F1602&amp;G1602&amp;H1602&amp;I1602&amp;"Vancouver"</f>
        <v>201210apartmentaverage3+_bed_rateVancouver</v>
      </c>
      <c r="E1602">
        <v>2012</v>
      </c>
      <c r="F1602">
        <v>10</v>
      </c>
      <c r="G1602" t="s">
        <v>65</v>
      </c>
      <c r="H1602" t="s">
        <v>59</v>
      </c>
      <c r="I1602" t="s">
        <v>55</v>
      </c>
      <c r="J1602">
        <f t="shared" ref="J1602:J1665" si="178">IF(I1602="bachelor_rate", 0, IF(I1602="1_bed_rate", 1, IF(I1602="2_bed_rate",2, IF(I1602="3+_bed_rate", 3, "error"))))</f>
        <v>3</v>
      </c>
      <c r="K1602" t="s">
        <v>40</v>
      </c>
      <c r="L1602">
        <f>VLOOKUP(B1602,average_median_rates_1!B:I,8,0)</f>
        <v>1062</v>
      </c>
      <c r="M1602" t="b">
        <f>IF(ISERROR(L1602),VLOOKUP(C1602,vancouver_ratios_2!B:J,9,0),IF(L1602="**",VLOOKUP(C1602,vancouver_ratios_2!B:J,9,0)))</f>
        <v>0</v>
      </c>
      <c r="N1602" t="b">
        <f>IF(ISERROR(L1602),VLOOKUP(D1602,average_median_rates_1!B:I,8,0),IF(L1602="**", VLOOKUP(D1602,average_median_rates_1!B:I,8,0)))</f>
        <v>0</v>
      </c>
      <c r="O1602">
        <f t="shared" ref="O1602:O1665" si="179">N1602*M1602</f>
        <v>0</v>
      </c>
      <c r="P1602">
        <f t="shared" ref="P1602:P1665" si="180">IF(ISERROR(L1602),O1602, IF(L1602="**", O1602, L1602))</f>
        <v>1062</v>
      </c>
    </row>
    <row r="1603" spans="1:16" x14ac:dyDescent="0.2">
      <c r="A1603" t="str">
        <f t="shared" ref="A1603:A1666" si="181">E1603&amp;F1603&amp;H1603&amp;J1603&amp;K1603</f>
        <v>201210average3Tri-Cities</v>
      </c>
      <c r="B1603" t="str">
        <f t="shared" si="175"/>
        <v>201210apartmentaverage3+_bed_rateTri-Cities</v>
      </c>
      <c r="C1603" t="str">
        <f t="shared" si="176"/>
        <v>apartmentaverage3+_bed_rateTri-Cities</v>
      </c>
      <c r="D1603" t="str">
        <f t="shared" si="177"/>
        <v>201210apartmentaverage3+_bed_rateVancouver</v>
      </c>
      <c r="E1603">
        <v>2012</v>
      </c>
      <c r="F1603">
        <v>10</v>
      </c>
      <c r="G1603" t="s">
        <v>65</v>
      </c>
      <c r="H1603" t="s">
        <v>59</v>
      </c>
      <c r="I1603" t="s">
        <v>55</v>
      </c>
      <c r="J1603">
        <f t="shared" si="178"/>
        <v>3</v>
      </c>
      <c r="K1603" t="s">
        <v>41</v>
      </c>
      <c r="L1603">
        <f>VLOOKUP(B1603,average_median_rates_1!B:I,8,0)</f>
        <v>1169</v>
      </c>
      <c r="M1603" t="b">
        <f>IF(ISERROR(L1603),VLOOKUP(C1603,vancouver_ratios_2!B:J,9,0),IF(L1603="**",VLOOKUP(C1603,vancouver_ratios_2!B:J,9,0)))</f>
        <v>0</v>
      </c>
      <c r="N1603" t="b">
        <f>IF(ISERROR(L1603),VLOOKUP(D1603,average_median_rates_1!B:I,8,0),IF(L1603="**", VLOOKUP(D1603,average_median_rates_1!B:I,8,0)))</f>
        <v>0</v>
      </c>
      <c r="O1603">
        <f t="shared" si="179"/>
        <v>0</v>
      </c>
      <c r="P1603">
        <f t="shared" si="180"/>
        <v>1169</v>
      </c>
    </row>
    <row r="1604" spans="1:16" x14ac:dyDescent="0.2">
      <c r="A1604" t="str">
        <f t="shared" si="181"/>
        <v>201210average3Maple Ridge/Pitt Meadows</v>
      </c>
      <c r="B1604" t="str">
        <f t="shared" si="175"/>
        <v>201210apartmentaverage3+_bed_rateMaple Ridge/Pitt Meadows</v>
      </c>
      <c r="C1604" t="str">
        <f t="shared" si="176"/>
        <v>apartmentaverage3+_bed_rateMaple Ridge/Pitt Meadows</v>
      </c>
      <c r="D1604" t="str">
        <f t="shared" si="177"/>
        <v>201210apartmentaverage3+_bed_rateVancouver</v>
      </c>
      <c r="E1604">
        <v>2012</v>
      </c>
      <c r="F1604">
        <v>10</v>
      </c>
      <c r="G1604" t="s">
        <v>65</v>
      </c>
      <c r="H1604" t="s">
        <v>59</v>
      </c>
      <c r="I1604" t="s">
        <v>55</v>
      </c>
      <c r="J1604">
        <f t="shared" si="178"/>
        <v>3</v>
      </c>
      <c r="K1604" t="s">
        <v>42</v>
      </c>
      <c r="L1604">
        <f>VLOOKUP(B1604,average_median_rates_1!B:I,8,0)</f>
        <v>1048</v>
      </c>
      <c r="M1604" t="b">
        <f>IF(ISERROR(L1604),VLOOKUP(C1604,vancouver_ratios_2!B:J,9,0),IF(L1604="**",VLOOKUP(C1604,vancouver_ratios_2!B:J,9,0)))</f>
        <v>0</v>
      </c>
      <c r="N1604" t="b">
        <f>IF(ISERROR(L1604),VLOOKUP(D1604,average_median_rates_1!B:I,8,0),IF(L1604="**", VLOOKUP(D1604,average_median_rates_1!B:I,8,0)))</f>
        <v>0</v>
      </c>
      <c r="O1604">
        <f t="shared" si="179"/>
        <v>0</v>
      </c>
      <c r="P1604">
        <f t="shared" si="180"/>
        <v>1048</v>
      </c>
    </row>
    <row r="1605" spans="1:16" x14ac:dyDescent="0.2">
      <c r="A1605" t="str">
        <f t="shared" si="181"/>
        <v>201210average3Vancouver</v>
      </c>
      <c r="B1605" t="str">
        <f t="shared" si="175"/>
        <v>201210apartmentaverage3+_bed_rateVancouver</v>
      </c>
      <c r="C1605" t="str">
        <f t="shared" si="176"/>
        <v>apartmentaverage3+_bed_rateVancouver</v>
      </c>
      <c r="D1605" t="str">
        <f t="shared" si="177"/>
        <v>201210apartmentaverage3+_bed_rateVancouver</v>
      </c>
      <c r="E1605">
        <v>2012</v>
      </c>
      <c r="F1605">
        <v>10</v>
      </c>
      <c r="G1605" t="s">
        <v>65</v>
      </c>
      <c r="H1605" t="s">
        <v>59</v>
      </c>
      <c r="I1605" t="s">
        <v>55</v>
      </c>
      <c r="J1605">
        <f t="shared" si="178"/>
        <v>3</v>
      </c>
      <c r="K1605" t="s">
        <v>43</v>
      </c>
      <c r="L1605">
        <f>VLOOKUP(B1605,average_median_rates_1!B:I,8,0)</f>
        <v>1480</v>
      </c>
      <c r="M1605" t="b">
        <f>IF(ISERROR(L1605),VLOOKUP(C1605,vancouver_ratios_2!B:J,9,0),IF(L1605="**",VLOOKUP(C1605,vancouver_ratios_2!B:J,9,0)))</f>
        <v>0</v>
      </c>
      <c r="N1605" t="b">
        <f>IF(ISERROR(L1605),VLOOKUP(D1605,average_median_rates_1!B:I,8,0),IF(L1605="**", VLOOKUP(D1605,average_median_rates_1!B:I,8,0)))</f>
        <v>0</v>
      </c>
      <c r="O1605">
        <f t="shared" si="179"/>
        <v>0</v>
      </c>
      <c r="P1605">
        <f t="shared" si="180"/>
        <v>1480</v>
      </c>
    </row>
    <row r="1606" spans="1:16" x14ac:dyDescent="0.2">
      <c r="A1606" t="str">
        <f t="shared" si="181"/>
        <v>201210average3North Vancouver City</v>
      </c>
      <c r="B1606" t="str">
        <f t="shared" si="175"/>
        <v>201210apartmentaverage3+_bed_rateNorth Vancouver City</v>
      </c>
      <c r="C1606" t="str">
        <f t="shared" si="176"/>
        <v>apartmentaverage3+_bed_rateNorth Vancouver City</v>
      </c>
      <c r="D1606" t="str">
        <f t="shared" si="177"/>
        <v>201210apartmentaverage3+_bed_rateVancouver</v>
      </c>
      <c r="E1606">
        <v>2012</v>
      </c>
      <c r="F1606">
        <v>10</v>
      </c>
      <c r="G1606" t="s">
        <v>65</v>
      </c>
      <c r="H1606" t="s">
        <v>59</v>
      </c>
      <c r="I1606" t="s">
        <v>55</v>
      </c>
      <c r="J1606">
        <f t="shared" si="178"/>
        <v>3</v>
      </c>
      <c r="K1606" t="s">
        <v>60</v>
      </c>
      <c r="L1606">
        <f>VLOOKUP(B1606,average_median_rates_1!B:I,8,0)</f>
        <v>1438</v>
      </c>
      <c r="M1606" t="b">
        <f>IF(ISERROR(L1606),VLOOKUP(C1606,vancouver_ratios_2!B:J,9,0),IF(L1606="**",VLOOKUP(C1606,vancouver_ratios_2!B:J,9,0)))</f>
        <v>0</v>
      </c>
      <c r="N1606" t="b">
        <f>IF(ISERROR(L1606),VLOOKUP(D1606,average_median_rates_1!B:I,8,0),IF(L1606="**", VLOOKUP(D1606,average_median_rates_1!B:I,8,0)))</f>
        <v>0</v>
      </c>
      <c r="O1606">
        <f t="shared" si="179"/>
        <v>0</v>
      </c>
      <c r="P1606">
        <f t="shared" si="180"/>
        <v>1438</v>
      </c>
    </row>
    <row r="1607" spans="1:16" x14ac:dyDescent="0.2">
      <c r="A1607" t="str">
        <f t="shared" si="181"/>
        <v>201210median0West End/Stanley Park</v>
      </c>
      <c r="B1607" t="str">
        <f t="shared" si="175"/>
        <v>201210apartmentmedianbachelor_rateWest End/Stanley Park</v>
      </c>
      <c r="C1607" t="str">
        <f t="shared" si="176"/>
        <v>apartmentmedianbachelor_rateWest End/Stanley Park</v>
      </c>
      <c r="D1607" t="str">
        <f t="shared" si="177"/>
        <v>201210apartmentmedianbachelor_rateVancouver</v>
      </c>
      <c r="E1607">
        <v>2012</v>
      </c>
      <c r="F1607">
        <v>10</v>
      </c>
      <c r="G1607" t="s">
        <v>65</v>
      </c>
      <c r="H1607" t="s">
        <v>61</v>
      </c>
      <c r="I1607" t="s">
        <v>49</v>
      </c>
      <c r="J1607">
        <f t="shared" si="178"/>
        <v>0</v>
      </c>
      <c r="K1607" t="s">
        <v>12</v>
      </c>
      <c r="L1607">
        <f>VLOOKUP(B1607,average_median_rates_1!B:I,8,0)</f>
        <v>900</v>
      </c>
      <c r="M1607" t="b">
        <f>IF(ISERROR(L1607),VLOOKUP(C1607,vancouver_ratios_2!B:J,9,0),IF(L1607="**",VLOOKUP(C1607,vancouver_ratios_2!B:J,9,0)))</f>
        <v>0</v>
      </c>
      <c r="N1607" t="b">
        <f>IF(ISERROR(L1607),VLOOKUP(D1607,average_median_rates_1!B:I,8,0),IF(L1607="**", VLOOKUP(D1607,average_median_rates_1!B:I,8,0)))</f>
        <v>0</v>
      </c>
      <c r="O1607">
        <f t="shared" si="179"/>
        <v>0</v>
      </c>
      <c r="P1607">
        <f t="shared" si="180"/>
        <v>900</v>
      </c>
    </row>
    <row r="1608" spans="1:16" x14ac:dyDescent="0.2">
      <c r="A1608" t="str">
        <f t="shared" si="181"/>
        <v>201210median0English Bay</v>
      </c>
      <c r="B1608" t="str">
        <f t="shared" si="175"/>
        <v>201210apartmentmedianbachelor_rateEnglish Bay</v>
      </c>
      <c r="C1608" t="str">
        <f t="shared" si="176"/>
        <v>apartmentmedianbachelor_rateEnglish Bay</v>
      </c>
      <c r="D1608" t="str">
        <f t="shared" si="177"/>
        <v>201210apartmentmedianbachelor_rateVancouver</v>
      </c>
      <c r="E1608">
        <v>2012</v>
      </c>
      <c r="F1608">
        <v>10</v>
      </c>
      <c r="G1608" t="s">
        <v>65</v>
      </c>
      <c r="H1608" t="s">
        <v>61</v>
      </c>
      <c r="I1608" t="s">
        <v>49</v>
      </c>
      <c r="J1608">
        <f t="shared" si="178"/>
        <v>0</v>
      </c>
      <c r="K1608" t="s">
        <v>16</v>
      </c>
      <c r="L1608">
        <f>VLOOKUP(B1608,average_median_rates_1!B:I,8,0)</f>
        <v>900</v>
      </c>
      <c r="M1608" t="b">
        <f>IF(ISERROR(L1608),VLOOKUP(C1608,vancouver_ratios_2!B:J,9,0),IF(L1608="**",VLOOKUP(C1608,vancouver_ratios_2!B:J,9,0)))</f>
        <v>0</v>
      </c>
      <c r="N1608" t="b">
        <f>IF(ISERROR(L1608),VLOOKUP(D1608,average_median_rates_1!B:I,8,0),IF(L1608="**", VLOOKUP(D1608,average_median_rates_1!B:I,8,0)))</f>
        <v>0</v>
      </c>
      <c r="O1608">
        <f t="shared" si="179"/>
        <v>0</v>
      </c>
      <c r="P1608">
        <f t="shared" si="180"/>
        <v>900</v>
      </c>
    </row>
    <row r="1609" spans="1:16" x14ac:dyDescent="0.2">
      <c r="A1609" t="str">
        <f t="shared" si="181"/>
        <v>201210median0Downtown</v>
      </c>
      <c r="B1609" t="str">
        <f t="shared" si="175"/>
        <v>201210apartmentmedianbachelor_rateDowntown</v>
      </c>
      <c r="C1609" t="str">
        <f t="shared" si="176"/>
        <v>apartmentmedianbachelor_rateDowntown</v>
      </c>
      <c r="D1609" t="str">
        <f t="shared" si="177"/>
        <v>201210apartmentmedianbachelor_rateVancouver</v>
      </c>
      <c r="E1609">
        <v>2012</v>
      </c>
      <c r="F1609">
        <v>10</v>
      </c>
      <c r="G1609" t="s">
        <v>65</v>
      </c>
      <c r="H1609" t="s">
        <v>61</v>
      </c>
      <c r="I1609" t="s">
        <v>49</v>
      </c>
      <c r="J1609">
        <f t="shared" si="178"/>
        <v>0</v>
      </c>
      <c r="K1609" t="s">
        <v>17</v>
      </c>
      <c r="L1609">
        <f>VLOOKUP(B1609,average_median_rates_1!B:I,8,0)</f>
        <v>925</v>
      </c>
      <c r="M1609" t="b">
        <f>IF(ISERROR(L1609),VLOOKUP(C1609,vancouver_ratios_2!B:J,9,0),IF(L1609="**",VLOOKUP(C1609,vancouver_ratios_2!B:J,9,0)))</f>
        <v>0</v>
      </c>
      <c r="N1609" t="b">
        <f>IF(ISERROR(L1609),VLOOKUP(D1609,average_median_rates_1!B:I,8,0),IF(L1609="**", VLOOKUP(D1609,average_median_rates_1!B:I,8,0)))</f>
        <v>0</v>
      </c>
      <c r="O1609">
        <f t="shared" si="179"/>
        <v>0</v>
      </c>
      <c r="P1609">
        <f t="shared" si="180"/>
        <v>925</v>
      </c>
    </row>
    <row r="1610" spans="1:16" x14ac:dyDescent="0.2">
      <c r="A1610" t="str">
        <f t="shared" si="181"/>
        <v>201210median0South Granville/Oak</v>
      </c>
      <c r="B1610" t="str">
        <f t="shared" si="175"/>
        <v>201210apartmentmedianbachelor_rateSouth Granville/Oak</v>
      </c>
      <c r="C1610" t="str">
        <f t="shared" si="176"/>
        <v>apartmentmedianbachelor_rateSouth Granville/Oak</v>
      </c>
      <c r="D1610" t="str">
        <f t="shared" si="177"/>
        <v>201210apartmentmedianbachelor_rateVancouver</v>
      </c>
      <c r="E1610">
        <v>2012</v>
      </c>
      <c r="F1610">
        <v>10</v>
      </c>
      <c r="G1610" t="s">
        <v>65</v>
      </c>
      <c r="H1610" t="s">
        <v>61</v>
      </c>
      <c r="I1610" t="s">
        <v>49</v>
      </c>
      <c r="J1610">
        <f t="shared" si="178"/>
        <v>0</v>
      </c>
      <c r="K1610" t="s">
        <v>19</v>
      </c>
      <c r="L1610">
        <f>VLOOKUP(B1610,average_median_rates_1!B:I,8,0)</f>
        <v>875</v>
      </c>
      <c r="M1610" t="b">
        <f>IF(ISERROR(L1610),VLOOKUP(C1610,vancouver_ratios_2!B:J,9,0),IF(L1610="**",VLOOKUP(C1610,vancouver_ratios_2!B:J,9,0)))</f>
        <v>0</v>
      </c>
      <c r="N1610" t="b">
        <f>IF(ISERROR(L1610),VLOOKUP(D1610,average_median_rates_1!B:I,8,0),IF(L1610="**", VLOOKUP(D1610,average_median_rates_1!B:I,8,0)))</f>
        <v>0</v>
      </c>
      <c r="O1610">
        <f t="shared" si="179"/>
        <v>0</v>
      </c>
      <c r="P1610">
        <f t="shared" si="180"/>
        <v>875</v>
      </c>
    </row>
    <row r="1611" spans="1:16" x14ac:dyDescent="0.2">
      <c r="A1611" t="str">
        <f t="shared" si="181"/>
        <v>201210median0Kitsilano/Point Grey</v>
      </c>
      <c r="B1611" t="str">
        <f t="shared" si="175"/>
        <v>201210apartmentmedianbachelor_rateKitsilano/Point Grey</v>
      </c>
      <c r="C1611" t="str">
        <f t="shared" si="176"/>
        <v>apartmentmedianbachelor_rateKitsilano/Point Grey</v>
      </c>
      <c r="D1611" t="str">
        <f t="shared" si="177"/>
        <v>201210apartmentmedianbachelor_rateVancouver</v>
      </c>
      <c r="E1611">
        <v>2012</v>
      </c>
      <c r="F1611">
        <v>10</v>
      </c>
      <c r="G1611" t="s">
        <v>65</v>
      </c>
      <c r="H1611" t="s">
        <v>61</v>
      </c>
      <c r="I1611" t="s">
        <v>49</v>
      </c>
      <c r="J1611">
        <f t="shared" si="178"/>
        <v>0</v>
      </c>
      <c r="K1611" t="s">
        <v>20</v>
      </c>
      <c r="L1611">
        <f>VLOOKUP(B1611,average_median_rates_1!B:I,8,0)</f>
        <v>900</v>
      </c>
      <c r="M1611" t="b">
        <f>IF(ISERROR(L1611),VLOOKUP(C1611,vancouver_ratios_2!B:J,9,0),IF(L1611="**",VLOOKUP(C1611,vancouver_ratios_2!B:J,9,0)))</f>
        <v>0</v>
      </c>
      <c r="N1611" t="b">
        <f>IF(ISERROR(L1611),VLOOKUP(D1611,average_median_rates_1!B:I,8,0),IF(L1611="**", VLOOKUP(D1611,average_median_rates_1!B:I,8,0)))</f>
        <v>0</v>
      </c>
      <c r="O1611">
        <f t="shared" si="179"/>
        <v>0</v>
      </c>
      <c r="P1611">
        <f t="shared" si="180"/>
        <v>900</v>
      </c>
    </row>
    <row r="1612" spans="1:16" x14ac:dyDescent="0.2">
      <c r="A1612" t="str">
        <f t="shared" si="181"/>
        <v>201210median0Westside/Kerrisdale</v>
      </c>
      <c r="B1612" t="str">
        <f t="shared" si="175"/>
        <v>201210apartmentmedianbachelor_rateWestside/Kerrisdale</v>
      </c>
      <c r="C1612" t="str">
        <f t="shared" si="176"/>
        <v>apartmentmedianbachelor_rateWestside/Kerrisdale</v>
      </c>
      <c r="D1612" t="str">
        <f t="shared" si="177"/>
        <v>201210apartmentmedianbachelor_rateVancouver</v>
      </c>
      <c r="E1612">
        <v>2012</v>
      </c>
      <c r="F1612">
        <v>10</v>
      </c>
      <c r="G1612" t="s">
        <v>65</v>
      </c>
      <c r="H1612" t="s">
        <v>61</v>
      </c>
      <c r="I1612" t="s">
        <v>49</v>
      </c>
      <c r="J1612">
        <f t="shared" si="178"/>
        <v>0</v>
      </c>
      <c r="K1612" t="s">
        <v>21</v>
      </c>
      <c r="L1612">
        <f>VLOOKUP(B1612,average_median_rates_1!B:I,8,0)</f>
        <v>850</v>
      </c>
      <c r="M1612" t="b">
        <f>IF(ISERROR(L1612),VLOOKUP(C1612,vancouver_ratios_2!B:J,9,0),IF(L1612="**",VLOOKUP(C1612,vancouver_ratios_2!B:J,9,0)))</f>
        <v>0</v>
      </c>
      <c r="N1612" t="b">
        <f>IF(ISERROR(L1612),VLOOKUP(D1612,average_median_rates_1!B:I,8,0),IF(L1612="**", VLOOKUP(D1612,average_median_rates_1!B:I,8,0)))</f>
        <v>0</v>
      </c>
      <c r="O1612">
        <f t="shared" si="179"/>
        <v>0</v>
      </c>
      <c r="P1612">
        <f t="shared" si="180"/>
        <v>850</v>
      </c>
    </row>
    <row r="1613" spans="1:16" x14ac:dyDescent="0.2">
      <c r="A1613" t="str">
        <f t="shared" si="181"/>
        <v>201210median0Marpole</v>
      </c>
      <c r="B1613" t="str">
        <f t="shared" si="175"/>
        <v>201210apartmentmedianbachelor_rateMarpole</v>
      </c>
      <c r="C1613" t="str">
        <f t="shared" si="176"/>
        <v>apartmentmedianbachelor_rateMarpole</v>
      </c>
      <c r="D1613" t="str">
        <f t="shared" si="177"/>
        <v>201210apartmentmedianbachelor_rateVancouver</v>
      </c>
      <c r="E1613">
        <v>2012</v>
      </c>
      <c r="F1613">
        <v>10</v>
      </c>
      <c r="G1613" t="s">
        <v>65</v>
      </c>
      <c r="H1613" t="s">
        <v>61</v>
      </c>
      <c r="I1613" t="s">
        <v>49</v>
      </c>
      <c r="J1613">
        <f t="shared" si="178"/>
        <v>0</v>
      </c>
      <c r="K1613" t="s">
        <v>23</v>
      </c>
      <c r="L1613">
        <f>VLOOKUP(B1613,average_median_rates_1!B:I,8,0)</f>
        <v>700</v>
      </c>
      <c r="M1613" t="b">
        <f>IF(ISERROR(L1613),VLOOKUP(C1613,vancouver_ratios_2!B:J,9,0),IF(L1613="**",VLOOKUP(C1613,vancouver_ratios_2!B:J,9,0)))</f>
        <v>0</v>
      </c>
      <c r="N1613" t="b">
        <f>IF(ISERROR(L1613),VLOOKUP(D1613,average_median_rates_1!B:I,8,0),IF(L1613="**", VLOOKUP(D1613,average_median_rates_1!B:I,8,0)))</f>
        <v>0</v>
      </c>
      <c r="O1613">
        <f t="shared" si="179"/>
        <v>0</v>
      </c>
      <c r="P1613">
        <f t="shared" si="180"/>
        <v>700</v>
      </c>
    </row>
    <row r="1614" spans="1:16" x14ac:dyDescent="0.2">
      <c r="A1614" t="str">
        <f t="shared" si="181"/>
        <v>201210median0Mount Pleasant/Renfrew Heights</v>
      </c>
      <c r="B1614" t="str">
        <f t="shared" si="175"/>
        <v>201210apartmentmedianbachelor_rateMount Pleasant/Renfrew Heights</v>
      </c>
      <c r="C1614" t="str">
        <f t="shared" si="176"/>
        <v>apartmentmedianbachelor_rateMount Pleasant/Renfrew Heights</v>
      </c>
      <c r="D1614" t="str">
        <f t="shared" si="177"/>
        <v>201210apartmentmedianbachelor_rateVancouver</v>
      </c>
      <c r="E1614">
        <v>2012</v>
      </c>
      <c r="F1614">
        <v>10</v>
      </c>
      <c r="G1614" t="s">
        <v>65</v>
      </c>
      <c r="H1614" t="s">
        <v>61</v>
      </c>
      <c r="I1614" t="s">
        <v>49</v>
      </c>
      <c r="J1614">
        <f t="shared" si="178"/>
        <v>0</v>
      </c>
      <c r="K1614" t="s">
        <v>24</v>
      </c>
      <c r="L1614">
        <f>VLOOKUP(B1614,average_median_rates_1!B:I,8,0)</f>
        <v>780</v>
      </c>
      <c r="M1614" t="b">
        <f>IF(ISERROR(L1614),VLOOKUP(C1614,vancouver_ratios_2!B:J,9,0),IF(L1614="**",VLOOKUP(C1614,vancouver_ratios_2!B:J,9,0)))</f>
        <v>0</v>
      </c>
      <c r="N1614" t="b">
        <f>IF(ISERROR(L1614),VLOOKUP(D1614,average_median_rates_1!B:I,8,0),IF(L1614="**", VLOOKUP(D1614,average_median_rates_1!B:I,8,0)))</f>
        <v>0</v>
      </c>
      <c r="O1614">
        <f t="shared" si="179"/>
        <v>0</v>
      </c>
      <c r="P1614">
        <f t="shared" si="180"/>
        <v>780</v>
      </c>
    </row>
    <row r="1615" spans="1:16" x14ac:dyDescent="0.2">
      <c r="A1615" t="str">
        <f t="shared" si="181"/>
        <v>201210median0East Hastings</v>
      </c>
      <c r="B1615" t="str">
        <f t="shared" si="175"/>
        <v>201210apartmentmedianbachelor_rateEast Hastings</v>
      </c>
      <c r="C1615" t="str">
        <f t="shared" si="176"/>
        <v>apartmentmedianbachelor_rateEast Hastings</v>
      </c>
      <c r="D1615" t="str">
        <f t="shared" si="177"/>
        <v>201210apartmentmedianbachelor_rateVancouver</v>
      </c>
      <c r="E1615">
        <v>2012</v>
      </c>
      <c r="F1615">
        <v>10</v>
      </c>
      <c r="G1615" t="s">
        <v>65</v>
      </c>
      <c r="H1615" t="s">
        <v>61</v>
      </c>
      <c r="I1615" t="s">
        <v>49</v>
      </c>
      <c r="J1615">
        <f t="shared" si="178"/>
        <v>0</v>
      </c>
      <c r="K1615" t="s">
        <v>25</v>
      </c>
      <c r="L1615">
        <f>VLOOKUP(B1615,average_median_rates_1!B:I,8,0)</f>
        <v>800</v>
      </c>
      <c r="M1615" t="b">
        <f>IF(ISERROR(L1615),VLOOKUP(C1615,vancouver_ratios_2!B:J,9,0),IF(L1615="**",VLOOKUP(C1615,vancouver_ratios_2!B:J,9,0)))</f>
        <v>0</v>
      </c>
      <c r="N1615" t="b">
        <f>IF(ISERROR(L1615),VLOOKUP(D1615,average_median_rates_1!B:I,8,0),IF(L1615="**", VLOOKUP(D1615,average_median_rates_1!B:I,8,0)))</f>
        <v>0</v>
      </c>
      <c r="O1615">
        <f t="shared" si="179"/>
        <v>0</v>
      </c>
      <c r="P1615">
        <f t="shared" si="180"/>
        <v>800</v>
      </c>
    </row>
    <row r="1616" spans="1:16" x14ac:dyDescent="0.2">
      <c r="A1616" t="str">
        <f t="shared" si="181"/>
        <v>201210median0Southeast Vancouver</v>
      </c>
      <c r="B1616" t="str">
        <f t="shared" si="175"/>
        <v>201210apartmentmedianbachelor_rateSoutheast Vancouver</v>
      </c>
      <c r="C1616" t="str">
        <f t="shared" si="176"/>
        <v>apartmentmedianbachelor_rateSoutheast Vancouver</v>
      </c>
      <c r="D1616" t="str">
        <f t="shared" si="177"/>
        <v>201210apartmentmedianbachelor_rateVancouver</v>
      </c>
      <c r="E1616">
        <v>2012</v>
      </c>
      <c r="F1616">
        <v>10</v>
      </c>
      <c r="G1616" t="s">
        <v>65</v>
      </c>
      <c r="H1616" t="s">
        <v>61</v>
      </c>
      <c r="I1616" t="s">
        <v>49</v>
      </c>
      <c r="J1616">
        <f t="shared" si="178"/>
        <v>0</v>
      </c>
      <c r="K1616" t="s">
        <v>26</v>
      </c>
      <c r="L1616">
        <f>VLOOKUP(B1616,average_median_rates_1!B:I,8,0)</f>
        <v>846</v>
      </c>
      <c r="M1616" t="b">
        <f>IF(ISERROR(L1616),VLOOKUP(C1616,vancouver_ratios_2!B:J,9,0),IF(L1616="**",VLOOKUP(C1616,vancouver_ratios_2!B:J,9,0)))</f>
        <v>0</v>
      </c>
      <c r="N1616" t="b">
        <f>IF(ISERROR(L1616),VLOOKUP(D1616,average_median_rates_1!B:I,8,0),IF(L1616="**", VLOOKUP(D1616,average_median_rates_1!B:I,8,0)))</f>
        <v>0</v>
      </c>
      <c r="O1616">
        <f t="shared" si="179"/>
        <v>0</v>
      </c>
      <c r="P1616">
        <f t="shared" si="180"/>
        <v>846</v>
      </c>
    </row>
    <row r="1617" spans="1:16" x14ac:dyDescent="0.2">
      <c r="A1617" t="str">
        <f t="shared" si="181"/>
        <v>201210median0University Endowment Lands</v>
      </c>
      <c r="B1617" t="str">
        <f t="shared" si="175"/>
        <v>201210apartmentmedianbachelor_rateUniversity Endowment Lands</v>
      </c>
      <c r="C1617" t="str">
        <f t="shared" si="176"/>
        <v>apartmentmedianbachelor_rateUniversity Endowment Lands</v>
      </c>
      <c r="D1617" t="str">
        <f t="shared" si="177"/>
        <v>201210apartmentmedianbachelor_rateVancouver</v>
      </c>
      <c r="E1617">
        <v>2012</v>
      </c>
      <c r="F1617">
        <v>10</v>
      </c>
      <c r="G1617" t="s">
        <v>65</v>
      </c>
      <c r="H1617" t="s">
        <v>61</v>
      </c>
      <c r="I1617" t="s">
        <v>49</v>
      </c>
      <c r="J1617">
        <f t="shared" si="178"/>
        <v>0</v>
      </c>
      <c r="K1617" t="s">
        <v>27</v>
      </c>
      <c r="L1617" t="str">
        <f>VLOOKUP(B1617,average_median_rates_1!B:I,8,0)</f>
        <v>**</v>
      </c>
      <c r="M1617">
        <f>IF(ISERROR(L1617),VLOOKUP(C1617,vancouver_ratios_2!B:J,9,0),IF(L1617="**",VLOOKUP(C1617,vancouver_ratios_2!B:J,9,0)))</f>
        <v>1.30561440677966</v>
      </c>
      <c r="N1617">
        <f>IF(ISERROR(L1617),VLOOKUP(D1617,average_median_rates_1!B:I,8,0),IF(L1617="**", VLOOKUP(D1617,average_median_rates_1!B:I,8,0)))</f>
        <v>850</v>
      </c>
      <c r="O1617">
        <f t="shared" si="179"/>
        <v>1109.772245762711</v>
      </c>
      <c r="P1617">
        <f t="shared" si="180"/>
        <v>1109.772245762711</v>
      </c>
    </row>
    <row r="1618" spans="1:16" x14ac:dyDescent="0.2">
      <c r="A1618" t="str">
        <f t="shared" si="181"/>
        <v>201210median0Central Park/Metrotown</v>
      </c>
      <c r="B1618" t="str">
        <f t="shared" si="175"/>
        <v>201210apartmentmedianbachelor_rateCentral Park/Metrotown</v>
      </c>
      <c r="C1618" t="str">
        <f t="shared" si="176"/>
        <v>apartmentmedianbachelor_rateCentral Park/Metrotown</v>
      </c>
      <c r="D1618" t="str">
        <f t="shared" si="177"/>
        <v>201210apartmentmedianbachelor_rateVancouver</v>
      </c>
      <c r="E1618">
        <v>2012</v>
      </c>
      <c r="F1618">
        <v>10</v>
      </c>
      <c r="G1618" t="s">
        <v>65</v>
      </c>
      <c r="H1618" t="s">
        <v>61</v>
      </c>
      <c r="I1618" t="s">
        <v>49</v>
      </c>
      <c r="J1618">
        <f t="shared" si="178"/>
        <v>0</v>
      </c>
      <c r="K1618" t="s">
        <v>28</v>
      </c>
      <c r="L1618">
        <f>VLOOKUP(B1618,average_median_rates_1!B:I,8,0)</f>
        <v>750</v>
      </c>
      <c r="M1618" t="b">
        <f>IF(ISERROR(L1618),VLOOKUP(C1618,vancouver_ratios_2!B:J,9,0),IF(L1618="**",VLOOKUP(C1618,vancouver_ratios_2!B:J,9,0)))</f>
        <v>0</v>
      </c>
      <c r="N1618" t="b">
        <f>IF(ISERROR(L1618),VLOOKUP(D1618,average_median_rates_1!B:I,8,0),IF(L1618="**", VLOOKUP(D1618,average_median_rates_1!B:I,8,0)))</f>
        <v>0</v>
      </c>
      <c r="O1618">
        <f t="shared" si="179"/>
        <v>0</v>
      </c>
      <c r="P1618">
        <f t="shared" si="180"/>
        <v>750</v>
      </c>
    </row>
    <row r="1619" spans="1:16" x14ac:dyDescent="0.2">
      <c r="A1619" t="str">
        <f t="shared" si="181"/>
        <v>201210median0Southeast Burnaby</v>
      </c>
      <c r="B1619" t="str">
        <f t="shared" si="175"/>
        <v>201210apartmentmedianbachelor_rateSoutheast Burnaby</v>
      </c>
      <c r="C1619" t="str">
        <f t="shared" si="176"/>
        <v>apartmentmedianbachelor_rateSoutheast Burnaby</v>
      </c>
      <c r="D1619" t="str">
        <f t="shared" si="177"/>
        <v>201210apartmentmedianbachelor_rateVancouver</v>
      </c>
      <c r="E1619">
        <v>2012</v>
      </c>
      <c r="F1619">
        <v>10</v>
      </c>
      <c r="G1619" t="s">
        <v>65</v>
      </c>
      <c r="H1619" t="s">
        <v>61</v>
      </c>
      <c r="I1619" t="s">
        <v>49</v>
      </c>
      <c r="J1619">
        <f t="shared" si="178"/>
        <v>0</v>
      </c>
      <c r="K1619" t="s">
        <v>29</v>
      </c>
      <c r="L1619">
        <f>VLOOKUP(B1619,average_median_rates_1!B:I,8,0)</f>
        <v>700</v>
      </c>
      <c r="M1619" t="b">
        <f>IF(ISERROR(L1619),VLOOKUP(C1619,vancouver_ratios_2!B:J,9,0),IF(L1619="**",VLOOKUP(C1619,vancouver_ratios_2!B:J,9,0)))</f>
        <v>0</v>
      </c>
      <c r="N1619" t="b">
        <f>IF(ISERROR(L1619),VLOOKUP(D1619,average_median_rates_1!B:I,8,0),IF(L1619="**", VLOOKUP(D1619,average_median_rates_1!B:I,8,0)))</f>
        <v>0</v>
      </c>
      <c r="O1619">
        <f t="shared" si="179"/>
        <v>0</v>
      </c>
      <c r="P1619">
        <f t="shared" si="180"/>
        <v>700</v>
      </c>
    </row>
    <row r="1620" spans="1:16" x14ac:dyDescent="0.2">
      <c r="A1620" t="str">
        <f t="shared" si="181"/>
        <v>201210median0North Burnaby</v>
      </c>
      <c r="B1620" t="str">
        <f t="shared" si="175"/>
        <v>201210apartmentmedianbachelor_rateNorth Burnaby</v>
      </c>
      <c r="C1620" t="str">
        <f t="shared" si="176"/>
        <v>apartmentmedianbachelor_rateNorth Burnaby</v>
      </c>
      <c r="D1620" t="str">
        <f t="shared" si="177"/>
        <v>201210apartmentmedianbachelor_rateVancouver</v>
      </c>
      <c r="E1620">
        <v>2012</v>
      </c>
      <c r="F1620">
        <v>10</v>
      </c>
      <c r="G1620" t="s">
        <v>65</v>
      </c>
      <c r="H1620" t="s">
        <v>61</v>
      </c>
      <c r="I1620" t="s">
        <v>49</v>
      </c>
      <c r="J1620">
        <f t="shared" si="178"/>
        <v>0</v>
      </c>
      <c r="K1620" t="s">
        <v>31</v>
      </c>
      <c r="L1620">
        <f>VLOOKUP(B1620,average_median_rates_1!B:I,8,0)</f>
        <v>695</v>
      </c>
      <c r="M1620" t="b">
        <f>IF(ISERROR(L1620),VLOOKUP(C1620,vancouver_ratios_2!B:J,9,0),IF(L1620="**",VLOOKUP(C1620,vancouver_ratios_2!B:J,9,0)))</f>
        <v>0</v>
      </c>
      <c r="N1620" t="b">
        <f>IF(ISERROR(L1620),VLOOKUP(D1620,average_median_rates_1!B:I,8,0),IF(L1620="**", VLOOKUP(D1620,average_median_rates_1!B:I,8,0)))</f>
        <v>0</v>
      </c>
      <c r="O1620">
        <f t="shared" si="179"/>
        <v>0</v>
      </c>
      <c r="P1620">
        <f t="shared" si="180"/>
        <v>695</v>
      </c>
    </row>
    <row r="1621" spans="1:16" x14ac:dyDescent="0.2">
      <c r="A1621" t="str">
        <f t="shared" si="181"/>
        <v>201210median0New Westminster</v>
      </c>
      <c r="B1621" t="str">
        <f t="shared" si="175"/>
        <v>201210apartmentmedianbachelor_rateNew Westminster</v>
      </c>
      <c r="C1621" t="str">
        <f t="shared" si="176"/>
        <v>apartmentmedianbachelor_rateNew Westminster</v>
      </c>
      <c r="D1621" t="str">
        <f t="shared" si="177"/>
        <v>201210apartmentmedianbachelor_rateVancouver</v>
      </c>
      <c r="E1621">
        <v>2012</v>
      </c>
      <c r="F1621">
        <v>10</v>
      </c>
      <c r="G1621" t="s">
        <v>65</v>
      </c>
      <c r="H1621" t="s">
        <v>61</v>
      </c>
      <c r="I1621" t="s">
        <v>49</v>
      </c>
      <c r="J1621">
        <f t="shared" si="178"/>
        <v>0</v>
      </c>
      <c r="K1621" t="s">
        <v>32</v>
      </c>
      <c r="L1621">
        <f>VLOOKUP(B1621,average_median_rates_1!B:I,8,0)</f>
        <v>675</v>
      </c>
      <c r="M1621" t="b">
        <f>IF(ISERROR(L1621),VLOOKUP(C1621,vancouver_ratios_2!B:J,9,0),IF(L1621="**",VLOOKUP(C1621,vancouver_ratios_2!B:J,9,0)))</f>
        <v>0</v>
      </c>
      <c r="N1621" t="b">
        <f>IF(ISERROR(L1621),VLOOKUP(D1621,average_median_rates_1!B:I,8,0),IF(L1621="**", VLOOKUP(D1621,average_median_rates_1!B:I,8,0)))</f>
        <v>0</v>
      </c>
      <c r="O1621">
        <f t="shared" si="179"/>
        <v>0</v>
      </c>
      <c r="P1621">
        <f t="shared" si="180"/>
        <v>675</v>
      </c>
    </row>
    <row r="1622" spans="1:16" x14ac:dyDescent="0.2">
      <c r="A1622" t="str">
        <f t="shared" si="181"/>
        <v>201210median0North Vancouver CY</v>
      </c>
      <c r="B1622" t="str">
        <f t="shared" si="175"/>
        <v>201210apartmentmedianbachelor_rateNorth Vancouver CY</v>
      </c>
      <c r="C1622" t="str">
        <f t="shared" si="176"/>
        <v>apartmentmedianbachelor_rateNorth Vancouver CY</v>
      </c>
      <c r="D1622" t="str">
        <f t="shared" si="177"/>
        <v>201210apartmentmedianbachelor_rateVancouver</v>
      </c>
      <c r="E1622">
        <v>2012</v>
      </c>
      <c r="F1622">
        <v>10</v>
      </c>
      <c r="G1622" t="s">
        <v>65</v>
      </c>
      <c r="H1622" t="s">
        <v>61</v>
      </c>
      <c r="I1622" t="s">
        <v>49</v>
      </c>
      <c r="J1622">
        <f t="shared" si="178"/>
        <v>0</v>
      </c>
      <c r="K1622" t="s">
        <v>33</v>
      </c>
      <c r="L1622" t="e">
        <f>VLOOKUP(B1622,average_median_rates_1!B:I,8,0)</f>
        <v>#N/A</v>
      </c>
      <c r="M1622">
        <f>IF(ISERROR(L1622),VLOOKUP(C1622,vancouver_ratios_2!B:J,9,0),IF(L1622="**",VLOOKUP(C1622,vancouver_ratios_2!B:J,9,0)))</f>
        <v>1.0979872881355901</v>
      </c>
      <c r="N1622">
        <f>IF(ISERROR(L1622),VLOOKUP(D1622,average_median_rates_1!B:I,8,0),IF(L1622="**", VLOOKUP(D1622,average_median_rates_1!B:I,8,0)))</f>
        <v>850</v>
      </c>
      <c r="O1622">
        <f t="shared" si="179"/>
        <v>933.28919491525164</v>
      </c>
      <c r="P1622">
        <f t="shared" si="180"/>
        <v>933.28919491525164</v>
      </c>
    </row>
    <row r="1623" spans="1:16" x14ac:dyDescent="0.2">
      <c r="A1623" t="str">
        <f t="shared" si="181"/>
        <v>201210median0North Vancouver DM</v>
      </c>
      <c r="B1623" t="str">
        <f t="shared" si="175"/>
        <v>201210apartmentmedianbachelor_rateNorth Vancouver DM</v>
      </c>
      <c r="C1623" t="str">
        <f t="shared" si="176"/>
        <v>apartmentmedianbachelor_rateNorth Vancouver DM</v>
      </c>
      <c r="D1623" t="str">
        <f t="shared" si="177"/>
        <v>201210apartmentmedianbachelor_rateVancouver</v>
      </c>
      <c r="E1623">
        <v>2012</v>
      </c>
      <c r="F1623">
        <v>10</v>
      </c>
      <c r="G1623" t="s">
        <v>65</v>
      </c>
      <c r="H1623" t="s">
        <v>61</v>
      </c>
      <c r="I1623" t="s">
        <v>49</v>
      </c>
      <c r="J1623">
        <f t="shared" si="178"/>
        <v>0</v>
      </c>
      <c r="K1623" t="s">
        <v>34</v>
      </c>
      <c r="L1623">
        <f>VLOOKUP(B1623,average_median_rates_1!B:I,8,0)</f>
        <v>885</v>
      </c>
      <c r="M1623" t="b">
        <f>IF(ISERROR(L1623),VLOOKUP(C1623,vancouver_ratios_2!B:J,9,0),IF(L1623="**",VLOOKUP(C1623,vancouver_ratios_2!B:J,9,0)))</f>
        <v>0</v>
      </c>
      <c r="N1623" t="b">
        <f>IF(ISERROR(L1623),VLOOKUP(D1623,average_median_rates_1!B:I,8,0),IF(L1623="**", VLOOKUP(D1623,average_median_rates_1!B:I,8,0)))</f>
        <v>0</v>
      </c>
      <c r="O1623">
        <f t="shared" si="179"/>
        <v>0</v>
      </c>
      <c r="P1623">
        <f t="shared" si="180"/>
        <v>885</v>
      </c>
    </row>
    <row r="1624" spans="1:16" x14ac:dyDescent="0.2">
      <c r="A1624" t="str">
        <f t="shared" si="181"/>
        <v>201210median0West Vancouver</v>
      </c>
      <c r="B1624" t="str">
        <f t="shared" si="175"/>
        <v>201210apartmentmedianbachelor_rateWest Vancouver</v>
      </c>
      <c r="C1624" t="str">
        <f t="shared" si="176"/>
        <v>apartmentmedianbachelor_rateWest Vancouver</v>
      </c>
      <c r="D1624" t="str">
        <f t="shared" si="177"/>
        <v>201210apartmentmedianbachelor_rateVancouver</v>
      </c>
      <c r="E1624">
        <v>2012</v>
      </c>
      <c r="F1624">
        <v>10</v>
      </c>
      <c r="G1624" t="s">
        <v>65</v>
      </c>
      <c r="H1624" t="s">
        <v>61</v>
      </c>
      <c r="I1624" t="s">
        <v>49</v>
      </c>
      <c r="J1624">
        <f t="shared" si="178"/>
        <v>0</v>
      </c>
      <c r="K1624" t="s">
        <v>35</v>
      </c>
      <c r="L1624">
        <f>VLOOKUP(B1624,average_median_rates_1!B:I,8,0)</f>
        <v>940</v>
      </c>
      <c r="M1624" t="b">
        <f>IF(ISERROR(L1624),VLOOKUP(C1624,vancouver_ratios_2!B:J,9,0),IF(L1624="**",VLOOKUP(C1624,vancouver_ratios_2!B:J,9,0)))</f>
        <v>0</v>
      </c>
      <c r="N1624" t="b">
        <f>IF(ISERROR(L1624),VLOOKUP(D1624,average_median_rates_1!B:I,8,0),IF(L1624="**", VLOOKUP(D1624,average_median_rates_1!B:I,8,0)))</f>
        <v>0</v>
      </c>
      <c r="O1624">
        <f t="shared" si="179"/>
        <v>0</v>
      </c>
      <c r="P1624">
        <f t="shared" si="180"/>
        <v>940</v>
      </c>
    </row>
    <row r="1625" spans="1:16" x14ac:dyDescent="0.2">
      <c r="A1625" t="str">
        <f t="shared" si="181"/>
        <v>201210median0Richmond</v>
      </c>
      <c r="B1625" t="str">
        <f t="shared" si="175"/>
        <v>201210apartmentmedianbachelor_rateRichmond</v>
      </c>
      <c r="C1625" t="str">
        <f t="shared" si="176"/>
        <v>apartmentmedianbachelor_rateRichmond</v>
      </c>
      <c r="D1625" t="str">
        <f t="shared" si="177"/>
        <v>201210apartmentmedianbachelor_rateVancouver</v>
      </c>
      <c r="E1625">
        <v>2012</v>
      </c>
      <c r="F1625">
        <v>10</v>
      </c>
      <c r="G1625" t="s">
        <v>65</v>
      </c>
      <c r="H1625" t="s">
        <v>61</v>
      </c>
      <c r="I1625" t="s">
        <v>49</v>
      </c>
      <c r="J1625">
        <f t="shared" si="178"/>
        <v>0</v>
      </c>
      <c r="K1625" t="s">
        <v>36</v>
      </c>
      <c r="L1625">
        <f>VLOOKUP(B1625,average_median_rates_1!B:I,8,0)</f>
        <v>776</v>
      </c>
      <c r="M1625" t="b">
        <f>IF(ISERROR(L1625),VLOOKUP(C1625,vancouver_ratios_2!B:J,9,0),IF(L1625="**",VLOOKUP(C1625,vancouver_ratios_2!B:J,9,0)))</f>
        <v>0</v>
      </c>
      <c r="N1625" t="b">
        <f>IF(ISERROR(L1625),VLOOKUP(D1625,average_median_rates_1!B:I,8,0),IF(L1625="**", VLOOKUP(D1625,average_median_rates_1!B:I,8,0)))</f>
        <v>0</v>
      </c>
      <c r="O1625">
        <f t="shared" si="179"/>
        <v>0</v>
      </c>
      <c r="P1625">
        <f t="shared" si="180"/>
        <v>776</v>
      </c>
    </row>
    <row r="1626" spans="1:16" x14ac:dyDescent="0.2">
      <c r="A1626" t="str">
        <f t="shared" si="181"/>
        <v>201210median0Delta</v>
      </c>
      <c r="B1626" t="str">
        <f t="shared" si="175"/>
        <v>201210apartmentmedianbachelor_rateDelta</v>
      </c>
      <c r="C1626" t="str">
        <f t="shared" si="176"/>
        <v>apartmentmedianbachelor_rateDelta</v>
      </c>
      <c r="D1626" t="str">
        <f t="shared" si="177"/>
        <v>201210apartmentmedianbachelor_rateVancouver</v>
      </c>
      <c r="E1626">
        <v>2012</v>
      </c>
      <c r="F1626">
        <v>10</v>
      </c>
      <c r="G1626" t="s">
        <v>65</v>
      </c>
      <c r="H1626" t="s">
        <v>61</v>
      </c>
      <c r="I1626" t="s">
        <v>49</v>
      </c>
      <c r="J1626">
        <f t="shared" si="178"/>
        <v>0</v>
      </c>
      <c r="K1626" t="s">
        <v>37</v>
      </c>
      <c r="L1626">
        <f>VLOOKUP(B1626,average_median_rates_1!B:I,8,0)</f>
        <v>621</v>
      </c>
      <c r="M1626" t="b">
        <f>IF(ISERROR(L1626),VLOOKUP(C1626,vancouver_ratios_2!B:J,9,0),IF(L1626="**",VLOOKUP(C1626,vancouver_ratios_2!B:J,9,0)))</f>
        <v>0</v>
      </c>
      <c r="N1626" t="b">
        <f>IF(ISERROR(L1626),VLOOKUP(D1626,average_median_rates_1!B:I,8,0),IF(L1626="**", VLOOKUP(D1626,average_median_rates_1!B:I,8,0)))</f>
        <v>0</v>
      </c>
      <c r="O1626">
        <f t="shared" si="179"/>
        <v>0</v>
      </c>
      <c r="P1626">
        <f t="shared" si="180"/>
        <v>621</v>
      </c>
    </row>
    <row r="1627" spans="1:16" x14ac:dyDescent="0.2">
      <c r="A1627" t="str">
        <f t="shared" si="181"/>
        <v>201210median0Surrey</v>
      </c>
      <c r="B1627" t="str">
        <f t="shared" si="175"/>
        <v>201210apartmentmedianbachelor_rateSurrey</v>
      </c>
      <c r="C1627" t="str">
        <f t="shared" si="176"/>
        <v>apartmentmedianbachelor_rateSurrey</v>
      </c>
      <c r="D1627" t="str">
        <f t="shared" si="177"/>
        <v>201210apartmentmedianbachelor_rateVancouver</v>
      </c>
      <c r="E1627">
        <v>2012</v>
      </c>
      <c r="F1627">
        <v>10</v>
      </c>
      <c r="G1627" t="s">
        <v>65</v>
      </c>
      <c r="H1627" t="s">
        <v>61</v>
      </c>
      <c r="I1627" t="s">
        <v>49</v>
      </c>
      <c r="J1627">
        <f t="shared" si="178"/>
        <v>0</v>
      </c>
      <c r="K1627" t="s">
        <v>38</v>
      </c>
      <c r="L1627">
        <f>VLOOKUP(B1627,average_median_rates_1!B:I,8,0)</f>
        <v>625</v>
      </c>
      <c r="M1627" t="b">
        <f>IF(ISERROR(L1627),VLOOKUP(C1627,vancouver_ratios_2!B:J,9,0),IF(L1627="**",VLOOKUP(C1627,vancouver_ratios_2!B:J,9,0)))</f>
        <v>0</v>
      </c>
      <c r="N1627" t="b">
        <f>IF(ISERROR(L1627),VLOOKUP(D1627,average_median_rates_1!B:I,8,0),IF(L1627="**", VLOOKUP(D1627,average_median_rates_1!B:I,8,0)))</f>
        <v>0</v>
      </c>
      <c r="O1627">
        <f t="shared" si="179"/>
        <v>0</v>
      </c>
      <c r="P1627">
        <f t="shared" si="180"/>
        <v>625</v>
      </c>
    </row>
    <row r="1628" spans="1:16" x14ac:dyDescent="0.2">
      <c r="A1628" t="str">
        <f t="shared" si="181"/>
        <v>201210median0White Rock</v>
      </c>
      <c r="B1628" t="str">
        <f t="shared" si="175"/>
        <v>201210apartmentmedianbachelor_rateWhite Rock</v>
      </c>
      <c r="C1628" t="str">
        <f t="shared" si="176"/>
        <v>apartmentmedianbachelor_rateWhite Rock</v>
      </c>
      <c r="D1628" t="str">
        <f t="shared" si="177"/>
        <v>201210apartmentmedianbachelor_rateVancouver</v>
      </c>
      <c r="E1628">
        <v>2012</v>
      </c>
      <c r="F1628">
        <v>10</v>
      </c>
      <c r="G1628" t="s">
        <v>65</v>
      </c>
      <c r="H1628" t="s">
        <v>61</v>
      </c>
      <c r="I1628" t="s">
        <v>49</v>
      </c>
      <c r="J1628">
        <f t="shared" si="178"/>
        <v>0</v>
      </c>
      <c r="K1628" t="s">
        <v>39</v>
      </c>
      <c r="L1628">
        <f>VLOOKUP(B1628,average_median_rates_1!B:I,8,0)</f>
        <v>720</v>
      </c>
      <c r="M1628" t="b">
        <f>IF(ISERROR(L1628),VLOOKUP(C1628,vancouver_ratios_2!B:J,9,0),IF(L1628="**",VLOOKUP(C1628,vancouver_ratios_2!B:J,9,0)))</f>
        <v>0</v>
      </c>
      <c r="N1628" t="b">
        <f>IF(ISERROR(L1628),VLOOKUP(D1628,average_median_rates_1!B:I,8,0),IF(L1628="**", VLOOKUP(D1628,average_median_rates_1!B:I,8,0)))</f>
        <v>0</v>
      </c>
      <c r="O1628">
        <f t="shared" si="179"/>
        <v>0</v>
      </c>
      <c r="P1628">
        <f t="shared" si="180"/>
        <v>720</v>
      </c>
    </row>
    <row r="1629" spans="1:16" x14ac:dyDescent="0.2">
      <c r="A1629" t="str">
        <f t="shared" si="181"/>
        <v>201210median0Langley City and Langley DM</v>
      </c>
      <c r="B1629" t="str">
        <f t="shared" si="175"/>
        <v>201210apartmentmedianbachelor_rateLangley City and Langley DM</v>
      </c>
      <c r="C1629" t="str">
        <f t="shared" si="176"/>
        <v>apartmentmedianbachelor_rateLangley City and Langley DM</v>
      </c>
      <c r="D1629" t="str">
        <f t="shared" si="177"/>
        <v>201210apartmentmedianbachelor_rateVancouver</v>
      </c>
      <c r="E1629">
        <v>2012</v>
      </c>
      <c r="F1629">
        <v>10</v>
      </c>
      <c r="G1629" t="s">
        <v>65</v>
      </c>
      <c r="H1629" t="s">
        <v>61</v>
      </c>
      <c r="I1629" t="s">
        <v>49</v>
      </c>
      <c r="J1629">
        <f t="shared" si="178"/>
        <v>0</v>
      </c>
      <c r="K1629" t="s">
        <v>40</v>
      </c>
      <c r="L1629">
        <f>VLOOKUP(B1629,average_median_rates_1!B:I,8,0)</f>
        <v>630</v>
      </c>
      <c r="M1629" t="b">
        <f>IF(ISERROR(L1629),VLOOKUP(C1629,vancouver_ratios_2!B:J,9,0),IF(L1629="**",VLOOKUP(C1629,vancouver_ratios_2!B:J,9,0)))</f>
        <v>0</v>
      </c>
      <c r="N1629" t="b">
        <f>IF(ISERROR(L1629),VLOOKUP(D1629,average_median_rates_1!B:I,8,0),IF(L1629="**", VLOOKUP(D1629,average_median_rates_1!B:I,8,0)))</f>
        <v>0</v>
      </c>
      <c r="O1629">
        <f t="shared" si="179"/>
        <v>0</v>
      </c>
      <c r="P1629">
        <f t="shared" si="180"/>
        <v>630</v>
      </c>
    </row>
    <row r="1630" spans="1:16" x14ac:dyDescent="0.2">
      <c r="A1630" t="str">
        <f t="shared" si="181"/>
        <v>201210median0Tri-Cities</v>
      </c>
      <c r="B1630" t="str">
        <f t="shared" si="175"/>
        <v>201210apartmentmedianbachelor_rateTri-Cities</v>
      </c>
      <c r="C1630" t="str">
        <f t="shared" si="176"/>
        <v>apartmentmedianbachelor_rateTri-Cities</v>
      </c>
      <c r="D1630" t="str">
        <f t="shared" si="177"/>
        <v>201210apartmentmedianbachelor_rateVancouver</v>
      </c>
      <c r="E1630">
        <v>2012</v>
      </c>
      <c r="F1630">
        <v>10</v>
      </c>
      <c r="G1630" t="s">
        <v>65</v>
      </c>
      <c r="H1630" t="s">
        <v>61</v>
      </c>
      <c r="I1630" t="s">
        <v>49</v>
      </c>
      <c r="J1630">
        <f t="shared" si="178"/>
        <v>0</v>
      </c>
      <c r="K1630" t="s">
        <v>41</v>
      </c>
      <c r="L1630">
        <f>VLOOKUP(B1630,average_median_rates_1!B:I,8,0)</f>
        <v>680</v>
      </c>
      <c r="M1630" t="b">
        <f>IF(ISERROR(L1630),VLOOKUP(C1630,vancouver_ratios_2!B:J,9,0),IF(L1630="**",VLOOKUP(C1630,vancouver_ratios_2!B:J,9,0)))</f>
        <v>0</v>
      </c>
      <c r="N1630" t="b">
        <f>IF(ISERROR(L1630),VLOOKUP(D1630,average_median_rates_1!B:I,8,0),IF(L1630="**", VLOOKUP(D1630,average_median_rates_1!B:I,8,0)))</f>
        <v>0</v>
      </c>
      <c r="O1630">
        <f t="shared" si="179"/>
        <v>0</v>
      </c>
      <c r="P1630">
        <f t="shared" si="180"/>
        <v>680</v>
      </c>
    </row>
    <row r="1631" spans="1:16" x14ac:dyDescent="0.2">
      <c r="A1631" t="str">
        <f t="shared" si="181"/>
        <v>201210median0Maple Ridge/Pitt Meadows</v>
      </c>
      <c r="B1631" t="str">
        <f t="shared" si="175"/>
        <v>201210apartmentmedianbachelor_rateMaple Ridge/Pitt Meadows</v>
      </c>
      <c r="C1631" t="str">
        <f t="shared" si="176"/>
        <v>apartmentmedianbachelor_rateMaple Ridge/Pitt Meadows</v>
      </c>
      <c r="D1631" t="str">
        <f t="shared" si="177"/>
        <v>201210apartmentmedianbachelor_rateVancouver</v>
      </c>
      <c r="E1631">
        <v>2012</v>
      </c>
      <c r="F1631">
        <v>10</v>
      </c>
      <c r="G1631" t="s">
        <v>65</v>
      </c>
      <c r="H1631" t="s">
        <v>61</v>
      </c>
      <c r="I1631" t="s">
        <v>49</v>
      </c>
      <c r="J1631">
        <f t="shared" si="178"/>
        <v>0</v>
      </c>
      <c r="K1631" t="s">
        <v>42</v>
      </c>
      <c r="L1631">
        <f>VLOOKUP(B1631,average_median_rates_1!B:I,8,0)</f>
        <v>650</v>
      </c>
      <c r="M1631" t="b">
        <f>IF(ISERROR(L1631),VLOOKUP(C1631,vancouver_ratios_2!B:J,9,0),IF(L1631="**",VLOOKUP(C1631,vancouver_ratios_2!B:J,9,0)))</f>
        <v>0</v>
      </c>
      <c r="N1631" t="b">
        <f>IF(ISERROR(L1631),VLOOKUP(D1631,average_median_rates_1!B:I,8,0),IF(L1631="**", VLOOKUP(D1631,average_median_rates_1!B:I,8,0)))</f>
        <v>0</v>
      </c>
      <c r="O1631">
        <f t="shared" si="179"/>
        <v>0</v>
      </c>
      <c r="P1631">
        <f t="shared" si="180"/>
        <v>650</v>
      </c>
    </row>
    <row r="1632" spans="1:16" x14ac:dyDescent="0.2">
      <c r="A1632" t="str">
        <f t="shared" si="181"/>
        <v>201210median0Vancouver</v>
      </c>
      <c r="B1632" t="str">
        <f t="shared" si="175"/>
        <v>201210apartmentmedianbachelor_rateVancouver</v>
      </c>
      <c r="C1632" t="str">
        <f t="shared" si="176"/>
        <v>apartmentmedianbachelor_rateVancouver</v>
      </c>
      <c r="D1632" t="str">
        <f t="shared" si="177"/>
        <v>201210apartmentmedianbachelor_rateVancouver</v>
      </c>
      <c r="E1632">
        <v>2012</v>
      </c>
      <c r="F1632">
        <v>10</v>
      </c>
      <c r="G1632" t="s">
        <v>65</v>
      </c>
      <c r="H1632" t="s">
        <v>61</v>
      </c>
      <c r="I1632" t="s">
        <v>49</v>
      </c>
      <c r="J1632">
        <f t="shared" si="178"/>
        <v>0</v>
      </c>
      <c r="K1632" t="s">
        <v>43</v>
      </c>
      <c r="L1632">
        <f>VLOOKUP(B1632,average_median_rates_1!B:I,8,0)</f>
        <v>850</v>
      </c>
      <c r="M1632" t="b">
        <f>IF(ISERROR(L1632),VLOOKUP(C1632,vancouver_ratios_2!B:J,9,0),IF(L1632="**",VLOOKUP(C1632,vancouver_ratios_2!B:J,9,0)))</f>
        <v>0</v>
      </c>
      <c r="N1632" t="b">
        <f>IF(ISERROR(L1632),VLOOKUP(D1632,average_median_rates_1!B:I,8,0),IF(L1632="**", VLOOKUP(D1632,average_median_rates_1!B:I,8,0)))</f>
        <v>0</v>
      </c>
      <c r="O1632">
        <f t="shared" si="179"/>
        <v>0</v>
      </c>
      <c r="P1632">
        <f t="shared" si="180"/>
        <v>850</v>
      </c>
    </row>
    <row r="1633" spans="1:16" x14ac:dyDescent="0.2">
      <c r="A1633" t="str">
        <f t="shared" si="181"/>
        <v>201210median0North Vancouver City</v>
      </c>
      <c r="B1633" t="str">
        <f t="shared" si="175"/>
        <v>201210apartmentmedianbachelor_rateNorth Vancouver City</v>
      </c>
      <c r="C1633" t="str">
        <f t="shared" si="176"/>
        <v>apartmentmedianbachelor_rateNorth Vancouver City</v>
      </c>
      <c r="D1633" t="str">
        <f t="shared" si="177"/>
        <v>201210apartmentmedianbachelor_rateVancouver</v>
      </c>
      <c r="E1633">
        <v>2012</v>
      </c>
      <c r="F1633">
        <v>10</v>
      </c>
      <c r="G1633" t="s">
        <v>65</v>
      </c>
      <c r="H1633" t="s">
        <v>61</v>
      </c>
      <c r="I1633" t="s">
        <v>49</v>
      </c>
      <c r="J1633">
        <f t="shared" si="178"/>
        <v>0</v>
      </c>
      <c r="K1633" t="s">
        <v>60</v>
      </c>
      <c r="L1633">
        <f>VLOOKUP(B1633,average_median_rates_1!B:I,8,0)</f>
        <v>850</v>
      </c>
      <c r="M1633" t="b">
        <f>IF(ISERROR(L1633),VLOOKUP(C1633,vancouver_ratios_2!B:J,9,0),IF(L1633="**",VLOOKUP(C1633,vancouver_ratios_2!B:J,9,0)))</f>
        <v>0</v>
      </c>
      <c r="N1633" t="b">
        <f>IF(ISERROR(L1633),VLOOKUP(D1633,average_median_rates_1!B:I,8,0),IF(L1633="**", VLOOKUP(D1633,average_median_rates_1!B:I,8,0)))</f>
        <v>0</v>
      </c>
      <c r="O1633">
        <f t="shared" si="179"/>
        <v>0</v>
      </c>
      <c r="P1633">
        <f t="shared" si="180"/>
        <v>850</v>
      </c>
    </row>
    <row r="1634" spans="1:16" x14ac:dyDescent="0.2">
      <c r="A1634" t="str">
        <f t="shared" si="181"/>
        <v>201210median1English Bay</v>
      </c>
      <c r="B1634" t="str">
        <f t="shared" si="175"/>
        <v>201210apartmentmedian1_bed_rateEnglish Bay</v>
      </c>
      <c r="C1634" t="str">
        <f t="shared" si="176"/>
        <v>apartmentmedian1_bed_rateEnglish Bay</v>
      </c>
      <c r="D1634" t="str">
        <f t="shared" si="177"/>
        <v>201210apartmentmedian1_bed_rateVancouver</v>
      </c>
      <c r="E1634">
        <v>2012</v>
      </c>
      <c r="F1634">
        <v>10</v>
      </c>
      <c r="G1634" t="s">
        <v>65</v>
      </c>
      <c r="H1634" t="s">
        <v>61</v>
      </c>
      <c r="I1634" t="s">
        <v>51</v>
      </c>
      <c r="J1634">
        <f t="shared" si="178"/>
        <v>1</v>
      </c>
      <c r="K1634" t="s">
        <v>16</v>
      </c>
      <c r="L1634">
        <f>VLOOKUP(B1634,average_median_rates_1!B:I,8,0)</f>
        <v>1100</v>
      </c>
      <c r="M1634" t="b">
        <f>IF(ISERROR(L1634),VLOOKUP(C1634,vancouver_ratios_2!B:J,9,0),IF(L1634="**",VLOOKUP(C1634,vancouver_ratios_2!B:J,9,0)))</f>
        <v>0</v>
      </c>
      <c r="N1634" t="b">
        <f>IF(ISERROR(L1634),VLOOKUP(D1634,average_median_rates_1!B:I,8,0),IF(L1634="**", VLOOKUP(D1634,average_median_rates_1!B:I,8,0)))</f>
        <v>0</v>
      </c>
      <c r="O1634">
        <f t="shared" si="179"/>
        <v>0</v>
      </c>
      <c r="P1634">
        <f t="shared" si="180"/>
        <v>1100</v>
      </c>
    </row>
    <row r="1635" spans="1:16" x14ac:dyDescent="0.2">
      <c r="A1635" t="str">
        <f t="shared" si="181"/>
        <v>201210median1Downtown</v>
      </c>
      <c r="B1635" t="str">
        <f t="shared" si="175"/>
        <v>201210apartmentmedian1_bed_rateDowntown</v>
      </c>
      <c r="C1635" t="str">
        <f t="shared" si="176"/>
        <v>apartmentmedian1_bed_rateDowntown</v>
      </c>
      <c r="D1635" t="str">
        <f t="shared" si="177"/>
        <v>201210apartmentmedian1_bed_rateVancouver</v>
      </c>
      <c r="E1635">
        <v>2012</v>
      </c>
      <c r="F1635">
        <v>10</v>
      </c>
      <c r="G1635" t="s">
        <v>65</v>
      </c>
      <c r="H1635" t="s">
        <v>61</v>
      </c>
      <c r="I1635" t="s">
        <v>51</v>
      </c>
      <c r="J1635">
        <f t="shared" si="178"/>
        <v>1</v>
      </c>
      <c r="K1635" t="s">
        <v>17</v>
      </c>
      <c r="L1635">
        <f>VLOOKUP(B1635,average_median_rates_1!B:I,8,0)</f>
        <v>1175</v>
      </c>
      <c r="M1635" t="b">
        <f>IF(ISERROR(L1635),VLOOKUP(C1635,vancouver_ratios_2!B:J,9,0),IF(L1635="**",VLOOKUP(C1635,vancouver_ratios_2!B:J,9,0)))</f>
        <v>0</v>
      </c>
      <c r="N1635" t="b">
        <f>IF(ISERROR(L1635),VLOOKUP(D1635,average_median_rates_1!B:I,8,0),IF(L1635="**", VLOOKUP(D1635,average_median_rates_1!B:I,8,0)))</f>
        <v>0</v>
      </c>
      <c r="O1635">
        <f t="shared" si="179"/>
        <v>0</v>
      </c>
      <c r="P1635">
        <f t="shared" si="180"/>
        <v>1175</v>
      </c>
    </row>
    <row r="1636" spans="1:16" x14ac:dyDescent="0.2">
      <c r="A1636" t="str">
        <f t="shared" si="181"/>
        <v>201210median1South Granville/Oak</v>
      </c>
      <c r="B1636" t="str">
        <f t="shared" si="175"/>
        <v>201210apartmentmedian1_bed_rateSouth Granville/Oak</v>
      </c>
      <c r="C1636" t="str">
        <f t="shared" si="176"/>
        <v>apartmentmedian1_bed_rateSouth Granville/Oak</v>
      </c>
      <c r="D1636" t="str">
        <f t="shared" si="177"/>
        <v>201210apartmentmedian1_bed_rateVancouver</v>
      </c>
      <c r="E1636">
        <v>2012</v>
      </c>
      <c r="F1636">
        <v>10</v>
      </c>
      <c r="G1636" t="s">
        <v>65</v>
      </c>
      <c r="H1636" t="s">
        <v>61</v>
      </c>
      <c r="I1636" t="s">
        <v>51</v>
      </c>
      <c r="J1636">
        <f t="shared" si="178"/>
        <v>1</v>
      </c>
      <c r="K1636" t="s">
        <v>19</v>
      </c>
      <c r="L1636">
        <f>VLOOKUP(B1636,average_median_rates_1!B:I,8,0)</f>
        <v>1060</v>
      </c>
      <c r="M1636" t="b">
        <f>IF(ISERROR(L1636),VLOOKUP(C1636,vancouver_ratios_2!B:J,9,0),IF(L1636="**",VLOOKUP(C1636,vancouver_ratios_2!B:J,9,0)))</f>
        <v>0</v>
      </c>
      <c r="N1636" t="b">
        <f>IF(ISERROR(L1636),VLOOKUP(D1636,average_median_rates_1!B:I,8,0),IF(L1636="**", VLOOKUP(D1636,average_median_rates_1!B:I,8,0)))</f>
        <v>0</v>
      </c>
      <c r="O1636">
        <f t="shared" si="179"/>
        <v>0</v>
      </c>
      <c r="P1636">
        <f t="shared" si="180"/>
        <v>1060</v>
      </c>
    </row>
    <row r="1637" spans="1:16" x14ac:dyDescent="0.2">
      <c r="A1637" t="str">
        <f t="shared" si="181"/>
        <v>201210median1Kitsilano/Point Grey</v>
      </c>
      <c r="B1637" t="str">
        <f t="shared" si="175"/>
        <v>201210apartmentmedian1_bed_rateKitsilano/Point Grey</v>
      </c>
      <c r="C1637" t="str">
        <f t="shared" si="176"/>
        <v>apartmentmedian1_bed_rateKitsilano/Point Grey</v>
      </c>
      <c r="D1637" t="str">
        <f t="shared" si="177"/>
        <v>201210apartmentmedian1_bed_rateVancouver</v>
      </c>
      <c r="E1637">
        <v>2012</v>
      </c>
      <c r="F1637">
        <v>10</v>
      </c>
      <c r="G1637" t="s">
        <v>65</v>
      </c>
      <c r="H1637" t="s">
        <v>61</v>
      </c>
      <c r="I1637" t="s">
        <v>51</v>
      </c>
      <c r="J1637">
        <f t="shared" si="178"/>
        <v>1</v>
      </c>
      <c r="K1637" t="s">
        <v>20</v>
      </c>
      <c r="L1637">
        <f>VLOOKUP(B1637,average_median_rates_1!B:I,8,0)</f>
        <v>1100</v>
      </c>
      <c r="M1637" t="b">
        <f>IF(ISERROR(L1637),VLOOKUP(C1637,vancouver_ratios_2!B:J,9,0),IF(L1637="**",VLOOKUP(C1637,vancouver_ratios_2!B:J,9,0)))</f>
        <v>0</v>
      </c>
      <c r="N1637" t="b">
        <f>IF(ISERROR(L1637),VLOOKUP(D1637,average_median_rates_1!B:I,8,0),IF(L1637="**", VLOOKUP(D1637,average_median_rates_1!B:I,8,0)))</f>
        <v>0</v>
      </c>
      <c r="O1637">
        <f t="shared" si="179"/>
        <v>0</v>
      </c>
      <c r="P1637">
        <f t="shared" si="180"/>
        <v>1100</v>
      </c>
    </row>
    <row r="1638" spans="1:16" x14ac:dyDescent="0.2">
      <c r="A1638" t="str">
        <f t="shared" si="181"/>
        <v>201210median1Westside/Kerrisdale</v>
      </c>
      <c r="B1638" t="str">
        <f t="shared" si="175"/>
        <v>201210apartmentmedian1_bed_rateWestside/Kerrisdale</v>
      </c>
      <c r="C1638" t="str">
        <f t="shared" si="176"/>
        <v>apartmentmedian1_bed_rateWestside/Kerrisdale</v>
      </c>
      <c r="D1638" t="str">
        <f t="shared" si="177"/>
        <v>201210apartmentmedian1_bed_rateVancouver</v>
      </c>
      <c r="E1638">
        <v>2012</v>
      </c>
      <c r="F1638">
        <v>10</v>
      </c>
      <c r="G1638" t="s">
        <v>65</v>
      </c>
      <c r="H1638" t="s">
        <v>61</v>
      </c>
      <c r="I1638" t="s">
        <v>51</v>
      </c>
      <c r="J1638">
        <f t="shared" si="178"/>
        <v>1</v>
      </c>
      <c r="K1638" t="s">
        <v>21</v>
      </c>
      <c r="L1638">
        <f>VLOOKUP(B1638,average_median_rates_1!B:I,8,0)</f>
        <v>1090</v>
      </c>
      <c r="M1638" t="b">
        <f>IF(ISERROR(L1638),VLOOKUP(C1638,vancouver_ratios_2!B:J,9,0),IF(L1638="**",VLOOKUP(C1638,vancouver_ratios_2!B:J,9,0)))</f>
        <v>0</v>
      </c>
      <c r="N1638" t="b">
        <f>IF(ISERROR(L1638),VLOOKUP(D1638,average_median_rates_1!B:I,8,0),IF(L1638="**", VLOOKUP(D1638,average_median_rates_1!B:I,8,0)))</f>
        <v>0</v>
      </c>
      <c r="O1638">
        <f t="shared" si="179"/>
        <v>0</v>
      </c>
      <c r="P1638">
        <f t="shared" si="180"/>
        <v>1090</v>
      </c>
    </row>
    <row r="1639" spans="1:16" x14ac:dyDescent="0.2">
      <c r="A1639" t="str">
        <f t="shared" si="181"/>
        <v>201210median1Marpole</v>
      </c>
      <c r="B1639" t="str">
        <f t="shared" si="175"/>
        <v>201210apartmentmedian1_bed_rateMarpole</v>
      </c>
      <c r="C1639" t="str">
        <f t="shared" si="176"/>
        <v>apartmentmedian1_bed_rateMarpole</v>
      </c>
      <c r="D1639" t="str">
        <f t="shared" si="177"/>
        <v>201210apartmentmedian1_bed_rateVancouver</v>
      </c>
      <c r="E1639">
        <v>2012</v>
      </c>
      <c r="F1639">
        <v>10</v>
      </c>
      <c r="G1639" t="s">
        <v>65</v>
      </c>
      <c r="H1639" t="s">
        <v>61</v>
      </c>
      <c r="I1639" t="s">
        <v>51</v>
      </c>
      <c r="J1639">
        <f t="shared" si="178"/>
        <v>1</v>
      </c>
      <c r="K1639" t="s">
        <v>23</v>
      </c>
      <c r="L1639">
        <f>VLOOKUP(B1639,average_median_rates_1!B:I,8,0)</f>
        <v>845</v>
      </c>
      <c r="M1639" t="b">
        <f>IF(ISERROR(L1639),VLOOKUP(C1639,vancouver_ratios_2!B:J,9,0),IF(L1639="**",VLOOKUP(C1639,vancouver_ratios_2!B:J,9,0)))</f>
        <v>0</v>
      </c>
      <c r="N1639" t="b">
        <f>IF(ISERROR(L1639),VLOOKUP(D1639,average_median_rates_1!B:I,8,0),IF(L1639="**", VLOOKUP(D1639,average_median_rates_1!B:I,8,0)))</f>
        <v>0</v>
      </c>
      <c r="O1639">
        <f t="shared" si="179"/>
        <v>0</v>
      </c>
      <c r="P1639">
        <f t="shared" si="180"/>
        <v>845</v>
      </c>
    </row>
    <row r="1640" spans="1:16" x14ac:dyDescent="0.2">
      <c r="A1640" t="str">
        <f t="shared" si="181"/>
        <v>201210median1Mount Pleasant/Renfrew Heights</v>
      </c>
      <c r="B1640" t="str">
        <f t="shared" si="175"/>
        <v>201210apartmentmedian1_bed_rateMount Pleasant/Renfrew Heights</v>
      </c>
      <c r="C1640" t="str">
        <f t="shared" si="176"/>
        <v>apartmentmedian1_bed_rateMount Pleasant/Renfrew Heights</v>
      </c>
      <c r="D1640" t="str">
        <f t="shared" si="177"/>
        <v>201210apartmentmedian1_bed_rateVancouver</v>
      </c>
      <c r="E1640">
        <v>2012</v>
      </c>
      <c r="F1640">
        <v>10</v>
      </c>
      <c r="G1640" t="s">
        <v>65</v>
      </c>
      <c r="H1640" t="s">
        <v>61</v>
      </c>
      <c r="I1640" t="s">
        <v>51</v>
      </c>
      <c r="J1640">
        <f t="shared" si="178"/>
        <v>1</v>
      </c>
      <c r="K1640" t="s">
        <v>24</v>
      </c>
      <c r="L1640">
        <f>VLOOKUP(B1640,average_median_rates_1!B:I,8,0)</f>
        <v>870</v>
      </c>
      <c r="M1640" t="b">
        <f>IF(ISERROR(L1640),VLOOKUP(C1640,vancouver_ratios_2!B:J,9,0),IF(L1640="**",VLOOKUP(C1640,vancouver_ratios_2!B:J,9,0)))</f>
        <v>0</v>
      </c>
      <c r="N1640" t="b">
        <f>IF(ISERROR(L1640),VLOOKUP(D1640,average_median_rates_1!B:I,8,0),IF(L1640="**", VLOOKUP(D1640,average_median_rates_1!B:I,8,0)))</f>
        <v>0</v>
      </c>
      <c r="O1640">
        <f t="shared" si="179"/>
        <v>0</v>
      </c>
      <c r="P1640">
        <f t="shared" si="180"/>
        <v>870</v>
      </c>
    </row>
    <row r="1641" spans="1:16" x14ac:dyDescent="0.2">
      <c r="A1641" t="str">
        <f t="shared" si="181"/>
        <v>201210median1East Hastings</v>
      </c>
      <c r="B1641" t="str">
        <f t="shared" si="175"/>
        <v>201210apartmentmedian1_bed_rateEast Hastings</v>
      </c>
      <c r="C1641" t="str">
        <f t="shared" si="176"/>
        <v>apartmentmedian1_bed_rateEast Hastings</v>
      </c>
      <c r="D1641" t="str">
        <f t="shared" si="177"/>
        <v>201210apartmentmedian1_bed_rateVancouver</v>
      </c>
      <c r="E1641">
        <v>2012</v>
      </c>
      <c r="F1641">
        <v>10</v>
      </c>
      <c r="G1641" t="s">
        <v>65</v>
      </c>
      <c r="H1641" t="s">
        <v>61</v>
      </c>
      <c r="I1641" t="s">
        <v>51</v>
      </c>
      <c r="J1641">
        <f t="shared" si="178"/>
        <v>1</v>
      </c>
      <c r="K1641" t="s">
        <v>25</v>
      </c>
      <c r="L1641">
        <f>VLOOKUP(B1641,average_median_rates_1!B:I,8,0)</f>
        <v>875</v>
      </c>
      <c r="M1641" t="b">
        <f>IF(ISERROR(L1641),VLOOKUP(C1641,vancouver_ratios_2!B:J,9,0),IF(L1641="**",VLOOKUP(C1641,vancouver_ratios_2!B:J,9,0)))</f>
        <v>0</v>
      </c>
      <c r="N1641" t="b">
        <f>IF(ISERROR(L1641),VLOOKUP(D1641,average_median_rates_1!B:I,8,0),IF(L1641="**", VLOOKUP(D1641,average_median_rates_1!B:I,8,0)))</f>
        <v>0</v>
      </c>
      <c r="O1641">
        <f t="shared" si="179"/>
        <v>0</v>
      </c>
      <c r="P1641">
        <f t="shared" si="180"/>
        <v>875</v>
      </c>
    </row>
    <row r="1642" spans="1:16" x14ac:dyDescent="0.2">
      <c r="A1642" t="str">
        <f t="shared" si="181"/>
        <v>201210median1Southeast Vancouver</v>
      </c>
      <c r="B1642" t="str">
        <f t="shared" si="175"/>
        <v>201210apartmentmedian1_bed_rateSoutheast Vancouver</v>
      </c>
      <c r="C1642" t="str">
        <f t="shared" si="176"/>
        <v>apartmentmedian1_bed_rateSoutheast Vancouver</v>
      </c>
      <c r="D1642" t="str">
        <f t="shared" si="177"/>
        <v>201210apartmentmedian1_bed_rateVancouver</v>
      </c>
      <c r="E1642">
        <v>2012</v>
      </c>
      <c r="F1642">
        <v>10</v>
      </c>
      <c r="G1642" t="s">
        <v>65</v>
      </c>
      <c r="H1642" t="s">
        <v>61</v>
      </c>
      <c r="I1642" t="s">
        <v>51</v>
      </c>
      <c r="J1642">
        <f t="shared" si="178"/>
        <v>1</v>
      </c>
      <c r="K1642" t="s">
        <v>26</v>
      </c>
      <c r="L1642">
        <f>VLOOKUP(B1642,average_median_rates_1!B:I,8,0)</f>
        <v>950</v>
      </c>
      <c r="M1642" t="b">
        <f>IF(ISERROR(L1642),VLOOKUP(C1642,vancouver_ratios_2!B:J,9,0),IF(L1642="**",VLOOKUP(C1642,vancouver_ratios_2!B:J,9,0)))</f>
        <v>0</v>
      </c>
      <c r="N1642" t="b">
        <f>IF(ISERROR(L1642),VLOOKUP(D1642,average_median_rates_1!B:I,8,0),IF(L1642="**", VLOOKUP(D1642,average_median_rates_1!B:I,8,0)))</f>
        <v>0</v>
      </c>
      <c r="O1642">
        <f t="shared" si="179"/>
        <v>0</v>
      </c>
      <c r="P1642">
        <f t="shared" si="180"/>
        <v>950</v>
      </c>
    </row>
    <row r="1643" spans="1:16" x14ac:dyDescent="0.2">
      <c r="A1643" t="str">
        <f t="shared" si="181"/>
        <v>201210median1University Endowment Lands</v>
      </c>
      <c r="B1643" t="str">
        <f t="shared" si="175"/>
        <v>201210apartmentmedian1_bed_rateUniversity Endowment Lands</v>
      </c>
      <c r="C1643" t="str">
        <f t="shared" si="176"/>
        <v>apartmentmedian1_bed_rateUniversity Endowment Lands</v>
      </c>
      <c r="D1643" t="str">
        <f t="shared" si="177"/>
        <v>201210apartmentmedian1_bed_rateVancouver</v>
      </c>
      <c r="E1643">
        <v>2012</v>
      </c>
      <c r="F1643">
        <v>10</v>
      </c>
      <c r="G1643" t="s">
        <v>65</v>
      </c>
      <c r="H1643" t="s">
        <v>61</v>
      </c>
      <c r="I1643" t="s">
        <v>51</v>
      </c>
      <c r="J1643">
        <f t="shared" si="178"/>
        <v>1</v>
      </c>
      <c r="K1643" t="s">
        <v>27</v>
      </c>
      <c r="L1643">
        <f>VLOOKUP(B1643,average_median_rates_1!B:I,8,0)</f>
        <v>1250</v>
      </c>
      <c r="M1643" t="b">
        <f>IF(ISERROR(L1643),VLOOKUP(C1643,vancouver_ratios_2!B:J,9,0),IF(L1643="**",VLOOKUP(C1643,vancouver_ratios_2!B:J,9,0)))</f>
        <v>0</v>
      </c>
      <c r="N1643" t="b">
        <f>IF(ISERROR(L1643),VLOOKUP(D1643,average_median_rates_1!B:I,8,0),IF(L1643="**", VLOOKUP(D1643,average_median_rates_1!B:I,8,0)))</f>
        <v>0</v>
      </c>
      <c r="O1643">
        <f t="shared" si="179"/>
        <v>0</v>
      </c>
      <c r="P1643">
        <f t="shared" si="180"/>
        <v>1250</v>
      </c>
    </row>
    <row r="1644" spans="1:16" x14ac:dyDescent="0.2">
      <c r="A1644" t="str">
        <f t="shared" si="181"/>
        <v>201210median1Central Park/Metrotown</v>
      </c>
      <c r="B1644" t="str">
        <f t="shared" si="175"/>
        <v>201210apartmentmedian1_bed_rateCentral Park/Metrotown</v>
      </c>
      <c r="C1644" t="str">
        <f t="shared" si="176"/>
        <v>apartmentmedian1_bed_rateCentral Park/Metrotown</v>
      </c>
      <c r="D1644" t="str">
        <f t="shared" si="177"/>
        <v>201210apartmentmedian1_bed_rateVancouver</v>
      </c>
      <c r="E1644">
        <v>2012</v>
      </c>
      <c r="F1644">
        <v>10</v>
      </c>
      <c r="G1644" t="s">
        <v>65</v>
      </c>
      <c r="H1644" t="s">
        <v>61</v>
      </c>
      <c r="I1644" t="s">
        <v>51</v>
      </c>
      <c r="J1644">
        <f t="shared" si="178"/>
        <v>1</v>
      </c>
      <c r="K1644" t="s">
        <v>28</v>
      </c>
      <c r="L1644">
        <f>VLOOKUP(B1644,average_median_rates_1!B:I,8,0)</f>
        <v>860</v>
      </c>
      <c r="M1644" t="b">
        <f>IF(ISERROR(L1644),VLOOKUP(C1644,vancouver_ratios_2!B:J,9,0),IF(L1644="**",VLOOKUP(C1644,vancouver_ratios_2!B:J,9,0)))</f>
        <v>0</v>
      </c>
      <c r="N1644" t="b">
        <f>IF(ISERROR(L1644),VLOOKUP(D1644,average_median_rates_1!B:I,8,0),IF(L1644="**", VLOOKUP(D1644,average_median_rates_1!B:I,8,0)))</f>
        <v>0</v>
      </c>
      <c r="O1644">
        <f t="shared" si="179"/>
        <v>0</v>
      </c>
      <c r="P1644">
        <f t="shared" si="180"/>
        <v>860</v>
      </c>
    </row>
    <row r="1645" spans="1:16" x14ac:dyDescent="0.2">
      <c r="A1645" t="str">
        <f t="shared" si="181"/>
        <v>201210median1Southeast Burnaby</v>
      </c>
      <c r="B1645" t="str">
        <f t="shared" si="175"/>
        <v>201210apartmentmedian1_bed_rateSoutheast Burnaby</v>
      </c>
      <c r="C1645" t="str">
        <f t="shared" si="176"/>
        <v>apartmentmedian1_bed_rateSoutheast Burnaby</v>
      </c>
      <c r="D1645" t="str">
        <f t="shared" si="177"/>
        <v>201210apartmentmedian1_bed_rateVancouver</v>
      </c>
      <c r="E1645">
        <v>2012</v>
      </c>
      <c r="F1645">
        <v>10</v>
      </c>
      <c r="G1645" t="s">
        <v>65</v>
      </c>
      <c r="H1645" t="s">
        <v>61</v>
      </c>
      <c r="I1645" t="s">
        <v>51</v>
      </c>
      <c r="J1645">
        <f t="shared" si="178"/>
        <v>1</v>
      </c>
      <c r="K1645" t="s">
        <v>29</v>
      </c>
      <c r="L1645">
        <f>VLOOKUP(B1645,average_median_rates_1!B:I,8,0)</f>
        <v>790</v>
      </c>
      <c r="M1645" t="b">
        <f>IF(ISERROR(L1645),VLOOKUP(C1645,vancouver_ratios_2!B:J,9,0),IF(L1645="**",VLOOKUP(C1645,vancouver_ratios_2!B:J,9,0)))</f>
        <v>0</v>
      </c>
      <c r="N1645" t="b">
        <f>IF(ISERROR(L1645),VLOOKUP(D1645,average_median_rates_1!B:I,8,0),IF(L1645="**", VLOOKUP(D1645,average_median_rates_1!B:I,8,0)))</f>
        <v>0</v>
      </c>
      <c r="O1645">
        <f t="shared" si="179"/>
        <v>0</v>
      </c>
      <c r="P1645">
        <f t="shared" si="180"/>
        <v>790</v>
      </c>
    </row>
    <row r="1646" spans="1:16" x14ac:dyDescent="0.2">
      <c r="A1646" t="str">
        <f t="shared" si="181"/>
        <v>201210median1North Burnaby</v>
      </c>
      <c r="B1646" t="str">
        <f t="shared" si="175"/>
        <v>201210apartmentmedian1_bed_rateNorth Burnaby</v>
      </c>
      <c r="C1646" t="str">
        <f t="shared" si="176"/>
        <v>apartmentmedian1_bed_rateNorth Burnaby</v>
      </c>
      <c r="D1646" t="str">
        <f t="shared" si="177"/>
        <v>201210apartmentmedian1_bed_rateVancouver</v>
      </c>
      <c r="E1646">
        <v>2012</v>
      </c>
      <c r="F1646">
        <v>10</v>
      </c>
      <c r="G1646" t="s">
        <v>65</v>
      </c>
      <c r="H1646" t="s">
        <v>61</v>
      </c>
      <c r="I1646" t="s">
        <v>51</v>
      </c>
      <c r="J1646">
        <f t="shared" si="178"/>
        <v>1</v>
      </c>
      <c r="K1646" t="s">
        <v>31</v>
      </c>
      <c r="L1646">
        <f>VLOOKUP(B1646,average_median_rates_1!B:I,8,0)</f>
        <v>895</v>
      </c>
      <c r="M1646" t="b">
        <f>IF(ISERROR(L1646),VLOOKUP(C1646,vancouver_ratios_2!B:J,9,0),IF(L1646="**",VLOOKUP(C1646,vancouver_ratios_2!B:J,9,0)))</f>
        <v>0</v>
      </c>
      <c r="N1646" t="b">
        <f>IF(ISERROR(L1646),VLOOKUP(D1646,average_median_rates_1!B:I,8,0),IF(L1646="**", VLOOKUP(D1646,average_median_rates_1!B:I,8,0)))</f>
        <v>0</v>
      </c>
      <c r="O1646">
        <f t="shared" si="179"/>
        <v>0</v>
      </c>
      <c r="P1646">
        <f t="shared" si="180"/>
        <v>895</v>
      </c>
    </row>
    <row r="1647" spans="1:16" x14ac:dyDescent="0.2">
      <c r="A1647" t="str">
        <f t="shared" si="181"/>
        <v>201210median1New Westminster</v>
      </c>
      <c r="B1647" t="str">
        <f t="shared" si="175"/>
        <v>201210apartmentmedian1_bed_rateNew Westminster</v>
      </c>
      <c r="C1647" t="str">
        <f t="shared" si="176"/>
        <v>apartmentmedian1_bed_rateNew Westminster</v>
      </c>
      <c r="D1647" t="str">
        <f t="shared" si="177"/>
        <v>201210apartmentmedian1_bed_rateVancouver</v>
      </c>
      <c r="E1647">
        <v>2012</v>
      </c>
      <c r="F1647">
        <v>10</v>
      </c>
      <c r="G1647" t="s">
        <v>65</v>
      </c>
      <c r="H1647" t="s">
        <v>61</v>
      </c>
      <c r="I1647" t="s">
        <v>51</v>
      </c>
      <c r="J1647">
        <f t="shared" si="178"/>
        <v>1</v>
      </c>
      <c r="K1647" t="s">
        <v>32</v>
      </c>
      <c r="L1647">
        <f>VLOOKUP(B1647,average_median_rates_1!B:I,8,0)</f>
        <v>800</v>
      </c>
      <c r="M1647" t="b">
        <f>IF(ISERROR(L1647),VLOOKUP(C1647,vancouver_ratios_2!B:J,9,0),IF(L1647="**",VLOOKUP(C1647,vancouver_ratios_2!B:J,9,0)))</f>
        <v>0</v>
      </c>
      <c r="N1647" t="b">
        <f>IF(ISERROR(L1647),VLOOKUP(D1647,average_median_rates_1!B:I,8,0),IF(L1647="**", VLOOKUP(D1647,average_median_rates_1!B:I,8,0)))</f>
        <v>0</v>
      </c>
      <c r="O1647">
        <f t="shared" si="179"/>
        <v>0</v>
      </c>
      <c r="P1647">
        <f t="shared" si="180"/>
        <v>800</v>
      </c>
    </row>
    <row r="1648" spans="1:16" x14ac:dyDescent="0.2">
      <c r="A1648" t="str">
        <f t="shared" si="181"/>
        <v>201210median1North Vancouver CY</v>
      </c>
      <c r="B1648" t="str">
        <f t="shared" si="175"/>
        <v>201210apartmentmedian1_bed_rateNorth Vancouver CY</v>
      </c>
      <c r="C1648" t="str">
        <f t="shared" si="176"/>
        <v>apartmentmedian1_bed_rateNorth Vancouver CY</v>
      </c>
      <c r="D1648" t="str">
        <f t="shared" si="177"/>
        <v>201210apartmentmedian1_bed_rateVancouver</v>
      </c>
      <c r="E1648">
        <v>2012</v>
      </c>
      <c r="F1648">
        <v>10</v>
      </c>
      <c r="G1648" t="s">
        <v>65</v>
      </c>
      <c r="H1648" t="s">
        <v>61</v>
      </c>
      <c r="I1648" t="s">
        <v>51</v>
      </c>
      <c r="J1648">
        <f t="shared" si="178"/>
        <v>1</v>
      </c>
      <c r="K1648" t="s">
        <v>33</v>
      </c>
      <c r="L1648" t="e">
        <f>VLOOKUP(B1648,average_median_rates_1!B:I,8,0)</f>
        <v>#N/A</v>
      </c>
      <c r="M1648">
        <f>IF(ISERROR(L1648),VLOOKUP(C1648,vancouver_ratios_2!B:J,9,0),IF(L1648="**",VLOOKUP(C1648,vancouver_ratios_2!B:J,9,0)))</f>
        <v>1.1705860041722</v>
      </c>
      <c r="N1648">
        <f>IF(ISERROR(L1648),VLOOKUP(D1648,average_median_rates_1!B:I,8,0),IF(L1648="**", VLOOKUP(D1648,average_median_rates_1!B:I,8,0)))</f>
        <v>935</v>
      </c>
      <c r="O1648">
        <f t="shared" si="179"/>
        <v>1094.497913901007</v>
      </c>
      <c r="P1648">
        <f t="shared" si="180"/>
        <v>1094.497913901007</v>
      </c>
    </row>
    <row r="1649" spans="1:16" x14ac:dyDescent="0.2">
      <c r="A1649" t="str">
        <f t="shared" si="181"/>
        <v>201210median1North Vancouver DM</v>
      </c>
      <c r="B1649" t="str">
        <f t="shared" si="175"/>
        <v>201210apartmentmedian1_bed_rateNorth Vancouver DM</v>
      </c>
      <c r="C1649" t="str">
        <f t="shared" si="176"/>
        <v>apartmentmedian1_bed_rateNorth Vancouver DM</v>
      </c>
      <c r="D1649" t="str">
        <f t="shared" si="177"/>
        <v>201210apartmentmedian1_bed_rateVancouver</v>
      </c>
      <c r="E1649">
        <v>2012</v>
      </c>
      <c r="F1649">
        <v>10</v>
      </c>
      <c r="G1649" t="s">
        <v>65</v>
      </c>
      <c r="H1649" t="s">
        <v>61</v>
      </c>
      <c r="I1649" t="s">
        <v>51</v>
      </c>
      <c r="J1649">
        <f t="shared" si="178"/>
        <v>1</v>
      </c>
      <c r="K1649" t="s">
        <v>34</v>
      </c>
      <c r="L1649">
        <f>VLOOKUP(B1649,average_median_rates_1!B:I,8,0)</f>
        <v>1066</v>
      </c>
      <c r="M1649" t="b">
        <f>IF(ISERROR(L1649),VLOOKUP(C1649,vancouver_ratios_2!B:J,9,0),IF(L1649="**",VLOOKUP(C1649,vancouver_ratios_2!B:J,9,0)))</f>
        <v>0</v>
      </c>
      <c r="N1649" t="b">
        <f>IF(ISERROR(L1649),VLOOKUP(D1649,average_median_rates_1!B:I,8,0),IF(L1649="**", VLOOKUP(D1649,average_median_rates_1!B:I,8,0)))</f>
        <v>0</v>
      </c>
      <c r="O1649">
        <f t="shared" si="179"/>
        <v>0</v>
      </c>
      <c r="P1649">
        <f t="shared" si="180"/>
        <v>1066</v>
      </c>
    </row>
    <row r="1650" spans="1:16" x14ac:dyDescent="0.2">
      <c r="A1650" t="str">
        <f t="shared" si="181"/>
        <v>201210median1West Vancouver</v>
      </c>
      <c r="B1650" t="str">
        <f t="shared" si="175"/>
        <v>201210apartmentmedian1_bed_rateWest Vancouver</v>
      </c>
      <c r="C1650" t="str">
        <f t="shared" si="176"/>
        <v>apartmentmedian1_bed_rateWest Vancouver</v>
      </c>
      <c r="D1650" t="str">
        <f t="shared" si="177"/>
        <v>201210apartmentmedian1_bed_rateVancouver</v>
      </c>
      <c r="E1650">
        <v>2012</v>
      </c>
      <c r="F1650">
        <v>10</v>
      </c>
      <c r="G1650" t="s">
        <v>65</v>
      </c>
      <c r="H1650" t="s">
        <v>61</v>
      </c>
      <c r="I1650" t="s">
        <v>51</v>
      </c>
      <c r="J1650">
        <f t="shared" si="178"/>
        <v>1</v>
      </c>
      <c r="K1650" t="s">
        <v>35</v>
      </c>
      <c r="L1650">
        <f>VLOOKUP(B1650,average_median_rates_1!B:I,8,0)</f>
        <v>1200</v>
      </c>
      <c r="M1650" t="b">
        <f>IF(ISERROR(L1650),VLOOKUP(C1650,vancouver_ratios_2!B:J,9,0),IF(L1650="**",VLOOKUP(C1650,vancouver_ratios_2!B:J,9,0)))</f>
        <v>0</v>
      </c>
      <c r="N1650" t="b">
        <f>IF(ISERROR(L1650),VLOOKUP(D1650,average_median_rates_1!B:I,8,0),IF(L1650="**", VLOOKUP(D1650,average_median_rates_1!B:I,8,0)))</f>
        <v>0</v>
      </c>
      <c r="O1650">
        <f t="shared" si="179"/>
        <v>0</v>
      </c>
      <c r="P1650">
        <f t="shared" si="180"/>
        <v>1200</v>
      </c>
    </row>
    <row r="1651" spans="1:16" x14ac:dyDescent="0.2">
      <c r="A1651" t="str">
        <f t="shared" si="181"/>
        <v>201210median1Richmond</v>
      </c>
      <c r="B1651" t="str">
        <f t="shared" si="175"/>
        <v>201210apartmentmedian1_bed_rateRichmond</v>
      </c>
      <c r="C1651" t="str">
        <f t="shared" si="176"/>
        <v>apartmentmedian1_bed_rateRichmond</v>
      </c>
      <c r="D1651" t="str">
        <f t="shared" si="177"/>
        <v>201210apartmentmedian1_bed_rateVancouver</v>
      </c>
      <c r="E1651">
        <v>2012</v>
      </c>
      <c r="F1651">
        <v>10</v>
      </c>
      <c r="G1651" t="s">
        <v>65</v>
      </c>
      <c r="H1651" t="s">
        <v>61</v>
      </c>
      <c r="I1651" t="s">
        <v>51</v>
      </c>
      <c r="J1651">
        <f t="shared" si="178"/>
        <v>1</v>
      </c>
      <c r="K1651" t="s">
        <v>36</v>
      </c>
      <c r="L1651">
        <f>VLOOKUP(B1651,average_median_rates_1!B:I,8,0)</f>
        <v>925</v>
      </c>
      <c r="M1651" t="b">
        <f>IF(ISERROR(L1651),VLOOKUP(C1651,vancouver_ratios_2!B:J,9,0),IF(L1651="**",VLOOKUP(C1651,vancouver_ratios_2!B:J,9,0)))</f>
        <v>0</v>
      </c>
      <c r="N1651" t="b">
        <f>IF(ISERROR(L1651),VLOOKUP(D1651,average_median_rates_1!B:I,8,0),IF(L1651="**", VLOOKUP(D1651,average_median_rates_1!B:I,8,0)))</f>
        <v>0</v>
      </c>
      <c r="O1651">
        <f t="shared" si="179"/>
        <v>0</v>
      </c>
      <c r="P1651">
        <f t="shared" si="180"/>
        <v>925</v>
      </c>
    </row>
    <row r="1652" spans="1:16" x14ac:dyDescent="0.2">
      <c r="A1652" t="str">
        <f t="shared" si="181"/>
        <v>201210median1Delta</v>
      </c>
      <c r="B1652" t="str">
        <f t="shared" si="175"/>
        <v>201210apartmentmedian1_bed_rateDelta</v>
      </c>
      <c r="C1652" t="str">
        <f t="shared" si="176"/>
        <v>apartmentmedian1_bed_rateDelta</v>
      </c>
      <c r="D1652" t="str">
        <f t="shared" si="177"/>
        <v>201210apartmentmedian1_bed_rateVancouver</v>
      </c>
      <c r="E1652">
        <v>2012</v>
      </c>
      <c r="F1652">
        <v>10</v>
      </c>
      <c r="G1652" t="s">
        <v>65</v>
      </c>
      <c r="H1652" t="s">
        <v>61</v>
      </c>
      <c r="I1652" t="s">
        <v>51</v>
      </c>
      <c r="J1652">
        <f t="shared" si="178"/>
        <v>1</v>
      </c>
      <c r="K1652" t="s">
        <v>37</v>
      </c>
      <c r="L1652">
        <f>VLOOKUP(B1652,average_median_rates_1!B:I,8,0)</f>
        <v>780</v>
      </c>
      <c r="M1652" t="b">
        <f>IF(ISERROR(L1652),VLOOKUP(C1652,vancouver_ratios_2!B:J,9,0),IF(L1652="**",VLOOKUP(C1652,vancouver_ratios_2!B:J,9,0)))</f>
        <v>0</v>
      </c>
      <c r="N1652" t="b">
        <f>IF(ISERROR(L1652),VLOOKUP(D1652,average_median_rates_1!B:I,8,0),IF(L1652="**", VLOOKUP(D1652,average_median_rates_1!B:I,8,0)))</f>
        <v>0</v>
      </c>
      <c r="O1652">
        <f t="shared" si="179"/>
        <v>0</v>
      </c>
      <c r="P1652">
        <f t="shared" si="180"/>
        <v>780</v>
      </c>
    </row>
    <row r="1653" spans="1:16" x14ac:dyDescent="0.2">
      <c r="A1653" t="str">
        <f t="shared" si="181"/>
        <v>201210median1Surrey</v>
      </c>
      <c r="B1653" t="str">
        <f t="shared" si="175"/>
        <v>201210apartmentmedian1_bed_rateSurrey</v>
      </c>
      <c r="C1653" t="str">
        <f t="shared" si="176"/>
        <v>apartmentmedian1_bed_rateSurrey</v>
      </c>
      <c r="D1653" t="str">
        <f t="shared" si="177"/>
        <v>201210apartmentmedian1_bed_rateVancouver</v>
      </c>
      <c r="E1653">
        <v>2012</v>
      </c>
      <c r="F1653">
        <v>10</v>
      </c>
      <c r="G1653" t="s">
        <v>65</v>
      </c>
      <c r="H1653" t="s">
        <v>61</v>
      </c>
      <c r="I1653" t="s">
        <v>51</v>
      </c>
      <c r="J1653">
        <f t="shared" si="178"/>
        <v>1</v>
      </c>
      <c r="K1653" t="s">
        <v>38</v>
      </c>
      <c r="L1653">
        <f>VLOOKUP(B1653,average_median_rates_1!B:I,8,0)</f>
        <v>720</v>
      </c>
      <c r="M1653" t="b">
        <f>IF(ISERROR(L1653),VLOOKUP(C1653,vancouver_ratios_2!B:J,9,0),IF(L1653="**",VLOOKUP(C1653,vancouver_ratios_2!B:J,9,0)))</f>
        <v>0</v>
      </c>
      <c r="N1653" t="b">
        <f>IF(ISERROR(L1653),VLOOKUP(D1653,average_median_rates_1!B:I,8,0),IF(L1653="**", VLOOKUP(D1653,average_median_rates_1!B:I,8,0)))</f>
        <v>0</v>
      </c>
      <c r="O1653">
        <f t="shared" si="179"/>
        <v>0</v>
      </c>
      <c r="P1653">
        <f t="shared" si="180"/>
        <v>720</v>
      </c>
    </row>
    <row r="1654" spans="1:16" x14ac:dyDescent="0.2">
      <c r="A1654" t="str">
        <f t="shared" si="181"/>
        <v>201210median1White Rock</v>
      </c>
      <c r="B1654" t="str">
        <f t="shared" si="175"/>
        <v>201210apartmentmedian1_bed_rateWhite Rock</v>
      </c>
      <c r="C1654" t="str">
        <f t="shared" si="176"/>
        <v>apartmentmedian1_bed_rateWhite Rock</v>
      </c>
      <c r="D1654" t="str">
        <f t="shared" si="177"/>
        <v>201210apartmentmedian1_bed_rateVancouver</v>
      </c>
      <c r="E1654">
        <v>2012</v>
      </c>
      <c r="F1654">
        <v>10</v>
      </c>
      <c r="G1654" t="s">
        <v>65</v>
      </c>
      <c r="H1654" t="s">
        <v>61</v>
      </c>
      <c r="I1654" t="s">
        <v>51</v>
      </c>
      <c r="J1654">
        <f t="shared" si="178"/>
        <v>1</v>
      </c>
      <c r="K1654" t="s">
        <v>39</v>
      </c>
      <c r="L1654">
        <f>VLOOKUP(B1654,average_median_rates_1!B:I,8,0)</f>
        <v>840</v>
      </c>
      <c r="M1654" t="b">
        <f>IF(ISERROR(L1654),VLOOKUP(C1654,vancouver_ratios_2!B:J,9,0),IF(L1654="**",VLOOKUP(C1654,vancouver_ratios_2!B:J,9,0)))</f>
        <v>0</v>
      </c>
      <c r="N1654" t="b">
        <f>IF(ISERROR(L1654),VLOOKUP(D1654,average_median_rates_1!B:I,8,0),IF(L1654="**", VLOOKUP(D1654,average_median_rates_1!B:I,8,0)))</f>
        <v>0</v>
      </c>
      <c r="O1654">
        <f t="shared" si="179"/>
        <v>0</v>
      </c>
      <c r="P1654">
        <f t="shared" si="180"/>
        <v>840</v>
      </c>
    </row>
    <row r="1655" spans="1:16" x14ac:dyDescent="0.2">
      <c r="A1655" t="str">
        <f t="shared" si="181"/>
        <v>201210median1Langley City and Langley DM</v>
      </c>
      <c r="B1655" t="str">
        <f t="shared" si="175"/>
        <v>201210apartmentmedian1_bed_rateLangley City and Langley DM</v>
      </c>
      <c r="C1655" t="str">
        <f t="shared" si="176"/>
        <v>apartmentmedian1_bed_rateLangley City and Langley DM</v>
      </c>
      <c r="D1655" t="str">
        <f t="shared" si="177"/>
        <v>201210apartmentmedian1_bed_rateVancouver</v>
      </c>
      <c r="E1655">
        <v>2012</v>
      </c>
      <c r="F1655">
        <v>10</v>
      </c>
      <c r="G1655" t="s">
        <v>65</v>
      </c>
      <c r="H1655" t="s">
        <v>61</v>
      </c>
      <c r="I1655" t="s">
        <v>51</v>
      </c>
      <c r="J1655">
        <f t="shared" si="178"/>
        <v>1</v>
      </c>
      <c r="K1655" t="s">
        <v>40</v>
      </c>
      <c r="L1655">
        <f>VLOOKUP(B1655,average_median_rates_1!B:I,8,0)</f>
        <v>750</v>
      </c>
      <c r="M1655" t="b">
        <f>IF(ISERROR(L1655),VLOOKUP(C1655,vancouver_ratios_2!B:J,9,0),IF(L1655="**",VLOOKUP(C1655,vancouver_ratios_2!B:J,9,0)))</f>
        <v>0</v>
      </c>
      <c r="N1655" t="b">
        <f>IF(ISERROR(L1655),VLOOKUP(D1655,average_median_rates_1!B:I,8,0),IF(L1655="**", VLOOKUP(D1655,average_median_rates_1!B:I,8,0)))</f>
        <v>0</v>
      </c>
      <c r="O1655">
        <f t="shared" si="179"/>
        <v>0</v>
      </c>
      <c r="P1655">
        <f t="shared" si="180"/>
        <v>750</v>
      </c>
    </row>
    <row r="1656" spans="1:16" x14ac:dyDescent="0.2">
      <c r="A1656" t="str">
        <f t="shared" si="181"/>
        <v>201210median1Tri-Cities</v>
      </c>
      <c r="B1656" t="str">
        <f t="shared" si="175"/>
        <v>201210apartmentmedian1_bed_rateTri-Cities</v>
      </c>
      <c r="C1656" t="str">
        <f t="shared" si="176"/>
        <v>apartmentmedian1_bed_rateTri-Cities</v>
      </c>
      <c r="D1656" t="str">
        <f t="shared" si="177"/>
        <v>201210apartmentmedian1_bed_rateVancouver</v>
      </c>
      <c r="E1656">
        <v>2012</v>
      </c>
      <c r="F1656">
        <v>10</v>
      </c>
      <c r="G1656" t="s">
        <v>65</v>
      </c>
      <c r="H1656" t="s">
        <v>61</v>
      </c>
      <c r="I1656" t="s">
        <v>51</v>
      </c>
      <c r="J1656">
        <f t="shared" si="178"/>
        <v>1</v>
      </c>
      <c r="K1656" t="s">
        <v>41</v>
      </c>
      <c r="L1656">
        <f>VLOOKUP(B1656,average_median_rates_1!B:I,8,0)</f>
        <v>780</v>
      </c>
      <c r="M1656" t="b">
        <f>IF(ISERROR(L1656),VLOOKUP(C1656,vancouver_ratios_2!B:J,9,0),IF(L1656="**",VLOOKUP(C1656,vancouver_ratios_2!B:J,9,0)))</f>
        <v>0</v>
      </c>
      <c r="N1656" t="b">
        <f>IF(ISERROR(L1656),VLOOKUP(D1656,average_median_rates_1!B:I,8,0),IF(L1656="**", VLOOKUP(D1656,average_median_rates_1!B:I,8,0)))</f>
        <v>0</v>
      </c>
      <c r="O1656">
        <f t="shared" si="179"/>
        <v>0</v>
      </c>
      <c r="P1656">
        <f t="shared" si="180"/>
        <v>780</v>
      </c>
    </row>
    <row r="1657" spans="1:16" x14ac:dyDescent="0.2">
      <c r="A1657" t="str">
        <f t="shared" si="181"/>
        <v>201210median1Maple Ridge/Pitt Meadows</v>
      </c>
      <c r="B1657" t="str">
        <f t="shared" si="175"/>
        <v>201210apartmentmedian1_bed_rateMaple Ridge/Pitt Meadows</v>
      </c>
      <c r="C1657" t="str">
        <f t="shared" si="176"/>
        <v>apartmentmedian1_bed_rateMaple Ridge/Pitt Meadows</v>
      </c>
      <c r="D1657" t="str">
        <f t="shared" si="177"/>
        <v>201210apartmentmedian1_bed_rateVancouver</v>
      </c>
      <c r="E1657">
        <v>2012</v>
      </c>
      <c r="F1657">
        <v>10</v>
      </c>
      <c r="G1657" t="s">
        <v>65</v>
      </c>
      <c r="H1657" t="s">
        <v>61</v>
      </c>
      <c r="I1657" t="s">
        <v>51</v>
      </c>
      <c r="J1657">
        <f t="shared" si="178"/>
        <v>1</v>
      </c>
      <c r="K1657" t="s">
        <v>42</v>
      </c>
      <c r="L1657">
        <f>VLOOKUP(B1657,average_median_rates_1!B:I,8,0)</f>
        <v>725</v>
      </c>
      <c r="M1657" t="b">
        <f>IF(ISERROR(L1657),VLOOKUP(C1657,vancouver_ratios_2!B:J,9,0),IF(L1657="**",VLOOKUP(C1657,vancouver_ratios_2!B:J,9,0)))</f>
        <v>0</v>
      </c>
      <c r="N1657" t="b">
        <f>IF(ISERROR(L1657),VLOOKUP(D1657,average_median_rates_1!B:I,8,0),IF(L1657="**", VLOOKUP(D1657,average_median_rates_1!B:I,8,0)))</f>
        <v>0</v>
      </c>
      <c r="O1657">
        <f t="shared" si="179"/>
        <v>0</v>
      </c>
      <c r="P1657">
        <f t="shared" si="180"/>
        <v>725</v>
      </c>
    </row>
    <row r="1658" spans="1:16" x14ac:dyDescent="0.2">
      <c r="A1658" t="str">
        <f t="shared" si="181"/>
        <v>201210median1Vancouver</v>
      </c>
      <c r="B1658" t="str">
        <f t="shared" si="175"/>
        <v>201210apartmentmedian1_bed_rateVancouver</v>
      </c>
      <c r="C1658" t="str">
        <f t="shared" si="176"/>
        <v>apartmentmedian1_bed_rateVancouver</v>
      </c>
      <c r="D1658" t="str">
        <f t="shared" si="177"/>
        <v>201210apartmentmedian1_bed_rateVancouver</v>
      </c>
      <c r="E1658">
        <v>2012</v>
      </c>
      <c r="F1658">
        <v>10</v>
      </c>
      <c r="G1658" t="s">
        <v>65</v>
      </c>
      <c r="H1658" t="s">
        <v>61</v>
      </c>
      <c r="I1658" t="s">
        <v>51</v>
      </c>
      <c r="J1658">
        <f t="shared" si="178"/>
        <v>1</v>
      </c>
      <c r="K1658" t="s">
        <v>43</v>
      </c>
      <c r="L1658">
        <f>VLOOKUP(B1658,average_median_rates_1!B:I,8,0)</f>
        <v>935</v>
      </c>
      <c r="M1658" t="b">
        <f>IF(ISERROR(L1658),VLOOKUP(C1658,vancouver_ratios_2!B:J,9,0),IF(L1658="**",VLOOKUP(C1658,vancouver_ratios_2!B:J,9,0)))</f>
        <v>0</v>
      </c>
      <c r="N1658" t="b">
        <f>IF(ISERROR(L1658),VLOOKUP(D1658,average_median_rates_1!B:I,8,0),IF(L1658="**", VLOOKUP(D1658,average_median_rates_1!B:I,8,0)))</f>
        <v>0</v>
      </c>
      <c r="O1658">
        <f t="shared" si="179"/>
        <v>0</v>
      </c>
      <c r="P1658">
        <f t="shared" si="180"/>
        <v>935</v>
      </c>
    </row>
    <row r="1659" spans="1:16" x14ac:dyDescent="0.2">
      <c r="A1659" t="str">
        <f t="shared" si="181"/>
        <v>201210median1North Vancouver City</v>
      </c>
      <c r="B1659" t="str">
        <f t="shared" si="175"/>
        <v>201210apartmentmedian1_bed_rateNorth Vancouver City</v>
      </c>
      <c r="C1659" t="str">
        <f t="shared" si="176"/>
        <v>apartmentmedian1_bed_rateNorth Vancouver City</v>
      </c>
      <c r="D1659" t="str">
        <f t="shared" si="177"/>
        <v>201210apartmentmedian1_bed_rateVancouver</v>
      </c>
      <c r="E1659">
        <v>2012</v>
      </c>
      <c r="F1659">
        <v>10</v>
      </c>
      <c r="G1659" t="s">
        <v>65</v>
      </c>
      <c r="H1659" t="s">
        <v>61</v>
      </c>
      <c r="I1659" t="s">
        <v>51</v>
      </c>
      <c r="J1659">
        <f t="shared" si="178"/>
        <v>1</v>
      </c>
      <c r="K1659" t="s">
        <v>60</v>
      </c>
      <c r="L1659">
        <f>VLOOKUP(B1659,average_median_rates_1!B:I,8,0)</f>
        <v>950</v>
      </c>
      <c r="M1659" t="b">
        <f>IF(ISERROR(L1659),VLOOKUP(C1659,vancouver_ratios_2!B:J,9,0),IF(L1659="**",VLOOKUP(C1659,vancouver_ratios_2!B:J,9,0)))</f>
        <v>0</v>
      </c>
      <c r="N1659" t="b">
        <f>IF(ISERROR(L1659),VLOOKUP(D1659,average_median_rates_1!B:I,8,0),IF(L1659="**", VLOOKUP(D1659,average_median_rates_1!B:I,8,0)))</f>
        <v>0</v>
      </c>
      <c r="O1659">
        <f t="shared" si="179"/>
        <v>0</v>
      </c>
      <c r="P1659">
        <f t="shared" si="180"/>
        <v>950</v>
      </c>
    </row>
    <row r="1660" spans="1:16" x14ac:dyDescent="0.2">
      <c r="A1660" t="str">
        <f t="shared" si="181"/>
        <v>201210median2West End/Stanley Park</v>
      </c>
      <c r="B1660" t="str">
        <f t="shared" si="175"/>
        <v>201210apartmentmedian2_bed_rateWest End/Stanley Park</v>
      </c>
      <c r="C1660" t="str">
        <f t="shared" si="176"/>
        <v>apartmentmedian2_bed_rateWest End/Stanley Park</v>
      </c>
      <c r="D1660" t="str">
        <f t="shared" si="177"/>
        <v>201210apartmentmedian2_bed_rateVancouver</v>
      </c>
      <c r="E1660">
        <v>2012</v>
      </c>
      <c r="F1660">
        <v>10</v>
      </c>
      <c r="G1660" t="s">
        <v>65</v>
      </c>
      <c r="H1660" t="s">
        <v>61</v>
      </c>
      <c r="I1660" t="s">
        <v>53</v>
      </c>
      <c r="J1660">
        <f t="shared" si="178"/>
        <v>2</v>
      </c>
      <c r="K1660" t="s">
        <v>12</v>
      </c>
      <c r="L1660">
        <f>VLOOKUP(B1660,average_median_rates_1!B:I,8,0)</f>
        <v>1750</v>
      </c>
      <c r="M1660" t="b">
        <f>IF(ISERROR(L1660),VLOOKUP(C1660,vancouver_ratios_2!B:J,9,0),IF(L1660="**",VLOOKUP(C1660,vancouver_ratios_2!B:J,9,0)))</f>
        <v>0</v>
      </c>
      <c r="N1660" t="b">
        <f>IF(ISERROR(L1660),VLOOKUP(D1660,average_median_rates_1!B:I,8,0),IF(L1660="**", VLOOKUP(D1660,average_median_rates_1!B:I,8,0)))</f>
        <v>0</v>
      </c>
      <c r="O1660">
        <f t="shared" si="179"/>
        <v>0</v>
      </c>
      <c r="P1660">
        <f t="shared" si="180"/>
        <v>1750</v>
      </c>
    </row>
    <row r="1661" spans="1:16" x14ac:dyDescent="0.2">
      <c r="A1661" t="str">
        <f t="shared" si="181"/>
        <v>201210median2English Bay</v>
      </c>
      <c r="B1661" t="str">
        <f t="shared" si="175"/>
        <v>201210apartmentmedian2_bed_rateEnglish Bay</v>
      </c>
      <c r="C1661" t="str">
        <f t="shared" si="176"/>
        <v>apartmentmedian2_bed_rateEnglish Bay</v>
      </c>
      <c r="D1661" t="str">
        <f t="shared" si="177"/>
        <v>201210apartmentmedian2_bed_rateVancouver</v>
      </c>
      <c r="E1661">
        <v>2012</v>
      </c>
      <c r="F1661">
        <v>10</v>
      </c>
      <c r="G1661" t="s">
        <v>65</v>
      </c>
      <c r="H1661" t="s">
        <v>61</v>
      </c>
      <c r="I1661" t="s">
        <v>53</v>
      </c>
      <c r="J1661">
        <f t="shared" si="178"/>
        <v>2</v>
      </c>
      <c r="K1661" t="s">
        <v>16</v>
      </c>
      <c r="L1661">
        <f>VLOOKUP(B1661,average_median_rates_1!B:I,8,0)</f>
        <v>1650</v>
      </c>
      <c r="M1661" t="b">
        <f>IF(ISERROR(L1661),VLOOKUP(C1661,vancouver_ratios_2!B:J,9,0),IF(L1661="**",VLOOKUP(C1661,vancouver_ratios_2!B:J,9,0)))</f>
        <v>0</v>
      </c>
      <c r="N1661" t="b">
        <f>IF(ISERROR(L1661),VLOOKUP(D1661,average_median_rates_1!B:I,8,0),IF(L1661="**", VLOOKUP(D1661,average_median_rates_1!B:I,8,0)))</f>
        <v>0</v>
      </c>
      <c r="O1661">
        <f t="shared" si="179"/>
        <v>0</v>
      </c>
      <c r="P1661">
        <f t="shared" si="180"/>
        <v>1650</v>
      </c>
    </row>
    <row r="1662" spans="1:16" x14ac:dyDescent="0.2">
      <c r="A1662" t="str">
        <f t="shared" si="181"/>
        <v>201210median2Downtown</v>
      </c>
      <c r="B1662" t="str">
        <f t="shared" si="175"/>
        <v>201210apartmentmedian2_bed_rateDowntown</v>
      </c>
      <c r="C1662" t="str">
        <f t="shared" si="176"/>
        <v>apartmentmedian2_bed_rateDowntown</v>
      </c>
      <c r="D1662" t="str">
        <f t="shared" si="177"/>
        <v>201210apartmentmedian2_bed_rateVancouver</v>
      </c>
      <c r="E1662">
        <v>2012</v>
      </c>
      <c r="F1662">
        <v>10</v>
      </c>
      <c r="G1662" t="s">
        <v>65</v>
      </c>
      <c r="H1662" t="s">
        <v>61</v>
      </c>
      <c r="I1662" t="s">
        <v>53</v>
      </c>
      <c r="J1662">
        <f t="shared" si="178"/>
        <v>2</v>
      </c>
      <c r="K1662" t="s">
        <v>17</v>
      </c>
      <c r="L1662">
        <f>VLOOKUP(B1662,average_median_rates_1!B:I,8,0)</f>
        <v>1680</v>
      </c>
      <c r="M1662" t="b">
        <f>IF(ISERROR(L1662),VLOOKUP(C1662,vancouver_ratios_2!B:J,9,0),IF(L1662="**",VLOOKUP(C1662,vancouver_ratios_2!B:J,9,0)))</f>
        <v>0</v>
      </c>
      <c r="N1662" t="b">
        <f>IF(ISERROR(L1662),VLOOKUP(D1662,average_median_rates_1!B:I,8,0),IF(L1662="**", VLOOKUP(D1662,average_median_rates_1!B:I,8,0)))</f>
        <v>0</v>
      </c>
      <c r="O1662">
        <f t="shared" si="179"/>
        <v>0</v>
      </c>
      <c r="P1662">
        <f t="shared" si="180"/>
        <v>1680</v>
      </c>
    </row>
    <row r="1663" spans="1:16" x14ac:dyDescent="0.2">
      <c r="A1663" t="str">
        <f t="shared" si="181"/>
        <v>201210median2South Granville/Oak</v>
      </c>
      <c r="B1663" t="str">
        <f t="shared" si="175"/>
        <v>201210apartmentmedian2_bed_rateSouth Granville/Oak</v>
      </c>
      <c r="C1663" t="str">
        <f t="shared" si="176"/>
        <v>apartmentmedian2_bed_rateSouth Granville/Oak</v>
      </c>
      <c r="D1663" t="str">
        <f t="shared" si="177"/>
        <v>201210apartmentmedian2_bed_rateVancouver</v>
      </c>
      <c r="E1663">
        <v>2012</v>
      </c>
      <c r="F1663">
        <v>10</v>
      </c>
      <c r="G1663" t="s">
        <v>65</v>
      </c>
      <c r="H1663" t="s">
        <v>61</v>
      </c>
      <c r="I1663" t="s">
        <v>53</v>
      </c>
      <c r="J1663">
        <f t="shared" si="178"/>
        <v>2</v>
      </c>
      <c r="K1663" t="s">
        <v>19</v>
      </c>
      <c r="L1663">
        <f>VLOOKUP(B1663,average_median_rates_1!B:I,8,0)</f>
        <v>1500</v>
      </c>
      <c r="M1663" t="b">
        <f>IF(ISERROR(L1663),VLOOKUP(C1663,vancouver_ratios_2!B:J,9,0),IF(L1663="**",VLOOKUP(C1663,vancouver_ratios_2!B:J,9,0)))</f>
        <v>0</v>
      </c>
      <c r="N1663" t="b">
        <f>IF(ISERROR(L1663),VLOOKUP(D1663,average_median_rates_1!B:I,8,0),IF(L1663="**", VLOOKUP(D1663,average_median_rates_1!B:I,8,0)))</f>
        <v>0</v>
      </c>
      <c r="O1663">
        <f t="shared" si="179"/>
        <v>0</v>
      </c>
      <c r="P1663">
        <f t="shared" si="180"/>
        <v>1500</v>
      </c>
    </row>
    <row r="1664" spans="1:16" x14ac:dyDescent="0.2">
      <c r="A1664" t="str">
        <f t="shared" si="181"/>
        <v>201210median2Kitsilano/Point Grey</v>
      </c>
      <c r="B1664" t="str">
        <f t="shared" si="175"/>
        <v>201210apartmentmedian2_bed_rateKitsilano/Point Grey</v>
      </c>
      <c r="C1664" t="str">
        <f t="shared" si="176"/>
        <v>apartmentmedian2_bed_rateKitsilano/Point Grey</v>
      </c>
      <c r="D1664" t="str">
        <f t="shared" si="177"/>
        <v>201210apartmentmedian2_bed_rateVancouver</v>
      </c>
      <c r="E1664">
        <v>2012</v>
      </c>
      <c r="F1664">
        <v>10</v>
      </c>
      <c r="G1664" t="s">
        <v>65</v>
      </c>
      <c r="H1664" t="s">
        <v>61</v>
      </c>
      <c r="I1664" t="s">
        <v>53</v>
      </c>
      <c r="J1664">
        <f t="shared" si="178"/>
        <v>2</v>
      </c>
      <c r="K1664" t="s">
        <v>20</v>
      </c>
      <c r="L1664">
        <f>VLOOKUP(B1664,average_median_rates_1!B:I,8,0)</f>
        <v>1590</v>
      </c>
      <c r="M1664" t="b">
        <f>IF(ISERROR(L1664),VLOOKUP(C1664,vancouver_ratios_2!B:J,9,0),IF(L1664="**",VLOOKUP(C1664,vancouver_ratios_2!B:J,9,0)))</f>
        <v>0</v>
      </c>
      <c r="N1664" t="b">
        <f>IF(ISERROR(L1664),VLOOKUP(D1664,average_median_rates_1!B:I,8,0),IF(L1664="**", VLOOKUP(D1664,average_median_rates_1!B:I,8,0)))</f>
        <v>0</v>
      </c>
      <c r="O1664">
        <f t="shared" si="179"/>
        <v>0</v>
      </c>
      <c r="P1664">
        <f t="shared" si="180"/>
        <v>1590</v>
      </c>
    </row>
    <row r="1665" spans="1:16" x14ac:dyDescent="0.2">
      <c r="A1665" t="str">
        <f t="shared" si="181"/>
        <v>201210median2Westside/Kerrisdale</v>
      </c>
      <c r="B1665" t="str">
        <f t="shared" si="175"/>
        <v>201210apartmentmedian2_bed_rateWestside/Kerrisdale</v>
      </c>
      <c r="C1665" t="str">
        <f t="shared" si="176"/>
        <v>apartmentmedian2_bed_rateWestside/Kerrisdale</v>
      </c>
      <c r="D1665" t="str">
        <f t="shared" si="177"/>
        <v>201210apartmentmedian2_bed_rateVancouver</v>
      </c>
      <c r="E1665">
        <v>2012</v>
      </c>
      <c r="F1665">
        <v>10</v>
      </c>
      <c r="G1665" t="s">
        <v>65</v>
      </c>
      <c r="H1665" t="s">
        <v>61</v>
      </c>
      <c r="I1665" t="s">
        <v>53</v>
      </c>
      <c r="J1665">
        <f t="shared" si="178"/>
        <v>2</v>
      </c>
      <c r="K1665" t="s">
        <v>21</v>
      </c>
      <c r="L1665">
        <f>VLOOKUP(B1665,average_median_rates_1!B:I,8,0)</f>
        <v>1685</v>
      </c>
      <c r="M1665" t="b">
        <f>IF(ISERROR(L1665),VLOOKUP(C1665,vancouver_ratios_2!B:J,9,0),IF(L1665="**",VLOOKUP(C1665,vancouver_ratios_2!B:J,9,0)))</f>
        <v>0</v>
      </c>
      <c r="N1665" t="b">
        <f>IF(ISERROR(L1665),VLOOKUP(D1665,average_median_rates_1!B:I,8,0),IF(L1665="**", VLOOKUP(D1665,average_median_rates_1!B:I,8,0)))</f>
        <v>0</v>
      </c>
      <c r="O1665">
        <f t="shared" si="179"/>
        <v>0</v>
      </c>
      <c r="P1665">
        <f t="shared" si="180"/>
        <v>1685</v>
      </c>
    </row>
    <row r="1666" spans="1:16" x14ac:dyDescent="0.2">
      <c r="A1666" t="str">
        <f t="shared" si="181"/>
        <v>201210median2Marpole</v>
      </c>
      <c r="B1666" t="str">
        <f t="shared" ref="B1666:B1729" si="182">E1666&amp;F1666&amp;G1666&amp;H1666&amp;I1666&amp;K1666</f>
        <v>201210apartmentmedian2_bed_rateMarpole</v>
      </c>
      <c r="C1666" t="str">
        <f t="shared" ref="C1666:C1729" si="183">G1666&amp;H1666&amp;I1666&amp;K1666</f>
        <v>apartmentmedian2_bed_rateMarpole</v>
      </c>
      <c r="D1666" t="str">
        <f t="shared" ref="D1666:D1729" si="184">E1666&amp;F1666&amp;G1666&amp;H1666&amp;I1666&amp;"Vancouver"</f>
        <v>201210apartmentmedian2_bed_rateVancouver</v>
      </c>
      <c r="E1666">
        <v>2012</v>
      </c>
      <c r="F1666">
        <v>10</v>
      </c>
      <c r="G1666" t="s">
        <v>65</v>
      </c>
      <c r="H1666" t="s">
        <v>61</v>
      </c>
      <c r="I1666" t="s">
        <v>53</v>
      </c>
      <c r="J1666">
        <f t="shared" ref="J1666:J1729" si="185">IF(I1666="bachelor_rate", 0, IF(I1666="1_bed_rate", 1, IF(I1666="2_bed_rate",2, IF(I1666="3+_bed_rate", 3, "error"))))</f>
        <v>2</v>
      </c>
      <c r="K1666" t="s">
        <v>23</v>
      </c>
      <c r="L1666">
        <f>VLOOKUP(B1666,average_median_rates_1!B:I,8,0)</f>
        <v>1100</v>
      </c>
      <c r="M1666" t="b">
        <f>IF(ISERROR(L1666),VLOOKUP(C1666,vancouver_ratios_2!B:J,9,0),IF(L1666="**",VLOOKUP(C1666,vancouver_ratios_2!B:J,9,0)))</f>
        <v>0</v>
      </c>
      <c r="N1666" t="b">
        <f>IF(ISERROR(L1666),VLOOKUP(D1666,average_median_rates_1!B:I,8,0),IF(L1666="**", VLOOKUP(D1666,average_median_rates_1!B:I,8,0)))</f>
        <v>0</v>
      </c>
      <c r="O1666">
        <f t="shared" ref="O1666:O1729" si="186">N1666*M1666</f>
        <v>0</v>
      </c>
      <c r="P1666">
        <f t="shared" ref="P1666:P1729" si="187">IF(ISERROR(L1666),O1666, IF(L1666="**", O1666, L1666))</f>
        <v>1100</v>
      </c>
    </row>
    <row r="1667" spans="1:16" x14ac:dyDescent="0.2">
      <c r="A1667" t="str">
        <f t="shared" ref="A1667:A1730" si="188">E1667&amp;F1667&amp;H1667&amp;J1667&amp;K1667</f>
        <v>201210median2Mount Pleasant/Renfrew Heights</v>
      </c>
      <c r="B1667" t="str">
        <f t="shared" si="182"/>
        <v>201210apartmentmedian2_bed_rateMount Pleasant/Renfrew Heights</v>
      </c>
      <c r="C1667" t="str">
        <f t="shared" si="183"/>
        <v>apartmentmedian2_bed_rateMount Pleasant/Renfrew Heights</v>
      </c>
      <c r="D1667" t="str">
        <f t="shared" si="184"/>
        <v>201210apartmentmedian2_bed_rateVancouver</v>
      </c>
      <c r="E1667">
        <v>2012</v>
      </c>
      <c r="F1667">
        <v>10</v>
      </c>
      <c r="G1667" t="s">
        <v>65</v>
      </c>
      <c r="H1667" t="s">
        <v>61</v>
      </c>
      <c r="I1667" t="s">
        <v>53</v>
      </c>
      <c r="J1667">
        <f t="shared" si="185"/>
        <v>2</v>
      </c>
      <c r="K1667" t="s">
        <v>24</v>
      </c>
      <c r="L1667">
        <f>VLOOKUP(B1667,average_median_rates_1!B:I,8,0)</f>
        <v>1200</v>
      </c>
      <c r="M1667" t="b">
        <f>IF(ISERROR(L1667),VLOOKUP(C1667,vancouver_ratios_2!B:J,9,0),IF(L1667="**",VLOOKUP(C1667,vancouver_ratios_2!B:J,9,0)))</f>
        <v>0</v>
      </c>
      <c r="N1667" t="b">
        <f>IF(ISERROR(L1667),VLOOKUP(D1667,average_median_rates_1!B:I,8,0),IF(L1667="**", VLOOKUP(D1667,average_median_rates_1!B:I,8,0)))</f>
        <v>0</v>
      </c>
      <c r="O1667">
        <f t="shared" si="186"/>
        <v>0</v>
      </c>
      <c r="P1667">
        <f t="shared" si="187"/>
        <v>1200</v>
      </c>
    </row>
    <row r="1668" spans="1:16" x14ac:dyDescent="0.2">
      <c r="A1668" t="str">
        <f t="shared" si="188"/>
        <v>201210median2East Hastings</v>
      </c>
      <c r="B1668" t="str">
        <f t="shared" si="182"/>
        <v>201210apartmentmedian2_bed_rateEast Hastings</v>
      </c>
      <c r="C1668" t="str">
        <f t="shared" si="183"/>
        <v>apartmentmedian2_bed_rateEast Hastings</v>
      </c>
      <c r="D1668" t="str">
        <f t="shared" si="184"/>
        <v>201210apartmentmedian2_bed_rateVancouver</v>
      </c>
      <c r="E1668">
        <v>2012</v>
      </c>
      <c r="F1668">
        <v>10</v>
      </c>
      <c r="G1668" t="s">
        <v>65</v>
      </c>
      <c r="H1668" t="s">
        <v>61</v>
      </c>
      <c r="I1668" t="s">
        <v>53</v>
      </c>
      <c r="J1668">
        <f t="shared" si="185"/>
        <v>2</v>
      </c>
      <c r="K1668" t="s">
        <v>25</v>
      </c>
      <c r="L1668">
        <f>VLOOKUP(B1668,average_median_rates_1!B:I,8,0)</f>
        <v>1150</v>
      </c>
      <c r="M1668" t="b">
        <f>IF(ISERROR(L1668),VLOOKUP(C1668,vancouver_ratios_2!B:J,9,0),IF(L1668="**",VLOOKUP(C1668,vancouver_ratios_2!B:J,9,0)))</f>
        <v>0</v>
      </c>
      <c r="N1668" t="b">
        <f>IF(ISERROR(L1668),VLOOKUP(D1668,average_median_rates_1!B:I,8,0),IF(L1668="**", VLOOKUP(D1668,average_median_rates_1!B:I,8,0)))</f>
        <v>0</v>
      </c>
      <c r="O1668">
        <f t="shared" si="186"/>
        <v>0</v>
      </c>
      <c r="P1668">
        <f t="shared" si="187"/>
        <v>1150</v>
      </c>
    </row>
    <row r="1669" spans="1:16" x14ac:dyDescent="0.2">
      <c r="A1669" t="str">
        <f t="shared" si="188"/>
        <v>201210median2Southeast Vancouver</v>
      </c>
      <c r="B1669" t="str">
        <f t="shared" si="182"/>
        <v>201210apartmentmedian2_bed_rateSoutheast Vancouver</v>
      </c>
      <c r="C1669" t="str">
        <f t="shared" si="183"/>
        <v>apartmentmedian2_bed_rateSoutheast Vancouver</v>
      </c>
      <c r="D1669" t="str">
        <f t="shared" si="184"/>
        <v>201210apartmentmedian2_bed_rateVancouver</v>
      </c>
      <c r="E1669">
        <v>2012</v>
      </c>
      <c r="F1669">
        <v>10</v>
      </c>
      <c r="G1669" t="s">
        <v>65</v>
      </c>
      <c r="H1669" t="s">
        <v>61</v>
      </c>
      <c r="I1669" t="s">
        <v>53</v>
      </c>
      <c r="J1669">
        <f t="shared" si="185"/>
        <v>2</v>
      </c>
      <c r="K1669" t="s">
        <v>26</v>
      </c>
      <c r="L1669">
        <f>VLOOKUP(B1669,average_median_rates_1!B:I,8,0)</f>
        <v>1300</v>
      </c>
      <c r="M1669" t="b">
        <f>IF(ISERROR(L1669),VLOOKUP(C1669,vancouver_ratios_2!B:J,9,0),IF(L1669="**",VLOOKUP(C1669,vancouver_ratios_2!B:J,9,0)))</f>
        <v>0</v>
      </c>
      <c r="N1669" t="b">
        <f>IF(ISERROR(L1669),VLOOKUP(D1669,average_median_rates_1!B:I,8,0),IF(L1669="**", VLOOKUP(D1669,average_median_rates_1!B:I,8,0)))</f>
        <v>0</v>
      </c>
      <c r="O1669">
        <f t="shared" si="186"/>
        <v>0</v>
      </c>
      <c r="P1669">
        <f t="shared" si="187"/>
        <v>1300</v>
      </c>
    </row>
    <row r="1670" spans="1:16" x14ac:dyDescent="0.2">
      <c r="A1670" t="str">
        <f t="shared" si="188"/>
        <v>201210median2University Endowment Lands</v>
      </c>
      <c r="B1670" t="str">
        <f t="shared" si="182"/>
        <v>201210apartmentmedian2_bed_rateUniversity Endowment Lands</v>
      </c>
      <c r="C1670" t="str">
        <f t="shared" si="183"/>
        <v>apartmentmedian2_bed_rateUniversity Endowment Lands</v>
      </c>
      <c r="D1670" t="str">
        <f t="shared" si="184"/>
        <v>201210apartmentmedian2_bed_rateVancouver</v>
      </c>
      <c r="E1670">
        <v>2012</v>
      </c>
      <c r="F1670">
        <v>10</v>
      </c>
      <c r="G1670" t="s">
        <v>65</v>
      </c>
      <c r="H1670" t="s">
        <v>61</v>
      </c>
      <c r="I1670" t="s">
        <v>53</v>
      </c>
      <c r="J1670">
        <f t="shared" si="185"/>
        <v>2</v>
      </c>
      <c r="K1670" t="s">
        <v>27</v>
      </c>
      <c r="L1670">
        <f>VLOOKUP(B1670,average_median_rates_1!B:I,8,0)</f>
        <v>1900</v>
      </c>
      <c r="M1670" t="b">
        <f>IF(ISERROR(L1670),VLOOKUP(C1670,vancouver_ratios_2!B:J,9,0),IF(L1670="**",VLOOKUP(C1670,vancouver_ratios_2!B:J,9,0)))</f>
        <v>0</v>
      </c>
      <c r="N1670" t="b">
        <f>IF(ISERROR(L1670),VLOOKUP(D1670,average_median_rates_1!B:I,8,0),IF(L1670="**", VLOOKUP(D1670,average_median_rates_1!B:I,8,0)))</f>
        <v>0</v>
      </c>
      <c r="O1670">
        <f t="shared" si="186"/>
        <v>0</v>
      </c>
      <c r="P1670">
        <f t="shared" si="187"/>
        <v>1900</v>
      </c>
    </row>
    <row r="1671" spans="1:16" x14ac:dyDescent="0.2">
      <c r="A1671" t="str">
        <f t="shared" si="188"/>
        <v>201210median2Central Park/Metrotown</v>
      </c>
      <c r="B1671" t="str">
        <f t="shared" si="182"/>
        <v>201210apartmentmedian2_bed_rateCentral Park/Metrotown</v>
      </c>
      <c r="C1671" t="str">
        <f t="shared" si="183"/>
        <v>apartmentmedian2_bed_rateCentral Park/Metrotown</v>
      </c>
      <c r="D1671" t="str">
        <f t="shared" si="184"/>
        <v>201210apartmentmedian2_bed_rateVancouver</v>
      </c>
      <c r="E1671">
        <v>2012</v>
      </c>
      <c r="F1671">
        <v>10</v>
      </c>
      <c r="G1671" t="s">
        <v>65</v>
      </c>
      <c r="H1671" t="s">
        <v>61</v>
      </c>
      <c r="I1671" t="s">
        <v>53</v>
      </c>
      <c r="J1671">
        <f t="shared" si="185"/>
        <v>2</v>
      </c>
      <c r="K1671" t="s">
        <v>28</v>
      </c>
      <c r="L1671">
        <f>VLOOKUP(B1671,average_median_rates_1!B:I,8,0)</f>
        <v>1100</v>
      </c>
      <c r="M1671" t="b">
        <f>IF(ISERROR(L1671),VLOOKUP(C1671,vancouver_ratios_2!B:J,9,0),IF(L1671="**",VLOOKUP(C1671,vancouver_ratios_2!B:J,9,0)))</f>
        <v>0</v>
      </c>
      <c r="N1671" t="b">
        <f>IF(ISERROR(L1671),VLOOKUP(D1671,average_median_rates_1!B:I,8,0),IF(L1671="**", VLOOKUP(D1671,average_median_rates_1!B:I,8,0)))</f>
        <v>0</v>
      </c>
      <c r="O1671">
        <f t="shared" si="186"/>
        <v>0</v>
      </c>
      <c r="P1671">
        <f t="shared" si="187"/>
        <v>1100</v>
      </c>
    </row>
    <row r="1672" spans="1:16" x14ac:dyDescent="0.2">
      <c r="A1672" t="str">
        <f t="shared" si="188"/>
        <v>201210median2Southeast Burnaby</v>
      </c>
      <c r="B1672" t="str">
        <f t="shared" si="182"/>
        <v>201210apartmentmedian2_bed_rateSoutheast Burnaby</v>
      </c>
      <c r="C1672" t="str">
        <f t="shared" si="183"/>
        <v>apartmentmedian2_bed_rateSoutheast Burnaby</v>
      </c>
      <c r="D1672" t="str">
        <f t="shared" si="184"/>
        <v>201210apartmentmedian2_bed_rateVancouver</v>
      </c>
      <c r="E1672">
        <v>2012</v>
      </c>
      <c r="F1672">
        <v>10</v>
      </c>
      <c r="G1672" t="s">
        <v>65</v>
      </c>
      <c r="H1672" t="s">
        <v>61</v>
      </c>
      <c r="I1672" t="s">
        <v>53</v>
      </c>
      <c r="J1672">
        <f t="shared" si="185"/>
        <v>2</v>
      </c>
      <c r="K1672" t="s">
        <v>29</v>
      </c>
      <c r="L1672">
        <f>VLOOKUP(B1672,average_median_rates_1!B:I,8,0)</f>
        <v>950</v>
      </c>
      <c r="M1672" t="b">
        <f>IF(ISERROR(L1672),VLOOKUP(C1672,vancouver_ratios_2!B:J,9,0),IF(L1672="**",VLOOKUP(C1672,vancouver_ratios_2!B:J,9,0)))</f>
        <v>0</v>
      </c>
      <c r="N1672" t="b">
        <f>IF(ISERROR(L1672),VLOOKUP(D1672,average_median_rates_1!B:I,8,0),IF(L1672="**", VLOOKUP(D1672,average_median_rates_1!B:I,8,0)))</f>
        <v>0</v>
      </c>
      <c r="O1672">
        <f t="shared" si="186"/>
        <v>0</v>
      </c>
      <c r="P1672">
        <f t="shared" si="187"/>
        <v>950</v>
      </c>
    </row>
    <row r="1673" spans="1:16" x14ac:dyDescent="0.2">
      <c r="A1673" t="str">
        <f t="shared" si="188"/>
        <v>201210median2North Burnaby</v>
      </c>
      <c r="B1673" t="str">
        <f t="shared" si="182"/>
        <v>201210apartmentmedian2_bed_rateNorth Burnaby</v>
      </c>
      <c r="C1673" t="str">
        <f t="shared" si="183"/>
        <v>apartmentmedian2_bed_rateNorth Burnaby</v>
      </c>
      <c r="D1673" t="str">
        <f t="shared" si="184"/>
        <v>201210apartmentmedian2_bed_rateVancouver</v>
      </c>
      <c r="E1673">
        <v>2012</v>
      </c>
      <c r="F1673">
        <v>10</v>
      </c>
      <c r="G1673" t="s">
        <v>65</v>
      </c>
      <c r="H1673" t="s">
        <v>61</v>
      </c>
      <c r="I1673" t="s">
        <v>53</v>
      </c>
      <c r="J1673">
        <f t="shared" si="185"/>
        <v>2</v>
      </c>
      <c r="K1673" t="s">
        <v>31</v>
      </c>
      <c r="L1673">
        <f>VLOOKUP(B1673,average_median_rates_1!B:I,8,0)</f>
        <v>1150</v>
      </c>
      <c r="M1673" t="b">
        <f>IF(ISERROR(L1673),VLOOKUP(C1673,vancouver_ratios_2!B:J,9,0),IF(L1673="**",VLOOKUP(C1673,vancouver_ratios_2!B:J,9,0)))</f>
        <v>0</v>
      </c>
      <c r="N1673" t="b">
        <f>IF(ISERROR(L1673),VLOOKUP(D1673,average_median_rates_1!B:I,8,0),IF(L1673="**", VLOOKUP(D1673,average_median_rates_1!B:I,8,0)))</f>
        <v>0</v>
      </c>
      <c r="O1673">
        <f t="shared" si="186"/>
        <v>0</v>
      </c>
      <c r="P1673">
        <f t="shared" si="187"/>
        <v>1150</v>
      </c>
    </row>
    <row r="1674" spans="1:16" x14ac:dyDescent="0.2">
      <c r="A1674" t="str">
        <f t="shared" si="188"/>
        <v>201210median2New Westminster</v>
      </c>
      <c r="B1674" t="str">
        <f t="shared" si="182"/>
        <v>201210apartmentmedian2_bed_rateNew Westminster</v>
      </c>
      <c r="C1674" t="str">
        <f t="shared" si="183"/>
        <v>apartmentmedian2_bed_rateNew Westminster</v>
      </c>
      <c r="D1674" t="str">
        <f t="shared" si="184"/>
        <v>201210apartmentmedian2_bed_rateVancouver</v>
      </c>
      <c r="E1674">
        <v>2012</v>
      </c>
      <c r="F1674">
        <v>10</v>
      </c>
      <c r="G1674" t="s">
        <v>65</v>
      </c>
      <c r="H1674" t="s">
        <v>61</v>
      </c>
      <c r="I1674" t="s">
        <v>53</v>
      </c>
      <c r="J1674">
        <f t="shared" si="185"/>
        <v>2</v>
      </c>
      <c r="K1674" t="s">
        <v>32</v>
      </c>
      <c r="L1674">
        <f>VLOOKUP(B1674,average_median_rates_1!B:I,8,0)</f>
        <v>1050</v>
      </c>
      <c r="M1674" t="b">
        <f>IF(ISERROR(L1674),VLOOKUP(C1674,vancouver_ratios_2!B:J,9,0),IF(L1674="**",VLOOKUP(C1674,vancouver_ratios_2!B:J,9,0)))</f>
        <v>0</v>
      </c>
      <c r="N1674" t="b">
        <f>IF(ISERROR(L1674),VLOOKUP(D1674,average_median_rates_1!B:I,8,0),IF(L1674="**", VLOOKUP(D1674,average_median_rates_1!B:I,8,0)))</f>
        <v>0</v>
      </c>
      <c r="O1674">
        <f t="shared" si="186"/>
        <v>0</v>
      </c>
      <c r="P1674">
        <f t="shared" si="187"/>
        <v>1050</v>
      </c>
    </row>
    <row r="1675" spans="1:16" x14ac:dyDescent="0.2">
      <c r="A1675" t="str">
        <f t="shared" si="188"/>
        <v>201210median2North Vancouver CY</v>
      </c>
      <c r="B1675" t="str">
        <f t="shared" si="182"/>
        <v>201210apartmentmedian2_bed_rateNorth Vancouver CY</v>
      </c>
      <c r="C1675" t="str">
        <f t="shared" si="183"/>
        <v>apartmentmedian2_bed_rateNorth Vancouver CY</v>
      </c>
      <c r="D1675" t="str">
        <f t="shared" si="184"/>
        <v>201210apartmentmedian2_bed_rateVancouver</v>
      </c>
      <c r="E1675">
        <v>2012</v>
      </c>
      <c r="F1675">
        <v>10</v>
      </c>
      <c r="G1675" t="s">
        <v>65</v>
      </c>
      <c r="H1675" t="s">
        <v>61</v>
      </c>
      <c r="I1675" t="s">
        <v>53</v>
      </c>
      <c r="J1675">
        <f t="shared" si="185"/>
        <v>2</v>
      </c>
      <c r="K1675" t="s">
        <v>33</v>
      </c>
      <c r="L1675" t="e">
        <f>VLOOKUP(B1675,average_median_rates_1!B:I,8,0)</f>
        <v>#N/A</v>
      </c>
      <c r="M1675">
        <f>IF(ISERROR(L1675),VLOOKUP(C1675,vancouver_ratios_2!B:J,9,0),IF(L1675="**",VLOOKUP(C1675,vancouver_ratios_2!B:J,9,0)))</f>
        <v>1.18195010982115</v>
      </c>
      <c r="N1675">
        <f>IF(ISERROR(L1675),VLOOKUP(D1675,average_median_rates_1!B:I,8,0),IF(L1675="**", VLOOKUP(D1675,average_median_rates_1!B:I,8,0)))</f>
        <v>1150</v>
      </c>
      <c r="O1675">
        <f t="shared" si="186"/>
        <v>1359.2426262943225</v>
      </c>
      <c r="P1675">
        <f t="shared" si="187"/>
        <v>1359.2426262943225</v>
      </c>
    </row>
    <row r="1676" spans="1:16" x14ac:dyDescent="0.2">
      <c r="A1676" t="str">
        <f t="shared" si="188"/>
        <v>201210median2North Vancouver DM</v>
      </c>
      <c r="B1676" t="str">
        <f t="shared" si="182"/>
        <v>201210apartmentmedian2_bed_rateNorth Vancouver DM</v>
      </c>
      <c r="C1676" t="str">
        <f t="shared" si="183"/>
        <v>apartmentmedian2_bed_rateNorth Vancouver DM</v>
      </c>
      <c r="D1676" t="str">
        <f t="shared" si="184"/>
        <v>201210apartmentmedian2_bed_rateVancouver</v>
      </c>
      <c r="E1676">
        <v>2012</v>
      </c>
      <c r="F1676">
        <v>10</v>
      </c>
      <c r="G1676" t="s">
        <v>65</v>
      </c>
      <c r="H1676" t="s">
        <v>61</v>
      </c>
      <c r="I1676" t="s">
        <v>53</v>
      </c>
      <c r="J1676">
        <f t="shared" si="185"/>
        <v>2</v>
      </c>
      <c r="K1676" t="s">
        <v>34</v>
      </c>
      <c r="L1676">
        <f>VLOOKUP(B1676,average_median_rates_1!B:I,8,0)</f>
        <v>1200</v>
      </c>
      <c r="M1676" t="b">
        <f>IF(ISERROR(L1676),VLOOKUP(C1676,vancouver_ratios_2!B:J,9,0),IF(L1676="**",VLOOKUP(C1676,vancouver_ratios_2!B:J,9,0)))</f>
        <v>0</v>
      </c>
      <c r="N1676" t="b">
        <f>IF(ISERROR(L1676),VLOOKUP(D1676,average_median_rates_1!B:I,8,0),IF(L1676="**", VLOOKUP(D1676,average_median_rates_1!B:I,8,0)))</f>
        <v>0</v>
      </c>
      <c r="O1676">
        <f t="shared" si="186"/>
        <v>0</v>
      </c>
      <c r="P1676">
        <f t="shared" si="187"/>
        <v>1200</v>
      </c>
    </row>
    <row r="1677" spans="1:16" x14ac:dyDescent="0.2">
      <c r="A1677" t="str">
        <f t="shared" si="188"/>
        <v>201210median2West Vancouver</v>
      </c>
      <c r="B1677" t="str">
        <f t="shared" si="182"/>
        <v>201210apartmentmedian2_bed_rateWest Vancouver</v>
      </c>
      <c r="C1677" t="str">
        <f t="shared" si="183"/>
        <v>apartmentmedian2_bed_rateWest Vancouver</v>
      </c>
      <c r="D1677" t="str">
        <f t="shared" si="184"/>
        <v>201210apartmentmedian2_bed_rateVancouver</v>
      </c>
      <c r="E1677">
        <v>2012</v>
      </c>
      <c r="F1677">
        <v>10</v>
      </c>
      <c r="G1677" t="s">
        <v>65</v>
      </c>
      <c r="H1677" t="s">
        <v>61</v>
      </c>
      <c r="I1677" t="s">
        <v>53</v>
      </c>
      <c r="J1677">
        <f t="shared" si="185"/>
        <v>2</v>
      </c>
      <c r="K1677" t="s">
        <v>35</v>
      </c>
      <c r="L1677">
        <f>VLOOKUP(B1677,average_median_rates_1!B:I,8,0)</f>
        <v>2250</v>
      </c>
      <c r="M1677" t="b">
        <f>IF(ISERROR(L1677),VLOOKUP(C1677,vancouver_ratios_2!B:J,9,0),IF(L1677="**",VLOOKUP(C1677,vancouver_ratios_2!B:J,9,0)))</f>
        <v>0</v>
      </c>
      <c r="N1677" t="b">
        <f>IF(ISERROR(L1677),VLOOKUP(D1677,average_median_rates_1!B:I,8,0),IF(L1677="**", VLOOKUP(D1677,average_median_rates_1!B:I,8,0)))</f>
        <v>0</v>
      </c>
      <c r="O1677">
        <f t="shared" si="186"/>
        <v>0</v>
      </c>
      <c r="P1677">
        <f t="shared" si="187"/>
        <v>2250</v>
      </c>
    </row>
    <row r="1678" spans="1:16" x14ac:dyDescent="0.2">
      <c r="A1678" t="str">
        <f t="shared" si="188"/>
        <v>201210median2Richmond</v>
      </c>
      <c r="B1678" t="str">
        <f t="shared" si="182"/>
        <v>201210apartmentmedian2_bed_rateRichmond</v>
      </c>
      <c r="C1678" t="str">
        <f t="shared" si="183"/>
        <v>apartmentmedian2_bed_rateRichmond</v>
      </c>
      <c r="D1678" t="str">
        <f t="shared" si="184"/>
        <v>201210apartmentmedian2_bed_rateVancouver</v>
      </c>
      <c r="E1678">
        <v>2012</v>
      </c>
      <c r="F1678">
        <v>10</v>
      </c>
      <c r="G1678" t="s">
        <v>65</v>
      </c>
      <c r="H1678" t="s">
        <v>61</v>
      </c>
      <c r="I1678" t="s">
        <v>53</v>
      </c>
      <c r="J1678">
        <f t="shared" si="185"/>
        <v>2</v>
      </c>
      <c r="K1678" t="s">
        <v>36</v>
      </c>
      <c r="L1678">
        <f>VLOOKUP(B1678,average_median_rates_1!B:I,8,0)</f>
        <v>1148</v>
      </c>
      <c r="M1678" t="b">
        <f>IF(ISERROR(L1678),VLOOKUP(C1678,vancouver_ratios_2!B:J,9,0),IF(L1678="**",VLOOKUP(C1678,vancouver_ratios_2!B:J,9,0)))</f>
        <v>0</v>
      </c>
      <c r="N1678" t="b">
        <f>IF(ISERROR(L1678),VLOOKUP(D1678,average_median_rates_1!B:I,8,0),IF(L1678="**", VLOOKUP(D1678,average_median_rates_1!B:I,8,0)))</f>
        <v>0</v>
      </c>
      <c r="O1678">
        <f t="shared" si="186"/>
        <v>0</v>
      </c>
      <c r="P1678">
        <f t="shared" si="187"/>
        <v>1148</v>
      </c>
    </row>
    <row r="1679" spans="1:16" x14ac:dyDescent="0.2">
      <c r="A1679" t="str">
        <f t="shared" si="188"/>
        <v>201210median2Delta</v>
      </c>
      <c r="B1679" t="str">
        <f t="shared" si="182"/>
        <v>201210apartmentmedian2_bed_rateDelta</v>
      </c>
      <c r="C1679" t="str">
        <f t="shared" si="183"/>
        <v>apartmentmedian2_bed_rateDelta</v>
      </c>
      <c r="D1679" t="str">
        <f t="shared" si="184"/>
        <v>201210apartmentmedian2_bed_rateVancouver</v>
      </c>
      <c r="E1679">
        <v>2012</v>
      </c>
      <c r="F1679">
        <v>10</v>
      </c>
      <c r="G1679" t="s">
        <v>65</v>
      </c>
      <c r="H1679" t="s">
        <v>61</v>
      </c>
      <c r="I1679" t="s">
        <v>53</v>
      </c>
      <c r="J1679">
        <f t="shared" si="185"/>
        <v>2</v>
      </c>
      <c r="K1679" t="s">
        <v>37</v>
      </c>
      <c r="L1679">
        <f>VLOOKUP(B1679,average_median_rates_1!B:I,8,0)</f>
        <v>1003</v>
      </c>
      <c r="M1679" t="b">
        <f>IF(ISERROR(L1679),VLOOKUP(C1679,vancouver_ratios_2!B:J,9,0),IF(L1679="**",VLOOKUP(C1679,vancouver_ratios_2!B:J,9,0)))</f>
        <v>0</v>
      </c>
      <c r="N1679" t="b">
        <f>IF(ISERROR(L1679),VLOOKUP(D1679,average_median_rates_1!B:I,8,0),IF(L1679="**", VLOOKUP(D1679,average_median_rates_1!B:I,8,0)))</f>
        <v>0</v>
      </c>
      <c r="O1679">
        <f t="shared" si="186"/>
        <v>0</v>
      </c>
      <c r="P1679">
        <f t="shared" si="187"/>
        <v>1003</v>
      </c>
    </row>
    <row r="1680" spans="1:16" x14ac:dyDescent="0.2">
      <c r="A1680" t="str">
        <f t="shared" si="188"/>
        <v>201210median2Surrey</v>
      </c>
      <c r="B1680" t="str">
        <f t="shared" si="182"/>
        <v>201210apartmentmedian2_bed_rateSurrey</v>
      </c>
      <c r="C1680" t="str">
        <f t="shared" si="183"/>
        <v>apartmentmedian2_bed_rateSurrey</v>
      </c>
      <c r="D1680" t="str">
        <f t="shared" si="184"/>
        <v>201210apartmentmedian2_bed_rateVancouver</v>
      </c>
      <c r="E1680">
        <v>2012</v>
      </c>
      <c r="F1680">
        <v>10</v>
      </c>
      <c r="G1680" t="s">
        <v>65</v>
      </c>
      <c r="H1680" t="s">
        <v>61</v>
      </c>
      <c r="I1680" t="s">
        <v>53</v>
      </c>
      <c r="J1680">
        <f t="shared" si="185"/>
        <v>2</v>
      </c>
      <c r="K1680" t="s">
        <v>38</v>
      </c>
      <c r="L1680">
        <f>VLOOKUP(B1680,average_median_rates_1!B:I,8,0)</f>
        <v>860</v>
      </c>
      <c r="M1680" t="b">
        <f>IF(ISERROR(L1680),VLOOKUP(C1680,vancouver_ratios_2!B:J,9,0),IF(L1680="**",VLOOKUP(C1680,vancouver_ratios_2!B:J,9,0)))</f>
        <v>0</v>
      </c>
      <c r="N1680" t="b">
        <f>IF(ISERROR(L1680),VLOOKUP(D1680,average_median_rates_1!B:I,8,0),IF(L1680="**", VLOOKUP(D1680,average_median_rates_1!B:I,8,0)))</f>
        <v>0</v>
      </c>
      <c r="O1680">
        <f t="shared" si="186"/>
        <v>0</v>
      </c>
      <c r="P1680">
        <f t="shared" si="187"/>
        <v>860</v>
      </c>
    </row>
    <row r="1681" spans="1:16" x14ac:dyDescent="0.2">
      <c r="A1681" t="str">
        <f t="shared" si="188"/>
        <v>201210median2White Rock</v>
      </c>
      <c r="B1681" t="str">
        <f t="shared" si="182"/>
        <v>201210apartmentmedian2_bed_rateWhite Rock</v>
      </c>
      <c r="C1681" t="str">
        <f t="shared" si="183"/>
        <v>apartmentmedian2_bed_rateWhite Rock</v>
      </c>
      <c r="D1681" t="str">
        <f t="shared" si="184"/>
        <v>201210apartmentmedian2_bed_rateVancouver</v>
      </c>
      <c r="E1681">
        <v>2012</v>
      </c>
      <c r="F1681">
        <v>10</v>
      </c>
      <c r="G1681" t="s">
        <v>65</v>
      </c>
      <c r="H1681" t="s">
        <v>61</v>
      </c>
      <c r="I1681" t="s">
        <v>53</v>
      </c>
      <c r="J1681">
        <f t="shared" si="185"/>
        <v>2</v>
      </c>
      <c r="K1681" t="s">
        <v>39</v>
      </c>
      <c r="L1681">
        <f>VLOOKUP(B1681,average_median_rates_1!B:I,8,0)</f>
        <v>1000</v>
      </c>
      <c r="M1681" t="b">
        <f>IF(ISERROR(L1681),VLOOKUP(C1681,vancouver_ratios_2!B:J,9,0),IF(L1681="**",VLOOKUP(C1681,vancouver_ratios_2!B:J,9,0)))</f>
        <v>0</v>
      </c>
      <c r="N1681" t="b">
        <f>IF(ISERROR(L1681),VLOOKUP(D1681,average_median_rates_1!B:I,8,0),IF(L1681="**", VLOOKUP(D1681,average_median_rates_1!B:I,8,0)))</f>
        <v>0</v>
      </c>
      <c r="O1681">
        <f t="shared" si="186"/>
        <v>0</v>
      </c>
      <c r="P1681">
        <f t="shared" si="187"/>
        <v>1000</v>
      </c>
    </row>
    <row r="1682" spans="1:16" x14ac:dyDescent="0.2">
      <c r="A1682" t="str">
        <f t="shared" si="188"/>
        <v>201210median2Langley City and Langley DM</v>
      </c>
      <c r="B1682" t="str">
        <f t="shared" si="182"/>
        <v>201210apartmentmedian2_bed_rateLangley City and Langley DM</v>
      </c>
      <c r="C1682" t="str">
        <f t="shared" si="183"/>
        <v>apartmentmedian2_bed_rateLangley City and Langley DM</v>
      </c>
      <c r="D1682" t="str">
        <f t="shared" si="184"/>
        <v>201210apartmentmedian2_bed_rateVancouver</v>
      </c>
      <c r="E1682">
        <v>2012</v>
      </c>
      <c r="F1682">
        <v>10</v>
      </c>
      <c r="G1682" t="s">
        <v>65</v>
      </c>
      <c r="H1682" t="s">
        <v>61</v>
      </c>
      <c r="I1682" t="s">
        <v>53</v>
      </c>
      <c r="J1682">
        <f t="shared" si="185"/>
        <v>2</v>
      </c>
      <c r="K1682" t="s">
        <v>40</v>
      </c>
      <c r="L1682">
        <f>VLOOKUP(B1682,average_median_rates_1!B:I,8,0)</f>
        <v>860</v>
      </c>
      <c r="M1682" t="b">
        <f>IF(ISERROR(L1682),VLOOKUP(C1682,vancouver_ratios_2!B:J,9,0),IF(L1682="**",VLOOKUP(C1682,vancouver_ratios_2!B:J,9,0)))</f>
        <v>0</v>
      </c>
      <c r="N1682" t="b">
        <f>IF(ISERROR(L1682),VLOOKUP(D1682,average_median_rates_1!B:I,8,0),IF(L1682="**", VLOOKUP(D1682,average_median_rates_1!B:I,8,0)))</f>
        <v>0</v>
      </c>
      <c r="O1682">
        <f t="shared" si="186"/>
        <v>0</v>
      </c>
      <c r="P1682">
        <f t="shared" si="187"/>
        <v>860</v>
      </c>
    </row>
    <row r="1683" spans="1:16" x14ac:dyDescent="0.2">
      <c r="A1683" t="str">
        <f t="shared" si="188"/>
        <v>201210median2Tri-Cities</v>
      </c>
      <c r="B1683" t="str">
        <f t="shared" si="182"/>
        <v>201210apartmentmedian2_bed_rateTri-Cities</v>
      </c>
      <c r="C1683" t="str">
        <f t="shared" si="183"/>
        <v>apartmentmedian2_bed_rateTri-Cities</v>
      </c>
      <c r="D1683" t="str">
        <f t="shared" si="184"/>
        <v>201210apartmentmedian2_bed_rateVancouver</v>
      </c>
      <c r="E1683">
        <v>2012</v>
      </c>
      <c r="F1683">
        <v>10</v>
      </c>
      <c r="G1683" t="s">
        <v>65</v>
      </c>
      <c r="H1683" t="s">
        <v>61</v>
      </c>
      <c r="I1683" t="s">
        <v>53</v>
      </c>
      <c r="J1683">
        <f t="shared" si="185"/>
        <v>2</v>
      </c>
      <c r="K1683" t="s">
        <v>41</v>
      </c>
      <c r="L1683">
        <f>VLOOKUP(B1683,average_median_rates_1!B:I,8,0)</f>
        <v>975</v>
      </c>
      <c r="M1683" t="b">
        <f>IF(ISERROR(L1683),VLOOKUP(C1683,vancouver_ratios_2!B:J,9,0),IF(L1683="**",VLOOKUP(C1683,vancouver_ratios_2!B:J,9,0)))</f>
        <v>0</v>
      </c>
      <c r="N1683" t="b">
        <f>IF(ISERROR(L1683),VLOOKUP(D1683,average_median_rates_1!B:I,8,0),IF(L1683="**", VLOOKUP(D1683,average_median_rates_1!B:I,8,0)))</f>
        <v>0</v>
      </c>
      <c r="O1683">
        <f t="shared" si="186"/>
        <v>0</v>
      </c>
      <c r="P1683">
        <f t="shared" si="187"/>
        <v>975</v>
      </c>
    </row>
    <row r="1684" spans="1:16" x14ac:dyDescent="0.2">
      <c r="A1684" t="str">
        <f t="shared" si="188"/>
        <v>201210median2Maple Ridge/Pitt Meadows</v>
      </c>
      <c r="B1684" t="str">
        <f t="shared" si="182"/>
        <v>201210apartmentmedian2_bed_rateMaple Ridge/Pitt Meadows</v>
      </c>
      <c r="C1684" t="str">
        <f t="shared" si="183"/>
        <v>apartmentmedian2_bed_rateMaple Ridge/Pitt Meadows</v>
      </c>
      <c r="D1684" t="str">
        <f t="shared" si="184"/>
        <v>201210apartmentmedian2_bed_rateVancouver</v>
      </c>
      <c r="E1684">
        <v>2012</v>
      </c>
      <c r="F1684">
        <v>10</v>
      </c>
      <c r="G1684" t="s">
        <v>65</v>
      </c>
      <c r="H1684" t="s">
        <v>61</v>
      </c>
      <c r="I1684" t="s">
        <v>53</v>
      </c>
      <c r="J1684">
        <f t="shared" si="185"/>
        <v>2</v>
      </c>
      <c r="K1684" t="s">
        <v>42</v>
      </c>
      <c r="L1684">
        <f>VLOOKUP(B1684,average_median_rates_1!B:I,8,0)</f>
        <v>890</v>
      </c>
      <c r="M1684" t="b">
        <f>IF(ISERROR(L1684),VLOOKUP(C1684,vancouver_ratios_2!B:J,9,0),IF(L1684="**",VLOOKUP(C1684,vancouver_ratios_2!B:J,9,0)))</f>
        <v>0</v>
      </c>
      <c r="N1684" t="b">
        <f>IF(ISERROR(L1684),VLOOKUP(D1684,average_median_rates_1!B:I,8,0),IF(L1684="**", VLOOKUP(D1684,average_median_rates_1!B:I,8,0)))</f>
        <v>0</v>
      </c>
      <c r="O1684">
        <f t="shared" si="186"/>
        <v>0</v>
      </c>
      <c r="P1684">
        <f t="shared" si="187"/>
        <v>890</v>
      </c>
    </row>
    <row r="1685" spans="1:16" x14ac:dyDescent="0.2">
      <c r="A1685" t="str">
        <f t="shared" si="188"/>
        <v>201210median2Vancouver</v>
      </c>
      <c r="B1685" t="str">
        <f t="shared" si="182"/>
        <v>201210apartmentmedian2_bed_rateVancouver</v>
      </c>
      <c r="C1685" t="str">
        <f t="shared" si="183"/>
        <v>apartmentmedian2_bed_rateVancouver</v>
      </c>
      <c r="D1685" t="str">
        <f t="shared" si="184"/>
        <v>201210apartmentmedian2_bed_rateVancouver</v>
      </c>
      <c r="E1685">
        <v>2012</v>
      </c>
      <c r="F1685">
        <v>10</v>
      </c>
      <c r="G1685" t="s">
        <v>65</v>
      </c>
      <c r="H1685" t="s">
        <v>61</v>
      </c>
      <c r="I1685" t="s">
        <v>53</v>
      </c>
      <c r="J1685">
        <f t="shared" si="185"/>
        <v>2</v>
      </c>
      <c r="K1685" t="s">
        <v>43</v>
      </c>
      <c r="L1685">
        <f>VLOOKUP(B1685,average_median_rates_1!B:I,8,0)</f>
        <v>1150</v>
      </c>
      <c r="M1685" t="b">
        <f>IF(ISERROR(L1685),VLOOKUP(C1685,vancouver_ratios_2!B:J,9,0),IF(L1685="**",VLOOKUP(C1685,vancouver_ratios_2!B:J,9,0)))</f>
        <v>0</v>
      </c>
      <c r="N1685" t="b">
        <f>IF(ISERROR(L1685),VLOOKUP(D1685,average_median_rates_1!B:I,8,0),IF(L1685="**", VLOOKUP(D1685,average_median_rates_1!B:I,8,0)))</f>
        <v>0</v>
      </c>
      <c r="O1685">
        <f t="shared" si="186"/>
        <v>0</v>
      </c>
      <c r="P1685">
        <f t="shared" si="187"/>
        <v>1150</v>
      </c>
    </row>
    <row r="1686" spans="1:16" x14ac:dyDescent="0.2">
      <c r="A1686" t="str">
        <f t="shared" si="188"/>
        <v>201210median2North Vancouver City</v>
      </c>
      <c r="B1686" t="str">
        <f t="shared" si="182"/>
        <v>201210apartmentmedian2_bed_rateNorth Vancouver City</v>
      </c>
      <c r="C1686" t="str">
        <f t="shared" si="183"/>
        <v>apartmentmedian2_bed_rateNorth Vancouver City</v>
      </c>
      <c r="D1686" t="str">
        <f t="shared" si="184"/>
        <v>201210apartmentmedian2_bed_rateVancouver</v>
      </c>
      <c r="E1686">
        <v>2012</v>
      </c>
      <c r="F1686">
        <v>10</v>
      </c>
      <c r="G1686" t="s">
        <v>65</v>
      </c>
      <c r="H1686" t="s">
        <v>61</v>
      </c>
      <c r="I1686" t="s">
        <v>53</v>
      </c>
      <c r="J1686">
        <f t="shared" si="185"/>
        <v>2</v>
      </c>
      <c r="K1686" t="s">
        <v>60</v>
      </c>
      <c r="L1686">
        <f>VLOOKUP(B1686,average_median_rates_1!B:I,8,0)</f>
        <v>1200</v>
      </c>
      <c r="M1686" t="b">
        <f>IF(ISERROR(L1686),VLOOKUP(C1686,vancouver_ratios_2!B:J,9,0),IF(L1686="**",VLOOKUP(C1686,vancouver_ratios_2!B:J,9,0)))</f>
        <v>0</v>
      </c>
      <c r="N1686" t="b">
        <f>IF(ISERROR(L1686),VLOOKUP(D1686,average_median_rates_1!B:I,8,0),IF(L1686="**", VLOOKUP(D1686,average_median_rates_1!B:I,8,0)))</f>
        <v>0</v>
      </c>
      <c r="O1686">
        <f t="shared" si="186"/>
        <v>0</v>
      </c>
      <c r="P1686">
        <f t="shared" si="187"/>
        <v>1200</v>
      </c>
    </row>
    <row r="1687" spans="1:16" x14ac:dyDescent="0.2">
      <c r="A1687" t="str">
        <f t="shared" si="188"/>
        <v>201210median3West End/Stanley Park</v>
      </c>
      <c r="B1687" t="str">
        <f t="shared" si="182"/>
        <v>201210apartmentmedian3+_bed_rateWest End/Stanley Park</v>
      </c>
      <c r="C1687" t="str">
        <f t="shared" si="183"/>
        <v>apartmentmedian3+_bed_rateWest End/Stanley Park</v>
      </c>
      <c r="D1687" t="str">
        <f t="shared" si="184"/>
        <v>201210apartmentmedian3+_bed_rateVancouver</v>
      </c>
      <c r="E1687">
        <v>2012</v>
      </c>
      <c r="F1687">
        <v>10</v>
      </c>
      <c r="G1687" t="s">
        <v>65</v>
      </c>
      <c r="H1687" t="s">
        <v>61</v>
      </c>
      <c r="I1687" t="s">
        <v>55</v>
      </c>
      <c r="J1687">
        <f t="shared" si="185"/>
        <v>3</v>
      </c>
      <c r="K1687" t="s">
        <v>12</v>
      </c>
      <c r="L1687">
        <f>VLOOKUP(B1687,average_median_rates_1!B:I,8,0)</f>
        <v>2600</v>
      </c>
      <c r="M1687" t="b">
        <f>IF(ISERROR(L1687),VLOOKUP(C1687,vancouver_ratios_2!B:J,9,0),IF(L1687="**",VLOOKUP(C1687,vancouver_ratios_2!B:J,9,0)))</f>
        <v>0</v>
      </c>
      <c r="N1687" t="b">
        <f>IF(ISERROR(L1687),VLOOKUP(D1687,average_median_rates_1!B:I,8,0),IF(L1687="**", VLOOKUP(D1687,average_median_rates_1!B:I,8,0)))</f>
        <v>0</v>
      </c>
      <c r="O1687">
        <f t="shared" si="186"/>
        <v>0</v>
      </c>
      <c r="P1687">
        <f t="shared" si="187"/>
        <v>2600</v>
      </c>
    </row>
    <row r="1688" spans="1:16" x14ac:dyDescent="0.2">
      <c r="A1688" t="str">
        <f t="shared" si="188"/>
        <v>201210median3English Bay</v>
      </c>
      <c r="B1688" t="str">
        <f t="shared" si="182"/>
        <v>201210apartmentmedian3+_bed_rateEnglish Bay</v>
      </c>
      <c r="C1688" t="str">
        <f t="shared" si="183"/>
        <v>apartmentmedian3+_bed_rateEnglish Bay</v>
      </c>
      <c r="D1688" t="str">
        <f t="shared" si="184"/>
        <v>201210apartmentmedian3+_bed_rateVancouver</v>
      </c>
      <c r="E1688">
        <v>2012</v>
      </c>
      <c r="F1688">
        <v>10</v>
      </c>
      <c r="G1688" t="s">
        <v>65</v>
      </c>
      <c r="H1688" t="s">
        <v>61</v>
      </c>
      <c r="I1688" t="s">
        <v>55</v>
      </c>
      <c r="J1688">
        <f t="shared" si="185"/>
        <v>3</v>
      </c>
      <c r="K1688" t="s">
        <v>16</v>
      </c>
      <c r="L1688">
        <f>VLOOKUP(B1688,average_median_rates_1!B:I,8,0)</f>
        <v>2300</v>
      </c>
      <c r="M1688" t="b">
        <f>IF(ISERROR(L1688),VLOOKUP(C1688,vancouver_ratios_2!B:J,9,0),IF(L1688="**",VLOOKUP(C1688,vancouver_ratios_2!B:J,9,0)))</f>
        <v>0</v>
      </c>
      <c r="N1688" t="b">
        <f>IF(ISERROR(L1688),VLOOKUP(D1688,average_median_rates_1!B:I,8,0),IF(L1688="**", VLOOKUP(D1688,average_median_rates_1!B:I,8,0)))</f>
        <v>0</v>
      </c>
      <c r="O1688">
        <f t="shared" si="186"/>
        <v>0</v>
      </c>
      <c r="P1688">
        <f t="shared" si="187"/>
        <v>2300</v>
      </c>
    </row>
    <row r="1689" spans="1:16" x14ac:dyDescent="0.2">
      <c r="A1689" t="str">
        <f t="shared" si="188"/>
        <v>201210median3Downtown</v>
      </c>
      <c r="B1689" t="str">
        <f t="shared" si="182"/>
        <v>201210apartmentmedian3+_bed_rateDowntown</v>
      </c>
      <c r="C1689" t="str">
        <f t="shared" si="183"/>
        <v>apartmentmedian3+_bed_rateDowntown</v>
      </c>
      <c r="D1689" t="str">
        <f t="shared" si="184"/>
        <v>201210apartmentmedian3+_bed_rateVancouver</v>
      </c>
      <c r="E1689">
        <v>2012</v>
      </c>
      <c r="F1689">
        <v>10</v>
      </c>
      <c r="G1689" t="s">
        <v>65</v>
      </c>
      <c r="H1689" t="s">
        <v>61</v>
      </c>
      <c r="I1689" t="s">
        <v>55</v>
      </c>
      <c r="J1689">
        <f t="shared" si="185"/>
        <v>3</v>
      </c>
      <c r="K1689" t="s">
        <v>17</v>
      </c>
      <c r="L1689">
        <f>VLOOKUP(B1689,average_median_rates_1!B:I,8,0)</f>
        <v>1850</v>
      </c>
      <c r="M1689" t="b">
        <f>IF(ISERROR(L1689),VLOOKUP(C1689,vancouver_ratios_2!B:J,9,0),IF(L1689="**",VLOOKUP(C1689,vancouver_ratios_2!B:J,9,0)))</f>
        <v>0</v>
      </c>
      <c r="N1689" t="b">
        <f>IF(ISERROR(L1689),VLOOKUP(D1689,average_median_rates_1!B:I,8,0),IF(L1689="**", VLOOKUP(D1689,average_median_rates_1!B:I,8,0)))</f>
        <v>0</v>
      </c>
      <c r="O1689">
        <f t="shared" si="186"/>
        <v>0</v>
      </c>
      <c r="P1689">
        <f t="shared" si="187"/>
        <v>1850</v>
      </c>
    </row>
    <row r="1690" spans="1:16" x14ac:dyDescent="0.2">
      <c r="A1690" t="str">
        <f t="shared" si="188"/>
        <v>201210median3South Granville/Oak</v>
      </c>
      <c r="B1690" t="str">
        <f t="shared" si="182"/>
        <v>201210apartmentmedian3+_bed_rateSouth Granville/Oak</v>
      </c>
      <c r="C1690" t="str">
        <f t="shared" si="183"/>
        <v>apartmentmedian3+_bed_rateSouth Granville/Oak</v>
      </c>
      <c r="D1690" t="str">
        <f t="shared" si="184"/>
        <v>201210apartmentmedian3+_bed_rateVancouver</v>
      </c>
      <c r="E1690">
        <v>2012</v>
      </c>
      <c r="F1690">
        <v>10</v>
      </c>
      <c r="G1690" t="s">
        <v>65</v>
      </c>
      <c r="H1690" t="s">
        <v>61</v>
      </c>
      <c r="I1690" t="s">
        <v>55</v>
      </c>
      <c r="J1690">
        <f t="shared" si="185"/>
        <v>3</v>
      </c>
      <c r="K1690" t="s">
        <v>19</v>
      </c>
      <c r="L1690">
        <f>VLOOKUP(B1690,average_median_rates_1!B:I,8,0)</f>
        <v>1950</v>
      </c>
      <c r="M1690" t="b">
        <f>IF(ISERROR(L1690),VLOOKUP(C1690,vancouver_ratios_2!B:J,9,0),IF(L1690="**",VLOOKUP(C1690,vancouver_ratios_2!B:J,9,0)))</f>
        <v>0</v>
      </c>
      <c r="N1690" t="b">
        <f>IF(ISERROR(L1690),VLOOKUP(D1690,average_median_rates_1!B:I,8,0),IF(L1690="**", VLOOKUP(D1690,average_median_rates_1!B:I,8,0)))</f>
        <v>0</v>
      </c>
      <c r="O1690">
        <f t="shared" si="186"/>
        <v>0</v>
      </c>
      <c r="P1690">
        <f t="shared" si="187"/>
        <v>1950</v>
      </c>
    </row>
    <row r="1691" spans="1:16" x14ac:dyDescent="0.2">
      <c r="A1691" t="str">
        <f t="shared" si="188"/>
        <v>201210median3Kitsilano/Point Grey</v>
      </c>
      <c r="B1691" t="str">
        <f t="shared" si="182"/>
        <v>201210apartmentmedian3+_bed_rateKitsilano/Point Grey</v>
      </c>
      <c r="C1691" t="str">
        <f t="shared" si="183"/>
        <v>apartmentmedian3+_bed_rateKitsilano/Point Grey</v>
      </c>
      <c r="D1691" t="str">
        <f t="shared" si="184"/>
        <v>201210apartmentmedian3+_bed_rateVancouver</v>
      </c>
      <c r="E1691">
        <v>2012</v>
      </c>
      <c r="F1691">
        <v>10</v>
      </c>
      <c r="G1691" t="s">
        <v>65</v>
      </c>
      <c r="H1691" t="s">
        <v>61</v>
      </c>
      <c r="I1691" t="s">
        <v>55</v>
      </c>
      <c r="J1691">
        <f t="shared" si="185"/>
        <v>3</v>
      </c>
      <c r="K1691" t="s">
        <v>20</v>
      </c>
      <c r="L1691" t="str">
        <f>VLOOKUP(B1691,average_median_rates_1!B:I,8,0)</f>
        <v>**</v>
      </c>
      <c r="M1691">
        <f>IF(ISERROR(L1691),VLOOKUP(C1691,vancouver_ratios_2!B:J,9,0),IF(L1691="**",VLOOKUP(C1691,vancouver_ratios_2!B:J,9,0)))</f>
        <v>1.8905374335392999</v>
      </c>
      <c r="N1691">
        <f>IF(ISERROR(L1691),VLOOKUP(D1691,average_median_rates_1!B:I,8,0),IF(L1691="**", VLOOKUP(D1691,average_median_rates_1!B:I,8,0)))</f>
        <v>1250</v>
      </c>
      <c r="O1691">
        <f t="shared" si="186"/>
        <v>2363.171791924125</v>
      </c>
      <c r="P1691">
        <f t="shared" si="187"/>
        <v>2363.171791924125</v>
      </c>
    </row>
    <row r="1692" spans="1:16" x14ac:dyDescent="0.2">
      <c r="A1692" t="str">
        <f t="shared" si="188"/>
        <v>201210median3Westside/Kerrisdale</v>
      </c>
      <c r="B1692" t="str">
        <f t="shared" si="182"/>
        <v>201210apartmentmedian3+_bed_rateWestside/Kerrisdale</v>
      </c>
      <c r="C1692" t="str">
        <f t="shared" si="183"/>
        <v>apartmentmedian3+_bed_rateWestside/Kerrisdale</v>
      </c>
      <c r="D1692" t="str">
        <f t="shared" si="184"/>
        <v>201210apartmentmedian3+_bed_rateVancouver</v>
      </c>
      <c r="E1692">
        <v>2012</v>
      </c>
      <c r="F1692">
        <v>10</v>
      </c>
      <c r="G1692" t="s">
        <v>65</v>
      </c>
      <c r="H1692" t="s">
        <v>61</v>
      </c>
      <c r="I1692" t="s">
        <v>55</v>
      </c>
      <c r="J1692">
        <f t="shared" si="185"/>
        <v>3</v>
      </c>
      <c r="K1692" t="s">
        <v>21</v>
      </c>
      <c r="L1692">
        <f>VLOOKUP(B1692,average_median_rates_1!B:I,8,0)</f>
        <v>2100</v>
      </c>
      <c r="M1692" t="b">
        <f>IF(ISERROR(L1692),VLOOKUP(C1692,vancouver_ratios_2!B:J,9,0),IF(L1692="**",VLOOKUP(C1692,vancouver_ratios_2!B:J,9,0)))</f>
        <v>0</v>
      </c>
      <c r="N1692" t="b">
        <f>IF(ISERROR(L1692),VLOOKUP(D1692,average_median_rates_1!B:I,8,0),IF(L1692="**", VLOOKUP(D1692,average_median_rates_1!B:I,8,0)))</f>
        <v>0</v>
      </c>
      <c r="O1692">
        <f t="shared" si="186"/>
        <v>0</v>
      </c>
      <c r="P1692">
        <f t="shared" si="187"/>
        <v>2100</v>
      </c>
    </row>
    <row r="1693" spans="1:16" x14ac:dyDescent="0.2">
      <c r="A1693" t="str">
        <f t="shared" si="188"/>
        <v>201210median3Marpole</v>
      </c>
      <c r="B1693" t="str">
        <f t="shared" si="182"/>
        <v>201210apartmentmedian3+_bed_rateMarpole</v>
      </c>
      <c r="C1693" t="str">
        <f t="shared" si="183"/>
        <v>apartmentmedian3+_bed_rateMarpole</v>
      </c>
      <c r="D1693" t="str">
        <f t="shared" si="184"/>
        <v>201210apartmentmedian3+_bed_rateVancouver</v>
      </c>
      <c r="E1693">
        <v>2012</v>
      </c>
      <c r="F1693">
        <v>10</v>
      </c>
      <c r="G1693" t="s">
        <v>65</v>
      </c>
      <c r="H1693" t="s">
        <v>61</v>
      </c>
      <c r="I1693" t="s">
        <v>55</v>
      </c>
      <c r="J1693">
        <f t="shared" si="185"/>
        <v>3</v>
      </c>
      <c r="K1693" t="s">
        <v>23</v>
      </c>
      <c r="L1693">
        <f>VLOOKUP(B1693,average_median_rates_1!B:I,8,0)</f>
        <v>1150</v>
      </c>
      <c r="M1693" t="b">
        <f>IF(ISERROR(L1693),VLOOKUP(C1693,vancouver_ratios_2!B:J,9,0),IF(L1693="**",VLOOKUP(C1693,vancouver_ratios_2!B:J,9,0)))</f>
        <v>0</v>
      </c>
      <c r="N1693" t="b">
        <f>IF(ISERROR(L1693),VLOOKUP(D1693,average_median_rates_1!B:I,8,0),IF(L1693="**", VLOOKUP(D1693,average_median_rates_1!B:I,8,0)))</f>
        <v>0</v>
      </c>
      <c r="O1693">
        <f t="shared" si="186"/>
        <v>0</v>
      </c>
      <c r="P1693">
        <f t="shared" si="187"/>
        <v>1150</v>
      </c>
    </row>
    <row r="1694" spans="1:16" x14ac:dyDescent="0.2">
      <c r="A1694" t="str">
        <f t="shared" si="188"/>
        <v>201210median3Mount Pleasant/Renfrew Heights</v>
      </c>
      <c r="B1694" t="str">
        <f t="shared" si="182"/>
        <v>201210apartmentmedian3+_bed_rateMount Pleasant/Renfrew Heights</v>
      </c>
      <c r="C1694" t="str">
        <f t="shared" si="183"/>
        <v>apartmentmedian3+_bed_rateMount Pleasant/Renfrew Heights</v>
      </c>
      <c r="D1694" t="str">
        <f t="shared" si="184"/>
        <v>201210apartmentmedian3+_bed_rateVancouver</v>
      </c>
      <c r="E1694">
        <v>2012</v>
      </c>
      <c r="F1694">
        <v>10</v>
      </c>
      <c r="G1694" t="s">
        <v>65</v>
      </c>
      <c r="H1694" t="s">
        <v>61</v>
      </c>
      <c r="I1694" t="s">
        <v>55</v>
      </c>
      <c r="J1694">
        <f t="shared" si="185"/>
        <v>3</v>
      </c>
      <c r="K1694" t="s">
        <v>24</v>
      </c>
      <c r="L1694" t="str">
        <f>VLOOKUP(B1694,average_median_rates_1!B:I,8,0)</f>
        <v>**</v>
      </c>
      <c r="M1694">
        <f>IF(ISERROR(L1694),VLOOKUP(C1694,vancouver_ratios_2!B:J,9,0),IF(L1694="**",VLOOKUP(C1694,vancouver_ratios_2!B:J,9,0)))</f>
        <v>0.99457537002442897</v>
      </c>
      <c r="N1694">
        <f>IF(ISERROR(L1694),VLOOKUP(D1694,average_median_rates_1!B:I,8,0),IF(L1694="**", VLOOKUP(D1694,average_median_rates_1!B:I,8,0)))</f>
        <v>1250</v>
      </c>
      <c r="O1694">
        <f t="shared" si="186"/>
        <v>1243.2192125305362</v>
      </c>
      <c r="P1694">
        <f t="shared" si="187"/>
        <v>1243.2192125305362</v>
      </c>
    </row>
    <row r="1695" spans="1:16" x14ac:dyDescent="0.2">
      <c r="A1695" t="str">
        <f t="shared" si="188"/>
        <v>201210median3East Hastings</v>
      </c>
      <c r="B1695" t="str">
        <f t="shared" si="182"/>
        <v>201210apartmentmedian3+_bed_rateEast Hastings</v>
      </c>
      <c r="C1695" t="str">
        <f t="shared" si="183"/>
        <v>apartmentmedian3+_bed_rateEast Hastings</v>
      </c>
      <c r="D1695" t="str">
        <f t="shared" si="184"/>
        <v>201210apartmentmedian3+_bed_rateVancouver</v>
      </c>
      <c r="E1695">
        <v>2012</v>
      </c>
      <c r="F1695">
        <v>10</v>
      </c>
      <c r="G1695" t="s">
        <v>65</v>
      </c>
      <c r="H1695" t="s">
        <v>61</v>
      </c>
      <c r="I1695" t="s">
        <v>55</v>
      </c>
      <c r="J1695">
        <f t="shared" si="185"/>
        <v>3</v>
      </c>
      <c r="K1695" t="s">
        <v>25</v>
      </c>
      <c r="L1695">
        <f>VLOOKUP(B1695,average_median_rates_1!B:I,8,0)</f>
        <v>1215</v>
      </c>
      <c r="M1695" t="b">
        <f>IF(ISERROR(L1695),VLOOKUP(C1695,vancouver_ratios_2!B:J,9,0),IF(L1695="**",VLOOKUP(C1695,vancouver_ratios_2!B:J,9,0)))</f>
        <v>0</v>
      </c>
      <c r="N1695" t="b">
        <f>IF(ISERROR(L1695),VLOOKUP(D1695,average_median_rates_1!B:I,8,0),IF(L1695="**", VLOOKUP(D1695,average_median_rates_1!B:I,8,0)))</f>
        <v>0</v>
      </c>
      <c r="O1695">
        <f t="shared" si="186"/>
        <v>0</v>
      </c>
      <c r="P1695">
        <f t="shared" si="187"/>
        <v>1215</v>
      </c>
    </row>
    <row r="1696" spans="1:16" x14ac:dyDescent="0.2">
      <c r="A1696" t="str">
        <f t="shared" si="188"/>
        <v>201210median3Southeast Vancouver</v>
      </c>
      <c r="B1696" t="str">
        <f t="shared" si="182"/>
        <v>201210apartmentmedian3+_bed_rateSoutheast Vancouver</v>
      </c>
      <c r="C1696" t="str">
        <f t="shared" si="183"/>
        <v>apartmentmedian3+_bed_rateSoutheast Vancouver</v>
      </c>
      <c r="D1696" t="str">
        <f t="shared" si="184"/>
        <v>201210apartmentmedian3+_bed_rateVancouver</v>
      </c>
      <c r="E1696">
        <v>2012</v>
      </c>
      <c r="F1696">
        <v>10</v>
      </c>
      <c r="G1696" t="s">
        <v>65</v>
      </c>
      <c r="H1696" t="s">
        <v>61</v>
      </c>
      <c r="I1696" t="s">
        <v>55</v>
      </c>
      <c r="J1696">
        <f t="shared" si="185"/>
        <v>3</v>
      </c>
      <c r="K1696" t="s">
        <v>26</v>
      </c>
      <c r="L1696">
        <f>VLOOKUP(B1696,average_median_rates_1!B:I,8,0)</f>
        <v>1177</v>
      </c>
      <c r="M1696" t="b">
        <f>IF(ISERROR(L1696),VLOOKUP(C1696,vancouver_ratios_2!B:J,9,0),IF(L1696="**",VLOOKUP(C1696,vancouver_ratios_2!B:J,9,0)))</f>
        <v>0</v>
      </c>
      <c r="N1696" t="b">
        <f>IF(ISERROR(L1696),VLOOKUP(D1696,average_median_rates_1!B:I,8,0),IF(L1696="**", VLOOKUP(D1696,average_median_rates_1!B:I,8,0)))</f>
        <v>0</v>
      </c>
      <c r="O1696">
        <f t="shared" si="186"/>
        <v>0</v>
      </c>
      <c r="P1696">
        <f t="shared" si="187"/>
        <v>1177</v>
      </c>
    </row>
    <row r="1697" spans="1:16" x14ac:dyDescent="0.2">
      <c r="A1697" t="str">
        <f t="shared" si="188"/>
        <v>201210median3University Endowment Lands</v>
      </c>
      <c r="B1697" t="str">
        <f t="shared" si="182"/>
        <v>201210apartmentmedian3+_bed_rateUniversity Endowment Lands</v>
      </c>
      <c r="C1697" t="str">
        <f t="shared" si="183"/>
        <v>apartmentmedian3+_bed_rateUniversity Endowment Lands</v>
      </c>
      <c r="D1697" t="str">
        <f t="shared" si="184"/>
        <v>201210apartmentmedian3+_bed_rateVancouver</v>
      </c>
      <c r="E1697">
        <v>2012</v>
      </c>
      <c r="F1697">
        <v>10</v>
      </c>
      <c r="G1697" t="s">
        <v>65</v>
      </c>
      <c r="H1697" t="s">
        <v>61</v>
      </c>
      <c r="I1697" t="s">
        <v>55</v>
      </c>
      <c r="J1697">
        <f t="shared" si="185"/>
        <v>3</v>
      </c>
      <c r="K1697" t="s">
        <v>27</v>
      </c>
      <c r="L1697">
        <f>VLOOKUP(B1697,average_median_rates_1!B:I,8,0)</f>
        <v>2365</v>
      </c>
      <c r="M1697" t="b">
        <f>IF(ISERROR(L1697),VLOOKUP(C1697,vancouver_ratios_2!B:J,9,0),IF(L1697="**",VLOOKUP(C1697,vancouver_ratios_2!B:J,9,0)))</f>
        <v>0</v>
      </c>
      <c r="N1697" t="b">
        <f>IF(ISERROR(L1697),VLOOKUP(D1697,average_median_rates_1!B:I,8,0),IF(L1697="**", VLOOKUP(D1697,average_median_rates_1!B:I,8,0)))</f>
        <v>0</v>
      </c>
      <c r="O1697">
        <f t="shared" si="186"/>
        <v>0</v>
      </c>
      <c r="P1697">
        <f t="shared" si="187"/>
        <v>2365</v>
      </c>
    </row>
    <row r="1698" spans="1:16" x14ac:dyDescent="0.2">
      <c r="A1698" t="str">
        <f t="shared" si="188"/>
        <v>201210median3Central Park/Metrotown</v>
      </c>
      <c r="B1698" t="str">
        <f t="shared" si="182"/>
        <v>201210apartmentmedian3+_bed_rateCentral Park/Metrotown</v>
      </c>
      <c r="C1698" t="str">
        <f t="shared" si="183"/>
        <v>apartmentmedian3+_bed_rateCentral Park/Metrotown</v>
      </c>
      <c r="D1698" t="str">
        <f t="shared" si="184"/>
        <v>201210apartmentmedian3+_bed_rateVancouver</v>
      </c>
      <c r="E1698">
        <v>2012</v>
      </c>
      <c r="F1698">
        <v>10</v>
      </c>
      <c r="G1698" t="s">
        <v>65</v>
      </c>
      <c r="H1698" t="s">
        <v>61</v>
      </c>
      <c r="I1698" t="s">
        <v>55</v>
      </c>
      <c r="J1698">
        <f t="shared" si="185"/>
        <v>3</v>
      </c>
      <c r="K1698" t="s">
        <v>28</v>
      </c>
      <c r="L1698">
        <f>VLOOKUP(B1698,average_median_rates_1!B:I,8,0)</f>
        <v>1290</v>
      </c>
      <c r="M1698" t="b">
        <f>IF(ISERROR(L1698),VLOOKUP(C1698,vancouver_ratios_2!B:J,9,0),IF(L1698="**",VLOOKUP(C1698,vancouver_ratios_2!B:J,9,0)))</f>
        <v>0</v>
      </c>
      <c r="N1698" t="b">
        <f>IF(ISERROR(L1698),VLOOKUP(D1698,average_median_rates_1!B:I,8,0),IF(L1698="**", VLOOKUP(D1698,average_median_rates_1!B:I,8,0)))</f>
        <v>0</v>
      </c>
      <c r="O1698">
        <f t="shared" si="186"/>
        <v>0</v>
      </c>
      <c r="P1698">
        <f t="shared" si="187"/>
        <v>1290</v>
      </c>
    </row>
    <row r="1699" spans="1:16" x14ac:dyDescent="0.2">
      <c r="A1699" t="str">
        <f t="shared" si="188"/>
        <v>201210median3Southeast Burnaby</v>
      </c>
      <c r="B1699" t="str">
        <f t="shared" si="182"/>
        <v>201210apartmentmedian3+_bed_rateSoutheast Burnaby</v>
      </c>
      <c r="C1699" t="str">
        <f t="shared" si="183"/>
        <v>apartmentmedian3+_bed_rateSoutheast Burnaby</v>
      </c>
      <c r="D1699" t="str">
        <f t="shared" si="184"/>
        <v>201210apartmentmedian3+_bed_rateVancouver</v>
      </c>
      <c r="E1699">
        <v>2012</v>
      </c>
      <c r="F1699">
        <v>10</v>
      </c>
      <c r="G1699" t="s">
        <v>65</v>
      </c>
      <c r="H1699" t="s">
        <v>61</v>
      </c>
      <c r="I1699" t="s">
        <v>55</v>
      </c>
      <c r="J1699">
        <f t="shared" si="185"/>
        <v>3</v>
      </c>
      <c r="K1699" t="s">
        <v>29</v>
      </c>
      <c r="L1699">
        <f>VLOOKUP(B1699,average_median_rates_1!B:I,8,0)</f>
        <v>1150</v>
      </c>
      <c r="M1699" t="b">
        <f>IF(ISERROR(L1699),VLOOKUP(C1699,vancouver_ratios_2!B:J,9,0),IF(L1699="**",VLOOKUP(C1699,vancouver_ratios_2!B:J,9,0)))</f>
        <v>0</v>
      </c>
      <c r="N1699" t="b">
        <f>IF(ISERROR(L1699),VLOOKUP(D1699,average_median_rates_1!B:I,8,0),IF(L1699="**", VLOOKUP(D1699,average_median_rates_1!B:I,8,0)))</f>
        <v>0</v>
      </c>
      <c r="O1699">
        <f t="shared" si="186"/>
        <v>0</v>
      </c>
      <c r="P1699">
        <f t="shared" si="187"/>
        <v>1150</v>
      </c>
    </row>
    <row r="1700" spans="1:16" x14ac:dyDescent="0.2">
      <c r="A1700" t="str">
        <f t="shared" si="188"/>
        <v>201210median3North Burnaby</v>
      </c>
      <c r="B1700" t="str">
        <f t="shared" si="182"/>
        <v>201210apartmentmedian3+_bed_rateNorth Burnaby</v>
      </c>
      <c r="C1700" t="str">
        <f t="shared" si="183"/>
        <v>apartmentmedian3+_bed_rateNorth Burnaby</v>
      </c>
      <c r="D1700" t="str">
        <f t="shared" si="184"/>
        <v>201210apartmentmedian3+_bed_rateVancouver</v>
      </c>
      <c r="E1700">
        <v>2012</v>
      </c>
      <c r="F1700">
        <v>10</v>
      </c>
      <c r="G1700" t="s">
        <v>65</v>
      </c>
      <c r="H1700" t="s">
        <v>61</v>
      </c>
      <c r="I1700" t="s">
        <v>55</v>
      </c>
      <c r="J1700">
        <f t="shared" si="185"/>
        <v>3</v>
      </c>
      <c r="K1700" t="s">
        <v>31</v>
      </c>
      <c r="L1700">
        <f>VLOOKUP(B1700,average_median_rates_1!B:I,8,0)</f>
        <v>1300</v>
      </c>
      <c r="M1700" t="b">
        <f>IF(ISERROR(L1700),VLOOKUP(C1700,vancouver_ratios_2!B:J,9,0),IF(L1700="**",VLOOKUP(C1700,vancouver_ratios_2!B:J,9,0)))</f>
        <v>0</v>
      </c>
      <c r="N1700" t="b">
        <f>IF(ISERROR(L1700),VLOOKUP(D1700,average_median_rates_1!B:I,8,0),IF(L1700="**", VLOOKUP(D1700,average_median_rates_1!B:I,8,0)))</f>
        <v>0</v>
      </c>
      <c r="O1700">
        <f t="shared" si="186"/>
        <v>0</v>
      </c>
      <c r="P1700">
        <f t="shared" si="187"/>
        <v>1300</v>
      </c>
    </row>
    <row r="1701" spans="1:16" x14ac:dyDescent="0.2">
      <c r="A1701" t="str">
        <f t="shared" si="188"/>
        <v>201210median3New Westminster</v>
      </c>
      <c r="B1701" t="str">
        <f t="shared" si="182"/>
        <v>201210apartmentmedian3+_bed_rateNew Westminster</v>
      </c>
      <c r="C1701" t="str">
        <f t="shared" si="183"/>
        <v>apartmentmedian3+_bed_rateNew Westminster</v>
      </c>
      <c r="D1701" t="str">
        <f t="shared" si="184"/>
        <v>201210apartmentmedian3+_bed_rateVancouver</v>
      </c>
      <c r="E1701">
        <v>2012</v>
      </c>
      <c r="F1701">
        <v>10</v>
      </c>
      <c r="G1701" t="s">
        <v>65</v>
      </c>
      <c r="H1701" t="s">
        <v>61</v>
      </c>
      <c r="I1701" t="s">
        <v>55</v>
      </c>
      <c r="J1701">
        <f t="shared" si="185"/>
        <v>3</v>
      </c>
      <c r="K1701" t="s">
        <v>32</v>
      </c>
      <c r="L1701">
        <f>VLOOKUP(B1701,average_median_rates_1!B:I,8,0)</f>
        <v>1325</v>
      </c>
      <c r="M1701" t="b">
        <f>IF(ISERROR(L1701),VLOOKUP(C1701,vancouver_ratios_2!B:J,9,0),IF(L1701="**",VLOOKUP(C1701,vancouver_ratios_2!B:J,9,0)))</f>
        <v>0</v>
      </c>
      <c r="N1701" t="b">
        <f>IF(ISERROR(L1701),VLOOKUP(D1701,average_median_rates_1!B:I,8,0),IF(L1701="**", VLOOKUP(D1701,average_median_rates_1!B:I,8,0)))</f>
        <v>0</v>
      </c>
      <c r="O1701">
        <f t="shared" si="186"/>
        <v>0</v>
      </c>
      <c r="P1701">
        <f t="shared" si="187"/>
        <v>1325</v>
      </c>
    </row>
    <row r="1702" spans="1:16" x14ac:dyDescent="0.2">
      <c r="A1702" t="str">
        <f t="shared" si="188"/>
        <v>201210median3North Vancouver CY</v>
      </c>
      <c r="B1702" t="str">
        <f t="shared" si="182"/>
        <v>201210apartmentmedian3+_bed_rateNorth Vancouver CY</v>
      </c>
      <c r="C1702" t="str">
        <f t="shared" si="183"/>
        <v>apartmentmedian3+_bed_rateNorth Vancouver CY</v>
      </c>
      <c r="D1702" t="str">
        <f t="shared" si="184"/>
        <v>201210apartmentmedian3+_bed_rateVancouver</v>
      </c>
      <c r="E1702">
        <v>2012</v>
      </c>
      <c r="F1702">
        <v>10</v>
      </c>
      <c r="G1702" t="s">
        <v>65</v>
      </c>
      <c r="H1702" t="s">
        <v>61</v>
      </c>
      <c r="I1702" t="s">
        <v>55</v>
      </c>
      <c r="J1702">
        <f t="shared" si="185"/>
        <v>3</v>
      </c>
      <c r="K1702" t="s">
        <v>33</v>
      </c>
      <c r="L1702" t="e">
        <f>VLOOKUP(B1702,average_median_rates_1!B:I,8,0)</f>
        <v>#N/A</v>
      </c>
      <c r="M1702">
        <f>IF(ISERROR(L1702),VLOOKUP(C1702,vancouver_ratios_2!B:J,9,0),IF(L1702="**",VLOOKUP(C1702,vancouver_ratios_2!B:J,9,0)))</f>
        <v>1.6372682856732299</v>
      </c>
      <c r="N1702">
        <f>IF(ISERROR(L1702),VLOOKUP(D1702,average_median_rates_1!B:I,8,0),IF(L1702="**", VLOOKUP(D1702,average_median_rates_1!B:I,8,0)))</f>
        <v>1250</v>
      </c>
      <c r="O1702">
        <f t="shared" si="186"/>
        <v>2046.5853570915374</v>
      </c>
      <c r="P1702">
        <f t="shared" si="187"/>
        <v>2046.5853570915374</v>
      </c>
    </row>
    <row r="1703" spans="1:16" x14ac:dyDescent="0.2">
      <c r="A1703" t="str">
        <f t="shared" si="188"/>
        <v>201210median3North Vancouver DM</v>
      </c>
      <c r="B1703" t="str">
        <f t="shared" si="182"/>
        <v>201210apartmentmedian3+_bed_rateNorth Vancouver DM</v>
      </c>
      <c r="C1703" t="str">
        <f t="shared" si="183"/>
        <v>apartmentmedian3+_bed_rateNorth Vancouver DM</v>
      </c>
      <c r="D1703" t="str">
        <f t="shared" si="184"/>
        <v>201210apartmentmedian3+_bed_rateVancouver</v>
      </c>
      <c r="E1703">
        <v>2012</v>
      </c>
      <c r="F1703">
        <v>10</v>
      </c>
      <c r="G1703" t="s">
        <v>65</v>
      </c>
      <c r="H1703" t="s">
        <v>61</v>
      </c>
      <c r="I1703" t="s">
        <v>55</v>
      </c>
      <c r="J1703">
        <f t="shared" si="185"/>
        <v>3</v>
      </c>
      <c r="K1703" t="s">
        <v>34</v>
      </c>
      <c r="L1703">
        <f>VLOOKUP(B1703,average_median_rates_1!B:I,8,0)</f>
        <v>1400</v>
      </c>
      <c r="M1703" t="b">
        <f>IF(ISERROR(L1703),VLOOKUP(C1703,vancouver_ratios_2!B:J,9,0),IF(L1703="**",VLOOKUP(C1703,vancouver_ratios_2!B:J,9,0)))</f>
        <v>0</v>
      </c>
      <c r="N1703" t="b">
        <f>IF(ISERROR(L1703),VLOOKUP(D1703,average_median_rates_1!B:I,8,0),IF(L1703="**", VLOOKUP(D1703,average_median_rates_1!B:I,8,0)))</f>
        <v>0</v>
      </c>
      <c r="O1703">
        <f t="shared" si="186"/>
        <v>0</v>
      </c>
      <c r="P1703">
        <f t="shared" si="187"/>
        <v>1400</v>
      </c>
    </row>
    <row r="1704" spans="1:16" x14ac:dyDescent="0.2">
      <c r="A1704" t="str">
        <f t="shared" si="188"/>
        <v>201210median3West Vancouver</v>
      </c>
      <c r="B1704" t="str">
        <f t="shared" si="182"/>
        <v>201210apartmentmedian3+_bed_rateWest Vancouver</v>
      </c>
      <c r="C1704" t="str">
        <f t="shared" si="183"/>
        <v>apartmentmedian3+_bed_rateWest Vancouver</v>
      </c>
      <c r="D1704" t="str">
        <f t="shared" si="184"/>
        <v>201210apartmentmedian3+_bed_rateVancouver</v>
      </c>
      <c r="E1704">
        <v>2012</v>
      </c>
      <c r="F1704">
        <v>10</v>
      </c>
      <c r="G1704" t="s">
        <v>65</v>
      </c>
      <c r="H1704" t="s">
        <v>61</v>
      </c>
      <c r="I1704" t="s">
        <v>55</v>
      </c>
      <c r="J1704">
        <f t="shared" si="185"/>
        <v>3</v>
      </c>
      <c r="K1704" t="s">
        <v>35</v>
      </c>
      <c r="L1704">
        <f>VLOOKUP(B1704,average_median_rates_1!B:I,8,0)</f>
        <v>2650</v>
      </c>
      <c r="M1704" t="b">
        <f>IF(ISERROR(L1704),VLOOKUP(C1704,vancouver_ratios_2!B:J,9,0),IF(L1704="**",VLOOKUP(C1704,vancouver_ratios_2!B:J,9,0)))</f>
        <v>0</v>
      </c>
      <c r="N1704" t="b">
        <f>IF(ISERROR(L1704),VLOOKUP(D1704,average_median_rates_1!B:I,8,0),IF(L1704="**", VLOOKUP(D1704,average_median_rates_1!B:I,8,0)))</f>
        <v>0</v>
      </c>
      <c r="O1704">
        <f t="shared" si="186"/>
        <v>0</v>
      </c>
      <c r="P1704">
        <f t="shared" si="187"/>
        <v>2650</v>
      </c>
    </row>
    <row r="1705" spans="1:16" x14ac:dyDescent="0.2">
      <c r="A1705" t="str">
        <f t="shared" si="188"/>
        <v>201210median3Richmond</v>
      </c>
      <c r="B1705" t="str">
        <f t="shared" si="182"/>
        <v>201210apartmentmedian3+_bed_rateRichmond</v>
      </c>
      <c r="C1705" t="str">
        <f t="shared" si="183"/>
        <v>apartmentmedian3+_bed_rateRichmond</v>
      </c>
      <c r="D1705" t="str">
        <f t="shared" si="184"/>
        <v>201210apartmentmedian3+_bed_rateVancouver</v>
      </c>
      <c r="E1705">
        <v>2012</v>
      </c>
      <c r="F1705">
        <v>10</v>
      </c>
      <c r="G1705" t="s">
        <v>65</v>
      </c>
      <c r="H1705" t="s">
        <v>61</v>
      </c>
      <c r="I1705" t="s">
        <v>55</v>
      </c>
      <c r="J1705">
        <f t="shared" si="185"/>
        <v>3</v>
      </c>
      <c r="K1705" t="s">
        <v>36</v>
      </c>
      <c r="L1705">
        <f>VLOOKUP(B1705,average_median_rates_1!B:I,8,0)</f>
        <v>1300</v>
      </c>
      <c r="M1705" t="b">
        <f>IF(ISERROR(L1705),VLOOKUP(C1705,vancouver_ratios_2!B:J,9,0),IF(L1705="**",VLOOKUP(C1705,vancouver_ratios_2!B:J,9,0)))</f>
        <v>0</v>
      </c>
      <c r="N1705" t="b">
        <f>IF(ISERROR(L1705),VLOOKUP(D1705,average_median_rates_1!B:I,8,0),IF(L1705="**", VLOOKUP(D1705,average_median_rates_1!B:I,8,0)))</f>
        <v>0</v>
      </c>
      <c r="O1705">
        <f t="shared" si="186"/>
        <v>0</v>
      </c>
      <c r="P1705">
        <f t="shared" si="187"/>
        <v>1300</v>
      </c>
    </row>
    <row r="1706" spans="1:16" x14ac:dyDescent="0.2">
      <c r="A1706" t="str">
        <f t="shared" si="188"/>
        <v>201210median3Delta</v>
      </c>
      <c r="B1706" t="str">
        <f t="shared" si="182"/>
        <v>201210apartmentmedian3+_bed_rateDelta</v>
      </c>
      <c r="C1706" t="str">
        <f t="shared" si="183"/>
        <v>apartmentmedian3+_bed_rateDelta</v>
      </c>
      <c r="D1706" t="str">
        <f t="shared" si="184"/>
        <v>201210apartmentmedian3+_bed_rateVancouver</v>
      </c>
      <c r="E1706">
        <v>2012</v>
      </c>
      <c r="F1706">
        <v>10</v>
      </c>
      <c r="G1706" t="s">
        <v>65</v>
      </c>
      <c r="H1706" t="s">
        <v>61</v>
      </c>
      <c r="I1706" t="s">
        <v>55</v>
      </c>
      <c r="J1706">
        <f t="shared" si="185"/>
        <v>3</v>
      </c>
      <c r="K1706" t="s">
        <v>37</v>
      </c>
      <c r="L1706">
        <f>VLOOKUP(B1706,average_median_rates_1!B:I,8,0)</f>
        <v>1040</v>
      </c>
      <c r="M1706" t="b">
        <f>IF(ISERROR(L1706),VLOOKUP(C1706,vancouver_ratios_2!B:J,9,0),IF(L1706="**",VLOOKUP(C1706,vancouver_ratios_2!B:J,9,0)))</f>
        <v>0</v>
      </c>
      <c r="N1706" t="b">
        <f>IF(ISERROR(L1706),VLOOKUP(D1706,average_median_rates_1!B:I,8,0),IF(L1706="**", VLOOKUP(D1706,average_median_rates_1!B:I,8,0)))</f>
        <v>0</v>
      </c>
      <c r="O1706">
        <f t="shared" si="186"/>
        <v>0</v>
      </c>
      <c r="P1706">
        <f t="shared" si="187"/>
        <v>1040</v>
      </c>
    </row>
    <row r="1707" spans="1:16" x14ac:dyDescent="0.2">
      <c r="A1707" t="str">
        <f t="shared" si="188"/>
        <v>201210median3Surrey</v>
      </c>
      <c r="B1707" t="str">
        <f t="shared" si="182"/>
        <v>201210apartmentmedian3+_bed_rateSurrey</v>
      </c>
      <c r="C1707" t="str">
        <f t="shared" si="183"/>
        <v>apartmentmedian3+_bed_rateSurrey</v>
      </c>
      <c r="D1707" t="str">
        <f t="shared" si="184"/>
        <v>201210apartmentmedian3+_bed_rateVancouver</v>
      </c>
      <c r="E1707">
        <v>2012</v>
      </c>
      <c r="F1707">
        <v>10</v>
      </c>
      <c r="G1707" t="s">
        <v>65</v>
      </c>
      <c r="H1707" t="s">
        <v>61</v>
      </c>
      <c r="I1707" t="s">
        <v>55</v>
      </c>
      <c r="J1707">
        <f t="shared" si="185"/>
        <v>3</v>
      </c>
      <c r="K1707" t="s">
        <v>38</v>
      </c>
      <c r="L1707">
        <f>VLOOKUP(B1707,average_median_rates_1!B:I,8,0)</f>
        <v>1025</v>
      </c>
      <c r="M1707" t="b">
        <f>IF(ISERROR(L1707),VLOOKUP(C1707,vancouver_ratios_2!B:J,9,0),IF(L1707="**",VLOOKUP(C1707,vancouver_ratios_2!B:J,9,0)))</f>
        <v>0</v>
      </c>
      <c r="N1707" t="b">
        <f>IF(ISERROR(L1707),VLOOKUP(D1707,average_median_rates_1!B:I,8,0),IF(L1707="**", VLOOKUP(D1707,average_median_rates_1!B:I,8,0)))</f>
        <v>0</v>
      </c>
      <c r="O1707">
        <f t="shared" si="186"/>
        <v>0</v>
      </c>
      <c r="P1707">
        <f t="shared" si="187"/>
        <v>1025</v>
      </c>
    </row>
    <row r="1708" spans="1:16" x14ac:dyDescent="0.2">
      <c r="A1708" t="str">
        <f t="shared" si="188"/>
        <v>201210median3White Rock</v>
      </c>
      <c r="B1708" t="str">
        <f t="shared" si="182"/>
        <v>201210apartmentmedian3+_bed_rateWhite Rock</v>
      </c>
      <c r="C1708" t="str">
        <f t="shared" si="183"/>
        <v>apartmentmedian3+_bed_rateWhite Rock</v>
      </c>
      <c r="D1708" t="str">
        <f t="shared" si="184"/>
        <v>201210apartmentmedian3+_bed_rateVancouver</v>
      </c>
      <c r="E1708">
        <v>2012</v>
      </c>
      <c r="F1708">
        <v>10</v>
      </c>
      <c r="G1708" t="s">
        <v>65</v>
      </c>
      <c r="H1708" t="s">
        <v>61</v>
      </c>
      <c r="I1708" t="s">
        <v>55</v>
      </c>
      <c r="J1708">
        <f t="shared" si="185"/>
        <v>3</v>
      </c>
      <c r="K1708" t="s">
        <v>39</v>
      </c>
      <c r="L1708">
        <f>VLOOKUP(B1708,average_median_rates_1!B:I,8,0)</f>
        <v>1450</v>
      </c>
      <c r="M1708" t="b">
        <f>IF(ISERROR(L1708),VLOOKUP(C1708,vancouver_ratios_2!B:J,9,0),IF(L1708="**",VLOOKUP(C1708,vancouver_ratios_2!B:J,9,0)))</f>
        <v>0</v>
      </c>
      <c r="N1708" t="b">
        <f>IF(ISERROR(L1708),VLOOKUP(D1708,average_median_rates_1!B:I,8,0),IF(L1708="**", VLOOKUP(D1708,average_median_rates_1!B:I,8,0)))</f>
        <v>0</v>
      </c>
      <c r="O1708">
        <f t="shared" si="186"/>
        <v>0</v>
      </c>
      <c r="P1708">
        <f t="shared" si="187"/>
        <v>1450</v>
      </c>
    </row>
    <row r="1709" spans="1:16" x14ac:dyDescent="0.2">
      <c r="A1709" t="str">
        <f t="shared" si="188"/>
        <v>201210median3Langley City and Langley DM</v>
      </c>
      <c r="B1709" t="str">
        <f t="shared" si="182"/>
        <v>201210apartmentmedian3+_bed_rateLangley City and Langley DM</v>
      </c>
      <c r="C1709" t="str">
        <f t="shared" si="183"/>
        <v>apartmentmedian3+_bed_rateLangley City and Langley DM</v>
      </c>
      <c r="D1709" t="str">
        <f t="shared" si="184"/>
        <v>201210apartmentmedian3+_bed_rateVancouver</v>
      </c>
      <c r="E1709">
        <v>2012</v>
      </c>
      <c r="F1709">
        <v>10</v>
      </c>
      <c r="G1709" t="s">
        <v>65</v>
      </c>
      <c r="H1709" t="s">
        <v>61</v>
      </c>
      <c r="I1709" t="s">
        <v>55</v>
      </c>
      <c r="J1709">
        <f t="shared" si="185"/>
        <v>3</v>
      </c>
      <c r="K1709" t="s">
        <v>40</v>
      </c>
      <c r="L1709">
        <f>VLOOKUP(B1709,average_median_rates_1!B:I,8,0)</f>
        <v>1045</v>
      </c>
      <c r="M1709" t="b">
        <f>IF(ISERROR(L1709),VLOOKUP(C1709,vancouver_ratios_2!B:J,9,0),IF(L1709="**",VLOOKUP(C1709,vancouver_ratios_2!B:J,9,0)))</f>
        <v>0</v>
      </c>
      <c r="N1709" t="b">
        <f>IF(ISERROR(L1709),VLOOKUP(D1709,average_median_rates_1!B:I,8,0),IF(L1709="**", VLOOKUP(D1709,average_median_rates_1!B:I,8,0)))</f>
        <v>0</v>
      </c>
      <c r="O1709">
        <f t="shared" si="186"/>
        <v>0</v>
      </c>
      <c r="P1709">
        <f t="shared" si="187"/>
        <v>1045</v>
      </c>
    </row>
    <row r="1710" spans="1:16" x14ac:dyDescent="0.2">
      <c r="A1710" t="str">
        <f t="shared" si="188"/>
        <v>201210median3Tri-Cities</v>
      </c>
      <c r="B1710" t="str">
        <f t="shared" si="182"/>
        <v>201210apartmentmedian3+_bed_rateTri-Cities</v>
      </c>
      <c r="C1710" t="str">
        <f t="shared" si="183"/>
        <v>apartmentmedian3+_bed_rateTri-Cities</v>
      </c>
      <c r="D1710" t="str">
        <f t="shared" si="184"/>
        <v>201210apartmentmedian3+_bed_rateVancouver</v>
      </c>
      <c r="E1710">
        <v>2012</v>
      </c>
      <c r="F1710">
        <v>10</v>
      </c>
      <c r="G1710" t="s">
        <v>65</v>
      </c>
      <c r="H1710" t="s">
        <v>61</v>
      </c>
      <c r="I1710" t="s">
        <v>55</v>
      </c>
      <c r="J1710">
        <f t="shared" si="185"/>
        <v>3</v>
      </c>
      <c r="K1710" t="s">
        <v>41</v>
      </c>
      <c r="L1710">
        <f>VLOOKUP(B1710,average_median_rates_1!B:I,8,0)</f>
        <v>1150</v>
      </c>
      <c r="M1710" t="b">
        <f>IF(ISERROR(L1710),VLOOKUP(C1710,vancouver_ratios_2!B:J,9,0),IF(L1710="**",VLOOKUP(C1710,vancouver_ratios_2!B:J,9,0)))</f>
        <v>0</v>
      </c>
      <c r="N1710" t="b">
        <f>IF(ISERROR(L1710),VLOOKUP(D1710,average_median_rates_1!B:I,8,0),IF(L1710="**", VLOOKUP(D1710,average_median_rates_1!B:I,8,0)))</f>
        <v>0</v>
      </c>
      <c r="O1710">
        <f t="shared" si="186"/>
        <v>0</v>
      </c>
      <c r="P1710">
        <f t="shared" si="187"/>
        <v>1150</v>
      </c>
    </row>
    <row r="1711" spans="1:16" x14ac:dyDescent="0.2">
      <c r="A1711" t="str">
        <f t="shared" si="188"/>
        <v>201210median3Maple Ridge/Pitt Meadows</v>
      </c>
      <c r="B1711" t="str">
        <f t="shared" si="182"/>
        <v>201210apartmentmedian3+_bed_rateMaple Ridge/Pitt Meadows</v>
      </c>
      <c r="C1711" t="str">
        <f t="shared" si="183"/>
        <v>apartmentmedian3+_bed_rateMaple Ridge/Pitt Meadows</v>
      </c>
      <c r="D1711" t="str">
        <f t="shared" si="184"/>
        <v>201210apartmentmedian3+_bed_rateVancouver</v>
      </c>
      <c r="E1711">
        <v>2012</v>
      </c>
      <c r="F1711">
        <v>10</v>
      </c>
      <c r="G1711" t="s">
        <v>65</v>
      </c>
      <c r="H1711" t="s">
        <v>61</v>
      </c>
      <c r="I1711" t="s">
        <v>55</v>
      </c>
      <c r="J1711">
        <f t="shared" si="185"/>
        <v>3</v>
      </c>
      <c r="K1711" t="s">
        <v>42</v>
      </c>
      <c r="L1711">
        <f>VLOOKUP(B1711,average_median_rates_1!B:I,8,0)</f>
        <v>1099</v>
      </c>
      <c r="M1711" t="b">
        <f>IF(ISERROR(L1711),VLOOKUP(C1711,vancouver_ratios_2!B:J,9,0),IF(L1711="**",VLOOKUP(C1711,vancouver_ratios_2!B:J,9,0)))</f>
        <v>0</v>
      </c>
      <c r="N1711" t="b">
        <f>IF(ISERROR(L1711),VLOOKUP(D1711,average_median_rates_1!B:I,8,0),IF(L1711="**", VLOOKUP(D1711,average_median_rates_1!B:I,8,0)))</f>
        <v>0</v>
      </c>
      <c r="O1711">
        <f t="shared" si="186"/>
        <v>0</v>
      </c>
      <c r="P1711">
        <f t="shared" si="187"/>
        <v>1099</v>
      </c>
    </row>
    <row r="1712" spans="1:16" x14ac:dyDescent="0.2">
      <c r="A1712" t="str">
        <f t="shared" si="188"/>
        <v>201210median3Vancouver</v>
      </c>
      <c r="B1712" t="str">
        <f t="shared" si="182"/>
        <v>201210apartmentmedian3+_bed_rateVancouver</v>
      </c>
      <c r="C1712" t="str">
        <f t="shared" si="183"/>
        <v>apartmentmedian3+_bed_rateVancouver</v>
      </c>
      <c r="D1712" t="str">
        <f t="shared" si="184"/>
        <v>201210apartmentmedian3+_bed_rateVancouver</v>
      </c>
      <c r="E1712">
        <v>2012</v>
      </c>
      <c r="F1712">
        <v>10</v>
      </c>
      <c r="G1712" t="s">
        <v>65</v>
      </c>
      <c r="H1712" t="s">
        <v>61</v>
      </c>
      <c r="I1712" t="s">
        <v>55</v>
      </c>
      <c r="J1712">
        <f t="shared" si="185"/>
        <v>3</v>
      </c>
      <c r="K1712" t="s">
        <v>43</v>
      </c>
      <c r="L1712">
        <f>VLOOKUP(B1712,average_median_rates_1!B:I,8,0)</f>
        <v>1250</v>
      </c>
      <c r="M1712" t="b">
        <f>IF(ISERROR(L1712),VLOOKUP(C1712,vancouver_ratios_2!B:J,9,0),IF(L1712="**",VLOOKUP(C1712,vancouver_ratios_2!B:J,9,0)))</f>
        <v>0</v>
      </c>
      <c r="N1712" t="b">
        <f>IF(ISERROR(L1712),VLOOKUP(D1712,average_median_rates_1!B:I,8,0),IF(L1712="**", VLOOKUP(D1712,average_median_rates_1!B:I,8,0)))</f>
        <v>0</v>
      </c>
      <c r="O1712">
        <f t="shared" si="186"/>
        <v>0</v>
      </c>
      <c r="P1712">
        <f t="shared" si="187"/>
        <v>1250</v>
      </c>
    </row>
    <row r="1713" spans="1:16" x14ac:dyDescent="0.2">
      <c r="A1713" t="str">
        <f t="shared" si="188"/>
        <v>201210median3North Vancouver City</v>
      </c>
      <c r="B1713" t="str">
        <f t="shared" si="182"/>
        <v>201210apartmentmedian3+_bed_rateNorth Vancouver City</v>
      </c>
      <c r="C1713" t="str">
        <f t="shared" si="183"/>
        <v>apartmentmedian3+_bed_rateNorth Vancouver City</v>
      </c>
      <c r="D1713" t="str">
        <f t="shared" si="184"/>
        <v>201210apartmentmedian3+_bed_rateVancouver</v>
      </c>
      <c r="E1713">
        <v>2012</v>
      </c>
      <c r="F1713">
        <v>10</v>
      </c>
      <c r="G1713" t="s">
        <v>65</v>
      </c>
      <c r="H1713" t="s">
        <v>61</v>
      </c>
      <c r="I1713" t="s">
        <v>55</v>
      </c>
      <c r="J1713">
        <f t="shared" si="185"/>
        <v>3</v>
      </c>
      <c r="K1713" t="s">
        <v>60</v>
      </c>
      <c r="L1713">
        <f>VLOOKUP(B1713,average_median_rates_1!B:I,8,0)</f>
        <v>1450</v>
      </c>
      <c r="M1713" t="b">
        <f>IF(ISERROR(L1713),VLOOKUP(C1713,vancouver_ratios_2!B:J,9,0),IF(L1713="**",VLOOKUP(C1713,vancouver_ratios_2!B:J,9,0)))</f>
        <v>0</v>
      </c>
      <c r="N1713" t="b">
        <f>IF(ISERROR(L1713),VLOOKUP(D1713,average_median_rates_1!B:I,8,0),IF(L1713="**", VLOOKUP(D1713,average_median_rates_1!B:I,8,0)))</f>
        <v>0</v>
      </c>
      <c r="O1713">
        <f t="shared" si="186"/>
        <v>0</v>
      </c>
      <c r="P1713">
        <f t="shared" si="187"/>
        <v>1450</v>
      </c>
    </row>
    <row r="1714" spans="1:16" x14ac:dyDescent="0.2">
      <c r="A1714" t="str">
        <f t="shared" si="188"/>
        <v>201110average0West End/Stanley Park</v>
      </c>
      <c r="B1714" t="str">
        <f t="shared" si="182"/>
        <v>201110apartmentaveragebachelor_rateWest End/Stanley Park</v>
      </c>
      <c r="C1714" t="str">
        <f t="shared" si="183"/>
        <v>apartmentaveragebachelor_rateWest End/Stanley Park</v>
      </c>
      <c r="D1714" t="str">
        <f t="shared" si="184"/>
        <v>201110apartmentaveragebachelor_rateVancouver</v>
      </c>
      <c r="E1714">
        <v>2011</v>
      </c>
      <c r="F1714">
        <v>10</v>
      </c>
      <c r="G1714" t="s">
        <v>65</v>
      </c>
      <c r="H1714" t="s">
        <v>59</v>
      </c>
      <c r="I1714" t="s">
        <v>49</v>
      </c>
      <c r="J1714">
        <f t="shared" si="185"/>
        <v>0</v>
      </c>
      <c r="K1714" t="s">
        <v>12</v>
      </c>
      <c r="L1714">
        <f>VLOOKUP(B1714,average_median_rates_1!B:I,8,0)</f>
        <v>872</v>
      </c>
      <c r="M1714" t="b">
        <f>IF(ISERROR(L1714),VLOOKUP(C1714,vancouver_ratios_2!B:J,9,0),IF(L1714="**",VLOOKUP(C1714,vancouver_ratios_2!B:J,9,0)))</f>
        <v>0</v>
      </c>
      <c r="N1714" t="b">
        <f>IF(ISERROR(L1714),VLOOKUP(D1714,average_median_rates_1!B:I,8,0),IF(L1714="**", VLOOKUP(D1714,average_median_rates_1!B:I,8,0)))</f>
        <v>0</v>
      </c>
      <c r="O1714">
        <f t="shared" si="186"/>
        <v>0</v>
      </c>
      <c r="P1714">
        <f t="shared" si="187"/>
        <v>872</v>
      </c>
    </row>
    <row r="1715" spans="1:16" x14ac:dyDescent="0.2">
      <c r="A1715" t="str">
        <f t="shared" si="188"/>
        <v>201110average0English Bay</v>
      </c>
      <c r="B1715" t="str">
        <f t="shared" si="182"/>
        <v>201110apartmentaveragebachelor_rateEnglish Bay</v>
      </c>
      <c r="C1715" t="str">
        <f t="shared" si="183"/>
        <v>apartmentaveragebachelor_rateEnglish Bay</v>
      </c>
      <c r="D1715" t="str">
        <f t="shared" si="184"/>
        <v>201110apartmentaveragebachelor_rateVancouver</v>
      </c>
      <c r="E1715">
        <v>2011</v>
      </c>
      <c r="F1715">
        <v>10</v>
      </c>
      <c r="G1715" t="s">
        <v>65</v>
      </c>
      <c r="H1715" t="s">
        <v>59</v>
      </c>
      <c r="I1715" t="s">
        <v>49</v>
      </c>
      <c r="J1715">
        <f t="shared" si="185"/>
        <v>0</v>
      </c>
      <c r="K1715" t="s">
        <v>16</v>
      </c>
      <c r="L1715">
        <f>VLOOKUP(B1715,average_median_rates_1!B:I,8,0)</f>
        <v>904</v>
      </c>
      <c r="M1715" t="b">
        <f>IF(ISERROR(L1715),VLOOKUP(C1715,vancouver_ratios_2!B:J,9,0),IF(L1715="**",VLOOKUP(C1715,vancouver_ratios_2!B:J,9,0)))</f>
        <v>0</v>
      </c>
      <c r="N1715" t="b">
        <f>IF(ISERROR(L1715),VLOOKUP(D1715,average_median_rates_1!B:I,8,0),IF(L1715="**", VLOOKUP(D1715,average_median_rates_1!B:I,8,0)))</f>
        <v>0</v>
      </c>
      <c r="O1715">
        <f t="shared" si="186"/>
        <v>0</v>
      </c>
      <c r="P1715">
        <f t="shared" si="187"/>
        <v>904</v>
      </c>
    </row>
    <row r="1716" spans="1:16" x14ac:dyDescent="0.2">
      <c r="A1716" t="str">
        <f t="shared" si="188"/>
        <v>201110average0Downtown</v>
      </c>
      <c r="B1716" t="str">
        <f t="shared" si="182"/>
        <v>201110apartmentaveragebachelor_rateDowntown</v>
      </c>
      <c r="C1716" t="str">
        <f t="shared" si="183"/>
        <v>apartmentaveragebachelor_rateDowntown</v>
      </c>
      <c r="D1716" t="str">
        <f t="shared" si="184"/>
        <v>201110apartmentaveragebachelor_rateVancouver</v>
      </c>
      <c r="E1716">
        <v>2011</v>
      </c>
      <c r="F1716">
        <v>10</v>
      </c>
      <c r="G1716" t="s">
        <v>65</v>
      </c>
      <c r="H1716" t="s">
        <v>59</v>
      </c>
      <c r="I1716" t="s">
        <v>49</v>
      </c>
      <c r="J1716">
        <f t="shared" si="185"/>
        <v>0</v>
      </c>
      <c r="K1716" t="s">
        <v>17</v>
      </c>
      <c r="L1716">
        <f>VLOOKUP(B1716,average_median_rates_1!B:I,8,0)</f>
        <v>1023</v>
      </c>
      <c r="M1716" t="b">
        <f>IF(ISERROR(L1716),VLOOKUP(C1716,vancouver_ratios_2!B:J,9,0),IF(L1716="**",VLOOKUP(C1716,vancouver_ratios_2!B:J,9,0)))</f>
        <v>0</v>
      </c>
      <c r="N1716" t="b">
        <f>IF(ISERROR(L1716),VLOOKUP(D1716,average_median_rates_1!B:I,8,0),IF(L1716="**", VLOOKUP(D1716,average_median_rates_1!B:I,8,0)))</f>
        <v>0</v>
      </c>
      <c r="O1716">
        <f t="shared" si="186"/>
        <v>0</v>
      </c>
      <c r="P1716">
        <f t="shared" si="187"/>
        <v>1023</v>
      </c>
    </row>
    <row r="1717" spans="1:16" x14ac:dyDescent="0.2">
      <c r="A1717" t="str">
        <f t="shared" si="188"/>
        <v>201110average0South Granville/Oak</v>
      </c>
      <c r="B1717" t="str">
        <f t="shared" si="182"/>
        <v>201110apartmentaveragebachelor_rateSouth Granville/Oak</v>
      </c>
      <c r="C1717" t="str">
        <f t="shared" si="183"/>
        <v>apartmentaveragebachelor_rateSouth Granville/Oak</v>
      </c>
      <c r="D1717" t="str">
        <f t="shared" si="184"/>
        <v>201110apartmentaveragebachelor_rateVancouver</v>
      </c>
      <c r="E1717">
        <v>2011</v>
      </c>
      <c r="F1717">
        <v>10</v>
      </c>
      <c r="G1717" t="s">
        <v>65</v>
      </c>
      <c r="H1717" t="s">
        <v>59</v>
      </c>
      <c r="I1717" t="s">
        <v>49</v>
      </c>
      <c r="J1717">
        <f t="shared" si="185"/>
        <v>0</v>
      </c>
      <c r="K1717" t="s">
        <v>19</v>
      </c>
      <c r="L1717">
        <f>VLOOKUP(B1717,average_median_rates_1!B:I,8,0)</f>
        <v>857</v>
      </c>
      <c r="M1717" t="b">
        <f>IF(ISERROR(L1717),VLOOKUP(C1717,vancouver_ratios_2!B:J,9,0),IF(L1717="**",VLOOKUP(C1717,vancouver_ratios_2!B:J,9,0)))</f>
        <v>0</v>
      </c>
      <c r="N1717" t="b">
        <f>IF(ISERROR(L1717),VLOOKUP(D1717,average_median_rates_1!B:I,8,0),IF(L1717="**", VLOOKUP(D1717,average_median_rates_1!B:I,8,0)))</f>
        <v>0</v>
      </c>
      <c r="O1717">
        <f t="shared" si="186"/>
        <v>0</v>
      </c>
      <c r="P1717">
        <f t="shared" si="187"/>
        <v>857</v>
      </c>
    </row>
    <row r="1718" spans="1:16" x14ac:dyDescent="0.2">
      <c r="A1718" t="str">
        <f t="shared" si="188"/>
        <v>201110average0Kitsilano/Point Grey</v>
      </c>
      <c r="B1718" t="str">
        <f t="shared" si="182"/>
        <v>201110apartmentaveragebachelor_rateKitsilano/Point Grey</v>
      </c>
      <c r="C1718" t="str">
        <f t="shared" si="183"/>
        <v>apartmentaveragebachelor_rateKitsilano/Point Grey</v>
      </c>
      <c r="D1718" t="str">
        <f t="shared" si="184"/>
        <v>201110apartmentaveragebachelor_rateVancouver</v>
      </c>
      <c r="E1718">
        <v>2011</v>
      </c>
      <c r="F1718">
        <v>10</v>
      </c>
      <c r="G1718" t="s">
        <v>65</v>
      </c>
      <c r="H1718" t="s">
        <v>59</v>
      </c>
      <c r="I1718" t="s">
        <v>49</v>
      </c>
      <c r="J1718">
        <f t="shared" si="185"/>
        <v>0</v>
      </c>
      <c r="K1718" t="s">
        <v>20</v>
      </c>
      <c r="L1718">
        <f>VLOOKUP(B1718,average_median_rates_1!B:I,8,0)</f>
        <v>865</v>
      </c>
      <c r="M1718" t="b">
        <f>IF(ISERROR(L1718),VLOOKUP(C1718,vancouver_ratios_2!B:J,9,0),IF(L1718="**",VLOOKUP(C1718,vancouver_ratios_2!B:J,9,0)))</f>
        <v>0</v>
      </c>
      <c r="N1718" t="b">
        <f>IF(ISERROR(L1718),VLOOKUP(D1718,average_median_rates_1!B:I,8,0),IF(L1718="**", VLOOKUP(D1718,average_median_rates_1!B:I,8,0)))</f>
        <v>0</v>
      </c>
      <c r="O1718">
        <f t="shared" si="186"/>
        <v>0</v>
      </c>
      <c r="P1718">
        <f t="shared" si="187"/>
        <v>865</v>
      </c>
    </row>
    <row r="1719" spans="1:16" x14ac:dyDescent="0.2">
      <c r="A1719" t="str">
        <f t="shared" si="188"/>
        <v>201110average0Westside/Kerrisdale</v>
      </c>
      <c r="B1719" t="str">
        <f t="shared" si="182"/>
        <v>201110apartmentaveragebachelor_rateWestside/Kerrisdale</v>
      </c>
      <c r="C1719" t="str">
        <f t="shared" si="183"/>
        <v>apartmentaveragebachelor_rateWestside/Kerrisdale</v>
      </c>
      <c r="D1719" t="str">
        <f t="shared" si="184"/>
        <v>201110apartmentaveragebachelor_rateVancouver</v>
      </c>
      <c r="E1719">
        <v>2011</v>
      </c>
      <c r="F1719">
        <v>10</v>
      </c>
      <c r="G1719" t="s">
        <v>65</v>
      </c>
      <c r="H1719" t="s">
        <v>59</v>
      </c>
      <c r="I1719" t="s">
        <v>49</v>
      </c>
      <c r="J1719">
        <f t="shared" si="185"/>
        <v>0</v>
      </c>
      <c r="K1719" t="s">
        <v>21</v>
      </c>
      <c r="L1719">
        <f>VLOOKUP(B1719,average_median_rates_1!B:I,8,0)</f>
        <v>819</v>
      </c>
      <c r="M1719" t="b">
        <f>IF(ISERROR(L1719),VLOOKUP(C1719,vancouver_ratios_2!B:J,9,0),IF(L1719="**",VLOOKUP(C1719,vancouver_ratios_2!B:J,9,0)))</f>
        <v>0</v>
      </c>
      <c r="N1719" t="b">
        <f>IF(ISERROR(L1719),VLOOKUP(D1719,average_median_rates_1!B:I,8,0),IF(L1719="**", VLOOKUP(D1719,average_median_rates_1!B:I,8,0)))</f>
        <v>0</v>
      </c>
      <c r="O1719">
        <f t="shared" si="186"/>
        <v>0</v>
      </c>
      <c r="P1719">
        <f t="shared" si="187"/>
        <v>819</v>
      </c>
    </row>
    <row r="1720" spans="1:16" x14ac:dyDescent="0.2">
      <c r="A1720" t="str">
        <f t="shared" si="188"/>
        <v>201110average0Marpole</v>
      </c>
      <c r="B1720" t="str">
        <f t="shared" si="182"/>
        <v>201110apartmentaveragebachelor_rateMarpole</v>
      </c>
      <c r="C1720" t="str">
        <f t="shared" si="183"/>
        <v>apartmentaveragebachelor_rateMarpole</v>
      </c>
      <c r="D1720" t="str">
        <f t="shared" si="184"/>
        <v>201110apartmentaveragebachelor_rateVancouver</v>
      </c>
      <c r="E1720">
        <v>2011</v>
      </c>
      <c r="F1720">
        <v>10</v>
      </c>
      <c r="G1720" t="s">
        <v>65</v>
      </c>
      <c r="H1720" t="s">
        <v>59</v>
      </c>
      <c r="I1720" t="s">
        <v>49</v>
      </c>
      <c r="J1720">
        <f t="shared" si="185"/>
        <v>0</v>
      </c>
      <c r="K1720" t="s">
        <v>23</v>
      </c>
      <c r="L1720">
        <f>VLOOKUP(B1720,average_median_rates_1!B:I,8,0)</f>
        <v>696</v>
      </c>
      <c r="M1720" t="b">
        <f>IF(ISERROR(L1720),VLOOKUP(C1720,vancouver_ratios_2!B:J,9,0),IF(L1720="**",VLOOKUP(C1720,vancouver_ratios_2!B:J,9,0)))</f>
        <v>0</v>
      </c>
      <c r="N1720" t="b">
        <f>IF(ISERROR(L1720),VLOOKUP(D1720,average_median_rates_1!B:I,8,0),IF(L1720="**", VLOOKUP(D1720,average_median_rates_1!B:I,8,0)))</f>
        <v>0</v>
      </c>
      <c r="O1720">
        <f t="shared" si="186"/>
        <v>0</v>
      </c>
      <c r="P1720">
        <f t="shared" si="187"/>
        <v>696</v>
      </c>
    </row>
    <row r="1721" spans="1:16" x14ac:dyDescent="0.2">
      <c r="A1721" t="str">
        <f t="shared" si="188"/>
        <v>201110average0Mount Pleasant/Renfrew Heights</v>
      </c>
      <c r="B1721" t="str">
        <f t="shared" si="182"/>
        <v>201110apartmentaveragebachelor_rateMount Pleasant/Renfrew Heights</v>
      </c>
      <c r="C1721" t="str">
        <f t="shared" si="183"/>
        <v>apartmentaveragebachelor_rateMount Pleasant/Renfrew Heights</v>
      </c>
      <c r="D1721" t="str">
        <f t="shared" si="184"/>
        <v>201110apartmentaveragebachelor_rateVancouver</v>
      </c>
      <c r="E1721">
        <v>2011</v>
      </c>
      <c r="F1721">
        <v>10</v>
      </c>
      <c r="G1721" t="s">
        <v>65</v>
      </c>
      <c r="H1721" t="s">
        <v>59</v>
      </c>
      <c r="I1721" t="s">
        <v>49</v>
      </c>
      <c r="J1721">
        <f t="shared" si="185"/>
        <v>0</v>
      </c>
      <c r="K1721" t="s">
        <v>24</v>
      </c>
      <c r="L1721">
        <f>VLOOKUP(B1721,average_median_rates_1!B:I,8,0)</f>
        <v>766</v>
      </c>
      <c r="M1721" t="b">
        <f>IF(ISERROR(L1721),VLOOKUP(C1721,vancouver_ratios_2!B:J,9,0),IF(L1721="**",VLOOKUP(C1721,vancouver_ratios_2!B:J,9,0)))</f>
        <v>0</v>
      </c>
      <c r="N1721" t="b">
        <f>IF(ISERROR(L1721),VLOOKUP(D1721,average_median_rates_1!B:I,8,0),IF(L1721="**", VLOOKUP(D1721,average_median_rates_1!B:I,8,0)))</f>
        <v>0</v>
      </c>
      <c r="O1721">
        <f t="shared" si="186"/>
        <v>0</v>
      </c>
      <c r="P1721">
        <f t="shared" si="187"/>
        <v>766</v>
      </c>
    </row>
    <row r="1722" spans="1:16" x14ac:dyDescent="0.2">
      <c r="A1722" t="str">
        <f t="shared" si="188"/>
        <v>201110average0East Hastings</v>
      </c>
      <c r="B1722" t="str">
        <f t="shared" si="182"/>
        <v>201110apartmentaveragebachelor_rateEast Hastings</v>
      </c>
      <c r="C1722" t="str">
        <f t="shared" si="183"/>
        <v>apartmentaveragebachelor_rateEast Hastings</v>
      </c>
      <c r="D1722" t="str">
        <f t="shared" si="184"/>
        <v>201110apartmentaveragebachelor_rateVancouver</v>
      </c>
      <c r="E1722">
        <v>2011</v>
      </c>
      <c r="F1722">
        <v>10</v>
      </c>
      <c r="G1722" t="s">
        <v>65</v>
      </c>
      <c r="H1722" t="s">
        <v>59</v>
      </c>
      <c r="I1722" t="s">
        <v>49</v>
      </c>
      <c r="J1722">
        <f t="shared" si="185"/>
        <v>0</v>
      </c>
      <c r="K1722" t="s">
        <v>25</v>
      </c>
      <c r="L1722">
        <f>VLOOKUP(B1722,average_median_rates_1!B:I,8,0)</f>
        <v>809</v>
      </c>
      <c r="M1722" t="b">
        <f>IF(ISERROR(L1722),VLOOKUP(C1722,vancouver_ratios_2!B:J,9,0),IF(L1722="**",VLOOKUP(C1722,vancouver_ratios_2!B:J,9,0)))</f>
        <v>0</v>
      </c>
      <c r="N1722" t="b">
        <f>IF(ISERROR(L1722),VLOOKUP(D1722,average_median_rates_1!B:I,8,0),IF(L1722="**", VLOOKUP(D1722,average_median_rates_1!B:I,8,0)))</f>
        <v>0</v>
      </c>
      <c r="O1722">
        <f t="shared" si="186"/>
        <v>0</v>
      </c>
      <c r="P1722">
        <f t="shared" si="187"/>
        <v>809</v>
      </c>
    </row>
    <row r="1723" spans="1:16" x14ac:dyDescent="0.2">
      <c r="A1723" t="str">
        <f t="shared" si="188"/>
        <v>201110average0Southeast Vancouver</v>
      </c>
      <c r="B1723" t="str">
        <f t="shared" si="182"/>
        <v>201110apartmentaveragebachelor_rateSoutheast Vancouver</v>
      </c>
      <c r="C1723" t="str">
        <f t="shared" si="183"/>
        <v>apartmentaveragebachelor_rateSoutheast Vancouver</v>
      </c>
      <c r="D1723" t="str">
        <f t="shared" si="184"/>
        <v>201110apartmentaveragebachelor_rateVancouver</v>
      </c>
      <c r="E1723">
        <v>2011</v>
      </c>
      <c r="F1723">
        <v>10</v>
      </c>
      <c r="G1723" t="s">
        <v>65</v>
      </c>
      <c r="H1723" t="s">
        <v>59</v>
      </c>
      <c r="I1723" t="s">
        <v>49</v>
      </c>
      <c r="J1723">
        <f t="shared" si="185"/>
        <v>0</v>
      </c>
      <c r="K1723" t="s">
        <v>26</v>
      </c>
      <c r="L1723">
        <f>VLOOKUP(B1723,average_median_rates_1!B:I,8,0)</f>
        <v>740</v>
      </c>
      <c r="M1723" t="b">
        <f>IF(ISERROR(L1723),VLOOKUP(C1723,vancouver_ratios_2!B:J,9,0),IF(L1723="**",VLOOKUP(C1723,vancouver_ratios_2!B:J,9,0)))</f>
        <v>0</v>
      </c>
      <c r="N1723" t="b">
        <f>IF(ISERROR(L1723),VLOOKUP(D1723,average_median_rates_1!B:I,8,0),IF(L1723="**", VLOOKUP(D1723,average_median_rates_1!B:I,8,0)))</f>
        <v>0</v>
      </c>
      <c r="O1723">
        <f t="shared" si="186"/>
        <v>0</v>
      </c>
      <c r="P1723">
        <f t="shared" si="187"/>
        <v>740</v>
      </c>
    </row>
    <row r="1724" spans="1:16" x14ac:dyDescent="0.2">
      <c r="A1724" t="str">
        <f t="shared" si="188"/>
        <v>201110average0University Endowment Lands</v>
      </c>
      <c r="B1724" t="str">
        <f t="shared" si="182"/>
        <v>201110apartmentaveragebachelor_rateUniversity Endowment Lands</v>
      </c>
      <c r="C1724" t="str">
        <f t="shared" si="183"/>
        <v>apartmentaveragebachelor_rateUniversity Endowment Lands</v>
      </c>
      <c r="D1724" t="str">
        <f t="shared" si="184"/>
        <v>201110apartmentaveragebachelor_rateVancouver</v>
      </c>
      <c r="E1724">
        <v>2011</v>
      </c>
      <c r="F1724">
        <v>10</v>
      </c>
      <c r="G1724" t="s">
        <v>65</v>
      </c>
      <c r="H1724" t="s">
        <v>59</v>
      </c>
      <c r="I1724" t="s">
        <v>49</v>
      </c>
      <c r="J1724">
        <f t="shared" si="185"/>
        <v>0</v>
      </c>
      <c r="K1724" t="s">
        <v>27</v>
      </c>
      <c r="L1724" t="str">
        <f>VLOOKUP(B1724,average_median_rates_1!B:I,8,0)</f>
        <v>**</v>
      </c>
      <c r="M1724">
        <f>IF(ISERROR(L1724),VLOOKUP(C1724,vancouver_ratios_2!B:J,9,0),IF(L1724="**",VLOOKUP(C1724,vancouver_ratios_2!B:J,9,0)))</f>
        <v>1.26614319661122</v>
      </c>
      <c r="N1724">
        <f>IF(ISERROR(L1724),VLOOKUP(D1724,average_median_rates_1!B:I,8,0),IF(L1724="**", VLOOKUP(D1724,average_median_rates_1!B:I,8,0)))</f>
        <v>839</v>
      </c>
      <c r="O1724">
        <f t="shared" si="186"/>
        <v>1062.2941419568135</v>
      </c>
      <c r="P1724">
        <f t="shared" si="187"/>
        <v>1062.2941419568135</v>
      </c>
    </row>
    <row r="1725" spans="1:16" x14ac:dyDescent="0.2">
      <c r="A1725" t="str">
        <f t="shared" si="188"/>
        <v>201110average0Central Park/Metrotown</v>
      </c>
      <c r="B1725" t="str">
        <f t="shared" si="182"/>
        <v>201110apartmentaveragebachelor_rateCentral Park/Metrotown</v>
      </c>
      <c r="C1725" t="str">
        <f t="shared" si="183"/>
        <v>apartmentaveragebachelor_rateCentral Park/Metrotown</v>
      </c>
      <c r="D1725" t="str">
        <f t="shared" si="184"/>
        <v>201110apartmentaveragebachelor_rateVancouver</v>
      </c>
      <c r="E1725">
        <v>2011</v>
      </c>
      <c r="F1725">
        <v>10</v>
      </c>
      <c r="G1725" t="s">
        <v>65</v>
      </c>
      <c r="H1725" t="s">
        <v>59</v>
      </c>
      <c r="I1725" t="s">
        <v>49</v>
      </c>
      <c r="J1725">
        <f t="shared" si="185"/>
        <v>0</v>
      </c>
      <c r="K1725" t="s">
        <v>28</v>
      </c>
      <c r="L1725">
        <f>VLOOKUP(B1725,average_median_rates_1!B:I,8,0)</f>
        <v>779</v>
      </c>
      <c r="M1725" t="b">
        <f>IF(ISERROR(L1725),VLOOKUP(C1725,vancouver_ratios_2!B:J,9,0),IF(L1725="**",VLOOKUP(C1725,vancouver_ratios_2!B:J,9,0)))</f>
        <v>0</v>
      </c>
      <c r="N1725" t="b">
        <f>IF(ISERROR(L1725),VLOOKUP(D1725,average_median_rates_1!B:I,8,0),IF(L1725="**", VLOOKUP(D1725,average_median_rates_1!B:I,8,0)))</f>
        <v>0</v>
      </c>
      <c r="O1725">
        <f t="shared" si="186"/>
        <v>0</v>
      </c>
      <c r="P1725">
        <f t="shared" si="187"/>
        <v>779</v>
      </c>
    </row>
    <row r="1726" spans="1:16" x14ac:dyDescent="0.2">
      <c r="A1726" t="str">
        <f t="shared" si="188"/>
        <v>201110average0Southeast Burnaby</v>
      </c>
      <c r="B1726" t="str">
        <f t="shared" si="182"/>
        <v>201110apartmentaveragebachelor_rateSoutheast Burnaby</v>
      </c>
      <c r="C1726" t="str">
        <f t="shared" si="183"/>
        <v>apartmentaveragebachelor_rateSoutheast Burnaby</v>
      </c>
      <c r="D1726" t="str">
        <f t="shared" si="184"/>
        <v>201110apartmentaveragebachelor_rateVancouver</v>
      </c>
      <c r="E1726">
        <v>2011</v>
      </c>
      <c r="F1726">
        <v>10</v>
      </c>
      <c r="G1726" t="s">
        <v>65</v>
      </c>
      <c r="H1726" t="s">
        <v>59</v>
      </c>
      <c r="I1726" t="s">
        <v>49</v>
      </c>
      <c r="J1726">
        <f t="shared" si="185"/>
        <v>0</v>
      </c>
      <c r="K1726" t="s">
        <v>29</v>
      </c>
      <c r="L1726">
        <f>VLOOKUP(B1726,average_median_rates_1!B:I,8,0)</f>
        <v>665</v>
      </c>
      <c r="M1726" t="b">
        <f>IF(ISERROR(L1726),VLOOKUP(C1726,vancouver_ratios_2!B:J,9,0),IF(L1726="**",VLOOKUP(C1726,vancouver_ratios_2!B:J,9,0)))</f>
        <v>0</v>
      </c>
      <c r="N1726" t="b">
        <f>IF(ISERROR(L1726),VLOOKUP(D1726,average_median_rates_1!B:I,8,0),IF(L1726="**", VLOOKUP(D1726,average_median_rates_1!B:I,8,0)))</f>
        <v>0</v>
      </c>
      <c r="O1726">
        <f t="shared" si="186"/>
        <v>0</v>
      </c>
      <c r="P1726">
        <f t="shared" si="187"/>
        <v>665</v>
      </c>
    </row>
    <row r="1727" spans="1:16" x14ac:dyDescent="0.2">
      <c r="A1727" t="str">
        <f t="shared" si="188"/>
        <v>201110average0North Burnaby</v>
      </c>
      <c r="B1727" t="str">
        <f t="shared" si="182"/>
        <v>201110apartmentaveragebachelor_rateNorth Burnaby</v>
      </c>
      <c r="C1727" t="str">
        <f t="shared" si="183"/>
        <v>apartmentaveragebachelor_rateNorth Burnaby</v>
      </c>
      <c r="D1727" t="str">
        <f t="shared" si="184"/>
        <v>201110apartmentaveragebachelor_rateVancouver</v>
      </c>
      <c r="E1727">
        <v>2011</v>
      </c>
      <c r="F1727">
        <v>10</v>
      </c>
      <c r="G1727" t="s">
        <v>65</v>
      </c>
      <c r="H1727" t="s">
        <v>59</v>
      </c>
      <c r="I1727" t="s">
        <v>49</v>
      </c>
      <c r="J1727">
        <f t="shared" si="185"/>
        <v>0</v>
      </c>
      <c r="K1727" t="s">
        <v>31</v>
      </c>
      <c r="L1727">
        <f>VLOOKUP(B1727,average_median_rates_1!B:I,8,0)</f>
        <v>704</v>
      </c>
      <c r="M1727" t="b">
        <f>IF(ISERROR(L1727),VLOOKUP(C1727,vancouver_ratios_2!B:J,9,0),IF(L1727="**",VLOOKUP(C1727,vancouver_ratios_2!B:J,9,0)))</f>
        <v>0</v>
      </c>
      <c r="N1727" t="b">
        <f>IF(ISERROR(L1727),VLOOKUP(D1727,average_median_rates_1!B:I,8,0),IF(L1727="**", VLOOKUP(D1727,average_median_rates_1!B:I,8,0)))</f>
        <v>0</v>
      </c>
      <c r="O1727">
        <f t="shared" si="186"/>
        <v>0</v>
      </c>
      <c r="P1727">
        <f t="shared" si="187"/>
        <v>704</v>
      </c>
    </row>
    <row r="1728" spans="1:16" x14ac:dyDescent="0.2">
      <c r="A1728" t="str">
        <f t="shared" si="188"/>
        <v>201110average0New Westminster</v>
      </c>
      <c r="B1728" t="str">
        <f t="shared" si="182"/>
        <v>201110apartmentaveragebachelor_rateNew Westminster</v>
      </c>
      <c r="C1728" t="str">
        <f t="shared" si="183"/>
        <v>apartmentaveragebachelor_rateNew Westminster</v>
      </c>
      <c r="D1728" t="str">
        <f t="shared" si="184"/>
        <v>201110apartmentaveragebachelor_rateVancouver</v>
      </c>
      <c r="E1728">
        <v>2011</v>
      </c>
      <c r="F1728">
        <v>10</v>
      </c>
      <c r="G1728" t="s">
        <v>65</v>
      </c>
      <c r="H1728" t="s">
        <v>59</v>
      </c>
      <c r="I1728" t="s">
        <v>49</v>
      </c>
      <c r="J1728">
        <f t="shared" si="185"/>
        <v>0</v>
      </c>
      <c r="K1728" t="s">
        <v>32</v>
      </c>
      <c r="L1728">
        <f>VLOOKUP(B1728,average_median_rates_1!B:I,8,0)</f>
        <v>658</v>
      </c>
      <c r="M1728" t="b">
        <f>IF(ISERROR(L1728),VLOOKUP(C1728,vancouver_ratios_2!B:J,9,0),IF(L1728="**",VLOOKUP(C1728,vancouver_ratios_2!B:J,9,0)))</f>
        <v>0</v>
      </c>
      <c r="N1728" t="b">
        <f>IF(ISERROR(L1728),VLOOKUP(D1728,average_median_rates_1!B:I,8,0),IF(L1728="**", VLOOKUP(D1728,average_median_rates_1!B:I,8,0)))</f>
        <v>0</v>
      </c>
      <c r="O1728">
        <f t="shared" si="186"/>
        <v>0</v>
      </c>
      <c r="P1728">
        <f t="shared" si="187"/>
        <v>658</v>
      </c>
    </row>
    <row r="1729" spans="1:16" x14ac:dyDescent="0.2">
      <c r="A1729" t="str">
        <f t="shared" si="188"/>
        <v>201110average0North Vancouver CY</v>
      </c>
      <c r="B1729" t="str">
        <f t="shared" si="182"/>
        <v>201110apartmentaveragebachelor_rateNorth Vancouver CY</v>
      </c>
      <c r="C1729" t="str">
        <f t="shared" si="183"/>
        <v>apartmentaveragebachelor_rateNorth Vancouver CY</v>
      </c>
      <c r="D1729" t="str">
        <f t="shared" si="184"/>
        <v>201110apartmentaveragebachelor_rateVancouver</v>
      </c>
      <c r="E1729">
        <v>2011</v>
      </c>
      <c r="F1729">
        <v>10</v>
      </c>
      <c r="G1729" t="s">
        <v>65</v>
      </c>
      <c r="H1729" t="s">
        <v>59</v>
      </c>
      <c r="I1729" t="s">
        <v>49</v>
      </c>
      <c r="J1729">
        <f t="shared" si="185"/>
        <v>0</v>
      </c>
      <c r="K1729" t="s">
        <v>33</v>
      </c>
      <c r="L1729" t="e">
        <f>VLOOKUP(B1729,average_median_rates_1!B:I,8,0)</f>
        <v>#N/A</v>
      </c>
      <c r="M1729">
        <f>IF(ISERROR(L1729),VLOOKUP(C1729,vancouver_ratios_2!B:J,9,0),IF(L1729="**",VLOOKUP(C1729,vancouver_ratios_2!B:J,9,0)))</f>
        <v>1.12537452216138</v>
      </c>
      <c r="N1729">
        <f>IF(ISERROR(L1729),VLOOKUP(D1729,average_median_rates_1!B:I,8,0),IF(L1729="**", VLOOKUP(D1729,average_median_rates_1!B:I,8,0)))</f>
        <v>839</v>
      </c>
      <c r="O1729">
        <f t="shared" si="186"/>
        <v>944.1892240933978</v>
      </c>
      <c r="P1729">
        <f t="shared" si="187"/>
        <v>944.1892240933978</v>
      </c>
    </row>
    <row r="1730" spans="1:16" x14ac:dyDescent="0.2">
      <c r="A1730" t="str">
        <f t="shared" si="188"/>
        <v>201110average0North Vancouver DM</v>
      </c>
      <c r="B1730" t="str">
        <f t="shared" ref="B1730:B1793" si="189">E1730&amp;F1730&amp;G1730&amp;H1730&amp;I1730&amp;K1730</f>
        <v>201110apartmentaveragebachelor_rateNorth Vancouver DM</v>
      </c>
      <c r="C1730" t="str">
        <f t="shared" ref="C1730:C1793" si="190">G1730&amp;H1730&amp;I1730&amp;K1730</f>
        <v>apartmentaveragebachelor_rateNorth Vancouver DM</v>
      </c>
      <c r="D1730" t="str">
        <f t="shared" ref="D1730:D1793" si="191">E1730&amp;F1730&amp;G1730&amp;H1730&amp;I1730&amp;"Vancouver"</f>
        <v>201110apartmentaveragebachelor_rateVancouver</v>
      </c>
      <c r="E1730">
        <v>2011</v>
      </c>
      <c r="F1730">
        <v>10</v>
      </c>
      <c r="G1730" t="s">
        <v>65</v>
      </c>
      <c r="H1730" t="s">
        <v>59</v>
      </c>
      <c r="I1730" t="s">
        <v>49</v>
      </c>
      <c r="J1730">
        <f t="shared" ref="J1730:J1793" si="192">IF(I1730="bachelor_rate", 0, IF(I1730="1_bed_rate", 1, IF(I1730="2_bed_rate",2, IF(I1730="3+_bed_rate", 3, "error"))))</f>
        <v>0</v>
      </c>
      <c r="K1730" t="s">
        <v>34</v>
      </c>
      <c r="L1730">
        <f>VLOOKUP(B1730,average_median_rates_1!B:I,8,0)</f>
        <v>855</v>
      </c>
      <c r="M1730" t="b">
        <f>IF(ISERROR(L1730),VLOOKUP(C1730,vancouver_ratios_2!B:J,9,0),IF(L1730="**",VLOOKUP(C1730,vancouver_ratios_2!B:J,9,0)))</f>
        <v>0</v>
      </c>
      <c r="N1730" t="b">
        <f>IF(ISERROR(L1730),VLOOKUP(D1730,average_median_rates_1!B:I,8,0),IF(L1730="**", VLOOKUP(D1730,average_median_rates_1!B:I,8,0)))</f>
        <v>0</v>
      </c>
      <c r="O1730">
        <f t="shared" ref="O1730:O1793" si="193">N1730*M1730</f>
        <v>0</v>
      </c>
      <c r="P1730">
        <f t="shared" ref="P1730:P1793" si="194">IF(ISERROR(L1730),O1730, IF(L1730="**", O1730, L1730))</f>
        <v>855</v>
      </c>
    </row>
    <row r="1731" spans="1:16" x14ac:dyDescent="0.2">
      <c r="A1731" t="str">
        <f t="shared" ref="A1731:A1794" si="195">E1731&amp;F1731&amp;H1731&amp;J1731&amp;K1731</f>
        <v>201110average0West Vancouver</v>
      </c>
      <c r="B1731" t="str">
        <f t="shared" si="189"/>
        <v>201110apartmentaveragebachelor_rateWest Vancouver</v>
      </c>
      <c r="C1731" t="str">
        <f t="shared" si="190"/>
        <v>apartmentaveragebachelor_rateWest Vancouver</v>
      </c>
      <c r="D1731" t="str">
        <f t="shared" si="191"/>
        <v>201110apartmentaveragebachelor_rateVancouver</v>
      </c>
      <c r="E1731">
        <v>2011</v>
      </c>
      <c r="F1731">
        <v>10</v>
      </c>
      <c r="G1731" t="s">
        <v>65</v>
      </c>
      <c r="H1731" t="s">
        <v>59</v>
      </c>
      <c r="I1731" t="s">
        <v>49</v>
      </c>
      <c r="J1731">
        <f t="shared" si="192"/>
        <v>0</v>
      </c>
      <c r="K1731" t="s">
        <v>35</v>
      </c>
      <c r="L1731">
        <f>VLOOKUP(B1731,average_median_rates_1!B:I,8,0)</f>
        <v>940</v>
      </c>
      <c r="M1731" t="b">
        <f>IF(ISERROR(L1731),VLOOKUP(C1731,vancouver_ratios_2!B:J,9,0),IF(L1731="**",VLOOKUP(C1731,vancouver_ratios_2!B:J,9,0)))</f>
        <v>0</v>
      </c>
      <c r="N1731" t="b">
        <f>IF(ISERROR(L1731),VLOOKUP(D1731,average_median_rates_1!B:I,8,0),IF(L1731="**", VLOOKUP(D1731,average_median_rates_1!B:I,8,0)))</f>
        <v>0</v>
      </c>
      <c r="O1731">
        <f t="shared" si="193"/>
        <v>0</v>
      </c>
      <c r="P1731">
        <f t="shared" si="194"/>
        <v>940</v>
      </c>
    </row>
    <row r="1732" spans="1:16" x14ac:dyDescent="0.2">
      <c r="A1732" t="str">
        <f t="shared" si="195"/>
        <v>201110average0Richmond</v>
      </c>
      <c r="B1732" t="str">
        <f t="shared" si="189"/>
        <v>201110apartmentaveragebachelor_rateRichmond</v>
      </c>
      <c r="C1732" t="str">
        <f t="shared" si="190"/>
        <v>apartmentaveragebachelor_rateRichmond</v>
      </c>
      <c r="D1732" t="str">
        <f t="shared" si="191"/>
        <v>201110apartmentaveragebachelor_rateVancouver</v>
      </c>
      <c r="E1732">
        <v>2011</v>
      </c>
      <c r="F1732">
        <v>10</v>
      </c>
      <c r="G1732" t="s">
        <v>65</v>
      </c>
      <c r="H1732" t="s">
        <v>59</v>
      </c>
      <c r="I1732" t="s">
        <v>49</v>
      </c>
      <c r="J1732">
        <f t="shared" si="192"/>
        <v>0</v>
      </c>
      <c r="K1732" t="s">
        <v>36</v>
      </c>
      <c r="L1732">
        <f>VLOOKUP(B1732,average_median_rates_1!B:I,8,0)</f>
        <v>736</v>
      </c>
      <c r="M1732" t="b">
        <f>IF(ISERROR(L1732),VLOOKUP(C1732,vancouver_ratios_2!B:J,9,0),IF(L1732="**",VLOOKUP(C1732,vancouver_ratios_2!B:J,9,0)))</f>
        <v>0</v>
      </c>
      <c r="N1732" t="b">
        <f>IF(ISERROR(L1732),VLOOKUP(D1732,average_median_rates_1!B:I,8,0),IF(L1732="**", VLOOKUP(D1732,average_median_rates_1!B:I,8,0)))</f>
        <v>0</v>
      </c>
      <c r="O1732">
        <f t="shared" si="193"/>
        <v>0</v>
      </c>
      <c r="P1732">
        <f t="shared" si="194"/>
        <v>736</v>
      </c>
    </row>
    <row r="1733" spans="1:16" x14ac:dyDescent="0.2">
      <c r="A1733" t="str">
        <f t="shared" si="195"/>
        <v>201110average0Delta</v>
      </c>
      <c r="B1733" t="str">
        <f t="shared" si="189"/>
        <v>201110apartmentaveragebachelor_rateDelta</v>
      </c>
      <c r="C1733" t="str">
        <f t="shared" si="190"/>
        <v>apartmentaveragebachelor_rateDelta</v>
      </c>
      <c r="D1733" t="str">
        <f t="shared" si="191"/>
        <v>201110apartmentaveragebachelor_rateVancouver</v>
      </c>
      <c r="E1733">
        <v>2011</v>
      </c>
      <c r="F1733">
        <v>10</v>
      </c>
      <c r="G1733" t="s">
        <v>65</v>
      </c>
      <c r="H1733" t="s">
        <v>59</v>
      </c>
      <c r="I1733" t="s">
        <v>49</v>
      </c>
      <c r="J1733">
        <f t="shared" si="192"/>
        <v>0</v>
      </c>
      <c r="K1733" t="s">
        <v>37</v>
      </c>
      <c r="L1733">
        <f>VLOOKUP(B1733,average_median_rates_1!B:I,8,0)</f>
        <v>604</v>
      </c>
      <c r="M1733" t="b">
        <f>IF(ISERROR(L1733),VLOOKUP(C1733,vancouver_ratios_2!B:J,9,0),IF(L1733="**",VLOOKUP(C1733,vancouver_ratios_2!B:J,9,0)))</f>
        <v>0</v>
      </c>
      <c r="N1733" t="b">
        <f>IF(ISERROR(L1733),VLOOKUP(D1733,average_median_rates_1!B:I,8,0),IF(L1733="**", VLOOKUP(D1733,average_median_rates_1!B:I,8,0)))</f>
        <v>0</v>
      </c>
      <c r="O1733">
        <f t="shared" si="193"/>
        <v>0</v>
      </c>
      <c r="P1733">
        <f t="shared" si="194"/>
        <v>604</v>
      </c>
    </row>
    <row r="1734" spans="1:16" x14ac:dyDescent="0.2">
      <c r="A1734" t="str">
        <f t="shared" si="195"/>
        <v>201110average0Surrey</v>
      </c>
      <c r="B1734" t="str">
        <f t="shared" si="189"/>
        <v>201110apartmentaveragebachelor_rateSurrey</v>
      </c>
      <c r="C1734" t="str">
        <f t="shared" si="190"/>
        <v>apartmentaveragebachelor_rateSurrey</v>
      </c>
      <c r="D1734" t="str">
        <f t="shared" si="191"/>
        <v>201110apartmentaveragebachelor_rateVancouver</v>
      </c>
      <c r="E1734">
        <v>2011</v>
      </c>
      <c r="F1734">
        <v>10</v>
      </c>
      <c r="G1734" t="s">
        <v>65</v>
      </c>
      <c r="H1734" t="s">
        <v>59</v>
      </c>
      <c r="I1734" t="s">
        <v>49</v>
      </c>
      <c r="J1734">
        <f t="shared" si="192"/>
        <v>0</v>
      </c>
      <c r="K1734" t="s">
        <v>38</v>
      </c>
      <c r="L1734">
        <f>VLOOKUP(B1734,average_median_rates_1!B:I,8,0)</f>
        <v>610</v>
      </c>
      <c r="M1734" t="b">
        <f>IF(ISERROR(L1734),VLOOKUP(C1734,vancouver_ratios_2!B:J,9,0),IF(L1734="**",VLOOKUP(C1734,vancouver_ratios_2!B:J,9,0)))</f>
        <v>0</v>
      </c>
      <c r="N1734" t="b">
        <f>IF(ISERROR(L1734),VLOOKUP(D1734,average_median_rates_1!B:I,8,0),IF(L1734="**", VLOOKUP(D1734,average_median_rates_1!B:I,8,0)))</f>
        <v>0</v>
      </c>
      <c r="O1734">
        <f t="shared" si="193"/>
        <v>0</v>
      </c>
      <c r="P1734">
        <f t="shared" si="194"/>
        <v>610</v>
      </c>
    </row>
    <row r="1735" spans="1:16" x14ac:dyDescent="0.2">
      <c r="A1735" t="str">
        <f t="shared" si="195"/>
        <v>201110average0White Rock</v>
      </c>
      <c r="B1735" t="str">
        <f t="shared" si="189"/>
        <v>201110apartmentaveragebachelor_rateWhite Rock</v>
      </c>
      <c r="C1735" t="str">
        <f t="shared" si="190"/>
        <v>apartmentaveragebachelor_rateWhite Rock</v>
      </c>
      <c r="D1735" t="str">
        <f t="shared" si="191"/>
        <v>201110apartmentaveragebachelor_rateVancouver</v>
      </c>
      <c r="E1735">
        <v>2011</v>
      </c>
      <c r="F1735">
        <v>10</v>
      </c>
      <c r="G1735" t="s">
        <v>65</v>
      </c>
      <c r="H1735" t="s">
        <v>59</v>
      </c>
      <c r="I1735" t="s">
        <v>49</v>
      </c>
      <c r="J1735">
        <f t="shared" si="192"/>
        <v>0</v>
      </c>
      <c r="K1735" t="s">
        <v>39</v>
      </c>
      <c r="L1735">
        <f>VLOOKUP(B1735,average_median_rates_1!B:I,8,0)</f>
        <v>704</v>
      </c>
      <c r="M1735" t="b">
        <f>IF(ISERROR(L1735),VLOOKUP(C1735,vancouver_ratios_2!B:J,9,0),IF(L1735="**",VLOOKUP(C1735,vancouver_ratios_2!B:J,9,0)))</f>
        <v>0</v>
      </c>
      <c r="N1735" t="b">
        <f>IF(ISERROR(L1735),VLOOKUP(D1735,average_median_rates_1!B:I,8,0),IF(L1735="**", VLOOKUP(D1735,average_median_rates_1!B:I,8,0)))</f>
        <v>0</v>
      </c>
      <c r="O1735">
        <f t="shared" si="193"/>
        <v>0</v>
      </c>
      <c r="P1735">
        <f t="shared" si="194"/>
        <v>704</v>
      </c>
    </row>
    <row r="1736" spans="1:16" x14ac:dyDescent="0.2">
      <c r="A1736" t="str">
        <f t="shared" si="195"/>
        <v>201110average0Langley City and Langley DM</v>
      </c>
      <c r="B1736" t="str">
        <f t="shared" si="189"/>
        <v>201110apartmentaveragebachelor_rateLangley City and Langley DM</v>
      </c>
      <c r="C1736" t="str">
        <f t="shared" si="190"/>
        <v>apartmentaveragebachelor_rateLangley City and Langley DM</v>
      </c>
      <c r="D1736" t="str">
        <f t="shared" si="191"/>
        <v>201110apartmentaveragebachelor_rateVancouver</v>
      </c>
      <c r="E1736">
        <v>2011</v>
      </c>
      <c r="F1736">
        <v>10</v>
      </c>
      <c r="G1736" t="s">
        <v>65</v>
      </c>
      <c r="H1736" t="s">
        <v>59</v>
      </c>
      <c r="I1736" t="s">
        <v>49</v>
      </c>
      <c r="J1736">
        <f t="shared" si="192"/>
        <v>0</v>
      </c>
      <c r="K1736" t="s">
        <v>40</v>
      </c>
      <c r="L1736">
        <f>VLOOKUP(B1736,average_median_rates_1!B:I,8,0)</f>
        <v>631</v>
      </c>
      <c r="M1736" t="b">
        <f>IF(ISERROR(L1736),VLOOKUP(C1736,vancouver_ratios_2!B:J,9,0),IF(L1736="**",VLOOKUP(C1736,vancouver_ratios_2!B:J,9,0)))</f>
        <v>0</v>
      </c>
      <c r="N1736" t="b">
        <f>IF(ISERROR(L1736),VLOOKUP(D1736,average_median_rates_1!B:I,8,0),IF(L1736="**", VLOOKUP(D1736,average_median_rates_1!B:I,8,0)))</f>
        <v>0</v>
      </c>
      <c r="O1736">
        <f t="shared" si="193"/>
        <v>0</v>
      </c>
      <c r="P1736">
        <f t="shared" si="194"/>
        <v>631</v>
      </c>
    </row>
    <row r="1737" spans="1:16" x14ac:dyDescent="0.2">
      <c r="A1737" t="str">
        <f t="shared" si="195"/>
        <v>201110average0Tri-Cities</v>
      </c>
      <c r="B1737" t="str">
        <f t="shared" si="189"/>
        <v>201110apartmentaveragebachelor_rateTri-Cities</v>
      </c>
      <c r="C1737" t="str">
        <f t="shared" si="190"/>
        <v>apartmentaveragebachelor_rateTri-Cities</v>
      </c>
      <c r="D1737" t="str">
        <f t="shared" si="191"/>
        <v>201110apartmentaveragebachelor_rateVancouver</v>
      </c>
      <c r="E1737">
        <v>2011</v>
      </c>
      <c r="F1737">
        <v>10</v>
      </c>
      <c r="G1737" t="s">
        <v>65</v>
      </c>
      <c r="H1737" t="s">
        <v>59</v>
      </c>
      <c r="I1737" t="s">
        <v>49</v>
      </c>
      <c r="J1737">
        <f t="shared" si="192"/>
        <v>0</v>
      </c>
      <c r="K1737" t="s">
        <v>41</v>
      </c>
      <c r="L1737">
        <f>VLOOKUP(B1737,average_median_rates_1!B:I,8,0)</f>
        <v>675</v>
      </c>
      <c r="M1737" t="b">
        <f>IF(ISERROR(L1737),VLOOKUP(C1737,vancouver_ratios_2!B:J,9,0),IF(L1737="**",VLOOKUP(C1737,vancouver_ratios_2!B:J,9,0)))</f>
        <v>0</v>
      </c>
      <c r="N1737" t="b">
        <f>IF(ISERROR(L1737),VLOOKUP(D1737,average_median_rates_1!B:I,8,0),IF(L1737="**", VLOOKUP(D1737,average_median_rates_1!B:I,8,0)))</f>
        <v>0</v>
      </c>
      <c r="O1737">
        <f t="shared" si="193"/>
        <v>0</v>
      </c>
      <c r="P1737">
        <f t="shared" si="194"/>
        <v>675</v>
      </c>
    </row>
    <row r="1738" spans="1:16" x14ac:dyDescent="0.2">
      <c r="A1738" t="str">
        <f t="shared" si="195"/>
        <v>201110average0Maple Ridge/Pitt Meadows</v>
      </c>
      <c r="B1738" t="str">
        <f t="shared" si="189"/>
        <v>201110apartmentaveragebachelor_rateMaple Ridge/Pitt Meadows</v>
      </c>
      <c r="C1738" t="str">
        <f t="shared" si="190"/>
        <v>apartmentaveragebachelor_rateMaple Ridge/Pitt Meadows</v>
      </c>
      <c r="D1738" t="str">
        <f t="shared" si="191"/>
        <v>201110apartmentaveragebachelor_rateVancouver</v>
      </c>
      <c r="E1738">
        <v>2011</v>
      </c>
      <c r="F1738">
        <v>10</v>
      </c>
      <c r="G1738" t="s">
        <v>65</v>
      </c>
      <c r="H1738" t="s">
        <v>59</v>
      </c>
      <c r="I1738" t="s">
        <v>49</v>
      </c>
      <c r="J1738">
        <f t="shared" si="192"/>
        <v>0</v>
      </c>
      <c r="K1738" t="s">
        <v>42</v>
      </c>
      <c r="L1738">
        <f>VLOOKUP(B1738,average_median_rates_1!B:I,8,0)</f>
        <v>601</v>
      </c>
      <c r="M1738" t="b">
        <f>IF(ISERROR(L1738),VLOOKUP(C1738,vancouver_ratios_2!B:J,9,0),IF(L1738="**",VLOOKUP(C1738,vancouver_ratios_2!B:J,9,0)))</f>
        <v>0</v>
      </c>
      <c r="N1738" t="b">
        <f>IF(ISERROR(L1738),VLOOKUP(D1738,average_median_rates_1!B:I,8,0),IF(L1738="**", VLOOKUP(D1738,average_median_rates_1!B:I,8,0)))</f>
        <v>0</v>
      </c>
      <c r="O1738">
        <f t="shared" si="193"/>
        <v>0</v>
      </c>
      <c r="P1738">
        <f t="shared" si="194"/>
        <v>601</v>
      </c>
    </row>
    <row r="1739" spans="1:16" x14ac:dyDescent="0.2">
      <c r="A1739" t="str">
        <f t="shared" si="195"/>
        <v>201110average0Vancouver</v>
      </c>
      <c r="B1739" t="str">
        <f t="shared" si="189"/>
        <v>201110apartmentaveragebachelor_rateVancouver</v>
      </c>
      <c r="C1739" t="str">
        <f t="shared" si="190"/>
        <v>apartmentaveragebachelor_rateVancouver</v>
      </c>
      <c r="D1739" t="str">
        <f t="shared" si="191"/>
        <v>201110apartmentaveragebachelor_rateVancouver</v>
      </c>
      <c r="E1739">
        <v>2011</v>
      </c>
      <c r="F1739">
        <v>10</v>
      </c>
      <c r="G1739" t="s">
        <v>65</v>
      </c>
      <c r="H1739" t="s">
        <v>59</v>
      </c>
      <c r="I1739" t="s">
        <v>49</v>
      </c>
      <c r="J1739">
        <f t="shared" si="192"/>
        <v>0</v>
      </c>
      <c r="K1739" t="s">
        <v>43</v>
      </c>
      <c r="L1739">
        <f>VLOOKUP(B1739,average_median_rates_1!B:I,8,0)</f>
        <v>839</v>
      </c>
      <c r="M1739" t="b">
        <f>IF(ISERROR(L1739),VLOOKUP(C1739,vancouver_ratios_2!B:J,9,0),IF(L1739="**",VLOOKUP(C1739,vancouver_ratios_2!B:J,9,0)))</f>
        <v>0</v>
      </c>
      <c r="N1739" t="b">
        <f>IF(ISERROR(L1739),VLOOKUP(D1739,average_median_rates_1!B:I,8,0),IF(L1739="**", VLOOKUP(D1739,average_median_rates_1!B:I,8,0)))</f>
        <v>0</v>
      </c>
      <c r="O1739">
        <f t="shared" si="193"/>
        <v>0</v>
      </c>
      <c r="P1739">
        <f t="shared" si="194"/>
        <v>839</v>
      </c>
    </row>
    <row r="1740" spans="1:16" x14ac:dyDescent="0.2">
      <c r="A1740" t="str">
        <f t="shared" si="195"/>
        <v>201110average0North Vancouver City</v>
      </c>
      <c r="B1740" t="str">
        <f t="shared" si="189"/>
        <v>201110apartmentaveragebachelor_rateNorth Vancouver City</v>
      </c>
      <c r="C1740" t="str">
        <f t="shared" si="190"/>
        <v>apartmentaveragebachelor_rateNorth Vancouver City</v>
      </c>
      <c r="D1740" t="str">
        <f t="shared" si="191"/>
        <v>201110apartmentaveragebachelor_rateVancouver</v>
      </c>
      <c r="E1740">
        <v>2011</v>
      </c>
      <c r="F1740">
        <v>10</v>
      </c>
      <c r="G1740" t="s">
        <v>65</v>
      </c>
      <c r="H1740" t="s">
        <v>59</v>
      </c>
      <c r="I1740" t="s">
        <v>49</v>
      </c>
      <c r="J1740">
        <f t="shared" si="192"/>
        <v>0</v>
      </c>
      <c r="K1740" t="s">
        <v>60</v>
      </c>
      <c r="L1740">
        <f>VLOOKUP(B1740,average_median_rates_1!B:I,8,0)</f>
        <v>828</v>
      </c>
      <c r="M1740" t="b">
        <f>IF(ISERROR(L1740),VLOOKUP(C1740,vancouver_ratios_2!B:J,9,0),IF(L1740="**",VLOOKUP(C1740,vancouver_ratios_2!B:J,9,0)))</f>
        <v>0</v>
      </c>
      <c r="N1740" t="b">
        <f>IF(ISERROR(L1740),VLOOKUP(D1740,average_median_rates_1!B:I,8,0),IF(L1740="**", VLOOKUP(D1740,average_median_rates_1!B:I,8,0)))</f>
        <v>0</v>
      </c>
      <c r="O1740">
        <f t="shared" si="193"/>
        <v>0</v>
      </c>
      <c r="P1740">
        <f t="shared" si="194"/>
        <v>828</v>
      </c>
    </row>
    <row r="1741" spans="1:16" x14ac:dyDescent="0.2">
      <c r="A1741" t="str">
        <f t="shared" si="195"/>
        <v>201110average1English Bay</v>
      </c>
      <c r="B1741" t="str">
        <f t="shared" si="189"/>
        <v>201110apartmentaverage1_bed_rateEnglish Bay</v>
      </c>
      <c r="C1741" t="str">
        <f t="shared" si="190"/>
        <v>apartmentaverage1_bed_rateEnglish Bay</v>
      </c>
      <c r="D1741" t="str">
        <f t="shared" si="191"/>
        <v>201110apartmentaverage1_bed_rateVancouver</v>
      </c>
      <c r="E1741">
        <v>2011</v>
      </c>
      <c r="F1741">
        <v>10</v>
      </c>
      <c r="G1741" t="s">
        <v>65</v>
      </c>
      <c r="H1741" t="s">
        <v>59</v>
      </c>
      <c r="I1741" t="s">
        <v>51</v>
      </c>
      <c r="J1741">
        <f t="shared" si="192"/>
        <v>1</v>
      </c>
      <c r="K1741" t="s">
        <v>16</v>
      </c>
      <c r="L1741">
        <f>VLOOKUP(B1741,average_median_rates_1!B:I,8,0)</f>
        <v>1112</v>
      </c>
      <c r="M1741" t="b">
        <f>IF(ISERROR(L1741),VLOOKUP(C1741,vancouver_ratios_2!B:J,9,0),IF(L1741="**",VLOOKUP(C1741,vancouver_ratios_2!B:J,9,0)))</f>
        <v>0</v>
      </c>
      <c r="N1741" t="b">
        <f>IF(ISERROR(L1741),VLOOKUP(D1741,average_median_rates_1!B:I,8,0),IF(L1741="**", VLOOKUP(D1741,average_median_rates_1!B:I,8,0)))</f>
        <v>0</v>
      </c>
      <c r="O1741">
        <f t="shared" si="193"/>
        <v>0</v>
      </c>
      <c r="P1741">
        <f t="shared" si="194"/>
        <v>1112</v>
      </c>
    </row>
    <row r="1742" spans="1:16" x14ac:dyDescent="0.2">
      <c r="A1742" t="str">
        <f t="shared" si="195"/>
        <v>201110average1Downtown</v>
      </c>
      <c r="B1742" t="str">
        <f t="shared" si="189"/>
        <v>201110apartmentaverage1_bed_rateDowntown</v>
      </c>
      <c r="C1742" t="str">
        <f t="shared" si="190"/>
        <v>apartmentaverage1_bed_rateDowntown</v>
      </c>
      <c r="D1742" t="str">
        <f t="shared" si="191"/>
        <v>201110apartmentaverage1_bed_rateVancouver</v>
      </c>
      <c r="E1742">
        <v>2011</v>
      </c>
      <c r="F1742">
        <v>10</v>
      </c>
      <c r="G1742" t="s">
        <v>65</v>
      </c>
      <c r="H1742" t="s">
        <v>59</v>
      </c>
      <c r="I1742" t="s">
        <v>51</v>
      </c>
      <c r="J1742">
        <f t="shared" si="192"/>
        <v>1</v>
      </c>
      <c r="K1742" t="s">
        <v>17</v>
      </c>
      <c r="L1742">
        <f>VLOOKUP(B1742,average_median_rates_1!B:I,8,0)</f>
        <v>1194</v>
      </c>
      <c r="M1742" t="b">
        <f>IF(ISERROR(L1742),VLOOKUP(C1742,vancouver_ratios_2!B:J,9,0),IF(L1742="**",VLOOKUP(C1742,vancouver_ratios_2!B:J,9,0)))</f>
        <v>0</v>
      </c>
      <c r="N1742" t="b">
        <f>IF(ISERROR(L1742),VLOOKUP(D1742,average_median_rates_1!B:I,8,0),IF(L1742="**", VLOOKUP(D1742,average_median_rates_1!B:I,8,0)))</f>
        <v>0</v>
      </c>
      <c r="O1742">
        <f t="shared" si="193"/>
        <v>0</v>
      </c>
      <c r="P1742">
        <f t="shared" si="194"/>
        <v>1194</v>
      </c>
    </row>
    <row r="1743" spans="1:16" x14ac:dyDescent="0.2">
      <c r="A1743" t="str">
        <f t="shared" si="195"/>
        <v>201110average1South Granville/Oak</v>
      </c>
      <c r="B1743" t="str">
        <f t="shared" si="189"/>
        <v>201110apartmentaverage1_bed_rateSouth Granville/Oak</v>
      </c>
      <c r="C1743" t="str">
        <f t="shared" si="190"/>
        <v>apartmentaverage1_bed_rateSouth Granville/Oak</v>
      </c>
      <c r="D1743" t="str">
        <f t="shared" si="191"/>
        <v>201110apartmentaverage1_bed_rateVancouver</v>
      </c>
      <c r="E1743">
        <v>2011</v>
      </c>
      <c r="F1743">
        <v>10</v>
      </c>
      <c r="G1743" t="s">
        <v>65</v>
      </c>
      <c r="H1743" t="s">
        <v>59</v>
      </c>
      <c r="I1743" t="s">
        <v>51</v>
      </c>
      <c r="J1743">
        <f t="shared" si="192"/>
        <v>1</v>
      </c>
      <c r="K1743" t="s">
        <v>19</v>
      </c>
      <c r="L1743">
        <f>VLOOKUP(B1743,average_median_rates_1!B:I,8,0)</f>
        <v>1084</v>
      </c>
      <c r="M1743" t="b">
        <f>IF(ISERROR(L1743),VLOOKUP(C1743,vancouver_ratios_2!B:J,9,0),IF(L1743="**",VLOOKUP(C1743,vancouver_ratios_2!B:J,9,0)))</f>
        <v>0</v>
      </c>
      <c r="N1743" t="b">
        <f>IF(ISERROR(L1743),VLOOKUP(D1743,average_median_rates_1!B:I,8,0),IF(L1743="**", VLOOKUP(D1743,average_median_rates_1!B:I,8,0)))</f>
        <v>0</v>
      </c>
      <c r="O1743">
        <f t="shared" si="193"/>
        <v>0</v>
      </c>
      <c r="P1743">
        <f t="shared" si="194"/>
        <v>1084</v>
      </c>
    </row>
    <row r="1744" spans="1:16" x14ac:dyDescent="0.2">
      <c r="A1744" t="str">
        <f t="shared" si="195"/>
        <v>201110average1Kitsilano/Point Grey</v>
      </c>
      <c r="B1744" t="str">
        <f t="shared" si="189"/>
        <v>201110apartmentaverage1_bed_rateKitsilano/Point Grey</v>
      </c>
      <c r="C1744" t="str">
        <f t="shared" si="190"/>
        <v>apartmentaverage1_bed_rateKitsilano/Point Grey</v>
      </c>
      <c r="D1744" t="str">
        <f t="shared" si="191"/>
        <v>201110apartmentaverage1_bed_rateVancouver</v>
      </c>
      <c r="E1744">
        <v>2011</v>
      </c>
      <c r="F1744">
        <v>10</v>
      </c>
      <c r="G1744" t="s">
        <v>65</v>
      </c>
      <c r="H1744" t="s">
        <v>59</v>
      </c>
      <c r="I1744" t="s">
        <v>51</v>
      </c>
      <c r="J1744">
        <f t="shared" si="192"/>
        <v>1</v>
      </c>
      <c r="K1744" t="s">
        <v>20</v>
      </c>
      <c r="L1744">
        <f>VLOOKUP(B1744,average_median_rates_1!B:I,8,0)</f>
        <v>1074</v>
      </c>
      <c r="M1744" t="b">
        <f>IF(ISERROR(L1744),VLOOKUP(C1744,vancouver_ratios_2!B:J,9,0),IF(L1744="**",VLOOKUP(C1744,vancouver_ratios_2!B:J,9,0)))</f>
        <v>0</v>
      </c>
      <c r="N1744" t="b">
        <f>IF(ISERROR(L1744),VLOOKUP(D1744,average_median_rates_1!B:I,8,0),IF(L1744="**", VLOOKUP(D1744,average_median_rates_1!B:I,8,0)))</f>
        <v>0</v>
      </c>
      <c r="O1744">
        <f t="shared" si="193"/>
        <v>0</v>
      </c>
      <c r="P1744">
        <f t="shared" si="194"/>
        <v>1074</v>
      </c>
    </row>
    <row r="1745" spans="1:16" x14ac:dyDescent="0.2">
      <c r="A1745" t="str">
        <f t="shared" si="195"/>
        <v>201110average1Westside/Kerrisdale</v>
      </c>
      <c r="B1745" t="str">
        <f t="shared" si="189"/>
        <v>201110apartmentaverage1_bed_rateWestside/Kerrisdale</v>
      </c>
      <c r="C1745" t="str">
        <f t="shared" si="190"/>
        <v>apartmentaverage1_bed_rateWestside/Kerrisdale</v>
      </c>
      <c r="D1745" t="str">
        <f t="shared" si="191"/>
        <v>201110apartmentaverage1_bed_rateVancouver</v>
      </c>
      <c r="E1745">
        <v>2011</v>
      </c>
      <c r="F1745">
        <v>10</v>
      </c>
      <c r="G1745" t="s">
        <v>65</v>
      </c>
      <c r="H1745" t="s">
        <v>59</v>
      </c>
      <c r="I1745" t="s">
        <v>51</v>
      </c>
      <c r="J1745">
        <f t="shared" si="192"/>
        <v>1</v>
      </c>
      <c r="K1745" t="s">
        <v>21</v>
      </c>
      <c r="L1745">
        <f>VLOOKUP(B1745,average_median_rates_1!B:I,8,0)</f>
        <v>1115</v>
      </c>
      <c r="M1745" t="b">
        <f>IF(ISERROR(L1745),VLOOKUP(C1745,vancouver_ratios_2!B:J,9,0),IF(L1745="**",VLOOKUP(C1745,vancouver_ratios_2!B:J,9,0)))</f>
        <v>0</v>
      </c>
      <c r="N1745" t="b">
        <f>IF(ISERROR(L1745),VLOOKUP(D1745,average_median_rates_1!B:I,8,0),IF(L1745="**", VLOOKUP(D1745,average_median_rates_1!B:I,8,0)))</f>
        <v>0</v>
      </c>
      <c r="O1745">
        <f t="shared" si="193"/>
        <v>0</v>
      </c>
      <c r="P1745">
        <f t="shared" si="194"/>
        <v>1115</v>
      </c>
    </row>
    <row r="1746" spans="1:16" x14ac:dyDescent="0.2">
      <c r="A1746" t="str">
        <f t="shared" si="195"/>
        <v>201110average1Marpole</v>
      </c>
      <c r="B1746" t="str">
        <f t="shared" si="189"/>
        <v>201110apartmentaverage1_bed_rateMarpole</v>
      </c>
      <c r="C1746" t="str">
        <f t="shared" si="190"/>
        <v>apartmentaverage1_bed_rateMarpole</v>
      </c>
      <c r="D1746" t="str">
        <f t="shared" si="191"/>
        <v>201110apartmentaverage1_bed_rateVancouver</v>
      </c>
      <c r="E1746">
        <v>2011</v>
      </c>
      <c r="F1746">
        <v>10</v>
      </c>
      <c r="G1746" t="s">
        <v>65</v>
      </c>
      <c r="H1746" t="s">
        <v>59</v>
      </c>
      <c r="I1746" t="s">
        <v>51</v>
      </c>
      <c r="J1746">
        <f t="shared" si="192"/>
        <v>1</v>
      </c>
      <c r="K1746" t="s">
        <v>23</v>
      </c>
      <c r="L1746">
        <f>VLOOKUP(B1746,average_median_rates_1!B:I,8,0)</f>
        <v>812</v>
      </c>
      <c r="M1746" t="b">
        <f>IF(ISERROR(L1746),VLOOKUP(C1746,vancouver_ratios_2!B:J,9,0),IF(L1746="**",VLOOKUP(C1746,vancouver_ratios_2!B:J,9,0)))</f>
        <v>0</v>
      </c>
      <c r="N1746" t="b">
        <f>IF(ISERROR(L1746),VLOOKUP(D1746,average_median_rates_1!B:I,8,0),IF(L1746="**", VLOOKUP(D1746,average_median_rates_1!B:I,8,0)))</f>
        <v>0</v>
      </c>
      <c r="O1746">
        <f t="shared" si="193"/>
        <v>0</v>
      </c>
      <c r="P1746">
        <f t="shared" si="194"/>
        <v>812</v>
      </c>
    </row>
    <row r="1747" spans="1:16" x14ac:dyDescent="0.2">
      <c r="A1747" t="str">
        <f t="shared" si="195"/>
        <v>201110average1Mount Pleasant/Renfrew Heights</v>
      </c>
      <c r="B1747" t="str">
        <f t="shared" si="189"/>
        <v>201110apartmentaverage1_bed_rateMount Pleasant/Renfrew Heights</v>
      </c>
      <c r="C1747" t="str">
        <f t="shared" si="190"/>
        <v>apartmentaverage1_bed_rateMount Pleasant/Renfrew Heights</v>
      </c>
      <c r="D1747" t="str">
        <f t="shared" si="191"/>
        <v>201110apartmentaverage1_bed_rateVancouver</v>
      </c>
      <c r="E1747">
        <v>2011</v>
      </c>
      <c r="F1747">
        <v>10</v>
      </c>
      <c r="G1747" t="s">
        <v>65</v>
      </c>
      <c r="H1747" t="s">
        <v>59</v>
      </c>
      <c r="I1747" t="s">
        <v>51</v>
      </c>
      <c r="J1747">
        <f t="shared" si="192"/>
        <v>1</v>
      </c>
      <c r="K1747" t="s">
        <v>24</v>
      </c>
      <c r="L1747">
        <f>VLOOKUP(B1747,average_median_rates_1!B:I,8,0)</f>
        <v>915</v>
      </c>
      <c r="M1747" t="b">
        <f>IF(ISERROR(L1747),VLOOKUP(C1747,vancouver_ratios_2!B:J,9,0),IF(L1747="**",VLOOKUP(C1747,vancouver_ratios_2!B:J,9,0)))</f>
        <v>0</v>
      </c>
      <c r="N1747" t="b">
        <f>IF(ISERROR(L1747),VLOOKUP(D1747,average_median_rates_1!B:I,8,0),IF(L1747="**", VLOOKUP(D1747,average_median_rates_1!B:I,8,0)))</f>
        <v>0</v>
      </c>
      <c r="O1747">
        <f t="shared" si="193"/>
        <v>0</v>
      </c>
      <c r="P1747">
        <f t="shared" si="194"/>
        <v>915</v>
      </c>
    </row>
    <row r="1748" spans="1:16" x14ac:dyDescent="0.2">
      <c r="A1748" t="str">
        <f t="shared" si="195"/>
        <v>201110average1East Hastings</v>
      </c>
      <c r="B1748" t="str">
        <f t="shared" si="189"/>
        <v>201110apartmentaverage1_bed_rateEast Hastings</v>
      </c>
      <c r="C1748" t="str">
        <f t="shared" si="190"/>
        <v>apartmentaverage1_bed_rateEast Hastings</v>
      </c>
      <c r="D1748" t="str">
        <f t="shared" si="191"/>
        <v>201110apartmentaverage1_bed_rateVancouver</v>
      </c>
      <c r="E1748">
        <v>2011</v>
      </c>
      <c r="F1748">
        <v>10</v>
      </c>
      <c r="G1748" t="s">
        <v>65</v>
      </c>
      <c r="H1748" t="s">
        <v>59</v>
      </c>
      <c r="I1748" t="s">
        <v>51</v>
      </c>
      <c r="J1748">
        <f t="shared" si="192"/>
        <v>1</v>
      </c>
      <c r="K1748" t="s">
        <v>25</v>
      </c>
      <c r="L1748">
        <f>VLOOKUP(B1748,average_median_rates_1!B:I,8,0)</f>
        <v>845</v>
      </c>
      <c r="M1748" t="b">
        <f>IF(ISERROR(L1748),VLOOKUP(C1748,vancouver_ratios_2!B:J,9,0),IF(L1748="**",VLOOKUP(C1748,vancouver_ratios_2!B:J,9,0)))</f>
        <v>0</v>
      </c>
      <c r="N1748" t="b">
        <f>IF(ISERROR(L1748),VLOOKUP(D1748,average_median_rates_1!B:I,8,0),IF(L1748="**", VLOOKUP(D1748,average_median_rates_1!B:I,8,0)))</f>
        <v>0</v>
      </c>
      <c r="O1748">
        <f t="shared" si="193"/>
        <v>0</v>
      </c>
      <c r="P1748">
        <f t="shared" si="194"/>
        <v>845</v>
      </c>
    </row>
    <row r="1749" spans="1:16" x14ac:dyDescent="0.2">
      <c r="A1749" t="str">
        <f t="shared" si="195"/>
        <v>201110average1Southeast Vancouver</v>
      </c>
      <c r="B1749" t="str">
        <f t="shared" si="189"/>
        <v>201110apartmentaverage1_bed_rateSoutheast Vancouver</v>
      </c>
      <c r="C1749" t="str">
        <f t="shared" si="190"/>
        <v>apartmentaverage1_bed_rateSoutheast Vancouver</v>
      </c>
      <c r="D1749" t="str">
        <f t="shared" si="191"/>
        <v>201110apartmentaverage1_bed_rateVancouver</v>
      </c>
      <c r="E1749">
        <v>2011</v>
      </c>
      <c r="F1749">
        <v>10</v>
      </c>
      <c r="G1749" t="s">
        <v>65</v>
      </c>
      <c r="H1749" t="s">
        <v>59</v>
      </c>
      <c r="I1749" t="s">
        <v>51</v>
      </c>
      <c r="J1749">
        <f t="shared" si="192"/>
        <v>1</v>
      </c>
      <c r="K1749" t="s">
        <v>26</v>
      </c>
      <c r="L1749">
        <f>VLOOKUP(B1749,average_median_rates_1!B:I,8,0)</f>
        <v>922</v>
      </c>
      <c r="M1749" t="b">
        <f>IF(ISERROR(L1749),VLOOKUP(C1749,vancouver_ratios_2!B:J,9,0),IF(L1749="**",VLOOKUP(C1749,vancouver_ratios_2!B:J,9,0)))</f>
        <v>0</v>
      </c>
      <c r="N1749" t="b">
        <f>IF(ISERROR(L1749),VLOOKUP(D1749,average_median_rates_1!B:I,8,0),IF(L1749="**", VLOOKUP(D1749,average_median_rates_1!B:I,8,0)))</f>
        <v>0</v>
      </c>
      <c r="O1749">
        <f t="shared" si="193"/>
        <v>0</v>
      </c>
      <c r="P1749">
        <f t="shared" si="194"/>
        <v>922</v>
      </c>
    </row>
    <row r="1750" spans="1:16" x14ac:dyDescent="0.2">
      <c r="A1750" t="str">
        <f t="shared" si="195"/>
        <v>201110average1University Endowment Lands</v>
      </c>
      <c r="B1750" t="str">
        <f t="shared" si="189"/>
        <v>201110apartmentaverage1_bed_rateUniversity Endowment Lands</v>
      </c>
      <c r="C1750" t="str">
        <f t="shared" si="190"/>
        <v>apartmentaverage1_bed_rateUniversity Endowment Lands</v>
      </c>
      <c r="D1750" t="str">
        <f t="shared" si="191"/>
        <v>201110apartmentaverage1_bed_rateVancouver</v>
      </c>
      <c r="E1750">
        <v>2011</v>
      </c>
      <c r="F1750">
        <v>10</v>
      </c>
      <c r="G1750" t="s">
        <v>65</v>
      </c>
      <c r="H1750" t="s">
        <v>59</v>
      </c>
      <c r="I1750" t="s">
        <v>51</v>
      </c>
      <c r="J1750">
        <f t="shared" si="192"/>
        <v>1</v>
      </c>
      <c r="K1750" t="s">
        <v>27</v>
      </c>
      <c r="L1750">
        <f>VLOOKUP(B1750,average_median_rates_1!B:I,8,0)</f>
        <v>1345</v>
      </c>
      <c r="M1750" t="b">
        <f>IF(ISERROR(L1750),VLOOKUP(C1750,vancouver_ratios_2!B:J,9,0),IF(L1750="**",VLOOKUP(C1750,vancouver_ratios_2!B:J,9,0)))</f>
        <v>0</v>
      </c>
      <c r="N1750" t="b">
        <f>IF(ISERROR(L1750),VLOOKUP(D1750,average_median_rates_1!B:I,8,0),IF(L1750="**", VLOOKUP(D1750,average_median_rates_1!B:I,8,0)))</f>
        <v>0</v>
      </c>
      <c r="O1750">
        <f t="shared" si="193"/>
        <v>0</v>
      </c>
      <c r="P1750">
        <f t="shared" si="194"/>
        <v>1345</v>
      </c>
    </row>
    <row r="1751" spans="1:16" x14ac:dyDescent="0.2">
      <c r="A1751" t="str">
        <f t="shared" si="195"/>
        <v>201110average1Central Park/Metrotown</v>
      </c>
      <c r="B1751" t="str">
        <f t="shared" si="189"/>
        <v>201110apartmentaverage1_bed_rateCentral Park/Metrotown</v>
      </c>
      <c r="C1751" t="str">
        <f t="shared" si="190"/>
        <v>apartmentaverage1_bed_rateCentral Park/Metrotown</v>
      </c>
      <c r="D1751" t="str">
        <f t="shared" si="191"/>
        <v>201110apartmentaverage1_bed_rateVancouver</v>
      </c>
      <c r="E1751">
        <v>2011</v>
      </c>
      <c r="F1751">
        <v>10</v>
      </c>
      <c r="G1751" t="s">
        <v>65</v>
      </c>
      <c r="H1751" t="s">
        <v>59</v>
      </c>
      <c r="I1751" t="s">
        <v>51</v>
      </c>
      <c r="J1751">
        <f t="shared" si="192"/>
        <v>1</v>
      </c>
      <c r="K1751" t="s">
        <v>28</v>
      </c>
      <c r="L1751">
        <f>VLOOKUP(B1751,average_median_rates_1!B:I,8,0)</f>
        <v>889</v>
      </c>
      <c r="M1751" t="b">
        <f>IF(ISERROR(L1751),VLOOKUP(C1751,vancouver_ratios_2!B:J,9,0),IF(L1751="**",VLOOKUP(C1751,vancouver_ratios_2!B:J,9,0)))</f>
        <v>0</v>
      </c>
      <c r="N1751" t="b">
        <f>IF(ISERROR(L1751),VLOOKUP(D1751,average_median_rates_1!B:I,8,0),IF(L1751="**", VLOOKUP(D1751,average_median_rates_1!B:I,8,0)))</f>
        <v>0</v>
      </c>
      <c r="O1751">
        <f t="shared" si="193"/>
        <v>0</v>
      </c>
      <c r="P1751">
        <f t="shared" si="194"/>
        <v>889</v>
      </c>
    </row>
    <row r="1752" spans="1:16" x14ac:dyDescent="0.2">
      <c r="A1752" t="str">
        <f t="shared" si="195"/>
        <v>201110average1Southeast Burnaby</v>
      </c>
      <c r="B1752" t="str">
        <f t="shared" si="189"/>
        <v>201110apartmentaverage1_bed_rateSoutheast Burnaby</v>
      </c>
      <c r="C1752" t="str">
        <f t="shared" si="190"/>
        <v>apartmentaverage1_bed_rateSoutheast Burnaby</v>
      </c>
      <c r="D1752" t="str">
        <f t="shared" si="191"/>
        <v>201110apartmentaverage1_bed_rateVancouver</v>
      </c>
      <c r="E1752">
        <v>2011</v>
      </c>
      <c r="F1752">
        <v>10</v>
      </c>
      <c r="G1752" t="s">
        <v>65</v>
      </c>
      <c r="H1752" t="s">
        <v>59</v>
      </c>
      <c r="I1752" t="s">
        <v>51</v>
      </c>
      <c r="J1752">
        <f t="shared" si="192"/>
        <v>1</v>
      </c>
      <c r="K1752" t="s">
        <v>29</v>
      </c>
      <c r="L1752">
        <f>VLOOKUP(B1752,average_median_rates_1!B:I,8,0)</f>
        <v>776</v>
      </c>
      <c r="M1752" t="b">
        <f>IF(ISERROR(L1752),VLOOKUP(C1752,vancouver_ratios_2!B:J,9,0),IF(L1752="**",VLOOKUP(C1752,vancouver_ratios_2!B:J,9,0)))</f>
        <v>0</v>
      </c>
      <c r="N1752" t="b">
        <f>IF(ISERROR(L1752),VLOOKUP(D1752,average_median_rates_1!B:I,8,0),IF(L1752="**", VLOOKUP(D1752,average_median_rates_1!B:I,8,0)))</f>
        <v>0</v>
      </c>
      <c r="O1752">
        <f t="shared" si="193"/>
        <v>0</v>
      </c>
      <c r="P1752">
        <f t="shared" si="194"/>
        <v>776</v>
      </c>
    </row>
    <row r="1753" spans="1:16" x14ac:dyDescent="0.2">
      <c r="A1753" t="str">
        <f t="shared" si="195"/>
        <v>201110average1North Burnaby</v>
      </c>
      <c r="B1753" t="str">
        <f t="shared" si="189"/>
        <v>201110apartmentaverage1_bed_rateNorth Burnaby</v>
      </c>
      <c r="C1753" t="str">
        <f t="shared" si="190"/>
        <v>apartmentaverage1_bed_rateNorth Burnaby</v>
      </c>
      <c r="D1753" t="str">
        <f t="shared" si="191"/>
        <v>201110apartmentaverage1_bed_rateVancouver</v>
      </c>
      <c r="E1753">
        <v>2011</v>
      </c>
      <c r="F1753">
        <v>10</v>
      </c>
      <c r="G1753" t="s">
        <v>65</v>
      </c>
      <c r="H1753" t="s">
        <v>59</v>
      </c>
      <c r="I1753" t="s">
        <v>51</v>
      </c>
      <c r="J1753">
        <f t="shared" si="192"/>
        <v>1</v>
      </c>
      <c r="K1753" t="s">
        <v>31</v>
      </c>
      <c r="L1753">
        <f>VLOOKUP(B1753,average_median_rates_1!B:I,8,0)</f>
        <v>890</v>
      </c>
      <c r="M1753" t="b">
        <f>IF(ISERROR(L1753),VLOOKUP(C1753,vancouver_ratios_2!B:J,9,0),IF(L1753="**",VLOOKUP(C1753,vancouver_ratios_2!B:J,9,0)))</f>
        <v>0</v>
      </c>
      <c r="N1753" t="b">
        <f>IF(ISERROR(L1753),VLOOKUP(D1753,average_median_rates_1!B:I,8,0),IF(L1753="**", VLOOKUP(D1753,average_median_rates_1!B:I,8,0)))</f>
        <v>0</v>
      </c>
      <c r="O1753">
        <f t="shared" si="193"/>
        <v>0</v>
      </c>
      <c r="P1753">
        <f t="shared" si="194"/>
        <v>890</v>
      </c>
    </row>
    <row r="1754" spans="1:16" x14ac:dyDescent="0.2">
      <c r="A1754" t="str">
        <f t="shared" si="195"/>
        <v>201110average1New Westminster</v>
      </c>
      <c r="B1754" t="str">
        <f t="shared" si="189"/>
        <v>201110apartmentaverage1_bed_rateNew Westminster</v>
      </c>
      <c r="C1754" t="str">
        <f t="shared" si="190"/>
        <v>apartmentaverage1_bed_rateNew Westminster</v>
      </c>
      <c r="D1754" t="str">
        <f t="shared" si="191"/>
        <v>201110apartmentaverage1_bed_rateVancouver</v>
      </c>
      <c r="E1754">
        <v>2011</v>
      </c>
      <c r="F1754">
        <v>10</v>
      </c>
      <c r="G1754" t="s">
        <v>65</v>
      </c>
      <c r="H1754" t="s">
        <v>59</v>
      </c>
      <c r="I1754" t="s">
        <v>51</v>
      </c>
      <c r="J1754">
        <f t="shared" si="192"/>
        <v>1</v>
      </c>
      <c r="K1754" t="s">
        <v>32</v>
      </c>
      <c r="L1754">
        <f>VLOOKUP(B1754,average_median_rates_1!B:I,8,0)</f>
        <v>794</v>
      </c>
      <c r="M1754" t="b">
        <f>IF(ISERROR(L1754),VLOOKUP(C1754,vancouver_ratios_2!B:J,9,0),IF(L1754="**",VLOOKUP(C1754,vancouver_ratios_2!B:J,9,0)))</f>
        <v>0</v>
      </c>
      <c r="N1754" t="b">
        <f>IF(ISERROR(L1754),VLOOKUP(D1754,average_median_rates_1!B:I,8,0),IF(L1754="**", VLOOKUP(D1754,average_median_rates_1!B:I,8,0)))</f>
        <v>0</v>
      </c>
      <c r="O1754">
        <f t="shared" si="193"/>
        <v>0</v>
      </c>
      <c r="P1754">
        <f t="shared" si="194"/>
        <v>794</v>
      </c>
    </row>
    <row r="1755" spans="1:16" x14ac:dyDescent="0.2">
      <c r="A1755" t="str">
        <f t="shared" si="195"/>
        <v>201110average1North Vancouver CY</v>
      </c>
      <c r="B1755" t="str">
        <f t="shared" si="189"/>
        <v>201110apartmentaverage1_bed_rateNorth Vancouver CY</v>
      </c>
      <c r="C1755" t="str">
        <f t="shared" si="190"/>
        <v>apartmentaverage1_bed_rateNorth Vancouver CY</v>
      </c>
      <c r="D1755" t="str">
        <f t="shared" si="191"/>
        <v>201110apartmentaverage1_bed_rateVancouver</v>
      </c>
      <c r="E1755">
        <v>2011</v>
      </c>
      <c r="F1755">
        <v>10</v>
      </c>
      <c r="G1755" t="s">
        <v>65</v>
      </c>
      <c r="H1755" t="s">
        <v>59</v>
      </c>
      <c r="I1755" t="s">
        <v>51</v>
      </c>
      <c r="J1755">
        <f t="shared" si="192"/>
        <v>1</v>
      </c>
      <c r="K1755" t="s">
        <v>33</v>
      </c>
      <c r="L1755" t="e">
        <f>VLOOKUP(B1755,average_median_rates_1!B:I,8,0)</f>
        <v>#N/A</v>
      </c>
      <c r="M1755">
        <f>IF(ISERROR(L1755),VLOOKUP(C1755,vancouver_ratios_2!B:J,9,0),IF(L1755="**",VLOOKUP(C1755,vancouver_ratios_2!B:J,9,0)))</f>
        <v>1.15330806029425</v>
      </c>
      <c r="N1755">
        <f>IF(ISERROR(L1755),VLOOKUP(D1755,average_median_rates_1!B:I,8,0),IF(L1755="**", VLOOKUP(D1755,average_median_rates_1!B:I,8,0)))</f>
        <v>964</v>
      </c>
      <c r="O1755">
        <f t="shared" si="193"/>
        <v>1111.788970123657</v>
      </c>
      <c r="P1755">
        <f t="shared" si="194"/>
        <v>1111.788970123657</v>
      </c>
    </row>
    <row r="1756" spans="1:16" x14ac:dyDescent="0.2">
      <c r="A1756" t="str">
        <f t="shared" si="195"/>
        <v>201110average1North Vancouver DM</v>
      </c>
      <c r="B1756" t="str">
        <f t="shared" si="189"/>
        <v>201110apartmentaverage1_bed_rateNorth Vancouver DM</v>
      </c>
      <c r="C1756" t="str">
        <f t="shared" si="190"/>
        <v>apartmentaverage1_bed_rateNorth Vancouver DM</v>
      </c>
      <c r="D1756" t="str">
        <f t="shared" si="191"/>
        <v>201110apartmentaverage1_bed_rateVancouver</v>
      </c>
      <c r="E1756">
        <v>2011</v>
      </c>
      <c r="F1756">
        <v>10</v>
      </c>
      <c r="G1756" t="s">
        <v>65</v>
      </c>
      <c r="H1756" t="s">
        <v>59</v>
      </c>
      <c r="I1756" t="s">
        <v>51</v>
      </c>
      <c r="J1756">
        <f t="shared" si="192"/>
        <v>1</v>
      </c>
      <c r="K1756" t="s">
        <v>34</v>
      </c>
      <c r="L1756">
        <f>VLOOKUP(B1756,average_median_rates_1!B:I,8,0)</f>
        <v>986</v>
      </c>
      <c r="M1756" t="b">
        <f>IF(ISERROR(L1756),VLOOKUP(C1756,vancouver_ratios_2!B:J,9,0),IF(L1756="**",VLOOKUP(C1756,vancouver_ratios_2!B:J,9,0)))</f>
        <v>0</v>
      </c>
      <c r="N1756" t="b">
        <f>IF(ISERROR(L1756),VLOOKUP(D1756,average_median_rates_1!B:I,8,0),IF(L1756="**", VLOOKUP(D1756,average_median_rates_1!B:I,8,0)))</f>
        <v>0</v>
      </c>
      <c r="O1756">
        <f t="shared" si="193"/>
        <v>0</v>
      </c>
      <c r="P1756">
        <f t="shared" si="194"/>
        <v>986</v>
      </c>
    </row>
    <row r="1757" spans="1:16" x14ac:dyDescent="0.2">
      <c r="A1757" t="str">
        <f t="shared" si="195"/>
        <v>201110average1West Vancouver</v>
      </c>
      <c r="B1757" t="str">
        <f t="shared" si="189"/>
        <v>201110apartmentaverage1_bed_rateWest Vancouver</v>
      </c>
      <c r="C1757" t="str">
        <f t="shared" si="190"/>
        <v>apartmentaverage1_bed_rateWest Vancouver</v>
      </c>
      <c r="D1757" t="str">
        <f t="shared" si="191"/>
        <v>201110apartmentaverage1_bed_rateVancouver</v>
      </c>
      <c r="E1757">
        <v>2011</v>
      </c>
      <c r="F1757">
        <v>10</v>
      </c>
      <c r="G1757" t="s">
        <v>65</v>
      </c>
      <c r="H1757" t="s">
        <v>59</v>
      </c>
      <c r="I1757" t="s">
        <v>51</v>
      </c>
      <c r="J1757">
        <f t="shared" si="192"/>
        <v>1</v>
      </c>
      <c r="K1757" t="s">
        <v>35</v>
      </c>
      <c r="L1757">
        <f>VLOOKUP(B1757,average_median_rates_1!B:I,8,0)</f>
        <v>1208</v>
      </c>
      <c r="M1757" t="b">
        <f>IF(ISERROR(L1757),VLOOKUP(C1757,vancouver_ratios_2!B:J,9,0),IF(L1757="**",VLOOKUP(C1757,vancouver_ratios_2!B:J,9,0)))</f>
        <v>0</v>
      </c>
      <c r="N1757" t="b">
        <f>IF(ISERROR(L1757),VLOOKUP(D1757,average_median_rates_1!B:I,8,0),IF(L1757="**", VLOOKUP(D1757,average_median_rates_1!B:I,8,0)))</f>
        <v>0</v>
      </c>
      <c r="O1757">
        <f t="shared" si="193"/>
        <v>0</v>
      </c>
      <c r="P1757">
        <f t="shared" si="194"/>
        <v>1208</v>
      </c>
    </row>
    <row r="1758" spans="1:16" x14ac:dyDescent="0.2">
      <c r="A1758" t="str">
        <f t="shared" si="195"/>
        <v>201110average1Richmond</v>
      </c>
      <c r="B1758" t="str">
        <f t="shared" si="189"/>
        <v>201110apartmentaverage1_bed_rateRichmond</v>
      </c>
      <c r="C1758" t="str">
        <f t="shared" si="190"/>
        <v>apartmentaverage1_bed_rateRichmond</v>
      </c>
      <c r="D1758" t="str">
        <f t="shared" si="191"/>
        <v>201110apartmentaverage1_bed_rateVancouver</v>
      </c>
      <c r="E1758">
        <v>2011</v>
      </c>
      <c r="F1758">
        <v>10</v>
      </c>
      <c r="G1758" t="s">
        <v>65</v>
      </c>
      <c r="H1758" t="s">
        <v>59</v>
      </c>
      <c r="I1758" t="s">
        <v>51</v>
      </c>
      <c r="J1758">
        <f t="shared" si="192"/>
        <v>1</v>
      </c>
      <c r="K1758" t="s">
        <v>36</v>
      </c>
      <c r="L1758">
        <f>VLOOKUP(B1758,average_median_rates_1!B:I,8,0)</f>
        <v>905</v>
      </c>
      <c r="M1758" t="b">
        <f>IF(ISERROR(L1758),VLOOKUP(C1758,vancouver_ratios_2!B:J,9,0),IF(L1758="**",VLOOKUP(C1758,vancouver_ratios_2!B:J,9,0)))</f>
        <v>0</v>
      </c>
      <c r="N1758" t="b">
        <f>IF(ISERROR(L1758),VLOOKUP(D1758,average_median_rates_1!B:I,8,0),IF(L1758="**", VLOOKUP(D1758,average_median_rates_1!B:I,8,0)))</f>
        <v>0</v>
      </c>
      <c r="O1758">
        <f t="shared" si="193"/>
        <v>0</v>
      </c>
      <c r="P1758">
        <f t="shared" si="194"/>
        <v>905</v>
      </c>
    </row>
    <row r="1759" spans="1:16" x14ac:dyDescent="0.2">
      <c r="A1759" t="str">
        <f t="shared" si="195"/>
        <v>201110average1Delta</v>
      </c>
      <c r="B1759" t="str">
        <f t="shared" si="189"/>
        <v>201110apartmentaverage1_bed_rateDelta</v>
      </c>
      <c r="C1759" t="str">
        <f t="shared" si="190"/>
        <v>apartmentaverage1_bed_rateDelta</v>
      </c>
      <c r="D1759" t="str">
        <f t="shared" si="191"/>
        <v>201110apartmentaverage1_bed_rateVancouver</v>
      </c>
      <c r="E1759">
        <v>2011</v>
      </c>
      <c r="F1759">
        <v>10</v>
      </c>
      <c r="G1759" t="s">
        <v>65</v>
      </c>
      <c r="H1759" t="s">
        <v>59</v>
      </c>
      <c r="I1759" t="s">
        <v>51</v>
      </c>
      <c r="J1759">
        <f t="shared" si="192"/>
        <v>1</v>
      </c>
      <c r="K1759" t="s">
        <v>37</v>
      </c>
      <c r="L1759">
        <f>VLOOKUP(B1759,average_median_rates_1!B:I,8,0)</f>
        <v>759</v>
      </c>
      <c r="M1759" t="b">
        <f>IF(ISERROR(L1759),VLOOKUP(C1759,vancouver_ratios_2!B:J,9,0),IF(L1759="**",VLOOKUP(C1759,vancouver_ratios_2!B:J,9,0)))</f>
        <v>0</v>
      </c>
      <c r="N1759" t="b">
        <f>IF(ISERROR(L1759),VLOOKUP(D1759,average_median_rates_1!B:I,8,0),IF(L1759="**", VLOOKUP(D1759,average_median_rates_1!B:I,8,0)))</f>
        <v>0</v>
      </c>
      <c r="O1759">
        <f t="shared" si="193"/>
        <v>0</v>
      </c>
      <c r="P1759">
        <f t="shared" si="194"/>
        <v>759</v>
      </c>
    </row>
    <row r="1760" spans="1:16" x14ac:dyDescent="0.2">
      <c r="A1760" t="str">
        <f t="shared" si="195"/>
        <v>201110average1Surrey</v>
      </c>
      <c r="B1760" t="str">
        <f t="shared" si="189"/>
        <v>201110apartmentaverage1_bed_rateSurrey</v>
      </c>
      <c r="C1760" t="str">
        <f t="shared" si="190"/>
        <v>apartmentaverage1_bed_rateSurrey</v>
      </c>
      <c r="D1760" t="str">
        <f t="shared" si="191"/>
        <v>201110apartmentaverage1_bed_rateVancouver</v>
      </c>
      <c r="E1760">
        <v>2011</v>
      </c>
      <c r="F1760">
        <v>10</v>
      </c>
      <c r="G1760" t="s">
        <v>65</v>
      </c>
      <c r="H1760" t="s">
        <v>59</v>
      </c>
      <c r="I1760" t="s">
        <v>51</v>
      </c>
      <c r="J1760">
        <f t="shared" si="192"/>
        <v>1</v>
      </c>
      <c r="K1760" t="s">
        <v>38</v>
      </c>
      <c r="L1760">
        <f>VLOOKUP(B1760,average_median_rates_1!B:I,8,0)</f>
        <v>718</v>
      </c>
      <c r="M1760" t="b">
        <f>IF(ISERROR(L1760),VLOOKUP(C1760,vancouver_ratios_2!B:J,9,0),IF(L1760="**",VLOOKUP(C1760,vancouver_ratios_2!B:J,9,0)))</f>
        <v>0</v>
      </c>
      <c r="N1760" t="b">
        <f>IF(ISERROR(L1760),VLOOKUP(D1760,average_median_rates_1!B:I,8,0),IF(L1760="**", VLOOKUP(D1760,average_median_rates_1!B:I,8,0)))</f>
        <v>0</v>
      </c>
      <c r="O1760">
        <f t="shared" si="193"/>
        <v>0</v>
      </c>
      <c r="P1760">
        <f t="shared" si="194"/>
        <v>718</v>
      </c>
    </row>
    <row r="1761" spans="1:16" x14ac:dyDescent="0.2">
      <c r="A1761" t="str">
        <f t="shared" si="195"/>
        <v>201110average1White Rock</v>
      </c>
      <c r="B1761" t="str">
        <f t="shared" si="189"/>
        <v>201110apartmentaverage1_bed_rateWhite Rock</v>
      </c>
      <c r="C1761" t="str">
        <f t="shared" si="190"/>
        <v>apartmentaverage1_bed_rateWhite Rock</v>
      </c>
      <c r="D1761" t="str">
        <f t="shared" si="191"/>
        <v>201110apartmentaverage1_bed_rateVancouver</v>
      </c>
      <c r="E1761">
        <v>2011</v>
      </c>
      <c r="F1761">
        <v>10</v>
      </c>
      <c r="G1761" t="s">
        <v>65</v>
      </c>
      <c r="H1761" t="s">
        <v>59</v>
      </c>
      <c r="I1761" t="s">
        <v>51</v>
      </c>
      <c r="J1761">
        <f t="shared" si="192"/>
        <v>1</v>
      </c>
      <c r="K1761" t="s">
        <v>39</v>
      </c>
      <c r="L1761">
        <f>VLOOKUP(B1761,average_median_rates_1!B:I,8,0)</f>
        <v>816</v>
      </c>
      <c r="M1761" t="b">
        <f>IF(ISERROR(L1761),VLOOKUP(C1761,vancouver_ratios_2!B:J,9,0),IF(L1761="**",VLOOKUP(C1761,vancouver_ratios_2!B:J,9,0)))</f>
        <v>0</v>
      </c>
      <c r="N1761" t="b">
        <f>IF(ISERROR(L1761),VLOOKUP(D1761,average_median_rates_1!B:I,8,0),IF(L1761="**", VLOOKUP(D1761,average_median_rates_1!B:I,8,0)))</f>
        <v>0</v>
      </c>
      <c r="O1761">
        <f t="shared" si="193"/>
        <v>0</v>
      </c>
      <c r="P1761">
        <f t="shared" si="194"/>
        <v>816</v>
      </c>
    </row>
    <row r="1762" spans="1:16" x14ac:dyDescent="0.2">
      <c r="A1762" t="str">
        <f t="shared" si="195"/>
        <v>201110average1Langley City and Langley DM</v>
      </c>
      <c r="B1762" t="str">
        <f t="shared" si="189"/>
        <v>201110apartmentaverage1_bed_rateLangley City and Langley DM</v>
      </c>
      <c r="C1762" t="str">
        <f t="shared" si="190"/>
        <v>apartmentaverage1_bed_rateLangley City and Langley DM</v>
      </c>
      <c r="D1762" t="str">
        <f t="shared" si="191"/>
        <v>201110apartmentaverage1_bed_rateVancouver</v>
      </c>
      <c r="E1762">
        <v>2011</v>
      </c>
      <c r="F1762">
        <v>10</v>
      </c>
      <c r="G1762" t="s">
        <v>65</v>
      </c>
      <c r="H1762" t="s">
        <v>59</v>
      </c>
      <c r="I1762" t="s">
        <v>51</v>
      </c>
      <c r="J1762">
        <f t="shared" si="192"/>
        <v>1</v>
      </c>
      <c r="K1762" t="s">
        <v>40</v>
      </c>
      <c r="L1762">
        <f>VLOOKUP(B1762,average_median_rates_1!B:I,8,0)</f>
        <v>764</v>
      </c>
      <c r="M1762" t="b">
        <f>IF(ISERROR(L1762),VLOOKUP(C1762,vancouver_ratios_2!B:J,9,0),IF(L1762="**",VLOOKUP(C1762,vancouver_ratios_2!B:J,9,0)))</f>
        <v>0</v>
      </c>
      <c r="N1762" t="b">
        <f>IF(ISERROR(L1762),VLOOKUP(D1762,average_median_rates_1!B:I,8,0),IF(L1762="**", VLOOKUP(D1762,average_median_rates_1!B:I,8,0)))</f>
        <v>0</v>
      </c>
      <c r="O1762">
        <f t="shared" si="193"/>
        <v>0</v>
      </c>
      <c r="P1762">
        <f t="shared" si="194"/>
        <v>764</v>
      </c>
    </row>
    <row r="1763" spans="1:16" x14ac:dyDescent="0.2">
      <c r="A1763" t="str">
        <f t="shared" si="195"/>
        <v>201110average1Tri-Cities</v>
      </c>
      <c r="B1763" t="str">
        <f t="shared" si="189"/>
        <v>201110apartmentaverage1_bed_rateTri-Cities</v>
      </c>
      <c r="C1763" t="str">
        <f t="shared" si="190"/>
        <v>apartmentaverage1_bed_rateTri-Cities</v>
      </c>
      <c r="D1763" t="str">
        <f t="shared" si="191"/>
        <v>201110apartmentaverage1_bed_rateVancouver</v>
      </c>
      <c r="E1763">
        <v>2011</v>
      </c>
      <c r="F1763">
        <v>10</v>
      </c>
      <c r="G1763" t="s">
        <v>65</v>
      </c>
      <c r="H1763" t="s">
        <v>59</v>
      </c>
      <c r="I1763" t="s">
        <v>51</v>
      </c>
      <c r="J1763">
        <f t="shared" si="192"/>
        <v>1</v>
      </c>
      <c r="K1763" t="s">
        <v>41</v>
      </c>
      <c r="L1763">
        <f>VLOOKUP(B1763,average_median_rates_1!B:I,8,0)</f>
        <v>785</v>
      </c>
      <c r="M1763" t="b">
        <f>IF(ISERROR(L1763),VLOOKUP(C1763,vancouver_ratios_2!B:J,9,0),IF(L1763="**",VLOOKUP(C1763,vancouver_ratios_2!B:J,9,0)))</f>
        <v>0</v>
      </c>
      <c r="N1763" t="b">
        <f>IF(ISERROR(L1763),VLOOKUP(D1763,average_median_rates_1!B:I,8,0),IF(L1763="**", VLOOKUP(D1763,average_median_rates_1!B:I,8,0)))</f>
        <v>0</v>
      </c>
      <c r="O1763">
        <f t="shared" si="193"/>
        <v>0</v>
      </c>
      <c r="P1763">
        <f t="shared" si="194"/>
        <v>785</v>
      </c>
    </row>
    <row r="1764" spans="1:16" x14ac:dyDescent="0.2">
      <c r="A1764" t="str">
        <f t="shared" si="195"/>
        <v>201110average1Maple Ridge/Pitt Meadows</v>
      </c>
      <c r="B1764" t="str">
        <f t="shared" si="189"/>
        <v>201110apartmentaverage1_bed_rateMaple Ridge/Pitt Meadows</v>
      </c>
      <c r="C1764" t="str">
        <f t="shared" si="190"/>
        <v>apartmentaverage1_bed_rateMaple Ridge/Pitt Meadows</v>
      </c>
      <c r="D1764" t="str">
        <f t="shared" si="191"/>
        <v>201110apartmentaverage1_bed_rateVancouver</v>
      </c>
      <c r="E1764">
        <v>2011</v>
      </c>
      <c r="F1764">
        <v>10</v>
      </c>
      <c r="G1764" t="s">
        <v>65</v>
      </c>
      <c r="H1764" t="s">
        <v>59</v>
      </c>
      <c r="I1764" t="s">
        <v>51</v>
      </c>
      <c r="J1764">
        <f t="shared" si="192"/>
        <v>1</v>
      </c>
      <c r="K1764" t="s">
        <v>42</v>
      </c>
      <c r="L1764">
        <f>VLOOKUP(B1764,average_median_rates_1!B:I,8,0)</f>
        <v>697</v>
      </c>
      <c r="M1764" t="b">
        <f>IF(ISERROR(L1764),VLOOKUP(C1764,vancouver_ratios_2!B:J,9,0),IF(L1764="**",VLOOKUP(C1764,vancouver_ratios_2!B:J,9,0)))</f>
        <v>0</v>
      </c>
      <c r="N1764" t="b">
        <f>IF(ISERROR(L1764),VLOOKUP(D1764,average_median_rates_1!B:I,8,0),IF(L1764="**", VLOOKUP(D1764,average_median_rates_1!B:I,8,0)))</f>
        <v>0</v>
      </c>
      <c r="O1764">
        <f t="shared" si="193"/>
        <v>0</v>
      </c>
      <c r="P1764">
        <f t="shared" si="194"/>
        <v>697</v>
      </c>
    </row>
    <row r="1765" spans="1:16" x14ac:dyDescent="0.2">
      <c r="A1765" t="str">
        <f t="shared" si="195"/>
        <v>201110average1Vancouver</v>
      </c>
      <c r="B1765" t="str">
        <f t="shared" si="189"/>
        <v>201110apartmentaverage1_bed_rateVancouver</v>
      </c>
      <c r="C1765" t="str">
        <f t="shared" si="190"/>
        <v>apartmentaverage1_bed_rateVancouver</v>
      </c>
      <c r="D1765" t="str">
        <f t="shared" si="191"/>
        <v>201110apartmentaverage1_bed_rateVancouver</v>
      </c>
      <c r="E1765">
        <v>2011</v>
      </c>
      <c r="F1765">
        <v>10</v>
      </c>
      <c r="G1765" t="s">
        <v>65</v>
      </c>
      <c r="H1765" t="s">
        <v>59</v>
      </c>
      <c r="I1765" t="s">
        <v>51</v>
      </c>
      <c r="J1765">
        <f t="shared" si="192"/>
        <v>1</v>
      </c>
      <c r="K1765" t="s">
        <v>43</v>
      </c>
      <c r="L1765">
        <f>VLOOKUP(B1765,average_median_rates_1!B:I,8,0)</f>
        <v>964</v>
      </c>
      <c r="M1765" t="b">
        <f>IF(ISERROR(L1765),VLOOKUP(C1765,vancouver_ratios_2!B:J,9,0),IF(L1765="**",VLOOKUP(C1765,vancouver_ratios_2!B:J,9,0)))</f>
        <v>0</v>
      </c>
      <c r="N1765" t="b">
        <f>IF(ISERROR(L1765),VLOOKUP(D1765,average_median_rates_1!B:I,8,0),IF(L1765="**", VLOOKUP(D1765,average_median_rates_1!B:I,8,0)))</f>
        <v>0</v>
      </c>
      <c r="O1765">
        <f t="shared" si="193"/>
        <v>0</v>
      </c>
      <c r="P1765">
        <f t="shared" si="194"/>
        <v>964</v>
      </c>
    </row>
    <row r="1766" spans="1:16" x14ac:dyDescent="0.2">
      <c r="A1766" t="str">
        <f t="shared" si="195"/>
        <v>201110average1North Vancouver City</v>
      </c>
      <c r="B1766" t="str">
        <f t="shared" si="189"/>
        <v>201110apartmentaverage1_bed_rateNorth Vancouver City</v>
      </c>
      <c r="C1766" t="str">
        <f t="shared" si="190"/>
        <v>apartmentaverage1_bed_rateNorth Vancouver City</v>
      </c>
      <c r="D1766" t="str">
        <f t="shared" si="191"/>
        <v>201110apartmentaverage1_bed_rateVancouver</v>
      </c>
      <c r="E1766">
        <v>2011</v>
      </c>
      <c r="F1766">
        <v>10</v>
      </c>
      <c r="G1766" t="s">
        <v>65</v>
      </c>
      <c r="H1766" t="s">
        <v>59</v>
      </c>
      <c r="I1766" t="s">
        <v>51</v>
      </c>
      <c r="J1766">
        <f t="shared" si="192"/>
        <v>1</v>
      </c>
      <c r="K1766" t="s">
        <v>60</v>
      </c>
      <c r="L1766">
        <f>VLOOKUP(B1766,average_median_rates_1!B:I,8,0)</f>
        <v>943</v>
      </c>
      <c r="M1766" t="b">
        <f>IF(ISERROR(L1766),VLOOKUP(C1766,vancouver_ratios_2!B:J,9,0),IF(L1766="**",VLOOKUP(C1766,vancouver_ratios_2!B:J,9,0)))</f>
        <v>0</v>
      </c>
      <c r="N1766" t="b">
        <f>IF(ISERROR(L1766),VLOOKUP(D1766,average_median_rates_1!B:I,8,0),IF(L1766="**", VLOOKUP(D1766,average_median_rates_1!B:I,8,0)))</f>
        <v>0</v>
      </c>
      <c r="O1766">
        <f t="shared" si="193"/>
        <v>0</v>
      </c>
      <c r="P1766">
        <f t="shared" si="194"/>
        <v>943</v>
      </c>
    </row>
    <row r="1767" spans="1:16" x14ac:dyDescent="0.2">
      <c r="A1767" t="str">
        <f t="shared" si="195"/>
        <v>201110average2West End/Stanley Park</v>
      </c>
      <c r="B1767" t="str">
        <f t="shared" si="189"/>
        <v>201110apartmentaverage2_bed_rateWest End/Stanley Park</v>
      </c>
      <c r="C1767" t="str">
        <f t="shared" si="190"/>
        <v>apartmentaverage2_bed_rateWest End/Stanley Park</v>
      </c>
      <c r="D1767" t="str">
        <f t="shared" si="191"/>
        <v>201110apartmentaverage2_bed_rateVancouver</v>
      </c>
      <c r="E1767">
        <v>2011</v>
      </c>
      <c r="F1767">
        <v>10</v>
      </c>
      <c r="G1767" t="s">
        <v>65</v>
      </c>
      <c r="H1767" t="s">
        <v>59</v>
      </c>
      <c r="I1767" t="s">
        <v>53</v>
      </c>
      <c r="J1767">
        <f t="shared" si="192"/>
        <v>2</v>
      </c>
      <c r="K1767" t="s">
        <v>12</v>
      </c>
      <c r="L1767">
        <f>VLOOKUP(B1767,average_median_rates_1!B:I,8,0)</f>
        <v>1712</v>
      </c>
      <c r="M1767" t="b">
        <f>IF(ISERROR(L1767),VLOOKUP(C1767,vancouver_ratios_2!B:J,9,0),IF(L1767="**",VLOOKUP(C1767,vancouver_ratios_2!B:J,9,0)))</f>
        <v>0</v>
      </c>
      <c r="N1767" t="b">
        <f>IF(ISERROR(L1767),VLOOKUP(D1767,average_median_rates_1!B:I,8,0),IF(L1767="**", VLOOKUP(D1767,average_median_rates_1!B:I,8,0)))</f>
        <v>0</v>
      </c>
      <c r="O1767">
        <f t="shared" si="193"/>
        <v>0</v>
      </c>
      <c r="P1767">
        <f t="shared" si="194"/>
        <v>1712</v>
      </c>
    </row>
    <row r="1768" spans="1:16" x14ac:dyDescent="0.2">
      <c r="A1768" t="str">
        <f t="shared" si="195"/>
        <v>201110average2English Bay</v>
      </c>
      <c r="B1768" t="str">
        <f t="shared" si="189"/>
        <v>201110apartmentaverage2_bed_rateEnglish Bay</v>
      </c>
      <c r="C1768" t="str">
        <f t="shared" si="190"/>
        <v>apartmentaverage2_bed_rateEnglish Bay</v>
      </c>
      <c r="D1768" t="str">
        <f t="shared" si="191"/>
        <v>201110apartmentaverage2_bed_rateVancouver</v>
      </c>
      <c r="E1768">
        <v>2011</v>
      </c>
      <c r="F1768">
        <v>10</v>
      </c>
      <c r="G1768" t="s">
        <v>65</v>
      </c>
      <c r="H1768" t="s">
        <v>59</v>
      </c>
      <c r="I1768" t="s">
        <v>53</v>
      </c>
      <c r="J1768">
        <f t="shared" si="192"/>
        <v>2</v>
      </c>
      <c r="K1768" t="s">
        <v>16</v>
      </c>
      <c r="L1768">
        <f>VLOOKUP(B1768,average_median_rates_1!B:I,8,0)</f>
        <v>1649</v>
      </c>
      <c r="M1768" t="b">
        <f>IF(ISERROR(L1768),VLOOKUP(C1768,vancouver_ratios_2!B:J,9,0),IF(L1768="**",VLOOKUP(C1768,vancouver_ratios_2!B:J,9,0)))</f>
        <v>0</v>
      </c>
      <c r="N1768" t="b">
        <f>IF(ISERROR(L1768),VLOOKUP(D1768,average_median_rates_1!B:I,8,0),IF(L1768="**", VLOOKUP(D1768,average_median_rates_1!B:I,8,0)))</f>
        <v>0</v>
      </c>
      <c r="O1768">
        <f t="shared" si="193"/>
        <v>0</v>
      </c>
      <c r="P1768">
        <f t="shared" si="194"/>
        <v>1649</v>
      </c>
    </row>
    <row r="1769" spans="1:16" x14ac:dyDescent="0.2">
      <c r="A1769" t="str">
        <f t="shared" si="195"/>
        <v>201110average2Downtown</v>
      </c>
      <c r="B1769" t="str">
        <f t="shared" si="189"/>
        <v>201110apartmentaverage2_bed_rateDowntown</v>
      </c>
      <c r="C1769" t="str">
        <f t="shared" si="190"/>
        <v>apartmentaverage2_bed_rateDowntown</v>
      </c>
      <c r="D1769" t="str">
        <f t="shared" si="191"/>
        <v>201110apartmentaverage2_bed_rateVancouver</v>
      </c>
      <c r="E1769">
        <v>2011</v>
      </c>
      <c r="F1769">
        <v>10</v>
      </c>
      <c r="G1769" t="s">
        <v>65</v>
      </c>
      <c r="H1769" t="s">
        <v>59</v>
      </c>
      <c r="I1769" t="s">
        <v>53</v>
      </c>
      <c r="J1769">
        <f t="shared" si="192"/>
        <v>2</v>
      </c>
      <c r="K1769" t="s">
        <v>17</v>
      </c>
      <c r="L1769">
        <f>VLOOKUP(B1769,average_median_rates_1!B:I,8,0)</f>
        <v>1866</v>
      </c>
      <c r="M1769" t="b">
        <f>IF(ISERROR(L1769),VLOOKUP(C1769,vancouver_ratios_2!B:J,9,0),IF(L1769="**",VLOOKUP(C1769,vancouver_ratios_2!B:J,9,0)))</f>
        <v>0</v>
      </c>
      <c r="N1769" t="b">
        <f>IF(ISERROR(L1769),VLOOKUP(D1769,average_median_rates_1!B:I,8,0),IF(L1769="**", VLOOKUP(D1769,average_median_rates_1!B:I,8,0)))</f>
        <v>0</v>
      </c>
      <c r="O1769">
        <f t="shared" si="193"/>
        <v>0</v>
      </c>
      <c r="P1769">
        <f t="shared" si="194"/>
        <v>1866</v>
      </c>
    </row>
    <row r="1770" spans="1:16" x14ac:dyDescent="0.2">
      <c r="A1770" t="str">
        <f t="shared" si="195"/>
        <v>201110average2South Granville/Oak</v>
      </c>
      <c r="B1770" t="str">
        <f t="shared" si="189"/>
        <v>201110apartmentaverage2_bed_rateSouth Granville/Oak</v>
      </c>
      <c r="C1770" t="str">
        <f t="shared" si="190"/>
        <v>apartmentaverage2_bed_rateSouth Granville/Oak</v>
      </c>
      <c r="D1770" t="str">
        <f t="shared" si="191"/>
        <v>201110apartmentaverage2_bed_rateVancouver</v>
      </c>
      <c r="E1770">
        <v>2011</v>
      </c>
      <c r="F1770">
        <v>10</v>
      </c>
      <c r="G1770" t="s">
        <v>65</v>
      </c>
      <c r="H1770" t="s">
        <v>59</v>
      </c>
      <c r="I1770" t="s">
        <v>53</v>
      </c>
      <c r="J1770">
        <f t="shared" si="192"/>
        <v>2</v>
      </c>
      <c r="K1770" t="s">
        <v>19</v>
      </c>
      <c r="L1770">
        <f>VLOOKUP(B1770,average_median_rates_1!B:I,8,0)</f>
        <v>1527</v>
      </c>
      <c r="M1770" t="b">
        <f>IF(ISERROR(L1770),VLOOKUP(C1770,vancouver_ratios_2!B:J,9,0),IF(L1770="**",VLOOKUP(C1770,vancouver_ratios_2!B:J,9,0)))</f>
        <v>0</v>
      </c>
      <c r="N1770" t="b">
        <f>IF(ISERROR(L1770),VLOOKUP(D1770,average_median_rates_1!B:I,8,0),IF(L1770="**", VLOOKUP(D1770,average_median_rates_1!B:I,8,0)))</f>
        <v>0</v>
      </c>
      <c r="O1770">
        <f t="shared" si="193"/>
        <v>0</v>
      </c>
      <c r="P1770">
        <f t="shared" si="194"/>
        <v>1527</v>
      </c>
    </row>
    <row r="1771" spans="1:16" x14ac:dyDescent="0.2">
      <c r="A1771" t="str">
        <f t="shared" si="195"/>
        <v>201110average2Kitsilano/Point Grey</v>
      </c>
      <c r="B1771" t="str">
        <f t="shared" si="189"/>
        <v>201110apartmentaverage2_bed_rateKitsilano/Point Grey</v>
      </c>
      <c r="C1771" t="str">
        <f t="shared" si="190"/>
        <v>apartmentaverage2_bed_rateKitsilano/Point Grey</v>
      </c>
      <c r="D1771" t="str">
        <f t="shared" si="191"/>
        <v>201110apartmentaverage2_bed_rateVancouver</v>
      </c>
      <c r="E1771">
        <v>2011</v>
      </c>
      <c r="F1771">
        <v>10</v>
      </c>
      <c r="G1771" t="s">
        <v>65</v>
      </c>
      <c r="H1771" t="s">
        <v>59</v>
      </c>
      <c r="I1771" t="s">
        <v>53</v>
      </c>
      <c r="J1771">
        <f t="shared" si="192"/>
        <v>2</v>
      </c>
      <c r="K1771" t="s">
        <v>20</v>
      </c>
      <c r="L1771">
        <f>VLOOKUP(B1771,average_median_rates_1!B:I,8,0)</f>
        <v>1577</v>
      </c>
      <c r="M1771" t="b">
        <f>IF(ISERROR(L1771),VLOOKUP(C1771,vancouver_ratios_2!B:J,9,0),IF(L1771="**",VLOOKUP(C1771,vancouver_ratios_2!B:J,9,0)))</f>
        <v>0</v>
      </c>
      <c r="N1771" t="b">
        <f>IF(ISERROR(L1771),VLOOKUP(D1771,average_median_rates_1!B:I,8,0),IF(L1771="**", VLOOKUP(D1771,average_median_rates_1!B:I,8,0)))</f>
        <v>0</v>
      </c>
      <c r="O1771">
        <f t="shared" si="193"/>
        <v>0</v>
      </c>
      <c r="P1771">
        <f t="shared" si="194"/>
        <v>1577</v>
      </c>
    </row>
    <row r="1772" spans="1:16" x14ac:dyDescent="0.2">
      <c r="A1772" t="str">
        <f t="shared" si="195"/>
        <v>201110average2Westside/Kerrisdale</v>
      </c>
      <c r="B1772" t="str">
        <f t="shared" si="189"/>
        <v>201110apartmentaverage2_bed_rateWestside/Kerrisdale</v>
      </c>
      <c r="C1772" t="str">
        <f t="shared" si="190"/>
        <v>apartmentaverage2_bed_rateWestside/Kerrisdale</v>
      </c>
      <c r="D1772" t="str">
        <f t="shared" si="191"/>
        <v>201110apartmentaverage2_bed_rateVancouver</v>
      </c>
      <c r="E1772">
        <v>2011</v>
      </c>
      <c r="F1772">
        <v>10</v>
      </c>
      <c r="G1772" t="s">
        <v>65</v>
      </c>
      <c r="H1772" t="s">
        <v>59</v>
      </c>
      <c r="I1772" t="s">
        <v>53</v>
      </c>
      <c r="J1772">
        <f t="shared" si="192"/>
        <v>2</v>
      </c>
      <c r="K1772" t="s">
        <v>21</v>
      </c>
      <c r="L1772">
        <f>VLOOKUP(B1772,average_median_rates_1!B:I,8,0)</f>
        <v>1705</v>
      </c>
      <c r="M1772" t="b">
        <f>IF(ISERROR(L1772),VLOOKUP(C1772,vancouver_ratios_2!B:J,9,0),IF(L1772="**",VLOOKUP(C1772,vancouver_ratios_2!B:J,9,0)))</f>
        <v>0</v>
      </c>
      <c r="N1772" t="b">
        <f>IF(ISERROR(L1772),VLOOKUP(D1772,average_median_rates_1!B:I,8,0),IF(L1772="**", VLOOKUP(D1772,average_median_rates_1!B:I,8,0)))</f>
        <v>0</v>
      </c>
      <c r="O1772">
        <f t="shared" si="193"/>
        <v>0</v>
      </c>
      <c r="P1772">
        <f t="shared" si="194"/>
        <v>1705</v>
      </c>
    </row>
    <row r="1773" spans="1:16" x14ac:dyDescent="0.2">
      <c r="A1773" t="str">
        <f t="shared" si="195"/>
        <v>201110average2Marpole</v>
      </c>
      <c r="B1773" t="str">
        <f t="shared" si="189"/>
        <v>201110apartmentaverage2_bed_rateMarpole</v>
      </c>
      <c r="C1773" t="str">
        <f t="shared" si="190"/>
        <v>apartmentaverage2_bed_rateMarpole</v>
      </c>
      <c r="D1773" t="str">
        <f t="shared" si="191"/>
        <v>201110apartmentaverage2_bed_rateVancouver</v>
      </c>
      <c r="E1773">
        <v>2011</v>
      </c>
      <c r="F1773">
        <v>10</v>
      </c>
      <c r="G1773" t="s">
        <v>65</v>
      </c>
      <c r="H1773" t="s">
        <v>59</v>
      </c>
      <c r="I1773" t="s">
        <v>53</v>
      </c>
      <c r="J1773">
        <f t="shared" si="192"/>
        <v>2</v>
      </c>
      <c r="K1773" t="s">
        <v>23</v>
      </c>
      <c r="L1773">
        <f>VLOOKUP(B1773,average_median_rates_1!B:I,8,0)</f>
        <v>1069</v>
      </c>
      <c r="M1773" t="b">
        <f>IF(ISERROR(L1773),VLOOKUP(C1773,vancouver_ratios_2!B:J,9,0),IF(L1773="**",VLOOKUP(C1773,vancouver_ratios_2!B:J,9,0)))</f>
        <v>0</v>
      </c>
      <c r="N1773" t="b">
        <f>IF(ISERROR(L1773),VLOOKUP(D1773,average_median_rates_1!B:I,8,0),IF(L1773="**", VLOOKUP(D1773,average_median_rates_1!B:I,8,0)))</f>
        <v>0</v>
      </c>
      <c r="O1773">
        <f t="shared" si="193"/>
        <v>0</v>
      </c>
      <c r="P1773">
        <f t="shared" si="194"/>
        <v>1069</v>
      </c>
    </row>
    <row r="1774" spans="1:16" x14ac:dyDescent="0.2">
      <c r="A1774" t="str">
        <f t="shared" si="195"/>
        <v>201110average2Mount Pleasant/Renfrew Heights</v>
      </c>
      <c r="B1774" t="str">
        <f t="shared" si="189"/>
        <v>201110apartmentaverage2_bed_rateMount Pleasant/Renfrew Heights</v>
      </c>
      <c r="C1774" t="str">
        <f t="shared" si="190"/>
        <v>apartmentaverage2_bed_rateMount Pleasant/Renfrew Heights</v>
      </c>
      <c r="D1774" t="str">
        <f t="shared" si="191"/>
        <v>201110apartmentaverage2_bed_rateVancouver</v>
      </c>
      <c r="E1774">
        <v>2011</v>
      </c>
      <c r="F1774">
        <v>10</v>
      </c>
      <c r="G1774" t="s">
        <v>65</v>
      </c>
      <c r="H1774" t="s">
        <v>59</v>
      </c>
      <c r="I1774" t="s">
        <v>53</v>
      </c>
      <c r="J1774">
        <f t="shared" si="192"/>
        <v>2</v>
      </c>
      <c r="K1774" t="s">
        <v>24</v>
      </c>
      <c r="L1774">
        <f>VLOOKUP(B1774,average_median_rates_1!B:I,8,0)</f>
        <v>1174</v>
      </c>
      <c r="M1774" t="b">
        <f>IF(ISERROR(L1774),VLOOKUP(C1774,vancouver_ratios_2!B:J,9,0),IF(L1774="**",VLOOKUP(C1774,vancouver_ratios_2!B:J,9,0)))</f>
        <v>0</v>
      </c>
      <c r="N1774" t="b">
        <f>IF(ISERROR(L1774),VLOOKUP(D1774,average_median_rates_1!B:I,8,0),IF(L1774="**", VLOOKUP(D1774,average_median_rates_1!B:I,8,0)))</f>
        <v>0</v>
      </c>
      <c r="O1774">
        <f t="shared" si="193"/>
        <v>0</v>
      </c>
      <c r="P1774">
        <f t="shared" si="194"/>
        <v>1174</v>
      </c>
    </row>
    <row r="1775" spans="1:16" x14ac:dyDescent="0.2">
      <c r="A1775" t="str">
        <f t="shared" si="195"/>
        <v>201110average2East Hastings</v>
      </c>
      <c r="B1775" t="str">
        <f t="shared" si="189"/>
        <v>201110apartmentaverage2_bed_rateEast Hastings</v>
      </c>
      <c r="C1775" t="str">
        <f t="shared" si="190"/>
        <v>apartmentaverage2_bed_rateEast Hastings</v>
      </c>
      <c r="D1775" t="str">
        <f t="shared" si="191"/>
        <v>201110apartmentaverage2_bed_rateVancouver</v>
      </c>
      <c r="E1775">
        <v>2011</v>
      </c>
      <c r="F1775">
        <v>10</v>
      </c>
      <c r="G1775" t="s">
        <v>65</v>
      </c>
      <c r="H1775" t="s">
        <v>59</v>
      </c>
      <c r="I1775" t="s">
        <v>53</v>
      </c>
      <c r="J1775">
        <f t="shared" si="192"/>
        <v>2</v>
      </c>
      <c r="K1775" t="s">
        <v>25</v>
      </c>
      <c r="L1775">
        <f>VLOOKUP(B1775,average_median_rates_1!B:I,8,0)</f>
        <v>1086</v>
      </c>
      <c r="M1775" t="b">
        <f>IF(ISERROR(L1775),VLOOKUP(C1775,vancouver_ratios_2!B:J,9,0),IF(L1775="**",VLOOKUP(C1775,vancouver_ratios_2!B:J,9,0)))</f>
        <v>0</v>
      </c>
      <c r="N1775" t="b">
        <f>IF(ISERROR(L1775),VLOOKUP(D1775,average_median_rates_1!B:I,8,0),IF(L1775="**", VLOOKUP(D1775,average_median_rates_1!B:I,8,0)))</f>
        <v>0</v>
      </c>
      <c r="O1775">
        <f t="shared" si="193"/>
        <v>0</v>
      </c>
      <c r="P1775">
        <f t="shared" si="194"/>
        <v>1086</v>
      </c>
    </row>
    <row r="1776" spans="1:16" x14ac:dyDescent="0.2">
      <c r="A1776" t="str">
        <f t="shared" si="195"/>
        <v>201110average2Southeast Vancouver</v>
      </c>
      <c r="B1776" t="str">
        <f t="shared" si="189"/>
        <v>201110apartmentaverage2_bed_rateSoutheast Vancouver</v>
      </c>
      <c r="C1776" t="str">
        <f t="shared" si="190"/>
        <v>apartmentaverage2_bed_rateSoutheast Vancouver</v>
      </c>
      <c r="D1776" t="str">
        <f t="shared" si="191"/>
        <v>201110apartmentaverage2_bed_rateVancouver</v>
      </c>
      <c r="E1776">
        <v>2011</v>
      </c>
      <c r="F1776">
        <v>10</v>
      </c>
      <c r="G1776" t="s">
        <v>65</v>
      </c>
      <c r="H1776" t="s">
        <v>59</v>
      </c>
      <c r="I1776" t="s">
        <v>53</v>
      </c>
      <c r="J1776">
        <f t="shared" si="192"/>
        <v>2</v>
      </c>
      <c r="K1776" t="s">
        <v>26</v>
      </c>
      <c r="L1776">
        <f>VLOOKUP(B1776,average_median_rates_1!B:I,8,0)</f>
        <v>1239</v>
      </c>
      <c r="M1776" t="b">
        <f>IF(ISERROR(L1776),VLOOKUP(C1776,vancouver_ratios_2!B:J,9,0),IF(L1776="**",VLOOKUP(C1776,vancouver_ratios_2!B:J,9,0)))</f>
        <v>0</v>
      </c>
      <c r="N1776" t="b">
        <f>IF(ISERROR(L1776),VLOOKUP(D1776,average_median_rates_1!B:I,8,0),IF(L1776="**", VLOOKUP(D1776,average_median_rates_1!B:I,8,0)))</f>
        <v>0</v>
      </c>
      <c r="O1776">
        <f t="shared" si="193"/>
        <v>0</v>
      </c>
      <c r="P1776">
        <f t="shared" si="194"/>
        <v>1239</v>
      </c>
    </row>
    <row r="1777" spans="1:16" x14ac:dyDescent="0.2">
      <c r="A1777" t="str">
        <f t="shared" si="195"/>
        <v>201110average2University Endowment Lands</v>
      </c>
      <c r="B1777" t="str">
        <f t="shared" si="189"/>
        <v>201110apartmentaverage2_bed_rateUniversity Endowment Lands</v>
      </c>
      <c r="C1777" t="str">
        <f t="shared" si="190"/>
        <v>apartmentaverage2_bed_rateUniversity Endowment Lands</v>
      </c>
      <c r="D1777" t="str">
        <f t="shared" si="191"/>
        <v>201110apartmentaverage2_bed_rateVancouver</v>
      </c>
      <c r="E1777">
        <v>2011</v>
      </c>
      <c r="F1777">
        <v>10</v>
      </c>
      <c r="G1777" t="s">
        <v>65</v>
      </c>
      <c r="H1777" t="s">
        <v>59</v>
      </c>
      <c r="I1777" t="s">
        <v>53</v>
      </c>
      <c r="J1777">
        <f t="shared" si="192"/>
        <v>2</v>
      </c>
      <c r="K1777" t="s">
        <v>27</v>
      </c>
      <c r="L1777">
        <f>VLOOKUP(B1777,average_median_rates_1!B:I,8,0)</f>
        <v>1873</v>
      </c>
      <c r="M1777" t="b">
        <f>IF(ISERROR(L1777),VLOOKUP(C1777,vancouver_ratios_2!B:J,9,0),IF(L1777="**",VLOOKUP(C1777,vancouver_ratios_2!B:J,9,0)))</f>
        <v>0</v>
      </c>
      <c r="N1777" t="b">
        <f>IF(ISERROR(L1777),VLOOKUP(D1777,average_median_rates_1!B:I,8,0),IF(L1777="**", VLOOKUP(D1777,average_median_rates_1!B:I,8,0)))</f>
        <v>0</v>
      </c>
      <c r="O1777">
        <f t="shared" si="193"/>
        <v>0</v>
      </c>
      <c r="P1777">
        <f t="shared" si="194"/>
        <v>1873</v>
      </c>
    </row>
    <row r="1778" spans="1:16" x14ac:dyDescent="0.2">
      <c r="A1778" t="str">
        <f t="shared" si="195"/>
        <v>201110average2Central Park/Metrotown</v>
      </c>
      <c r="B1778" t="str">
        <f t="shared" si="189"/>
        <v>201110apartmentaverage2_bed_rateCentral Park/Metrotown</v>
      </c>
      <c r="C1778" t="str">
        <f t="shared" si="190"/>
        <v>apartmentaverage2_bed_rateCentral Park/Metrotown</v>
      </c>
      <c r="D1778" t="str">
        <f t="shared" si="191"/>
        <v>201110apartmentaverage2_bed_rateVancouver</v>
      </c>
      <c r="E1778">
        <v>2011</v>
      </c>
      <c r="F1778">
        <v>10</v>
      </c>
      <c r="G1778" t="s">
        <v>65</v>
      </c>
      <c r="H1778" t="s">
        <v>59</v>
      </c>
      <c r="I1778" t="s">
        <v>53</v>
      </c>
      <c r="J1778">
        <f t="shared" si="192"/>
        <v>2</v>
      </c>
      <c r="K1778" t="s">
        <v>28</v>
      </c>
      <c r="L1778">
        <f>VLOOKUP(B1778,average_median_rates_1!B:I,8,0)</f>
        <v>1136</v>
      </c>
      <c r="M1778" t="b">
        <f>IF(ISERROR(L1778),VLOOKUP(C1778,vancouver_ratios_2!B:J,9,0),IF(L1778="**",VLOOKUP(C1778,vancouver_ratios_2!B:J,9,0)))</f>
        <v>0</v>
      </c>
      <c r="N1778" t="b">
        <f>IF(ISERROR(L1778),VLOOKUP(D1778,average_median_rates_1!B:I,8,0),IF(L1778="**", VLOOKUP(D1778,average_median_rates_1!B:I,8,0)))</f>
        <v>0</v>
      </c>
      <c r="O1778">
        <f t="shared" si="193"/>
        <v>0</v>
      </c>
      <c r="P1778">
        <f t="shared" si="194"/>
        <v>1136</v>
      </c>
    </row>
    <row r="1779" spans="1:16" x14ac:dyDescent="0.2">
      <c r="A1779" t="str">
        <f t="shared" si="195"/>
        <v>201110average2Southeast Burnaby</v>
      </c>
      <c r="B1779" t="str">
        <f t="shared" si="189"/>
        <v>201110apartmentaverage2_bed_rateSoutheast Burnaby</v>
      </c>
      <c r="C1779" t="str">
        <f t="shared" si="190"/>
        <v>apartmentaverage2_bed_rateSoutheast Burnaby</v>
      </c>
      <c r="D1779" t="str">
        <f t="shared" si="191"/>
        <v>201110apartmentaverage2_bed_rateVancouver</v>
      </c>
      <c r="E1779">
        <v>2011</v>
      </c>
      <c r="F1779">
        <v>10</v>
      </c>
      <c r="G1779" t="s">
        <v>65</v>
      </c>
      <c r="H1779" t="s">
        <v>59</v>
      </c>
      <c r="I1779" t="s">
        <v>53</v>
      </c>
      <c r="J1779">
        <f t="shared" si="192"/>
        <v>2</v>
      </c>
      <c r="K1779" t="s">
        <v>29</v>
      </c>
      <c r="L1779">
        <f>VLOOKUP(B1779,average_median_rates_1!B:I,8,0)</f>
        <v>940</v>
      </c>
      <c r="M1779" t="b">
        <f>IF(ISERROR(L1779),VLOOKUP(C1779,vancouver_ratios_2!B:J,9,0),IF(L1779="**",VLOOKUP(C1779,vancouver_ratios_2!B:J,9,0)))</f>
        <v>0</v>
      </c>
      <c r="N1779" t="b">
        <f>IF(ISERROR(L1779),VLOOKUP(D1779,average_median_rates_1!B:I,8,0),IF(L1779="**", VLOOKUP(D1779,average_median_rates_1!B:I,8,0)))</f>
        <v>0</v>
      </c>
      <c r="O1779">
        <f t="shared" si="193"/>
        <v>0</v>
      </c>
      <c r="P1779">
        <f t="shared" si="194"/>
        <v>940</v>
      </c>
    </row>
    <row r="1780" spans="1:16" x14ac:dyDescent="0.2">
      <c r="A1780" t="str">
        <f t="shared" si="195"/>
        <v>201110average2North Burnaby</v>
      </c>
      <c r="B1780" t="str">
        <f t="shared" si="189"/>
        <v>201110apartmentaverage2_bed_rateNorth Burnaby</v>
      </c>
      <c r="C1780" t="str">
        <f t="shared" si="190"/>
        <v>apartmentaverage2_bed_rateNorth Burnaby</v>
      </c>
      <c r="D1780" t="str">
        <f t="shared" si="191"/>
        <v>201110apartmentaverage2_bed_rateVancouver</v>
      </c>
      <c r="E1780">
        <v>2011</v>
      </c>
      <c r="F1780">
        <v>10</v>
      </c>
      <c r="G1780" t="s">
        <v>65</v>
      </c>
      <c r="H1780" t="s">
        <v>59</v>
      </c>
      <c r="I1780" t="s">
        <v>53</v>
      </c>
      <c r="J1780">
        <f t="shared" si="192"/>
        <v>2</v>
      </c>
      <c r="K1780" t="s">
        <v>31</v>
      </c>
      <c r="L1780">
        <f>VLOOKUP(B1780,average_median_rates_1!B:I,8,0)</f>
        <v>1150</v>
      </c>
      <c r="M1780" t="b">
        <f>IF(ISERROR(L1780),VLOOKUP(C1780,vancouver_ratios_2!B:J,9,0),IF(L1780="**",VLOOKUP(C1780,vancouver_ratios_2!B:J,9,0)))</f>
        <v>0</v>
      </c>
      <c r="N1780" t="b">
        <f>IF(ISERROR(L1780),VLOOKUP(D1780,average_median_rates_1!B:I,8,0),IF(L1780="**", VLOOKUP(D1780,average_median_rates_1!B:I,8,0)))</f>
        <v>0</v>
      </c>
      <c r="O1780">
        <f t="shared" si="193"/>
        <v>0</v>
      </c>
      <c r="P1780">
        <f t="shared" si="194"/>
        <v>1150</v>
      </c>
    </row>
    <row r="1781" spans="1:16" x14ac:dyDescent="0.2">
      <c r="A1781" t="str">
        <f t="shared" si="195"/>
        <v>201110average2New Westminster</v>
      </c>
      <c r="B1781" t="str">
        <f t="shared" si="189"/>
        <v>201110apartmentaverage2_bed_rateNew Westminster</v>
      </c>
      <c r="C1781" t="str">
        <f t="shared" si="190"/>
        <v>apartmentaverage2_bed_rateNew Westminster</v>
      </c>
      <c r="D1781" t="str">
        <f t="shared" si="191"/>
        <v>201110apartmentaverage2_bed_rateVancouver</v>
      </c>
      <c r="E1781">
        <v>2011</v>
      </c>
      <c r="F1781">
        <v>10</v>
      </c>
      <c r="G1781" t="s">
        <v>65</v>
      </c>
      <c r="H1781" t="s">
        <v>59</v>
      </c>
      <c r="I1781" t="s">
        <v>53</v>
      </c>
      <c r="J1781">
        <f t="shared" si="192"/>
        <v>2</v>
      </c>
      <c r="K1781" t="s">
        <v>32</v>
      </c>
      <c r="L1781">
        <f>VLOOKUP(B1781,average_median_rates_1!B:I,8,0)</f>
        <v>1026</v>
      </c>
      <c r="M1781" t="b">
        <f>IF(ISERROR(L1781),VLOOKUP(C1781,vancouver_ratios_2!B:J,9,0),IF(L1781="**",VLOOKUP(C1781,vancouver_ratios_2!B:J,9,0)))</f>
        <v>0</v>
      </c>
      <c r="N1781" t="b">
        <f>IF(ISERROR(L1781),VLOOKUP(D1781,average_median_rates_1!B:I,8,0),IF(L1781="**", VLOOKUP(D1781,average_median_rates_1!B:I,8,0)))</f>
        <v>0</v>
      </c>
      <c r="O1781">
        <f t="shared" si="193"/>
        <v>0</v>
      </c>
      <c r="P1781">
        <f t="shared" si="194"/>
        <v>1026</v>
      </c>
    </row>
    <row r="1782" spans="1:16" x14ac:dyDescent="0.2">
      <c r="A1782" t="str">
        <f t="shared" si="195"/>
        <v>201110average2North Vancouver CY</v>
      </c>
      <c r="B1782" t="str">
        <f t="shared" si="189"/>
        <v>201110apartmentaverage2_bed_rateNorth Vancouver CY</v>
      </c>
      <c r="C1782" t="str">
        <f t="shared" si="190"/>
        <v>apartmentaverage2_bed_rateNorth Vancouver CY</v>
      </c>
      <c r="D1782" t="str">
        <f t="shared" si="191"/>
        <v>201110apartmentaverage2_bed_rateVancouver</v>
      </c>
      <c r="E1782">
        <v>2011</v>
      </c>
      <c r="F1782">
        <v>10</v>
      </c>
      <c r="G1782" t="s">
        <v>65</v>
      </c>
      <c r="H1782" t="s">
        <v>59</v>
      </c>
      <c r="I1782" t="s">
        <v>53</v>
      </c>
      <c r="J1782">
        <f t="shared" si="192"/>
        <v>2</v>
      </c>
      <c r="K1782" t="s">
        <v>33</v>
      </c>
      <c r="L1782" t="e">
        <f>VLOOKUP(B1782,average_median_rates_1!B:I,8,0)</f>
        <v>#N/A</v>
      </c>
      <c r="M1782">
        <f>IF(ISERROR(L1782),VLOOKUP(C1782,vancouver_ratios_2!B:J,9,0),IF(L1782="**",VLOOKUP(C1782,vancouver_ratios_2!B:J,9,0)))</f>
        <v>1.13186734984344</v>
      </c>
      <c r="N1782">
        <f>IF(ISERROR(L1782),VLOOKUP(D1782,average_median_rates_1!B:I,8,0),IF(L1782="**", VLOOKUP(D1782,average_median_rates_1!B:I,8,0)))</f>
        <v>1237</v>
      </c>
      <c r="O1782">
        <f t="shared" si="193"/>
        <v>1400.1199117563351</v>
      </c>
      <c r="P1782">
        <f t="shared" si="194"/>
        <v>1400.1199117563351</v>
      </c>
    </row>
    <row r="1783" spans="1:16" x14ac:dyDescent="0.2">
      <c r="A1783" t="str">
        <f t="shared" si="195"/>
        <v>201110average2North Vancouver DM</v>
      </c>
      <c r="B1783" t="str">
        <f t="shared" si="189"/>
        <v>201110apartmentaverage2_bed_rateNorth Vancouver DM</v>
      </c>
      <c r="C1783" t="str">
        <f t="shared" si="190"/>
        <v>apartmentaverage2_bed_rateNorth Vancouver DM</v>
      </c>
      <c r="D1783" t="str">
        <f t="shared" si="191"/>
        <v>201110apartmentaverage2_bed_rateVancouver</v>
      </c>
      <c r="E1783">
        <v>2011</v>
      </c>
      <c r="F1783">
        <v>10</v>
      </c>
      <c r="G1783" t="s">
        <v>65</v>
      </c>
      <c r="H1783" t="s">
        <v>59</v>
      </c>
      <c r="I1783" t="s">
        <v>53</v>
      </c>
      <c r="J1783">
        <f t="shared" si="192"/>
        <v>2</v>
      </c>
      <c r="K1783" t="s">
        <v>34</v>
      </c>
      <c r="L1783">
        <f>VLOOKUP(B1783,average_median_rates_1!B:I,8,0)</f>
        <v>1257</v>
      </c>
      <c r="M1783" t="b">
        <f>IF(ISERROR(L1783),VLOOKUP(C1783,vancouver_ratios_2!B:J,9,0),IF(L1783="**",VLOOKUP(C1783,vancouver_ratios_2!B:J,9,0)))</f>
        <v>0</v>
      </c>
      <c r="N1783" t="b">
        <f>IF(ISERROR(L1783),VLOOKUP(D1783,average_median_rates_1!B:I,8,0),IF(L1783="**", VLOOKUP(D1783,average_median_rates_1!B:I,8,0)))</f>
        <v>0</v>
      </c>
      <c r="O1783">
        <f t="shared" si="193"/>
        <v>0</v>
      </c>
      <c r="P1783">
        <f t="shared" si="194"/>
        <v>1257</v>
      </c>
    </row>
    <row r="1784" spans="1:16" x14ac:dyDescent="0.2">
      <c r="A1784" t="str">
        <f t="shared" si="195"/>
        <v>201110average2West Vancouver</v>
      </c>
      <c r="B1784" t="str">
        <f t="shared" si="189"/>
        <v>201110apartmentaverage2_bed_rateWest Vancouver</v>
      </c>
      <c r="C1784" t="str">
        <f t="shared" si="190"/>
        <v>apartmentaverage2_bed_rateWest Vancouver</v>
      </c>
      <c r="D1784" t="str">
        <f t="shared" si="191"/>
        <v>201110apartmentaverage2_bed_rateVancouver</v>
      </c>
      <c r="E1784">
        <v>2011</v>
      </c>
      <c r="F1784">
        <v>10</v>
      </c>
      <c r="G1784" t="s">
        <v>65</v>
      </c>
      <c r="H1784" t="s">
        <v>59</v>
      </c>
      <c r="I1784" t="s">
        <v>53</v>
      </c>
      <c r="J1784">
        <f t="shared" si="192"/>
        <v>2</v>
      </c>
      <c r="K1784" t="s">
        <v>35</v>
      </c>
      <c r="L1784">
        <f>VLOOKUP(B1784,average_median_rates_1!B:I,8,0)</f>
        <v>1970</v>
      </c>
      <c r="M1784" t="b">
        <f>IF(ISERROR(L1784),VLOOKUP(C1784,vancouver_ratios_2!B:J,9,0),IF(L1784="**",VLOOKUP(C1784,vancouver_ratios_2!B:J,9,0)))</f>
        <v>0</v>
      </c>
      <c r="N1784" t="b">
        <f>IF(ISERROR(L1784),VLOOKUP(D1784,average_median_rates_1!B:I,8,0),IF(L1784="**", VLOOKUP(D1784,average_median_rates_1!B:I,8,0)))</f>
        <v>0</v>
      </c>
      <c r="O1784">
        <f t="shared" si="193"/>
        <v>0</v>
      </c>
      <c r="P1784">
        <f t="shared" si="194"/>
        <v>1970</v>
      </c>
    </row>
    <row r="1785" spans="1:16" x14ac:dyDescent="0.2">
      <c r="A1785" t="str">
        <f t="shared" si="195"/>
        <v>201110average2Richmond</v>
      </c>
      <c r="B1785" t="str">
        <f t="shared" si="189"/>
        <v>201110apartmentaverage2_bed_rateRichmond</v>
      </c>
      <c r="C1785" t="str">
        <f t="shared" si="190"/>
        <v>apartmentaverage2_bed_rateRichmond</v>
      </c>
      <c r="D1785" t="str">
        <f t="shared" si="191"/>
        <v>201110apartmentaverage2_bed_rateVancouver</v>
      </c>
      <c r="E1785">
        <v>2011</v>
      </c>
      <c r="F1785">
        <v>10</v>
      </c>
      <c r="G1785" t="s">
        <v>65</v>
      </c>
      <c r="H1785" t="s">
        <v>59</v>
      </c>
      <c r="I1785" t="s">
        <v>53</v>
      </c>
      <c r="J1785">
        <f t="shared" si="192"/>
        <v>2</v>
      </c>
      <c r="K1785" t="s">
        <v>36</v>
      </c>
      <c r="L1785">
        <f>VLOOKUP(B1785,average_median_rates_1!B:I,8,0)</f>
        <v>1115</v>
      </c>
      <c r="M1785" t="b">
        <f>IF(ISERROR(L1785),VLOOKUP(C1785,vancouver_ratios_2!B:J,9,0),IF(L1785="**",VLOOKUP(C1785,vancouver_ratios_2!B:J,9,0)))</f>
        <v>0</v>
      </c>
      <c r="N1785" t="b">
        <f>IF(ISERROR(L1785),VLOOKUP(D1785,average_median_rates_1!B:I,8,0),IF(L1785="**", VLOOKUP(D1785,average_median_rates_1!B:I,8,0)))</f>
        <v>0</v>
      </c>
      <c r="O1785">
        <f t="shared" si="193"/>
        <v>0</v>
      </c>
      <c r="P1785">
        <f t="shared" si="194"/>
        <v>1115</v>
      </c>
    </row>
    <row r="1786" spans="1:16" x14ac:dyDescent="0.2">
      <c r="A1786" t="str">
        <f t="shared" si="195"/>
        <v>201110average2Delta</v>
      </c>
      <c r="B1786" t="str">
        <f t="shared" si="189"/>
        <v>201110apartmentaverage2_bed_rateDelta</v>
      </c>
      <c r="C1786" t="str">
        <f t="shared" si="190"/>
        <v>apartmentaverage2_bed_rateDelta</v>
      </c>
      <c r="D1786" t="str">
        <f t="shared" si="191"/>
        <v>201110apartmentaverage2_bed_rateVancouver</v>
      </c>
      <c r="E1786">
        <v>2011</v>
      </c>
      <c r="F1786">
        <v>10</v>
      </c>
      <c r="G1786" t="s">
        <v>65</v>
      </c>
      <c r="H1786" t="s">
        <v>59</v>
      </c>
      <c r="I1786" t="s">
        <v>53</v>
      </c>
      <c r="J1786">
        <f t="shared" si="192"/>
        <v>2</v>
      </c>
      <c r="K1786" t="s">
        <v>37</v>
      </c>
      <c r="L1786">
        <f>VLOOKUP(B1786,average_median_rates_1!B:I,8,0)</f>
        <v>956</v>
      </c>
      <c r="M1786" t="b">
        <f>IF(ISERROR(L1786),VLOOKUP(C1786,vancouver_ratios_2!B:J,9,0),IF(L1786="**",VLOOKUP(C1786,vancouver_ratios_2!B:J,9,0)))</f>
        <v>0</v>
      </c>
      <c r="N1786" t="b">
        <f>IF(ISERROR(L1786),VLOOKUP(D1786,average_median_rates_1!B:I,8,0),IF(L1786="**", VLOOKUP(D1786,average_median_rates_1!B:I,8,0)))</f>
        <v>0</v>
      </c>
      <c r="O1786">
        <f t="shared" si="193"/>
        <v>0</v>
      </c>
      <c r="P1786">
        <f t="shared" si="194"/>
        <v>956</v>
      </c>
    </row>
    <row r="1787" spans="1:16" x14ac:dyDescent="0.2">
      <c r="A1787" t="str">
        <f t="shared" si="195"/>
        <v>201110average2Surrey</v>
      </c>
      <c r="B1787" t="str">
        <f t="shared" si="189"/>
        <v>201110apartmentaverage2_bed_rateSurrey</v>
      </c>
      <c r="C1787" t="str">
        <f t="shared" si="190"/>
        <v>apartmentaverage2_bed_rateSurrey</v>
      </c>
      <c r="D1787" t="str">
        <f t="shared" si="191"/>
        <v>201110apartmentaverage2_bed_rateVancouver</v>
      </c>
      <c r="E1787">
        <v>2011</v>
      </c>
      <c r="F1787">
        <v>10</v>
      </c>
      <c r="G1787" t="s">
        <v>65</v>
      </c>
      <c r="H1787" t="s">
        <v>59</v>
      </c>
      <c r="I1787" t="s">
        <v>53</v>
      </c>
      <c r="J1787">
        <f t="shared" si="192"/>
        <v>2</v>
      </c>
      <c r="K1787" t="s">
        <v>38</v>
      </c>
      <c r="L1787">
        <f>VLOOKUP(B1787,average_median_rates_1!B:I,8,0)</f>
        <v>897</v>
      </c>
      <c r="M1787" t="b">
        <f>IF(ISERROR(L1787),VLOOKUP(C1787,vancouver_ratios_2!B:J,9,0),IF(L1787="**",VLOOKUP(C1787,vancouver_ratios_2!B:J,9,0)))</f>
        <v>0</v>
      </c>
      <c r="N1787" t="b">
        <f>IF(ISERROR(L1787),VLOOKUP(D1787,average_median_rates_1!B:I,8,0),IF(L1787="**", VLOOKUP(D1787,average_median_rates_1!B:I,8,0)))</f>
        <v>0</v>
      </c>
      <c r="O1787">
        <f t="shared" si="193"/>
        <v>0</v>
      </c>
      <c r="P1787">
        <f t="shared" si="194"/>
        <v>897</v>
      </c>
    </row>
    <row r="1788" spans="1:16" x14ac:dyDescent="0.2">
      <c r="A1788" t="str">
        <f t="shared" si="195"/>
        <v>201110average2White Rock</v>
      </c>
      <c r="B1788" t="str">
        <f t="shared" si="189"/>
        <v>201110apartmentaverage2_bed_rateWhite Rock</v>
      </c>
      <c r="C1788" t="str">
        <f t="shared" si="190"/>
        <v>apartmentaverage2_bed_rateWhite Rock</v>
      </c>
      <c r="D1788" t="str">
        <f t="shared" si="191"/>
        <v>201110apartmentaverage2_bed_rateVancouver</v>
      </c>
      <c r="E1788">
        <v>2011</v>
      </c>
      <c r="F1788">
        <v>10</v>
      </c>
      <c r="G1788" t="s">
        <v>65</v>
      </c>
      <c r="H1788" t="s">
        <v>59</v>
      </c>
      <c r="I1788" t="s">
        <v>53</v>
      </c>
      <c r="J1788">
        <f t="shared" si="192"/>
        <v>2</v>
      </c>
      <c r="K1788" t="s">
        <v>39</v>
      </c>
      <c r="L1788">
        <f>VLOOKUP(B1788,average_median_rates_1!B:I,8,0)</f>
        <v>1013</v>
      </c>
      <c r="M1788" t="b">
        <f>IF(ISERROR(L1788),VLOOKUP(C1788,vancouver_ratios_2!B:J,9,0),IF(L1788="**",VLOOKUP(C1788,vancouver_ratios_2!B:J,9,0)))</f>
        <v>0</v>
      </c>
      <c r="N1788" t="b">
        <f>IF(ISERROR(L1788),VLOOKUP(D1788,average_median_rates_1!B:I,8,0),IF(L1788="**", VLOOKUP(D1788,average_median_rates_1!B:I,8,0)))</f>
        <v>0</v>
      </c>
      <c r="O1788">
        <f t="shared" si="193"/>
        <v>0</v>
      </c>
      <c r="P1788">
        <f t="shared" si="194"/>
        <v>1013</v>
      </c>
    </row>
    <row r="1789" spans="1:16" x14ac:dyDescent="0.2">
      <c r="A1789" t="str">
        <f t="shared" si="195"/>
        <v>201110average2Langley City and Langley DM</v>
      </c>
      <c r="B1789" t="str">
        <f t="shared" si="189"/>
        <v>201110apartmentaverage2_bed_rateLangley City and Langley DM</v>
      </c>
      <c r="C1789" t="str">
        <f t="shared" si="190"/>
        <v>apartmentaverage2_bed_rateLangley City and Langley DM</v>
      </c>
      <c r="D1789" t="str">
        <f t="shared" si="191"/>
        <v>201110apartmentaverage2_bed_rateVancouver</v>
      </c>
      <c r="E1789">
        <v>2011</v>
      </c>
      <c r="F1789">
        <v>10</v>
      </c>
      <c r="G1789" t="s">
        <v>65</v>
      </c>
      <c r="H1789" t="s">
        <v>59</v>
      </c>
      <c r="I1789" t="s">
        <v>53</v>
      </c>
      <c r="J1789">
        <f t="shared" si="192"/>
        <v>2</v>
      </c>
      <c r="K1789" t="s">
        <v>40</v>
      </c>
      <c r="L1789">
        <f>VLOOKUP(B1789,average_median_rates_1!B:I,8,0)</f>
        <v>910</v>
      </c>
      <c r="M1789" t="b">
        <f>IF(ISERROR(L1789),VLOOKUP(C1789,vancouver_ratios_2!B:J,9,0),IF(L1789="**",VLOOKUP(C1789,vancouver_ratios_2!B:J,9,0)))</f>
        <v>0</v>
      </c>
      <c r="N1789" t="b">
        <f>IF(ISERROR(L1789),VLOOKUP(D1789,average_median_rates_1!B:I,8,0),IF(L1789="**", VLOOKUP(D1789,average_median_rates_1!B:I,8,0)))</f>
        <v>0</v>
      </c>
      <c r="O1789">
        <f t="shared" si="193"/>
        <v>0</v>
      </c>
      <c r="P1789">
        <f t="shared" si="194"/>
        <v>910</v>
      </c>
    </row>
    <row r="1790" spans="1:16" x14ac:dyDescent="0.2">
      <c r="A1790" t="str">
        <f t="shared" si="195"/>
        <v>201110average2Tri-Cities</v>
      </c>
      <c r="B1790" t="str">
        <f t="shared" si="189"/>
        <v>201110apartmentaverage2_bed_rateTri-Cities</v>
      </c>
      <c r="C1790" t="str">
        <f t="shared" si="190"/>
        <v>apartmentaverage2_bed_rateTri-Cities</v>
      </c>
      <c r="D1790" t="str">
        <f t="shared" si="191"/>
        <v>201110apartmentaverage2_bed_rateVancouver</v>
      </c>
      <c r="E1790">
        <v>2011</v>
      </c>
      <c r="F1790">
        <v>10</v>
      </c>
      <c r="G1790" t="s">
        <v>65</v>
      </c>
      <c r="H1790" t="s">
        <v>59</v>
      </c>
      <c r="I1790" t="s">
        <v>53</v>
      </c>
      <c r="J1790">
        <f t="shared" si="192"/>
        <v>2</v>
      </c>
      <c r="K1790" t="s">
        <v>41</v>
      </c>
      <c r="L1790">
        <f>VLOOKUP(B1790,average_median_rates_1!B:I,8,0)</f>
        <v>978</v>
      </c>
      <c r="M1790" t="b">
        <f>IF(ISERROR(L1790),VLOOKUP(C1790,vancouver_ratios_2!B:J,9,0),IF(L1790="**",VLOOKUP(C1790,vancouver_ratios_2!B:J,9,0)))</f>
        <v>0</v>
      </c>
      <c r="N1790" t="b">
        <f>IF(ISERROR(L1790),VLOOKUP(D1790,average_median_rates_1!B:I,8,0),IF(L1790="**", VLOOKUP(D1790,average_median_rates_1!B:I,8,0)))</f>
        <v>0</v>
      </c>
      <c r="O1790">
        <f t="shared" si="193"/>
        <v>0</v>
      </c>
      <c r="P1790">
        <f t="shared" si="194"/>
        <v>978</v>
      </c>
    </row>
    <row r="1791" spans="1:16" x14ac:dyDescent="0.2">
      <c r="A1791" t="str">
        <f t="shared" si="195"/>
        <v>201110average2Maple Ridge/Pitt Meadows</v>
      </c>
      <c r="B1791" t="str">
        <f t="shared" si="189"/>
        <v>201110apartmentaverage2_bed_rateMaple Ridge/Pitt Meadows</v>
      </c>
      <c r="C1791" t="str">
        <f t="shared" si="190"/>
        <v>apartmentaverage2_bed_rateMaple Ridge/Pitt Meadows</v>
      </c>
      <c r="D1791" t="str">
        <f t="shared" si="191"/>
        <v>201110apartmentaverage2_bed_rateVancouver</v>
      </c>
      <c r="E1791">
        <v>2011</v>
      </c>
      <c r="F1791">
        <v>10</v>
      </c>
      <c r="G1791" t="s">
        <v>65</v>
      </c>
      <c r="H1791" t="s">
        <v>59</v>
      </c>
      <c r="I1791" t="s">
        <v>53</v>
      </c>
      <c r="J1791">
        <f t="shared" si="192"/>
        <v>2</v>
      </c>
      <c r="K1791" t="s">
        <v>42</v>
      </c>
      <c r="L1791">
        <f>VLOOKUP(B1791,average_median_rates_1!B:I,8,0)</f>
        <v>890</v>
      </c>
      <c r="M1791" t="b">
        <f>IF(ISERROR(L1791),VLOOKUP(C1791,vancouver_ratios_2!B:J,9,0),IF(L1791="**",VLOOKUP(C1791,vancouver_ratios_2!B:J,9,0)))</f>
        <v>0</v>
      </c>
      <c r="N1791" t="b">
        <f>IF(ISERROR(L1791),VLOOKUP(D1791,average_median_rates_1!B:I,8,0),IF(L1791="**", VLOOKUP(D1791,average_median_rates_1!B:I,8,0)))</f>
        <v>0</v>
      </c>
      <c r="O1791">
        <f t="shared" si="193"/>
        <v>0</v>
      </c>
      <c r="P1791">
        <f t="shared" si="194"/>
        <v>890</v>
      </c>
    </row>
    <row r="1792" spans="1:16" x14ac:dyDescent="0.2">
      <c r="A1792" t="str">
        <f t="shared" si="195"/>
        <v>201110average2Vancouver</v>
      </c>
      <c r="B1792" t="str">
        <f t="shared" si="189"/>
        <v>201110apartmentaverage2_bed_rateVancouver</v>
      </c>
      <c r="C1792" t="str">
        <f t="shared" si="190"/>
        <v>apartmentaverage2_bed_rateVancouver</v>
      </c>
      <c r="D1792" t="str">
        <f t="shared" si="191"/>
        <v>201110apartmentaverage2_bed_rateVancouver</v>
      </c>
      <c r="E1792">
        <v>2011</v>
      </c>
      <c r="F1792">
        <v>10</v>
      </c>
      <c r="G1792" t="s">
        <v>65</v>
      </c>
      <c r="H1792" t="s">
        <v>59</v>
      </c>
      <c r="I1792" t="s">
        <v>53</v>
      </c>
      <c r="J1792">
        <f t="shared" si="192"/>
        <v>2</v>
      </c>
      <c r="K1792" t="s">
        <v>43</v>
      </c>
      <c r="L1792">
        <f>VLOOKUP(B1792,average_median_rates_1!B:I,8,0)</f>
        <v>1237</v>
      </c>
      <c r="M1792" t="b">
        <f>IF(ISERROR(L1792),VLOOKUP(C1792,vancouver_ratios_2!B:J,9,0),IF(L1792="**",VLOOKUP(C1792,vancouver_ratios_2!B:J,9,0)))</f>
        <v>0</v>
      </c>
      <c r="N1792" t="b">
        <f>IF(ISERROR(L1792),VLOOKUP(D1792,average_median_rates_1!B:I,8,0),IF(L1792="**", VLOOKUP(D1792,average_median_rates_1!B:I,8,0)))</f>
        <v>0</v>
      </c>
      <c r="O1792">
        <f t="shared" si="193"/>
        <v>0</v>
      </c>
      <c r="P1792">
        <f t="shared" si="194"/>
        <v>1237</v>
      </c>
    </row>
    <row r="1793" spans="1:16" x14ac:dyDescent="0.2">
      <c r="A1793" t="str">
        <f t="shared" si="195"/>
        <v>201110average2North Vancouver City</v>
      </c>
      <c r="B1793" t="str">
        <f t="shared" si="189"/>
        <v>201110apartmentaverage2_bed_rateNorth Vancouver City</v>
      </c>
      <c r="C1793" t="str">
        <f t="shared" si="190"/>
        <v>apartmentaverage2_bed_rateNorth Vancouver City</v>
      </c>
      <c r="D1793" t="str">
        <f t="shared" si="191"/>
        <v>201110apartmentaverage2_bed_rateVancouver</v>
      </c>
      <c r="E1793">
        <v>2011</v>
      </c>
      <c r="F1793">
        <v>10</v>
      </c>
      <c r="G1793" t="s">
        <v>65</v>
      </c>
      <c r="H1793" t="s">
        <v>59</v>
      </c>
      <c r="I1793" t="s">
        <v>53</v>
      </c>
      <c r="J1793">
        <f t="shared" si="192"/>
        <v>2</v>
      </c>
      <c r="K1793" t="s">
        <v>60</v>
      </c>
      <c r="L1793">
        <f>VLOOKUP(B1793,average_median_rates_1!B:I,8,0)</f>
        <v>1173</v>
      </c>
      <c r="M1793" t="b">
        <f>IF(ISERROR(L1793),VLOOKUP(C1793,vancouver_ratios_2!B:J,9,0),IF(L1793="**",VLOOKUP(C1793,vancouver_ratios_2!B:J,9,0)))</f>
        <v>0</v>
      </c>
      <c r="N1793" t="b">
        <f>IF(ISERROR(L1793),VLOOKUP(D1793,average_median_rates_1!B:I,8,0),IF(L1793="**", VLOOKUP(D1793,average_median_rates_1!B:I,8,0)))</f>
        <v>0</v>
      </c>
      <c r="O1793">
        <f t="shared" si="193"/>
        <v>0</v>
      </c>
      <c r="P1793">
        <f t="shared" si="194"/>
        <v>1173</v>
      </c>
    </row>
    <row r="1794" spans="1:16" x14ac:dyDescent="0.2">
      <c r="A1794" t="str">
        <f t="shared" si="195"/>
        <v>201110average3West End/Stanley Park</v>
      </c>
      <c r="B1794" t="str">
        <f t="shared" ref="B1794:B1857" si="196">E1794&amp;F1794&amp;G1794&amp;H1794&amp;I1794&amp;K1794</f>
        <v>201110apartmentaverage3+_bed_rateWest End/Stanley Park</v>
      </c>
      <c r="C1794" t="str">
        <f t="shared" ref="C1794:C1857" si="197">G1794&amp;H1794&amp;I1794&amp;K1794</f>
        <v>apartmentaverage3+_bed_rateWest End/Stanley Park</v>
      </c>
      <c r="D1794" t="str">
        <f t="shared" ref="D1794:D1857" si="198">E1794&amp;F1794&amp;G1794&amp;H1794&amp;I1794&amp;"Vancouver"</f>
        <v>201110apartmentaverage3+_bed_rateVancouver</v>
      </c>
      <c r="E1794">
        <v>2011</v>
      </c>
      <c r="F1794">
        <v>10</v>
      </c>
      <c r="G1794" t="s">
        <v>65</v>
      </c>
      <c r="H1794" t="s">
        <v>59</v>
      </c>
      <c r="I1794" t="s">
        <v>55</v>
      </c>
      <c r="J1794">
        <f t="shared" ref="J1794:J1857" si="199">IF(I1794="bachelor_rate", 0, IF(I1794="1_bed_rate", 1, IF(I1794="2_bed_rate",2, IF(I1794="3+_bed_rate", 3, "error"))))</f>
        <v>3</v>
      </c>
      <c r="K1794" t="s">
        <v>12</v>
      </c>
      <c r="L1794">
        <f>VLOOKUP(B1794,average_median_rates_1!B:I,8,0)</f>
        <v>2961</v>
      </c>
      <c r="M1794" t="b">
        <f>IF(ISERROR(L1794),VLOOKUP(C1794,vancouver_ratios_2!B:J,9,0),IF(L1794="**",VLOOKUP(C1794,vancouver_ratios_2!B:J,9,0)))</f>
        <v>0</v>
      </c>
      <c r="N1794" t="b">
        <f>IF(ISERROR(L1794),VLOOKUP(D1794,average_median_rates_1!B:I,8,0),IF(L1794="**", VLOOKUP(D1794,average_median_rates_1!B:I,8,0)))</f>
        <v>0</v>
      </c>
      <c r="O1794">
        <f t="shared" ref="O1794:O1857" si="200">N1794*M1794</f>
        <v>0</v>
      </c>
      <c r="P1794">
        <f t="shared" ref="P1794:P1857" si="201">IF(ISERROR(L1794),O1794, IF(L1794="**", O1794, L1794))</f>
        <v>2961</v>
      </c>
    </row>
    <row r="1795" spans="1:16" x14ac:dyDescent="0.2">
      <c r="A1795" t="str">
        <f t="shared" ref="A1795:A1858" si="202">E1795&amp;F1795&amp;H1795&amp;J1795&amp;K1795</f>
        <v>201110average3English Bay</v>
      </c>
      <c r="B1795" t="str">
        <f t="shared" si="196"/>
        <v>201110apartmentaverage3+_bed_rateEnglish Bay</v>
      </c>
      <c r="C1795" t="str">
        <f t="shared" si="197"/>
        <v>apartmentaverage3+_bed_rateEnglish Bay</v>
      </c>
      <c r="D1795" t="str">
        <f t="shared" si="198"/>
        <v>201110apartmentaverage3+_bed_rateVancouver</v>
      </c>
      <c r="E1795">
        <v>2011</v>
      </c>
      <c r="F1795">
        <v>10</v>
      </c>
      <c r="G1795" t="s">
        <v>65</v>
      </c>
      <c r="H1795" t="s">
        <v>59</v>
      </c>
      <c r="I1795" t="s">
        <v>55</v>
      </c>
      <c r="J1795">
        <f t="shared" si="199"/>
        <v>3</v>
      </c>
      <c r="K1795" t="s">
        <v>16</v>
      </c>
      <c r="L1795">
        <f>VLOOKUP(B1795,average_median_rates_1!B:I,8,0)</f>
        <v>2448</v>
      </c>
      <c r="M1795" t="b">
        <f>IF(ISERROR(L1795),VLOOKUP(C1795,vancouver_ratios_2!B:J,9,0),IF(L1795="**",VLOOKUP(C1795,vancouver_ratios_2!B:J,9,0)))</f>
        <v>0</v>
      </c>
      <c r="N1795" t="b">
        <f>IF(ISERROR(L1795),VLOOKUP(D1795,average_median_rates_1!B:I,8,0),IF(L1795="**", VLOOKUP(D1795,average_median_rates_1!B:I,8,0)))</f>
        <v>0</v>
      </c>
      <c r="O1795">
        <f t="shared" si="200"/>
        <v>0</v>
      </c>
      <c r="P1795">
        <f t="shared" si="201"/>
        <v>2448</v>
      </c>
    </row>
    <row r="1796" spans="1:16" x14ac:dyDescent="0.2">
      <c r="A1796" t="str">
        <f t="shared" si="202"/>
        <v>201110average3Downtown</v>
      </c>
      <c r="B1796" t="str">
        <f t="shared" si="196"/>
        <v>201110apartmentaverage3+_bed_rateDowntown</v>
      </c>
      <c r="C1796" t="str">
        <f t="shared" si="197"/>
        <v>apartmentaverage3+_bed_rateDowntown</v>
      </c>
      <c r="D1796" t="str">
        <f t="shared" si="198"/>
        <v>201110apartmentaverage3+_bed_rateVancouver</v>
      </c>
      <c r="E1796">
        <v>2011</v>
      </c>
      <c r="F1796">
        <v>10</v>
      </c>
      <c r="G1796" t="s">
        <v>65</v>
      </c>
      <c r="H1796" t="s">
        <v>59</v>
      </c>
      <c r="I1796" t="s">
        <v>55</v>
      </c>
      <c r="J1796">
        <f t="shared" si="199"/>
        <v>3</v>
      </c>
      <c r="K1796" t="s">
        <v>17</v>
      </c>
      <c r="L1796">
        <f>VLOOKUP(B1796,average_median_rates_1!B:I,8,0)</f>
        <v>2542</v>
      </c>
      <c r="M1796" t="b">
        <f>IF(ISERROR(L1796),VLOOKUP(C1796,vancouver_ratios_2!B:J,9,0),IF(L1796="**",VLOOKUP(C1796,vancouver_ratios_2!B:J,9,0)))</f>
        <v>0</v>
      </c>
      <c r="N1796" t="b">
        <f>IF(ISERROR(L1796),VLOOKUP(D1796,average_median_rates_1!B:I,8,0),IF(L1796="**", VLOOKUP(D1796,average_median_rates_1!B:I,8,0)))</f>
        <v>0</v>
      </c>
      <c r="O1796">
        <f t="shared" si="200"/>
        <v>0</v>
      </c>
      <c r="P1796">
        <f t="shared" si="201"/>
        <v>2542</v>
      </c>
    </row>
    <row r="1797" spans="1:16" x14ac:dyDescent="0.2">
      <c r="A1797" t="str">
        <f t="shared" si="202"/>
        <v>201110average3South Granville/Oak</v>
      </c>
      <c r="B1797" t="str">
        <f t="shared" si="196"/>
        <v>201110apartmentaverage3+_bed_rateSouth Granville/Oak</v>
      </c>
      <c r="C1797" t="str">
        <f t="shared" si="197"/>
        <v>apartmentaverage3+_bed_rateSouth Granville/Oak</v>
      </c>
      <c r="D1797" t="str">
        <f t="shared" si="198"/>
        <v>201110apartmentaverage3+_bed_rateVancouver</v>
      </c>
      <c r="E1797">
        <v>2011</v>
      </c>
      <c r="F1797">
        <v>10</v>
      </c>
      <c r="G1797" t="s">
        <v>65</v>
      </c>
      <c r="H1797" t="s">
        <v>59</v>
      </c>
      <c r="I1797" t="s">
        <v>55</v>
      </c>
      <c r="J1797">
        <f t="shared" si="199"/>
        <v>3</v>
      </c>
      <c r="K1797" t="s">
        <v>19</v>
      </c>
      <c r="L1797">
        <f>VLOOKUP(B1797,average_median_rates_1!B:I,8,0)</f>
        <v>1860</v>
      </c>
      <c r="M1797" t="b">
        <f>IF(ISERROR(L1797),VLOOKUP(C1797,vancouver_ratios_2!B:J,9,0),IF(L1797="**",VLOOKUP(C1797,vancouver_ratios_2!B:J,9,0)))</f>
        <v>0</v>
      </c>
      <c r="N1797" t="b">
        <f>IF(ISERROR(L1797),VLOOKUP(D1797,average_median_rates_1!B:I,8,0),IF(L1797="**", VLOOKUP(D1797,average_median_rates_1!B:I,8,0)))</f>
        <v>0</v>
      </c>
      <c r="O1797">
        <f t="shared" si="200"/>
        <v>0</v>
      </c>
      <c r="P1797">
        <f t="shared" si="201"/>
        <v>1860</v>
      </c>
    </row>
    <row r="1798" spans="1:16" x14ac:dyDescent="0.2">
      <c r="A1798" t="str">
        <f t="shared" si="202"/>
        <v>201110average3Kitsilano/Point Grey</v>
      </c>
      <c r="B1798" t="str">
        <f t="shared" si="196"/>
        <v>201110apartmentaverage3+_bed_rateKitsilano/Point Grey</v>
      </c>
      <c r="C1798" t="str">
        <f t="shared" si="197"/>
        <v>apartmentaverage3+_bed_rateKitsilano/Point Grey</v>
      </c>
      <c r="D1798" t="str">
        <f t="shared" si="198"/>
        <v>201110apartmentaverage3+_bed_rateVancouver</v>
      </c>
      <c r="E1798">
        <v>2011</v>
      </c>
      <c r="F1798">
        <v>10</v>
      </c>
      <c r="G1798" t="s">
        <v>65</v>
      </c>
      <c r="H1798" t="s">
        <v>59</v>
      </c>
      <c r="I1798" t="s">
        <v>55</v>
      </c>
      <c r="J1798">
        <f t="shared" si="199"/>
        <v>3</v>
      </c>
      <c r="K1798" t="s">
        <v>20</v>
      </c>
      <c r="L1798">
        <f>VLOOKUP(B1798,average_median_rates_1!B:I,8,0)</f>
        <v>1919</v>
      </c>
      <c r="M1798" t="b">
        <f>IF(ISERROR(L1798),VLOOKUP(C1798,vancouver_ratios_2!B:J,9,0),IF(L1798="**",VLOOKUP(C1798,vancouver_ratios_2!B:J,9,0)))</f>
        <v>0</v>
      </c>
      <c r="N1798" t="b">
        <f>IF(ISERROR(L1798),VLOOKUP(D1798,average_median_rates_1!B:I,8,0),IF(L1798="**", VLOOKUP(D1798,average_median_rates_1!B:I,8,0)))</f>
        <v>0</v>
      </c>
      <c r="O1798">
        <f t="shared" si="200"/>
        <v>0</v>
      </c>
      <c r="P1798">
        <f t="shared" si="201"/>
        <v>1919</v>
      </c>
    </row>
    <row r="1799" spans="1:16" x14ac:dyDescent="0.2">
      <c r="A1799" t="str">
        <f t="shared" si="202"/>
        <v>201110average3Westside/Kerrisdale</v>
      </c>
      <c r="B1799" t="str">
        <f t="shared" si="196"/>
        <v>201110apartmentaverage3+_bed_rateWestside/Kerrisdale</v>
      </c>
      <c r="C1799" t="str">
        <f t="shared" si="197"/>
        <v>apartmentaverage3+_bed_rateWestside/Kerrisdale</v>
      </c>
      <c r="D1799" t="str">
        <f t="shared" si="198"/>
        <v>201110apartmentaverage3+_bed_rateVancouver</v>
      </c>
      <c r="E1799">
        <v>2011</v>
      </c>
      <c r="F1799">
        <v>10</v>
      </c>
      <c r="G1799" t="s">
        <v>65</v>
      </c>
      <c r="H1799" t="s">
        <v>59</v>
      </c>
      <c r="I1799" t="s">
        <v>55</v>
      </c>
      <c r="J1799">
        <f t="shared" si="199"/>
        <v>3</v>
      </c>
      <c r="K1799" t="s">
        <v>21</v>
      </c>
      <c r="L1799">
        <f>VLOOKUP(B1799,average_median_rates_1!B:I,8,0)</f>
        <v>2395</v>
      </c>
      <c r="M1799" t="b">
        <f>IF(ISERROR(L1799),VLOOKUP(C1799,vancouver_ratios_2!B:J,9,0),IF(L1799="**",VLOOKUP(C1799,vancouver_ratios_2!B:J,9,0)))</f>
        <v>0</v>
      </c>
      <c r="N1799" t="b">
        <f>IF(ISERROR(L1799),VLOOKUP(D1799,average_median_rates_1!B:I,8,0),IF(L1799="**", VLOOKUP(D1799,average_median_rates_1!B:I,8,0)))</f>
        <v>0</v>
      </c>
      <c r="O1799">
        <f t="shared" si="200"/>
        <v>0</v>
      </c>
      <c r="P1799">
        <f t="shared" si="201"/>
        <v>2395</v>
      </c>
    </row>
    <row r="1800" spans="1:16" x14ac:dyDescent="0.2">
      <c r="A1800" t="str">
        <f t="shared" si="202"/>
        <v>201110average3Marpole</v>
      </c>
      <c r="B1800" t="str">
        <f t="shared" si="196"/>
        <v>201110apartmentaverage3+_bed_rateMarpole</v>
      </c>
      <c r="C1800" t="str">
        <f t="shared" si="197"/>
        <v>apartmentaverage3+_bed_rateMarpole</v>
      </c>
      <c r="D1800" t="str">
        <f t="shared" si="198"/>
        <v>201110apartmentaverage3+_bed_rateVancouver</v>
      </c>
      <c r="E1800">
        <v>2011</v>
      </c>
      <c r="F1800">
        <v>10</v>
      </c>
      <c r="G1800" t="s">
        <v>65</v>
      </c>
      <c r="H1800" t="s">
        <v>59</v>
      </c>
      <c r="I1800" t="s">
        <v>55</v>
      </c>
      <c r="J1800">
        <f t="shared" si="199"/>
        <v>3</v>
      </c>
      <c r="K1800" t="s">
        <v>23</v>
      </c>
      <c r="L1800">
        <f>VLOOKUP(B1800,average_median_rates_1!B:I,8,0)</f>
        <v>1120</v>
      </c>
      <c r="M1800" t="b">
        <f>IF(ISERROR(L1800),VLOOKUP(C1800,vancouver_ratios_2!B:J,9,0),IF(L1800="**",VLOOKUP(C1800,vancouver_ratios_2!B:J,9,0)))</f>
        <v>0</v>
      </c>
      <c r="N1800" t="b">
        <f>IF(ISERROR(L1800),VLOOKUP(D1800,average_median_rates_1!B:I,8,0),IF(L1800="**", VLOOKUP(D1800,average_median_rates_1!B:I,8,0)))</f>
        <v>0</v>
      </c>
      <c r="O1800">
        <f t="shared" si="200"/>
        <v>0</v>
      </c>
      <c r="P1800">
        <f t="shared" si="201"/>
        <v>1120</v>
      </c>
    </row>
    <row r="1801" spans="1:16" x14ac:dyDescent="0.2">
      <c r="A1801" t="str">
        <f t="shared" si="202"/>
        <v>201110average3Mount Pleasant/Renfrew Heights</v>
      </c>
      <c r="B1801" t="str">
        <f t="shared" si="196"/>
        <v>201110apartmentaverage3+_bed_rateMount Pleasant/Renfrew Heights</v>
      </c>
      <c r="C1801" t="str">
        <f t="shared" si="197"/>
        <v>apartmentaverage3+_bed_rateMount Pleasant/Renfrew Heights</v>
      </c>
      <c r="D1801" t="str">
        <f t="shared" si="198"/>
        <v>201110apartmentaverage3+_bed_rateVancouver</v>
      </c>
      <c r="E1801">
        <v>2011</v>
      </c>
      <c r="F1801">
        <v>10</v>
      </c>
      <c r="G1801" t="s">
        <v>65</v>
      </c>
      <c r="H1801" t="s">
        <v>59</v>
      </c>
      <c r="I1801" t="s">
        <v>55</v>
      </c>
      <c r="J1801">
        <f t="shared" si="199"/>
        <v>3</v>
      </c>
      <c r="K1801" t="s">
        <v>24</v>
      </c>
      <c r="L1801">
        <f>VLOOKUP(B1801,average_median_rates_1!B:I,8,0)</f>
        <v>1327</v>
      </c>
      <c r="M1801" t="b">
        <f>IF(ISERROR(L1801),VLOOKUP(C1801,vancouver_ratios_2!B:J,9,0),IF(L1801="**",VLOOKUP(C1801,vancouver_ratios_2!B:J,9,0)))</f>
        <v>0</v>
      </c>
      <c r="N1801" t="b">
        <f>IF(ISERROR(L1801),VLOOKUP(D1801,average_median_rates_1!B:I,8,0),IF(L1801="**", VLOOKUP(D1801,average_median_rates_1!B:I,8,0)))</f>
        <v>0</v>
      </c>
      <c r="O1801">
        <f t="shared" si="200"/>
        <v>0</v>
      </c>
      <c r="P1801">
        <f t="shared" si="201"/>
        <v>1327</v>
      </c>
    </row>
    <row r="1802" spans="1:16" x14ac:dyDescent="0.2">
      <c r="A1802" t="str">
        <f t="shared" si="202"/>
        <v>201110average3East Hastings</v>
      </c>
      <c r="B1802" t="str">
        <f t="shared" si="196"/>
        <v>201110apartmentaverage3+_bed_rateEast Hastings</v>
      </c>
      <c r="C1802" t="str">
        <f t="shared" si="197"/>
        <v>apartmentaverage3+_bed_rateEast Hastings</v>
      </c>
      <c r="D1802" t="str">
        <f t="shared" si="198"/>
        <v>201110apartmentaverage3+_bed_rateVancouver</v>
      </c>
      <c r="E1802">
        <v>2011</v>
      </c>
      <c r="F1802">
        <v>10</v>
      </c>
      <c r="G1802" t="s">
        <v>65</v>
      </c>
      <c r="H1802" t="s">
        <v>59</v>
      </c>
      <c r="I1802" t="s">
        <v>55</v>
      </c>
      <c r="J1802">
        <f t="shared" si="199"/>
        <v>3</v>
      </c>
      <c r="K1802" t="s">
        <v>25</v>
      </c>
      <c r="L1802">
        <f>VLOOKUP(B1802,average_median_rates_1!B:I,8,0)</f>
        <v>1174</v>
      </c>
      <c r="M1802" t="b">
        <f>IF(ISERROR(L1802),VLOOKUP(C1802,vancouver_ratios_2!B:J,9,0),IF(L1802="**",VLOOKUP(C1802,vancouver_ratios_2!B:J,9,0)))</f>
        <v>0</v>
      </c>
      <c r="N1802" t="b">
        <f>IF(ISERROR(L1802),VLOOKUP(D1802,average_median_rates_1!B:I,8,0),IF(L1802="**", VLOOKUP(D1802,average_median_rates_1!B:I,8,0)))</f>
        <v>0</v>
      </c>
      <c r="O1802">
        <f t="shared" si="200"/>
        <v>0</v>
      </c>
      <c r="P1802">
        <f t="shared" si="201"/>
        <v>1174</v>
      </c>
    </row>
    <row r="1803" spans="1:16" x14ac:dyDescent="0.2">
      <c r="A1803" t="str">
        <f t="shared" si="202"/>
        <v>201110average3Southeast Vancouver</v>
      </c>
      <c r="B1803" t="str">
        <f t="shared" si="196"/>
        <v>201110apartmentaverage3+_bed_rateSoutheast Vancouver</v>
      </c>
      <c r="C1803" t="str">
        <f t="shared" si="197"/>
        <v>apartmentaverage3+_bed_rateSoutheast Vancouver</v>
      </c>
      <c r="D1803" t="str">
        <f t="shared" si="198"/>
        <v>201110apartmentaverage3+_bed_rateVancouver</v>
      </c>
      <c r="E1803">
        <v>2011</v>
      </c>
      <c r="F1803">
        <v>10</v>
      </c>
      <c r="G1803" t="s">
        <v>65</v>
      </c>
      <c r="H1803" t="s">
        <v>59</v>
      </c>
      <c r="I1803" t="s">
        <v>55</v>
      </c>
      <c r="J1803">
        <f t="shared" si="199"/>
        <v>3</v>
      </c>
      <c r="K1803" t="s">
        <v>26</v>
      </c>
      <c r="L1803">
        <f>VLOOKUP(B1803,average_median_rates_1!B:I,8,0)</f>
        <v>1072</v>
      </c>
      <c r="M1803" t="b">
        <f>IF(ISERROR(L1803),VLOOKUP(C1803,vancouver_ratios_2!B:J,9,0),IF(L1803="**",VLOOKUP(C1803,vancouver_ratios_2!B:J,9,0)))</f>
        <v>0</v>
      </c>
      <c r="N1803" t="b">
        <f>IF(ISERROR(L1803),VLOOKUP(D1803,average_median_rates_1!B:I,8,0),IF(L1803="**", VLOOKUP(D1803,average_median_rates_1!B:I,8,0)))</f>
        <v>0</v>
      </c>
      <c r="O1803">
        <f t="shared" si="200"/>
        <v>0</v>
      </c>
      <c r="P1803">
        <f t="shared" si="201"/>
        <v>1072</v>
      </c>
    </row>
    <row r="1804" spans="1:16" x14ac:dyDescent="0.2">
      <c r="A1804" t="str">
        <f t="shared" si="202"/>
        <v>201110average3University Endowment Lands</v>
      </c>
      <c r="B1804" t="str">
        <f t="shared" si="196"/>
        <v>201110apartmentaverage3+_bed_rateUniversity Endowment Lands</v>
      </c>
      <c r="C1804" t="str">
        <f t="shared" si="197"/>
        <v>apartmentaverage3+_bed_rateUniversity Endowment Lands</v>
      </c>
      <c r="D1804" t="str">
        <f t="shared" si="198"/>
        <v>201110apartmentaverage3+_bed_rateVancouver</v>
      </c>
      <c r="E1804">
        <v>2011</v>
      </c>
      <c r="F1804">
        <v>10</v>
      </c>
      <c r="G1804" t="s">
        <v>65</v>
      </c>
      <c r="H1804" t="s">
        <v>59</v>
      </c>
      <c r="I1804" t="s">
        <v>55</v>
      </c>
      <c r="J1804">
        <f t="shared" si="199"/>
        <v>3</v>
      </c>
      <c r="K1804" t="s">
        <v>27</v>
      </c>
      <c r="L1804">
        <f>VLOOKUP(B1804,average_median_rates_1!B:I,8,0)</f>
        <v>2245</v>
      </c>
      <c r="M1804" t="b">
        <f>IF(ISERROR(L1804),VLOOKUP(C1804,vancouver_ratios_2!B:J,9,0),IF(L1804="**",VLOOKUP(C1804,vancouver_ratios_2!B:J,9,0)))</f>
        <v>0</v>
      </c>
      <c r="N1804" t="b">
        <f>IF(ISERROR(L1804),VLOOKUP(D1804,average_median_rates_1!B:I,8,0),IF(L1804="**", VLOOKUP(D1804,average_median_rates_1!B:I,8,0)))</f>
        <v>0</v>
      </c>
      <c r="O1804">
        <f t="shared" si="200"/>
        <v>0</v>
      </c>
      <c r="P1804">
        <f t="shared" si="201"/>
        <v>2245</v>
      </c>
    </row>
    <row r="1805" spans="1:16" x14ac:dyDescent="0.2">
      <c r="A1805" t="str">
        <f t="shared" si="202"/>
        <v>201110average3Central Park/Metrotown</v>
      </c>
      <c r="B1805" t="str">
        <f t="shared" si="196"/>
        <v>201110apartmentaverage3+_bed_rateCentral Park/Metrotown</v>
      </c>
      <c r="C1805" t="str">
        <f t="shared" si="197"/>
        <v>apartmentaverage3+_bed_rateCentral Park/Metrotown</v>
      </c>
      <c r="D1805" t="str">
        <f t="shared" si="198"/>
        <v>201110apartmentaverage3+_bed_rateVancouver</v>
      </c>
      <c r="E1805">
        <v>2011</v>
      </c>
      <c r="F1805">
        <v>10</v>
      </c>
      <c r="G1805" t="s">
        <v>65</v>
      </c>
      <c r="H1805" t="s">
        <v>59</v>
      </c>
      <c r="I1805" t="s">
        <v>55</v>
      </c>
      <c r="J1805">
        <f t="shared" si="199"/>
        <v>3</v>
      </c>
      <c r="K1805" t="s">
        <v>28</v>
      </c>
      <c r="L1805">
        <f>VLOOKUP(B1805,average_median_rates_1!B:I,8,0)</f>
        <v>1446</v>
      </c>
      <c r="M1805" t="b">
        <f>IF(ISERROR(L1805),VLOOKUP(C1805,vancouver_ratios_2!B:J,9,0),IF(L1805="**",VLOOKUP(C1805,vancouver_ratios_2!B:J,9,0)))</f>
        <v>0</v>
      </c>
      <c r="N1805" t="b">
        <f>IF(ISERROR(L1805),VLOOKUP(D1805,average_median_rates_1!B:I,8,0),IF(L1805="**", VLOOKUP(D1805,average_median_rates_1!B:I,8,0)))</f>
        <v>0</v>
      </c>
      <c r="O1805">
        <f t="shared" si="200"/>
        <v>0</v>
      </c>
      <c r="P1805">
        <f t="shared" si="201"/>
        <v>1446</v>
      </c>
    </row>
    <row r="1806" spans="1:16" x14ac:dyDescent="0.2">
      <c r="A1806" t="str">
        <f t="shared" si="202"/>
        <v>201110average3Southeast Burnaby</v>
      </c>
      <c r="B1806" t="str">
        <f t="shared" si="196"/>
        <v>201110apartmentaverage3+_bed_rateSoutheast Burnaby</v>
      </c>
      <c r="C1806" t="str">
        <f t="shared" si="197"/>
        <v>apartmentaverage3+_bed_rateSoutheast Burnaby</v>
      </c>
      <c r="D1806" t="str">
        <f t="shared" si="198"/>
        <v>201110apartmentaverage3+_bed_rateVancouver</v>
      </c>
      <c r="E1806">
        <v>2011</v>
      </c>
      <c r="F1806">
        <v>10</v>
      </c>
      <c r="G1806" t="s">
        <v>65</v>
      </c>
      <c r="H1806" t="s">
        <v>59</v>
      </c>
      <c r="I1806" t="s">
        <v>55</v>
      </c>
      <c r="J1806">
        <f t="shared" si="199"/>
        <v>3</v>
      </c>
      <c r="K1806" t="s">
        <v>29</v>
      </c>
      <c r="L1806">
        <f>VLOOKUP(B1806,average_median_rates_1!B:I,8,0)</f>
        <v>1080</v>
      </c>
      <c r="M1806" t="b">
        <f>IF(ISERROR(L1806),VLOOKUP(C1806,vancouver_ratios_2!B:J,9,0),IF(L1806="**",VLOOKUP(C1806,vancouver_ratios_2!B:J,9,0)))</f>
        <v>0</v>
      </c>
      <c r="N1806" t="b">
        <f>IF(ISERROR(L1806),VLOOKUP(D1806,average_median_rates_1!B:I,8,0),IF(L1806="**", VLOOKUP(D1806,average_median_rates_1!B:I,8,0)))</f>
        <v>0</v>
      </c>
      <c r="O1806">
        <f t="shared" si="200"/>
        <v>0</v>
      </c>
      <c r="P1806">
        <f t="shared" si="201"/>
        <v>1080</v>
      </c>
    </row>
    <row r="1807" spans="1:16" x14ac:dyDescent="0.2">
      <c r="A1807" t="str">
        <f t="shared" si="202"/>
        <v>201110average3North Burnaby</v>
      </c>
      <c r="B1807" t="str">
        <f t="shared" si="196"/>
        <v>201110apartmentaverage3+_bed_rateNorth Burnaby</v>
      </c>
      <c r="C1807" t="str">
        <f t="shared" si="197"/>
        <v>apartmentaverage3+_bed_rateNorth Burnaby</v>
      </c>
      <c r="D1807" t="str">
        <f t="shared" si="198"/>
        <v>201110apartmentaverage3+_bed_rateVancouver</v>
      </c>
      <c r="E1807">
        <v>2011</v>
      </c>
      <c r="F1807">
        <v>10</v>
      </c>
      <c r="G1807" t="s">
        <v>65</v>
      </c>
      <c r="H1807" t="s">
        <v>59</v>
      </c>
      <c r="I1807" t="s">
        <v>55</v>
      </c>
      <c r="J1807">
        <f t="shared" si="199"/>
        <v>3</v>
      </c>
      <c r="K1807" t="s">
        <v>31</v>
      </c>
      <c r="L1807">
        <f>VLOOKUP(B1807,average_median_rates_1!B:I,8,0)</f>
        <v>1345</v>
      </c>
      <c r="M1807" t="b">
        <f>IF(ISERROR(L1807),VLOOKUP(C1807,vancouver_ratios_2!B:J,9,0),IF(L1807="**",VLOOKUP(C1807,vancouver_ratios_2!B:J,9,0)))</f>
        <v>0</v>
      </c>
      <c r="N1807" t="b">
        <f>IF(ISERROR(L1807),VLOOKUP(D1807,average_median_rates_1!B:I,8,0),IF(L1807="**", VLOOKUP(D1807,average_median_rates_1!B:I,8,0)))</f>
        <v>0</v>
      </c>
      <c r="O1807">
        <f t="shared" si="200"/>
        <v>0</v>
      </c>
      <c r="P1807">
        <f t="shared" si="201"/>
        <v>1345</v>
      </c>
    </row>
    <row r="1808" spans="1:16" x14ac:dyDescent="0.2">
      <c r="A1808" t="str">
        <f t="shared" si="202"/>
        <v>201110average3New Westminster</v>
      </c>
      <c r="B1808" t="str">
        <f t="shared" si="196"/>
        <v>201110apartmentaverage3+_bed_rateNew Westminster</v>
      </c>
      <c r="C1808" t="str">
        <f t="shared" si="197"/>
        <v>apartmentaverage3+_bed_rateNew Westminster</v>
      </c>
      <c r="D1808" t="str">
        <f t="shared" si="198"/>
        <v>201110apartmentaverage3+_bed_rateVancouver</v>
      </c>
      <c r="E1808">
        <v>2011</v>
      </c>
      <c r="F1808">
        <v>10</v>
      </c>
      <c r="G1808" t="s">
        <v>65</v>
      </c>
      <c r="H1808" t="s">
        <v>59</v>
      </c>
      <c r="I1808" t="s">
        <v>55</v>
      </c>
      <c r="J1808">
        <f t="shared" si="199"/>
        <v>3</v>
      </c>
      <c r="K1808" t="s">
        <v>32</v>
      </c>
      <c r="L1808">
        <f>VLOOKUP(B1808,average_median_rates_1!B:I,8,0)</f>
        <v>1355</v>
      </c>
      <c r="M1808" t="b">
        <f>IF(ISERROR(L1808),VLOOKUP(C1808,vancouver_ratios_2!B:J,9,0),IF(L1808="**",VLOOKUP(C1808,vancouver_ratios_2!B:J,9,0)))</f>
        <v>0</v>
      </c>
      <c r="N1808" t="b">
        <f>IF(ISERROR(L1808),VLOOKUP(D1808,average_median_rates_1!B:I,8,0),IF(L1808="**", VLOOKUP(D1808,average_median_rates_1!B:I,8,0)))</f>
        <v>0</v>
      </c>
      <c r="O1808">
        <f t="shared" si="200"/>
        <v>0</v>
      </c>
      <c r="P1808">
        <f t="shared" si="201"/>
        <v>1355</v>
      </c>
    </row>
    <row r="1809" spans="1:16" x14ac:dyDescent="0.2">
      <c r="A1809" t="str">
        <f t="shared" si="202"/>
        <v>201110average3North Vancouver CY</v>
      </c>
      <c r="B1809" t="str">
        <f t="shared" si="196"/>
        <v>201110apartmentaverage3+_bed_rateNorth Vancouver CY</v>
      </c>
      <c r="C1809" t="str">
        <f t="shared" si="197"/>
        <v>apartmentaverage3+_bed_rateNorth Vancouver CY</v>
      </c>
      <c r="D1809" t="str">
        <f t="shared" si="198"/>
        <v>201110apartmentaverage3+_bed_rateVancouver</v>
      </c>
      <c r="E1809">
        <v>2011</v>
      </c>
      <c r="F1809">
        <v>10</v>
      </c>
      <c r="G1809" t="s">
        <v>65</v>
      </c>
      <c r="H1809" t="s">
        <v>59</v>
      </c>
      <c r="I1809" t="s">
        <v>55</v>
      </c>
      <c r="J1809">
        <f t="shared" si="199"/>
        <v>3</v>
      </c>
      <c r="K1809" t="s">
        <v>33</v>
      </c>
      <c r="L1809" t="e">
        <f>VLOOKUP(B1809,average_median_rates_1!B:I,8,0)</f>
        <v>#N/A</v>
      </c>
      <c r="M1809">
        <f>IF(ISERROR(L1809),VLOOKUP(C1809,vancouver_ratios_2!B:J,9,0),IF(L1809="**",VLOOKUP(C1809,vancouver_ratios_2!B:J,9,0)))</f>
        <v>1.33138615066326</v>
      </c>
      <c r="N1809">
        <f>IF(ISERROR(L1809),VLOOKUP(D1809,average_median_rates_1!B:I,8,0),IF(L1809="**", VLOOKUP(D1809,average_median_rates_1!B:I,8,0)))</f>
        <v>1463</v>
      </c>
      <c r="O1809">
        <f t="shared" si="200"/>
        <v>1947.8179384203495</v>
      </c>
      <c r="P1809">
        <f t="shared" si="201"/>
        <v>1947.8179384203495</v>
      </c>
    </row>
    <row r="1810" spans="1:16" x14ac:dyDescent="0.2">
      <c r="A1810" t="str">
        <f t="shared" si="202"/>
        <v>201110average3North Vancouver DM</v>
      </c>
      <c r="B1810" t="str">
        <f t="shared" si="196"/>
        <v>201110apartmentaverage3+_bed_rateNorth Vancouver DM</v>
      </c>
      <c r="C1810" t="str">
        <f t="shared" si="197"/>
        <v>apartmentaverage3+_bed_rateNorth Vancouver DM</v>
      </c>
      <c r="D1810" t="str">
        <f t="shared" si="198"/>
        <v>201110apartmentaverage3+_bed_rateVancouver</v>
      </c>
      <c r="E1810">
        <v>2011</v>
      </c>
      <c r="F1810">
        <v>10</v>
      </c>
      <c r="G1810" t="s">
        <v>65</v>
      </c>
      <c r="H1810" t="s">
        <v>59</v>
      </c>
      <c r="I1810" t="s">
        <v>55</v>
      </c>
      <c r="J1810">
        <f t="shared" si="199"/>
        <v>3</v>
      </c>
      <c r="K1810" t="s">
        <v>34</v>
      </c>
      <c r="L1810">
        <f>VLOOKUP(B1810,average_median_rates_1!B:I,8,0)</f>
        <v>1360</v>
      </c>
      <c r="M1810" t="b">
        <f>IF(ISERROR(L1810),VLOOKUP(C1810,vancouver_ratios_2!B:J,9,0),IF(L1810="**",VLOOKUP(C1810,vancouver_ratios_2!B:J,9,0)))</f>
        <v>0</v>
      </c>
      <c r="N1810" t="b">
        <f>IF(ISERROR(L1810),VLOOKUP(D1810,average_median_rates_1!B:I,8,0),IF(L1810="**", VLOOKUP(D1810,average_median_rates_1!B:I,8,0)))</f>
        <v>0</v>
      </c>
      <c r="O1810">
        <f t="shared" si="200"/>
        <v>0</v>
      </c>
      <c r="P1810">
        <f t="shared" si="201"/>
        <v>1360</v>
      </c>
    </row>
    <row r="1811" spans="1:16" x14ac:dyDescent="0.2">
      <c r="A1811" t="str">
        <f t="shared" si="202"/>
        <v>201110average3West Vancouver</v>
      </c>
      <c r="B1811" t="str">
        <f t="shared" si="196"/>
        <v>201110apartmentaverage3+_bed_rateWest Vancouver</v>
      </c>
      <c r="C1811" t="str">
        <f t="shared" si="197"/>
        <v>apartmentaverage3+_bed_rateWest Vancouver</v>
      </c>
      <c r="D1811" t="str">
        <f t="shared" si="198"/>
        <v>201110apartmentaverage3+_bed_rateVancouver</v>
      </c>
      <c r="E1811">
        <v>2011</v>
      </c>
      <c r="F1811">
        <v>10</v>
      </c>
      <c r="G1811" t="s">
        <v>65</v>
      </c>
      <c r="H1811" t="s">
        <v>59</v>
      </c>
      <c r="I1811" t="s">
        <v>55</v>
      </c>
      <c r="J1811">
        <f t="shared" si="199"/>
        <v>3</v>
      </c>
      <c r="K1811" t="s">
        <v>35</v>
      </c>
      <c r="L1811">
        <f>VLOOKUP(B1811,average_median_rates_1!B:I,8,0)</f>
        <v>2866</v>
      </c>
      <c r="M1811" t="b">
        <f>IF(ISERROR(L1811),VLOOKUP(C1811,vancouver_ratios_2!B:J,9,0),IF(L1811="**",VLOOKUP(C1811,vancouver_ratios_2!B:J,9,0)))</f>
        <v>0</v>
      </c>
      <c r="N1811" t="b">
        <f>IF(ISERROR(L1811),VLOOKUP(D1811,average_median_rates_1!B:I,8,0),IF(L1811="**", VLOOKUP(D1811,average_median_rates_1!B:I,8,0)))</f>
        <v>0</v>
      </c>
      <c r="O1811">
        <f t="shared" si="200"/>
        <v>0</v>
      </c>
      <c r="P1811">
        <f t="shared" si="201"/>
        <v>2866</v>
      </c>
    </row>
    <row r="1812" spans="1:16" x14ac:dyDescent="0.2">
      <c r="A1812" t="str">
        <f t="shared" si="202"/>
        <v>201110average3Richmond</v>
      </c>
      <c r="B1812" t="str">
        <f t="shared" si="196"/>
        <v>201110apartmentaverage3+_bed_rateRichmond</v>
      </c>
      <c r="C1812" t="str">
        <f t="shared" si="197"/>
        <v>apartmentaverage3+_bed_rateRichmond</v>
      </c>
      <c r="D1812" t="str">
        <f t="shared" si="198"/>
        <v>201110apartmentaverage3+_bed_rateVancouver</v>
      </c>
      <c r="E1812">
        <v>2011</v>
      </c>
      <c r="F1812">
        <v>10</v>
      </c>
      <c r="G1812" t="s">
        <v>65</v>
      </c>
      <c r="H1812" t="s">
        <v>59</v>
      </c>
      <c r="I1812" t="s">
        <v>55</v>
      </c>
      <c r="J1812">
        <f t="shared" si="199"/>
        <v>3</v>
      </c>
      <c r="K1812" t="s">
        <v>36</v>
      </c>
      <c r="L1812">
        <f>VLOOKUP(B1812,average_median_rates_1!B:I,8,0)</f>
        <v>1351</v>
      </c>
      <c r="M1812" t="b">
        <f>IF(ISERROR(L1812),VLOOKUP(C1812,vancouver_ratios_2!B:J,9,0),IF(L1812="**",VLOOKUP(C1812,vancouver_ratios_2!B:J,9,0)))</f>
        <v>0</v>
      </c>
      <c r="N1812" t="b">
        <f>IF(ISERROR(L1812),VLOOKUP(D1812,average_median_rates_1!B:I,8,0),IF(L1812="**", VLOOKUP(D1812,average_median_rates_1!B:I,8,0)))</f>
        <v>0</v>
      </c>
      <c r="O1812">
        <f t="shared" si="200"/>
        <v>0</v>
      </c>
      <c r="P1812">
        <f t="shared" si="201"/>
        <v>1351</v>
      </c>
    </row>
    <row r="1813" spans="1:16" x14ac:dyDescent="0.2">
      <c r="A1813" t="str">
        <f t="shared" si="202"/>
        <v>201110average3Delta</v>
      </c>
      <c r="B1813" t="str">
        <f t="shared" si="196"/>
        <v>201110apartmentaverage3+_bed_rateDelta</v>
      </c>
      <c r="C1813" t="str">
        <f t="shared" si="197"/>
        <v>apartmentaverage3+_bed_rateDelta</v>
      </c>
      <c r="D1813" t="str">
        <f t="shared" si="198"/>
        <v>201110apartmentaverage3+_bed_rateVancouver</v>
      </c>
      <c r="E1813">
        <v>2011</v>
      </c>
      <c r="F1813">
        <v>10</v>
      </c>
      <c r="G1813" t="s">
        <v>65</v>
      </c>
      <c r="H1813" t="s">
        <v>59</v>
      </c>
      <c r="I1813" t="s">
        <v>55</v>
      </c>
      <c r="J1813">
        <f t="shared" si="199"/>
        <v>3</v>
      </c>
      <c r="K1813" t="s">
        <v>37</v>
      </c>
      <c r="L1813">
        <f>VLOOKUP(B1813,average_median_rates_1!B:I,8,0)</f>
        <v>1014</v>
      </c>
      <c r="M1813" t="b">
        <f>IF(ISERROR(L1813),VLOOKUP(C1813,vancouver_ratios_2!B:J,9,0),IF(L1813="**",VLOOKUP(C1813,vancouver_ratios_2!B:J,9,0)))</f>
        <v>0</v>
      </c>
      <c r="N1813" t="b">
        <f>IF(ISERROR(L1813),VLOOKUP(D1813,average_median_rates_1!B:I,8,0),IF(L1813="**", VLOOKUP(D1813,average_median_rates_1!B:I,8,0)))</f>
        <v>0</v>
      </c>
      <c r="O1813">
        <f t="shared" si="200"/>
        <v>0</v>
      </c>
      <c r="P1813">
        <f t="shared" si="201"/>
        <v>1014</v>
      </c>
    </row>
    <row r="1814" spans="1:16" x14ac:dyDescent="0.2">
      <c r="A1814" t="str">
        <f t="shared" si="202"/>
        <v>201110average3Surrey</v>
      </c>
      <c r="B1814" t="str">
        <f t="shared" si="196"/>
        <v>201110apartmentaverage3+_bed_rateSurrey</v>
      </c>
      <c r="C1814" t="str">
        <f t="shared" si="197"/>
        <v>apartmentaverage3+_bed_rateSurrey</v>
      </c>
      <c r="D1814" t="str">
        <f t="shared" si="198"/>
        <v>201110apartmentaverage3+_bed_rateVancouver</v>
      </c>
      <c r="E1814">
        <v>2011</v>
      </c>
      <c r="F1814">
        <v>10</v>
      </c>
      <c r="G1814" t="s">
        <v>65</v>
      </c>
      <c r="H1814" t="s">
        <v>59</v>
      </c>
      <c r="I1814" t="s">
        <v>55</v>
      </c>
      <c r="J1814">
        <f t="shared" si="199"/>
        <v>3</v>
      </c>
      <c r="K1814" t="s">
        <v>38</v>
      </c>
      <c r="L1814">
        <f>VLOOKUP(B1814,average_median_rates_1!B:I,8,0)</f>
        <v>982</v>
      </c>
      <c r="M1814" t="b">
        <f>IF(ISERROR(L1814),VLOOKUP(C1814,vancouver_ratios_2!B:J,9,0),IF(L1814="**",VLOOKUP(C1814,vancouver_ratios_2!B:J,9,0)))</f>
        <v>0</v>
      </c>
      <c r="N1814" t="b">
        <f>IF(ISERROR(L1814),VLOOKUP(D1814,average_median_rates_1!B:I,8,0),IF(L1814="**", VLOOKUP(D1814,average_median_rates_1!B:I,8,0)))</f>
        <v>0</v>
      </c>
      <c r="O1814">
        <f t="shared" si="200"/>
        <v>0</v>
      </c>
      <c r="P1814">
        <f t="shared" si="201"/>
        <v>982</v>
      </c>
    </row>
    <row r="1815" spans="1:16" x14ac:dyDescent="0.2">
      <c r="A1815" t="str">
        <f t="shared" si="202"/>
        <v>201110average3White Rock</v>
      </c>
      <c r="B1815" t="str">
        <f t="shared" si="196"/>
        <v>201110apartmentaverage3+_bed_rateWhite Rock</v>
      </c>
      <c r="C1815" t="str">
        <f t="shared" si="197"/>
        <v>apartmentaverage3+_bed_rateWhite Rock</v>
      </c>
      <c r="D1815" t="str">
        <f t="shared" si="198"/>
        <v>201110apartmentaverage3+_bed_rateVancouver</v>
      </c>
      <c r="E1815">
        <v>2011</v>
      </c>
      <c r="F1815">
        <v>10</v>
      </c>
      <c r="G1815" t="s">
        <v>65</v>
      </c>
      <c r="H1815" t="s">
        <v>59</v>
      </c>
      <c r="I1815" t="s">
        <v>55</v>
      </c>
      <c r="J1815">
        <f t="shared" si="199"/>
        <v>3</v>
      </c>
      <c r="K1815" t="s">
        <v>39</v>
      </c>
      <c r="L1815">
        <f>VLOOKUP(B1815,average_median_rates_1!B:I,8,0)</f>
        <v>1395</v>
      </c>
      <c r="M1815" t="b">
        <f>IF(ISERROR(L1815),VLOOKUP(C1815,vancouver_ratios_2!B:J,9,0),IF(L1815="**",VLOOKUP(C1815,vancouver_ratios_2!B:J,9,0)))</f>
        <v>0</v>
      </c>
      <c r="N1815" t="b">
        <f>IF(ISERROR(L1815),VLOOKUP(D1815,average_median_rates_1!B:I,8,0),IF(L1815="**", VLOOKUP(D1815,average_median_rates_1!B:I,8,0)))</f>
        <v>0</v>
      </c>
      <c r="O1815">
        <f t="shared" si="200"/>
        <v>0</v>
      </c>
      <c r="P1815">
        <f t="shared" si="201"/>
        <v>1395</v>
      </c>
    </row>
    <row r="1816" spans="1:16" x14ac:dyDescent="0.2">
      <c r="A1816" t="str">
        <f t="shared" si="202"/>
        <v>201110average3Langley City and Langley DM</v>
      </c>
      <c r="B1816" t="str">
        <f t="shared" si="196"/>
        <v>201110apartmentaverage3+_bed_rateLangley City and Langley DM</v>
      </c>
      <c r="C1816" t="str">
        <f t="shared" si="197"/>
        <v>apartmentaverage3+_bed_rateLangley City and Langley DM</v>
      </c>
      <c r="D1816" t="str">
        <f t="shared" si="198"/>
        <v>201110apartmentaverage3+_bed_rateVancouver</v>
      </c>
      <c r="E1816">
        <v>2011</v>
      </c>
      <c r="F1816">
        <v>10</v>
      </c>
      <c r="G1816" t="s">
        <v>65</v>
      </c>
      <c r="H1816" t="s">
        <v>59</v>
      </c>
      <c r="I1816" t="s">
        <v>55</v>
      </c>
      <c r="J1816">
        <f t="shared" si="199"/>
        <v>3</v>
      </c>
      <c r="K1816" t="s">
        <v>40</v>
      </c>
      <c r="L1816">
        <f>VLOOKUP(B1816,average_median_rates_1!B:I,8,0)</f>
        <v>1073</v>
      </c>
      <c r="M1816" t="b">
        <f>IF(ISERROR(L1816),VLOOKUP(C1816,vancouver_ratios_2!B:J,9,0),IF(L1816="**",VLOOKUP(C1816,vancouver_ratios_2!B:J,9,0)))</f>
        <v>0</v>
      </c>
      <c r="N1816" t="b">
        <f>IF(ISERROR(L1816),VLOOKUP(D1816,average_median_rates_1!B:I,8,0),IF(L1816="**", VLOOKUP(D1816,average_median_rates_1!B:I,8,0)))</f>
        <v>0</v>
      </c>
      <c r="O1816">
        <f t="shared" si="200"/>
        <v>0</v>
      </c>
      <c r="P1816">
        <f t="shared" si="201"/>
        <v>1073</v>
      </c>
    </row>
    <row r="1817" spans="1:16" x14ac:dyDescent="0.2">
      <c r="A1817" t="str">
        <f t="shared" si="202"/>
        <v>201110average3Tri-Cities</v>
      </c>
      <c r="B1817" t="str">
        <f t="shared" si="196"/>
        <v>201110apartmentaverage3+_bed_rateTri-Cities</v>
      </c>
      <c r="C1817" t="str">
        <f t="shared" si="197"/>
        <v>apartmentaverage3+_bed_rateTri-Cities</v>
      </c>
      <c r="D1817" t="str">
        <f t="shared" si="198"/>
        <v>201110apartmentaverage3+_bed_rateVancouver</v>
      </c>
      <c r="E1817">
        <v>2011</v>
      </c>
      <c r="F1817">
        <v>10</v>
      </c>
      <c r="G1817" t="s">
        <v>65</v>
      </c>
      <c r="H1817" t="s">
        <v>59</v>
      </c>
      <c r="I1817" t="s">
        <v>55</v>
      </c>
      <c r="J1817">
        <f t="shared" si="199"/>
        <v>3</v>
      </c>
      <c r="K1817" t="s">
        <v>41</v>
      </c>
      <c r="L1817">
        <f>VLOOKUP(B1817,average_median_rates_1!B:I,8,0)</f>
        <v>1209</v>
      </c>
      <c r="M1817" t="b">
        <f>IF(ISERROR(L1817),VLOOKUP(C1817,vancouver_ratios_2!B:J,9,0),IF(L1817="**",VLOOKUP(C1817,vancouver_ratios_2!B:J,9,0)))</f>
        <v>0</v>
      </c>
      <c r="N1817" t="b">
        <f>IF(ISERROR(L1817),VLOOKUP(D1817,average_median_rates_1!B:I,8,0),IF(L1817="**", VLOOKUP(D1817,average_median_rates_1!B:I,8,0)))</f>
        <v>0</v>
      </c>
      <c r="O1817">
        <f t="shared" si="200"/>
        <v>0</v>
      </c>
      <c r="P1817">
        <f t="shared" si="201"/>
        <v>1209</v>
      </c>
    </row>
    <row r="1818" spans="1:16" x14ac:dyDescent="0.2">
      <c r="A1818" t="str">
        <f t="shared" si="202"/>
        <v>201110average3Maple Ridge/Pitt Meadows</v>
      </c>
      <c r="B1818" t="str">
        <f t="shared" si="196"/>
        <v>201110apartmentaverage3+_bed_rateMaple Ridge/Pitt Meadows</v>
      </c>
      <c r="C1818" t="str">
        <f t="shared" si="197"/>
        <v>apartmentaverage3+_bed_rateMaple Ridge/Pitt Meadows</v>
      </c>
      <c r="D1818" t="str">
        <f t="shared" si="198"/>
        <v>201110apartmentaverage3+_bed_rateVancouver</v>
      </c>
      <c r="E1818">
        <v>2011</v>
      </c>
      <c r="F1818">
        <v>10</v>
      </c>
      <c r="G1818" t="s">
        <v>65</v>
      </c>
      <c r="H1818" t="s">
        <v>59</v>
      </c>
      <c r="I1818" t="s">
        <v>55</v>
      </c>
      <c r="J1818">
        <f t="shared" si="199"/>
        <v>3</v>
      </c>
      <c r="K1818" t="s">
        <v>42</v>
      </c>
      <c r="L1818">
        <f>VLOOKUP(B1818,average_median_rates_1!B:I,8,0)</f>
        <v>1059</v>
      </c>
      <c r="M1818" t="b">
        <f>IF(ISERROR(L1818),VLOOKUP(C1818,vancouver_ratios_2!B:J,9,0),IF(L1818="**",VLOOKUP(C1818,vancouver_ratios_2!B:J,9,0)))</f>
        <v>0</v>
      </c>
      <c r="N1818" t="b">
        <f>IF(ISERROR(L1818),VLOOKUP(D1818,average_median_rates_1!B:I,8,0),IF(L1818="**", VLOOKUP(D1818,average_median_rates_1!B:I,8,0)))</f>
        <v>0</v>
      </c>
      <c r="O1818">
        <f t="shared" si="200"/>
        <v>0</v>
      </c>
      <c r="P1818">
        <f t="shared" si="201"/>
        <v>1059</v>
      </c>
    </row>
    <row r="1819" spans="1:16" x14ac:dyDescent="0.2">
      <c r="A1819" t="str">
        <f t="shared" si="202"/>
        <v>201110average3Vancouver</v>
      </c>
      <c r="B1819" t="str">
        <f t="shared" si="196"/>
        <v>201110apartmentaverage3+_bed_rateVancouver</v>
      </c>
      <c r="C1819" t="str">
        <f t="shared" si="197"/>
        <v>apartmentaverage3+_bed_rateVancouver</v>
      </c>
      <c r="D1819" t="str">
        <f t="shared" si="198"/>
        <v>201110apartmentaverage3+_bed_rateVancouver</v>
      </c>
      <c r="E1819">
        <v>2011</v>
      </c>
      <c r="F1819">
        <v>10</v>
      </c>
      <c r="G1819" t="s">
        <v>65</v>
      </c>
      <c r="H1819" t="s">
        <v>59</v>
      </c>
      <c r="I1819" t="s">
        <v>55</v>
      </c>
      <c r="J1819">
        <f t="shared" si="199"/>
        <v>3</v>
      </c>
      <c r="K1819" t="s">
        <v>43</v>
      </c>
      <c r="L1819">
        <f>VLOOKUP(B1819,average_median_rates_1!B:I,8,0)</f>
        <v>1463</v>
      </c>
      <c r="M1819" t="b">
        <f>IF(ISERROR(L1819),VLOOKUP(C1819,vancouver_ratios_2!B:J,9,0),IF(L1819="**",VLOOKUP(C1819,vancouver_ratios_2!B:J,9,0)))</f>
        <v>0</v>
      </c>
      <c r="N1819" t="b">
        <f>IF(ISERROR(L1819),VLOOKUP(D1819,average_median_rates_1!B:I,8,0),IF(L1819="**", VLOOKUP(D1819,average_median_rates_1!B:I,8,0)))</f>
        <v>0</v>
      </c>
      <c r="O1819">
        <f t="shared" si="200"/>
        <v>0</v>
      </c>
      <c r="P1819">
        <f t="shared" si="201"/>
        <v>1463</v>
      </c>
    </row>
    <row r="1820" spans="1:16" x14ac:dyDescent="0.2">
      <c r="A1820" t="str">
        <f t="shared" si="202"/>
        <v>201110average3North Vancouver City</v>
      </c>
      <c r="B1820" t="str">
        <f t="shared" si="196"/>
        <v>201110apartmentaverage3+_bed_rateNorth Vancouver City</v>
      </c>
      <c r="C1820" t="str">
        <f t="shared" si="197"/>
        <v>apartmentaverage3+_bed_rateNorth Vancouver City</v>
      </c>
      <c r="D1820" t="str">
        <f t="shared" si="198"/>
        <v>201110apartmentaverage3+_bed_rateVancouver</v>
      </c>
      <c r="E1820">
        <v>2011</v>
      </c>
      <c r="F1820">
        <v>10</v>
      </c>
      <c r="G1820" t="s">
        <v>65</v>
      </c>
      <c r="H1820" t="s">
        <v>59</v>
      </c>
      <c r="I1820" t="s">
        <v>55</v>
      </c>
      <c r="J1820">
        <f t="shared" si="199"/>
        <v>3</v>
      </c>
      <c r="K1820" t="s">
        <v>60</v>
      </c>
      <c r="L1820">
        <f>VLOOKUP(B1820,average_median_rates_1!B:I,8,0)</f>
        <v>1343</v>
      </c>
      <c r="M1820" t="b">
        <f>IF(ISERROR(L1820),VLOOKUP(C1820,vancouver_ratios_2!B:J,9,0),IF(L1820="**",VLOOKUP(C1820,vancouver_ratios_2!B:J,9,0)))</f>
        <v>0</v>
      </c>
      <c r="N1820" t="b">
        <f>IF(ISERROR(L1820),VLOOKUP(D1820,average_median_rates_1!B:I,8,0),IF(L1820="**", VLOOKUP(D1820,average_median_rates_1!B:I,8,0)))</f>
        <v>0</v>
      </c>
      <c r="O1820">
        <f t="shared" si="200"/>
        <v>0</v>
      </c>
      <c r="P1820">
        <f t="shared" si="201"/>
        <v>1343</v>
      </c>
    </row>
    <row r="1821" spans="1:16" x14ac:dyDescent="0.2">
      <c r="A1821" t="str">
        <f t="shared" si="202"/>
        <v>201110median0West End/Stanley Park</v>
      </c>
      <c r="B1821" t="str">
        <f t="shared" si="196"/>
        <v>201110apartmentmedianbachelor_rateWest End/Stanley Park</v>
      </c>
      <c r="C1821" t="str">
        <f t="shared" si="197"/>
        <v>apartmentmedianbachelor_rateWest End/Stanley Park</v>
      </c>
      <c r="D1821" t="str">
        <f t="shared" si="198"/>
        <v>201110apartmentmedianbachelor_rateVancouver</v>
      </c>
      <c r="E1821">
        <v>2011</v>
      </c>
      <c r="F1821">
        <v>10</v>
      </c>
      <c r="G1821" t="s">
        <v>65</v>
      </c>
      <c r="H1821" t="s">
        <v>61</v>
      </c>
      <c r="I1821" t="s">
        <v>49</v>
      </c>
      <c r="J1821">
        <f t="shared" si="199"/>
        <v>0</v>
      </c>
      <c r="K1821" t="s">
        <v>12</v>
      </c>
      <c r="L1821">
        <f>VLOOKUP(B1821,average_median_rates_1!B:I,8,0)</f>
        <v>870</v>
      </c>
      <c r="M1821" t="b">
        <f>IF(ISERROR(L1821),VLOOKUP(C1821,vancouver_ratios_2!B:J,9,0),IF(L1821="**",VLOOKUP(C1821,vancouver_ratios_2!B:J,9,0)))</f>
        <v>0</v>
      </c>
      <c r="N1821" t="b">
        <f>IF(ISERROR(L1821),VLOOKUP(D1821,average_median_rates_1!B:I,8,0),IF(L1821="**", VLOOKUP(D1821,average_median_rates_1!B:I,8,0)))</f>
        <v>0</v>
      </c>
      <c r="O1821">
        <f t="shared" si="200"/>
        <v>0</v>
      </c>
      <c r="P1821">
        <f t="shared" si="201"/>
        <v>870</v>
      </c>
    </row>
    <row r="1822" spans="1:16" x14ac:dyDescent="0.2">
      <c r="A1822" t="str">
        <f t="shared" si="202"/>
        <v>201110median0English Bay</v>
      </c>
      <c r="B1822" t="str">
        <f t="shared" si="196"/>
        <v>201110apartmentmedianbachelor_rateEnglish Bay</v>
      </c>
      <c r="C1822" t="str">
        <f t="shared" si="197"/>
        <v>apartmentmedianbachelor_rateEnglish Bay</v>
      </c>
      <c r="D1822" t="str">
        <f t="shared" si="198"/>
        <v>201110apartmentmedianbachelor_rateVancouver</v>
      </c>
      <c r="E1822">
        <v>2011</v>
      </c>
      <c r="F1822">
        <v>10</v>
      </c>
      <c r="G1822" t="s">
        <v>65</v>
      </c>
      <c r="H1822" t="s">
        <v>61</v>
      </c>
      <c r="I1822" t="s">
        <v>49</v>
      </c>
      <c r="J1822">
        <f t="shared" si="199"/>
        <v>0</v>
      </c>
      <c r="K1822" t="s">
        <v>16</v>
      </c>
      <c r="L1822">
        <f>VLOOKUP(B1822,average_median_rates_1!B:I,8,0)</f>
        <v>900</v>
      </c>
      <c r="M1822" t="b">
        <f>IF(ISERROR(L1822),VLOOKUP(C1822,vancouver_ratios_2!B:J,9,0),IF(L1822="**",VLOOKUP(C1822,vancouver_ratios_2!B:J,9,0)))</f>
        <v>0</v>
      </c>
      <c r="N1822" t="b">
        <f>IF(ISERROR(L1822),VLOOKUP(D1822,average_median_rates_1!B:I,8,0),IF(L1822="**", VLOOKUP(D1822,average_median_rates_1!B:I,8,0)))</f>
        <v>0</v>
      </c>
      <c r="O1822">
        <f t="shared" si="200"/>
        <v>0</v>
      </c>
      <c r="P1822">
        <f t="shared" si="201"/>
        <v>900</v>
      </c>
    </row>
    <row r="1823" spans="1:16" x14ac:dyDescent="0.2">
      <c r="A1823" t="str">
        <f t="shared" si="202"/>
        <v>201110median0Downtown</v>
      </c>
      <c r="B1823" t="str">
        <f t="shared" si="196"/>
        <v>201110apartmentmedianbachelor_rateDowntown</v>
      </c>
      <c r="C1823" t="str">
        <f t="shared" si="197"/>
        <v>apartmentmedianbachelor_rateDowntown</v>
      </c>
      <c r="D1823" t="str">
        <f t="shared" si="198"/>
        <v>201110apartmentmedianbachelor_rateVancouver</v>
      </c>
      <c r="E1823">
        <v>2011</v>
      </c>
      <c r="F1823">
        <v>10</v>
      </c>
      <c r="G1823" t="s">
        <v>65</v>
      </c>
      <c r="H1823" t="s">
        <v>61</v>
      </c>
      <c r="I1823" t="s">
        <v>49</v>
      </c>
      <c r="J1823">
        <f t="shared" si="199"/>
        <v>0</v>
      </c>
      <c r="K1823" t="s">
        <v>17</v>
      </c>
      <c r="L1823">
        <f>VLOOKUP(B1823,average_median_rates_1!B:I,8,0)</f>
        <v>915</v>
      </c>
      <c r="M1823" t="b">
        <f>IF(ISERROR(L1823),VLOOKUP(C1823,vancouver_ratios_2!B:J,9,0),IF(L1823="**",VLOOKUP(C1823,vancouver_ratios_2!B:J,9,0)))</f>
        <v>0</v>
      </c>
      <c r="N1823" t="b">
        <f>IF(ISERROR(L1823),VLOOKUP(D1823,average_median_rates_1!B:I,8,0),IF(L1823="**", VLOOKUP(D1823,average_median_rates_1!B:I,8,0)))</f>
        <v>0</v>
      </c>
      <c r="O1823">
        <f t="shared" si="200"/>
        <v>0</v>
      </c>
      <c r="P1823">
        <f t="shared" si="201"/>
        <v>915</v>
      </c>
    </row>
    <row r="1824" spans="1:16" x14ac:dyDescent="0.2">
      <c r="A1824" t="str">
        <f t="shared" si="202"/>
        <v>201110median0South Granville/Oak</v>
      </c>
      <c r="B1824" t="str">
        <f t="shared" si="196"/>
        <v>201110apartmentmedianbachelor_rateSouth Granville/Oak</v>
      </c>
      <c r="C1824" t="str">
        <f t="shared" si="197"/>
        <v>apartmentmedianbachelor_rateSouth Granville/Oak</v>
      </c>
      <c r="D1824" t="str">
        <f t="shared" si="198"/>
        <v>201110apartmentmedianbachelor_rateVancouver</v>
      </c>
      <c r="E1824">
        <v>2011</v>
      </c>
      <c r="F1824">
        <v>10</v>
      </c>
      <c r="G1824" t="s">
        <v>65</v>
      </c>
      <c r="H1824" t="s">
        <v>61</v>
      </c>
      <c r="I1824" t="s">
        <v>49</v>
      </c>
      <c r="J1824">
        <f t="shared" si="199"/>
        <v>0</v>
      </c>
      <c r="K1824" t="s">
        <v>19</v>
      </c>
      <c r="L1824">
        <f>VLOOKUP(B1824,average_median_rates_1!B:I,8,0)</f>
        <v>850</v>
      </c>
      <c r="M1824" t="b">
        <f>IF(ISERROR(L1824),VLOOKUP(C1824,vancouver_ratios_2!B:J,9,0),IF(L1824="**",VLOOKUP(C1824,vancouver_ratios_2!B:J,9,0)))</f>
        <v>0</v>
      </c>
      <c r="N1824" t="b">
        <f>IF(ISERROR(L1824),VLOOKUP(D1824,average_median_rates_1!B:I,8,0),IF(L1824="**", VLOOKUP(D1824,average_median_rates_1!B:I,8,0)))</f>
        <v>0</v>
      </c>
      <c r="O1824">
        <f t="shared" si="200"/>
        <v>0</v>
      </c>
      <c r="P1824">
        <f t="shared" si="201"/>
        <v>850</v>
      </c>
    </row>
    <row r="1825" spans="1:16" x14ac:dyDescent="0.2">
      <c r="A1825" t="str">
        <f t="shared" si="202"/>
        <v>201110median0Kitsilano/Point Grey</v>
      </c>
      <c r="B1825" t="str">
        <f t="shared" si="196"/>
        <v>201110apartmentmedianbachelor_rateKitsilano/Point Grey</v>
      </c>
      <c r="C1825" t="str">
        <f t="shared" si="197"/>
        <v>apartmentmedianbachelor_rateKitsilano/Point Grey</v>
      </c>
      <c r="D1825" t="str">
        <f t="shared" si="198"/>
        <v>201110apartmentmedianbachelor_rateVancouver</v>
      </c>
      <c r="E1825">
        <v>2011</v>
      </c>
      <c r="F1825">
        <v>10</v>
      </c>
      <c r="G1825" t="s">
        <v>65</v>
      </c>
      <c r="H1825" t="s">
        <v>61</v>
      </c>
      <c r="I1825" t="s">
        <v>49</v>
      </c>
      <c r="J1825">
        <f t="shared" si="199"/>
        <v>0</v>
      </c>
      <c r="K1825" t="s">
        <v>20</v>
      </c>
      <c r="L1825">
        <f>VLOOKUP(B1825,average_median_rates_1!B:I,8,0)</f>
        <v>850</v>
      </c>
      <c r="M1825" t="b">
        <f>IF(ISERROR(L1825),VLOOKUP(C1825,vancouver_ratios_2!B:J,9,0),IF(L1825="**",VLOOKUP(C1825,vancouver_ratios_2!B:J,9,0)))</f>
        <v>0</v>
      </c>
      <c r="N1825" t="b">
        <f>IF(ISERROR(L1825),VLOOKUP(D1825,average_median_rates_1!B:I,8,0),IF(L1825="**", VLOOKUP(D1825,average_median_rates_1!B:I,8,0)))</f>
        <v>0</v>
      </c>
      <c r="O1825">
        <f t="shared" si="200"/>
        <v>0</v>
      </c>
      <c r="P1825">
        <f t="shared" si="201"/>
        <v>850</v>
      </c>
    </row>
    <row r="1826" spans="1:16" x14ac:dyDescent="0.2">
      <c r="A1826" t="str">
        <f t="shared" si="202"/>
        <v>201110median0Westside/Kerrisdale</v>
      </c>
      <c r="B1826" t="str">
        <f t="shared" si="196"/>
        <v>201110apartmentmedianbachelor_rateWestside/Kerrisdale</v>
      </c>
      <c r="C1826" t="str">
        <f t="shared" si="197"/>
        <v>apartmentmedianbachelor_rateWestside/Kerrisdale</v>
      </c>
      <c r="D1826" t="str">
        <f t="shared" si="198"/>
        <v>201110apartmentmedianbachelor_rateVancouver</v>
      </c>
      <c r="E1826">
        <v>2011</v>
      </c>
      <c r="F1826">
        <v>10</v>
      </c>
      <c r="G1826" t="s">
        <v>65</v>
      </c>
      <c r="H1826" t="s">
        <v>61</v>
      </c>
      <c r="I1826" t="s">
        <v>49</v>
      </c>
      <c r="J1826">
        <f t="shared" si="199"/>
        <v>0</v>
      </c>
      <c r="K1826" t="s">
        <v>21</v>
      </c>
      <c r="L1826">
        <f>VLOOKUP(B1826,average_median_rates_1!B:I,8,0)</f>
        <v>820</v>
      </c>
      <c r="M1826" t="b">
        <f>IF(ISERROR(L1826),VLOOKUP(C1826,vancouver_ratios_2!B:J,9,0),IF(L1826="**",VLOOKUP(C1826,vancouver_ratios_2!B:J,9,0)))</f>
        <v>0</v>
      </c>
      <c r="N1826" t="b">
        <f>IF(ISERROR(L1826),VLOOKUP(D1826,average_median_rates_1!B:I,8,0),IF(L1826="**", VLOOKUP(D1826,average_median_rates_1!B:I,8,0)))</f>
        <v>0</v>
      </c>
      <c r="O1826">
        <f t="shared" si="200"/>
        <v>0</v>
      </c>
      <c r="P1826">
        <f t="shared" si="201"/>
        <v>820</v>
      </c>
    </row>
    <row r="1827" spans="1:16" x14ac:dyDescent="0.2">
      <c r="A1827" t="str">
        <f t="shared" si="202"/>
        <v>201110median0Marpole</v>
      </c>
      <c r="B1827" t="str">
        <f t="shared" si="196"/>
        <v>201110apartmentmedianbachelor_rateMarpole</v>
      </c>
      <c r="C1827" t="str">
        <f t="shared" si="197"/>
        <v>apartmentmedianbachelor_rateMarpole</v>
      </c>
      <c r="D1827" t="str">
        <f t="shared" si="198"/>
        <v>201110apartmentmedianbachelor_rateVancouver</v>
      </c>
      <c r="E1827">
        <v>2011</v>
      </c>
      <c r="F1827">
        <v>10</v>
      </c>
      <c r="G1827" t="s">
        <v>65</v>
      </c>
      <c r="H1827" t="s">
        <v>61</v>
      </c>
      <c r="I1827" t="s">
        <v>49</v>
      </c>
      <c r="J1827">
        <f t="shared" si="199"/>
        <v>0</v>
      </c>
      <c r="K1827" t="s">
        <v>23</v>
      </c>
      <c r="L1827">
        <f>VLOOKUP(B1827,average_median_rates_1!B:I,8,0)</f>
        <v>700</v>
      </c>
      <c r="M1827" t="b">
        <f>IF(ISERROR(L1827),VLOOKUP(C1827,vancouver_ratios_2!B:J,9,0),IF(L1827="**",VLOOKUP(C1827,vancouver_ratios_2!B:J,9,0)))</f>
        <v>0</v>
      </c>
      <c r="N1827" t="b">
        <f>IF(ISERROR(L1827),VLOOKUP(D1827,average_median_rates_1!B:I,8,0),IF(L1827="**", VLOOKUP(D1827,average_median_rates_1!B:I,8,0)))</f>
        <v>0</v>
      </c>
      <c r="O1827">
        <f t="shared" si="200"/>
        <v>0</v>
      </c>
      <c r="P1827">
        <f t="shared" si="201"/>
        <v>700</v>
      </c>
    </row>
    <row r="1828" spans="1:16" x14ac:dyDescent="0.2">
      <c r="A1828" t="str">
        <f t="shared" si="202"/>
        <v>201110median0Mount Pleasant/Renfrew Heights</v>
      </c>
      <c r="B1828" t="str">
        <f t="shared" si="196"/>
        <v>201110apartmentmedianbachelor_rateMount Pleasant/Renfrew Heights</v>
      </c>
      <c r="C1828" t="str">
        <f t="shared" si="197"/>
        <v>apartmentmedianbachelor_rateMount Pleasant/Renfrew Heights</v>
      </c>
      <c r="D1828" t="str">
        <f t="shared" si="198"/>
        <v>201110apartmentmedianbachelor_rateVancouver</v>
      </c>
      <c r="E1828">
        <v>2011</v>
      </c>
      <c r="F1828">
        <v>10</v>
      </c>
      <c r="G1828" t="s">
        <v>65</v>
      </c>
      <c r="H1828" t="s">
        <v>61</v>
      </c>
      <c r="I1828" t="s">
        <v>49</v>
      </c>
      <c r="J1828">
        <f t="shared" si="199"/>
        <v>0</v>
      </c>
      <c r="K1828" t="s">
        <v>24</v>
      </c>
      <c r="L1828">
        <f>VLOOKUP(B1828,average_median_rates_1!B:I,8,0)</f>
        <v>760</v>
      </c>
      <c r="M1828" t="b">
        <f>IF(ISERROR(L1828),VLOOKUP(C1828,vancouver_ratios_2!B:J,9,0),IF(L1828="**",VLOOKUP(C1828,vancouver_ratios_2!B:J,9,0)))</f>
        <v>0</v>
      </c>
      <c r="N1828" t="b">
        <f>IF(ISERROR(L1828),VLOOKUP(D1828,average_median_rates_1!B:I,8,0),IF(L1828="**", VLOOKUP(D1828,average_median_rates_1!B:I,8,0)))</f>
        <v>0</v>
      </c>
      <c r="O1828">
        <f t="shared" si="200"/>
        <v>0</v>
      </c>
      <c r="P1828">
        <f t="shared" si="201"/>
        <v>760</v>
      </c>
    </row>
    <row r="1829" spans="1:16" x14ac:dyDescent="0.2">
      <c r="A1829" t="str">
        <f t="shared" si="202"/>
        <v>201110median0East Hastings</v>
      </c>
      <c r="B1829" t="str">
        <f t="shared" si="196"/>
        <v>201110apartmentmedianbachelor_rateEast Hastings</v>
      </c>
      <c r="C1829" t="str">
        <f t="shared" si="197"/>
        <v>apartmentmedianbachelor_rateEast Hastings</v>
      </c>
      <c r="D1829" t="str">
        <f t="shared" si="198"/>
        <v>201110apartmentmedianbachelor_rateVancouver</v>
      </c>
      <c r="E1829">
        <v>2011</v>
      </c>
      <c r="F1829">
        <v>10</v>
      </c>
      <c r="G1829" t="s">
        <v>65</v>
      </c>
      <c r="H1829" t="s">
        <v>61</v>
      </c>
      <c r="I1829" t="s">
        <v>49</v>
      </c>
      <c r="J1829">
        <f t="shared" si="199"/>
        <v>0</v>
      </c>
      <c r="K1829" t="s">
        <v>25</v>
      </c>
      <c r="L1829">
        <f>VLOOKUP(B1829,average_median_rates_1!B:I,8,0)</f>
        <v>800</v>
      </c>
      <c r="M1829" t="b">
        <f>IF(ISERROR(L1829),VLOOKUP(C1829,vancouver_ratios_2!B:J,9,0),IF(L1829="**",VLOOKUP(C1829,vancouver_ratios_2!B:J,9,0)))</f>
        <v>0</v>
      </c>
      <c r="N1829" t="b">
        <f>IF(ISERROR(L1829),VLOOKUP(D1829,average_median_rates_1!B:I,8,0),IF(L1829="**", VLOOKUP(D1829,average_median_rates_1!B:I,8,0)))</f>
        <v>0</v>
      </c>
      <c r="O1829">
        <f t="shared" si="200"/>
        <v>0</v>
      </c>
      <c r="P1829">
        <f t="shared" si="201"/>
        <v>800</v>
      </c>
    </row>
    <row r="1830" spans="1:16" x14ac:dyDescent="0.2">
      <c r="A1830" t="str">
        <f t="shared" si="202"/>
        <v>201110median0Southeast Vancouver</v>
      </c>
      <c r="B1830" t="str">
        <f t="shared" si="196"/>
        <v>201110apartmentmedianbachelor_rateSoutheast Vancouver</v>
      </c>
      <c r="C1830" t="str">
        <f t="shared" si="197"/>
        <v>apartmentmedianbachelor_rateSoutheast Vancouver</v>
      </c>
      <c r="D1830" t="str">
        <f t="shared" si="198"/>
        <v>201110apartmentmedianbachelor_rateVancouver</v>
      </c>
      <c r="E1830">
        <v>2011</v>
      </c>
      <c r="F1830">
        <v>10</v>
      </c>
      <c r="G1830" t="s">
        <v>65</v>
      </c>
      <c r="H1830" t="s">
        <v>61</v>
      </c>
      <c r="I1830" t="s">
        <v>49</v>
      </c>
      <c r="J1830">
        <f t="shared" si="199"/>
        <v>0</v>
      </c>
      <c r="K1830" t="s">
        <v>26</v>
      </c>
      <c r="L1830">
        <f>VLOOKUP(B1830,average_median_rates_1!B:I,8,0)</f>
        <v>780</v>
      </c>
      <c r="M1830" t="b">
        <f>IF(ISERROR(L1830),VLOOKUP(C1830,vancouver_ratios_2!B:J,9,0),IF(L1830="**",VLOOKUP(C1830,vancouver_ratios_2!B:J,9,0)))</f>
        <v>0</v>
      </c>
      <c r="N1830" t="b">
        <f>IF(ISERROR(L1830),VLOOKUP(D1830,average_median_rates_1!B:I,8,0),IF(L1830="**", VLOOKUP(D1830,average_median_rates_1!B:I,8,0)))</f>
        <v>0</v>
      </c>
      <c r="O1830">
        <f t="shared" si="200"/>
        <v>0</v>
      </c>
      <c r="P1830">
        <f t="shared" si="201"/>
        <v>780</v>
      </c>
    </row>
    <row r="1831" spans="1:16" x14ac:dyDescent="0.2">
      <c r="A1831" t="str">
        <f t="shared" si="202"/>
        <v>201110median0University Endowment Lands</v>
      </c>
      <c r="B1831" t="str">
        <f t="shared" si="196"/>
        <v>201110apartmentmedianbachelor_rateUniversity Endowment Lands</v>
      </c>
      <c r="C1831" t="str">
        <f t="shared" si="197"/>
        <v>apartmentmedianbachelor_rateUniversity Endowment Lands</v>
      </c>
      <c r="D1831" t="str">
        <f t="shared" si="198"/>
        <v>201110apartmentmedianbachelor_rateVancouver</v>
      </c>
      <c r="E1831">
        <v>2011</v>
      </c>
      <c r="F1831">
        <v>10</v>
      </c>
      <c r="G1831" t="s">
        <v>65</v>
      </c>
      <c r="H1831" t="s">
        <v>61</v>
      </c>
      <c r="I1831" t="s">
        <v>49</v>
      </c>
      <c r="J1831">
        <f t="shared" si="199"/>
        <v>0</v>
      </c>
      <c r="K1831" t="s">
        <v>27</v>
      </c>
      <c r="L1831" t="str">
        <f>VLOOKUP(B1831,average_median_rates_1!B:I,8,0)</f>
        <v>**</v>
      </c>
      <c r="M1831">
        <f>IF(ISERROR(L1831),VLOOKUP(C1831,vancouver_ratios_2!B:J,9,0),IF(L1831="**",VLOOKUP(C1831,vancouver_ratios_2!B:J,9,0)))</f>
        <v>1.30561440677966</v>
      </c>
      <c r="N1831">
        <f>IF(ISERROR(L1831),VLOOKUP(D1831,average_median_rates_1!B:I,8,0),IF(L1831="**", VLOOKUP(D1831,average_median_rates_1!B:I,8,0)))</f>
        <v>820</v>
      </c>
      <c r="O1831">
        <f t="shared" si="200"/>
        <v>1070.6038135593212</v>
      </c>
      <c r="P1831">
        <f t="shared" si="201"/>
        <v>1070.6038135593212</v>
      </c>
    </row>
    <row r="1832" spans="1:16" x14ac:dyDescent="0.2">
      <c r="A1832" t="str">
        <f t="shared" si="202"/>
        <v>201110median0Central Park/Metrotown</v>
      </c>
      <c r="B1832" t="str">
        <f t="shared" si="196"/>
        <v>201110apartmentmedianbachelor_rateCentral Park/Metrotown</v>
      </c>
      <c r="C1832" t="str">
        <f t="shared" si="197"/>
        <v>apartmentmedianbachelor_rateCentral Park/Metrotown</v>
      </c>
      <c r="D1832" t="str">
        <f t="shared" si="198"/>
        <v>201110apartmentmedianbachelor_rateVancouver</v>
      </c>
      <c r="E1832">
        <v>2011</v>
      </c>
      <c r="F1832">
        <v>10</v>
      </c>
      <c r="G1832" t="s">
        <v>65</v>
      </c>
      <c r="H1832" t="s">
        <v>61</v>
      </c>
      <c r="I1832" t="s">
        <v>49</v>
      </c>
      <c r="J1832">
        <f t="shared" si="199"/>
        <v>0</v>
      </c>
      <c r="K1832" t="s">
        <v>28</v>
      </c>
      <c r="L1832">
        <f>VLOOKUP(B1832,average_median_rates_1!B:I,8,0)</f>
        <v>725</v>
      </c>
      <c r="M1832" t="b">
        <f>IF(ISERROR(L1832),VLOOKUP(C1832,vancouver_ratios_2!B:J,9,0),IF(L1832="**",VLOOKUP(C1832,vancouver_ratios_2!B:J,9,0)))</f>
        <v>0</v>
      </c>
      <c r="N1832" t="b">
        <f>IF(ISERROR(L1832),VLOOKUP(D1832,average_median_rates_1!B:I,8,0),IF(L1832="**", VLOOKUP(D1832,average_median_rates_1!B:I,8,0)))</f>
        <v>0</v>
      </c>
      <c r="O1832">
        <f t="shared" si="200"/>
        <v>0</v>
      </c>
      <c r="P1832">
        <f t="shared" si="201"/>
        <v>725</v>
      </c>
    </row>
    <row r="1833" spans="1:16" x14ac:dyDescent="0.2">
      <c r="A1833" t="str">
        <f t="shared" si="202"/>
        <v>201110median0Southeast Burnaby</v>
      </c>
      <c r="B1833" t="str">
        <f t="shared" si="196"/>
        <v>201110apartmentmedianbachelor_rateSoutheast Burnaby</v>
      </c>
      <c r="C1833" t="str">
        <f t="shared" si="197"/>
        <v>apartmentmedianbachelor_rateSoutheast Burnaby</v>
      </c>
      <c r="D1833" t="str">
        <f t="shared" si="198"/>
        <v>201110apartmentmedianbachelor_rateVancouver</v>
      </c>
      <c r="E1833">
        <v>2011</v>
      </c>
      <c r="F1833">
        <v>10</v>
      </c>
      <c r="G1833" t="s">
        <v>65</v>
      </c>
      <c r="H1833" t="s">
        <v>61</v>
      </c>
      <c r="I1833" t="s">
        <v>49</v>
      </c>
      <c r="J1833">
        <f t="shared" si="199"/>
        <v>0</v>
      </c>
      <c r="K1833" t="s">
        <v>29</v>
      </c>
      <c r="L1833">
        <f>VLOOKUP(B1833,average_median_rates_1!B:I,8,0)</f>
        <v>660</v>
      </c>
      <c r="M1833" t="b">
        <f>IF(ISERROR(L1833),VLOOKUP(C1833,vancouver_ratios_2!B:J,9,0),IF(L1833="**",VLOOKUP(C1833,vancouver_ratios_2!B:J,9,0)))</f>
        <v>0</v>
      </c>
      <c r="N1833" t="b">
        <f>IF(ISERROR(L1833),VLOOKUP(D1833,average_median_rates_1!B:I,8,0),IF(L1833="**", VLOOKUP(D1833,average_median_rates_1!B:I,8,0)))</f>
        <v>0</v>
      </c>
      <c r="O1833">
        <f t="shared" si="200"/>
        <v>0</v>
      </c>
      <c r="P1833">
        <f t="shared" si="201"/>
        <v>660</v>
      </c>
    </row>
    <row r="1834" spans="1:16" x14ac:dyDescent="0.2">
      <c r="A1834" t="str">
        <f t="shared" si="202"/>
        <v>201110median0North Burnaby</v>
      </c>
      <c r="B1834" t="str">
        <f t="shared" si="196"/>
        <v>201110apartmentmedianbachelor_rateNorth Burnaby</v>
      </c>
      <c r="C1834" t="str">
        <f t="shared" si="197"/>
        <v>apartmentmedianbachelor_rateNorth Burnaby</v>
      </c>
      <c r="D1834" t="str">
        <f t="shared" si="198"/>
        <v>201110apartmentmedianbachelor_rateVancouver</v>
      </c>
      <c r="E1834">
        <v>2011</v>
      </c>
      <c r="F1834">
        <v>10</v>
      </c>
      <c r="G1834" t="s">
        <v>65</v>
      </c>
      <c r="H1834" t="s">
        <v>61</v>
      </c>
      <c r="I1834" t="s">
        <v>49</v>
      </c>
      <c r="J1834">
        <f t="shared" si="199"/>
        <v>0</v>
      </c>
      <c r="K1834" t="s">
        <v>31</v>
      </c>
      <c r="L1834">
        <f>VLOOKUP(B1834,average_median_rates_1!B:I,8,0)</f>
        <v>694</v>
      </c>
      <c r="M1834" t="b">
        <f>IF(ISERROR(L1834),VLOOKUP(C1834,vancouver_ratios_2!B:J,9,0),IF(L1834="**",VLOOKUP(C1834,vancouver_ratios_2!B:J,9,0)))</f>
        <v>0</v>
      </c>
      <c r="N1834" t="b">
        <f>IF(ISERROR(L1834),VLOOKUP(D1834,average_median_rates_1!B:I,8,0),IF(L1834="**", VLOOKUP(D1834,average_median_rates_1!B:I,8,0)))</f>
        <v>0</v>
      </c>
      <c r="O1834">
        <f t="shared" si="200"/>
        <v>0</v>
      </c>
      <c r="P1834">
        <f t="shared" si="201"/>
        <v>694</v>
      </c>
    </row>
    <row r="1835" spans="1:16" x14ac:dyDescent="0.2">
      <c r="A1835" t="str">
        <f t="shared" si="202"/>
        <v>201110median0New Westminster</v>
      </c>
      <c r="B1835" t="str">
        <f t="shared" si="196"/>
        <v>201110apartmentmedianbachelor_rateNew Westminster</v>
      </c>
      <c r="C1835" t="str">
        <f t="shared" si="197"/>
        <v>apartmentmedianbachelor_rateNew Westminster</v>
      </c>
      <c r="D1835" t="str">
        <f t="shared" si="198"/>
        <v>201110apartmentmedianbachelor_rateVancouver</v>
      </c>
      <c r="E1835">
        <v>2011</v>
      </c>
      <c r="F1835">
        <v>10</v>
      </c>
      <c r="G1835" t="s">
        <v>65</v>
      </c>
      <c r="H1835" t="s">
        <v>61</v>
      </c>
      <c r="I1835" t="s">
        <v>49</v>
      </c>
      <c r="J1835">
        <f t="shared" si="199"/>
        <v>0</v>
      </c>
      <c r="K1835" t="s">
        <v>32</v>
      </c>
      <c r="L1835">
        <f>VLOOKUP(B1835,average_median_rates_1!B:I,8,0)</f>
        <v>660</v>
      </c>
      <c r="M1835" t="b">
        <f>IF(ISERROR(L1835),VLOOKUP(C1835,vancouver_ratios_2!B:J,9,0),IF(L1835="**",VLOOKUP(C1835,vancouver_ratios_2!B:J,9,0)))</f>
        <v>0</v>
      </c>
      <c r="N1835" t="b">
        <f>IF(ISERROR(L1835),VLOOKUP(D1835,average_median_rates_1!B:I,8,0),IF(L1835="**", VLOOKUP(D1835,average_median_rates_1!B:I,8,0)))</f>
        <v>0</v>
      </c>
      <c r="O1835">
        <f t="shared" si="200"/>
        <v>0</v>
      </c>
      <c r="P1835">
        <f t="shared" si="201"/>
        <v>660</v>
      </c>
    </row>
    <row r="1836" spans="1:16" x14ac:dyDescent="0.2">
      <c r="A1836" t="str">
        <f t="shared" si="202"/>
        <v>201110median0North Vancouver CY</v>
      </c>
      <c r="B1836" t="str">
        <f t="shared" si="196"/>
        <v>201110apartmentmedianbachelor_rateNorth Vancouver CY</v>
      </c>
      <c r="C1836" t="str">
        <f t="shared" si="197"/>
        <v>apartmentmedianbachelor_rateNorth Vancouver CY</v>
      </c>
      <c r="D1836" t="str">
        <f t="shared" si="198"/>
        <v>201110apartmentmedianbachelor_rateVancouver</v>
      </c>
      <c r="E1836">
        <v>2011</v>
      </c>
      <c r="F1836">
        <v>10</v>
      </c>
      <c r="G1836" t="s">
        <v>65</v>
      </c>
      <c r="H1836" t="s">
        <v>61</v>
      </c>
      <c r="I1836" t="s">
        <v>49</v>
      </c>
      <c r="J1836">
        <f t="shared" si="199"/>
        <v>0</v>
      </c>
      <c r="K1836" t="s">
        <v>33</v>
      </c>
      <c r="L1836" t="e">
        <f>VLOOKUP(B1836,average_median_rates_1!B:I,8,0)</f>
        <v>#N/A</v>
      </c>
      <c r="M1836">
        <f>IF(ISERROR(L1836),VLOOKUP(C1836,vancouver_ratios_2!B:J,9,0),IF(L1836="**",VLOOKUP(C1836,vancouver_ratios_2!B:J,9,0)))</f>
        <v>1.0979872881355901</v>
      </c>
      <c r="N1836">
        <f>IF(ISERROR(L1836),VLOOKUP(D1836,average_median_rates_1!B:I,8,0),IF(L1836="**", VLOOKUP(D1836,average_median_rates_1!B:I,8,0)))</f>
        <v>820</v>
      </c>
      <c r="O1836">
        <f t="shared" si="200"/>
        <v>900.34957627118388</v>
      </c>
      <c r="P1836">
        <f t="shared" si="201"/>
        <v>900.34957627118388</v>
      </c>
    </row>
    <row r="1837" spans="1:16" x14ac:dyDescent="0.2">
      <c r="A1837" t="str">
        <f t="shared" si="202"/>
        <v>201110median0North Vancouver DM</v>
      </c>
      <c r="B1837" t="str">
        <f t="shared" si="196"/>
        <v>201110apartmentmedianbachelor_rateNorth Vancouver DM</v>
      </c>
      <c r="C1837" t="str">
        <f t="shared" si="197"/>
        <v>apartmentmedianbachelor_rateNorth Vancouver DM</v>
      </c>
      <c r="D1837" t="str">
        <f t="shared" si="198"/>
        <v>201110apartmentmedianbachelor_rateVancouver</v>
      </c>
      <c r="E1837">
        <v>2011</v>
      </c>
      <c r="F1837">
        <v>10</v>
      </c>
      <c r="G1837" t="s">
        <v>65</v>
      </c>
      <c r="H1837" t="s">
        <v>61</v>
      </c>
      <c r="I1837" t="s">
        <v>49</v>
      </c>
      <c r="J1837">
        <f t="shared" si="199"/>
        <v>0</v>
      </c>
      <c r="K1837" t="s">
        <v>34</v>
      </c>
      <c r="L1837">
        <f>VLOOKUP(B1837,average_median_rates_1!B:I,8,0)</f>
        <v>855</v>
      </c>
      <c r="M1837" t="b">
        <f>IF(ISERROR(L1837),VLOOKUP(C1837,vancouver_ratios_2!B:J,9,0),IF(L1837="**",VLOOKUP(C1837,vancouver_ratios_2!B:J,9,0)))</f>
        <v>0</v>
      </c>
      <c r="N1837" t="b">
        <f>IF(ISERROR(L1837),VLOOKUP(D1837,average_median_rates_1!B:I,8,0),IF(L1837="**", VLOOKUP(D1837,average_median_rates_1!B:I,8,0)))</f>
        <v>0</v>
      </c>
      <c r="O1837">
        <f t="shared" si="200"/>
        <v>0</v>
      </c>
      <c r="P1837">
        <f t="shared" si="201"/>
        <v>855</v>
      </c>
    </row>
    <row r="1838" spans="1:16" x14ac:dyDescent="0.2">
      <c r="A1838" t="str">
        <f t="shared" si="202"/>
        <v>201110median0West Vancouver</v>
      </c>
      <c r="B1838" t="str">
        <f t="shared" si="196"/>
        <v>201110apartmentmedianbachelor_rateWest Vancouver</v>
      </c>
      <c r="C1838" t="str">
        <f t="shared" si="197"/>
        <v>apartmentmedianbachelor_rateWest Vancouver</v>
      </c>
      <c r="D1838" t="str">
        <f t="shared" si="198"/>
        <v>201110apartmentmedianbachelor_rateVancouver</v>
      </c>
      <c r="E1838">
        <v>2011</v>
      </c>
      <c r="F1838">
        <v>10</v>
      </c>
      <c r="G1838" t="s">
        <v>65</v>
      </c>
      <c r="H1838" t="s">
        <v>61</v>
      </c>
      <c r="I1838" t="s">
        <v>49</v>
      </c>
      <c r="J1838">
        <f t="shared" si="199"/>
        <v>0</v>
      </c>
      <c r="K1838" t="s">
        <v>35</v>
      </c>
      <c r="L1838">
        <f>VLOOKUP(B1838,average_median_rates_1!B:I,8,0)</f>
        <v>950</v>
      </c>
      <c r="M1838" t="b">
        <f>IF(ISERROR(L1838),VLOOKUP(C1838,vancouver_ratios_2!B:J,9,0),IF(L1838="**",VLOOKUP(C1838,vancouver_ratios_2!B:J,9,0)))</f>
        <v>0</v>
      </c>
      <c r="N1838" t="b">
        <f>IF(ISERROR(L1838),VLOOKUP(D1838,average_median_rates_1!B:I,8,0),IF(L1838="**", VLOOKUP(D1838,average_median_rates_1!B:I,8,0)))</f>
        <v>0</v>
      </c>
      <c r="O1838">
        <f t="shared" si="200"/>
        <v>0</v>
      </c>
      <c r="P1838">
        <f t="shared" si="201"/>
        <v>950</v>
      </c>
    </row>
    <row r="1839" spans="1:16" x14ac:dyDescent="0.2">
      <c r="A1839" t="str">
        <f t="shared" si="202"/>
        <v>201110median0Richmond</v>
      </c>
      <c r="B1839" t="str">
        <f t="shared" si="196"/>
        <v>201110apartmentmedianbachelor_rateRichmond</v>
      </c>
      <c r="C1839" t="str">
        <f t="shared" si="197"/>
        <v>apartmentmedianbachelor_rateRichmond</v>
      </c>
      <c r="D1839" t="str">
        <f t="shared" si="198"/>
        <v>201110apartmentmedianbachelor_rateVancouver</v>
      </c>
      <c r="E1839">
        <v>2011</v>
      </c>
      <c r="F1839">
        <v>10</v>
      </c>
      <c r="G1839" t="s">
        <v>65</v>
      </c>
      <c r="H1839" t="s">
        <v>61</v>
      </c>
      <c r="I1839" t="s">
        <v>49</v>
      </c>
      <c r="J1839">
        <f t="shared" si="199"/>
        <v>0</v>
      </c>
      <c r="K1839" t="s">
        <v>36</v>
      </c>
      <c r="L1839">
        <f>VLOOKUP(B1839,average_median_rates_1!B:I,8,0)</f>
        <v>750</v>
      </c>
      <c r="M1839" t="b">
        <f>IF(ISERROR(L1839),VLOOKUP(C1839,vancouver_ratios_2!B:J,9,0),IF(L1839="**",VLOOKUP(C1839,vancouver_ratios_2!B:J,9,0)))</f>
        <v>0</v>
      </c>
      <c r="N1839" t="b">
        <f>IF(ISERROR(L1839),VLOOKUP(D1839,average_median_rates_1!B:I,8,0),IF(L1839="**", VLOOKUP(D1839,average_median_rates_1!B:I,8,0)))</f>
        <v>0</v>
      </c>
      <c r="O1839">
        <f t="shared" si="200"/>
        <v>0</v>
      </c>
      <c r="P1839">
        <f t="shared" si="201"/>
        <v>750</v>
      </c>
    </row>
    <row r="1840" spans="1:16" x14ac:dyDescent="0.2">
      <c r="A1840" t="str">
        <f t="shared" si="202"/>
        <v>201110median0Delta</v>
      </c>
      <c r="B1840" t="str">
        <f t="shared" si="196"/>
        <v>201110apartmentmedianbachelor_rateDelta</v>
      </c>
      <c r="C1840" t="str">
        <f t="shared" si="197"/>
        <v>apartmentmedianbachelor_rateDelta</v>
      </c>
      <c r="D1840" t="str">
        <f t="shared" si="198"/>
        <v>201110apartmentmedianbachelor_rateVancouver</v>
      </c>
      <c r="E1840">
        <v>2011</v>
      </c>
      <c r="F1840">
        <v>10</v>
      </c>
      <c r="G1840" t="s">
        <v>65</v>
      </c>
      <c r="H1840" t="s">
        <v>61</v>
      </c>
      <c r="I1840" t="s">
        <v>49</v>
      </c>
      <c r="J1840">
        <f t="shared" si="199"/>
        <v>0</v>
      </c>
      <c r="K1840" t="s">
        <v>37</v>
      </c>
      <c r="L1840">
        <f>VLOOKUP(B1840,average_median_rates_1!B:I,8,0)</f>
        <v>605</v>
      </c>
      <c r="M1840" t="b">
        <f>IF(ISERROR(L1840),VLOOKUP(C1840,vancouver_ratios_2!B:J,9,0),IF(L1840="**",VLOOKUP(C1840,vancouver_ratios_2!B:J,9,0)))</f>
        <v>0</v>
      </c>
      <c r="N1840" t="b">
        <f>IF(ISERROR(L1840),VLOOKUP(D1840,average_median_rates_1!B:I,8,0),IF(L1840="**", VLOOKUP(D1840,average_median_rates_1!B:I,8,0)))</f>
        <v>0</v>
      </c>
      <c r="O1840">
        <f t="shared" si="200"/>
        <v>0</v>
      </c>
      <c r="P1840">
        <f t="shared" si="201"/>
        <v>605</v>
      </c>
    </row>
    <row r="1841" spans="1:16" x14ac:dyDescent="0.2">
      <c r="A1841" t="str">
        <f t="shared" si="202"/>
        <v>201110median0Surrey</v>
      </c>
      <c r="B1841" t="str">
        <f t="shared" si="196"/>
        <v>201110apartmentmedianbachelor_rateSurrey</v>
      </c>
      <c r="C1841" t="str">
        <f t="shared" si="197"/>
        <v>apartmentmedianbachelor_rateSurrey</v>
      </c>
      <c r="D1841" t="str">
        <f t="shared" si="198"/>
        <v>201110apartmentmedianbachelor_rateVancouver</v>
      </c>
      <c r="E1841">
        <v>2011</v>
      </c>
      <c r="F1841">
        <v>10</v>
      </c>
      <c r="G1841" t="s">
        <v>65</v>
      </c>
      <c r="H1841" t="s">
        <v>61</v>
      </c>
      <c r="I1841" t="s">
        <v>49</v>
      </c>
      <c r="J1841">
        <f t="shared" si="199"/>
        <v>0</v>
      </c>
      <c r="K1841" t="s">
        <v>38</v>
      </c>
      <c r="L1841">
        <f>VLOOKUP(B1841,average_median_rates_1!B:I,8,0)</f>
        <v>640</v>
      </c>
      <c r="M1841" t="b">
        <f>IF(ISERROR(L1841),VLOOKUP(C1841,vancouver_ratios_2!B:J,9,0),IF(L1841="**",VLOOKUP(C1841,vancouver_ratios_2!B:J,9,0)))</f>
        <v>0</v>
      </c>
      <c r="N1841" t="b">
        <f>IF(ISERROR(L1841),VLOOKUP(D1841,average_median_rates_1!B:I,8,0),IF(L1841="**", VLOOKUP(D1841,average_median_rates_1!B:I,8,0)))</f>
        <v>0</v>
      </c>
      <c r="O1841">
        <f t="shared" si="200"/>
        <v>0</v>
      </c>
      <c r="P1841">
        <f t="shared" si="201"/>
        <v>640</v>
      </c>
    </row>
    <row r="1842" spans="1:16" x14ac:dyDescent="0.2">
      <c r="A1842" t="str">
        <f t="shared" si="202"/>
        <v>201110median0White Rock</v>
      </c>
      <c r="B1842" t="str">
        <f t="shared" si="196"/>
        <v>201110apartmentmedianbachelor_rateWhite Rock</v>
      </c>
      <c r="C1842" t="str">
        <f t="shared" si="197"/>
        <v>apartmentmedianbachelor_rateWhite Rock</v>
      </c>
      <c r="D1842" t="str">
        <f t="shared" si="198"/>
        <v>201110apartmentmedianbachelor_rateVancouver</v>
      </c>
      <c r="E1842">
        <v>2011</v>
      </c>
      <c r="F1842">
        <v>10</v>
      </c>
      <c r="G1842" t="s">
        <v>65</v>
      </c>
      <c r="H1842" t="s">
        <v>61</v>
      </c>
      <c r="I1842" t="s">
        <v>49</v>
      </c>
      <c r="J1842">
        <f t="shared" si="199"/>
        <v>0</v>
      </c>
      <c r="K1842" t="s">
        <v>39</v>
      </c>
      <c r="L1842">
        <f>VLOOKUP(B1842,average_median_rates_1!B:I,8,0)</f>
        <v>710</v>
      </c>
      <c r="M1842" t="b">
        <f>IF(ISERROR(L1842),VLOOKUP(C1842,vancouver_ratios_2!B:J,9,0),IF(L1842="**",VLOOKUP(C1842,vancouver_ratios_2!B:J,9,0)))</f>
        <v>0</v>
      </c>
      <c r="N1842" t="b">
        <f>IF(ISERROR(L1842),VLOOKUP(D1842,average_median_rates_1!B:I,8,0),IF(L1842="**", VLOOKUP(D1842,average_median_rates_1!B:I,8,0)))</f>
        <v>0</v>
      </c>
      <c r="O1842">
        <f t="shared" si="200"/>
        <v>0</v>
      </c>
      <c r="P1842">
        <f t="shared" si="201"/>
        <v>710</v>
      </c>
    </row>
    <row r="1843" spans="1:16" x14ac:dyDescent="0.2">
      <c r="A1843" t="str">
        <f t="shared" si="202"/>
        <v>201110median0Langley City and Langley DM</v>
      </c>
      <c r="B1843" t="str">
        <f t="shared" si="196"/>
        <v>201110apartmentmedianbachelor_rateLangley City and Langley DM</v>
      </c>
      <c r="C1843" t="str">
        <f t="shared" si="197"/>
        <v>apartmentmedianbachelor_rateLangley City and Langley DM</v>
      </c>
      <c r="D1843" t="str">
        <f t="shared" si="198"/>
        <v>201110apartmentmedianbachelor_rateVancouver</v>
      </c>
      <c r="E1843">
        <v>2011</v>
      </c>
      <c r="F1843">
        <v>10</v>
      </c>
      <c r="G1843" t="s">
        <v>65</v>
      </c>
      <c r="H1843" t="s">
        <v>61</v>
      </c>
      <c r="I1843" t="s">
        <v>49</v>
      </c>
      <c r="J1843">
        <f t="shared" si="199"/>
        <v>0</v>
      </c>
      <c r="K1843" t="s">
        <v>40</v>
      </c>
      <c r="L1843">
        <f>VLOOKUP(B1843,average_median_rates_1!B:I,8,0)</f>
        <v>625</v>
      </c>
      <c r="M1843" t="b">
        <f>IF(ISERROR(L1843),VLOOKUP(C1843,vancouver_ratios_2!B:J,9,0),IF(L1843="**",VLOOKUP(C1843,vancouver_ratios_2!B:J,9,0)))</f>
        <v>0</v>
      </c>
      <c r="N1843" t="b">
        <f>IF(ISERROR(L1843),VLOOKUP(D1843,average_median_rates_1!B:I,8,0),IF(L1843="**", VLOOKUP(D1843,average_median_rates_1!B:I,8,0)))</f>
        <v>0</v>
      </c>
      <c r="O1843">
        <f t="shared" si="200"/>
        <v>0</v>
      </c>
      <c r="P1843">
        <f t="shared" si="201"/>
        <v>625</v>
      </c>
    </row>
    <row r="1844" spans="1:16" x14ac:dyDescent="0.2">
      <c r="A1844" t="str">
        <f t="shared" si="202"/>
        <v>201110median0Tri-Cities</v>
      </c>
      <c r="B1844" t="str">
        <f t="shared" si="196"/>
        <v>201110apartmentmedianbachelor_rateTri-Cities</v>
      </c>
      <c r="C1844" t="str">
        <f t="shared" si="197"/>
        <v>apartmentmedianbachelor_rateTri-Cities</v>
      </c>
      <c r="D1844" t="str">
        <f t="shared" si="198"/>
        <v>201110apartmentmedianbachelor_rateVancouver</v>
      </c>
      <c r="E1844">
        <v>2011</v>
      </c>
      <c r="F1844">
        <v>10</v>
      </c>
      <c r="G1844" t="s">
        <v>65</v>
      </c>
      <c r="H1844" t="s">
        <v>61</v>
      </c>
      <c r="I1844" t="s">
        <v>49</v>
      </c>
      <c r="J1844">
        <f t="shared" si="199"/>
        <v>0</v>
      </c>
      <c r="K1844" t="s">
        <v>41</v>
      </c>
      <c r="L1844">
        <f>VLOOKUP(B1844,average_median_rates_1!B:I,8,0)</f>
        <v>680</v>
      </c>
      <c r="M1844" t="b">
        <f>IF(ISERROR(L1844),VLOOKUP(C1844,vancouver_ratios_2!B:J,9,0),IF(L1844="**",VLOOKUP(C1844,vancouver_ratios_2!B:J,9,0)))</f>
        <v>0</v>
      </c>
      <c r="N1844" t="b">
        <f>IF(ISERROR(L1844),VLOOKUP(D1844,average_median_rates_1!B:I,8,0),IF(L1844="**", VLOOKUP(D1844,average_median_rates_1!B:I,8,0)))</f>
        <v>0</v>
      </c>
      <c r="O1844">
        <f t="shared" si="200"/>
        <v>0</v>
      </c>
      <c r="P1844">
        <f t="shared" si="201"/>
        <v>680</v>
      </c>
    </row>
    <row r="1845" spans="1:16" x14ac:dyDescent="0.2">
      <c r="A1845" t="str">
        <f t="shared" si="202"/>
        <v>201110median0Maple Ridge/Pitt Meadows</v>
      </c>
      <c r="B1845" t="str">
        <f t="shared" si="196"/>
        <v>201110apartmentmedianbachelor_rateMaple Ridge/Pitt Meadows</v>
      </c>
      <c r="C1845" t="str">
        <f t="shared" si="197"/>
        <v>apartmentmedianbachelor_rateMaple Ridge/Pitt Meadows</v>
      </c>
      <c r="D1845" t="str">
        <f t="shared" si="198"/>
        <v>201110apartmentmedianbachelor_rateVancouver</v>
      </c>
      <c r="E1845">
        <v>2011</v>
      </c>
      <c r="F1845">
        <v>10</v>
      </c>
      <c r="G1845" t="s">
        <v>65</v>
      </c>
      <c r="H1845" t="s">
        <v>61</v>
      </c>
      <c r="I1845" t="s">
        <v>49</v>
      </c>
      <c r="J1845">
        <f t="shared" si="199"/>
        <v>0</v>
      </c>
      <c r="K1845" t="s">
        <v>42</v>
      </c>
      <c r="L1845">
        <f>VLOOKUP(B1845,average_median_rates_1!B:I,8,0)</f>
        <v>580</v>
      </c>
      <c r="M1845" t="b">
        <f>IF(ISERROR(L1845),VLOOKUP(C1845,vancouver_ratios_2!B:J,9,0),IF(L1845="**",VLOOKUP(C1845,vancouver_ratios_2!B:J,9,0)))</f>
        <v>0</v>
      </c>
      <c r="N1845" t="b">
        <f>IF(ISERROR(L1845),VLOOKUP(D1845,average_median_rates_1!B:I,8,0),IF(L1845="**", VLOOKUP(D1845,average_median_rates_1!B:I,8,0)))</f>
        <v>0</v>
      </c>
      <c r="O1845">
        <f t="shared" si="200"/>
        <v>0</v>
      </c>
      <c r="P1845">
        <f t="shared" si="201"/>
        <v>580</v>
      </c>
    </row>
    <row r="1846" spans="1:16" x14ac:dyDescent="0.2">
      <c r="A1846" t="str">
        <f t="shared" si="202"/>
        <v>201110median0Vancouver</v>
      </c>
      <c r="B1846" t="str">
        <f t="shared" si="196"/>
        <v>201110apartmentmedianbachelor_rateVancouver</v>
      </c>
      <c r="C1846" t="str">
        <f t="shared" si="197"/>
        <v>apartmentmedianbachelor_rateVancouver</v>
      </c>
      <c r="D1846" t="str">
        <f t="shared" si="198"/>
        <v>201110apartmentmedianbachelor_rateVancouver</v>
      </c>
      <c r="E1846">
        <v>2011</v>
      </c>
      <c r="F1846">
        <v>10</v>
      </c>
      <c r="G1846" t="s">
        <v>65</v>
      </c>
      <c r="H1846" t="s">
        <v>61</v>
      </c>
      <c r="I1846" t="s">
        <v>49</v>
      </c>
      <c r="J1846">
        <f t="shared" si="199"/>
        <v>0</v>
      </c>
      <c r="K1846" t="s">
        <v>43</v>
      </c>
      <c r="L1846">
        <f>VLOOKUP(B1846,average_median_rates_1!B:I,8,0)</f>
        <v>820</v>
      </c>
      <c r="M1846" t="b">
        <f>IF(ISERROR(L1846),VLOOKUP(C1846,vancouver_ratios_2!B:J,9,0),IF(L1846="**",VLOOKUP(C1846,vancouver_ratios_2!B:J,9,0)))</f>
        <v>0</v>
      </c>
      <c r="N1846" t="b">
        <f>IF(ISERROR(L1846),VLOOKUP(D1846,average_median_rates_1!B:I,8,0),IF(L1846="**", VLOOKUP(D1846,average_median_rates_1!B:I,8,0)))</f>
        <v>0</v>
      </c>
      <c r="O1846">
        <f t="shared" si="200"/>
        <v>0</v>
      </c>
      <c r="P1846">
        <f t="shared" si="201"/>
        <v>820</v>
      </c>
    </row>
    <row r="1847" spans="1:16" x14ac:dyDescent="0.2">
      <c r="A1847" t="str">
        <f t="shared" si="202"/>
        <v>201110median0North Vancouver City</v>
      </c>
      <c r="B1847" t="str">
        <f t="shared" si="196"/>
        <v>201110apartmentmedianbachelor_rateNorth Vancouver City</v>
      </c>
      <c r="C1847" t="str">
        <f t="shared" si="197"/>
        <v>apartmentmedianbachelor_rateNorth Vancouver City</v>
      </c>
      <c r="D1847" t="str">
        <f t="shared" si="198"/>
        <v>201110apartmentmedianbachelor_rateVancouver</v>
      </c>
      <c r="E1847">
        <v>2011</v>
      </c>
      <c r="F1847">
        <v>10</v>
      </c>
      <c r="G1847" t="s">
        <v>65</v>
      </c>
      <c r="H1847" t="s">
        <v>61</v>
      </c>
      <c r="I1847" t="s">
        <v>49</v>
      </c>
      <c r="J1847">
        <f t="shared" si="199"/>
        <v>0</v>
      </c>
      <c r="K1847" t="s">
        <v>60</v>
      </c>
      <c r="L1847">
        <f>VLOOKUP(B1847,average_median_rates_1!B:I,8,0)</f>
        <v>813</v>
      </c>
      <c r="M1847" t="b">
        <f>IF(ISERROR(L1847),VLOOKUP(C1847,vancouver_ratios_2!B:J,9,0),IF(L1847="**",VLOOKUP(C1847,vancouver_ratios_2!B:J,9,0)))</f>
        <v>0</v>
      </c>
      <c r="N1847" t="b">
        <f>IF(ISERROR(L1847),VLOOKUP(D1847,average_median_rates_1!B:I,8,0),IF(L1847="**", VLOOKUP(D1847,average_median_rates_1!B:I,8,0)))</f>
        <v>0</v>
      </c>
      <c r="O1847">
        <f t="shared" si="200"/>
        <v>0</v>
      </c>
      <c r="P1847">
        <f t="shared" si="201"/>
        <v>813</v>
      </c>
    </row>
    <row r="1848" spans="1:16" x14ac:dyDescent="0.2">
      <c r="A1848" t="str">
        <f t="shared" si="202"/>
        <v>201110median1English Bay</v>
      </c>
      <c r="B1848" t="str">
        <f t="shared" si="196"/>
        <v>201110apartmentmedian1_bed_rateEnglish Bay</v>
      </c>
      <c r="C1848" t="str">
        <f t="shared" si="197"/>
        <v>apartmentmedian1_bed_rateEnglish Bay</v>
      </c>
      <c r="D1848" t="str">
        <f t="shared" si="198"/>
        <v>201110apartmentmedian1_bed_rateVancouver</v>
      </c>
      <c r="E1848">
        <v>2011</v>
      </c>
      <c r="F1848">
        <v>10</v>
      </c>
      <c r="G1848" t="s">
        <v>65</v>
      </c>
      <c r="H1848" t="s">
        <v>61</v>
      </c>
      <c r="I1848" t="s">
        <v>51</v>
      </c>
      <c r="J1848">
        <f t="shared" si="199"/>
        <v>1</v>
      </c>
      <c r="K1848" t="s">
        <v>16</v>
      </c>
      <c r="L1848">
        <f>VLOOKUP(B1848,average_median_rates_1!B:I,8,0)</f>
        <v>1100</v>
      </c>
      <c r="M1848" t="b">
        <f>IF(ISERROR(L1848),VLOOKUP(C1848,vancouver_ratios_2!B:J,9,0),IF(L1848="**",VLOOKUP(C1848,vancouver_ratios_2!B:J,9,0)))</f>
        <v>0</v>
      </c>
      <c r="N1848" t="b">
        <f>IF(ISERROR(L1848),VLOOKUP(D1848,average_median_rates_1!B:I,8,0),IF(L1848="**", VLOOKUP(D1848,average_median_rates_1!B:I,8,0)))</f>
        <v>0</v>
      </c>
      <c r="O1848">
        <f t="shared" si="200"/>
        <v>0</v>
      </c>
      <c r="P1848">
        <f t="shared" si="201"/>
        <v>1100</v>
      </c>
    </row>
    <row r="1849" spans="1:16" x14ac:dyDescent="0.2">
      <c r="A1849" t="str">
        <f t="shared" si="202"/>
        <v>201110median1Downtown</v>
      </c>
      <c r="B1849" t="str">
        <f t="shared" si="196"/>
        <v>201110apartmentmedian1_bed_rateDowntown</v>
      </c>
      <c r="C1849" t="str">
        <f t="shared" si="197"/>
        <v>apartmentmedian1_bed_rateDowntown</v>
      </c>
      <c r="D1849" t="str">
        <f t="shared" si="198"/>
        <v>201110apartmentmedian1_bed_rateVancouver</v>
      </c>
      <c r="E1849">
        <v>2011</v>
      </c>
      <c r="F1849">
        <v>10</v>
      </c>
      <c r="G1849" t="s">
        <v>65</v>
      </c>
      <c r="H1849" t="s">
        <v>61</v>
      </c>
      <c r="I1849" t="s">
        <v>51</v>
      </c>
      <c r="J1849">
        <f t="shared" si="199"/>
        <v>1</v>
      </c>
      <c r="K1849" t="s">
        <v>17</v>
      </c>
      <c r="L1849">
        <f>VLOOKUP(B1849,average_median_rates_1!B:I,8,0)</f>
        <v>1150</v>
      </c>
      <c r="M1849" t="b">
        <f>IF(ISERROR(L1849),VLOOKUP(C1849,vancouver_ratios_2!B:J,9,0),IF(L1849="**",VLOOKUP(C1849,vancouver_ratios_2!B:J,9,0)))</f>
        <v>0</v>
      </c>
      <c r="N1849" t="b">
        <f>IF(ISERROR(L1849),VLOOKUP(D1849,average_median_rates_1!B:I,8,0),IF(L1849="**", VLOOKUP(D1849,average_median_rates_1!B:I,8,0)))</f>
        <v>0</v>
      </c>
      <c r="O1849">
        <f t="shared" si="200"/>
        <v>0</v>
      </c>
      <c r="P1849">
        <f t="shared" si="201"/>
        <v>1150</v>
      </c>
    </row>
    <row r="1850" spans="1:16" x14ac:dyDescent="0.2">
      <c r="A1850" t="str">
        <f t="shared" si="202"/>
        <v>201110median1South Granville/Oak</v>
      </c>
      <c r="B1850" t="str">
        <f t="shared" si="196"/>
        <v>201110apartmentmedian1_bed_rateSouth Granville/Oak</v>
      </c>
      <c r="C1850" t="str">
        <f t="shared" si="197"/>
        <v>apartmentmedian1_bed_rateSouth Granville/Oak</v>
      </c>
      <c r="D1850" t="str">
        <f t="shared" si="198"/>
        <v>201110apartmentmedian1_bed_rateVancouver</v>
      </c>
      <c r="E1850">
        <v>2011</v>
      </c>
      <c r="F1850">
        <v>10</v>
      </c>
      <c r="G1850" t="s">
        <v>65</v>
      </c>
      <c r="H1850" t="s">
        <v>61</v>
      </c>
      <c r="I1850" t="s">
        <v>51</v>
      </c>
      <c r="J1850">
        <f t="shared" si="199"/>
        <v>1</v>
      </c>
      <c r="K1850" t="s">
        <v>19</v>
      </c>
      <c r="L1850">
        <f>VLOOKUP(B1850,average_median_rates_1!B:I,8,0)</f>
        <v>1020</v>
      </c>
      <c r="M1850" t="b">
        <f>IF(ISERROR(L1850),VLOOKUP(C1850,vancouver_ratios_2!B:J,9,0),IF(L1850="**",VLOOKUP(C1850,vancouver_ratios_2!B:J,9,0)))</f>
        <v>0</v>
      </c>
      <c r="N1850" t="b">
        <f>IF(ISERROR(L1850),VLOOKUP(D1850,average_median_rates_1!B:I,8,0),IF(L1850="**", VLOOKUP(D1850,average_median_rates_1!B:I,8,0)))</f>
        <v>0</v>
      </c>
      <c r="O1850">
        <f t="shared" si="200"/>
        <v>0</v>
      </c>
      <c r="P1850">
        <f t="shared" si="201"/>
        <v>1020</v>
      </c>
    </row>
    <row r="1851" spans="1:16" x14ac:dyDescent="0.2">
      <c r="A1851" t="str">
        <f t="shared" si="202"/>
        <v>201110median1Kitsilano/Point Grey</v>
      </c>
      <c r="B1851" t="str">
        <f t="shared" si="196"/>
        <v>201110apartmentmedian1_bed_rateKitsilano/Point Grey</v>
      </c>
      <c r="C1851" t="str">
        <f t="shared" si="197"/>
        <v>apartmentmedian1_bed_rateKitsilano/Point Grey</v>
      </c>
      <c r="D1851" t="str">
        <f t="shared" si="198"/>
        <v>201110apartmentmedian1_bed_rateVancouver</v>
      </c>
      <c r="E1851">
        <v>2011</v>
      </c>
      <c r="F1851">
        <v>10</v>
      </c>
      <c r="G1851" t="s">
        <v>65</v>
      </c>
      <c r="H1851" t="s">
        <v>61</v>
      </c>
      <c r="I1851" t="s">
        <v>51</v>
      </c>
      <c r="J1851">
        <f t="shared" si="199"/>
        <v>1</v>
      </c>
      <c r="K1851" t="s">
        <v>20</v>
      </c>
      <c r="L1851">
        <f>VLOOKUP(B1851,average_median_rates_1!B:I,8,0)</f>
        <v>1070</v>
      </c>
      <c r="M1851" t="b">
        <f>IF(ISERROR(L1851),VLOOKUP(C1851,vancouver_ratios_2!B:J,9,0),IF(L1851="**",VLOOKUP(C1851,vancouver_ratios_2!B:J,9,0)))</f>
        <v>0</v>
      </c>
      <c r="N1851" t="b">
        <f>IF(ISERROR(L1851),VLOOKUP(D1851,average_median_rates_1!B:I,8,0),IF(L1851="**", VLOOKUP(D1851,average_median_rates_1!B:I,8,0)))</f>
        <v>0</v>
      </c>
      <c r="O1851">
        <f t="shared" si="200"/>
        <v>0</v>
      </c>
      <c r="P1851">
        <f t="shared" si="201"/>
        <v>1070</v>
      </c>
    </row>
    <row r="1852" spans="1:16" x14ac:dyDescent="0.2">
      <c r="A1852" t="str">
        <f t="shared" si="202"/>
        <v>201110median1Westside/Kerrisdale</v>
      </c>
      <c r="B1852" t="str">
        <f t="shared" si="196"/>
        <v>201110apartmentmedian1_bed_rateWestside/Kerrisdale</v>
      </c>
      <c r="C1852" t="str">
        <f t="shared" si="197"/>
        <v>apartmentmedian1_bed_rateWestside/Kerrisdale</v>
      </c>
      <c r="D1852" t="str">
        <f t="shared" si="198"/>
        <v>201110apartmentmedian1_bed_rateVancouver</v>
      </c>
      <c r="E1852">
        <v>2011</v>
      </c>
      <c r="F1852">
        <v>10</v>
      </c>
      <c r="G1852" t="s">
        <v>65</v>
      </c>
      <c r="H1852" t="s">
        <v>61</v>
      </c>
      <c r="I1852" t="s">
        <v>51</v>
      </c>
      <c r="J1852">
        <f t="shared" si="199"/>
        <v>1</v>
      </c>
      <c r="K1852" t="s">
        <v>21</v>
      </c>
      <c r="L1852">
        <f>VLOOKUP(B1852,average_median_rates_1!B:I,8,0)</f>
        <v>1050</v>
      </c>
      <c r="M1852" t="b">
        <f>IF(ISERROR(L1852),VLOOKUP(C1852,vancouver_ratios_2!B:J,9,0),IF(L1852="**",VLOOKUP(C1852,vancouver_ratios_2!B:J,9,0)))</f>
        <v>0</v>
      </c>
      <c r="N1852" t="b">
        <f>IF(ISERROR(L1852),VLOOKUP(D1852,average_median_rates_1!B:I,8,0),IF(L1852="**", VLOOKUP(D1852,average_median_rates_1!B:I,8,0)))</f>
        <v>0</v>
      </c>
      <c r="O1852">
        <f t="shared" si="200"/>
        <v>0</v>
      </c>
      <c r="P1852">
        <f t="shared" si="201"/>
        <v>1050</v>
      </c>
    </row>
    <row r="1853" spans="1:16" x14ac:dyDescent="0.2">
      <c r="A1853" t="str">
        <f t="shared" si="202"/>
        <v>201110median1Marpole</v>
      </c>
      <c r="B1853" t="str">
        <f t="shared" si="196"/>
        <v>201110apartmentmedian1_bed_rateMarpole</v>
      </c>
      <c r="C1853" t="str">
        <f t="shared" si="197"/>
        <v>apartmentmedian1_bed_rateMarpole</v>
      </c>
      <c r="D1853" t="str">
        <f t="shared" si="198"/>
        <v>201110apartmentmedian1_bed_rateVancouver</v>
      </c>
      <c r="E1853">
        <v>2011</v>
      </c>
      <c r="F1853">
        <v>10</v>
      </c>
      <c r="G1853" t="s">
        <v>65</v>
      </c>
      <c r="H1853" t="s">
        <v>61</v>
      </c>
      <c r="I1853" t="s">
        <v>51</v>
      </c>
      <c r="J1853">
        <f t="shared" si="199"/>
        <v>1</v>
      </c>
      <c r="K1853" t="s">
        <v>23</v>
      </c>
      <c r="L1853">
        <f>VLOOKUP(B1853,average_median_rates_1!B:I,8,0)</f>
        <v>815</v>
      </c>
      <c r="M1853" t="b">
        <f>IF(ISERROR(L1853),VLOOKUP(C1853,vancouver_ratios_2!B:J,9,0),IF(L1853="**",VLOOKUP(C1853,vancouver_ratios_2!B:J,9,0)))</f>
        <v>0</v>
      </c>
      <c r="N1853" t="b">
        <f>IF(ISERROR(L1853),VLOOKUP(D1853,average_median_rates_1!B:I,8,0),IF(L1853="**", VLOOKUP(D1853,average_median_rates_1!B:I,8,0)))</f>
        <v>0</v>
      </c>
      <c r="O1853">
        <f t="shared" si="200"/>
        <v>0</v>
      </c>
      <c r="P1853">
        <f t="shared" si="201"/>
        <v>815</v>
      </c>
    </row>
    <row r="1854" spans="1:16" x14ac:dyDescent="0.2">
      <c r="A1854" t="str">
        <f t="shared" si="202"/>
        <v>201110median1Mount Pleasant/Renfrew Heights</v>
      </c>
      <c r="B1854" t="str">
        <f t="shared" si="196"/>
        <v>201110apartmentmedian1_bed_rateMount Pleasant/Renfrew Heights</v>
      </c>
      <c r="C1854" t="str">
        <f t="shared" si="197"/>
        <v>apartmentmedian1_bed_rateMount Pleasant/Renfrew Heights</v>
      </c>
      <c r="D1854" t="str">
        <f t="shared" si="198"/>
        <v>201110apartmentmedian1_bed_rateVancouver</v>
      </c>
      <c r="E1854">
        <v>2011</v>
      </c>
      <c r="F1854">
        <v>10</v>
      </c>
      <c r="G1854" t="s">
        <v>65</v>
      </c>
      <c r="H1854" t="s">
        <v>61</v>
      </c>
      <c r="I1854" t="s">
        <v>51</v>
      </c>
      <c r="J1854">
        <f t="shared" si="199"/>
        <v>1</v>
      </c>
      <c r="K1854" t="s">
        <v>24</v>
      </c>
      <c r="L1854">
        <f>VLOOKUP(B1854,average_median_rates_1!B:I,8,0)</f>
        <v>895</v>
      </c>
      <c r="M1854" t="b">
        <f>IF(ISERROR(L1854),VLOOKUP(C1854,vancouver_ratios_2!B:J,9,0),IF(L1854="**",VLOOKUP(C1854,vancouver_ratios_2!B:J,9,0)))</f>
        <v>0</v>
      </c>
      <c r="N1854" t="b">
        <f>IF(ISERROR(L1854),VLOOKUP(D1854,average_median_rates_1!B:I,8,0),IF(L1854="**", VLOOKUP(D1854,average_median_rates_1!B:I,8,0)))</f>
        <v>0</v>
      </c>
      <c r="O1854">
        <f t="shared" si="200"/>
        <v>0</v>
      </c>
      <c r="P1854">
        <f t="shared" si="201"/>
        <v>895</v>
      </c>
    </row>
    <row r="1855" spans="1:16" x14ac:dyDescent="0.2">
      <c r="A1855" t="str">
        <f t="shared" si="202"/>
        <v>201110median1East Hastings</v>
      </c>
      <c r="B1855" t="str">
        <f t="shared" si="196"/>
        <v>201110apartmentmedian1_bed_rateEast Hastings</v>
      </c>
      <c r="C1855" t="str">
        <f t="shared" si="197"/>
        <v>apartmentmedian1_bed_rateEast Hastings</v>
      </c>
      <c r="D1855" t="str">
        <f t="shared" si="198"/>
        <v>201110apartmentmedian1_bed_rateVancouver</v>
      </c>
      <c r="E1855">
        <v>2011</v>
      </c>
      <c r="F1855">
        <v>10</v>
      </c>
      <c r="G1855" t="s">
        <v>65</v>
      </c>
      <c r="H1855" t="s">
        <v>61</v>
      </c>
      <c r="I1855" t="s">
        <v>51</v>
      </c>
      <c r="J1855">
        <f t="shared" si="199"/>
        <v>1</v>
      </c>
      <c r="K1855" t="s">
        <v>25</v>
      </c>
      <c r="L1855">
        <f>VLOOKUP(B1855,average_median_rates_1!B:I,8,0)</f>
        <v>850</v>
      </c>
      <c r="M1855" t="b">
        <f>IF(ISERROR(L1855),VLOOKUP(C1855,vancouver_ratios_2!B:J,9,0),IF(L1855="**",VLOOKUP(C1855,vancouver_ratios_2!B:J,9,0)))</f>
        <v>0</v>
      </c>
      <c r="N1855" t="b">
        <f>IF(ISERROR(L1855),VLOOKUP(D1855,average_median_rates_1!B:I,8,0),IF(L1855="**", VLOOKUP(D1855,average_median_rates_1!B:I,8,0)))</f>
        <v>0</v>
      </c>
      <c r="O1855">
        <f t="shared" si="200"/>
        <v>0</v>
      </c>
      <c r="P1855">
        <f t="shared" si="201"/>
        <v>850</v>
      </c>
    </row>
    <row r="1856" spans="1:16" x14ac:dyDescent="0.2">
      <c r="A1856" t="str">
        <f t="shared" si="202"/>
        <v>201110median1Southeast Vancouver</v>
      </c>
      <c r="B1856" t="str">
        <f t="shared" si="196"/>
        <v>201110apartmentmedian1_bed_rateSoutheast Vancouver</v>
      </c>
      <c r="C1856" t="str">
        <f t="shared" si="197"/>
        <v>apartmentmedian1_bed_rateSoutheast Vancouver</v>
      </c>
      <c r="D1856" t="str">
        <f t="shared" si="198"/>
        <v>201110apartmentmedian1_bed_rateVancouver</v>
      </c>
      <c r="E1856">
        <v>2011</v>
      </c>
      <c r="F1856">
        <v>10</v>
      </c>
      <c r="G1856" t="s">
        <v>65</v>
      </c>
      <c r="H1856" t="s">
        <v>61</v>
      </c>
      <c r="I1856" t="s">
        <v>51</v>
      </c>
      <c r="J1856">
        <f t="shared" si="199"/>
        <v>1</v>
      </c>
      <c r="K1856" t="s">
        <v>26</v>
      </c>
      <c r="L1856">
        <f>VLOOKUP(B1856,average_median_rates_1!B:I,8,0)</f>
        <v>950</v>
      </c>
      <c r="M1856" t="b">
        <f>IF(ISERROR(L1856),VLOOKUP(C1856,vancouver_ratios_2!B:J,9,0),IF(L1856="**",VLOOKUP(C1856,vancouver_ratios_2!B:J,9,0)))</f>
        <v>0</v>
      </c>
      <c r="N1856" t="b">
        <f>IF(ISERROR(L1856),VLOOKUP(D1856,average_median_rates_1!B:I,8,0),IF(L1856="**", VLOOKUP(D1856,average_median_rates_1!B:I,8,0)))</f>
        <v>0</v>
      </c>
      <c r="O1856">
        <f t="shared" si="200"/>
        <v>0</v>
      </c>
      <c r="P1856">
        <f t="shared" si="201"/>
        <v>950</v>
      </c>
    </row>
    <row r="1857" spans="1:16" x14ac:dyDescent="0.2">
      <c r="A1857" t="str">
        <f t="shared" si="202"/>
        <v>201110median1University Endowment Lands</v>
      </c>
      <c r="B1857" t="str">
        <f t="shared" si="196"/>
        <v>201110apartmentmedian1_bed_rateUniversity Endowment Lands</v>
      </c>
      <c r="C1857" t="str">
        <f t="shared" si="197"/>
        <v>apartmentmedian1_bed_rateUniversity Endowment Lands</v>
      </c>
      <c r="D1857" t="str">
        <f t="shared" si="198"/>
        <v>201110apartmentmedian1_bed_rateVancouver</v>
      </c>
      <c r="E1857">
        <v>2011</v>
      </c>
      <c r="F1857">
        <v>10</v>
      </c>
      <c r="G1857" t="s">
        <v>65</v>
      </c>
      <c r="H1857" t="s">
        <v>61</v>
      </c>
      <c r="I1857" t="s">
        <v>51</v>
      </c>
      <c r="J1857">
        <f t="shared" si="199"/>
        <v>1</v>
      </c>
      <c r="K1857" t="s">
        <v>27</v>
      </c>
      <c r="L1857">
        <f>VLOOKUP(B1857,average_median_rates_1!B:I,8,0)</f>
        <v>1300</v>
      </c>
      <c r="M1857" t="b">
        <f>IF(ISERROR(L1857),VLOOKUP(C1857,vancouver_ratios_2!B:J,9,0),IF(L1857="**",VLOOKUP(C1857,vancouver_ratios_2!B:J,9,0)))</f>
        <v>0</v>
      </c>
      <c r="N1857" t="b">
        <f>IF(ISERROR(L1857),VLOOKUP(D1857,average_median_rates_1!B:I,8,0),IF(L1857="**", VLOOKUP(D1857,average_median_rates_1!B:I,8,0)))</f>
        <v>0</v>
      </c>
      <c r="O1857">
        <f t="shared" si="200"/>
        <v>0</v>
      </c>
      <c r="P1857">
        <f t="shared" si="201"/>
        <v>1300</v>
      </c>
    </row>
    <row r="1858" spans="1:16" x14ac:dyDescent="0.2">
      <c r="A1858" t="str">
        <f t="shared" si="202"/>
        <v>201110median1Central Park/Metrotown</v>
      </c>
      <c r="B1858" t="str">
        <f t="shared" ref="B1858:B1921" si="203">E1858&amp;F1858&amp;G1858&amp;H1858&amp;I1858&amp;K1858</f>
        <v>201110apartmentmedian1_bed_rateCentral Park/Metrotown</v>
      </c>
      <c r="C1858" t="str">
        <f t="shared" ref="C1858:C1921" si="204">G1858&amp;H1858&amp;I1858&amp;K1858</f>
        <v>apartmentmedian1_bed_rateCentral Park/Metrotown</v>
      </c>
      <c r="D1858" t="str">
        <f t="shared" ref="D1858:D1921" si="205">E1858&amp;F1858&amp;G1858&amp;H1858&amp;I1858&amp;"Vancouver"</f>
        <v>201110apartmentmedian1_bed_rateVancouver</v>
      </c>
      <c r="E1858">
        <v>2011</v>
      </c>
      <c r="F1858">
        <v>10</v>
      </c>
      <c r="G1858" t="s">
        <v>65</v>
      </c>
      <c r="H1858" t="s">
        <v>61</v>
      </c>
      <c r="I1858" t="s">
        <v>51</v>
      </c>
      <c r="J1858">
        <f t="shared" ref="J1858:J1921" si="206">IF(I1858="bachelor_rate", 0, IF(I1858="1_bed_rate", 1, IF(I1858="2_bed_rate",2, IF(I1858="3+_bed_rate", 3, "error"))))</f>
        <v>1</v>
      </c>
      <c r="K1858" t="s">
        <v>28</v>
      </c>
      <c r="L1858">
        <f>VLOOKUP(B1858,average_median_rates_1!B:I,8,0)</f>
        <v>850</v>
      </c>
      <c r="M1858" t="b">
        <f>IF(ISERROR(L1858),VLOOKUP(C1858,vancouver_ratios_2!B:J,9,0),IF(L1858="**",VLOOKUP(C1858,vancouver_ratios_2!B:J,9,0)))</f>
        <v>0</v>
      </c>
      <c r="N1858" t="b">
        <f>IF(ISERROR(L1858),VLOOKUP(D1858,average_median_rates_1!B:I,8,0),IF(L1858="**", VLOOKUP(D1858,average_median_rates_1!B:I,8,0)))</f>
        <v>0</v>
      </c>
      <c r="O1858">
        <f t="shared" ref="O1858:O1921" si="207">N1858*M1858</f>
        <v>0</v>
      </c>
      <c r="P1858">
        <f t="shared" ref="P1858:P1921" si="208">IF(ISERROR(L1858),O1858, IF(L1858="**", O1858, L1858))</f>
        <v>850</v>
      </c>
    </row>
    <row r="1859" spans="1:16" x14ac:dyDescent="0.2">
      <c r="A1859" t="str">
        <f t="shared" ref="A1859:A1922" si="209">E1859&amp;F1859&amp;H1859&amp;J1859&amp;K1859</f>
        <v>201110median1Southeast Burnaby</v>
      </c>
      <c r="B1859" t="str">
        <f t="shared" si="203"/>
        <v>201110apartmentmedian1_bed_rateSoutheast Burnaby</v>
      </c>
      <c r="C1859" t="str">
        <f t="shared" si="204"/>
        <v>apartmentmedian1_bed_rateSoutheast Burnaby</v>
      </c>
      <c r="D1859" t="str">
        <f t="shared" si="205"/>
        <v>201110apartmentmedian1_bed_rateVancouver</v>
      </c>
      <c r="E1859">
        <v>2011</v>
      </c>
      <c r="F1859">
        <v>10</v>
      </c>
      <c r="G1859" t="s">
        <v>65</v>
      </c>
      <c r="H1859" t="s">
        <v>61</v>
      </c>
      <c r="I1859" t="s">
        <v>51</v>
      </c>
      <c r="J1859">
        <f t="shared" si="206"/>
        <v>1</v>
      </c>
      <c r="K1859" t="s">
        <v>29</v>
      </c>
      <c r="L1859">
        <f>VLOOKUP(B1859,average_median_rates_1!B:I,8,0)</f>
        <v>770</v>
      </c>
      <c r="M1859" t="b">
        <f>IF(ISERROR(L1859),VLOOKUP(C1859,vancouver_ratios_2!B:J,9,0),IF(L1859="**",VLOOKUP(C1859,vancouver_ratios_2!B:J,9,0)))</f>
        <v>0</v>
      </c>
      <c r="N1859" t="b">
        <f>IF(ISERROR(L1859),VLOOKUP(D1859,average_median_rates_1!B:I,8,0),IF(L1859="**", VLOOKUP(D1859,average_median_rates_1!B:I,8,0)))</f>
        <v>0</v>
      </c>
      <c r="O1859">
        <f t="shared" si="207"/>
        <v>0</v>
      </c>
      <c r="P1859">
        <f t="shared" si="208"/>
        <v>770</v>
      </c>
    </row>
    <row r="1860" spans="1:16" x14ac:dyDescent="0.2">
      <c r="A1860" t="str">
        <f t="shared" si="209"/>
        <v>201110median1North Burnaby</v>
      </c>
      <c r="B1860" t="str">
        <f t="shared" si="203"/>
        <v>201110apartmentmedian1_bed_rateNorth Burnaby</v>
      </c>
      <c r="C1860" t="str">
        <f t="shared" si="204"/>
        <v>apartmentmedian1_bed_rateNorth Burnaby</v>
      </c>
      <c r="D1860" t="str">
        <f t="shared" si="205"/>
        <v>201110apartmentmedian1_bed_rateVancouver</v>
      </c>
      <c r="E1860">
        <v>2011</v>
      </c>
      <c r="F1860">
        <v>10</v>
      </c>
      <c r="G1860" t="s">
        <v>65</v>
      </c>
      <c r="H1860" t="s">
        <v>61</v>
      </c>
      <c r="I1860" t="s">
        <v>51</v>
      </c>
      <c r="J1860">
        <f t="shared" si="206"/>
        <v>1</v>
      </c>
      <c r="K1860" t="s">
        <v>31</v>
      </c>
      <c r="L1860">
        <f>VLOOKUP(B1860,average_median_rates_1!B:I,8,0)</f>
        <v>870</v>
      </c>
      <c r="M1860" t="b">
        <f>IF(ISERROR(L1860),VLOOKUP(C1860,vancouver_ratios_2!B:J,9,0),IF(L1860="**",VLOOKUP(C1860,vancouver_ratios_2!B:J,9,0)))</f>
        <v>0</v>
      </c>
      <c r="N1860" t="b">
        <f>IF(ISERROR(L1860),VLOOKUP(D1860,average_median_rates_1!B:I,8,0),IF(L1860="**", VLOOKUP(D1860,average_median_rates_1!B:I,8,0)))</f>
        <v>0</v>
      </c>
      <c r="O1860">
        <f t="shared" si="207"/>
        <v>0</v>
      </c>
      <c r="P1860">
        <f t="shared" si="208"/>
        <v>870</v>
      </c>
    </row>
    <row r="1861" spans="1:16" x14ac:dyDescent="0.2">
      <c r="A1861" t="str">
        <f t="shared" si="209"/>
        <v>201110median1New Westminster</v>
      </c>
      <c r="B1861" t="str">
        <f t="shared" si="203"/>
        <v>201110apartmentmedian1_bed_rateNew Westminster</v>
      </c>
      <c r="C1861" t="str">
        <f t="shared" si="204"/>
        <v>apartmentmedian1_bed_rateNew Westminster</v>
      </c>
      <c r="D1861" t="str">
        <f t="shared" si="205"/>
        <v>201110apartmentmedian1_bed_rateVancouver</v>
      </c>
      <c r="E1861">
        <v>2011</v>
      </c>
      <c r="F1861">
        <v>10</v>
      </c>
      <c r="G1861" t="s">
        <v>65</v>
      </c>
      <c r="H1861" t="s">
        <v>61</v>
      </c>
      <c r="I1861" t="s">
        <v>51</v>
      </c>
      <c r="J1861">
        <f t="shared" si="206"/>
        <v>1</v>
      </c>
      <c r="K1861" t="s">
        <v>32</v>
      </c>
      <c r="L1861">
        <f>VLOOKUP(B1861,average_median_rates_1!B:I,8,0)</f>
        <v>792</v>
      </c>
      <c r="M1861" t="b">
        <f>IF(ISERROR(L1861),VLOOKUP(C1861,vancouver_ratios_2!B:J,9,0),IF(L1861="**",VLOOKUP(C1861,vancouver_ratios_2!B:J,9,0)))</f>
        <v>0</v>
      </c>
      <c r="N1861" t="b">
        <f>IF(ISERROR(L1861),VLOOKUP(D1861,average_median_rates_1!B:I,8,0),IF(L1861="**", VLOOKUP(D1861,average_median_rates_1!B:I,8,0)))</f>
        <v>0</v>
      </c>
      <c r="O1861">
        <f t="shared" si="207"/>
        <v>0</v>
      </c>
      <c r="P1861">
        <f t="shared" si="208"/>
        <v>792</v>
      </c>
    </row>
    <row r="1862" spans="1:16" x14ac:dyDescent="0.2">
      <c r="A1862" t="str">
        <f t="shared" si="209"/>
        <v>201110median1North Vancouver CY</v>
      </c>
      <c r="B1862" t="str">
        <f t="shared" si="203"/>
        <v>201110apartmentmedian1_bed_rateNorth Vancouver CY</v>
      </c>
      <c r="C1862" t="str">
        <f t="shared" si="204"/>
        <v>apartmentmedian1_bed_rateNorth Vancouver CY</v>
      </c>
      <c r="D1862" t="str">
        <f t="shared" si="205"/>
        <v>201110apartmentmedian1_bed_rateVancouver</v>
      </c>
      <c r="E1862">
        <v>2011</v>
      </c>
      <c r="F1862">
        <v>10</v>
      </c>
      <c r="G1862" t="s">
        <v>65</v>
      </c>
      <c r="H1862" t="s">
        <v>61</v>
      </c>
      <c r="I1862" t="s">
        <v>51</v>
      </c>
      <c r="J1862">
        <f t="shared" si="206"/>
        <v>1</v>
      </c>
      <c r="K1862" t="s">
        <v>33</v>
      </c>
      <c r="L1862" t="e">
        <f>VLOOKUP(B1862,average_median_rates_1!B:I,8,0)</f>
        <v>#N/A</v>
      </c>
      <c r="M1862">
        <f>IF(ISERROR(L1862),VLOOKUP(C1862,vancouver_ratios_2!B:J,9,0),IF(L1862="**",VLOOKUP(C1862,vancouver_ratios_2!B:J,9,0)))</f>
        <v>1.1705860041722</v>
      </c>
      <c r="N1862">
        <f>IF(ISERROR(L1862),VLOOKUP(D1862,average_median_rates_1!B:I,8,0),IF(L1862="**", VLOOKUP(D1862,average_median_rates_1!B:I,8,0)))</f>
        <v>905</v>
      </c>
      <c r="O1862">
        <f t="shared" si="207"/>
        <v>1059.3803337758411</v>
      </c>
      <c r="P1862">
        <f t="shared" si="208"/>
        <v>1059.3803337758411</v>
      </c>
    </row>
    <row r="1863" spans="1:16" x14ac:dyDescent="0.2">
      <c r="A1863" t="str">
        <f t="shared" si="209"/>
        <v>201110median1North Vancouver DM</v>
      </c>
      <c r="B1863" t="str">
        <f t="shared" si="203"/>
        <v>201110apartmentmedian1_bed_rateNorth Vancouver DM</v>
      </c>
      <c r="C1863" t="str">
        <f t="shared" si="204"/>
        <v>apartmentmedian1_bed_rateNorth Vancouver DM</v>
      </c>
      <c r="D1863" t="str">
        <f t="shared" si="205"/>
        <v>201110apartmentmedian1_bed_rateVancouver</v>
      </c>
      <c r="E1863">
        <v>2011</v>
      </c>
      <c r="F1863">
        <v>10</v>
      </c>
      <c r="G1863" t="s">
        <v>65</v>
      </c>
      <c r="H1863" t="s">
        <v>61</v>
      </c>
      <c r="I1863" t="s">
        <v>51</v>
      </c>
      <c r="J1863">
        <f t="shared" si="206"/>
        <v>1</v>
      </c>
      <c r="K1863" t="s">
        <v>34</v>
      </c>
      <c r="L1863">
        <f>VLOOKUP(B1863,average_median_rates_1!B:I,8,0)</f>
        <v>1020</v>
      </c>
      <c r="M1863" t="b">
        <f>IF(ISERROR(L1863),VLOOKUP(C1863,vancouver_ratios_2!B:J,9,0),IF(L1863="**",VLOOKUP(C1863,vancouver_ratios_2!B:J,9,0)))</f>
        <v>0</v>
      </c>
      <c r="N1863" t="b">
        <f>IF(ISERROR(L1863),VLOOKUP(D1863,average_median_rates_1!B:I,8,0),IF(L1863="**", VLOOKUP(D1863,average_median_rates_1!B:I,8,0)))</f>
        <v>0</v>
      </c>
      <c r="O1863">
        <f t="shared" si="207"/>
        <v>0</v>
      </c>
      <c r="P1863">
        <f t="shared" si="208"/>
        <v>1020</v>
      </c>
    </row>
    <row r="1864" spans="1:16" x14ac:dyDescent="0.2">
      <c r="A1864" t="str">
        <f t="shared" si="209"/>
        <v>201110median1West Vancouver</v>
      </c>
      <c r="B1864" t="str">
        <f t="shared" si="203"/>
        <v>201110apartmentmedian1_bed_rateWest Vancouver</v>
      </c>
      <c r="C1864" t="str">
        <f t="shared" si="204"/>
        <v>apartmentmedian1_bed_rateWest Vancouver</v>
      </c>
      <c r="D1864" t="str">
        <f t="shared" si="205"/>
        <v>201110apartmentmedian1_bed_rateVancouver</v>
      </c>
      <c r="E1864">
        <v>2011</v>
      </c>
      <c r="F1864">
        <v>10</v>
      </c>
      <c r="G1864" t="s">
        <v>65</v>
      </c>
      <c r="H1864" t="s">
        <v>61</v>
      </c>
      <c r="I1864" t="s">
        <v>51</v>
      </c>
      <c r="J1864">
        <f t="shared" si="206"/>
        <v>1</v>
      </c>
      <c r="K1864" t="s">
        <v>35</v>
      </c>
      <c r="L1864">
        <f>VLOOKUP(B1864,average_median_rates_1!B:I,8,0)</f>
        <v>1250</v>
      </c>
      <c r="M1864" t="b">
        <f>IF(ISERROR(L1864),VLOOKUP(C1864,vancouver_ratios_2!B:J,9,0),IF(L1864="**",VLOOKUP(C1864,vancouver_ratios_2!B:J,9,0)))</f>
        <v>0</v>
      </c>
      <c r="N1864" t="b">
        <f>IF(ISERROR(L1864),VLOOKUP(D1864,average_median_rates_1!B:I,8,0),IF(L1864="**", VLOOKUP(D1864,average_median_rates_1!B:I,8,0)))</f>
        <v>0</v>
      </c>
      <c r="O1864">
        <f t="shared" si="207"/>
        <v>0</v>
      </c>
      <c r="P1864">
        <f t="shared" si="208"/>
        <v>1250</v>
      </c>
    </row>
    <row r="1865" spans="1:16" x14ac:dyDescent="0.2">
      <c r="A1865" t="str">
        <f t="shared" si="209"/>
        <v>201110median1Richmond</v>
      </c>
      <c r="B1865" t="str">
        <f t="shared" si="203"/>
        <v>201110apartmentmedian1_bed_rateRichmond</v>
      </c>
      <c r="C1865" t="str">
        <f t="shared" si="204"/>
        <v>apartmentmedian1_bed_rateRichmond</v>
      </c>
      <c r="D1865" t="str">
        <f t="shared" si="205"/>
        <v>201110apartmentmedian1_bed_rateVancouver</v>
      </c>
      <c r="E1865">
        <v>2011</v>
      </c>
      <c r="F1865">
        <v>10</v>
      </c>
      <c r="G1865" t="s">
        <v>65</v>
      </c>
      <c r="H1865" t="s">
        <v>61</v>
      </c>
      <c r="I1865" t="s">
        <v>51</v>
      </c>
      <c r="J1865">
        <f t="shared" si="206"/>
        <v>1</v>
      </c>
      <c r="K1865" t="s">
        <v>36</v>
      </c>
      <c r="L1865">
        <f>VLOOKUP(B1865,average_median_rates_1!B:I,8,0)</f>
        <v>900</v>
      </c>
      <c r="M1865" t="b">
        <f>IF(ISERROR(L1865),VLOOKUP(C1865,vancouver_ratios_2!B:J,9,0),IF(L1865="**",VLOOKUP(C1865,vancouver_ratios_2!B:J,9,0)))</f>
        <v>0</v>
      </c>
      <c r="N1865" t="b">
        <f>IF(ISERROR(L1865),VLOOKUP(D1865,average_median_rates_1!B:I,8,0),IF(L1865="**", VLOOKUP(D1865,average_median_rates_1!B:I,8,0)))</f>
        <v>0</v>
      </c>
      <c r="O1865">
        <f t="shared" si="207"/>
        <v>0</v>
      </c>
      <c r="P1865">
        <f t="shared" si="208"/>
        <v>900</v>
      </c>
    </row>
    <row r="1866" spans="1:16" x14ac:dyDescent="0.2">
      <c r="A1866" t="str">
        <f t="shared" si="209"/>
        <v>201110median1Delta</v>
      </c>
      <c r="B1866" t="str">
        <f t="shared" si="203"/>
        <v>201110apartmentmedian1_bed_rateDelta</v>
      </c>
      <c r="C1866" t="str">
        <f t="shared" si="204"/>
        <v>apartmentmedian1_bed_rateDelta</v>
      </c>
      <c r="D1866" t="str">
        <f t="shared" si="205"/>
        <v>201110apartmentmedian1_bed_rateVancouver</v>
      </c>
      <c r="E1866">
        <v>2011</v>
      </c>
      <c r="F1866">
        <v>10</v>
      </c>
      <c r="G1866" t="s">
        <v>65</v>
      </c>
      <c r="H1866" t="s">
        <v>61</v>
      </c>
      <c r="I1866" t="s">
        <v>51</v>
      </c>
      <c r="J1866">
        <f t="shared" si="206"/>
        <v>1</v>
      </c>
      <c r="K1866" t="s">
        <v>37</v>
      </c>
      <c r="L1866">
        <f>VLOOKUP(B1866,average_median_rates_1!B:I,8,0)</f>
        <v>761</v>
      </c>
      <c r="M1866" t="b">
        <f>IF(ISERROR(L1866),VLOOKUP(C1866,vancouver_ratios_2!B:J,9,0),IF(L1866="**",VLOOKUP(C1866,vancouver_ratios_2!B:J,9,0)))</f>
        <v>0</v>
      </c>
      <c r="N1866" t="b">
        <f>IF(ISERROR(L1866),VLOOKUP(D1866,average_median_rates_1!B:I,8,0),IF(L1866="**", VLOOKUP(D1866,average_median_rates_1!B:I,8,0)))</f>
        <v>0</v>
      </c>
      <c r="O1866">
        <f t="shared" si="207"/>
        <v>0</v>
      </c>
      <c r="P1866">
        <f t="shared" si="208"/>
        <v>761</v>
      </c>
    </row>
    <row r="1867" spans="1:16" x14ac:dyDescent="0.2">
      <c r="A1867" t="str">
        <f t="shared" si="209"/>
        <v>201110median1Surrey</v>
      </c>
      <c r="B1867" t="str">
        <f t="shared" si="203"/>
        <v>201110apartmentmedian1_bed_rateSurrey</v>
      </c>
      <c r="C1867" t="str">
        <f t="shared" si="204"/>
        <v>apartmentmedian1_bed_rateSurrey</v>
      </c>
      <c r="D1867" t="str">
        <f t="shared" si="205"/>
        <v>201110apartmentmedian1_bed_rateVancouver</v>
      </c>
      <c r="E1867">
        <v>2011</v>
      </c>
      <c r="F1867">
        <v>10</v>
      </c>
      <c r="G1867" t="s">
        <v>65</v>
      </c>
      <c r="H1867" t="s">
        <v>61</v>
      </c>
      <c r="I1867" t="s">
        <v>51</v>
      </c>
      <c r="J1867">
        <f t="shared" si="206"/>
        <v>1</v>
      </c>
      <c r="K1867" t="s">
        <v>38</v>
      </c>
      <c r="L1867">
        <f>VLOOKUP(B1867,average_median_rates_1!B:I,8,0)</f>
        <v>725</v>
      </c>
      <c r="M1867" t="b">
        <f>IF(ISERROR(L1867),VLOOKUP(C1867,vancouver_ratios_2!B:J,9,0),IF(L1867="**",VLOOKUP(C1867,vancouver_ratios_2!B:J,9,0)))</f>
        <v>0</v>
      </c>
      <c r="N1867" t="b">
        <f>IF(ISERROR(L1867),VLOOKUP(D1867,average_median_rates_1!B:I,8,0),IF(L1867="**", VLOOKUP(D1867,average_median_rates_1!B:I,8,0)))</f>
        <v>0</v>
      </c>
      <c r="O1867">
        <f t="shared" si="207"/>
        <v>0</v>
      </c>
      <c r="P1867">
        <f t="shared" si="208"/>
        <v>725</v>
      </c>
    </row>
    <row r="1868" spans="1:16" x14ac:dyDescent="0.2">
      <c r="A1868" t="str">
        <f t="shared" si="209"/>
        <v>201110median1White Rock</v>
      </c>
      <c r="B1868" t="str">
        <f t="shared" si="203"/>
        <v>201110apartmentmedian1_bed_rateWhite Rock</v>
      </c>
      <c r="C1868" t="str">
        <f t="shared" si="204"/>
        <v>apartmentmedian1_bed_rateWhite Rock</v>
      </c>
      <c r="D1868" t="str">
        <f t="shared" si="205"/>
        <v>201110apartmentmedian1_bed_rateVancouver</v>
      </c>
      <c r="E1868">
        <v>2011</v>
      </c>
      <c r="F1868">
        <v>10</v>
      </c>
      <c r="G1868" t="s">
        <v>65</v>
      </c>
      <c r="H1868" t="s">
        <v>61</v>
      </c>
      <c r="I1868" t="s">
        <v>51</v>
      </c>
      <c r="J1868">
        <f t="shared" si="206"/>
        <v>1</v>
      </c>
      <c r="K1868" t="s">
        <v>39</v>
      </c>
      <c r="L1868">
        <f>VLOOKUP(B1868,average_median_rates_1!B:I,8,0)</f>
        <v>825</v>
      </c>
      <c r="M1868" t="b">
        <f>IF(ISERROR(L1868),VLOOKUP(C1868,vancouver_ratios_2!B:J,9,0),IF(L1868="**",VLOOKUP(C1868,vancouver_ratios_2!B:J,9,0)))</f>
        <v>0</v>
      </c>
      <c r="N1868" t="b">
        <f>IF(ISERROR(L1868),VLOOKUP(D1868,average_median_rates_1!B:I,8,0),IF(L1868="**", VLOOKUP(D1868,average_median_rates_1!B:I,8,0)))</f>
        <v>0</v>
      </c>
      <c r="O1868">
        <f t="shared" si="207"/>
        <v>0</v>
      </c>
      <c r="P1868">
        <f t="shared" si="208"/>
        <v>825</v>
      </c>
    </row>
    <row r="1869" spans="1:16" x14ac:dyDescent="0.2">
      <c r="A1869" t="str">
        <f t="shared" si="209"/>
        <v>201110median1Langley City and Langley DM</v>
      </c>
      <c r="B1869" t="str">
        <f t="shared" si="203"/>
        <v>201110apartmentmedian1_bed_rateLangley City and Langley DM</v>
      </c>
      <c r="C1869" t="str">
        <f t="shared" si="204"/>
        <v>apartmentmedian1_bed_rateLangley City and Langley DM</v>
      </c>
      <c r="D1869" t="str">
        <f t="shared" si="205"/>
        <v>201110apartmentmedian1_bed_rateVancouver</v>
      </c>
      <c r="E1869">
        <v>2011</v>
      </c>
      <c r="F1869">
        <v>10</v>
      </c>
      <c r="G1869" t="s">
        <v>65</v>
      </c>
      <c r="H1869" t="s">
        <v>61</v>
      </c>
      <c r="I1869" t="s">
        <v>51</v>
      </c>
      <c r="J1869">
        <f t="shared" si="206"/>
        <v>1</v>
      </c>
      <c r="K1869" t="s">
        <v>40</v>
      </c>
      <c r="L1869">
        <f>VLOOKUP(B1869,average_median_rates_1!B:I,8,0)</f>
        <v>730</v>
      </c>
      <c r="M1869" t="b">
        <f>IF(ISERROR(L1869),VLOOKUP(C1869,vancouver_ratios_2!B:J,9,0),IF(L1869="**",VLOOKUP(C1869,vancouver_ratios_2!B:J,9,0)))</f>
        <v>0</v>
      </c>
      <c r="N1869" t="b">
        <f>IF(ISERROR(L1869),VLOOKUP(D1869,average_median_rates_1!B:I,8,0),IF(L1869="**", VLOOKUP(D1869,average_median_rates_1!B:I,8,0)))</f>
        <v>0</v>
      </c>
      <c r="O1869">
        <f t="shared" si="207"/>
        <v>0</v>
      </c>
      <c r="P1869">
        <f t="shared" si="208"/>
        <v>730</v>
      </c>
    </row>
    <row r="1870" spans="1:16" x14ac:dyDescent="0.2">
      <c r="A1870" t="str">
        <f t="shared" si="209"/>
        <v>201110median1Tri-Cities</v>
      </c>
      <c r="B1870" t="str">
        <f t="shared" si="203"/>
        <v>201110apartmentmedian1_bed_rateTri-Cities</v>
      </c>
      <c r="C1870" t="str">
        <f t="shared" si="204"/>
        <v>apartmentmedian1_bed_rateTri-Cities</v>
      </c>
      <c r="D1870" t="str">
        <f t="shared" si="205"/>
        <v>201110apartmentmedian1_bed_rateVancouver</v>
      </c>
      <c r="E1870">
        <v>2011</v>
      </c>
      <c r="F1870">
        <v>10</v>
      </c>
      <c r="G1870" t="s">
        <v>65</v>
      </c>
      <c r="H1870" t="s">
        <v>61</v>
      </c>
      <c r="I1870" t="s">
        <v>51</v>
      </c>
      <c r="J1870">
        <f t="shared" si="206"/>
        <v>1</v>
      </c>
      <c r="K1870" t="s">
        <v>41</v>
      </c>
      <c r="L1870">
        <f>VLOOKUP(B1870,average_median_rates_1!B:I,8,0)</f>
        <v>775</v>
      </c>
      <c r="M1870" t="b">
        <f>IF(ISERROR(L1870),VLOOKUP(C1870,vancouver_ratios_2!B:J,9,0),IF(L1870="**",VLOOKUP(C1870,vancouver_ratios_2!B:J,9,0)))</f>
        <v>0</v>
      </c>
      <c r="N1870" t="b">
        <f>IF(ISERROR(L1870),VLOOKUP(D1870,average_median_rates_1!B:I,8,0),IF(L1870="**", VLOOKUP(D1870,average_median_rates_1!B:I,8,0)))</f>
        <v>0</v>
      </c>
      <c r="O1870">
        <f t="shared" si="207"/>
        <v>0</v>
      </c>
      <c r="P1870">
        <f t="shared" si="208"/>
        <v>775</v>
      </c>
    </row>
    <row r="1871" spans="1:16" x14ac:dyDescent="0.2">
      <c r="A1871" t="str">
        <f t="shared" si="209"/>
        <v>201110median1Maple Ridge/Pitt Meadows</v>
      </c>
      <c r="B1871" t="str">
        <f t="shared" si="203"/>
        <v>201110apartmentmedian1_bed_rateMaple Ridge/Pitt Meadows</v>
      </c>
      <c r="C1871" t="str">
        <f t="shared" si="204"/>
        <v>apartmentmedian1_bed_rateMaple Ridge/Pitt Meadows</v>
      </c>
      <c r="D1871" t="str">
        <f t="shared" si="205"/>
        <v>201110apartmentmedian1_bed_rateVancouver</v>
      </c>
      <c r="E1871">
        <v>2011</v>
      </c>
      <c r="F1871">
        <v>10</v>
      </c>
      <c r="G1871" t="s">
        <v>65</v>
      </c>
      <c r="H1871" t="s">
        <v>61</v>
      </c>
      <c r="I1871" t="s">
        <v>51</v>
      </c>
      <c r="J1871">
        <f t="shared" si="206"/>
        <v>1</v>
      </c>
      <c r="K1871" t="s">
        <v>42</v>
      </c>
      <c r="L1871">
        <f>VLOOKUP(B1871,average_median_rates_1!B:I,8,0)</f>
        <v>715</v>
      </c>
      <c r="M1871" t="b">
        <f>IF(ISERROR(L1871),VLOOKUP(C1871,vancouver_ratios_2!B:J,9,0),IF(L1871="**",VLOOKUP(C1871,vancouver_ratios_2!B:J,9,0)))</f>
        <v>0</v>
      </c>
      <c r="N1871" t="b">
        <f>IF(ISERROR(L1871),VLOOKUP(D1871,average_median_rates_1!B:I,8,0),IF(L1871="**", VLOOKUP(D1871,average_median_rates_1!B:I,8,0)))</f>
        <v>0</v>
      </c>
      <c r="O1871">
        <f t="shared" si="207"/>
        <v>0</v>
      </c>
      <c r="P1871">
        <f t="shared" si="208"/>
        <v>715</v>
      </c>
    </row>
    <row r="1872" spans="1:16" x14ac:dyDescent="0.2">
      <c r="A1872" t="str">
        <f t="shared" si="209"/>
        <v>201110median1Vancouver</v>
      </c>
      <c r="B1872" t="str">
        <f t="shared" si="203"/>
        <v>201110apartmentmedian1_bed_rateVancouver</v>
      </c>
      <c r="C1872" t="str">
        <f t="shared" si="204"/>
        <v>apartmentmedian1_bed_rateVancouver</v>
      </c>
      <c r="D1872" t="str">
        <f t="shared" si="205"/>
        <v>201110apartmentmedian1_bed_rateVancouver</v>
      </c>
      <c r="E1872">
        <v>2011</v>
      </c>
      <c r="F1872">
        <v>10</v>
      </c>
      <c r="G1872" t="s">
        <v>65</v>
      </c>
      <c r="H1872" t="s">
        <v>61</v>
      </c>
      <c r="I1872" t="s">
        <v>51</v>
      </c>
      <c r="J1872">
        <f t="shared" si="206"/>
        <v>1</v>
      </c>
      <c r="K1872" t="s">
        <v>43</v>
      </c>
      <c r="L1872">
        <f>VLOOKUP(B1872,average_median_rates_1!B:I,8,0)</f>
        <v>905</v>
      </c>
      <c r="M1872" t="b">
        <f>IF(ISERROR(L1872),VLOOKUP(C1872,vancouver_ratios_2!B:J,9,0),IF(L1872="**",VLOOKUP(C1872,vancouver_ratios_2!B:J,9,0)))</f>
        <v>0</v>
      </c>
      <c r="N1872" t="b">
        <f>IF(ISERROR(L1872),VLOOKUP(D1872,average_median_rates_1!B:I,8,0),IF(L1872="**", VLOOKUP(D1872,average_median_rates_1!B:I,8,0)))</f>
        <v>0</v>
      </c>
      <c r="O1872">
        <f t="shared" si="207"/>
        <v>0</v>
      </c>
      <c r="P1872">
        <f t="shared" si="208"/>
        <v>905</v>
      </c>
    </row>
    <row r="1873" spans="1:16" x14ac:dyDescent="0.2">
      <c r="A1873" t="str">
        <f t="shared" si="209"/>
        <v>201110median1North Vancouver City</v>
      </c>
      <c r="B1873" t="str">
        <f t="shared" si="203"/>
        <v>201110apartmentmedian1_bed_rateNorth Vancouver City</v>
      </c>
      <c r="C1873" t="str">
        <f t="shared" si="204"/>
        <v>apartmentmedian1_bed_rateNorth Vancouver City</v>
      </c>
      <c r="D1873" t="str">
        <f t="shared" si="205"/>
        <v>201110apartmentmedian1_bed_rateVancouver</v>
      </c>
      <c r="E1873">
        <v>2011</v>
      </c>
      <c r="F1873">
        <v>10</v>
      </c>
      <c r="G1873" t="s">
        <v>65</v>
      </c>
      <c r="H1873" t="s">
        <v>61</v>
      </c>
      <c r="I1873" t="s">
        <v>51</v>
      </c>
      <c r="J1873">
        <f t="shared" si="206"/>
        <v>1</v>
      </c>
      <c r="K1873" t="s">
        <v>60</v>
      </c>
      <c r="L1873">
        <f>VLOOKUP(B1873,average_median_rates_1!B:I,8,0)</f>
        <v>925</v>
      </c>
      <c r="M1873" t="b">
        <f>IF(ISERROR(L1873),VLOOKUP(C1873,vancouver_ratios_2!B:J,9,0),IF(L1873="**",VLOOKUP(C1873,vancouver_ratios_2!B:J,9,0)))</f>
        <v>0</v>
      </c>
      <c r="N1873" t="b">
        <f>IF(ISERROR(L1873),VLOOKUP(D1873,average_median_rates_1!B:I,8,0),IF(L1873="**", VLOOKUP(D1873,average_median_rates_1!B:I,8,0)))</f>
        <v>0</v>
      </c>
      <c r="O1873">
        <f t="shared" si="207"/>
        <v>0</v>
      </c>
      <c r="P1873">
        <f t="shared" si="208"/>
        <v>925</v>
      </c>
    </row>
    <row r="1874" spans="1:16" x14ac:dyDescent="0.2">
      <c r="A1874" t="str">
        <f t="shared" si="209"/>
        <v>201110median2West End/Stanley Park</v>
      </c>
      <c r="B1874" t="str">
        <f t="shared" si="203"/>
        <v>201110apartmentmedian2_bed_rateWest End/Stanley Park</v>
      </c>
      <c r="C1874" t="str">
        <f t="shared" si="204"/>
        <v>apartmentmedian2_bed_rateWest End/Stanley Park</v>
      </c>
      <c r="D1874" t="str">
        <f t="shared" si="205"/>
        <v>201110apartmentmedian2_bed_rateVancouver</v>
      </c>
      <c r="E1874">
        <v>2011</v>
      </c>
      <c r="F1874">
        <v>10</v>
      </c>
      <c r="G1874" t="s">
        <v>65</v>
      </c>
      <c r="H1874" t="s">
        <v>61</v>
      </c>
      <c r="I1874" t="s">
        <v>53</v>
      </c>
      <c r="J1874">
        <f t="shared" si="206"/>
        <v>2</v>
      </c>
      <c r="K1874" t="s">
        <v>12</v>
      </c>
      <c r="L1874">
        <f>VLOOKUP(B1874,average_median_rates_1!B:I,8,0)</f>
        <v>1600</v>
      </c>
      <c r="M1874" t="b">
        <f>IF(ISERROR(L1874),VLOOKUP(C1874,vancouver_ratios_2!B:J,9,0),IF(L1874="**",VLOOKUP(C1874,vancouver_ratios_2!B:J,9,0)))</f>
        <v>0</v>
      </c>
      <c r="N1874" t="b">
        <f>IF(ISERROR(L1874),VLOOKUP(D1874,average_median_rates_1!B:I,8,0),IF(L1874="**", VLOOKUP(D1874,average_median_rates_1!B:I,8,0)))</f>
        <v>0</v>
      </c>
      <c r="O1874">
        <f t="shared" si="207"/>
        <v>0</v>
      </c>
      <c r="P1874">
        <f t="shared" si="208"/>
        <v>1600</v>
      </c>
    </row>
    <row r="1875" spans="1:16" x14ac:dyDescent="0.2">
      <c r="A1875" t="str">
        <f t="shared" si="209"/>
        <v>201110median2English Bay</v>
      </c>
      <c r="B1875" t="str">
        <f t="shared" si="203"/>
        <v>201110apartmentmedian2_bed_rateEnglish Bay</v>
      </c>
      <c r="C1875" t="str">
        <f t="shared" si="204"/>
        <v>apartmentmedian2_bed_rateEnglish Bay</v>
      </c>
      <c r="D1875" t="str">
        <f t="shared" si="205"/>
        <v>201110apartmentmedian2_bed_rateVancouver</v>
      </c>
      <c r="E1875">
        <v>2011</v>
      </c>
      <c r="F1875">
        <v>10</v>
      </c>
      <c r="G1875" t="s">
        <v>65</v>
      </c>
      <c r="H1875" t="s">
        <v>61</v>
      </c>
      <c r="I1875" t="s">
        <v>53</v>
      </c>
      <c r="J1875">
        <f t="shared" si="206"/>
        <v>2</v>
      </c>
      <c r="K1875" t="s">
        <v>16</v>
      </c>
      <c r="L1875">
        <f>VLOOKUP(B1875,average_median_rates_1!B:I,8,0)</f>
        <v>1600</v>
      </c>
      <c r="M1875" t="b">
        <f>IF(ISERROR(L1875),VLOOKUP(C1875,vancouver_ratios_2!B:J,9,0),IF(L1875="**",VLOOKUP(C1875,vancouver_ratios_2!B:J,9,0)))</f>
        <v>0</v>
      </c>
      <c r="N1875" t="b">
        <f>IF(ISERROR(L1875),VLOOKUP(D1875,average_median_rates_1!B:I,8,0),IF(L1875="**", VLOOKUP(D1875,average_median_rates_1!B:I,8,0)))</f>
        <v>0</v>
      </c>
      <c r="O1875">
        <f t="shared" si="207"/>
        <v>0</v>
      </c>
      <c r="P1875">
        <f t="shared" si="208"/>
        <v>1600</v>
      </c>
    </row>
    <row r="1876" spans="1:16" x14ac:dyDescent="0.2">
      <c r="A1876" t="str">
        <f t="shared" si="209"/>
        <v>201110median2Downtown</v>
      </c>
      <c r="B1876" t="str">
        <f t="shared" si="203"/>
        <v>201110apartmentmedian2_bed_rateDowntown</v>
      </c>
      <c r="C1876" t="str">
        <f t="shared" si="204"/>
        <v>apartmentmedian2_bed_rateDowntown</v>
      </c>
      <c r="D1876" t="str">
        <f t="shared" si="205"/>
        <v>201110apartmentmedian2_bed_rateVancouver</v>
      </c>
      <c r="E1876">
        <v>2011</v>
      </c>
      <c r="F1876">
        <v>10</v>
      </c>
      <c r="G1876" t="s">
        <v>65</v>
      </c>
      <c r="H1876" t="s">
        <v>61</v>
      </c>
      <c r="I1876" t="s">
        <v>53</v>
      </c>
      <c r="J1876">
        <f t="shared" si="206"/>
        <v>2</v>
      </c>
      <c r="K1876" t="s">
        <v>17</v>
      </c>
      <c r="L1876">
        <f>VLOOKUP(B1876,average_median_rates_1!B:I,8,0)</f>
        <v>1625</v>
      </c>
      <c r="M1876" t="b">
        <f>IF(ISERROR(L1876),VLOOKUP(C1876,vancouver_ratios_2!B:J,9,0),IF(L1876="**",VLOOKUP(C1876,vancouver_ratios_2!B:J,9,0)))</f>
        <v>0</v>
      </c>
      <c r="N1876" t="b">
        <f>IF(ISERROR(L1876),VLOOKUP(D1876,average_median_rates_1!B:I,8,0),IF(L1876="**", VLOOKUP(D1876,average_median_rates_1!B:I,8,0)))</f>
        <v>0</v>
      </c>
      <c r="O1876">
        <f t="shared" si="207"/>
        <v>0</v>
      </c>
      <c r="P1876">
        <f t="shared" si="208"/>
        <v>1625</v>
      </c>
    </row>
    <row r="1877" spans="1:16" x14ac:dyDescent="0.2">
      <c r="A1877" t="str">
        <f t="shared" si="209"/>
        <v>201110median2South Granville/Oak</v>
      </c>
      <c r="B1877" t="str">
        <f t="shared" si="203"/>
        <v>201110apartmentmedian2_bed_rateSouth Granville/Oak</v>
      </c>
      <c r="C1877" t="str">
        <f t="shared" si="204"/>
        <v>apartmentmedian2_bed_rateSouth Granville/Oak</v>
      </c>
      <c r="D1877" t="str">
        <f t="shared" si="205"/>
        <v>201110apartmentmedian2_bed_rateVancouver</v>
      </c>
      <c r="E1877">
        <v>2011</v>
      </c>
      <c r="F1877">
        <v>10</v>
      </c>
      <c r="G1877" t="s">
        <v>65</v>
      </c>
      <c r="H1877" t="s">
        <v>61</v>
      </c>
      <c r="I1877" t="s">
        <v>53</v>
      </c>
      <c r="J1877">
        <f t="shared" si="206"/>
        <v>2</v>
      </c>
      <c r="K1877" t="s">
        <v>19</v>
      </c>
      <c r="L1877">
        <f>VLOOKUP(B1877,average_median_rates_1!B:I,8,0)</f>
        <v>1490</v>
      </c>
      <c r="M1877" t="b">
        <f>IF(ISERROR(L1877),VLOOKUP(C1877,vancouver_ratios_2!B:J,9,0),IF(L1877="**",VLOOKUP(C1877,vancouver_ratios_2!B:J,9,0)))</f>
        <v>0</v>
      </c>
      <c r="N1877" t="b">
        <f>IF(ISERROR(L1877),VLOOKUP(D1877,average_median_rates_1!B:I,8,0),IF(L1877="**", VLOOKUP(D1877,average_median_rates_1!B:I,8,0)))</f>
        <v>0</v>
      </c>
      <c r="O1877">
        <f t="shared" si="207"/>
        <v>0</v>
      </c>
      <c r="P1877">
        <f t="shared" si="208"/>
        <v>1490</v>
      </c>
    </row>
    <row r="1878" spans="1:16" x14ac:dyDescent="0.2">
      <c r="A1878" t="str">
        <f t="shared" si="209"/>
        <v>201110median2Kitsilano/Point Grey</v>
      </c>
      <c r="B1878" t="str">
        <f t="shared" si="203"/>
        <v>201110apartmentmedian2_bed_rateKitsilano/Point Grey</v>
      </c>
      <c r="C1878" t="str">
        <f t="shared" si="204"/>
        <v>apartmentmedian2_bed_rateKitsilano/Point Grey</v>
      </c>
      <c r="D1878" t="str">
        <f t="shared" si="205"/>
        <v>201110apartmentmedian2_bed_rateVancouver</v>
      </c>
      <c r="E1878">
        <v>2011</v>
      </c>
      <c r="F1878">
        <v>10</v>
      </c>
      <c r="G1878" t="s">
        <v>65</v>
      </c>
      <c r="H1878" t="s">
        <v>61</v>
      </c>
      <c r="I1878" t="s">
        <v>53</v>
      </c>
      <c r="J1878">
        <f t="shared" si="206"/>
        <v>2</v>
      </c>
      <c r="K1878" t="s">
        <v>20</v>
      </c>
      <c r="L1878">
        <f>VLOOKUP(B1878,average_median_rates_1!B:I,8,0)</f>
        <v>1550</v>
      </c>
      <c r="M1878" t="b">
        <f>IF(ISERROR(L1878),VLOOKUP(C1878,vancouver_ratios_2!B:J,9,0),IF(L1878="**",VLOOKUP(C1878,vancouver_ratios_2!B:J,9,0)))</f>
        <v>0</v>
      </c>
      <c r="N1878" t="b">
        <f>IF(ISERROR(L1878),VLOOKUP(D1878,average_median_rates_1!B:I,8,0),IF(L1878="**", VLOOKUP(D1878,average_median_rates_1!B:I,8,0)))</f>
        <v>0</v>
      </c>
      <c r="O1878">
        <f t="shared" si="207"/>
        <v>0</v>
      </c>
      <c r="P1878">
        <f t="shared" si="208"/>
        <v>1550</v>
      </c>
    </row>
    <row r="1879" spans="1:16" x14ac:dyDescent="0.2">
      <c r="A1879" t="str">
        <f t="shared" si="209"/>
        <v>201110median2Westside/Kerrisdale</v>
      </c>
      <c r="B1879" t="str">
        <f t="shared" si="203"/>
        <v>201110apartmentmedian2_bed_rateWestside/Kerrisdale</v>
      </c>
      <c r="C1879" t="str">
        <f t="shared" si="204"/>
        <v>apartmentmedian2_bed_rateWestside/Kerrisdale</v>
      </c>
      <c r="D1879" t="str">
        <f t="shared" si="205"/>
        <v>201110apartmentmedian2_bed_rateVancouver</v>
      </c>
      <c r="E1879">
        <v>2011</v>
      </c>
      <c r="F1879">
        <v>10</v>
      </c>
      <c r="G1879" t="s">
        <v>65</v>
      </c>
      <c r="H1879" t="s">
        <v>61</v>
      </c>
      <c r="I1879" t="s">
        <v>53</v>
      </c>
      <c r="J1879">
        <f t="shared" si="206"/>
        <v>2</v>
      </c>
      <c r="K1879" t="s">
        <v>21</v>
      </c>
      <c r="L1879">
        <f>VLOOKUP(B1879,average_median_rates_1!B:I,8,0)</f>
        <v>1713</v>
      </c>
      <c r="M1879" t="b">
        <f>IF(ISERROR(L1879),VLOOKUP(C1879,vancouver_ratios_2!B:J,9,0),IF(L1879="**",VLOOKUP(C1879,vancouver_ratios_2!B:J,9,0)))</f>
        <v>0</v>
      </c>
      <c r="N1879" t="b">
        <f>IF(ISERROR(L1879),VLOOKUP(D1879,average_median_rates_1!B:I,8,0),IF(L1879="**", VLOOKUP(D1879,average_median_rates_1!B:I,8,0)))</f>
        <v>0</v>
      </c>
      <c r="O1879">
        <f t="shared" si="207"/>
        <v>0</v>
      </c>
      <c r="P1879">
        <f t="shared" si="208"/>
        <v>1713</v>
      </c>
    </row>
    <row r="1880" spans="1:16" x14ac:dyDescent="0.2">
      <c r="A1880" t="str">
        <f t="shared" si="209"/>
        <v>201110median2Marpole</v>
      </c>
      <c r="B1880" t="str">
        <f t="shared" si="203"/>
        <v>201110apartmentmedian2_bed_rateMarpole</v>
      </c>
      <c r="C1880" t="str">
        <f t="shared" si="204"/>
        <v>apartmentmedian2_bed_rateMarpole</v>
      </c>
      <c r="D1880" t="str">
        <f t="shared" si="205"/>
        <v>201110apartmentmedian2_bed_rateVancouver</v>
      </c>
      <c r="E1880">
        <v>2011</v>
      </c>
      <c r="F1880">
        <v>10</v>
      </c>
      <c r="G1880" t="s">
        <v>65</v>
      </c>
      <c r="H1880" t="s">
        <v>61</v>
      </c>
      <c r="I1880" t="s">
        <v>53</v>
      </c>
      <c r="J1880">
        <f t="shared" si="206"/>
        <v>2</v>
      </c>
      <c r="K1880" t="s">
        <v>23</v>
      </c>
      <c r="L1880">
        <f>VLOOKUP(B1880,average_median_rates_1!B:I,8,0)</f>
        <v>1068</v>
      </c>
      <c r="M1880" t="b">
        <f>IF(ISERROR(L1880),VLOOKUP(C1880,vancouver_ratios_2!B:J,9,0),IF(L1880="**",VLOOKUP(C1880,vancouver_ratios_2!B:J,9,0)))</f>
        <v>0</v>
      </c>
      <c r="N1880" t="b">
        <f>IF(ISERROR(L1880),VLOOKUP(D1880,average_median_rates_1!B:I,8,0),IF(L1880="**", VLOOKUP(D1880,average_median_rates_1!B:I,8,0)))</f>
        <v>0</v>
      </c>
      <c r="O1880">
        <f t="shared" si="207"/>
        <v>0</v>
      </c>
      <c r="P1880">
        <f t="shared" si="208"/>
        <v>1068</v>
      </c>
    </row>
    <row r="1881" spans="1:16" x14ac:dyDescent="0.2">
      <c r="A1881" t="str">
        <f t="shared" si="209"/>
        <v>201110median2Mount Pleasant/Renfrew Heights</v>
      </c>
      <c r="B1881" t="str">
        <f t="shared" si="203"/>
        <v>201110apartmentmedian2_bed_rateMount Pleasant/Renfrew Heights</v>
      </c>
      <c r="C1881" t="str">
        <f t="shared" si="204"/>
        <v>apartmentmedian2_bed_rateMount Pleasant/Renfrew Heights</v>
      </c>
      <c r="D1881" t="str">
        <f t="shared" si="205"/>
        <v>201110apartmentmedian2_bed_rateVancouver</v>
      </c>
      <c r="E1881">
        <v>2011</v>
      </c>
      <c r="F1881">
        <v>10</v>
      </c>
      <c r="G1881" t="s">
        <v>65</v>
      </c>
      <c r="H1881" t="s">
        <v>61</v>
      </c>
      <c r="I1881" t="s">
        <v>53</v>
      </c>
      <c r="J1881">
        <f t="shared" si="206"/>
        <v>2</v>
      </c>
      <c r="K1881" t="s">
        <v>24</v>
      </c>
      <c r="L1881">
        <f>VLOOKUP(B1881,average_median_rates_1!B:I,8,0)</f>
        <v>1200</v>
      </c>
      <c r="M1881" t="b">
        <f>IF(ISERROR(L1881),VLOOKUP(C1881,vancouver_ratios_2!B:J,9,0),IF(L1881="**",VLOOKUP(C1881,vancouver_ratios_2!B:J,9,0)))</f>
        <v>0</v>
      </c>
      <c r="N1881" t="b">
        <f>IF(ISERROR(L1881),VLOOKUP(D1881,average_median_rates_1!B:I,8,0),IF(L1881="**", VLOOKUP(D1881,average_median_rates_1!B:I,8,0)))</f>
        <v>0</v>
      </c>
      <c r="O1881">
        <f t="shared" si="207"/>
        <v>0</v>
      </c>
      <c r="P1881">
        <f t="shared" si="208"/>
        <v>1200</v>
      </c>
    </row>
    <row r="1882" spans="1:16" x14ac:dyDescent="0.2">
      <c r="A1882" t="str">
        <f t="shared" si="209"/>
        <v>201110median2East Hastings</v>
      </c>
      <c r="B1882" t="str">
        <f t="shared" si="203"/>
        <v>201110apartmentmedian2_bed_rateEast Hastings</v>
      </c>
      <c r="C1882" t="str">
        <f t="shared" si="204"/>
        <v>apartmentmedian2_bed_rateEast Hastings</v>
      </c>
      <c r="D1882" t="str">
        <f t="shared" si="205"/>
        <v>201110apartmentmedian2_bed_rateVancouver</v>
      </c>
      <c r="E1882">
        <v>2011</v>
      </c>
      <c r="F1882">
        <v>10</v>
      </c>
      <c r="G1882" t="s">
        <v>65</v>
      </c>
      <c r="H1882" t="s">
        <v>61</v>
      </c>
      <c r="I1882" t="s">
        <v>53</v>
      </c>
      <c r="J1882">
        <f t="shared" si="206"/>
        <v>2</v>
      </c>
      <c r="K1882" t="s">
        <v>25</v>
      </c>
      <c r="L1882">
        <f>VLOOKUP(B1882,average_median_rates_1!B:I,8,0)</f>
        <v>1010</v>
      </c>
      <c r="M1882" t="b">
        <f>IF(ISERROR(L1882),VLOOKUP(C1882,vancouver_ratios_2!B:J,9,0),IF(L1882="**",VLOOKUP(C1882,vancouver_ratios_2!B:J,9,0)))</f>
        <v>0</v>
      </c>
      <c r="N1882" t="b">
        <f>IF(ISERROR(L1882),VLOOKUP(D1882,average_median_rates_1!B:I,8,0),IF(L1882="**", VLOOKUP(D1882,average_median_rates_1!B:I,8,0)))</f>
        <v>0</v>
      </c>
      <c r="O1882">
        <f t="shared" si="207"/>
        <v>0</v>
      </c>
      <c r="P1882">
        <f t="shared" si="208"/>
        <v>1010</v>
      </c>
    </row>
    <row r="1883" spans="1:16" x14ac:dyDescent="0.2">
      <c r="A1883" t="str">
        <f t="shared" si="209"/>
        <v>201110median2Southeast Vancouver</v>
      </c>
      <c r="B1883" t="str">
        <f t="shared" si="203"/>
        <v>201110apartmentmedian2_bed_rateSoutheast Vancouver</v>
      </c>
      <c r="C1883" t="str">
        <f t="shared" si="204"/>
        <v>apartmentmedian2_bed_rateSoutheast Vancouver</v>
      </c>
      <c r="D1883" t="str">
        <f t="shared" si="205"/>
        <v>201110apartmentmedian2_bed_rateVancouver</v>
      </c>
      <c r="E1883">
        <v>2011</v>
      </c>
      <c r="F1883">
        <v>10</v>
      </c>
      <c r="G1883" t="s">
        <v>65</v>
      </c>
      <c r="H1883" t="s">
        <v>61</v>
      </c>
      <c r="I1883" t="s">
        <v>53</v>
      </c>
      <c r="J1883">
        <f t="shared" si="206"/>
        <v>2</v>
      </c>
      <c r="K1883" t="s">
        <v>26</v>
      </c>
      <c r="L1883">
        <f>VLOOKUP(B1883,average_median_rates_1!B:I,8,0)</f>
        <v>1285</v>
      </c>
      <c r="M1883" t="b">
        <f>IF(ISERROR(L1883),VLOOKUP(C1883,vancouver_ratios_2!B:J,9,0),IF(L1883="**",VLOOKUP(C1883,vancouver_ratios_2!B:J,9,0)))</f>
        <v>0</v>
      </c>
      <c r="N1883" t="b">
        <f>IF(ISERROR(L1883),VLOOKUP(D1883,average_median_rates_1!B:I,8,0),IF(L1883="**", VLOOKUP(D1883,average_median_rates_1!B:I,8,0)))</f>
        <v>0</v>
      </c>
      <c r="O1883">
        <f t="shared" si="207"/>
        <v>0</v>
      </c>
      <c r="P1883">
        <f t="shared" si="208"/>
        <v>1285</v>
      </c>
    </row>
    <row r="1884" spans="1:16" x14ac:dyDescent="0.2">
      <c r="A1884" t="str">
        <f t="shared" si="209"/>
        <v>201110median2University Endowment Lands</v>
      </c>
      <c r="B1884" t="str">
        <f t="shared" si="203"/>
        <v>201110apartmentmedian2_bed_rateUniversity Endowment Lands</v>
      </c>
      <c r="C1884" t="str">
        <f t="shared" si="204"/>
        <v>apartmentmedian2_bed_rateUniversity Endowment Lands</v>
      </c>
      <c r="D1884" t="str">
        <f t="shared" si="205"/>
        <v>201110apartmentmedian2_bed_rateVancouver</v>
      </c>
      <c r="E1884">
        <v>2011</v>
      </c>
      <c r="F1884">
        <v>10</v>
      </c>
      <c r="G1884" t="s">
        <v>65</v>
      </c>
      <c r="H1884" t="s">
        <v>61</v>
      </c>
      <c r="I1884" t="s">
        <v>53</v>
      </c>
      <c r="J1884">
        <f t="shared" si="206"/>
        <v>2</v>
      </c>
      <c r="K1884" t="s">
        <v>27</v>
      </c>
      <c r="L1884">
        <f>VLOOKUP(B1884,average_median_rates_1!B:I,8,0)</f>
        <v>2000</v>
      </c>
      <c r="M1884" t="b">
        <f>IF(ISERROR(L1884),VLOOKUP(C1884,vancouver_ratios_2!B:J,9,0),IF(L1884="**",VLOOKUP(C1884,vancouver_ratios_2!B:J,9,0)))</f>
        <v>0</v>
      </c>
      <c r="N1884" t="b">
        <f>IF(ISERROR(L1884),VLOOKUP(D1884,average_median_rates_1!B:I,8,0),IF(L1884="**", VLOOKUP(D1884,average_median_rates_1!B:I,8,0)))</f>
        <v>0</v>
      </c>
      <c r="O1884">
        <f t="shared" si="207"/>
        <v>0</v>
      </c>
      <c r="P1884">
        <f t="shared" si="208"/>
        <v>2000</v>
      </c>
    </row>
    <row r="1885" spans="1:16" x14ac:dyDescent="0.2">
      <c r="A1885" t="str">
        <f t="shared" si="209"/>
        <v>201110median2Central Park/Metrotown</v>
      </c>
      <c r="B1885" t="str">
        <f t="shared" si="203"/>
        <v>201110apartmentmedian2_bed_rateCentral Park/Metrotown</v>
      </c>
      <c r="C1885" t="str">
        <f t="shared" si="204"/>
        <v>apartmentmedian2_bed_rateCentral Park/Metrotown</v>
      </c>
      <c r="D1885" t="str">
        <f t="shared" si="205"/>
        <v>201110apartmentmedian2_bed_rateVancouver</v>
      </c>
      <c r="E1885">
        <v>2011</v>
      </c>
      <c r="F1885">
        <v>10</v>
      </c>
      <c r="G1885" t="s">
        <v>65</v>
      </c>
      <c r="H1885" t="s">
        <v>61</v>
      </c>
      <c r="I1885" t="s">
        <v>53</v>
      </c>
      <c r="J1885">
        <f t="shared" si="206"/>
        <v>2</v>
      </c>
      <c r="K1885" t="s">
        <v>28</v>
      </c>
      <c r="L1885">
        <f>VLOOKUP(B1885,average_median_rates_1!B:I,8,0)</f>
        <v>1085</v>
      </c>
      <c r="M1885" t="b">
        <f>IF(ISERROR(L1885),VLOOKUP(C1885,vancouver_ratios_2!B:J,9,0),IF(L1885="**",VLOOKUP(C1885,vancouver_ratios_2!B:J,9,0)))</f>
        <v>0</v>
      </c>
      <c r="N1885" t="b">
        <f>IF(ISERROR(L1885),VLOOKUP(D1885,average_median_rates_1!B:I,8,0),IF(L1885="**", VLOOKUP(D1885,average_median_rates_1!B:I,8,0)))</f>
        <v>0</v>
      </c>
      <c r="O1885">
        <f t="shared" si="207"/>
        <v>0</v>
      </c>
      <c r="P1885">
        <f t="shared" si="208"/>
        <v>1085</v>
      </c>
    </row>
    <row r="1886" spans="1:16" x14ac:dyDescent="0.2">
      <c r="A1886" t="str">
        <f t="shared" si="209"/>
        <v>201110median2Southeast Burnaby</v>
      </c>
      <c r="B1886" t="str">
        <f t="shared" si="203"/>
        <v>201110apartmentmedian2_bed_rateSoutheast Burnaby</v>
      </c>
      <c r="C1886" t="str">
        <f t="shared" si="204"/>
        <v>apartmentmedian2_bed_rateSoutheast Burnaby</v>
      </c>
      <c r="D1886" t="str">
        <f t="shared" si="205"/>
        <v>201110apartmentmedian2_bed_rateVancouver</v>
      </c>
      <c r="E1886">
        <v>2011</v>
      </c>
      <c r="F1886">
        <v>10</v>
      </c>
      <c r="G1886" t="s">
        <v>65</v>
      </c>
      <c r="H1886" t="s">
        <v>61</v>
      </c>
      <c r="I1886" t="s">
        <v>53</v>
      </c>
      <c r="J1886">
        <f t="shared" si="206"/>
        <v>2</v>
      </c>
      <c r="K1886" t="s">
        <v>29</v>
      </c>
      <c r="L1886">
        <f>VLOOKUP(B1886,average_median_rates_1!B:I,8,0)</f>
        <v>920</v>
      </c>
      <c r="M1886" t="b">
        <f>IF(ISERROR(L1886),VLOOKUP(C1886,vancouver_ratios_2!B:J,9,0),IF(L1886="**",VLOOKUP(C1886,vancouver_ratios_2!B:J,9,0)))</f>
        <v>0</v>
      </c>
      <c r="N1886" t="b">
        <f>IF(ISERROR(L1886),VLOOKUP(D1886,average_median_rates_1!B:I,8,0),IF(L1886="**", VLOOKUP(D1886,average_median_rates_1!B:I,8,0)))</f>
        <v>0</v>
      </c>
      <c r="O1886">
        <f t="shared" si="207"/>
        <v>0</v>
      </c>
      <c r="P1886">
        <f t="shared" si="208"/>
        <v>920</v>
      </c>
    </row>
    <row r="1887" spans="1:16" x14ac:dyDescent="0.2">
      <c r="A1887" t="str">
        <f t="shared" si="209"/>
        <v>201110median2North Burnaby</v>
      </c>
      <c r="B1887" t="str">
        <f t="shared" si="203"/>
        <v>201110apartmentmedian2_bed_rateNorth Burnaby</v>
      </c>
      <c r="C1887" t="str">
        <f t="shared" si="204"/>
        <v>apartmentmedian2_bed_rateNorth Burnaby</v>
      </c>
      <c r="D1887" t="str">
        <f t="shared" si="205"/>
        <v>201110apartmentmedian2_bed_rateVancouver</v>
      </c>
      <c r="E1887">
        <v>2011</v>
      </c>
      <c r="F1887">
        <v>10</v>
      </c>
      <c r="G1887" t="s">
        <v>65</v>
      </c>
      <c r="H1887" t="s">
        <v>61</v>
      </c>
      <c r="I1887" t="s">
        <v>53</v>
      </c>
      <c r="J1887">
        <f t="shared" si="206"/>
        <v>2</v>
      </c>
      <c r="K1887" t="s">
        <v>31</v>
      </c>
      <c r="L1887">
        <f>VLOOKUP(B1887,average_median_rates_1!B:I,8,0)</f>
        <v>1200</v>
      </c>
      <c r="M1887" t="b">
        <f>IF(ISERROR(L1887),VLOOKUP(C1887,vancouver_ratios_2!B:J,9,0),IF(L1887="**",VLOOKUP(C1887,vancouver_ratios_2!B:J,9,0)))</f>
        <v>0</v>
      </c>
      <c r="N1887" t="b">
        <f>IF(ISERROR(L1887),VLOOKUP(D1887,average_median_rates_1!B:I,8,0),IF(L1887="**", VLOOKUP(D1887,average_median_rates_1!B:I,8,0)))</f>
        <v>0</v>
      </c>
      <c r="O1887">
        <f t="shared" si="207"/>
        <v>0</v>
      </c>
      <c r="P1887">
        <f t="shared" si="208"/>
        <v>1200</v>
      </c>
    </row>
    <row r="1888" spans="1:16" x14ac:dyDescent="0.2">
      <c r="A1888" t="str">
        <f t="shared" si="209"/>
        <v>201110median2New Westminster</v>
      </c>
      <c r="B1888" t="str">
        <f t="shared" si="203"/>
        <v>201110apartmentmedian2_bed_rateNew Westminster</v>
      </c>
      <c r="C1888" t="str">
        <f t="shared" si="204"/>
        <v>apartmentmedian2_bed_rateNew Westminster</v>
      </c>
      <c r="D1888" t="str">
        <f t="shared" si="205"/>
        <v>201110apartmentmedian2_bed_rateVancouver</v>
      </c>
      <c r="E1888">
        <v>2011</v>
      </c>
      <c r="F1888">
        <v>10</v>
      </c>
      <c r="G1888" t="s">
        <v>65</v>
      </c>
      <c r="H1888" t="s">
        <v>61</v>
      </c>
      <c r="I1888" t="s">
        <v>53</v>
      </c>
      <c r="J1888">
        <f t="shared" si="206"/>
        <v>2</v>
      </c>
      <c r="K1888" t="s">
        <v>32</v>
      </c>
      <c r="L1888">
        <f>VLOOKUP(B1888,average_median_rates_1!B:I,8,0)</f>
        <v>1015</v>
      </c>
      <c r="M1888" t="b">
        <f>IF(ISERROR(L1888),VLOOKUP(C1888,vancouver_ratios_2!B:J,9,0),IF(L1888="**",VLOOKUP(C1888,vancouver_ratios_2!B:J,9,0)))</f>
        <v>0</v>
      </c>
      <c r="N1888" t="b">
        <f>IF(ISERROR(L1888),VLOOKUP(D1888,average_median_rates_1!B:I,8,0),IF(L1888="**", VLOOKUP(D1888,average_median_rates_1!B:I,8,0)))</f>
        <v>0</v>
      </c>
      <c r="O1888">
        <f t="shared" si="207"/>
        <v>0</v>
      </c>
      <c r="P1888">
        <f t="shared" si="208"/>
        <v>1015</v>
      </c>
    </row>
    <row r="1889" spans="1:16" x14ac:dyDescent="0.2">
      <c r="A1889" t="str">
        <f t="shared" si="209"/>
        <v>201110median2North Vancouver CY</v>
      </c>
      <c r="B1889" t="str">
        <f t="shared" si="203"/>
        <v>201110apartmentmedian2_bed_rateNorth Vancouver CY</v>
      </c>
      <c r="C1889" t="str">
        <f t="shared" si="204"/>
        <v>apartmentmedian2_bed_rateNorth Vancouver CY</v>
      </c>
      <c r="D1889" t="str">
        <f t="shared" si="205"/>
        <v>201110apartmentmedian2_bed_rateVancouver</v>
      </c>
      <c r="E1889">
        <v>2011</v>
      </c>
      <c r="F1889">
        <v>10</v>
      </c>
      <c r="G1889" t="s">
        <v>65</v>
      </c>
      <c r="H1889" t="s">
        <v>61</v>
      </c>
      <c r="I1889" t="s">
        <v>53</v>
      </c>
      <c r="J1889">
        <f t="shared" si="206"/>
        <v>2</v>
      </c>
      <c r="K1889" t="s">
        <v>33</v>
      </c>
      <c r="L1889" t="e">
        <f>VLOOKUP(B1889,average_median_rates_1!B:I,8,0)</f>
        <v>#N/A</v>
      </c>
      <c r="M1889">
        <f>IF(ISERROR(L1889),VLOOKUP(C1889,vancouver_ratios_2!B:J,9,0),IF(L1889="**",VLOOKUP(C1889,vancouver_ratios_2!B:J,9,0)))</f>
        <v>1.18195010982115</v>
      </c>
      <c r="N1889">
        <f>IF(ISERROR(L1889),VLOOKUP(D1889,average_median_rates_1!B:I,8,0),IF(L1889="**", VLOOKUP(D1889,average_median_rates_1!B:I,8,0)))</f>
        <v>1100</v>
      </c>
      <c r="O1889">
        <f t="shared" si="207"/>
        <v>1300.1451208032649</v>
      </c>
      <c r="P1889">
        <f t="shared" si="208"/>
        <v>1300.1451208032649</v>
      </c>
    </row>
    <row r="1890" spans="1:16" x14ac:dyDescent="0.2">
      <c r="A1890" t="str">
        <f t="shared" si="209"/>
        <v>201110median2North Vancouver DM</v>
      </c>
      <c r="B1890" t="str">
        <f t="shared" si="203"/>
        <v>201110apartmentmedian2_bed_rateNorth Vancouver DM</v>
      </c>
      <c r="C1890" t="str">
        <f t="shared" si="204"/>
        <v>apartmentmedian2_bed_rateNorth Vancouver DM</v>
      </c>
      <c r="D1890" t="str">
        <f t="shared" si="205"/>
        <v>201110apartmentmedian2_bed_rateVancouver</v>
      </c>
      <c r="E1890">
        <v>2011</v>
      </c>
      <c r="F1890">
        <v>10</v>
      </c>
      <c r="G1890" t="s">
        <v>65</v>
      </c>
      <c r="H1890" t="s">
        <v>61</v>
      </c>
      <c r="I1890" t="s">
        <v>53</v>
      </c>
      <c r="J1890">
        <f t="shared" si="206"/>
        <v>2</v>
      </c>
      <c r="K1890" t="s">
        <v>34</v>
      </c>
      <c r="L1890">
        <f>VLOOKUP(B1890,average_median_rates_1!B:I,8,0)</f>
        <v>1200</v>
      </c>
      <c r="M1890" t="b">
        <f>IF(ISERROR(L1890),VLOOKUP(C1890,vancouver_ratios_2!B:J,9,0),IF(L1890="**",VLOOKUP(C1890,vancouver_ratios_2!B:J,9,0)))</f>
        <v>0</v>
      </c>
      <c r="N1890" t="b">
        <f>IF(ISERROR(L1890),VLOOKUP(D1890,average_median_rates_1!B:I,8,0),IF(L1890="**", VLOOKUP(D1890,average_median_rates_1!B:I,8,0)))</f>
        <v>0</v>
      </c>
      <c r="O1890">
        <f t="shared" si="207"/>
        <v>0</v>
      </c>
      <c r="P1890">
        <f t="shared" si="208"/>
        <v>1200</v>
      </c>
    </row>
    <row r="1891" spans="1:16" x14ac:dyDescent="0.2">
      <c r="A1891" t="str">
        <f t="shared" si="209"/>
        <v>201110median2West Vancouver</v>
      </c>
      <c r="B1891" t="str">
        <f t="shared" si="203"/>
        <v>201110apartmentmedian2_bed_rateWest Vancouver</v>
      </c>
      <c r="C1891" t="str">
        <f t="shared" si="204"/>
        <v>apartmentmedian2_bed_rateWest Vancouver</v>
      </c>
      <c r="D1891" t="str">
        <f t="shared" si="205"/>
        <v>201110apartmentmedian2_bed_rateVancouver</v>
      </c>
      <c r="E1891">
        <v>2011</v>
      </c>
      <c r="F1891">
        <v>10</v>
      </c>
      <c r="G1891" t="s">
        <v>65</v>
      </c>
      <c r="H1891" t="s">
        <v>61</v>
      </c>
      <c r="I1891" t="s">
        <v>53</v>
      </c>
      <c r="J1891">
        <f t="shared" si="206"/>
        <v>2</v>
      </c>
      <c r="K1891" t="s">
        <v>35</v>
      </c>
      <c r="L1891">
        <f>VLOOKUP(B1891,average_median_rates_1!B:I,8,0)</f>
        <v>2050</v>
      </c>
      <c r="M1891" t="b">
        <f>IF(ISERROR(L1891),VLOOKUP(C1891,vancouver_ratios_2!B:J,9,0),IF(L1891="**",VLOOKUP(C1891,vancouver_ratios_2!B:J,9,0)))</f>
        <v>0</v>
      </c>
      <c r="N1891" t="b">
        <f>IF(ISERROR(L1891),VLOOKUP(D1891,average_median_rates_1!B:I,8,0),IF(L1891="**", VLOOKUP(D1891,average_median_rates_1!B:I,8,0)))</f>
        <v>0</v>
      </c>
      <c r="O1891">
        <f t="shared" si="207"/>
        <v>0</v>
      </c>
      <c r="P1891">
        <f t="shared" si="208"/>
        <v>2050</v>
      </c>
    </row>
    <row r="1892" spans="1:16" x14ac:dyDescent="0.2">
      <c r="A1892" t="str">
        <f t="shared" si="209"/>
        <v>201110median2Richmond</v>
      </c>
      <c r="B1892" t="str">
        <f t="shared" si="203"/>
        <v>201110apartmentmedian2_bed_rateRichmond</v>
      </c>
      <c r="C1892" t="str">
        <f t="shared" si="204"/>
        <v>apartmentmedian2_bed_rateRichmond</v>
      </c>
      <c r="D1892" t="str">
        <f t="shared" si="205"/>
        <v>201110apartmentmedian2_bed_rateVancouver</v>
      </c>
      <c r="E1892">
        <v>2011</v>
      </c>
      <c r="F1892">
        <v>10</v>
      </c>
      <c r="G1892" t="s">
        <v>65</v>
      </c>
      <c r="H1892" t="s">
        <v>61</v>
      </c>
      <c r="I1892" t="s">
        <v>53</v>
      </c>
      <c r="J1892">
        <f t="shared" si="206"/>
        <v>2</v>
      </c>
      <c r="K1892" t="s">
        <v>36</v>
      </c>
      <c r="L1892">
        <f>VLOOKUP(B1892,average_median_rates_1!B:I,8,0)</f>
        <v>1100</v>
      </c>
      <c r="M1892" t="b">
        <f>IF(ISERROR(L1892),VLOOKUP(C1892,vancouver_ratios_2!B:J,9,0),IF(L1892="**",VLOOKUP(C1892,vancouver_ratios_2!B:J,9,0)))</f>
        <v>0</v>
      </c>
      <c r="N1892" t="b">
        <f>IF(ISERROR(L1892),VLOOKUP(D1892,average_median_rates_1!B:I,8,0),IF(L1892="**", VLOOKUP(D1892,average_median_rates_1!B:I,8,0)))</f>
        <v>0</v>
      </c>
      <c r="O1892">
        <f t="shared" si="207"/>
        <v>0</v>
      </c>
      <c r="P1892">
        <f t="shared" si="208"/>
        <v>1100</v>
      </c>
    </row>
    <row r="1893" spans="1:16" x14ac:dyDescent="0.2">
      <c r="A1893" t="str">
        <f t="shared" si="209"/>
        <v>201110median2Delta</v>
      </c>
      <c r="B1893" t="str">
        <f t="shared" si="203"/>
        <v>201110apartmentmedian2_bed_rateDelta</v>
      </c>
      <c r="C1893" t="str">
        <f t="shared" si="204"/>
        <v>apartmentmedian2_bed_rateDelta</v>
      </c>
      <c r="D1893" t="str">
        <f t="shared" si="205"/>
        <v>201110apartmentmedian2_bed_rateVancouver</v>
      </c>
      <c r="E1893">
        <v>2011</v>
      </c>
      <c r="F1893">
        <v>10</v>
      </c>
      <c r="G1893" t="s">
        <v>65</v>
      </c>
      <c r="H1893" t="s">
        <v>61</v>
      </c>
      <c r="I1893" t="s">
        <v>53</v>
      </c>
      <c r="J1893">
        <f t="shared" si="206"/>
        <v>2</v>
      </c>
      <c r="K1893" t="s">
        <v>37</v>
      </c>
      <c r="L1893">
        <f>VLOOKUP(B1893,average_median_rates_1!B:I,8,0)</f>
        <v>965</v>
      </c>
      <c r="M1893" t="b">
        <f>IF(ISERROR(L1893),VLOOKUP(C1893,vancouver_ratios_2!B:J,9,0),IF(L1893="**",VLOOKUP(C1893,vancouver_ratios_2!B:J,9,0)))</f>
        <v>0</v>
      </c>
      <c r="N1893" t="b">
        <f>IF(ISERROR(L1893),VLOOKUP(D1893,average_median_rates_1!B:I,8,0),IF(L1893="**", VLOOKUP(D1893,average_median_rates_1!B:I,8,0)))</f>
        <v>0</v>
      </c>
      <c r="O1893">
        <f t="shared" si="207"/>
        <v>0</v>
      </c>
      <c r="P1893">
        <f t="shared" si="208"/>
        <v>965</v>
      </c>
    </row>
    <row r="1894" spans="1:16" x14ac:dyDescent="0.2">
      <c r="A1894" t="str">
        <f t="shared" si="209"/>
        <v>201110median2Surrey</v>
      </c>
      <c r="B1894" t="str">
        <f t="shared" si="203"/>
        <v>201110apartmentmedian2_bed_rateSurrey</v>
      </c>
      <c r="C1894" t="str">
        <f t="shared" si="204"/>
        <v>apartmentmedian2_bed_rateSurrey</v>
      </c>
      <c r="D1894" t="str">
        <f t="shared" si="205"/>
        <v>201110apartmentmedian2_bed_rateVancouver</v>
      </c>
      <c r="E1894">
        <v>2011</v>
      </c>
      <c r="F1894">
        <v>10</v>
      </c>
      <c r="G1894" t="s">
        <v>65</v>
      </c>
      <c r="H1894" t="s">
        <v>61</v>
      </c>
      <c r="I1894" t="s">
        <v>53</v>
      </c>
      <c r="J1894">
        <f t="shared" si="206"/>
        <v>2</v>
      </c>
      <c r="K1894" t="s">
        <v>38</v>
      </c>
      <c r="L1894">
        <f>VLOOKUP(B1894,average_median_rates_1!B:I,8,0)</f>
        <v>875</v>
      </c>
      <c r="M1894" t="b">
        <f>IF(ISERROR(L1894),VLOOKUP(C1894,vancouver_ratios_2!B:J,9,0),IF(L1894="**",VLOOKUP(C1894,vancouver_ratios_2!B:J,9,0)))</f>
        <v>0</v>
      </c>
      <c r="N1894" t="b">
        <f>IF(ISERROR(L1894),VLOOKUP(D1894,average_median_rates_1!B:I,8,0),IF(L1894="**", VLOOKUP(D1894,average_median_rates_1!B:I,8,0)))</f>
        <v>0</v>
      </c>
      <c r="O1894">
        <f t="shared" si="207"/>
        <v>0</v>
      </c>
      <c r="P1894">
        <f t="shared" si="208"/>
        <v>875</v>
      </c>
    </row>
    <row r="1895" spans="1:16" x14ac:dyDescent="0.2">
      <c r="A1895" t="str">
        <f t="shared" si="209"/>
        <v>201110median2White Rock</v>
      </c>
      <c r="B1895" t="str">
        <f t="shared" si="203"/>
        <v>201110apartmentmedian2_bed_rateWhite Rock</v>
      </c>
      <c r="C1895" t="str">
        <f t="shared" si="204"/>
        <v>apartmentmedian2_bed_rateWhite Rock</v>
      </c>
      <c r="D1895" t="str">
        <f t="shared" si="205"/>
        <v>201110apartmentmedian2_bed_rateVancouver</v>
      </c>
      <c r="E1895">
        <v>2011</v>
      </c>
      <c r="F1895">
        <v>10</v>
      </c>
      <c r="G1895" t="s">
        <v>65</v>
      </c>
      <c r="H1895" t="s">
        <v>61</v>
      </c>
      <c r="I1895" t="s">
        <v>53</v>
      </c>
      <c r="J1895">
        <f t="shared" si="206"/>
        <v>2</v>
      </c>
      <c r="K1895" t="s">
        <v>39</v>
      </c>
      <c r="L1895">
        <f>VLOOKUP(B1895,average_median_rates_1!B:I,8,0)</f>
        <v>995</v>
      </c>
      <c r="M1895" t="b">
        <f>IF(ISERROR(L1895),VLOOKUP(C1895,vancouver_ratios_2!B:J,9,0),IF(L1895="**",VLOOKUP(C1895,vancouver_ratios_2!B:J,9,0)))</f>
        <v>0</v>
      </c>
      <c r="N1895" t="b">
        <f>IF(ISERROR(L1895),VLOOKUP(D1895,average_median_rates_1!B:I,8,0),IF(L1895="**", VLOOKUP(D1895,average_median_rates_1!B:I,8,0)))</f>
        <v>0</v>
      </c>
      <c r="O1895">
        <f t="shared" si="207"/>
        <v>0</v>
      </c>
      <c r="P1895">
        <f t="shared" si="208"/>
        <v>995</v>
      </c>
    </row>
    <row r="1896" spans="1:16" x14ac:dyDescent="0.2">
      <c r="A1896" t="str">
        <f t="shared" si="209"/>
        <v>201110median2Langley City and Langley DM</v>
      </c>
      <c r="B1896" t="str">
        <f t="shared" si="203"/>
        <v>201110apartmentmedian2_bed_rateLangley City and Langley DM</v>
      </c>
      <c r="C1896" t="str">
        <f t="shared" si="204"/>
        <v>apartmentmedian2_bed_rateLangley City and Langley DM</v>
      </c>
      <c r="D1896" t="str">
        <f t="shared" si="205"/>
        <v>201110apartmentmedian2_bed_rateVancouver</v>
      </c>
      <c r="E1896">
        <v>2011</v>
      </c>
      <c r="F1896">
        <v>10</v>
      </c>
      <c r="G1896" t="s">
        <v>65</v>
      </c>
      <c r="H1896" t="s">
        <v>61</v>
      </c>
      <c r="I1896" t="s">
        <v>53</v>
      </c>
      <c r="J1896">
        <f t="shared" si="206"/>
        <v>2</v>
      </c>
      <c r="K1896" t="s">
        <v>40</v>
      </c>
      <c r="L1896">
        <f>VLOOKUP(B1896,average_median_rates_1!B:I,8,0)</f>
        <v>860</v>
      </c>
      <c r="M1896" t="b">
        <f>IF(ISERROR(L1896),VLOOKUP(C1896,vancouver_ratios_2!B:J,9,0),IF(L1896="**",VLOOKUP(C1896,vancouver_ratios_2!B:J,9,0)))</f>
        <v>0</v>
      </c>
      <c r="N1896" t="b">
        <f>IF(ISERROR(L1896),VLOOKUP(D1896,average_median_rates_1!B:I,8,0),IF(L1896="**", VLOOKUP(D1896,average_median_rates_1!B:I,8,0)))</f>
        <v>0</v>
      </c>
      <c r="O1896">
        <f t="shared" si="207"/>
        <v>0</v>
      </c>
      <c r="P1896">
        <f t="shared" si="208"/>
        <v>860</v>
      </c>
    </row>
    <row r="1897" spans="1:16" x14ac:dyDescent="0.2">
      <c r="A1897" t="str">
        <f t="shared" si="209"/>
        <v>201110median2Tri-Cities</v>
      </c>
      <c r="B1897" t="str">
        <f t="shared" si="203"/>
        <v>201110apartmentmedian2_bed_rateTri-Cities</v>
      </c>
      <c r="C1897" t="str">
        <f t="shared" si="204"/>
        <v>apartmentmedian2_bed_rateTri-Cities</v>
      </c>
      <c r="D1897" t="str">
        <f t="shared" si="205"/>
        <v>201110apartmentmedian2_bed_rateVancouver</v>
      </c>
      <c r="E1897">
        <v>2011</v>
      </c>
      <c r="F1897">
        <v>10</v>
      </c>
      <c r="G1897" t="s">
        <v>65</v>
      </c>
      <c r="H1897" t="s">
        <v>61</v>
      </c>
      <c r="I1897" t="s">
        <v>53</v>
      </c>
      <c r="J1897">
        <f t="shared" si="206"/>
        <v>2</v>
      </c>
      <c r="K1897" t="s">
        <v>41</v>
      </c>
      <c r="L1897">
        <f>VLOOKUP(B1897,average_median_rates_1!B:I,8,0)</f>
        <v>950</v>
      </c>
      <c r="M1897" t="b">
        <f>IF(ISERROR(L1897),VLOOKUP(C1897,vancouver_ratios_2!B:J,9,0),IF(L1897="**",VLOOKUP(C1897,vancouver_ratios_2!B:J,9,0)))</f>
        <v>0</v>
      </c>
      <c r="N1897" t="b">
        <f>IF(ISERROR(L1897),VLOOKUP(D1897,average_median_rates_1!B:I,8,0),IF(L1897="**", VLOOKUP(D1897,average_median_rates_1!B:I,8,0)))</f>
        <v>0</v>
      </c>
      <c r="O1897">
        <f t="shared" si="207"/>
        <v>0</v>
      </c>
      <c r="P1897">
        <f t="shared" si="208"/>
        <v>950</v>
      </c>
    </row>
    <row r="1898" spans="1:16" x14ac:dyDescent="0.2">
      <c r="A1898" t="str">
        <f t="shared" si="209"/>
        <v>201110median2Maple Ridge/Pitt Meadows</v>
      </c>
      <c r="B1898" t="str">
        <f t="shared" si="203"/>
        <v>201110apartmentmedian2_bed_rateMaple Ridge/Pitt Meadows</v>
      </c>
      <c r="C1898" t="str">
        <f t="shared" si="204"/>
        <v>apartmentmedian2_bed_rateMaple Ridge/Pitt Meadows</v>
      </c>
      <c r="D1898" t="str">
        <f t="shared" si="205"/>
        <v>201110apartmentmedian2_bed_rateVancouver</v>
      </c>
      <c r="E1898">
        <v>2011</v>
      </c>
      <c r="F1898">
        <v>10</v>
      </c>
      <c r="G1898" t="s">
        <v>65</v>
      </c>
      <c r="H1898" t="s">
        <v>61</v>
      </c>
      <c r="I1898" t="s">
        <v>53</v>
      </c>
      <c r="J1898">
        <f t="shared" si="206"/>
        <v>2</v>
      </c>
      <c r="K1898" t="s">
        <v>42</v>
      </c>
      <c r="L1898">
        <f>VLOOKUP(B1898,average_median_rates_1!B:I,8,0)</f>
        <v>900</v>
      </c>
      <c r="M1898" t="b">
        <f>IF(ISERROR(L1898),VLOOKUP(C1898,vancouver_ratios_2!B:J,9,0),IF(L1898="**",VLOOKUP(C1898,vancouver_ratios_2!B:J,9,0)))</f>
        <v>0</v>
      </c>
      <c r="N1898" t="b">
        <f>IF(ISERROR(L1898),VLOOKUP(D1898,average_median_rates_1!B:I,8,0),IF(L1898="**", VLOOKUP(D1898,average_median_rates_1!B:I,8,0)))</f>
        <v>0</v>
      </c>
      <c r="O1898">
        <f t="shared" si="207"/>
        <v>0</v>
      </c>
      <c r="P1898">
        <f t="shared" si="208"/>
        <v>900</v>
      </c>
    </row>
    <row r="1899" spans="1:16" x14ac:dyDescent="0.2">
      <c r="A1899" t="str">
        <f t="shared" si="209"/>
        <v>201110median2Vancouver</v>
      </c>
      <c r="B1899" t="str">
        <f t="shared" si="203"/>
        <v>201110apartmentmedian2_bed_rateVancouver</v>
      </c>
      <c r="C1899" t="str">
        <f t="shared" si="204"/>
        <v>apartmentmedian2_bed_rateVancouver</v>
      </c>
      <c r="D1899" t="str">
        <f t="shared" si="205"/>
        <v>201110apartmentmedian2_bed_rateVancouver</v>
      </c>
      <c r="E1899">
        <v>2011</v>
      </c>
      <c r="F1899">
        <v>10</v>
      </c>
      <c r="G1899" t="s">
        <v>65</v>
      </c>
      <c r="H1899" t="s">
        <v>61</v>
      </c>
      <c r="I1899" t="s">
        <v>53</v>
      </c>
      <c r="J1899">
        <f t="shared" si="206"/>
        <v>2</v>
      </c>
      <c r="K1899" t="s">
        <v>43</v>
      </c>
      <c r="L1899">
        <f>VLOOKUP(B1899,average_median_rates_1!B:I,8,0)</f>
        <v>1100</v>
      </c>
      <c r="M1899" t="b">
        <f>IF(ISERROR(L1899),VLOOKUP(C1899,vancouver_ratios_2!B:J,9,0),IF(L1899="**",VLOOKUP(C1899,vancouver_ratios_2!B:J,9,0)))</f>
        <v>0</v>
      </c>
      <c r="N1899" t="b">
        <f>IF(ISERROR(L1899),VLOOKUP(D1899,average_median_rates_1!B:I,8,0),IF(L1899="**", VLOOKUP(D1899,average_median_rates_1!B:I,8,0)))</f>
        <v>0</v>
      </c>
      <c r="O1899">
        <f t="shared" si="207"/>
        <v>0</v>
      </c>
      <c r="P1899">
        <f t="shared" si="208"/>
        <v>1100</v>
      </c>
    </row>
    <row r="1900" spans="1:16" x14ac:dyDescent="0.2">
      <c r="A1900" t="str">
        <f t="shared" si="209"/>
        <v>201110median2North Vancouver City</v>
      </c>
      <c r="B1900" t="str">
        <f t="shared" si="203"/>
        <v>201110apartmentmedian2_bed_rateNorth Vancouver City</v>
      </c>
      <c r="C1900" t="str">
        <f t="shared" si="204"/>
        <v>apartmentmedian2_bed_rateNorth Vancouver City</v>
      </c>
      <c r="D1900" t="str">
        <f t="shared" si="205"/>
        <v>201110apartmentmedian2_bed_rateVancouver</v>
      </c>
      <c r="E1900">
        <v>2011</v>
      </c>
      <c r="F1900">
        <v>10</v>
      </c>
      <c r="G1900" t="s">
        <v>65</v>
      </c>
      <c r="H1900" t="s">
        <v>61</v>
      </c>
      <c r="I1900" t="s">
        <v>53</v>
      </c>
      <c r="J1900">
        <f t="shared" si="206"/>
        <v>2</v>
      </c>
      <c r="K1900" t="s">
        <v>60</v>
      </c>
      <c r="L1900">
        <f>VLOOKUP(B1900,average_median_rates_1!B:I,8,0)</f>
        <v>1150</v>
      </c>
      <c r="M1900" t="b">
        <f>IF(ISERROR(L1900),VLOOKUP(C1900,vancouver_ratios_2!B:J,9,0),IF(L1900="**",VLOOKUP(C1900,vancouver_ratios_2!B:J,9,0)))</f>
        <v>0</v>
      </c>
      <c r="N1900" t="b">
        <f>IF(ISERROR(L1900),VLOOKUP(D1900,average_median_rates_1!B:I,8,0),IF(L1900="**", VLOOKUP(D1900,average_median_rates_1!B:I,8,0)))</f>
        <v>0</v>
      </c>
      <c r="O1900">
        <f t="shared" si="207"/>
        <v>0</v>
      </c>
      <c r="P1900">
        <f t="shared" si="208"/>
        <v>1150</v>
      </c>
    </row>
    <row r="1901" spans="1:16" x14ac:dyDescent="0.2">
      <c r="A1901" t="str">
        <f t="shared" si="209"/>
        <v>201110median3West End/Stanley Park</v>
      </c>
      <c r="B1901" t="str">
        <f t="shared" si="203"/>
        <v>201110apartmentmedian3+_bed_rateWest End/Stanley Park</v>
      </c>
      <c r="C1901" t="str">
        <f t="shared" si="204"/>
        <v>apartmentmedian3+_bed_rateWest End/Stanley Park</v>
      </c>
      <c r="D1901" t="str">
        <f t="shared" si="205"/>
        <v>201110apartmentmedian3+_bed_rateVancouver</v>
      </c>
      <c r="E1901">
        <v>2011</v>
      </c>
      <c r="F1901">
        <v>10</v>
      </c>
      <c r="G1901" t="s">
        <v>65</v>
      </c>
      <c r="H1901" t="s">
        <v>61</v>
      </c>
      <c r="I1901" t="s">
        <v>55</v>
      </c>
      <c r="J1901">
        <f t="shared" si="206"/>
        <v>3</v>
      </c>
      <c r="K1901" t="s">
        <v>12</v>
      </c>
      <c r="L1901">
        <f>VLOOKUP(B1901,average_median_rates_1!B:I,8,0)</f>
        <v>2900</v>
      </c>
      <c r="M1901" t="b">
        <f>IF(ISERROR(L1901),VLOOKUP(C1901,vancouver_ratios_2!B:J,9,0),IF(L1901="**",VLOOKUP(C1901,vancouver_ratios_2!B:J,9,0)))</f>
        <v>0</v>
      </c>
      <c r="N1901" t="b">
        <f>IF(ISERROR(L1901),VLOOKUP(D1901,average_median_rates_1!B:I,8,0),IF(L1901="**", VLOOKUP(D1901,average_median_rates_1!B:I,8,0)))</f>
        <v>0</v>
      </c>
      <c r="O1901">
        <f t="shared" si="207"/>
        <v>0</v>
      </c>
      <c r="P1901">
        <f t="shared" si="208"/>
        <v>2900</v>
      </c>
    </row>
    <row r="1902" spans="1:16" x14ac:dyDescent="0.2">
      <c r="A1902" t="str">
        <f t="shared" si="209"/>
        <v>201110median3English Bay</v>
      </c>
      <c r="B1902" t="str">
        <f t="shared" si="203"/>
        <v>201110apartmentmedian3+_bed_rateEnglish Bay</v>
      </c>
      <c r="C1902" t="str">
        <f t="shared" si="204"/>
        <v>apartmentmedian3+_bed_rateEnglish Bay</v>
      </c>
      <c r="D1902" t="str">
        <f t="shared" si="205"/>
        <v>201110apartmentmedian3+_bed_rateVancouver</v>
      </c>
      <c r="E1902">
        <v>2011</v>
      </c>
      <c r="F1902">
        <v>10</v>
      </c>
      <c r="G1902" t="s">
        <v>65</v>
      </c>
      <c r="H1902" t="s">
        <v>61</v>
      </c>
      <c r="I1902" t="s">
        <v>55</v>
      </c>
      <c r="J1902">
        <f t="shared" si="206"/>
        <v>3</v>
      </c>
      <c r="K1902" t="s">
        <v>16</v>
      </c>
      <c r="L1902">
        <f>VLOOKUP(B1902,average_median_rates_1!B:I,8,0)</f>
        <v>2400</v>
      </c>
      <c r="M1902" t="b">
        <f>IF(ISERROR(L1902),VLOOKUP(C1902,vancouver_ratios_2!B:J,9,0),IF(L1902="**",VLOOKUP(C1902,vancouver_ratios_2!B:J,9,0)))</f>
        <v>0</v>
      </c>
      <c r="N1902" t="b">
        <f>IF(ISERROR(L1902),VLOOKUP(D1902,average_median_rates_1!B:I,8,0),IF(L1902="**", VLOOKUP(D1902,average_median_rates_1!B:I,8,0)))</f>
        <v>0</v>
      </c>
      <c r="O1902">
        <f t="shared" si="207"/>
        <v>0</v>
      </c>
      <c r="P1902">
        <f t="shared" si="208"/>
        <v>2400</v>
      </c>
    </row>
    <row r="1903" spans="1:16" x14ac:dyDescent="0.2">
      <c r="A1903" t="str">
        <f t="shared" si="209"/>
        <v>201110median3Downtown</v>
      </c>
      <c r="B1903" t="str">
        <f t="shared" si="203"/>
        <v>201110apartmentmedian3+_bed_rateDowntown</v>
      </c>
      <c r="C1903" t="str">
        <f t="shared" si="204"/>
        <v>apartmentmedian3+_bed_rateDowntown</v>
      </c>
      <c r="D1903" t="str">
        <f t="shared" si="205"/>
        <v>201110apartmentmedian3+_bed_rateVancouver</v>
      </c>
      <c r="E1903">
        <v>2011</v>
      </c>
      <c r="F1903">
        <v>10</v>
      </c>
      <c r="G1903" t="s">
        <v>65</v>
      </c>
      <c r="H1903" t="s">
        <v>61</v>
      </c>
      <c r="I1903" t="s">
        <v>55</v>
      </c>
      <c r="J1903">
        <f t="shared" si="206"/>
        <v>3</v>
      </c>
      <c r="K1903" t="s">
        <v>17</v>
      </c>
      <c r="L1903">
        <f>VLOOKUP(B1903,average_median_rates_1!B:I,8,0)</f>
        <v>2400</v>
      </c>
      <c r="M1903" t="b">
        <f>IF(ISERROR(L1903),VLOOKUP(C1903,vancouver_ratios_2!B:J,9,0),IF(L1903="**",VLOOKUP(C1903,vancouver_ratios_2!B:J,9,0)))</f>
        <v>0</v>
      </c>
      <c r="N1903" t="b">
        <f>IF(ISERROR(L1903),VLOOKUP(D1903,average_median_rates_1!B:I,8,0),IF(L1903="**", VLOOKUP(D1903,average_median_rates_1!B:I,8,0)))</f>
        <v>0</v>
      </c>
      <c r="O1903">
        <f t="shared" si="207"/>
        <v>0</v>
      </c>
      <c r="P1903">
        <f t="shared" si="208"/>
        <v>2400</v>
      </c>
    </row>
    <row r="1904" spans="1:16" x14ac:dyDescent="0.2">
      <c r="A1904" t="str">
        <f t="shared" si="209"/>
        <v>201110median3South Granville/Oak</v>
      </c>
      <c r="B1904" t="str">
        <f t="shared" si="203"/>
        <v>201110apartmentmedian3+_bed_rateSouth Granville/Oak</v>
      </c>
      <c r="C1904" t="str">
        <f t="shared" si="204"/>
        <v>apartmentmedian3+_bed_rateSouth Granville/Oak</v>
      </c>
      <c r="D1904" t="str">
        <f t="shared" si="205"/>
        <v>201110apartmentmedian3+_bed_rateVancouver</v>
      </c>
      <c r="E1904">
        <v>2011</v>
      </c>
      <c r="F1904">
        <v>10</v>
      </c>
      <c r="G1904" t="s">
        <v>65</v>
      </c>
      <c r="H1904" t="s">
        <v>61</v>
      </c>
      <c r="I1904" t="s">
        <v>55</v>
      </c>
      <c r="J1904">
        <f t="shared" si="206"/>
        <v>3</v>
      </c>
      <c r="K1904" t="s">
        <v>19</v>
      </c>
      <c r="L1904">
        <f>VLOOKUP(B1904,average_median_rates_1!B:I,8,0)</f>
        <v>1700</v>
      </c>
      <c r="M1904" t="b">
        <f>IF(ISERROR(L1904),VLOOKUP(C1904,vancouver_ratios_2!B:J,9,0),IF(L1904="**",VLOOKUP(C1904,vancouver_ratios_2!B:J,9,0)))</f>
        <v>0</v>
      </c>
      <c r="N1904" t="b">
        <f>IF(ISERROR(L1904),VLOOKUP(D1904,average_median_rates_1!B:I,8,0),IF(L1904="**", VLOOKUP(D1904,average_median_rates_1!B:I,8,0)))</f>
        <v>0</v>
      </c>
      <c r="O1904">
        <f t="shared" si="207"/>
        <v>0</v>
      </c>
      <c r="P1904">
        <f t="shared" si="208"/>
        <v>1700</v>
      </c>
    </row>
    <row r="1905" spans="1:16" x14ac:dyDescent="0.2">
      <c r="A1905" t="str">
        <f t="shared" si="209"/>
        <v>201110median3Kitsilano/Point Grey</v>
      </c>
      <c r="B1905" t="str">
        <f t="shared" si="203"/>
        <v>201110apartmentmedian3+_bed_rateKitsilano/Point Grey</v>
      </c>
      <c r="C1905" t="str">
        <f t="shared" si="204"/>
        <v>apartmentmedian3+_bed_rateKitsilano/Point Grey</v>
      </c>
      <c r="D1905" t="str">
        <f t="shared" si="205"/>
        <v>201110apartmentmedian3+_bed_rateVancouver</v>
      </c>
      <c r="E1905">
        <v>2011</v>
      </c>
      <c r="F1905">
        <v>10</v>
      </c>
      <c r="G1905" t="s">
        <v>65</v>
      </c>
      <c r="H1905" t="s">
        <v>61</v>
      </c>
      <c r="I1905" t="s">
        <v>55</v>
      </c>
      <c r="J1905">
        <f t="shared" si="206"/>
        <v>3</v>
      </c>
      <c r="K1905" t="s">
        <v>20</v>
      </c>
      <c r="L1905" t="str">
        <f>VLOOKUP(B1905,average_median_rates_1!B:I,8,0)</f>
        <v>**</v>
      </c>
      <c r="M1905">
        <f>IF(ISERROR(L1905),VLOOKUP(C1905,vancouver_ratios_2!B:J,9,0),IF(L1905="**",VLOOKUP(C1905,vancouver_ratios_2!B:J,9,0)))</f>
        <v>1.8905374335392999</v>
      </c>
      <c r="N1905">
        <f>IF(ISERROR(L1905),VLOOKUP(D1905,average_median_rates_1!B:I,8,0),IF(L1905="**", VLOOKUP(D1905,average_median_rates_1!B:I,8,0)))</f>
        <v>1250</v>
      </c>
      <c r="O1905">
        <f t="shared" si="207"/>
        <v>2363.171791924125</v>
      </c>
      <c r="P1905">
        <f t="shared" si="208"/>
        <v>2363.171791924125</v>
      </c>
    </row>
    <row r="1906" spans="1:16" x14ac:dyDescent="0.2">
      <c r="A1906" t="str">
        <f t="shared" si="209"/>
        <v>201110median3Westside/Kerrisdale</v>
      </c>
      <c r="B1906" t="str">
        <f t="shared" si="203"/>
        <v>201110apartmentmedian3+_bed_rateWestside/Kerrisdale</v>
      </c>
      <c r="C1906" t="str">
        <f t="shared" si="204"/>
        <v>apartmentmedian3+_bed_rateWestside/Kerrisdale</v>
      </c>
      <c r="D1906" t="str">
        <f t="shared" si="205"/>
        <v>201110apartmentmedian3+_bed_rateVancouver</v>
      </c>
      <c r="E1906">
        <v>2011</v>
      </c>
      <c r="F1906">
        <v>10</v>
      </c>
      <c r="G1906" t="s">
        <v>65</v>
      </c>
      <c r="H1906" t="s">
        <v>61</v>
      </c>
      <c r="I1906" t="s">
        <v>55</v>
      </c>
      <c r="J1906">
        <f t="shared" si="206"/>
        <v>3</v>
      </c>
      <c r="K1906" t="s">
        <v>21</v>
      </c>
      <c r="L1906">
        <f>VLOOKUP(B1906,average_median_rates_1!B:I,8,0)</f>
        <v>2300</v>
      </c>
      <c r="M1906" t="b">
        <f>IF(ISERROR(L1906),VLOOKUP(C1906,vancouver_ratios_2!B:J,9,0),IF(L1906="**",VLOOKUP(C1906,vancouver_ratios_2!B:J,9,0)))</f>
        <v>0</v>
      </c>
      <c r="N1906" t="b">
        <f>IF(ISERROR(L1906),VLOOKUP(D1906,average_median_rates_1!B:I,8,0),IF(L1906="**", VLOOKUP(D1906,average_median_rates_1!B:I,8,0)))</f>
        <v>0</v>
      </c>
      <c r="O1906">
        <f t="shared" si="207"/>
        <v>0</v>
      </c>
      <c r="P1906">
        <f t="shared" si="208"/>
        <v>2300</v>
      </c>
    </row>
    <row r="1907" spans="1:16" x14ac:dyDescent="0.2">
      <c r="A1907" t="str">
        <f t="shared" si="209"/>
        <v>201110median3Marpole</v>
      </c>
      <c r="B1907" t="str">
        <f t="shared" si="203"/>
        <v>201110apartmentmedian3+_bed_rateMarpole</v>
      </c>
      <c r="C1907" t="str">
        <f t="shared" si="204"/>
        <v>apartmentmedian3+_bed_rateMarpole</v>
      </c>
      <c r="D1907" t="str">
        <f t="shared" si="205"/>
        <v>201110apartmentmedian3+_bed_rateVancouver</v>
      </c>
      <c r="E1907">
        <v>2011</v>
      </c>
      <c r="F1907">
        <v>10</v>
      </c>
      <c r="G1907" t="s">
        <v>65</v>
      </c>
      <c r="H1907" t="s">
        <v>61</v>
      </c>
      <c r="I1907" t="s">
        <v>55</v>
      </c>
      <c r="J1907">
        <f t="shared" si="206"/>
        <v>3</v>
      </c>
      <c r="K1907" t="s">
        <v>23</v>
      </c>
      <c r="L1907">
        <f>VLOOKUP(B1907,average_median_rates_1!B:I,8,0)</f>
        <v>1170</v>
      </c>
      <c r="M1907" t="b">
        <f>IF(ISERROR(L1907),VLOOKUP(C1907,vancouver_ratios_2!B:J,9,0),IF(L1907="**",VLOOKUP(C1907,vancouver_ratios_2!B:J,9,0)))</f>
        <v>0</v>
      </c>
      <c r="N1907" t="b">
        <f>IF(ISERROR(L1907),VLOOKUP(D1907,average_median_rates_1!B:I,8,0),IF(L1907="**", VLOOKUP(D1907,average_median_rates_1!B:I,8,0)))</f>
        <v>0</v>
      </c>
      <c r="O1907">
        <f t="shared" si="207"/>
        <v>0</v>
      </c>
      <c r="P1907">
        <f t="shared" si="208"/>
        <v>1170</v>
      </c>
    </row>
    <row r="1908" spans="1:16" x14ac:dyDescent="0.2">
      <c r="A1908" t="str">
        <f t="shared" si="209"/>
        <v>201110median3Mount Pleasant/Renfrew Heights</v>
      </c>
      <c r="B1908" t="str">
        <f t="shared" si="203"/>
        <v>201110apartmentmedian3+_bed_rateMount Pleasant/Renfrew Heights</v>
      </c>
      <c r="C1908" t="str">
        <f t="shared" si="204"/>
        <v>apartmentmedian3+_bed_rateMount Pleasant/Renfrew Heights</v>
      </c>
      <c r="D1908" t="str">
        <f t="shared" si="205"/>
        <v>201110apartmentmedian3+_bed_rateVancouver</v>
      </c>
      <c r="E1908">
        <v>2011</v>
      </c>
      <c r="F1908">
        <v>10</v>
      </c>
      <c r="G1908" t="s">
        <v>65</v>
      </c>
      <c r="H1908" t="s">
        <v>61</v>
      </c>
      <c r="I1908" t="s">
        <v>55</v>
      </c>
      <c r="J1908">
        <f t="shared" si="206"/>
        <v>3</v>
      </c>
      <c r="K1908" t="s">
        <v>24</v>
      </c>
      <c r="L1908" t="str">
        <f>VLOOKUP(B1908,average_median_rates_1!B:I,8,0)</f>
        <v>**</v>
      </c>
      <c r="M1908">
        <f>IF(ISERROR(L1908),VLOOKUP(C1908,vancouver_ratios_2!B:J,9,0),IF(L1908="**",VLOOKUP(C1908,vancouver_ratios_2!B:J,9,0)))</f>
        <v>0.99457537002442897</v>
      </c>
      <c r="N1908">
        <f>IF(ISERROR(L1908),VLOOKUP(D1908,average_median_rates_1!B:I,8,0),IF(L1908="**", VLOOKUP(D1908,average_median_rates_1!B:I,8,0)))</f>
        <v>1250</v>
      </c>
      <c r="O1908">
        <f t="shared" si="207"/>
        <v>1243.2192125305362</v>
      </c>
      <c r="P1908">
        <f t="shared" si="208"/>
        <v>1243.2192125305362</v>
      </c>
    </row>
    <row r="1909" spans="1:16" x14ac:dyDescent="0.2">
      <c r="A1909" t="str">
        <f t="shared" si="209"/>
        <v>201110median3East Hastings</v>
      </c>
      <c r="B1909" t="str">
        <f t="shared" si="203"/>
        <v>201110apartmentmedian3+_bed_rateEast Hastings</v>
      </c>
      <c r="C1909" t="str">
        <f t="shared" si="204"/>
        <v>apartmentmedian3+_bed_rateEast Hastings</v>
      </c>
      <c r="D1909" t="str">
        <f t="shared" si="205"/>
        <v>201110apartmentmedian3+_bed_rateVancouver</v>
      </c>
      <c r="E1909">
        <v>2011</v>
      </c>
      <c r="F1909">
        <v>10</v>
      </c>
      <c r="G1909" t="s">
        <v>65</v>
      </c>
      <c r="H1909" t="s">
        <v>61</v>
      </c>
      <c r="I1909" t="s">
        <v>55</v>
      </c>
      <c r="J1909">
        <f t="shared" si="206"/>
        <v>3</v>
      </c>
      <c r="K1909" t="s">
        <v>25</v>
      </c>
      <c r="L1909">
        <f>VLOOKUP(B1909,average_median_rates_1!B:I,8,0)</f>
        <v>1180</v>
      </c>
      <c r="M1909" t="b">
        <f>IF(ISERROR(L1909),VLOOKUP(C1909,vancouver_ratios_2!B:J,9,0),IF(L1909="**",VLOOKUP(C1909,vancouver_ratios_2!B:J,9,0)))</f>
        <v>0</v>
      </c>
      <c r="N1909" t="b">
        <f>IF(ISERROR(L1909),VLOOKUP(D1909,average_median_rates_1!B:I,8,0),IF(L1909="**", VLOOKUP(D1909,average_median_rates_1!B:I,8,0)))</f>
        <v>0</v>
      </c>
      <c r="O1909">
        <f t="shared" si="207"/>
        <v>0</v>
      </c>
      <c r="P1909">
        <f t="shared" si="208"/>
        <v>1180</v>
      </c>
    </row>
    <row r="1910" spans="1:16" x14ac:dyDescent="0.2">
      <c r="A1910" t="str">
        <f t="shared" si="209"/>
        <v>201110median3Southeast Vancouver</v>
      </c>
      <c r="B1910" t="str">
        <f t="shared" si="203"/>
        <v>201110apartmentmedian3+_bed_rateSoutheast Vancouver</v>
      </c>
      <c r="C1910" t="str">
        <f t="shared" si="204"/>
        <v>apartmentmedian3+_bed_rateSoutheast Vancouver</v>
      </c>
      <c r="D1910" t="str">
        <f t="shared" si="205"/>
        <v>201110apartmentmedian3+_bed_rateVancouver</v>
      </c>
      <c r="E1910">
        <v>2011</v>
      </c>
      <c r="F1910">
        <v>10</v>
      </c>
      <c r="G1910" t="s">
        <v>65</v>
      </c>
      <c r="H1910" t="s">
        <v>61</v>
      </c>
      <c r="I1910" t="s">
        <v>55</v>
      </c>
      <c r="J1910">
        <f t="shared" si="206"/>
        <v>3</v>
      </c>
      <c r="K1910" t="s">
        <v>26</v>
      </c>
      <c r="L1910">
        <f>VLOOKUP(B1910,average_median_rates_1!B:I,8,0)</f>
        <v>1106</v>
      </c>
      <c r="M1910" t="b">
        <f>IF(ISERROR(L1910),VLOOKUP(C1910,vancouver_ratios_2!B:J,9,0),IF(L1910="**",VLOOKUP(C1910,vancouver_ratios_2!B:J,9,0)))</f>
        <v>0</v>
      </c>
      <c r="N1910" t="b">
        <f>IF(ISERROR(L1910),VLOOKUP(D1910,average_median_rates_1!B:I,8,0),IF(L1910="**", VLOOKUP(D1910,average_median_rates_1!B:I,8,0)))</f>
        <v>0</v>
      </c>
      <c r="O1910">
        <f t="shared" si="207"/>
        <v>0</v>
      </c>
      <c r="P1910">
        <f t="shared" si="208"/>
        <v>1106</v>
      </c>
    </row>
    <row r="1911" spans="1:16" x14ac:dyDescent="0.2">
      <c r="A1911" t="str">
        <f t="shared" si="209"/>
        <v>201110median3University Endowment Lands</v>
      </c>
      <c r="B1911" t="str">
        <f t="shared" si="203"/>
        <v>201110apartmentmedian3+_bed_rateUniversity Endowment Lands</v>
      </c>
      <c r="C1911" t="str">
        <f t="shared" si="204"/>
        <v>apartmentmedian3+_bed_rateUniversity Endowment Lands</v>
      </c>
      <c r="D1911" t="str">
        <f t="shared" si="205"/>
        <v>201110apartmentmedian3+_bed_rateVancouver</v>
      </c>
      <c r="E1911">
        <v>2011</v>
      </c>
      <c r="F1911">
        <v>10</v>
      </c>
      <c r="G1911" t="s">
        <v>65</v>
      </c>
      <c r="H1911" t="s">
        <v>61</v>
      </c>
      <c r="I1911" t="s">
        <v>55</v>
      </c>
      <c r="J1911">
        <f t="shared" si="206"/>
        <v>3</v>
      </c>
      <c r="K1911" t="s">
        <v>27</v>
      </c>
      <c r="L1911">
        <f>VLOOKUP(B1911,average_median_rates_1!B:I,8,0)</f>
        <v>2150</v>
      </c>
      <c r="M1911" t="b">
        <f>IF(ISERROR(L1911),VLOOKUP(C1911,vancouver_ratios_2!B:J,9,0),IF(L1911="**",VLOOKUP(C1911,vancouver_ratios_2!B:J,9,0)))</f>
        <v>0</v>
      </c>
      <c r="N1911" t="b">
        <f>IF(ISERROR(L1911),VLOOKUP(D1911,average_median_rates_1!B:I,8,0),IF(L1911="**", VLOOKUP(D1911,average_median_rates_1!B:I,8,0)))</f>
        <v>0</v>
      </c>
      <c r="O1911">
        <f t="shared" si="207"/>
        <v>0</v>
      </c>
      <c r="P1911">
        <f t="shared" si="208"/>
        <v>2150</v>
      </c>
    </row>
    <row r="1912" spans="1:16" x14ac:dyDescent="0.2">
      <c r="A1912" t="str">
        <f t="shared" si="209"/>
        <v>201110median3Central Park/Metrotown</v>
      </c>
      <c r="B1912" t="str">
        <f t="shared" si="203"/>
        <v>201110apartmentmedian3+_bed_rateCentral Park/Metrotown</v>
      </c>
      <c r="C1912" t="str">
        <f t="shared" si="204"/>
        <v>apartmentmedian3+_bed_rateCentral Park/Metrotown</v>
      </c>
      <c r="D1912" t="str">
        <f t="shared" si="205"/>
        <v>201110apartmentmedian3+_bed_rateVancouver</v>
      </c>
      <c r="E1912">
        <v>2011</v>
      </c>
      <c r="F1912">
        <v>10</v>
      </c>
      <c r="G1912" t="s">
        <v>65</v>
      </c>
      <c r="H1912" t="s">
        <v>61</v>
      </c>
      <c r="I1912" t="s">
        <v>55</v>
      </c>
      <c r="J1912">
        <f t="shared" si="206"/>
        <v>3</v>
      </c>
      <c r="K1912" t="s">
        <v>28</v>
      </c>
      <c r="L1912">
        <f>VLOOKUP(B1912,average_median_rates_1!B:I,8,0)</f>
        <v>1300</v>
      </c>
      <c r="M1912" t="b">
        <f>IF(ISERROR(L1912),VLOOKUP(C1912,vancouver_ratios_2!B:J,9,0),IF(L1912="**",VLOOKUP(C1912,vancouver_ratios_2!B:J,9,0)))</f>
        <v>0</v>
      </c>
      <c r="N1912" t="b">
        <f>IF(ISERROR(L1912),VLOOKUP(D1912,average_median_rates_1!B:I,8,0),IF(L1912="**", VLOOKUP(D1912,average_median_rates_1!B:I,8,0)))</f>
        <v>0</v>
      </c>
      <c r="O1912">
        <f t="shared" si="207"/>
        <v>0</v>
      </c>
      <c r="P1912">
        <f t="shared" si="208"/>
        <v>1300</v>
      </c>
    </row>
    <row r="1913" spans="1:16" x14ac:dyDescent="0.2">
      <c r="A1913" t="str">
        <f t="shared" si="209"/>
        <v>201110median3Southeast Burnaby</v>
      </c>
      <c r="B1913" t="str">
        <f t="shared" si="203"/>
        <v>201110apartmentmedian3+_bed_rateSoutheast Burnaby</v>
      </c>
      <c r="C1913" t="str">
        <f t="shared" si="204"/>
        <v>apartmentmedian3+_bed_rateSoutheast Burnaby</v>
      </c>
      <c r="D1913" t="str">
        <f t="shared" si="205"/>
        <v>201110apartmentmedian3+_bed_rateVancouver</v>
      </c>
      <c r="E1913">
        <v>2011</v>
      </c>
      <c r="F1913">
        <v>10</v>
      </c>
      <c r="G1913" t="s">
        <v>65</v>
      </c>
      <c r="H1913" t="s">
        <v>61</v>
      </c>
      <c r="I1913" t="s">
        <v>55</v>
      </c>
      <c r="J1913">
        <f t="shared" si="206"/>
        <v>3</v>
      </c>
      <c r="K1913" t="s">
        <v>29</v>
      </c>
      <c r="L1913">
        <f>VLOOKUP(B1913,average_median_rates_1!B:I,8,0)</f>
        <v>1050</v>
      </c>
      <c r="M1913" t="b">
        <f>IF(ISERROR(L1913),VLOOKUP(C1913,vancouver_ratios_2!B:J,9,0),IF(L1913="**",VLOOKUP(C1913,vancouver_ratios_2!B:J,9,0)))</f>
        <v>0</v>
      </c>
      <c r="N1913" t="b">
        <f>IF(ISERROR(L1913),VLOOKUP(D1913,average_median_rates_1!B:I,8,0),IF(L1913="**", VLOOKUP(D1913,average_median_rates_1!B:I,8,0)))</f>
        <v>0</v>
      </c>
      <c r="O1913">
        <f t="shared" si="207"/>
        <v>0</v>
      </c>
      <c r="P1913">
        <f t="shared" si="208"/>
        <v>1050</v>
      </c>
    </row>
    <row r="1914" spans="1:16" x14ac:dyDescent="0.2">
      <c r="A1914" t="str">
        <f t="shared" si="209"/>
        <v>201110median3North Burnaby</v>
      </c>
      <c r="B1914" t="str">
        <f t="shared" si="203"/>
        <v>201110apartmentmedian3+_bed_rateNorth Burnaby</v>
      </c>
      <c r="C1914" t="str">
        <f t="shared" si="204"/>
        <v>apartmentmedian3+_bed_rateNorth Burnaby</v>
      </c>
      <c r="D1914" t="str">
        <f t="shared" si="205"/>
        <v>201110apartmentmedian3+_bed_rateVancouver</v>
      </c>
      <c r="E1914">
        <v>2011</v>
      </c>
      <c r="F1914">
        <v>10</v>
      </c>
      <c r="G1914" t="s">
        <v>65</v>
      </c>
      <c r="H1914" t="s">
        <v>61</v>
      </c>
      <c r="I1914" t="s">
        <v>55</v>
      </c>
      <c r="J1914">
        <f t="shared" si="206"/>
        <v>3</v>
      </c>
      <c r="K1914" t="s">
        <v>31</v>
      </c>
      <c r="L1914">
        <f>VLOOKUP(B1914,average_median_rates_1!B:I,8,0)</f>
        <v>1275</v>
      </c>
      <c r="M1914" t="b">
        <f>IF(ISERROR(L1914),VLOOKUP(C1914,vancouver_ratios_2!B:J,9,0),IF(L1914="**",VLOOKUP(C1914,vancouver_ratios_2!B:J,9,0)))</f>
        <v>0</v>
      </c>
      <c r="N1914" t="b">
        <f>IF(ISERROR(L1914),VLOOKUP(D1914,average_median_rates_1!B:I,8,0),IF(L1914="**", VLOOKUP(D1914,average_median_rates_1!B:I,8,0)))</f>
        <v>0</v>
      </c>
      <c r="O1914">
        <f t="shared" si="207"/>
        <v>0</v>
      </c>
      <c r="P1914">
        <f t="shared" si="208"/>
        <v>1275</v>
      </c>
    </row>
    <row r="1915" spans="1:16" x14ac:dyDescent="0.2">
      <c r="A1915" t="str">
        <f t="shared" si="209"/>
        <v>201110median3New Westminster</v>
      </c>
      <c r="B1915" t="str">
        <f t="shared" si="203"/>
        <v>201110apartmentmedian3+_bed_rateNew Westminster</v>
      </c>
      <c r="C1915" t="str">
        <f t="shared" si="204"/>
        <v>apartmentmedian3+_bed_rateNew Westminster</v>
      </c>
      <c r="D1915" t="str">
        <f t="shared" si="205"/>
        <v>201110apartmentmedian3+_bed_rateVancouver</v>
      </c>
      <c r="E1915">
        <v>2011</v>
      </c>
      <c r="F1915">
        <v>10</v>
      </c>
      <c r="G1915" t="s">
        <v>65</v>
      </c>
      <c r="H1915" t="s">
        <v>61</v>
      </c>
      <c r="I1915" t="s">
        <v>55</v>
      </c>
      <c r="J1915">
        <f t="shared" si="206"/>
        <v>3</v>
      </c>
      <c r="K1915" t="s">
        <v>32</v>
      </c>
      <c r="L1915">
        <f>VLOOKUP(B1915,average_median_rates_1!B:I,8,0)</f>
        <v>1350</v>
      </c>
      <c r="M1915" t="b">
        <f>IF(ISERROR(L1915),VLOOKUP(C1915,vancouver_ratios_2!B:J,9,0),IF(L1915="**",VLOOKUP(C1915,vancouver_ratios_2!B:J,9,0)))</f>
        <v>0</v>
      </c>
      <c r="N1915" t="b">
        <f>IF(ISERROR(L1915),VLOOKUP(D1915,average_median_rates_1!B:I,8,0),IF(L1915="**", VLOOKUP(D1915,average_median_rates_1!B:I,8,0)))</f>
        <v>0</v>
      </c>
      <c r="O1915">
        <f t="shared" si="207"/>
        <v>0</v>
      </c>
      <c r="P1915">
        <f t="shared" si="208"/>
        <v>1350</v>
      </c>
    </row>
    <row r="1916" spans="1:16" x14ac:dyDescent="0.2">
      <c r="A1916" t="str">
        <f t="shared" si="209"/>
        <v>201110median3North Vancouver CY</v>
      </c>
      <c r="B1916" t="str">
        <f t="shared" si="203"/>
        <v>201110apartmentmedian3+_bed_rateNorth Vancouver CY</v>
      </c>
      <c r="C1916" t="str">
        <f t="shared" si="204"/>
        <v>apartmentmedian3+_bed_rateNorth Vancouver CY</v>
      </c>
      <c r="D1916" t="str">
        <f t="shared" si="205"/>
        <v>201110apartmentmedian3+_bed_rateVancouver</v>
      </c>
      <c r="E1916">
        <v>2011</v>
      </c>
      <c r="F1916">
        <v>10</v>
      </c>
      <c r="G1916" t="s">
        <v>65</v>
      </c>
      <c r="H1916" t="s">
        <v>61</v>
      </c>
      <c r="I1916" t="s">
        <v>55</v>
      </c>
      <c r="J1916">
        <f t="shared" si="206"/>
        <v>3</v>
      </c>
      <c r="K1916" t="s">
        <v>33</v>
      </c>
      <c r="L1916" t="e">
        <f>VLOOKUP(B1916,average_median_rates_1!B:I,8,0)</f>
        <v>#N/A</v>
      </c>
      <c r="M1916">
        <f>IF(ISERROR(L1916),VLOOKUP(C1916,vancouver_ratios_2!B:J,9,0),IF(L1916="**",VLOOKUP(C1916,vancouver_ratios_2!B:J,9,0)))</f>
        <v>1.6372682856732299</v>
      </c>
      <c r="N1916">
        <f>IF(ISERROR(L1916),VLOOKUP(D1916,average_median_rates_1!B:I,8,0),IF(L1916="**", VLOOKUP(D1916,average_median_rates_1!B:I,8,0)))</f>
        <v>1250</v>
      </c>
      <c r="O1916">
        <f t="shared" si="207"/>
        <v>2046.5853570915374</v>
      </c>
      <c r="P1916">
        <f t="shared" si="208"/>
        <v>2046.5853570915374</v>
      </c>
    </row>
    <row r="1917" spans="1:16" x14ac:dyDescent="0.2">
      <c r="A1917" t="str">
        <f t="shared" si="209"/>
        <v>201110median3North Vancouver DM</v>
      </c>
      <c r="B1917" t="str">
        <f t="shared" si="203"/>
        <v>201110apartmentmedian3+_bed_rateNorth Vancouver DM</v>
      </c>
      <c r="C1917" t="str">
        <f t="shared" si="204"/>
        <v>apartmentmedian3+_bed_rateNorth Vancouver DM</v>
      </c>
      <c r="D1917" t="str">
        <f t="shared" si="205"/>
        <v>201110apartmentmedian3+_bed_rateVancouver</v>
      </c>
      <c r="E1917">
        <v>2011</v>
      </c>
      <c r="F1917">
        <v>10</v>
      </c>
      <c r="G1917" t="s">
        <v>65</v>
      </c>
      <c r="H1917" t="s">
        <v>61</v>
      </c>
      <c r="I1917" t="s">
        <v>55</v>
      </c>
      <c r="J1917">
        <f t="shared" si="206"/>
        <v>3</v>
      </c>
      <c r="K1917" t="s">
        <v>34</v>
      </c>
      <c r="L1917">
        <f>VLOOKUP(B1917,average_median_rates_1!B:I,8,0)</f>
        <v>1450</v>
      </c>
      <c r="M1917" t="b">
        <f>IF(ISERROR(L1917),VLOOKUP(C1917,vancouver_ratios_2!B:J,9,0),IF(L1917="**",VLOOKUP(C1917,vancouver_ratios_2!B:J,9,0)))</f>
        <v>0</v>
      </c>
      <c r="N1917" t="b">
        <f>IF(ISERROR(L1917),VLOOKUP(D1917,average_median_rates_1!B:I,8,0),IF(L1917="**", VLOOKUP(D1917,average_median_rates_1!B:I,8,0)))</f>
        <v>0</v>
      </c>
      <c r="O1917">
        <f t="shared" si="207"/>
        <v>0</v>
      </c>
      <c r="P1917">
        <f t="shared" si="208"/>
        <v>1450</v>
      </c>
    </row>
    <row r="1918" spans="1:16" x14ac:dyDescent="0.2">
      <c r="A1918" t="str">
        <f t="shared" si="209"/>
        <v>201110median3West Vancouver</v>
      </c>
      <c r="B1918" t="str">
        <f t="shared" si="203"/>
        <v>201110apartmentmedian3+_bed_rateWest Vancouver</v>
      </c>
      <c r="C1918" t="str">
        <f t="shared" si="204"/>
        <v>apartmentmedian3+_bed_rateWest Vancouver</v>
      </c>
      <c r="D1918" t="str">
        <f t="shared" si="205"/>
        <v>201110apartmentmedian3+_bed_rateVancouver</v>
      </c>
      <c r="E1918">
        <v>2011</v>
      </c>
      <c r="F1918">
        <v>10</v>
      </c>
      <c r="G1918" t="s">
        <v>65</v>
      </c>
      <c r="H1918" t="s">
        <v>61</v>
      </c>
      <c r="I1918" t="s">
        <v>55</v>
      </c>
      <c r="J1918">
        <f t="shared" si="206"/>
        <v>3</v>
      </c>
      <c r="K1918" t="s">
        <v>35</v>
      </c>
      <c r="L1918">
        <f>VLOOKUP(B1918,average_median_rates_1!B:I,8,0)</f>
        <v>2700</v>
      </c>
      <c r="M1918" t="b">
        <f>IF(ISERROR(L1918),VLOOKUP(C1918,vancouver_ratios_2!B:J,9,0),IF(L1918="**",VLOOKUP(C1918,vancouver_ratios_2!B:J,9,0)))</f>
        <v>0</v>
      </c>
      <c r="N1918" t="b">
        <f>IF(ISERROR(L1918),VLOOKUP(D1918,average_median_rates_1!B:I,8,0),IF(L1918="**", VLOOKUP(D1918,average_median_rates_1!B:I,8,0)))</f>
        <v>0</v>
      </c>
      <c r="O1918">
        <f t="shared" si="207"/>
        <v>0</v>
      </c>
      <c r="P1918">
        <f t="shared" si="208"/>
        <v>2700</v>
      </c>
    </row>
    <row r="1919" spans="1:16" x14ac:dyDescent="0.2">
      <c r="A1919" t="str">
        <f t="shared" si="209"/>
        <v>201110median3Richmond</v>
      </c>
      <c r="B1919" t="str">
        <f t="shared" si="203"/>
        <v>201110apartmentmedian3+_bed_rateRichmond</v>
      </c>
      <c r="C1919" t="str">
        <f t="shared" si="204"/>
        <v>apartmentmedian3+_bed_rateRichmond</v>
      </c>
      <c r="D1919" t="str">
        <f t="shared" si="205"/>
        <v>201110apartmentmedian3+_bed_rateVancouver</v>
      </c>
      <c r="E1919">
        <v>2011</v>
      </c>
      <c r="F1919">
        <v>10</v>
      </c>
      <c r="G1919" t="s">
        <v>65</v>
      </c>
      <c r="H1919" t="s">
        <v>61</v>
      </c>
      <c r="I1919" t="s">
        <v>55</v>
      </c>
      <c r="J1919">
        <f t="shared" si="206"/>
        <v>3</v>
      </c>
      <c r="K1919" t="s">
        <v>36</v>
      </c>
      <c r="L1919">
        <f>VLOOKUP(B1919,average_median_rates_1!B:I,8,0)</f>
        <v>1317</v>
      </c>
      <c r="M1919" t="b">
        <f>IF(ISERROR(L1919),VLOOKUP(C1919,vancouver_ratios_2!B:J,9,0),IF(L1919="**",VLOOKUP(C1919,vancouver_ratios_2!B:J,9,0)))</f>
        <v>0</v>
      </c>
      <c r="N1919" t="b">
        <f>IF(ISERROR(L1919),VLOOKUP(D1919,average_median_rates_1!B:I,8,0),IF(L1919="**", VLOOKUP(D1919,average_median_rates_1!B:I,8,0)))</f>
        <v>0</v>
      </c>
      <c r="O1919">
        <f t="shared" si="207"/>
        <v>0</v>
      </c>
      <c r="P1919">
        <f t="shared" si="208"/>
        <v>1317</v>
      </c>
    </row>
    <row r="1920" spans="1:16" x14ac:dyDescent="0.2">
      <c r="A1920" t="str">
        <f t="shared" si="209"/>
        <v>201110median3Delta</v>
      </c>
      <c r="B1920" t="str">
        <f t="shared" si="203"/>
        <v>201110apartmentmedian3+_bed_rateDelta</v>
      </c>
      <c r="C1920" t="str">
        <f t="shared" si="204"/>
        <v>apartmentmedian3+_bed_rateDelta</v>
      </c>
      <c r="D1920" t="str">
        <f t="shared" si="205"/>
        <v>201110apartmentmedian3+_bed_rateVancouver</v>
      </c>
      <c r="E1920">
        <v>2011</v>
      </c>
      <c r="F1920">
        <v>10</v>
      </c>
      <c r="G1920" t="s">
        <v>65</v>
      </c>
      <c r="H1920" t="s">
        <v>61</v>
      </c>
      <c r="I1920" t="s">
        <v>55</v>
      </c>
      <c r="J1920">
        <f t="shared" si="206"/>
        <v>3</v>
      </c>
      <c r="K1920" t="s">
        <v>37</v>
      </c>
      <c r="L1920">
        <f>VLOOKUP(B1920,average_median_rates_1!B:I,8,0)</f>
        <v>950</v>
      </c>
      <c r="M1920" t="b">
        <f>IF(ISERROR(L1920),VLOOKUP(C1920,vancouver_ratios_2!B:J,9,0),IF(L1920="**",VLOOKUP(C1920,vancouver_ratios_2!B:J,9,0)))</f>
        <v>0</v>
      </c>
      <c r="N1920" t="b">
        <f>IF(ISERROR(L1920),VLOOKUP(D1920,average_median_rates_1!B:I,8,0),IF(L1920="**", VLOOKUP(D1920,average_median_rates_1!B:I,8,0)))</f>
        <v>0</v>
      </c>
      <c r="O1920">
        <f t="shared" si="207"/>
        <v>0</v>
      </c>
      <c r="P1920">
        <f t="shared" si="208"/>
        <v>950</v>
      </c>
    </row>
    <row r="1921" spans="1:16" x14ac:dyDescent="0.2">
      <c r="A1921" t="str">
        <f t="shared" si="209"/>
        <v>201110median3Surrey</v>
      </c>
      <c r="B1921" t="str">
        <f t="shared" si="203"/>
        <v>201110apartmentmedian3+_bed_rateSurrey</v>
      </c>
      <c r="C1921" t="str">
        <f t="shared" si="204"/>
        <v>apartmentmedian3+_bed_rateSurrey</v>
      </c>
      <c r="D1921" t="str">
        <f t="shared" si="205"/>
        <v>201110apartmentmedian3+_bed_rateVancouver</v>
      </c>
      <c r="E1921">
        <v>2011</v>
      </c>
      <c r="F1921">
        <v>10</v>
      </c>
      <c r="G1921" t="s">
        <v>65</v>
      </c>
      <c r="H1921" t="s">
        <v>61</v>
      </c>
      <c r="I1921" t="s">
        <v>55</v>
      </c>
      <c r="J1921">
        <f t="shared" si="206"/>
        <v>3</v>
      </c>
      <c r="K1921" t="s">
        <v>38</v>
      </c>
      <c r="L1921">
        <f>VLOOKUP(B1921,average_median_rates_1!B:I,8,0)</f>
        <v>966</v>
      </c>
      <c r="M1921" t="b">
        <f>IF(ISERROR(L1921),VLOOKUP(C1921,vancouver_ratios_2!B:J,9,0),IF(L1921="**",VLOOKUP(C1921,vancouver_ratios_2!B:J,9,0)))</f>
        <v>0</v>
      </c>
      <c r="N1921" t="b">
        <f>IF(ISERROR(L1921),VLOOKUP(D1921,average_median_rates_1!B:I,8,0),IF(L1921="**", VLOOKUP(D1921,average_median_rates_1!B:I,8,0)))</f>
        <v>0</v>
      </c>
      <c r="O1921">
        <f t="shared" si="207"/>
        <v>0</v>
      </c>
      <c r="P1921">
        <f t="shared" si="208"/>
        <v>966</v>
      </c>
    </row>
    <row r="1922" spans="1:16" x14ac:dyDescent="0.2">
      <c r="A1922" t="str">
        <f t="shared" si="209"/>
        <v>201110median3White Rock</v>
      </c>
      <c r="B1922" t="str">
        <f t="shared" ref="B1922:B1985" si="210">E1922&amp;F1922&amp;G1922&amp;H1922&amp;I1922&amp;K1922</f>
        <v>201110apartmentmedian3+_bed_rateWhite Rock</v>
      </c>
      <c r="C1922" t="str">
        <f t="shared" ref="C1922:C1985" si="211">G1922&amp;H1922&amp;I1922&amp;K1922</f>
        <v>apartmentmedian3+_bed_rateWhite Rock</v>
      </c>
      <c r="D1922" t="str">
        <f t="shared" ref="D1922:D1985" si="212">E1922&amp;F1922&amp;G1922&amp;H1922&amp;I1922&amp;"Vancouver"</f>
        <v>201110apartmentmedian3+_bed_rateVancouver</v>
      </c>
      <c r="E1922">
        <v>2011</v>
      </c>
      <c r="F1922">
        <v>10</v>
      </c>
      <c r="G1922" t="s">
        <v>65</v>
      </c>
      <c r="H1922" t="s">
        <v>61</v>
      </c>
      <c r="I1922" t="s">
        <v>55</v>
      </c>
      <c r="J1922">
        <f t="shared" ref="J1922:J1985" si="213">IF(I1922="bachelor_rate", 0, IF(I1922="1_bed_rate", 1, IF(I1922="2_bed_rate",2, IF(I1922="3+_bed_rate", 3, "error"))))</f>
        <v>3</v>
      </c>
      <c r="K1922" t="s">
        <v>39</v>
      </c>
      <c r="L1922">
        <f>VLOOKUP(B1922,average_median_rates_1!B:I,8,0)</f>
        <v>1450</v>
      </c>
      <c r="M1922" t="b">
        <f>IF(ISERROR(L1922),VLOOKUP(C1922,vancouver_ratios_2!B:J,9,0),IF(L1922="**",VLOOKUP(C1922,vancouver_ratios_2!B:J,9,0)))</f>
        <v>0</v>
      </c>
      <c r="N1922" t="b">
        <f>IF(ISERROR(L1922),VLOOKUP(D1922,average_median_rates_1!B:I,8,0),IF(L1922="**", VLOOKUP(D1922,average_median_rates_1!B:I,8,0)))</f>
        <v>0</v>
      </c>
      <c r="O1922">
        <f t="shared" ref="O1922:O1985" si="214">N1922*M1922</f>
        <v>0</v>
      </c>
      <c r="P1922">
        <f t="shared" ref="P1922:P1985" si="215">IF(ISERROR(L1922),O1922, IF(L1922="**", O1922, L1922))</f>
        <v>1450</v>
      </c>
    </row>
    <row r="1923" spans="1:16" x14ac:dyDescent="0.2">
      <c r="A1923" t="str">
        <f t="shared" ref="A1923:A1986" si="216">E1923&amp;F1923&amp;H1923&amp;J1923&amp;K1923</f>
        <v>201110median3Langley City and Langley DM</v>
      </c>
      <c r="B1923" t="str">
        <f t="shared" si="210"/>
        <v>201110apartmentmedian3+_bed_rateLangley City and Langley DM</v>
      </c>
      <c r="C1923" t="str">
        <f t="shared" si="211"/>
        <v>apartmentmedian3+_bed_rateLangley City and Langley DM</v>
      </c>
      <c r="D1923" t="str">
        <f t="shared" si="212"/>
        <v>201110apartmentmedian3+_bed_rateVancouver</v>
      </c>
      <c r="E1923">
        <v>2011</v>
      </c>
      <c r="F1923">
        <v>10</v>
      </c>
      <c r="G1923" t="s">
        <v>65</v>
      </c>
      <c r="H1923" t="s">
        <v>61</v>
      </c>
      <c r="I1923" t="s">
        <v>55</v>
      </c>
      <c r="J1923">
        <f t="shared" si="213"/>
        <v>3</v>
      </c>
      <c r="K1923" t="s">
        <v>40</v>
      </c>
      <c r="L1923">
        <f>VLOOKUP(B1923,average_median_rates_1!B:I,8,0)</f>
        <v>1050</v>
      </c>
      <c r="M1923" t="b">
        <f>IF(ISERROR(L1923),VLOOKUP(C1923,vancouver_ratios_2!B:J,9,0),IF(L1923="**",VLOOKUP(C1923,vancouver_ratios_2!B:J,9,0)))</f>
        <v>0</v>
      </c>
      <c r="N1923" t="b">
        <f>IF(ISERROR(L1923),VLOOKUP(D1923,average_median_rates_1!B:I,8,0),IF(L1923="**", VLOOKUP(D1923,average_median_rates_1!B:I,8,0)))</f>
        <v>0</v>
      </c>
      <c r="O1923">
        <f t="shared" si="214"/>
        <v>0</v>
      </c>
      <c r="P1923">
        <f t="shared" si="215"/>
        <v>1050</v>
      </c>
    </row>
    <row r="1924" spans="1:16" x14ac:dyDescent="0.2">
      <c r="A1924" t="str">
        <f t="shared" si="216"/>
        <v>201110median3Tri-Cities</v>
      </c>
      <c r="B1924" t="str">
        <f t="shared" si="210"/>
        <v>201110apartmentmedian3+_bed_rateTri-Cities</v>
      </c>
      <c r="C1924" t="str">
        <f t="shared" si="211"/>
        <v>apartmentmedian3+_bed_rateTri-Cities</v>
      </c>
      <c r="D1924" t="str">
        <f t="shared" si="212"/>
        <v>201110apartmentmedian3+_bed_rateVancouver</v>
      </c>
      <c r="E1924">
        <v>2011</v>
      </c>
      <c r="F1924">
        <v>10</v>
      </c>
      <c r="G1924" t="s">
        <v>65</v>
      </c>
      <c r="H1924" t="s">
        <v>61</v>
      </c>
      <c r="I1924" t="s">
        <v>55</v>
      </c>
      <c r="J1924">
        <f t="shared" si="213"/>
        <v>3</v>
      </c>
      <c r="K1924" t="s">
        <v>41</v>
      </c>
      <c r="L1924">
        <f>VLOOKUP(B1924,average_median_rates_1!B:I,8,0)</f>
        <v>1200</v>
      </c>
      <c r="M1924" t="b">
        <f>IF(ISERROR(L1924),VLOOKUP(C1924,vancouver_ratios_2!B:J,9,0),IF(L1924="**",VLOOKUP(C1924,vancouver_ratios_2!B:J,9,0)))</f>
        <v>0</v>
      </c>
      <c r="N1924" t="b">
        <f>IF(ISERROR(L1924),VLOOKUP(D1924,average_median_rates_1!B:I,8,0),IF(L1924="**", VLOOKUP(D1924,average_median_rates_1!B:I,8,0)))</f>
        <v>0</v>
      </c>
      <c r="O1924">
        <f t="shared" si="214"/>
        <v>0</v>
      </c>
      <c r="P1924">
        <f t="shared" si="215"/>
        <v>1200</v>
      </c>
    </row>
    <row r="1925" spans="1:16" x14ac:dyDescent="0.2">
      <c r="A1925" t="str">
        <f t="shared" si="216"/>
        <v>201110median3Maple Ridge/Pitt Meadows</v>
      </c>
      <c r="B1925" t="str">
        <f t="shared" si="210"/>
        <v>201110apartmentmedian3+_bed_rateMaple Ridge/Pitt Meadows</v>
      </c>
      <c r="C1925" t="str">
        <f t="shared" si="211"/>
        <v>apartmentmedian3+_bed_rateMaple Ridge/Pitt Meadows</v>
      </c>
      <c r="D1925" t="str">
        <f t="shared" si="212"/>
        <v>201110apartmentmedian3+_bed_rateVancouver</v>
      </c>
      <c r="E1925">
        <v>2011</v>
      </c>
      <c r="F1925">
        <v>10</v>
      </c>
      <c r="G1925" t="s">
        <v>65</v>
      </c>
      <c r="H1925" t="s">
        <v>61</v>
      </c>
      <c r="I1925" t="s">
        <v>55</v>
      </c>
      <c r="J1925">
        <f t="shared" si="213"/>
        <v>3</v>
      </c>
      <c r="K1925" t="s">
        <v>42</v>
      </c>
      <c r="L1925">
        <f>VLOOKUP(B1925,average_median_rates_1!B:I,8,0)</f>
        <v>1050</v>
      </c>
      <c r="M1925" t="b">
        <f>IF(ISERROR(L1925),VLOOKUP(C1925,vancouver_ratios_2!B:J,9,0),IF(L1925="**",VLOOKUP(C1925,vancouver_ratios_2!B:J,9,0)))</f>
        <v>0</v>
      </c>
      <c r="N1925" t="b">
        <f>IF(ISERROR(L1925),VLOOKUP(D1925,average_median_rates_1!B:I,8,0),IF(L1925="**", VLOOKUP(D1925,average_median_rates_1!B:I,8,0)))</f>
        <v>0</v>
      </c>
      <c r="O1925">
        <f t="shared" si="214"/>
        <v>0</v>
      </c>
      <c r="P1925">
        <f t="shared" si="215"/>
        <v>1050</v>
      </c>
    </row>
    <row r="1926" spans="1:16" x14ac:dyDescent="0.2">
      <c r="A1926" t="str">
        <f t="shared" si="216"/>
        <v>201110median3Vancouver</v>
      </c>
      <c r="B1926" t="str">
        <f t="shared" si="210"/>
        <v>201110apartmentmedian3+_bed_rateVancouver</v>
      </c>
      <c r="C1926" t="str">
        <f t="shared" si="211"/>
        <v>apartmentmedian3+_bed_rateVancouver</v>
      </c>
      <c r="D1926" t="str">
        <f t="shared" si="212"/>
        <v>201110apartmentmedian3+_bed_rateVancouver</v>
      </c>
      <c r="E1926">
        <v>2011</v>
      </c>
      <c r="F1926">
        <v>10</v>
      </c>
      <c r="G1926" t="s">
        <v>65</v>
      </c>
      <c r="H1926" t="s">
        <v>61</v>
      </c>
      <c r="I1926" t="s">
        <v>55</v>
      </c>
      <c r="J1926">
        <f t="shared" si="213"/>
        <v>3</v>
      </c>
      <c r="K1926" t="s">
        <v>43</v>
      </c>
      <c r="L1926">
        <f>VLOOKUP(B1926,average_median_rates_1!B:I,8,0)</f>
        <v>1250</v>
      </c>
      <c r="M1926" t="b">
        <f>IF(ISERROR(L1926),VLOOKUP(C1926,vancouver_ratios_2!B:J,9,0),IF(L1926="**",VLOOKUP(C1926,vancouver_ratios_2!B:J,9,0)))</f>
        <v>0</v>
      </c>
      <c r="N1926" t="b">
        <f>IF(ISERROR(L1926),VLOOKUP(D1926,average_median_rates_1!B:I,8,0),IF(L1926="**", VLOOKUP(D1926,average_median_rates_1!B:I,8,0)))</f>
        <v>0</v>
      </c>
      <c r="O1926">
        <f t="shared" si="214"/>
        <v>0</v>
      </c>
      <c r="P1926">
        <f t="shared" si="215"/>
        <v>1250</v>
      </c>
    </row>
    <row r="1927" spans="1:16" x14ac:dyDescent="0.2">
      <c r="A1927" t="str">
        <f t="shared" si="216"/>
        <v>201110median3North Vancouver City</v>
      </c>
      <c r="B1927" t="str">
        <f t="shared" si="210"/>
        <v>201110apartmentmedian3+_bed_rateNorth Vancouver City</v>
      </c>
      <c r="C1927" t="str">
        <f t="shared" si="211"/>
        <v>apartmentmedian3+_bed_rateNorth Vancouver City</v>
      </c>
      <c r="D1927" t="str">
        <f t="shared" si="212"/>
        <v>201110apartmentmedian3+_bed_rateVancouver</v>
      </c>
      <c r="E1927">
        <v>2011</v>
      </c>
      <c r="F1927">
        <v>10</v>
      </c>
      <c r="G1927" t="s">
        <v>65</v>
      </c>
      <c r="H1927" t="s">
        <v>61</v>
      </c>
      <c r="I1927" t="s">
        <v>55</v>
      </c>
      <c r="J1927">
        <f t="shared" si="213"/>
        <v>3</v>
      </c>
      <c r="K1927" t="s">
        <v>60</v>
      </c>
      <c r="L1927">
        <f>VLOOKUP(B1927,average_median_rates_1!B:I,8,0)</f>
        <v>1300</v>
      </c>
      <c r="M1927" t="b">
        <f>IF(ISERROR(L1927),VLOOKUP(C1927,vancouver_ratios_2!B:J,9,0),IF(L1927="**",VLOOKUP(C1927,vancouver_ratios_2!B:J,9,0)))</f>
        <v>0</v>
      </c>
      <c r="N1927" t="b">
        <f>IF(ISERROR(L1927),VLOOKUP(D1927,average_median_rates_1!B:I,8,0),IF(L1927="**", VLOOKUP(D1927,average_median_rates_1!B:I,8,0)))</f>
        <v>0</v>
      </c>
      <c r="O1927">
        <f t="shared" si="214"/>
        <v>0</v>
      </c>
      <c r="P1927">
        <f t="shared" si="215"/>
        <v>1300</v>
      </c>
    </row>
    <row r="1928" spans="1:16" x14ac:dyDescent="0.2">
      <c r="A1928" t="str">
        <f t="shared" si="216"/>
        <v>201010average0West End/Stanley Park</v>
      </c>
      <c r="B1928" t="str">
        <f t="shared" si="210"/>
        <v>201010apartmentaveragebachelor_rateWest End/Stanley Park</v>
      </c>
      <c r="C1928" t="str">
        <f t="shared" si="211"/>
        <v>apartmentaveragebachelor_rateWest End/Stanley Park</v>
      </c>
      <c r="D1928" t="str">
        <f t="shared" si="212"/>
        <v>201010apartmentaveragebachelor_rateVancouver</v>
      </c>
      <c r="E1928">
        <v>2010</v>
      </c>
      <c r="F1928">
        <v>10</v>
      </c>
      <c r="G1928" t="s">
        <v>65</v>
      </c>
      <c r="H1928" t="s">
        <v>59</v>
      </c>
      <c r="I1928" t="s">
        <v>49</v>
      </c>
      <c r="J1928">
        <f t="shared" si="213"/>
        <v>0</v>
      </c>
      <c r="K1928" t="s">
        <v>12</v>
      </c>
      <c r="L1928">
        <f>VLOOKUP(B1928,average_median_rates_1!B:I,8,0)</f>
        <v>874</v>
      </c>
      <c r="M1928" t="b">
        <f>IF(ISERROR(L1928),VLOOKUP(C1928,vancouver_ratios_2!B:J,9,0),IF(L1928="**",VLOOKUP(C1928,vancouver_ratios_2!B:J,9,0)))</f>
        <v>0</v>
      </c>
      <c r="N1928" t="b">
        <f>IF(ISERROR(L1928),VLOOKUP(D1928,average_median_rates_1!B:I,8,0),IF(L1928="**", VLOOKUP(D1928,average_median_rates_1!B:I,8,0)))</f>
        <v>0</v>
      </c>
      <c r="O1928">
        <f t="shared" si="214"/>
        <v>0</v>
      </c>
      <c r="P1928">
        <f t="shared" si="215"/>
        <v>874</v>
      </c>
    </row>
    <row r="1929" spans="1:16" x14ac:dyDescent="0.2">
      <c r="A1929" t="str">
        <f t="shared" si="216"/>
        <v>201010average0English Bay</v>
      </c>
      <c r="B1929" t="str">
        <f t="shared" si="210"/>
        <v>201010apartmentaveragebachelor_rateEnglish Bay</v>
      </c>
      <c r="C1929" t="str">
        <f t="shared" si="211"/>
        <v>apartmentaveragebachelor_rateEnglish Bay</v>
      </c>
      <c r="D1929" t="str">
        <f t="shared" si="212"/>
        <v>201010apartmentaveragebachelor_rateVancouver</v>
      </c>
      <c r="E1929">
        <v>2010</v>
      </c>
      <c r="F1929">
        <v>10</v>
      </c>
      <c r="G1929" t="s">
        <v>65</v>
      </c>
      <c r="H1929" t="s">
        <v>59</v>
      </c>
      <c r="I1929" t="s">
        <v>49</v>
      </c>
      <c r="J1929">
        <f t="shared" si="213"/>
        <v>0</v>
      </c>
      <c r="K1929" t="s">
        <v>16</v>
      </c>
      <c r="L1929">
        <f>VLOOKUP(B1929,average_median_rates_1!B:I,8,0)</f>
        <v>894</v>
      </c>
      <c r="M1929" t="b">
        <f>IF(ISERROR(L1929),VLOOKUP(C1929,vancouver_ratios_2!B:J,9,0),IF(L1929="**",VLOOKUP(C1929,vancouver_ratios_2!B:J,9,0)))</f>
        <v>0</v>
      </c>
      <c r="N1929" t="b">
        <f>IF(ISERROR(L1929),VLOOKUP(D1929,average_median_rates_1!B:I,8,0),IF(L1929="**", VLOOKUP(D1929,average_median_rates_1!B:I,8,0)))</f>
        <v>0</v>
      </c>
      <c r="O1929">
        <f t="shared" si="214"/>
        <v>0</v>
      </c>
      <c r="P1929">
        <f t="shared" si="215"/>
        <v>894</v>
      </c>
    </row>
    <row r="1930" spans="1:16" x14ac:dyDescent="0.2">
      <c r="A1930" t="str">
        <f t="shared" si="216"/>
        <v>201010average0Downtown</v>
      </c>
      <c r="B1930" t="str">
        <f t="shared" si="210"/>
        <v>201010apartmentaveragebachelor_rateDowntown</v>
      </c>
      <c r="C1930" t="str">
        <f t="shared" si="211"/>
        <v>apartmentaveragebachelor_rateDowntown</v>
      </c>
      <c r="D1930" t="str">
        <f t="shared" si="212"/>
        <v>201010apartmentaveragebachelor_rateVancouver</v>
      </c>
      <c r="E1930">
        <v>2010</v>
      </c>
      <c r="F1930">
        <v>10</v>
      </c>
      <c r="G1930" t="s">
        <v>65</v>
      </c>
      <c r="H1930" t="s">
        <v>59</v>
      </c>
      <c r="I1930" t="s">
        <v>49</v>
      </c>
      <c r="J1930">
        <f t="shared" si="213"/>
        <v>0</v>
      </c>
      <c r="K1930" t="s">
        <v>17</v>
      </c>
      <c r="L1930">
        <f>VLOOKUP(B1930,average_median_rates_1!B:I,8,0)</f>
        <v>921</v>
      </c>
      <c r="M1930" t="b">
        <f>IF(ISERROR(L1930),VLOOKUP(C1930,vancouver_ratios_2!B:J,9,0),IF(L1930="**",VLOOKUP(C1930,vancouver_ratios_2!B:J,9,0)))</f>
        <v>0</v>
      </c>
      <c r="N1930" t="b">
        <f>IF(ISERROR(L1930),VLOOKUP(D1930,average_median_rates_1!B:I,8,0),IF(L1930="**", VLOOKUP(D1930,average_median_rates_1!B:I,8,0)))</f>
        <v>0</v>
      </c>
      <c r="O1930">
        <f t="shared" si="214"/>
        <v>0</v>
      </c>
      <c r="P1930">
        <f t="shared" si="215"/>
        <v>921</v>
      </c>
    </row>
    <row r="1931" spans="1:16" x14ac:dyDescent="0.2">
      <c r="A1931" t="str">
        <f t="shared" si="216"/>
        <v>201010average0South Granville/Oak</v>
      </c>
      <c r="B1931" t="str">
        <f t="shared" si="210"/>
        <v>201010apartmentaveragebachelor_rateSouth Granville/Oak</v>
      </c>
      <c r="C1931" t="str">
        <f t="shared" si="211"/>
        <v>apartmentaveragebachelor_rateSouth Granville/Oak</v>
      </c>
      <c r="D1931" t="str">
        <f t="shared" si="212"/>
        <v>201010apartmentaveragebachelor_rateVancouver</v>
      </c>
      <c r="E1931">
        <v>2010</v>
      </c>
      <c r="F1931">
        <v>10</v>
      </c>
      <c r="G1931" t="s">
        <v>65</v>
      </c>
      <c r="H1931" t="s">
        <v>59</v>
      </c>
      <c r="I1931" t="s">
        <v>49</v>
      </c>
      <c r="J1931">
        <f t="shared" si="213"/>
        <v>0</v>
      </c>
      <c r="K1931" t="s">
        <v>19</v>
      </c>
      <c r="L1931">
        <f>VLOOKUP(B1931,average_median_rates_1!B:I,8,0)</f>
        <v>832</v>
      </c>
      <c r="M1931" t="b">
        <f>IF(ISERROR(L1931),VLOOKUP(C1931,vancouver_ratios_2!B:J,9,0),IF(L1931="**",VLOOKUP(C1931,vancouver_ratios_2!B:J,9,0)))</f>
        <v>0</v>
      </c>
      <c r="N1931" t="b">
        <f>IF(ISERROR(L1931),VLOOKUP(D1931,average_median_rates_1!B:I,8,0),IF(L1931="**", VLOOKUP(D1931,average_median_rates_1!B:I,8,0)))</f>
        <v>0</v>
      </c>
      <c r="O1931">
        <f t="shared" si="214"/>
        <v>0</v>
      </c>
      <c r="P1931">
        <f t="shared" si="215"/>
        <v>832</v>
      </c>
    </row>
    <row r="1932" spans="1:16" x14ac:dyDescent="0.2">
      <c r="A1932" t="str">
        <f t="shared" si="216"/>
        <v>201010average0Kitsilano/Point Grey</v>
      </c>
      <c r="B1932" t="str">
        <f t="shared" si="210"/>
        <v>201010apartmentaveragebachelor_rateKitsilano/Point Grey</v>
      </c>
      <c r="C1932" t="str">
        <f t="shared" si="211"/>
        <v>apartmentaveragebachelor_rateKitsilano/Point Grey</v>
      </c>
      <c r="D1932" t="str">
        <f t="shared" si="212"/>
        <v>201010apartmentaveragebachelor_rateVancouver</v>
      </c>
      <c r="E1932">
        <v>2010</v>
      </c>
      <c r="F1932">
        <v>10</v>
      </c>
      <c r="G1932" t="s">
        <v>65</v>
      </c>
      <c r="H1932" t="s">
        <v>59</v>
      </c>
      <c r="I1932" t="s">
        <v>49</v>
      </c>
      <c r="J1932">
        <f t="shared" si="213"/>
        <v>0</v>
      </c>
      <c r="K1932" t="s">
        <v>20</v>
      </c>
      <c r="L1932">
        <f>VLOOKUP(B1932,average_median_rates_1!B:I,8,0)</f>
        <v>848</v>
      </c>
      <c r="M1932" t="b">
        <f>IF(ISERROR(L1932),VLOOKUP(C1932,vancouver_ratios_2!B:J,9,0),IF(L1932="**",VLOOKUP(C1932,vancouver_ratios_2!B:J,9,0)))</f>
        <v>0</v>
      </c>
      <c r="N1932" t="b">
        <f>IF(ISERROR(L1932),VLOOKUP(D1932,average_median_rates_1!B:I,8,0),IF(L1932="**", VLOOKUP(D1932,average_median_rates_1!B:I,8,0)))</f>
        <v>0</v>
      </c>
      <c r="O1932">
        <f t="shared" si="214"/>
        <v>0</v>
      </c>
      <c r="P1932">
        <f t="shared" si="215"/>
        <v>848</v>
      </c>
    </row>
    <row r="1933" spans="1:16" x14ac:dyDescent="0.2">
      <c r="A1933" t="str">
        <f t="shared" si="216"/>
        <v>201010average0Westside/Kerrisdale</v>
      </c>
      <c r="B1933" t="str">
        <f t="shared" si="210"/>
        <v>201010apartmentaveragebachelor_rateWestside/Kerrisdale</v>
      </c>
      <c r="C1933" t="str">
        <f t="shared" si="211"/>
        <v>apartmentaveragebachelor_rateWestside/Kerrisdale</v>
      </c>
      <c r="D1933" t="str">
        <f t="shared" si="212"/>
        <v>201010apartmentaveragebachelor_rateVancouver</v>
      </c>
      <c r="E1933">
        <v>2010</v>
      </c>
      <c r="F1933">
        <v>10</v>
      </c>
      <c r="G1933" t="s">
        <v>65</v>
      </c>
      <c r="H1933" t="s">
        <v>59</v>
      </c>
      <c r="I1933" t="s">
        <v>49</v>
      </c>
      <c r="J1933">
        <f t="shared" si="213"/>
        <v>0</v>
      </c>
      <c r="K1933" t="s">
        <v>21</v>
      </c>
      <c r="L1933">
        <f>VLOOKUP(B1933,average_median_rates_1!B:I,8,0)</f>
        <v>815</v>
      </c>
      <c r="M1933" t="b">
        <f>IF(ISERROR(L1933),VLOOKUP(C1933,vancouver_ratios_2!B:J,9,0),IF(L1933="**",VLOOKUP(C1933,vancouver_ratios_2!B:J,9,0)))</f>
        <v>0</v>
      </c>
      <c r="N1933" t="b">
        <f>IF(ISERROR(L1933),VLOOKUP(D1933,average_median_rates_1!B:I,8,0),IF(L1933="**", VLOOKUP(D1933,average_median_rates_1!B:I,8,0)))</f>
        <v>0</v>
      </c>
      <c r="O1933">
        <f t="shared" si="214"/>
        <v>0</v>
      </c>
      <c r="P1933">
        <f t="shared" si="215"/>
        <v>815</v>
      </c>
    </row>
    <row r="1934" spans="1:16" x14ac:dyDescent="0.2">
      <c r="A1934" t="str">
        <f t="shared" si="216"/>
        <v>201010average0Marpole</v>
      </c>
      <c r="B1934" t="str">
        <f t="shared" si="210"/>
        <v>201010apartmentaveragebachelor_rateMarpole</v>
      </c>
      <c r="C1934" t="str">
        <f t="shared" si="211"/>
        <v>apartmentaveragebachelor_rateMarpole</v>
      </c>
      <c r="D1934" t="str">
        <f t="shared" si="212"/>
        <v>201010apartmentaveragebachelor_rateVancouver</v>
      </c>
      <c r="E1934">
        <v>2010</v>
      </c>
      <c r="F1934">
        <v>10</v>
      </c>
      <c r="G1934" t="s">
        <v>65</v>
      </c>
      <c r="H1934" t="s">
        <v>59</v>
      </c>
      <c r="I1934" t="s">
        <v>49</v>
      </c>
      <c r="J1934">
        <f t="shared" si="213"/>
        <v>0</v>
      </c>
      <c r="K1934" t="s">
        <v>23</v>
      </c>
      <c r="L1934">
        <f>VLOOKUP(B1934,average_median_rates_1!B:I,8,0)</f>
        <v>702</v>
      </c>
      <c r="M1934" t="b">
        <f>IF(ISERROR(L1934),VLOOKUP(C1934,vancouver_ratios_2!B:J,9,0),IF(L1934="**",VLOOKUP(C1934,vancouver_ratios_2!B:J,9,0)))</f>
        <v>0</v>
      </c>
      <c r="N1934" t="b">
        <f>IF(ISERROR(L1934),VLOOKUP(D1934,average_median_rates_1!B:I,8,0),IF(L1934="**", VLOOKUP(D1934,average_median_rates_1!B:I,8,0)))</f>
        <v>0</v>
      </c>
      <c r="O1934">
        <f t="shared" si="214"/>
        <v>0</v>
      </c>
      <c r="P1934">
        <f t="shared" si="215"/>
        <v>702</v>
      </c>
    </row>
    <row r="1935" spans="1:16" x14ac:dyDescent="0.2">
      <c r="A1935" t="str">
        <f t="shared" si="216"/>
        <v>201010average0Mount Pleasant/Renfrew Heights</v>
      </c>
      <c r="B1935" t="str">
        <f t="shared" si="210"/>
        <v>201010apartmentaveragebachelor_rateMount Pleasant/Renfrew Heights</v>
      </c>
      <c r="C1935" t="str">
        <f t="shared" si="211"/>
        <v>apartmentaveragebachelor_rateMount Pleasant/Renfrew Heights</v>
      </c>
      <c r="D1935" t="str">
        <f t="shared" si="212"/>
        <v>201010apartmentaveragebachelor_rateVancouver</v>
      </c>
      <c r="E1935">
        <v>2010</v>
      </c>
      <c r="F1935">
        <v>10</v>
      </c>
      <c r="G1935" t="s">
        <v>65</v>
      </c>
      <c r="H1935" t="s">
        <v>59</v>
      </c>
      <c r="I1935" t="s">
        <v>49</v>
      </c>
      <c r="J1935">
        <f t="shared" si="213"/>
        <v>0</v>
      </c>
      <c r="K1935" t="s">
        <v>24</v>
      </c>
      <c r="L1935">
        <f>VLOOKUP(B1935,average_median_rates_1!B:I,8,0)</f>
        <v>759</v>
      </c>
      <c r="M1935" t="b">
        <f>IF(ISERROR(L1935),VLOOKUP(C1935,vancouver_ratios_2!B:J,9,0),IF(L1935="**",VLOOKUP(C1935,vancouver_ratios_2!B:J,9,0)))</f>
        <v>0</v>
      </c>
      <c r="N1935" t="b">
        <f>IF(ISERROR(L1935),VLOOKUP(D1935,average_median_rates_1!B:I,8,0),IF(L1935="**", VLOOKUP(D1935,average_median_rates_1!B:I,8,0)))</f>
        <v>0</v>
      </c>
      <c r="O1935">
        <f t="shared" si="214"/>
        <v>0</v>
      </c>
      <c r="P1935">
        <f t="shared" si="215"/>
        <v>759</v>
      </c>
    </row>
    <row r="1936" spans="1:16" x14ac:dyDescent="0.2">
      <c r="A1936" t="str">
        <f t="shared" si="216"/>
        <v>201010average0East Hastings</v>
      </c>
      <c r="B1936" t="str">
        <f t="shared" si="210"/>
        <v>201010apartmentaveragebachelor_rateEast Hastings</v>
      </c>
      <c r="C1936" t="str">
        <f t="shared" si="211"/>
        <v>apartmentaveragebachelor_rateEast Hastings</v>
      </c>
      <c r="D1936" t="str">
        <f t="shared" si="212"/>
        <v>201010apartmentaveragebachelor_rateVancouver</v>
      </c>
      <c r="E1936">
        <v>2010</v>
      </c>
      <c r="F1936">
        <v>10</v>
      </c>
      <c r="G1936" t="s">
        <v>65</v>
      </c>
      <c r="H1936" t="s">
        <v>59</v>
      </c>
      <c r="I1936" t="s">
        <v>49</v>
      </c>
      <c r="J1936">
        <f t="shared" si="213"/>
        <v>0</v>
      </c>
      <c r="K1936" t="s">
        <v>25</v>
      </c>
      <c r="L1936">
        <f>VLOOKUP(B1936,average_median_rates_1!B:I,8,0)</f>
        <v>762</v>
      </c>
      <c r="M1936" t="b">
        <f>IF(ISERROR(L1936),VLOOKUP(C1936,vancouver_ratios_2!B:J,9,0),IF(L1936="**",VLOOKUP(C1936,vancouver_ratios_2!B:J,9,0)))</f>
        <v>0</v>
      </c>
      <c r="N1936" t="b">
        <f>IF(ISERROR(L1936),VLOOKUP(D1936,average_median_rates_1!B:I,8,0),IF(L1936="**", VLOOKUP(D1936,average_median_rates_1!B:I,8,0)))</f>
        <v>0</v>
      </c>
      <c r="O1936">
        <f t="shared" si="214"/>
        <v>0</v>
      </c>
      <c r="P1936">
        <f t="shared" si="215"/>
        <v>762</v>
      </c>
    </row>
    <row r="1937" spans="1:16" x14ac:dyDescent="0.2">
      <c r="A1937" t="str">
        <f t="shared" si="216"/>
        <v>201010average0Southeast Vancouver</v>
      </c>
      <c r="B1937" t="str">
        <f t="shared" si="210"/>
        <v>201010apartmentaveragebachelor_rateSoutheast Vancouver</v>
      </c>
      <c r="C1937" t="str">
        <f t="shared" si="211"/>
        <v>apartmentaveragebachelor_rateSoutheast Vancouver</v>
      </c>
      <c r="D1937" t="str">
        <f t="shared" si="212"/>
        <v>201010apartmentaveragebachelor_rateVancouver</v>
      </c>
      <c r="E1937">
        <v>2010</v>
      </c>
      <c r="F1937">
        <v>10</v>
      </c>
      <c r="G1937" t="s">
        <v>65</v>
      </c>
      <c r="H1937" t="s">
        <v>59</v>
      </c>
      <c r="I1937" t="s">
        <v>49</v>
      </c>
      <c r="J1937">
        <f t="shared" si="213"/>
        <v>0</v>
      </c>
      <c r="K1937" t="s">
        <v>26</v>
      </c>
      <c r="L1937">
        <f>VLOOKUP(B1937,average_median_rates_1!B:I,8,0)</f>
        <v>767</v>
      </c>
      <c r="M1937" t="b">
        <f>IF(ISERROR(L1937),VLOOKUP(C1937,vancouver_ratios_2!B:J,9,0),IF(L1937="**",VLOOKUP(C1937,vancouver_ratios_2!B:J,9,0)))</f>
        <v>0</v>
      </c>
      <c r="N1937" t="b">
        <f>IF(ISERROR(L1937),VLOOKUP(D1937,average_median_rates_1!B:I,8,0),IF(L1937="**", VLOOKUP(D1937,average_median_rates_1!B:I,8,0)))</f>
        <v>0</v>
      </c>
      <c r="O1937">
        <f t="shared" si="214"/>
        <v>0</v>
      </c>
      <c r="P1937">
        <f t="shared" si="215"/>
        <v>767</v>
      </c>
    </row>
    <row r="1938" spans="1:16" x14ac:dyDescent="0.2">
      <c r="A1938" t="str">
        <f t="shared" si="216"/>
        <v>201010average0University Endowment Lands</v>
      </c>
      <c r="B1938" t="str">
        <f t="shared" si="210"/>
        <v>201010apartmentaveragebachelor_rateUniversity Endowment Lands</v>
      </c>
      <c r="C1938" t="str">
        <f t="shared" si="211"/>
        <v>apartmentaveragebachelor_rateUniversity Endowment Lands</v>
      </c>
      <c r="D1938" t="str">
        <f t="shared" si="212"/>
        <v>201010apartmentaveragebachelor_rateVancouver</v>
      </c>
      <c r="E1938">
        <v>2010</v>
      </c>
      <c r="F1938">
        <v>10</v>
      </c>
      <c r="G1938" t="s">
        <v>65</v>
      </c>
      <c r="H1938" t="s">
        <v>59</v>
      </c>
      <c r="I1938" t="s">
        <v>49</v>
      </c>
      <c r="J1938">
        <f t="shared" si="213"/>
        <v>0</v>
      </c>
      <c r="K1938" t="s">
        <v>27</v>
      </c>
      <c r="L1938">
        <f>VLOOKUP(B1938,average_median_rates_1!B:I,8,0)</f>
        <v>782</v>
      </c>
      <c r="M1938" t="b">
        <f>IF(ISERROR(L1938),VLOOKUP(C1938,vancouver_ratios_2!B:J,9,0),IF(L1938="**",VLOOKUP(C1938,vancouver_ratios_2!B:J,9,0)))</f>
        <v>0</v>
      </c>
      <c r="N1938" t="b">
        <f>IF(ISERROR(L1938),VLOOKUP(D1938,average_median_rates_1!B:I,8,0),IF(L1938="**", VLOOKUP(D1938,average_median_rates_1!B:I,8,0)))</f>
        <v>0</v>
      </c>
      <c r="O1938">
        <f t="shared" si="214"/>
        <v>0</v>
      </c>
      <c r="P1938">
        <f t="shared" si="215"/>
        <v>782</v>
      </c>
    </row>
    <row r="1939" spans="1:16" x14ac:dyDescent="0.2">
      <c r="A1939" t="str">
        <f t="shared" si="216"/>
        <v>201010average0Central Park/Metrotown</v>
      </c>
      <c r="B1939" t="str">
        <f t="shared" si="210"/>
        <v>201010apartmentaveragebachelor_rateCentral Park/Metrotown</v>
      </c>
      <c r="C1939" t="str">
        <f t="shared" si="211"/>
        <v>apartmentaveragebachelor_rateCentral Park/Metrotown</v>
      </c>
      <c r="D1939" t="str">
        <f t="shared" si="212"/>
        <v>201010apartmentaveragebachelor_rateVancouver</v>
      </c>
      <c r="E1939">
        <v>2010</v>
      </c>
      <c r="F1939">
        <v>10</v>
      </c>
      <c r="G1939" t="s">
        <v>65</v>
      </c>
      <c r="H1939" t="s">
        <v>59</v>
      </c>
      <c r="I1939" t="s">
        <v>49</v>
      </c>
      <c r="J1939">
        <f t="shared" si="213"/>
        <v>0</v>
      </c>
      <c r="K1939" t="s">
        <v>28</v>
      </c>
      <c r="L1939">
        <f>VLOOKUP(B1939,average_median_rates_1!B:I,8,0)</f>
        <v>778</v>
      </c>
      <c r="M1939" t="b">
        <f>IF(ISERROR(L1939),VLOOKUP(C1939,vancouver_ratios_2!B:J,9,0),IF(L1939="**",VLOOKUP(C1939,vancouver_ratios_2!B:J,9,0)))</f>
        <v>0</v>
      </c>
      <c r="N1939" t="b">
        <f>IF(ISERROR(L1939),VLOOKUP(D1939,average_median_rates_1!B:I,8,0),IF(L1939="**", VLOOKUP(D1939,average_median_rates_1!B:I,8,0)))</f>
        <v>0</v>
      </c>
      <c r="O1939">
        <f t="shared" si="214"/>
        <v>0</v>
      </c>
      <c r="P1939">
        <f t="shared" si="215"/>
        <v>778</v>
      </c>
    </row>
    <row r="1940" spans="1:16" x14ac:dyDescent="0.2">
      <c r="A1940" t="str">
        <f t="shared" si="216"/>
        <v>201010average0Southeast Burnaby</v>
      </c>
      <c r="B1940" t="str">
        <f t="shared" si="210"/>
        <v>201010apartmentaveragebachelor_rateSoutheast Burnaby</v>
      </c>
      <c r="C1940" t="str">
        <f t="shared" si="211"/>
        <v>apartmentaveragebachelor_rateSoutheast Burnaby</v>
      </c>
      <c r="D1940" t="str">
        <f t="shared" si="212"/>
        <v>201010apartmentaveragebachelor_rateVancouver</v>
      </c>
      <c r="E1940">
        <v>2010</v>
      </c>
      <c r="F1940">
        <v>10</v>
      </c>
      <c r="G1940" t="s">
        <v>65</v>
      </c>
      <c r="H1940" t="s">
        <v>59</v>
      </c>
      <c r="I1940" t="s">
        <v>49</v>
      </c>
      <c r="J1940">
        <f t="shared" si="213"/>
        <v>0</v>
      </c>
      <c r="K1940" t="s">
        <v>29</v>
      </c>
      <c r="L1940">
        <f>VLOOKUP(B1940,average_median_rates_1!B:I,8,0)</f>
        <v>655</v>
      </c>
      <c r="M1940" t="b">
        <f>IF(ISERROR(L1940),VLOOKUP(C1940,vancouver_ratios_2!B:J,9,0),IF(L1940="**",VLOOKUP(C1940,vancouver_ratios_2!B:J,9,0)))</f>
        <v>0</v>
      </c>
      <c r="N1940" t="b">
        <f>IF(ISERROR(L1940),VLOOKUP(D1940,average_median_rates_1!B:I,8,0),IF(L1940="**", VLOOKUP(D1940,average_median_rates_1!B:I,8,0)))</f>
        <v>0</v>
      </c>
      <c r="O1940">
        <f t="shared" si="214"/>
        <v>0</v>
      </c>
      <c r="P1940">
        <f t="shared" si="215"/>
        <v>655</v>
      </c>
    </row>
    <row r="1941" spans="1:16" x14ac:dyDescent="0.2">
      <c r="A1941" t="str">
        <f t="shared" si="216"/>
        <v>201010average0North Burnaby</v>
      </c>
      <c r="B1941" t="str">
        <f t="shared" si="210"/>
        <v>201010apartmentaveragebachelor_rateNorth Burnaby</v>
      </c>
      <c r="C1941" t="str">
        <f t="shared" si="211"/>
        <v>apartmentaveragebachelor_rateNorth Burnaby</v>
      </c>
      <c r="D1941" t="str">
        <f t="shared" si="212"/>
        <v>201010apartmentaveragebachelor_rateVancouver</v>
      </c>
      <c r="E1941">
        <v>2010</v>
      </c>
      <c r="F1941">
        <v>10</v>
      </c>
      <c r="G1941" t="s">
        <v>65</v>
      </c>
      <c r="H1941" t="s">
        <v>59</v>
      </c>
      <c r="I1941" t="s">
        <v>49</v>
      </c>
      <c r="J1941">
        <f t="shared" si="213"/>
        <v>0</v>
      </c>
      <c r="K1941" t="s">
        <v>31</v>
      </c>
      <c r="L1941">
        <f>VLOOKUP(B1941,average_median_rates_1!B:I,8,0)</f>
        <v>694</v>
      </c>
      <c r="M1941" t="b">
        <f>IF(ISERROR(L1941),VLOOKUP(C1941,vancouver_ratios_2!B:J,9,0),IF(L1941="**",VLOOKUP(C1941,vancouver_ratios_2!B:J,9,0)))</f>
        <v>0</v>
      </c>
      <c r="N1941" t="b">
        <f>IF(ISERROR(L1941),VLOOKUP(D1941,average_median_rates_1!B:I,8,0),IF(L1941="**", VLOOKUP(D1941,average_median_rates_1!B:I,8,0)))</f>
        <v>0</v>
      </c>
      <c r="O1941">
        <f t="shared" si="214"/>
        <v>0</v>
      </c>
      <c r="P1941">
        <f t="shared" si="215"/>
        <v>694</v>
      </c>
    </row>
    <row r="1942" spans="1:16" x14ac:dyDescent="0.2">
      <c r="A1942" t="str">
        <f t="shared" si="216"/>
        <v>201010average0New Westminster</v>
      </c>
      <c r="B1942" t="str">
        <f t="shared" si="210"/>
        <v>201010apartmentaveragebachelor_rateNew Westminster</v>
      </c>
      <c r="C1942" t="str">
        <f t="shared" si="211"/>
        <v>apartmentaveragebachelor_rateNew Westminster</v>
      </c>
      <c r="D1942" t="str">
        <f t="shared" si="212"/>
        <v>201010apartmentaveragebachelor_rateVancouver</v>
      </c>
      <c r="E1942">
        <v>2010</v>
      </c>
      <c r="F1942">
        <v>10</v>
      </c>
      <c r="G1942" t="s">
        <v>65</v>
      </c>
      <c r="H1942" t="s">
        <v>59</v>
      </c>
      <c r="I1942" t="s">
        <v>49</v>
      </c>
      <c r="J1942">
        <f t="shared" si="213"/>
        <v>0</v>
      </c>
      <c r="K1942" t="s">
        <v>32</v>
      </c>
      <c r="L1942">
        <f>VLOOKUP(B1942,average_median_rates_1!B:I,8,0)</f>
        <v>649</v>
      </c>
      <c r="M1942" t="b">
        <f>IF(ISERROR(L1942),VLOOKUP(C1942,vancouver_ratios_2!B:J,9,0),IF(L1942="**",VLOOKUP(C1942,vancouver_ratios_2!B:J,9,0)))</f>
        <v>0</v>
      </c>
      <c r="N1942" t="b">
        <f>IF(ISERROR(L1942),VLOOKUP(D1942,average_median_rates_1!B:I,8,0),IF(L1942="**", VLOOKUP(D1942,average_median_rates_1!B:I,8,0)))</f>
        <v>0</v>
      </c>
      <c r="O1942">
        <f t="shared" si="214"/>
        <v>0</v>
      </c>
      <c r="P1942">
        <f t="shared" si="215"/>
        <v>649</v>
      </c>
    </row>
    <row r="1943" spans="1:16" x14ac:dyDescent="0.2">
      <c r="A1943" t="str">
        <f t="shared" si="216"/>
        <v>201010average0North Vancouver CY</v>
      </c>
      <c r="B1943" t="str">
        <f t="shared" si="210"/>
        <v>201010apartmentaveragebachelor_rateNorth Vancouver CY</v>
      </c>
      <c r="C1943" t="str">
        <f t="shared" si="211"/>
        <v>apartmentaveragebachelor_rateNorth Vancouver CY</v>
      </c>
      <c r="D1943" t="str">
        <f t="shared" si="212"/>
        <v>201010apartmentaveragebachelor_rateVancouver</v>
      </c>
      <c r="E1943">
        <v>2010</v>
      </c>
      <c r="F1943">
        <v>10</v>
      </c>
      <c r="G1943" t="s">
        <v>65</v>
      </c>
      <c r="H1943" t="s">
        <v>59</v>
      </c>
      <c r="I1943" t="s">
        <v>49</v>
      </c>
      <c r="J1943">
        <f t="shared" si="213"/>
        <v>0</v>
      </c>
      <c r="K1943" t="s">
        <v>33</v>
      </c>
      <c r="L1943" t="e">
        <f>VLOOKUP(B1943,average_median_rates_1!B:I,8,0)</f>
        <v>#N/A</v>
      </c>
      <c r="M1943">
        <f>IF(ISERROR(L1943),VLOOKUP(C1943,vancouver_ratios_2!B:J,9,0),IF(L1943="**",VLOOKUP(C1943,vancouver_ratios_2!B:J,9,0)))</f>
        <v>1.12537452216138</v>
      </c>
      <c r="N1943">
        <f>IF(ISERROR(L1943),VLOOKUP(D1943,average_median_rates_1!B:I,8,0),IF(L1943="**", VLOOKUP(D1943,average_median_rates_1!B:I,8,0)))</f>
        <v>811</v>
      </c>
      <c r="O1943">
        <f t="shared" si="214"/>
        <v>912.67873747287922</v>
      </c>
      <c r="P1943">
        <f t="shared" si="215"/>
        <v>912.67873747287922</v>
      </c>
    </row>
    <row r="1944" spans="1:16" x14ac:dyDescent="0.2">
      <c r="A1944" t="str">
        <f t="shared" si="216"/>
        <v>201010average0North Vancouver DM</v>
      </c>
      <c r="B1944" t="str">
        <f t="shared" si="210"/>
        <v>201010apartmentaveragebachelor_rateNorth Vancouver DM</v>
      </c>
      <c r="C1944" t="str">
        <f t="shared" si="211"/>
        <v>apartmentaveragebachelor_rateNorth Vancouver DM</v>
      </c>
      <c r="D1944" t="str">
        <f t="shared" si="212"/>
        <v>201010apartmentaveragebachelor_rateVancouver</v>
      </c>
      <c r="E1944">
        <v>2010</v>
      </c>
      <c r="F1944">
        <v>10</v>
      </c>
      <c r="G1944" t="s">
        <v>65</v>
      </c>
      <c r="H1944" t="s">
        <v>59</v>
      </c>
      <c r="I1944" t="s">
        <v>49</v>
      </c>
      <c r="J1944">
        <f t="shared" si="213"/>
        <v>0</v>
      </c>
      <c r="K1944" t="s">
        <v>34</v>
      </c>
      <c r="L1944">
        <f>VLOOKUP(B1944,average_median_rates_1!B:I,8,0)</f>
        <v>842</v>
      </c>
      <c r="M1944" t="b">
        <f>IF(ISERROR(L1944),VLOOKUP(C1944,vancouver_ratios_2!B:J,9,0),IF(L1944="**",VLOOKUP(C1944,vancouver_ratios_2!B:J,9,0)))</f>
        <v>0</v>
      </c>
      <c r="N1944" t="b">
        <f>IF(ISERROR(L1944),VLOOKUP(D1944,average_median_rates_1!B:I,8,0),IF(L1944="**", VLOOKUP(D1944,average_median_rates_1!B:I,8,0)))</f>
        <v>0</v>
      </c>
      <c r="O1944">
        <f t="shared" si="214"/>
        <v>0</v>
      </c>
      <c r="P1944">
        <f t="shared" si="215"/>
        <v>842</v>
      </c>
    </row>
    <row r="1945" spans="1:16" x14ac:dyDescent="0.2">
      <c r="A1945" t="str">
        <f t="shared" si="216"/>
        <v>201010average0West Vancouver</v>
      </c>
      <c r="B1945" t="str">
        <f t="shared" si="210"/>
        <v>201010apartmentaveragebachelor_rateWest Vancouver</v>
      </c>
      <c r="C1945" t="str">
        <f t="shared" si="211"/>
        <v>apartmentaveragebachelor_rateWest Vancouver</v>
      </c>
      <c r="D1945" t="str">
        <f t="shared" si="212"/>
        <v>201010apartmentaveragebachelor_rateVancouver</v>
      </c>
      <c r="E1945">
        <v>2010</v>
      </c>
      <c r="F1945">
        <v>10</v>
      </c>
      <c r="G1945" t="s">
        <v>65</v>
      </c>
      <c r="H1945" t="s">
        <v>59</v>
      </c>
      <c r="I1945" t="s">
        <v>49</v>
      </c>
      <c r="J1945">
        <f t="shared" si="213"/>
        <v>0</v>
      </c>
      <c r="K1945" t="s">
        <v>35</v>
      </c>
      <c r="L1945">
        <f>VLOOKUP(B1945,average_median_rates_1!B:I,8,0)</f>
        <v>890</v>
      </c>
      <c r="M1945" t="b">
        <f>IF(ISERROR(L1945),VLOOKUP(C1945,vancouver_ratios_2!B:J,9,0),IF(L1945="**",VLOOKUP(C1945,vancouver_ratios_2!B:J,9,0)))</f>
        <v>0</v>
      </c>
      <c r="N1945" t="b">
        <f>IF(ISERROR(L1945),VLOOKUP(D1945,average_median_rates_1!B:I,8,0),IF(L1945="**", VLOOKUP(D1945,average_median_rates_1!B:I,8,0)))</f>
        <v>0</v>
      </c>
      <c r="O1945">
        <f t="shared" si="214"/>
        <v>0</v>
      </c>
      <c r="P1945">
        <f t="shared" si="215"/>
        <v>890</v>
      </c>
    </row>
    <row r="1946" spans="1:16" x14ac:dyDescent="0.2">
      <c r="A1946" t="str">
        <f t="shared" si="216"/>
        <v>201010average0Richmond</v>
      </c>
      <c r="B1946" t="str">
        <f t="shared" si="210"/>
        <v>201010apartmentaveragebachelor_rateRichmond</v>
      </c>
      <c r="C1946" t="str">
        <f t="shared" si="211"/>
        <v>apartmentaveragebachelor_rateRichmond</v>
      </c>
      <c r="D1946" t="str">
        <f t="shared" si="212"/>
        <v>201010apartmentaveragebachelor_rateVancouver</v>
      </c>
      <c r="E1946">
        <v>2010</v>
      </c>
      <c r="F1946">
        <v>10</v>
      </c>
      <c r="G1946" t="s">
        <v>65</v>
      </c>
      <c r="H1946" t="s">
        <v>59</v>
      </c>
      <c r="I1946" t="s">
        <v>49</v>
      </c>
      <c r="J1946">
        <f t="shared" si="213"/>
        <v>0</v>
      </c>
      <c r="K1946" t="s">
        <v>36</v>
      </c>
      <c r="L1946">
        <f>VLOOKUP(B1946,average_median_rates_1!B:I,8,0)</f>
        <v>724</v>
      </c>
      <c r="M1946" t="b">
        <f>IF(ISERROR(L1946),VLOOKUP(C1946,vancouver_ratios_2!B:J,9,0),IF(L1946="**",VLOOKUP(C1946,vancouver_ratios_2!B:J,9,0)))</f>
        <v>0</v>
      </c>
      <c r="N1946" t="b">
        <f>IF(ISERROR(L1946),VLOOKUP(D1946,average_median_rates_1!B:I,8,0),IF(L1946="**", VLOOKUP(D1946,average_median_rates_1!B:I,8,0)))</f>
        <v>0</v>
      </c>
      <c r="O1946">
        <f t="shared" si="214"/>
        <v>0</v>
      </c>
      <c r="P1946">
        <f t="shared" si="215"/>
        <v>724</v>
      </c>
    </row>
    <row r="1947" spans="1:16" x14ac:dyDescent="0.2">
      <c r="A1947" t="str">
        <f t="shared" si="216"/>
        <v>201010average0Delta</v>
      </c>
      <c r="B1947" t="str">
        <f t="shared" si="210"/>
        <v>201010apartmentaveragebachelor_rateDelta</v>
      </c>
      <c r="C1947" t="str">
        <f t="shared" si="211"/>
        <v>apartmentaveragebachelor_rateDelta</v>
      </c>
      <c r="D1947" t="str">
        <f t="shared" si="212"/>
        <v>201010apartmentaveragebachelor_rateVancouver</v>
      </c>
      <c r="E1947">
        <v>2010</v>
      </c>
      <c r="F1947">
        <v>10</v>
      </c>
      <c r="G1947" t="s">
        <v>65</v>
      </c>
      <c r="H1947" t="s">
        <v>59</v>
      </c>
      <c r="I1947" t="s">
        <v>49</v>
      </c>
      <c r="J1947">
        <f t="shared" si="213"/>
        <v>0</v>
      </c>
      <c r="K1947" t="s">
        <v>37</v>
      </c>
      <c r="L1947">
        <f>VLOOKUP(B1947,average_median_rates_1!B:I,8,0)</f>
        <v>593</v>
      </c>
      <c r="M1947" t="b">
        <f>IF(ISERROR(L1947),VLOOKUP(C1947,vancouver_ratios_2!B:J,9,0),IF(L1947="**",VLOOKUP(C1947,vancouver_ratios_2!B:J,9,0)))</f>
        <v>0</v>
      </c>
      <c r="N1947" t="b">
        <f>IF(ISERROR(L1947),VLOOKUP(D1947,average_median_rates_1!B:I,8,0),IF(L1947="**", VLOOKUP(D1947,average_median_rates_1!B:I,8,0)))</f>
        <v>0</v>
      </c>
      <c r="O1947">
        <f t="shared" si="214"/>
        <v>0</v>
      </c>
      <c r="P1947">
        <f t="shared" si="215"/>
        <v>593</v>
      </c>
    </row>
    <row r="1948" spans="1:16" x14ac:dyDescent="0.2">
      <c r="A1948" t="str">
        <f t="shared" si="216"/>
        <v>201010average0Surrey</v>
      </c>
      <c r="B1948" t="str">
        <f t="shared" si="210"/>
        <v>201010apartmentaveragebachelor_rateSurrey</v>
      </c>
      <c r="C1948" t="str">
        <f t="shared" si="211"/>
        <v>apartmentaveragebachelor_rateSurrey</v>
      </c>
      <c r="D1948" t="str">
        <f t="shared" si="212"/>
        <v>201010apartmentaveragebachelor_rateVancouver</v>
      </c>
      <c r="E1948">
        <v>2010</v>
      </c>
      <c r="F1948">
        <v>10</v>
      </c>
      <c r="G1948" t="s">
        <v>65</v>
      </c>
      <c r="H1948" t="s">
        <v>59</v>
      </c>
      <c r="I1948" t="s">
        <v>49</v>
      </c>
      <c r="J1948">
        <f t="shared" si="213"/>
        <v>0</v>
      </c>
      <c r="K1948" t="s">
        <v>38</v>
      </c>
      <c r="L1948">
        <f>VLOOKUP(B1948,average_median_rates_1!B:I,8,0)</f>
        <v>600</v>
      </c>
      <c r="M1948" t="b">
        <f>IF(ISERROR(L1948),VLOOKUP(C1948,vancouver_ratios_2!B:J,9,0),IF(L1948="**",VLOOKUP(C1948,vancouver_ratios_2!B:J,9,0)))</f>
        <v>0</v>
      </c>
      <c r="N1948" t="b">
        <f>IF(ISERROR(L1948),VLOOKUP(D1948,average_median_rates_1!B:I,8,0),IF(L1948="**", VLOOKUP(D1948,average_median_rates_1!B:I,8,0)))</f>
        <v>0</v>
      </c>
      <c r="O1948">
        <f t="shared" si="214"/>
        <v>0</v>
      </c>
      <c r="P1948">
        <f t="shared" si="215"/>
        <v>600</v>
      </c>
    </row>
    <row r="1949" spans="1:16" x14ac:dyDescent="0.2">
      <c r="A1949" t="str">
        <f t="shared" si="216"/>
        <v>201010average0White Rock</v>
      </c>
      <c r="B1949" t="str">
        <f t="shared" si="210"/>
        <v>201010apartmentaveragebachelor_rateWhite Rock</v>
      </c>
      <c r="C1949" t="str">
        <f t="shared" si="211"/>
        <v>apartmentaveragebachelor_rateWhite Rock</v>
      </c>
      <c r="D1949" t="str">
        <f t="shared" si="212"/>
        <v>201010apartmentaveragebachelor_rateVancouver</v>
      </c>
      <c r="E1949">
        <v>2010</v>
      </c>
      <c r="F1949">
        <v>10</v>
      </c>
      <c r="G1949" t="s">
        <v>65</v>
      </c>
      <c r="H1949" t="s">
        <v>59</v>
      </c>
      <c r="I1949" t="s">
        <v>49</v>
      </c>
      <c r="J1949">
        <f t="shared" si="213"/>
        <v>0</v>
      </c>
      <c r="K1949" t="s">
        <v>39</v>
      </c>
      <c r="L1949">
        <f>VLOOKUP(B1949,average_median_rates_1!B:I,8,0)</f>
        <v>678</v>
      </c>
      <c r="M1949" t="b">
        <f>IF(ISERROR(L1949),VLOOKUP(C1949,vancouver_ratios_2!B:J,9,0),IF(L1949="**",VLOOKUP(C1949,vancouver_ratios_2!B:J,9,0)))</f>
        <v>0</v>
      </c>
      <c r="N1949" t="b">
        <f>IF(ISERROR(L1949),VLOOKUP(D1949,average_median_rates_1!B:I,8,0),IF(L1949="**", VLOOKUP(D1949,average_median_rates_1!B:I,8,0)))</f>
        <v>0</v>
      </c>
      <c r="O1949">
        <f t="shared" si="214"/>
        <v>0</v>
      </c>
      <c r="P1949">
        <f t="shared" si="215"/>
        <v>678</v>
      </c>
    </row>
    <row r="1950" spans="1:16" x14ac:dyDescent="0.2">
      <c r="A1950" t="str">
        <f t="shared" si="216"/>
        <v>201010average0Langley City and Langley DM</v>
      </c>
      <c r="B1950" t="str">
        <f t="shared" si="210"/>
        <v>201010apartmentaveragebachelor_rateLangley City and Langley DM</v>
      </c>
      <c r="C1950" t="str">
        <f t="shared" si="211"/>
        <v>apartmentaveragebachelor_rateLangley City and Langley DM</v>
      </c>
      <c r="D1950" t="str">
        <f t="shared" si="212"/>
        <v>201010apartmentaveragebachelor_rateVancouver</v>
      </c>
      <c r="E1950">
        <v>2010</v>
      </c>
      <c r="F1950">
        <v>10</v>
      </c>
      <c r="G1950" t="s">
        <v>65</v>
      </c>
      <c r="H1950" t="s">
        <v>59</v>
      </c>
      <c r="I1950" t="s">
        <v>49</v>
      </c>
      <c r="J1950">
        <f t="shared" si="213"/>
        <v>0</v>
      </c>
      <c r="K1950" t="s">
        <v>40</v>
      </c>
      <c r="L1950">
        <f>VLOOKUP(B1950,average_median_rates_1!B:I,8,0)</f>
        <v>629</v>
      </c>
      <c r="M1950" t="b">
        <f>IF(ISERROR(L1950),VLOOKUP(C1950,vancouver_ratios_2!B:J,9,0),IF(L1950="**",VLOOKUP(C1950,vancouver_ratios_2!B:J,9,0)))</f>
        <v>0</v>
      </c>
      <c r="N1950" t="b">
        <f>IF(ISERROR(L1950),VLOOKUP(D1950,average_median_rates_1!B:I,8,0),IF(L1950="**", VLOOKUP(D1950,average_median_rates_1!B:I,8,0)))</f>
        <v>0</v>
      </c>
      <c r="O1950">
        <f t="shared" si="214"/>
        <v>0</v>
      </c>
      <c r="P1950">
        <f t="shared" si="215"/>
        <v>629</v>
      </c>
    </row>
    <row r="1951" spans="1:16" x14ac:dyDescent="0.2">
      <c r="A1951" t="str">
        <f t="shared" si="216"/>
        <v>201010average0Tri-Cities</v>
      </c>
      <c r="B1951" t="str">
        <f t="shared" si="210"/>
        <v>201010apartmentaveragebachelor_rateTri-Cities</v>
      </c>
      <c r="C1951" t="str">
        <f t="shared" si="211"/>
        <v>apartmentaveragebachelor_rateTri-Cities</v>
      </c>
      <c r="D1951" t="str">
        <f t="shared" si="212"/>
        <v>201010apartmentaveragebachelor_rateVancouver</v>
      </c>
      <c r="E1951">
        <v>2010</v>
      </c>
      <c r="F1951">
        <v>10</v>
      </c>
      <c r="G1951" t="s">
        <v>65</v>
      </c>
      <c r="H1951" t="s">
        <v>59</v>
      </c>
      <c r="I1951" t="s">
        <v>49</v>
      </c>
      <c r="J1951">
        <f t="shared" si="213"/>
        <v>0</v>
      </c>
      <c r="K1951" t="s">
        <v>41</v>
      </c>
      <c r="L1951">
        <f>VLOOKUP(B1951,average_median_rates_1!B:I,8,0)</f>
        <v>657</v>
      </c>
      <c r="M1951" t="b">
        <f>IF(ISERROR(L1951),VLOOKUP(C1951,vancouver_ratios_2!B:J,9,0),IF(L1951="**",VLOOKUP(C1951,vancouver_ratios_2!B:J,9,0)))</f>
        <v>0</v>
      </c>
      <c r="N1951" t="b">
        <f>IF(ISERROR(L1951),VLOOKUP(D1951,average_median_rates_1!B:I,8,0),IF(L1951="**", VLOOKUP(D1951,average_median_rates_1!B:I,8,0)))</f>
        <v>0</v>
      </c>
      <c r="O1951">
        <f t="shared" si="214"/>
        <v>0</v>
      </c>
      <c r="P1951">
        <f t="shared" si="215"/>
        <v>657</v>
      </c>
    </row>
    <row r="1952" spans="1:16" x14ac:dyDescent="0.2">
      <c r="A1952" t="str">
        <f t="shared" si="216"/>
        <v>201010average0Maple Ridge/Pitt Meadows</v>
      </c>
      <c r="B1952" t="str">
        <f t="shared" si="210"/>
        <v>201010apartmentaveragebachelor_rateMaple Ridge/Pitt Meadows</v>
      </c>
      <c r="C1952" t="str">
        <f t="shared" si="211"/>
        <v>apartmentaveragebachelor_rateMaple Ridge/Pitt Meadows</v>
      </c>
      <c r="D1952" t="str">
        <f t="shared" si="212"/>
        <v>201010apartmentaveragebachelor_rateVancouver</v>
      </c>
      <c r="E1952">
        <v>2010</v>
      </c>
      <c r="F1952">
        <v>10</v>
      </c>
      <c r="G1952" t="s">
        <v>65</v>
      </c>
      <c r="H1952" t="s">
        <v>59</v>
      </c>
      <c r="I1952" t="s">
        <v>49</v>
      </c>
      <c r="J1952">
        <f t="shared" si="213"/>
        <v>0</v>
      </c>
      <c r="K1952" t="s">
        <v>42</v>
      </c>
      <c r="L1952">
        <f>VLOOKUP(B1952,average_median_rates_1!B:I,8,0)</f>
        <v>599</v>
      </c>
      <c r="M1952" t="b">
        <f>IF(ISERROR(L1952),VLOOKUP(C1952,vancouver_ratios_2!B:J,9,0),IF(L1952="**",VLOOKUP(C1952,vancouver_ratios_2!B:J,9,0)))</f>
        <v>0</v>
      </c>
      <c r="N1952" t="b">
        <f>IF(ISERROR(L1952),VLOOKUP(D1952,average_median_rates_1!B:I,8,0),IF(L1952="**", VLOOKUP(D1952,average_median_rates_1!B:I,8,0)))</f>
        <v>0</v>
      </c>
      <c r="O1952">
        <f t="shared" si="214"/>
        <v>0</v>
      </c>
      <c r="P1952">
        <f t="shared" si="215"/>
        <v>599</v>
      </c>
    </row>
    <row r="1953" spans="1:16" x14ac:dyDescent="0.2">
      <c r="A1953" t="str">
        <f t="shared" si="216"/>
        <v>201010average0Vancouver</v>
      </c>
      <c r="B1953" t="str">
        <f t="shared" si="210"/>
        <v>201010apartmentaveragebachelor_rateVancouver</v>
      </c>
      <c r="C1953" t="str">
        <f t="shared" si="211"/>
        <v>apartmentaveragebachelor_rateVancouver</v>
      </c>
      <c r="D1953" t="str">
        <f t="shared" si="212"/>
        <v>201010apartmentaveragebachelor_rateVancouver</v>
      </c>
      <c r="E1953">
        <v>2010</v>
      </c>
      <c r="F1953">
        <v>10</v>
      </c>
      <c r="G1953" t="s">
        <v>65</v>
      </c>
      <c r="H1953" t="s">
        <v>59</v>
      </c>
      <c r="I1953" t="s">
        <v>49</v>
      </c>
      <c r="J1953">
        <f t="shared" si="213"/>
        <v>0</v>
      </c>
      <c r="K1953" t="s">
        <v>43</v>
      </c>
      <c r="L1953">
        <f>VLOOKUP(B1953,average_median_rates_1!B:I,8,0)</f>
        <v>811</v>
      </c>
      <c r="M1953" t="b">
        <f>IF(ISERROR(L1953),VLOOKUP(C1953,vancouver_ratios_2!B:J,9,0),IF(L1953="**",VLOOKUP(C1953,vancouver_ratios_2!B:J,9,0)))</f>
        <v>0</v>
      </c>
      <c r="N1953" t="b">
        <f>IF(ISERROR(L1953),VLOOKUP(D1953,average_median_rates_1!B:I,8,0),IF(L1953="**", VLOOKUP(D1953,average_median_rates_1!B:I,8,0)))</f>
        <v>0</v>
      </c>
      <c r="O1953">
        <f t="shared" si="214"/>
        <v>0</v>
      </c>
      <c r="P1953">
        <f t="shared" si="215"/>
        <v>811</v>
      </c>
    </row>
    <row r="1954" spans="1:16" x14ac:dyDescent="0.2">
      <c r="A1954" t="str">
        <f t="shared" si="216"/>
        <v>201010average0North Vancouver City</v>
      </c>
      <c r="B1954" t="str">
        <f t="shared" si="210"/>
        <v>201010apartmentaveragebachelor_rateNorth Vancouver City</v>
      </c>
      <c r="C1954" t="str">
        <f t="shared" si="211"/>
        <v>apartmentaveragebachelor_rateNorth Vancouver City</v>
      </c>
      <c r="D1954" t="str">
        <f t="shared" si="212"/>
        <v>201010apartmentaveragebachelor_rateVancouver</v>
      </c>
      <c r="E1954">
        <v>2010</v>
      </c>
      <c r="F1954">
        <v>10</v>
      </c>
      <c r="G1954" t="s">
        <v>65</v>
      </c>
      <c r="H1954" t="s">
        <v>59</v>
      </c>
      <c r="I1954" t="s">
        <v>49</v>
      </c>
      <c r="J1954">
        <f t="shared" si="213"/>
        <v>0</v>
      </c>
      <c r="K1954" t="s">
        <v>60</v>
      </c>
      <c r="L1954">
        <f>VLOOKUP(B1954,average_median_rates_1!B:I,8,0)</f>
        <v>812</v>
      </c>
      <c r="M1954" t="b">
        <f>IF(ISERROR(L1954),VLOOKUP(C1954,vancouver_ratios_2!B:J,9,0),IF(L1954="**",VLOOKUP(C1954,vancouver_ratios_2!B:J,9,0)))</f>
        <v>0</v>
      </c>
      <c r="N1954" t="b">
        <f>IF(ISERROR(L1954),VLOOKUP(D1954,average_median_rates_1!B:I,8,0),IF(L1954="**", VLOOKUP(D1954,average_median_rates_1!B:I,8,0)))</f>
        <v>0</v>
      </c>
      <c r="O1954">
        <f t="shared" si="214"/>
        <v>0</v>
      </c>
      <c r="P1954">
        <f t="shared" si="215"/>
        <v>812</v>
      </c>
    </row>
    <row r="1955" spans="1:16" x14ac:dyDescent="0.2">
      <c r="A1955" t="str">
        <f t="shared" si="216"/>
        <v>201010average1English Bay</v>
      </c>
      <c r="B1955" t="str">
        <f t="shared" si="210"/>
        <v>201010apartmentaverage1_bed_rateEnglish Bay</v>
      </c>
      <c r="C1955" t="str">
        <f t="shared" si="211"/>
        <v>apartmentaverage1_bed_rateEnglish Bay</v>
      </c>
      <c r="D1955" t="str">
        <f t="shared" si="212"/>
        <v>201010apartmentaverage1_bed_rateVancouver</v>
      </c>
      <c r="E1955">
        <v>2010</v>
      </c>
      <c r="F1955">
        <v>10</v>
      </c>
      <c r="G1955" t="s">
        <v>65</v>
      </c>
      <c r="H1955" t="s">
        <v>59</v>
      </c>
      <c r="I1955" t="s">
        <v>51</v>
      </c>
      <c r="J1955">
        <f t="shared" si="213"/>
        <v>1</v>
      </c>
      <c r="K1955" t="s">
        <v>16</v>
      </c>
      <c r="L1955">
        <f>VLOOKUP(B1955,average_median_rates_1!B:I,8,0)</f>
        <v>1080</v>
      </c>
      <c r="M1955" t="b">
        <f>IF(ISERROR(L1955),VLOOKUP(C1955,vancouver_ratios_2!B:J,9,0),IF(L1955="**",VLOOKUP(C1955,vancouver_ratios_2!B:J,9,0)))</f>
        <v>0</v>
      </c>
      <c r="N1955" t="b">
        <f>IF(ISERROR(L1955),VLOOKUP(D1955,average_median_rates_1!B:I,8,0),IF(L1955="**", VLOOKUP(D1955,average_median_rates_1!B:I,8,0)))</f>
        <v>0</v>
      </c>
      <c r="O1955">
        <f t="shared" si="214"/>
        <v>0</v>
      </c>
      <c r="P1955">
        <f t="shared" si="215"/>
        <v>1080</v>
      </c>
    </row>
    <row r="1956" spans="1:16" x14ac:dyDescent="0.2">
      <c r="A1956" t="str">
        <f t="shared" si="216"/>
        <v>201010average1Downtown</v>
      </c>
      <c r="B1956" t="str">
        <f t="shared" si="210"/>
        <v>201010apartmentaverage1_bed_rateDowntown</v>
      </c>
      <c r="C1956" t="str">
        <f t="shared" si="211"/>
        <v>apartmentaverage1_bed_rateDowntown</v>
      </c>
      <c r="D1956" t="str">
        <f t="shared" si="212"/>
        <v>201010apartmentaverage1_bed_rateVancouver</v>
      </c>
      <c r="E1956">
        <v>2010</v>
      </c>
      <c r="F1956">
        <v>10</v>
      </c>
      <c r="G1956" t="s">
        <v>65</v>
      </c>
      <c r="H1956" t="s">
        <v>59</v>
      </c>
      <c r="I1956" t="s">
        <v>51</v>
      </c>
      <c r="J1956">
        <f t="shared" si="213"/>
        <v>1</v>
      </c>
      <c r="K1956" t="s">
        <v>17</v>
      </c>
      <c r="L1956">
        <f>VLOOKUP(B1956,average_median_rates_1!B:I,8,0)</f>
        <v>1137</v>
      </c>
      <c r="M1956" t="b">
        <f>IF(ISERROR(L1956),VLOOKUP(C1956,vancouver_ratios_2!B:J,9,0),IF(L1956="**",VLOOKUP(C1956,vancouver_ratios_2!B:J,9,0)))</f>
        <v>0</v>
      </c>
      <c r="N1956" t="b">
        <f>IF(ISERROR(L1956),VLOOKUP(D1956,average_median_rates_1!B:I,8,0),IF(L1956="**", VLOOKUP(D1956,average_median_rates_1!B:I,8,0)))</f>
        <v>0</v>
      </c>
      <c r="O1956">
        <f t="shared" si="214"/>
        <v>0</v>
      </c>
      <c r="P1956">
        <f t="shared" si="215"/>
        <v>1137</v>
      </c>
    </row>
    <row r="1957" spans="1:16" x14ac:dyDescent="0.2">
      <c r="A1957" t="str">
        <f t="shared" si="216"/>
        <v>201010average1South Granville/Oak</v>
      </c>
      <c r="B1957" t="str">
        <f t="shared" si="210"/>
        <v>201010apartmentaverage1_bed_rateSouth Granville/Oak</v>
      </c>
      <c r="C1957" t="str">
        <f t="shared" si="211"/>
        <v>apartmentaverage1_bed_rateSouth Granville/Oak</v>
      </c>
      <c r="D1957" t="str">
        <f t="shared" si="212"/>
        <v>201010apartmentaverage1_bed_rateVancouver</v>
      </c>
      <c r="E1957">
        <v>2010</v>
      </c>
      <c r="F1957">
        <v>10</v>
      </c>
      <c r="G1957" t="s">
        <v>65</v>
      </c>
      <c r="H1957" t="s">
        <v>59</v>
      </c>
      <c r="I1957" t="s">
        <v>51</v>
      </c>
      <c r="J1957">
        <f t="shared" si="213"/>
        <v>1</v>
      </c>
      <c r="K1957" t="s">
        <v>19</v>
      </c>
      <c r="L1957">
        <f>VLOOKUP(B1957,average_median_rates_1!B:I,8,0)</f>
        <v>1041</v>
      </c>
      <c r="M1957" t="b">
        <f>IF(ISERROR(L1957),VLOOKUP(C1957,vancouver_ratios_2!B:J,9,0),IF(L1957="**",VLOOKUP(C1957,vancouver_ratios_2!B:J,9,0)))</f>
        <v>0</v>
      </c>
      <c r="N1957" t="b">
        <f>IF(ISERROR(L1957),VLOOKUP(D1957,average_median_rates_1!B:I,8,0),IF(L1957="**", VLOOKUP(D1957,average_median_rates_1!B:I,8,0)))</f>
        <v>0</v>
      </c>
      <c r="O1957">
        <f t="shared" si="214"/>
        <v>0</v>
      </c>
      <c r="P1957">
        <f t="shared" si="215"/>
        <v>1041</v>
      </c>
    </row>
    <row r="1958" spans="1:16" x14ac:dyDescent="0.2">
      <c r="A1958" t="str">
        <f t="shared" si="216"/>
        <v>201010average1Kitsilano/Point Grey</v>
      </c>
      <c r="B1958" t="str">
        <f t="shared" si="210"/>
        <v>201010apartmentaverage1_bed_rateKitsilano/Point Grey</v>
      </c>
      <c r="C1958" t="str">
        <f t="shared" si="211"/>
        <v>apartmentaverage1_bed_rateKitsilano/Point Grey</v>
      </c>
      <c r="D1958" t="str">
        <f t="shared" si="212"/>
        <v>201010apartmentaverage1_bed_rateVancouver</v>
      </c>
      <c r="E1958">
        <v>2010</v>
      </c>
      <c r="F1958">
        <v>10</v>
      </c>
      <c r="G1958" t="s">
        <v>65</v>
      </c>
      <c r="H1958" t="s">
        <v>59</v>
      </c>
      <c r="I1958" t="s">
        <v>51</v>
      </c>
      <c r="J1958">
        <f t="shared" si="213"/>
        <v>1</v>
      </c>
      <c r="K1958" t="s">
        <v>20</v>
      </c>
      <c r="L1958">
        <f>VLOOKUP(B1958,average_median_rates_1!B:I,8,0)</f>
        <v>1048</v>
      </c>
      <c r="M1958" t="b">
        <f>IF(ISERROR(L1958),VLOOKUP(C1958,vancouver_ratios_2!B:J,9,0),IF(L1958="**",VLOOKUP(C1958,vancouver_ratios_2!B:J,9,0)))</f>
        <v>0</v>
      </c>
      <c r="N1958" t="b">
        <f>IF(ISERROR(L1958),VLOOKUP(D1958,average_median_rates_1!B:I,8,0),IF(L1958="**", VLOOKUP(D1958,average_median_rates_1!B:I,8,0)))</f>
        <v>0</v>
      </c>
      <c r="O1958">
        <f t="shared" si="214"/>
        <v>0</v>
      </c>
      <c r="P1958">
        <f t="shared" si="215"/>
        <v>1048</v>
      </c>
    </row>
    <row r="1959" spans="1:16" x14ac:dyDescent="0.2">
      <c r="A1959" t="str">
        <f t="shared" si="216"/>
        <v>201010average1Westside/Kerrisdale</v>
      </c>
      <c r="B1959" t="str">
        <f t="shared" si="210"/>
        <v>201010apartmentaverage1_bed_rateWestside/Kerrisdale</v>
      </c>
      <c r="C1959" t="str">
        <f t="shared" si="211"/>
        <v>apartmentaverage1_bed_rateWestside/Kerrisdale</v>
      </c>
      <c r="D1959" t="str">
        <f t="shared" si="212"/>
        <v>201010apartmentaverage1_bed_rateVancouver</v>
      </c>
      <c r="E1959">
        <v>2010</v>
      </c>
      <c r="F1959">
        <v>10</v>
      </c>
      <c r="G1959" t="s">
        <v>65</v>
      </c>
      <c r="H1959" t="s">
        <v>59</v>
      </c>
      <c r="I1959" t="s">
        <v>51</v>
      </c>
      <c r="J1959">
        <f t="shared" si="213"/>
        <v>1</v>
      </c>
      <c r="K1959" t="s">
        <v>21</v>
      </c>
      <c r="L1959">
        <f>VLOOKUP(B1959,average_median_rates_1!B:I,8,0)</f>
        <v>1106</v>
      </c>
      <c r="M1959" t="b">
        <f>IF(ISERROR(L1959),VLOOKUP(C1959,vancouver_ratios_2!B:J,9,0),IF(L1959="**",VLOOKUP(C1959,vancouver_ratios_2!B:J,9,0)))</f>
        <v>0</v>
      </c>
      <c r="N1959" t="b">
        <f>IF(ISERROR(L1959),VLOOKUP(D1959,average_median_rates_1!B:I,8,0),IF(L1959="**", VLOOKUP(D1959,average_median_rates_1!B:I,8,0)))</f>
        <v>0</v>
      </c>
      <c r="O1959">
        <f t="shared" si="214"/>
        <v>0</v>
      </c>
      <c r="P1959">
        <f t="shared" si="215"/>
        <v>1106</v>
      </c>
    </row>
    <row r="1960" spans="1:16" x14ac:dyDescent="0.2">
      <c r="A1960" t="str">
        <f t="shared" si="216"/>
        <v>201010average1Marpole</v>
      </c>
      <c r="B1960" t="str">
        <f t="shared" si="210"/>
        <v>201010apartmentaverage1_bed_rateMarpole</v>
      </c>
      <c r="C1960" t="str">
        <f t="shared" si="211"/>
        <v>apartmentaverage1_bed_rateMarpole</v>
      </c>
      <c r="D1960" t="str">
        <f t="shared" si="212"/>
        <v>201010apartmentaverage1_bed_rateVancouver</v>
      </c>
      <c r="E1960">
        <v>2010</v>
      </c>
      <c r="F1960">
        <v>10</v>
      </c>
      <c r="G1960" t="s">
        <v>65</v>
      </c>
      <c r="H1960" t="s">
        <v>59</v>
      </c>
      <c r="I1960" t="s">
        <v>51</v>
      </c>
      <c r="J1960">
        <f t="shared" si="213"/>
        <v>1</v>
      </c>
      <c r="K1960" t="s">
        <v>23</v>
      </c>
      <c r="L1960">
        <f>VLOOKUP(B1960,average_median_rates_1!B:I,8,0)</f>
        <v>805</v>
      </c>
      <c r="M1960" t="b">
        <f>IF(ISERROR(L1960),VLOOKUP(C1960,vancouver_ratios_2!B:J,9,0),IF(L1960="**",VLOOKUP(C1960,vancouver_ratios_2!B:J,9,0)))</f>
        <v>0</v>
      </c>
      <c r="N1960" t="b">
        <f>IF(ISERROR(L1960),VLOOKUP(D1960,average_median_rates_1!B:I,8,0),IF(L1960="**", VLOOKUP(D1960,average_median_rates_1!B:I,8,0)))</f>
        <v>0</v>
      </c>
      <c r="O1960">
        <f t="shared" si="214"/>
        <v>0</v>
      </c>
      <c r="P1960">
        <f t="shared" si="215"/>
        <v>805</v>
      </c>
    </row>
    <row r="1961" spans="1:16" x14ac:dyDescent="0.2">
      <c r="A1961" t="str">
        <f t="shared" si="216"/>
        <v>201010average1Mount Pleasant/Renfrew Heights</v>
      </c>
      <c r="B1961" t="str">
        <f t="shared" si="210"/>
        <v>201010apartmentaverage1_bed_rateMount Pleasant/Renfrew Heights</v>
      </c>
      <c r="C1961" t="str">
        <f t="shared" si="211"/>
        <v>apartmentaverage1_bed_rateMount Pleasant/Renfrew Heights</v>
      </c>
      <c r="D1961" t="str">
        <f t="shared" si="212"/>
        <v>201010apartmentaverage1_bed_rateVancouver</v>
      </c>
      <c r="E1961">
        <v>2010</v>
      </c>
      <c r="F1961">
        <v>10</v>
      </c>
      <c r="G1961" t="s">
        <v>65</v>
      </c>
      <c r="H1961" t="s">
        <v>59</v>
      </c>
      <c r="I1961" t="s">
        <v>51</v>
      </c>
      <c r="J1961">
        <f t="shared" si="213"/>
        <v>1</v>
      </c>
      <c r="K1961" t="s">
        <v>24</v>
      </c>
      <c r="L1961">
        <f>VLOOKUP(B1961,average_median_rates_1!B:I,8,0)</f>
        <v>874</v>
      </c>
      <c r="M1961" t="b">
        <f>IF(ISERROR(L1961),VLOOKUP(C1961,vancouver_ratios_2!B:J,9,0),IF(L1961="**",VLOOKUP(C1961,vancouver_ratios_2!B:J,9,0)))</f>
        <v>0</v>
      </c>
      <c r="N1961" t="b">
        <f>IF(ISERROR(L1961),VLOOKUP(D1961,average_median_rates_1!B:I,8,0),IF(L1961="**", VLOOKUP(D1961,average_median_rates_1!B:I,8,0)))</f>
        <v>0</v>
      </c>
      <c r="O1961">
        <f t="shared" si="214"/>
        <v>0</v>
      </c>
      <c r="P1961">
        <f t="shared" si="215"/>
        <v>874</v>
      </c>
    </row>
    <row r="1962" spans="1:16" x14ac:dyDescent="0.2">
      <c r="A1962" t="str">
        <f t="shared" si="216"/>
        <v>201010average1East Hastings</v>
      </c>
      <c r="B1962" t="str">
        <f t="shared" si="210"/>
        <v>201010apartmentaverage1_bed_rateEast Hastings</v>
      </c>
      <c r="C1962" t="str">
        <f t="shared" si="211"/>
        <v>apartmentaverage1_bed_rateEast Hastings</v>
      </c>
      <c r="D1962" t="str">
        <f t="shared" si="212"/>
        <v>201010apartmentaverage1_bed_rateVancouver</v>
      </c>
      <c r="E1962">
        <v>2010</v>
      </c>
      <c r="F1962">
        <v>10</v>
      </c>
      <c r="G1962" t="s">
        <v>65</v>
      </c>
      <c r="H1962" t="s">
        <v>59</v>
      </c>
      <c r="I1962" t="s">
        <v>51</v>
      </c>
      <c r="J1962">
        <f t="shared" si="213"/>
        <v>1</v>
      </c>
      <c r="K1962" t="s">
        <v>25</v>
      </c>
      <c r="L1962">
        <f>VLOOKUP(B1962,average_median_rates_1!B:I,8,0)</f>
        <v>824</v>
      </c>
      <c r="M1962" t="b">
        <f>IF(ISERROR(L1962),VLOOKUP(C1962,vancouver_ratios_2!B:J,9,0),IF(L1962="**",VLOOKUP(C1962,vancouver_ratios_2!B:J,9,0)))</f>
        <v>0</v>
      </c>
      <c r="N1962" t="b">
        <f>IF(ISERROR(L1962),VLOOKUP(D1962,average_median_rates_1!B:I,8,0),IF(L1962="**", VLOOKUP(D1962,average_median_rates_1!B:I,8,0)))</f>
        <v>0</v>
      </c>
      <c r="O1962">
        <f t="shared" si="214"/>
        <v>0</v>
      </c>
      <c r="P1962">
        <f t="shared" si="215"/>
        <v>824</v>
      </c>
    </row>
    <row r="1963" spans="1:16" x14ac:dyDescent="0.2">
      <c r="A1963" t="str">
        <f t="shared" si="216"/>
        <v>201010average1Southeast Vancouver</v>
      </c>
      <c r="B1963" t="str">
        <f t="shared" si="210"/>
        <v>201010apartmentaverage1_bed_rateSoutheast Vancouver</v>
      </c>
      <c r="C1963" t="str">
        <f t="shared" si="211"/>
        <v>apartmentaverage1_bed_rateSoutheast Vancouver</v>
      </c>
      <c r="D1963" t="str">
        <f t="shared" si="212"/>
        <v>201010apartmentaverage1_bed_rateVancouver</v>
      </c>
      <c r="E1963">
        <v>2010</v>
      </c>
      <c r="F1963">
        <v>10</v>
      </c>
      <c r="G1963" t="s">
        <v>65</v>
      </c>
      <c r="H1963" t="s">
        <v>59</v>
      </c>
      <c r="I1963" t="s">
        <v>51</v>
      </c>
      <c r="J1963">
        <f t="shared" si="213"/>
        <v>1</v>
      </c>
      <c r="K1963" t="s">
        <v>26</v>
      </c>
      <c r="L1963">
        <f>VLOOKUP(B1963,average_median_rates_1!B:I,8,0)</f>
        <v>891</v>
      </c>
      <c r="M1963" t="b">
        <f>IF(ISERROR(L1963),VLOOKUP(C1963,vancouver_ratios_2!B:J,9,0),IF(L1963="**",VLOOKUP(C1963,vancouver_ratios_2!B:J,9,0)))</f>
        <v>0</v>
      </c>
      <c r="N1963" t="b">
        <f>IF(ISERROR(L1963),VLOOKUP(D1963,average_median_rates_1!B:I,8,0),IF(L1963="**", VLOOKUP(D1963,average_median_rates_1!B:I,8,0)))</f>
        <v>0</v>
      </c>
      <c r="O1963">
        <f t="shared" si="214"/>
        <v>0</v>
      </c>
      <c r="P1963">
        <f t="shared" si="215"/>
        <v>891</v>
      </c>
    </row>
    <row r="1964" spans="1:16" x14ac:dyDescent="0.2">
      <c r="A1964" t="str">
        <f t="shared" si="216"/>
        <v>201010average1University Endowment Lands</v>
      </c>
      <c r="B1964" t="str">
        <f t="shared" si="210"/>
        <v>201010apartmentaverage1_bed_rateUniversity Endowment Lands</v>
      </c>
      <c r="C1964" t="str">
        <f t="shared" si="211"/>
        <v>apartmentaverage1_bed_rateUniversity Endowment Lands</v>
      </c>
      <c r="D1964" t="str">
        <f t="shared" si="212"/>
        <v>201010apartmentaverage1_bed_rateVancouver</v>
      </c>
      <c r="E1964">
        <v>2010</v>
      </c>
      <c r="F1964">
        <v>10</v>
      </c>
      <c r="G1964" t="s">
        <v>65</v>
      </c>
      <c r="H1964" t="s">
        <v>59</v>
      </c>
      <c r="I1964" t="s">
        <v>51</v>
      </c>
      <c r="J1964">
        <f t="shared" si="213"/>
        <v>1</v>
      </c>
      <c r="K1964" t="s">
        <v>27</v>
      </c>
      <c r="L1964">
        <f>VLOOKUP(B1964,average_median_rates_1!B:I,8,0)</f>
        <v>1274</v>
      </c>
      <c r="M1964" t="b">
        <f>IF(ISERROR(L1964),VLOOKUP(C1964,vancouver_ratios_2!B:J,9,0),IF(L1964="**",VLOOKUP(C1964,vancouver_ratios_2!B:J,9,0)))</f>
        <v>0</v>
      </c>
      <c r="N1964" t="b">
        <f>IF(ISERROR(L1964),VLOOKUP(D1964,average_median_rates_1!B:I,8,0),IF(L1964="**", VLOOKUP(D1964,average_median_rates_1!B:I,8,0)))</f>
        <v>0</v>
      </c>
      <c r="O1964">
        <f t="shared" si="214"/>
        <v>0</v>
      </c>
      <c r="P1964">
        <f t="shared" si="215"/>
        <v>1274</v>
      </c>
    </row>
    <row r="1965" spans="1:16" x14ac:dyDescent="0.2">
      <c r="A1965" t="str">
        <f t="shared" si="216"/>
        <v>201010average1Central Park/Metrotown</v>
      </c>
      <c r="B1965" t="str">
        <f t="shared" si="210"/>
        <v>201010apartmentaverage1_bed_rateCentral Park/Metrotown</v>
      </c>
      <c r="C1965" t="str">
        <f t="shared" si="211"/>
        <v>apartmentaverage1_bed_rateCentral Park/Metrotown</v>
      </c>
      <c r="D1965" t="str">
        <f t="shared" si="212"/>
        <v>201010apartmentaverage1_bed_rateVancouver</v>
      </c>
      <c r="E1965">
        <v>2010</v>
      </c>
      <c r="F1965">
        <v>10</v>
      </c>
      <c r="G1965" t="s">
        <v>65</v>
      </c>
      <c r="H1965" t="s">
        <v>59</v>
      </c>
      <c r="I1965" t="s">
        <v>51</v>
      </c>
      <c r="J1965">
        <f t="shared" si="213"/>
        <v>1</v>
      </c>
      <c r="K1965" t="s">
        <v>28</v>
      </c>
      <c r="L1965">
        <f>VLOOKUP(B1965,average_median_rates_1!B:I,8,0)</f>
        <v>879</v>
      </c>
      <c r="M1965" t="b">
        <f>IF(ISERROR(L1965),VLOOKUP(C1965,vancouver_ratios_2!B:J,9,0),IF(L1965="**",VLOOKUP(C1965,vancouver_ratios_2!B:J,9,0)))</f>
        <v>0</v>
      </c>
      <c r="N1965" t="b">
        <f>IF(ISERROR(L1965),VLOOKUP(D1965,average_median_rates_1!B:I,8,0),IF(L1965="**", VLOOKUP(D1965,average_median_rates_1!B:I,8,0)))</f>
        <v>0</v>
      </c>
      <c r="O1965">
        <f t="shared" si="214"/>
        <v>0</v>
      </c>
      <c r="P1965">
        <f t="shared" si="215"/>
        <v>879</v>
      </c>
    </row>
    <row r="1966" spans="1:16" x14ac:dyDescent="0.2">
      <c r="A1966" t="str">
        <f t="shared" si="216"/>
        <v>201010average1Southeast Burnaby</v>
      </c>
      <c r="B1966" t="str">
        <f t="shared" si="210"/>
        <v>201010apartmentaverage1_bed_rateSoutheast Burnaby</v>
      </c>
      <c r="C1966" t="str">
        <f t="shared" si="211"/>
        <v>apartmentaverage1_bed_rateSoutheast Burnaby</v>
      </c>
      <c r="D1966" t="str">
        <f t="shared" si="212"/>
        <v>201010apartmentaverage1_bed_rateVancouver</v>
      </c>
      <c r="E1966">
        <v>2010</v>
      </c>
      <c r="F1966">
        <v>10</v>
      </c>
      <c r="G1966" t="s">
        <v>65</v>
      </c>
      <c r="H1966" t="s">
        <v>59</v>
      </c>
      <c r="I1966" t="s">
        <v>51</v>
      </c>
      <c r="J1966">
        <f t="shared" si="213"/>
        <v>1</v>
      </c>
      <c r="K1966" t="s">
        <v>29</v>
      </c>
      <c r="L1966">
        <f>VLOOKUP(B1966,average_median_rates_1!B:I,8,0)</f>
        <v>760</v>
      </c>
      <c r="M1966" t="b">
        <f>IF(ISERROR(L1966),VLOOKUP(C1966,vancouver_ratios_2!B:J,9,0),IF(L1966="**",VLOOKUP(C1966,vancouver_ratios_2!B:J,9,0)))</f>
        <v>0</v>
      </c>
      <c r="N1966" t="b">
        <f>IF(ISERROR(L1966),VLOOKUP(D1966,average_median_rates_1!B:I,8,0),IF(L1966="**", VLOOKUP(D1966,average_median_rates_1!B:I,8,0)))</f>
        <v>0</v>
      </c>
      <c r="O1966">
        <f t="shared" si="214"/>
        <v>0</v>
      </c>
      <c r="P1966">
        <f t="shared" si="215"/>
        <v>760</v>
      </c>
    </row>
    <row r="1967" spans="1:16" x14ac:dyDescent="0.2">
      <c r="A1967" t="str">
        <f t="shared" si="216"/>
        <v>201010average1North Burnaby</v>
      </c>
      <c r="B1967" t="str">
        <f t="shared" si="210"/>
        <v>201010apartmentaverage1_bed_rateNorth Burnaby</v>
      </c>
      <c r="C1967" t="str">
        <f t="shared" si="211"/>
        <v>apartmentaverage1_bed_rateNorth Burnaby</v>
      </c>
      <c r="D1967" t="str">
        <f t="shared" si="212"/>
        <v>201010apartmentaverage1_bed_rateVancouver</v>
      </c>
      <c r="E1967">
        <v>2010</v>
      </c>
      <c r="F1967">
        <v>10</v>
      </c>
      <c r="G1967" t="s">
        <v>65</v>
      </c>
      <c r="H1967" t="s">
        <v>59</v>
      </c>
      <c r="I1967" t="s">
        <v>51</v>
      </c>
      <c r="J1967">
        <f t="shared" si="213"/>
        <v>1</v>
      </c>
      <c r="K1967" t="s">
        <v>31</v>
      </c>
      <c r="L1967">
        <f>VLOOKUP(B1967,average_median_rates_1!B:I,8,0)</f>
        <v>870</v>
      </c>
      <c r="M1967" t="b">
        <f>IF(ISERROR(L1967),VLOOKUP(C1967,vancouver_ratios_2!B:J,9,0),IF(L1967="**",VLOOKUP(C1967,vancouver_ratios_2!B:J,9,0)))</f>
        <v>0</v>
      </c>
      <c r="N1967" t="b">
        <f>IF(ISERROR(L1967),VLOOKUP(D1967,average_median_rates_1!B:I,8,0),IF(L1967="**", VLOOKUP(D1967,average_median_rates_1!B:I,8,0)))</f>
        <v>0</v>
      </c>
      <c r="O1967">
        <f t="shared" si="214"/>
        <v>0</v>
      </c>
      <c r="P1967">
        <f t="shared" si="215"/>
        <v>870</v>
      </c>
    </row>
    <row r="1968" spans="1:16" x14ac:dyDescent="0.2">
      <c r="A1968" t="str">
        <f t="shared" si="216"/>
        <v>201010average1New Westminster</v>
      </c>
      <c r="B1968" t="str">
        <f t="shared" si="210"/>
        <v>201010apartmentaverage1_bed_rateNew Westminster</v>
      </c>
      <c r="C1968" t="str">
        <f t="shared" si="211"/>
        <v>apartmentaverage1_bed_rateNew Westminster</v>
      </c>
      <c r="D1968" t="str">
        <f t="shared" si="212"/>
        <v>201010apartmentaverage1_bed_rateVancouver</v>
      </c>
      <c r="E1968">
        <v>2010</v>
      </c>
      <c r="F1968">
        <v>10</v>
      </c>
      <c r="G1968" t="s">
        <v>65</v>
      </c>
      <c r="H1968" t="s">
        <v>59</v>
      </c>
      <c r="I1968" t="s">
        <v>51</v>
      </c>
      <c r="J1968">
        <f t="shared" si="213"/>
        <v>1</v>
      </c>
      <c r="K1968" t="s">
        <v>32</v>
      </c>
      <c r="L1968">
        <f>VLOOKUP(B1968,average_median_rates_1!B:I,8,0)</f>
        <v>777</v>
      </c>
      <c r="M1968" t="b">
        <f>IF(ISERROR(L1968),VLOOKUP(C1968,vancouver_ratios_2!B:J,9,0),IF(L1968="**",VLOOKUP(C1968,vancouver_ratios_2!B:J,9,0)))</f>
        <v>0</v>
      </c>
      <c r="N1968" t="b">
        <f>IF(ISERROR(L1968),VLOOKUP(D1968,average_median_rates_1!B:I,8,0),IF(L1968="**", VLOOKUP(D1968,average_median_rates_1!B:I,8,0)))</f>
        <v>0</v>
      </c>
      <c r="O1968">
        <f t="shared" si="214"/>
        <v>0</v>
      </c>
      <c r="P1968">
        <f t="shared" si="215"/>
        <v>777</v>
      </c>
    </row>
    <row r="1969" spans="1:16" x14ac:dyDescent="0.2">
      <c r="A1969" t="str">
        <f t="shared" si="216"/>
        <v>201010average1North Vancouver CY</v>
      </c>
      <c r="B1969" t="str">
        <f t="shared" si="210"/>
        <v>201010apartmentaverage1_bed_rateNorth Vancouver CY</v>
      </c>
      <c r="C1969" t="str">
        <f t="shared" si="211"/>
        <v>apartmentaverage1_bed_rateNorth Vancouver CY</v>
      </c>
      <c r="D1969" t="str">
        <f t="shared" si="212"/>
        <v>201010apartmentaverage1_bed_rateVancouver</v>
      </c>
      <c r="E1969">
        <v>2010</v>
      </c>
      <c r="F1969">
        <v>10</v>
      </c>
      <c r="G1969" t="s">
        <v>65</v>
      </c>
      <c r="H1969" t="s">
        <v>59</v>
      </c>
      <c r="I1969" t="s">
        <v>51</v>
      </c>
      <c r="J1969">
        <f t="shared" si="213"/>
        <v>1</v>
      </c>
      <c r="K1969" t="s">
        <v>33</v>
      </c>
      <c r="L1969" t="e">
        <f>VLOOKUP(B1969,average_median_rates_1!B:I,8,0)</f>
        <v>#N/A</v>
      </c>
      <c r="M1969">
        <f>IF(ISERROR(L1969),VLOOKUP(C1969,vancouver_ratios_2!B:J,9,0),IF(L1969="**",VLOOKUP(C1969,vancouver_ratios_2!B:J,9,0)))</f>
        <v>1.15330806029425</v>
      </c>
      <c r="N1969">
        <f>IF(ISERROR(L1969),VLOOKUP(D1969,average_median_rates_1!B:I,8,0),IF(L1969="**", VLOOKUP(D1969,average_median_rates_1!B:I,8,0)))</f>
        <v>940</v>
      </c>
      <c r="O1969">
        <f t="shared" si="214"/>
        <v>1084.109576676595</v>
      </c>
      <c r="P1969">
        <f t="shared" si="215"/>
        <v>1084.109576676595</v>
      </c>
    </row>
    <row r="1970" spans="1:16" x14ac:dyDescent="0.2">
      <c r="A1970" t="str">
        <f t="shared" si="216"/>
        <v>201010average1North Vancouver DM</v>
      </c>
      <c r="B1970" t="str">
        <f t="shared" si="210"/>
        <v>201010apartmentaverage1_bed_rateNorth Vancouver DM</v>
      </c>
      <c r="C1970" t="str">
        <f t="shared" si="211"/>
        <v>apartmentaverage1_bed_rateNorth Vancouver DM</v>
      </c>
      <c r="D1970" t="str">
        <f t="shared" si="212"/>
        <v>201010apartmentaverage1_bed_rateVancouver</v>
      </c>
      <c r="E1970">
        <v>2010</v>
      </c>
      <c r="F1970">
        <v>10</v>
      </c>
      <c r="G1970" t="s">
        <v>65</v>
      </c>
      <c r="H1970" t="s">
        <v>59</v>
      </c>
      <c r="I1970" t="s">
        <v>51</v>
      </c>
      <c r="J1970">
        <f t="shared" si="213"/>
        <v>1</v>
      </c>
      <c r="K1970" t="s">
        <v>34</v>
      </c>
      <c r="L1970">
        <f>VLOOKUP(B1970,average_median_rates_1!B:I,8,0)</f>
        <v>965</v>
      </c>
      <c r="M1970" t="b">
        <f>IF(ISERROR(L1970),VLOOKUP(C1970,vancouver_ratios_2!B:J,9,0),IF(L1970="**",VLOOKUP(C1970,vancouver_ratios_2!B:J,9,0)))</f>
        <v>0</v>
      </c>
      <c r="N1970" t="b">
        <f>IF(ISERROR(L1970),VLOOKUP(D1970,average_median_rates_1!B:I,8,0),IF(L1970="**", VLOOKUP(D1970,average_median_rates_1!B:I,8,0)))</f>
        <v>0</v>
      </c>
      <c r="O1970">
        <f t="shared" si="214"/>
        <v>0</v>
      </c>
      <c r="P1970">
        <f t="shared" si="215"/>
        <v>965</v>
      </c>
    </row>
    <row r="1971" spans="1:16" x14ac:dyDescent="0.2">
      <c r="A1971" t="str">
        <f t="shared" si="216"/>
        <v>201010average1West Vancouver</v>
      </c>
      <c r="B1971" t="str">
        <f t="shared" si="210"/>
        <v>201010apartmentaverage1_bed_rateWest Vancouver</v>
      </c>
      <c r="C1971" t="str">
        <f t="shared" si="211"/>
        <v>apartmentaverage1_bed_rateWest Vancouver</v>
      </c>
      <c r="D1971" t="str">
        <f t="shared" si="212"/>
        <v>201010apartmentaverage1_bed_rateVancouver</v>
      </c>
      <c r="E1971">
        <v>2010</v>
      </c>
      <c r="F1971">
        <v>10</v>
      </c>
      <c r="G1971" t="s">
        <v>65</v>
      </c>
      <c r="H1971" t="s">
        <v>59</v>
      </c>
      <c r="I1971" t="s">
        <v>51</v>
      </c>
      <c r="J1971">
        <f t="shared" si="213"/>
        <v>1</v>
      </c>
      <c r="K1971" t="s">
        <v>35</v>
      </c>
      <c r="L1971">
        <f>VLOOKUP(B1971,average_median_rates_1!B:I,8,0)</f>
        <v>1203</v>
      </c>
      <c r="M1971" t="b">
        <f>IF(ISERROR(L1971),VLOOKUP(C1971,vancouver_ratios_2!B:J,9,0),IF(L1971="**",VLOOKUP(C1971,vancouver_ratios_2!B:J,9,0)))</f>
        <v>0</v>
      </c>
      <c r="N1971" t="b">
        <f>IF(ISERROR(L1971),VLOOKUP(D1971,average_median_rates_1!B:I,8,0),IF(L1971="**", VLOOKUP(D1971,average_median_rates_1!B:I,8,0)))</f>
        <v>0</v>
      </c>
      <c r="O1971">
        <f t="shared" si="214"/>
        <v>0</v>
      </c>
      <c r="P1971">
        <f t="shared" si="215"/>
        <v>1203</v>
      </c>
    </row>
    <row r="1972" spans="1:16" x14ac:dyDescent="0.2">
      <c r="A1972" t="str">
        <f t="shared" si="216"/>
        <v>201010average1Richmond</v>
      </c>
      <c r="B1972" t="str">
        <f t="shared" si="210"/>
        <v>201010apartmentaverage1_bed_rateRichmond</v>
      </c>
      <c r="C1972" t="str">
        <f t="shared" si="211"/>
        <v>apartmentaverage1_bed_rateRichmond</v>
      </c>
      <c r="D1972" t="str">
        <f t="shared" si="212"/>
        <v>201010apartmentaverage1_bed_rateVancouver</v>
      </c>
      <c r="E1972">
        <v>2010</v>
      </c>
      <c r="F1972">
        <v>10</v>
      </c>
      <c r="G1972" t="s">
        <v>65</v>
      </c>
      <c r="H1972" t="s">
        <v>59</v>
      </c>
      <c r="I1972" t="s">
        <v>51</v>
      </c>
      <c r="J1972">
        <f t="shared" si="213"/>
        <v>1</v>
      </c>
      <c r="K1972" t="s">
        <v>36</v>
      </c>
      <c r="L1972">
        <f>VLOOKUP(B1972,average_median_rates_1!B:I,8,0)</f>
        <v>902</v>
      </c>
      <c r="M1972" t="b">
        <f>IF(ISERROR(L1972),VLOOKUP(C1972,vancouver_ratios_2!B:J,9,0),IF(L1972="**",VLOOKUP(C1972,vancouver_ratios_2!B:J,9,0)))</f>
        <v>0</v>
      </c>
      <c r="N1972" t="b">
        <f>IF(ISERROR(L1972),VLOOKUP(D1972,average_median_rates_1!B:I,8,0),IF(L1972="**", VLOOKUP(D1972,average_median_rates_1!B:I,8,0)))</f>
        <v>0</v>
      </c>
      <c r="O1972">
        <f t="shared" si="214"/>
        <v>0</v>
      </c>
      <c r="P1972">
        <f t="shared" si="215"/>
        <v>902</v>
      </c>
    </row>
    <row r="1973" spans="1:16" x14ac:dyDescent="0.2">
      <c r="A1973" t="str">
        <f t="shared" si="216"/>
        <v>201010average1Delta</v>
      </c>
      <c r="B1973" t="str">
        <f t="shared" si="210"/>
        <v>201010apartmentaverage1_bed_rateDelta</v>
      </c>
      <c r="C1973" t="str">
        <f t="shared" si="211"/>
        <v>apartmentaverage1_bed_rateDelta</v>
      </c>
      <c r="D1973" t="str">
        <f t="shared" si="212"/>
        <v>201010apartmentaverage1_bed_rateVancouver</v>
      </c>
      <c r="E1973">
        <v>2010</v>
      </c>
      <c r="F1973">
        <v>10</v>
      </c>
      <c r="G1973" t="s">
        <v>65</v>
      </c>
      <c r="H1973" t="s">
        <v>59</v>
      </c>
      <c r="I1973" t="s">
        <v>51</v>
      </c>
      <c r="J1973">
        <f t="shared" si="213"/>
        <v>1</v>
      </c>
      <c r="K1973" t="s">
        <v>37</v>
      </c>
      <c r="L1973">
        <f>VLOOKUP(B1973,average_median_rates_1!B:I,8,0)</f>
        <v>745</v>
      </c>
      <c r="M1973" t="b">
        <f>IF(ISERROR(L1973),VLOOKUP(C1973,vancouver_ratios_2!B:J,9,0),IF(L1973="**",VLOOKUP(C1973,vancouver_ratios_2!B:J,9,0)))</f>
        <v>0</v>
      </c>
      <c r="N1973" t="b">
        <f>IF(ISERROR(L1973),VLOOKUP(D1973,average_median_rates_1!B:I,8,0),IF(L1973="**", VLOOKUP(D1973,average_median_rates_1!B:I,8,0)))</f>
        <v>0</v>
      </c>
      <c r="O1973">
        <f t="shared" si="214"/>
        <v>0</v>
      </c>
      <c r="P1973">
        <f t="shared" si="215"/>
        <v>745</v>
      </c>
    </row>
    <row r="1974" spans="1:16" x14ac:dyDescent="0.2">
      <c r="A1974" t="str">
        <f t="shared" si="216"/>
        <v>201010average1Surrey</v>
      </c>
      <c r="B1974" t="str">
        <f t="shared" si="210"/>
        <v>201010apartmentaverage1_bed_rateSurrey</v>
      </c>
      <c r="C1974" t="str">
        <f t="shared" si="211"/>
        <v>apartmentaverage1_bed_rateSurrey</v>
      </c>
      <c r="D1974" t="str">
        <f t="shared" si="212"/>
        <v>201010apartmentaverage1_bed_rateVancouver</v>
      </c>
      <c r="E1974">
        <v>2010</v>
      </c>
      <c r="F1974">
        <v>10</v>
      </c>
      <c r="G1974" t="s">
        <v>65</v>
      </c>
      <c r="H1974" t="s">
        <v>59</v>
      </c>
      <c r="I1974" t="s">
        <v>51</v>
      </c>
      <c r="J1974">
        <f t="shared" si="213"/>
        <v>1</v>
      </c>
      <c r="K1974" t="s">
        <v>38</v>
      </c>
      <c r="L1974">
        <f>VLOOKUP(B1974,average_median_rates_1!B:I,8,0)</f>
        <v>725</v>
      </c>
      <c r="M1974" t="b">
        <f>IF(ISERROR(L1974),VLOOKUP(C1974,vancouver_ratios_2!B:J,9,0),IF(L1974="**",VLOOKUP(C1974,vancouver_ratios_2!B:J,9,0)))</f>
        <v>0</v>
      </c>
      <c r="N1974" t="b">
        <f>IF(ISERROR(L1974),VLOOKUP(D1974,average_median_rates_1!B:I,8,0),IF(L1974="**", VLOOKUP(D1974,average_median_rates_1!B:I,8,0)))</f>
        <v>0</v>
      </c>
      <c r="O1974">
        <f t="shared" si="214"/>
        <v>0</v>
      </c>
      <c r="P1974">
        <f t="shared" si="215"/>
        <v>725</v>
      </c>
    </row>
    <row r="1975" spans="1:16" x14ac:dyDescent="0.2">
      <c r="A1975" t="str">
        <f t="shared" si="216"/>
        <v>201010average1White Rock</v>
      </c>
      <c r="B1975" t="str">
        <f t="shared" si="210"/>
        <v>201010apartmentaverage1_bed_rateWhite Rock</v>
      </c>
      <c r="C1975" t="str">
        <f t="shared" si="211"/>
        <v>apartmentaverage1_bed_rateWhite Rock</v>
      </c>
      <c r="D1975" t="str">
        <f t="shared" si="212"/>
        <v>201010apartmentaverage1_bed_rateVancouver</v>
      </c>
      <c r="E1975">
        <v>2010</v>
      </c>
      <c r="F1975">
        <v>10</v>
      </c>
      <c r="G1975" t="s">
        <v>65</v>
      </c>
      <c r="H1975" t="s">
        <v>59</v>
      </c>
      <c r="I1975" t="s">
        <v>51</v>
      </c>
      <c r="J1975">
        <f t="shared" si="213"/>
        <v>1</v>
      </c>
      <c r="K1975" t="s">
        <v>39</v>
      </c>
      <c r="L1975">
        <f>VLOOKUP(B1975,average_median_rates_1!B:I,8,0)</f>
        <v>811</v>
      </c>
      <c r="M1975" t="b">
        <f>IF(ISERROR(L1975),VLOOKUP(C1975,vancouver_ratios_2!B:J,9,0),IF(L1975="**",VLOOKUP(C1975,vancouver_ratios_2!B:J,9,0)))</f>
        <v>0</v>
      </c>
      <c r="N1975" t="b">
        <f>IF(ISERROR(L1975),VLOOKUP(D1975,average_median_rates_1!B:I,8,0),IF(L1975="**", VLOOKUP(D1975,average_median_rates_1!B:I,8,0)))</f>
        <v>0</v>
      </c>
      <c r="O1975">
        <f t="shared" si="214"/>
        <v>0</v>
      </c>
      <c r="P1975">
        <f t="shared" si="215"/>
        <v>811</v>
      </c>
    </row>
    <row r="1976" spans="1:16" x14ac:dyDescent="0.2">
      <c r="A1976" t="str">
        <f t="shared" si="216"/>
        <v>201010average1Langley City and Langley DM</v>
      </c>
      <c r="B1976" t="str">
        <f t="shared" si="210"/>
        <v>201010apartmentaverage1_bed_rateLangley City and Langley DM</v>
      </c>
      <c r="C1976" t="str">
        <f t="shared" si="211"/>
        <v>apartmentaverage1_bed_rateLangley City and Langley DM</v>
      </c>
      <c r="D1976" t="str">
        <f t="shared" si="212"/>
        <v>201010apartmentaverage1_bed_rateVancouver</v>
      </c>
      <c r="E1976">
        <v>2010</v>
      </c>
      <c r="F1976">
        <v>10</v>
      </c>
      <c r="G1976" t="s">
        <v>65</v>
      </c>
      <c r="H1976" t="s">
        <v>59</v>
      </c>
      <c r="I1976" t="s">
        <v>51</v>
      </c>
      <c r="J1976">
        <f t="shared" si="213"/>
        <v>1</v>
      </c>
      <c r="K1976" t="s">
        <v>40</v>
      </c>
      <c r="L1976">
        <f>VLOOKUP(B1976,average_median_rates_1!B:I,8,0)</f>
        <v>747</v>
      </c>
      <c r="M1976" t="b">
        <f>IF(ISERROR(L1976),VLOOKUP(C1976,vancouver_ratios_2!B:J,9,0),IF(L1976="**",VLOOKUP(C1976,vancouver_ratios_2!B:J,9,0)))</f>
        <v>0</v>
      </c>
      <c r="N1976" t="b">
        <f>IF(ISERROR(L1976),VLOOKUP(D1976,average_median_rates_1!B:I,8,0),IF(L1976="**", VLOOKUP(D1976,average_median_rates_1!B:I,8,0)))</f>
        <v>0</v>
      </c>
      <c r="O1976">
        <f t="shared" si="214"/>
        <v>0</v>
      </c>
      <c r="P1976">
        <f t="shared" si="215"/>
        <v>747</v>
      </c>
    </row>
    <row r="1977" spans="1:16" x14ac:dyDescent="0.2">
      <c r="A1977" t="str">
        <f t="shared" si="216"/>
        <v>201010average1Tri-Cities</v>
      </c>
      <c r="B1977" t="str">
        <f t="shared" si="210"/>
        <v>201010apartmentaverage1_bed_rateTri-Cities</v>
      </c>
      <c r="C1977" t="str">
        <f t="shared" si="211"/>
        <v>apartmentaverage1_bed_rateTri-Cities</v>
      </c>
      <c r="D1977" t="str">
        <f t="shared" si="212"/>
        <v>201010apartmentaverage1_bed_rateVancouver</v>
      </c>
      <c r="E1977">
        <v>2010</v>
      </c>
      <c r="F1977">
        <v>10</v>
      </c>
      <c r="G1977" t="s">
        <v>65</v>
      </c>
      <c r="H1977" t="s">
        <v>59</v>
      </c>
      <c r="I1977" t="s">
        <v>51</v>
      </c>
      <c r="J1977">
        <f t="shared" si="213"/>
        <v>1</v>
      </c>
      <c r="K1977" t="s">
        <v>41</v>
      </c>
      <c r="L1977">
        <f>VLOOKUP(B1977,average_median_rates_1!B:I,8,0)</f>
        <v>773</v>
      </c>
      <c r="M1977" t="b">
        <f>IF(ISERROR(L1977),VLOOKUP(C1977,vancouver_ratios_2!B:J,9,0),IF(L1977="**",VLOOKUP(C1977,vancouver_ratios_2!B:J,9,0)))</f>
        <v>0</v>
      </c>
      <c r="N1977" t="b">
        <f>IF(ISERROR(L1977),VLOOKUP(D1977,average_median_rates_1!B:I,8,0),IF(L1977="**", VLOOKUP(D1977,average_median_rates_1!B:I,8,0)))</f>
        <v>0</v>
      </c>
      <c r="O1977">
        <f t="shared" si="214"/>
        <v>0</v>
      </c>
      <c r="P1977">
        <f t="shared" si="215"/>
        <v>773</v>
      </c>
    </row>
    <row r="1978" spans="1:16" x14ac:dyDescent="0.2">
      <c r="A1978" t="str">
        <f t="shared" si="216"/>
        <v>201010average1Maple Ridge/Pitt Meadows</v>
      </c>
      <c r="B1978" t="str">
        <f t="shared" si="210"/>
        <v>201010apartmentaverage1_bed_rateMaple Ridge/Pitt Meadows</v>
      </c>
      <c r="C1978" t="str">
        <f t="shared" si="211"/>
        <v>apartmentaverage1_bed_rateMaple Ridge/Pitt Meadows</v>
      </c>
      <c r="D1978" t="str">
        <f t="shared" si="212"/>
        <v>201010apartmentaverage1_bed_rateVancouver</v>
      </c>
      <c r="E1978">
        <v>2010</v>
      </c>
      <c r="F1978">
        <v>10</v>
      </c>
      <c r="G1978" t="s">
        <v>65</v>
      </c>
      <c r="H1978" t="s">
        <v>59</v>
      </c>
      <c r="I1978" t="s">
        <v>51</v>
      </c>
      <c r="J1978">
        <f t="shared" si="213"/>
        <v>1</v>
      </c>
      <c r="K1978" t="s">
        <v>42</v>
      </c>
      <c r="L1978">
        <f>VLOOKUP(B1978,average_median_rates_1!B:I,8,0)</f>
        <v>673</v>
      </c>
      <c r="M1978" t="b">
        <f>IF(ISERROR(L1978),VLOOKUP(C1978,vancouver_ratios_2!B:J,9,0),IF(L1978="**",VLOOKUP(C1978,vancouver_ratios_2!B:J,9,0)))</f>
        <v>0</v>
      </c>
      <c r="N1978" t="b">
        <f>IF(ISERROR(L1978),VLOOKUP(D1978,average_median_rates_1!B:I,8,0),IF(L1978="**", VLOOKUP(D1978,average_median_rates_1!B:I,8,0)))</f>
        <v>0</v>
      </c>
      <c r="O1978">
        <f t="shared" si="214"/>
        <v>0</v>
      </c>
      <c r="P1978">
        <f t="shared" si="215"/>
        <v>673</v>
      </c>
    </row>
    <row r="1979" spans="1:16" x14ac:dyDescent="0.2">
      <c r="A1979" t="str">
        <f t="shared" si="216"/>
        <v>201010average1Vancouver</v>
      </c>
      <c r="B1979" t="str">
        <f t="shared" si="210"/>
        <v>201010apartmentaverage1_bed_rateVancouver</v>
      </c>
      <c r="C1979" t="str">
        <f t="shared" si="211"/>
        <v>apartmentaverage1_bed_rateVancouver</v>
      </c>
      <c r="D1979" t="str">
        <f t="shared" si="212"/>
        <v>201010apartmentaverage1_bed_rateVancouver</v>
      </c>
      <c r="E1979">
        <v>2010</v>
      </c>
      <c r="F1979">
        <v>10</v>
      </c>
      <c r="G1979" t="s">
        <v>65</v>
      </c>
      <c r="H1979" t="s">
        <v>59</v>
      </c>
      <c r="I1979" t="s">
        <v>51</v>
      </c>
      <c r="J1979">
        <f t="shared" si="213"/>
        <v>1</v>
      </c>
      <c r="K1979" t="s">
        <v>43</v>
      </c>
      <c r="L1979">
        <f>VLOOKUP(B1979,average_median_rates_1!B:I,8,0)</f>
        <v>940</v>
      </c>
      <c r="M1979" t="b">
        <f>IF(ISERROR(L1979),VLOOKUP(C1979,vancouver_ratios_2!B:J,9,0),IF(L1979="**",VLOOKUP(C1979,vancouver_ratios_2!B:J,9,0)))</f>
        <v>0</v>
      </c>
      <c r="N1979" t="b">
        <f>IF(ISERROR(L1979),VLOOKUP(D1979,average_median_rates_1!B:I,8,0),IF(L1979="**", VLOOKUP(D1979,average_median_rates_1!B:I,8,0)))</f>
        <v>0</v>
      </c>
      <c r="O1979">
        <f t="shared" si="214"/>
        <v>0</v>
      </c>
      <c r="P1979">
        <f t="shared" si="215"/>
        <v>940</v>
      </c>
    </row>
    <row r="1980" spans="1:16" x14ac:dyDescent="0.2">
      <c r="A1980" t="str">
        <f t="shared" si="216"/>
        <v>201010average1North Vancouver City</v>
      </c>
      <c r="B1980" t="str">
        <f t="shared" si="210"/>
        <v>201010apartmentaverage1_bed_rateNorth Vancouver City</v>
      </c>
      <c r="C1980" t="str">
        <f t="shared" si="211"/>
        <v>apartmentaverage1_bed_rateNorth Vancouver City</v>
      </c>
      <c r="D1980" t="str">
        <f t="shared" si="212"/>
        <v>201010apartmentaverage1_bed_rateVancouver</v>
      </c>
      <c r="E1980">
        <v>2010</v>
      </c>
      <c r="F1980">
        <v>10</v>
      </c>
      <c r="G1980" t="s">
        <v>65</v>
      </c>
      <c r="H1980" t="s">
        <v>59</v>
      </c>
      <c r="I1980" t="s">
        <v>51</v>
      </c>
      <c r="J1980">
        <f t="shared" si="213"/>
        <v>1</v>
      </c>
      <c r="K1980" t="s">
        <v>60</v>
      </c>
      <c r="L1980">
        <f>VLOOKUP(B1980,average_median_rates_1!B:I,8,0)</f>
        <v>923</v>
      </c>
      <c r="M1980" t="b">
        <f>IF(ISERROR(L1980),VLOOKUP(C1980,vancouver_ratios_2!B:J,9,0),IF(L1980="**",VLOOKUP(C1980,vancouver_ratios_2!B:J,9,0)))</f>
        <v>0</v>
      </c>
      <c r="N1980" t="b">
        <f>IF(ISERROR(L1980),VLOOKUP(D1980,average_median_rates_1!B:I,8,0),IF(L1980="**", VLOOKUP(D1980,average_median_rates_1!B:I,8,0)))</f>
        <v>0</v>
      </c>
      <c r="O1980">
        <f t="shared" si="214"/>
        <v>0</v>
      </c>
      <c r="P1980">
        <f t="shared" si="215"/>
        <v>923</v>
      </c>
    </row>
    <row r="1981" spans="1:16" x14ac:dyDescent="0.2">
      <c r="A1981" t="str">
        <f t="shared" si="216"/>
        <v>201010average2West End/Stanley Park</v>
      </c>
      <c r="B1981" t="str">
        <f t="shared" si="210"/>
        <v>201010apartmentaverage2_bed_rateWest End/Stanley Park</v>
      </c>
      <c r="C1981" t="str">
        <f t="shared" si="211"/>
        <v>apartmentaverage2_bed_rateWest End/Stanley Park</v>
      </c>
      <c r="D1981" t="str">
        <f t="shared" si="212"/>
        <v>201010apartmentaverage2_bed_rateVancouver</v>
      </c>
      <c r="E1981">
        <v>2010</v>
      </c>
      <c r="F1981">
        <v>10</v>
      </c>
      <c r="G1981" t="s">
        <v>65</v>
      </c>
      <c r="H1981" t="s">
        <v>59</v>
      </c>
      <c r="I1981" t="s">
        <v>53</v>
      </c>
      <c r="J1981">
        <f t="shared" si="213"/>
        <v>2</v>
      </c>
      <c r="K1981" t="s">
        <v>12</v>
      </c>
      <c r="L1981">
        <f>VLOOKUP(B1981,average_median_rates_1!B:I,8,0)</f>
        <v>1720</v>
      </c>
      <c r="M1981" t="b">
        <f>IF(ISERROR(L1981),VLOOKUP(C1981,vancouver_ratios_2!B:J,9,0),IF(L1981="**",VLOOKUP(C1981,vancouver_ratios_2!B:J,9,0)))</f>
        <v>0</v>
      </c>
      <c r="N1981" t="b">
        <f>IF(ISERROR(L1981),VLOOKUP(D1981,average_median_rates_1!B:I,8,0),IF(L1981="**", VLOOKUP(D1981,average_median_rates_1!B:I,8,0)))</f>
        <v>0</v>
      </c>
      <c r="O1981">
        <f t="shared" si="214"/>
        <v>0</v>
      </c>
      <c r="P1981">
        <f t="shared" si="215"/>
        <v>1720</v>
      </c>
    </row>
    <row r="1982" spans="1:16" x14ac:dyDescent="0.2">
      <c r="A1982" t="str">
        <f t="shared" si="216"/>
        <v>201010average2English Bay</v>
      </c>
      <c r="B1982" t="str">
        <f t="shared" si="210"/>
        <v>201010apartmentaverage2_bed_rateEnglish Bay</v>
      </c>
      <c r="C1982" t="str">
        <f t="shared" si="211"/>
        <v>apartmentaverage2_bed_rateEnglish Bay</v>
      </c>
      <c r="D1982" t="str">
        <f t="shared" si="212"/>
        <v>201010apartmentaverage2_bed_rateVancouver</v>
      </c>
      <c r="E1982">
        <v>2010</v>
      </c>
      <c r="F1982">
        <v>10</v>
      </c>
      <c r="G1982" t="s">
        <v>65</v>
      </c>
      <c r="H1982" t="s">
        <v>59</v>
      </c>
      <c r="I1982" t="s">
        <v>53</v>
      </c>
      <c r="J1982">
        <f t="shared" si="213"/>
        <v>2</v>
      </c>
      <c r="K1982" t="s">
        <v>16</v>
      </c>
      <c r="L1982">
        <f>VLOOKUP(B1982,average_median_rates_1!B:I,8,0)</f>
        <v>1587</v>
      </c>
      <c r="M1982" t="b">
        <f>IF(ISERROR(L1982),VLOOKUP(C1982,vancouver_ratios_2!B:J,9,0),IF(L1982="**",VLOOKUP(C1982,vancouver_ratios_2!B:J,9,0)))</f>
        <v>0</v>
      </c>
      <c r="N1982" t="b">
        <f>IF(ISERROR(L1982),VLOOKUP(D1982,average_median_rates_1!B:I,8,0),IF(L1982="**", VLOOKUP(D1982,average_median_rates_1!B:I,8,0)))</f>
        <v>0</v>
      </c>
      <c r="O1982">
        <f t="shared" si="214"/>
        <v>0</v>
      </c>
      <c r="P1982">
        <f t="shared" si="215"/>
        <v>1587</v>
      </c>
    </row>
    <row r="1983" spans="1:16" x14ac:dyDescent="0.2">
      <c r="A1983" t="str">
        <f t="shared" si="216"/>
        <v>201010average2Downtown</v>
      </c>
      <c r="B1983" t="str">
        <f t="shared" si="210"/>
        <v>201010apartmentaverage2_bed_rateDowntown</v>
      </c>
      <c r="C1983" t="str">
        <f t="shared" si="211"/>
        <v>apartmentaverage2_bed_rateDowntown</v>
      </c>
      <c r="D1983" t="str">
        <f t="shared" si="212"/>
        <v>201010apartmentaverage2_bed_rateVancouver</v>
      </c>
      <c r="E1983">
        <v>2010</v>
      </c>
      <c r="F1983">
        <v>10</v>
      </c>
      <c r="G1983" t="s">
        <v>65</v>
      </c>
      <c r="H1983" t="s">
        <v>59</v>
      </c>
      <c r="I1983" t="s">
        <v>53</v>
      </c>
      <c r="J1983">
        <f t="shared" si="213"/>
        <v>2</v>
      </c>
      <c r="K1983" t="s">
        <v>17</v>
      </c>
      <c r="L1983">
        <f>VLOOKUP(B1983,average_median_rates_1!B:I,8,0)</f>
        <v>1724</v>
      </c>
      <c r="M1983" t="b">
        <f>IF(ISERROR(L1983),VLOOKUP(C1983,vancouver_ratios_2!B:J,9,0),IF(L1983="**",VLOOKUP(C1983,vancouver_ratios_2!B:J,9,0)))</f>
        <v>0</v>
      </c>
      <c r="N1983" t="b">
        <f>IF(ISERROR(L1983),VLOOKUP(D1983,average_median_rates_1!B:I,8,0),IF(L1983="**", VLOOKUP(D1983,average_median_rates_1!B:I,8,0)))</f>
        <v>0</v>
      </c>
      <c r="O1983">
        <f t="shared" si="214"/>
        <v>0</v>
      </c>
      <c r="P1983">
        <f t="shared" si="215"/>
        <v>1724</v>
      </c>
    </row>
    <row r="1984" spans="1:16" x14ac:dyDescent="0.2">
      <c r="A1984" t="str">
        <f t="shared" si="216"/>
        <v>201010average2South Granville/Oak</v>
      </c>
      <c r="B1984" t="str">
        <f t="shared" si="210"/>
        <v>201010apartmentaverage2_bed_rateSouth Granville/Oak</v>
      </c>
      <c r="C1984" t="str">
        <f t="shared" si="211"/>
        <v>apartmentaverage2_bed_rateSouth Granville/Oak</v>
      </c>
      <c r="D1984" t="str">
        <f t="shared" si="212"/>
        <v>201010apartmentaverage2_bed_rateVancouver</v>
      </c>
      <c r="E1984">
        <v>2010</v>
      </c>
      <c r="F1984">
        <v>10</v>
      </c>
      <c r="G1984" t="s">
        <v>65</v>
      </c>
      <c r="H1984" t="s">
        <v>59</v>
      </c>
      <c r="I1984" t="s">
        <v>53</v>
      </c>
      <c r="J1984">
        <f t="shared" si="213"/>
        <v>2</v>
      </c>
      <c r="K1984" t="s">
        <v>19</v>
      </c>
      <c r="L1984">
        <f>VLOOKUP(B1984,average_median_rates_1!B:I,8,0)</f>
        <v>1455</v>
      </c>
      <c r="M1984" t="b">
        <f>IF(ISERROR(L1984),VLOOKUP(C1984,vancouver_ratios_2!B:J,9,0),IF(L1984="**",VLOOKUP(C1984,vancouver_ratios_2!B:J,9,0)))</f>
        <v>0</v>
      </c>
      <c r="N1984" t="b">
        <f>IF(ISERROR(L1984),VLOOKUP(D1984,average_median_rates_1!B:I,8,0),IF(L1984="**", VLOOKUP(D1984,average_median_rates_1!B:I,8,0)))</f>
        <v>0</v>
      </c>
      <c r="O1984">
        <f t="shared" si="214"/>
        <v>0</v>
      </c>
      <c r="P1984">
        <f t="shared" si="215"/>
        <v>1455</v>
      </c>
    </row>
    <row r="1985" spans="1:16" x14ac:dyDescent="0.2">
      <c r="A1985" t="str">
        <f t="shared" si="216"/>
        <v>201010average2Kitsilano/Point Grey</v>
      </c>
      <c r="B1985" t="str">
        <f t="shared" si="210"/>
        <v>201010apartmentaverage2_bed_rateKitsilano/Point Grey</v>
      </c>
      <c r="C1985" t="str">
        <f t="shared" si="211"/>
        <v>apartmentaverage2_bed_rateKitsilano/Point Grey</v>
      </c>
      <c r="D1985" t="str">
        <f t="shared" si="212"/>
        <v>201010apartmentaverage2_bed_rateVancouver</v>
      </c>
      <c r="E1985">
        <v>2010</v>
      </c>
      <c r="F1985">
        <v>10</v>
      </c>
      <c r="G1985" t="s">
        <v>65</v>
      </c>
      <c r="H1985" t="s">
        <v>59</v>
      </c>
      <c r="I1985" t="s">
        <v>53</v>
      </c>
      <c r="J1985">
        <f t="shared" si="213"/>
        <v>2</v>
      </c>
      <c r="K1985" t="s">
        <v>20</v>
      </c>
      <c r="L1985">
        <f>VLOOKUP(B1985,average_median_rates_1!B:I,8,0)</f>
        <v>1463</v>
      </c>
      <c r="M1985" t="b">
        <f>IF(ISERROR(L1985),VLOOKUP(C1985,vancouver_ratios_2!B:J,9,0),IF(L1985="**",VLOOKUP(C1985,vancouver_ratios_2!B:J,9,0)))</f>
        <v>0</v>
      </c>
      <c r="N1985" t="b">
        <f>IF(ISERROR(L1985),VLOOKUP(D1985,average_median_rates_1!B:I,8,0),IF(L1985="**", VLOOKUP(D1985,average_median_rates_1!B:I,8,0)))</f>
        <v>0</v>
      </c>
      <c r="O1985">
        <f t="shared" si="214"/>
        <v>0</v>
      </c>
      <c r="P1985">
        <f t="shared" si="215"/>
        <v>1463</v>
      </c>
    </row>
    <row r="1986" spans="1:16" x14ac:dyDescent="0.2">
      <c r="A1986" t="str">
        <f t="shared" si="216"/>
        <v>201010average2Westside/Kerrisdale</v>
      </c>
      <c r="B1986" t="str">
        <f t="shared" ref="B1986:B2049" si="217">E1986&amp;F1986&amp;G1986&amp;H1986&amp;I1986&amp;K1986</f>
        <v>201010apartmentaverage2_bed_rateWestside/Kerrisdale</v>
      </c>
      <c r="C1986" t="str">
        <f t="shared" ref="C1986:C2049" si="218">G1986&amp;H1986&amp;I1986&amp;K1986</f>
        <v>apartmentaverage2_bed_rateWestside/Kerrisdale</v>
      </c>
      <c r="D1986" t="str">
        <f t="shared" ref="D1986:D2049" si="219">E1986&amp;F1986&amp;G1986&amp;H1986&amp;I1986&amp;"Vancouver"</f>
        <v>201010apartmentaverage2_bed_rateVancouver</v>
      </c>
      <c r="E1986">
        <v>2010</v>
      </c>
      <c r="F1986">
        <v>10</v>
      </c>
      <c r="G1986" t="s">
        <v>65</v>
      </c>
      <c r="H1986" t="s">
        <v>59</v>
      </c>
      <c r="I1986" t="s">
        <v>53</v>
      </c>
      <c r="J1986">
        <f t="shared" ref="J1986:J2049" si="220">IF(I1986="bachelor_rate", 0, IF(I1986="1_bed_rate", 1, IF(I1986="2_bed_rate",2, IF(I1986="3+_bed_rate", 3, "error"))))</f>
        <v>2</v>
      </c>
      <c r="K1986" t="s">
        <v>21</v>
      </c>
      <c r="L1986">
        <f>VLOOKUP(B1986,average_median_rates_1!B:I,8,0)</f>
        <v>1690</v>
      </c>
      <c r="M1986" t="b">
        <f>IF(ISERROR(L1986),VLOOKUP(C1986,vancouver_ratios_2!B:J,9,0),IF(L1986="**",VLOOKUP(C1986,vancouver_ratios_2!B:J,9,0)))</f>
        <v>0</v>
      </c>
      <c r="N1986" t="b">
        <f>IF(ISERROR(L1986),VLOOKUP(D1986,average_median_rates_1!B:I,8,0),IF(L1986="**", VLOOKUP(D1986,average_median_rates_1!B:I,8,0)))</f>
        <v>0</v>
      </c>
      <c r="O1986">
        <f t="shared" ref="O1986:O2049" si="221">N1986*M1986</f>
        <v>0</v>
      </c>
      <c r="P1986">
        <f t="shared" ref="P1986:P2049" si="222">IF(ISERROR(L1986),O1986, IF(L1986="**", O1986, L1986))</f>
        <v>1690</v>
      </c>
    </row>
    <row r="1987" spans="1:16" x14ac:dyDescent="0.2">
      <c r="A1987" t="str">
        <f t="shared" ref="A1987:A2050" si="223">E1987&amp;F1987&amp;H1987&amp;J1987&amp;K1987</f>
        <v>201010average2Marpole</v>
      </c>
      <c r="B1987" t="str">
        <f t="shared" si="217"/>
        <v>201010apartmentaverage2_bed_rateMarpole</v>
      </c>
      <c r="C1987" t="str">
        <f t="shared" si="218"/>
        <v>apartmentaverage2_bed_rateMarpole</v>
      </c>
      <c r="D1987" t="str">
        <f t="shared" si="219"/>
        <v>201010apartmentaverage2_bed_rateVancouver</v>
      </c>
      <c r="E1987">
        <v>2010</v>
      </c>
      <c r="F1987">
        <v>10</v>
      </c>
      <c r="G1987" t="s">
        <v>65</v>
      </c>
      <c r="H1987" t="s">
        <v>59</v>
      </c>
      <c r="I1987" t="s">
        <v>53</v>
      </c>
      <c r="J1987">
        <f t="shared" si="220"/>
        <v>2</v>
      </c>
      <c r="K1987" t="s">
        <v>23</v>
      </c>
      <c r="L1987">
        <f>VLOOKUP(B1987,average_median_rates_1!B:I,8,0)</f>
        <v>1041</v>
      </c>
      <c r="M1987" t="b">
        <f>IF(ISERROR(L1987),VLOOKUP(C1987,vancouver_ratios_2!B:J,9,0),IF(L1987="**",VLOOKUP(C1987,vancouver_ratios_2!B:J,9,0)))</f>
        <v>0</v>
      </c>
      <c r="N1987" t="b">
        <f>IF(ISERROR(L1987),VLOOKUP(D1987,average_median_rates_1!B:I,8,0),IF(L1987="**", VLOOKUP(D1987,average_median_rates_1!B:I,8,0)))</f>
        <v>0</v>
      </c>
      <c r="O1987">
        <f t="shared" si="221"/>
        <v>0</v>
      </c>
      <c r="P1987">
        <f t="shared" si="222"/>
        <v>1041</v>
      </c>
    </row>
    <row r="1988" spans="1:16" x14ac:dyDescent="0.2">
      <c r="A1988" t="str">
        <f t="shared" si="223"/>
        <v>201010average2Mount Pleasant/Renfrew Heights</v>
      </c>
      <c r="B1988" t="str">
        <f t="shared" si="217"/>
        <v>201010apartmentaverage2_bed_rateMount Pleasant/Renfrew Heights</v>
      </c>
      <c r="C1988" t="str">
        <f t="shared" si="218"/>
        <v>apartmentaverage2_bed_rateMount Pleasant/Renfrew Heights</v>
      </c>
      <c r="D1988" t="str">
        <f t="shared" si="219"/>
        <v>201010apartmentaverage2_bed_rateVancouver</v>
      </c>
      <c r="E1988">
        <v>2010</v>
      </c>
      <c r="F1988">
        <v>10</v>
      </c>
      <c r="G1988" t="s">
        <v>65</v>
      </c>
      <c r="H1988" t="s">
        <v>59</v>
      </c>
      <c r="I1988" t="s">
        <v>53</v>
      </c>
      <c r="J1988">
        <f t="shared" si="220"/>
        <v>2</v>
      </c>
      <c r="K1988" t="s">
        <v>24</v>
      </c>
      <c r="L1988">
        <f>VLOOKUP(B1988,average_median_rates_1!B:I,8,0)</f>
        <v>1134</v>
      </c>
      <c r="M1988" t="b">
        <f>IF(ISERROR(L1988),VLOOKUP(C1988,vancouver_ratios_2!B:J,9,0),IF(L1988="**",VLOOKUP(C1988,vancouver_ratios_2!B:J,9,0)))</f>
        <v>0</v>
      </c>
      <c r="N1988" t="b">
        <f>IF(ISERROR(L1988),VLOOKUP(D1988,average_median_rates_1!B:I,8,0),IF(L1988="**", VLOOKUP(D1988,average_median_rates_1!B:I,8,0)))</f>
        <v>0</v>
      </c>
      <c r="O1988">
        <f t="shared" si="221"/>
        <v>0</v>
      </c>
      <c r="P1988">
        <f t="shared" si="222"/>
        <v>1134</v>
      </c>
    </row>
    <row r="1989" spans="1:16" x14ac:dyDescent="0.2">
      <c r="A1989" t="str">
        <f t="shared" si="223"/>
        <v>201010average2East Hastings</v>
      </c>
      <c r="B1989" t="str">
        <f t="shared" si="217"/>
        <v>201010apartmentaverage2_bed_rateEast Hastings</v>
      </c>
      <c r="C1989" t="str">
        <f t="shared" si="218"/>
        <v>apartmentaverage2_bed_rateEast Hastings</v>
      </c>
      <c r="D1989" t="str">
        <f t="shared" si="219"/>
        <v>201010apartmentaverage2_bed_rateVancouver</v>
      </c>
      <c r="E1989">
        <v>2010</v>
      </c>
      <c r="F1989">
        <v>10</v>
      </c>
      <c r="G1989" t="s">
        <v>65</v>
      </c>
      <c r="H1989" t="s">
        <v>59</v>
      </c>
      <c r="I1989" t="s">
        <v>53</v>
      </c>
      <c r="J1989">
        <f t="shared" si="220"/>
        <v>2</v>
      </c>
      <c r="K1989" t="s">
        <v>25</v>
      </c>
      <c r="L1989">
        <f>VLOOKUP(B1989,average_median_rates_1!B:I,8,0)</f>
        <v>1139</v>
      </c>
      <c r="M1989" t="b">
        <f>IF(ISERROR(L1989),VLOOKUP(C1989,vancouver_ratios_2!B:J,9,0),IF(L1989="**",VLOOKUP(C1989,vancouver_ratios_2!B:J,9,0)))</f>
        <v>0</v>
      </c>
      <c r="N1989" t="b">
        <f>IF(ISERROR(L1989),VLOOKUP(D1989,average_median_rates_1!B:I,8,0),IF(L1989="**", VLOOKUP(D1989,average_median_rates_1!B:I,8,0)))</f>
        <v>0</v>
      </c>
      <c r="O1989">
        <f t="shared" si="221"/>
        <v>0</v>
      </c>
      <c r="P1989">
        <f t="shared" si="222"/>
        <v>1139</v>
      </c>
    </row>
    <row r="1990" spans="1:16" x14ac:dyDescent="0.2">
      <c r="A1990" t="str">
        <f t="shared" si="223"/>
        <v>201010average2Southeast Vancouver</v>
      </c>
      <c r="B1990" t="str">
        <f t="shared" si="217"/>
        <v>201010apartmentaverage2_bed_rateSoutheast Vancouver</v>
      </c>
      <c r="C1990" t="str">
        <f t="shared" si="218"/>
        <v>apartmentaverage2_bed_rateSoutheast Vancouver</v>
      </c>
      <c r="D1990" t="str">
        <f t="shared" si="219"/>
        <v>201010apartmentaverage2_bed_rateVancouver</v>
      </c>
      <c r="E1990">
        <v>2010</v>
      </c>
      <c r="F1990">
        <v>10</v>
      </c>
      <c r="G1990" t="s">
        <v>65</v>
      </c>
      <c r="H1990" t="s">
        <v>59</v>
      </c>
      <c r="I1990" t="s">
        <v>53</v>
      </c>
      <c r="J1990">
        <f t="shared" si="220"/>
        <v>2</v>
      </c>
      <c r="K1990" t="s">
        <v>26</v>
      </c>
      <c r="L1990">
        <f>VLOOKUP(B1990,average_median_rates_1!B:I,8,0)</f>
        <v>1205</v>
      </c>
      <c r="M1990" t="b">
        <f>IF(ISERROR(L1990),VLOOKUP(C1990,vancouver_ratios_2!B:J,9,0),IF(L1990="**",VLOOKUP(C1990,vancouver_ratios_2!B:J,9,0)))</f>
        <v>0</v>
      </c>
      <c r="N1990" t="b">
        <f>IF(ISERROR(L1990),VLOOKUP(D1990,average_median_rates_1!B:I,8,0),IF(L1990="**", VLOOKUP(D1990,average_median_rates_1!B:I,8,0)))</f>
        <v>0</v>
      </c>
      <c r="O1990">
        <f t="shared" si="221"/>
        <v>0</v>
      </c>
      <c r="P1990">
        <f t="shared" si="222"/>
        <v>1205</v>
      </c>
    </row>
    <row r="1991" spans="1:16" x14ac:dyDescent="0.2">
      <c r="A1991" t="str">
        <f t="shared" si="223"/>
        <v>201010average2University Endowment Lands</v>
      </c>
      <c r="B1991" t="str">
        <f t="shared" si="217"/>
        <v>201010apartmentaverage2_bed_rateUniversity Endowment Lands</v>
      </c>
      <c r="C1991" t="str">
        <f t="shared" si="218"/>
        <v>apartmentaverage2_bed_rateUniversity Endowment Lands</v>
      </c>
      <c r="D1991" t="str">
        <f t="shared" si="219"/>
        <v>201010apartmentaverage2_bed_rateVancouver</v>
      </c>
      <c r="E1991">
        <v>2010</v>
      </c>
      <c r="F1991">
        <v>10</v>
      </c>
      <c r="G1991" t="s">
        <v>65</v>
      </c>
      <c r="H1991" t="s">
        <v>59</v>
      </c>
      <c r="I1991" t="s">
        <v>53</v>
      </c>
      <c r="J1991">
        <f t="shared" si="220"/>
        <v>2</v>
      </c>
      <c r="K1991" t="s">
        <v>27</v>
      </c>
      <c r="L1991">
        <f>VLOOKUP(B1991,average_median_rates_1!B:I,8,0)</f>
        <v>1761</v>
      </c>
      <c r="M1991" t="b">
        <f>IF(ISERROR(L1991),VLOOKUP(C1991,vancouver_ratios_2!B:J,9,0),IF(L1991="**",VLOOKUP(C1991,vancouver_ratios_2!B:J,9,0)))</f>
        <v>0</v>
      </c>
      <c r="N1991" t="b">
        <f>IF(ISERROR(L1991),VLOOKUP(D1991,average_median_rates_1!B:I,8,0),IF(L1991="**", VLOOKUP(D1991,average_median_rates_1!B:I,8,0)))</f>
        <v>0</v>
      </c>
      <c r="O1991">
        <f t="shared" si="221"/>
        <v>0</v>
      </c>
      <c r="P1991">
        <f t="shared" si="222"/>
        <v>1761</v>
      </c>
    </row>
    <row r="1992" spans="1:16" x14ac:dyDescent="0.2">
      <c r="A1992" t="str">
        <f t="shared" si="223"/>
        <v>201010average2Central Park/Metrotown</v>
      </c>
      <c r="B1992" t="str">
        <f t="shared" si="217"/>
        <v>201010apartmentaverage2_bed_rateCentral Park/Metrotown</v>
      </c>
      <c r="C1992" t="str">
        <f t="shared" si="218"/>
        <v>apartmentaverage2_bed_rateCentral Park/Metrotown</v>
      </c>
      <c r="D1992" t="str">
        <f t="shared" si="219"/>
        <v>201010apartmentaverage2_bed_rateVancouver</v>
      </c>
      <c r="E1992">
        <v>2010</v>
      </c>
      <c r="F1992">
        <v>10</v>
      </c>
      <c r="G1992" t="s">
        <v>65</v>
      </c>
      <c r="H1992" t="s">
        <v>59</v>
      </c>
      <c r="I1992" t="s">
        <v>53</v>
      </c>
      <c r="J1992">
        <f t="shared" si="220"/>
        <v>2</v>
      </c>
      <c r="K1992" t="s">
        <v>28</v>
      </c>
      <c r="L1992">
        <f>VLOOKUP(B1992,average_median_rates_1!B:I,8,0)</f>
        <v>1121</v>
      </c>
      <c r="M1992" t="b">
        <f>IF(ISERROR(L1992),VLOOKUP(C1992,vancouver_ratios_2!B:J,9,0),IF(L1992="**",VLOOKUP(C1992,vancouver_ratios_2!B:J,9,0)))</f>
        <v>0</v>
      </c>
      <c r="N1992" t="b">
        <f>IF(ISERROR(L1992),VLOOKUP(D1992,average_median_rates_1!B:I,8,0),IF(L1992="**", VLOOKUP(D1992,average_median_rates_1!B:I,8,0)))</f>
        <v>0</v>
      </c>
      <c r="O1992">
        <f t="shared" si="221"/>
        <v>0</v>
      </c>
      <c r="P1992">
        <f t="shared" si="222"/>
        <v>1121</v>
      </c>
    </row>
    <row r="1993" spans="1:16" x14ac:dyDescent="0.2">
      <c r="A1993" t="str">
        <f t="shared" si="223"/>
        <v>201010average2Southeast Burnaby</v>
      </c>
      <c r="B1993" t="str">
        <f t="shared" si="217"/>
        <v>201010apartmentaverage2_bed_rateSoutheast Burnaby</v>
      </c>
      <c r="C1993" t="str">
        <f t="shared" si="218"/>
        <v>apartmentaverage2_bed_rateSoutheast Burnaby</v>
      </c>
      <c r="D1993" t="str">
        <f t="shared" si="219"/>
        <v>201010apartmentaverage2_bed_rateVancouver</v>
      </c>
      <c r="E1993">
        <v>2010</v>
      </c>
      <c r="F1993">
        <v>10</v>
      </c>
      <c r="G1993" t="s">
        <v>65</v>
      </c>
      <c r="H1993" t="s">
        <v>59</v>
      </c>
      <c r="I1993" t="s">
        <v>53</v>
      </c>
      <c r="J1993">
        <f t="shared" si="220"/>
        <v>2</v>
      </c>
      <c r="K1993" t="s">
        <v>29</v>
      </c>
      <c r="L1993">
        <f>VLOOKUP(B1993,average_median_rates_1!B:I,8,0)</f>
        <v>933</v>
      </c>
      <c r="M1993" t="b">
        <f>IF(ISERROR(L1993),VLOOKUP(C1993,vancouver_ratios_2!B:J,9,0),IF(L1993="**",VLOOKUP(C1993,vancouver_ratios_2!B:J,9,0)))</f>
        <v>0</v>
      </c>
      <c r="N1993" t="b">
        <f>IF(ISERROR(L1993),VLOOKUP(D1993,average_median_rates_1!B:I,8,0),IF(L1993="**", VLOOKUP(D1993,average_median_rates_1!B:I,8,0)))</f>
        <v>0</v>
      </c>
      <c r="O1993">
        <f t="shared" si="221"/>
        <v>0</v>
      </c>
      <c r="P1993">
        <f t="shared" si="222"/>
        <v>933</v>
      </c>
    </row>
    <row r="1994" spans="1:16" x14ac:dyDescent="0.2">
      <c r="A1994" t="str">
        <f t="shared" si="223"/>
        <v>201010average2North Burnaby</v>
      </c>
      <c r="B1994" t="str">
        <f t="shared" si="217"/>
        <v>201010apartmentaverage2_bed_rateNorth Burnaby</v>
      </c>
      <c r="C1994" t="str">
        <f t="shared" si="218"/>
        <v>apartmentaverage2_bed_rateNorth Burnaby</v>
      </c>
      <c r="D1994" t="str">
        <f t="shared" si="219"/>
        <v>201010apartmentaverage2_bed_rateVancouver</v>
      </c>
      <c r="E1994">
        <v>2010</v>
      </c>
      <c r="F1994">
        <v>10</v>
      </c>
      <c r="G1994" t="s">
        <v>65</v>
      </c>
      <c r="H1994" t="s">
        <v>59</v>
      </c>
      <c r="I1994" t="s">
        <v>53</v>
      </c>
      <c r="J1994">
        <f t="shared" si="220"/>
        <v>2</v>
      </c>
      <c r="K1994" t="s">
        <v>31</v>
      </c>
      <c r="L1994">
        <f>VLOOKUP(B1994,average_median_rates_1!B:I,8,0)</f>
        <v>1129</v>
      </c>
      <c r="M1994" t="b">
        <f>IF(ISERROR(L1994),VLOOKUP(C1994,vancouver_ratios_2!B:J,9,0),IF(L1994="**",VLOOKUP(C1994,vancouver_ratios_2!B:J,9,0)))</f>
        <v>0</v>
      </c>
      <c r="N1994" t="b">
        <f>IF(ISERROR(L1994),VLOOKUP(D1994,average_median_rates_1!B:I,8,0),IF(L1994="**", VLOOKUP(D1994,average_median_rates_1!B:I,8,0)))</f>
        <v>0</v>
      </c>
      <c r="O1994">
        <f t="shared" si="221"/>
        <v>0</v>
      </c>
      <c r="P1994">
        <f t="shared" si="222"/>
        <v>1129</v>
      </c>
    </row>
    <row r="1995" spans="1:16" x14ac:dyDescent="0.2">
      <c r="A1995" t="str">
        <f t="shared" si="223"/>
        <v>201010average2New Westminster</v>
      </c>
      <c r="B1995" t="str">
        <f t="shared" si="217"/>
        <v>201010apartmentaverage2_bed_rateNew Westminster</v>
      </c>
      <c r="C1995" t="str">
        <f t="shared" si="218"/>
        <v>apartmentaverage2_bed_rateNew Westminster</v>
      </c>
      <c r="D1995" t="str">
        <f t="shared" si="219"/>
        <v>201010apartmentaverage2_bed_rateVancouver</v>
      </c>
      <c r="E1995">
        <v>2010</v>
      </c>
      <c r="F1995">
        <v>10</v>
      </c>
      <c r="G1995" t="s">
        <v>65</v>
      </c>
      <c r="H1995" t="s">
        <v>59</v>
      </c>
      <c r="I1995" t="s">
        <v>53</v>
      </c>
      <c r="J1995">
        <f t="shared" si="220"/>
        <v>2</v>
      </c>
      <c r="K1995" t="s">
        <v>32</v>
      </c>
      <c r="L1995">
        <f>VLOOKUP(B1995,average_median_rates_1!B:I,8,0)</f>
        <v>993</v>
      </c>
      <c r="M1995" t="b">
        <f>IF(ISERROR(L1995),VLOOKUP(C1995,vancouver_ratios_2!B:J,9,0),IF(L1995="**",VLOOKUP(C1995,vancouver_ratios_2!B:J,9,0)))</f>
        <v>0</v>
      </c>
      <c r="N1995" t="b">
        <f>IF(ISERROR(L1995),VLOOKUP(D1995,average_median_rates_1!B:I,8,0),IF(L1995="**", VLOOKUP(D1995,average_median_rates_1!B:I,8,0)))</f>
        <v>0</v>
      </c>
      <c r="O1995">
        <f t="shared" si="221"/>
        <v>0</v>
      </c>
      <c r="P1995">
        <f t="shared" si="222"/>
        <v>993</v>
      </c>
    </row>
    <row r="1996" spans="1:16" x14ac:dyDescent="0.2">
      <c r="A1996" t="str">
        <f t="shared" si="223"/>
        <v>201010average2North Vancouver CY</v>
      </c>
      <c r="B1996" t="str">
        <f t="shared" si="217"/>
        <v>201010apartmentaverage2_bed_rateNorth Vancouver CY</v>
      </c>
      <c r="C1996" t="str">
        <f t="shared" si="218"/>
        <v>apartmentaverage2_bed_rateNorth Vancouver CY</v>
      </c>
      <c r="D1996" t="str">
        <f t="shared" si="219"/>
        <v>201010apartmentaverage2_bed_rateVancouver</v>
      </c>
      <c r="E1996">
        <v>2010</v>
      </c>
      <c r="F1996">
        <v>10</v>
      </c>
      <c r="G1996" t="s">
        <v>65</v>
      </c>
      <c r="H1996" t="s">
        <v>59</v>
      </c>
      <c r="I1996" t="s">
        <v>53</v>
      </c>
      <c r="J1996">
        <f t="shared" si="220"/>
        <v>2</v>
      </c>
      <c r="K1996" t="s">
        <v>33</v>
      </c>
      <c r="L1996" t="e">
        <f>VLOOKUP(B1996,average_median_rates_1!B:I,8,0)</f>
        <v>#N/A</v>
      </c>
      <c r="M1996">
        <f>IF(ISERROR(L1996),VLOOKUP(C1996,vancouver_ratios_2!B:J,9,0),IF(L1996="**",VLOOKUP(C1996,vancouver_ratios_2!B:J,9,0)))</f>
        <v>1.13186734984344</v>
      </c>
      <c r="N1996">
        <f>IF(ISERROR(L1996),VLOOKUP(D1996,average_median_rates_1!B:I,8,0),IF(L1996="**", VLOOKUP(D1996,average_median_rates_1!B:I,8,0)))</f>
        <v>1195</v>
      </c>
      <c r="O1996">
        <f t="shared" si="221"/>
        <v>1352.5814830629108</v>
      </c>
      <c r="P1996">
        <f t="shared" si="222"/>
        <v>1352.5814830629108</v>
      </c>
    </row>
    <row r="1997" spans="1:16" x14ac:dyDescent="0.2">
      <c r="A1997" t="str">
        <f t="shared" si="223"/>
        <v>201010average2North Vancouver DM</v>
      </c>
      <c r="B1997" t="str">
        <f t="shared" si="217"/>
        <v>201010apartmentaverage2_bed_rateNorth Vancouver DM</v>
      </c>
      <c r="C1997" t="str">
        <f t="shared" si="218"/>
        <v>apartmentaverage2_bed_rateNorth Vancouver DM</v>
      </c>
      <c r="D1997" t="str">
        <f t="shared" si="219"/>
        <v>201010apartmentaverage2_bed_rateVancouver</v>
      </c>
      <c r="E1997">
        <v>2010</v>
      </c>
      <c r="F1997">
        <v>10</v>
      </c>
      <c r="G1997" t="s">
        <v>65</v>
      </c>
      <c r="H1997" t="s">
        <v>59</v>
      </c>
      <c r="I1997" t="s">
        <v>53</v>
      </c>
      <c r="J1997">
        <f t="shared" si="220"/>
        <v>2</v>
      </c>
      <c r="K1997" t="s">
        <v>34</v>
      </c>
      <c r="L1997">
        <f>VLOOKUP(B1997,average_median_rates_1!B:I,8,0)</f>
        <v>1204</v>
      </c>
      <c r="M1997" t="b">
        <f>IF(ISERROR(L1997),VLOOKUP(C1997,vancouver_ratios_2!B:J,9,0),IF(L1997="**",VLOOKUP(C1997,vancouver_ratios_2!B:J,9,0)))</f>
        <v>0</v>
      </c>
      <c r="N1997" t="b">
        <f>IF(ISERROR(L1997),VLOOKUP(D1997,average_median_rates_1!B:I,8,0),IF(L1997="**", VLOOKUP(D1997,average_median_rates_1!B:I,8,0)))</f>
        <v>0</v>
      </c>
      <c r="O1997">
        <f t="shared" si="221"/>
        <v>0</v>
      </c>
      <c r="P1997">
        <f t="shared" si="222"/>
        <v>1204</v>
      </c>
    </row>
    <row r="1998" spans="1:16" x14ac:dyDescent="0.2">
      <c r="A1998" t="str">
        <f t="shared" si="223"/>
        <v>201010average2West Vancouver</v>
      </c>
      <c r="B1998" t="str">
        <f t="shared" si="217"/>
        <v>201010apartmentaverage2_bed_rateWest Vancouver</v>
      </c>
      <c r="C1998" t="str">
        <f t="shared" si="218"/>
        <v>apartmentaverage2_bed_rateWest Vancouver</v>
      </c>
      <c r="D1998" t="str">
        <f t="shared" si="219"/>
        <v>201010apartmentaverage2_bed_rateVancouver</v>
      </c>
      <c r="E1998">
        <v>2010</v>
      </c>
      <c r="F1998">
        <v>10</v>
      </c>
      <c r="G1998" t="s">
        <v>65</v>
      </c>
      <c r="H1998" t="s">
        <v>59</v>
      </c>
      <c r="I1998" t="s">
        <v>53</v>
      </c>
      <c r="J1998">
        <f t="shared" si="220"/>
        <v>2</v>
      </c>
      <c r="K1998" t="s">
        <v>35</v>
      </c>
      <c r="L1998">
        <f>VLOOKUP(B1998,average_median_rates_1!B:I,8,0)</f>
        <v>1901</v>
      </c>
      <c r="M1998" t="b">
        <f>IF(ISERROR(L1998),VLOOKUP(C1998,vancouver_ratios_2!B:J,9,0),IF(L1998="**",VLOOKUP(C1998,vancouver_ratios_2!B:J,9,0)))</f>
        <v>0</v>
      </c>
      <c r="N1998" t="b">
        <f>IF(ISERROR(L1998),VLOOKUP(D1998,average_median_rates_1!B:I,8,0),IF(L1998="**", VLOOKUP(D1998,average_median_rates_1!B:I,8,0)))</f>
        <v>0</v>
      </c>
      <c r="O1998">
        <f t="shared" si="221"/>
        <v>0</v>
      </c>
      <c r="P1998">
        <f t="shared" si="222"/>
        <v>1901</v>
      </c>
    </row>
    <row r="1999" spans="1:16" x14ac:dyDescent="0.2">
      <c r="A1999" t="str">
        <f t="shared" si="223"/>
        <v>201010average2Richmond</v>
      </c>
      <c r="B1999" t="str">
        <f t="shared" si="217"/>
        <v>201010apartmentaverage2_bed_rateRichmond</v>
      </c>
      <c r="C1999" t="str">
        <f t="shared" si="218"/>
        <v>apartmentaverage2_bed_rateRichmond</v>
      </c>
      <c r="D1999" t="str">
        <f t="shared" si="219"/>
        <v>201010apartmentaverage2_bed_rateVancouver</v>
      </c>
      <c r="E1999">
        <v>2010</v>
      </c>
      <c r="F1999">
        <v>10</v>
      </c>
      <c r="G1999" t="s">
        <v>65</v>
      </c>
      <c r="H1999" t="s">
        <v>59</v>
      </c>
      <c r="I1999" t="s">
        <v>53</v>
      </c>
      <c r="J1999">
        <f t="shared" si="220"/>
        <v>2</v>
      </c>
      <c r="K1999" t="s">
        <v>36</v>
      </c>
      <c r="L1999">
        <f>VLOOKUP(B1999,average_median_rates_1!B:I,8,0)</f>
        <v>1096</v>
      </c>
      <c r="M1999" t="b">
        <f>IF(ISERROR(L1999),VLOOKUP(C1999,vancouver_ratios_2!B:J,9,0),IF(L1999="**",VLOOKUP(C1999,vancouver_ratios_2!B:J,9,0)))</f>
        <v>0</v>
      </c>
      <c r="N1999" t="b">
        <f>IF(ISERROR(L1999),VLOOKUP(D1999,average_median_rates_1!B:I,8,0),IF(L1999="**", VLOOKUP(D1999,average_median_rates_1!B:I,8,0)))</f>
        <v>0</v>
      </c>
      <c r="O1999">
        <f t="shared" si="221"/>
        <v>0</v>
      </c>
      <c r="P1999">
        <f t="shared" si="222"/>
        <v>1096</v>
      </c>
    </row>
    <row r="2000" spans="1:16" x14ac:dyDescent="0.2">
      <c r="A2000" t="str">
        <f t="shared" si="223"/>
        <v>201010average2Delta</v>
      </c>
      <c r="B2000" t="str">
        <f t="shared" si="217"/>
        <v>201010apartmentaverage2_bed_rateDelta</v>
      </c>
      <c r="C2000" t="str">
        <f t="shared" si="218"/>
        <v>apartmentaverage2_bed_rateDelta</v>
      </c>
      <c r="D2000" t="str">
        <f t="shared" si="219"/>
        <v>201010apartmentaverage2_bed_rateVancouver</v>
      </c>
      <c r="E2000">
        <v>2010</v>
      </c>
      <c r="F2000">
        <v>10</v>
      </c>
      <c r="G2000" t="s">
        <v>65</v>
      </c>
      <c r="H2000" t="s">
        <v>59</v>
      </c>
      <c r="I2000" t="s">
        <v>53</v>
      </c>
      <c r="J2000">
        <f t="shared" si="220"/>
        <v>2</v>
      </c>
      <c r="K2000" t="s">
        <v>37</v>
      </c>
      <c r="L2000">
        <f>VLOOKUP(B2000,average_median_rates_1!B:I,8,0)</f>
        <v>949</v>
      </c>
      <c r="M2000" t="b">
        <f>IF(ISERROR(L2000),VLOOKUP(C2000,vancouver_ratios_2!B:J,9,0),IF(L2000="**",VLOOKUP(C2000,vancouver_ratios_2!B:J,9,0)))</f>
        <v>0</v>
      </c>
      <c r="N2000" t="b">
        <f>IF(ISERROR(L2000),VLOOKUP(D2000,average_median_rates_1!B:I,8,0),IF(L2000="**", VLOOKUP(D2000,average_median_rates_1!B:I,8,0)))</f>
        <v>0</v>
      </c>
      <c r="O2000">
        <f t="shared" si="221"/>
        <v>0</v>
      </c>
      <c r="P2000">
        <f t="shared" si="222"/>
        <v>949</v>
      </c>
    </row>
    <row r="2001" spans="1:16" x14ac:dyDescent="0.2">
      <c r="A2001" t="str">
        <f t="shared" si="223"/>
        <v>201010average2Surrey</v>
      </c>
      <c r="B2001" t="str">
        <f t="shared" si="217"/>
        <v>201010apartmentaverage2_bed_rateSurrey</v>
      </c>
      <c r="C2001" t="str">
        <f t="shared" si="218"/>
        <v>apartmentaverage2_bed_rateSurrey</v>
      </c>
      <c r="D2001" t="str">
        <f t="shared" si="219"/>
        <v>201010apartmentaverage2_bed_rateVancouver</v>
      </c>
      <c r="E2001">
        <v>2010</v>
      </c>
      <c r="F2001">
        <v>10</v>
      </c>
      <c r="G2001" t="s">
        <v>65</v>
      </c>
      <c r="H2001" t="s">
        <v>59</v>
      </c>
      <c r="I2001" t="s">
        <v>53</v>
      </c>
      <c r="J2001">
        <f t="shared" si="220"/>
        <v>2</v>
      </c>
      <c r="K2001" t="s">
        <v>38</v>
      </c>
      <c r="L2001">
        <f>VLOOKUP(B2001,average_median_rates_1!B:I,8,0)</f>
        <v>880</v>
      </c>
      <c r="M2001" t="b">
        <f>IF(ISERROR(L2001),VLOOKUP(C2001,vancouver_ratios_2!B:J,9,0),IF(L2001="**",VLOOKUP(C2001,vancouver_ratios_2!B:J,9,0)))</f>
        <v>0</v>
      </c>
      <c r="N2001" t="b">
        <f>IF(ISERROR(L2001),VLOOKUP(D2001,average_median_rates_1!B:I,8,0),IF(L2001="**", VLOOKUP(D2001,average_median_rates_1!B:I,8,0)))</f>
        <v>0</v>
      </c>
      <c r="O2001">
        <f t="shared" si="221"/>
        <v>0</v>
      </c>
      <c r="P2001">
        <f t="shared" si="222"/>
        <v>880</v>
      </c>
    </row>
    <row r="2002" spans="1:16" x14ac:dyDescent="0.2">
      <c r="A2002" t="str">
        <f t="shared" si="223"/>
        <v>201010average2White Rock</v>
      </c>
      <c r="B2002" t="str">
        <f t="shared" si="217"/>
        <v>201010apartmentaverage2_bed_rateWhite Rock</v>
      </c>
      <c r="C2002" t="str">
        <f t="shared" si="218"/>
        <v>apartmentaverage2_bed_rateWhite Rock</v>
      </c>
      <c r="D2002" t="str">
        <f t="shared" si="219"/>
        <v>201010apartmentaverage2_bed_rateVancouver</v>
      </c>
      <c r="E2002">
        <v>2010</v>
      </c>
      <c r="F2002">
        <v>10</v>
      </c>
      <c r="G2002" t="s">
        <v>65</v>
      </c>
      <c r="H2002" t="s">
        <v>59</v>
      </c>
      <c r="I2002" t="s">
        <v>53</v>
      </c>
      <c r="J2002">
        <f t="shared" si="220"/>
        <v>2</v>
      </c>
      <c r="K2002" t="s">
        <v>39</v>
      </c>
      <c r="L2002">
        <f>VLOOKUP(B2002,average_median_rates_1!B:I,8,0)</f>
        <v>1016</v>
      </c>
      <c r="M2002" t="b">
        <f>IF(ISERROR(L2002),VLOOKUP(C2002,vancouver_ratios_2!B:J,9,0),IF(L2002="**",VLOOKUP(C2002,vancouver_ratios_2!B:J,9,0)))</f>
        <v>0</v>
      </c>
      <c r="N2002" t="b">
        <f>IF(ISERROR(L2002),VLOOKUP(D2002,average_median_rates_1!B:I,8,0),IF(L2002="**", VLOOKUP(D2002,average_median_rates_1!B:I,8,0)))</f>
        <v>0</v>
      </c>
      <c r="O2002">
        <f t="shared" si="221"/>
        <v>0</v>
      </c>
      <c r="P2002">
        <f t="shared" si="222"/>
        <v>1016</v>
      </c>
    </row>
    <row r="2003" spans="1:16" x14ac:dyDescent="0.2">
      <c r="A2003" t="str">
        <f t="shared" si="223"/>
        <v>201010average2Langley City and Langley DM</v>
      </c>
      <c r="B2003" t="str">
        <f t="shared" si="217"/>
        <v>201010apartmentaverage2_bed_rateLangley City and Langley DM</v>
      </c>
      <c r="C2003" t="str">
        <f t="shared" si="218"/>
        <v>apartmentaverage2_bed_rateLangley City and Langley DM</v>
      </c>
      <c r="D2003" t="str">
        <f t="shared" si="219"/>
        <v>201010apartmentaverage2_bed_rateVancouver</v>
      </c>
      <c r="E2003">
        <v>2010</v>
      </c>
      <c r="F2003">
        <v>10</v>
      </c>
      <c r="G2003" t="s">
        <v>65</v>
      </c>
      <c r="H2003" t="s">
        <v>59</v>
      </c>
      <c r="I2003" t="s">
        <v>53</v>
      </c>
      <c r="J2003">
        <f t="shared" si="220"/>
        <v>2</v>
      </c>
      <c r="K2003" t="s">
        <v>40</v>
      </c>
      <c r="L2003">
        <f>VLOOKUP(B2003,average_median_rates_1!B:I,8,0)</f>
        <v>882</v>
      </c>
      <c r="M2003" t="b">
        <f>IF(ISERROR(L2003),VLOOKUP(C2003,vancouver_ratios_2!B:J,9,0),IF(L2003="**",VLOOKUP(C2003,vancouver_ratios_2!B:J,9,0)))</f>
        <v>0</v>
      </c>
      <c r="N2003" t="b">
        <f>IF(ISERROR(L2003),VLOOKUP(D2003,average_median_rates_1!B:I,8,0),IF(L2003="**", VLOOKUP(D2003,average_median_rates_1!B:I,8,0)))</f>
        <v>0</v>
      </c>
      <c r="O2003">
        <f t="shared" si="221"/>
        <v>0</v>
      </c>
      <c r="P2003">
        <f t="shared" si="222"/>
        <v>882</v>
      </c>
    </row>
    <row r="2004" spans="1:16" x14ac:dyDescent="0.2">
      <c r="A2004" t="str">
        <f t="shared" si="223"/>
        <v>201010average2Tri-Cities</v>
      </c>
      <c r="B2004" t="str">
        <f t="shared" si="217"/>
        <v>201010apartmentaverage2_bed_rateTri-Cities</v>
      </c>
      <c r="C2004" t="str">
        <f t="shared" si="218"/>
        <v>apartmentaverage2_bed_rateTri-Cities</v>
      </c>
      <c r="D2004" t="str">
        <f t="shared" si="219"/>
        <v>201010apartmentaverage2_bed_rateVancouver</v>
      </c>
      <c r="E2004">
        <v>2010</v>
      </c>
      <c r="F2004">
        <v>10</v>
      </c>
      <c r="G2004" t="s">
        <v>65</v>
      </c>
      <c r="H2004" t="s">
        <v>59</v>
      </c>
      <c r="I2004" t="s">
        <v>53</v>
      </c>
      <c r="J2004">
        <f t="shared" si="220"/>
        <v>2</v>
      </c>
      <c r="K2004" t="s">
        <v>41</v>
      </c>
      <c r="L2004">
        <f>VLOOKUP(B2004,average_median_rates_1!B:I,8,0)</f>
        <v>968</v>
      </c>
      <c r="M2004" t="b">
        <f>IF(ISERROR(L2004),VLOOKUP(C2004,vancouver_ratios_2!B:J,9,0),IF(L2004="**",VLOOKUP(C2004,vancouver_ratios_2!B:J,9,0)))</f>
        <v>0</v>
      </c>
      <c r="N2004" t="b">
        <f>IF(ISERROR(L2004),VLOOKUP(D2004,average_median_rates_1!B:I,8,0),IF(L2004="**", VLOOKUP(D2004,average_median_rates_1!B:I,8,0)))</f>
        <v>0</v>
      </c>
      <c r="O2004">
        <f t="shared" si="221"/>
        <v>0</v>
      </c>
      <c r="P2004">
        <f t="shared" si="222"/>
        <v>968</v>
      </c>
    </row>
    <row r="2005" spans="1:16" x14ac:dyDescent="0.2">
      <c r="A2005" t="str">
        <f t="shared" si="223"/>
        <v>201010average2Maple Ridge/Pitt Meadows</v>
      </c>
      <c r="B2005" t="str">
        <f t="shared" si="217"/>
        <v>201010apartmentaverage2_bed_rateMaple Ridge/Pitt Meadows</v>
      </c>
      <c r="C2005" t="str">
        <f t="shared" si="218"/>
        <v>apartmentaverage2_bed_rateMaple Ridge/Pitt Meadows</v>
      </c>
      <c r="D2005" t="str">
        <f t="shared" si="219"/>
        <v>201010apartmentaverage2_bed_rateVancouver</v>
      </c>
      <c r="E2005">
        <v>2010</v>
      </c>
      <c r="F2005">
        <v>10</v>
      </c>
      <c r="G2005" t="s">
        <v>65</v>
      </c>
      <c r="H2005" t="s">
        <v>59</v>
      </c>
      <c r="I2005" t="s">
        <v>53</v>
      </c>
      <c r="J2005">
        <f t="shared" si="220"/>
        <v>2</v>
      </c>
      <c r="K2005" t="s">
        <v>42</v>
      </c>
      <c r="L2005">
        <f>VLOOKUP(B2005,average_median_rates_1!B:I,8,0)</f>
        <v>854</v>
      </c>
      <c r="M2005" t="b">
        <f>IF(ISERROR(L2005),VLOOKUP(C2005,vancouver_ratios_2!B:J,9,0),IF(L2005="**",VLOOKUP(C2005,vancouver_ratios_2!B:J,9,0)))</f>
        <v>0</v>
      </c>
      <c r="N2005" t="b">
        <f>IF(ISERROR(L2005),VLOOKUP(D2005,average_median_rates_1!B:I,8,0),IF(L2005="**", VLOOKUP(D2005,average_median_rates_1!B:I,8,0)))</f>
        <v>0</v>
      </c>
      <c r="O2005">
        <f t="shared" si="221"/>
        <v>0</v>
      </c>
      <c r="P2005">
        <f t="shared" si="222"/>
        <v>854</v>
      </c>
    </row>
    <row r="2006" spans="1:16" x14ac:dyDescent="0.2">
      <c r="A2006" t="str">
        <f t="shared" si="223"/>
        <v>201010average2Vancouver</v>
      </c>
      <c r="B2006" t="str">
        <f t="shared" si="217"/>
        <v>201010apartmentaverage2_bed_rateVancouver</v>
      </c>
      <c r="C2006" t="str">
        <f t="shared" si="218"/>
        <v>apartmentaverage2_bed_rateVancouver</v>
      </c>
      <c r="D2006" t="str">
        <f t="shared" si="219"/>
        <v>201010apartmentaverage2_bed_rateVancouver</v>
      </c>
      <c r="E2006">
        <v>2010</v>
      </c>
      <c r="F2006">
        <v>10</v>
      </c>
      <c r="G2006" t="s">
        <v>65</v>
      </c>
      <c r="H2006" t="s">
        <v>59</v>
      </c>
      <c r="I2006" t="s">
        <v>53</v>
      </c>
      <c r="J2006">
        <f t="shared" si="220"/>
        <v>2</v>
      </c>
      <c r="K2006" t="s">
        <v>43</v>
      </c>
      <c r="L2006">
        <f>VLOOKUP(B2006,average_median_rates_1!B:I,8,0)</f>
        <v>1195</v>
      </c>
      <c r="M2006" t="b">
        <f>IF(ISERROR(L2006),VLOOKUP(C2006,vancouver_ratios_2!B:J,9,0),IF(L2006="**",VLOOKUP(C2006,vancouver_ratios_2!B:J,9,0)))</f>
        <v>0</v>
      </c>
      <c r="N2006" t="b">
        <f>IF(ISERROR(L2006),VLOOKUP(D2006,average_median_rates_1!B:I,8,0),IF(L2006="**", VLOOKUP(D2006,average_median_rates_1!B:I,8,0)))</f>
        <v>0</v>
      </c>
      <c r="O2006">
        <f t="shared" si="221"/>
        <v>0</v>
      </c>
      <c r="P2006">
        <f t="shared" si="222"/>
        <v>1195</v>
      </c>
    </row>
    <row r="2007" spans="1:16" x14ac:dyDescent="0.2">
      <c r="A2007" t="str">
        <f t="shared" si="223"/>
        <v>201010average2North Vancouver City</v>
      </c>
      <c r="B2007" t="str">
        <f t="shared" si="217"/>
        <v>201010apartmentaverage2_bed_rateNorth Vancouver City</v>
      </c>
      <c r="C2007" t="str">
        <f t="shared" si="218"/>
        <v>apartmentaverage2_bed_rateNorth Vancouver City</v>
      </c>
      <c r="D2007" t="str">
        <f t="shared" si="219"/>
        <v>201010apartmentaverage2_bed_rateVancouver</v>
      </c>
      <c r="E2007">
        <v>2010</v>
      </c>
      <c r="F2007">
        <v>10</v>
      </c>
      <c r="G2007" t="s">
        <v>65</v>
      </c>
      <c r="H2007" t="s">
        <v>59</v>
      </c>
      <c r="I2007" t="s">
        <v>53</v>
      </c>
      <c r="J2007">
        <f t="shared" si="220"/>
        <v>2</v>
      </c>
      <c r="K2007" t="s">
        <v>60</v>
      </c>
      <c r="L2007">
        <f>VLOOKUP(B2007,average_median_rates_1!B:I,8,0)</f>
        <v>1140</v>
      </c>
      <c r="M2007" t="b">
        <f>IF(ISERROR(L2007),VLOOKUP(C2007,vancouver_ratios_2!B:J,9,0),IF(L2007="**",VLOOKUP(C2007,vancouver_ratios_2!B:J,9,0)))</f>
        <v>0</v>
      </c>
      <c r="N2007" t="b">
        <f>IF(ISERROR(L2007),VLOOKUP(D2007,average_median_rates_1!B:I,8,0),IF(L2007="**", VLOOKUP(D2007,average_median_rates_1!B:I,8,0)))</f>
        <v>0</v>
      </c>
      <c r="O2007">
        <f t="shared" si="221"/>
        <v>0</v>
      </c>
      <c r="P2007">
        <f t="shared" si="222"/>
        <v>1140</v>
      </c>
    </row>
    <row r="2008" spans="1:16" x14ac:dyDescent="0.2">
      <c r="A2008" t="str">
        <f t="shared" si="223"/>
        <v>201010average3West End/Stanley Park</v>
      </c>
      <c r="B2008" t="str">
        <f t="shared" si="217"/>
        <v>201010apartmentaverage3+_bed_rateWest End/Stanley Park</v>
      </c>
      <c r="C2008" t="str">
        <f t="shared" si="218"/>
        <v>apartmentaverage3+_bed_rateWest End/Stanley Park</v>
      </c>
      <c r="D2008" t="str">
        <f t="shared" si="219"/>
        <v>201010apartmentaverage3+_bed_rateVancouver</v>
      </c>
      <c r="E2008">
        <v>2010</v>
      </c>
      <c r="F2008">
        <v>10</v>
      </c>
      <c r="G2008" t="s">
        <v>65</v>
      </c>
      <c r="H2008" t="s">
        <v>59</v>
      </c>
      <c r="I2008" t="s">
        <v>55</v>
      </c>
      <c r="J2008">
        <f t="shared" si="220"/>
        <v>3</v>
      </c>
      <c r="K2008" t="s">
        <v>12</v>
      </c>
      <c r="L2008">
        <f>VLOOKUP(B2008,average_median_rates_1!B:I,8,0)</f>
        <v>2578</v>
      </c>
      <c r="M2008" t="b">
        <f>IF(ISERROR(L2008),VLOOKUP(C2008,vancouver_ratios_2!B:J,9,0),IF(L2008="**",VLOOKUP(C2008,vancouver_ratios_2!B:J,9,0)))</f>
        <v>0</v>
      </c>
      <c r="N2008" t="b">
        <f>IF(ISERROR(L2008),VLOOKUP(D2008,average_median_rates_1!B:I,8,0),IF(L2008="**", VLOOKUP(D2008,average_median_rates_1!B:I,8,0)))</f>
        <v>0</v>
      </c>
      <c r="O2008">
        <f t="shared" si="221"/>
        <v>0</v>
      </c>
      <c r="P2008">
        <f t="shared" si="222"/>
        <v>2578</v>
      </c>
    </row>
    <row r="2009" spans="1:16" x14ac:dyDescent="0.2">
      <c r="A2009" t="str">
        <f t="shared" si="223"/>
        <v>201010average3English Bay</v>
      </c>
      <c r="B2009" t="str">
        <f t="shared" si="217"/>
        <v>201010apartmentaverage3+_bed_rateEnglish Bay</v>
      </c>
      <c r="C2009" t="str">
        <f t="shared" si="218"/>
        <v>apartmentaverage3+_bed_rateEnglish Bay</v>
      </c>
      <c r="D2009" t="str">
        <f t="shared" si="219"/>
        <v>201010apartmentaverage3+_bed_rateVancouver</v>
      </c>
      <c r="E2009">
        <v>2010</v>
      </c>
      <c r="F2009">
        <v>10</v>
      </c>
      <c r="G2009" t="s">
        <v>65</v>
      </c>
      <c r="H2009" t="s">
        <v>59</v>
      </c>
      <c r="I2009" t="s">
        <v>55</v>
      </c>
      <c r="J2009">
        <f t="shared" si="220"/>
        <v>3</v>
      </c>
      <c r="K2009" t="s">
        <v>16</v>
      </c>
      <c r="L2009">
        <f>VLOOKUP(B2009,average_median_rates_1!B:I,8,0)</f>
        <v>2499</v>
      </c>
      <c r="M2009" t="b">
        <f>IF(ISERROR(L2009),VLOOKUP(C2009,vancouver_ratios_2!B:J,9,0),IF(L2009="**",VLOOKUP(C2009,vancouver_ratios_2!B:J,9,0)))</f>
        <v>0</v>
      </c>
      <c r="N2009" t="b">
        <f>IF(ISERROR(L2009),VLOOKUP(D2009,average_median_rates_1!B:I,8,0),IF(L2009="**", VLOOKUP(D2009,average_median_rates_1!B:I,8,0)))</f>
        <v>0</v>
      </c>
      <c r="O2009">
        <f t="shared" si="221"/>
        <v>0</v>
      </c>
      <c r="P2009">
        <f t="shared" si="222"/>
        <v>2499</v>
      </c>
    </row>
    <row r="2010" spans="1:16" x14ac:dyDescent="0.2">
      <c r="A2010" t="str">
        <f t="shared" si="223"/>
        <v>201010average3Downtown</v>
      </c>
      <c r="B2010" t="str">
        <f t="shared" si="217"/>
        <v>201010apartmentaverage3+_bed_rateDowntown</v>
      </c>
      <c r="C2010" t="str">
        <f t="shared" si="218"/>
        <v>apartmentaverage3+_bed_rateDowntown</v>
      </c>
      <c r="D2010" t="str">
        <f t="shared" si="219"/>
        <v>201010apartmentaverage3+_bed_rateVancouver</v>
      </c>
      <c r="E2010">
        <v>2010</v>
      </c>
      <c r="F2010">
        <v>10</v>
      </c>
      <c r="G2010" t="s">
        <v>65</v>
      </c>
      <c r="H2010" t="s">
        <v>59</v>
      </c>
      <c r="I2010" t="s">
        <v>55</v>
      </c>
      <c r="J2010">
        <f t="shared" si="220"/>
        <v>3</v>
      </c>
      <c r="K2010" t="s">
        <v>17</v>
      </c>
      <c r="L2010">
        <f>VLOOKUP(B2010,average_median_rates_1!B:I,8,0)</f>
        <v>2579</v>
      </c>
      <c r="M2010" t="b">
        <f>IF(ISERROR(L2010),VLOOKUP(C2010,vancouver_ratios_2!B:J,9,0),IF(L2010="**",VLOOKUP(C2010,vancouver_ratios_2!B:J,9,0)))</f>
        <v>0</v>
      </c>
      <c r="N2010" t="b">
        <f>IF(ISERROR(L2010),VLOOKUP(D2010,average_median_rates_1!B:I,8,0),IF(L2010="**", VLOOKUP(D2010,average_median_rates_1!B:I,8,0)))</f>
        <v>0</v>
      </c>
      <c r="O2010">
        <f t="shared" si="221"/>
        <v>0</v>
      </c>
      <c r="P2010">
        <f t="shared" si="222"/>
        <v>2579</v>
      </c>
    </row>
    <row r="2011" spans="1:16" x14ac:dyDescent="0.2">
      <c r="A2011" t="str">
        <f t="shared" si="223"/>
        <v>201010average3South Granville/Oak</v>
      </c>
      <c r="B2011" t="str">
        <f t="shared" si="217"/>
        <v>201010apartmentaverage3+_bed_rateSouth Granville/Oak</v>
      </c>
      <c r="C2011" t="str">
        <f t="shared" si="218"/>
        <v>apartmentaverage3+_bed_rateSouth Granville/Oak</v>
      </c>
      <c r="D2011" t="str">
        <f t="shared" si="219"/>
        <v>201010apartmentaverage3+_bed_rateVancouver</v>
      </c>
      <c r="E2011">
        <v>2010</v>
      </c>
      <c r="F2011">
        <v>10</v>
      </c>
      <c r="G2011" t="s">
        <v>65</v>
      </c>
      <c r="H2011" t="s">
        <v>59</v>
      </c>
      <c r="I2011" t="s">
        <v>55</v>
      </c>
      <c r="J2011">
        <f t="shared" si="220"/>
        <v>3</v>
      </c>
      <c r="K2011" t="s">
        <v>19</v>
      </c>
      <c r="L2011">
        <f>VLOOKUP(B2011,average_median_rates_1!B:I,8,0)</f>
        <v>1836</v>
      </c>
      <c r="M2011" t="b">
        <f>IF(ISERROR(L2011),VLOOKUP(C2011,vancouver_ratios_2!B:J,9,0),IF(L2011="**",VLOOKUP(C2011,vancouver_ratios_2!B:J,9,0)))</f>
        <v>0</v>
      </c>
      <c r="N2011" t="b">
        <f>IF(ISERROR(L2011),VLOOKUP(D2011,average_median_rates_1!B:I,8,0),IF(L2011="**", VLOOKUP(D2011,average_median_rates_1!B:I,8,0)))</f>
        <v>0</v>
      </c>
      <c r="O2011">
        <f t="shared" si="221"/>
        <v>0</v>
      </c>
      <c r="P2011">
        <f t="shared" si="222"/>
        <v>1836</v>
      </c>
    </row>
    <row r="2012" spans="1:16" x14ac:dyDescent="0.2">
      <c r="A2012" t="str">
        <f t="shared" si="223"/>
        <v>201010average3Kitsilano/Point Grey</v>
      </c>
      <c r="B2012" t="str">
        <f t="shared" si="217"/>
        <v>201010apartmentaverage3+_bed_rateKitsilano/Point Grey</v>
      </c>
      <c r="C2012" t="str">
        <f t="shared" si="218"/>
        <v>apartmentaverage3+_bed_rateKitsilano/Point Grey</v>
      </c>
      <c r="D2012" t="str">
        <f t="shared" si="219"/>
        <v>201010apartmentaverage3+_bed_rateVancouver</v>
      </c>
      <c r="E2012">
        <v>2010</v>
      </c>
      <c r="F2012">
        <v>10</v>
      </c>
      <c r="G2012" t="s">
        <v>65</v>
      </c>
      <c r="H2012" t="s">
        <v>59</v>
      </c>
      <c r="I2012" t="s">
        <v>55</v>
      </c>
      <c r="J2012">
        <f t="shared" si="220"/>
        <v>3</v>
      </c>
      <c r="K2012" t="s">
        <v>20</v>
      </c>
      <c r="L2012">
        <f>VLOOKUP(B2012,average_median_rates_1!B:I,8,0)</f>
        <v>2087</v>
      </c>
      <c r="M2012" t="b">
        <f>IF(ISERROR(L2012),VLOOKUP(C2012,vancouver_ratios_2!B:J,9,0),IF(L2012="**",VLOOKUP(C2012,vancouver_ratios_2!B:J,9,0)))</f>
        <v>0</v>
      </c>
      <c r="N2012" t="b">
        <f>IF(ISERROR(L2012),VLOOKUP(D2012,average_median_rates_1!B:I,8,0),IF(L2012="**", VLOOKUP(D2012,average_median_rates_1!B:I,8,0)))</f>
        <v>0</v>
      </c>
      <c r="O2012">
        <f t="shared" si="221"/>
        <v>0</v>
      </c>
      <c r="P2012">
        <f t="shared" si="222"/>
        <v>2087</v>
      </c>
    </row>
    <row r="2013" spans="1:16" x14ac:dyDescent="0.2">
      <c r="A2013" t="str">
        <f t="shared" si="223"/>
        <v>201010average3Westside/Kerrisdale</v>
      </c>
      <c r="B2013" t="str">
        <f t="shared" si="217"/>
        <v>201010apartmentaverage3+_bed_rateWestside/Kerrisdale</v>
      </c>
      <c r="C2013" t="str">
        <f t="shared" si="218"/>
        <v>apartmentaverage3+_bed_rateWestside/Kerrisdale</v>
      </c>
      <c r="D2013" t="str">
        <f t="shared" si="219"/>
        <v>201010apartmentaverage3+_bed_rateVancouver</v>
      </c>
      <c r="E2013">
        <v>2010</v>
      </c>
      <c r="F2013">
        <v>10</v>
      </c>
      <c r="G2013" t="s">
        <v>65</v>
      </c>
      <c r="H2013" t="s">
        <v>59</v>
      </c>
      <c r="I2013" t="s">
        <v>55</v>
      </c>
      <c r="J2013">
        <f t="shared" si="220"/>
        <v>3</v>
      </c>
      <c r="K2013" t="s">
        <v>21</v>
      </c>
      <c r="L2013">
        <f>VLOOKUP(B2013,average_median_rates_1!B:I,8,0)</f>
        <v>2280</v>
      </c>
      <c r="M2013" t="b">
        <f>IF(ISERROR(L2013),VLOOKUP(C2013,vancouver_ratios_2!B:J,9,0),IF(L2013="**",VLOOKUP(C2013,vancouver_ratios_2!B:J,9,0)))</f>
        <v>0</v>
      </c>
      <c r="N2013" t="b">
        <f>IF(ISERROR(L2013),VLOOKUP(D2013,average_median_rates_1!B:I,8,0),IF(L2013="**", VLOOKUP(D2013,average_median_rates_1!B:I,8,0)))</f>
        <v>0</v>
      </c>
      <c r="O2013">
        <f t="shared" si="221"/>
        <v>0</v>
      </c>
      <c r="P2013">
        <f t="shared" si="222"/>
        <v>2280</v>
      </c>
    </row>
    <row r="2014" spans="1:16" x14ac:dyDescent="0.2">
      <c r="A2014" t="str">
        <f t="shared" si="223"/>
        <v>201010average3Marpole</v>
      </c>
      <c r="B2014" t="str">
        <f t="shared" si="217"/>
        <v>201010apartmentaverage3+_bed_rateMarpole</v>
      </c>
      <c r="C2014" t="str">
        <f t="shared" si="218"/>
        <v>apartmentaverage3+_bed_rateMarpole</v>
      </c>
      <c r="D2014" t="str">
        <f t="shared" si="219"/>
        <v>201010apartmentaverage3+_bed_rateVancouver</v>
      </c>
      <c r="E2014">
        <v>2010</v>
      </c>
      <c r="F2014">
        <v>10</v>
      </c>
      <c r="G2014" t="s">
        <v>65</v>
      </c>
      <c r="H2014" t="s">
        <v>59</v>
      </c>
      <c r="I2014" t="s">
        <v>55</v>
      </c>
      <c r="J2014">
        <f t="shared" si="220"/>
        <v>3</v>
      </c>
      <c r="K2014" t="s">
        <v>23</v>
      </c>
      <c r="L2014">
        <f>VLOOKUP(B2014,average_median_rates_1!B:I,8,0)</f>
        <v>1116</v>
      </c>
      <c r="M2014" t="b">
        <f>IF(ISERROR(L2014),VLOOKUP(C2014,vancouver_ratios_2!B:J,9,0),IF(L2014="**",VLOOKUP(C2014,vancouver_ratios_2!B:J,9,0)))</f>
        <v>0</v>
      </c>
      <c r="N2014" t="b">
        <f>IF(ISERROR(L2014),VLOOKUP(D2014,average_median_rates_1!B:I,8,0),IF(L2014="**", VLOOKUP(D2014,average_median_rates_1!B:I,8,0)))</f>
        <v>0</v>
      </c>
      <c r="O2014">
        <f t="shared" si="221"/>
        <v>0</v>
      </c>
      <c r="P2014">
        <f t="shared" si="222"/>
        <v>1116</v>
      </c>
    </row>
    <row r="2015" spans="1:16" x14ac:dyDescent="0.2">
      <c r="A2015" t="str">
        <f t="shared" si="223"/>
        <v>201010average3Mount Pleasant/Renfrew Heights</v>
      </c>
      <c r="B2015" t="str">
        <f t="shared" si="217"/>
        <v>201010apartmentaverage3+_bed_rateMount Pleasant/Renfrew Heights</v>
      </c>
      <c r="C2015" t="str">
        <f t="shared" si="218"/>
        <v>apartmentaverage3+_bed_rateMount Pleasant/Renfrew Heights</v>
      </c>
      <c r="D2015" t="str">
        <f t="shared" si="219"/>
        <v>201010apartmentaverage3+_bed_rateVancouver</v>
      </c>
      <c r="E2015">
        <v>2010</v>
      </c>
      <c r="F2015">
        <v>10</v>
      </c>
      <c r="G2015" t="s">
        <v>65</v>
      </c>
      <c r="H2015" t="s">
        <v>59</v>
      </c>
      <c r="I2015" t="s">
        <v>55</v>
      </c>
      <c r="J2015">
        <f t="shared" si="220"/>
        <v>3</v>
      </c>
      <c r="K2015" t="s">
        <v>24</v>
      </c>
      <c r="L2015">
        <f>VLOOKUP(B2015,average_median_rates_1!B:I,8,0)</f>
        <v>1264</v>
      </c>
      <c r="M2015" t="b">
        <f>IF(ISERROR(L2015),VLOOKUP(C2015,vancouver_ratios_2!B:J,9,0),IF(L2015="**",VLOOKUP(C2015,vancouver_ratios_2!B:J,9,0)))</f>
        <v>0</v>
      </c>
      <c r="N2015" t="b">
        <f>IF(ISERROR(L2015),VLOOKUP(D2015,average_median_rates_1!B:I,8,0),IF(L2015="**", VLOOKUP(D2015,average_median_rates_1!B:I,8,0)))</f>
        <v>0</v>
      </c>
      <c r="O2015">
        <f t="shared" si="221"/>
        <v>0</v>
      </c>
      <c r="P2015">
        <f t="shared" si="222"/>
        <v>1264</v>
      </c>
    </row>
    <row r="2016" spans="1:16" x14ac:dyDescent="0.2">
      <c r="A2016" t="str">
        <f t="shared" si="223"/>
        <v>201010average3East Hastings</v>
      </c>
      <c r="B2016" t="str">
        <f t="shared" si="217"/>
        <v>201010apartmentaverage3+_bed_rateEast Hastings</v>
      </c>
      <c r="C2016" t="str">
        <f t="shared" si="218"/>
        <v>apartmentaverage3+_bed_rateEast Hastings</v>
      </c>
      <c r="D2016" t="str">
        <f t="shared" si="219"/>
        <v>201010apartmentaverage3+_bed_rateVancouver</v>
      </c>
      <c r="E2016">
        <v>2010</v>
      </c>
      <c r="F2016">
        <v>10</v>
      </c>
      <c r="G2016" t="s">
        <v>65</v>
      </c>
      <c r="H2016" t="s">
        <v>59</v>
      </c>
      <c r="I2016" t="s">
        <v>55</v>
      </c>
      <c r="J2016">
        <f t="shared" si="220"/>
        <v>3</v>
      </c>
      <c r="K2016" t="s">
        <v>25</v>
      </c>
      <c r="L2016">
        <f>VLOOKUP(B2016,average_median_rates_1!B:I,8,0)</f>
        <v>1098</v>
      </c>
      <c r="M2016" t="b">
        <f>IF(ISERROR(L2016),VLOOKUP(C2016,vancouver_ratios_2!B:J,9,0),IF(L2016="**",VLOOKUP(C2016,vancouver_ratios_2!B:J,9,0)))</f>
        <v>0</v>
      </c>
      <c r="N2016" t="b">
        <f>IF(ISERROR(L2016),VLOOKUP(D2016,average_median_rates_1!B:I,8,0),IF(L2016="**", VLOOKUP(D2016,average_median_rates_1!B:I,8,0)))</f>
        <v>0</v>
      </c>
      <c r="O2016">
        <f t="shared" si="221"/>
        <v>0</v>
      </c>
      <c r="P2016">
        <f t="shared" si="222"/>
        <v>1098</v>
      </c>
    </row>
    <row r="2017" spans="1:16" x14ac:dyDescent="0.2">
      <c r="A2017" t="str">
        <f t="shared" si="223"/>
        <v>201010average3Southeast Vancouver</v>
      </c>
      <c r="B2017" t="str">
        <f t="shared" si="217"/>
        <v>201010apartmentaverage3+_bed_rateSoutheast Vancouver</v>
      </c>
      <c r="C2017" t="str">
        <f t="shared" si="218"/>
        <v>apartmentaverage3+_bed_rateSoutheast Vancouver</v>
      </c>
      <c r="D2017" t="str">
        <f t="shared" si="219"/>
        <v>201010apartmentaverage3+_bed_rateVancouver</v>
      </c>
      <c r="E2017">
        <v>2010</v>
      </c>
      <c r="F2017">
        <v>10</v>
      </c>
      <c r="G2017" t="s">
        <v>65</v>
      </c>
      <c r="H2017" t="s">
        <v>59</v>
      </c>
      <c r="I2017" t="s">
        <v>55</v>
      </c>
      <c r="J2017">
        <f t="shared" si="220"/>
        <v>3</v>
      </c>
      <c r="K2017" t="s">
        <v>26</v>
      </c>
      <c r="L2017">
        <f>VLOOKUP(B2017,average_median_rates_1!B:I,8,0)</f>
        <v>1191</v>
      </c>
      <c r="M2017" t="b">
        <f>IF(ISERROR(L2017),VLOOKUP(C2017,vancouver_ratios_2!B:J,9,0),IF(L2017="**",VLOOKUP(C2017,vancouver_ratios_2!B:J,9,0)))</f>
        <v>0</v>
      </c>
      <c r="N2017" t="b">
        <f>IF(ISERROR(L2017),VLOOKUP(D2017,average_median_rates_1!B:I,8,0),IF(L2017="**", VLOOKUP(D2017,average_median_rates_1!B:I,8,0)))</f>
        <v>0</v>
      </c>
      <c r="O2017">
        <f t="shared" si="221"/>
        <v>0</v>
      </c>
      <c r="P2017">
        <f t="shared" si="222"/>
        <v>1191</v>
      </c>
    </row>
    <row r="2018" spans="1:16" x14ac:dyDescent="0.2">
      <c r="A2018" t="str">
        <f t="shared" si="223"/>
        <v>201010average3University Endowment Lands</v>
      </c>
      <c r="B2018" t="str">
        <f t="shared" si="217"/>
        <v>201010apartmentaverage3+_bed_rateUniversity Endowment Lands</v>
      </c>
      <c r="C2018" t="str">
        <f t="shared" si="218"/>
        <v>apartmentaverage3+_bed_rateUniversity Endowment Lands</v>
      </c>
      <c r="D2018" t="str">
        <f t="shared" si="219"/>
        <v>201010apartmentaverage3+_bed_rateVancouver</v>
      </c>
      <c r="E2018">
        <v>2010</v>
      </c>
      <c r="F2018">
        <v>10</v>
      </c>
      <c r="G2018" t="s">
        <v>65</v>
      </c>
      <c r="H2018" t="s">
        <v>59</v>
      </c>
      <c r="I2018" t="s">
        <v>55</v>
      </c>
      <c r="J2018">
        <f t="shared" si="220"/>
        <v>3</v>
      </c>
      <c r="K2018" t="s">
        <v>27</v>
      </c>
      <c r="L2018">
        <f>VLOOKUP(B2018,average_median_rates_1!B:I,8,0)</f>
        <v>2233</v>
      </c>
      <c r="M2018" t="b">
        <f>IF(ISERROR(L2018),VLOOKUP(C2018,vancouver_ratios_2!B:J,9,0),IF(L2018="**",VLOOKUP(C2018,vancouver_ratios_2!B:J,9,0)))</f>
        <v>0</v>
      </c>
      <c r="N2018" t="b">
        <f>IF(ISERROR(L2018),VLOOKUP(D2018,average_median_rates_1!B:I,8,0),IF(L2018="**", VLOOKUP(D2018,average_median_rates_1!B:I,8,0)))</f>
        <v>0</v>
      </c>
      <c r="O2018">
        <f t="shared" si="221"/>
        <v>0</v>
      </c>
      <c r="P2018">
        <f t="shared" si="222"/>
        <v>2233</v>
      </c>
    </row>
    <row r="2019" spans="1:16" x14ac:dyDescent="0.2">
      <c r="A2019" t="str">
        <f t="shared" si="223"/>
        <v>201010average3Central Park/Metrotown</v>
      </c>
      <c r="B2019" t="str">
        <f t="shared" si="217"/>
        <v>201010apartmentaverage3+_bed_rateCentral Park/Metrotown</v>
      </c>
      <c r="C2019" t="str">
        <f t="shared" si="218"/>
        <v>apartmentaverage3+_bed_rateCentral Park/Metrotown</v>
      </c>
      <c r="D2019" t="str">
        <f t="shared" si="219"/>
        <v>201010apartmentaverage3+_bed_rateVancouver</v>
      </c>
      <c r="E2019">
        <v>2010</v>
      </c>
      <c r="F2019">
        <v>10</v>
      </c>
      <c r="G2019" t="s">
        <v>65</v>
      </c>
      <c r="H2019" t="s">
        <v>59</v>
      </c>
      <c r="I2019" t="s">
        <v>55</v>
      </c>
      <c r="J2019">
        <f t="shared" si="220"/>
        <v>3</v>
      </c>
      <c r="K2019" t="s">
        <v>28</v>
      </c>
      <c r="L2019">
        <f>VLOOKUP(B2019,average_median_rates_1!B:I,8,0)</f>
        <v>1473</v>
      </c>
      <c r="M2019" t="b">
        <f>IF(ISERROR(L2019),VLOOKUP(C2019,vancouver_ratios_2!B:J,9,0),IF(L2019="**",VLOOKUP(C2019,vancouver_ratios_2!B:J,9,0)))</f>
        <v>0</v>
      </c>
      <c r="N2019" t="b">
        <f>IF(ISERROR(L2019),VLOOKUP(D2019,average_median_rates_1!B:I,8,0),IF(L2019="**", VLOOKUP(D2019,average_median_rates_1!B:I,8,0)))</f>
        <v>0</v>
      </c>
      <c r="O2019">
        <f t="shared" si="221"/>
        <v>0</v>
      </c>
      <c r="P2019">
        <f t="shared" si="222"/>
        <v>1473</v>
      </c>
    </row>
    <row r="2020" spans="1:16" x14ac:dyDescent="0.2">
      <c r="A2020" t="str">
        <f t="shared" si="223"/>
        <v>201010average3Southeast Burnaby</v>
      </c>
      <c r="B2020" t="str">
        <f t="shared" si="217"/>
        <v>201010apartmentaverage3+_bed_rateSoutheast Burnaby</v>
      </c>
      <c r="C2020" t="str">
        <f t="shared" si="218"/>
        <v>apartmentaverage3+_bed_rateSoutheast Burnaby</v>
      </c>
      <c r="D2020" t="str">
        <f t="shared" si="219"/>
        <v>201010apartmentaverage3+_bed_rateVancouver</v>
      </c>
      <c r="E2020">
        <v>2010</v>
      </c>
      <c r="F2020">
        <v>10</v>
      </c>
      <c r="G2020" t="s">
        <v>65</v>
      </c>
      <c r="H2020" t="s">
        <v>59</v>
      </c>
      <c r="I2020" t="s">
        <v>55</v>
      </c>
      <c r="J2020">
        <f t="shared" si="220"/>
        <v>3</v>
      </c>
      <c r="K2020" t="s">
        <v>29</v>
      </c>
      <c r="L2020">
        <f>VLOOKUP(B2020,average_median_rates_1!B:I,8,0)</f>
        <v>1046</v>
      </c>
      <c r="M2020" t="b">
        <f>IF(ISERROR(L2020),VLOOKUP(C2020,vancouver_ratios_2!B:J,9,0),IF(L2020="**",VLOOKUP(C2020,vancouver_ratios_2!B:J,9,0)))</f>
        <v>0</v>
      </c>
      <c r="N2020" t="b">
        <f>IF(ISERROR(L2020),VLOOKUP(D2020,average_median_rates_1!B:I,8,0),IF(L2020="**", VLOOKUP(D2020,average_median_rates_1!B:I,8,0)))</f>
        <v>0</v>
      </c>
      <c r="O2020">
        <f t="shared" si="221"/>
        <v>0</v>
      </c>
      <c r="P2020">
        <f t="shared" si="222"/>
        <v>1046</v>
      </c>
    </row>
    <row r="2021" spans="1:16" x14ac:dyDescent="0.2">
      <c r="A2021" t="str">
        <f t="shared" si="223"/>
        <v>201010average3North Burnaby</v>
      </c>
      <c r="B2021" t="str">
        <f t="shared" si="217"/>
        <v>201010apartmentaverage3+_bed_rateNorth Burnaby</v>
      </c>
      <c r="C2021" t="str">
        <f t="shared" si="218"/>
        <v>apartmentaverage3+_bed_rateNorth Burnaby</v>
      </c>
      <c r="D2021" t="str">
        <f t="shared" si="219"/>
        <v>201010apartmentaverage3+_bed_rateVancouver</v>
      </c>
      <c r="E2021">
        <v>2010</v>
      </c>
      <c r="F2021">
        <v>10</v>
      </c>
      <c r="G2021" t="s">
        <v>65</v>
      </c>
      <c r="H2021" t="s">
        <v>59</v>
      </c>
      <c r="I2021" t="s">
        <v>55</v>
      </c>
      <c r="J2021">
        <f t="shared" si="220"/>
        <v>3</v>
      </c>
      <c r="K2021" t="s">
        <v>31</v>
      </c>
      <c r="L2021">
        <f>VLOOKUP(B2021,average_median_rates_1!B:I,8,0)</f>
        <v>1268</v>
      </c>
      <c r="M2021" t="b">
        <f>IF(ISERROR(L2021),VLOOKUP(C2021,vancouver_ratios_2!B:J,9,0),IF(L2021="**",VLOOKUP(C2021,vancouver_ratios_2!B:J,9,0)))</f>
        <v>0</v>
      </c>
      <c r="N2021" t="b">
        <f>IF(ISERROR(L2021),VLOOKUP(D2021,average_median_rates_1!B:I,8,0),IF(L2021="**", VLOOKUP(D2021,average_median_rates_1!B:I,8,0)))</f>
        <v>0</v>
      </c>
      <c r="O2021">
        <f t="shared" si="221"/>
        <v>0</v>
      </c>
      <c r="P2021">
        <f t="shared" si="222"/>
        <v>1268</v>
      </c>
    </row>
    <row r="2022" spans="1:16" x14ac:dyDescent="0.2">
      <c r="A2022" t="str">
        <f t="shared" si="223"/>
        <v>201010average3New Westminster</v>
      </c>
      <c r="B2022" t="str">
        <f t="shared" si="217"/>
        <v>201010apartmentaverage3+_bed_rateNew Westminster</v>
      </c>
      <c r="C2022" t="str">
        <f t="shared" si="218"/>
        <v>apartmentaverage3+_bed_rateNew Westminster</v>
      </c>
      <c r="D2022" t="str">
        <f t="shared" si="219"/>
        <v>201010apartmentaverage3+_bed_rateVancouver</v>
      </c>
      <c r="E2022">
        <v>2010</v>
      </c>
      <c r="F2022">
        <v>10</v>
      </c>
      <c r="G2022" t="s">
        <v>65</v>
      </c>
      <c r="H2022" t="s">
        <v>59</v>
      </c>
      <c r="I2022" t="s">
        <v>55</v>
      </c>
      <c r="J2022">
        <f t="shared" si="220"/>
        <v>3</v>
      </c>
      <c r="K2022" t="s">
        <v>32</v>
      </c>
      <c r="L2022">
        <f>VLOOKUP(B2022,average_median_rates_1!B:I,8,0)</f>
        <v>1273</v>
      </c>
      <c r="M2022" t="b">
        <f>IF(ISERROR(L2022),VLOOKUP(C2022,vancouver_ratios_2!B:J,9,0),IF(L2022="**",VLOOKUP(C2022,vancouver_ratios_2!B:J,9,0)))</f>
        <v>0</v>
      </c>
      <c r="N2022" t="b">
        <f>IF(ISERROR(L2022),VLOOKUP(D2022,average_median_rates_1!B:I,8,0),IF(L2022="**", VLOOKUP(D2022,average_median_rates_1!B:I,8,0)))</f>
        <v>0</v>
      </c>
      <c r="O2022">
        <f t="shared" si="221"/>
        <v>0</v>
      </c>
      <c r="P2022">
        <f t="shared" si="222"/>
        <v>1273</v>
      </c>
    </row>
    <row r="2023" spans="1:16" x14ac:dyDescent="0.2">
      <c r="A2023" t="str">
        <f t="shared" si="223"/>
        <v>201010average3North Vancouver CY</v>
      </c>
      <c r="B2023" t="str">
        <f t="shared" si="217"/>
        <v>201010apartmentaverage3+_bed_rateNorth Vancouver CY</v>
      </c>
      <c r="C2023" t="str">
        <f t="shared" si="218"/>
        <v>apartmentaverage3+_bed_rateNorth Vancouver CY</v>
      </c>
      <c r="D2023" t="str">
        <f t="shared" si="219"/>
        <v>201010apartmentaverage3+_bed_rateVancouver</v>
      </c>
      <c r="E2023">
        <v>2010</v>
      </c>
      <c r="F2023">
        <v>10</v>
      </c>
      <c r="G2023" t="s">
        <v>65</v>
      </c>
      <c r="H2023" t="s">
        <v>59</v>
      </c>
      <c r="I2023" t="s">
        <v>55</v>
      </c>
      <c r="J2023">
        <f t="shared" si="220"/>
        <v>3</v>
      </c>
      <c r="K2023" t="s">
        <v>33</v>
      </c>
      <c r="L2023" t="e">
        <f>VLOOKUP(B2023,average_median_rates_1!B:I,8,0)</f>
        <v>#N/A</v>
      </c>
      <c r="M2023">
        <f>IF(ISERROR(L2023),VLOOKUP(C2023,vancouver_ratios_2!B:J,9,0),IF(L2023="**",VLOOKUP(C2023,vancouver_ratios_2!B:J,9,0)))</f>
        <v>1.33138615066326</v>
      </c>
      <c r="N2023">
        <f>IF(ISERROR(L2023),VLOOKUP(D2023,average_median_rates_1!B:I,8,0),IF(L2023="**", VLOOKUP(D2023,average_median_rates_1!B:I,8,0)))</f>
        <v>1420</v>
      </c>
      <c r="O2023">
        <f t="shared" si="221"/>
        <v>1890.5683339418292</v>
      </c>
      <c r="P2023">
        <f t="shared" si="222"/>
        <v>1890.5683339418292</v>
      </c>
    </row>
    <row r="2024" spans="1:16" x14ac:dyDescent="0.2">
      <c r="A2024" t="str">
        <f t="shared" si="223"/>
        <v>201010average3North Vancouver DM</v>
      </c>
      <c r="B2024" t="str">
        <f t="shared" si="217"/>
        <v>201010apartmentaverage3+_bed_rateNorth Vancouver DM</v>
      </c>
      <c r="C2024" t="str">
        <f t="shared" si="218"/>
        <v>apartmentaverage3+_bed_rateNorth Vancouver DM</v>
      </c>
      <c r="D2024" t="str">
        <f t="shared" si="219"/>
        <v>201010apartmentaverage3+_bed_rateVancouver</v>
      </c>
      <c r="E2024">
        <v>2010</v>
      </c>
      <c r="F2024">
        <v>10</v>
      </c>
      <c r="G2024" t="s">
        <v>65</v>
      </c>
      <c r="H2024" t="s">
        <v>59</v>
      </c>
      <c r="I2024" t="s">
        <v>55</v>
      </c>
      <c r="J2024">
        <f t="shared" si="220"/>
        <v>3</v>
      </c>
      <c r="K2024" t="s">
        <v>34</v>
      </c>
      <c r="L2024">
        <f>VLOOKUP(B2024,average_median_rates_1!B:I,8,0)</f>
        <v>1356</v>
      </c>
      <c r="M2024" t="b">
        <f>IF(ISERROR(L2024),VLOOKUP(C2024,vancouver_ratios_2!B:J,9,0),IF(L2024="**",VLOOKUP(C2024,vancouver_ratios_2!B:J,9,0)))</f>
        <v>0</v>
      </c>
      <c r="N2024" t="b">
        <f>IF(ISERROR(L2024),VLOOKUP(D2024,average_median_rates_1!B:I,8,0),IF(L2024="**", VLOOKUP(D2024,average_median_rates_1!B:I,8,0)))</f>
        <v>0</v>
      </c>
      <c r="O2024">
        <f t="shared" si="221"/>
        <v>0</v>
      </c>
      <c r="P2024">
        <f t="shared" si="222"/>
        <v>1356</v>
      </c>
    </row>
    <row r="2025" spans="1:16" x14ac:dyDescent="0.2">
      <c r="A2025" t="str">
        <f t="shared" si="223"/>
        <v>201010average3West Vancouver</v>
      </c>
      <c r="B2025" t="str">
        <f t="shared" si="217"/>
        <v>201010apartmentaverage3+_bed_rateWest Vancouver</v>
      </c>
      <c r="C2025" t="str">
        <f t="shared" si="218"/>
        <v>apartmentaverage3+_bed_rateWest Vancouver</v>
      </c>
      <c r="D2025" t="str">
        <f t="shared" si="219"/>
        <v>201010apartmentaverage3+_bed_rateVancouver</v>
      </c>
      <c r="E2025">
        <v>2010</v>
      </c>
      <c r="F2025">
        <v>10</v>
      </c>
      <c r="G2025" t="s">
        <v>65</v>
      </c>
      <c r="H2025" t="s">
        <v>59</v>
      </c>
      <c r="I2025" t="s">
        <v>55</v>
      </c>
      <c r="J2025">
        <f t="shared" si="220"/>
        <v>3</v>
      </c>
      <c r="K2025" t="s">
        <v>35</v>
      </c>
      <c r="L2025">
        <f>VLOOKUP(B2025,average_median_rates_1!B:I,8,0)</f>
        <v>2698</v>
      </c>
      <c r="M2025" t="b">
        <f>IF(ISERROR(L2025),VLOOKUP(C2025,vancouver_ratios_2!B:J,9,0),IF(L2025="**",VLOOKUP(C2025,vancouver_ratios_2!B:J,9,0)))</f>
        <v>0</v>
      </c>
      <c r="N2025" t="b">
        <f>IF(ISERROR(L2025),VLOOKUP(D2025,average_median_rates_1!B:I,8,0),IF(L2025="**", VLOOKUP(D2025,average_median_rates_1!B:I,8,0)))</f>
        <v>0</v>
      </c>
      <c r="O2025">
        <f t="shared" si="221"/>
        <v>0</v>
      </c>
      <c r="P2025">
        <f t="shared" si="222"/>
        <v>2698</v>
      </c>
    </row>
    <row r="2026" spans="1:16" x14ac:dyDescent="0.2">
      <c r="A2026" t="str">
        <f t="shared" si="223"/>
        <v>201010average3Richmond</v>
      </c>
      <c r="B2026" t="str">
        <f t="shared" si="217"/>
        <v>201010apartmentaverage3+_bed_rateRichmond</v>
      </c>
      <c r="C2026" t="str">
        <f t="shared" si="218"/>
        <v>apartmentaverage3+_bed_rateRichmond</v>
      </c>
      <c r="D2026" t="str">
        <f t="shared" si="219"/>
        <v>201010apartmentaverage3+_bed_rateVancouver</v>
      </c>
      <c r="E2026">
        <v>2010</v>
      </c>
      <c r="F2026">
        <v>10</v>
      </c>
      <c r="G2026" t="s">
        <v>65</v>
      </c>
      <c r="H2026" t="s">
        <v>59</v>
      </c>
      <c r="I2026" t="s">
        <v>55</v>
      </c>
      <c r="J2026">
        <f t="shared" si="220"/>
        <v>3</v>
      </c>
      <c r="K2026" t="s">
        <v>36</v>
      </c>
      <c r="L2026">
        <f>VLOOKUP(B2026,average_median_rates_1!B:I,8,0)</f>
        <v>1298</v>
      </c>
      <c r="M2026" t="b">
        <f>IF(ISERROR(L2026),VLOOKUP(C2026,vancouver_ratios_2!B:J,9,0),IF(L2026="**",VLOOKUP(C2026,vancouver_ratios_2!B:J,9,0)))</f>
        <v>0</v>
      </c>
      <c r="N2026" t="b">
        <f>IF(ISERROR(L2026),VLOOKUP(D2026,average_median_rates_1!B:I,8,0),IF(L2026="**", VLOOKUP(D2026,average_median_rates_1!B:I,8,0)))</f>
        <v>0</v>
      </c>
      <c r="O2026">
        <f t="shared" si="221"/>
        <v>0</v>
      </c>
      <c r="P2026">
        <f t="shared" si="222"/>
        <v>1298</v>
      </c>
    </row>
    <row r="2027" spans="1:16" x14ac:dyDescent="0.2">
      <c r="A2027" t="str">
        <f t="shared" si="223"/>
        <v>201010average3Delta</v>
      </c>
      <c r="B2027" t="str">
        <f t="shared" si="217"/>
        <v>201010apartmentaverage3+_bed_rateDelta</v>
      </c>
      <c r="C2027" t="str">
        <f t="shared" si="218"/>
        <v>apartmentaverage3+_bed_rateDelta</v>
      </c>
      <c r="D2027" t="str">
        <f t="shared" si="219"/>
        <v>201010apartmentaverage3+_bed_rateVancouver</v>
      </c>
      <c r="E2027">
        <v>2010</v>
      </c>
      <c r="F2027">
        <v>10</v>
      </c>
      <c r="G2027" t="s">
        <v>65</v>
      </c>
      <c r="H2027" t="s">
        <v>59</v>
      </c>
      <c r="I2027" t="s">
        <v>55</v>
      </c>
      <c r="J2027">
        <f t="shared" si="220"/>
        <v>3</v>
      </c>
      <c r="K2027" t="s">
        <v>37</v>
      </c>
      <c r="L2027">
        <f>VLOOKUP(B2027,average_median_rates_1!B:I,8,0)</f>
        <v>1063</v>
      </c>
      <c r="M2027" t="b">
        <f>IF(ISERROR(L2027),VLOOKUP(C2027,vancouver_ratios_2!B:J,9,0),IF(L2027="**",VLOOKUP(C2027,vancouver_ratios_2!B:J,9,0)))</f>
        <v>0</v>
      </c>
      <c r="N2027" t="b">
        <f>IF(ISERROR(L2027),VLOOKUP(D2027,average_median_rates_1!B:I,8,0),IF(L2027="**", VLOOKUP(D2027,average_median_rates_1!B:I,8,0)))</f>
        <v>0</v>
      </c>
      <c r="O2027">
        <f t="shared" si="221"/>
        <v>0</v>
      </c>
      <c r="P2027">
        <f t="shared" si="222"/>
        <v>1063</v>
      </c>
    </row>
    <row r="2028" spans="1:16" x14ac:dyDescent="0.2">
      <c r="A2028" t="str">
        <f t="shared" si="223"/>
        <v>201010average3Surrey</v>
      </c>
      <c r="B2028" t="str">
        <f t="shared" si="217"/>
        <v>201010apartmentaverage3+_bed_rateSurrey</v>
      </c>
      <c r="C2028" t="str">
        <f t="shared" si="218"/>
        <v>apartmentaverage3+_bed_rateSurrey</v>
      </c>
      <c r="D2028" t="str">
        <f t="shared" si="219"/>
        <v>201010apartmentaverage3+_bed_rateVancouver</v>
      </c>
      <c r="E2028">
        <v>2010</v>
      </c>
      <c r="F2028">
        <v>10</v>
      </c>
      <c r="G2028" t="s">
        <v>65</v>
      </c>
      <c r="H2028" t="s">
        <v>59</v>
      </c>
      <c r="I2028" t="s">
        <v>55</v>
      </c>
      <c r="J2028">
        <f t="shared" si="220"/>
        <v>3</v>
      </c>
      <c r="K2028" t="s">
        <v>38</v>
      </c>
      <c r="L2028">
        <f>VLOOKUP(B2028,average_median_rates_1!B:I,8,0)</f>
        <v>1015</v>
      </c>
      <c r="M2028" t="b">
        <f>IF(ISERROR(L2028),VLOOKUP(C2028,vancouver_ratios_2!B:J,9,0),IF(L2028="**",VLOOKUP(C2028,vancouver_ratios_2!B:J,9,0)))</f>
        <v>0</v>
      </c>
      <c r="N2028" t="b">
        <f>IF(ISERROR(L2028),VLOOKUP(D2028,average_median_rates_1!B:I,8,0),IF(L2028="**", VLOOKUP(D2028,average_median_rates_1!B:I,8,0)))</f>
        <v>0</v>
      </c>
      <c r="O2028">
        <f t="shared" si="221"/>
        <v>0</v>
      </c>
      <c r="P2028">
        <f t="shared" si="222"/>
        <v>1015</v>
      </c>
    </row>
    <row r="2029" spans="1:16" x14ac:dyDescent="0.2">
      <c r="A2029" t="str">
        <f t="shared" si="223"/>
        <v>201010average3White Rock</v>
      </c>
      <c r="B2029" t="str">
        <f t="shared" si="217"/>
        <v>201010apartmentaverage3+_bed_rateWhite Rock</v>
      </c>
      <c r="C2029" t="str">
        <f t="shared" si="218"/>
        <v>apartmentaverage3+_bed_rateWhite Rock</v>
      </c>
      <c r="D2029" t="str">
        <f t="shared" si="219"/>
        <v>201010apartmentaverage3+_bed_rateVancouver</v>
      </c>
      <c r="E2029">
        <v>2010</v>
      </c>
      <c r="F2029">
        <v>10</v>
      </c>
      <c r="G2029" t="s">
        <v>65</v>
      </c>
      <c r="H2029" t="s">
        <v>59</v>
      </c>
      <c r="I2029" t="s">
        <v>55</v>
      </c>
      <c r="J2029">
        <f t="shared" si="220"/>
        <v>3</v>
      </c>
      <c r="K2029" t="s">
        <v>39</v>
      </c>
      <c r="L2029">
        <f>VLOOKUP(B2029,average_median_rates_1!B:I,8,0)</f>
        <v>1394</v>
      </c>
      <c r="M2029" t="b">
        <f>IF(ISERROR(L2029),VLOOKUP(C2029,vancouver_ratios_2!B:J,9,0),IF(L2029="**",VLOOKUP(C2029,vancouver_ratios_2!B:J,9,0)))</f>
        <v>0</v>
      </c>
      <c r="N2029" t="b">
        <f>IF(ISERROR(L2029),VLOOKUP(D2029,average_median_rates_1!B:I,8,0),IF(L2029="**", VLOOKUP(D2029,average_median_rates_1!B:I,8,0)))</f>
        <v>0</v>
      </c>
      <c r="O2029">
        <f t="shared" si="221"/>
        <v>0</v>
      </c>
      <c r="P2029">
        <f t="shared" si="222"/>
        <v>1394</v>
      </c>
    </row>
    <row r="2030" spans="1:16" x14ac:dyDescent="0.2">
      <c r="A2030" t="str">
        <f t="shared" si="223"/>
        <v>201010average3Langley City and Langley DM</v>
      </c>
      <c r="B2030" t="str">
        <f t="shared" si="217"/>
        <v>201010apartmentaverage3+_bed_rateLangley City and Langley DM</v>
      </c>
      <c r="C2030" t="str">
        <f t="shared" si="218"/>
        <v>apartmentaverage3+_bed_rateLangley City and Langley DM</v>
      </c>
      <c r="D2030" t="str">
        <f t="shared" si="219"/>
        <v>201010apartmentaverage3+_bed_rateVancouver</v>
      </c>
      <c r="E2030">
        <v>2010</v>
      </c>
      <c r="F2030">
        <v>10</v>
      </c>
      <c r="G2030" t="s">
        <v>65</v>
      </c>
      <c r="H2030" t="s">
        <v>59</v>
      </c>
      <c r="I2030" t="s">
        <v>55</v>
      </c>
      <c r="J2030">
        <f t="shared" si="220"/>
        <v>3</v>
      </c>
      <c r="K2030" t="s">
        <v>40</v>
      </c>
      <c r="L2030">
        <f>VLOOKUP(B2030,average_median_rates_1!B:I,8,0)</f>
        <v>1052</v>
      </c>
      <c r="M2030" t="b">
        <f>IF(ISERROR(L2030),VLOOKUP(C2030,vancouver_ratios_2!B:J,9,0),IF(L2030="**",VLOOKUP(C2030,vancouver_ratios_2!B:J,9,0)))</f>
        <v>0</v>
      </c>
      <c r="N2030" t="b">
        <f>IF(ISERROR(L2030),VLOOKUP(D2030,average_median_rates_1!B:I,8,0),IF(L2030="**", VLOOKUP(D2030,average_median_rates_1!B:I,8,0)))</f>
        <v>0</v>
      </c>
      <c r="O2030">
        <f t="shared" si="221"/>
        <v>0</v>
      </c>
      <c r="P2030">
        <f t="shared" si="222"/>
        <v>1052</v>
      </c>
    </row>
    <row r="2031" spans="1:16" x14ac:dyDescent="0.2">
      <c r="A2031" t="str">
        <f t="shared" si="223"/>
        <v>201010average3Tri-Cities</v>
      </c>
      <c r="B2031" t="str">
        <f t="shared" si="217"/>
        <v>201010apartmentaverage3+_bed_rateTri-Cities</v>
      </c>
      <c r="C2031" t="str">
        <f t="shared" si="218"/>
        <v>apartmentaverage3+_bed_rateTri-Cities</v>
      </c>
      <c r="D2031" t="str">
        <f t="shared" si="219"/>
        <v>201010apartmentaverage3+_bed_rateVancouver</v>
      </c>
      <c r="E2031">
        <v>2010</v>
      </c>
      <c r="F2031">
        <v>10</v>
      </c>
      <c r="G2031" t="s">
        <v>65</v>
      </c>
      <c r="H2031" t="s">
        <v>59</v>
      </c>
      <c r="I2031" t="s">
        <v>55</v>
      </c>
      <c r="J2031">
        <f t="shared" si="220"/>
        <v>3</v>
      </c>
      <c r="K2031" t="s">
        <v>41</v>
      </c>
      <c r="L2031">
        <f>VLOOKUP(B2031,average_median_rates_1!B:I,8,0)</f>
        <v>1145</v>
      </c>
      <c r="M2031" t="b">
        <f>IF(ISERROR(L2031),VLOOKUP(C2031,vancouver_ratios_2!B:J,9,0),IF(L2031="**",VLOOKUP(C2031,vancouver_ratios_2!B:J,9,0)))</f>
        <v>0</v>
      </c>
      <c r="N2031" t="b">
        <f>IF(ISERROR(L2031),VLOOKUP(D2031,average_median_rates_1!B:I,8,0),IF(L2031="**", VLOOKUP(D2031,average_median_rates_1!B:I,8,0)))</f>
        <v>0</v>
      </c>
      <c r="O2031">
        <f t="shared" si="221"/>
        <v>0</v>
      </c>
      <c r="P2031">
        <f t="shared" si="222"/>
        <v>1145</v>
      </c>
    </row>
    <row r="2032" spans="1:16" x14ac:dyDescent="0.2">
      <c r="A2032" t="str">
        <f t="shared" si="223"/>
        <v>201010average3Maple Ridge/Pitt Meadows</v>
      </c>
      <c r="B2032" t="str">
        <f t="shared" si="217"/>
        <v>201010apartmentaverage3+_bed_rateMaple Ridge/Pitt Meadows</v>
      </c>
      <c r="C2032" t="str">
        <f t="shared" si="218"/>
        <v>apartmentaverage3+_bed_rateMaple Ridge/Pitt Meadows</v>
      </c>
      <c r="D2032" t="str">
        <f t="shared" si="219"/>
        <v>201010apartmentaverage3+_bed_rateVancouver</v>
      </c>
      <c r="E2032">
        <v>2010</v>
      </c>
      <c r="F2032">
        <v>10</v>
      </c>
      <c r="G2032" t="s">
        <v>65</v>
      </c>
      <c r="H2032" t="s">
        <v>59</v>
      </c>
      <c r="I2032" t="s">
        <v>55</v>
      </c>
      <c r="J2032">
        <f t="shared" si="220"/>
        <v>3</v>
      </c>
      <c r="K2032" t="s">
        <v>42</v>
      </c>
      <c r="L2032">
        <f>VLOOKUP(B2032,average_median_rates_1!B:I,8,0)</f>
        <v>1037</v>
      </c>
      <c r="M2032" t="b">
        <f>IF(ISERROR(L2032),VLOOKUP(C2032,vancouver_ratios_2!B:J,9,0),IF(L2032="**",VLOOKUP(C2032,vancouver_ratios_2!B:J,9,0)))</f>
        <v>0</v>
      </c>
      <c r="N2032" t="b">
        <f>IF(ISERROR(L2032),VLOOKUP(D2032,average_median_rates_1!B:I,8,0),IF(L2032="**", VLOOKUP(D2032,average_median_rates_1!B:I,8,0)))</f>
        <v>0</v>
      </c>
      <c r="O2032">
        <f t="shared" si="221"/>
        <v>0</v>
      </c>
      <c r="P2032">
        <f t="shared" si="222"/>
        <v>1037</v>
      </c>
    </row>
    <row r="2033" spans="1:16" x14ac:dyDescent="0.2">
      <c r="A2033" t="str">
        <f t="shared" si="223"/>
        <v>201010average3Vancouver</v>
      </c>
      <c r="B2033" t="str">
        <f t="shared" si="217"/>
        <v>201010apartmentaverage3+_bed_rateVancouver</v>
      </c>
      <c r="C2033" t="str">
        <f t="shared" si="218"/>
        <v>apartmentaverage3+_bed_rateVancouver</v>
      </c>
      <c r="D2033" t="str">
        <f t="shared" si="219"/>
        <v>201010apartmentaverage3+_bed_rateVancouver</v>
      </c>
      <c r="E2033">
        <v>2010</v>
      </c>
      <c r="F2033">
        <v>10</v>
      </c>
      <c r="G2033" t="s">
        <v>65</v>
      </c>
      <c r="H2033" t="s">
        <v>59</v>
      </c>
      <c r="I2033" t="s">
        <v>55</v>
      </c>
      <c r="J2033">
        <f t="shared" si="220"/>
        <v>3</v>
      </c>
      <c r="K2033" t="s">
        <v>43</v>
      </c>
      <c r="L2033">
        <f>VLOOKUP(B2033,average_median_rates_1!B:I,8,0)</f>
        <v>1420</v>
      </c>
      <c r="M2033" t="b">
        <f>IF(ISERROR(L2033),VLOOKUP(C2033,vancouver_ratios_2!B:J,9,0),IF(L2033="**",VLOOKUP(C2033,vancouver_ratios_2!B:J,9,0)))</f>
        <v>0</v>
      </c>
      <c r="N2033" t="b">
        <f>IF(ISERROR(L2033),VLOOKUP(D2033,average_median_rates_1!B:I,8,0),IF(L2033="**", VLOOKUP(D2033,average_median_rates_1!B:I,8,0)))</f>
        <v>0</v>
      </c>
      <c r="O2033">
        <f t="shared" si="221"/>
        <v>0</v>
      </c>
      <c r="P2033">
        <f t="shared" si="222"/>
        <v>1420</v>
      </c>
    </row>
    <row r="2034" spans="1:16" x14ac:dyDescent="0.2">
      <c r="A2034" t="str">
        <f t="shared" si="223"/>
        <v>201010average3North Vancouver City</v>
      </c>
      <c r="B2034" t="str">
        <f t="shared" si="217"/>
        <v>201010apartmentaverage3+_bed_rateNorth Vancouver City</v>
      </c>
      <c r="C2034" t="str">
        <f t="shared" si="218"/>
        <v>apartmentaverage3+_bed_rateNorth Vancouver City</v>
      </c>
      <c r="D2034" t="str">
        <f t="shared" si="219"/>
        <v>201010apartmentaverage3+_bed_rateVancouver</v>
      </c>
      <c r="E2034">
        <v>2010</v>
      </c>
      <c r="F2034">
        <v>10</v>
      </c>
      <c r="G2034" t="s">
        <v>65</v>
      </c>
      <c r="H2034" t="s">
        <v>59</v>
      </c>
      <c r="I2034" t="s">
        <v>55</v>
      </c>
      <c r="J2034">
        <f t="shared" si="220"/>
        <v>3</v>
      </c>
      <c r="K2034" t="s">
        <v>60</v>
      </c>
      <c r="L2034">
        <f>VLOOKUP(B2034,average_median_rates_1!B:I,8,0)</f>
        <v>1459</v>
      </c>
      <c r="M2034" t="b">
        <f>IF(ISERROR(L2034),VLOOKUP(C2034,vancouver_ratios_2!B:J,9,0),IF(L2034="**",VLOOKUP(C2034,vancouver_ratios_2!B:J,9,0)))</f>
        <v>0</v>
      </c>
      <c r="N2034" t="b">
        <f>IF(ISERROR(L2034),VLOOKUP(D2034,average_median_rates_1!B:I,8,0),IF(L2034="**", VLOOKUP(D2034,average_median_rates_1!B:I,8,0)))</f>
        <v>0</v>
      </c>
      <c r="O2034">
        <f t="shared" si="221"/>
        <v>0</v>
      </c>
      <c r="P2034">
        <f t="shared" si="222"/>
        <v>1459</v>
      </c>
    </row>
    <row r="2035" spans="1:16" x14ac:dyDescent="0.2">
      <c r="A2035" t="str">
        <f t="shared" si="223"/>
        <v>201010median0West End/Stanley Park</v>
      </c>
      <c r="B2035" t="str">
        <f t="shared" si="217"/>
        <v>201010apartmentmedianbachelor_rateWest End/Stanley Park</v>
      </c>
      <c r="C2035" t="str">
        <f t="shared" si="218"/>
        <v>apartmentmedianbachelor_rateWest End/Stanley Park</v>
      </c>
      <c r="D2035" t="str">
        <f t="shared" si="219"/>
        <v>201010apartmentmedianbachelor_rateVancouver</v>
      </c>
      <c r="E2035">
        <v>2010</v>
      </c>
      <c r="F2035">
        <v>10</v>
      </c>
      <c r="G2035" t="s">
        <v>65</v>
      </c>
      <c r="H2035" t="s">
        <v>61</v>
      </c>
      <c r="I2035" t="s">
        <v>49</v>
      </c>
      <c r="J2035">
        <f t="shared" si="220"/>
        <v>0</v>
      </c>
      <c r="K2035" t="s">
        <v>12</v>
      </c>
      <c r="L2035">
        <f>VLOOKUP(B2035,average_median_rates_1!B:I,8,0)</f>
        <v>887</v>
      </c>
      <c r="M2035" t="b">
        <f>IF(ISERROR(L2035),VLOOKUP(C2035,vancouver_ratios_2!B:J,9,0),IF(L2035="**",VLOOKUP(C2035,vancouver_ratios_2!B:J,9,0)))</f>
        <v>0</v>
      </c>
      <c r="N2035" t="b">
        <f>IF(ISERROR(L2035),VLOOKUP(D2035,average_median_rates_1!B:I,8,0),IF(L2035="**", VLOOKUP(D2035,average_median_rates_1!B:I,8,0)))</f>
        <v>0</v>
      </c>
      <c r="O2035">
        <f t="shared" si="221"/>
        <v>0</v>
      </c>
      <c r="P2035">
        <f t="shared" si="222"/>
        <v>887</v>
      </c>
    </row>
    <row r="2036" spans="1:16" x14ac:dyDescent="0.2">
      <c r="A2036" t="str">
        <f t="shared" si="223"/>
        <v>201010median0English Bay</v>
      </c>
      <c r="B2036" t="str">
        <f t="shared" si="217"/>
        <v>201010apartmentmedianbachelor_rateEnglish Bay</v>
      </c>
      <c r="C2036" t="str">
        <f t="shared" si="218"/>
        <v>apartmentmedianbachelor_rateEnglish Bay</v>
      </c>
      <c r="D2036" t="str">
        <f t="shared" si="219"/>
        <v>201010apartmentmedianbachelor_rateVancouver</v>
      </c>
      <c r="E2036">
        <v>2010</v>
      </c>
      <c r="F2036">
        <v>10</v>
      </c>
      <c r="G2036" t="s">
        <v>65</v>
      </c>
      <c r="H2036" t="s">
        <v>61</v>
      </c>
      <c r="I2036" t="s">
        <v>49</v>
      </c>
      <c r="J2036">
        <f t="shared" si="220"/>
        <v>0</v>
      </c>
      <c r="K2036" t="s">
        <v>16</v>
      </c>
      <c r="L2036">
        <f>VLOOKUP(B2036,average_median_rates_1!B:I,8,0)</f>
        <v>900</v>
      </c>
      <c r="M2036" t="b">
        <f>IF(ISERROR(L2036),VLOOKUP(C2036,vancouver_ratios_2!B:J,9,0),IF(L2036="**",VLOOKUP(C2036,vancouver_ratios_2!B:J,9,0)))</f>
        <v>0</v>
      </c>
      <c r="N2036" t="b">
        <f>IF(ISERROR(L2036),VLOOKUP(D2036,average_median_rates_1!B:I,8,0),IF(L2036="**", VLOOKUP(D2036,average_median_rates_1!B:I,8,0)))</f>
        <v>0</v>
      </c>
      <c r="O2036">
        <f t="shared" si="221"/>
        <v>0</v>
      </c>
      <c r="P2036">
        <f t="shared" si="222"/>
        <v>900</v>
      </c>
    </row>
    <row r="2037" spans="1:16" x14ac:dyDescent="0.2">
      <c r="A2037" t="str">
        <f t="shared" si="223"/>
        <v>201010median0Downtown</v>
      </c>
      <c r="B2037" t="str">
        <f t="shared" si="217"/>
        <v>201010apartmentmedianbachelor_rateDowntown</v>
      </c>
      <c r="C2037" t="str">
        <f t="shared" si="218"/>
        <v>apartmentmedianbachelor_rateDowntown</v>
      </c>
      <c r="D2037" t="str">
        <f t="shared" si="219"/>
        <v>201010apartmentmedianbachelor_rateVancouver</v>
      </c>
      <c r="E2037">
        <v>2010</v>
      </c>
      <c r="F2037">
        <v>10</v>
      </c>
      <c r="G2037" t="s">
        <v>65</v>
      </c>
      <c r="H2037" t="s">
        <v>61</v>
      </c>
      <c r="I2037" t="s">
        <v>49</v>
      </c>
      <c r="J2037">
        <f t="shared" si="220"/>
        <v>0</v>
      </c>
      <c r="K2037" t="s">
        <v>17</v>
      </c>
      <c r="L2037">
        <f>VLOOKUP(B2037,average_median_rates_1!B:I,8,0)</f>
        <v>900</v>
      </c>
      <c r="M2037" t="b">
        <f>IF(ISERROR(L2037),VLOOKUP(C2037,vancouver_ratios_2!B:J,9,0),IF(L2037="**",VLOOKUP(C2037,vancouver_ratios_2!B:J,9,0)))</f>
        <v>0</v>
      </c>
      <c r="N2037" t="b">
        <f>IF(ISERROR(L2037),VLOOKUP(D2037,average_median_rates_1!B:I,8,0),IF(L2037="**", VLOOKUP(D2037,average_median_rates_1!B:I,8,0)))</f>
        <v>0</v>
      </c>
      <c r="O2037">
        <f t="shared" si="221"/>
        <v>0</v>
      </c>
      <c r="P2037">
        <f t="shared" si="222"/>
        <v>900</v>
      </c>
    </row>
    <row r="2038" spans="1:16" x14ac:dyDescent="0.2">
      <c r="A2038" t="str">
        <f t="shared" si="223"/>
        <v>201010median0South Granville/Oak</v>
      </c>
      <c r="B2038" t="str">
        <f t="shared" si="217"/>
        <v>201010apartmentmedianbachelor_rateSouth Granville/Oak</v>
      </c>
      <c r="C2038" t="str">
        <f t="shared" si="218"/>
        <v>apartmentmedianbachelor_rateSouth Granville/Oak</v>
      </c>
      <c r="D2038" t="str">
        <f t="shared" si="219"/>
        <v>201010apartmentmedianbachelor_rateVancouver</v>
      </c>
      <c r="E2038">
        <v>2010</v>
      </c>
      <c r="F2038">
        <v>10</v>
      </c>
      <c r="G2038" t="s">
        <v>65</v>
      </c>
      <c r="H2038" t="s">
        <v>61</v>
      </c>
      <c r="I2038" t="s">
        <v>49</v>
      </c>
      <c r="J2038">
        <f t="shared" si="220"/>
        <v>0</v>
      </c>
      <c r="K2038" t="s">
        <v>19</v>
      </c>
      <c r="L2038">
        <f>VLOOKUP(B2038,average_median_rates_1!B:I,8,0)</f>
        <v>841</v>
      </c>
      <c r="M2038" t="b">
        <f>IF(ISERROR(L2038),VLOOKUP(C2038,vancouver_ratios_2!B:J,9,0),IF(L2038="**",VLOOKUP(C2038,vancouver_ratios_2!B:J,9,0)))</f>
        <v>0</v>
      </c>
      <c r="N2038" t="b">
        <f>IF(ISERROR(L2038),VLOOKUP(D2038,average_median_rates_1!B:I,8,0),IF(L2038="**", VLOOKUP(D2038,average_median_rates_1!B:I,8,0)))</f>
        <v>0</v>
      </c>
      <c r="O2038">
        <f t="shared" si="221"/>
        <v>0</v>
      </c>
      <c r="P2038">
        <f t="shared" si="222"/>
        <v>841</v>
      </c>
    </row>
    <row r="2039" spans="1:16" x14ac:dyDescent="0.2">
      <c r="A2039" t="str">
        <f t="shared" si="223"/>
        <v>201010median0Kitsilano/Point Grey</v>
      </c>
      <c r="B2039" t="str">
        <f t="shared" si="217"/>
        <v>201010apartmentmedianbachelor_rateKitsilano/Point Grey</v>
      </c>
      <c r="C2039" t="str">
        <f t="shared" si="218"/>
        <v>apartmentmedianbachelor_rateKitsilano/Point Grey</v>
      </c>
      <c r="D2039" t="str">
        <f t="shared" si="219"/>
        <v>201010apartmentmedianbachelor_rateVancouver</v>
      </c>
      <c r="E2039">
        <v>2010</v>
      </c>
      <c r="F2039">
        <v>10</v>
      </c>
      <c r="G2039" t="s">
        <v>65</v>
      </c>
      <c r="H2039" t="s">
        <v>61</v>
      </c>
      <c r="I2039" t="s">
        <v>49</v>
      </c>
      <c r="J2039">
        <f t="shared" si="220"/>
        <v>0</v>
      </c>
      <c r="K2039" t="s">
        <v>20</v>
      </c>
      <c r="L2039">
        <f>VLOOKUP(B2039,average_median_rates_1!B:I,8,0)</f>
        <v>850</v>
      </c>
      <c r="M2039" t="b">
        <f>IF(ISERROR(L2039),VLOOKUP(C2039,vancouver_ratios_2!B:J,9,0),IF(L2039="**",VLOOKUP(C2039,vancouver_ratios_2!B:J,9,0)))</f>
        <v>0</v>
      </c>
      <c r="N2039" t="b">
        <f>IF(ISERROR(L2039),VLOOKUP(D2039,average_median_rates_1!B:I,8,0),IF(L2039="**", VLOOKUP(D2039,average_median_rates_1!B:I,8,0)))</f>
        <v>0</v>
      </c>
      <c r="O2039">
        <f t="shared" si="221"/>
        <v>0</v>
      </c>
      <c r="P2039">
        <f t="shared" si="222"/>
        <v>850</v>
      </c>
    </row>
    <row r="2040" spans="1:16" x14ac:dyDescent="0.2">
      <c r="A2040" t="str">
        <f t="shared" si="223"/>
        <v>201010median0Westside/Kerrisdale</v>
      </c>
      <c r="B2040" t="str">
        <f t="shared" si="217"/>
        <v>201010apartmentmedianbachelor_rateWestside/Kerrisdale</v>
      </c>
      <c r="C2040" t="str">
        <f t="shared" si="218"/>
        <v>apartmentmedianbachelor_rateWestside/Kerrisdale</v>
      </c>
      <c r="D2040" t="str">
        <f t="shared" si="219"/>
        <v>201010apartmentmedianbachelor_rateVancouver</v>
      </c>
      <c r="E2040">
        <v>2010</v>
      </c>
      <c r="F2040">
        <v>10</v>
      </c>
      <c r="G2040" t="s">
        <v>65</v>
      </c>
      <c r="H2040" t="s">
        <v>61</v>
      </c>
      <c r="I2040" t="s">
        <v>49</v>
      </c>
      <c r="J2040">
        <f t="shared" si="220"/>
        <v>0</v>
      </c>
      <c r="K2040" t="s">
        <v>21</v>
      </c>
      <c r="L2040">
        <f>VLOOKUP(B2040,average_median_rates_1!B:I,8,0)</f>
        <v>825</v>
      </c>
      <c r="M2040" t="b">
        <f>IF(ISERROR(L2040),VLOOKUP(C2040,vancouver_ratios_2!B:J,9,0),IF(L2040="**",VLOOKUP(C2040,vancouver_ratios_2!B:J,9,0)))</f>
        <v>0</v>
      </c>
      <c r="N2040" t="b">
        <f>IF(ISERROR(L2040),VLOOKUP(D2040,average_median_rates_1!B:I,8,0),IF(L2040="**", VLOOKUP(D2040,average_median_rates_1!B:I,8,0)))</f>
        <v>0</v>
      </c>
      <c r="O2040">
        <f t="shared" si="221"/>
        <v>0</v>
      </c>
      <c r="P2040">
        <f t="shared" si="222"/>
        <v>825</v>
      </c>
    </row>
    <row r="2041" spans="1:16" x14ac:dyDescent="0.2">
      <c r="A2041" t="str">
        <f t="shared" si="223"/>
        <v>201010median0Marpole</v>
      </c>
      <c r="B2041" t="str">
        <f t="shared" si="217"/>
        <v>201010apartmentmedianbachelor_rateMarpole</v>
      </c>
      <c r="C2041" t="str">
        <f t="shared" si="218"/>
        <v>apartmentmedianbachelor_rateMarpole</v>
      </c>
      <c r="D2041" t="str">
        <f t="shared" si="219"/>
        <v>201010apartmentmedianbachelor_rateVancouver</v>
      </c>
      <c r="E2041">
        <v>2010</v>
      </c>
      <c r="F2041">
        <v>10</v>
      </c>
      <c r="G2041" t="s">
        <v>65</v>
      </c>
      <c r="H2041" t="s">
        <v>61</v>
      </c>
      <c r="I2041" t="s">
        <v>49</v>
      </c>
      <c r="J2041">
        <f t="shared" si="220"/>
        <v>0</v>
      </c>
      <c r="K2041" t="s">
        <v>23</v>
      </c>
      <c r="L2041">
        <f>VLOOKUP(B2041,average_median_rates_1!B:I,8,0)</f>
        <v>700</v>
      </c>
      <c r="M2041" t="b">
        <f>IF(ISERROR(L2041),VLOOKUP(C2041,vancouver_ratios_2!B:J,9,0),IF(L2041="**",VLOOKUP(C2041,vancouver_ratios_2!B:J,9,0)))</f>
        <v>0</v>
      </c>
      <c r="N2041" t="b">
        <f>IF(ISERROR(L2041),VLOOKUP(D2041,average_median_rates_1!B:I,8,0),IF(L2041="**", VLOOKUP(D2041,average_median_rates_1!B:I,8,0)))</f>
        <v>0</v>
      </c>
      <c r="O2041">
        <f t="shared" si="221"/>
        <v>0</v>
      </c>
      <c r="P2041">
        <f t="shared" si="222"/>
        <v>700</v>
      </c>
    </row>
    <row r="2042" spans="1:16" x14ac:dyDescent="0.2">
      <c r="A2042" t="str">
        <f t="shared" si="223"/>
        <v>201010median0Mount Pleasant/Renfrew Heights</v>
      </c>
      <c r="B2042" t="str">
        <f t="shared" si="217"/>
        <v>201010apartmentmedianbachelor_rateMount Pleasant/Renfrew Heights</v>
      </c>
      <c r="C2042" t="str">
        <f t="shared" si="218"/>
        <v>apartmentmedianbachelor_rateMount Pleasant/Renfrew Heights</v>
      </c>
      <c r="D2042" t="str">
        <f t="shared" si="219"/>
        <v>201010apartmentmedianbachelor_rateVancouver</v>
      </c>
      <c r="E2042">
        <v>2010</v>
      </c>
      <c r="F2042">
        <v>10</v>
      </c>
      <c r="G2042" t="s">
        <v>65</v>
      </c>
      <c r="H2042" t="s">
        <v>61</v>
      </c>
      <c r="I2042" t="s">
        <v>49</v>
      </c>
      <c r="J2042">
        <f t="shared" si="220"/>
        <v>0</v>
      </c>
      <c r="K2042" t="s">
        <v>24</v>
      </c>
      <c r="L2042">
        <f>VLOOKUP(B2042,average_median_rates_1!B:I,8,0)</f>
        <v>730</v>
      </c>
      <c r="M2042" t="b">
        <f>IF(ISERROR(L2042),VLOOKUP(C2042,vancouver_ratios_2!B:J,9,0),IF(L2042="**",VLOOKUP(C2042,vancouver_ratios_2!B:J,9,0)))</f>
        <v>0</v>
      </c>
      <c r="N2042" t="b">
        <f>IF(ISERROR(L2042),VLOOKUP(D2042,average_median_rates_1!B:I,8,0),IF(L2042="**", VLOOKUP(D2042,average_median_rates_1!B:I,8,0)))</f>
        <v>0</v>
      </c>
      <c r="O2042">
        <f t="shared" si="221"/>
        <v>0</v>
      </c>
      <c r="P2042">
        <f t="shared" si="222"/>
        <v>730</v>
      </c>
    </row>
    <row r="2043" spans="1:16" x14ac:dyDescent="0.2">
      <c r="A2043" t="str">
        <f t="shared" si="223"/>
        <v>201010median0East Hastings</v>
      </c>
      <c r="B2043" t="str">
        <f t="shared" si="217"/>
        <v>201010apartmentmedianbachelor_rateEast Hastings</v>
      </c>
      <c r="C2043" t="str">
        <f t="shared" si="218"/>
        <v>apartmentmedianbachelor_rateEast Hastings</v>
      </c>
      <c r="D2043" t="str">
        <f t="shared" si="219"/>
        <v>201010apartmentmedianbachelor_rateVancouver</v>
      </c>
      <c r="E2043">
        <v>2010</v>
      </c>
      <c r="F2043">
        <v>10</v>
      </c>
      <c r="G2043" t="s">
        <v>65</v>
      </c>
      <c r="H2043" t="s">
        <v>61</v>
      </c>
      <c r="I2043" t="s">
        <v>49</v>
      </c>
      <c r="J2043">
        <f t="shared" si="220"/>
        <v>0</v>
      </c>
      <c r="K2043" t="s">
        <v>25</v>
      </c>
      <c r="L2043">
        <f>VLOOKUP(B2043,average_median_rates_1!B:I,8,0)</f>
        <v>730</v>
      </c>
      <c r="M2043" t="b">
        <f>IF(ISERROR(L2043),VLOOKUP(C2043,vancouver_ratios_2!B:J,9,0),IF(L2043="**",VLOOKUP(C2043,vancouver_ratios_2!B:J,9,0)))</f>
        <v>0</v>
      </c>
      <c r="N2043" t="b">
        <f>IF(ISERROR(L2043),VLOOKUP(D2043,average_median_rates_1!B:I,8,0),IF(L2043="**", VLOOKUP(D2043,average_median_rates_1!B:I,8,0)))</f>
        <v>0</v>
      </c>
      <c r="O2043">
        <f t="shared" si="221"/>
        <v>0</v>
      </c>
      <c r="P2043">
        <f t="shared" si="222"/>
        <v>730</v>
      </c>
    </row>
    <row r="2044" spans="1:16" x14ac:dyDescent="0.2">
      <c r="A2044" t="str">
        <f t="shared" si="223"/>
        <v>201010median0Southeast Vancouver</v>
      </c>
      <c r="B2044" t="str">
        <f t="shared" si="217"/>
        <v>201010apartmentmedianbachelor_rateSoutheast Vancouver</v>
      </c>
      <c r="C2044" t="str">
        <f t="shared" si="218"/>
        <v>apartmentmedianbachelor_rateSoutheast Vancouver</v>
      </c>
      <c r="D2044" t="str">
        <f t="shared" si="219"/>
        <v>201010apartmentmedianbachelor_rateVancouver</v>
      </c>
      <c r="E2044">
        <v>2010</v>
      </c>
      <c r="F2044">
        <v>10</v>
      </c>
      <c r="G2044" t="s">
        <v>65</v>
      </c>
      <c r="H2044" t="s">
        <v>61</v>
      </c>
      <c r="I2044" t="s">
        <v>49</v>
      </c>
      <c r="J2044">
        <f t="shared" si="220"/>
        <v>0</v>
      </c>
      <c r="K2044" t="s">
        <v>26</v>
      </c>
      <c r="L2044">
        <f>VLOOKUP(B2044,average_median_rates_1!B:I,8,0)</f>
        <v>795</v>
      </c>
      <c r="M2044" t="b">
        <f>IF(ISERROR(L2044),VLOOKUP(C2044,vancouver_ratios_2!B:J,9,0),IF(L2044="**",VLOOKUP(C2044,vancouver_ratios_2!B:J,9,0)))</f>
        <v>0</v>
      </c>
      <c r="N2044" t="b">
        <f>IF(ISERROR(L2044),VLOOKUP(D2044,average_median_rates_1!B:I,8,0),IF(L2044="**", VLOOKUP(D2044,average_median_rates_1!B:I,8,0)))</f>
        <v>0</v>
      </c>
      <c r="O2044">
        <f t="shared" si="221"/>
        <v>0</v>
      </c>
      <c r="P2044">
        <f t="shared" si="222"/>
        <v>795</v>
      </c>
    </row>
    <row r="2045" spans="1:16" x14ac:dyDescent="0.2">
      <c r="A2045" t="str">
        <f t="shared" si="223"/>
        <v>201010median0University Endowment Lands</v>
      </c>
      <c r="B2045" t="str">
        <f t="shared" si="217"/>
        <v>201010apartmentmedianbachelor_rateUniversity Endowment Lands</v>
      </c>
      <c r="C2045" t="str">
        <f t="shared" si="218"/>
        <v>apartmentmedianbachelor_rateUniversity Endowment Lands</v>
      </c>
      <c r="D2045" t="str">
        <f t="shared" si="219"/>
        <v>201010apartmentmedianbachelor_rateVancouver</v>
      </c>
      <c r="E2045">
        <v>2010</v>
      </c>
      <c r="F2045">
        <v>10</v>
      </c>
      <c r="G2045" t="s">
        <v>65</v>
      </c>
      <c r="H2045" t="s">
        <v>61</v>
      </c>
      <c r="I2045" t="s">
        <v>49</v>
      </c>
      <c r="J2045">
        <f t="shared" si="220"/>
        <v>0</v>
      </c>
      <c r="K2045" t="s">
        <v>27</v>
      </c>
      <c r="L2045">
        <f>VLOOKUP(B2045,average_median_rates_1!B:I,8,0)</f>
        <v>820</v>
      </c>
      <c r="M2045" t="b">
        <f>IF(ISERROR(L2045),VLOOKUP(C2045,vancouver_ratios_2!B:J,9,0),IF(L2045="**",VLOOKUP(C2045,vancouver_ratios_2!B:J,9,0)))</f>
        <v>0</v>
      </c>
      <c r="N2045" t="b">
        <f>IF(ISERROR(L2045),VLOOKUP(D2045,average_median_rates_1!B:I,8,0),IF(L2045="**", VLOOKUP(D2045,average_median_rates_1!B:I,8,0)))</f>
        <v>0</v>
      </c>
      <c r="O2045">
        <f t="shared" si="221"/>
        <v>0</v>
      </c>
      <c r="P2045">
        <f t="shared" si="222"/>
        <v>820</v>
      </c>
    </row>
    <row r="2046" spans="1:16" x14ac:dyDescent="0.2">
      <c r="A2046" t="str">
        <f t="shared" si="223"/>
        <v>201010median0Central Park/Metrotown</v>
      </c>
      <c r="B2046" t="str">
        <f t="shared" si="217"/>
        <v>201010apartmentmedianbachelor_rateCentral Park/Metrotown</v>
      </c>
      <c r="C2046" t="str">
        <f t="shared" si="218"/>
        <v>apartmentmedianbachelor_rateCentral Park/Metrotown</v>
      </c>
      <c r="D2046" t="str">
        <f t="shared" si="219"/>
        <v>201010apartmentmedianbachelor_rateVancouver</v>
      </c>
      <c r="E2046">
        <v>2010</v>
      </c>
      <c r="F2046">
        <v>10</v>
      </c>
      <c r="G2046" t="s">
        <v>65</v>
      </c>
      <c r="H2046" t="s">
        <v>61</v>
      </c>
      <c r="I2046" t="s">
        <v>49</v>
      </c>
      <c r="J2046">
        <f t="shared" si="220"/>
        <v>0</v>
      </c>
      <c r="K2046" t="s">
        <v>28</v>
      </c>
      <c r="L2046">
        <f>VLOOKUP(B2046,average_median_rates_1!B:I,8,0)</f>
        <v>725</v>
      </c>
      <c r="M2046" t="b">
        <f>IF(ISERROR(L2046),VLOOKUP(C2046,vancouver_ratios_2!B:J,9,0),IF(L2046="**",VLOOKUP(C2046,vancouver_ratios_2!B:J,9,0)))</f>
        <v>0</v>
      </c>
      <c r="N2046" t="b">
        <f>IF(ISERROR(L2046),VLOOKUP(D2046,average_median_rates_1!B:I,8,0),IF(L2046="**", VLOOKUP(D2046,average_median_rates_1!B:I,8,0)))</f>
        <v>0</v>
      </c>
      <c r="O2046">
        <f t="shared" si="221"/>
        <v>0</v>
      </c>
      <c r="P2046">
        <f t="shared" si="222"/>
        <v>725</v>
      </c>
    </row>
    <row r="2047" spans="1:16" x14ac:dyDescent="0.2">
      <c r="A2047" t="str">
        <f t="shared" si="223"/>
        <v>201010median0Southeast Burnaby</v>
      </c>
      <c r="B2047" t="str">
        <f t="shared" si="217"/>
        <v>201010apartmentmedianbachelor_rateSoutheast Burnaby</v>
      </c>
      <c r="C2047" t="str">
        <f t="shared" si="218"/>
        <v>apartmentmedianbachelor_rateSoutheast Burnaby</v>
      </c>
      <c r="D2047" t="str">
        <f t="shared" si="219"/>
        <v>201010apartmentmedianbachelor_rateVancouver</v>
      </c>
      <c r="E2047">
        <v>2010</v>
      </c>
      <c r="F2047">
        <v>10</v>
      </c>
      <c r="G2047" t="s">
        <v>65</v>
      </c>
      <c r="H2047" t="s">
        <v>61</v>
      </c>
      <c r="I2047" t="s">
        <v>49</v>
      </c>
      <c r="J2047">
        <f t="shared" si="220"/>
        <v>0</v>
      </c>
      <c r="K2047" t="s">
        <v>29</v>
      </c>
      <c r="L2047">
        <f>VLOOKUP(B2047,average_median_rates_1!B:I,8,0)</f>
        <v>650</v>
      </c>
      <c r="M2047" t="b">
        <f>IF(ISERROR(L2047),VLOOKUP(C2047,vancouver_ratios_2!B:J,9,0),IF(L2047="**",VLOOKUP(C2047,vancouver_ratios_2!B:J,9,0)))</f>
        <v>0</v>
      </c>
      <c r="N2047" t="b">
        <f>IF(ISERROR(L2047),VLOOKUP(D2047,average_median_rates_1!B:I,8,0),IF(L2047="**", VLOOKUP(D2047,average_median_rates_1!B:I,8,0)))</f>
        <v>0</v>
      </c>
      <c r="O2047">
        <f t="shared" si="221"/>
        <v>0</v>
      </c>
      <c r="P2047">
        <f t="shared" si="222"/>
        <v>650</v>
      </c>
    </row>
    <row r="2048" spans="1:16" x14ac:dyDescent="0.2">
      <c r="A2048" t="str">
        <f t="shared" si="223"/>
        <v>201010median0North Burnaby</v>
      </c>
      <c r="B2048" t="str">
        <f t="shared" si="217"/>
        <v>201010apartmentmedianbachelor_rateNorth Burnaby</v>
      </c>
      <c r="C2048" t="str">
        <f t="shared" si="218"/>
        <v>apartmentmedianbachelor_rateNorth Burnaby</v>
      </c>
      <c r="D2048" t="str">
        <f t="shared" si="219"/>
        <v>201010apartmentmedianbachelor_rateVancouver</v>
      </c>
      <c r="E2048">
        <v>2010</v>
      </c>
      <c r="F2048">
        <v>10</v>
      </c>
      <c r="G2048" t="s">
        <v>65</v>
      </c>
      <c r="H2048" t="s">
        <v>61</v>
      </c>
      <c r="I2048" t="s">
        <v>49</v>
      </c>
      <c r="J2048">
        <f t="shared" si="220"/>
        <v>0</v>
      </c>
      <c r="K2048" t="s">
        <v>31</v>
      </c>
      <c r="L2048">
        <f>VLOOKUP(B2048,average_median_rates_1!B:I,8,0)</f>
        <v>675</v>
      </c>
      <c r="M2048" t="b">
        <f>IF(ISERROR(L2048),VLOOKUP(C2048,vancouver_ratios_2!B:J,9,0),IF(L2048="**",VLOOKUP(C2048,vancouver_ratios_2!B:J,9,0)))</f>
        <v>0</v>
      </c>
      <c r="N2048" t="b">
        <f>IF(ISERROR(L2048),VLOOKUP(D2048,average_median_rates_1!B:I,8,0),IF(L2048="**", VLOOKUP(D2048,average_median_rates_1!B:I,8,0)))</f>
        <v>0</v>
      </c>
      <c r="O2048">
        <f t="shared" si="221"/>
        <v>0</v>
      </c>
      <c r="P2048">
        <f t="shared" si="222"/>
        <v>675</v>
      </c>
    </row>
    <row r="2049" spans="1:16" x14ac:dyDescent="0.2">
      <c r="A2049" t="str">
        <f t="shared" si="223"/>
        <v>201010median0New Westminster</v>
      </c>
      <c r="B2049" t="str">
        <f t="shared" si="217"/>
        <v>201010apartmentmedianbachelor_rateNew Westminster</v>
      </c>
      <c r="C2049" t="str">
        <f t="shared" si="218"/>
        <v>apartmentmedianbachelor_rateNew Westminster</v>
      </c>
      <c r="D2049" t="str">
        <f t="shared" si="219"/>
        <v>201010apartmentmedianbachelor_rateVancouver</v>
      </c>
      <c r="E2049">
        <v>2010</v>
      </c>
      <c r="F2049">
        <v>10</v>
      </c>
      <c r="G2049" t="s">
        <v>65</v>
      </c>
      <c r="H2049" t="s">
        <v>61</v>
      </c>
      <c r="I2049" t="s">
        <v>49</v>
      </c>
      <c r="J2049">
        <f t="shared" si="220"/>
        <v>0</v>
      </c>
      <c r="K2049" t="s">
        <v>32</v>
      </c>
      <c r="L2049">
        <f>VLOOKUP(B2049,average_median_rates_1!B:I,8,0)</f>
        <v>650</v>
      </c>
      <c r="M2049" t="b">
        <f>IF(ISERROR(L2049),VLOOKUP(C2049,vancouver_ratios_2!B:J,9,0),IF(L2049="**",VLOOKUP(C2049,vancouver_ratios_2!B:J,9,0)))</f>
        <v>0</v>
      </c>
      <c r="N2049" t="b">
        <f>IF(ISERROR(L2049),VLOOKUP(D2049,average_median_rates_1!B:I,8,0),IF(L2049="**", VLOOKUP(D2049,average_median_rates_1!B:I,8,0)))</f>
        <v>0</v>
      </c>
      <c r="O2049">
        <f t="shared" si="221"/>
        <v>0</v>
      </c>
      <c r="P2049">
        <f t="shared" si="222"/>
        <v>650</v>
      </c>
    </row>
    <row r="2050" spans="1:16" x14ac:dyDescent="0.2">
      <c r="A2050" t="str">
        <f t="shared" si="223"/>
        <v>201010median0North Vancouver CY</v>
      </c>
      <c r="B2050" t="str">
        <f t="shared" ref="B2050:B2113" si="224">E2050&amp;F2050&amp;G2050&amp;H2050&amp;I2050&amp;K2050</f>
        <v>201010apartmentmedianbachelor_rateNorth Vancouver CY</v>
      </c>
      <c r="C2050" t="str">
        <f t="shared" ref="C2050:C2113" si="225">G2050&amp;H2050&amp;I2050&amp;K2050</f>
        <v>apartmentmedianbachelor_rateNorth Vancouver CY</v>
      </c>
      <c r="D2050" t="str">
        <f t="shared" ref="D2050:D2113" si="226">E2050&amp;F2050&amp;G2050&amp;H2050&amp;I2050&amp;"Vancouver"</f>
        <v>201010apartmentmedianbachelor_rateVancouver</v>
      </c>
      <c r="E2050">
        <v>2010</v>
      </c>
      <c r="F2050">
        <v>10</v>
      </c>
      <c r="G2050" t="s">
        <v>65</v>
      </c>
      <c r="H2050" t="s">
        <v>61</v>
      </c>
      <c r="I2050" t="s">
        <v>49</v>
      </c>
      <c r="J2050">
        <f t="shared" ref="J2050:J2113" si="227">IF(I2050="bachelor_rate", 0, IF(I2050="1_bed_rate", 1, IF(I2050="2_bed_rate",2, IF(I2050="3+_bed_rate", 3, "error"))))</f>
        <v>0</v>
      </c>
      <c r="K2050" t="s">
        <v>33</v>
      </c>
      <c r="L2050" t="e">
        <f>VLOOKUP(B2050,average_median_rates_1!B:I,8,0)</f>
        <v>#N/A</v>
      </c>
      <c r="M2050">
        <f>IF(ISERROR(L2050),VLOOKUP(C2050,vancouver_ratios_2!B:J,9,0),IF(L2050="**",VLOOKUP(C2050,vancouver_ratios_2!B:J,9,0)))</f>
        <v>1.0979872881355901</v>
      </c>
      <c r="N2050">
        <f>IF(ISERROR(L2050),VLOOKUP(D2050,average_median_rates_1!B:I,8,0),IF(L2050="**", VLOOKUP(D2050,average_median_rates_1!B:I,8,0)))</f>
        <v>801</v>
      </c>
      <c r="O2050">
        <f t="shared" ref="O2050:O2113" si="228">N2050*M2050</f>
        <v>879.48781779660771</v>
      </c>
      <c r="P2050">
        <f t="shared" ref="P2050:P2113" si="229">IF(ISERROR(L2050),O2050, IF(L2050="**", O2050, L2050))</f>
        <v>879.48781779660771</v>
      </c>
    </row>
    <row r="2051" spans="1:16" x14ac:dyDescent="0.2">
      <c r="A2051" t="str">
        <f t="shared" ref="A2051:A2114" si="230">E2051&amp;F2051&amp;H2051&amp;J2051&amp;K2051</f>
        <v>201010median0North Vancouver DM</v>
      </c>
      <c r="B2051" t="str">
        <f t="shared" si="224"/>
        <v>201010apartmentmedianbachelor_rateNorth Vancouver DM</v>
      </c>
      <c r="C2051" t="str">
        <f t="shared" si="225"/>
        <v>apartmentmedianbachelor_rateNorth Vancouver DM</v>
      </c>
      <c r="D2051" t="str">
        <f t="shared" si="226"/>
        <v>201010apartmentmedianbachelor_rateVancouver</v>
      </c>
      <c r="E2051">
        <v>2010</v>
      </c>
      <c r="F2051">
        <v>10</v>
      </c>
      <c r="G2051" t="s">
        <v>65</v>
      </c>
      <c r="H2051" t="s">
        <v>61</v>
      </c>
      <c r="I2051" t="s">
        <v>49</v>
      </c>
      <c r="J2051">
        <f t="shared" si="227"/>
        <v>0</v>
      </c>
      <c r="K2051" t="s">
        <v>34</v>
      </c>
      <c r="L2051">
        <f>VLOOKUP(B2051,average_median_rates_1!B:I,8,0)</f>
        <v>845</v>
      </c>
      <c r="M2051" t="b">
        <f>IF(ISERROR(L2051),VLOOKUP(C2051,vancouver_ratios_2!B:J,9,0),IF(L2051="**",VLOOKUP(C2051,vancouver_ratios_2!B:J,9,0)))</f>
        <v>0</v>
      </c>
      <c r="N2051" t="b">
        <f>IF(ISERROR(L2051),VLOOKUP(D2051,average_median_rates_1!B:I,8,0),IF(L2051="**", VLOOKUP(D2051,average_median_rates_1!B:I,8,0)))</f>
        <v>0</v>
      </c>
      <c r="O2051">
        <f t="shared" si="228"/>
        <v>0</v>
      </c>
      <c r="P2051">
        <f t="shared" si="229"/>
        <v>845</v>
      </c>
    </row>
    <row r="2052" spans="1:16" x14ac:dyDescent="0.2">
      <c r="A2052" t="str">
        <f t="shared" si="230"/>
        <v>201010median0West Vancouver</v>
      </c>
      <c r="B2052" t="str">
        <f t="shared" si="224"/>
        <v>201010apartmentmedianbachelor_rateWest Vancouver</v>
      </c>
      <c r="C2052" t="str">
        <f t="shared" si="225"/>
        <v>apartmentmedianbachelor_rateWest Vancouver</v>
      </c>
      <c r="D2052" t="str">
        <f t="shared" si="226"/>
        <v>201010apartmentmedianbachelor_rateVancouver</v>
      </c>
      <c r="E2052">
        <v>2010</v>
      </c>
      <c r="F2052">
        <v>10</v>
      </c>
      <c r="G2052" t="s">
        <v>65</v>
      </c>
      <c r="H2052" t="s">
        <v>61</v>
      </c>
      <c r="I2052" t="s">
        <v>49</v>
      </c>
      <c r="J2052">
        <f t="shared" si="227"/>
        <v>0</v>
      </c>
      <c r="K2052" t="s">
        <v>35</v>
      </c>
      <c r="L2052">
        <f>VLOOKUP(B2052,average_median_rates_1!B:I,8,0)</f>
        <v>900</v>
      </c>
      <c r="M2052" t="b">
        <f>IF(ISERROR(L2052),VLOOKUP(C2052,vancouver_ratios_2!B:J,9,0),IF(L2052="**",VLOOKUP(C2052,vancouver_ratios_2!B:J,9,0)))</f>
        <v>0</v>
      </c>
      <c r="N2052" t="b">
        <f>IF(ISERROR(L2052),VLOOKUP(D2052,average_median_rates_1!B:I,8,0),IF(L2052="**", VLOOKUP(D2052,average_median_rates_1!B:I,8,0)))</f>
        <v>0</v>
      </c>
      <c r="O2052">
        <f t="shared" si="228"/>
        <v>0</v>
      </c>
      <c r="P2052">
        <f t="shared" si="229"/>
        <v>900</v>
      </c>
    </row>
    <row r="2053" spans="1:16" x14ac:dyDescent="0.2">
      <c r="A2053" t="str">
        <f t="shared" si="230"/>
        <v>201010median0Richmond</v>
      </c>
      <c r="B2053" t="str">
        <f t="shared" si="224"/>
        <v>201010apartmentmedianbachelor_rateRichmond</v>
      </c>
      <c r="C2053" t="str">
        <f t="shared" si="225"/>
        <v>apartmentmedianbachelor_rateRichmond</v>
      </c>
      <c r="D2053" t="str">
        <f t="shared" si="226"/>
        <v>201010apartmentmedianbachelor_rateVancouver</v>
      </c>
      <c r="E2053">
        <v>2010</v>
      </c>
      <c r="F2053">
        <v>10</v>
      </c>
      <c r="G2053" t="s">
        <v>65</v>
      </c>
      <c r="H2053" t="s">
        <v>61</v>
      </c>
      <c r="I2053" t="s">
        <v>49</v>
      </c>
      <c r="J2053">
        <f t="shared" si="227"/>
        <v>0</v>
      </c>
      <c r="K2053" t="s">
        <v>36</v>
      </c>
      <c r="L2053">
        <f>VLOOKUP(B2053,average_median_rates_1!B:I,8,0)</f>
        <v>733</v>
      </c>
      <c r="M2053" t="b">
        <f>IF(ISERROR(L2053),VLOOKUP(C2053,vancouver_ratios_2!B:J,9,0),IF(L2053="**",VLOOKUP(C2053,vancouver_ratios_2!B:J,9,0)))</f>
        <v>0</v>
      </c>
      <c r="N2053" t="b">
        <f>IF(ISERROR(L2053),VLOOKUP(D2053,average_median_rates_1!B:I,8,0),IF(L2053="**", VLOOKUP(D2053,average_median_rates_1!B:I,8,0)))</f>
        <v>0</v>
      </c>
      <c r="O2053">
        <f t="shared" si="228"/>
        <v>0</v>
      </c>
      <c r="P2053">
        <f t="shared" si="229"/>
        <v>733</v>
      </c>
    </row>
    <row r="2054" spans="1:16" x14ac:dyDescent="0.2">
      <c r="A2054" t="str">
        <f t="shared" si="230"/>
        <v>201010median0Delta</v>
      </c>
      <c r="B2054" t="str">
        <f t="shared" si="224"/>
        <v>201010apartmentmedianbachelor_rateDelta</v>
      </c>
      <c r="C2054" t="str">
        <f t="shared" si="225"/>
        <v>apartmentmedianbachelor_rateDelta</v>
      </c>
      <c r="D2054" t="str">
        <f t="shared" si="226"/>
        <v>201010apartmentmedianbachelor_rateVancouver</v>
      </c>
      <c r="E2054">
        <v>2010</v>
      </c>
      <c r="F2054">
        <v>10</v>
      </c>
      <c r="G2054" t="s">
        <v>65</v>
      </c>
      <c r="H2054" t="s">
        <v>61</v>
      </c>
      <c r="I2054" t="s">
        <v>49</v>
      </c>
      <c r="J2054">
        <f t="shared" si="227"/>
        <v>0</v>
      </c>
      <c r="K2054" t="s">
        <v>37</v>
      </c>
      <c r="L2054">
        <f>VLOOKUP(B2054,average_median_rates_1!B:I,8,0)</f>
        <v>599</v>
      </c>
      <c r="M2054" t="b">
        <f>IF(ISERROR(L2054),VLOOKUP(C2054,vancouver_ratios_2!B:J,9,0),IF(L2054="**",VLOOKUP(C2054,vancouver_ratios_2!B:J,9,0)))</f>
        <v>0</v>
      </c>
      <c r="N2054" t="b">
        <f>IF(ISERROR(L2054),VLOOKUP(D2054,average_median_rates_1!B:I,8,0),IF(L2054="**", VLOOKUP(D2054,average_median_rates_1!B:I,8,0)))</f>
        <v>0</v>
      </c>
      <c r="O2054">
        <f t="shared" si="228"/>
        <v>0</v>
      </c>
      <c r="P2054">
        <f t="shared" si="229"/>
        <v>599</v>
      </c>
    </row>
    <row r="2055" spans="1:16" x14ac:dyDescent="0.2">
      <c r="A2055" t="str">
        <f t="shared" si="230"/>
        <v>201010median0Surrey</v>
      </c>
      <c r="B2055" t="str">
        <f t="shared" si="224"/>
        <v>201010apartmentmedianbachelor_rateSurrey</v>
      </c>
      <c r="C2055" t="str">
        <f t="shared" si="225"/>
        <v>apartmentmedianbachelor_rateSurrey</v>
      </c>
      <c r="D2055" t="str">
        <f t="shared" si="226"/>
        <v>201010apartmentmedianbachelor_rateVancouver</v>
      </c>
      <c r="E2055">
        <v>2010</v>
      </c>
      <c r="F2055">
        <v>10</v>
      </c>
      <c r="G2055" t="s">
        <v>65</v>
      </c>
      <c r="H2055" t="s">
        <v>61</v>
      </c>
      <c r="I2055" t="s">
        <v>49</v>
      </c>
      <c r="J2055">
        <f t="shared" si="227"/>
        <v>0</v>
      </c>
      <c r="K2055" t="s">
        <v>38</v>
      </c>
      <c r="L2055">
        <f>VLOOKUP(B2055,average_median_rates_1!B:I,8,0)</f>
        <v>629</v>
      </c>
      <c r="M2055" t="b">
        <f>IF(ISERROR(L2055),VLOOKUP(C2055,vancouver_ratios_2!B:J,9,0),IF(L2055="**",VLOOKUP(C2055,vancouver_ratios_2!B:J,9,0)))</f>
        <v>0</v>
      </c>
      <c r="N2055" t="b">
        <f>IF(ISERROR(L2055),VLOOKUP(D2055,average_median_rates_1!B:I,8,0),IF(L2055="**", VLOOKUP(D2055,average_median_rates_1!B:I,8,0)))</f>
        <v>0</v>
      </c>
      <c r="O2055">
        <f t="shared" si="228"/>
        <v>0</v>
      </c>
      <c r="P2055">
        <f t="shared" si="229"/>
        <v>629</v>
      </c>
    </row>
    <row r="2056" spans="1:16" x14ac:dyDescent="0.2">
      <c r="A2056" t="str">
        <f t="shared" si="230"/>
        <v>201010median0White Rock</v>
      </c>
      <c r="B2056" t="str">
        <f t="shared" si="224"/>
        <v>201010apartmentmedianbachelor_rateWhite Rock</v>
      </c>
      <c r="C2056" t="str">
        <f t="shared" si="225"/>
        <v>apartmentmedianbachelor_rateWhite Rock</v>
      </c>
      <c r="D2056" t="str">
        <f t="shared" si="226"/>
        <v>201010apartmentmedianbachelor_rateVancouver</v>
      </c>
      <c r="E2056">
        <v>2010</v>
      </c>
      <c r="F2056">
        <v>10</v>
      </c>
      <c r="G2056" t="s">
        <v>65</v>
      </c>
      <c r="H2056" t="s">
        <v>61</v>
      </c>
      <c r="I2056" t="s">
        <v>49</v>
      </c>
      <c r="J2056">
        <f t="shared" si="227"/>
        <v>0</v>
      </c>
      <c r="K2056" t="s">
        <v>39</v>
      </c>
      <c r="L2056">
        <f>VLOOKUP(B2056,average_median_rates_1!B:I,8,0)</f>
        <v>660</v>
      </c>
      <c r="M2056" t="b">
        <f>IF(ISERROR(L2056),VLOOKUP(C2056,vancouver_ratios_2!B:J,9,0),IF(L2056="**",VLOOKUP(C2056,vancouver_ratios_2!B:J,9,0)))</f>
        <v>0</v>
      </c>
      <c r="N2056" t="b">
        <f>IF(ISERROR(L2056),VLOOKUP(D2056,average_median_rates_1!B:I,8,0),IF(L2056="**", VLOOKUP(D2056,average_median_rates_1!B:I,8,0)))</f>
        <v>0</v>
      </c>
      <c r="O2056">
        <f t="shared" si="228"/>
        <v>0</v>
      </c>
      <c r="P2056">
        <f t="shared" si="229"/>
        <v>660</v>
      </c>
    </row>
    <row r="2057" spans="1:16" x14ac:dyDescent="0.2">
      <c r="A2057" t="str">
        <f t="shared" si="230"/>
        <v>201010median0Langley City and Langley DM</v>
      </c>
      <c r="B2057" t="str">
        <f t="shared" si="224"/>
        <v>201010apartmentmedianbachelor_rateLangley City and Langley DM</v>
      </c>
      <c r="C2057" t="str">
        <f t="shared" si="225"/>
        <v>apartmentmedianbachelor_rateLangley City and Langley DM</v>
      </c>
      <c r="D2057" t="str">
        <f t="shared" si="226"/>
        <v>201010apartmentmedianbachelor_rateVancouver</v>
      </c>
      <c r="E2057">
        <v>2010</v>
      </c>
      <c r="F2057">
        <v>10</v>
      </c>
      <c r="G2057" t="s">
        <v>65</v>
      </c>
      <c r="H2057" t="s">
        <v>61</v>
      </c>
      <c r="I2057" t="s">
        <v>49</v>
      </c>
      <c r="J2057">
        <f t="shared" si="227"/>
        <v>0</v>
      </c>
      <c r="K2057" t="s">
        <v>40</v>
      </c>
      <c r="L2057">
        <f>VLOOKUP(B2057,average_median_rates_1!B:I,8,0)</f>
        <v>625</v>
      </c>
      <c r="M2057" t="b">
        <f>IF(ISERROR(L2057),VLOOKUP(C2057,vancouver_ratios_2!B:J,9,0),IF(L2057="**",VLOOKUP(C2057,vancouver_ratios_2!B:J,9,0)))</f>
        <v>0</v>
      </c>
      <c r="N2057" t="b">
        <f>IF(ISERROR(L2057),VLOOKUP(D2057,average_median_rates_1!B:I,8,0),IF(L2057="**", VLOOKUP(D2057,average_median_rates_1!B:I,8,0)))</f>
        <v>0</v>
      </c>
      <c r="O2057">
        <f t="shared" si="228"/>
        <v>0</v>
      </c>
      <c r="P2057">
        <f t="shared" si="229"/>
        <v>625</v>
      </c>
    </row>
    <row r="2058" spans="1:16" x14ac:dyDescent="0.2">
      <c r="A2058" t="str">
        <f t="shared" si="230"/>
        <v>201010median0Tri-Cities</v>
      </c>
      <c r="B2058" t="str">
        <f t="shared" si="224"/>
        <v>201010apartmentmedianbachelor_rateTri-Cities</v>
      </c>
      <c r="C2058" t="str">
        <f t="shared" si="225"/>
        <v>apartmentmedianbachelor_rateTri-Cities</v>
      </c>
      <c r="D2058" t="str">
        <f t="shared" si="226"/>
        <v>201010apartmentmedianbachelor_rateVancouver</v>
      </c>
      <c r="E2058">
        <v>2010</v>
      </c>
      <c r="F2058">
        <v>10</v>
      </c>
      <c r="G2058" t="s">
        <v>65</v>
      </c>
      <c r="H2058" t="s">
        <v>61</v>
      </c>
      <c r="I2058" t="s">
        <v>49</v>
      </c>
      <c r="J2058">
        <f t="shared" si="227"/>
        <v>0</v>
      </c>
      <c r="K2058" t="s">
        <v>41</v>
      </c>
      <c r="L2058">
        <f>VLOOKUP(B2058,average_median_rates_1!B:I,8,0)</f>
        <v>650</v>
      </c>
      <c r="M2058" t="b">
        <f>IF(ISERROR(L2058),VLOOKUP(C2058,vancouver_ratios_2!B:J,9,0),IF(L2058="**",VLOOKUP(C2058,vancouver_ratios_2!B:J,9,0)))</f>
        <v>0</v>
      </c>
      <c r="N2058" t="b">
        <f>IF(ISERROR(L2058),VLOOKUP(D2058,average_median_rates_1!B:I,8,0),IF(L2058="**", VLOOKUP(D2058,average_median_rates_1!B:I,8,0)))</f>
        <v>0</v>
      </c>
      <c r="O2058">
        <f t="shared" si="228"/>
        <v>0</v>
      </c>
      <c r="P2058">
        <f t="shared" si="229"/>
        <v>650</v>
      </c>
    </row>
    <row r="2059" spans="1:16" x14ac:dyDescent="0.2">
      <c r="A2059" t="str">
        <f t="shared" si="230"/>
        <v>201010median0Maple Ridge/Pitt Meadows</v>
      </c>
      <c r="B2059" t="str">
        <f t="shared" si="224"/>
        <v>201010apartmentmedianbachelor_rateMaple Ridge/Pitt Meadows</v>
      </c>
      <c r="C2059" t="str">
        <f t="shared" si="225"/>
        <v>apartmentmedianbachelor_rateMaple Ridge/Pitt Meadows</v>
      </c>
      <c r="D2059" t="str">
        <f t="shared" si="226"/>
        <v>201010apartmentmedianbachelor_rateVancouver</v>
      </c>
      <c r="E2059">
        <v>2010</v>
      </c>
      <c r="F2059">
        <v>10</v>
      </c>
      <c r="G2059" t="s">
        <v>65</v>
      </c>
      <c r="H2059" t="s">
        <v>61</v>
      </c>
      <c r="I2059" t="s">
        <v>49</v>
      </c>
      <c r="J2059">
        <f t="shared" si="227"/>
        <v>0</v>
      </c>
      <c r="K2059" t="s">
        <v>42</v>
      </c>
      <c r="L2059">
        <f>VLOOKUP(B2059,average_median_rates_1!B:I,8,0)</f>
        <v>633</v>
      </c>
      <c r="M2059" t="b">
        <f>IF(ISERROR(L2059),VLOOKUP(C2059,vancouver_ratios_2!B:J,9,0),IF(L2059="**",VLOOKUP(C2059,vancouver_ratios_2!B:J,9,0)))</f>
        <v>0</v>
      </c>
      <c r="N2059" t="b">
        <f>IF(ISERROR(L2059),VLOOKUP(D2059,average_median_rates_1!B:I,8,0),IF(L2059="**", VLOOKUP(D2059,average_median_rates_1!B:I,8,0)))</f>
        <v>0</v>
      </c>
      <c r="O2059">
        <f t="shared" si="228"/>
        <v>0</v>
      </c>
      <c r="P2059">
        <f t="shared" si="229"/>
        <v>633</v>
      </c>
    </row>
    <row r="2060" spans="1:16" x14ac:dyDescent="0.2">
      <c r="A2060" t="str">
        <f t="shared" si="230"/>
        <v>201010median0Vancouver</v>
      </c>
      <c r="B2060" t="str">
        <f t="shared" si="224"/>
        <v>201010apartmentmedianbachelor_rateVancouver</v>
      </c>
      <c r="C2060" t="str">
        <f t="shared" si="225"/>
        <v>apartmentmedianbachelor_rateVancouver</v>
      </c>
      <c r="D2060" t="str">
        <f t="shared" si="226"/>
        <v>201010apartmentmedianbachelor_rateVancouver</v>
      </c>
      <c r="E2060">
        <v>2010</v>
      </c>
      <c r="F2060">
        <v>10</v>
      </c>
      <c r="G2060" t="s">
        <v>65</v>
      </c>
      <c r="H2060" t="s">
        <v>61</v>
      </c>
      <c r="I2060" t="s">
        <v>49</v>
      </c>
      <c r="J2060">
        <f t="shared" si="227"/>
        <v>0</v>
      </c>
      <c r="K2060" t="s">
        <v>43</v>
      </c>
      <c r="L2060">
        <f>VLOOKUP(B2060,average_median_rates_1!B:I,8,0)</f>
        <v>801</v>
      </c>
      <c r="M2060" t="b">
        <f>IF(ISERROR(L2060),VLOOKUP(C2060,vancouver_ratios_2!B:J,9,0),IF(L2060="**",VLOOKUP(C2060,vancouver_ratios_2!B:J,9,0)))</f>
        <v>0</v>
      </c>
      <c r="N2060" t="b">
        <f>IF(ISERROR(L2060),VLOOKUP(D2060,average_median_rates_1!B:I,8,0),IF(L2060="**", VLOOKUP(D2060,average_median_rates_1!B:I,8,0)))</f>
        <v>0</v>
      </c>
      <c r="O2060">
        <f t="shared" si="228"/>
        <v>0</v>
      </c>
      <c r="P2060">
        <f t="shared" si="229"/>
        <v>801</v>
      </c>
    </row>
    <row r="2061" spans="1:16" x14ac:dyDescent="0.2">
      <c r="A2061" t="str">
        <f t="shared" si="230"/>
        <v>201010median0North Vancouver City</v>
      </c>
      <c r="B2061" t="str">
        <f t="shared" si="224"/>
        <v>201010apartmentmedianbachelor_rateNorth Vancouver City</v>
      </c>
      <c r="C2061" t="str">
        <f t="shared" si="225"/>
        <v>apartmentmedianbachelor_rateNorth Vancouver City</v>
      </c>
      <c r="D2061" t="str">
        <f t="shared" si="226"/>
        <v>201010apartmentmedianbachelor_rateVancouver</v>
      </c>
      <c r="E2061">
        <v>2010</v>
      </c>
      <c r="F2061">
        <v>10</v>
      </c>
      <c r="G2061" t="s">
        <v>65</v>
      </c>
      <c r="H2061" t="s">
        <v>61</v>
      </c>
      <c r="I2061" t="s">
        <v>49</v>
      </c>
      <c r="J2061">
        <f t="shared" si="227"/>
        <v>0</v>
      </c>
      <c r="K2061" t="s">
        <v>60</v>
      </c>
      <c r="L2061">
        <f>VLOOKUP(B2061,average_median_rates_1!B:I,8,0)</f>
        <v>820</v>
      </c>
      <c r="M2061" t="b">
        <f>IF(ISERROR(L2061),VLOOKUP(C2061,vancouver_ratios_2!B:J,9,0),IF(L2061="**",VLOOKUP(C2061,vancouver_ratios_2!B:J,9,0)))</f>
        <v>0</v>
      </c>
      <c r="N2061" t="b">
        <f>IF(ISERROR(L2061),VLOOKUP(D2061,average_median_rates_1!B:I,8,0),IF(L2061="**", VLOOKUP(D2061,average_median_rates_1!B:I,8,0)))</f>
        <v>0</v>
      </c>
      <c r="O2061">
        <f t="shared" si="228"/>
        <v>0</v>
      </c>
      <c r="P2061">
        <f t="shared" si="229"/>
        <v>820</v>
      </c>
    </row>
    <row r="2062" spans="1:16" x14ac:dyDescent="0.2">
      <c r="A2062" t="str">
        <f t="shared" si="230"/>
        <v>201010median1English Bay</v>
      </c>
      <c r="B2062" t="str">
        <f t="shared" si="224"/>
        <v>201010apartmentmedian1_bed_rateEnglish Bay</v>
      </c>
      <c r="C2062" t="str">
        <f t="shared" si="225"/>
        <v>apartmentmedian1_bed_rateEnglish Bay</v>
      </c>
      <c r="D2062" t="str">
        <f t="shared" si="226"/>
        <v>201010apartmentmedian1_bed_rateVancouver</v>
      </c>
      <c r="E2062">
        <v>2010</v>
      </c>
      <c r="F2062">
        <v>10</v>
      </c>
      <c r="G2062" t="s">
        <v>65</v>
      </c>
      <c r="H2062" t="s">
        <v>61</v>
      </c>
      <c r="I2062" t="s">
        <v>51</v>
      </c>
      <c r="J2062">
        <f t="shared" si="227"/>
        <v>1</v>
      </c>
      <c r="K2062" t="s">
        <v>16</v>
      </c>
      <c r="L2062">
        <f>VLOOKUP(B2062,average_median_rates_1!B:I,8,0)</f>
        <v>1050</v>
      </c>
      <c r="M2062" t="b">
        <f>IF(ISERROR(L2062),VLOOKUP(C2062,vancouver_ratios_2!B:J,9,0),IF(L2062="**",VLOOKUP(C2062,vancouver_ratios_2!B:J,9,0)))</f>
        <v>0</v>
      </c>
      <c r="N2062" t="b">
        <f>IF(ISERROR(L2062),VLOOKUP(D2062,average_median_rates_1!B:I,8,0),IF(L2062="**", VLOOKUP(D2062,average_median_rates_1!B:I,8,0)))</f>
        <v>0</v>
      </c>
      <c r="O2062">
        <f t="shared" si="228"/>
        <v>0</v>
      </c>
      <c r="P2062">
        <f t="shared" si="229"/>
        <v>1050</v>
      </c>
    </row>
    <row r="2063" spans="1:16" x14ac:dyDescent="0.2">
      <c r="A2063" t="str">
        <f t="shared" si="230"/>
        <v>201010median1Downtown</v>
      </c>
      <c r="B2063" t="str">
        <f t="shared" si="224"/>
        <v>201010apartmentmedian1_bed_rateDowntown</v>
      </c>
      <c r="C2063" t="str">
        <f t="shared" si="225"/>
        <v>apartmentmedian1_bed_rateDowntown</v>
      </c>
      <c r="D2063" t="str">
        <f t="shared" si="226"/>
        <v>201010apartmentmedian1_bed_rateVancouver</v>
      </c>
      <c r="E2063">
        <v>2010</v>
      </c>
      <c r="F2063">
        <v>10</v>
      </c>
      <c r="G2063" t="s">
        <v>65</v>
      </c>
      <c r="H2063" t="s">
        <v>61</v>
      </c>
      <c r="I2063" t="s">
        <v>51</v>
      </c>
      <c r="J2063">
        <f t="shared" si="227"/>
        <v>1</v>
      </c>
      <c r="K2063" t="s">
        <v>17</v>
      </c>
      <c r="L2063">
        <f>VLOOKUP(B2063,average_median_rates_1!B:I,8,0)</f>
        <v>1100</v>
      </c>
      <c r="M2063" t="b">
        <f>IF(ISERROR(L2063),VLOOKUP(C2063,vancouver_ratios_2!B:J,9,0),IF(L2063="**",VLOOKUP(C2063,vancouver_ratios_2!B:J,9,0)))</f>
        <v>0</v>
      </c>
      <c r="N2063" t="b">
        <f>IF(ISERROR(L2063),VLOOKUP(D2063,average_median_rates_1!B:I,8,0),IF(L2063="**", VLOOKUP(D2063,average_median_rates_1!B:I,8,0)))</f>
        <v>0</v>
      </c>
      <c r="O2063">
        <f t="shared" si="228"/>
        <v>0</v>
      </c>
      <c r="P2063">
        <f t="shared" si="229"/>
        <v>1100</v>
      </c>
    </row>
    <row r="2064" spans="1:16" x14ac:dyDescent="0.2">
      <c r="A2064" t="str">
        <f t="shared" si="230"/>
        <v>201010median1South Granville/Oak</v>
      </c>
      <c r="B2064" t="str">
        <f t="shared" si="224"/>
        <v>201010apartmentmedian1_bed_rateSouth Granville/Oak</v>
      </c>
      <c r="C2064" t="str">
        <f t="shared" si="225"/>
        <v>apartmentmedian1_bed_rateSouth Granville/Oak</v>
      </c>
      <c r="D2064" t="str">
        <f t="shared" si="226"/>
        <v>201010apartmentmedian1_bed_rateVancouver</v>
      </c>
      <c r="E2064">
        <v>2010</v>
      </c>
      <c r="F2064">
        <v>10</v>
      </c>
      <c r="G2064" t="s">
        <v>65</v>
      </c>
      <c r="H2064" t="s">
        <v>61</v>
      </c>
      <c r="I2064" t="s">
        <v>51</v>
      </c>
      <c r="J2064">
        <f t="shared" si="227"/>
        <v>1</v>
      </c>
      <c r="K2064" t="s">
        <v>19</v>
      </c>
      <c r="L2064">
        <f>VLOOKUP(B2064,average_median_rates_1!B:I,8,0)</f>
        <v>1000</v>
      </c>
      <c r="M2064" t="b">
        <f>IF(ISERROR(L2064),VLOOKUP(C2064,vancouver_ratios_2!B:J,9,0),IF(L2064="**",VLOOKUP(C2064,vancouver_ratios_2!B:J,9,0)))</f>
        <v>0</v>
      </c>
      <c r="N2064" t="b">
        <f>IF(ISERROR(L2064),VLOOKUP(D2064,average_median_rates_1!B:I,8,0),IF(L2064="**", VLOOKUP(D2064,average_median_rates_1!B:I,8,0)))</f>
        <v>0</v>
      </c>
      <c r="O2064">
        <f t="shared" si="228"/>
        <v>0</v>
      </c>
      <c r="P2064">
        <f t="shared" si="229"/>
        <v>1000</v>
      </c>
    </row>
    <row r="2065" spans="1:16" x14ac:dyDescent="0.2">
      <c r="A2065" t="str">
        <f t="shared" si="230"/>
        <v>201010median1Kitsilano/Point Grey</v>
      </c>
      <c r="B2065" t="str">
        <f t="shared" si="224"/>
        <v>201010apartmentmedian1_bed_rateKitsilano/Point Grey</v>
      </c>
      <c r="C2065" t="str">
        <f t="shared" si="225"/>
        <v>apartmentmedian1_bed_rateKitsilano/Point Grey</v>
      </c>
      <c r="D2065" t="str">
        <f t="shared" si="226"/>
        <v>201010apartmentmedian1_bed_rateVancouver</v>
      </c>
      <c r="E2065">
        <v>2010</v>
      </c>
      <c r="F2065">
        <v>10</v>
      </c>
      <c r="G2065" t="s">
        <v>65</v>
      </c>
      <c r="H2065" t="s">
        <v>61</v>
      </c>
      <c r="I2065" t="s">
        <v>51</v>
      </c>
      <c r="J2065">
        <f t="shared" si="227"/>
        <v>1</v>
      </c>
      <c r="K2065" t="s">
        <v>20</v>
      </c>
      <c r="L2065">
        <f>VLOOKUP(B2065,average_median_rates_1!B:I,8,0)</f>
        <v>1025</v>
      </c>
      <c r="M2065" t="b">
        <f>IF(ISERROR(L2065),VLOOKUP(C2065,vancouver_ratios_2!B:J,9,0),IF(L2065="**",VLOOKUP(C2065,vancouver_ratios_2!B:J,9,0)))</f>
        <v>0</v>
      </c>
      <c r="N2065" t="b">
        <f>IF(ISERROR(L2065),VLOOKUP(D2065,average_median_rates_1!B:I,8,0),IF(L2065="**", VLOOKUP(D2065,average_median_rates_1!B:I,8,0)))</f>
        <v>0</v>
      </c>
      <c r="O2065">
        <f t="shared" si="228"/>
        <v>0</v>
      </c>
      <c r="P2065">
        <f t="shared" si="229"/>
        <v>1025</v>
      </c>
    </row>
    <row r="2066" spans="1:16" x14ac:dyDescent="0.2">
      <c r="A2066" t="str">
        <f t="shared" si="230"/>
        <v>201010median1Westside/Kerrisdale</v>
      </c>
      <c r="B2066" t="str">
        <f t="shared" si="224"/>
        <v>201010apartmentmedian1_bed_rateWestside/Kerrisdale</v>
      </c>
      <c r="C2066" t="str">
        <f t="shared" si="225"/>
        <v>apartmentmedian1_bed_rateWestside/Kerrisdale</v>
      </c>
      <c r="D2066" t="str">
        <f t="shared" si="226"/>
        <v>201010apartmentmedian1_bed_rateVancouver</v>
      </c>
      <c r="E2066">
        <v>2010</v>
      </c>
      <c r="F2066">
        <v>10</v>
      </c>
      <c r="G2066" t="s">
        <v>65</v>
      </c>
      <c r="H2066" t="s">
        <v>61</v>
      </c>
      <c r="I2066" t="s">
        <v>51</v>
      </c>
      <c r="J2066">
        <f t="shared" si="227"/>
        <v>1</v>
      </c>
      <c r="K2066" t="s">
        <v>21</v>
      </c>
      <c r="L2066">
        <f>VLOOKUP(B2066,average_median_rates_1!B:I,8,0)</f>
        <v>1050</v>
      </c>
      <c r="M2066" t="b">
        <f>IF(ISERROR(L2066),VLOOKUP(C2066,vancouver_ratios_2!B:J,9,0),IF(L2066="**",VLOOKUP(C2066,vancouver_ratios_2!B:J,9,0)))</f>
        <v>0</v>
      </c>
      <c r="N2066" t="b">
        <f>IF(ISERROR(L2066),VLOOKUP(D2066,average_median_rates_1!B:I,8,0),IF(L2066="**", VLOOKUP(D2066,average_median_rates_1!B:I,8,0)))</f>
        <v>0</v>
      </c>
      <c r="O2066">
        <f t="shared" si="228"/>
        <v>0</v>
      </c>
      <c r="P2066">
        <f t="shared" si="229"/>
        <v>1050</v>
      </c>
    </row>
    <row r="2067" spans="1:16" x14ac:dyDescent="0.2">
      <c r="A2067" t="str">
        <f t="shared" si="230"/>
        <v>201010median1Marpole</v>
      </c>
      <c r="B2067" t="str">
        <f t="shared" si="224"/>
        <v>201010apartmentmedian1_bed_rateMarpole</v>
      </c>
      <c r="C2067" t="str">
        <f t="shared" si="225"/>
        <v>apartmentmedian1_bed_rateMarpole</v>
      </c>
      <c r="D2067" t="str">
        <f t="shared" si="226"/>
        <v>201010apartmentmedian1_bed_rateVancouver</v>
      </c>
      <c r="E2067">
        <v>2010</v>
      </c>
      <c r="F2067">
        <v>10</v>
      </c>
      <c r="G2067" t="s">
        <v>65</v>
      </c>
      <c r="H2067" t="s">
        <v>61</v>
      </c>
      <c r="I2067" t="s">
        <v>51</v>
      </c>
      <c r="J2067">
        <f t="shared" si="227"/>
        <v>1</v>
      </c>
      <c r="K2067" t="s">
        <v>23</v>
      </c>
      <c r="L2067">
        <f>VLOOKUP(B2067,average_median_rates_1!B:I,8,0)</f>
        <v>800</v>
      </c>
      <c r="M2067" t="b">
        <f>IF(ISERROR(L2067),VLOOKUP(C2067,vancouver_ratios_2!B:J,9,0),IF(L2067="**",VLOOKUP(C2067,vancouver_ratios_2!B:J,9,0)))</f>
        <v>0</v>
      </c>
      <c r="N2067" t="b">
        <f>IF(ISERROR(L2067),VLOOKUP(D2067,average_median_rates_1!B:I,8,0),IF(L2067="**", VLOOKUP(D2067,average_median_rates_1!B:I,8,0)))</f>
        <v>0</v>
      </c>
      <c r="O2067">
        <f t="shared" si="228"/>
        <v>0</v>
      </c>
      <c r="P2067">
        <f t="shared" si="229"/>
        <v>800</v>
      </c>
    </row>
    <row r="2068" spans="1:16" x14ac:dyDescent="0.2">
      <c r="A2068" t="str">
        <f t="shared" si="230"/>
        <v>201010median1Mount Pleasant/Renfrew Heights</v>
      </c>
      <c r="B2068" t="str">
        <f t="shared" si="224"/>
        <v>201010apartmentmedian1_bed_rateMount Pleasant/Renfrew Heights</v>
      </c>
      <c r="C2068" t="str">
        <f t="shared" si="225"/>
        <v>apartmentmedian1_bed_rateMount Pleasant/Renfrew Heights</v>
      </c>
      <c r="D2068" t="str">
        <f t="shared" si="226"/>
        <v>201010apartmentmedian1_bed_rateVancouver</v>
      </c>
      <c r="E2068">
        <v>2010</v>
      </c>
      <c r="F2068">
        <v>10</v>
      </c>
      <c r="G2068" t="s">
        <v>65</v>
      </c>
      <c r="H2068" t="s">
        <v>61</v>
      </c>
      <c r="I2068" t="s">
        <v>51</v>
      </c>
      <c r="J2068">
        <f t="shared" si="227"/>
        <v>1</v>
      </c>
      <c r="K2068" t="s">
        <v>24</v>
      </c>
      <c r="L2068">
        <f>VLOOKUP(B2068,average_median_rates_1!B:I,8,0)</f>
        <v>850</v>
      </c>
      <c r="M2068" t="b">
        <f>IF(ISERROR(L2068),VLOOKUP(C2068,vancouver_ratios_2!B:J,9,0),IF(L2068="**",VLOOKUP(C2068,vancouver_ratios_2!B:J,9,0)))</f>
        <v>0</v>
      </c>
      <c r="N2068" t="b">
        <f>IF(ISERROR(L2068),VLOOKUP(D2068,average_median_rates_1!B:I,8,0),IF(L2068="**", VLOOKUP(D2068,average_median_rates_1!B:I,8,0)))</f>
        <v>0</v>
      </c>
      <c r="O2068">
        <f t="shared" si="228"/>
        <v>0</v>
      </c>
      <c r="P2068">
        <f t="shared" si="229"/>
        <v>850</v>
      </c>
    </row>
    <row r="2069" spans="1:16" x14ac:dyDescent="0.2">
      <c r="A2069" t="str">
        <f t="shared" si="230"/>
        <v>201010median1East Hastings</v>
      </c>
      <c r="B2069" t="str">
        <f t="shared" si="224"/>
        <v>201010apartmentmedian1_bed_rateEast Hastings</v>
      </c>
      <c r="C2069" t="str">
        <f t="shared" si="225"/>
        <v>apartmentmedian1_bed_rateEast Hastings</v>
      </c>
      <c r="D2069" t="str">
        <f t="shared" si="226"/>
        <v>201010apartmentmedian1_bed_rateVancouver</v>
      </c>
      <c r="E2069">
        <v>2010</v>
      </c>
      <c r="F2069">
        <v>10</v>
      </c>
      <c r="G2069" t="s">
        <v>65</v>
      </c>
      <c r="H2069" t="s">
        <v>61</v>
      </c>
      <c r="I2069" t="s">
        <v>51</v>
      </c>
      <c r="J2069">
        <f t="shared" si="227"/>
        <v>1</v>
      </c>
      <c r="K2069" t="s">
        <v>25</v>
      </c>
      <c r="L2069">
        <f>VLOOKUP(B2069,average_median_rates_1!B:I,8,0)</f>
        <v>800</v>
      </c>
      <c r="M2069" t="b">
        <f>IF(ISERROR(L2069),VLOOKUP(C2069,vancouver_ratios_2!B:J,9,0),IF(L2069="**",VLOOKUP(C2069,vancouver_ratios_2!B:J,9,0)))</f>
        <v>0</v>
      </c>
      <c r="N2069" t="b">
        <f>IF(ISERROR(L2069),VLOOKUP(D2069,average_median_rates_1!B:I,8,0),IF(L2069="**", VLOOKUP(D2069,average_median_rates_1!B:I,8,0)))</f>
        <v>0</v>
      </c>
      <c r="O2069">
        <f t="shared" si="228"/>
        <v>0</v>
      </c>
      <c r="P2069">
        <f t="shared" si="229"/>
        <v>800</v>
      </c>
    </row>
    <row r="2070" spans="1:16" x14ac:dyDescent="0.2">
      <c r="A2070" t="str">
        <f t="shared" si="230"/>
        <v>201010median1Southeast Vancouver</v>
      </c>
      <c r="B2070" t="str">
        <f t="shared" si="224"/>
        <v>201010apartmentmedian1_bed_rateSoutheast Vancouver</v>
      </c>
      <c r="C2070" t="str">
        <f t="shared" si="225"/>
        <v>apartmentmedian1_bed_rateSoutheast Vancouver</v>
      </c>
      <c r="D2070" t="str">
        <f t="shared" si="226"/>
        <v>201010apartmentmedian1_bed_rateVancouver</v>
      </c>
      <c r="E2070">
        <v>2010</v>
      </c>
      <c r="F2070">
        <v>10</v>
      </c>
      <c r="G2070" t="s">
        <v>65</v>
      </c>
      <c r="H2070" t="s">
        <v>61</v>
      </c>
      <c r="I2070" t="s">
        <v>51</v>
      </c>
      <c r="J2070">
        <f t="shared" si="227"/>
        <v>1</v>
      </c>
      <c r="K2070" t="s">
        <v>26</v>
      </c>
      <c r="L2070">
        <f>VLOOKUP(B2070,average_median_rates_1!B:I,8,0)</f>
        <v>910</v>
      </c>
      <c r="M2070" t="b">
        <f>IF(ISERROR(L2070),VLOOKUP(C2070,vancouver_ratios_2!B:J,9,0),IF(L2070="**",VLOOKUP(C2070,vancouver_ratios_2!B:J,9,0)))</f>
        <v>0</v>
      </c>
      <c r="N2070" t="b">
        <f>IF(ISERROR(L2070),VLOOKUP(D2070,average_median_rates_1!B:I,8,0),IF(L2070="**", VLOOKUP(D2070,average_median_rates_1!B:I,8,0)))</f>
        <v>0</v>
      </c>
      <c r="O2070">
        <f t="shared" si="228"/>
        <v>0</v>
      </c>
      <c r="P2070">
        <f t="shared" si="229"/>
        <v>910</v>
      </c>
    </row>
    <row r="2071" spans="1:16" x14ac:dyDescent="0.2">
      <c r="A2071" t="str">
        <f t="shared" si="230"/>
        <v>201010median1University Endowment Lands</v>
      </c>
      <c r="B2071" t="str">
        <f t="shared" si="224"/>
        <v>201010apartmentmedian1_bed_rateUniversity Endowment Lands</v>
      </c>
      <c r="C2071" t="str">
        <f t="shared" si="225"/>
        <v>apartmentmedian1_bed_rateUniversity Endowment Lands</v>
      </c>
      <c r="D2071" t="str">
        <f t="shared" si="226"/>
        <v>201010apartmentmedian1_bed_rateVancouver</v>
      </c>
      <c r="E2071">
        <v>2010</v>
      </c>
      <c r="F2071">
        <v>10</v>
      </c>
      <c r="G2071" t="s">
        <v>65</v>
      </c>
      <c r="H2071" t="s">
        <v>61</v>
      </c>
      <c r="I2071" t="s">
        <v>51</v>
      </c>
      <c r="J2071">
        <f t="shared" si="227"/>
        <v>1</v>
      </c>
      <c r="K2071" t="s">
        <v>27</v>
      </c>
      <c r="L2071">
        <f>VLOOKUP(B2071,average_median_rates_1!B:I,8,0)</f>
        <v>1200</v>
      </c>
      <c r="M2071" t="b">
        <f>IF(ISERROR(L2071),VLOOKUP(C2071,vancouver_ratios_2!B:J,9,0),IF(L2071="**",VLOOKUP(C2071,vancouver_ratios_2!B:J,9,0)))</f>
        <v>0</v>
      </c>
      <c r="N2071" t="b">
        <f>IF(ISERROR(L2071),VLOOKUP(D2071,average_median_rates_1!B:I,8,0),IF(L2071="**", VLOOKUP(D2071,average_median_rates_1!B:I,8,0)))</f>
        <v>0</v>
      </c>
      <c r="O2071">
        <f t="shared" si="228"/>
        <v>0</v>
      </c>
      <c r="P2071">
        <f t="shared" si="229"/>
        <v>1200</v>
      </c>
    </row>
    <row r="2072" spans="1:16" x14ac:dyDescent="0.2">
      <c r="A2072" t="str">
        <f t="shared" si="230"/>
        <v>201010median1Central Park/Metrotown</v>
      </c>
      <c r="B2072" t="str">
        <f t="shared" si="224"/>
        <v>201010apartmentmedian1_bed_rateCentral Park/Metrotown</v>
      </c>
      <c r="C2072" t="str">
        <f t="shared" si="225"/>
        <v>apartmentmedian1_bed_rateCentral Park/Metrotown</v>
      </c>
      <c r="D2072" t="str">
        <f t="shared" si="226"/>
        <v>201010apartmentmedian1_bed_rateVancouver</v>
      </c>
      <c r="E2072">
        <v>2010</v>
      </c>
      <c r="F2072">
        <v>10</v>
      </c>
      <c r="G2072" t="s">
        <v>65</v>
      </c>
      <c r="H2072" t="s">
        <v>61</v>
      </c>
      <c r="I2072" t="s">
        <v>51</v>
      </c>
      <c r="J2072">
        <f t="shared" si="227"/>
        <v>1</v>
      </c>
      <c r="K2072" t="s">
        <v>28</v>
      </c>
      <c r="L2072">
        <f>VLOOKUP(B2072,average_median_rates_1!B:I,8,0)</f>
        <v>850</v>
      </c>
      <c r="M2072" t="b">
        <f>IF(ISERROR(L2072),VLOOKUP(C2072,vancouver_ratios_2!B:J,9,0),IF(L2072="**",VLOOKUP(C2072,vancouver_ratios_2!B:J,9,0)))</f>
        <v>0</v>
      </c>
      <c r="N2072" t="b">
        <f>IF(ISERROR(L2072),VLOOKUP(D2072,average_median_rates_1!B:I,8,0),IF(L2072="**", VLOOKUP(D2072,average_median_rates_1!B:I,8,0)))</f>
        <v>0</v>
      </c>
      <c r="O2072">
        <f t="shared" si="228"/>
        <v>0</v>
      </c>
      <c r="P2072">
        <f t="shared" si="229"/>
        <v>850</v>
      </c>
    </row>
    <row r="2073" spans="1:16" x14ac:dyDescent="0.2">
      <c r="A2073" t="str">
        <f t="shared" si="230"/>
        <v>201010median1Southeast Burnaby</v>
      </c>
      <c r="B2073" t="str">
        <f t="shared" si="224"/>
        <v>201010apartmentmedian1_bed_rateSoutheast Burnaby</v>
      </c>
      <c r="C2073" t="str">
        <f t="shared" si="225"/>
        <v>apartmentmedian1_bed_rateSoutheast Burnaby</v>
      </c>
      <c r="D2073" t="str">
        <f t="shared" si="226"/>
        <v>201010apartmentmedian1_bed_rateVancouver</v>
      </c>
      <c r="E2073">
        <v>2010</v>
      </c>
      <c r="F2073">
        <v>10</v>
      </c>
      <c r="G2073" t="s">
        <v>65</v>
      </c>
      <c r="H2073" t="s">
        <v>61</v>
      </c>
      <c r="I2073" t="s">
        <v>51</v>
      </c>
      <c r="J2073">
        <f t="shared" si="227"/>
        <v>1</v>
      </c>
      <c r="K2073" t="s">
        <v>29</v>
      </c>
      <c r="L2073">
        <f>VLOOKUP(B2073,average_median_rates_1!B:I,8,0)</f>
        <v>770</v>
      </c>
      <c r="M2073" t="b">
        <f>IF(ISERROR(L2073),VLOOKUP(C2073,vancouver_ratios_2!B:J,9,0),IF(L2073="**",VLOOKUP(C2073,vancouver_ratios_2!B:J,9,0)))</f>
        <v>0</v>
      </c>
      <c r="N2073" t="b">
        <f>IF(ISERROR(L2073),VLOOKUP(D2073,average_median_rates_1!B:I,8,0),IF(L2073="**", VLOOKUP(D2073,average_median_rates_1!B:I,8,0)))</f>
        <v>0</v>
      </c>
      <c r="O2073">
        <f t="shared" si="228"/>
        <v>0</v>
      </c>
      <c r="P2073">
        <f t="shared" si="229"/>
        <v>770</v>
      </c>
    </row>
    <row r="2074" spans="1:16" x14ac:dyDescent="0.2">
      <c r="A2074" t="str">
        <f t="shared" si="230"/>
        <v>201010median1North Burnaby</v>
      </c>
      <c r="B2074" t="str">
        <f t="shared" si="224"/>
        <v>201010apartmentmedian1_bed_rateNorth Burnaby</v>
      </c>
      <c r="C2074" t="str">
        <f t="shared" si="225"/>
        <v>apartmentmedian1_bed_rateNorth Burnaby</v>
      </c>
      <c r="D2074" t="str">
        <f t="shared" si="226"/>
        <v>201010apartmentmedian1_bed_rateVancouver</v>
      </c>
      <c r="E2074">
        <v>2010</v>
      </c>
      <c r="F2074">
        <v>10</v>
      </c>
      <c r="G2074" t="s">
        <v>65</v>
      </c>
      <c r="H2074" t="s">
        <v>61</v>
      </c>
      <c r="I2074" t="s">
        <v>51</v>
      </c>
      <c r="J2074">
        <f t="shared" si="227"/>
        <v>1</v>
      </c>
      <c r="K2074" t="s">
        <v>31</v>
      </c>
      <c r="L2074">
        <f>VLOOKUP(B2074,average_median_rates_1!B:I,8,0)</f>
        <v>850</v>
      </c>
      <c r="M2074" t="b">
        <f>IF(ISERROR(L2074),VLOOKUP(C2074,vancouver_ratios_2!B:J,9,0),IF(L2074="**",VLOOKUP(C2074,vancouver_ratios_2!B:J,9,0)))</f>
        <v>0</v>
      </c>
      <c r="N2074" t="b">
        <f>IF(ISERROR(L2074),VLOOKUP(D2074,average_median_rates_1!B:I,8,0),IF(L2074="**", VLOOKUP(D2074,average_median_rates_1!B:I,8,0)))</f>
        <v>0</v>
      </c>
      <c r="O2074">
        <f t="shared" si="228"/>
        <v>0</v>
      </c>
      <c r="P2074">
        <f t="shared" si="229"/>
        <v>850</v>
      </c>
    </row>
    <row r="2075" spans="1:16" x14ac:dyDescent="0.2">
      <c r="A2075" t="str">
        <f t="shared" si="230"/>
        <v>201010median1New Westminster</v>
      </c>
      <c r="B2075" t="str">
        <f t="shared" si="224"/>
        <v>201010apartmentmedian1_bed_rateNew Westminster</v>
      </c>
      <c r="C2075" t="str">
        <f t="shared" si="225"/>
        <v>apartmentmedian1_bed_rateNew Westminster</v>
      </c>
      <c r="D2075" t="str">
        <f t="shared" si="226"/>
        <v>201010apartmentmedian1_bed_rateVancouver</v>
      </c>
      <c r="E2075">
        <v>2010</v>
      </c>
      <c r="F2075">
        <v>10</v>
      </c>
      <c r="G2075" t="s">
        <v>65</v>
      </c>
      <c r="H2075" t="s">
        <v>61</v>
      </c>
      <c r="I2075" t="s">
        <v>51</v>
      </c>
      <c r="J2075">
        <f t="shared" si="227"/>
        <v>1</v>
      </c>
      <c r="K2075" t="s">
        <v>32</v>
      </c>
      <c r="L2075">
        <f>VLOOKUP(B2075,average_median_rates_1!B:I,8,0)</f>
        <v>775</v>
      </c>
      <c r="M2075" t="b">
        <f>IF(ISERROR(L2075),VLOOKUP(C2075,vancouver_ratios_2!B:J,9,0),IF(L2075="**",VLOOKUP(C2075,vancouver_ratios_2!B:J,9,0)))</f>
        <v>0</v>
      </c>
      <c r="N2075" t="b">
        <f>IF(ISERROR(L2075),VLOOKUP(D2075,average_median_rates_1!B:I,8,0),IF(L2075="**", VLOOKUP(D2075,average_median_rates_1!B:I,8,0)))</f>
        <v>0</v>
      </c>
      <c r="O2075">
        <f t="shared" si="228"/>
        <v>0</v>
      </c>
      <c r="P2075">
        <f t="shared" si="229"/>
        <v>775</v>
      </c>
    </row>
    <row r="2076" spans="1:16" x14ac:dyDescent="0.2">
      <c r="A2076" t="str">
        <f t="shared" si="230"/>
        <v>201010median1North Vancouver CY</v>
      </c>
      <c r="B2076" t="str">
        <f t="shared" si="224"/>
        <v>201010apartmentmedian1_bed_rateNorth Vancouver CY</v>
      </c>
      <c r="C2076" t="str">
        <f t="shared" si="225"/>
        <v>apartmentmedian1_bed_rateNorth Vancouver CY</v>
      </c>
      <c r="D2076" t="str">
        <f t="shared" si="226"/>
        <v>201010apartmentmedian1_bed_rateVancouver</v>
      </c>
      <c r="E2076">
        <v>2010</v>
      </c>
      <c r="F2076">
        <v>10</v>
      </c>
      <c r="G2076" t="s">
        <v>65</v>
      </c>
      <c r="H2076" t="s">
        <v>61</v>
      </c>
      <c r="I2076" t="s">
        <v>51</v>
      </c>
      <c r="J2076">
        <f t="shared" si="227"/>
        <v>1</v>
      </c>
      <c r="K2076" t="s">
        <v>33</v>
      </c>
      <c r="L2076" t="e">
        <f>VLOOKUP(B2076,average_median_rates_1!B:I,8,0)</f>
        <v>#N/A</v>
      </c>
      <c r="M2076">
        <f>IF(ISERROR(L2076),VLOOKUP(C2076,vancouver_ratios_2!B:J,9,0),IF(L2076="**",VLOOKUP(C2076,vancouver_ratios_2!B:J,9,0)))</f>
        <v>1.1705860041722</v>
      </c>
      <c r="N2076">
        <f>IF(ISERROR(L2076),VLOOKUP(D2076,average_median_rates_1!B:I,8,0),IF(L2076="**", VLOOKUP(D2076,average_median_rates_1!B:I,8,0)))</f>
        <v>900</v>
      </c>
      <c r="O2076">
        <f t="shared" si="228"/>
        <v>1053.52740375498</v>
      </c>
      <c r="P2076">
        <f t="shared" si="229"/>
        <v>1053.52740375498</v>
      </c>
    </row>
    <row r="2077" spans="1:16" x14ac:dyDescent="0.2">
      <c r="A2077" t="str">
        <f t="shared" si="230"/>
        <v>201010median1North Vancouver DM</v>
      </c>
      <c r="B2077" t="str">
        <f t="shared" si="224"/>
        <v>201010apartmentmedian1_bed_rateNorth Vancouver DM</v>
      </c>
      <c r="C2077" t="str">
        <f t="shared" si="225"/>
        <v>apartmentmedian1_bed_rateNorth Vancouver DM</v>
      </c>
      <c r="D2077" t="str">
        <f t="shared" si="226"/>
        <v>201010apartmentmedian1_bed_rateVancouver</v>
      </c>
      <c r="E2077">
        <v>2010</v>
      </c>
      <c r="F2077">
        <v>10</v>
      </c>
      <c r="G2077" t="s">
        <v>65</v>
      </c>
      <c r="H2077" t="s">
        <v>61</v>
      </c>
      <c r="I2077" t="s">
        <v>51</v>
      </c>
      <c r="J2077">
        <f t="shared" si="227"/>
        <v>1</v>
      </c>
      <c r="K2077" t="s">
        <v>34</v>
      </c>
      <c r="L2077">
        <f>VLOOKUP(B2077,average_median_rates_1!B:I,8,0)</f>
        <v>975</v>
      </c>
      <c r="M2077" t="b">
        <f>IF(ISERROR(L2077),VLOOKUP(C2077,vancouver_ratios_2!B:J,9,0),IF(L2077="**",VLOOKUP(C2077,vancouver_ratios_2!B:J,9,0)))</f>
        <v>0</v>
      </c>
      <c r="N2077" t="b">
        <f>IF(ISERROR(L2077),VLOOKUP(D2077,average_median_rates_1!B:I,8,0),IF(L2077="**", VLOOKUP(D2077,average_median_rates_1!B:I,8,0)))</f>
        <v>0</v>
      </c>
      <c r="O2077">
        <f t="shared" si="228"/>
        <v>0</v>
      </c>
      <c r="P2077">
        <f t="shared" si="229"/>
        <v>975</v>
      </c>
    </row>
    <row r="2078" spans="1:16" x14ac:dyDescent="0.2">
      <c r="A2078" t="str">
        <f t="shared" si="230"/>
        <v>201010median1West Vancouver</v>
      </c>
      <c r="B2078" t="str">
        <f t="shared" si="224"/>
        <v>201010apartmentmedian1_bed_rateWest Vancouver</v>
      </c>
      <c r="C2078" t="str">
        <f t="shared" si="225"/>
        <v>apartmentmedian1_bed_rateWest Vancouver</v>
      </c>
      <c r="D2078" t="str">
        <f t="shared" si="226"/>
        <v>201010apartmentmedian1_bed_rateVancouver</v>
      </c>
      <c r="E2078">
        <v>2010</v>
      </c>
      <c r="F2078">
        <v>10</v>
      </c>
      <c r="G2078" t="s">
        <v>65</v>
      </c>
      <c r="H2078" t="s">
        <v>61</v>
      </c>
      <c r="I2078" t="s">
        <v>51</v>
      </c>
      <c r="J2078">
        <f t="shared" si="227"/>
        <v>1</v>
      </c>
      <c r="K2078" t="s">
        <v>35</v>
      </c>
      <c r="L2078">
        <f>VLOOKUP(B2078,average_median_rates_1!B:I,8,0)</f>
        <v>1150</v>
      </c>
      <c r="M2078" t="b">
        <f>IF(ISERROR(L2078),VLOOKUP(C2078,vancouver_ratios_2!B:J,9,0),IF(L2078="**",VLOOKUP(C2078,vancouver_ratios_2!B:J,9,0)))</f>
        <v>0</v>
      </c>
      <c r="N2078" t="b">
        <f>IF(ISERROR(L2078),VLOOKUP(D2078,average_median_rates_1!B:I,8,0),IF(L2078="**", VLOOKUP(D2078,average_median_rates_1!B:I,8,0)))</f>
        <v>0</v>
      </c>
      <c r="O2078">
        <f t="shared" si="228"/>
        <v>0</v>
      </c>
      <c r="P2078">
        <f t="shared" si="229"/>
        <v>1150</v>
      </c>
    </row>
    <row r="2079" spans="1:16" x14ac:dyDescent="0.2">
      <c r="A2079" t="str">
        <f t="shared" si="230"/>
        <v>201010median1Richmond</v>
      </c>
      <c r="B2079" t="str">
        <f t="shared" si="224"/>
        <v>201010apartmentmedian1_bed_rateRichmond</v>
      </c>
      <c r="C2079" t="str">
        <f t="shared" si="225"/>
        <v>apartmentmedian1_bed_rateRichmond</v>
      </c>
      <c r="D2079" t="str">
        <f t="shared" si="226"/>
        <v>201010apartmentmedian1_bed_rateVancouver</v>
      </c>
      <c r="E2079">
        <v>2010</v>
      </c>
      <c r="F2079">
        <v>10</v>
      </c>
      <c r="G2079" t="s">
        <v>65</v>
      </c>
      <c r="H2079" t="s">
        <v>61</v>
      </c>
      <c r="I2079" t="s">
        <v>51</v>
      </c>
      <c r="J2079">
        <f t="shared" si="227"/>
        <v>1</v>
      </c>
      <c r="K2079" t="s">
        <v>36</v>
      </c>
      <c r="L2079">
        <f>VLOOKUP(B2079,average_median_rates_1!B:I,8,0)</f>
        <v>905</v>
      </c>
      <c r="M2079" t="b">
        <f>IF(ISERROR(L2079),VLOOKUP(C2079,vancouver_ratios_2!B:J,9,0),IF(L2079="**",VLOOKUP(C2079,vancouver_ratios_2!B:J,9,0)))</f>
        <v>0</v>
      </c>
      <c r="N2079" t="b">
        <f>IF(ISERROR(L2079),VLOOKUP(D2079,average_median_rates_1!B:I,8,0),IF(L2079="**", VLOOKUP(D2079,average_median_rates_1!B:I,8,0)))</f>
        <v>0</v>
      </c>
      <c r="O2079">
        <f t="shared" si="228"/>
        <v>0</v>
      </c>
      <c r="P2079">
        <f t="shared" si="229"/>
        <v>905</v>
      </c>
    </row>
    <row r="2080" spans="1:16" x14ac:dyDescent="0.2">
      <c r="A2080" t="str">
        <f t="shared" si="230"/>
        <v>201010median1Delta</v>
      </c>
      <c r="B2080" t="str">
        <f t="shared" si="224"/>
        <v>201010apartmentmedian1_bed_rateDelta</v>
      </c>
      <c r="C2080" t="str">
        <f t="shared" si="225"/>
        <v>apartmentmedian1_bed_rateDelta</v>
      </c>
      <c r="D2080" t="str">
        <f t="shared" si="226"/>
        <v>201010apartmentmedian1_bed_rateVancouver</v>
      </c>
      <c r="E2080">
        <v>2010</v>
      </c>
      <c r="F2080">
        <v>10</v>
      </c>
      <c r="G2080" t="s">
        <v>65</v>
      </c>
      <c r="H2080" t="s">
        <v>61</v>
      </c>
      <c r="I2080" t="s">
        <v>51</v>
      </c>
      <c r="J2080">
        <f t="shared" si="227"/>
        <v>1</v>
      </c>
      <c r="K2080" t="s">
        <v>37</v>
      </c>
      <c r="L2080">
        <f>VLOOKUP(B2080,average_median_rates_1!B:I,8,0)</f>
        <v>745</v>
      </c>
      <c r="M2080" t="b">
        <f>IF(ISERROR(L2080),VLOOKUP(C2080,vancouver_ratios_2!B:J,9,0),IF(L2080="**",VLOOKUP(C2080,vancouver_ratios_2!B:J,9,0)))</f>
        <v>0</v>
      </c>
      <c r="N2080" t="b">
        <f>IF(ISERROR(L2080),VLOOKUP(D2080,average_median_rates_1!B:I,8,0),IF(L2080="**", VLOOKUP(D2080,average_median_rates_1!B:I,8,0)))</f>
        <v>0</v>
      </c>
      <c r="O2080">
        <f t="shared" si="228"/>
        <v>0</v>
      </c>
      <c r="P2080">
        <f t="shared" si="229"/>
        <v>745</v>
      </c>
    </row>
    <row r="2081" spans="1:16" x14ac:dyDescent="0.2">
      <c r="A2081" t="str">
        <f t="shared" si="230"/>
        <v>201010median1Surrey</v>
      </c>
      <c r="B2081" t="str">
        <f t="shared" si="224"/>
        <v>201010apartmentmedian1_bed_rateSurrey</v>
      </c>
      <c r="C2081" t="str">
        <f t="shared" si="225"/>
        <v>apartmentmedian1_bed_rateSurrey</v>
      </c>
      <c r="D2081" t="str">
        <f t="shared" si="226"/>
        <v>201010apartmentmedian1_bed_rateVancouver</v>
      </c>
      <c r="E2081">
        <v>2010</v>
      </c>
      <c r="F2081">
        <v>10</v>
      </c>
      <c r="G2081" t="s">
        <v>65</v>
      </c>
      <c r="H2081" t="s">
        <v>61</v>
      </c>
      <c r="I2081" t="s">
        <v>51</v>
      </c>
      <c r="J2081">
        <f t="shared" si="227"/>
        <v>1</v>
      </c>
      <c r="K2081" t="s">
        <v>38</v>
      </c>
      <c r="L2081">
        <f>VLOOKUP(B2081,average_median_rates_1!B:I,8,0)</f>
        <v>729</v>
      </c>
      <c r="M2081" t="b">
        <f>IF(ISERROR(L2081),VLOOKUP(C2081,vancouver_ratios_2!B:J,9,0),IF(L2081="**",VLOOKUP(C2081,vancouver_ratios_2!B:J,9,0)))</f>
        <v>0</v>
      </c>
      <c r="N2081" t="b">
        <f>IF(ISERROR(L2081),VLOOKUP(D2081,average_median_rates_1!B:I,8,0),IF(L2081="**", VLOOKUP(D2081,average_median_rates_1!B:I,8,0)))</f>
        <v>0</v>
      </c>
      <c r="O2081">
        <f t="shared" si="228"/>
        <v>0</v>
      </c>
      <c r="P2081">
        <f t="shared" si="229"/>
        <v>729</v>
      </c>
    </row>
    <row r="2082" spans="1:16" x14ac:dyDescent="0.2">
      <c r="A2082" t="str">
        <f t="shared" si="230"/>
        <v>201010median1White Rock</v>
      </c>
      <c r="B2082" t="str">
        <f t="shared" si="224"/>
        <v>201010apartmentmedian1_bed_rateWhite Rock</v>
      </c>
      <c r="C2082" t="str">
        <f t="shared" si="225"/>
        <v>apartmentmedian1_bed_rateWhite Rock</v>
      </c>
      <c r="D2082" t="str">
        <f t="shared" si="226"/>
        <v>201010apartmentmedian1_bed_rateVancouver</v>
      </c>
      <c r="E2082">
        <v>2010</v>
      </c>
      <c r="F2082">
        <v>10</v>
      </c>
      <c r="G2082" t="s">
        <v>65</v>
      </c>
      <c r="H2082" t="s">
        <v>61</v>
      </c>
      <c r="I2082" t="s">
        <v>51</v>
      </c>
      <c r="J2082">
        <f t="shared" si="227"/>
        <v>1</v>
      </c>
      <c r="K2082" t="s">
        <v>39</v>
      </c>
      <c r="L2082">
        <f>VLOOKUP(B2082,average_median_rates_1!B:I,8,0)</f>
        <v>815</v>
      </c>
      <c r="M2082" t="b">
        <f>IF(ISERROR(L2082),VLOOKUP(C2082,vancouver_ratios_2!B:J,9,0),IF(L2082="**",VLOOKUP(C2082,vancouver_ratios_2!B:J,9,0)))</f>
        <v>0</v>
      </c>
      <c r="N2082" t="b">
        <f>IF(ISERROR(L2082),VLOOKUP(D2082,average_median_rates_1!B:I,8,0),IF(L2082="**", VLOOKUP(D2082,average_median_rates_1!B:I,8,0)))</f>
        <v>0</v>
      </c>
      <c r="O2082">
        <f t="shared" si="228"/>
        <v>0</v>
      </c>
      <c r="P2082">
        <f t="shared" si="229"/>
        <v>815</v>
      </c>
    </row>
    <row r="2083" spans="1:16" x14ac:dyDescent="0.2">
      <c r="A2083" t="str">
        <f t="shared" si="230"/>
        <v>201010median1Langley City and Langley DM</v>
      </c>
      <c r="B2083" t="str">
        <f t="shared" si="224"/>
        <v>201010apartmentmedian1_bed_rateLangley City and Langley DM</v>
      </c>
      <c r="C2083" t="str">
        <f t="shared" si="225"/>
        <v>apartmentmedian1_bed_rateLangley City and Langley DM</v>
      </c>
      <c r="D2083" t="str">
        <f t="shared" si="226"/>
        <v>201010apartmentmedian1_bed_rateVancouver</v>
      </c>
      <c r="E2083">
        <v>2010</v>
      </c>
      <c r="F2083">
        <v>10</v>
      </c>
      <c r="G2083" t="s">
        <v>65</v>
      </c>
      <c r="H2083" t="s">
        <v>61</v>
      </c>
      <c r="I2083" t="s">
        <v>51</v>
      </c>
      <c r="J2083">
        <f t="shared" si="227"/>
        <v>1</v>
      </c>
      <c r="K2083" t="s">
        <v>40</v>
      </c>
      <c r="L2083">
        <f>VLOOKUP(B2083,average_median_rates_1!B:I,8,0)</f>
        <v>725</v>
      </c>
      <c r="M2083" t="b">
        <f>IF(ISERROR(L2083),VLOOKUP(C2083,vancouver_ratios_2!B:J,9,0),IF(L2083="**",VLOOKUP(C2083,vancouver_ratios_2!B:J,9,0)))</f>
        <v>0</v>
      </c>
      <c r="N2083" t="b">
        <f>IF(ISERROR(L2083),VLOOKUP(D2083,average_median_rates_1!B:I,8,0),IF(L2083="**", VLOOKUP(D2083,average_median_rates_1!B:I,8,0)))</f>
        <v>0</v>
      </c>
      <c r="O2083">
        <f t="shared" si="228"/>
        <v>0</v>
      </c>
      <c r="P2083">
        <f t="shared" si="229"/>
        <v>725</v>
      </c>
    </row>
    <row r="2084" spans="1:16" x14ac:dyDescent="0.2">
      <c r="A2084" t="str">
        <f t="shared" si="230"/>
        <v>201010median1Tri-Cities</v>
      </c>
      <c r="B2084" t="str">
        <f t="shared" si="224"/>
        <v>201010apartmentmedian1_bed_rateTri-Cities</v>
      </c>
      <c r="C2084" t="str">
        <f t="shared" si="225"/>
        <v>apartmentmedian1_bed_rateTri-Cities</v>
      </c>
      <c r="D2084" t="str">
        <f t="shared" si="226"/>
        <v>201010apartmentmedian1_bed_rateVancouver</v>
      </c>
      <c r="E2084">
        <v>2010</v>
      </c>
      <c r="F2084">
        <v>10</v>
      </c>
      <c r="G2084" t="s">
        <v>65</v>
      </c>
      <c r="H2084" t="s">
        <v>61</v>
      </c>
      <c r="I2084" t="s">
        <v>51</v>
      </c>
      <c r="J2084">
        <f t="shared" si="227"/>
        <v>1</v>
      </c>
      <c r="K2084" t="s">
        <v>41</v>
      </c>
      <c r="L2084">
        <f>VLOOKUP(B2084,average_median_rates_1!B:I,8,0)</f>
        <v>760</v>
      </c>
      <c r="M2084" t="b">
        <f>IF(ISERROR(L2084),VLOOKUP(C2084,vancouver_ratios_2!B:J,9,0),IF(L2084="**",VLOOKUP(C2084,vancouver_ratios_2!B:J,9,0)))</f>
        <v>0</v>
      </c>
      <c r="N2084" t="b">
        <f>IF(ISERROR(L2084),VLOOKUP(D2084,average_median_rates_1!B:I,8,0),IF(L2084="**", VLOOKUP(D2084,average_median_rates_1!B:I,8,0)))</f>
        <v>0</v>
      </c>
      <c r="O2084">
        <f t="shared" si="228"/>
        <v>0</v>
      </c>
      <c r="P2084">
        <f t="shared" si="229"/>
        <v>760</v>
      </c>
    </row>
    <row r="2085" spans="1:16" x14ac:dyDescent="0.2">
      <c r="A2085" t="str">
        <f t="shared" si="230"/>
        <v>201010median1Maple Ridge/Pitt Meadows</v>
      </c>
      <c r="B2085" t="str">
        <f t="shared" si="224"/>
        <v>201010apartmentmedian1_bed_rateMaple Ridge/Pitt Meadows</v>
      </c>
      <c r="C2085" t="str">
        <f t="shared" si="225"/>
        <v>apartmentmedian1_bed_rateMaple Ridge/Pitt Meadows</v>
      </c>
      <c r="D2085" t="str">
        <f t="shared" si="226"/>
        <v>201010apartmentmedian1_bed_rateVancouver</v>
      </c>
      <c r="E2085">
        <v>2010</v>
      </c>
      <c r="F2085">
        <v>10</v>
      </c>
      <c r="G2085" t="s">
        <v>65</v>
      </c>
      <c r="H2085" t="s">
        <v>61</v>
      </c>
      <c r="I2085" t="s">
        <v>51</v>
      </c>
      <c r="J2085">
        <f t="shared" si="227"/>
        <v>1</v>
      </c>
      <c r="K2085" t="s">
        <v>42</v>
      </c>
      <c r="L2085">
        <f>VLOOKUP(B2085,average_median_rates_1!B:I,8,0)</f>
        <v>675</v>
      </c>
      <c r="M2085" t="b">
        <f>IF(ISERROR(L2085),VLOOKUP(C2085,vancouver_ratios_2!B:J,9,0),IF(L2085="**",VLOOKUP(C2085,vancouver_ratios_2!B:J,9,0)))</f>
        <v>0</v>
      </c>
      <c r="N2085" t="b">
        <f>IF(ISERROR(L2085),VLOOKUP(D2085,average_median_rates_1!B:I,8,0),IF(L2085="**", VLOOKUP(D2085,average_median_rates_1!B:I,8,0)))</f>
        <v>0</v>
      </c>
      <c r="O2085">
        <f t="shared" si="228"/>
        <v>0</v>
      </c>
      <c r="P2085">
        <f t="shared" si="229"/>
        <v>675</v>
      </c>
    </row>
    <row r="2086" spans="1:16" x14ac:dyDescent="0.2">
      <c r="A2086" t="str">
        <f t="shared" si="230"/>
        <v>201010median1Vancouver</v>
      </c>
      <c r="B2086" t="str">
        <f t="shared" si="224"/>
        <v>201010apartmentmedian1_bed_rateVancouver</v>
      </c>
      <c r="C2086" t="str">
        <f t="shared" si="225"/>
        <v>apartmentmedian1_bed_rateVancouver</v>
      </c>
      <c r="D2086" t="str">
        <f t="shared" si="226"/>
        <v>201010apartmentmedian1_bed_rateVancouver</v>
      </c>
      <c r="E2086">
        <v>2010</v>
      </c>
      <c r="F2086">
        <v>10</v>
      </c>
      <c r="G2086" t="s">
        <v>65</v>
      </c>
      <c r="H2086" t="s">
        <v>61</v>
      </c>
      <c r="I2086" t="s">
        <v>51</v>
      </c>
      <c r="J2086">
        <f t="shared" si="227"/>
        <v>1</v>
      </c>
      <c r="K2086" t="s">
        <v>43</v>
      </c>
      <c r="L2086">
        <f>VLOOKUP(B2086,average_median_rates_1!B:I,8,0)</f>
        <v>900</v>
      </c>
      <c r="M2086" t="b">
        <f>IF(ISERROR(L2086),VLOOKUP(C2086,vancouver_ratios_2!B:J,9,0),IF(L2086="**",VLOOKUP(C2086,vancouver_ratios_2!B:J,9,0)))</f>
        <v>0</v>
      </c>
      <c r="N2086" t="b">
        <f>IF(ISERROR(L2086),VLOOKUP(D2086,average_median_rates_1!B:I,8,0),IF(L2086="**", VLOOKUP(D2086,average_median_rates_1!B:I,8,0)))</f>
        <v>0</v>
      </c>
      <c r="O2086">
        <f t="shared" si="228"/>
        <v>0</v>
      </c>
      <c r="P2086">
        <f t="shared" si="229"/>
        <v>900</v>
      </c>
    </row>
    <row r="2087" spans="1:16" x14ac:dyDescent="0.2">
      <c r="A2087" t="str">
        <f t="shared" si="230"/>
        <v>201010median1North Vancouver City</v>
      </c>
      <c r="B2087" t="str">
        <f t="shared" si="224"/>
        <v>201010apartmentmedian1_bed_rateNorth Vancouver City</v>
      </c>
      <c r="C2087" t="str">
        <f t="shared" si="225"/>
        <v>apartmentmedian1_bed_rateNorth Vancouver City</v>
      </c>
      <c r="D2087" t="str">
        <f t="shared" si="226"/>
        <v>201010apartmentmedian1_bed_rateVancouver</v>
      </c>
      <c r="E2087">
        <v>2010</v>
      </c>
      <c r="F2087">
        <v>10</v>
      </c>
      <c r="G2087" t="s">
        <v>65</v>
      </c>
      <c r="H2087" t="s">
        <v>61</v>
      </c>
      <c r="I2087" t="s">
        <v>51</v>
      </c>
      <c r="J2087">
        <f t="shared" si="227"/>
        <v>1</v>
      </c>
      <c r="K2087" t="s">
        <v>60</v>
      </c>
      <c r="L2087">
        <f>VLOOKUP(B2087,average_median_rates_1!B:I,8,0)</f>
        <v>900</v>
      </c>
      <c r="M2087" t="b">
        <f>IF(ISERROR(L2087),VLOOKUP(C2087,vancouver_ratios_2!B:J,9,0),IF(L2087="**",VLOOKUP(C2087,vancouver_ratios_2!B:J,9,0)))</f>
        <v>0</v>
      </c>
      <c r="N2087" t="b">
        <f>IF(ISERROR(L2087),VLOOKUP(D2087,average_median_rates_1!B:I,8,0),IF(L2087="**", VLOOKUP(D2087,average_median_rates_1!B:I,8,0)))</f>
        <v>0</v>
      </c>
      <c r="O2087">
        <f t="shared" si="228"/>
        <v>0</v>
      </c>
      <c r="P2087">
        <f t="shared" si="229"/>
        <v>900</v>
      </c>
    </row>
    <row r="2088" spans="1:16" x14ac:dyDescent="0.2">
      <c r="A2088" t="str">
        <f t="shared" si="230"/>
        <v>201010median2West End/Stanley Park</v>
      </c>
      <c r="B2088" t="str">
        <f t="shared" si="224"/>
        <v>201010apartmentmedian2_bed_rateWest End/Stanley Park</v>
      </c>
      <c r="C2088" t="str">
        <f t="shared" si="225"/>
        <v>apartmentmedian2_bed_rateWest End/Stanley Park</v>
      </c>
      <c r="D2088" t="str">
        <f t="shared" si="226"/>
        <v>201010apartmentmedian2_bed_rateVancouver</v>
      </c>
      <c r="E2088">
        <v>2010</v>
      </c>
      <c r="F2088">
        <v>10</v>
      </c>
      <c r="G2088" t="s">
        <v>65</v>
      </c>
      <c r="H2088" t="s">
        <v>61</v>
      </c>
      <c r="I2088" t="s">
        <v>53</v>
      </c>
      <c r="J2088">
        <f t="shared" si="227"/>
        <v>2</v>
      </c>
      <c r="K2088" t="s">
        <v>12</v>
      </c>
      <c r="L2088">
        <f>VLOOKUP(B2088,average_median_rates_1!B:I,8,0)</f>
        <v>1675</v>
      </c>
      <c r="M2088" t="b">
        <f>IF(ISERROR(L2088),VLOOKUP(C2088,vancouver_ratios_2!B:J,9,0),IF(L2088="**",VLOOKUP(C2088,vancouver_ratios_2!B:J,9,0)))</f>
        <v>0</v>
      </c>
      <c r="N2088" t="b">
        <f>IF(ISERROR(L2088),VLOOKUP(D2088,average_median_rates_1!B:I,8,0),IF(L2088="**", VLOOKUP(D2088,average_median_rates_1!B:I,8,0)))</f>
        <v>0</v>
      </c>
      <c r="O2088">
        <f t="shared" si="228"/>
        <v>0</v>
      </c>
      <c r="P2088">
        <f t="shared" si="229"/>
        <v>1675</v>
      </c>
    </row>
    <row r="2089" spans="1:16" x14ac:dyDescent="0.2">
      <c r="A2089" t="str">
        <f t="shared" si="230"/>
        <v>201010median2English Bay</v>
      </c>
      <c r="B2089" t="str">
        <f t="shared" si="224"/>
        <v>201010apartmentmedian2_bed_rateEnglish Bay</v>
      </c>
      <c r="C2089" t="str">
        <f t="shared" si="225"/>
        <v>apartmentmedian2_bed_rateEnglish Bay</v>
      </c>
      <c r="D2089" t="str">
        <f t="shared" si="226"/>
        <v>201010apartmentmedian2_bed_rateVancouver</v>
      </c>
      <c r="E2089">
        <v>2010</v>
      </c>
      <c r="F2089">
        <v>10</v>
      </c>
      <c r="G2089" t="s">
        <v>65</v>
      </c>
      <c r="H2089" t="s">
        <v>61</v>
      </c>
      <c r="I2089" t="s">
        <v>53</v>
      </c>
      <c r="J2089">
        <f t="shared" si="227"/>
        <v>2</v>
      </c>
      <c r="K2089" t="s">
        <v>16</v>
      </c>
      <c r="L2089">
        <f>VLOOKUP(B2089,average_median_rates_1!B:I,8,0)</f>
        <v>1600</v>
      </c>
      <c r="M2089" t="b">
        <f>IF(ISERROR(L2089),VLOOKUP(C2089,vancouver_ratios_2!B:J,9,0),IF(L2089="**",VLOOKUP(C2089,vancouver_ratios_2!B:J,9,0)))</f>
        <v>0</v>
      </c>
      <c r="N2089" t="b">
        <f>IF(ISERROR(L2089),VLOOKUP(D2089,average_median_rates_1!B:I,8,0),IF(L2089="**", VLOOKUP(D2089,average_median_rates_1!B:I,8,0)))</f>
        <v>0</v>
      </c>
      <c r="O2089">
        <f t="shared" si="228"/>
        <v>0</v>
      </c>
      <c r="P2089">
        <f t="shared" si="229"/>
        <v>1600</v>
      </c>
    </row>
    <row r="2090" spans="1:16" x14ac:dyDescent="0.2">
      <c r="A2090" t="str">
        <f t="shared" si="230"/>
        <v>201010median2Downtown</v>
      </c>
      <c r="B2090" t="str">
        <f t="shared" si="224"/>
        <v>201010apartmentmedian2_bed_rateDowntown</v>
      </c>
      <c r="C2090" t="str">
        <f t="shared" si="225"/>
        <v>apartmentmedian2_bed_rateDowntown</v>
      </c>
      <c r="D2090" t="str">
        <f t="shared" si="226"/>
        <v>201010apartmentmedian2_bed_rateVancouver</v>
      </c>
      <c r="E2090">
        <v>2010</v>
      </c>
      <c r="F2090">
        <v>10</v>
      </c>
      <c r="G2090" t="s">
        <v>65</v>
      </c>
      <c r="H2090" t="s">
        <v>61</v>
      </c>
      <c r="I2090" t="s">
        <v>53</v>
      </c>
      <c r="J2090">
        <f t="shared" si="227"/>
        <v>2</v>
      </c>
      <c r="K2090" t="s">
        <v>17</v>
      </c>
      <c r="L2090">
        <f>VLOOKUP(B2090,average_median_rates_1!B:I,8,0)</f>
        <v>1600</v>
      </c>
      <c r="M2090" t="b">
        <f>IF(ISERROR(L2090),VLOOKUP(C2090,vancouver_ratios_2!B:J,9,0),IF(L2090="**",VLOOKUP(C2090,vancouver_ratios_2!B:J,9,0)))</f>
        <v>0</v>
      </c>
      <c r="N2090" t="b">
        <f>IF(ISERROR(L2090),VLOOKUP(D2090,average_median_rates_1!B:I,8,0),IF(L2090="**", VLOOKUP(D2090,average_median_rates_1!B:I,8,0)))</f>
        <v>0</v>
      </c>
      <c r="O2090">
        <f t="shared" si="228"/>
        <v>0</v>
      </c>
      <c r="P2090">
        <f t="shared" si="229"/>
        <v>1600</v>
      </c>
    </row>
    <row r="2091" spans="1:16" x14ac:dyDescent="0.2">
      <c r="A2091" t="str">
        <f t="shared" si="230"/>
        <v>201010median2South Granville/Oak</v>
      </c>
      <c r="B2091" t="str">
        <f t="shared" si="224"/>
        <v>201010apartmentmedian2_bed_rateSouth Granville/Oak</v>
      </c>
      <c r="C2091" t="str">
        <f t="shared" si="225"/>
        <v>apartmentmedian2_bed_rateSouth Granville/Oak</v>
      </c>
      <c r="D2091" t="str">
        <f t="shared" si="226"/>
        <v>201010apartmentmedian2_bed_rateVancouver</v>
      </c>
      <c r="E2091">
        <v>2010</v>
      </c>
      <c r="F2091">
        <v>10</v>
      </c>
      <c r="G2091" t="s">
        <v>65</v>
      </c>
      <c r="H2091" t="s">
        <v>61</v>
      </c>
      <c r="I2091" t="s">
        <v>53</v>
      </c>
      <c r="J2091">
        <f t="shared" si="227"/>
        <v>2</v>
      </c>
      <c r="K2091" t="s">
        <v>19</v>
      </c>
      <c r="L2091">
        <f>VLOOKUP(B2091,average_median_rates_1!B:I,8,0)</f>
        <v>1400</v>
      </c>
      <c r="M2091" t="b">
        <f>IF(ISERROR(L2091),VLOOKUP(C2091,vancouver_ratios_2!B:J,9,0),IF(L2091="**",VLOOKUP(C2091,vancouver_ratios_2!B:J,9,0)))</f>
        <v>0</v>
      </c>
      <c r="N2091" t="b">
        <f>IF(ISERROR(L2091),VLOOKUP(D2091,average_median_rates_1!B:I,8,0),IF(L2091="**", VLOOKUP(D2091,average_median_rates_1!B:I,8,0)))</f>
        <v>0</v>
      </c>
      <c r="O2091">
        <f t="shared" si="228"/>
        <v>0</v>
      </c>
      <c r="P2091">
        <f t="shared" si="229"/>
        <v>1400</v>
      </c>
    </row>
    <row r="2092" spans="1:16" x14ac:dyDescent="0.2">
      <c r="A2092" t="str">
        <f t="shared" si="230"/>
        <v>201010median2Kitsilano/Point Grey</v>
      </c>
      <c r="B2092" t="str">
        <f t="shared" si="224"/>
        <v>201010apartmentmedian2_bed_rateKitsilano/Point Grey</v>
      </c>
      <c r="C2092" t="str">
        <f t="shared" si="225"/>
        <v>apartmentmedian2_bed_rateKitsilano/Point Grey</v>
      </c>
      <c r="D2092" t="str">
        <f t="shared" si="226"/>
        <v>201010apartmentmedian2_bed_rateVancouver</v>
      </c>
      <c r="E2092">
        <v>2010</v>
      </c>
      <c r="F2092">
        <v>10</v>
      </c>
      <c r="G2092" t="s">
        <v>65</v>
      </c>
      <c r="H2092" t="s">
        <v>61</v>
      </c>
      <c r="I2092" t="s">
        <v>53</v>
      </c>
      <c r="J2092">
        <f t="shared" si="227"/>
        <v>2</v>
      </c>
      <c r="K2092" t="s">
        <v>20</v>
      </c>
      <c r="L2092">
        <f>VLOOKUP(B2092,average_median_rates_1!B:I,8,0)</f>
        <v>1450</v>
      </c>
      <c r="M2092" t="b">
        <f>IF(ISERROR(L2092),VLOOKUP(C2092,vancouver_ratios_2!B:J,9,0),IF(L2092="**",VLOOKUP(C2092,vancouver_ratios_2!B:J,9,0)))</f>
        <v>0</v>
      </c>
      <c r="N2092" t="b">
        <f>IF(ISERROR(L2092),VLOOKUP(D2092,average_median_rates_1!B:I,8,0),IF(L2092="**", VLOOKUP(D2092,average_median_rates_1!B:I,8,0)))</f>
        <v>0</v>
      </c>
      <c r="O2092">
        <f t="shared" si="228"/>
        <v>0</v>
      </c>
      <c r="P2092">
        <f t="shared" si="229"/>
        <v>1450</v>
      </c>
    </row>
    <row r="2093" spans="1:16" x14ac:dyDescent="0.2">
      <c r="A2093" t="str">
        <f t="shared" si="230"/>
        <v>201010median2Westside/Kerrisdale</v>
      </c>
      <c r="B2093" t="str">
        <f t="shared" si="224"/>
        <v>201010apartmentmedian2_bed_rateWestside/Kerrisdale</v>
      </c>
      <c r="C2093" t="str">
        <f t="shared" si="225"/>
        <v>apartmentmedian2_bed_rateWestside/Kerrisdale</v>
      </c>
      <c r="D2093" t="str">
        <f t="shared" si="226"/>
        <v>201010apartmentmedian2_bed_rateVancouver</v>
      </c>
      <c r="E2093">
        <v>2010</v>
      </c>
      <c r="F2093">
        <v>10</v>
      </c>
      <c r="G2093" t="s">
        <v>65</v>
      </c>
      <c r="H2093" t="s">
        <v>61</v>
      </c>
      <c r="I2093" t="s">
        <v>53</v>
      </c>
      <c r="J2093">
        <f t="shared" si="227"/>
        <v>2</v>
      </c>
      <c r="K2093" t="s">
        <v>21</v>
      </c>
      <c r="L2093">
        <f>VLOOKUP(B2093,average_median_rates_1!B:I,8,0)</f>
        <v>1700</v>
      </c>
      <c r="M2093" t="b">
        <f>IF(ISERROR(L2093),VLOOKUP(C2093,vancouver_ratios_2!B:J,9,0),IF(L2093="**",VLOOKUP(C2093,vancouver_ratios_2!B:J,9,0)))</f>
        <v>0</v>
      </c>
      <c r="N2093" t="b">
        <f>IF(ISERROR(L2093),VLOOKUP(D2093,average_median_rates_1!B:I,8,0),IF(L2093="**", VLOOKUP(D2093,average_median_rates_1!B:I,8,0)))</f>
        <v>0</v>
      </c>
      <c r="O2093">
        <f t="shared" si="228"/>
        <v>0</v>
      </c>
      <c r="P2093">
        <f t="shared" si="229"/>
        <v>1700</v>
      </c>
    </row>
    <row r="2094" spans="1:16" x14ac:dyDescent="0.2">
      <c r="A2094" t="str">
        <f t="shared" si="230"/>
        <v>201010median2Marpole</v>
      </c>
      <c r="B2094" t="str">
        <f t="shared" si="224"/>
        <v>201010apartmentmedian2_bed_rateMarpole</v>
      </c>
      <c r="C2094" t="str">
        <f t="shared" si="225"/>
        <v>apartmentmedian2_bed_rateMarpole</v>
      </c>
      <c r="D2094" t="str">
        <f t="shared" si="226"/>
        <v>201010apartmentmedian2_bed_rateVancouver</v>
      </c>
      <c r="E2094">
        <v>2010</v>
      </c>
      <c r="F2094">
        <v>10</v>
      </c>
      <c r="G2094" t="s">
        <v>65</v>
      </c>
      <c r="H2094" t="s">
        <v>61</v>
      </c>
      <c r="I2094" t="s">
        <v>53</v>
      </c>
      <c r="J2094">
        <f t="shared" si="227"/>
        <v>2</v>
      </c>
      <c r="K2094" t="s">
        <v>23</v>
      </c>
      <c r="L2094">
        <f>VLOOKUP(B2094,average_median_rates_1!B:I,8,0)</f>
        <v>1020</v>
      </c>
      <c r="M2094" t="b">
        <f>IF(ISERROR(L2094),VLOOKUP(C2094,vancouver_ratios_2!B:J,9,0),IF(L2094="**",VLOOKUP(C2094,vancouver_ratios_2!B:J,9,0)))</f>
        <v>0</v>
      </c>
      <c r="N2094" t="b">
        <f>IF(ISERROR(L2094),VLOOKUP(D2094,average_median_rates_1!B:I,8,0),IF(L2094="**", VLOOKUP(D2094,average_median_rates_1!B:I,8,0)))</f>
        <v>0</v>
      </c>
      <c r="O2094">
        <f t="shared" si="228"/>
        <v>0</v>
      </c>
      <c r="P2094">
        <f t="shared" si="229"/>
        <v>1020</v>
      </c>
    </row>
    <row r="2095" spans="1:16" x14ac:dyDescent="0.2">
      <c r="A2095" t="str">
        <f t="shared" si="230"/>
        <v>201010median2Mount Pleasant/Renfrew Heights</v>
      </c>
      <c r="B2095" t="str">
        <f t="shared" si="224"/>
        <v>201010apartmentmedian2_bed_rateMount Pleasant/Renfrew Heights</v>
      </c>
      <c r="C2095" t="str">
        <f t="shared" si="225"/>
        <v>apartmentmedian2_bed_rateMount Pleasant/Renfrew Heights</v>
      </c>
      <c r="D2095" t="str">
        <f t="shared" si="226"/>
        <v>201010apartmentmedian2_bed_rateVancouver</v>
      </c>
      <c r="E2095">
        <v>2010</v>
      </c>
      <c r="F2095">
        <v>10</v>
      </c>
      <c r="G2095" t="s">
        <v>65</v>
      </c>
      <c r="H2095" t="s">
        <v>61</v>
      </c>
      <c r="I2095" t="s">
        <v>53</v>
      </c>
      <c r="J2095">
        <f t="shared" si="227"/>
        <v>2</v>
      </c>
      <c r="K2095" t="s">
        <v>24</v>
      </c>
      <c r="L2095">
        <f>VLOOKUP(B2095,average_median_rates_1!B:I,8,0)</f>
        <v>1050</v>
      </c>
      <c r="M2095" t="b">
        <f>IF(ISERROR(L2095),VLOOKUP(C2095,vancouver_ratios_2!B:J,9,0),IF(L2095="**",VLOOKUP(C2095,vancouver_ratios_2!B:J,9,0)))</f>
        <v>0</v>
      </c>
      <c r="N2095" t="b">
        <f>IF(ISERROR(L2095),VLOOKUP(D2095,average_median_rates_1!B:I,8,0),IF(L2095="**", VLOOKUP(D2095,average_median_rates_1!B:I,8,0)))</f>
        <v>0</v>
      </c>
      <c r="O2095">
        <f t="shared" si="228"/>
        <v>0</v>
      </c>
      <c r="P2095">
        <f t="shared" si="229"/>
        <v>1050</v>
      </c>
    </row>
    <row r="2096" spans="1:16" x14ac:dyDescent="0.2">
      <c r="A2096" t="str">
        <f t="shared" si="230"/>
        <v>201010median2East Hastings</v>
      </c>
      <c r="B2096" t="str">
        <f t="shared" si="224"/>
        <v>201010apartmentmedian2_bed_rateEast Hastings</v>
      </c>
      <c r="C2096" t="str">
        <f t="shared" si="225"/>
        <v>apartmentmedian2_bed_rateEast Hastings</v>
      </c>
      <c r="D2096" t="str">
        <f t="shared" si="226"/>
        <v>201010apartmentmedian2_bed_rateVancouver</v>
      </c>
      <c r="E2096">
        <v>2010</v>
      </c>
      <c r="F2096">
        <v>10</v>
      </c>
      <c r="G2096" t="s">
        <v>65</v>
      </c>
      <c r="H2096" t="s">
        <v>61</v>
      </c>
      <c r="I2096" t="s">
        <v>53</v>
      </c>
      <c r="J2096">
        <f t="shared" si="227"/>
        <v>2</v>
      </c>
      <c r="K2096" t="s">
        <v>25</v>
      </c>
      <c r="L2096">
        <f>VLOOKUP(B2096,average_median_rates_1!B:I,8,0)</f>
        <v>1100</v>
      </c>
      <c r="M2096" t="b">
        <f>IF(ISERROR(L2096),VLOOKUP(C2096,vancouver_ratios_2!B:J,9,0),IF(L2096="**",VLOOKUP(C2096,vancouver_ratios_2!B:J,9,0)))</f>
        <v>0</v>
      </c>
      <c r="N2096" t="b">
        <f>IF(ISERROR(L2096),VLOOKUP(D2096,average_median_rates_1!B:I,8,0),IF(L2096="**", VLOOKUP(D2096,average_median_rates_1!B:I,8,0)))</f>
        <v>0</v>
      </c>
      <c r="O2096">
        <f t="shared" si="228"/>
        <v>0</v>
      </c>
      <c r="P2096">
        <f t="shared" si="229"/>
        <v>1100</v>
      </c>
    </row>
    <row r="2097" spans="1:16" x14ac:dyDescent="0.2">
      <c r="A2097" t="str">
        <f t="shared" si="230"/>
        <v>201010median2Southeast Vancouver</v>
      </c>
      <c r="B2097" t="str">
        <f t="shared" si="224"/>
        <v>201010apartmentmedian2_bed_rateSoutheast Vancouver</v>
      </c>
      <c r="C2097" t="str">
        <f t="shared" si="225"/>
        <v>apartmentmedian2_bed_rateSoutheast Vancouver</v>
      </c>
      <c r="D2097" t="str">
        <f t="shared" si="226"/>
        <v>201010apartmentmedian2_bed_rateVancouver</v>
      </c>
      <c r="E2097">
        <v>2010</v>
      </c>
      <c r="F2097">
        <v>10</v>
      </c>
      <c r="G2097" t="s">
        <v>65</v>
      </c>
      <c r="H2097" t="s">
        <v>61</v>
      </c>
      <c r="I2097" t="s">
        <v>53</v>
      </c>
      <c r="J2097">
        <f t="shared" si="227"/>
        <v>2</v>
      </c>
      <c r="K2097" t="s">
        <v>26</v>
      </c>
      <c r="L2097">
        <f>VLOOKUP(B2097,average_median_rates_1!B:I,8,0)</f>
        <v>1235</v>
      </c>
      <c r="M2097" t="b">
        <f>IF(ISERROR(L2097),VLOOKUP(C2097,vancouver_ratios_2!B:J,9,0),IF(L2097="**",VLOOKUP(C2097,vancouver_ratios_2!B:J,9,0)))</f>
        <v>0</v>
      </c>
      <c r="N2097" t="b">
        <f>IF(ISERROR(L2097),VLOOKUP(D2097,average_median_rates_1!B:I,8,0),IF(L2097="**", VLOOKUP(D2097,average_median_rates_1!B:I,8,0)))</f>
        <v>0</v>
      </c>
      <c r="O2097">
        <f t="shared" si="228"/>
        <v>0</v>
      </c>
      <c r="P2097">
        <f t="shared" si="229"/>
        <v>1235</v>
      </c>
    </row>
    <row r="2098" spans="1:16" x14ac:dyDescent="0.2">
      <c r="A2098" t="str">
        <f t="shared" si="230"/>
        <v>201010median2University Endowment Lands</v>
      </c>
      <c r="B2098" t="str">
        <f t="shared" si="224"/>
        <v>201010apartmentmedian2_bed_rateUniversity Endowment Lands</v>
      </c>
      <c r="C2098" t="str">
        <f t="shared" si="225"/>
        <v>apartmentmedian2_bed_rateUniversity Endowment Lands</v>
      </c>
      <c r="D2098" t="str">
        <f t="shared" si="226"/>
        <v>201010apartmentmedian2_bed_rateVancouver</v>
      </c>
      <c r="E2098">
        <v>2010</v>
      </c>
      <c r="F2098">
        <v>10</v>
      </c>
      <c r="G2098" t="s">
        <v>65</v>
      </c>
      <c r="H2098" t="s">
        <v>61</v>
      </c>
      <c r="I2098" t="s">
        <v>53</v>
      </c>
      <c r="J2098">
        <f t="shared" si="227"/>
        <v>2</v>
      </c>
      <c r="K2098" t="s">
        <v>27</v>
      </c>
      <c r="L2098">
        <f>VLOOKUP(B2098,average_median_rates_1!B:I,8,0)</f>
        <v>1725</v>
      </c>
      <c r="M2098" t="b">
        <f>IF(ISERROR(L2098),VLOOKUP(C2098,vancouver_ratios_2!B:J,9,0),IF(L2098="**",VLOOKUP(C2098,vancouver_ratios_2!B:J,9,0)))</f>
        <v>0</v>
      </c>
      <c r="N2098" t="b">
        <f>IF(ISERROR(L2098),VLOOKUP(D2098,average_median_rates_1!B:I,8,0),IF(L2098="**", VLOOKUP(D2098,average_median_rates_1!B:I,8,0)))</f>
        <v>0</v>
      </c>
      <c r="O2098">
        <f t="shared" si="228"/>
        <v>0</v>
      </c>
      <c r="P2098">
        <f t="shared" si="229"/>
        <v>1725</v>
      </c>
    </row>
    <row r="2099" spans="1:16" x14ac:dyDescent="0.2">
      <c r="A2099" t="str">
        <f t="shared" si="230"/>
        <v>201010median2Central Park/Metrotown</v>
      </c>
      <c r="B2099" t="str">
        <f t="shared" si="224"/>
        <v>201010apartmentmedian2_bed_rateCentral Park/Metrotown</v>
      </c>
      <c r="C2099" t="str">
        <f t="shared" si="225"/>
        <v>apartmentmedian2_bed_rateCentral Park/Metrotown</v>
      </c>
      <c r="D2099" t="str">
        <f t="shared" si="226"/>
        <v>201010apartmentmedian2_bed_rateVancouver</v>
      </c>
      <c r="E2099">
        <v>2010</v>
      </c>
      <c r="F2099">
        <v>10</v>
      </c>
      <c r="G2099" t="s">
        <v>65</v>
      </c>
      <c r="H2099" t="s">
        <v>61</v>
      </c>
      <c r="I2099" t="s">
        <v>53</v>
      </c>
      <c r="J2099">
        <f t="shared" si="227"/>
        <v>2</v>
      </c>
      <c r="K2099" t="s">
        <v>28</v>
      </c>
      <c r="L2099">
        <f>VLOOKUP(B2099,average_median_rates_1!B:I,8,0)</f>
        <v>1080</v>
      </c>
      <c r="M2099" t="b">
        <f>IF(ISERROR(L2099),VLOOKUP(C2099,vancouver_ratios_2!B:J,9,0),IF(L2099="**",VLOOKUP(C2099,vancouver_ratios_2!B:J,9,0)))</f>
        <v>0</v>
      </c>
      <c r="N2099" t="b">
        <f>IF(ISERROR(L2099),VLOOKUP(D2099,average_median_rates_1!B:I,8,0),IF(L2099="**", VLOOKUP(D2099,average_median_rates_1!B:I,8,0)))</f>
        <v>0</v>
      </c>
      <c r="O2099">
        <f t="shared" si="228"/>
        <v>0</v>
      </c>
      <c r="P2099">
        <f t="shared" si="229"/>
        <v>1080</v>
      </c>
    </row>
    <row r="2100" spans="1:16" x14ac:dyDescent="0.2">
      <c r="A2100" t="str">
        <f t="shared" si="230"/>
        <v>201010median2Southeast Burnaby</v>
      </c>
      <c r="B2100" t="str">
        <f t="shared" si="224"/>
        <v>201010apartmentmedian2_bed_rateSoutheast Burnaby</v>
      </c>
      <c r="C2100" t="str">
        <f t="shared" si="225"/>
        <v>apartmentmedian2_bed_rateSoutheast Burnaby</v>
      </c>
      <c r="D2100" t="str">
        <f t="shared" si="226"/>
        <v>201010apartmentmedian2_bed_rateVancouver</v>
      </c>
      <c r="E2100">
        <v>2010</v>
      </c>
      <c r="F2100">
        <v>10</v>
      </c>
      <c r="G2100" t="s">
        <v>65</v>
      </c>
      <c r="H2100" t="s">
        <v>61</v>
      </c>
      <c r="I2100" t="s">
        <v>53</v>
      </c>
      <c r="J2100">
        <f t="shared" si="227"/>
        <v>2</v>
      </c>
      <c r="K2100" t="s">
        <v>29</v>
      </c>
      <c r="L2100">
        <f>VLOOKUP(B2100,average_median_rates_1!B:I,8,0)</f>
        <v>920</v>
      </c>
      <c r="M2100" t="b">
        <f>IF(ISERROR(L2100),VLOOKUP(C2100,vancouver_ratios_2!B:J,9,0),IF(L2100="**",VLOOKUP(C2100,vancouver_ratios_2!B:J,9,0)))</f>
        <v>0</v>
      </c>
      <c r="N2100" t="b">
        <f>IF(ISERROR(L2100),VLOOKUP(D2100,average_median_rates_1!B:I,8,0),IF(L2100="**", VLOOKUP(D2100,average_median_rates_1!B:I,8,0)))</f>
        <v>0</v>
      </c>
      <c r="O2100">
        <f t="shared" si="228"/>
        <v>0</v>
      </c>
      <c r="P2100">
        <f t="shared" si="229"/>
        <v>920</v>
      </c>
    </row>
    <row r="2101" spans="1:16" x14ac:dyDescent="0.2">
      <c r="A2101" t="str">
        <f t="shared" si="230"/>
        <v>201010median2North Burnaby</v>
      </c>
      <c r="B2101" t="str">
        <f t="shared" si="224"/>
        <v>201010apartmentmedian2_bed_rateNorth Burnaby</v>
      </c>
      <c r="C2101" t="str">
        <f t="shared" si="225"/>
        <v>apartmentmedian2_bed_rateNorth Burnaby</v>
      </c>
      <c r="D2101" t="str">
        <f t="shared" si="226"/>
        <v>201010apartmentmedian2_bed_rateVancouver</v>
      </c>
      <c r="E2101">
        <v>2010</v>
      </c>
      <c r="F2101">
        <v>10</v>
      </c>
      <c r="G2101" t="s">
        <v>65</v>
      </c>
      <c r="H2101" t="s">
        <v>61</v>
      </c>
      <c r="I2101" t="s">
        <v>53</v>
      </c>
      <c r="J2101">
        <f t="shared" si="227"/>
        <v>2</v>
      </c>
      <c r="K2101" t="s">
        <v>31</v>
      </c>
      <c r="L2101">
        <f>VLOOKUP(B2101,average_median_rates_1!B:I,8,0)</f>
        <v>1130</v>
      </c>
      <c r="M2101" t="b">
        <f>IF(ISERROR(L2101),VLOOKUP(C2101,vancouver_ratios_2!B:J,9,0),IF(L2101="**",VLOOKUP(C2101,vancouver_ratios_2!B:J,9,0)))</f>
        <v>0</v>
      </c>
      <c r="N2101" t="b">
        <f>IF(ISERROR(L2101),VLOOKUP(D2101,average_median_rates_1!B:I,8,0),IF(L2101="**", VLOOKUP(D2101,average_median_rates_1!B:I,8,0)))</f>
        <v>0</v>
      </c>
      <c r="O2101">
        <f t="shared" si="228"/>
        <v>0</v>
      </c>
      <c r="P2101">
        <f t="shared" si="229"/>
        <v>1130</v>
      </c>
    </row>
    <row r="2102" spans="1:16" x14ac:dyDescent="0.2">
      <c r="A2102" t="str">
        <f t="shared" si="230"/>
        <v>201010median2New Westminster</v>
      </c>
      <c r="B2102" t="str">
        <f t="shared" si="224"/>
        <v>201010apartmentmedian2_bed_rateNew Westminster</v>
      </c>
      <c r="C2102" t="str">
        <f t="shared" si="225"/>
        <v>apartmentmedian2_bed_rateNew Westminster</v>
      </c>
      <c r="D2102" t="str">
        <f t="shared" si="226"/>
        <v>201010apartmentmedian2_bed_rateVancouver</v>
      </c>
      <c r="E2102">
        <v>2010</v>
      </c>
      <c r="F2102">
        <v>10</v>
      </c>
      <c r="G2102" t="s">
        <v>65</v>
      </c>
      <c r="H2102" t="s">
        <v>61</v>
      </c>
      <c r="I2102" t="s">
        <v>53</v>
      </c>
      <c r="J2102">
        <f t="shared" si="227"/>
        <v>2</v>
      </c>
      <c r="K2102" t="s">
        <v>32</v>
      </c>
      <c r="L2102">
        <f>VLOOKUP(B2102,average_median_rates_1!B:I,8,0)</f>
        <v>998</v>
      </c>
      <c r="M2102" t="b">
        <f>IF(ISERROR(L2102),VLOOKUP(C2102,vancouver_ratios_2!B:J,9,0),IF(L2102="**",VLOOKUP(C2102,vancouver_ratios_2!B:J,9,0)))</f>
        <v>0</v>
      </c>
      <c r="N2102" t="b">
        <f>IF(ISERROR(L2102),VLOOKUP(D2102,average_median_rates_1!B:I,8,0),IF(L2102="**", VLOOKUP(D2102,average_median_rates_1!B:I,8,0)))</f>
        <v>0</v>
      </c>
      <c r="O2102">
        <f t="shared" si="228"/>
        <v>0</v>
      </c>
      <c r="P2102">
        <f t="shared" si="229"/>
        <v>998</v>
      </c>
    </row>
    <row r="2103" spans="1:16" x14ac:dyDescent="0.2">
      <c r="A2103" t="str">
        <f t="shared" si="230"/>
        <v>201010median2North Vancouver CY</v>
      </c>
      <c r="B2103" t="str">
        <f t="shared" si="224"/>
        <v>201010apartmentmedian2_bed_rateNorth Vancouver CY</v>
      </c>
      <c r="C2103" t="str">
        <f t="shared" si="225"/>
        <v>apartmentmedian2_bed_rateNorth Vancouver CY</v>
      </c>
      <c r="D2103" t="str">
        <f t="shared" si="226"/>
        <v>201010apartmentmedian2_bed_rateVancouver</v>
      </c>
      <c r="E2103">
        <v>2010</v>
      </c>
      <c r="F2103">
        <v>10</v>
      </c>
      <c r="G2103" t="s">
        <v>65</v>
      </c>
      <c r="H2103" t="s">
        <v>61</v>
      </c>
      <c r="I2103" t="s">
        <v>53</v>
      </c>
      <c r="J2103">
        <f t="shared" si="227"/>
        <v>2</v>
      </c>
      <c r="K2103" t="s">
        <v>33</v>
      </c>
      <c r="L2103" t="e">
        <f>VLOOKUP(B2103,average_median_rates_1!B:I,8,0)</f>
        <v>#N/A</v>
      </c>
      <c r="M2103">
        <f>IF(ISERROR(L2103),VLOOKUP(C2103,vancouver_ratios_2!B:J,9,0),IF(L2103="**",VLOOKUP(C2103,vancouver_ratios_2!B:J,9,0)))</f>
        <v>1.18195010982115</v>
      </c>
      <c r="N2103">
        <f>IF(ISERROR(L2103),VLOOKUP(D2103,average_median_rates_1!B:I,8,0),IF(L2103="**", VLOOKUP(D2103,average_median_rates_1!B:I,8,0)))</f>
        <v>1085</v>
      </c>
      <c r="O2103">
        <f t="shared" si="228"/>
        <v>1282.4158691559478</v>
      </c>
      <c r="P2103">
        <f t="shared" si="229"/>
        <v>1282.4158691559478</v>
      </c>
    </row>
    <row r="2104" spans="1:16" x14ac:dyDescent="0.2">
      <c r="A2104" t="str">
        <f t="shared" si="230"/>
        <v>201010median2North Vancouver DM</v>
      </c>
      <c r="B2104" t="str">
        <f t="shared" si="224"/>
        <v>201010apartmentmedian2_bed_rateNorth Vancouver DM</v>
      </c>
      <c r="C2104" t="str">
        <f t="shared" si="225"/>
        <v>apartmentmedian2_bed_rateNorth Vancouver DM</v>
      </c>
      <c r="D2104" t="str">
        <f t="shared" si="226"/>
        <v>201010apartmentmedian2_bed_rateVancouver</v>
      </c>
      <c r="E2104">
        <v>2010</v>
      </c>
      <c r="F2104">
        <v>10</v>
      </c>
      <c r="G2104" t="s">
        <v>65</v>
      </c>
      <c r="H2104" t="s">
        <v>61</v>
      </c>
      <c r="I2104" t="s">
        <v>53</v>
      </c>
      <c r="J2104">
        <f t="shared" si="227"/>
        <v>2</v>
      </c>
      <c r="K2104" t="s">
        <v>34</v>
      </c>
      <c r="L2104">
        <f>VLOOKUP(B2104,average_median_rates_1!B:I,8,0)</f>
        <v>1175</v>
      </c>
      <c r="M2104" t="b">
        <f>IF(ISERROR(L2104),VLOOKUP(C2104,vancouver_ratios_2!B:J,9,0),IF(L2104="**",VLOOKUP(C2104,vancouver_ratios_2!B:J,9,0)))</f>
        <v>0</v>
      </c>
      <c r="N2104" t="b">
        <f>IF(ISERROR(L2104),VLOOKUP(D2104,average_median_rates_1!B:I,8,0),IF(L2104="**", VLOOKUP(D2104,average_median_rates_1!B:I,8,0)))</f>
        <v>0</v>
      </c>
      <c r="O2104">
        <f t="shared" si="228"/>
        <v>0</v>
      </c>
      <c r="P2104">
        <f t="shared" si="229"/>
        <v>1175</v>
      </c>
    </row>
    <row r="2105" spans="1:16" x14ac:dyDescent="0.2">
      <c r="A2105" t="str">
        <f t="shared" si="230"/>
        <v>201010median2West Vancouver</v>
      </c>
      <c r="B2105" t="str">
        <f t="shared" si="224"/>
        <v>201010apartmentmedian2_bed_rateWest Vancouver</v>
      </c>
      <c r="C2105" t="str">
        <f t="shared" si="225"/>
        <v>apartmentmedian2_bed_rateWest Vancouver</v>
      </c>
      <c r="D2105" t="str">
        <f t="shared" si="226"/>
        <v>201010apartmentmedian2_bed_rateVancouver</v>
      </c>
      <c r="E2105">
        <v>2010</v>
      </c>
      <c r="F2105">
        <v>10</v>
      </c>
      <c r="G2105" t="s">
        <v>65</v>
      </c>
      <c r="H2105" t="s">
        <v>61</v>
      </c>
      <c r="I2105" t="s">
        <v>53</v>
      </c>
      <c r="J2105">
        <f t="shared" si="227"/>
        <v>2</v>
      </c>
      <c r="K2105" t="s">
        <v>35</v>
      </c>
      <c r="L2105">
        <f>VLOOKUP(B2105,average_median_rates_1!B:I,8,0)</f>
        <v>1850</v>
      </c>
      <c r="M2105" t="b">
        <f>IF(ISERROR(L2105),VLOOKUP(C2105,vancouver_ratios_2!B:J,9,0),IF(L2105="**",VLOOKUP(C2105,vancouver_ratios_2!B:J,9,0)))</f>
        <v>0</v>
      </c>
      <c r="N2105" t="b">
        <f>IF(ISERROR(L2105),VLOOKUP(D2105,average_median_rates_1!B:I,8,0),IF(L2105="**", VLOOKUP(D2105,average_median_rates_1!B:I,8,0)))</f>
        <v>0</v>
      </c>
      <c r="O2105">
        <f t="shared" si="228"/>
        <v>0</v>
      </c>
      <c r="P2105">
        <f t="shared" si="229"/>
        <v>1850</v>
      </c>
    </row>
    <row r="2106" spans="1:16" x14ac:dyDescent="0.2">
      <c r="A2106" t="str">
        <f t="shared" si="230"/>
        <v>201010median2Richmond</v>
      </c>
      <c r="B2106" t="str">
        <f t="shared" si="224"/>
        <v>201010apartmentmedian2_bed_rateRichmond</v>
      </c>
      <c r="C2106" t="str">
        <f t="shared" si="225"/>
        <v>apartmentmedian2_bed_rateRichmond</v>
      </c>
      <c r="D2106" t="str">
        <f t="shared" si="226"/>
        <v>201010apartmentmedian2_bed_rateVancouver</v>
      </c>
      <c r="E2106">
        <v>2010</v>
      </c>
      <c r="F2106">
        <v>10</v>
      </c>
      <c r="G2106" t="s">
        <v>65</v>
      </c>
      <c r="H2106" t="s">
        <v>61</v>
      </c>
      <c r="I2106" t="s">
        <v>53</v>
      </c>
      <c r="J2106">
        <f t="shared" si="227"/>
        <v>2</v>
      </c>
      <c r="K2106" t="s">
        <v>36</v>
      </c>
      <c r="L2106">
        <f>VLOOKUP(B2106,average_median_rates_1!B:I,8,0)</f>
        <v>1111</v>
      </c>
      <c r="M2106" t="b">
        <f>IF(ISERROR(L2106),VLOOKUP(C2106,vancouver_ratios_2!B:J,9,0),IF(L2106="**",VLOOKUP(C2106,vancouver_ratios_2!B:J,9,0)))</f>
        <v>0</v>
      </c>
      <c r="N2106" t="b">
        <f>IF(ISERROR(L2106),VLOOKUP(D2106,average_median_rates_1!B:I,8,0),IF(L2106="**", VLOOKUP(D2106,average_median_rates_1!B:I,8,0)))</f>
        <v>0</v>
      </c>
      <c r="O2106">
        <f t="shared" si="228"/>
        <v>0</v>
      </c>
      <c r="P2106">
        <f t="shared" si="229"/>
        <v>1111</v>
      </c>
    </row>
    <row r="2107" spans="1:16" x14ac:dyDescent="0.2">
      <c r="A2107" t="str">
        <f t="shared" si="230"/>
        <v>201010median2Delta</v>
      </c>
      <c r="B2107" t="str">
        <f t="shared" si="224"/>
        <v>201010apartmentmedian2_bed_rateDelta</v>
      </c>
      <c r="C2107" t="str">
        <f t="shared" si="225"/>
        <v>apartmentmedian2_bed_rateDelta</v>
      </c>
      <c r="D2107" t="str">
        <f t="shared" si="226"/>
        <v>201010apartmentmedian2_bed_rateVancouver</v>
      </c>
      <c r="E2107">
        <v>2010</v>
      </c>
      <c r="F2107">
        <v>10</v>
      </c>
      <c r="G2107" t="s">
        <v>65</v>
      </c>
      <c r="H2107" t="s">
        <v>61</v>
      </c>
      <c r="I2107" t="s">
        <v>53</v>
      </c>
      <c r="J2107">
        <f t="shared" si="227"/>
        <v>2</v>
      </c>
      <c r="K2107" t="s">
        <v>37</v>
      </c>
      <c r="L2107">
        <f>VLOOKUP(B2107,average_median_rates_1!B:I,8,0)</f>
        <v>964</v>
      </c>
      <c r="M2107" t="b">
        <f>IF(ISERROR(L2107),VLOOKUP(C2107,vancouver_ratios_2!B:J,9,0),IF(L2107="**",VLOOKUP(C2107,vancouver_ratios_2!B:J,9,0)))</f>
        <v>0</v>
      </c>
      <c r="N2107" t="b">
        <f>IF(ISERROR(L2107),VLOOKUP(D2107,average_median_rates_1!B:I,8,0),IF(L2107="**", VLOOKUP(D2107,average_median_rates_1!B:I,8,0)))</f>
        <v>0</v>
      </c>
      <c r="O2107">
        <f t="shared" si="228"/>
        <v>0</v>
      </c>
      <c r="P2107">
        <f t="shared" si="229"/>
        <v>964</v>
      </c>
    </row>
    <row r="2108" spans="1:16" x14ac:dyDescent="0.2">
      <c r="A2108" t="str">
        <f t="shared" si="230"/>
        <v>201010median2Surrey</v>
      </c>
      <c r="B2108" t="str">
        <f t="shared" si="224"/>
        <v>201010apartmentmedian2_bed_rateSurrey</v>
      </c>
      <c r="C2108" t="str">
        <f t="shared" si="225"/>
        <v>apartmentmedian2_bed_rateSurrey</v>
      </c>
      <c r="D2108" t="str">
        <f t="shared" si="226"/>
        <v>201010apartmentmedian2_bed_rateVancouver</v>
      </c>
      <c r="E2108">
        <v>2010</v>
      </c>
      <c r="F2108">
        <v>10</v>
      </c>
      <c r="G2108" t="s">
        <v>65</v>
      </c>
      <c r="H2108" t="s">
        <v>61</v>
      </c>
      <c r="I2108" t="s">
        <v>53</v>
      </c>
      <c r="J2108">
        <f t="shared" si="227"/>
        <v>2</v>
      </c>
      <c r="K2108" t="s">
        <v>38</v>
      </c>
      <c r="L2108">
        <f>VLOOKUP(B2108,average_median_rates_1!B:I,8,0)</f>
        <v>860</v>
      </c>
      <c r="M2108" t="b">
        <f>IF(ISERROR(L2108),VLOOKUP(C2108,vancouver_ratios_2!B:J,9,0),IF(L2108="**",VLOOKUP(C2108,vancouver_ratios_2!B:J,9,0)))</f>
        <v>0</v>
      </c>
      <c r="N2108" t="b">
        <f>IF(ISERROR(L2108),VLOOKUP(D2108,average_median_rates_1!B:I,8,0),IF(L2108="**", VLOOKUP(D2108,average_median_rates_1!B:I,8,0)))</f>
        <v>0</v>
      </c>
      <c r="O2108">
        <f t="shared" si="228"/>
        <v>0</v>
      </c>
      <c r="P2108">
        <f t="shared" si="229"/>
        <v>860</v>
      </c>
    </row>
    <row r="2109" spans="1:16" x14ac:dyDescent="0.2">
      <c r="A2109" t="str">
        <f t="shared" si="230"/>
        <v>201010median2White Rock</v>
      </c>
      <c r="B2109" t="str">
        <f t="shared" si="224"/>
        <v>201010apartmentmedian2_bed_rateWhite Rock</v>
      </c>
      <c r="C2109" t="str">
        <f t="shared" si="225"/>
        <v>apartmentmedian2_bed_rateWhite Rock</v>
      </c>
      <c r="D2109" t="str">
        <f t="shared" si="226"/>
        <v>201010apartmentmedian2_bed_rateVancouver</v>
      </c>
      <c r="E2109">
        <v>2010</v>
      </c>
      <c r="F2109">
        <v>10</v>
      </c>
      <c r="G2109" t="s">
        <v>65</v>
      </c>
      <c r="H2109" t="s">
        <v>61</v>
      </c>
      <c r="I2109" t="s">
        <v>53</v>
      </c>
      <c r="J2109">
        <f t="shared" si="227"/>
        <v>2</v>
      </c>
      <c r="K2109" t="s">
        <v>39</v>
      </c>
      <c r="L2109">
        <f>VLOOKUP(B2109,average_median_rates_1!B:I,8,0)</f>
        <v>995</v>
      </c>
      <c r="M2109" t="b">
        <f>IF(ISERROR(L2109),VLOOKUP(C2109,vancouver_ratios_2!B:J,9,0),IF(L2109="**",VLOOKUP(C2109,vancouver_ratios_2!B:J,9,0)))</f>
        <v>0</v>
      </c>
      <c r="N2109" t="b">
        <f>IF(ISERROR(L2109),VLOOKUP(D2109,average_median_rates_1!B:I,8,0),IF(L2109="**", VLOOKUP(D2109,average_median_rates_1!B:I,8,0)))</f>
        <v>0</v>
      </c>
      <c r="O2109">
        <f t="shared" si="228"/>
        <v>0</v>
      </c>
      <c r="P2109">
        <f t="shared" si="229"/>
        <v>995</v>
      </c>
    </row>
    <row r="2110" spans="1:16" x14ac:dyDescent="0.2">
      <c r="A2110" t="str">
        <f t="shared" si="230"/>
        <v>201010median2Langley City and Langley DM</v>
      </c>
      <c r="B2110" t="str">
        <f t="shared" si="224"/>
        <v>201010apartmentmedian2_bed_rateLangley City and Langley DM</v>
      </c>
      <c r="C2110" t="str">
        <f t="shared" si="225"/>
        <v>apartmentmedian2_bed_rateLangley City and Langley DM</v>
      </c>
      <c r="D2110" t="str">
        <f t="shared" si="226"/>
        <v>201010apartmentmedian2_bed_rateVancouver</v>
      </c>
      <c r="E2110">
        <v>2010</v>
      </c>
      <c r="F2110">
        <v>10</v>
      </c>
      <c r="G2110" t="s">
        <v>65</v>
      </c>
      <c r="H2110" t="s">
        <v>61</v>
      </c>
      <c r="I2110" t="s">
        <v>53</v>
      </c>
      <c r="J2110">
        <f t="shared" si="227"/>
        <v>2</v>
      </c>
      <c r="K2110" t="s">
        <v>40</v>
      </c>
      <c r="L2110">
        <f>VLOOKUP(B2110,average_median_rates_1!B:I,8,0)</f>
        <v>840</v>
      </c>
      <c r="M2110" t="b">
        <f>IF(ISERROR(L2110),VLOOKUP(C2110,vancouver_ratios_2!B:J,9,0),IF(L2110="**",VLOOKUP(C2110,vancouver_ratios_2!B:J,9,0)))</f>
        <v>0</v>
      </c>
      <c r="N2110" t="b">
        <f>IF(ISERROR(L2110),VLOOKUP(D2110,average_median_rates_1!B:I,8,0),IF(L2110="**", VLOOKUP(D2110,average_median_rates_1!B:I,8,0)))</f>
        <v>0</v>
      </c>
      <c r="O2110">
        <f t="shared" si="228"/>
        <v>0</v>
      </c>
      <c r="P2110">
        <f t="shared" si="229"/>
        <v>840</v>
      </c>
    </row>
    <row r="2111" spans="1:16" x14ac:dyDescent="0.2">
      <c r="A2111" t="str">
        <f t="shared" si="230"/>
        <v>201010median2Tri-Cities</v>
      </c>
      <c r="B2111" t="str">
        <f t="shared" si="224"/>
        <v>201010apartmentmedian2_bed_rateTri-Cities</v>
      </c>
      <c r="C2111" t="str">
        <f t="shared" si="225"/>
        <v>apartmentmedian2_bed_rateTri-Cities</v>
      </c>
      <c r="D2111" t="str">
        <f t="shared" si="226"/>
        <v>201010apartmentmedian2_bed_rateVancouver</v>
      </c>
      <c r="E2111">
        <v>2010</v>
      </c>
      <c r="F2111">
        <v>10</v>
      </c>
      <c r="G2111" t="s">
        <v>65</v>
      </c>
      <c r="H2111" t="s">
        <v>61</v>
      </c>
      <c r="I2111" t="s">
        <v>53</v>
      </c>
      <c r="J2111">
        <f t="shared" si="227"/>
        <v>2</v>
      </c>
      <c r="K2111" t="s">
        <v>41</v>
      </c>
      <c r="L2111">
        <f>VLOOKUP(B2111,average_median_rates_1!B:I,8,0)</f>
        <v>950</v>
      </c>
      <c r="M2111" t="b">
        <f>IF(ISERROR(L2111),VLOOKUP(C2111,vancouver_ratios_2!B:J,9,0),IF(L2111="**",VLOOKUP(C2111,vancouver_ratios_2!B:J,9,0)))</f>
        <v>0</v>
      </c>
      <c r="N2111" t="b">
        <f>IF(ISERROR(L2111),VLOOKUP(D2111,average_median_rates_1!B:I,8,0),IF(L2111="**", VLOOKUP(D2111,average_median_rates_1!B:I,8,0)))</f>
        <v>0</v>
      </c>
      <c r="O2111">
        <f t="shared" si="228"/>
        <v>0</v>
      </c>
      <c r="P2111">
        <f t="shared" si="229"/>
        <v>950</v>
      </c>
    </row>
    <row r="2112" spans="1:16" x14ac:dyDescent="0.2">
      <c r="A2112" t="str">
        <f t="shared" si="230"/>
        <v>201010median2Maple Ridge/Pitt Meadows</v>
      </c>
      <c r="B2112" t="str">
        <f t="shared" si="224"/>
        <v>201010apartmentmedian2_bed_rateMaple Ridge/Pitt Meadows</v>
      </c>
      <c r="C2112" t="str">
        <f t="shared" si="225"/>
        <v>apartmentmedian2_bed_rateMaple Ridge/Pitt Meadows</v>
      </c>
      <c r="D2112" t="str">
        <f t="shared" si="226"/>
        <v>201010apartmentmedian2_bed_rateVancouver</v>
      </c>
      <c r="E2112">
        <v>2010</v>
      </c>
      <c r="F2112">
        <v>10</v>
      </c>
      <c r="G2112" t="s">
        <v>65</v>
      </c>
      <c r="H2112" t="s">
        <v>61</v>
      </c>
      <c r="I2112" t="s">
        <v>53</v>
      </c>
      <c r="J2112">
        <f t="shared" si="227"/>
        <v>2</v>
      </c>
      <c r="K2112" t="s">
        <v>42</v>
      </c>
      <c r="L2112">
        <f>VLOOKUP(B2112,average_median_rates_1!B:I,8,0)</f>
        <v>850</v>
      </c>
      <c r="M2112" t="b">
        <f>IF(ISERROR(L2112),VLOOKUP(C2112,vancouver_ratios_2!B:J,9,0),IF(L2112="**",VLOOKUP(C2112,vancouver_ratios_2!B:J,9,0)))</f>
        <v>0</v>
      </c>
      <c r="N2112" t="b">
        <f>IF(ISERROR(L2112),VLOOKUP(D2112,average_median_rates_1!B:I,8,0),IF(L2112="**", VLOOKUP(D2112,average_median_rates_1!B:I,8,0)))</f>
        <v>0</v>
      </c>
      <c r="O2112">
        <f t="shared" si="228"/>
        <v>0</v>
      </c>
      <c r="P2112">
        <f t="shared" si="229"/>
        <v>850</v>
      </c>
    </row>
    <row r="2113" spans="1:16" x14ac:dyDescent="0.2">
      <c r="A2113" t="str">
        <f t="shared" si="230"/>
        <v>201010median2Vancouver</v>
      </c>
      <c r="B2113" t="str">
        <f t="shared" si="224"/>
        <v>201010apartmentmedian2_bed_rateVancouver</v>
      </c>
      <c r="C2113" t="str">
        <f t="shared" si="225"/>
        <v>apartmentmedian2_bed_rateVancouver</v>
      </c>
      <c r="D2113" t="str">
        <f t="shared" si="226"/>
        <v>201010apartmentmedian2_bed_rateVancouver</v>
      </c>
      <c r="E2113">
        <v>2010</v>
      </c>
      <c r="F2113">
        <v>10</v>
      </c>
      <c r="G2113" t="s">
        <v>65</v>
      </c>
      <c r="H2113" t="s">
        <v>61</v>
      </c>
      <c r="I2113" t="s">
        <v>53</v>
      </c>
      <c r="J2113">
        <f t="shared" si="227"/>
        <v>2</v>
      </c>
      <c r="K2113" t="s">
        <v>43</v>
      </c>
      <c r="L2113">
        <f>VLOOKUP(B2113,average_median_rates_1!B:I,8,0)</f>
        <v>1085</v>
      </c>
      <c r="M2113" t="b">
        <f>IF(ISERROR(L2113),VLOOKUP(C2113,vancouver_ratios_2!B:J,9,0),IF(L2113="**",VLOOKUP(C2113,vancouver_ratios_2!B:J,9,0)))</f>
        <v>0</v>
      </c>
      <c r="N2113" t="b">
        <f>IF(ISERROR(L2113),VLOOKUP(D2113,average_median_rates_1!B:I,8,0),IF(L2113="**", VLOOKUP(D2113,average_median_rates_1!B:I,8,0)))</f>
        <v>0</v>
      </c>
      <c r="O2113">
        <f t="shared" si="228"/>
        <v>0</v>
      </c>
      <c r="P2113">
        <f t="shared" si="229"/>
        <v>1085</v>
      </c>
    </row>
    <row r="2114" spans="1:16" x14ac:dyDescent="0.2">
      <c r="A2114" t="str">
        <f t="shared" si="230"/>
        <v>201010median2North Vancouver City</v>
      </c>
      <c r="B2114" t="str">
        <f t="shared" ref="B2114:B2177" si="231">E2114&amp;F2114&amp;G2114&amp;H2114&amp;I2114&amp;K2114</f>
        <v>201010apartmentmedian2_bed_rateNorth Vancouver City</v>
      </c>
      <c r="C2114" t="str">
        <f t="shared" ref="C2114:C2177" si="232">G2114&amp;H2114&amp;I2114&amp;K2114</f>
        <v>apartmentmedian2_bed_rateNorth Vancouver City</v>
      </c>
      <c r="D2114" t="str">
        <f t="shared" ref="D2114:D2177" si="233">E2114&amp;F2114&amp;G2114&amp;H2114&amp;I2114&amp;"Vancouver"</f>
        <v>201010apartmentmedian2_bed_rateVancouver</v>
      </c>
      <c r="E2114">
        <v>2010</v>
      </c>
      <c r="F2114">
        <v>10</v>
      </c>
      <c r="G2114" t="s">
        <v>65</v>
      </c>
      <c r="H2114" t="s">
        <v>61</v>
      </c>
      <c r="I2114" t="s">
        <v>53</v>
      </c>
      <c r="J2114">
        <f t="shared" ref="J2114:J2177" si="234">IF(I2114="bachelor_rate", 0, IF(I2114="1_bed_rate", 1, IF(I2114="2_bed_rate",2, IF(I2114="3+_bed_rate", 3, "error"))))</f>
        <v>2</v>
      </c>
      <c r="K2114" t="s">
        <v>60</v>
      </c>
      <c r="L2114">
        <f>VLOOKUP(B2114,average_median_rates_1!B:I,8,0)</f>
        <v>1100</v>
      </c>
      <c r="M2114" t="b">
        <f>IF(ISERROR(L2114),VLOOKUP(C2114,vancouver_ratios_2!B:J,9,0),IF(L2114="**",VLOOKUP(C2114,vancouver_ratios_2!B:J,9,0)))</f>
        <v>0</v>
      </c>
      <c r="N2114" t="b">
        <f>IF(ISERROR(L2114),VLOOKUP(D2114,average_median_rates_1!B:I,8,0),IF(L2114="**", VLOOKUP(D2114,average_median_rates_1!B:I,8,0)))</f>
        <v>0</v>
      </c>
      <c r="O2114">
        <f t="shared" ref="O2114:O2177" si="235">N2114*M2114</f>
        <v>0</v>
      </c>
      <c r="P2114">
        <f t="shared" ref="P2114:P2177" si="236">IF(ISERROR(L2114),O2114, IF(L2114="**", O2114, L2114))</f>
        <v>1100</v>
      </c>
    </row>
    <row r="2115" spans="1:16" x14ac:dyDescent="0.2">
      <c r="A2115" t="str">
        <f t="shared" ref="A2115:A2178" si="237">E2115&amp;F2115&amp;H2115&amp;J2115&amp;K2115</f>
        <v>201010median3West End/Stanley Park</v>
      </c>
      <c r="B2115" t="str">
        <f t="shared" si="231"/>
        <v>201010apartmentmedian3+_bed_rateWest End/Stanley Park</v>
      </c>
      <c r="C2115" t="str">
        <f t="shared" si="232"/>
        <v>apartmentmedian3+_bed_rateWest End/Stanley Park</v>
      </c>
      <c r="D2115" t="str">
        <f t="shared" si="233"/>
        <v>201010apartmentmedian3+_bed_rateVancouver</v>
      </c>
      <c r="E2115">
        <v>2010</v>
      </c>
      <c r="F2115">
        <v>10</v>
      </c>
      <c r="G2115" t="s">
        <v>65</v>
      </c>
      <c r="H2115" t="s">
        <v>61</v>
      </c>
      <c r="I2115" t="s">
        <v>55</v>
      </c>
      <c r="J2115">
        <f t="shared" si="234"/>
        <v>3</v>
      </c>
      <c r="K2115" t="s">
        <v>12</v>
      </c>
      <c r="L2115">
        <f>VLOOKUP(B2115,average_median_rates_1!B:I,8,0)</f>
        <v>2320</v>
      </c>
      <c r="M2115" t="b">
        <f>IF(ISERROR(L2115),VLOOKUP(C2115,vancouver_ratios_2!B:J,9,0),IF(L2115="**",VLOOKUP(C2115,vancouver_ratios_2!B:J,9,0)))</f>
        <v>0</v>
      </c>
      <c r="N2115" t="b">
        <f>IF(ISERROR(L2115),VLOOKUP(D2115,average_median_rates_1!B:I,8,0),IF(L2115="**", VLOOKUP(D2115,average_median_rates_1!B:I,8,0)))</f>
        <v>0</v>
      </c>
      <c r="O2115">
        <f t="shared" si="235"/>
        <v>0</v>
      </c>
      <c r="P2115">
        <f t="shared" si="236"/>
        <v>2320</v>
      </c>
    </row>
    <row r="2116" spans="1:16" x14ac:dyDescent="0.2">
      <c r="A2116" t="str">
        <f t="shared" si="237"/>
        <v>201010median3English Bay</v>
      </c>
      <c r="B2116" t="str">
        <f t="shared" si="231"/>
        <v>201010apartmentmedian3+_bed_rateEnglish Bay</v>
      </c>
      <c r="C2116" t="str">
        <f t="shared" si="232"/>
        <v>apartmentmedian3+_bed_rateEnglish Bay</v>
      </c>
      <c r="D2116" t="str">
        <f t="shared" si="233"/>
        <v>201010apartmentmedian3+_bed_rateVancouver</v>
      </c>
      <c r="E2116">
        <v>2010</v>
      </c>
      <c r="F2116">
        <v>10</v>
      </c>
      <c r="G2116" t="s">
        <v>65</v>
      </c>
      <c r="H2116" t="s">
        <v>61</v>
      </c>
      <c r="I2116" t="s">
        <v>55</v>
      </c>
      <c r="J2116">
        <f t="shared" si="234"/>
        <v>3</v>
      </c>
      <c r="K2116" t="s">
        <v>16</v>
      </c>
      <c r="L2116">
        <f>VLOOKUP(B2116,average_median_rates_1!B:I,8,0)</f>
        <v>2300</v>
      </c>
      <c r="M2116" t="b">
        <f>IF(ISERROR(L2116),VLOOKUP(C2116,vancouver_ratios_2!B:J,9,0),IF(L2116="**",VLOOKUP(C2116,vancouver_ratios_2!B:J,9,0)))</f>
        <v>0</v>
      </c>
      <c r="N2116" t="b">
        <f>IF(ISERROR(L2116),VLOOKUP(D2116,average_median_rates_1!B:I,8,0),IF(L2116="**", VLOOKUP(D2116,average_median_rates_1!B:I,8,0)))</f>
        <v>0</v>
      </c>
      <c r="O2116">
        <f t="shared" si="235"/>
        <v>0</v>
      </c>
      <c r="P2116">
        <f t="shared" si="236"/>
        <v>2300</v>
      </c>
    </row>
    <row r="2117" spans="1:16" x14ac:dyDescent="0.2">
      <c r="A2117" t="str">
        <f t="shared" si="237"/>
        <v>201010median3Downtown</v>
      </c>
      <c r="B2117" t="str">
        <f t="shared" si="231"/>
        <v>201010apartmentmedian3+_bed_rateDowntown</v>
      </c>
      <c r="C2117" t="str">
        <f t="shared" si="232"/>
        <v>apartmentmedian3+_bed_rateDowntown</v>
      </c>
      <c r="D2117" t="str">
        <f t="shared" si="233"/>
        <v>201010apartmentmedian3+_bed_rateVancouver</v>
      </c>
      <c r="E2117">
        <v>2010</v>
      </c>
      <c r="F2117">
        <v>10</v>
      </c>
      <c r="G2117" t="s">
        <v>65</v>
      </c>
      <c r="H2117" t="s">
        <v>61</v>
      </c>
      <c r="I2117" t="s">
        <v>55</v>
      </c>
      <c r="J2117">
        <f t="shared" si="234"/>
        <v>3</v>
      </c>
      <c r="K2117" t="s">
        <v>17</v>
      </c>
      <c r="L2117" t="str">
        <f>VLOOKUP(B2117,average_median_rates_1!B:I,8,0)</f>
        <v>**</v>
      </c>
      <c r="M2117">
        <f>IF(ISERROR(L2117),VLOOKUP(C2117,vancouver_ratios_2!B:J,9,0),IF(L2117="**",VLOOKUP(C2117,vancouver_ratios_2!B:J,9,0)))</f>
        <v>1.84518249748527</v>
      </c>
      <c r="N2117">
        <f>IF(ISERROR(L2117),VLOOKUP(D2117,average_median_rates_1!B:I,8,0),IF(L2117="**", VLOOKUP(D2117,average_median_rates_1!B:I,8,0)))</f>
        <v>1182</v>
      </c>
      <c r="O2117">
        <f t="shared" si="235"/>
        <v>2181.0057120275892</v>
      </c>
      <c r="P2117">
        <f t="shared" si="236"/>
        <v>2181.0057120275892</v>
      </c>
    </row>
    <row r="2118" spans="1:16" x14ac:dyDescent="0.2">
      <c r="A2118" t="str">
        <f t="shared" si="237"/>
        <v>201010median3South Granville/Oak</v>
      </c>
      <c r="B2118" t="str">
        <f t="shared" si="231"/>
        <v>201010apartmentmedian3+_bed_rateSouth Granville/Oak</v>
      </c>
      <c r="C2118" t="str">
        <f t="shared" si="232"/>
        <v>apartmentmedian3+_bed_rateSouth Granville/Oak</v>
      </c>
      <c r="D2118" t="str">
        <f t="shared" si="233"/>
        <v>201010apartmentmedian3+_bed_rateVancouver</v>
      </c>
      <c r="E2118">
        <v>2010</v>
      </c>
      <c r="F2118">
        <v>10</v>
      </c>
      <c r="G2118" t="s">
        <v>65</v>
      </c>
      <c r="H2118" t="s">
        <v>61</v>
      </c>
      <c r="I2118" t="s">
        <v>55</v>
      </c>
      <c r="J2118">
        <f t="shared" si="234"/>
        <v>3</v>
      </c>
      <c r="K2118" t="s">
        <v>19</v>
      </c>
      <c r="L2118">
        <f>VLOOKUP(B2118,average_median_rates_1!B:I,8,0)</f>
        <v>1900</v>
      </c>
      <c r="M2118" t="b">
        <f>IF(ISERROR(L2118),VLOOKUP(C2118,vancouver_ratios_2!B:J,9,0),IF(L2118="**",VLOOKUP(C2118,vancouver_ratios_2!B:J,9,0)))</f>
        <v>0</v>
      </c>
      <c r="N2118" t="b">
        <f>IF(ISERROR(L2118),VLOOKUP(D2118,average_median_rates_1!B:I,8,0),IF(L2118="**", VLOOKUP(D2118,average_median_rates_1!B:I,8,0)))</f>
        <v>0</v>
      </c>
      <c r="O2118">
        <f t="shared" si="235"/>
        <v>0</v>
      </c>
      <c r="P2118">
        <f t="shared" si="236"/>
        <v>1900</v>
      </c>
    </row>
    <row r="2119" spans="1:16" x14ac:dyDescent="0.2">
      <c r="A2119" t="str">
        <f t="shared" si="237"/>
        <v>201010median3Kitsilano/Point Grey</v>
      </c>
      <c r="B2119" t="str">
        <f t="shared" si="231"/>
        <v>201010apartmentmedian3+_bed_rateKitsilano/Point Grey</v>
      </c>
      <c r="C2119" t="str">
        <f t="shared" si="232"/>
        <v>apartmentmedian3+_bed_rateKitsilano/Point Grey</v>
      </c>
      <c r="D2119" t="str">
        <f t="shared" si="233"/>
        <v>201010apartmentmedian3+_bed_rateVancouver</v>
      </c>
      <c r="E2119">
        <v>2010</v>
      </c>
      <c r="F2119">
        <v>10</v>
      </c>
      <c r="G2119" t="s">
        <v>65</v>
      </c>
      <c r="H2119" t="s">
        <v>61</v>
      </c>
      <c r="I2119" t="s">
        <v>55</v>
      </c>
      <c r="J2119">
        <f t="shared" si="234"/>
        <v>3</v>
      </c>
      <c r="K2119" t="s">
        <v>20</v>
      </c>
      <c r="L2119" t="str">
        <f>VLOOKUP(B2119,average_median_rates_1!B:I,8,0)</f>
        <v>**</v>
      </c>
      <c r="M2119">
        <f>IF(ISERROR(L2119),VLOOKUP(C2119,vancouver_ratios_2!B:J,9,0),IF(L2119="**",VLOOKUP(C2119,vancouver_ratios_2!B:J,9,0)))</f>
        <v>1.8905374335392999</v>
      </c>
      <c r="N2119">
        <f>IF(ISERROR(L2119),VLOOKUP(D2119,average_median_rates_1!B:I,8,0),IF(L2119="**", VLOOKUP(D2119,average_median_rates_1!B:I,8,0)))</f>
        <v>1182</v>
      </c>
      <c r="O2119">
        <f t="shared" si="235"/>
        <v>2234.6152464434526</v>
      </c>
      <c r="P2119">
        <f t="shared" si="236"/>
        <v>2234.6152464434526</v>
      </c>
    </row>
    <row r="2120" spans="1:16" x14ac:dyDescent="0.2">
      <c r="A2120" t="str">
        <f t="shared" si="237"/>
        <v>201010median3Westside/Kerrisdale</v>
      </c>
      <c r="B2120" t="str">
        <f t="shared" si="231"/>
        <v>201010apartmentmedian3+_bed_rateWestside/Kerrisdale</v>
      </c>
      <c r="C2120" t="str">
        <f t="shared" si="232"/>
        <v>apartmentmedian3+_bed_rateWestside/Kerrisdale</v>
      </c>
      <c r="D2120" t="str">
        <f t="shared" si="233"/>
        <v>201010apartmentmedian3+_bed_rateVancouver</v>
      </c>
      <c r="E2120">
        <v>2010</v>
      </c>
      <c r="F2120">
        <v>10</v>
      </c>
      <c r="G2120" t="s">
        <v>65</v>
      </c>
      <c r="H2120" t="s">
        <v>61</v>
      </c>
      <c r="I2120" t="s">
        <v>55</v>
      </c>
      <c r="J2120">
        <f t="shared" si="234"/>
        <v>3</v>
      </c>
      <c r="K2120" t="s">
        <v>21</v>
      </c>
      <c r="L2120">
        <f>VLOOKUP(B2120,average_median_rates_1!B:I,8,0)</f>
        <v>2100</v>
      </c>
      <c r="M2120" t="b">
        <f>IF(ISERROR(L2120),VLOOKUP(C2120,vancouver_ratios_2!B:J,9,0),IF(L2120="**",VLOOKUP(C2120,vancouver_ratios_2!B:J,9,0)))</f>
        <v>0</v>
      </c>
      <c r="N2120" t="b">
        <f>IF(ISERROR(L2120),VLOOKUP(D2120,average_median_rates_1!B:I,8,0),IF(L2120="**", VLOOKUP(D2120,average_median_rates_1!B:I,8,0)))</f>
        <v>0</v>
      </c>
      <c r="O2120">
        <f t="shared" si="235"/>
        <v>0</v>
      </c>
      <c r="P2120">
        <f t="shared" si="236"/>
        <v>2100</v>
      </c>
    </row>
    <row r="2121" spans="1:16" x14ac:dyDescent="0.2">
      <c r="A2121" t="str">
        <f t="shared" si="237"/>
        <v>201010median3Marpole</v>
      </c>
      <c r="B2121" t="str">
        <f t="shared" si="231"/>
        <v>201010apartmentmedian3+_bed_rateMarpole</v>
      </c>
      <c r="C2121" t="str">
        <f t="shared" si="232"/>
        <v>apartmentmedian3+_bed_rateMarpole</v>
      </c>
      <c r="D2121" t="str">
        <f t="shared" si="233"/>
        <v>201010apartmentmedian3+_bed_rateVancouver</v>
      </c>
      <c r="E2121">
        <v>2010</v>
      </c>
      <c r="F2121">
        <v>10</v>
      </c>
      <c r="G2121" t="s">
        <v>65</v>
      </c>
      <c r="H2121" t="s">
        <v>61</v>
      </c>
      <c r="I2121" t="s">
        <v>55</v>
      </c>
      <c r="J2121">
        <f t="shared" si="234"/>
        <v>3</v>
      </c>
      <c r="K2121" t="s">
        <v>23</v>
      </c>
      <c r="L2121">
        <f>VLOOKUP(B2121,average_median_rates_1!B:I,8,0)</f>
        <v>1100</v>
      </c>
      <c r="M2121" t="b">
        <f>IF(ISERROR(L2121),VLOOKUP(C2121,vancouver_ratios_2!B:J,9,0),IF(L2121="**",VLOOKUP(C2121,vancouver_ratios_2!B:J,9,0)))</f>
        <v>0</v>
      </c>
      <c r="N2121" t="b">
        <f>IF(ISERROR(L2121),VLOOKUP(D2121,average_median_rates_1!B:I,8,0),IF(L2121="**", VLOOKUP(D2121,average_median_rates_1!B:I,8,0)))</f>
        <v>0</v>
      </c>
      <c r="O2121">
        <f t="shared" si="235"/>
        <v>0</v>
      </c>
      <c r="P2121">
        <f t="shared" si="236"/>
        <v>1100</v>
      </c>
    </row>
    <row r="2122" spans="1:16" x14ac:dyDescent="0.2">
      <c r="A2122" t="str">
        <f t="shared" si="237"/>
        <v>201010median3Mount Pleasant/Renfrew Heights</v>
      </c>
      <c r="B2122" t="str">
        <f t="shared" si="231"/>
        <v>201010apartmentmedian3+_bed_rateMount Pleasant/Renfrew Heights</v>
      </c>
      <c r="C2122" t="str">
        <f t="shared" si="232"/>
        <v>apartmentmedian3+_bed_rateMount Pleasant/Renfrew Heights</v>
      </c>
      <c r="D2122" t="str">
        <f t="shared" si="233"/>
        <v>201010apartmentmedian3+_bed_rateVancouver</v>
      </c>
      <c r="E2122">
        <v>2010</v>
      </c>
      <c r="F2122">
        <v>10</v>
      </c>
      <c r="G2122" t="s">
        <v>65</v>
      </c>
      <c r="H2122" t="s">
        <v>61</v>
      </c>
      <c r="I2122" t="s">
        <v>55</v>
      </c>
      <c r="J2122">
        <f t="shared" si="234"/>
        <v>3</v>
      </c>
      <c r="K2122" t="s">
        <v>24</v>
      </c>
      <c r="L2122">
        <f>VLOOKUP(B2122,average_median_rates_1!B:I,8,0)</f>
        <v>1137</v>
      </c>
      <c r="M2122" t="b">
        <f>IF(ISERROR(L2122),VLOOKUP(C2122,vancouver_ratios_2!B:J,9,0),IF(L2122="**",VLOOKUP(C2122,vancouver_ratios_2!B:J,9,0)))</f>
        <v>0</v>
      </c>
      <c r="N2122" t="b">
        <f>IF(ISERROR(L2122),VLOOKUP(D2122,average_median_rates_1!B:I,8,0),IF(L2122="**", VLOOKUP(D2122,average_median_rates_1!B:I,8,0)))</f>
        <v>0</v>
      </c>
      <c r="O2122">
        <f t="shared" si="235"/>
        <v>0</v>
      </c>
      <c r="P2122">
        <f t="shared" si="236"/>
        <v>1137</v>
      </c>
    </row>
    <row r="2123" spans="1:16" x14ac:dyDescent="0.2">
      <c r="A2123" t="str">
        <f t="shared" si="237"/>
        <v>201010median3East Hastings</v>
      </c>
      <c r="B2123" t="str">
        <f t="shared" si="231"/>
        <v>201010apartmentmedian3+_bed_rateEast Hastings</v>
      </c>
      <c r="C2123" t="str">
        <f t="shared" si="232"/>
        <v>apartmentmedian3+_bed_rateEast Hastings</v>
      </c>
      <c r="D2123" t="str">
        <f t="shared" si="233"/>
        <v>201010apartmentmedian3+_bed_rateVancouver</v>
      </c>
      <c r="E2123">
        <v>2010</v>
      </c>
      <c r="F2123">
        <v>10</v>
      </c>
      <c r="G2123" t="s">
        <v>65</v>
      </c>
      <c r="H2123" t="s">
        <v>61</v>
      </c>
      <c r="I2123" t="s">
        <v>55</v>
      </c>
      <c r="J2123">
        <f t="shared" si="234"/>
        <v>3</v>
      </c>
      <c r="K2123" t="s">
        <v>25</v>
      </c>
      <c r="L2123">
        <f>VLOOKUP(B2123,average_median_rates_1!B:I,8,0)</f>
        <v>1151</v>
      </c>
      <c r="M2123" t="b">
        <f>IF(ISERROR(L2123),VLOOKUP(C2123,vancouver_ratios_2!B:J,9,0),IF(L2123="**",VLOOKUP(C2123,vancouver_ratios_2!B:J,9,0)))</f>
        <v>0</v>
      </c>
      <c r="N2123" t="b">
        <f>IF(ISERROR(L2123),VLOOKUP(D2123,average_median_rates_1!B:I,8,0),IF(L2123="**", VLOOKUP(D2123,average_median_rates_1!B:I,8,0)))</f>
        <v>0</v>
      </c>
      <c r="O2123">
        <f t="shared" si="235"/>
        <v>0</v>
      </c>
      <c r="P2123">
        <f t="shared" si="236"/>
        <v>1151</v>
      </c>
    </row>
    <row r="2124" spans="1:16" x14ac:dyDescent="0.2">
      <c r="A2124" t="str">
        <f t="shared" si="237"/>
        <v>201010median3Southeast Vancouver</v>
      </c>
      <c r="B2124" t="str">
        <f t="shared" si="231"/>
        <v>201010apartmentmedian3+_bed_rateSoutheast Vancouver</v>
      </c>
      <c r="C2124" t="str">
        <f t="shared" si="232"/>
        <v>apartmentmedian3+_bed_rateSoutheast Vancouver</v>
      </c>
      <c r="D2124" t="str">
        <f t="shared" si="233"/>
        <v>201010apartmentmedian3+_bed_rateVancouver</v>
      </c>
      <c r="E2124">
        <v>2010</v>
      </c>
      <c r="F2124">
        <v>10</v>
      </c>
      <c r="G2124" t="s">
        <v>65</v>
      </c>
      <c r="H2124" t="s">
        <v>61</v>
      </c>
      <c r="I2124" t="s">
        <v>55</v>
      </c>
      <c r="J2124">
        <f t="shared" si="234"/>
        <v>3</v>
      </c>
      <c r="K2124" t="s">
        <v>26</v>
      </c>
      <c r="L2124">
        <f>VLOOKUP(B2124,average_median_rates_1!B:I,8,0)</f>
        <v>1111</v>
      </c>
      <c r="M2124" t="b">
        <f>IF(ISERROR(L2124),VLOOKUP(C2124,vancouver_ratios_2!B:J,9,0),IF(L2124="**",VLOOKUP(C2124,vancouver_ratios_2!B:J,9,0)))</f>
        <v>0</v>
      </c>
      <c r="N2124" t="b">
        <f>IF(ISERROR(L2124),VLOOKUP(D2124,average_median_rates_1!B:I,8,0),IF(L2124="**", VLOOKUP(D2124,average_median_rates_1!B:I,8,0)))</f>
        <v>0</v>
      </c>
      <c r="O2124">
        <f t="shared" si="235"/>
        <v>0</v>
      </c>
      <c r="P2124">
        <f t="shared" si="236"/>
        <v>1111</v>
      </c>
    </row>
    <row r="2125" spans="1:16" x14ac:dyDescent="0.2">
      <c r="A2125" t="str">
        <f t="shared" si="237"/>
        <v>201010median3University Endowment Lands</v>
      </c>
      <c r="B2125" t="str">
        <f t="shared" si="231"/>
        <v>201010apartmentmedian3+_bed_rateUniversity Endowment Lands</v>
      </c>
      <c r="C2125" t="str">
        <f t="shared" si="232"/>
        <v>apartmentmedian3+_bed_rateUniversity Endowment Lands</v>
      </c>
      <c r="D2125" t="str">
        <f t="shared" si="233"/>
        <v>201010apartmentmedian3+_bed_rateVancouver</v>
      </c>
      <c r="E2125">
        <v>2010</v>
      </c>
      <c r="F2125">
        <v>10</v>
      </c>
      <c r="G2125" t="s">
        <v>65</v>
      </c>
      <c r="H2125" t="s">
        <v>61</v>
      </c>
      <c r="I2125" t="s">
        <v>55</v>
      </c>
      <c r="J2125">
        <f t="shared" si="234"/>
        <v>3</v>
      </c>
      <c r="K2125" t="s">
        <v>27</v>
      </c>
      <c r="L2125">
        <f>VLOOKUP(B2125,average_median_rates_1!B:I,8,0)</f>
        <v>2161</v>
      </c>
      <c r="M2125" t="b">
        <f>IF(ISERROR(L2125),VLOOKUP(C2125,vancouver_ratios_2!B:J,9,0),IF(L2125="**",VLOOKUP(C2125,vancouver_ratios_2!B:J,9,0)))</f>
        <v>0</v>
      </c>
      <c r="N2125" t="b">
        <f>IF(ISERROR(L2125),VLOOKUP(D2125,average_median_rates_1!B:I,8,0),IF(L2125="**", VLOOKUP(D2125,average_median_rates_1!B:I,8,0)))</f>
        <v>0</v>
      </c>
      <c r="O2125">
        <f t="shared" si="235"/>
        <v>0</v>
      </c>
      <c r="P2125">
        <f t="shared" si="236"/>
        <v>2161</v>
      </c>
    </row>
    <row r="2126" spans="1:16" x14ac:dyDescent="0.2">
      <c r="A2126" t="str">
        <f t="shared" si="237"/>
        <v>201010median3Central Park/Metrotown</v>
      </c>
      <c r="B2126" t="str">
        <f t="shared" si="231"/>
        <v>201010apartmentmedian3+_bed_rateCentral Park/Metrotown</v>
      </c>
      <c r="C2126" t="str">
        <f t="shared" si="232"/>
        <v>apartmentmedian3+_bed_rateCentral Park/Metrotown</v>
      </c>
      <c r="D2126" t="str">
        <f t="shared" si="233"/>
        <v>201010apartmentmedian3+_bed_rateVancouver</v>
      </c>
      <c r="E2126">
        <v>2010</v>
      </c>
      <c r="F2126">
        <v>10</v>
      </c>
      <c r="G2126" t="s">
        <v>65</v>
      </c>
      <c r="H2126" t="s">
        <v>61</v>
      </c>
      <c r="I2126" t="s">
        <v>55</v>
      </c>
      <c r="J2126">
        <f t="shared" si="234"/>
        <v>3</v>
      </c>
      <c r="K2126" t="s">
        <v>28</v>
      </c>
      <c r="L2126">
        <f>VLOOKUP(B2126,average_median_rates_1!B:I,8,0)</f>
        <v>1350</v>
      </c>
      <c r="M2126" t="b">
        <f>IF(ISERROR(L2126),VLOOKUP(C2126,vancouver_ratios_2!B:J,9,0),IF(L2126="**",VLOOKUP(C2126,vancouver_ratios_2!B:J,9,0)))</f>
        <v>0</v>
      </c>
      <c r="N2126" t="b">
        <f>IF(ISERROR(L2126),VLOOKUP(D2126,average_median_rates_1!B:I,8,0),IF(L2126="**", VLOOKUP(D2126,average_median_rates_1!B:I,8,0)))</f>
        <v>0</v>
      </c>
      <c r="O2126">
        <f t="shared" si="235"/>
        <v>0</v>
      </c>
      <c r="P2126">
        <f t="shared" si="236"/>
        <v>1350</v>
      </c>
    </row>
    <row r="2127" spans="1:16" x14ac:dyDescent="0.2">
      <c r="A2127" t="str">
        <f t="shared" si="237"/>
        <v>201010median3Southeast Burnaby</v>
      </c>
      <c r="B2127" t="str">
        <f t="shared" si="231"/>
        <v>201010apartmentmedian3+_bed_rateSoutheast Burnaby</v>
      </c>
      <c r="C2127" t="str">
        <f t="shared" si="232"/>
        <v>apartmentmedian3+_bed_rateSoutheast Burnaby</v>
      </c>
      <c r="D2127" t="str">
        <f t="shared" si="233"/>
        <v>201010apartmentmedian3+_bed_rateVancouver</v>
      </c>
      <c r="E2127">
        <v>2010</v>
      </c>
      <c r="F2127">
        <v>10</v>
      </c>
      <c r="G2127" t="s">
        <v>65</v>
      </c>
      <c r="H2127" t="s">
        <v>61</v>
      </c>
      <c r="I2127" t="s">
        <v>55</v>
      </c>
      <c r="J2127">
        <f t="shared" si="234"/>
        <v>3</v>
      </c>
      <c r="K2127" t="s">
        <v>29</v>
      </c>
      <c r="L2127">
        <f>VLOOKUP(B2127,average_median_rates_1!B:I,8,0)</f>
        <v>1050</v>
      </c>
      <c r="M2127" t="b">
        <f>IF(ISERROR(L2127),VLOOKUP(C2127,vancouver_ratios_2!B:J,9,0),IF(L2127="**",VLOOKUP(C2127,vancouver_ratios_2!B:J,9,0)))</f>
        <v>0</v>
      </c>
      <c r="N2127" t="b">
        <f>IF(ISERROR(L2127),VLOOKUP(D2127,average_median_rates_1!B:I,8,0),IF(L2127="**", VLOOKUP(D2127,average_median_rates_1!B:I,8,0)))</f>
        <v>0</v>
      </c>
      <c r="O2127">
        <f t="shared" si="235"/>
        <v>0</v>
      </c>
      <c r="P2127">
        <f t="shared" si="236"/>
        <v>1050</v>
      </c>
    </row>
    <row r="2128" spans="1:16" x14ac:dyDescent="0.2">
      <c r="A2128" t="str">
        <f t="shared" si="237"/>
        <v>201010median3North Burnaby</v>
      </c>
      <c r="B2128" t="str">
        <f t="shared" si="231"/>
        <v>201010apartmentmedian3+_bed_rateNorth Burnaby</v>
      </c>
      <c r="C2128" t="str">
        <f t="shared" si="232"/>
        <v>apartmentmedian3+_bed_rateNorth Burnaby</v>
      </c>
      <c r="D2128" t="str">
        <f t="shared" si="233"/>
        <v>201010apartmentmedian3+_bed_rateVancouver</v>
      </c>
      <c r="E2128">
        <v>2010</v>
      </c>
      <c r="F2128">
        <v>10</v>
      </c>
      <c r="G2128" t="s">
        <v>65</v>
      </c>
      <c r="H2128" t="s">
        <v>61</v>
      </c>
      <c r="I2128" t="s">
        <v>55</v>
      </c>
      <c r="J2128">
        <f t="shared" si="234"/>
        <v>3</v>
      </c>
      <c r="K2128" t="s">
        <v>31</v>
      </c>
      <c r="L2128">
        <f>VLOOKUP(B2128,average_median_rates_1!B:I,8,0)</f>
        <v>1190</v>
      </c>
      <c r="M2128" t="b">
        <f>IF(ISERROR(L2128),VLOOKUP(C2128,vancouver_ratios_2!B:J,9,0),IF(L2128="**",VLOOKUP(C2128,vancouver_ratios_2!B:J,9,0)))</f>
        <v>0</v>
      </c>
      <c r="N2128" t="b">
        <f>IF(ISERROR(L2128),VLOOKUP(D2128,average_median_rates_1!B:I,8,0),IF(L2128="**", VLOOKUP(D2128,average_median_rates_1!B:I,8,0)))</f>
        <v>0</v>
      </c>
      <c r="O2128">
        <f t="shared" si="235"/>
        <v>0</v>
      </c>
      <c r="P2128">
        <f t="shared" si="236"/>
        <v>1190</v>
      </c>
    </row>
    <row r="2129" spans="1:16" x14ac:dyDescent="0.2">
      <c r="A2129" t="str">
        <f t="shared" si="237"/>
        <v>201010median3New Westminster</v>
      </c>
      <c r="B2129" t="str">
        <f t="shared" si="231"/>
        <v>201010apartmentmedian3+_bed_rateNew Westminster</v>
      </c>
      <c r="C2129" t="str">
        <f t="shared" si="232"/>
        <v>apartmentmedian3+_bed_rateNew Westminster</v>
      </c>
      <c r="D2129" t="str">
        <f t="shared" si="233"/>
        <v>201010apartmentmedian3+_bed_rateVancouver</v>
      </c>
      <c r="E2129">
        <v>2010</v>
      </c>
      <c r="F2129">
        <v>10</v>
      </c>
      <c r="G2129" t="s">
        <v>65</v>
      </c>
      <c r="H2129" t="s">
        <v>61</v>
      </c>
      <c r="I2129" t="s">
        <v>55</v>
      </c>
      <c r="J2129">
        <f t="shared" si="234"/>
        <v>3</v>
      </c>
      <c r="K2129" t="s">
        <v>32</v>
      </c>
      <c r="L2129">
        <f>VLOOKUP(B2129,average_median_rates_1!B:I,8,0)</f>
        <v>1300</v>
      </c>
      <c r="M2129" t="b">
        <f>IF(ISERROR(L2129),VLOOKUP(C2129,vancouver_ratios_2!B:J,9,0),IF(L2129="**",VLOOKUP(C2129,vancouver_ratios_2!B:J,9,0)))</f>
        <v>0</v>
      </c>
      <c r="N2129" t="b">
        <f>IF(ISERROR(L2129),VLOOKUP(D2129,average_median_rates_1!B:I,8,0),IF(L2129="**", VLOOKUP(D2129,average_median_rates_1!B:I,8,0)))</f>
        <v>0</v>
      </c>
      <c r="O2129">
        <f t="shared" si="235"/>
        <v>0</v>
      </c>
      <c r="P2129">
        <f t="shared" si="236"/>
        <v>1300</v>
      </c>
    </row>
    <row r="2130" spans="1:16" x14ac:dyDescent="0.2">
      <c r="A2130" t="str">
        <f t="shared" si="237"/>
        <v>201010median3North Vancouver CY</v>
      </c>
      <c r="B2130" t="str">
        <f t="shared" si="231"/>
        <v>201010apartmentmedian3+_bed_rateNorth Vancouver CY</v>
      </c>
      <c r="C2130" t="str">
        <f t="shared" si="232"/>
        <v>apartmentmedian3+_bed_rateNorth Vancouver CY</v>
      </c>
      <c r="D2130" t="str">
        <f t="shared" si="233"/>
        <v>201010apartmentmedian3+_bed_rateVancouver</v>
      </c>
      <c r="E2130">
        <v>2010</v>
      </c>
      <c r="F2130">
        <v>10</v>
      </c>
      <c r="G2130" t="s">
        <v>65</v>
      </c>
      <c r="H2130" t="s">
        <v>61</v>
      </c>
      <c r="I2130" t="s">
        <v>55</v>
      </c>
      <c r="J2130">
        <f t="shared" si="234"/>
        <v>3</v>
      </c>
      <c r="K2130" t="s">
        <v>33</v>
      </c>
      <c r="L2130" t="e">
        <f>VLOOKUP(B2130,average_median_rates_1!B:I,8,0)</f>
        <v>#N/A</v>
      </c>
      <c r="M2130">
        <f>IF(ISERROR(L2130),VLOOKUP(C2130,vancouver_ratios_2!B:J,9,0),IF(L2130="**",VLOOKUP(C2130,vancouver_ratios_2!B:J,9,0)))</f>
        <v>1.6372682856732299</v>
      </c>
      <c r="N2130">
        <f>IF(ISERROR(L2130),VLOOKUP(D2130,average_median_rates_1!B:I,8,0),IF(L2130="**", VLOOKUP(D2130,average_median_rates_1!B:I,8,0)))</f>
        <v>1182</v>
      </c>
      <c r="O2130">
        <f t="shared" si="235"/>
        <v>1935.2511136657577</v>
      </c>
      <c r="P2130">
        <f t="shared" si="236"/>
        <v>1935.2511136657577</v>
      </c>
    </row>
    <row r="2131" spans="1:16" x14ac:dyDescent="0.2">
      <c r="A2131" t="str">
        <f t="shared" si="237"/>
        <v>201010median3North Vancouver DM</v>
      </c>
      <c r="B2131" t="str">
        <f t="shared" si="231"/>
        <v>201010apartmentmedian3+_bed_rateNorth Vancouver DM</v>
      </c>
      <c r="C2131" t="str">
        <f t="shared" si="232"/>
        <v>apartmentmedian3+_bed_rateNorth Vancouver DM</v>
      </c>
      <c r="D2131" t="str">
        <f t="shared" si="233"/>
        <v>201010apartmentmedian3+_bed_rateVancouver</v>
      </c>
      <c r="E2131">
        <v>2010</v>
      </c>
      <c r="F2131">
        <v>10</v>
      </c>
      <c r="G2131" t="s">
        <v>65</v>
      </c>
      <c r="H2131" t="s">
        <v>61</v>
      </c>
      <c r="I2131" t="s">
        <v>55</v>
      </c>
      <c r="J2131">
        <f t="shared" si="234"/>
        <v>3</v>
      </c>
      <c r="K2131" t="s">
        <v>34</v>
      </c>
      <c r="L2131">
        <f>VLOOKUP(B2131,average_median_rates_1!B:I,8,0)</f>
        <v>1350</v>
      </c>
      <c r="M2131" t="b">
        <f>IF(ISERROR(L2131),VLOOKUP(C2131,vancouver_ratios_2!B:J,9,0),IF(L2131="**",VLOOKUP(C2131,vancouver_ratios_2!B:J,9,0)))</f>
        <v>0</v>
      </c>
      <c r="N2131" t="b">
        <f>IF(ISERROR(L2131),VLOOKUP(D2131,average_median_rates_1!B:I,8,0),IF(L2131="**", VLOOKUP(D2131,average_median_rates_1!B:I,8,0)))</f>
        <v>0</v>
      </c>
      <c r="O2131">
        <f t="shared" si="235"/>
        <v>0</v>
      </c>
      <c r="P2131">
        <f t="shared" si="236"/>
        <v>1350</v>
      </c>
    </row>
    <row r="2132" spans="1:16" x14ac:dyDescent="0.2">
      <c r="A2132" t="str">
        <f t="shared" si="237"/>
        <v>201010median3West Vancouver</v>
      </c>
      <c r="B2132" t="str">
        <f t="shared" si="231"/>
        <v>201010apartmentmedian3+_bed_rateWest Vancouver</v>
      </c>
      <c r="C2132" t="str">
        <f t="shared" si="232"/>
        <v>apartmentmedian3+_bed_rateWest Vancouver</v>
      </c>
      <c r="D2132" t="str">
        <f t="shared" si="233"/>
        <v>201010apartmentmedian3+_bed_rateVancouver</v>
      </c>
      <c r="E2132">
        <v>2010</v>
      </c>
      <c r="F2132">
        <v>10</v>
      </c>
      <c r="G2132" t="s">
        <v>65</v>
      </c>
      <c r="H2132" t="s">
        <v>61</v>
      </c>
      <c r="I2132" t="s">
        <v>55</v>
      </c>
      <c r="J2132">
        <f t="shared" si="234"/>
        <v>3</v>
      </c>
      <c r="K2132" t="s">
        <v>35</v>
      </c>
      <c r="L2132">
        <f>VLOOKUP(B2132,average_median_rates_1!B:I,8,0)</f>
        <v>3000</v>
      </c>
      <c r="M2132" t="b">
        <f>IF(ISERROR(L2132),VLOOKUP(C2132,vancouver_ratios_2!B:J,9,0),IF(L2132="**",VLOOKUP(C2132,vancouver_ratios_2!B:J,9,0)))</f>
        <v>0</v>
      </c>
      <c r="N2132" t="b">
        <f>IF(ISERROR(L2132),VLOOKUP(D2132,average_median_rates_1!B:I,8,0),IF(L2132="**", VLOOKUP(D2132,average_median_rates_1!B:I,8,0)))</f>
        <v>0</v>
      </c>
      <c r="O2132">
        <f t="shared" si="235"/>
        <v>0</v>
      </c>
      <c r="P2132">
        <f t="shared" si="236"/>
        <v>3000</v>
      </c>
    </row>
    <row r="2133" spans="1:16" x14ac:dyDescent="0.2">
      <c r="A2133" t="str">
        <f t="shared" si="237"/>
        <v>201010median3Richmond</v>
      </c>
      <c r="B2133" t="str">
        <f t="shared" si="231"/>
        <v>201010apartmentmedian3+_bed_rateRichmond</v>
      </c>
      <c r="C2133" t="str">
        <f t="shared" si="232"/>
        <v>apartmentmedian3+_bed_rateRichmond</v>
      </c>
      <c r="D2133" t="str">
        <f t="shared" si="233"/>
        <v>201010apartmentmedian3+_bed_rateVancouver</v>
      </c>
      <c r="E2133">
        <v>2010</v>
      </c>
      <c r="F2133">
        <v>10</v>
      </c>
      <c r="G2133" t="s">
        <v>65</v>
      </c>
      <c r="H2133" t="s">
        <v>61</v>
      </c>
      <c r="I2133" t="s">
        <v>55</v>
      </c>
      <c r="J2133">
        <f t="shared" si="234"/>
        <v>3</v>
      </c>
      <c r="K2133" t="s">
        <v>36</v>
      </c>
      <c r="L2133">
        <f>VLOOKUP(B2133,average_median_rates_1!B:I,8,0)</f>
        <v>1275</v>
      </c>
      <c r="M2133" t="b">
        <f>IF(ISERROR(L2133),VLOOKUP(C2133,vancouver_ratios_2!B:J,9,0),IF(L2133="**",VLOOKUP(C2133,vancouver_ratios_2!B:J,9,0)))</f>
        <v>0</v>
      </c>
      <c r="N2133" t="b">
        <f>IF(ISERROR(L2133),VLOOKUP(D2133,average_median_rates_1!B:I,8,0),IF(L2133="**", VLOOKUP(D2133,average_median_rates_1!B:I,8,0)))</f>
        <v>0</v>
      </c>
      <c r="O2133">
        <f t="shared" si="235"/>
        <v>0</v>
      </c>
      <c r="P2133">
        <f t="shared" si="236"/>
        <v>1275</v>
      </c>
    </row>
    <row r="2134" spans="1:16" x14ac:dyDescent="0.2">
      <c r="A2134" t="str">
        <f t="shared" si="237"/>
        <v>201010median3Delta</v>
      </c>
      <c r="B2134" t="str">
        <f t="shared" si="231"/>
        <v>201010apartmentmedian3+_bed_rateDelta</v>
      </c>
      <c r="C2134" t="str">
        <f t="shared" si="232"/>
        <v>apartmentmedian3+_bed_rateDelta</v>
      </c>
      <c r="D2134" t="str">
        <f t="shared" si="233"/>
        <v>201010apartmentmedian3+_bed_rateVancouver</v>
      </c>
      <c r="E2134">
        <v>2010</v>
      </c>
      <c r="F2134">
        <v>10</v>
      </c>
      <c r="G2134" t="s">
        <v>65</v>
      </c>
      <c r="H2134" t="s">
        <v>61</v>
      </c>
      <c r="I2134" t="s">
        <v>55</v>
      </c>
      <c r="J2134">
        <f t="shared" si="234"/>
        <v>3</v>
      </c>
      <c r="K2134" t="s">
        <v>37</v>
      </c>
      <c r="L2134">
        <f>VLOOKUP(B2134,average_median_rates_1!B:I,8,0)</f>
        <v>980</v>
      </c>
      <c r="M2134" t="b">
        <f>IF(ISERROR(L2134),VLOOKUP(C2134,vancouver_ratios_2!B:J,9,0),IF(L2134="**",VLOOKUP(C2134,vancouver_ratios_2!B:J,9,0)))</f>
        <v>0</v>
      </c>
      <c r="N2134" t="b">
        <f>IF(ISERROR(L2134),VLOOKUP(D2134,average_median_rates_1!B:I,8,0),IF(L2134="**", VLOOKUP(D2134,average_median_rates_1!B:I,8,0)))</f>
        <v>0</v>
      </c>
      <c r="O2134">
        <f t="shared" si="235"/>
        <v>0</v>
      </c>
      <c r="P2134">
        <f t="shared" si="236"/>
        <v>980</v>
      </c>
    </row>
    <row r="2135" spans="1:16" x14ac:dyDescent="0.2">
      <c r="A2135" t="str">
        <f t="shared" si="237"/>
        <v>201010median3Surrey</v>
      </c>
      <c r="B2135" t="str">
        <f t="shared" si="231"/>
        <v>201010apartmentmedian3+_bed_rateSurrey</v>
      </c>
      <c r="C2135" t="str">
        <f t="shared" si="232"/>
        <v>apartmentmedian3+_bed_rateSurrey</v>
      </c>
      <c r="D2135" t="str">
        <f t="shared" si="233"/>
        <v>201010apartmentmedian3+_bed_rateVancouver</v>
      </c>
      <c r="E2135">
        <v>2010</v>
      </c>
      <c r="F2135">
        <v>10</v>
      </c>
      <c r="G2135" t="s">
        <v>65</v>
      </c>
      <c r="H2135" t="s">
        <v>61</v>
      </c>
      <c r="I2135" t="s">
        <v>55</v>
      </c>
      <c r="J2135">
        <f t="shared" si="234"/>
        <v>3</v>
      </c>
      <c r="K2135" t="s">
        <v>38</v>
      </c>
      <c r="L2135">
        <f>VLOOKUP(B2135,average_median_rates_1!B:I,8,0)</f>
        <v>1008</v>
      </c>
      <c r="M2135" t="b">
        <f>IF(ISERROR(L2135),VLOOKUP(C2135,vancouver_ratios_2!B:J,9,0),IF(L2135="**",VLOOKUP(C2135,vancouver_ratios_2!B:J,9,0)))</f>
        <v>0</v>
      </c>
      <c r="N2135" t="b">
        <f>IF(ISERROR(L2135),VLOOKUP(D2135,average_median_rates_1!B:I,8,0),IF(L2135="**", VLOOKUP(D2135,average_median_rates_1!B:I,8,0)))</f>
        <v>0</v>
      </c>
      <c r="O2135">
        <f t="shared" si="235"/>
        <v>0</v>
      </c>
      <c r="P2135">
        <f t="shared" si="236"/>
        <v>1008</v>
      </c>
    </row>
    <row r="2136" spans="1:16" x14ac:dyDescent="0.2">
      <c r="A2136" t="str">
        <f t="shared" si="237"/>
        <v>201010median3White Rock</v>
      </c>
      <c r="B2136" t="str">
        <f t="shared" si="231"/>
        <v>201010apartmentmedian3+_bed_rateWhite Rock</v>
      </c>
      <c r="C2136" t="str">
        <f t="shared" si="232"/>
        <v>apartmentmedian3+_bed_rateWhite Rock</v>
      </c>
      <c r="D2136" t="str">
        <f t="shared" si="233"/>
        <v>201010apartmentmedian3+_bed_rateVancouver</v>
      </c>
      <c r="E2136">
        <v>2010</v>
      </c>
      <c r="F2136">
        <v>10</v>
      </c>
      <c r="G2136" t="s">
        <v>65</v>
      </c>
      <c r="H2136" t="s">
        <v>61</v>
      </c>
      <c r="I2136" t="s">
        <v>55</v>
      </c>
      <c r="J2136">
        <f t="shared" si="234"/>
        <v>3</v>
      </c>
      <c r="K2136" t="s">
        <v>39</v>
      </c>
      <c r="L2136">
        <f>VLOOKUP(B2136,average_median_rates_1!B:I,8,0)</f>
        <v>1400</v>
      </c>
      <c r="M2136" t="b">
        <f>IF(ISERROR(L2136),VLOOKUP(C2136,vancouver_ratios_2!B:J,9,0),IF(L2136="**",VLOOKUP(C2136,vancouver_ratios_2!B:J,9,0)))</f>
        <v>0</v>
      </c>
      <c r="N2136" t="b">
        <f>IF(ISERROR(L2136),VLOOKUP(D2136,average_median_rates_1!B:I,8,0),IF(L2136="**", VLOOKUP(D2136,average_median_rates_1!B:I,8,0)))</f>
        <v>0</v>
      </c>
      <c r="O2136">
        <f t="shared" si="235"/>
        <v>0</v>
      </c>
      <c r="P2136">
        <f t="shared" si="236"/>
        <v>1400</v>
      </c>
    </row>
    <row r="2137" spans="1:16" x14ac:dyDescent="0.2">
      <c r="A2137" t="str">
        <f t="shared" si="237"/>
        <v>201010median3Langley City and Langley DM</v>
      </c>
      <c r="B2137" t="str">
        <f t="shared" si="231"/>
        <v>201010apartmentmedian3+_bed_rateLangley City and Langley DM</v>
      </c>
      <c r="C2137" t="str">
        <f t="shared" si="232"/>
        <v>apartmentmedian3+_bed_rateLangley City and Langley DM</v>
      </c>
      <c r="D2137" t="str">
        <f t="shared" si="233"/>
        <v>201010apartmentmedian3+_bed_rateVancouver</v>
      </c>
      <c r="E2137">
        <v>2010</v>
      </c>
      <c r="F2137">
        <v>10</v>
      </c>
      <c r="G2137" t="s">
        <v>65</v>
      </c>
      <c r="H2137" t="s">
        <v>61</v>
      </c>
      <c r="I2137" t="s">
        <v>55</v>
      </c>
      <c r="J2137">
        <f t="shared" si="234"/>
        <v>3</v>
      </c>
      <c r="K2137" t="s">
        <v>40</v>
      </c>
      <c r="L2137">
        <f>VLOOKUP(B2137,average_median_rates_1!B:I,8,0)</f>
        <v>1050</v>
      </c>
      <c r="M2137" t="b">
        <f>IF(ISERROR(L2137),VLOOKUP(C2137,vancouver_ratios_2!B:J,9,0),IF(L2137="**",VLOOKUP(C2137,vancouver_ratios_2!B:J,9,0)))</f>
        <v>0</v>
      </c>
      <c r="N2137" t="b">
        <f>IF(ISERROR(L2137),VLOOKUP(D2137,average_median_rates_1!B:I,8,0),IF(L2137="**", VLOOKUP(D2137,average_median_rates_1!B:I,8,0)))</f>
        <v>0</v>
      </c>
      <c r="O2137">
        <f t="shared" si="235"/>
        <v>0</v>
      </c>
      <c r="P2137">
        <f t="shared" si="236"/>
        <v>1050</v>
      </c>
    </row>
    <row r="2138" spans="1:16" x14ac:dyDescent="0.2">
      <c r="A2138" t="str">
        <f t="shared" si="237"/>
        <v>201010median3Tri-Cities</v>
      </c>
      <c r="B2138" t="str">
        <f t="shared" si="231"/>
        <v>201010apartmentmedian3+_bed_rateTri-Cities</v>
      </c>
      <c r="C2138" t="str">
        <f t="shared" si="232"/>
        <v>apartmentmedian3+_bed_rateTri-Cities</v>
      </c>
      <c r="D2138" t="str">
        <f t="shared" si="233"/>
        <v>201010apartmentmedian3+_bed_rateVancouver</v>
      </c>
      <c r="E2138">
        <v>2010</v>
      </c>
      <c r="F2138">
        <v>10</v>
      </c>
      <c r="G2138" t="s">
        <v>65</v>
      </c>
      <c r="H2138" t="s">
        <v>61</v>
      </c>
      <c r="I2138" t="s">
        <v>55</v>
      </c>
      <c r="J2138">
        <f t="shared" si="234"/>
        <v>3</v>
      </c>
      <c r="K2138" t="s">
        <v>41</v>
      </c>
      <c r="L2138">
        <f>VLOOKUP(B2138,average_median_rates_1!B:I,8,0)</f>
        <v>1100</v>
      </c>
      <c r="M2138" t="b">
        <f>IF(ISERROR(L2138),VLOOKUP(C2138,vancouver_ratios_2!B:J,9,0),IF(L2138="**",VLOOKUP(C2138,vancouver_ratios_2!B:J,9,0)))</f>
        <v>0</v>
      </c>
      <c r="N2138" t="b">
        <f>IF(ISERROR(L2138),VLOOKUP(D2138,average_median_rates_1!B:I,8,0),IF(L2138="**", VLOOKUP(D2138,average_median_rates_1!B:I,8,0)))</f>
        <v>0</v>
      </c>
      <c r="O2138">
        <f t="shared" si="235"/>
        <v>0</v>
      </c>
      <c r="P2138">
        <f t="shared" si="236"/>
        <v>1100</v>
      </c>
    </row>
    <row r="2139" spans="1:16" x14ac:dyDescent="0.2">
      <c r="A2139" t="str">
        <f t="shared" si="237"/>
        <v>201010median3Maple Ridge/Pitt Meadows</v>
      </c>
      <c r="B2139" t="str">
        <f t="shared" si="231"/>
        <v>201010apartmentmedian3+_bed_rateMaple Ridge/Pitt Meadows</v>
      </c>
      <c r="C2139" t="str">
        <f t="shared" si="232"/>
        <v>apartmentmedian3+_bed_rateMaple Ridge/Pitt Meadows</v>
      </c>
      <c r="D2139" t="str">
        <f t="shared" si="233"/>
        <v>201010apartmentmedian3+_bed_rateVancouver</v>
      </c>
      <c r="E2139">
        <v>2010</v>
      </c>
      <c r="F2139">
        <v>10</v>
      </c>
      <c r="G2139" t="s">
        <v>65</v>
      </c>
      <c r="H2139" t="s">
        <v>61</v>
      </c>
      <c r="I2139" t="s">
        <v>55</v>
      </c>
      <c r="J2139">
        <f t="shared" si="234"/>
        <v>3</v>
      </c>
      <c r="K2139" t="s">
        <v>42</v>
      </c>
      <c r="L2139">
        <f>VLOOKUP(B2139,average_median_rates_1!B:I,8,0)</f>
        <v>1050</v>
      </c>
      <c r="M2139" t="b">
        <f>IF(ISERROR(L2139),VLOOKUP(C2139,vancouver_ratios_2!B:J,9,0),IF(L2139="**",VLOOKUP(C2139,vancouver_ratios_2!B:J,9,0)))</f>
        <v>0</v>
      </c>
      <c r="N2139" t="b">
        <f>IF(ISERROR(L2139),VLOOKUP(D2139,average_median_rates_1!B:I,8,0),IF(L2139="**", VLOOKUP(D2139,average_median_rates_1!B:I,8,0)))</f>
        <v>0</v>
      </c>
      <c r="O2139">
        <f t="shared" si="235"/>
        <v>0</v>
      </c>
      <c r="P2139">
        <f t="shared" si="236"/>
        <v>1050</v>
      </c>
    </row>
    <row r="2140" spans="1:16" x14ac:dyDescent="0.2">
      <c r="A2140" t="str">
        <f t="shared" si="237"/>
        <v>201010median3Vancouver</v>
      </c>
      <c r="B2140" t="str">
        <f t="shared" si="231"/>
        <v>201010apartmentmedian3+_bed_rateVancouver</v>
      </c>
      <c r="C2140" t="str">
        <f t="shared" si="232"/>
        <v>apartmentmedian3+_bed_rateVancouver</v>
      </c>
      <c r="D2140" t="str">
        <f t="shared" si="233"/>
        <v>201010apartmentmedian3+_bed_rateVancouver</v>
      </c>
      <c r="E2140">
        <v>2010</v>
      </c>
      <c r="F2140">
        <v>10</v>
      </c>
      <c r="G2140" t="s">
        <v>65</v>
      </c>
      <c r="H2140" t="s">
        <v>61</v>
      </c>
      <c r="I2140" t="s">
        <v>55</v>
      </c>
      <c r="J2140">
        <f t="shared" si="234"/>
        <v>3</v>
      </c>
      <c r="K2140" t="s">
        <v>43</v>
      </c>
      <c r="L2140">
        <f>VLOOKUP(B2140,average_median_rates_1!B:I,8,0)</f>
        <v>1182</v>
      </c>
      <c r="M2140" t="b">
        <f>IF(ISERROR(L2140),VLOOKUP(C2140,vancouver_ratios_2!B:J,9,0),IF(L2140="**",VLOOKUP(C2140,vancouver_ratios_2!B:J,9,0)))</f>
        <v>0</v>
      </c>
      <c r="N2140" t="b">
        <f>IF(ISERROR(L2140),VLOOKUP(D2140,average_median_rates_1!B:I,8,0),IF(L2140="**", VLOOKUP(D2140,average_median_rates_1!B:I,8,0)))</f>
        <v>0</v>
      </c>
      <c r="O2140">
        <f t="shared" si="235"/>
        <v>0</v>
      </c>
      <c r="P2140">
        <f t="shared" si="236"/>
        <v>1182</v>
      </c>
    </row>
    <row r="2141" spans="1:16" x14ac:dyDescent="0.2">
      <c r="A2141" t="str">
        <f t="shared" si="237"/>
        <v>201010median3North Vancouver City</v>
      </c>
      <c r="B2141" t="str">
        <f t="shared" si="231"/>
        <v>201010apartmentmedian3+_bed_rateNorth Vancouver City</v>
      </c>
      <c r="C2141" t="str">
        <f t="shared" si="232"/>
        <v>apartmentmedian3+_bed_rateNorth Vancouver City</v>
      </c>
      <c r="D2141" t="str">
        <f t="shared" si="233"/>
        <v>201010apartmentmedian3+_bed_rateVancouver</v>
      </c>
      <c r="E2141">
        <v>2010</v>
      </c>
      <c r="F2141">
        <v>10</v>
      </c>
      <c r="G2141" t="s">
        <v>65</v>
      </c>
      <c r="H2141" t="s">
        <v>61</v>
      </c>
      <c r="I2141" t="s">
        <v>55</v>
      </c>
      <c r="J2141">
        <f t="shared" si="234"/>
        <v>3</v>
      </c>
      <c r="K2141" t="s">
        <v>60</v>
      </c>
      <c r="L2141">
        <f>VLOOKUP(B2141,average_median_rates_1!B:I,8,0)</f>
        <v>1600</v>
      </c>
      <c r="M2141" t="b">
        <f>IF(ISERROR(L2141),VLOOKUP(C2141,vancouver_ratios_2!B:J,9,0),IF(L2141="**",VLOOKUP(C2141,vancouver_ratios_2!B:J,9,0)))</f>
        <v>0</v>
      </c>
      <c r="N2141" t="b">
        <f>IF(ISERROR(L2141),VLOOKUP(D2141,average_median_rates_1!B:I,8,0),IF(L2141="**", VLOOKUP(D2141,average_median_rates_1!B:I,8,0)))</f>
        <v>0</v>
      </c>
      <c r="O2141">
        <f t="shared" si="235"/>
        <v>0</v>
      </c>
      <c r="P2141">
        <f t="shared" si="236"/>
        <v>1600</v>
      </c>
    </row>
    <row r="2142" spans="1:16" x14ac:dyDescent="0.2">
      <c r="A2142" t="str">
        <f t="shared" si="237"/>
        <v>200910average0West End/Stanley Park</v>
      </c>
      <c r="B2142" t="str">
        <f t="shared" si="231"/>
        <v>200910apartmentaveragebachelor_rateWest End/Stanley Park</v>
      </c>
      <c r="C2142" t="str">
        <f t="shared" si="232"/>
        <v>apartmentaveragebachelor_rateWest End/Stanley Park</v>
      </c>
      <c r="D2142" t="str">
        <f t="shared" si="233"/>
        <v>200910apartmentaveragebachelor_rateVancouver</v>
      </c>
      <c r="E2142">
        <v>2009</v>
      </c>
      <c r="F2142">
        <v>10</v>
      </c>
      <c r="G2142" t="s">
        <v>65</v>
      </c>
      <c r="H2142" t="s">
        <v>59</v>
      </c>
      <c r="I2142" t="s">
        <v>49</v>
      </c>
      <c r="J2142">
        <f t="shared" si="234"/>
        <v>0</v>
      </c>
      <c r="K2142" t="s">
        <v>12</v>
      </c>
      <c r="L2142" t="e">
        <f>VLOOKUP(B2142,average_median_rates_1!B:I,8,0)</f>
        <v>#N/A</v>
      </c>
      <c r="M2142">
        <f>IF(ISERROR(L2142),VLOOKUP(C2142,vancouver_ratios_2!B:J,9,0),IF(L2142="**",VLOOKUP(C2142,vancouver_ratios_2!B:J,9,0)))</f>
        <v>1.0535179254055171</v>
      </c>
      <c r="N2142">
        <f>IF(ISERROR(L2142),VLOOKUP(D2142,average_median_rates_1!B:I,8,0),IF(L2142="**", VLOOKUP(D2142,average_median_rates_1!B:I,8,0)))</f>
        <v>804</v>
      </c>
      <c r="O2142">
        <f t="shared" si="235"/>
        <v>847.02841202603577</v>
      </c>
      <c r="P2142">
        <f t="shared" si="236"/>
        <v>847.02841202603577</v>
      </c>
    </row>
    <row r="2143" spans="1:16" x14ac:dyDescent="0.2">
      <c r="A2143" t="str">
        <f t="shared" si="237"/>
        <v>200910average0English Bay</v>
      </c>
      <c r="B2143" t="str">
        <f t="shared" si="231"/>
        <v>200910apartmentaveragebachelor_rateEnglish Bay</v>
      </c>
      <c r="C2143" t="str">
        <f t="shared" si="232"/>
        <v>apartmentaveragebachelor_rateEnglish Bay</v>
      </c>
      <c r="D2143" t="str">
        <f t="shared" si="233"/>
        <v>200910apartmentaveragebachelor_rateVancouver</v>
      </c>
      <c r="E2143">
        <v>2009</v>
      </c>
      <c r="F2143">
        <v>10</v>
      </c>
      <c r="G2143" t="s">
        <v>65</v>
      </c>
      <c r="H2143" t="s">
        <v>59</v>
      </c>
      <c r="I2143" t="s">
        <v>49</v>
      </c>
      <c r="J2143">
        <f t="shared" si="234"/>
        <v>0</v>
      </c>
      <c r="K2143" t="s">
        <v>16</v>
      </c>
      <c r="L2143" t="e">
        <f>VLOOKUP(B2143,average_median_rates_1!B:I,8,0)</f>
        <v>#N/A</v>
      </c>
      <c r="M2143">
        <f>IF(ISERROR(L2143),VLOOKUP(C2143,vancouver_ratios_2!B:J,9,0),IF(L2143="**",VLOOKUP(C2143,vancouver_ratios_2!B:J,9,0)))</f>
        <v>1.0783138754003501</v>
      </c>
      <c r="N2143">
        <f>IF(ISERROR(L2143),VLOOKUP(D2143,average_median_rates_1!B:I,8,0),IF(L2143="**", VLOOKUP(D2143,average_median_rates_1!B:I,8,0)))</f>
        <v>804</v>
      </c>
      <c r="O2143">
        <f t="shared" si="235"/>
        <v>866.96435582188144</v>
      </c>
      <c r="P2143">
        <f t="shared" si="236"/>
        <v>866.96435582188144</v>
      </c>
    </row>
    <row r="2144" spans="1:16" x14ac:dyDescent="0.2">
      <c r="A2144" t="str">
        <f t="shared" si="237"/>
        <v>200910average0Downtown</v>
      </c>
      <c r="B2144" t="str">
        <f t="shared" si="231"/>
        <v>200910apartmentaveragebachelor_rateDowntown</v>
      </c>
      <c r="C2144" t="str">
        <f t="shared" si="232"/>
        <v>apartmentaveragebachelor_rateDowntown</v>
      </c>
      <c r="D2144" t="str">
        <f t="shared" si="233"/>
        <v>200910apartmentaveragebachelor_rateVancouver</v>
      </c>
      <c r="E2144">
        <v>2009</v>
      </c>
      <c r="F2144">
        <v>10</v>
      </c>
      <c r="G2144" t="s">
        <v>65</v>
      </c>
      <c r="H2144" t="s">
        <v>59</v>
      </c>
      <c r="I2144" t="s">
        <v>49</v>
      </c>
      <c r="J2144">
        <f t="shared" si="234"/>
        <v>0</v>
      </c>
      <c r="K2144" t="s">
        <v>17</v>
      </c>
      <c r="L2144" t="e">
        <f>VLOOKUP(B2144,average_median_rates_1!B:I,8,0)</f>
        <v>#N/A</v>
      </c>
      <c r="M2144">
        <f>IF(ISERROR(L2144),VLOOKUP(C2144,vancouver_ratios_2!B:J,9,0),IF(L2144="**",VLOOKUP(C2144,vancouver_ratios_2!B:J,9,0)))</f>
        <v>1.14856906705238</v>
      </c>
      <c r="N2144">
        <f>IF(ISERROR(L2144),VLOOKUP(D2144,average_median_rates_1!B:I,8,0),IF(L2144="**", VLOOKUP(D2144,average_median_rates_1!B:I,8,0)))</f>
        <v>804</v>
      </c>
      <c r="O2144">
        <f t="shared" si="235"/>
        <v>923.4495299101136</v>
      </c>
      <c r="P2144">
        <f t="shared" si="236"/>
        <v>923.4495299101136</v>
      </c>
    </row>
    <row r="2145" spans="1:16" x14ac:dyDescent="0.2">
      <c r="A2145" t="str">
        <f t="shared" si="237"/>
        <v>200910average0South Granville/Oak</v>
      </c>
      <c r="B2145" t="str">
        <f t="shared" si="231"/>
        <v>200910apartmentaveragebachelor_rateSouth Granville/Oak</v>
      </c>
      <c r="C2145" t="str">
        <f t="shared" si="232"/>
        <v>apartmentaveragebachelor_rateSouth Granville/Oak</v>
      </c>
      <c r="D2145" t="str">
        <f t="shared" si="233"/>
        <v>200910apartmentaveragebachelor_rateVancouver</v>
      </c>
      <c r="E2145">
        <v>2009</v>
      </c>
      <c r="F2145">
        <v>10</v>
      </c>
      <c r="G2145" t="s">
        <v>65</v>
      </c>
      <c r="H2145" t="s">
        <v>59</v>
      </c>
      <c r="I2145" t="s">
        <v>49</v>
      </c>
      <c r="J2145">
        <f t="shared" si="234"/>
        <v>0</v>
      </c>
      <c r="K2145" t="s">
        <v>19</v>
      </c>
      <c r="L2145" t="e">
        <f>VLOOKUP(B2145,average_median_rates_1!B:I,8,0)</f>
        <v>#N/A</v>
      </c>
      <c r="M2145">
        <f>IF(ISERROR(L2145),VLOOKUP(C2145,vancouver_ratios_2!B:J,9,0),IF(L2145="**",VLOOKUP(C2145,vancouver_ratios_2!B:J,9,0)))</f>
        <v>1.0199400764541799</v>
      </c>
      <c r="N2145">
        <f>IF(ISERROR(L2145),VLOOKUP(D2145,average_median_rates_1!B:I,8,0),IF(L2145="**", VLOOKUP(D2145,average_median_rates_1!B:I,8,0)))</f>
        <v>804</v>
      </c>
      <c r="O2145">
        <f t="shared" si="235"/>
        <v>820.03182146916072</v>
      </c>
      <c r="P2145">
        <f t="shared" si="236"/>
        <v>820.03182146916072</v>
      </c>
    </row>
    <row r="2146" spans="1:16" x14ac:dyDescent="0.2">
      <c r="A2146" t="str">
        <f t="shared" si="237"/>
        <v>200910average0Kitsilano/Point Grey</v>
      </c>
      <c r="B2146" t="str">
        <f t="shared" si="231"/>
        <v>200910apartmentaveragebachelor_rateKitsilano/Point Grey</v>
      </c>
      <c r="C2146" t="str">
        <f t="shared" si="232"/>
        <v>apartmentaveragebachelor_rateKitsilano/Point Grey</v>
      </c>
      <c r="D2146" t="str">
        <f t="shared" si="233"/>
        <v>200910apartmentaveragebachelor_rateVancouver</v>
      </c>
      <c r="E2146">
        <v>2009</v>
      </c>
      <c r="F2146">
        <v>10</v>
      </c>
      <c r="G2146" t="s">
        <v>65</v>
      </c>
      <c r="H2146" t="s">
        <v>59</v>
      </c>
      <c r="I2146" t="s">
        <v>49</v>
      </c>
      <c r="J2146">
        <f t="shared" si="234"/>
        <v>0</v>
      </c>
      <c r="K2146" t="s">
        <v>20</v>
      </c>
      <c r="L2146" t="e">
        <f>VLOOKUP(B2146,average_median_rates_1!B:I,8,0)</f>
        <v>#N/A</v>
      </c>
      <c r="M2146">
        <f>IF(ISERROR(L2146),VLOOKUP(C2146,vancouver_ratios_2!B:J,9,0),IF(L2146="**",VLOOKUP(C2146,vancouver_ratios_2!B:J,9,0)))</f>
        <v>1.03068498811861</v>
      </c>
      <c r="N2146">
        <f>IF(ISERROR(L2146),VLOOKUP(D2146,average_median_rates_1!B:I,8,0),IF(L2146="**", VLOOKUP(D2146,average_median_rates_1!B:I,8,0)))</f>
        <v>804</v>
      </c>
      <c r="O2146">
        <f t="shared" si="235"/>
        <v>828.67073044736242</v>
      </c>
      <c r="P2146">
        <f t="shared" si="236"/>
        <v>828.67073044736242</v>
      </c>
    </row>
    <row r="2147" spans="1:16" x14ac:dyDescent="0.2">
      <c r="A2147" t="str">
        <f t="shared" si="237"/>
        <v>200910average0Westside/Kerrisdale</v>
      </c>
      <c r="B2147" t="str">
        <f t="shared" si="231"/>
        <v>200910apartmentaveragebachelor_rateWestside/Kerrisdale</v>
      </c>
      <c r="C2147" t="str">
        <f t="shared" si="232"/>
        <v>apartmentaveragebachelor_rateWestside/Kerrisdale</v>
      </c>
      <c r="D2147" t="str">
        <f t="shared" si="233"/>
        <v>200910apartmentaveragebachelor_rateVancouver</v>
      </c>
      <c r="E2147">
        <v>2009</v>
      </c>
      <c r="F2147">
        <v>10</v>
      </c>
      <c r="G2147" t="s">
        <v>65</v>
      </c>
      <c r="H2147" t="s">
        <v>59</v>
      </c>
      <c r="I2147" t="s">
        <v>49</v>
      </c>
      <c r="J2147">
        <f t="shared" si="234"/>
        <v>0</v>
      </c>
      <c r="K2147" t="s">
        <v>21</v>
      </c>
      <c r="L2147" t="e">
        <f>VLOOKUP(B2147,average_median_rates_1!B:I,8,0)</f>
        <v>#N/A</v>
      </c>
      <c r="M2147">
        <f>IF(ISERROR(L2147),VLOOKUP(C2147,vancouver_ratios_2!B:J,9,0),IF(L2147="**",VLOOKUP(C2147,vancouver_ratios_2!B:J,9,0)))</f>
        <v>0.97189792333918801</v>
      </c>
      <c r="N2147">
        <f>IF(ISERROR(L2147),VLOOKUP(D2147,average_median_rates_1!B:I,8,0),IF(L2147="**", VLOOKUP(D2147,average_median_rates_1!B:I,8,0)))</f>
        <v>804</v>
      </c>
      <c r="O2147">
        <f t="shared" si="235"/>
        <v>781.40593036470716</v>
      </c>
      <c r="P2147">
        <f t="shared" si="236"/>
        <v>781.40593036470716</v>
      </c>
    </row>
    <row r="2148" spans="1:16" x14ac:dyDescent="0.2">
      <c r="A2148" t="str">
        <f t="shared" si="237"/>
        <v>200910average0Marpole</v>
      </c>
      <c r="B2148" t="str">
        <f t="shared" si="231"/>
        <v>200910apartmentaveragebachelor_rateMarpole</v>
      </c>
      <c r="C2148" t="str">
        <f t="shared" si="232"/>
        <v>apartmentaveragebachelor_rateMarpole</v>
      </c>
      <c r="D2148" t="str">
        <f t="shared" si="233"/>
        <v>200910apartmentaveragebachelor_rateVancouver</v>
      </c>
      <c r="E2148">
        <v>2009</v>
      </c>
      <c r="F2148">
        <v>10</v>
      </c>
      <c r="G2148" t="s">
        <v>65</v>
      </c>
      <c r="H2148" t="s">
        <v>59</v>
      </c>
      <c r="I2148" t="s">
        <v>49</v>
      </c>
      <c r="J2148">
        <f t="shared" si="234"/>
        <v>0</v>
      </c>
      <c r="K2148" t="s">
        <v>23</v>
      </c>
      <c r="L2148" t="e">
        <f>VLOOKUP(B2148,average_median_rates_1!B:I,8,0)</f>
        <v>#N/A</v>
      </c>
      <c r="M2148">
        <f>IF(ISERROR(L2148),VLOOKUP(C2148,vancouver_ratios_2!B:J,9,0),IF(L2148="**",VLOOKUP(C2148,vancouver_ratios_2!B:J,9,0)))</f>
        <v>0.83087095774356901</v>
      </c>
      <c r="N2148">
        <f>IF(ISERROR(L2148),VLOOKUP(D2148,average_median_rates_1!B:I,8,0),IF(L2148="**", VLOOKUP(D2148,average_median_rates_1!B:I,8,0)))</f>
        <v>804</v>
      </c>
      <c r="O2148">
        <f t="shared" si="235"/>
        <v>668.02025002582945</v>
      </c>
      <c r="P2148">
        <f t="shared" si="236"/>
        <v>668.02025002582945</v>
      </c>
    </row>
    <row r="2149" spans="1:16" x14ac:dyDescent="0.2">
      <c r="A2149" t="str">
        <f t="shared" si="237"/>
        <v>200910average0Mount Pleasant/Renfrew Heights</v>
      </c>
      <c r="B2149" t="str">
        <f t="shared" si="231"/>
        <v>200910apartmentaveragebachelor_rateMount Pleasant/Renfrew Heights</v>
      </c>
      <c r="C2149" t="str">
        <f t="shared" si="232"/>
        <v>apartmentaveragebachelor_rateMount Pleasant/Renfrew Heights</v>
      </c>
      <c r="D2149" t="str">
        <f t="shared" si="233"/>
        <v>200910apartmentaveragebachelor_rateVancouver</v>
      </c>
      <c r="E2149">
        <v>2009</v>
      </c>
      <c r="F2149">
        <v>10</v>
      </c>
      <c r="G2149" t="s">
        <v>65</v>
      </c>
      <c r="H2149" t="s">
        <v>59</v>
      </c>
      <c r="I2149" t="s">
        <v>49</v>
      </c>
      <c r="J2149">
        <f t="shared" si="234"/>
        <v>0</v>
      </c>
      <c r="K2149" t="s">
        <v>24</v>
      </c>
      <c r="L2149" t="e">
        <f>VLOOKUP(B2149,average_median_rates_1!B:I,8,0)</f>
        <v>#N/A</v>
      </c>
      <c r="M2149">
        <f>IF(ISERROR(L2149),VLOOKUP(C2149,vancouver_ratios_2!B:J,9,0),IF(L2149="**",VLOOKUP(C2149,vancouver_ratios_2!B:J,9,0)))</f>
        <v>0.99793367083376405</v>
      </c>
      <c r="N2149">
        <f>IF(ISERROR(L2149),VLOOKUP(D2149,average_median_rates_1!B:I,8,0),IF(L2149="**", VLOOKUP(D2149,average_median_rates_1!B:I,8,0)))</f>
        <v>804</v>
      </c>
      <c r="O2149">
        <f t="shared" si="235"/>
        <v>802.33867135034632</v>
      </c>
      <c r="P2149">
        <f t="shared" si="236"/>
        <v>802.33867135034632</v>
      </c>
    </row>
    <row r="2150" spans="1:16" x14ac:dyDescent="0.2">
      <c r="A2150" t="str">
        <f t="shared" si="237"/>
        <v>200910average0East Hastings</v>
      </c>
      <c r="B2150" t="str">
        <f t="shared" si="231"/>
        <v>200910apartmentaveragebachelor_rateEast Hastings</v>
      </c>
      <c r="C2150" t="str">
        <f t="shared" si="232"/>
        <v>apartmentaveragebachelor_rateEast Hastings</v>
      </c>
      <c r="D2150" t="str">
        <f t="shared" si="233"/>
        <v>200910apartmentaveragebachelor_rateVancouver</v>
      </c>
      <c r="E2150">
        <v>2009</v>
      </c>
      <c r="F2150">
        <v>10</v>
      </c>
      <c r="G2150" t="s">
        <v>65</v>
      </c>
      <c r="H2150" t="s">
        <v>59</v>
      </c>
      <c r="I2150" t="s">
        <v>49</v>
      </c>
      <c r="J2150">
        <f t="shared" si="234"/>
        <v>0</v>
      </c>
      <c r="K2150" t="s">
        <v>25</v>
      </c>
      <c r="L2150" t="e">
        <f>VLOOKUP(B2150,average_median_rates_1!B:I,8,0)</f>
        <v>#N/A</v>
      </c>
      <c r="M2150">
        <f>IF(ISERROR(L2150),VLOOKUP(C2150,vancouver_ratios_2!B:J,9,0),IF(L2150="**",VLOOKUP(C2150,vancouver_ratios_2!B:J,9,0)))</f>
        <v>0.97954334125426201</v>
      </c>
      <c r="N2150">
        <f>IF(ISERROR(L2150),VLOOKUP(D2150,average_median_rates_1!B:I,8,0),IF(L2150="**", VLOOKUP(D2150,average_median_rates_1!B:I,8,0)))</f>
        <v>804</v>
      </c>
      <c r="O2150">
        <f t="shared" si="235"/>
        <v>787.55284636842669</v>
      </c>
      <c r="P2150">
        <f t="shared" si="236"/>
        <v>787.55284636842669</v>
      </c>
    </row>
    <row r="2151" spans="1:16" x14ac:dyDescent="0.2">
      <c r="A2151" t="str">
        <f t="shared" si="237"/>
        <v>200910average0Southeast Vancouver</v>
      </c>
      <c r="B2151" t="str">
        <f t="shared" si="231"/>
        <v>200910apartmentaveragebachelor_rateSoutheast Vancouver</v>
      </c>
      <c r="C2151" t="str">
        <f t="shared" si="232"/>
        <v>apartmentaveragebachelor_rateSoutheast Vancouver</v>
      </c>
      <c r="D2151" t="str">
        <f t="shared" si="233"/>
        <v>200910apartmentaveragebachelor_rateVancouver</v>
      </c>
      <c r="E2151">
        <v>2009</v>
      </c>
      <c r="F2151">
        <v>10</v>
      </c>
      <c r="G2151" t="s">
        <v>65</v>
      </c>
      <c r="H2151" t="s">
        <v>59</v>
      </c>
      <c r="I2151" t="s">
        <v>49</v>
      </c>
      <c r="J2151">
        <f t="shared" si="234"/>
        <v>0</v>
      </c>
      <c r="K2151" t="s">
        <v>26</v>
      </c>
      <c r="L2151" t="e">
        <f>VLOOKUP(B2151,average_median_rates_1!B:I,8,0)</f>
        <v>#N/A</v>
      </c>
      <c r="M2151">
        <f>IF(ISERROR(L2151),VLOOKUP(C2151,vancouver_ratios_2!B:J,9,0),IF(L2151="**",VLOOKUP(C2151,vancouver_ratios_2!B:J,9,0)))</f>
        <v>0.94637875813617101</v>
      </c>
      <c r="N2151">
        <f>IF(ISERROR(L2151),VLOOKUP(D2151,average_median_rates_1!B:I,8,0),IF(L2151="**", VLOOKUP(D2151,average_median_rates_1!B:I,8,0)))</f>
        <v>804</v>
      </c>
      <c r="O2151">
        <f t="shared" si="235"/>
        <v>760.88852154148151</v>
      </c>
      <c r="P2151">
        <f t="shared" si="236"/>
        <v>760.88852154148151</v>
      </c>
    </row>
    <row r="2152" spans="1:16" x14ac:dyDescent="0.2">
      <c r="A2152" t="str">
        <f t="shared" si="237"/>
        <v>200910average0University Endowment Lands</v>
      </c>
      <c r="B2152" t="str">
        <f t="shared" si="231"/>
        <v>200910apartmentaveragebachelor_rateUniversity Endowment Lands</v>
      </c>
      <c r="C2152" t="str">
        <f t="shared" si="232"/>
        <v>apartmentaveragebachelor_rateUniversity Endowment Lands</v>
      </c>
      <c r="D2152" t="str">
        <f t="shared" si="233"/>
        <v>200910apartmentaveragebachelor_rateVancouver</v>
      </c>
      <c r="E2152">
        <v>2009</v>
      </c>
      <c r="F2152">
        <v>10</v>
      </c>
      <c r="G2152" t="s">
        <v>65</v>
      </c>
      <c r="H2152" t="s">
        <v>59</v>
      </c>
      <c r="I2152" t="s">
        <v>49</v>
      </c>
      <c r="J2152">
        <f t="shared" si="234"/>
        <v>0</v>
      </c>
      <c r="K2152" t="s">
        <v>27</v>
      </c>
      <c r="L2152" t="e">
        <f>VLOOKUP(B2152,average_median_rates_1!B:I,8,0)</f>
        <v>#N/A</v>
      </c>
      <c r="M2152">
        <f>IF(ISERROR(L2152),VLOOKUP(C2152,vancouver_ratios_2!B:J,9,0),IF(L2152="**",VLOOKUP(C2152,vancouver_ratios_2!B:J,9,0)))</f>
        <v>1.26614319661122</v>
      </c>
      <c r="N2152">
        <f>IF(ISERROR(L2152),VLOOKUP(D2152,average_median_rates_1!B:I,8,0),IF(L2152="**", VLOOKUP(D2152,average_median_rates_1!B:I,8,0)))</f>
        <v>804</v>
      </c>
      <c r="O2152">
        <f t="shared" si="235"/>
        <v>1017.9791300754209</v>
      </c>
      <c r="P2152">
        <f t="shared" si="236"/>
        <v>1017.9791300754209</v>
      </c>
    </row>
    <row r="2153" spans="1:16" x14ac:dyDescent="0.2">
      <c r="A2153" t="str">
        <f t="shared" si="237"/>
        <v>200910average0Central Park/Metrotown</v>
      </c>
      <c r="B2153" t="str">
        <f t="shared" si="231"/>
        <v>200910apartmentaveragebachelor_rateCentral Park/Metrotown</v>
      </c>
      <c r="C2153" t="str">
        <f t="shared" si="232"/>
        <v>apartmentaveragebachelor_rateCentral Park/Metrotown</v>
      </c>
      <c r="D2153" t="str">
        <f t="shared" si="233"/>
        <v>200910apartmentaveragebachelor_rateVancouver</v>
      </c>
      <c r="E2153">
        <v>2009</v>
      </c>
      <c r="F2153">
        <v>10</v>
      </c>
      <c r="G2153" t="s">
        <v>65</v>
      </c>
      <c r="H2153" t="s">
        <v>59</v>
      </c>
      <c r="I2153" t="s">
        <v>49</v>
      </c>
      <c r="J2153">
        <f t="shared" si="234"/>
        <v>0</v>
      </c>
      <c r="K2153" t="s">
        <v>28</v>
      </c>
      <c r="L2153" t="e">
        <f>VLOOKUP(B2153,average_median_rates_1!B:I,8,0)</f>
        <v>#N/A</v>
      </c>
      <c r="M2153">
        <f>IF(ISERROR(L2153),VLOOKUP(C2153,vancouver_ratios_2!B:J,9,0),IF(L2153="**",VLOOKUP(C2153,vancouver_ratios_2!B:J,9,0)))</f>
        <v>0.94172951751213996</v>
      </c>
      <c r="N2153">
        <f>IF(ISERROR(L2153),VLOOKUP(D2153,average_median_rates_1!B:I,8,0),IF(L2153="**", VLOOKUP(D2153,average_median_rates_1!B:I,8,0)))</f>
        <v>804</v>
      </c>
      <c r="O2153">
        <f t="shared" si="235"/>
        <v>757.15053207976052</v>
      </c>
      <c r="P2153">
        <f t="shared" si="236"/>
        <v>757.15053207976052</v>
      </c>
    </row>
    <row r="2154" spans="1:16" x14ac:dyDescent="0.2">
      <c r="A2154" t="str">
        <f t="shared" si="237"/>
        <v>200910average0Southeast Burnaby</v>
      </c>
      <c r="B2154" t="str">
        <f t="shared" si="231"/>
        <v>200910apartmentaveragebachelor_rateSoutheast Burnaby</v>
      </c>
      <c r="C2154" t="str">
        <f t="shared" si="232"/>
        <v>apartmentaveragebachelor_rateSoutheast Burnaby</v>
      </c>
      <c r="D2154" t="str">
        <f t="shared" si="233"/>
        <v>200910apartmentaveragebachelor_rateVancouver</v>
      </c>
      <c r="E2154">
        <v>2009</v>
      </c>
      <c r="F2154">
        <v>10</v>
      </c>
      <c r="G2154" t="s">
        <v>65</v>
      </c>
      <c r="H2154" t="s">
        <v>59</v>
      </c>
      <c r="I2154" t="s">
        <v>49</v>
      </c>
      <c r="J2154">
        <f t="shared" si="234"/>
        <v>0</v>
      </c>
      <c r="K2154" t="s">
        <v>29</v>
      </c>
      <c r="L2154" t="e">
        <f>VLOOKUP(B2154,average_median_rates_1!B:I,8,0)</f>
        <v>#N/A</v>
      </c>
      <c r="M2154">
        <f>IF(ISERROR(L2154),VLOOKUP(C2154,vancouver_ratios_2!B:J,9,0),IF(L2154="**",VLOOKUP(C2154,vancouver_ratios_2!B:J,9,0)))</f>
        <v>0.75834280400867904</v>
      </c>
      <c r="N2154">
        <f>IF(ISERROR(L2154),VLOOKUP(D2154,average_median_rates_1!B:I,8,0),IF(L2154="**", VLOOKUP(D2154,average_median_rates_1!B:I,8,0)))</f>
        <v>804</v>
      </c>
      <c r="O2154">
        <f t="shared" si="235"/>
        <v>609.70761442297794</v>
      </c>
      <c r="P2154">
        <f t="shared" si="236"/>
        <v>609.70761442297794</v>
      </c>
    </row>
    <row r="2155" spans="1:16" x14ac:dyDescent="0.2">
      <c r="A2155" t="str">
        <f t="shared" si="237"/>
        <v>200910average0North Burnaby</v>
      </c>
      <c r="B2155" t="str">
        <f t="shared" si="231"/>
        <v>200910apartmentaveragebachelor_rateNorth Burnaby</v>
      </c>
      <c r="C2155" t="str">
        <f t="shared" si="232"/>
        <v>apartmentaveragebachelor_rateNorth Burnaby</v>
      </c>
      <c r="D2155" t="str">
        <f t="shared" si="233"/>
        <v>200910apartmentaveragebachelor_rateVancouver</v>
      </c>
      <c r="E2155">
        <v>2009</v>
      </c>
      <c r="F2155">
        <v>10</v>
      </c>
      <c r="G2155" t="s">
        <v>65</v>
      </c>
      <c r="H2155" t="s">
        <v>59</v>
      </c>
      <c r="I2155" t="s">
        <v>49</v>
      </c>
      <c r="J2155">
        <f t="shared" si="234"/>
        <v>0</v>
      </c>
      <c r="K2155" t="s">
        <v>31</v>
      </c>
      <c r="L2155" t="e">
        <f>VLOOKUP(B2155,average_median_rates_1!B:I,8,0)</f>
        <v>#N/A</v>
      </c>
      <c r="M2155">
        <f>IF(ISERROR(L2155),VLOOKUP(C2155,vancouver_ratios_2!B:J,9,0),IF(L2155="**",VLOOKUP(C2155,vancouver_ratios_2!B:J,9,0)))</f>
        <v>0.83004442607707396</v>
      </c>
      <c r="N2155">
        <f>IF(ISERROR(L2155),VLOOKUP(D2155,average_median_rates_1!B:I,8,0),IF(L2155="**", VLOOKUP(D2155,average_median_rates_1!B:I,8,0)))</f>
        <v>804</v>
      </c>
      <c r="O2155">
        <f t="shared" si="235"/>
        <v>667.35571856596744</v>
      </c>
      <c r="P2155">
        <f t="shared" si="236"/>
        <v>667.35571856596744</v>
      </c>
    </row>
    <row r="2156" spans="1:16" x14ac:dyDescent="0.2">
      <c r="A2156" t="str">
        <f t="shared" si="237"/>
        <v>200910average0New Westminster</v>
      </c>
      <c r="B2156" t="str">
        <f t="shared" si="231"/>
        <v>200910apartmentaveragebachelor_rateNew Westminster</v>
      </c>
      <c r="C2156" t="str">
        <f t="shared" si="232"/>
        <v>apartmentaveragebachelor_rateNew Westminster</v>
      </c>
      <c r="D2156" t="str">
        <f t="shared" si="233"/>
        <v>200910apartmentaveragebachelor_rateVancouver</v>
      </c>
      <c r="E2156">
        <v>2009</v>
      </c>
      <c r="F2156">
        <v>10</v>
      </c>
      <c r="G2156" t="s">
        <v>65</v>
      </c>
      <c r="H2156" t="s">
        <v>59</v>
      </c>
      <c r="I2156" t="s">
        <v>49</v>
      </c>
      <c r="J2156">
        <f t="shared" si="234"/>
        <v>0</v>
      </c>
      <c r="K2156" t="s">
        <v>32</v>
      </c>
      <c r="L2156" t="e">
        <f>VLOOKUP(B2156,average_median_rates_1!B:I,8,0)</f>
        <v>#N/A</v>
      </c>
      <c r="M2156">
        <f>IF(ISERROR(L2156),VLOOKUP(C2156,vancouver_ratios_2!B:J,9,0),IF(L2156="**",VLOOKUP(C2156,vancouver_ratios_2!B:J,9,0)))</f>
        <v>0.79512346316768301</v>
      </c>
      <c r="N2156">
        <f>IF(ISERROR(L2156),VLOOKUP(D2156,average_median_rates_1!B:I,8,0),IF(L2156="**", VLOOKUP(D2156,average_median_rates_1!B:I,8,0)))</f>
        <v>804</v>
      </c>
      <c r="O2156">
        <f t="shared" si="235"/>
        <v>639.27926438681709</v>
      </c>
      <c r="P2156">
        <f t="shared" si="236"/>
        <v>639.27926438681709</v>
      </c>
    </row>
    <row r="2157" spans="1:16" x14ac:dyDescent="0.2">
      <c r="A2157" t="str">
        <f t="shared" si="237"/>
        <v>200910average0North Vancouver CY</v>
      </c>
      <c r="B2157" t="str">
        <f t="shared" si="231"/>
        <v>200910apartmentaveragebachelor_rateNorth Vancouver CY</v>
      </c>
      <c r="C2157" t="str">
        <f t="shared" si="232"/>
        <v>apartmentaveragebachelor_rateNorth Vancouver CY</v>
      </c>
      <c r="D2157" t="str">
        <f t="shared" si="233"/>
        <v>200910apartmentaveragebachelor_rateVancouver</v>
      </c>
      <c r="E2157">
        <v>2009</v>
      </c>
      <c r="F2157">
        <v>10</v>
      </c>
      <c r="G2157" t="s">
        <v>65</v>
      </c>
      <c r="H2157" t="s">
        <v>59</v>
      </c>
      <c r="I2157" t="s">
        <v>49</v>
      </c>
      <c r="J2157">
        <f t="shared" si="234"/>
        <v>0</v>
      </c>
      <c r="K2157" t="s">
        <v>33</v>
      </c>
      <c r="L2157" t="e">
        <f>VLOOKUP(B2157,average_median_rates_1!B:I,8,0)</f>
        <v>#N/A</v>
      </c>
      <c r="M2157">
        <f>IF(ISERROR(L2157),VLOOKUP(C2157,vancouver_ratios_2!B:J,9,0),IF(L2157="**",VLOOKUP(C2157,vancouver_ratios_2!B:J,9,0)))</f>
        <v>1.12537452216138</v>
      </c>
      <c r="N2157">
        <f>IF(ISERROR(L2157),VLOOKUP(D2157,average_median_rates_1!B:I,8,0),IF(L2157="**", VLOOKUP(D2157,average_median_rates_1!B:I,8,0)))</f>
        <v>804</v>
      </c>
      <c r="O2157">
        <f t="shared" si="235"/>
        <v>904.80111581774952</v>
      </c>
      <c r="P2157">
        <f t="shared" si="236"/>
        <v>904.80111581774952</v>
      </c>
    </row>
    <row r="2158" spans="1:16" x14ac:dyDescent="0.2">
      <c r="A2158" t="str">
        <f t="shared" si="237"/>
        <v>200910average0North Vancouver DM</v>
      </c>
      <c r="B2158" t="str">
        <f t="shared" si="231"/>
        <v>200910apartmentaveragebachelor_rateNorth Vancouver DM</v>
      </c>
      <c r="C2158" t="str">
        <f t="shared" si="232"/>
        <v>apartmentaveragebachelor_rateNorth Vancouver DM</v>
      </c>
      <c r="D2158" t="str">
        <f t="shared" si="233"/>
        <v>200910apartmentaveragebachelor_rateVancouver</v>
      </c>
      <c r="E2158">
        <v>2009</v>
      </c>
      <c r="F2158">
        <v>10</v>
      </c>
      <c r="G2158" t="s">
        <v>65</v>
      </c>
      <c r="H2158" t="s">
        <v>59</v>
      </c>
      <c r="I2158" t="s">
        <v>49</v>
      </c>
      <c r="J2158">
        <f t="shared" si="234"/>
        <v>0</v>
      </c>
      <c r="K2158" t="s">
        <v>34</v>
      </c>
      <c r="L2158" t="e">
        <f>VLOOKUP(B2158,average_median_rates_1!B:I,8,0)</f>
        <v>#N/A</v>
      </c>
      <c r="M2158">
        <f>IF(ISERROR(L2158),VLOOKUP(C2158,vancouver_ratios_2!B:J,9,0),IF(L2158="**",VLOOKUP(C2158,vancouver_ratios_2!B:J,9,0)))</f>
        <v>1.0220064056204201</v>
      </c>
      <c r="N2158">
        <f>IF(ISERROR(L2158),VLOOKUP(D2158,average_median_rates_1!B:I,8,0),IF(L2158="**", VLOOKUP(D2158,average_median_rates_1!B:I,8,0)))</f>
        <v>804</v>
      </c>
      <c r="O2158">
        <f t="shared" si="235"/>
        <v>821.69315011881781</v>
      </c>
      <c r="P2158">
        <f t="shared" si="236"/>
        <v>821.69315011881781</v>
      </c>
    </row>
    <row r="2159" spans="1:16" x14ac:dyDescent="0.2">
      <c r="A2159" t="str">
        <f t="shared" si="237"/>
        <v>200910average0West Vancouver</v>
      </c>
      <c r="B2159" t="str">
        <f t="shared" si="231"/>
        <v>200910apartmentaveragebachelor_rateWest Vancouver</v>
      </c>
      <c r="C2159" t="str">
        <f t="shared" si="232"/>
        <v>apartmentaveragebachelor_rateWest Vancouver</v>
      </c>
      <c r="D2159" t="str">
        <f t="shared" si="233"/>
        <v>200910apartmentaveragebachelor_rateVancouver</v>
      </c>
      <c r="E2159">
        <v>2009</v>
      </c>
      <c r="F2159">
        <v>10</v>
      </c>
      <c r="G2159" t="s">
        <v>65</v>
      </c>
      <c r="H2159" t="s">
        <v>59</v>
      </c>
      <c r="I2159" t="s">
        <v>49</v>
      </c>
      <c r="J2159">
        <f t="shared" si="234"/>
        <v>0</v>
      </c>
      <c r="K2159" t="s">
        <v>35</v>
      </c>
      <c r="L2159" t="e">
        <f>VLOOKUP(B2159,average_median_rates_1!B:I,8,0)</f>
        <v>#N/A</v>
      </c>
      <c r="M2159">
        <f>IF(ISERROR(L2159),VLOOKUP(C2159,vancouver_ratios_2!B:J,9,0),IF(L2159="**",VLOOKUP(C2159,vancouver_ratios_2!B:J,9,0)))</f>
        <v>1.1331749147639201</v>
      </c>
      <c r="N2159">
        <f>IF(ISERROR(L2159),VLOOKUP(D2159,average_median_rates_1!B:I,8,0),IF(L2159="**", VLOOKUP(D2159,average_median_rates_1!B:I,8,0)))</f>
        <v>804</v>
      </c>
      <c r="O2159">
        <f t="shared" si="235"/>
        <v>911.07263147019171</v>
      </c>
      <c r="P2159">
        <f t="shared" si="236"/>
        <v>911.07263147019171</v>
      </c>
    </row>
    <row r="2160" spans="1:16" x14ac:dyDescent="0.2">
      <c r="A2160" t="str">
        <f t="shared" si="237"/>
        <v>200910average0Richmond</v>
      </c>
      <c r="B2160" t="str">
        <f t="shared" si="231"/>
        <v>200910apartmentaveragebachelor_rateRichmond</v>
      </c>
      <c r="C2160" t="str">
        <f t="shared" si="232"/>
        <v>apartmentaveragebachelor_rateRichmond</v>
      </c>
      <c r="D2160" t="str">
        <f t="shared" si="233"/>
        <v>200910apartmentaveragebachelor_rateVancouver</v>
      </c>
      <c r="E2160">
        <v>2009</v>
      </c>
      <c r="F2160">
        <v>10</v>
      </c>
      <c r="G2160" t="s">
        <v>65</v>
      </c>
      <c r="H2160" t="s">
        <v>59</v>
      </c>
      <c r="I2160" t="s">
        <v>49</v>
      </c>
      <c r="J2160">
        <f t="shared" si="234"/>
        <v>0</v>
      </c>
      <c r="K2160" t="s">
        <v>36</v>
      </c>
      <c r="L2160" t="e">
        <f>VLOOKUP(B2160,average_median_rates_1!B:I,8,0)</f>
        <v>#N/A</v>
      </c>
      <c r="M2160">
        <f>IF(ISERROR(L2160),VLOOKUP(C2160,vancouver_ratios_2!B:J,9,0),IF(L2160="**",VLOOKUP(C2160,vancouver_ratios_2!B:J,9,0)))</f>
        <v>0.89585701002169604</v>
      </c>
      <c r="N2160">
        <f>IF(ISERROR(L2160),VLOOKUP(D2160,average_median_rates_1!B:I,8,0),IF(L2160="**", VLOOKUP(D2160,average_median_rates_1!B:I,8,0)))</f>
        <v>804</v>
      </c>
      <c r="O2160">
        <f t="shared" si="235"/>
        <v>720.2690360574436</v>
      </c>
      <c r="P2160">
        <f t="shared" si="236"/>
        <v>720.2690360574436</v>
      </c>
    </row>
    <row r="2161" spans="1:16" x14ac:dyDescent="0.2">
      <c r="A2161" t="str">
        <f t="shared" si="237"/>
        <v>200910average0Delta</v>
      </c>
      <c r="B2161" t="str">
        <f t="shared" si="231"/>
        <v>200910apartmentaveragebachelor_rateDelta</v>
      </c>
      <c r="C2161" t="str">
        <f t="shared" si="232"/>
        <v>apartmentaveragebachelor_rateDelta</v>
      </c>
      <c r="D2161" t="str">
        <f t="shared" si="233"/>
        <v>200910apartmentaveragebachelor_rateVancouver</v>
      </c>
      <c r="E2161">
        <v>2009</v>
      </c>
      <c r="F2161">
        <v>10</v>
      </c>
      <c r="G2161" t="s">
        <v>65</v>
      </c>
      <c r="H2161" t="s">
        <v>59</v>
      </c>
      <c r="I2161" t="s">
        <v>49</v>
      </c>
      <c r="J2161">
        <f t="shared" si="234"/>
        <v>0</v>
      </c>
      <c r="K2161" t="s">
        <v>37</v>
      </c>
      <c r="L2161" t="e">
        <f>VLOOKUP(B2161,average_median_rates_1!B:I,8,0)</f>
        <v>#N/A</v>
      </c>
      <c r="M2161">
        <f>IF(ISERROR(L2161),VLOOKUP(C2161,vancouver_ratios_2!B:J,9,0),IF(L2161="**",VLOOKUP(C2161,vancouver_ratios_2!B:J,9,0)))</f>
        <v>0.69903915693770002</v>
      </c>
      <c r="N2161">
        <f>IF(ISERROR(L2161),VLOOKUP(D2161,average_median_rates_1!B:I,8,0),IF(L2161="**", VLOOKUP(D2161,average_median_rates_1!B:I,8,0)))</f>
        <v>804</v>
      </c>
      <c r="O2161">
        <f t="shared" si="235"/>
        <v>562.02748217791077</v>
      </c>
      <c r="P2161">
        <f t="shared" si="236"/>
        <v>562.02748217791077</v>
      </c>
    </row>
    <row r="2162" spans="1:16" x14ac:dyDescent="0.2">
      <c r="A2162" t="str">
        <f t="shared" si="237"/>
        <v>200910average0Surrey</v>
      </c>
      <c r="B2162" t="str">
        <f t="shared" si="231"/>
        <v>200910apartmentaveragebachelor_rateSurrey</v>
      </c>
      <c r="C2162" t="str">
        <f t="shared" si="232"/>
        <v>apartmentaveragebachelor_rateSurrey</v>
      </c>
      <c r="D2162" t="str">
        <f t="shared" si="233"/>
        <v>200910apartmentaveragebachelor_rateVancouver</v>
      </c>
      <c r="E2162">
        <v>2009</v>
      </c>
      <c r="F2162">
        <v>10</v>
      </c>
      <c r="G2162" t="s">
        <v>65</v>
      </c>
      <c r="H2162" t="s">
        <v>59</v>
      </c>
      <c r="I2162" t="s">
        <v>49</v>
      </c>
      <c r="J2162">
        <f t="shared" si="234"/>
        <v>0</v>
      </c>
      <c r="K2162" t="s">
        <v>38</v>
      </c>
      <c r="L2162" t="e">
        <f>VLOOKUP(B2162,average_median_rates_1!B:I,8,0)</f>
        <v>#N/A</v>
      </c>
      <c r="M2162">
        <f>IF(ISERROR(L2162),VLOOKUP(C2162,vancouver_ratios_2!B:J,9,0),IF(L2162="**",VLOOKUP(C2162,vancouver_ratios_2!B:J,9,0)))</f>
        <v>0.73024072734786605</v>
      </c>
      <c r="N2162">
        <f>IF(ISERROR(L2162),VLOOKUP(D2162,average_median_rates_1!B:I,8,0),IF(L2162="**", VLOOKUP(D2162,average_median_rates_1!B:I,8,0)))</f>
        <v>804</v>
      </c>
      <c r="O2162">
        <f t="shared" si="235"/>
        <v>587.1135447876843</v>
      </c>
      <c r="P2162">
        <f t="shared" si="236"/>
        <v>587.1135447876843</v>
      </c>
    </row>
    <row r="2163" spans="1:16" x14ac:dyDescent="0.2">
      <c r="A2163" t="str">
        <f t="shared" si="237"/>
        <v>200910average0White Rock</v>
      </c>
      <c r="B2163" t="str">
        <f t="shared" si="231"/>
        <v>200910apartmentaveragebachelor_rateWhite Rock</v>
      </c>
      <c r="C2163" t="str">
        <f t="shared" si="232"/>
        <v>apartmentaveragebachelor_rateWhite Rock</v>
      </c>
      <c r="D2163" t="str">
        <f t="shared" si="233"/>
        <v>200910apartmentaveragebachelor_rateVancouver</v>
      </c>
      <c r="E2163">
        <v>2009</v>
      </c>
      <c r="F2163">
        <v>10</v>
      </c>
      <c r="G2163" t="s">
        <v>65</v>
      </c>
      <c r="H2163" t="s">
        <v>59</v>
      </c>
      <c r="I2163" t="s">
        <v>49</v>
      </c>
      <c r="J2163">
        <f t="shared" si="234"/>
        <v>0</v>
      </c>
      <c r="K2163" t="s">
        <v>39</v>
      </c>
      <c r="L2163" t="e">
        <f>VLOOKUP(B2163,average_median_rates_1!B:I,8,0)</f>
        <v>#N/A</v>
      </c>
      <c r="M2163">
        <f>IF(ISERROR(L2163),VLOOKUP(C2163,vancouver_ratios_2!B:J,9,0),IF(L2163="**",VLOOKUP(C2163,vancouver_ratios_2!B:J,9,0)))</f>
        <v>0.80607500774873397</v>
      </c>
      <c r="N2163">
        <f>IF(ISERROR(L2163),VLOOKUP(D2163,average_median_rates_1!B:I,8,0),IF(L2163="**", VLOOKUP(D2163,average_median_rates_1!B:I,8,0)))</f>
        <v>804</v>
      </c>
      <c r="O2163">
        <f t="shared" si="235"/>
        <v>648.08430622998208</v>
      </c>
      <c r="P2163">
        <f t="shared" si="236"/>
        <v>648.08430622998208</v>
      </c>
    </row>
    <row r="2164" spans="1:16" x14ac:dyDescent="0.2">
      <c r="A2164" t="str">
        <f t="shared" si="237"/>
        <v>200910average0Langley City and Langley DM</v>
      </c>
      <c r="B2164" t="str">
        <f t="shared" si="231"/>
        <v>200910apartmentaveragebachelor_rateLangley City and Langley DM</v>
      </c>
      <c r="C2164" t="str">
        <f t="shared" si="232"/>
        <v>apartmentaveragebachelor_rateLangley City and Langley DM</v>
      </c>
      <c r="D2164" t="str">
        <f t="shared" si="233"/>
        <v>200910apartmentaveragebachelor_rateVancouver</v>
      </c>
      <c r="E2164">
        <v>2009</v>
      </c>
      <c r="F2164">
        <v>10</v>
      </c>
      <c r="G2164" t="s">
        <v>65</v>
      </c>
      <c r="H2164" t="s">
        <v>59</v>
      </c>
      <c r="I2164" t="s">
        <v>49</v>
      </c>
      <c r="J2164">
        <f t="shared" si="234"/>
        <v>0</v>
      </c>
      <c r="K2164" t="s">
        <v>40</v>
      </c>
      <c r="L2164" t="e">
        <f>VLOOKUP(B2164,average_median_rates_1!B:I,8,0)</f>
        <v>#N/A</v>
      </c>
      <c r="M2164">
        <f>IF(ISERROR(L2164),VLOOKUP(C2164,vancouver_ratios_2!B:J,9,0),IF(L2164="**",VLOOKUP(C2164,vancouver_ratios_2!B:J,9,0)))</f>
        <v>0.73282363880566204</v>
      </c>
      <c r="N2164">
        <f>IF(ISERROR(L2164),VLOOKUP(D2164,average_median_rates_1!B:I,8,0),IF(L2164="**", VLOOKUP(D2164,average_median_rates_1!B:I,8,0)))</f>
        <v>804</v>
      </c>
      <c r="O2164">
        <f t="shared" si="235"/>
        <v>589.19020559975229</v>
      </c>
      <c r="P2164">
        <f t="shared" si="236"/>
        <v>589.19020559975229</v>
      </c>
    </row>
    <row r="2165" spans="1:16" x14ac:dyDescent="0.2">
      <c r="A2165" t="str">
        <f t="shared" si="237"/>
        <v>200910average0Tri-Cities</v>
      </c>
      <c r="B2165" t="str">
        <f t="shared" si="231"/>
        <v>200910apartmentaveragebachelor_rateTri-Cities</v>
      </c>
      <c r="C2165" t="str">
        <f t="shared" si="232"/>
        <v>apartmentaveragebachelor_rateTri-Cities</v>
      </c>
      <c r="D2165" t="str">
        <f t="shared" si="233"/>
        <v>200910apartmentaveragebachelor_rateVancouver</v>
      </c>
      <c r="E2165">
        <v>2009</v>
      </c>
      <c r="F2165">
        <v>10</v>
      </c>
      <c r="G2165" t="s">
        <v>65</v>
      </c>
      <c r="H2165" t="s">
        <v>59</v>
      </c>
      <c r="I2165" t="s">
        <v>49</v>
      </c>
      <c r="J2165">
        <f t="shared" si="234"/>
        <v>0</v>
      </c>
      <c r="K2165" t="s">
        <v>41</v>
      </c>
      <c r="L2165" t="e">
        <f>VLOOKUP(B2165,average_median_rates_1!B:I,8,0)</f>
        <v>#N/A</v>
      </c>
      <c r="M2165">
        <f>IF(ISERROR(L2165),VLOOKUP(C2165,vancouver_ratios_2!B:J,9,0),IF(L2165="**",VLOOKUP(C2165,vancouver_ratios_2!B:J,9,0)))</f>
        <v>0.77456348796363295</v>
      </c>
      <c r="N2165">
        <f>IF(ISERROR(L2165),VLOOKUP(D2165,average_median_rates_1!B:I,8,0),IF(L2165="**", VLOOKUP(D2165,average_median_rates_1!B:I,8,0)))</f>
        <v>804</v>
      </c>
      <c r="O2165">
        <f t="shared" si="235"/>
        <v>622.74904432276094</v>
      </c>
      <c r="P2165">
        <f t="shared" si="236"/>
        <v>622.74904432276094</v>
      </c>
    </row>
    <row r="2166" spans="1:16" x14ac:dyDescent="0.2">
      <c r="A2166" t="str">
        <f t="shared" si="237"/>
        <v>200910average0Maple Ridge/Pitt Meadows</v>
      </c>
      <c r="B2166" t="str">
        <f t="shared" si="231"/>
        <v>200910apartmentaveragebachelor_rateMaple Ridge/Pitt Meadows</v>
      </c>
      <c r="C2166" t="str">
        <f t="shared" si="232"/>
        <v>apartmentaveragebachelor_rateMaple Ridge/Pitt Meadows</v>
      </c>
      <c r="D2166" t="str">
        <f t="shared" si="233"/>
        <v>200910apartmentaveragebachelor_rateVancouver</v>
      </c>
      <c r="E2166">
        <v>2009</v>
      </c>
      <c r="F2166">
        <v>10</v>
      </c>
      <c r="G2166" t="s">
        <v>65</v>
      </c>
      <c r="H2166" t="s">
        <v>59</v>
      </c>
      <c r="I2166" t="s">
        <v>49</v>
      </c>
      <c r="J2166">
        <f t="shared" si="234"/>
        <v>0</v>
      </c>
      <c r="K2166" t="s">
        <v>42</v>
      </c>
      <c r="L2166" t="e">
        <f>VLOOKUP(B2166,average_median_rates_1!B:I,8,0)</f>
        <v>#N/A</v>
      </c>
      <c r="M2166">
        <f>IF(ISERROR(L2166),VLOOKUP(C2166,vancouver_ratios_2!B:J,9,0),IF(L2166="**",VLOOKUP(C2166,vancouver_ratios_2!B:J,9,0)))</f>
        <v>0.68385163756586398</v>
      </c>
      <c r="N2166">
        <f>IF(ISERROR(L2166),VLOOKUP(D2166,average_median_rates_1!B:I,8,0),IF(L2166="**", VLOOKUP(D2166,average_median_rates_1!B:I,8,0)))</f>
        <v>804</v>
      </c>
      <c r="O2166">
        <f t="shared" si="235"/>
        <v>549.81671660295467</v>
      </c>
      <c r="P2166">
        <f t="shared" si="236"/>
        <v>549.81671660295467</v>
      </c>
    </row>
    <row r="2167" spans="1:16" x14ac:dyDescent="0.2">
      <c r="A2167" t="str">
        <f t="shared" si="237"/>
        <v>200910average0Vancouver</v>
      </c>
      <c r="B2167" t="str">
        <f t="shared" si="231"/>
        <v>200910apartmentaveragebachelor_rateVancouver</v>
      </c>
      <c r="C2167" t="str">
        <f t="shared" si="232"/>
        <v>apartmentaveragebachelor_rateVancouver</v>
      </c>
      <c r="D2167" t="str">
        <f t="shared" si="233"/>
        <v>200910apartmentaveragebachelor_rateVancouver</v>
      </c>
      <c r="E2167">
        <v>2009</v>
      </c>
      <c r="F2167">
        <v>10</v>
      </c>
      <c r="G2167" t="s">
        <v>65</v>
      </c>
      <c r="H2167" t="s">
        <v>59</v>
      </c>
      <c r="I2167" t="s">
        <v>49</v>
      </c>
      <c r="J2167">
        <f t="shared" si="234"/>
        <v>0</v>
      </c>
      <c r="K2167" t="s">
        <v>43</v>
      </c>
      <c r="L2167">
        <f>VLOOKUP(B2167,average_median_rates_1!B:I,8,0)</f>
        <v>804</v>
      </c>
      <c r="M2167" t="b">
        <f>IF(ISERROR(L2167),VLOOKUP(C2167,vancouver_ratios_2!B:J,9,0),IF(L2167="**",VLOOKUP(C2167,vancouver_ratios_2!B:J,9,0)))</f>
        <v>0</v>
      </c>
      <c r="N2167" t="b">
        <f>IF(ISERROR(L2167),VLOOKUP(D2167,average_median_rates_1!B:I,8,0),IF(L2167="**", VLOOKUP(D2167,average_median_rates_1!B:I,8,0)))</f>
        <v>0</v>
      </c>
      <c r="O2167">
        <f t="shared" si="235"/>
        <v>0</v>
      </c>
      <c r="P2167">
        <f t="shared" si="236"/>
        <v>804</v>
      </c>
    </row>
    <row r="2168" spans="1:16" x14ac:dyDescent="0.2">
      <c r="A2168" t="str">
        <f t="shared" si="237"/>
        <v>200910average0North Vancouver City</v>
      </c>
      <c r="B2168" t="str">
        <f t="shared" si="231"/>
        <v>200910apartmentaveragebachelor_rateNorth Vancouver City</v>
      </c>
      <c r="C2168" t="str">
        <f t="shared" si="232"/>
        <v>apartmentaveragebachelor_rateNorth Vancouver City</v>
      </c>
      <c r="D2168" t="str">
        <f t="shared" si="233"/>
        <v>200910apartmentaveragebachelor_rateVancouver</v>
      </c>
      <c r="E2168">
        <v>2009</v>
      </c>
      <c r="F2168">
        <v>10</v>
      </c>
      <c r="G2168" t="s">
        <v>65</v>
      </c>
      <c r="H2168" t="s">
        <v>59</v>
      </c>
      <c r="I2168" t="s">
        <v>49</v>
      </c>
      <c r="J2168">
        <f t="shared" si="234"/>
        <v>0</v>
      </c>
      <c r="K2168" t="s">
        <v>60</v>
      </c>
      <c r="L2168" t="e">
        <f>VLOOKUP(B2168,average_median_rates_1!B:I,8,0)</f>
        <v>#N/A</v>
      </c>
      <c r="M2168">
        <f>IF(ISERROR(L2168),VLOOKUP(C2168,vancouver_ratios_2!B:J,9,0),IF(L2168="**",VLOOKUP(C2168,vancouver_ratios_2!B:J,9,0)))</f>
        <v>0.88094500120535901</v>
      </c>
      <c r="N2168">
        <f>IF(ISERROR(L2168),VLOOKUP(D2168,average_median_rates_1!B:I,8,0),IF(L2168="**", VLOOKUP(D2168,average_median_rates_1!B:I,8,0)))</f>
        <v>804</v>
      </c>
      <c r="O2168">
        <f t="shared" si="235"/>
        <v>708.27978096910863</v>
      </c>
      <c r="P2168">
        <f t="shared" si="236"/>
        <v>708.27978096910863</v>
      </c>
    </row>
    <row r="2169" spans="1:16" x14ac:dyDescent="0.2">
      <c r="A2169" t="str">
        <f t="shared" si="237"/>
        <v>200910average1English Bay</v>
      </c>
      <c r="B2169" t="str">
        <f t="shared" si="231"/>
        <v>200910apartmentaverage1_bed_rateEnglish Bay</v>
      </c>
      <c r="C2169" t="str">
        <f t="shared" si="232"/>
        <v>apartmentaverage1_bed_rateEnglish Bay</v>
      </c>
      <c r="D2169" t="str">
        <f t="shared" si="233"/>
        <v>200910apartmentaverage1_bed_rateVancouver</v>
      </c>
      <c r="E2169">
        <v>2009</v>
      </c>
      <c r="F2169">
        <v>10</v>
      </c>
      <c r="G2169" t="s">
        <v>65</v>
      </c>
      <c r="H2169" t="s">
        <v>59</v>
      </c>
      <c r="I2169" t="s">
        <v>51</v>
      </c>
      <c r="J2169">
        <f t="shared" si="234"/>
        <v>1</v>
      </c>
      <c r="K2169" t="s">
        <v>16</v>
      </c>
      <c r="L2169" t="e">
        <f>VLOOKUP(B2169,average_median_rates_1!B:I,8,0)</f>
        <v>#N/A</v>
      </c>
      <c r="M2169">
        <f>IF(ISERROR(L2169),VLOOKUP(C2169,vancouver_ratios_2!B:J,9,0),IF(L2169="**",VLOOKUP(C2169,vancouver_ratios_2!B:J,9,0)))</f>
        <v>1.1876523151909</v>
      </c>
      <c r="N2169">
        <f>IF(ISERROR(L2169),VLOOKUP(D2169,average_median_rates_1!B:I,8,0),IF(L2169="**", VLOOKUP(D2169,average_median_rates_1!B:I,8,0)))</f>
        <v>919</v>
      </c>
      <c r="O2169">
        <f t="shared" si="235"/>
        <v>1091.4524776604371</v>
      </c>
      <c r="P2169">
        <f t="shared" si="236"/>
        <v>1091.4524776604371</v>
      </c>
    </row>
    <row r="2170" spans="1:16" x14ac:dyDescent="0.2">
      <c r="A2170" t="str">
        <f t="shared" si="237"/>
        <v>200910average1Downtown</v>
      </c>
      <c r="B2170" t="str">
        <f t="shared" si="231"/>
        <v>200910apartmentaverage1_bed_rateDowntown</v>
      </c>
      <c r="C2170" t="str">
        <f t="shared" si="232"/>
        <v>apartmentaverage1_bed_rateDowntown</v>
      </c>
      <c r="D2170" t="str">
        <f t="shared" si="233"/>
        <v>200910apartmentaverage1_bed_rateVancouver</v>
      </c>
      <c r="E2170">
        <v>2009</v>
      </c>
      <c r="F2170">
        <v>10</v>
      </c>
      <c r="G2170" t="s">
        <v>65</v>
      </c>
      <c r="H2170" t="s">
        <v>59</v>
      </c>
      <c r="I2170" t="s">
        <v>51</v>
      </c>
      <c r="J2170">
        <f t="shared" si="234"/>
        <v>1</v>
      </c>
      <c r="K2170" t="s">
        <v>17</v>
      </c>
      <c r="L2170" t="e">
        <f>VLOOKUP(B2170,average_median_rates_1!B:I,8,0)</f>
        <v>#N/A</v>
      </c>
      <c r="M2170">
        <f>IF(ISERROR(L2170),VLOOKUP(C2170,vancouver_ratios_2!B:J,9,0),IF(L2170="**",VLOOKUP(C2170,vancouver_ratios_2!B:J,9,0)))</f>
        <v>1.22709630833108</v>
      </c>
      <c r="N2170">
        <f>IF(ISERROR(L2170),VLOOKUP(D2170,average_median_rates_1!B:I,8,0),IF(L2170="**", VLOOKUP(D2170,average_median_rates_1!B:I,8,0)))</f>
        <v>919</v>
      </c>
      <c r="O2170">
        <f t="shared" si="235"/>
        <v>1127.7015073562625</v>
      </c>
      <c r="P2170">
        <f t="shared" si="236"/>
        <v>1127.7015073562625</v>
      </c>
    </row>
    <row r="2171" spans="1:16" x14ac:dyDescent="0.2">
      <c r="A2171" t="str">
        <f t="shared" si="237"/>
        <v>200910average1South Granville/Oak</v>
      </c>
      <c r="B2171" t="str">
        <f t="shared" si="231"/>
        <v>200910apartmentaverage1_bed_rateSouth Granville/Oak</v>
      </c>
      <c r="C2171" t="str">
        <f t="shared" si="232"/>
        <v>apartmentaverage1_bed_rateSouth Granville/Oak</v>
      </c>
      <c r="D2171" t="str">
        <f t="shared" si="233"/>
        <v>200910apartmentaverage1_bed_rateVancouver</v>
      </c>
      <c r="E2171">
        <v>2009</v>
      </c>
      <c r="F2171">
        <v>10</v>
      </c>
      <c r="G2171" t="s">
        <v>65</v>
      </c>
      <c r="H2171" t="s">
        <v>59</v>
      </c>
      <c r="I2171" t="s">
        <v>51</v>
      </c>
      <c r="J2171">
        <f t="shared" si="234"/>
        <v>1</v>
      </c>
      <c r="K2171" t="s">
        <v>19</v>
      </c>
      <c r="L2171" t="e">
        <f>VLOOKUP(B2171,average_median_rates_1!B:I,8,0)</f>
        <v>#N/A</v>
      </c>
      <c r="M2171">
        <f>IF(ISERROR(L2171),VLOOKUP(C2171,vancouver_ratios_2!B:J,9,0),IF(L2171="**",VLOOKUP(C2171,vancouver_ratios_2!B:J,9,0)))</f>
        <v>1.1118331979420499</v>
      </c>
      <c r="N2171">
        <f>IF(ISERROR(L2171),VLOOKUP(D2171,average_median_rates_1!B:I,8,0),IF(L2171="**", VLOOKUP(D2171,average_median_rates_1!B:I,8,0)))</f>
        <v>919</v>
      </c>
      <c r="O2171">
        <f t="shared" si="235"/>
        <v>1021.7747089087438</v>
      </c>
      <c r="P2171">
        <f t="shared" si="236"/>
        <v>1021.7747089087438</v>
      </c>
    </row>
    <row r="2172" spans="1:16" x14ac:dyDescent="0.2">
      <c r="A2172" t="str">
        <f t="shared" si="237"/>
        <v>200910average1Kitsilano/Point Grey</v>
      </c>
      <c r="B2172" t="str">
        <f t="shared" si="231"/>
        <v>200910apartmentaverage1_bed_rateKitsilano/Point Grey</v>
      </c>
      <c r="C2172" t="str">
        <f t="shared" si="232"/>
        <v>apartmentaverage1_bed_rateKitsilano/Point Grey</v>
      </c>
      <c r="D2172" t="str">
        <f t="shared" si="233"/>
        <v>200910apartmentaverage1_bed_rateVancouver</v>
      </c>
      <c r="E2172">
        <v>2009</v>
      </c>
      <c r="F2172">
        <v>10</v>
      </c>
      <c r="G2172" t="s">
        <v>65</v>
      </c>
      <c r="H2172" t="s">
        <v>59</v>
      </c>
      <c r="I2172" t="s">
        <v>51</v>
      </c>
      <c r="J2172">
        <f t="shared" si="234"/>
        <v>1</v>
      </c>
      <c r="K2172" t="s">
        <v>20</v>
      </c>
      <c r="L2172" t="e">
        <f>VLOOKUP(B2172,average_median_rates_1!B:I,8,0)</f>
        <v>#N/A</v>
      </c>
      <c r="M2172">
        <f>IF(ISERROR(L2172),VLOOKUP(C2172,vancouver_ratios_2!B:J,9,0),IF(L2172="**",VLOOKUP(C2172,vancouver_ratios_2!B:J,9,0)))</f>
        <v>1.1226645004061699</v>
      </c>
      <c r="N2172">
        <f>IF(ISERROR(L2172),VLOOKUP(D2172,average_median_rates_1!B:I,8,0),IF(L2172="**", VLOOKUP(D2172,average_median_rates_1!B:I,8,0)))</f>
        <v>919</v>
      </c>
      <c r="O2172">
        <f t="shared" si="235"/>
        <v>1031.7286758732703</v>
      </c>
      <c r="P2172">
        <f t="shared" si="236"/>
        <v>1031.7286758732703</v>
      </c>
    </row>
    <row r="2173" spans="1:16" x14ac:dyDescent="0.2">
      <c r="A2173" t="str">
        <f t="shared" si="237"/>
        <v>200910average1Westside/Kerrisdale</v>
      </c>
      <c r="B2173" t="str">
        <f t="shared" si="231"/>
        <v>200910apartmentaverage1_bed_rateWestside/Kerrisdale</v>
      </c>
      <c r="C2173" t="str">
        <f t="shared" si="232"/>
        <v>apartmentaverage1_bed_rateWestside/Kerrisdale</v>
      </c>
      <c r="D2173" t="str">
        <f t="shared" si="233"/>
        <v>200910apartmentaverage1_bed_rateVancouver</v>
      </c>
      <c r="E2173">
        <v>2009</v>
      </c>
      <c r="F2173">
        <v>10</v>
      </c>
      <c r="G2173" t="s">
        <v>65</v>
      </c>
      <c r="H2173" t="s">
        <v>59</v>
      </c>
      <c r="I2173" t="s">
        <v>51</v>
      </c>
      <c r="J2173">
        <f t="shared" si="234"/>
        <v>1</v>
      </c>
      <c r="K2173" t="s">
        <v>21</v>
      </c>
      <c r="L2173" t="e">
        <f>VLOOKUP(B2173,average_median_rates_1!B:I,8,0)</f>
        <v>#N/A</v>
      </c>
      <c r="M2173">
        <f>IF(ISERROR(L2173),VLOOKUP(C2173,vancouver_ratios_2!B:J,9,0),IF(L2173="**",VLOOKUP(C2173,vancouver_ratios_2!B:J,9,0)))</f>
        <v>1.1131871107500699</v>
      </c>
      <c r="N2173">
        <f>IF(ISERROR(L2173),VLOOKUP(D2173,average_median_rates_1!B:I,8,0),IF(L2173="**", VLOOKUP(D2173,average_median_rates_1!B:I,8,0)))</f>
        <v>919</v>
      </c>
      <c r="O2173">
        <f t="shared" si="235"/>
        <v>1023.0189547793143</v>
      </c>
      <c r="P2173">
        <f t="shared" si="236"/>
        <v>1023.0189547793143</v>
      </c>
    </row>
    <row r="2174" spans="1:16" x14ac:dyDescent="0.2">
      <c r="A2174" t="str">
        <f t="shared" si="237"/>
        <v>200910average1Marpole</v>
      </c>
      <c r="B2174" t="str">
        <f t="shared" si="231"/>
        <v>200910apartmentaverage1_bed_rateMarpole</v>
      </c>
      <c r="C2174" t="str">
        <f t="shared" si="232"/>
        <v>apartmentaverage1_bed_rateMarpole</v>
      </c>
      <c r="D2174" t="str">
        <f t="shared" si="233"/>
        <v>200910apartmentaverage1_bed_rateVancouver</v>
      </c>
      <c r="E2174">
        <v>2009</v>
      </c>
      <c r="F2174">
        <v>10</v>
      </c>
      <c r="G2174" t="s">
        <v>65</v>
      </c>
      <c r="H2174" t="s">
        <v>59</v>
      </c>
      <c r="I2174" t="s">
        <v>51</v>
      </c>
      <c r="J2174">
        <f t="shared" si="234"/>
        <v>1</v>
      </c>
      <c r="K2174" t="s">
        <v>23</v>
      </c>
      <c r="L2174" t="e">
        <f>VLOOKUP(B2174,average_median_rates_1!B:I,8,0)</f>
        <v>#N/A</v>
      </c>
      <c r="M2174">
        <f>IF(ISERROR(L2174),VLOOKUP(C2174,vancouver_ratios_2!B:J,9,0),IF(L2174="**",VLOOKUP(C2174,vancouver_ratios_2!B:J,9,0)))</f>
        <v>0.83030959472876598</v>
      </c>
      <c r="N2174">
        <f>IF(ISERROR(L2174),VLOOKUP(D2174,average_median_rates_1!B:I,8,0),IF(L2174="**", VLOOKUP(D2174,average_median_rates_1!B:I,8,0)))</f>
        <v>919</v>
      </c>
      <c r="O2174">
        <f t="shared" si="235"/>
        <v>763.05451755573597</v>
      </c>
      <c r="P2174">
        <f t="shared" si="236"/>
        <v>763.05451755573597</v>
      </c>
    </row>
    <row r="2175" spans="1:16" x14ac:dyDescent="0.2">
      <c r="A2175" t="str">
        <f t="shared" si="237"/>
        <v>200910average1Mount Pleasant/Renfrew Heights</v>
      </c>
      <c r="B2175" t="str">
        <f t="shared" si="231"/>
        <v>200910apartmentaverage1_bed_rateMount Pleasant/Renfrew Heights</v>
      </c>
      <c r="C2175" t="str">
        <f t="shared" si="232"/>
        <v>apartmentaverage1_bed_rateMount Pleasant/Renfrew Heights</v>
      </c>
      <c r="D2175" t="str">
        <f t="shared" si="233"/>
        <v>200910apartmentaverage1_bed_rateVancouver</v>
      </c>
      <c r="E2175">
        <v>2009</v>
      </c>
      <c r="F2175">
        <v>10</v>
      </c>
      <c r="G2175" t="s">
        <v>65</v>
      </c>
      <c r="H2175" t="s">
        <v>59</v>
      </c>
      <c r="I2175" t="s">
        <v>51</v>
      </c>
      <c r="J2175">
        <f t="shared" si="234"/>
        <v>1</v>
      </c>
      <c r="K2175" t="s">
        <v>24</v>
      </c>
      <c r="L2175" t="e">
        <f>VLOOKUP(B2175,average_median_rates_1!B:I,8,0)</f>
        <v>#N/A</v>
      </c>
      <c r="M2175">
        <f>IF(ISERROR(L2175),VLOOKUP(C2175,vancouver_ratios_2!B:J,9,0),IF(L2175="**",VLOOKUP(C2175,vancouver_ratios_2!B:J,9,0)))</f>
        <v>0.95152992147305704</v>
      </c>
      <c r="N2175">
        <f>IF(ISERROR(L2175),VLOOKUP(D2175,average_median_rates_1!B:I,8,0),IF(L2175="**", VLOOKUP(D2175,average_median_rates_1!B:I,8,0)))</f>
        <v>919</v>
      </c>
      <c r="O2175">
        <f t="shared" si="235"/>
        <v>874.45599783373939</v>
      </c>
      <c r="P2175">
        <f t="shared" si="236"/>
        <v>874.45599783373939</v>
      </c>
    </row>
    <row r="2176" spans="1:16" x14ac:dyDescent="0.2">
      <c r="A2176" t="str">
        <f t="shared" si="237"/>
        <v>200910average1East Hastings</v>
      </c>
      <c r="B2176" t="str">
        <f t="shared" si="231"/>
        <v>200910apartmentaverage1_bed_rateEast Hastings</v>
      </c>
      <c r="C2176" t="str">
        <f t="shared" si="232"/>
        <v>apartmentaverage1_bed_rateEast Hastings</v>
      </c>
      <c r="D2176" t="str">
        <f t="shared" si="233"/>
        <v>200910apartmentaverage1_bed_rateVancouver</v>
      </c>
      <c r="E2176">
        <v>2009</v>
      </c>
      <c r="F2176">
        <v>10</v>
      </c>
      <c r="G2176" t="s">
        <v>65</v>
      </c>
      <c r="H2176" t="s">
        <v>59</v>
      </c>
      <c r="I2176" t="s">
        <v>51</v>
      </c>
      <c r="J2176">
        <f t="shared" si="234"/>
        <v>1</v>
      </c>
      <c r="K2176" t="s">
        <v>25</v>
      </c>
      <c r="L2176" t="e">
        <f>VLOOKUP(B2176,average_median_rates_1!B:I,8,0)</f>
        <v>#N/A</v>
      </c>
      <c r="M2176">
        <f>IF(ISERROR(L2176),VLOOKUP(C2176,vancouver_ratios_2!B:J,9,0),IF(L2176="**",VLOOKUP(C2176,vancouver_ratios_2!B:J,9,0)))</f>
        <v>0.889249932304359</v>
      </c>
      <c r="N2176">
        <f>IF(ISERROR(L2176),VLOOKUP(D2176,average_median_rates_1!B:I,8,0),IF(L2176="**", VLOOKUP(D2176,average_median_rates_1!B:I,8,0)))</f>
        <v>919</v>
      </c>
      <c r="O2176">
        <f t="shared" si="235"/>
        <v>817.22068778770597</v>
      </c>
      <c r="P2176">
        <f t="shared" si="236"/>
        <v>817.22068778770597</v>
      </c>
    </row>
    <row r="2177" spans="1:16" x14ac:dyDescent="0.2">
      <c r="A2177" t="str">
        <f t="shared" si="237"/>
        <v>200910average1Southeast Vancouver</v>
      </c>
      <c r="B2177" t="str">
        <f t="shared" si="231"/>
        <v>200910apartmentaverage1_bed_rateSoutheast Vancouver</v>
      </c>
      <c r="C2177" t="str">
        <f t="shared" si="232"/>
        <v>apartmentaverage1_bed_rateSoutheast Vancouver</v>
      </c>
      <c r="D2177" t="str">
        <f t="shared" si="233"/>
        <v>200910apartmentaverage1_bed_rateVancouver</v>
      </c>
      <c r="E2177">
        <v>2009</v>
      </c>
      <c r="F2177">
        <v>10</v>
      </c>
      <c r="G2177" t="s">
        <v>65</v>
      </c>
      <c r="H2177" t="s">
        <v>59</v>
      </c>
      <c r="I2177" t="s">
        <v>51</v>
      </c>
      <c r="J2177">
        <f t="shared" si="234"/>
        <v>1</v>
      </c>
      <c r="K2177" t="s">
        <v>26</v>
      </c>
      <c r="L2177" t="e">
        <f>VLOOKUP(B2177,average_median_rates_1!B:I,8,0)</f>
        <v>#N/A</v>
      </c>
      <c r="M2177">
        <f>IF(ISERROR(L2177),VLOOKUP(C2177,vancouver_ratios_2!B:J,9,0),IF(L2177="**",VLOOKUP(C2177,vancouver_ratios_2!B:J,9,0)))</f>
        <v>0.94575322682552598</v>
      </c>
      <c r="N2177">
        <f>IF(ISERROR(L2177),VLOOKUP(D2177,average_median_rates_1!B:I,8,0),IF(L2177="**", VLOOKUP(D2177,average_median_rates_1!B:I,8,0)))</f>
        <v>919</v>
      </c>
      <c r="O2177">
        <f t="shared" si="235"/>
        <v>869.14721545265843</v>
      </c>
      <c r="P2177">
        <f t="shared" si="236"/>
        <v>869.14721545265843</v>
      </c>
    </row>
    <row r="2178" spans="1:16" x14ac:dyDescent="0.2">
      <c r="A2178" t="str">
        <f t="shared" si="237"/>
        <v>200910average1University Endowment Lands</v>
      </c>
      <c r="B2178" t="str">
        <f t="shared" ref="B2178:B2241" si="238">E2178&amp;F2178&amp;G2178&amp;H2178&amp;I2178&amp;K2178</f>
        <v>200910apartmentaverage1_bed_rateUniversity Endowment Lands</v>
      </c>
      <c r="C2178" t="str">
        <f t="shared" ref="C2178:C2241" si="239">G2178&amp;H2178&amp;I2178&amp;K2178</f>
        <v>apartmentaverage1_bed_rateUniversity Endowment Lands</v>
      </c>
      <c r="D2178" t="str">
        <f t="shared" ref="D2178:D2241" si="240">E2178&amp;F2178&amp;G2178&amp;H2178&amp;I2178&amp;"Vancouver"</f>
        <v>200910apartmentaverage1_bed_rateVancouver</v>
      </c>
      <c r="E2178">
        <v>2009</v>
      </c>
      <c r="F2178">
        <v>10</v>
      </c>
      <c r="G2178" t="s">
        <v>65</v>
      </c>
      <c r="H2178" t="s">
        <v>59</v>
      </c>
      <c r="I2178" t="s">
        <v>51</v>
      </c>
      <c r="J2178">
        <f t="shared" ref="J2178:J2241" si="241">IF(I2178="bachelor_rate", 0, IF(I2178="1_bed_rate", 1, IF(I2178="2_bed_rate",2, IF(I2178="3+_bed_rate", 3, "error"))))</f>
        <v>1</v>
      </c>
      <c r="K2178" t="s">
        <v>27</v>
      </c>
      <c r="L2178" t="e">
        <f>VLOOKUP(B2178,average_median_rates_1!B:I,8,0)</f>
        <v>#N/A</v>
      </c>
      <c r="M2178">
        <f>IF(ISERROR(L2178),VLOOKUP(C2178,vancouver_ratios_2!B:J,9,0),IF(L2178="**",VLOOKUP(C2178,vancouver_ratios_2!B:J,9,0)))</f>
        <v>1.3623070674248601</v>
      </c>
      <c r="N2178">
        <f>IF(ISERROR(L2178),VLOOKUP(D2178,average_median_rates_1!B:I,8,0),IF(L2178="**", VLOOKUP(D2178,average_median_rates_1!B:I,8,0)))</f>
        <v>919</v>
      </c>
      <c r="O2178">
        <f t="shared" ref="O2178:O2241" si="242">N2178*M2178</f>
        <v>1251.9601949634464</v>
      </c>
      <c r="P2178">
        <f t="shared" ref="P2178:P2241" si="243">IF(ISERROR(L2178),O2178, IF(L2178="**", O2178, L2178))</f>
        <v>1251.9601949634464</v>
      </c>
    </row>
    <row r="2179" spans="1:16" x14ac:dyDescent="0.2">
      <c r="A2179" t="str">
        <f t="shared" ref="A2179:A2242" si="244">E2179&amp;F2179&amp;H2179&amp;J2179&amp;K2179</f>
        <v>200910average1Central Park/Metrotown</v>
      </c>
      <c r="B2179" t="str">
        <f t="shared" si="238"/>
        <v>200910apartmentaverage1_bed_rateCentral Park/Metrotown</v>
      </c>
      <c r="C2179" t="str">
        <f t="shared" si="239"/>
        <v>apartmentaverage1_bed_rateCentral Park/Metrotown</v>
      </c>
      <c r="D2179" t="str">
        <f t="shared" si="240"/>
        <v>200910apartmentaverage1_bed_rateVancouver</v>
      </c>
      <c r="E2179">
        <v>2009</v>
      </c>
      <c r="F2179">
        <v>10</v>
      </c>
      <c r="G2179" t="s">
        <v>65</v>
      </c>
      <c r="H2179" t="s">
        <v>59</v>
      </c>
      <c r="I2179" t="s">
        <v>51</v>
      </c>
      <c r="J2179">
        <f t="shared" si="241"/>
        <v>1</v>
      </c>
      <c r="K2179" t="s">
        <v>28</v>
      </c>
      <c r="L2179" t="e">
        <f>VLOOKUP(B2179,average_median_rates_1!B:I,8,0)</f>
        <v>#N/A</v>
      </c>
      <c r="M2179">
        <f>IF(ISERROR(L2179),VLOOKUP(C2179,vancouver_ratios_2!B:J,9,0),IF(L2179="**",VLOOKUP(C2179,vancouver_ratios_2!B:J,9,0)))</f>
        <v>0.90757288563949801</v>
      </c>
      <c r="N2179">
        <f>IF(ISERROR(L2179),VLOOKUP(D2179,average_median_rates_1!B:I,8,0),IF(L2179="**", VLOOKUP(D2179,average_median_rates_1!B:I,8,0)))</f>
        <v>919</v>
      </c>
      <c r="O2179">
        <f t="shared" si="242"/>
        <v>834.05948190269862</v>
      </c>
      <c r="P2179">
        <f t="shared" si="243"/>
        <v>834.05948190269862</v>
      </c>
    </row>
    <row r="2180" spans="1:16" x14ac:dyDescent="0.2">
      <c r="A2180" t="str">
        <f t="shared" si="244"/>
        <v>200910average1Southeast Burnaby</v>
      </c>
      <c r="B2180" t="str">
        <f t="shared" si="238"/>
        <v>200910apartmentaverage1_bed_rateSoutheast Burnaby</v>
      </c>
      <c r="C2180" t="str">
        <f t="shared" si="239"/>
        <v>apartmentaverage1_bed_rateSoutheast Burnaby</v>
      </c>
      <c r="D2180" t="str">
        <f t="shared" si="240"/>
        <v>200910apartmentaverage1_bed_rateVancouver</v>
      </c>
      <c r="E2180">
        <v>2009</v>
      </c>
      <c r="F2180">
        <v>10</v>
      </c>
      <c r="G2180" t="s">
        <v>65</v>
      </c>
      <c r="H2180" t="s">
        <v>59</v>
      </c>
      <c r="I2180" t="s">
        <v>51</v>
      </c>
      <c r="J2180">
        <f t="shared" si="241"/>
        <v>1</v>
      </c>
      <c r="K2180" t="s">
        <v>29</v>
      </c>
      <c r="L2180" t="e">
        <f>VLOOKUP(B2180,average_median_rates_1!B:I,8,0)</f>
        <v>#N/A</v>
      </c>
      <c r="M2180">
        <f>IF(ISERROR(L2180),VLOOKUP(C2180,vancouver_ratios_2!B:J,9,0),IF(L2180="**",VLOOKUP(C2180,vancouver_ratios_2!B:J,9,0)))</f>
        <v>0.78933116707284001</v>
      </c>
      <c r="N2180">
        <f>IF(ISERROR(L2180),VLOOKUP(D2180,average_median_rates_1!B:I,8,0),IF(L2180="**", VLOOKUP(D2180,average_median_rates_1!B:I,8,0)))</f>
        <v>919</v>
      </c>
      <c r="O2180">
        <f t="shared" si="242"/>
        <v>725.39534253993997</v>
      </c>
      <c r="P2180">
        <f t="shared" si="243"/>
        <v>725.39534253993997</v>
      </c>
    </row>
    <row r="2181" spans="1:16" x14ac:dyDescent="0.2">
      <c r="A2181" t="str">
        <f t="shared" si="244"/>
        <v>200910average1North Burnaby</v>
      </c>
      <c r="B2181" t="str">
        <f t="shared" si="238"/>
        <v>200910apartmentaverage1_bed_rateNorth Burnaby</v>
      </c>
      <c r="C2181" t="str">
        <f t="shared" si="239"/>
        <v>apartmentaverage1_bed_rateNorth Burnaby</v>
      </c>
      <c r="D2181" t="str">
        <f t="shared" si="240"/>
        <v>200910apartmentaverage1_bed_rateVancouver</v>
      </c>
      <c r="E2181">
        <v>2009</v>
      </c>
      <c r="F2181">
        <v>10</v>
      </c>
      <c r="G2181" t="s">
        <v>65</v>
      </c>
      <c r="H2181" t="s">
        <v>59</v>
      </c>
      <c r="I2181" t="s">
        <v>51</v>
      </c>
      <c r="J2181">
        <f t="shared" si="241"/>
        <v>1</v>
      </c>
      <c r="K2181" t="s">
        <v>31</v>
      </c>
      <c r="L2181" t="e">
        <f>VLOOKUP(B2181,average_median_rates_1!B:I,8,0)</f>
        <v>#N/A</v>
      </c>
      <c r="M2181">
        <f>IF(ISERROR(L2181),VLOOKUP(C2181,vancouver_ratios_2!B:J,9,0),IF(L2181="**",VLOOKUP(C2181,vancouver_ratios_2!B:J,9,0)))</f>
        <v>0.92724975178265201</v>
      </c>
      <c r="N2181">
        <f>IF(ISERROR(L2181),VLOOKUP(D2181,average_median_rates_1!B:I,8,0),IF(L2181="**", VLOOKUP(D2181,average_median_rates_1!B:I,8,0)))</f>
        <v>919</v>
      </c>
      <c r="O2181">
        <f t="shared" si="242"/>
        <v>852.14252188825719</v>
      </c>
      <c r="P2181">
        <f t="shared" si="243"/>
        <v>852.14252188825719</v>
      </c>
    </row>
    <row r="2182" spans="1:16" x14ac:dyDescent="0.2">
      <c r="A2182" t="str">
        <f t="shared" si="244"/>
        <v>200910average1New Westminster</v>
      </c>
      <c r="B2182" t="str">
        <f t="shared" si="238"/>
        <v>200910apartmentaverage1_bed_rateNew Westminster</v>
      </c>
      <c r="C2182" t="str">
        <f t="shared" si="239"/>
        <v>apartmentaverage1_bed_rateNew Westminster</v>
      </c>
      <c r="D2182" t="str">
        <f t="shared" si="240"/>
        <v>200910apartmentaverage1_bed_rateVancouver</v>
      </c>
      <c r="E2182">
        <v>2009</v>
      </c>
      <c r="F2182">
        <v>10</v>
      </c>
      <c r="G2182" t="s">
        <v>65</v>
      </c>
      <c r="H2182" t="s">
        <v>59</v>
      </c>
      <c r="I2182" t="s">
        <v>51</v>
      </c>
      <c r="J2182">
        <f t="shared" si="241"/>
        <v>1</v>
      </c>
      <c r="K2182" t="s">
        <v>32</v>
      </c>
      <c r="L2182" t="e">
        <f>VLOOKUP(B2182,average_median_rates_1!B:I,8,0)</f>
        <v>#N/A</v>
      </c>
      <c r="M2182">
        <f>IF(ISERROR(L2182),VLOOKUP(C2182,vancouver_ratios_2!B:J,9,0),IF(L2182="**",VLOOKUP(C2182,vancouver_ratios_2!B:J,9,0)))</f>
        <v>0.82047116165718903</v>
      </c>
      <c r="N2182">
        <f>IF(ISERROR(L2182),VLOOKUP(D2182,average_median_rates_1!B:I,8,0),IF(L2182="**", VLOOKUP(D2182,average_median_rates_1!B:I,8,0)))</f>
        <v>919</v>
      </c>
      <c r="O2182">
        <f t="shared" si="242"/>
        <v>754.01299756295668</v>
      </c>
      <c r="P2182">
        <f t="shared" si="243"/>
        <v>754.01299756295668</v>
      </c>
    </row>
    <row r="2183" spans="1:16" x14ac:dyDescent="0.2">
      <c r="A2183" t="str">
        <f t="shared" si="244"/>
        <v>200910average1North Vancouver CY</v>
      </c>
      <c r="B2183" t="str">
        <f t="shared" si="238"/>
        <v>200910apartmentaverage1_bed_rateNorth Vancouver CY</v>
      </c>
      <c r="C2183" t="str">
        <f t="shared" si="239"/>
        <v>apartmentaverage1_bed_rateNorth Vancouver CY</v>
      </c>
      <c r="D2183" t="str">
        <f t="shared" si="240"/>
        <v>200910apartmentaverage1_bed_rateVancouver</v>
      </c>
      <c r="E2183">
        <v>2009</v>
      </c>
      <c r="F2183">
        <v>10</v>
      </c>
      <c r="G2183" t="s">
        <v>65</v>
      </c>
      <c r="H2183" t="s">
        <v>59</v>
      </c>
      <c r="I2183" t="s">
        <v>51</v>
      </c>
      <c r="J2183">
        <f t="shared" si="241"/>
        <v>1</v>
      </c>
      <c r="K2183" t="s">
        <v>33</v>
      </c>
      <c r="L2183" t="e">
        <f>VLOOKUP(B2183,average_median_rates_1!B:I,8,0)</f>
        <v>#N/A</v>
      </c>
      <c r="M2183">
        <f>IF(ISERROR(L2183),VLOOKUP(C2183,vancouver_ratios_2!B:J,9,0),IF(L2183="**",VLOOKUP(C2183,vancouver_ratios_2!B:J,9,0)))</f>
        <v>1.15330806029425</v>
      </c>
      <c r="N2183">
        <f>IF(ISERROR(L2183),VLOOKUP(D2183,average_median_rates_1!B:I,8,0),IF(L2183="**", VLOOKUP(D2183,average_median_rates_1!B:I,8,0)))</f>
        <v>919</v>
      </c>
      <c r="O2183">
        <f t="shared" si="242"/>
        <v>1059.8901074104158</v>
      </c>
      <c r="P2183">
        <f t="shared" si="243"/>
        <v>1059.8901074104158</v>
      </c>
    </row>
    <row r="2184" spans="1:16" x14ac:dyDescent="0.2">
      <c r="A2184" t="str">
        <f t="shared" si="244"/>
        <v>200910average1North Vancouver DM</v>
      </c>
      <c r="B2184" t="str">
        <f t="shared" si="238"/>
        <v>200910apartmentaverage1_bed_rateNorth Vancouver DM</v>
      </c>
      <c r="C2184" t="str">
        <f t="shared" si="239"/>
        <v>apartmentaverage1_bed_rateNorth Vancouver DM</v>
      </c>
      <c r="D2184" t="str">
        <f t="shared" si="240"/>
        <v>200910apartmentaverage1_bed_rateVancouver</v>
      </c>
      <c r="E2184">
        <v>2009</v>
      </c>
      <c r="F2184">
        <v>10</v>
      </c>
      <c r="G2184" t="s">
        <v>65</v>
      </c>
      <c r="H2184" t="s">
        <v>59</v>
      </c>
      <c r="I2184" t="s">
        <v>51</v>
      </c>
      <c r="J2184">
        <f t="shared" si="241"/>
        <v>1</v>
      </c>
      <c r="K2184" t="s">
        <v>34</v>
      </c>
      <c r="L2184" t="e">
        <f>VLOOKUP(B2184,average_median_rates_1!B:I,8,0)</f>
        <v>#N/A</v>
      </c>
      <c r="M2184">
        <f>IF(ISERROR(L2184),VLOOKUP(C2184,vancouver_ratios_2!B:J,9,0),IF(L2184="**",VLOOKUP(C2184,vancouver_ratios_2!B:J,9,0)))</f>
        <v>1.06543911905407</v>
      </c>
      <c r="N2184">
        <f>IF(ISERROR(L2184),VLOOKUP(D2184,average_median_rates_1!B:I,8,0),IF(L2184="**", VLOOKUP(D2184,average_median_rates_1!B:I,8,0)))</f>
        <v>919</v>
      </c>
      <c r="O2184">
        <f t="shared" si="242"/>
        <v>979.1385504106903</v>
      </c>
      <c r="P2184">
        <f t="shared" si="243"/>
        <v>979.1385504106903</v>
      </c>
    </row>
    <row r="2185" spans="1:16" x14ac:dyDescent="0.2">
      <c r="A2185" t="str">
        <f t="shared" si="244"/>
        <v>200910average1West Vancouver</v>
      </c>
      <c r="B2185" t="str">
        <f t="shared" si="238"/>
        <v>200910apartmentaverage1_bed_rateWest Vancouver</v>
      </c>
      <c r="C2185" t="str">
        <f t="shared" si="239"/>
        <v>apartmentaverage1_bed_rateWest Vancouver</v>
      </c>
      <c r="D2185" t="str">
        <f t="shared" si="240"/>
        <v>200910apartmentaverage1_bed_rateVancouver</v>
      </c>
      <c r="E2185">
        <v>2009</v>
      </c>
      <c r="F2185">
        <v>10</v>
      </c>
      <c r="G2185" t="s">
        <v>65</v>
      </c>
      <c r="H2185" t="s">
        <v>59</v>
      </c>
      <c r="I2185" t="s">
        <v>51</v>
      </c>
      <c r="J2185">
        <f t="shared" si="241"/>
        <v>1</v>
      </c>
      <c r="K2185" t="s">
        <v>35</v>
      </c>
      <c r="L2185" t="e">
        <f>VLOOKUP(B2185,average_median_rates_1!B:I,8,0)</f>
        <v>#N/A</v>
      </c>
      <c r="M2185">
        <f>IF(ISERROR(L2185),VLOOKUP(C2185,vancouver_ratios_2!B:J,9,0),IF(L2185="**",VLOOKUP(C2185,vancouver_ratios_2!B:J,9,0)))</f>
        <v>1.27439299575774</v>
      </c>
      <c r="N2185">
        <f>IF(ISERROR(L2185),VLOOKUP(D2185,average_median_rates_1!B:I,8,0),IF(L2185="**", VLOOKUP(D2185,average_median_rates_1!B:I,8,0)))</f>
        <v>919</v>
      </c>
      <c r="O2185">
        <f t="shared" si="242"/>
        <v>1171.167163101363</v>
      </c>
      <c r="P2185">
        <f t="shared" si="243"/>
        <v>1171.167163101363</v>
      </c>
    </row>
    <row r="2186" spans="1:16" x14ac:dyDescent="0.2">
      <c r="A2186" t="str">
        <f t="shared" si="244"/>
        <v>200910average1Richmond</v>
      </c>
      <c r="B2186" t="str">
        <f t="shared" si="238"/>
        <v>200910apartmentaverage1_bed_rateRichmond</v>
      </c>
      <c r="C2186" t="str">
        <f t="shared" si="239"/>
        <v>apartmentaverage1_bed_rateRichmond</v>
      </c>
      <c r="D2186" t="str">
        <f t="shared" si="240"/>
        <v>200910apartmentaverage1_bed_rateVancouver</v>
      </c>
      <c r="E2186">
        <v>2009</v>
      </c>
      <c r="F2186">
        <v>10</v>
      </c>
      <c r="G2186" t="s">
        <v>65</v>
      </c>
      <c r="H2186" t="s">
        <v>59</v>
      </c>
      <c r="I2186" t="s">
        <v>51</v>
      </c>
      <c r="J2186">
        <f t="shared" si="241"/>
        <v>1</v>
      </c>
      <c r="K2186" t="s">
        <v>36</v>
      </c>
      <c r="L2186" t="e">
        <f>VLOOKUP(B2186,average_median_rates_1!B:I,8,0)</f>
        <v>#N/A</v>
      </c>
      <c r="M2186">
        <f>IF(ISERROR(L2186),VLOOKUP(C2186,vancouver_ratios_2!B:J,9,0),IF(L2186="**",VLOOKUP(C2186,vancouver_ratios_2!B:J,9,0)))</f>
        <v>0.94385774889430496</v>
      </c>
      <c r="N2186">
        <f>IF(ISERROR(L2186),VLOOKUP(D2186,average_median_rates_1!B:I,8,0),IF(L2186="**", VLOOKUP(D2186,average_median_rates_1!B:I,8,0)))</f>
        <v>919</v>
      </c>
      <c r="O2186">
        <f t="shared" si="242"/>
        <v>867.4052712338663</v>
      </c>
      <c r="P2186">
        <f t="shared" si="243"/>
        <v>867.4052712338663</v>
      </c>
    </row>
    <row r="2187" spans="1:16" x14ac:dyDescent="0.2">
      <c r="A2187" t="str">
        <f t="shared" si="244"/>
        <v>200910average1Delta</v>
      </c>
      <c r="B2187" t="str">
        <f t="shared" si="238"/>
        <v>200910apartmentaverage1_bed_rateDelta</v>
      </c>
      <c r="C2187" t="str">
        <f t="shared" si="239"/>
        <v>apartmentaverage1_bed_rateDelta</v>
      </c>
      <c r="D2187" t="str">
        <f t="shared" si="240"/>
        <v>200910apartmentaverage1_bed_rateVancouver</v>
      </c>
      <c r="E2187">
        <v>2009</v>
      </c>
      <c r="F2187">
        <v>10</v>
      </c>
      <c r="G2187" t="s">
        <v>65</v>
      </c>
      <c r="H2187" t="s">
        <v>59</v>
      </c>
      <c r="I2187" t="s">
        <v>51</v>
      </c>
      <c r="J2187">
        <f t="shared" si="241"/>
        <v>1</v>
      </c>
      <c r="K2187" t="s">
        <v>37</v>
      </c>
      <c r="L2187" t="e">
        <f>VLOOKUP(B2187,average_median_rates_1!B:I,8,0)</f>
        <v>#N/A</v>
      </c>
      <c r="M2187">
        <f>IF(ISERROR(L2187),VLOOKUP(C2187,vancouver_ratios_2!B:J,9,0),IF(L2187="**",VLOOKUP(C2187,vancouver_ratios_2!B:J,9,0)))</f>
        <v>0.75024821734813596</v>
      </c>
      <c r="N2187">
        <f>IF(ISERROR(L2187),VLOOKUP(D2187,average_median_rates_1!B:I,8,0),IF(L2187="**", VLOOKUP(D2187,average_median_rates_1!B:I,8,0)))</f>
        <v>919</v>
      </c>
      <c r="O2187">
        <f t="shared" si="242"/>
        <v>689.4781117429369</v>
      </c>
      <c r="P2187">
        <f t="shared" si="243"/>
        <v>689.4781117429369</v>
      </c>
    </row>
    <row r="2188" spans="1:16" x14ac:dyDescent="0.2">
      <c r="A2188" t="str">
        <f t="shared" si="244"/>
        <v>200910average1Surrey</v>
      </c>
      <c r="B2188" t="str">
        <f t="shared" si="238"/>
        <v>200910apartmentaverage1_bed_rateSurrey</v>
      </c>
      <c r="C2188" t="str">
        <f t="shared" si="239"/>
        <v>apartmentaverage1_bed_rateSurrey</v>
      </c>
      <c r="D2188" t="str">
        <f t="shared" si="240"/>
        <v>200910apartmentaverage1_bed_rateVancouver</v>
      </c>
      <c r="E2188">
        <v>2009</v>
      </c>
      <c r="F2188">
        <v>10</v>
      </c>
      <c r="G2188" t="s">
        <v>65</v>
      </c>
      <c r="H2188" t="s">
        <v>59</v>
      </c>
      <c r="I2188" t="s">
        <v>51</v>
      </c>
      <c r="J2188">
        <f t="shared" si="241"/>
        <v>1</v>
      </c>
      <c r="K2188" t="s">
        <v>38</v>
      </c>
      <c r="L2188" t="e">
        <f>VLOOKUP(B2188,average_median_rates_1!B:I,8,0)</f>
        <v>#N/A</v>
      </c>
      <c r="M2188">
        <f>IF(ISERROR(L2188),VLOOKUP(C2188,vancouver_ratios_2!B:J,9,0),IF(L2188="**",VLOOKUP(C2188,vancouver_ratios_2!B:J,9,0)))</f>
        <v>0.74113187110750101</v>
      </c>
      <c r="N2188">
        <f>IF(ISERROR(L2188),VLOOKUP(D2188,average_median_rates_1!B:I,8,0),IF(L2188="**", VLOOKUP(D2188,average_median_rates_1!B:I,8,0)))</f>
        <v>919</v>
      </c>
      <c r="O2188">
        <f t="shared" si="242"/>
        <v>681.10018954779343</v>
      </c>
      <c r="P2188">
        <f t="shared" si="243"/>
        <v>681.10018954779343</v>
      </c>
    </row>
    <row r="2189" spans="1:16" x14ac:dyDescent="0.2">
      <c r="A2189" t="str">
        <f t="shared" si="244"/>
        <v>200910average1White Rock</v>
      </c>
      <c r="B2189" t="str">
        <f t="shared" si="238"/>
        <v>200910apartmentaverage1_bed_rateWhite Rock</v>
      </c>
      <c r="C2189" t="str">
        <f t="shared" si="239"/>
        <v>apartmentaverage1_bed_rateWhite Rock</v>
      </c>
      <c r="D2189" t="str">
        <f t="shared" si="240"/>
        <v>200910apartmentaverage1_bed_rateVancouver</v>
      </c>
      <c r="E2189">
        <v>2009</v>
      </c>
      <c r="F2189">
        <v>10</v>
      </c>
      <c r="G2189" t="s">
        <v>65</v>
      </c>
      <c r="H2189" t="s">
        <v>59</v>
      </c>
      <c r="I2189" t="s">
        <v>51</v>
      </c>
      <c r="J2189">
        <f t="shared" si="241"/>
        <v>1</v>
      </c>
      <c r="K2189" t="s">
        <v>39</v>
      </c>
      <c r="L2189" t="e">
        <f>VLOOKUP(B2189,average_median_rates_1!B:I,8,0)</f>
        <v>#N/A</v>
      </c>
      <c r="M2189">
        <f>IF(ISERROR(L2189),VLOOKUP(C2189,vancouver_ratios_2!B:J,9,0),IF(L2189="**",VLOOKUP(C2189,vancouver_ratios_2!B:J,9,0)))</f>
        <v>0.80729307699250796</v>
      </c>
      <c r="N2189">
        <f>IF(ISERROR(L2189),VLOOKUP(D2189,average_median_rates_1!B:I,8,0),IF(L2189="**", VLOOKUP(D2189,average_median_rates_1!B:I,8,0)))</f>
        <v>919</v>
      </c>
      <c r="O2189">
        <f t="shared" si="242"/>
        <v>741.90233775611478</v>
      </c>
      <c r="P2189">
        <f t="shared" si="243"/>
        <v>741.90233775611478</v>
      </c>
    </row>
    <row r="2190" spans="1:16" x14ac:dyDescent="0.2">
      <c r="A2190" t="str">
        <f t="shared" si="244"/>
        <v>200910average1Langley City and Langley DM</v>
      </c>
      <c r="B2190" t="str">
        <f t="shared" si="238"/>
        <v>200910apartmentaverage1_bed_rateLangley City and Langley DM</v>
      </c>
      <c r="C2190" t="str">
        <f t="shared" si="239"/>
        <v>apartmentaverage1_bed_rateLangley City and Langley DM</v>
      </c>
      <c r="D2190" t="str">
        <f t="shared" si="240"/>
        <v>200910apartmentaverage1_bed_rateVancouver</v>
      </c>
      <c r="E2190">
        <v>2009</v>
      </c>
      <c r="F2190">
        <v>10</v>
      </c>
      <c r="G2190" t="s">
        <v>65</v>
      </c>
      <c r="H2190" t="s">
        <v>59</v>
      </c>
      <c r="I2190" t="s">
        <v>51</v>
      </c>
      <c r="J2190">
        <f t="shared" si="241"/>
        <v>1</v>
      </c>
      <c r="K2190" t="s">
        <v>40</v>
      </c>
      <c r="L2190" t="e">
        <f>VLOOKUP(B2190,average_median_rates_1!B:I,8,0)</f>
        <v>#N/A</v>
      </c>
      <c r="M2190">
        <f>IF(ISERROR(L2190),VLOOKUP(C2190,vancouver_ratios_2!B:J,9,0),IF(L2190="**",VLOOKUP(C2190,vancouver_ratios_2!B:J,9,0)))</f>
        <v>0.790775340734723</v>
      </c>
      <c r="N2190">
        <f>IF(ISERROR(L2190),VLOOKUP(D2190,average_median_rates_1!B:I,8,0),IF(L2190="**", VLOOKUP(D2190,average_median_rates_1!B:I,8,0)))</f>
        <v>919</v>
      </c>
      <c r="O2190">
        <f t="shared" si="242"/>
        <v>726.72253813521047</v>
      </c>
      <c r="P2190">
        <f t="shared" si="243"/>
        <v>726.72253813521047</v>
      </c>
    </row>
    <row r="2191" spans="1:16" x14ac:dyDescent="0.2">
      <c r="A2191" t="str">
        <f t="shared" si="244"/>
        <v>200910average1Tri-Cities</v>
      </c>
      <c r="B2191" t="str">
        <f t="shared" si="238"/>
        <v>200910apartmentaverage1_bed_rateTri-Cities</v>
      </c>
      <c r="C2191" t="str">
        <f t="shared" si="239"/>
        <v>apartmentaverage1_bed_rateTri-Cities</v>
      </c>
      <c r="D2191" t="str">
        <f t="shared" si="240"/>
        <v>200910apartmentaverage1_bed_rateVancouver</v>
      </c>
      <c r="E2191">
        <v>2009</v>
      </c>
      <c r="F2191">
        <v>10</v>
      </c>
      <c r="G2191" t="s">
        <v>65</v>
      </c>
      <c r="H2191" t="s">
        <v>59</v>
      </c>
      <c r="I2191" t="s">
        <v>51</v>
      </c>
      <c r="J2191">
        <f t="shared" si="241"/>
        <v>1</v>
      </c>
      <c r="K2191" t="s">
        <v>41</v>
      </c>
      <c r="L2191" t="e">
        <f>VLOOKUP(B2191,average_median_rates_1!B:I,8,0)</f>
        <v>#N/A</v>
      </c>
      <c r="M2191">
        <f>IF(ISERROR(L2191),VLOOKUP(C2191,vancouver_ratios_2!B:J,9,0),IF(L2191="**",VLOOKUP(C2191,vancouver_ratios_2!B:J,9,0)))</f>
        <v>0.81135481541655396</v>
      </c>
      <c r="N2191">
        <f>IF(ISERROR(L2191),VLOOKUP(D2191,average_median_rates_1!B:I,8,0),IF(L2191="**", VLOOKUP(D2191,average_median_rates_1!B:I,8,0)))</f>
        <v>919</v>
      </c>
      <c r="O2191">
        <f t="shared" si="242"/>
        <v>745.6350753678131</v>
      </c>
      <c r="P2191">
        <f t="shared" si="243"/>
        <v>745.6350753678131</v>
      </c>
    </row>
    <row r="2192" spans="1:16" x14ac:dyDescent="0.2">
      <c r="A2192" t="str">
        <f t="shared" si="244"/>
        <v>200910average1Maple Ridge/Pitt Meadows</v>
      </c>
      <c r="B2192" t="str">
        <f t="shared" si="238"/>
        <v>200910apartmentaverage1_bed_rateMaple Ridge/Pitt Meadows</v>
      </c>
      <c r="C2192" t="str">
        <f t="shared" si="239"/>
        <v>apartmentaverage1_bed_rateMaple Ridge/Pitt Meadows</v>
      </c>
      <c r="D2192" t="str">
        <f t="shared" si="240"/>
        <v>200910apartmentaverage1_bed_rateVancouver</v>
      </c>
      <c r="E2192">
        <v>2009</v>
      </c>
      <c r="F2192">
        <v>10</v>
      </c>
      <c r="G2192" t="s">
        <v>65</v>
      </c>
      <c r="H2192" t="s">
        <v>59</v>
      </c>
      <c r="I2192" t="s">
        <v>51</v>
      </c>
      <c r="J2192">
        <f t="shared" si="241"/>
        <v>1</v>
      </c>
      <c r="K2192" t="s">
        <v>42</v>
      </c>
      <c r="L2192" t="e">
        <f>VLOOKUP(B2192,average_median_rates_1!B:I,8,0)</f>
        <v>#N/A</v>
      </c>
      <c r="M2192">
        <f>IF(ISERROR(L2192),VLOOKUP(C2192,vancouver_ratios_2!B:J,9,0),IF(L2192="**",VLOOKUP(C2192,vancouver_ratios_2!B:J,9,0)))</f>
        <v>0.69365466197310199</v>
      </c>
      <c r="N2192">
        <f>IF(ISERROR(L2192),VLOOKUP(D2192,average_median_rates_1!B:I,8,0),IF(L2192="**", VLOOKUP(D2192,average_median_rates_1!B:I,8,0)))</f>
        <v>919</v>
      </c>
      <c r="O2192">
        <f t="shared" si="242"/>
        <v>637.46863435328078</v>
      </c>
      <c r="P2192">
        <f t="shared" si="243"/>
        <v>637.46863435328078</v>
      </c>
    </row>
    <row r="2193" spans="1:16" x14ac:dyDescent="0.2">
      <c r="A2193" t="str">
        <f t="shared" si="244"/>
        <v>200910average1Vancouver</v>
      </c>
      <c r="B2193" t="str">
        <f t="shared" si="238"/>
        <v>200910apartmentaverage1_bed_rateVancouver</v>
      </c>
      <c r="C2193" t="str">
        <f t="shared" si="239"/>
        <v>apartmentaverage1_bed_rateVancouver</v>
      </c>
      <c r="D2193" t="str">
        <f t="shared" si="240"/>
        <v>200910apartmentaverage1_bed_rateVancouver</v>
      </c>
      <c r="E2193">
        <v>2009</v>
      </c>
      <c r="F2193">
        <v>10</v>
      </c>
      <c r="G2193" t="s">
        <v>65</v>
      </c>
      <c r="H2193" t="s">
        <v>59</v>
      </c>
      <c r="I2193" t="s">
        <v>51</v>
      </c>
      <c r="J2193">
        <f t="shared" si="241"/>
        <v>1</v>
      </c>
      <c r="K2193" t="s">
        <v>43</v>
      </c>
      <c r="L2193">
        <f>VLOOKUP(B2193,average_median_rates_1!B:I,8,0)</f>
        <v>919</v>
      </c>
      <c r="M2193" t="b">
        <f>IF(ISERROR(L2193),VLOOKUP(C2193,vancouver_ratios_2!B:J,9,0),IF(L2193="**",VLOOKUP(C2193,vancouver_ratios_2!B:J,9,0)))</f>
        <v>0</v>
      </c>
      <c r="N2193" t="b">
        <f>IF(ISERROR(L2193),VLOOKUP(D2193,average_median_rates_1!B:I,8,0),IF(L2193="**", VLOOKUP(D2193,average_median_rates_1!B:I,8,0)))</f>
        <v>0</v>
      </c>
      <c r="O2193">
        <f t="shared" si="242"/>
        <v>0</v>
      </c>
      <c r="P2193">
        <f t="shared" si="243"/>
        <v>919</v>
      </c>
    </row>
    <row r="2194" spans="1:16" x14ac:dyDescent="0.2">
      <c r="A2194" t="str">
        <f t="shared" si="244"/>
        <v>200910average1North Vancouver City</v>
      </c>
      <c r="B2194" t="str">
        <f t="shared" si="238"/>
        <v>200910apartmentaverage1_bed_rateNorth Vancouver City</v>
      </c>
      <c r="C2194" t="str">
        <f t="shared" si="239"/>
        <v>apartmentaverage1_bed_rateNorth Vancouver City</v>
      </c>
      <c r="D2194" t="str">
        <f t="shared" si="240"/>
        <v>200910apartmentaverage1_bed_rateVancouver</v>
      </c>
      <c r="E2194">
        <v>2009</v>
      </c>
      <c r="F2194">
        <v>10</v>
      </c>
      <c r="G2194" t="s">
        <v>65</v>
      </c>
      <c r="H2194" t="s">
        <v>59</v>
      </c>
      <c r="I2194" t="s">
        <v>51</v>
      </c>
      <c r="J2194">
        <f t="shared" si="241"/>
        <v>1</v>
      </c>
      <c r="K2194" t="s">
        <v>60</v>
      </c>
      <c r="L2194" t="e">
        <f>VLOOKUP(B2194,average_median_rates_1!B:I,8,0)</f>
        <v>#N/A</v>
      </c>
      <c r="M2194">
        <f>IF(ISERROR(L2194),VLOOKUP(C2194,vancouver_ratios_2!B:J,9,0),IF(L2194="**",VLOOKUP(C2194,vancouver_ratios_2!B:J,9,0)))</f>
        <v>0.89298071426422299</v>
      </c>
      <c r="N2194">
        <f>IF(ISERROR(L2194),VLOOKUP(D2194,average_median_rates_1!B:I,8,0),IF(L2194="**", VLOOKUP(D2194,average_median_rates_1!B:I,8,0)))</f>
        <v>919</v>
      </c>
      <c r="O2194">
        <f t="shared" si="242"/>
        <v>820.64927640882092</v>
      </c>
      <c r="P2194">
        <f t="shared" si="243"/>
        <v>820.64927640882092</v>
      </c>
    </row>
    <row r="2195" spans="1:16" x14ac:dyDescent="0.2">
      <c r="A2195" t="str">
        <f t="shared" si="244"/>
        <v>200910average2West End/Stanley Park</v>
      </c>
      <c r="B2195" t="str">
        <f t="shared" si="238"/>
        <v>200910apartmentaverage2_bed_rateWest End/Stanley Park</v>
      </c>
      <c r="C2195" t="str">
        <f t="shared" si="239"/>
        <v>apartmentaverage2_bed_rateWest End/Stanley Park</v>
      </c>
      <c r="D2195" t="str">
        <f t="shared" si="240"/>
        <v>200910apartmentaverage2_bed_rateVancouver</v>
      </c>
      <c r="E2195">
        <v>2009</v>
      </c>
      <c r="F2195">
        <v>10</v>
      </c>
      <c r="G2195" t="s">
        <v>65</v>
      </c>
      <c r="H2195" t="s">
        <v>59</v>
      </c>
      <c r="I2195" t="s">
        <v>53</v>
      </c>
      <c r="J2195">
        <f t="shared" si="241"/>
        <v>2</v>
      </c>
      <c r="K2195" t="s">
        <v>12</v>
      </c>
      <c r="L2195" t="e">
        <f>VLOOKUP(B2195,average_median_rates_1!B:I,8,0)</f>
        <v>#N/A</v>
      </c>
      <c r="M2195">
        <f>IF(ISERROR(L2195),VLOOKUP(C2195,vancouver_ratios_2!B:J,9,0),IF(L2195="**",VLOOKUP(C2195,vancouver_ratios_2!B:J,9,0)))</f>
        <v>1.4028608027327101</v>
      </c>
      <c r="N2195">
        <f>IF(ISERROR(L2195),VLOOKUP(D2195,average_median_rates_1!B:I,8,0),IF(L2195="**", VLOOKUP(D2195,average_median_rates_1!B:I,8,0)))</f>
        <v>1169</v>
      </c>
      <c r="O2195">
        <f t="shared" si="242"/>
        <v>1639.9442783945381</v>
      </c>
      <c r="P2195">
        <f t="shared" si="243"/>
        <v>1639.9442783945381</v>
      </c>
    </row>
    <row r="2196" spans="1:16" x14ac:dyDescent="0.2">
      <c r="A2196" t="str">
        <f t="shared" si="244"/>
        <v>200910average2English Bay</v>
      </c>
      <c r="B2196" t="str">
        <f t="shared" si="238"/>
        <v>200910apartmentaverage2_bed_rateEnglish Bay</v>
      </c>
      <c r="C2196" t="str">
        <f t="shared" si="239"/>
        <v>apartmentaverage2_bed_rateEnglish Bay</v>
      </c>
      <c r="D2196" t="str">
        <f t="shared" si="240"/>
        <v>200910apartmentaverage2_bed_rateVancouver</v>
      </c>
      <c r="E2196">
        <v>2009</v>
      </c>
      <c r="F2196">
        <v>10</v>
      </c>
      <c r="G2196" t="s">
        <v>65</v>
      </c>
      <c r="H2196" t="s">
        <v>59</v>
      </c>
      <c r="I2196" t="s">
        <v>53</v>
      </c>
      <c r="J2196">
        <f t="shared" si="241"/>
        <v>2</v>
      </c>
      <c r="K2196" t="s">
        <v>16</v>
      </c>
      <c r="L2196" t="e">
        <f>VLOOKUP(B2196,average_median_rates_1!B:I,8,0)</f>
        <v>#N/A</v>
      </c>
      <c r="M2196">
        <f>IF(ISERROR(L2196),VLOOKUP(C2196,vancouver_ratios_2!B:J,9,0),IF(L2196="**",VLOOKUP(C2196,vancouver_ratios_2!B:J,9,0)))</f>
        <v>1.3646456020495299</v>
      </c>
      <c r="N2196">
        <f>IF(ISERROR(L2196),VLOOKUP(D2196,average_median_rates_1!B:I,8,0),IF(L2196="**", VLOOKUP(D2196,average_median_rates_1!B:I,8,0)))</f>
        <v>1169</v>
      </c>
      <c r="O2196">
        <f t="shared" si="242"/>
        <v>1595.2707087959004</v>
      </c>
      <c r="P2196">
        <f t="shared" si="243"/>
        <v>1595.2707087959004</v>
      </c>
    </row>
    <row r="2197" spans="1:16" x14ac:dyDescent="0.2">
      <c r="A2197" t="str">
        <f t="shared" si="244"/>
        <v>200910average2Downtown</v>
      </c>
      <c r="B2197" t="str">
        <f t="shared" si="238"/>
        <v>200910apartmentaverage2_bed_rateDowntown</v>
      </c>
      <c r="C2197" t="str">
        <f t="shared" si="239"/>
        <v>apartmentaverage2_bed_rateDowntown</v>
      </c>
      <c r="D2197" t="str">
        <f t="shared" si="240"/>
        <v>200910apartmentaverage2_bed_rateVancouver</v>
      </c>
      <c r="E2197">
        <v>2009</v>
      </c>
      <c r="F2197">
        <v>10</v>
      </c>
      <c r="G2197" t="s">
        <v>65</v>
      </c>
      <c r="H2197" t="s">
        <v>59</v>
      </c>
      <c r="I2197" t="s">
        <v>53</v>
      </c>
      <c r="J2197">
        <f t="shared" si="241"/>
        <v>2</v>
      </c>
      <c r="K2197" t="s">
        <v>17</v>
      </c>
      <c r="L2197" t="e">
        <f>VLOOKUP(B2197,average_median_rates_1!B:I,8,0)</f>
        <v>#N/A</v>
      </c>
      <c r="M2197">
        <f>IF(ISERROR(L2197),VLOOKUP(C2197,vancouver_ratios_2!B:J,9,0),IF(L2197="**",VLOOKUP(C2197,vancouver_ratios_2!B:J,9,0)))</f>
        <v>1.4623541132934801</v>
      </c>
      <c r="N2197">
        <f>IF(ISERROR(L2197),VLOOKUP(D2197,average_median_rates_1!B:I,8,0),IF(L2197="**", VLOOKUP(D2197,average_median_rates_1!B:I,8,0)))</f>
        <v>1169</v>
      </c>
      <c r="O2197">
        <f t="shared" si="242"/>
        <v>1709.4919584400782</v>
      </c>
      <c r="P2197">
        <f t="shared" si="243"/>
        <v>1709.4919584400782</v>
      </c>
    </row>
    <row r="2198" spans="1:16" x14ac:dyDescent="0.2">
      <c r="A2198" t="str">
        <f t="shared" si="244"/>
        <v>200910average2South Granville/Oak</v>
      </c>
      <c r="B2198" t="str">
        <f t="shared" si="238"/>
        <v>200910apartmentaverage2_bed_rateSouth Granville/Oak</v>
      </c>
      <c r="C2198" t="str">
        <f t="shared" si="239"/>
        <v>apartmentaverage2_bed_rateSouth Granville/Oak</v>
      </c>
      <c r="D2198" t="str">
        <f t="shared" si="240"/>
        <v>200910apartmentaverage2_bed_rateVancouver</v>
      </c>
      <c r="E2198">
        <v>2009</v>
      </c>
      <c r="F2198">
        <v>10</v>
      </c>
      <c r="G2198" t="s">
        <v>65</v>
      </c>
      <c r="H2198" t="s">
        <v>59</v>
      </c>
      <c r="I2198" t="s">
        <v>53</v>
      </c>
      <c r="J2198">
        <f t="shared" si="241"/>
        <v>2</v>
      </c>
      <c r="K2198" t="s">
        <v>19</v>
      </c>
      <c r="L2198" t="e">
        <f>VLOOKUP(B2198,average_median_rates_1!B:I,8,0)</f>
        <v>#N/A</v>
      </c>
      <c r="M2198">
        <f>IF(ISERROR(L2198),VLOOKUP(C2198,vancouver_ratios_2!B:J,9,0),IF(L2198="**",VLOOKUP(C2198,vancouver_ratios_2!B:J,9,0)))</f>
        <v>1.2203245089667001</v>
      </c>
      <c r="N2198">
        <f>IF(ISERROR(L2198),VLOOKUP(D2198,average_median_rates_1!B:I,8,0),IF(L2198="**", VLOOKUP(D2198,average_median_rates_1!B:I,8,0)))</f>
        <v>1169</v>
      </c>
      <c r="O2198">
        <f t="shared" si="242"/>
        <v>1426.5593509820724</v>
      </c>
      <c r="P2198">
        <f t="shared" si="243"/>
        <v>1426.5593509820724</v>
      </c>
    </row>
    <row r="2199" spans="1:16" x14ac:dyDescent="0.2">
      <c r="A2199" t="str">
        <f t="shared" si="244"/>
        <v>200910average2Kitsilano/Point Grey</v>
      </c>
      <c r="B2199" t="str">
        <f t="shared" si="238"/>
        <v>200910apartmentaverage2_bed_rateKitsilano/Point Grey</v>
      </c>
      <c r="C2199" t="str">
        <f t="shared" si="239"/>
        <v>apartmentaverage2_bed_rateKitsilano/Point Grey</v>
      </c>
      <c r="D2199" t="str">
        <f t="shared" si="240"/>
        <v>200910apartmentaverage2_bed_rateVancouver</v>
      </c>
      <c r="E2199">
        <v>2009</v>
      </c>
      <c r="F2199">
        <v>10</v>
      </c>
      <c r="G2199" t="s">
        <v>65</v>
      </c>
      <c r="H2199" t="s">
        <v>59</v>
      </c>
      <c r="I2199" t="s">
        <v>53</v>
      </c>
      <c r="J2199">
        <f t="shared" si="241"/>
        <v>2</v>
      </c>
      <c r="K2199" t="s">
        <v>20</v>
      </c>
      <c r="L2199" t="e">
        <f>VLOOKUP(B2199,average_median_rates_1!B:I,8,0)</f>
        <v>#N/A</v>
      </c>
      <c r="M2199">
        <f>IF(ISERROR(L2199),VLOOKUP(C2199,vancouver_ratios_2!B:J,9,0),IF(L2199="**",VLOOKUP(C2199,vancouver_ratios_2!B:J,9,0)))</f>
        <v>1.2480074010816999</v>
      </c>
      <c r="N2199">
        <f>IF(ISERROR(L2199),VLOOKUP(D2199,average_median_rates_1!B:I,8,0),IF(L2199="**", VLOOKUP(D2199,average_median_rates_1!B:I,8,0)))</f>
        <v>1169</v>
      </c>
      <c r="O2199">
        <f t="shared" si="242"/>
        <v>1458.9206518645071</v>
      </c>
      <c r="P2199">
        <f t="shared" si="243"/>
        <v>1458.9206518645071</v>
      </c>
    </row>
    <row r="2200" spans="1:16" x14ac:dyDescent="0.2">
      <c r="A2200" t="str">
        <f t="shared" si="244"/>
        <v>200910average2Westside/Kerrisdale</v>
      </c>
      <c r="B2200" t="str">
        <f t="shared" si="238"/>
        <v>200910apartmentaverage2_bed_rateWestside/Kerrisdale</v>
      </c>
      <c r="C2200" t="str">
        <f t="shared" si="239"/>
        <v>apartmentaverage2_bed_rateWestside/Kerrisdale</v>
      </c>
      <c r="D2200" t="str">
        <f t="shared" si="240"/>
        <v>200910apartmentaverage2_bed_rateVancouver</v>
      </c>
      <c r="E2200">
        <v>2009</v>
      </c>
      <c r="F2200">
        <v>10</v>
      </c>
      <c r="G2200" t="s">
        <v>65</v>
      </c>
      <c r="H2200" t="s">
        <v>59</v>
      </c>
      <c r="I2200" t="s">
        <v>53</v>
      </c>
      <c r="J2200">
        <f t="shared" si="241"/>
        <v>2</v>
      </c>
      <c r="K2200" t="s">
        <v>21</v>
      </c>
      <c r="L2200" t="e">
        <f>VLOOKUP(B2200,average_median_rates_1!B:I,8,0)</f>
        <v>#N/A</v>
      </c>
      <c r="M2200">
        <f>IF(ISERROR(L2200),VLOOKUP(C2200,vancouver_ratios_2!B:J,9,0),IF(L2200="**",VLOOKUP(C2200,vancouver_ratios_2!B:J,9,0)))</f>
        <v>1.3410902362653001</v>
      </c>
      <c r="N2200">
        <f>IF(ISERROR(L2200),VLOOKUP(D2200,average_median_rates_1!B:I,8,0),IF(L2200="**", VLOOKUP(D2200,average_median_rates_1!B:I,8,0)))</f>
        <v>1169</v>
      </c>
      <c r="O2200">
        <f t="shared" si="242"/>
        <v>1567.7344861941358</v>
      </c>
      <c r="P2200">
        <f t="shared" si="243"/>
        <v>1567.7344861941358</v>
      </c>
    </row>
    <row r="2201" spans="1:16" x14ac:dyDescent="0.2">
      <c r="A2201" t="str">
        <f t="shared" si="244"/>
        <v>200910average2Marpole</v>
      </c>
      <c r="B2201" t="str">
        <f t="shared" si="238"/>
        <v>200910apartmentaverage2_bed_rateMarpole</v>
      </c>
      <c r="C2201" t="str">
        <f t="shared" si="239"/>
        <v>apartmentaverage2_bed_rateMarpole</v>
      </c>
      <c r="D2201" t="str">
        <f t="shared" si="240"/>
        <v>200910apartmentaverage2_bed_rateVancouver</v>
      </c>
      <c r="E2201">
        <v>2009</v>
      </c>
      <c r="F2201">
        <v>10</v>
      </c>
      <c r="G2201" t="s">
        <v>65</v>
      </c>
      <c r="H2201" t="s">
        <v>59</v>
      </c>
      <c r="I2201" t="s">
        <v>53</v>
      </c>
      <c r="J2201">
        <f t="shared" si="241"/>
        <v>2</v>
      </c>
      <c r="K2201" t="s">
        <v>23</v>
      </c>
      <c r="L2201" t="e">
        <f>VLOOKUP(B2201,average_median_rates_1!B:I,8,0)</f>
        <v>#N/A</v>
      </c>
      <c r="M2201">
        <f>IF(ISERROR(L2201),VLOOKUP(C2201,vancouver_ratios_2!B:J,9,0),IF(L2201="**",VLOOKUP(C2201,vancouver_ratios_2!B:J,9,0)))</f>
        <v>0.85148021633931104</v>
      </c>
      <c r="N2201">
        <f>IF(ISERROR(L2201),VLOOKUP(D2201,average_median_rates_1!B:I,8,0),IF(L2201="**", VLOOKUP(D2201,average_median_rates_1!B:I,8,0)))</f>
        <v>1169</v>
      </c>
      <c r="O2201">
        <f t="shared" si="242"/>
        <v>995.38037290065461</v>
      </c>
      <c r="P2201">
        <f t="shared" si="243"/>
        <v>995.38037290065461</v>
      </c>
    </row>
    <row r="2202" spans="1:16" x14ac:dyDescent="0.2">
      <c r="A2202" t="str">
        <f t="shared" si="244"/>
        <v>200910average2Mount Pleasant/Renfrew Heights</v>
      </c>
      <c r="B2202" t="str">
        <f t="shared" si="238"/>
        <v>200910apartmentaverage2_bed_rateMount Pleasant/Renfrew Heights</v>
      </c>
      <c r="C2202" t="str">
        <f t="shared" si="239"/>
        <v>apartmentaverage2_bed_rateMount Pleasant/Renfrew Heights</v>
      </c>
      <c r="D2202" t="str">
        <f t="shared" si="240"/>
        <v>200910apartmentaverage2_bed_rateVancouver</v>
      </c>
      <c r="E2202">
        <v>2009</v>
      </c>
      <c r="F2202">
        <v>10</v>
      </c>
      <c r="G2202" t="s">
        <v>65</v>
      </c>
      <c r="H2202" t="s">
        <v>59</v>
      </c>
      <c r="I2202" t="s">
        <v>53</v>
      </c>
      <c r="J2202">
        <f t="shared" si="241"/>
        <v>2</v>
      </c>
      <c r="K2202" t="s">
        <v>24</v>
      </c>
      <c r="L2202" t="e">
        <f>VLOOKUP(B2202,average_median_rates_1!B:I,8,0)</f>
        <v>#N/A</v>
      </c>
      <c r="M2202">
        <f>IF(ISERROR(L2202),VLOOKUP(C2202,vancouver_ratios_2!B:J,9,0),IF(L2202="**",VLOOKUP(C2202,vancouver_ratios_2!B:J,9,0)))</f>
        <v>0.99957301451750602</v>
      </c>
      <c r="N2202">
        <f>IF(ISERROR(L2202),VLOOKUP(D2202,average_median_rates_1!B:I,8,0),IF(L2202="**", VLOOKUP(D2202,average_median_rates_1!B:I,8,0)))</f>
        <v>1169</v>
      </c>
      <c r="O2202">
        <f t="shared" si="242"/>
        <v>1168.5008539709645</v>
      </c>
      <c r="P2202">
        <f t="shared" si="243"/>
        <v>1168.5008539709645</v>
      </c>
    </row>
    <row r="2203" spans="1:16" x14ac:dyDescent="0.2">
      <c r="A2203" t="str">
        <f t="shared" si="244"/>
        <v>200910average2East Hastings</v>
      </c>
      <c r="B2203" t="str">
        <f t="shared" si="238"/>
        <v>200910apartmentaverage2_bed_rateEast Hastings</v>
      </c>
      <c r="C2203" t="str">
        <f t="shared" si="239"/>
        <v>apartmentaverage2_bed_rateEast Hastings</v>
      </c>
      <c r="D2203" t="str">
        <f t="shared" si="240"/>
        <v>200910apartmentaverage2_bed_rateVancouver</v>
      </c>
      <c r="E2203">
        <v>2009</v>
      </c>
      <c r="F2203">
        <v>10</v>
      </c>
      <c r="G2203" t="s">
        <v>65</v>
      </c>
      <c r="H2203" t="s">
        <v>59</v>
      </c>
      <c r="I2203" t="s">
        <v>53</v>
      </c>
      <c r="J2203">
        <f t="shared" si="241"/>
        <v>2</v>
      </c>
      <c r="K2203" t="s">
        <v>25</v>
      </c>
      <c r="L2203" t="e">
        <f>VLOOKUP(B2203,average_median_rates_1!B:I,8,0)</f>
        <v>#N/A</v>
      </c>
      <c r="M2203">
        <f>IF(ISERROR(L2203),VLOOKUP(C2203,vancouver_ratios_2!B:J,9,0),IF(L2203="**",VLOOKUP(C2203,vancouver_ratios_2!B:J,9,0)))</f>
        <v>0.93552519214346697</v>
      </c>
      <c r="N2203">
        <f>IF(ISERROR(L2203),VLOOKUP(D2203,average_median_rates_1!B:I,8,0),IF(L2203="**", VLOOKUP(D2203,average_median_rates_1!B:I,8,0)))</f>
        <v>1169</v>
      </c>
      <c r="O2203">
        <f t="shared" si="242"/>
        <v>1093.6289496157128</v>
      </c>
      <c r="P2203">
        <f t="shared" si="243"/>
        <v>1093.6289496157128</v>
      </c>
    </row>
    <row r="2204" spans="1:16" x14ac:dyDescent="0.2">
      <c r="A2204" t="str">
        <f t="shared" si="244"/>
        <v>200910average2Southeast Vancouver</v>
      </c>
      <c r="B2204" t="str">
        <f t="shared" si="238"/>
        <v>200910apartmentaverage2_bed_rateSoutheast Vancouver</v>
      </c>
      <c r="C2204" t="str">
        <f t="shared" si="239"/>
        <v>apartmentaverage2_bed_rateSoutheast Vancouver</v>
      </c>
      <c r="D2204" t="str">
        <f t="shared" si="240"/>
        <v>200910apartmentaverage2_bed_rateVancouver</v>
      </c>
      <c r="E2204">
        <v>2009</v>
      </c>
      <c r="F2204">
        <v>10</v>
      </c>
      <c r="G2204" t="s">
        <v>65</v>
      </c>
      <c r="H2204" t="s">
        <v>59</v>
      </c>
      <c r="I2204" t="s">
        <v>53</v>
      </c>
      <c r="J2204">
        <f t="shared" si="241"/>
        <v>2</v>
      </c>
      <c r="K2204" t="s">
        <v>26</v>
      </c>
      <c r="L2204" t="e">
        <f>VLOOKUP(B2204,average_median_rates_1!B:I,8,0)</f>
        <v>#N/A</v>
      </c>
      <c r="M2204">
        <f>IF(ISERROR(L2204),VLOOKUP(C2204,vancouver_ratios_2!B:J,9,0),IF(L2204="**",VLOOKUP(C2204,vancouver_ratios_2!B:J,9,0)))</f>
        <v>0.99750925135212098</v>
      </c>
      <c r="N2204">
        <f>IF(ISERROR(L2204),VLOOKUP(D2204,average_median_rates_1!B:I,8,0),IF(L2204="**", VLOOKUP(D2204,average_median_rates_1!B:I,8,0)))</f>
        <v>1169</v>
      </c>
      <c r="O2204">
        <f t="shared" si="242"/>
        <v>1166.0883148306295</v>
      </c>
      <c r="P2204">
        <f t="shared" si="243"/>
        <v>1166.0883148306295</v>
      </c>
    </row>
    <row r="2205" spans="1:16" x14ac:dyDescent="0.2">
      <c r="A2205" t="str">
        <f t="shared" si="244"/>
        <v>200910average2University Endowment Lands</v>
      </c>
      <c r="B2205" t="str">
        <f t="shared" si="238"/>
        <v>200910apartmentaverage2_bed_rateUniversity Endowment Lands</v>
      </c>
      <c r="C2205" t="str">
        <f t="shared" si="239"/>
        <v>apartmentaverage2_bed_rateUniversity Endowment Lands</v>
      </c>
      <c r="D2205" t="str">
        <f t="shared" si="240"/>
        <v>200910apartmentaverage2_bed_rateVancouver</v>
      </c>
      <c r="E2205">
        <v>2009</v>
      </c>
      <c r="F2205">
        <v>10</v>
      </c>
      <c r="G2205" t="s">
        <v>65</v>
      </c>
      <c r="H2205" t="s">
        <v>59</v>
      </c>
      <c r="I2205" t="s">
        <v>53</v>
      </c>
      <c r="J2205">
        <f t="shared" si="241"/>
        <v>2</v>
      </c>
      <c r="K2205" t="s">
        <v>27</v>
      </c>
      <c r="L2205" t="e">
        <f>VLOOKUP(B2205,average_median_rates_1!B:I,8,0)</f>
        <v>#N/A</v>
      </c>
      <c r="M2205">
        <f>IF(ISERROR(L2205),VLOOKUP(C2205,vancouver_ratios_2!B:J,9,0),IF(L2205="**",VLOOKUP(C2205,vancouver_ratios_2!B:J,9,0)))</f>
        <v>1.43111300882437</v>
      </c>
      <c r="N2205">
        <f>IF(ISERROR(L2205),VLOOKUP(D2205,average_median_rates_1!B:I,8,0),IF(L2205="**", VLOOKUP(D2205,average_median_rates_1!B:I,8,0)))</f>
        <v>1169</v>
      </c>
      <c r="O2205">
        <f t="shared" si="242"/>
        <v>1672.9711073156884</v>
      </c>
      <c r="P2205">
        <f t="shared" si="243"/>
        <v>1672.9711073156884</v>
      </c>
    </row>
    <row r="2206" spans="1:16" x14ac:dyDescent="0.2">
      <c r="A2206" t="str">
        <f t="shared" si="244"/>
        <v>200910average2Central Park/Metrotown</v>
      </c>
      <c r="B2206" t="str">
        <f t="shared" si="238"/>
        <v>200910apartmentaverage2_bed_rateCentral Park/Metrotown</v>
      </c>
      <c r="C2206" t="str">
        <f t="shared" si="239"/>
        <v>apartmentaverage2_bed_rateCentral Park/Metrotown</v>
      </c>
      <c r="D2206" t="str">
        <f t="shared" si="240"/>
        <v>200910apartmentaverage2_bed_rateVancouver</v>
      </c>
      <c r="E2206">
        <v>2009</v>
      </c>
      <c r="F2206">
        <v>10</v>
      </c>
      <c r="G2206" t="s">
        <v>65</v>
      </c>
      <c r="H2206" t="s">
        <v>59</v>
      </c>
      <c r="I2206" t="s">
        <v>53</v>
      </c>
      <c r="J2206">
        <f t="shared" si="241"/>
        <v>2</v>
      </c>
      <c r="K2206" t="s">
        <v>28</v>
      </c>
      <c r="L2206" t="e">
        <f>VLOOKUP(B2206,average_median_rates_1!B:I,8,0)</f>
        <v>#N/A</v>
      </c>
      <c r="M2206">
        <f>IF(ISERROR(L2206),VLOOKUP(C2206,vancouver_ratios_2!B:J,9,0),IF(L2206="**",VLOOKUP(C2206,vancouver_ratios_2!B:J,9,0)))</f>
        <v>0.92058070025619099</v>
      </c>
      <c r="N2206">
        <f>IF(ISERROR(L2206),VLOOKUP(D2206,average_median_rates_1!B:I,8,0),IF(L2206="**", VLOOKUP(D2206,average_median_rates_1!B:I,8,0)))</f>
        <v>1169</v>
      </c>
      <c r="O2206">
        <f t="shared" si="242"/>
        <v>1076.1588385994874</v>
      </c>
      <c r="P2206">
        <f t="shared" si="243"/>
        <v>1076.1588385994874</v>
      </c>
    </row>
    <row r="2207" spans="1:16" x14ac:dyDescent="0.2">
      <c r="A2207" t="str">
        <f t="shared" si="244"/>
        <v>200910average2Southeast Burnaby</v>
      </c>
      <c r="B2207" t="str">
        <f t="shared" si="238"/>
        <v>200910apartmentaverage2_bed_rateSoutheast Burnaby</v>
      </c>
      <c r="C2207" t="str">
        <f t="shared" si="239"/>
        <v>apartmentaverage2_bed_rateSoutheast Burnaby</v>
      </c>
      <c r="D2207" t="str">
        <f t="shared" si="240"/>
        <v>200910apartmentaverage2_bed_rateVancouver</v>
      </c>
      <c r="E2207">
        <v>2009</v>
      </c>
      <c r="F2207">
        <v>10</v>
      </c>
      <c r="G2207" t="s">
        <v>65</v>
      </c>
      <c r="H2207" t="s">
        <v>59</v>
      </c>
      <c r="I2207" t="s">
        <v>53</v>
      </c>
      <c r="J2207">
        <f t="shared" si="241"/>
        <v>2</v>
      </c>
      <c r="K2207" t="s">
        <v>29</v>
      </c>
      <c r="L2207" t="e">
        <f>VLOOKUP(B2207,average_median_rates_1!B:I,8,0)</f>
        <v>#N/A</v>
      </c>
      <c r="M2207">
        <f>IF(ISERROR(L2207),VLOOKUP(C2207,vancouver_ratios_2!B:J,9,0),IF(L2207="**",VLOOKUP(C2207,vancouver_ratios_2!B:J,9,0)))</f>
        <v>0.76857386848847098</v>
      </c>
      <c r="N2207">
        <f>IF(ISERROR(L2207),VLOOKUP(D2207,average_median_rates_1!B:I,8,0),IF(L2207="**", VLOOKUP(D2207,average_median_rates_1!B:I,8,0)))</f>
        <v>1169</v>
      </c>
      <c r="O2207">
        <f t="shared" si="242"/>
        <v>898.46285226302257</v>
      </c>
      <c r="P2207">
        <f t="shared" si="243"/>
        <v>898.46285226302257</v>
      </c>
    </row>
    <row r="2208" spans="1:16" x14ac:dyDescent="0.2">
      <c r="A2208" t="str">
        <f t="shared" si="244"/>
        <v>200910average2North Burnaby</v>
      </c>
      <c r="B2208" t="str">
        <f t="shared" si="238"/>
        <v>200910apartmentaverage2_bed_rateNorth Burnaby</v>
      </c>
      <c r="C2208" t="str">
        <f t="shared" si="239"/>
        <v>apartmentaverage2_bed_rateNorth Burnaby</v>
      </c>
      <c r="D2208" t="str">
        <f t="shared" si="240"/>
        <v>200910apartmentaverage2_bed_rateVancouver</v>
      </c>
      <c r="E2208">
        <v>2009</v>
      </c>
      <c r="F2208">
        <v>10</v>
      </c>
      <c r="G2208" t="s">
        <v>65</v>
      </c>
      <c r="H2208" t="s">
        <v>59</v>
      </c>
      <c r="I2208" t="s">
        <v>53</v>
      </c>
      <c r="J2208">
        <f t="shared" si="241"/>
        <v>2</v>
      </c>
      <c r="K2208" t="s">
        <v>31</v>
      </c>
      <c r="L2208" t="e">
        <f>VLOOKUP(B2208,average_median_rates_1!B:I,8,0)</f>
        <v>#N/A</v>
      </c>
      <c r="M2208">
        <f>IF(ISERROR(L2208),VLOOKUP(C2208,vancouver_ratios_2!B:J,9,0),IF(L2208="**",VLOOKUP(C2208,vancouver_ratios_2!B:J,9,0)))</f>
        <v>0.93353259322516402</v>
      </c>
      <c r="N2208">
        <f>IF(ISERROR(L2208),VLOOKUP(D2208,average_median_rates_1!B:I,8,0),IF(L2208="**", VLOOKUP(D2208,average_median_rates_1!B:I,8,0)))</f>
        <v>1169</v>
      </c>
      <c r="O2208">
        <f t="shared" si="242"/>
        <v>1091.2996014802168</v>
      </c>
      <c r="P2208">
        <f t="shared" si="243"/>
        <v>1091.2996014802168</v>
      </c>
    </row>
    <row r="2209" spans="1:16" x14ac:dyDescent="0.2">
      <c r="A2209" t="str">
        <f t="shared" si="244"/>
        <v>200910average2New Westminster</v>
      </c>
      <c r="B2209" t="str">
        <f t="shared" si="238"/>
        <v>200910apartmentaverage2_bed_rateNew Westminster</v>
      </c>
      <c r="C2209" t="str">
        <f t="shared" si="239"/>
        <v>apartmentaverage2_bed_rateNew Westminster</v>
      </c>
      <c r="D2209" t="str">
        <f t="shared" si="240"/>
        <v>200910apartmentaverage2_bed_rateVancouver</v>
      </c>
      <c r="E2209">
        <v>2009</v>
      </c>
      <c r="F2209">
        <v>10</v>
      </c>
      <c r="G2209" t="s">
        <v>65</v>
      </c>
      <c r="H2209" t="s">
        <v>59</v>
      </c>
      <c r="I2209" t="s">
        <v>53</v>
      </c>
      <c r="J2209">
        <f t="shared" si="241"/>
        <v>2</v>
      </c>
      <c r="K2209" t="s">
        <v>32</v>
      </c>
      <c r="L2209" t="e">
        <f>VLOOKUP(B2209,average_median_rates_1!B:I,8,0)</f>
        <v>#N/A</v>
      </c>
      <c r="M2209">
        <f>IF(ISERROR(L2209),VLOOKUP(C2209,vancouver_ratios_2!B:J,9,0),IF(L2209="**",VLOOKUP(C2209,vancouver_ratios_2!B:J,9,0)))</f>
        <v>0.86251067463706199</v>
      </c>
      <c r="N2209">
        <f>IF(ISERROR(L2209),VLOOKUP(D2209,average_median_rates_1!B:I,8,0),IF(L2209="**", VLOOKUP(D2209,average_median_rates_1!B:I,8,0)))</f>
        <v>1169</v>
      </c>
      <c r="O2209">
        <f t="shared" si="242"/>
        <v>1008.2749786507254</v>
      </c>
      <c r="P2209">
        <f t="shared" si="243"/>
        <v>1008.2749786507254</v>
      </c>
    </row>
    <row r="2210" spans="1:16" x14ac:dyDescent="0.2">
      <c r="A2210" t="str">
        <f t="shared" si="244"/>
        <v>200910average2North Vancouver CY</v>
      </c>
      <c r="B2210" t="str">
        <f t="shared" si="238"/>
        <v>200910apartmentaverage2_bed_rateNorth Vancouver CY</v>
      </c>
      <c r="C2210" t="str">
        <f t="shared" si="239"/>
        <v>apartmentaverage2_bed_rateNorth Vancouver CY</v>
      </c>
      <c r="D2210" t="str">
        <f t="shared" si="240"/>
        <v>200910apartmentaverage2_bed_rateVancouver</v>
      </c>
      <c r="E2210">
        <v>2009</v>
      </c>
      <c r="F2210">
        <v>10</v>
      </c>
      <c r="G2210" t="s">
        <v>65</v>
      </c>
      <c r="H2210" t="s">
        <v>59</v>
      </c>
      <c r="I2210" t="s">
        <v>53</v>
      </c>
      <c r="J2210">
        <f t="shared" si="241"/>
        <v>2</v>
      </c>
      <c r="K2210" t="s">
        <v>33</v>
      </c>
      <c r="L2210" t="e">
        <f>VLOOKUP(B2210,average_median_rates_1!B:I,8,0)</f>
        <v>#N/A</v>
      </c>
      <c r="M2210">
        <f>IF(ISERROR(L2210),VLOOKUP(C2210,vancouver_ratios_2!B:J,9,0),IF(L2210="**",VLOOKUP(C2210,vancouver_ratios_2!B:J,9,0)))</f>
        <v>1.13186734984344</v>
      </c>
      <c r="N2210">
        <f>IF(ISERROR(L2210),VLOOKUP(D2210,average_median_rates_1!B:I,8,0),IF(L2210="**", VLOOKUP(D2210,average_median_rates_1!B:I,8,0)))</f>
        <v>1169</v>
      </c>
      <c r="O2210">
        <f t="shared" si="242"/>
        <v>1323.1529319669812</v>
      </c>
      <c r="P2210">
        <f t="shared" si="243"/>
        <v>1323.1529319669812</v>
      </c>
    </row>
    <row r="2211" spans="1:16" x14ac:dyDescent="0.2">
      <c r="A2211" t="str">
        <f t="shared" si="244"/>
        <v>200910average2North Vancouver DM</v>
      </c>
      <c r="B2211" t="str">
        <f t="shared" si="238"/>
        <v>200910apartmentaverage2_bed_rateNorth Vancouver DM</v>
      </c>
      <c r="C2211" t="str">
        <f t="shared" si="239"/>
        <v>apartmentaverage2_bed_rateNorth Vancouver DM</v>
      </c>
      <c r="D2211" t="str">
        <f t="shared" si="240"/>
        <v>200910apartmentaverage2_bed_rateVancouver</v>
      </c>
      <c r="E2211">
        <v>2009</v>
      </c>
      <c r="F2211">
        <v>10</v>
      </c>
      <c r="G2211" t="s">
        <v>65</v>
      </c>
      <c r="H2211" t="s">
        <v>59</v>
      </c>
      <c r="I2211" t="s">
        <v>53</v>
      </c>
      <c r="J2211">
        <f t="shared" si="241"/>
        <v>2</v>
      </c>
      <c r="K2211" t="s">
        <v>34</v>
      </c>
      <c r="L2211" t="e">
        <f>VLOOKUP(B2211,average_median_rates_1!B:I,8,0)</f>
        <v>#N/A</v>
      </c>
      <c r="M2211">
        <f>IF(ISERROR(L2211),VLOOKUP(C2211,vancouver_ratios_2!B:J,9,0),IF(L2211="**",VLOOKUP(C2211,vancouver_ratios_2!B:J,9,0)))</f>
        <v>1.0691716481639599</v>
      </c>
      <c r="N2211">
        <f>IF(ISERROR(L2211),VLOOKUP(D2211,average_median_rates_1!B:I,8,0),IF(L2211="**", VLOOKUP(D2211,average_median_rates_1!B:I,8,0)))</f>
        <v>1169</v>
      </c>
      <c r="O2211">
        <f t="shared" si="242"/>
        <v>1249.8616567036693</v>
      </c>
      <c r="P2211">
        <f t="shared" si="243"/>
        <v>1249.8616567036693</v>
      </c>
    </row>
    <row r="2212" spans="1:16" x14ac:dyDescent="0.2">
      <c r="A2212" t="str">
        <f t="shared" si="244"/>
        <v>200910average2West Vancouver</v>
      </c>
      <c r="B2212" t="str">
        <f t="shared" si="238"/>
        <v>200910apartmentaverage2_bed_rateWest Vancouver</v>
      </c>
      <c r="C2212" t="str">
        <f t="shared" si="239"/>
        <v>apartmentaverage2_bed_rateWest Vancouver</v>
      </c>
      <c r="D2212" t="str">
        <f t="shared" si="240"/>
        <v>200910apartmentaverage2_bed_rateVancouver</v>
      </c>
      <c r="E2212">
        <v>2009</v>
      </c>
      <c r="F2212">
        <v>10</v>
      </c>
      <c r="G2212" t="s">
        <v>65</v>
      </c>
      <c r="H2212" t="s">
        <v>59</v>
      </c>
      <c r="I2212" t="s">
        <v>53</v>
      </c>
      <c r="J2212">
        <f t="shared" si="241"/>
        <v>2</v>
      </c>
      <c r="K2212" t="s">
        <v>35</v>
      </c>
      <c r="L2212" t="e">
        <f>VLOOKUP(B2212,average_median_rates_1!B:I,8,0)</f>
        <v>#N/A</v>
      </c>
      <c r="M2212">
        <f>IF(ISERROR(L2212),VLOOKUP(C2212,vancouver_ratios_2!B:J,9,0),IF(L2212="**",VLOOKUP(C2212,vancouver_ratios_2!B:J,9,0)))</f>
        <v>1.5495303159692599</v>
      </c>
      <c r="N2212">
        <f>IF(ISERROR(L2212),VLOOKUP(D2212,average_median_rates_1!B:I,8,0),IF(L2212="**", VLOOKUP(D2212,average_median_rates_1!B:I,8,0)))</f>
        <v>1169</v>
      </c>
      <c r="O2212">
        <f t="shared" si="242"/>
        <v>1811.4009393680649</v>
      </c>
      <c r="P2212">
        <f t="shared" si="243"/>
        <v>1811.4009393680649</v>
      </c>
    </row>
    <row r="2213" spans="1:16" x14ac:dyDescent="0.2">
      <c r="A2213" t="str">
        <f t="shared" si="244"/>
        <v>200910average2Richmond</v>
      </c>
      <c r="B2213" t="str">
        <f t="shared" si="238"/>
        <v>200910apartmentaverage2_bed_rateRichmond</v>
      </c>
      <c r="C2213" t="str">
        <f t="shared" si="239"/>
        <v>apartmentaverage2_bed_rateRichmond</v>
      </c>
      <c r="D2213" t="str">
        <f t="shared" si="240"/>
        <v>200910apartmentaverage2_bed_rateVancouver</v>
      </c>
      <c r="E2213">
        <v>2009</v>
      </c>
      <c r="F2213">
        <v>10</v>
      </c>
      <c r="G2213" t="s">
        <v>65</v>
      </c>
      <c r="H2213" t="s">
        <v>59</v>
      </c>
      <c r="I2213" t="s">
        <v>53</v>
      </c>
      <c r="J2213">
        <f t="shared" si="241"/>
        <v>2</v>
      </c>
      <c r="K2213" t="s">
        <v>36</v>
      </c>
      <c r="L2213" t="e">
        <f>VLOOKUP(B2213,average_median_rates_1!B:I,8,0)</f>
        <v>#N/A</v>
      </c>
      <c r="M2213">
        <f>IF(ISERROR(L2213),VLOOKUP(C2213,vancouver_ratios_2!B:J,9,0),IF(L2213="**",VLOOKUP(C2213,vancouver_ratios_2!B:J,9,0)))</f>
        <v>0.904924565898093</v>
      </c>
      <c r="N2213">
        <f>IF(ISERROR(L2213),VLOOKUP(D2213,average_median_rates_1!B:I,8,0),IF(L2213="**", VLOOKUP(D2213,average_median_rates_1!B:I,8,0)))</f>
        <v>1169</v>
      </c>
      <c r="O2213">
        <f t="shared" si="242"/>
        <v>1057.8568175348707</v>
      </c>
      <c r="P2213">
        <f t="shared" si="243"/>
        <v>1057.8568175348707</v>
      </c>
    </row>
    <row r="2214" spans="1:16" x14ac:dyDescent="0.2">
      <c r="A2214" t="str">
        <f t="shared" si="244"/>
        <v>200910average2Delta</v>
      </c>
      <c r="B2214" t="str">
        <f t="shared" si="238"/>
        <v>200910apartmentaverage2_bed_rateDelta</v>
      </c>
      <c r="C2214" t="str">
        <f t="shared" si="239"/>
        <v>apartmentaverage2_bed_rateDelta</v>
      </c>
      <c r="D2214" t="str">
        <f t="shared" si="240"/>
        <v>200910apartmentaverage2_bed_rateVancouver</v>
      </c>
      <c r="E2214">
        <v>2009</v>
      </c>
      <c r="F2214">
        <v>10</v>
      </c>
      <c r="G2214" t="s">
        <v>65</v>
      </c>
      <c r="H2214" t="s">
        <v>59</v>
      </c>
      <c r="I2214" t="s">
        <v>53</v>
      </c>
      <c r="J2214">
        <f t="shared" si="241"/>
        <v>2</v>
      </c>
      <c r="K2214" t="s">
        <v>37</v>
      </c>
      <c r="L2214" t="e">
        <f>VLOOKUP(B2214,average_median_rates_1!B:I,8,0)</f>
        <v>#N/A</v>
      </c>
      <c r="M2214">
        <f>IF(ISERROR(L2214),VLOOKUP(C2214,vancouver_ratios_2!B:J,9,0),IF(L2214="**",VLOOKUP(C2214,vancouver_ratios_2!B:J,9,0)))</f>
        <v>0.76188442926273803</v>
      </c>
      <c r="N2214">
        <f>IF(ISERROR(L2214),VLOOKUP(D2214,average_median_rates_1!B:I,8,0),IF(L2214="**", VLOOKUP(D2214,average_median_rates_1!B:I,8,0)))</f>
        <v>1169</v>
      </c>
      <c r="O2214">
        <f t="shared" si="242"/>
        <v>890.64289780814079</v>
      </c>
      <c r="P2214">
        <f t="shared" si="243"/>
        <v>890.64289780814079</v>
      </c>
    </row>
    <row r="2215" spans="1:16" x14ac:dyDescent="0.2">
      <c r="A2215" t="str">
        <f t="shared" si="244"/>
        <v>200910average2Surrey</v>
      </c>
      <c r="B2215" t="str">
        <f t="shared" si="238"/>
        <v>200910apartmentaverage2_bed_rateSurrey</v>
      </c>
      <c r="C2215" t="str">
        <f t="shared" si="239"/>
        <v>apartmentaverage2_bed_rateSurrey</v>
      </c>
      <c r="D2215" t="str">
        <f t="shared" si="240"/>
        <v>200910apartmentaverage2_bed_rateVancouver</v>
      </c>
      <c r="E2215">
        <v>2009</v>
      </c>
      <c r="F2215">
        <v>10</v>
      </c>
      <c r="G2215" t="s">
        <v>65</v>
      </c>
      <c r="H2215" t="s">
        <v>59</v>
      </c>
      <c r="I2215" t="s">
        <v>53</v>
      </c>
      <c r="J2215">
        <f t="shared" si="241"/>
        <v>2</v>
      </c>
      <c r="K2215" t="s">
        <v>38</v>
      </c>
      <c r="L2215" t="e">
        <f>VLOOKUP(B2215,average_median_rates_1!B:I,8,0)</f>
        <v>#N/A</v>
      </c>
      <c r="M2215">
        <f>IF(ISERROR(L2215),VLOOKUP(C2215,vancouver_ratios_2!B:J,9,0),IF(L2215="**",VLOOKUP(C2215,vancouver_ratios_2!B:J,9,0)))</f>
        <v>0.705380017079419</v>
      </c>
      <c r="N2215">
        <f>IF(ISERROR(L2215),VLOOKUP(D2215,average_median_rates_1!B:I,8,0),IF(L2215="**", VLOOKUP(D2215,average_median_rates_1!B:I,8,0)))</f>
        <v>1169</v>
      </c>
      <c r="O2215">
        <f t="shared" si="242"/>
        <v>824.58923996584076</v>
      </c>
      <c r="P2215">
        <f t="shared" si="243"/>
        <v>824.58923996584076</v>
      </c>
    </row>
    <row r="2216" spans="1:16" x14ac:dyDescent="0.2">
      <c r="A2216" t="str">
        <f t="shared" si="244"/>
        <v>200910average2White Rock</v>
      </c>
      <c r="B2216" t="str">
        <f t="shared" si="238"/>
        <v>200910apartmentaverage2_bed_rateWhite Rock</v>
      </c>
      <c r="C2216" t="str">
        <f t="shared" si="239"/>
        <v>apartmentaverage2_bed_rateWhite Rock</v>
      </c>
      <c r="D2216" t="str">
        <f t="shared" si="240"/>
        <v>200910apartmentaverage2_bed_rateVancouver</v>
      </c>
      <c r="E2216">
        <v>2009</v>
      </c>
      <c r="F2216">
        <v>10</v>
      </c>
      <c r="G2216" t="s">
        <v>65</v>
      </c>
      <c r="H2216" t="s">
        <v>59</v>
      </c>
      <c r="I2216" t="s">
        <v>53</v>
      </c>
      <c r="J2216">
        <f t="shared" si="241"/>
        <v>2</v>
      </c>
      <c r="K2216" t="s">
        <v>39</v>
      </c>
      <c r="L2216" t="e">
        <f>VLOOKUP(B2216,average_median_rates_1!B:I,8,0)</f>
        <v>#N/A</v>
      </c>
      <c r="M2216">
        <f>IF(ISERROR(L2216),VLOOKUP(C2216,vancouver_ratios_2!B:J,9,0),IF(L2216="**",VLOOKUP(C2216,vancouver_ratios_2!B:J,9,0)))</f>
        <v>0.79981497295758597</v>
      </c>
      <c r="N2216">
        <f>IF(ISERROR(L2216),VLOOKUP(D2216,average_median_rates_1!B:I,8,0),IF(L2216="**", VLOOKUP(D2216,average_median_rates_1!B:I,8,0)))</f>
        <v>1169</v>
      </c>
      <c r="O2216">
        <f t="shared" si="242"/>
        <v>934.98370338741802</v>
      </c>
      <c r="P2216">
        <f t="shared" si="243"/>
        <v>934.98370338741802</v>
      </c>
    </row>
    <row r="2217" spans="1:16" x14ac:dyDescent="0.2">
      <c r="A2217" t="str">
        <f t="shared" si="244"/>
        <v>200910average2Langley City and Langley DM</v>
      </c>
      <c r="B2217" t="str">
        <f t="shared" si="238"/>
        <v>200910apartmentaverage2_bed_rateLangley City and Langley DM</v>
      </c>
      <c r="C2217" t="str">
        <f t="shared" si="239"/>
        <v>apartmentaverage2_bed_rateLangley City and Langley DM</v>
      </c>
      <c r="D2217" t="str">
        <f t="shared" si="240"/>
        <v>200910apartmentaverage2_bed_rateVancouver</v>
      </c>
      <c r="E2217">
        <v>2009</v>
      </c>
      <c r="F2217">
        <v>10</v>
      </c>
      <c r="G2217" t="s">
        <v>65</v>
      </c>
      <c r="H2217" t="s">
        <v>59</v>
      </c>
      <c r="I2217" t="s">
        <v>53</v>
      </c>
      <c r="J2217">
        <f t="shared" si="241"/>
        <v>2</v>
      </c>
      <c r="K2217" t="s">
        <v>40</v>
      </c>
      <c r="L2217" t="e">
        <f>VLOOKUP(B2217,average_median_rates_1!B:I,8,0)</f>
        <v>#N/A</v>
      </c>
      <c r="M2217">
        <f>IF(ISERROR(L2217),VLOOKUP(C2217,vancouver_ratios_2!B:J,9,0),IF(L2217="**",VLOOKUP(C2217,vancouver_ratios_2!B:J,9,0)))</f>
        <v>0.78714773697694296</v>
      </c>
      <c r="N2217">
        <f>IF(ISERROR(L2217),VLOOKUP(D2217,average_median_rates_1!B:I,8,0),IF(L2217="**", VLOOKUP(D2217,average_median_rates_1!B:I,8,0)))</f>
        <v>1169</v>
      </c>
      <c r="O2217">
        <f t="shared" si="242"/>
        <v>920.17570452604627</v>
      </c>
      <c r="P2217">
        <f t="shared" si="243"/>
        <v>920.17570452604627</v>
      </c>
    </row>
    <row r="2218" spans="1:16" x14ac:dyDescent="0.2">
      <c r="A2218" t="str">
        <f t="shared" si="244"/>
        <v>200910average2Tri-Cities</v>
      </c>
      <c r="B2218" t="str">
        <f t="shared" si="238"/>
        <v>200910apartmentaverage2_bed_rateTri-Cities</v>
      </c>
      <c r="C2218" t="str">
        <f t="shared" si="239"/>
        <v>apartmentaverage2_bed_rateTri-Cities</v>
      </c>
      <c r="D2218" t="str">
        <f t="shared" si="240"/>
        <v>200910apartmentaverage2_bed_rateVancouver</v>
      </c>
      <c r="E2218">
        <v>2009</v>
      </c>
      <c r="F2218">
        <v>10</v>
      </c>
      <c r="G2218" t="s">
        <v>65</v>
      </c>
      <c r="H2218" t="s">
        <v>59</v>
      </c>
      <c r="I2218" t="s">
        <v>53</v>
      </c>
      <c r="J2218">
        <f t="shared" si="241"/>
        <v>2</v>
      </c>
      <c r="K2218" t="s">
        <v>41</v>
      </c>
      <c r="L2218" t="e">
        <f>VLOOKUP(B2218,average_median_rates_1!B:I,8,0)</f>
        <v>#N/A</v>
      </c>
      <c r="M2218">
        <f>IF(ISERROR(L2218),VLOOKUP(C2218,vancouver_ratios_2!B:J,9,0),IF(L2218="**",VLOOKUP(C2218,vancouver_ratios_2!B:J,9,0)))</f>
        <v>0.79888983774551703</v>
      </c>
      <c r="N2218">
        <f>IF(ISERROR(L2218),VLOOKUP(D2218,average_median_rates_1!B:I,8,0),IF(L2218="**", VLOOKUP(D2218,average_median_rates_1!B:I,8,0)))</f>
        <v>1169</v>
      </c>
      <c r="O2218">
        <f t="shared" si="242"/>
        <v>933.90222032450936</v>
      </c>
      <c r="P2218">
        <f t="shared" si="243"/>
        <v>933.90222032450936</v>
      </c>
    </row>
    <row r="2219" spans="1:16" x14ac:dyDescent="0.2">
      <c r="A2219" t="str">
        <f t="shared" si="244"/>
        <v>200910average2Maple Ridge/Pitt Meadows</v>
      </c>
      <c r="B2219" t="str">
        <f t="shared" si="238"/>
        <v>200910apartmentaverage2_bed_rateMaple Ridge/Pitt Meadows</v>
      </c>
      <c r="C2219" t="str">
        <f t="shared" si="239"/>
        <v>apartmentaverage2_bed_rateMaple Ridge/Pitt Meadows</v>
      </c>
      <c r="D2219" t="str">
        <f t="shared" si="240"/>
        <v>200910apartmentaverage2_bed_rateVancouver</v>
      </c>
      <c r="E2219">
        <v>2009</v>
      </c>
      <c r="F2219">
        <v>10</v>
      </c>
      <c r="G2219" t="s">
        <v>65</v>
      </c>
      <c r="H2219" t="s">
        <v>59</v>
      </c>
      <c r="I2219" t="s">
        <v>53</v>
      </c>
      <c r="J2219">
        <f t="shared" si="241"/>
        <v>2</v>
      </c>
      <c r="K2219" t="s">
        <v>42</v>
      </c>
      <c r="L2219" t="e">
        <f>VLOOKUP(B2219,average_median_rates_1!B:I,8,0)</f>
        <v>#N/A</v>
      </c>
      <c r="M2219">
        <f>IF(ISERROR(L2219),VLOOKUP(C2219,vancouver_ratios_2!B:J,9,0),IF(L2219="**",VLOOKUP(C2219,vancouver_ratios_2!B:J,9,0)))</f>
        <v>0.69285510959294005</v>
      </c>
      <c r="N2219">
        <f>IF(ISERROR(L2219),VLOOKUP(D2219,average_median_rates_1!B:I,8,0),IF(L2219="**", VLOOKUP(D2219,average_median_rates_1!B:I,8,0)))</f>
        <v>1169</v>
      </c>
      <c r="O2219">
        <f t="shared" si="242"/>
        <v>809.94762311414695</v>
      </c>
      <c r="P2219">
        <f t="shared" si="243"/>
        <v>809.94762311414695</v>
      </c>
    </row>
    <row r="2220" spans="1:16" x14ac:dyDescent="0.2">
      <c r="A2220" t="str">
        <f t="shared" si="244"/>
        <v>200910average2Vancouver</v>
      </c>
      <c r="B2220" t="str">
        <f t="shared" si="238"/>
        <v>200910apartmentaverage2_bed_rateVancouver</v>
      </c>
      <c r="C2220" t="str">
        <f t="shared" si="239"/>
        <v>apartmentaverage2_bed_rateVancouver</v>
      </c>
      <c r="D2220" t="str">
        <f t="shared" si="240"/>
        <v>200910apartmentaverage2_bed_rateVancouver</v>
      </c>
      <c r="E2220">
        <v>2009</v>
      </c>
      <c r="F2220">
        <v>10</v>
      </c>
      <c r="G2220" t="s">
        <v>65</v>
      </c>
      <c r="H2220" t="s">
        <v>59</v>
      </c>
      <c r="I2220" t="s">
        <v>53</v>
      </c>
      <c r="J2220">
        <f t="shared" si="241"/>
        <v>2</v>
      </c>
      <c r="K2220" t="s">
        <v>43</v>
      </c>
      <c r="L2220">
        <f>VLOOKUP(B2220,average_median_rates_1!B:I,8,0)</f>
        <v>1169</v>
      </c>
      <c r="M2220" t="b">
        <f>IF(ISERROR(L2220),VLOOKUP(C2220,vancouver_ratios_2!B:J,9,0),IF(L2220="**",VLOOKUP(C2220,vancouver_ratios_2!B:J,9,0)))</f>
        <v>0</v>
      </c>
      <c r="N2220" t="b">
        <f>IF(ISERROR(L2220),VLOOKUP(D2220,average_median_rates_1!B:I,8,0),IF(L2220="**", VLOOKUP(D2220,average_median_rates_1!B:I,8,0)))</f>
        <v>0</v>
      </c>
      <c r="O2220">
        <f t="shared" si="242"/>
        <v>0</v>
      </c>
      <c r="P2220">
        <f t="shared" si="243"/>
        <v>1169</v>
      </c>
    </row>
    <row r="2221" spans="1:16" x14ac:dyDescent="0.2">
      <c r="A2221" t="str">
        <f t="shared" si="244"/>
        <v>200910average2North Vancouver City</v>
      </c>
      <c r="B2221" t="str">
        <f t="shared" si="238"/>
        <v>200910apartmentaverage2_bed_rateNorth Vancouver City</v>
      </c>
      <c r="C2221" t="str">
        <f t="shared" si="239"/>
        <v>apartmentaverage2_bed_rateNorth Vancouver City</v>
      </c>
      <c r="D2221" t="str">
        <f t="shared" si="240"/>
        <v>200910apartmentaverage2_bed_rateVancouver</v>
      </c>
      <c r="E2221">
        <v>2009</v>
      </c>
      <c r="F2221">
        <v>10</v>
      </c>
      <c r="G2221" t="s">
        <v>65</v>
      </c>
      <c r="H2221" t="s">
        <v>59</v>
      </c>
      <c r="I2221" t="s">
        <v>53</v>
      </c>
      <c r="J2221">
        <f t="shared" si="241"/>
        <v>2</v>
      </c>
      <c r="K2221" t="s">
        <v>60</v>
      </c>
      <c r="L2221" t="e">
        <f>VLOOKUP(B2221,average_median_rates_1!B:I,8,0)</f>
        <v>#N/A</v>
      </c>
      <c r="M2221">
        <f>IF(ISERROR(L2221),VLOOKUP(C2221,vancouver_ratios_2!B:J,9,0),IF(L2221="**",VLOOKUP(C2221,vancouver_ratios_2!B:J,9,0)))</f>
        <v>0.88030173640762899</v>
      </c>
      <c r="N2221">
        <f>IF(ISERROR(L2221),VLOOKUP(D2221,average_median_rates_1!B:I,8,0),IF(L2221="**", VLOOKUP(D2221,average_median_rates_1!B:I,8,0)))</f>
        <v>1169</v>
      </c>
      <c r="O2221">
        <f t="shared" si="242"/>
        <v>1029.0727298605184</v>
      </c>
      <c r="P2221">
        <f t="shared" si="243"/>
        <v>1029.0727298605184</v>
      </c>
    </row>
    <row r="2222" spans="1:16" x14ac:dyDescent="0.2">
      <c r="A2222" t="str">
        <f t="shared" si="244"/>
        <v>200910average3West End/Stanley Park</v>
      </c>
      <c r="B2222" t="str">
        <f t="shared" si="238"/>
        <v>200910apartmentaverage3+_bed_rateWest End/Stanley Park</v>
      </c>
      <c r="C2222" t="str">
        <f t="shared" si="239"/>
        <v>apartmentaverage3+_bed_rateWest End/Stanley Park</v>
      </c>
      <c r="D2222" t="str">
        <f t="shared" si="240"/>
        <v>200910apartmentaverage3+_bed_rateVancouver</v>
      </c>
      <c r="E2222">
        <v>2009</v>
      </c>
      <c r="F2222">
        <v>10</v>
      </c>
      <c r="G2222" t="s">
        <v>65</v>
      </c>
      <c r="H2222" t="s">
        <v>59</v>
      </c>
      <c r="I2222" t="s">
        <v>55</v>
      </c>
      <c r="J2222">
        <f t="shared" si="241"/>
        <v>3</v>
      </c>
      <c r="K2222" t="s">
        <v>12</v>
      </c>
      <c r="L2222" t="e">
        <f>VLOOKUP(B2222,average_median_rates_1!B:I,8,0)</f>
        <v>#N/A</v>
      </c>
      <c r="M2222">
        <f>IF(ISERROR(L2222),VLOOKUP(C2222,vancouver_ratios_2!B:J,9,0),IF(L2222="**",VLOOKUP(C2222,vancouver_ratios_2!B:J,9,0)))</f>
        <v>1.8686260192284301</v>
      </c>
      <c r="N2222">
        <f>IF(ISERROR(L2222),VLOOKUP(D2222,average_median_rates_1!B:I,8,0),IF(L2222="**", VLOOKUP(D2222,average_median_rates_1!B:I,8,0)))</f>
        <v>1367</v>
      </c>
      <c r="O2222">
        <f t="shared" si="242"/>
        <v>2554.4117682852639</v>
      </c>
      <c r="P2222">
        <f t="shared" si="243"/>
        <v>2554.4117682852639</v>
      </c>
    </row>
    <row r="2223" spans="1:16" x14ac:dyDescent="0.2">
      <c r="A2223" t="str">
        <f t="shared" si="244"/>
        <v>200910average3English Bay</v>
      </c>
      <c r="B2223" t="str">
        <f t="shared" si="238"/>
        <v>200910apartmentaverage3+_bed_rateEnglish Bay</v>
      </c>
      <c r="C2223" t="str">
        <f t="shared" si="239"/>
        <v>apartmentaverage3+_bed_rateEnglish Bay</v>
      </c>
      <c r="D2223" t="str">
        <f t="shared" si="240"/>
        <v>200910apartmentaverage3+_bed_rateVancouver</v>
      </c>
      <c r="E2223">
        <v>2009</v>
      </c>
      <c r="F2223">
        <v>10</v>
      </c>
      <c r="G2223" t="s">
        <v>65</v>
      </c>
      <c r="H2223" t="s">
        <v>59</v>
      </c>
      <c r="I2223" t="s">
        <v>55</v>
      </c>
      <c r="J2223">
        <f t="shared" si="241"/>
        <v>3</v>
      </c>
      <c r="K2223" t="s">
        <v>16</v>
      </c>
      <c r="L2223" t="e">
        <f>VLOOKUP(B2223,average_median_rates_1!B:I,8,0)</f>
        <v>#N/A</v>
      </c>
      <c r="M2223">
        <f>IF(ISERROR(L2223),VLOOKUP(C2223,vancouver_ratios_2!B:J,9,0),IF(L2223="**",VLOOKUP(C2223,vancouver_ratios_2!B:J,9,0)))</f>
        <v>1.6315261044176701</v>
      </c>
      <c r="N2223">
        <f>IF(ISERROR(L2223),VLOOKUP(D2223,average_median_rates_1!B:I,8,0),IF(L2223="**", VLOOKUP(D2223,average_median_rates_1!B:I,8,0)))</f>
        <v>1367</v>
      </c>
      <c r="O2223">
        <f t="shared" si="242"/>
        <v>2230.2961847389552</v>
      </c>
      <c r="P2223">
        <f t="shared" si="243"/>
        <v>2230.2961847389552</v>
      </c>
    </row>
    <row r="2224" spans="1:16" x14ac:dyDescent="0.2">
      <c r="A2224" t="str">
        <f t="shared" si="244"/>
        <v>200910average3Downtown</v>
      </c>
      <c r="B2224" t="str">
        <f t="shared" si="238"/>
        <v>200910apartmentaverage3+_bed_rateDowntown</v>
      </c>
      <c r="C2224" t="str">
        <f t="shared" si="239"/>
        <v>apartmentaverage3+_bed_rateDowntown</v>
      </c>
      <c r="D2224" t="str">
        <f t="shared" si="240"/>
        <v>200910apartmentaverage3+_bed_rateVancouver</v>
      </c>
      <c r="E2224">
        <v>2009</v>
      </c>
      <c r="F2224">
        <v>10</v>
      </c>
      <c r="G2224" t="s">
        <v>65</v>
      </c>
      <c r="H2224" t="s">
        <v>59</v>
      </c>
      <c r="I2224" t="s">
        <v>55</v>
      </c>
      <c r="J2224">
        <f t="shared" si="241"/>
        <v>3</v>
      </c>
      <c r="K2224" t="s">
        <v>17</v>
      </c>
      <c r="L2224" t="e">
        <f>VLOOKUP(B2224,average_median_rates_1!B:I,8,0)</f>
        <v>#N/A</v>
      </c>
      <c r="M2224">
        <f>IF(ISERROR(L2224),VLOOKUP(C2224,vancouver_ratios_2!B:J,9,0),IF(L2224="**",VLOOKUP(C2224,vancouver_ratios_2!B:J,9,0)))</f>
        <v>1.73779292253188</v>
      </c>
      <c r="N2224">
        <f>IF(ISERROR(L2224),VLOOKUP(D2224,average_median_rates_1!B:I,8,0),IF(L2224="**", VLOOKUP(D2224,average_median_rates_1!B:I,8,0)))</f>
        <v>1367</v>
      </c>
      <c r="O2224">
        <f t="shared" si="242"/>
        <v>2375.5629251010801</v>
      </c>
      <c r="P2224">
        <f t="shared" si="243"/>
        <v>2375.5629251010801</v>
      </c>
    </row>
    <row r="2225" spans="1:16" x14ac:dyDescent="0.2">
      <c r="A2225" t="str">
        <f t="shared" si="244"/>
        <v>200910average3South Granville/Oak</v>
      </c>
      <c r="B2225" t="str">
        <f t="shared" si="238"/>
        <v>200910apartmentaverage3+_bed_rateSouth Granville/Oak</v>
      </c>
      <c r="C2225" t="str">
        <f t="shared" si="239"/>
        <v>apartmentaverage3+_bed_rateSouth Granville/Oak</v>
      </c>
      <c r="D2225" t="str">
        <f t="shared" si="240"/>
        <v>200910apartmentaverage3+_bed_rateVancouver</v>
      </c>
      <c r="E2225">
        <v>2009</v>
      </c>
      <c r="F2225">
        <v>10</v>
      </c>
      <c r="G2225" t="s">
        <v>65</v>
      </c>
      <c r="H2225" t="s">
        <v>59</v>
      </c>
      <c r="I2225" t="s">
        <v>55</v>
      </c>
      <c r="J2225">
        <f t="shared" si="241"/>
        <v>3</v>
      </c>
      <c r="K2225" t="s">
        <v>19</v>
      </c>
      <c r="L2225" t="e">
        <f>VLOOKUP(B2225,average_median_rates_1!B:I,8,0)</f>
        <v>#N/A</v>
      </c>
      <c r="M2225">
        <f>IF(ISERROR(L2225),VLOOKUP(C2225,vancouver_ratios_2!B:J,9,0),IF(L2225="**",VLOOKUP(C2225,vancouver_ratios_2!B:J,9,0)))</f>
        <v>1.29505902397469</v>
      </c>
      <c r="N2225">
        <f>IF(ISERROR(L2225),VLOOKUP(D2225,average_median_rates_1!B:I,8,0),IF(L2225="**", VLOOKUP(D2225,average_median_rates_1!B:I,8,0)))</f>
        <v>1367</v>
      </c>
      <c r="O2225">
        <f t="shared" si="242"/>
        <v>1770.3456857734011</v>
      </c>
      <c r="P2225">
        <f t="shared" si="243"/>
        <v>1770.3456857734011</v>
      </c>
    </row>
    <row r="2226" spans="1:16" x14ac:dyDescent="0.2">
      <c r="A2226" t="str">
        <f t="shared" si="244"/>
        <v>200910average3Kitsilano/Point Grey</v>
      </c>
      <c r="B2226" t="str">
        <f t="shared" si="238"/>
        <v>200910apartmentaverage3+_bed_rateKitsilano/Point Grey</v>
      </c>
      <c r="C2226" t="str">
        <f t="shared" si="239"/>
        <v>apartmentaverage3+_bed_rateKitsilano/Point Grey</v>
      </c>
      <c r="D2226" t="str">
        <f t="shared" si="240"/>
        <v>200910apartmentaverage3+_bed_rateVancouver</v>
      </c>
      <c r="E2226">
        <v>2009</v>
      </c>
      <c r="F2226">
        <v>10</v>
      </c>
      <c r="G2226" t="s">
        <v>65</v>
      </c>
      <c r="H2226" t="s">
        <v>59</v>
      </c>
      <c r="I2226" t="s">
        <v>55</v>
      </c>
      <c r="J2226">
        <f t="shared" si="241"/>
        <v>3</v>
      </c>
      <c r="K2226" t="s">
        <v>20</v>
      </c>
      <c r="L2226" t="e">
        <f>VLOOKUP(B2226,average_median_rates_1!B:I,8,0)</f>
        <v>#N/A</v>
      </c>
      <c r="M2226">
        <f>IF(ISERROR(L2226),VLOOKUP(C2226,vancouver_ratios_2!B:J,9,0),IF(L2226="**",VLOOKUP(C2226,vancouver_ratios_2!B:J,9,0)))</f>
        <v>1.52595229402458</v>
      </c>
      <c r="N2226">
        <f>IF(ISERROR(L2226),VLOOKUP(D2226,average_median_rates_1!B:I,8,0),IF(L2226="**", VLOOKUP(D2226,average_median_rates_1!B:I,8,0)))</f>
        <v>1367</v>
      </c>
      <c r="O2226">
        <f t="shared" si="242"/>
        <v>2085.9767859316007</v>
      </c>
      <c r="P2226">
        <f t="shared" si="243"/>
        <v>2085.9767859316007</v>
      </c>
    </row>
    <row r="2227" spans="1:16" x14ac:dyDescent="0.2">
      <c r="A2227" t="str">
        <f t="shared" si="244"/>
        <v>200910average3Westside/Kerrisdale</v>
      </c>
      <c r="B2227" t="str">
        <f t="shared" si="238"/>
        <v>200910apartmentaverage3+_bed_rateWestside/Kerrisdale</v>
      </c>
      <c r="C2227" t="str">
        <f t="shared" si="239"/>
        <v>apartmentaverage3+_bed_rateWestside/Kerrisdale</v>
      </c>
      <c r="D2227" t="str">
        <f t="shared" si="240"/>
        <v>200910apartmentaverage3+_bed_rateVancouver</v>
      </c>
      <c r="E2227">
        <v>2009</v>
      </c>
      <c r="F2227">
        <v>10</v>
      </c>
      <c r="G2227" t="s">
        <v>65</v>
      </c>
      <c r="H2227" t="s">
        <v>59</v>
      </c>
      <c r="I2227" t="s">
        <v>55</v>
      </c>
      <c r="J2227">
        <f t="shared" si="241"/>
        <v>3</v>
      </c>
      <c r="K2227" t="s">
        <v>21</v>
      </c>
      <c r="L2227" t="e">
        <f>VLOOKUP(B2227,average_median_rates_1!B:I,8,0)</f>
        <v>#N/A</v>
      </c>
      <c r="M2227">
        <f>IF(ISERROR(L2227),VLOOKUP(C2227,vancouver_ratios_2!B:J,9,0),IF(L2227="**",VLOOKUP(C2227,vancouver_ratios_2!B:J,9,0)))</f>
        <v>1.6011317999269801</v>
      </c>
      <c r="N2227">
        <f>IF(ISERROR(L2227),VLOOKUP(D2227,average_median_rates_1!B:I,8,0),IF(L2227="**", VLOOKUP(D2227,average_median_rates_1!B:I,8,0)))</f>
        <v>1367</v>
      </c>
      <c r="O2227">
        <f t="shared" si="242"/>
        <v>2188.7471705001817</v>
      </c>
      <c r="P2227">
        <f t="shared" si="243"/>
        <v>2188.7471705001817</v>
      </c>
    </row>
    <row r="2228" spans="1:16" x14ac:dyDescent="0.2">
      <c r="A2228" t="str">
        <f t="shared" si="244"/>
        <v>200910average3Marpole</v>
      </c>
      <c r="B2228" t="str">
        <f t="shared" si="238"/>
        <v>200910apartmentaverage3+_bed_rateMarpole</v>
      </c>
      <c r="C2228" t="str">
        <f t="shared" si="239"/>
        <v>apartmentaverage3+_bed_rateMarpole</v>
      </c>
      <c r="D2228" t="str">
        <f t="shared" si="240"/>
        <v>200910apartmentaverage3+_bed_rateVancouver</v>
      </c>
      <c r="E2228">
        <v>2009</v>
      </c>
      <c r="F2228">
        <v>10</v>
      </c>
      <c r="G2228" t="s">
        <v>65</v>
      </c>
      <c r="H2228" t="s">
        <v>59</v>
      </c>
      <c r="I2228" t="s">
        <v>55</v>
      </c>
      <c r="J2228">
        <f t="shared" si="241"/>
        <v>3</v>
      </c>
      <c r="K2228" t="s">
        <v>23</v>
      </c>
      <c r="L2228" t="e">
        <f>VLOOKUP(B2228,average_median_rates_1!B:I,8,0)</f>
        <v>#N/A</v>
      </c>
      <c r="M2228">
        <f>IF(ISERROR(L2228),VLOOKUP(C2228,vancouver_ratios_2!B:J,9,0),IF(L2228="**",VLOOKUP(C2228,vancouver_ratios_2!B:J,9,0)))</f>
        <v>0.79785809906291805</v>
      </c>
      <c r="N2228">
        <f>IF(ISERROR(L2228),VLOOKUP(D2228,average_median_rates_1!B:I,8,0),IF(L2228="**", VLOOKUP(D2228,average_median_rates_1!B:I,8,0)))</f>
        <v>1367</v>
      </c>
      <c r="O2228">
        <f t="shared" si="242"/>
        <v>1090.6720214190091</v>
      </c>
      <c r="P2228">
        <f t="shared" si="243"/>
        <v>1090.6720214190091</v>
      </c>
    </row>
    <row r="2229" spans="1:16" x14ac:dyDescent="0.2">
      <c r="A2229" t="str">
        <f t="shared" si="244"/>
        <v>200910average3Mount Pleasant/Renfrew Heights</v>
      </c>
      <c r="B2229" t="str">
        <f t="shared" si="238"/>
        <v>200910apartmentaverage3+_bed_rateMount Pleasant/Renfrew Heights</v>
      </c>
      <c r="C2229" t="str">
        <f t="shared" si="239"/>
        <v>apartmentaverage3+_bed_rateMount Pleasant/Renfrew Heights</v>
      </c>
      <c r="D2229" t="str">
        <f t="shared" si="240"/>
        <v>200910apartmentaverage3+_bed_rateVancouver</v>
      </c>
      <c r="E2229">
        <v>2009</v>
      </c>
      <c r="F2229">
        <v>10</v>
      </c>
      <c r="G2229" t="s">
        <v>65</v>
      </c>
      <c r="H2229" t="s">
        <v>59</v>
      </c>
      <c r="I2229" t="s">
        <v>55</v>
      </c>
      <c r="J2229">
        <f t="shared" si="241"/>
        <v>3</v>
      </c>
      <c r="K2229" t="s">
        <v>24</v>
      </c>
      <c r="L2229" t="e">
        <f>VLOOKUP(B2229,average_median_rates_1!B:I,8,0)</f>
        <v>#N/A</v>
      </c>
      <c r="M2229">
        <f>IF(ISERROR(L2229),VLOOKUP(C2229,vancouver_ratios_2!B:J,9,0),IF(L2229="**",VLOOKUP(C2229,vancouver_ratios_2!B:J,9,0)))</f>
        <v>0.92863879761470103</v>
      </c>
      <c r="N2229">
        <f>IF(ISERROR(L2229),VLOOKUP(D2229,average_median_rates_1!B:I,8,0),IF(L2229="**", VLOOKUP(D2229,average_median_rates_1!B:I,8,0)))</f>
        <v>1367</v>
      </c>
      <c r="O2229">
        <f t="shared" si="242"/>
        <v>1269.4492363392962</v>
      </c>
      <c r="P2229">
        <f t="shared" si="243"/>
        <v>1269.4492363392962</v>
      </c>
    </row>
    <row r="2230" spans="1:16" x14ac:dyDescent="0.2">
      <c r="A2230" t="str">
        <f t="shared" si="244"/>
        <v>200910average3East Hastings</v>
      </c>
      <c r="B2230" t="str">
        <f t="shared" si="238"/>
        <v>200910apartmentaverage3+_bed_rateEast Hastings</v>
      </c>
      <c r="C2230" t="str">
        <f t="shared" si="239"/>
        <v>apartmentaverage3+_bed_rateEast Hastings</v>
      </c>
      <c r="D2230" t="str">
        <f t="shared" si="240"/>
        <v>200910apartmentaverage3+_bed_rateVancouver</v>
      </c>
      <c r="E2230">
        <v>2009</v>
      </c>
      <c r="F2230">
        <v>10</v>
      </c>
      <c r="G2230" t="s">
        <v>65</v>
      </c>
      <c r="H2230" t="s">
        <v>59</v>
      </c>
      <c r="I2230" t="s">
        <v>55</v>
      </c>
      <c r="J2230">
        <f t="shared" si="241"/>
        <v>3</v>
      </c>
      <c r="K2230" t="s">
        <v>25</v>
      </c>
      <c r="L2230" t="e">
        <f>VLOOKUP(B2230,average_median_rates_1!B:I,8,0)</f>
        <v>#N/A</v>
      </c>
      <c r="M2230">
        <f>IF(ISERROR(L2230),VLOOKUP(C2230,vancouver_ratios_2!B:J,9,0),IF(L2230="**",VLOOKUP(C2230,vancouver_ratios_2!B:J,9,0)))</f>
        <v>0.82384081781672103</v>
      </c>
      <c r="N2230">
        <f>IF(ISERROR(L2230),VLOOKUP(D2230,average_median_rates_1!B:I,8,0),IF(L2230="**", VLOOKUP(D2230,average_median_rates_1!B:I,8,0)))</f>
        <v>1367</v>
      </c>
      <c r="O2230">
        <f t="shared" si="242"/>
        <v>1126.1903979554577</v>
      </c>
      <c r="P2230">
        <f t="shared" si="243"/>
        <v>1126.1903979554577</v>
      </c>
    </row>
    <row r="2231" spans="1:16" x14ac:dyDescent="0.2">
      <c r="A2231" t="str">
        <f t="shared" si="244"/>
        <v>200910average3Southeast Vancouver</v>
      </c>
      <c r="B2231" t="str">
        <f t="shared" si="238"/>
        <v>200910apartmentaverage3+_bed_rateSoutheast Vancouver</v>
      </c>
      <c r="C2231" t="str">
        <f t="shared" si="239"/>
        <v>apartmentaverage3+_bed_rateSoutheast Vancouver</v>
      </c>
      <c r="D2231" t="str">
        <f t="shared" si="240"/>
        <v>200910apartmentaverage3+_bed_rateVancouver</v>
      </c>
      <c r="E2231">
        <v>2009</v>
      </c>
      <c r="F2231">
        <v>10</v>
      </c>
      <c r="G2231" t="s">
        <v>65</v>
      </c>
      <c r="H2231" t="s">
        <v>59</v>
      </c>
      <c r="I2231" t="s">
        <v>55</v>
      </c>
      <c r="J2231">
        <f t="shared" si="241"/>
        <v>3</v>
      </c>
      <c r="K2231" t="s">
        <v>26</v>
      </c>
      <c r="L2231" t="e">
        <f>VLOOKUP(B2231,average_median_rates_1!B:I,8,0)</f>
        <v>#N/A</v>
      </c>
      <c r="M2231">
        <f>IF(ISERROR(L2231),VLOOKUP(C2231,vancouver_ratios_2!B:J,9,0),IF(L2231="**",VLOOKUP(C2231,vancouver_ratios_2!B:J,9,0)))</f>
        <v>0.80376049653158099</v>
      </c>
      <c r="N2231">
        <f>IF(ISERROR(L2231),VLOOKUP(D2231,average_median_rates_1!B:I,8,0),IF(L2231="**", VLOOKUP(D2231,average_median_rates_1!B:I,8,0)))</f>
        <v>1367</v>
      </c>
      <c r="O2231">
        <f t="shared" si="242"/>
        <v>1098.7405987586712</v>
      </c>
      <c r="P2231">
        <f t="shared" si="243"/>
        <v>1098.7405987586712</v>
      </c>
    </row>
    <row r="2232" spans="1:16" x14ac:dyDescent="0.2">
      <c r="A2232" t="str">
        <f t="shared" si="244"/>
        <v>200910average3University Endowment Lands</v>
      </c>
      <c r="B2232" t="str">
        <f t="shared" si="238"/>
        <v>200910apartmentaverage3+_bed_rateUniversity Endowment Lands</v>
      </c>
      <c r="C2232" t="str">
        <f t="shared" si="239"/>
        <v>apartmentaverage3+_bed_rateUniversity Endowment Lands</v>
      </c>
      <c r="D2232" t="str">
        <f t="shared" si="240"/>
        <v>200910apartmentaverage3+_bed_rateVancouver</v>
      </c>
      <c r="E2232">
        <v>2009</v>
      </c>
      <c r="F2232">
        <v>10</v>
      </c>
      <c r="G2232" t="s">
        <v>65</v>
      </c>
      <c r="H2232" t="s">
        <v>59</v>
      </c>
      <c r="I2232" t="s">
        <v>55</v>
      </c>
      <c r="J2232">
        <f t="shared" si="241"/>
        <v>3</v>
      </c>
      <c r="K2232" t="s">
        <v>27</v>
      </c>
      <c r="L2232" t="e">
        <f>VLOOKUP(B2232,average_median_rates_1!B:I,8,0)</f>
        <v>#N/A</v>
      </c>
      <c r="M2232">
        <f>IF(ISERROR(L2232),VLOOKUP(C2232,vancouver_ratios_2!B:J,9,0),IF(L2232="**",VLOOKUP(C2232,vancouver_ratios_2!B:J,9,0)))</f>
        <v>1.48856030181331</v>
      </c>
      <c r="N2232">
        <f>IF(ISERROR(L2232),VLOOKUP(D2232,average_median_rates_1!B:I,8,0),IF(L2232="**", VLOOKUP(D2232,average_median_rates_1!B:I,8,0)))</f>
        <v>1367</v>
      </c>
      <c r="O2232">
        <f t="shared" si="242"/>
        <v>2034.8619325787947</v>
      </c>
      <c r="P2232">
        <f t="shared" si="243"/>
        <v>2034.8619325787947</v>
      </c>
    </row>
    <row r="2233" spans="1:16" x14ac:dyDescent="0.2">
      <c r="A2233" t="str">
        <f t="shared" si="244"/>
        <v>200910average3Central Park/Metrotown</v>
      </c>
      <c r="B2233" t="str">
        <f t="shared" si="238"/>
        <v>200910apartmentaverage3+_bed_rateCentral Park/Metrotown</v>
      </c>
      <c r="C2233" t="str">
        <f t="shared" si="239"/>
        <v>apartmentaverage3+_bed_rateCentral Park/Metrotown</v>
      </c>
      <c r="D2233" t="str">
        <f t="shared" si="240"/>
        <v>200910apartmentaverage3+_bed_rateVancouver</v>
      </c>
      <c r="E2233">
        <v>2009</v>
      </c>
      <c r="F2233">
        <v>10</v>
      </c>
      <c r="G2233" t="s">
        <v>65</v>
      </c>
      <c r="H2233" t="s">
        <v>59</v>
      </c>
      <c r="I2233" t="s">
        <v>55</v>
      </c>
      <c r="J2233">
        <f t="shared" si="241"/>
        <v>3</v>
      </c>
      <c r="K2233" t="s">
        <v>28</v>
      </c>
      <c r="L2233" t="e">
        <f>VLOOKUP(B2233,average_median_rates_1!B:I,8,0)</f>
        <v>#N/A</v>
      </c>
      <c r="M2233">
        <f>IF(ISERROR(L2233),VLOOKUP(C2233,vancouver_ratios_2!B:J,9,0),IF(L2233="**",VLOOKUP(C2233,vancouver_ratios_2!B:J,9,0)))</f>
        <v>1.0035901180479501</v>
      </c>
      <c r="N2233">
        <f>IF(ISERROR(L2233),VLOOKUP(D2233,average_median_rates_1!B:I,8,0),IF(L2233="**", VLOOKUP(D2233,average_median_rates_1!B:I,8,0)))</f>
        <v>1367</v>
      </c>
      <c r="O2233">
        <f t="shared" si="242"/>
        <v>1371.9076913715478</v>
      </c>
      <c r="P2233">
        <f t="shared" si="243"/>
        <v>1371.9076913715478</v>
      </c>
    </row>
    <row r="2234" spans="1:16" x14ac:dyDescent="0.2">
      <c r="A2234" t="str">
        <f t="shared" si="244"/>
        <v>200910average3Southeast Burnaby</v>
      </c>
      <c r="B2234" t="str">
        <f t="shared" si="238"/>
        <v>200910apartmentaverage3+_bed_rateSoutheast Burnaby</v>
      </c>
      <c r="C2234" t="str">
        <f t="shared" si="239"/>
        <v>apartmentaverage3+_bed_rateSoutheast Burnaby</v>
      </c>
      <c r="D2234" t="str">
        <f t="shared" si="240"/>
        <v>200910apartmentaverage3+_bed_rateVancouver</v>
      </c>
      <c r="E2234">
        <v>2009</v>
      </c>
      <c r="F2234">
        <v>10</v>
      </c>
      <c r="G2234" t="s">
        <v>65</v>
      </c>
      <c r="H2234" t="s">
        <v>59</v>
      </c>
      <c r="I2234" t="s">
        <v>55</v>
      </c>
      <c r="J2234">
        <f t="shared" si="241"/>
        <v>3</v>
      </c>
      <c r="K2234" t="s">
        <v>29</v>
      </c>
      <c r="L2234" t="e">
        <f>VLOOKUP(B2234,average_median_rates_1!B:I,8,0)</f>
        <v>#N/A</v>
      </c>
      <c r="M2234">
        <f>IF(ISERROR(L2234),VLOOKUP(C2234,vancouver_ratios_2!B:J,9,0),IF(L2234="**",VLOOKUP(C2234,vancouver_ratios_2!B:J,9,0)))</f>
        <v>0.73913837166849194</v>
      </c>
      <c r="N2234">
        <f>IF(ISERROR(L2234),VLOOKUP(D2234,average_median_rates_1!B:I,8,0),IF(L2234="**", VLOOKUP(D2234,average_median_rates_1!B:I,8,0)))</f>
        <v>1367</v>
      </c>
      <c r="O2234">
        <f t="shared" si="242"/>
        <v>1010.4021540708285</v>
      </c>
      <c r="P2234">
        <f t="shared" si="243"/>
        <v>1010.4021540708285</v>
      </c>
    </row>
    <row r="2235" spans="1:16" x14ac:dyDescent="0.2">
      <c r="A2235" t="str">
        <f t="shared" si="244"/>
        <v>200910average3North Burnaby</v>
      </c>
      <c r="B2235" t="str">
        <f t="shared" si="238"/>
        <v>200910apartmentaverage3+_bed_rateNorth Burnaby</v>
      </c>
      <c r="C2235" t="str">
        <f t="shared" si="239"/>
        <v>apartmentaverage3+_bed_rateNorth Burnaby</v>
      </c>
      <c r="D2235" t="str">
        <f t="shared" si="240"/>
        <v>200910apartmentaverage3+_bed_rateVancouver</v>
      </c>
      <c r="E2235">
        <v>2009</v>
      </c>
      <c r="F2235">
        <v>10</v>
      </c>
      <c r="G2235" t="s">
        <v>65</v>
      </c>
      <c r="H2235" t="s">
        <v>59</v>
      </c>
      <c r="I2235" t="s">
        <v>55</v>
      </c>
      <c r="J2235">
        <f t="shared" si="241"/>
        <v>3</v>
      </c>
      <c r="K2235" t="s">
        <v>31</v>
      </c>
      <c r="L2235" t="e">
        <f>VLOOKUP(B2235,average_median_rates_1!B:I,8,0)</f>
        <v>#N/A</v>
      </c>
      <c r="M2235">
        <f>IF(ISERROR(L2235),VLOOKUP(C2235,vancouver_ratios_2!B:J,9,0),IF(L2235="**",VLOOKUP(C2235,vancouver_ratios_2!B:J,9,0)))</f>
        <v>0.943227455275648</v>
      </c>
      <c r="N2235">
        <f>IF(ISERROR(L2235),VLOOKUP(D2235,average_median_rates_1!B:I,8,0),IF(L2235="**", VLOOKUP(D2235,average_median_rates_1!B:I,8,0)))</f>
        <v>1367</v>
      </c>
      <c r="O2235">
        <f t="shared" si="242"/>
        <v>1289.3919313618107</v>
      </c>
      <c r="P2235">
        <f t="shared" si="243"/>
        <v>1289.3919313618107</v>
      </c>
    </row>
    <row r="2236" spans="1:16" x14ac:dyDescent="0.2">
      <c r="A2236" t="str">
        <f t="shared" si="244"/>
        <v>200910average3New Westminster</v>
      </c>
      <c r="B2236" t="str">
        <f t="shared" si="238"/>
        <v>200910apartmentaverage3+_bed_rateNew Westminster</v>
      </c>
      <c r="C2236" t="str">
        <f t="shared" si="239"/>
        <v>apartmentaverage3+_bed_rateNew Westminster</v>
      </c>
      <c r="D2236" t="str">
        <f t="shared" si="240"/>
        <v>200910apartmentaverage3+_bed_rateVancouver</v>
      </c>
      <c r="E2236">
        <v>2009</v>
      </c>
      <c r="F2236">
        <v>10</v>
      </c>
      <c r="G2236" t="s">
        <v>65</v>
      </c>
      <c r="H2236" t="s">
        <v>59</v>
      </c>
      <c r="I2236" t="s">
        <v>55</v>
      </c>
      <c r="J2236">
        <f t="shared" si="241"/>
        <v>3</v>
      </c>
      <c r="K2236" t="s">
        <v>32</v>
      </c>
      <c r="L2236" t="e">
        <f>VLOOKUP(B2236,average_median_rates_1!B:I,8,0)</f>
        <v>#N/A</v>
      </c>
      <c r="M2236">
        <f>IF(ISERROR(L2236),VLOOKUP(C2236,vancouver_ratios_2!B:J,9,0),IF(L2236="**",VLOOKUP(C2236,vancouver_ratios_2!B:J,9,0)))</f>
        <v>0.91736643543872498</v>
      </c>
      <c r="N2236">
        <f>IF(ISERROR(L2236),VLOOKUP(D2236,average_median_rates_1!B:I,8,0),IF(L2236="**", VLOOKUP(D2236,average_median_rates_1!B:I,8,0)))</f>
        <v>1367</v>
      </c>
      <c r="O2236">
        <f t="shared" si="242"/>
        <v>1254.0399172447371</v>
      </c>
      <c r="P2236">
        <f t="shared" si="243"/>
        <v>1254.0399172447371</v>
      </c>
    </row>
    <row r="2237" spans="1:16" x14ac:dyDescent="0.2">
      <c r="A2237" t="str">
        <f t="shared" si="244"/>
        <v>200910average3North Vancouver CY</v>
      </c>
      <c r="B2237" t="str">
        <f t="shared" si="238"/>
        <v>200910apartmentaverage3+_bed_rateNorth Vancouver CY</v>
      </c>
      <c r="C2237" t="str">
        <f t="shared" si="239"/>
        <v>apartmentaverage3+_bed_rateNorth Vancouver CY</v>
      </c>
      <c r="D2237" t="str">
        <f t="shared" si="240"/>
        <v>200910apartmentaverage3+_bed_rateVancouver</v>
      </c>
      <c r="E2237">
        <v>2009</v>
      </c>
      <c r="F2237">
        <v>10</v>
      </c>
      <c r="G2237" t="s">
        <v>65</v>
      </c>
      <c r="H2237" t="s">
        <v>59</v>
      </c>
      <c r="I2237" t="s">
        <v>55</v>
      </c>
      <c r="J2237">
        <f t="shared" si="241"/>
        <v>3</v>
      </c>
      <c r="K2237" t="s">
        <v>33</v>
      </c>
      <c r="L2237" t="e">
        <f>VLOOKUP(B2237,average_median_rates_1!B:I,8,0)</f>
        <v>#N/A</v>
      </c>
      <c r="M2237">
        <f>IF(ISERROR(L2237),VLOOKUP(C2237,vancouver_ratios_2!B:J,9,0),IF(L2237="**",VLOOKUP(C2237,vancouver_ratios_2!B:J,9,0)))</f>
        <v>1.33138615066326</v>
      </c>
      <c r="N2237">
        <f>IF(ISERROR(L2237),VLOOKUP(D2237,average_median_rates_1!B:I,8,0),IF(L2237="**", VLOOKUP(D2237,average_median_rates_1!B:I,8,0)))</f>
        <v>1367</v>
      </c>
      <c r="O2237">
        <f t="shared" si="242"/>
        <v>1820.0048679566764</v>
      </c>
      <c r="P2237">
        <f t="shared" si="243"/>
        <v>1820.0048679566764</v>
      </c>
    </row>
    <row r="2238" spans="1:16" x14ac:dyDescent="0.2">
      <c r="A2238" t="str">
        <f t="shared" si="244"/>
        <v>200910average3North Vancouver DM</v>
      </c>
      <c r="B2238" t="str">
        <f t="shared" si="238"/>
        <v>200910apartmentaverage3+_bed_rateNorth Vancouver DM</v>
      </c>
      <c r="C2238" t="str">
        <f t="shared" si="239"/>
        <v>apartmentaverage3+_bed_rateNorth Vancouver DM</v>
      </c>
      <c r="D2238" t="str">
        <f t="shared" si="240"/>
        <v>200910apartmentaverage3+_bed_rateVancouver</v>
      </c>
      <c r="E2238">
        <v>2009</v>
      </c>
      <c r="F2238">
        <v>10</v>
      </c>
      <c r="G2238" t="s">
        <v>65</v>
      </c>
      <c r="H2238" t="s">
        <v>59</v>
      </c>
      <c r="I2238" t="s">
        <v>55</v>
      </c>
      <c r="J2238">
        <f t="shared" si="241"/>
        <v>3</v>
      </c>
      <c r="K2238" t="s">
        <v>34</v>
      </c>
      <c r="L2238" t="e">
        <f>VLOOKUP(B2238,average_median_rates_1!B:I,8,0)</f>
        <v>#N/A</v>
      </c>
      <c r="M2238">
        <f>IF(ISERROR(L2238),VLOOKUP(C2238,vancouver_ratios_2!B:J,9,0),IF(L2238="**",VLOOKUP(C2238,vancouver_ratios_2!B:J,9,0)))</f>
        <v>0.95710113179992695</v>
      </c>
      <c r="N2238">
        <f>IF(ISERROR(L2238),VLOOKUP(D2238,average_median_rates_1!B:I,8,0),IF(L2238="**", VLOOKUP(D2238,average_median_rates_1!B:I,8,0)))</f>
        <v>1367</v>
      </c>
      <c r="O2238">
        <f t="shared" si="242"/>
        <v>1308.3572471705002</v>
      </c>
      <c r="P2238">
        <f t="shared" si="243"/>
        <v>1308.3572471705002</v>
      </c>
    </row>
    <row r="2239" spans="1:16" x14ac:dyDescent="0.2">
      <c r="A2239" t="str">
        <f t="shared" si="244"/>
        <v>200910average3West Vancouver</v>
      </c>
      <c r="B2239" t="str">
        <f t="shared" si="238"/>
        <v>200910apartmentaverage3+_bed_rateWest Vancouver</v>
      </c>
      <c r="C2239" t="str">
        <f t="shared" si="239"/>
        <v>apartmentaverage3+_bed_rateWest Vancouver</v>
      </c>
      <c r="D2239" t="str">
        <f t="shared" si="240"/>
        <v>200910apartmentaverage3+_bed_rateVancouver</v>
      </c>
      <c r="E2239">
        <v>2009</v>
      </c>
      <c r="F2239">
        <v>10</v>
      </c>
      <c r="G2239" t="s">
        <v>65</v>
      </c>
      <c r="H2239" t="s">
        <v>59</v>
      </c>
      <c r="I2239" t="s">
        <v>55</v>
      </c>
      <c r="J2239">
        <f t="shared" si="241"/>
        <v>3</v>
      </c>
      <c r="K2239" t="s">
        <v>35</v>
      </c>
      <c r="L2239" t="e">
        <f>VLOOKUP(B2239,average_median_rates_1!B:I,8,0)</f>
        <v>#N/A</v>
      </c>
      <c r="M2239">
        <f>IF(ISERROR(L2239),VLOOKUP(C2239,vancouver_ratios_2!B:J,9,0),IF(L2239="**",VLOOKUP(C2239,vancouver_ratios_2!B:J,9,0)))</f>
        <v>2.00219058050383</v>
      </c>
      <c r="N2239">
        <f>IF(ISERROR(L2239),VLOOKUP(D2239,average_median_rates_1!B:I,8,0),IF(L2239="**", VLOOKUP(D2239,average_median_rates_1!B:I,8,0)))</f>
        <v>1367</v>
      </c>
      <c r="O2239">
        <f t="shared" si="242"/>
        <v>2736.9945235487357</v>
      </c>
      <c r="P2239">
        <f t="shared" si="243"/>
        <v>2736.9945235487357</v>
      </c>
    </row>
    <row r="2240" spans="1:16" x14ac:dyDescent="0.2">
      <c r="A2240" t="str">
        <f t="shared" si="244"/>
        <v>200910average3Richmond</v>
      </c>
      <c r="B2240" t="str">
        <f t="shared" si="238"/>
        <v>200910apartmentaverage3+_bed_rateRichmond</v>
      </c>
      <c r="C2240" t="str">
        <f t="shared" si="239"/>
        <v>apartmentaverage3+_bed_rateRichmond</v>
      </c>
      <c r="D2240" t="str">
        <f t="shared" si="240"/>
        <v>200910apartmentaverage3+_bed_rateVancouver</v>
      </c>
      <c r="E2240">
        <v>2009</v>
      </c>
      <c r="F2240">
        <v>10</v>
      </c>
      <c r="G2240" t="s">
        <v>65</v>
      </c>
      <c r="H2240" t="s">
        <v>59</v>
      </c>
      <c r="I2240" t="s">
        <v>55</v>
      </c>
      <c r="J2240">
        <f t="shared" si="241"/>
        <v>3</v>
      </c>
      <c r="K2240" t="s">
        <v>36</v>
      </c>
      <c r="L2240" t="e">
        <f>VLOOKUP(B2240,average_median_rates_1!B:I,8,0)</f>
        <v>#N/A</v>
      </c>
      <c r="M2240">
        <f>IF(ISERROR(L2240),VLOOKUP(C2240,vancouver_ratios_2!B:J,9,0),IF(L2240="**",VLOOKUP(C2240,vancouver_ratios_2!B:J,9,0)))</f>
        <v>0.92363392965802604</v>
      </c>
      <c r="N2240">
        <f>IF(ISERROR(L2240),VLOOKUP(D2240,average_median_rates_1!B:I,8,0),IF(L2240="**", VLOOKUP(D2240,average_median_rates_1!B:I,8,0)))</f>
        <v>1367</v>
      </c>
      <c r="O2240">
        <f t="shared" si="242"/>
        <v>1262.6075818425215</v>
      </c>
      <c r="P2240">
        <f t="shared" si="243"/>
        <v>1262.6075818425215</v>
      </c>
    </row>
    <row r="2241" spans="1:16" x14ac:dyDescent="0.2">
      <c r="A2241" t="str">
        <f t="shared" si="244"/>
        <v>200910average3Delta</v>
      </c>
      <c r="B2241" t="str">
        <f t="shared" si="238"/>
        <v>200910apartmentaverage3+_bed_rateDelta</v>
      </c>
      <c r="C2241" t="str">
        <f t="shared" si="239"/>
        <v>apartmentaverage3+_bed_rateDelta</v>
      </c>
      <c r="D2241" t="str">
        <f t="shared" si="240"/>
        <v>200910apartmentaverage3+_bed_rateVancouver</v>
      </c>
      <c r="E2241">
        <v>2009</v>
      </c>
      <c r="F2241">
        <v>10</v>
      </c>
      <c r="G2241" t="s">
        <v>65</v>
      </c>
      <c r="H2241" t="s">
        <v>59</v>
      </c>
      <c r="I2241" t="s">
        <v>55</v>
      </c>
      <c r="J2241">
        <f t="shared" si="241"/>
        <v>3</v>
      </c>
      <c r="K2241" t="s">
        <v>37</v>
      </c>
      <c r="L2241" t="e">
        <f>VLOOKUP(B2241,average_median_rates_1!B:I,8,0)</f>
        <v>#N/A</v>
      </c>
      <c r="M2241">
        <f>IF(ISERROR(L2241),VLOOKUP(C2241,vancouver_ratios_2!B:J,9,0),IF(L2241="**",VLOOKUP(C2241,vancouver_ratios_2!B:J,9,0)))</f>
        <v>0.682557068099237</v>
      </c>
      <c r="N2241">
        <f>IF(ISERROR(L2241),VLOOKUP(D2241,average_median_rates_1!B:I,8,0),IF(L2241="**", VLOOKUP(D2241,average_median_rates_1!B:I,8,0)))</f>
        <v>1367</v>
      </c>
      <c r="O2241">
        <f t="shared" si="242"/>
        <v>933.05551209165696</v>
      </c>
      <c r="P2241">
        <f t="shared" si="243"/>
        <v>933.05551209165696</v>
      </c>
    </row>
    <row r="2242" spans="1:16" x14ac:dyDescent="0.2">
      <c r="A2242" t="str">
        <f t="shared" si="244"/>
        <v>200910average3Surrey</v>
      </c>
      <c r="B2242" t="str">
        <f t="shared" ref="B2242:B2305" si="245">E2242&amp;F2242&amp;G2242&amp;H2242&amp;I2242&amp;K2242</f>
        <v>200910apartmentaverage3+_bed_rateSurrey</v>
      </c>
      <c r="C2242" t="str">
        <f t="shared" ref="C2242:C2305" si="246">G2242&amp;H2242&amp;I2242&amp;K2242</f>
        <v>apartmentaverage3+_bed_rateSurrey</v>
      </c>
      <c r="D2242" t="str">
        <f t="shared" ref="D2242:D2305" si="247">E2242&amp;F2242&amp;G2242&amp;H2242&amp;I2242&amp;"Vancouver"</f>
        <v>200910apartmentaverage3+_bed_rateVancouver</v>
      </c>
      <c r="E2242">
        <v>2009</v>
      </c>
      <c r="F2242">
        <v>10</v>
      </c>
      <c r="G2242" t="s">
        <v>65</v>
      </c>
      <c r="H2242" t="s">
        <v>59</v>
      </c>
      <c r="I2242" t="s">
        <v>55</v>
      </c>
      <c r="J2242">
        <f t="shared" ref="J2242:J2305" si="248">IF(I2242="bachelor_rate", 0, IF(I2242="1_bed_rate", 1, IF(I2242="2_bed_rate",2, IF(I2242="3+_bed_rate", 3, "error"))))</f>
        <v>3</v>
      </c>
      <c r="K2242" t="s">
        <v>38</v>
      </c>
      <c r="L2242" t="e">
        <f>VLOOKUP(B2242,average_median_rates_1!B:I,8,0)</f>
        <v>#N/A</v>
      </c>
      <c r="M2242">
        <f>IF(ISERROR(L2242),VLOOKUP(C2242,vancouver_ratios_2!B:J,9,0),IF(L2242="**",VLOOKUP(C2242,vancouver_ratios_2!B:J,9,0)))</f>
        <v>0.68753803091152499</v>
      </c>
      <c r="N2242">
        <f>IF(ISERROR(L2242),VLOOKUP(D2242,average_median_rates_1!B:I,8,0),IF(L2242="**", VLOOKUP(D2242,average_median_rates_1!B:I,8,0)))</f>
        <v>1367</v>
      </c>
      <c r="O2242">
        <f t="shared" ref="O2242:O2305" si="249">N2242*M2242</f>
        <v>939.86448825605464</v>
      </c>
      <c r="P2242">
        <f t="shared" ref="P2242:P2305" si="250">IF(ISERROR(L2242),O2242, IF(L2242="**", O2242, L2242))</f>
        <v>939.86448825605464</v>
      </c>
    </row>
    <row r="2243" spans="1:16" x14ac:dyDescent="0.2">
      <c r="A2243" t="str">
        <f t="shared" ref="A2243:A2306" si="251">E2243&amp;F2243&amp;H2243&amp;J2243&amp;K2243</f>
        <v>200910average3White Rock</v>
      </c>
      <c r="B2243" t="str">
        <f t="shared" si="245"/>
        <v>200910apartmentaverage3+_bed_rateWhite Rock</v>
      </c>
      <c r="C2243" t="str">
        <f t="shared" si="246"/>
        <v>apartmentaverage3+_bed_rateWhite Rock</v>
      </c>
      <c r="D2243" t="str">
        <f t="shared" si="247"/>
        <v>200910apartmentaverage3+_bed_rateVancouver</v>
      </c>
      <c r="E2243">
        <v>2009</v>
      </c>
      <c r="F2243">
        <v>10</v>
      </c>
      <c r="G2243" t="s">
        <v>65</v>
      </c>
      <c r="H2243" t="s">
        <v>59</v>
      </c>
      <c r="I2243" t="s">
        <v>55</v>
      </c>
      <c r="J2243">
        <f t="shared" si="248"/>
        <v>3</v>
      </c>
      <c r="K2243" t="s">
        <v>39</v>
      </c>
      <c r="L2243" t="e">
        <f>VLOOKUP(B2243,average_median_rates_1!B:I,8,0)</f>
        <v>#N/A</v>
      </c>
      <c r="M2243">
        <f>IF(ISERROR(L2243),VLOOKUP(C2243,vancouver_ratios_2!B:J,9,0),IF(L2243="**",VLOOKUP(C2243,vancouver_ratios_2!B:J,9,0)))</f>
        <v>0.87525861019836904</v>
      </c>
      <c r="N2243">
        <f>IF(ISERROR(L2243),VLOOKUP(D2243,average_median_rates_1!B:I,8,0),IF(L2243="**", VLOOKUP(D2243,average_median_rates_1!B:I,8,0)))</f>
        <v>1367</v>
      </c>
      <c r="O2243">
        <f t="shared" si="249"/>
        <v>1196.4785201411705</v>
      </c>
      <c r="P2243">
        <f t="shared" si="250"/>
        <v>1196.4785201411705</v>
      </c>
    </row>
    <row r="2244" spans="1:16" x14ac:dyDescent="0.2">
      <c r="A2244" t="str">
        <f t="shared" si="251"/>
        <v>200910average3Langley City and Langley DM</v>
      </c>
      <c r="B2244" t="str">
        <f t="shared" si="245"/>
        <v>200910apartmentaverage3+_bed_rateLangley City and Langley DM</v>
      </c>
      <c r="C2244" t="str">
        <f t="shared" si="246"/>
        <v>apartmentaverage3+_bed_rateLangley City and Langley DM</v>
      </c>
      <c r="D2244" t="str">
        <f t="shared" si="247"/>
        <v>200910apartmentaverage3+_bed_rateVancouver</v>
      </c>
      <c r="E2244">
        <v>2009</v>
      </c>
      <c r="F2244">
        <v>10</v>
      </c>
      <c r="G2244" t="s">
        <v>65</v>
      </c>
      <c r="H2244" t="s">
        <v>59</v>
      </c>
      <c r="I2244" t="s">
        <v>55</v>
      </c>
      <c r="J2244">
        <f t="shared" si="248"/>
        <v>3</v>
      </c>
      <c r="K2244" t="s">
        <v>40</v>
      </c>
      <c r="L2244" t="e">
        <f>VLOOKUP(B2244,average_median_rates_1!B:I,8,0)</f>
        <v>#N/A</v>
      </c>
      <c r="M2244">
        <f>IF(ISERROR(L2244),VLOOKUP(C2244,vancouver_ratios_2!B:J,9,0),IF(L2244="**",VLOOKUP(C2244,vancouver_ratios_2!B:J,9,0)))</f>
        <v>0.80619447486917395</v>
      </c>
      <c r="N2244">
        <f>IF(ISERROR(L2244),VLOOKUP(D2244,average_median_rates_1!B:I,8,0),IF(L2244="**", VLOOKUP(D2244,average_median_rates_1!B:I,8,0)))</f>
        <v>1367</v>
      </c>
      <c r="O2244">
        <f t="shared" si="249"/>
        <v>1102.0678471461608</v>
      </c>
      <c r="P2244">
        <f t="shared" si="250"/>
        <v>1102.0678471461608</v>
      </c>
    </row>
    <row r="2245" spans="1:16" x14ac:dyDescent="0.2">
      <c r="A2245" t="str">
        <f t="shared" si="251"/>
        <v>200910average3Tri-Cities</v>
      </c>
      <c r="B2245" t="str">
        <f t="shared" si="245"/>
        <v>200910apartmentaverage3+_bed_rateTri-Cities</v>
      </c>
      <c r="C2245" t="str">
        <f t="shared" si="246"/>
        <v>apartmentaverage3+_bed_rateTri-Cities</v>
      </c>
      <c r="D2245" t="str">
        <f t="shared" si="247"/>
        <v>200910apartmentaverage3+_bed_rateVancouver</v>
      </c>
      <c r="E2245">
        <v>2009</v>
      </c>
      <c r="F2245">
        <v>10</v>
      </c>
      <c r="G2245" t="s">
        <v>65</v>
      </c>
      <c r="H2245" t="s">
        <v>59</v>
      </c>
      <c r="I2245" t="s">
        <v>55</v>
      </c>
      <c r="J2245">
        <f t="shared" si="248"/>
        <v>3</v>
      </c>
      <c r="K2245" t="s">
        <v>41</v>
      </c>
      <c r="L2245" t="e">
        <f>VLOOKUP(B2245,average_median_rates_1!B:I,8,0)</f>
        <v>#N/A</v>
      </c>
      <c r="M2245">
        <f>IF(ISERROR(L2245),VLOOKUP(C2245,vancouver_ratios_2!B:J,9,0),IF(L2245="**",VLOOKUP(C2245,vancouver_ratios_2!B:J,9,0)))</f>
        <v>0.75909699403675301</v>
      </c>
      <c r="N2245">
        <f>IF(ISERROR(L2245),VLOOKUP(D2245,average_median_rates_1!B:I,8,0),IF(L2245="**", VLOOKUP(D2245,average_median_rates_1!B:I,8,0)))</f>
        <v>1367</v>
      </c>
      <c r="O2245">
        <f t="shared" si="249"/>
        <v>1037.6855908482414</v>
      </c>
      <c r="P2245">
        <f t="shared" si="250"/>
        <v>1037.6855908482414</v>
      </c>
    </row>
    <row r="2246" spans="1:16" x14ac:dyDescent="0.2">
      <c r="A2246" t="str">
        <f t="shared" si="251"/>
        <v>200910average3Maple Ridge/Pitt Meadows</v>
      </c>
      <c r="B2246" t="str">
        <f t="shared" si="245"/>
        <v>200910apartmentaverage3+_bed_rateMaple Ridge/Pitt Meadows</v>
      </c>
      <c r="C2246" t="str">
        <f t="shared" si="246"/>
        <v>apartmentaverage3+_bed_rateMaple Ridge/Pitt Meadows</v>
      </c>
      <c r="D2246" t="str">
        <f t="shared" si="247"/>
        <v>200910apartmentaverage3+_bed_rateVancouver</v>
      </c>
      <c r="E2246">
        <v>2009</v>
      </c>
      <c r="F2246">
        <v>10</v>
      </c>
      <c r="G2246" t="s">
        <v>65</v>
      </c>
      <c r="H2246" t="s">
        <v>59</v>
      </c>
      <c r="I2246" t="s">
        <v>55</v>
      </c>
      <c r="J2246">
        <f t="shared" si="248"/>
        <v>3</v>
      </c>
      <c r="K2246" t="s">
        <v>42</v>
      </c>
      <c r="L2246" t="e">
        <f>VLOOKUP(B2246,average_median_rates_1!B:I,8,0)</f>
        <v>#N/A</v>
      </c>
      <c r="M2246">
        <f>IF(ISERROR(L2246),VLOOKUP(C2246,vancouver_ratios_2!B:J,9,0),IF(L2246="**",VLOOKUP(C2246,vancouver_ratios_2!B:J,9,0)))</f>
        <v>0.72392600705853705</v>
      </c>
      <c r="N2246">
        <f>IF(ISERROR(L2246),VLOOKUP(D2246,average_median_rates_1!B:I,8,0),IF(L2246="**", VLOOKUP(D2246,average_median_rates_1!B:I,8,0)))</f>
        <v>1367</v>
      </c>
      <c r="O2246">
        <f t="shared" si="249"/>
        <v>989.60685164902009</v>
      </c>
      <c r="P2246">
        <f t="shared" si="250"/>
        <v>989.60685164902009</v>
      </c>
    </row>
    <row r="2247" spans="1:16" x14ac:dyDescent="0.2">
      <c r="A2247" t="str">
        <f t="shared" si="251"/>
        <v>200910average3Vancouver</v>
      </c>
      <c r="B2247" t="str">
        <f t="shared" si="245"/>
        <v>200910apartmentaverage3+_bed_rateVancouver</v>
      </c>
      <c r="C2247" t="str">
        <f t="shared" si="246"/>
        <v>apartmentaverage3+_bed_rateVancouver</v>
      </c>
      <c r="D2247" t="str">
        <f t="shared" si="247"/>
        <v>200910apartmentaverage3+_bed_rateVancouver</v>
      </c>
      <c r="E2247">
        <v>2009</v>
      </c>
      <c r="F2247">
        <v>10</v>
      </c>
      <c r="G2247" t="s">
        <v>65</v>
      </c>
      <c r="H2247" t="s">
        <v>59</v>
      </c>
      <c r="I2247" t="s">
        <v>55</v>
      </c>
      <c r="J2247">
        <f t="shared" si="248"/>
        <v>3</v>
      </c>
      <c r="K2247" t="s">
        <v>43</v>
      </c>
      <c r="L2247">
        <f>VLOOKUP(B2247,average_median_rates_1!B:I,8,0)</f>
        <v>1367</v>
      </c>
      <c r="M2247" t="b">
        <f>IF(ISERROR(L2247),VLOOKUP(C2247,vancouver_ratios_2!B:J,9,0),IF(L2247="**",VLOOKUP(C2247,vancouver_ratios_2!B:J,9,0)))</f>
        <v>0</v>
      </c>
      <c r="N2247" t="b">
        <f>IF(ISERROR(L2247),VLOOKUP(D2247,average_median_rates_1!B:I,8,0),IF(L2247="**", VLOOKUP(D2247,average_median_rates_1!B:I,8,0)))</f>
        <v>0</v>
      </c>
      <c r="O2247">
        <f t="shared" si="249"/>
        <v>0</v>
      </c>
      <c r="P2247">
        <f t="shared" si="250"/>
        <v>1367</v>
      </c>
    </row>
    <row r="2248" spans="1:16" x14ac:dyDescent="0.2">
      <c r="A2248" t="str">
        <f t="shared" si="251"/>
        <v>200910average3North Vancouver City</v>
      </c>
      <c r="B2248" t="str">
        <f t="shared" si="245"/>
        <v>200910apartmentaverage3+_bed_rateNorth Vancouver City</v>
      </c>
      <c r="C2248" t="str">
        <f t="shared" si="246"/>
        <v>apartmentaverage3+_bed_rateNorth Vancouver City</v>
      </c>
      <c r="D2248" t="str">
        <f t="shared" si="247"/>
        <v>200910apartmentaverage3+_bed_rateVancouver</v>
      </c>
      <c r="E2248">
        <v>2009</v>
      </c>
      <c r="F2248">
        <v>10</v>
      </c>
      <c r="G2248" t="s">
        <v>65</v>
      </c>
      <c r="H2248" t="s">
        <v>59</v>
      </c>
      <c r="I2248" t="s">
        <v>55</v>
      </c>
      <c r="J2248">
        <f t="shared" si="248"/>
        <v>3</v>
      </c>
      <c r="K2248" t="s">
        <v>60</v>
      </c>
      <c r="L2248" t="e">
        <f>VLOOKUP(B2248,average_median_rates_1!B:I,8,0)</f>
        <v>#N/A</v>
      </c>
      <c r="M2248">
        <f>IF(ISERROR(L2248),VLOOKUP(C2248,vancouver_ratios_2!B:J,9,0),IF(L2248="**",VLOOKUP(C2248,vancouver_ratios_2!B:J,9,0)))</f>
        <v>0.90604843616891795</v>
      </c>
      <c r="N2248">
        <f>IF(ISERROR(L2248),VLOOKUP(D2248,average_median_rates_1!B:I,8,0),IF(L2248="**", VLOOKUP(D2248,average_median_rates_1!B:I,8,0)))</f>
        <v>1367</v>
      </c>
      <c r="O2248">
        <f t="shared" si="249"/>
        <v>1238.5682122429109</v>
      </c>
      <c r="P2248">
        <f t="shared" si="250"/>
        <v>1238.5682122429109</v>
      </c>
    </row>
    <row r="2249" spans="1:16" x14ac:dyDescent="0.2">
      <c r="A2249" t="str">
        <f t="shared" si="251"/>
        <v>200910median0West End/Stanley Park</v>
      </c>
      <c r="B2249" t="str">
        <f t="shared" si="245"/>
        <v>200910apartmentmedianbachelor_rateWest End/Stanley Park</v>
      </c>
      <c r="C2249" t="str">
        <f t="shared" si="246"/>
        <v>apartmentmedianbachelor_rateWest End/Stanley Park</v>
      </c>
      <c r="D2249" t="str">
        <f t="shared" si="247"/>
        <v>200910apartmentmedianbachelor_rateVancouver</v>
      </c>
      <c r="E2249">
        <v>2009</v>
      </c>
      <c r="F2249">
        <v>10</v>
      </c>
      <c r="G2249" t="s">
        <v>65</v>
      </c>
      <c r="H2249" t="s">
        <v>61</v>
      </c>
      <c r="I2249" t="s">
        <v>49</v>
      </c>
      <c r="J2249">
        <f t="shared" si="248"/>
        <v>0</v>
      </c>
      <c r="K2249" t="s">
        <v>12</v>
      </c>
      <c r="L2249" t="e">
        <f>VLOOKUP(B2249,average_median_rates_1!B:I,8,0)</f>
        <v>#N/A</v>
      </c>
      <c r="M2249">
        <f>IF(ISERROR(L2249),VLOOKUP(C2249,vancouver_ratios_2!B:J,9,0),IF(L2249="**",VLOOKUP(C2249,vancouver_ratios_2!B:J,9,0)))</f>
        <v>1.0630296610169501</v>
      </c>
      <c r="N2249">
        <f>IF(ISERROR(L2249),VLOOKUP(D2249,average_median_rates_1!B:I,8,0),IF(L2249="**", VLOOKUP(D2249,average_median_rates_1!B:I,8,0)))</f>
        <v>784</v>
      </c>
      <c r="O2249">
        <f t="shared" si="249"/>
        <v>833.41525423728888</v>
      </c>
      <c r="P2249">
        <f t="shared" si="250"/>
        <v>833.41525423728888</v>
      </c>
    </row>
    <row r="2250" spans="1:16" x14ac:dyDescent="0.2">
      <c r="A2250" t="str">
        <f t="shared" si="251"/>
        <v>200910median0English Bay</v>
      </c>
      <c r="B2250" t="str">
        <f t="shared" si="245"/>
        <v>200910apartmentmedianbachelor_rateEnglish Bay</v>
      </c>
      <c r="C2250" t="str">
        <f t="shared" si="246"/>
        <v>apartmentmedianbachelor_rateEnglish Bay</v>
      </c>
      <c r="D2250" t="str">
        <f t="shared" si="247"/>
        <v>200910apartmentmedianbachelor_rateVancouver</v>
      </c>
      <c r="E2250">
        <v>2009</v>
      </c>
      <c r="F2250">
        <v>10</v>
      </c>
      <c r="G2250" t="s">
        <v>65</v>
      </c>
      <c r="H2250" t="s">
        <v>61</v>
      </c>
      <c r="I2250" t="s">
        <v>49</v>
      </c>
      <c r="J2250">
        <f t="shared" si="248"/>
        <v>0</v>
      </c>
      <c r="K2250" t="s">
        <v>16</v>
      </c>
      <c r="L2250" t="e">
        <f>VLOOKUP(B2250,average_median_rates_1!B:I,8,0)</f>
        <v>#N/A</v>
      </c>
      <c r="M2250">
        <f>IF(ISERROR(L2250),VLOOKUP(C2250,vancouver_ratios_2!B:J,9,0),IF(L2250="**",VLOOKUP(C2250,vancouver_ratios_2!B:J,9,0)))</f>
        <v>1.08887711864407</v>
      </c>
      <c r="N2250">
        <f>IF(ISERROR(L2250),VLOOKUP(D2250,average_median_rates_1!B:I,8,0),IF(L2250="**", VLOOKUP(D2250,average_median_rates_1!B:I,8,0)))</f>
        <v>784</v>
      </c>
      <c r="O2250">
        <f t="shared" si="249"/>
        <v>853.67966101695083</v>
      </c>
      <c r="P2250">
        <f t="shared" si="250"/>
        <v>853.67966101695083</v>
      </c>
    </row>
    <row r="2251" spans="1:16" x14ac:dyDescent="0.2">
      <c r="A2251" t="str">
        <f t="shared" si="251"/>
        <v>200910median0Downtown</v>
      </c>
      <c r="B2251" t="str">
        <f t="shared" si="245"/>
        <v>200910apartmentmedianbachelor_rateDowntown</v>
      </c>
      <c r="C2251" t="str">
        <f t="shared" si="246"/>
        <v>apartmentmedianbachelor_rateDowntown</v>
      </c>
      <c r="D2251" t="str">
        <f t="shared" si="247"/>
        <v>200910apartmentmedianbachelor_rateVancouver</v>
      </c>
      <c r="E2251">
        <v>2009</v>
      </c>
      <c r="F2251">
        <v>10</v>
      </c>
      <c r="G2251" t="s">
        <v>65</v>
      </c>
      <c r="H2251" t="s">
        <v>61</v>
      </c>
      <c r="I2251" t="s">
        <v>49</v>
      </c>
      <c r="J2251">
        <f t="shared" si="248"/>
        <v>0</v>
      </c>
      <c r="K2251" t="s">
        <v>17</v>
      </c>
      <c r="L2251" t="e">
        <f>VLOOKUP(B2251,average_median_rates_1!B:I,8,0)</f>
        <v>#N/A</v>
      </c>
      <c r="M2251">
        <f>IF(ISERROR(L2251),VLOOKUP(C2251,vancouver_ratios_2!B:J,9,0),IF(L2251="**",VLOOKUP(C2251,vancouver_ratios_2!B:J,9,0)))</f>
        <v>1.1248940677966099</v>
      </c>
      <c r="N2251">
        <f>IF(ISERROR(L2251),VLOOKUP(D2251,average_median_rates_1!B:I,8,0),IF(L2251="**", VLOOKUP(D2251,average_median_rates_1!B:I,8,0)))</f>
        <v>784</v>
      </c>
      <c r="O2251">
        <f t="shared" si="249"/>
        <v>881.9169491525422</v>
      </c>
      <c r="P2251">
        <f t="shared" si="250"/>
        <v>881.9169491525422</v>
      </c>
    </row>
    <row r="2252" spans="1:16" x14ac:dyDescent="0.2">
      <c r="A2252" t="str">
        <f t="shared" si="251"/>
        <v>200910median0South Granville/Oak</v>
      </c>
      <c r="B2252" t="str">
        <f t="shared" si="245"/>
        <v>200910apartmentmedianbachelor_rateSouth Granville/Oak</v>
      </c>
      <c r="C2252" t="str">
        <f t="shared" si="246"/>
        <v>apartmentmedianbachelor_rateSouth Granville/Oak</v>
      </c>
      <c r="D2252" t="str">
        <f t="shared" si="247"/>
        <v>200910apartmentmedianbachelor_rateVancouver</v>
      </c>
      <c r="E2252">
        <v>2009</v>
      </c>
      <c r="F2252">
        <v>10</v>
      </c>
      <c r="G2252" t="s">
        <v>65</v>
      </c>
      <c r="H2252" t="s">
        <v>61</v>
      </c>
      <c r="I2252" t="s">
        <v>49</v>
      </c>
      <c r="J2252">
        <f t="shared" si="248"/>
        <v>0</v>
      </c>
      <c r="K2252" t="s">
        <v>19</v>
      </c>
      <c r="L2252" t="e">
        <f>VLOOKUP(B2252,average_median_rates_1!B:I,8,0)</f>
        <v>#N/A</v>
      </c>
      <c r="M2252">
        <f>IF(ISERROR(L2252),VLOOKUP(C2252,vancouver_ratios_2!B:J,9,0),IF(L2252="**",VLOOKUP(C2252,vancouver_ratios_2!B:J,9,0)))</f>
        <v>1.0197033898305099</v>
      </c>
      <c r="N2252">
        <f>IF(ISERROR(L2252),VLOOKUP(D2252,average_median_rates_1!B:I,8,0),IF(L2252="**", VLOOKUP(D2252,average_median_rates_1!B:I,8,0)))</f>
        <v>784</v>
      </c>
      <c r="O2252">
        <f t="shared" si="249"/>
        <v>799.44745762711977</v>
      </c>
      <c r="P2252">
        <f t="shared" si="250"/>
        <v>799.44745762711977</v>
      </c>
    </row>
    <row r="2253" spans="1:16" x14ac:dyDescent="0.2">
      <c r="A2253" t="str">
        <f t="shared" si="251"/>
        <v>200910median0Kitsilano/Point Grey</v>
      </c>
      <c r="B2253" t="str">
        <f t="shared" si="245"/>
        <v>200910apartmentmedianbachelor_rateKitsilano/Point Grey</v>
      </c>
      <c r="C2253" t="str">
        <f t="shared" si="246"/>
        <v>apartmentmedianbachelor_rateKitsilano/Point Grey</v>
      </c>
      <c r="D2253" t="str">
        <f t="shared" si="247"/>
        <v>200910apartmentmedianbachelor_rateVancouver</v>
      </c>
      <c r="E2253">
        <v>2009</v>
      </c>
      <c r="F2253">
        <v>10</v>
      </c>
      <c r="G2253" t="s">
        <v>65</v>
      </c>
      <c r="H2253" t="s">
        <v>61</v>
      </c>
      <c r="I2253" t="s">
        <v>49</v>
      </c>
      <c r="J2253">
        <f t="shared" si="248"/>
        <v>0</v>
      </c>
      <c r="K2253" t="s">
        <v>20</v>
      </c>
      <c r="L2253" t="e">
        <f>VLOOKUP(B2253,average_median_rates_1!B:I,8,0)</f>
        <v>#N/A</v>
      </c>
      <c r="M2253">
        <f>IF(ISERROR(L2253),VLOOKUP(C2253,vancouver_ratios_2!B:J,9,0),IF(L2253="**",VLOOKUP(C2253,vancouver_ratios_2!B:J,9,0)))</f>
        <v>1.0416313559321999</v>
      </c>
      <c r="N2253">
        <f>IF(ISERROR(L2253),VLOOKUP(D2253,average_median_rates_1!B:I,8,0),IF(L2253="**", VLOOKUP(D2253,average_median_rates_1!B:I,8,0)))</f>
        <v>784</v>
      </c>
      <c r="O2253">
        <f t="shared" si="249"/>
        <v>816.63898305084467</v>
      </c>
      <c r="P2253">
        <f t="shared" si="250"/>
        <v>816.63898305084467</v>
      </c>
    </row>
    <row r="2254" spans="1:16" x14ac:dyDescent="0.2">
      <c r="A2254" t="str">
        <f t="shared" si="251"/>
        <v>200910median0Westside/Kerrisdale</v>
      </c>
      <c r="B2254" t="str">
        <f t="shared" si="245"/>
        <v>200910apartmentmedianbachelor_rateWestside/Kerrisdale</v>
      </c>
      <c r="C2254" t="str">
        <f t="shared" si="246"/>
        <v>apartmentmedianbachelor_rateWestside/Kerrisdale</v>
      </c>
      <c r="D2254" t="str">
        <f t="shared" si="247"/>
        <v>200910apartmentmedianbachelor_rateVancouver</v>
      </c>
      <c r="E2254">
        <v>2009</v>
      </c>
      <c r="F2254">
        <v>10</v>
      </c>
      <c r="G2254" t="s">
        <v>65</v>
      </c>
      <c r="H2254" t="s">
        <v>61</v>
      </c>
      <c r="I2254" t="s">
        <v>49</v>
      </c>
      <c r="J2254">
        <f t="shared" si="248"/>
        <v>0</v>
      </c>
      <c r="K2254" t="s">
        <v>21</v>
      </c>
      <c r="L2254" t="e">
        <f>VLOOKUP(B2254,average_median_rates_1!B:I,8,0)</f>
        <v>#N/A</v>
      </c>
      <c r="M2254">
        <f>IF(ISERROR(L2254),VLOOKUP(C2254,vancouver_ratios_2!B:J,9,0),IF(L2254="**",VLOOKUP(C2254,vancouver_ratios_2!B:J,9,0)))</f>
        <v>0.97648305084745701</v>
      </c>
      <c r="N2254">
        <f>IF(ISERROR(L2254),VLOOKUP(D2254,average_median_rates_1!B:I,8,0),IF(L2254="**", VLOOKUP(D2254,average_median_rates_1!B:I,8,0)))</f>
        <v>784</v>
      </c>
      <c r="O2254">
        <f t="shared" si="249"/>
        <v>765.56271186440631</v>
      </c>
      <c r="P2254">
        <f t="shared" si="250"/>
        <v>765.56271186440631</v>
      </c>
    </row>
    <row r="2255" spans="1:16" x14ac:dyDescent="0.2">
      <c r="A2255" t="str">
        <f t="shared" si="251"/>
        <v>200910median0Marpole</v>
      </c>
      <c r="B2255" t="str">
        <f t="shared" si="245"/>
        <v>200910apartmentmedianbachelor_rateMarpole</v>
      </c>
      <c r="C2255" t="str">
        <f t="shared" si="246"/>
        <v>apartmentmedianbachelor_rateMarpole</v>
      </c>
      <c r="D2255" t="str">
        <f t="shared" si="247"/>
        <v>200910apartmentmedianbachelor_rateVancouver</v>
      </c>
      <c r="E2255">
        <v>2009</v>
      </c>
      <c r="F2255">
        <v>10</v>
      </c>
      <c r="G2255" t="s">
        <v>65</v>
      </c>
      <c r="H2255" t="s">
        <v>61</v>
      </c>
      <c r="I2255" t="s">
        <v>49</v>
      </c>
      <c r="J2255">
        <f t="shared" si="248"/>
        <v>0</v>
      </c>
      <c r="K2255" t="s">
        <v>23</v>
      </c>
      <c r="L2255" t="e">
        <f>VLOOKUP(B2255,average_median_rates_1!B:I,8,0)</f>
        <v>#N/A</v>
      </c>
      <c r="M2255">
        <f>IF(ISERROR(L2255),VLOOKUP(C2255,vancouver_ratios_2!B:J,9,0),IF(L2255="**",VLOOKUP(C2255,vancouver_ratios_2!B:J,9,0)))</f>
        <v>0.82605932203389798</v>
      </c>
      <c r="N2255">
        <f>IF(ISERROR(L2255),VLOOKUP(D2255,average_median_rates_1!B:I,8,0),IF(L2255="**", VLOOKUP(D2255,average_median_rates_1!B:I,8,0)))</f>
        <v>784</v>
      </c>
      <c r="O2255">
        <f t="shared" si="249"/>
        <v>647.630508474576</v>
      </c>
      <c r="P2255">
        <f t="shared" si="250"/>
        <v>647.630508474576</v>
      </c>
    </row>
    <row r="2256" spans="1:16" x14ac:dyDescent="0.2">
      <c r="A2256" t="str">
        <f t="shared" si="251"/>
        <v>200910median0Mount Pleasant/Renfrew Heights</v>
      </c>
      <c r="B2256" t="str">
        <f t="shared" si="245"/>
        <v>200910apartmentmedianbachelor_rateMount Pleasant/Renfrew Heights</v>
      </c>
      <c r="C2256" t="str">
        <f t="shared" si="246"/>
        <v>apartmentmedianbachelor_rateMount Pleasant/Renfrew Heights</v>
      </c>
      <c r="D2256" t="str">
        <f t="shared" si="247"/>
        <v>200910apartmentmedianbachelor_rateVancouver</v>
      </c>
      <c r="E2256">
        <v>2009</v>
      </c>
      <c r="F2256">
        <v>10</v>
      </c>
      <c r="G2256" t="s">
        <v>65</v>
      </c>
      <c r="H2256" t="s">
        <v>61</v>
      </c>
      <c r="I2256" t="s">
        <v>49</v>
      </c>
      <c r="J2256">
        <f t="shared" si="248"/>
        <v>0</v>
      </c>
      <c r="K2256" t="s">
        <v>24</v>
      </c>
      <c r="L2256" t="e">
        <f>VLOOKUP(B2256,average_median_rates_1!B:I,8,0)</f>
        <v>#N/A</v>
      </c>
      <c r="M2256">
        <f>IF(ISERROR(L2256),VLOOKUP(C2256,vancouver_ratios_2!B:J,9,0),IF(L2256="**",VLOOKUP(C2256,vancouver_ratios_2!B:J,9,0)))</f>
        <v>0.97086864406779705</v>
      </c>
      <c r="N2256">
        <f>IF(ISERROR(L2256),VLOOKUP(D2256,average_median_rates_1!B:I,8,0),IF(L2256="**", VLOOKUP(D2256,average_median_rates_1!B:I,8,0)))</f>
        <v>784</v>
      </c>
      <c r="O2256">
        <f t="shared" si="249"/>
        <v>761.16101694915289</v>
      </c>
      <c r="P2256">
        <f t="shared" si="250"/>
        <v>761.16101694915289</v>
      </c>
    </row>
    <row r="2257" spans="1:16" x14ac:dyDescent="0.2">
      <c r="A2257" t="str">
        <f t="shared" si="251"/>
        <v>200910median0East Hastings</v>
      </c>
      <c r="B2257" t="str">
        <f t="shared" si="245"/>
        <v>200910apartmentmedianbachelor_rateEast Hastings</v>
      </c>
      <c r="C2257" t="str">
        <f t="shared" si="246"/>
        <v>apartmentmedianbachelor_rateEast Hastings</v>
      </c>
      <c r="D2257" t="str">
        <f t="shared" si="247"/>
        <v>200910apartmentmedianbachelor_rateVancouver</v>
      </c>
      <c r="E2257">
        <v>2009</v>
      </c>
      <c r="F2257">
        <v>10</v>
      </c>
      <c r="G2257" t="s">
        <v>65</v>
      </c>
      <c r="H2257" t="s">
        <v>61</v>
      </c>
      <c r="I2257" t="s">
        <v>49</v>
      </c>
      <c r="J2257">
        <f t="shared" si="248"/>
        <v>0</v>
      </c>
      <c r="K2257" t="s">
        <v>25</v>
      </c>
      <c r="L2257" t="e">
        <f>VLOOKUP(B2257,average_median_rates_1!B:I,8,0)</f>
        <v>#N/A</v>
      </c>
      <c r="M2257">
        <f>IF(ISERROR(L2257),VLOOKUP(C2257,vancouver_ratios_2!B:J,9,0),IF(L2257="**",VLOOKUP(C2257,vancouver_ratios_2!B:J,9,0)))</f>
        <v>0.93760593220338995</v>
      </c>
      <c r="N2257">
        <f>IF(ISERROR(L2257),VLOOKUP(D2257,average_median_rates_1!B:I,8,0),IF(L2257="**", VLOOKUP(D2257,average_median_rates_1!B:I,8,0)))</f>
        <v>784</v>
      </c>
      <c r="O2257">
        <f t="shared" si="249"/>
        <v>735.08305084745768</v>
      </c>
      <c r="P2257">
        <f t="shared" si="250"/>
        <v>735.08305084745768</v>
      </c>
    </row>
    <row r="2258" spans="1:16" x14ac:dyDescent="0.2">
      <c r="A2258" t="str">
        <f t="shared" si="251"/>
        <v>200910median0Southeast Vancouver</v>
      </c>
      <c r="B2258" t="str">
        <f t="shared" si="245"/>
        <v>200910apartmentmedianbachelor_rateSoutheast Vancouver</v>
      </c>
      <c r="C2258" t="str">
        <f t="shared" si="246"/>
        <v>apartmentmedianbachelor_rateSoutheast Vancouver</v>
      </c>
      <c r="D2258" t="str">
        <f t="shared" si="247"/>
        <v>200910apartmentmedianbachelor_rateVancouver</v>
      </c>
      <c r="E2258">
        <v>2009</v>
      </c>
      <c r="F2258">
        <v>10</v>
      </c>
      <c r="G2258" t="s">
        <v>65</v>
      </c>
      <c r="H2258" t="s">
        <v>61</v>
      </c>
      <c r="I2258" t="s">
        <v>49</v>
      </c>
      <c r="J2258">
        <f t="shared" si="248"/>
        <v>0</v>
      </c>
      <c r="K2258" t="s">
        <v>26</v>
      </c>
      <c r="L2258" t="e">
        <f>VLOOKUP(B2258,average_median_rates_1!B:I,8,0)</f>
        <v>#N/A</v>
      </c>
      <c r="M2258">
        <f>IF(ISERROR(L2258),VLOOKUP(C2258,vancouver_ratios_2!B:J,9,0),IF(L2258="**",VLOOKUP(C2258,vancouver_ratios_2!B:J,9,0)))</f>
        <v>0.96716101694915302</v>
      </c>
      <c r="N2258">
        <f>IF(ISERROR(L2258),VLOOKUP(D2258,average_median_rates_1!B:I,8,0),IF(L2258="**", VLOOKUP(D2258,average_median_rates_1!B:I,8,0)))</f>
        <v>784</v>
      </c>
      <c r="O2258">
        <f t="shared" si="249"/>
        <v>758.25423728813598</v>
      </c>
      <c r="P2258">
        <f t="shared" si="250"/>
        <v>758.25423728813598</v>
      </c>
    </row>
    <row r="2259" spans="1:16" x14ac:dyDescent="0.2">
      <c r="A2259" t="str">
        <f t="shared" si="251"/>
        <v>200910median0University Endowment Lands</v>
      </c>
      <c r="B2259" t="str">
        <f t="shared" si="245"/>
        <v>200910apartmentmedianbachelor_rateUniversity Endowment Lands</v>
      </c>
      <c r="C2259" t="str">
        <f t="shared" si="246"/>
        <v>apartmentmedianbachelor_rateUniversity Endowment Lands</v>
      </c>
      <c r="D2259" t="str">
        <f t="shared" si="247"/>
        <v>200910apartmentmedianbachelor_rateVancouver</v>
      </c>
      <c r="E2259">
        <v>2009</v>
      </c>
      <c r="F2259">
        <v>10</v>
      </c>
      <c r="G2259" t="s">
        <v>65</v>
      </c>
      <c r="H2259" t="s">
        <v>61</v>
      </c>
      <c r="I2259" t="s">
        <v>49</v>
      </c>
      <c r="J2259">
        <f t="shared" si="248"/>
        <v>0</v>
      </c>
      <c r="K2259" t="s">
        <v>27</v>
      </c>
      <c r="L2259" t="e">
        <f>VLOOKUP(B2259,average_median_rates_1!B:I,8,0)</f>
        <v>#N/A</v>
      </c>
      <c r="M2259">
        <f>IF(ISERROR(L2259),VLOOKUP(C2259,vancouver_ratios_2!B:J,9,0),IF(L2259="**",VLOOKUP(C2259,vancouver_ratios_2!B:J,9,0)))</f>
        <v>1.30561440677966</v>
      </c>
      <c r="N2259">
        <f>IF(ISERROR(L2259),VLOOKUP(D2259,average_median_rates_1!B:I,8,0),IF(L2259="**", VLOOKUP(D2259,average_median_rates_1!B:I,8,0)))</f>
        <v>784</v>
      </c>
      <c r="O2259">
        <f t="shared" si="249"/>
        <v>1023.6016949152535</v>
      </c>
      <c r="P2259">
        <f t="shared" si="250"/>
        <v>1023.6016949152535</v>
      </c>
    </row>
    <row r="2260" spans="1:16" x14ac:dyDescent="0.2">
      <c r="A2260" t="str">
        <f t="shared" si="251"/>
        <v>200910median0Central Park/Metrotown</v>
      </c>
      <c r="B2260" t="str">
        <f t="shared" si="245"/>
        <v>200910apartmentmedianbachelor_rateCentral Park/Metrotown</v>
      </c>
      <c r="C2260" t="str">
        <f t="shared" si="246"/>
        <v>apartmentmedianbachelor_rateCentral Park/Metrotown</v>
      </c>
      <c r="D2260" t="str">
        <f t="shared" si="247"/>
        <v>200910apartmentmedianbachelor_rateVancouver</v>
      </c>
      <c r="E2260">
        <v>2009</v>
      </c>
      <c r="F2260">
        <v>10</v>
      </c>
      <c r="G2260" t="s">
        <v>65</v>
      </c>
      <c r="H2260" t="s">
        <v>61</v>
      </c>
      <c r="I2260" t="s">
        <v>49</v>
      </c>
      <c r="J2260">
        <f t="shared" si="248"/>
        <v>0</v>
      </c>
      <c r="K2260" t="s">
        <v>28</v>
      </c>
      <c r="L2260" t="e">
        <f>VLOOKUP(B2260,average_median_rates_1!B:I,8,0)</f>
        <v>#N/A</v>
      </c>
      <c r="M2260">
        <f>IF(ISERROR(L2260),VLOOKUP(C2260,vancouver_ratios_2!B:J,9,0),IF(L2260="**",VLOOKUP(C2260,vancouver_ratios_2!B:J,9,0)))</f>
        <v>0.88294491525423702</v>
      </c>
      <c r="N2260">
        <f>IF(ISERROR(L2260),VLOOKUP(D2260,average_median_rates_1!B:I,8,0),IF(L2260="**", VLOOKUP(D2260,average_median_rates_1!B:I,8,0)))</f>
        <v>784</v>
      </c>
      <c r="O2260">
        <f t="shared" si="249"/>
        <v>692.22881355932179</v>
      </c>
      <c r="P2260">
        <f t="shared" si="250"/>
        <v>692.22881355932179</v>
      </c>
    </row>
    <row r="2261" spans="1:16" x14ac:dyDescent="0.2">
      <c r="A2261" t="str">
        <f t="shared" si="251"/>
        <v>200910median0Southeast Burnaby</v>
      </c>
      <c r="B2261" t="str">
        <f t="shared" si="245"/>
        <v>200910apartmentmedianbachelor_rateSoutheast Burnaby</v>
      </c>
      <c r="C2261" t="str">
        <f t="shared" si="246"/>
        <v>apartmentmedianbachelor_rateSoutheast Burnaby</v>
      </c>
      <c r="D2261" t="str">
        <f t="shared" si="247"/>
        <v>200910apartmentmedianbachelor_rateVancouver</v>
      </c>
      <c r="E2261">
        <v>2009</v>
      </c>
      <c r="F2261">
        <v>10</v>
      </c>
      <c r="G2261" t="s">
        <v>65</v>
      </c>
      <c r="H2261" t="s">
        <v>61</v>
      </c>
      <c r="I2261" t="s">
        <v>49</v>
      </c>
      <c r="J2261">
        <f t="shared" si="248"/>
        <v>0</v>
      </c>
      <c r="K2261" t="s">
        <v>29</v>
      </c>
      <c r="L2261" t="e">
        <f>VLOOKUP(B2261,average_median_rates_1!B:I,8,0)</f>
        <v>#N/A</v>
      </c>
      <c r="M2261">
        <f>IF(ISERROR(L2261),VLOOKUP(C2261,vancouver_ratios_2!B:J,9,0),IF(L2261="**",VLOOKUP(C2261,vancouver_ratios_2!B:J,9,0)))</f>
        <v>0.78050847457627104</v>
      </c>
      <c r="N2261">
        <f>IF(ISERROR(L2261),VLOOKUP(D2261,average_median_rates_1!B:I,8,0),IF(L2261="**", VLOOKUP(D2261,average_median_rates_1!B:I,8,0)))</f>
        <v>784</v>
      </c>
      <c r="O2261">
        <f t="shared" si="249"/>
        <v>611.91864406779655</v>
      </c>
      <c r="P2261">
        <f t="shared" si="250"/>
        <v>611.91864406779655</v>
      </c>
    </row>
    <row r="2262" spans="1:16" x14ac:dyDescent="0.2">
      <c r="A2262" t="str">
        <f t="shared" si="251"/>
        <v>200910median0North Burnaby</v>
      </c>
      <c r="B2262" t="str">
        <f t="shared" si="245"/>
        <v>200910apartmentmedianbachelor_rateNorth Burnaby</v>
      </c>
      <c r="C2262" t="str">
        <f t="shared" si="246"/>
        <v>apartmentmedianbachelor_rateNorth Burnaby</v>
      </c>
      <c r="D2262" t="str">
        <f t="shared" si="247"/>
        <v>200910apartmentmedianbachelor_rateVancouver</v>
      </c>
      <c r="E2262">
        <v>2009</v>
      </c>
      <c r="F2262">
        <v>10</v>
      </c>
      <c r="G2262" t="s">
        <v>65</v>
      </c>
      <c r="H2262" t="s">
        <v>61</v>
      </c>
      <c r="I2262" t="s">
        <v>49</v>
      </c>
      <c r="J2262">
        <f t="shared" si="248"/>
        <v>0</v>
      </c>
      <c r="K2262" t="s">
        <v>31</v>
      </c>
      <c r="L2262" t="e">
        <f>VLOOKUP(B2262,average_median_rates_1!B:I,8,0)</f>
        <v>#N/A</v>
      </c>
      <c r="M2262">
        <f>IF(ISERROR(L2262),VLOOKUP(C2262,vancouver_ratios_2!B:J,9,0),IF(L2262="**",VLOOKUP(C2262,vancouver_ratios_2!B:J,9,0)))</f>
        <v>0.79713983050847503</v>
      </c>
      <c r="N2262">
        <f>IF(ISERROR(L2262),VLOOKUP(D2262,average_median_rates_1!B:I,8,0),IF(L2262="**", VLOOKUP(D2262,average_median_rates_1!B:I,8,0)))</f>
        <v>784</v>
      </c>
      <c r="O2262">
        <f t="shared" si="249"/>
        <v>624.95762711864438</v>
      </c>
      <c r="P2262">
        <f t="shared" si="250"/>
        <v>624.95762711864438</v>
      </c>
    </row>
    <row r="2263" spans="1:16" x14ac:dyDescent="0.2">
      <c r="A2263" t="str">
        <f t="shared" si="251"/>
        <v>200910median0New Westminster</v>
      </c>
      <c r="B2263" t="str">
        <f t="shared" si="245"/>
        <v>200910apartmentmedianbachelor_rateNew Westminster</v>
      </c>
      <c r="C2263" t="str">
        <f t="shared" si="246"/>
        <v>apartmentmedianbachelor_rateNew Westminster</v>
      </c>
      <c r="D2263" t="str">
        <f t="shared" si="247"/>
        <v>200910apartmentmedianbachelor_rateVancouver</v>
      </c>
      <c r="E2263">
        <v>2009</v>
      </c>
      <c r="F2263">
        <v>10</v>
      </c>
      <c r="G2263" t="s">
        <v>65</v>
      </c>
      <c r="H2263" t="s">
        <v>61</v>
      </c>
      <c r="I2263" t="s">
        <v>49</v>
      </c>
      <c r="J2263">
        <f t="shared" si="248"/>
        <v>0</v>
      </c>
      <c r="K2263" t="s">
        <v>32</v>
      </c>
      <c r="L2263" t="e">
        <f>VLOOKUP(B2263,average_median_rates_1!B:I,8,0)</f>
        <v>#N/A</v>
      </c>
      <c r="M2263">
        <f>IF(ISERROR(L2263),VLOOKUP(C2263,vancouver_ratios_2!B:J,9,0),IF(L2263="**",VLOOKUP(C2263,vancouver_ratios_2!B:J,9,0)))</f>
        <v>0.79438559322033897</v>
      </c>
      <c r="N2263">
        <f>IF(ISERROR(L2263),VLOOKUP(D2263,average_median_rates_1!B:I,8,0),IF(L2263="**", VLOOKUP(D2263,average_median_rates_1!B:I,8,0)))</f>
        <v>784</v>
      </c>
      <c r="O2263">
        <f t="shared" si="249"/>
        <v>622.79830508474572</v>
      </c>
      <c r="P2263">
        <f t="shared" si="250"/>
        <v>622.79830508474572</v>
      </c>
    </row>
    <row r="2264" spans="1:16" x14ac:dyDescent="0.2">
      <c r="A2264" t="str">
        <f t="shared" si="251"/>
        <v>200910median0North Vancouver CY</v>
      </c>
      <c r="B2264" t="str">
        <f t="shared" si="245"/>
        <v>200910apartmentmedianbachelor_rateNorth Vancouver CY</v>
      </c>
      <c r="C2264" t="str">
        <f t="shared" si="246"/>
        <v>apartmentmedianbachelor_rateNorth Vancouver CY</v>
      </c>
      <c r="D2264" t="str">
        <f t="shared" si="247"/>
        <v>200910apartmentmedianbachelor_rateVancouver</v>
      </c>
      <c r="E2264">
        <v>2009</v>
      </c>
      <c r="F2264">
        <v>10</v>
      </c>
      <c r="G2264" t="s">
        <v>65</v>
      </c>
      <c r="H2264" t="s">
        <v>61</v>
      </c>
      <c r="I2264" t="s">
        <v>49</v>
      </c>
      <c r="J2264">
        <f t="shared" si="248"/>
        <v>0</v>
      </c>
      <c r="K2264" t="s">
        <v>33</v>
      </c>
      <c r="L2264" t="e">
        <f>VLOOKUP(B2264,average_median_rates_1!B:I,8,0)</f>
        <v>#N/A</v>
      </c>
      <c r="M2264">
        <f>IF(ISERROR(L2264),VLOOKUP(C2264,vancouver_ratios_2!B:J,9,0),IF(L2264="**",VLOOKUP(C2264,vancouver_ratios_2!B:J,9,0)))</f>
        <v>1.0979872881355901</v>
      </c>
      <c r="N2264">
        <f>IF(ISERROR(L2264),VLOOKUP(D2264,average_median_rates_1!B:I,8,0),IF(L2264="**", VLOOKUP(D2264,average_median_rates_1!B:I,8,0)))</f>
        <v>784</v>
      </c>
      <c r="O2264">
        <f t="shared" si="249"/>
        <v>860.82203389830261</v>
      </c>
      <c r="P2264">
        <f t="shared" si="250"/>
        <v>860.82203389830261</v>
      </c>
    </row>
    <row r="2265" spans="1:16" x14ac:dyDescent="0.2">
      <c r="A2265" t="str">
        <f t="shared" si="251"/>
        <v>200910median0North Vancouver DM</v>
      </c>
      <c r="B2265" t="str">
        <f t="shared" si="245"/>
        <v>200910apartmentmedianbachelor_rateNorth Vancouver DM</v>
      </c>
      <c r="C2265" t="str">
        <f t="shared" si="246"/>
        <v>apartmentmedianbachelor_rateNorth Vancouver DM</v>
      </c>
      <c r="D2265" t="str">
        <f t="shared" si="247"/>
        <v>200910apartmentmedianbachelor_rateVancouver</v>
      </c>
      <c r="E2265">
        <v>2009</v>
      </c>
      <c r="F2265">
        <v>10</v>
      </c>
      <c r="G2265" t="s">
        <v>65</v>
      </c>
      <c r="H2265" t="s">
        <v>61</v>
      </c>
      <c r="I2265" t="s">
        <v>49</v>
      </c>
      <c r="J2265">
        <f t="shared" si="248"/>
        <v>0</v>
      </c>
      <c r="K2265" t="s">
        <v>34</v>
      </c>
      <c r="L2265" t="e">
        <f>VLOOKUP(B2265,average_median_rates_1!B:I,8,0)</f>
        <v>#N/A</v>
      </c>
      <c r="M2265">
        <f>IF(ISERROR(L2265),VLOOKUP(C2265,vancouver_ratios_2!B:J,9,0),IF(L2265="**",VLOOKUP(C2265,vancouver_ratios_2!B:J,9,0)))</f>
        <v>1.03930084745763</v>
      </c>
      <c r="N2265">
        <f>IF(ISERROR(L2265),VLOOKUP(D2265,average_median_rates_1!B:I,8,0),IF(L2265="**", VLOOKUP(D2265,average_median_rates_1!B:I,8,0)))</f>
        <v>784</v>
      </c>
      <c r="O2265">
        <f t="shared" si="249"/>
        <v>814.81186440678187</v>
      </c>
      <c r="P2265">
        <f t="shared" si="250"/>
        <v>814.81186440678187</v>
      </c>
    </row>
    <row r="2266" spans="1:16" x14ac:dyDescent="0.2">
      <c r="A2266" t="str">
        <f t="shared" si="251"/>
        <v>200910median0West Vancouver</v>
      </c>
      <c r="B2266" t="str">
        <f t="shared" si="245"/>
        <v>200910apartmentmedianbachelor_rateWest Vancouver</v>
      </c>
      <c r="C2266" t="str">
        <f t="shared" si="246"/>
        <v>apartmentmedianbachelor_rateWest Vancouver</v>
      </c>
      <c r="D2266" t="str">
        <f t="shared" si="247"/>
        <v>200910apartmentmedianbachelor_rateVancouver</v>
      </c>
      <c r="E2266">
        <v>2009</v>
      </c>
      <c r="F2266">
        <v>10</v>
      </c>
      <c r="G2266" t="s">
        <v>65</v>
      </c>
      <c r="H2266" t="s">
        <v>61</v>
      </c>
      <c r="I2266" t="s">
        <v>49</v>
      </c>
      <c r="J2266">
        <f t="shared" si="248"/>
        <v>0</v>
      </c>
      <c r="K2266" t="s">
        <v>35</v>
      </c>
      <c r="L2266" t="e">
        <f>VLOOKUP(B2266,average_median_rates_1!B:I,8,0)</f>
        <v>#N/A</v>
      </c>
      <c r="M2266">
        <f>IF(ISERROR(L2266),VLOOKUP(C2266,vancouver_ratios_2!B:J,9,0),IF(L2266="**",VLOOKUP(C2266,vancouver_ratios_2!B:J,9,0)))</f>
        <v>1.15868644067797</v>
      </c>
      <c r="N2266">
        <f>IF(ISERROR(L2266),VLOOKUP(D2266,average_median_rates_1!B:I,8,0),IF(L2266="**", VLOOKUP(D2266,average_median_rates_1!B:I,8,0)))</f>
        <v>784</v>
      </c>
      <c r="O2266">
        <f t="shared" si="249"/>
        <v>908.41016949152845</v>
      </c>
      <c r="P2266">
        <f t="shared" si="250"/>
        <v>908.41016949152845</v>
      </c>
    </row>
    <row r="2267" spans="1:16" x14ac:dyDescent="0.2">
      <c r="A2267" t="str">
        <f t="shared" si="251"/>
        <v>200910median0Richmond</v>
      </c>
      <c r="B2267" t="str">
        <f t="shared" si="245"/>
        <v>200910apartmentmedianbachelor_rateRichmond</v>
      </c>
      <c r="C2267" t="str">
        <f t="shared" si="246"/>
        <v>apartmentmedianbachelor_rateRichmond</v>
      </c>
      <c r="D2267" t="str">
        <f t="shared" si="247"/>
        <v>200910apartmentmedianbachelor_rateVancouver</v>
      </c>
      <c r="E2267">
        <v>2009</v>
      </c>
      <c r="F2267">
        <v>10</v>
      </c>
      <c r="G2267" t="s">
        <v>65</v>
      </c>
      <c r="H2267" t="s">
        <v>61</v>
      </c>
      <c r="I2267" t="s">
        <v>49</v>
      </c>
      <c r="J2267">
        <f t="shared" si="248"/>
        <v>0</v>
      </c>
      <c r="K2267" t="s">
        <v>36</v>
      </c>
      <c r="L2267" t="e">
        <f>VLOOKUP(B2267,average_median_rates_1!B:I,8,0)</f>
        <v>#N/A</v>
      </c>
      <c r="M2267">
        <f>IF(ISERROR(L2267),VLOOKUP(C2267,vancouver_ratios_2!B:J,9,0),IF(L2267="**",VLOOKUP(C2267,vancouver_ratios_2!B:J,9,0)))</f>
        <v>0.92923728813559303</v>
      </c>
      <c r="N2267">
        <f>IF(ISERROR(L2267),VLOOKUP(D2267,average_median_rates_1!B:I,8,0),IF(L2267="**", VLOOKUP(D2267,average_median_rates_1!B:I,8,0)))</f>
        <v>784</v>
      </c>
      <c r="O2267">
        <f t="shared" si="249"/>
        <v>728.52203389830493</v>
      </c>
      <c r="P2267">
        <f t="shared" si="250"/>
        <v>728.52203389830493</v>
      </c>
    </row>
    <row r="2268" spans="1:16" x14ac:dyDescent="0.2">
      <c r="A2268" t="str">
        <f t="shared" si="251"/>
        <v>200910median0Delta</v>
      </c>
      <c r="B2268" t="str">
        <f t="shared" si="245"/>
        <v>200910apartmentmedianbachelor_rateDelta</v>
      </c>
      <c r="C2268" t="str">
        <f t="shared" si="246"/>
        <v>apartmentmedianbachelor_rateDelta</v>
      </c>
      <c r="D2268" t="str">
        <f t="shared" si="247"/>
        <v>200910apartmentmedianbachelor_rateVancouver</v>
      </c>
      <c r="E2268">
        <v>2009</v>
      </c>
      <c r="F2268">
        <v>10</v>
      </c>
      <c r="G2268" t="s">
        <v>65</v>
      </c>
      <c r="H2268" t="s">
        <v>61</v>
      </c>
      <c r="I2268" t="s">
        <v>49</v>
      </c>
      <c r="J2268">
        <f t="shared" si="248"/>
        <v>0</v>
      </c>
      <c r="K2268" t="s">
        <v>37</v>
      </c>
      <c r="L2268" t="e">
        <f>VLOOKUP(B2268,average_median_rates_1!B:I,8,0)</f>
        <v>#N/A</v>
      </c>
      <c r="M2268">
        <f>IF(ISERROR(L2268),VLOOKUP(C2268,vancouver_ratios_2!B:J,9,0),IF(L2268="**",VLOOKUP(C2268,vancouver_ratios_2!B:J,9,0)))</f>
        <v>0.71504237288135597</v>
      </c>
      <c r="N2268">
        <f>IF(ISERROR(L2268),VLOOKUP(D2268,average_median_rates_1!B:I,8,0),IF(L2268="**", VLOOKUP(D2268,average_median_rates_1!B:I,8,0)))</f>
        <v>784</v>
      </c>
      <c r="O2268">
        <f t="shared" si="249"/>
        <v>560.59322033898309</v>
      </c>
      <c r="P2268">
        <f t="shared" si="250"/>
        <v>560.59322033898309</v>
      </c>
    </row>
    <row r="2269" spans="1:16" x14ac:dyDescent="0.2">
      <c r="A2269" t="str">
        <f t="shared" si="251"/>
        <v>200910median0Surrey</v>
      </c>
      <c r="B2269" t="str">
        <f t="shared" si="245"/>
        <v>200910apartmentmedianbachelor_rateSurrey</v>
      </c>
      <c r="C2269" t="str">
        <f t="shared" si="246"/>
        <v>apartmentmedianbachelor_rateSurrey</v>
      </c>
      <c r="D2269" t="str">
        <f t="shared" si="247"/>
        <v>200910apartmentmedianbachelor_rateVancouver</v>
      </c>
      <c r="E2269">
        <v>2009</v>
      </c>
      <c r="F2269">
        <v>10</v>
      </c>
      <c r="G2269" t="s">
        <v>65</v>
      </c>
      <c r="H2269" t="s">
        <v>61</v>
      </c>
      <c r="I2269" t="s">
        <v>49</v>
      </c>
      <c r="J2269">
        <f t="shared" si="248"/>
        <v>0</v>
      </c>
      <c r="K2269" t="s">
        <v>38</v>
      </c>
      <c r="L2269" t="e">
        <f>VLOOKUP(B2269,average_median_rates_1!B:I,8,0)</f>
        <v>#N/A</v>
      </c>
      <c r="M2269">
        <f>IF(ISERROR(L2269),VLOOKUP(C2269,vancouver_ratios_2!B:J,9,0),IF(L2269="**",VLOOKUP(C2269,vancouver_ratios_2!B:J,9,0)))</f>
        <v>0.771504237288136</v>
      </c>
      <c r="N2269">
        <f>IF(ISERROR(L2269),VLOOKUP(D2269,average_median_rates_1!B:I,8,0),IF(L2269="**", VLOOKUP(D2269,average_median_rates_1!B:I,8,0)))</f>
        <v>784</v>
      </c>
      <c r="O2269">
        <f t="shared" si="249"/>
        <v>604.85932203389859</v>
      </c>
      <c r="P2269">
        <f t="shared" si="250"/>
        <v>604.85932203389859</v>
      </c>
    </row>
    <row r="2270" spans="1:16" x14ac:dyDescent="0.2">
      <c r="A2270" t="str">
        <f t="shared" si="251"/>
        <v>200910median0White Rock</v>
      </c>
      <c r="B2270" t="str">
        <f t="shared" si="245"/>
        <v>200910apartmentmedianbachelor_rateWhite Rock</v>
      </c>
      <c r="C2270" t="str">
        <f t="shared" si="246"/>
        <v>apartmentmedianbachelor_rateWhite Rock</v>
      </c>
      <c r="D2270" t="str">
        <f t="shared" si="247"/>
        <v>200910apartmentmedianbachelor_rateVancouver</v>
      </c>
      <c r="E2270">
        <v>2009</v>
      </c>
      <c r="F2270">
        <v>10</v>
      </c>
      <c r="G2270" t="s">
        <v>65</v>
      </c>
      <c r="H2270" t="s">
        <v>61</v>
      </c>
      <c r="I2270" t="s">
        <v>49</v>
      </c>
      <c r="J2270">
        <f t="shared" si="248"/>
        <v>0</v>
      </c>
      <c r="K2270" t="s">
        <v>39</v>
      </c>
      <c r="L2270" t="e">
        <f>VLOOKUP(B2270,average_median_rates_1!B:I,8,0)</f>
        <v>#N/A</v>
      </c>
      <c r="M2270">
        <f>IF(ISERROR(L2270),VLOOKUP(C2270,vancouver_ratios_2!B:J,9,0),IF(L2270="**",VLOOKUP(C2270,vancouver_ratios_2!B:J,9,0)))</f>
        <v>0.81345338983050797</v>
      </c>
      <c r="N2270">
        <f>IF(ISERROR(L2270),VLOOKUP(D2270,average_median_rates_1!B:I,8,0),IF(L2270="**", VLOOKUP(D2270,average_median_rates_1!B:I,8,0)))</f>
        <v>784</v>
      </c>
      <c r="O2270">
        <f t="shared" si="249"/>
        <v>637.74745762711825</v>
      </c>
      <c r="P2270">
        <f t="shared" si="250"/>
        <v>637.74745762711825</v>
      </c>
    </row>
    <row r="2271" spans="1:16" x14ac:dyDescent="0.2">
      <c r="A2271" t="str">
        <f t="shared" si="251"/>
        <v>200910median0Langley City and Langley DM</v>
      </c>
      <c r="B2271" t="str">
        <f t="shared" si="245"/>
        <v>200910apartmentmedianbachelor_rateLangley City and Langley DM</v>
      </c>
      <c r="C2271" t="str">
        <f t="shared" si="246"/>
        <v>apartmentmedianbachelor_rateLangley City and Langley DM</v>
      </c>
      <c r="D2271" t="str">
        <f t="shared" si="247"/>
        <v>200910apartmentmedianbachelor_rateVancouver</v>
      </c>
      <c r="E2271">
        <v>2009</v>
      </c>
      <c r="F2271">
        <v>10</v>
      </c>
      <c r="G2271" t="s">
        <v>65</v>
      </c>
      <c r="H2271" t="s">
        <v>61</v>
      </c>
      <c r="I2271" t="s">
        <v>49</v>
      </c>
      <c r="J2271">
        <f t="shared" si="248"/>
        <v>0</v>
      </c>
      <c r="K2271" t="s">
        <v>40</v>
      </c>
      <c r="L2271" t="e">
        <f>VLOOKUP(B2271,average_median_rates_1!B:I,8,0)</f>
        <v>#N/A</v>
      </c>
      <c r="M2271">
        <f>IF(ISERROR(L2271),VLOOKUP(C2271,vancouver_ratios_2!B:J,9,0),IF(L2271="**",VLOOKUP(C2271,vancouver_ratios_2!B:J,9,0)))</f>
        <v>0.740466101694915</v>
      </c>
      <c r="N2271">
        <f>IF(ISERROR(L2271),VLOOKUP(D2271,average_median_rates_1!B:I,8,0),IF(L2271="**", VLOOKUP(D2271,average_median_rates_1!B:I,8,0)))</f>
        <v>784</v>
      </c>
      <c r="O2271">
        <f t="shared" si="249"/>
        <v>580.52542372881339</v>
      </c>
      <c r="P2271">
        <f t="shared" si="250"/>
        <v>580.52542372881339</v>
      </c>
    </row>
    <row r="2272" spans="1:16" x14ac:dyDescent="0.2">
      <c r="A2272" t="str">
        <f t="shared" si="251"/>
        <v>200910median0Tri-Cities</v>
      </c>
      <c r="B2272" t="str">
        <f t="shared" si="245"/>
        <v>200910apartmentmedianbachelor_rateTri-Cities</v>
      </c>
      <c r="C2272" t="str">
        <f t="shared" si="246"/>
        <v>apartmentmedianbachelor_rateTri-Cities</v>
      </c>
      <c r="D2272" t="str">
        <f t="shared" si="247"/>
        <v>200910apartmentmedianbachelor_rateVancouver</v>
      </c>
      <c r="E2272">
        <v>2009</v>
      </c>
      <c r="F2272">
        <v>10</v>
      </c>
      <c r="G2272" t="s">
        <v>65</v>
      </c>
      <c r="H2272" t="s">
        <v>61</v>
      </c>
      <c r="I2272" t="s">
        <v>49</v>
      </c>
      <c r="J2272">
        <f t="shared" si="248"/>
        <v>0</v>
      </c>
      <c r="K2272" t="s">
        <v>41</v>
      </c>
      <c r="L2272" t="e">
        <f>VLOOKUP(B2272,average_median_rates_1!B:I,8,0)</f>
        <v>#N/A</v>
      </c>
      <c r="M2272">
        <f>IF(ISERROR(L2272),VLOOKUP(C2272,vancouver_ratios_2!B:J,9,0),IF(L2272="**",VLOOKUP(C2272,vancouver_ratios_2!B:J,9,0)))</f>
        <v>0.78177966101694896</v>
      </c>
      <c r="N2272">
        <f>IF(ISERROR(L2272),VLOOKUP(D2272,average_median_rates_1!B:I,8,0),IF(L2272="**", VLOOKUP(D2272,average_median_rates_1!B:I,8,0)))</f>
        <v>784</v>
      </c>
      <c r="O2272">
        <f t="shared" si="249"/>
        <v>612.91525423728797</v>
      </c>
      <c r="P2272">
        <f t="shared" si="250"/>
        <v>612.91525423728797</v>
      </c>
    </row>
    <row r="2273" spans="1:16" x14ac:dyDescent="0.2">
      <c r="A2273" t="str">
        <f t="shared" si="251"/>
        <v>200910median0Maple Ridge/Pitt Meadows</v>
      </c>
      <c r="B2273" t="str">
        <f t="shared" si="245"/>
        <v>200910apartmentmedianbachelor_rateMaple Ridge/Pitt Meadows</v>
      </c>
      <c r="C2273" t="str">
        <f t="shared" si="246"/>
        <v>apartmentmedianbachelor_rateMaple Ridge/Pitt Meadows</v>
      </c>
      <c r="D2273" t="str">
        <f t="shared" si="247"/>
        <v>200910apartmentmedianbachelor_rateVancouver</v>
      </c>
      <c r="E2273">
        <v>2009</v>
      </c>
      <c r="F2273">
        <v>10</v>
      </c>
      <c r="G2273" t="s">
        <v>65</v>
      </c>
      <c r="H2273" t="s">
        <v>61</v>
      </c>
      <c r="I2273" t="s">
        <v>49</v>
      </c>
      <c r="J2273">
        <f t="shared" si="248"/>
        <v>0</v>
      </c>
      <c r="K2273" t="s">
        <v>42</v>
      </c>
      <c r="L2273" t="e">
        <f>VLOOKUP(B2273,average_median_rates_1!B:I,8,0)</f>
        <v>#N/A</v>
      </c>
      <c r="M2273">
        <f>IF(ISERROR(L2273),VLOOKUP(C2273,vancouver_ratios_2!B:J,9,0),IF(L2273="**",VLOOKUP(C2273,vancouver_ratios_2!B:J,9,0)))</f>
        <v>0.67019774011299404</v>
      </c>
      <c r="N2273">
        <f>IF(ISERROR(L2273),VLOOKUP(D2273,average_median_rates_1!B:I,8,0),IF(L2273="**", VLOOKUP(D2273,average_median_rates_1!B:I,8,0)))</f>
        <v>784</v>
      </c>
      <c r="O2273">
        <f t="shared" si="249"/>
        <v>525.43502824858729</v>
      </c>
      <c r="P2273">
        <f t="shared" si="250"/>
        <v>525.43502824858729</v>
      </c>
    </row>
    <row r="2274" spans="1:16" x14ac:dyDescent="0.2">
      <c r="A2274" t="str">
        <f t="shared" si="251"/>
        <v>200910median0Vancouver</v>
      </c>
      <c r="B2274" t="str">
        <f t="shared" si="245"/>
        <v>200910apartmentmedianbachelor_rateVancouver</v>
      </c>
      <c r="C2274" t="str">
        <f t="shared" si="246"/>
        <v>apartmentmedianbachelor_rateVancouver</v>
      </c>
      <c r="D2274" t="str">
        <f t="shared" si="247"/>
        <v>200910apartmentmedianbachelor_rateVancouver</v>
      </c>
      <c r="E2274">
        <v>2009</v>
      </c>
      <c r="F2274">
        <v>10</v>
      </c>
      <c r="G2274" t="s">
        <v>65</v>
      </c>
      <c r="H2274" t="s">
        <v>61</v>
      </c>
      <c r="I2274" t="s">
        <v>49</v>
      </c>
      <c r="J2274">
        <f t="shared" si="248"/>
        <v>0</v>
      </c>
      <c r="K2274" t="s">
        <v>43</v>
      </c>
      <c r="L2274">
        <f>VLOOKUP(B2274,average_median_rates_1!B:I,8,0)</f>
        <v>784</v>
      </c>
      <c r="M2274" t="b">
        <f>IF(ISERROR(L2274),VLOOKUP(C2274,vancouver_ratios_2!B:J,9,0),IF(L2274="**",VLOOKUP(C2274,vancouver_ratios_2!B:J,9,0)))</f>
        <v>0</v>
      </c>
      <c r="N2274" t="b">
        <f>IF(ISERROR(L2274),VLOOKUP(D2274,average_median_rates_1!B:I,8,0),IF(L2274="**", VLOOKUP(D2274,average_median_rates_1!B:I,8,0)))</f>
        <v>0</v>
      </c>
      <c r="O2274">
        <f t="shared" si="249"/>
        <v>0</v>
      </c>
      <c r="P2274">
        <f t="shared" si="250"/>
        <v>784</v>
      </c>
    </row>
    <row r="2275" spans="1:16" x14ac:dyDescent="0.2">
      <c r="A2275" t="str">
        <f t="shared" si="251"/>
        <v>200910median0North Vancouver City</v>
      </c>
      <c r="B2275" t="str">
        <f t="shared" si="245"/>
        <v>200910apartmentmedianbachelor_rateNorth Vancouver City</v>
      </c>
      <c r="C2275" t="str">
        <f t="shared" si="246"/>
        <v>apartmentmedianbachelor_rateNorth Vancouver City</v>
      </c>
      <c r="D2275" t="str">
        <f t="shared" si="247"/>
        <v>200910apartmentmedianbachelor_rateVancouver</v>
      </c>
      <c r="E2275">
        <v>2009</v>
      </c>
      <c r="F2275">
        <v>10</v>
      </c>
      <c r="G2275" t="s">
        <v>65</v>
      </c>
      <c r="H2275" t="s">
        <v>61</v>
      </c>
      <c r="I2275" t="s">
        <v>49</v>
      </c>
      <c r="J2275">
        <f t="shared" si="248"/>
        <v>0</v>
      </c>
      <c r="K2275" t="s">
        <v>60</v>
      </c>
      <c r="L2275" t="e">
        <f>VLOOKUP(B2275,average_median_rates_1!B:I,8,0)</f>
        <v>#N/A</v>
      </c>
      <c r="M2275">
        <f>IF(ISERROR(L2275),VLOOKUP(C2275,vancouver_ratios_2!B:J,9,0),IF(L2275="**",VLOOKUP(C2275,vancouver_ratios_2!B:J,9,0)))</f>
        <v>0.90007062146892702</v>
      </c>
      <c r="N2275">
        <f>IF(ISERROR(L2275),VLOOKUP(D2275,average_median_rates_1!B:I,8,0),IF(L2275="**", VLOOKUP(D2275,average_median_rates_1!B:I,8,0)))</f>
        <v>784</v>
      </c>
      <c r="O2275">
        <f t="shared" si="249"/>
        <v>705.65536723163882</v>
      </c>
      <c r="P2275">
        <f t="shared" si="250"/>
        <v>705.65536723163882</v>
      </c>
    </row>
    <row r="2276" spans="1:16" x14ac:dyDescent="0.2">
      <c r="A2276" t="str">
        <f t="shared" si="251"/>
        <v>200910median1English Bay</v>
      </c>
      <c r="B2276" t="str">
        <f t="shared" si="245"/>
        <v>200910apartmentmedian1_bed_rateEnglish Bay</v>
      </c>
      <c r="C2276" t="str">
        <f t="shared" si="246"/>
        <v>apartmentmedian1_bed_rateEnglish Bay</v>
      </c>
      <c r="D2276" t="str">
        <f t="shared" si="247"/>
        <v>200910apartmentmedian1_bed_rateVancouver</v>
      </c>
      <c r="E2276">
        <v>2009</v>
      </c>
      <c r="F2276">
        <v>10</v>
      </c>
      <c r="G2276" t="s">
        <v>65</v>
      </c>
      <c r="H2276" t="s">
        <v>61</v>
      </c>
      <c r="I2276" t="s">
        <v>51</v>
      </c>
      <c r="J2276">
        <f t="shared" si="248"/>
        <v>1</v>
      </c>
      <c r="K2276" t="s">
        <v>16</v>
      </c>
      <c r="L2276" t="e">
        <f>VLOOKUP(B2276,average_median_rates_1!B:I,8,0)</f>
        <v>#N/A</v>
      </c>
      <c r="M2276">
        <f>IF(ISERROR(L2276),VLOOKUP(C2276,vancouver_ratios_2!B:J,9,0),IF(L2276="**",VLOOKUP(C2276,vancouver_ratios_2!B:J,9,0)))</f>
        <v>1.2465389721221301</v>
      </c>
      <c r="N2276">
        <f>IF(ISERROR(L2276),VLOOKUP(D2276,average_median_rates_1!B:I,8,0),IF(L2276="**", VLOOKUP(D2276,average_median_rates_1!B:I,8,0)))</f>
        <v>875</v>
      </c>
      <c r="O2276">
        <f t="shared" si="249"/>
        <v>1090.7216006068638</v>
      </c>
      <c r="P2276">
        <f t="shared" si="250"/>
        <v>1090.7216006068638</v>
      </c>
    </row>
    <row r="2277" spans="1:16" x14ac:dyDescent="0.2">
      <c r="A2277" t="str">
        <f t="shared" si="251"/>
        <v>200910median1Downtown</v>
      </c>
      <c r="B2277" t="str">
        <f t="shared" si="245"/>
        <v>200910apartmentmedian1_bed_rateDowntown</v>
      </c>
      <c r="C2277" t="str">
        <f t="shared" si="246"/>
        <v>apartmentmedian1_bed_rateDowntown</v>
      </c>
      <c r="D2277" t="str">
        <f t="shared" si="247"/>
        <v>200910apartmentmedian1_bed_rateVancouver</v>
      </c>
      <c r="E2277">
        <v>2009</v>
      </c>
      <c r="F2277">
        <v>10</v>
      </c>
      <c r="G2277" t="s">
        <v>65</v>
      </c>
      <c r="H2277" t="s">
        <v>61</v>
      </c>
      <c r="I2277" t="s">
        <v>51</v>
      </c>
      <c r="J2277">
        <f t="shared" si="248"/>
        <v>1</v>
      </c>
      <c r="K2277" t="s">
        <v>17</v>
      </c>
      <c r="L2277" t="e">
        <f>VLOOKUP(B2277,average_median_rates_1!B:I,8,0)</f>
        <v>#N/A</v>
      </c>
      <c r="M2277">
        <f>IF(ISERROR(L2277),VLOOKUP(C2277,vancouver_ratios_2!B:J,9,0),IF(L2277="**",VLOOKUP(C2277,vancouver_ratios_2!B:J,9,0)))</f>
        <v>1.2695808837473901</v>
      </c>
      <c r="N2277">
        <f>IF(ISERROR(L2277),VLOOKUP(D2277,average_median_rates_1!B:I,8,0),IF(L2277="**", VLOOKUP(D2277,average_median_rates_1!B:I,8,0)))</f>
        <v>875</v>
      </c>
      <c r="O2277">
        <f t="shared" si="249"/>
        <v>1110.8832732789663</v>
      </c>
      <c r="P2277">
        <f t="shared" si="250"/>
        <v>1110.8832732789663</v>
      </c>
    </row>
    <row r="2278" spans="1:16" x14ac:dyDescent="0.2">
      <c r="A2278" t="str">
        <f t="shared" si="251"/>
        <v>200910median1South Granville/Oak</v>
      </c>
      <c r="B2278" t="str">
        <f t="shared" si="245"/>
        <v>200910apartmentmedian1_bed_rateSouth Granville/Oak</v>
      </c>
      <c r="C2278" t="str">
        <f t="shared" si="246"/>
        <v>apartmentmedian1_bed_rateSouth Granville/Oak</v>
      </c>
      <c r="D2278" t="str">
        <f t="shared" si="247"/>
        <v>200910apartmentmedian1_bed_rateVancouver</v>
      </c>
      <c r="E2278">
        <v>2009</v>
      </c>
      <c r="F2278">
        <v>10</v>
      </c>
      <c r="G2278" t="s">
        <v>65</v>
      </c>
      <c r="H2278" t="s">
        <v>61</v>
      </c>
      <c r="I2278" t="s">
        <v>51</v>
      </c>
      <c r="J2278">
        <f t="shared" si="248"/>
        <v>1</v>
      </c>
      <c r="K2278" t="s">
        <v>19</v>
      </c>
      <c r="L2278" t="e">
        <f>VLOOKUP(B2278,average_median_rates_1!B:I,8,0)</f>
        <v>#N/A</v>
      </c>
      <c r="M2278">
        <f>IF(ISERROR(L2278),VLOOKUP(C2278,vancouver_ratios_2!B:J,9,0),IF(L2278="**",VLOOKUP(C2278,vancouver_ratios_2!B:J,9,0)))</f>
        <v>1.1263038118718001</v>
      </c>
      <c r="N2278">
        <f>IF(ISERROR(L2278),VLOOKUP(D2278,average_median_rates_1!B:I,8,0),IF(L2278="**", VLOOKUP(D2278,average_median_rates_1!B:I,8,0)))</f>
        <v>875</v>
      </c>
      <c r="O2278">
        <f t="shared" si="249"/>
        <v>985.51583538782506</v>
      </c>
      <c r="P2278">
        <f t="shared" si="250"/>
        <v>985.51583538782506</v>
      </c>
    </row>
    <row r="2279" spans="1:16" x14ac:dyDescent="0.2">
      <c r="A2279" t="str">
        <f t="shared" si="251"/>
        <v>200910median1Kitsilano/Point Grey</v>
      </c>
      <c r="B2279" t="str">
        <f t="shared" si="245"/>
        <v>200910apartmentmedian1_bed_rateKitsilano/Point Grey</v>
      </c>
      <c r="C2279" t="str">
        <f t="shared" si="246"/>
        <v>apartmentmedian1_bed_rateKitsilano/Point Grey</v>
      </c>
      <c r="D2279" t="str">
        <f t="shared" si="247"/>
        <v>200910apartmentmedian1_bed_rateVancouver</v>
      </c>
      <c r="E2279">
        <v>2009</v>
      </c>
      <c r="F2279">
        <v>10</v>
      </c>
      <c r="G2279" t="s">
        <v>65</v>
      </c>
      <c r="H2279" t="s">
        <v>61</v>
      </c>
      <c r="I2279" t="s">
        <v>51</v>
      </c>
      <c r="J2279">
        <f t="shared" si="248"/>
        <v>1</v>
      </c>
      <c r="K2279" t="s">
        <v>20</v>
      </c>
      <c r="L2279" t="e">
        <f>VLOOKUP(B2279,average_median_rates_1!B:I,8,0)</f>
        <v>#N/A</v>
      </c>
      <c r="M2279">
        <f>IF(ISERROR(L2279),VLOOKUP(C2279,vancouver_ratios_2!B:J,9,0),IF(L2279="**",VLOOKUP(C2279,vancouver_ratios_2!B:J,9,0)))</f>
        <v>1.1708704722169501</v>
      </c>
      <c r="N2279">
        <f>IF(ISERROR(L2279),VLOOKUP(D2279,average_median_rates_1!B:I,8,0),IF(L2279="**", VLOOKUP(D2279,average_median_rates_1!B:I,8,0)))</f>
        <v>875</v>
      </c>
      <c r="O2279">
        <f t="shared" si="249"/>
        <v>1024.5116631898313</v>
      </c>
      <c r="P2279">
        <f t="shared" si="250"/>
        <v>1024.5116631898313</v>
      </c>
    </row>
    <row r="2280" spans="1:16" x14ac:dyDescent="0.2">
      <c r="A2280" t="str">
        <f t="shared" si="251"/>
        <v>200910median1Westside/Kerrisdale</v>
      </c>
      <c r="B2280" t="str">
        <f t="shared" si="245"/>
        <v>200910apartmentmedian1_bed_rateWestside/Kerrisdale</v>
      </c>
      <c r="C2280" t="str">
        <f t="shared" si="246"/>
        <v>apartmentmedian1_bed_rateWestside/Kerrisdale</v>
      </c>
      <c r="D2280" t="str">
        <f t="shared" si="247"/>
        <v>200910apartmentmedian1_bed_rateVancouver</v>
      </c>
      <c r="E2280">
        <v>2009</v>
      </c>
      <c r="F2280">
        <v>10</v>
      </c>
      <c r="G2280" t="s">
        <v>65</v>
      </c>
      <c r="H2280" t="s">
        <v>61</v>
      </c>
      <c r="I2280" t="s">
        <v>51</v>
      </c>
      <c r="J2280">
        <f t="shared" si="248"/>
        <v>1</v>
      </c>
      <c r="K2280" t="s">
        <v>21</v>
      </c>
      <c r="L2280" t="e">
        <f>VLOOKUP(B2280,average_median_rates_1!B:I,8,0)</f>
        <v>#N/A</v>
      </c>
      <c r="M2280">
        <f>IF(ISERROR(L2280),VLOOKUP(C2280,vancouver_ratios_2!B:J,9,0),IF(L2280="**",VLOOKUP(C2280,vancouver_ratios_2!B:J,9,0)))</f>
        <v>1.12412289019533</v>
      </c>
      <c r="N2280">
        <f>IF(ISERROR(L2280),VLOOKUP(D2280,average_median_rates_1!B:I,8,0),IF(L2280="**", VLOOKUP(D2280,average_median_rates_1!B:I,8,0)))</f>
        <v>875</v>
      </c>
      <c r="O2280">
        <f t="shared" si="249"/>
        <v>983.60752892091375</v>
      </c>
      <c r="P2280">
        <f t="shared" si="250"/>
        <v>983.60752892091375</v>
      </c>
    </row>
    <row r="2281" spans="1:16" x14ac:dyDescent="0.2">
      <c r="A2281" t="str">
        <f t="shared" si="251"/>
        <v>200910median1Marpole</v>
      </c>
      <c r="B2281" t="str">
        <f t="shared" si="245"/>
        <v>200910apartmentmedian1_bed_rateMarpole</v>
      </c>
      <c r="C2281" t="str">
        <f t="shared" si="246"/>
        <v>apartmentmedian1_bed_rateMarpole</v>
      </c>
      <c r="D2281" t="str">
        <f t="shared" si="247"/>
        <v>200910apartmentmedian1_bed_rateVancouver</v>
      </c>
      <c r="E2281">
        <v>2009</v>
      </c>
      <c r="F2281">
        <v>10</v>
      </c>
      <c r="G2281" t="s">
        <v>65</v>
      </c>
      <c r="H2281" t="s">
        <v>61</v>
      </c>
      <c r="I2281" t="s">
        <v>51</v>
      </c>
      <c r="J2281">
        <f t="shared" si="248"/>
        <v>1</v>
      </c>
      <c r="K2281" t="s">
        <v>23</v>
      </c>
      <c r="L2281" t="e">
        <f>VLOOKUP(B2281,average_median_rates_1!B:I,8,0)</f>
        <v>#N/A</v>
      </c>
      <c r="M2281">
        <f>IF(ISERROR(L2281),VLOOKUP(C2281,vancouver_ratios_2!B:J,9,0),IF(L2281="**",VLOOKUP(C2281,vancouver_ratios_2!B:J,9,0)))</f>
        <v>0.85795562298501804</v>
      </c>
      <c r="N2281">
        <f>IF(ISERROR(L2281),VLOOKUP(D2281,average_median_rates_1!B:I,8,0),IF(L2281="**", VLOOKUP(D2281,average_median_rates_1!B:I,8,0)))</f>
        <v>875</v>
      </c>
      <c r="O2281">
        <f t="shared" si="249"/>
        <v>750.71117011189074</v>
      </c>
      <c r="P2281">
        <f t="shared" si="250"/>
        <v>750.71117011189074</v>
      </c>
    </row>
    <row r="2282" spans="1:16" x14ac:dyDescent="0.2">
      <c r="A2282" t="str">
        <f t="shared" si="251"/>
        <v>200910median1Mount Pleasant/Renfrew Heights</v>
      </c>
      <c r="B2282" t="str">
        <f t="shared" si="245"/>
        <v>200910apartmentmedian1_bed_rateMount Pleasant/Renfrew Heights</v>
      </c>
      <c r="C2282" t="str">
        <f t="shared" si="246"/>
        <v>apartmentmedian1_bed_rateMount Pleasant/Renfrew Heights</v>
      </c>
      <c r="D2282" t="str">
        <f t="shared" si="247"/>
        <v>200910apartmentmedian1_bed_rateVancouver</v>
      </c>
      <c r="E2282">
        <v>2009</v>
      </c>
      <c r="F2282">
        <v>10</v>
      </c>
      <c r="G2282" t="s">
        <v>65</v>
      </c>
      <c r="H2282" t="s">
        <v>61</v>
      </c>
      <c r="I2282" t="s">
        <v>51</v>
      </c>
      <c r="J2282">
        <f t="shared" si="248"/>
        <v>1</v>
      </c>
      <c r="K2282" t="s">
        <v>24</v>
      </c>
      <c r="L2282" t="e">
        <f>VLOOKUP(B2282,average_median_rates_1!B:I,8,0)</f>
        <v>#N/A</v>
      </c>
      <c r="M2282">
        <f>IF(ISERROR(L2282),VLOOKUP(C2282,vancouver_ratios_2!B:J,9,0),IF(L2282="**",VLOOKUP(C2282,vancouver_ratios_2!B:J,9,0)))</f>
        <v>0.95780390669448101</v>
      </c>
      <c r="N2282">
        <f>IF(ISERROR(L2282),VLOOKUP(D2282,average_median_rates_1!B:I,8,0),IF(L2282="**", VLOOKUP(D2282,average_median_rates_1!B:I,8,0)))</f>
        <v>875</v>
      </c>
      <c r="O2282">
        <f t="shared" si="249"/>
        <v>838.0784183576709</v>
      </c>
      <c r="P2282">
        <f t="shared" si="250"/>
        <v>838.0784183576709</v>
      </c>
    </row>
    <row r="2283" spans="1:16" x14ac:dyDescent="0.2">
      <c r="A2283" t="str">
        <f t="shared" si="251"/>
        <v>200910median1East Hastings</v>
      </c>
      <c r="B2283" t="str">
        <f t="shared" si="245"/>
        <v>200910apartmentmedian1_bed_rateEast Hastings</v>
      </c>
      <c r="C2283" t="str">
        <f t="shared" si="246"/>
        <v>apartmentmedian1_bed_rateEast Hastings</v>
      </c>
      <c r="D2283" t="str">
        <f t="shared" si="247"/>
        <v>200910apartmentmedian1_bed_rateVancouver</v>
      </c>
      <c r="E2283">
        <v>2009</v>
      </c>
      <c r="F2283">
        <v>10</v>
      </c>
      <c r="G2283" t="s">
        <v>65</v>
      </c>
      <c r="H2283" t="s">
        <v>61</v>
      </c>
      <c r="I2283" t="s">
        <v>51</v>
      </c>
      <c r="J2283">
        <f t="shared" si="248"/>
        <v>1</v>
      </c>
      <c r="K2283" t="s">
        <v>25</v>
      </c>
      <c r="L2283" t="e">
        <f>VLOOKUP(B2283,average_median_rates_1!B:I,8,0)</f>
        <v>#N/A</v>
      </c>
      <c r="M2283">
        <f>IF(ISERROR(L2283),VLOOKUP(C2283,vancouver_ratios_2!B:J,9,0),IF(L2283="**",VLOOKUP(C2283,vancouver_ratios_2!B:J,9,0)))</f>
        <v>0.90574625450407698</v>
      </c>
      <c r="N2283">
        <f>IF(ISERROR(L2283),VLOOKUP(D2283,average_median_rates_1!B:I,8,0),IF(L2283="**", VLOOKUP(D2283,average_median_rates_1!B:I,8,0)))</f>
        <v>875</v>
      </c>
      <c r="O2283">
        <f t="shared" si="249"/>
        <v>792.52797269106736</v>
      </c>
      <c r="P2283">
        <f t="shared" si="250"/>
        <v>792.52797269106736</v>
      </c>
    </row>
    <row r="2284" spans="1:16" x14ac:dyDescent="0.2">
      <c r="A2284" t="str">
        <f t="shared" si="251"/>
        <v>200910median1Southeast Vancouver</v>
      </c>
      <c r="B2284" t="str">
        <f t="shared" si="245"/>
        <v>200910apartmentmedian1_bed_rateSoutheast Vancouver</v>
      </c>
      <c r="C2284" t="str">
        <f t="shared" si="246"/>
        <v>apartmentmedian1_bed_rateSoutheast Vancouver</v>
      </c>
      <c r="D2284" t="str">
        <f t="shared" si="247"/>
        <v>200910apartmentmedian1_bed_rateVancouver</v>
      </c>
      <c r="E2284">
        <v>2009</v>
      </c>
      <c r="F2284">
        <v>10</v>
      </c>
      <c r="G2284" t="s">
        <v>65</v>
      </c>
      <c r="H2284" t="s">
        <v>61</v>
      </c>
      <c r="I2284" t="s">
        <v>51</v>
      </c>
      <c r="J2284">
        <f t="shared" si="248"/>
        <v>1</v>
      </c>
      <c r="K2284" t="s">
        <v>26</v>
      </c>
      <c r="L2284" t="e">
        <f>VLOOKUP(B2284,average_median_rates_1!B:I,8,0)</f>
        <v>#N/A</v>
      </c>
      <c r="M2284">
        <f>IF(ISERROR(L2284),VLOOKUP(C2284,vancouver_ratios_2!B:J,9,0),IF(L2284="**",VLOOKUP(C2284,vancouver_ratios_2!B:J,9,0)))</f>
        <v>0.98549212971742794</v>
      </c>
      <c r="N2284">
        <f>IF(ISERROR(L2284),VLOOKUP(D2284,average_median_rates_1!B:I,8,0),IF(L2284="**", VLOOKUP(D2284,average_median_rates_1!B:I,8,0)))</f>
        <v>875</v>
      </c>
      <c r="O2284">
        <f t="shared" si="249"/>
        <v>862.30561350274945</v>
      </c>
      <c r="P2284">
        <f t="shared" si="250"/>
        <v>862.30561350274945</v>
      </c>
    </row>
    <row r="2285" spans="1:16" x14ac:dyDescent="0.2">
      <c r="A2285" t="str">
        <f t="shared" si="251"/>
        <v>200910median1University Endowment Lands</v>
      </c>
      <c r="B2285" t="str">
        <f t="shared" si="245"/>
        <v>200910apartmentmedian1_bed_rateUniversity Endowment Lands</v>
      </c>
      <c r="C2285" t="str">
        <f t="shared" si="246"/>
        <v>apartmentmedian1_bed_rateUniversity Endowment Lands</v>
      </c>
      <c r="D2285" t="str">
        <f t="shared" si="247"/>
        <v>200910apartmentmedian1_bed_rateVancouver</v>
      </c>
      <c r="E2285">
        <v>2009</v>
      </c>
      <c r="F2285">
        <v>10</v>
      </c>
      <c r="G2285" t="s">
        <v>65</v>
      </c>
      <c r="H2285" t="s">
        <v>61</v>
      </c>
      <c r="I2285" t="s">
        <v>51</v>
      </c>
      <c r="J2285">
        <f t="shared" si="248"/>
        <v>1</v>
      </c>
      <c r="K2285" t="s">
        <v>27</v>
      </c>
      <c r="L2285" t="e">
        <f>VLOOKUP(B2285,average_median_rates_1!B:I,8,0)</f>
        <v>#N/A</v>
      </c>
      <c r="M2285">
        <f>IF(ISERROR(L2285),VLOOKUP(C2285,vancouver_ratios_2!B:J,9,0),IF(L2285="**",VLOOKUP(C2285,vancouver_ratios_2!B:J,9,0)))</f>
        <v>1.4139958278020099</v>
      </c>
      <c r="N2285">
        <f>IF(ISERROR(L2285),VLOOKUP(D2285,average_median_rates_1!B:I,8,0),IF(L2285="**", VLOOKUP(D2285,average_median_rates_1!B:I,8,0)))</f>
        <v>875</v>
      </c>
      <c r="O2285">
        <f t="shared" si="249"/>
        <v>1237.2463493267587</v>
      </c>
      <c r="P2285">
        <f t="shared" si="250"/>
        <v>1237.2463493267587</v>
      </c>
    </row>
    <row r="2286" spans="1:16" x14ac:dyDescent="0.2">
      <c r="A2286" t="str">
        <f t="shared" si="251"/>
        <v>200910median1Central Park/Metrotown</v>
      </c>
      <c r="B2286" t="str">
        <f t="shared" si="245"/>
        <v>200910apartmentmedian1_bed_rateCentral Park/Metrotown</v>
      </c>
      <c r="C2286" t="str">
        <f t="shared" si="246"/>
        <v>apartmentmedian1_bed_rateCentral Park/Metrotown</v>
      </c>
      <c r="D2286" t="str">
        <f t="shared" si="247"/>
        <v>200910apartmentmedian1_bed_rateVancouver</v>
      </c>
      <c r="E2286">
        <v>2009</v>
      </c>
      <c r="F2286">
        <v>10</v>
      </c>
      <c r="G2286" t="s">
        <v>65</v>
      </c>
      <c r="H2286" t="s">
        <v>61</v>
      </c>
      <c r="I2286" t="s">
        <v>51</v>
      </c>
      <c r="J2286">
        <f t="shared" si="248"/>
        <v>1</v>
      </c>
      <c r="K2286" t="s">
        <v>28</v>
      </c>
      <c r="L2286" t="e">
        <f>VLOOKUP(B2286,average_median_rates_1!B:I,8,0)</f>
        <v>#N/A</v>
      </c>
      <c r="M2286">
        <f>IF(ISERROR(L2286),VLOOKUP(C2286,vancouver_ratios_2!B:J,9,0),IF(L2286="**",VLOOKUP(C2286,vancouver_ratios_2!B:J,9,0)))</f>
        <v>0.89882419874834096</v>
      </c>
      <c r="N2286">
        <f>IF(ISERROR(L2286),VLOOKUP(D2286,average_median_rates_1!B:I,8,0),IF(L2286="**", VLOOKUP(D2286,average_median_rates_1!B:I,8,0)))</f>
        <v>875</v>
      </c>
      <c r="O2286">
        <f t="shared" si="249"/>
        <v>786.47117390479832</v>
      </c>
      <c r="P2286">
        <f t="shared" si="250"/>
        <v>786.47117390479832</v>
      </c>
    </row>
    <row r="2287" spans="1:16" x14ac:dyDescent="0.2">
      <c r="A2287" t="str">
        <f t="shared" si="251"/>
        <v>200910median1Southeast Burnaby</v>
      </c>
      <c r="B2287" t="str">
        <f t="shared" si="245"/>
        <v>200910apartmentmedian1_bed_rateSoutheast Burnaby</v>
      </c>
      <c r="C2287" t="str">
        <f t="shared" si="246"/>
        <v>apartmentmedian1_bed_rateSoutheast Burnaby</v>
      </c>
      <c r="D2287" t="str">
        <f t="shared" si="247"/>
        <v>200910apartmentmedian1_bed_rateVancouver</v>
      </c>
      <c r="E2287">
        <v>2009</v>
      </c>
      <c r="F2287">
        <v>10</v>
      </c>
      <c r="G2287" t="s">
        <v>65</v>
      </c>
      <c r="H2287" t="s">
        <v>61</v>
      </c>
      <c r="I2287" t="s">
        <v>51</v>
      </c>
      <c r="J2287">
        <f t="shared" si="248"/>
        <v>1</v>
      </c>
      <c r="K2287" t="s">
        <v>29</v>
      </c>
      <c r="L2287" t="e">
        <f>VLOOKUP(B2287,average_median_rates_1!B:I,8,0)</f>
        <v>#N/A</v>
      </c>
      <c r="M2287">
        <f>IF(ISERROR(L2287),VLOOKUP(C2287,vancouver_ratios_2!B:J,9,0),IF(L2287="**",VLOOKUP(C2287,vancouver_ratios_2!B:J,9,0)))</f>
        <v>0.82078513180352697</v>
      </c>
      <c r="N2287">
        <f>IF(ISERROR(L2287),VLOOKUP(D2287,average_median_rates_1!B:I,8,0),IF(L2287="**", VLOOKUP(D2287,average_median_rates_1!B:I,8,0)))</f>
        <v>875</v>
      </c>
      <c r="O2287">
        <f t="shared" si="249"/>
        <v>718.18699032808615</v>
      </c>
      <c r="P2287">
        <f t="shared" si="250"/>
        <v>718.18699032808615</v>
      </c>
    </row>
    <row r="2288" spans="1:16" x14ac:dyDescent="0.2">
      <c r="A2288" t="str">
        <f t="shared" si="251"/>
        <v>200910median1North Burnaby</v>
      </c>
      <c r="B2288" t="str">
        <f t="shared" si="245"/>
        <v>200910apartmentmedian1_bed_rateNorth Burnaby</v>
      </c>
      <c r="C2288" t="str">
        <f t="shared" si="246"/>
        <v>apartmentmedian1_bed_rateNorth Burnaby</v>
      </c>
      <c r="D2288" t="str">
        <f t="shared" si="247"/>
        <v>200910apartmentmedian1_bed_rateVancouver</v>
      </c>
      <c r="E2288">
        <v>2009</v>
      </c>
      <c r="F2288">
        <v>10</v>
      </c>
      <c r="G2288" t="s">
        <v>65</v>
      </c>
      <c r="H2288" t="s">
        <v>61</v>
      </c>
      <c r="I2288" t="s">
        <v>51</v>
      </c>
      <c r="J2288">
        <f t="shared" si="248"/>
        <v>1</v>
      </c>
      <c r="K2288" t="s">
        <v>31</v>
      </c>
      <c r="L2288" t="e">
        <f>VLOOKUP(B2288,average_median_rates_1!B:I,8,0)</f>
        <v>#N/A</v>
      </c>
      <c r="M2288">
        <f>IF(ISERROR(L2288),VLOOKUP(C2288,vancouver_ratios_2!B:J,9,0),IF(L2288="**",VLOOKUP(C2288,vancouver_ratios_2!B:J,9,0)))</f>
        <v>0.93874454769580895</v>
      </c>
      <c r="N2288">
        <f>IF(ISERROR(L2288),VLOOKUP(D2288,average_median_rates_1!B:I,8,0),IF(L2288="**", VLOOKUP(D2288,average_median_rates_1!B:I,8,0)))</f>
        <v>875</v>
      </c>
      <c r="O2288">
        <f t="shared" si="249"/>
        <v>821.40147923383279</v>
      </c>
      <c r="P2288">
        <f t="shared" si="250"/>
        <v>821.40147923383279</v>
      </c>
    </row>
    <row r="2289" spans="1:16" x14ac:dyDescent="0.2">
      <c r="A2289" t="str">
        <f t="shared" si="251"/>
        <v>200910median1New Westminster</v>
      </c>
      <c r="B2289" t="str">
        <f t="shared" si="245"/>
        <v>200910apartmentmedian1_bed_rateNew Westminster</v>
      </c>
      <c r="C2289" t="str">
        <f t="shared" si="246"/>
        <v>apartmentmedian1_bed_rateNew Westminster</v>
      </c>
      <c r="D2289" t="str">
        <f t="shared" si="247"/>
        <v>200910apartmentmedian1_bed_rateVancouver</v>
      </c>
      <c r="E2289">
        <v>2009</v>
      </c>
      <c r="F2289">
        <v>10</v>
      </c>
      <c r="G2289" t="s">
        <v>65</v>
      </c>
      <c r="H2289" t="s">
        <v>61</v>
      </c>
      <c r="I2289" t="s">
        <v>51</v>
      </c>
      <c r="J2289">
        <f t="shared" si="248"/>
        <v>1</v>
      </c>
      <c r="K2289" t="s">
        <v>32</v>
      </c>
      <c r="L2289" t="e">
        <f>VLOOKUP(B2289,average_median_rates_1!B:I,8,0)</f>
        <v>#N/A</v>
      </c>
      <c r="M2289">
        <f>IF(ISERROR(L2289),VLOOKUP(C2289,vancouver_ratios_2!B:J,9,0),IF(L2289="**",VLOOKUP(C2289,vancouver_ratios_2!B:J,9,0)))</f>
        <v>0.84430115683671503</v>
      </c>
      <c r="N2289">
        <f>IF(ISERROR(L2289),VLOOKUP(D2289,average_median_rates_1!B:I,8,0),IF(L2289="**", VLOOKUP(D2289,average_median_rates_1!B:I,8,0)))</f>
        <v>875</v>
      </c>
      <c r="O2289">
        <f t="shared" si="249"/>
        <v>738.76351223212566</v>
      </c>
      <c r="P2289">
        <f t="shared" si="250"/>
        <v>738.76351223212566</v>
      </c>
    </row>
    <row r="2290" spans="1:16" x14ac:dyDescent="0.2">
      <c r="A2290" t="str">
        <f t="shared" si="251"/>
        <v>200910median1North Vancouver CY</v>
      </c>
      <c r="B2290" t="str">
        <f t="shared" si="245"/>
        <v>200910apartmentmedian1_bed_rateNorth Vancouver CY</v>
      </c>
      <c r="C2290" t="str">
        <f t="shared" si="246"/>
        <v>apartmentmedian1_bed_rateNorth Vancouver CY</v>
      </c>
      <c r="D2290" t="str">
        <f t="shared" si="247"/>
        <v>200910apartmentmedian1_bed_rateVancouver</v>
      </c>
      <c r="E2290">
        <v>2009</v>
      </c>
      <c r="F2290">
        <v>10</v>
      </c>
      <c r="G2290" t="s">
        <v>65</v>
      </c>
      <c r="H2290" t="s">
        <v>61</v>
      </c>
      <c r="I2290" t="s">
        <v>51</v>
      </c>
      <c r="J2290">
        <f t="shared" si="248"/>
        <v>1</v>
      </c>
      <c r="K2290" t="s">
        <v>33</v>
      </c>
      <c r="L2290" t="e">
        <f>VLOOKUP(B2290,average_median_rates_1!B:I,8,0)</f>
        <v>#N/A</v>
      </c>
      <c r="M2290">
        <f>IF(ISERROR(L2290),VLOOKUP(C2290,vancouver_ratios_2!B:J,9,0),IF(L2290="**",VLOOKUP(C2290,vancouver_ratios_2!B:J,9,0)))</f>
        <v>1.1705860041722</v>
      </c>
      <c r="N2290">
        <f>IF(ISERROR(L2290),VLOOKUP(D2290,average_median_rates_1!B:I,8,0),IF(L2290="**", VLOOKUP(D2290,average_median_rates_1!B:I,8,0)))</f>
        <v>875</v>
      </c>
      <c r="O2290">
        <f t="shared" si="249"/>
        <v>1024.262753650675</v>
      </c>
      <c r="P2290">
        <f t="shared" si="250"/>
        <v>1024.262753650675</v>
      </c>
    </row>
    <row r="2291" spans="1:16" x14ac:dyDescent="0.2">
      <c r="A2291" t="str">
        <f t="shared" si="251"/>
        <v>200910median1North Vancouver DM</v>
      </c>
      <c r="B2291" t="str">
        <f t="shared" si="245"/>
        <v>200910apartmentmedian1_bed_rateNorth Vancouver DM</v>
      </c>
      <c r="C2291" t="str">
        <f t="shared" si="246"/>
        <v>apartmentmedian1_bed_rateNorth Vancouver DM</v>
      </c>
      <c r="D2291" t="str">
        <f t="shared" si="247"/>
        <v>200910apartmentmedian1_bed_rateVancouver</v>
      </c>
      <c r="E2291">
        <v>2009</v>
      </c>
      <c r="F2291">
        <v>10</v>
      </c>
      <c r="G2291" t="s">
        <v>65</v>
      </c>
      <c r="H2291" t="s">
        <v>61</v>
      </c>
      <c r="I2291" t="s">
        <v>51</v>
      </c>
      <c r="J2291">
        <f t="shared" si="248"/>
        <v>1</v>
      </c>
      <c r="K2291" t="s">
        <v>34</v>
      </c>
      <c r="L2291" t="e">
        <f>VLOOKUP(B2291,average_median_rates_1!B:I,8,0)</f>
        <v>#N/A</v>
      </c>
      <c r="M2291">
        <f>IF(ISERROR(L2291),VLOOKUP(C2291,vancouver_ratios_2!B:J,9,0),IF(L2291="**",VLOOKUP(C2291,vancouver_ratios_2!B:J,9,0)))</f>
        <v>1.1353119666224201</v>
      </c>
      <c r="N2291">
        <f>IF(ISERROR(L2291),VLOOKUP(D2291,average_median_rates_1!B:I,8,0),IF(L2291="**", VLOOKUP(D2291,average_median_rates_1!B:I,8,0)))</f>
        <v>875</v>
      </c>
      <c r="O2291">
        <f t="shared" si="249"/>
        <v>993.39797079461755</v>
      </c>
      <c r="P2291">
        <f t="shared" si="250"/>
        <v>993.39797079461755</v>
      </c>
    </row>
    <row r="2292" spans="1:16" x14ac:dyDescent="0.2">
      <c r="A2292" t="str">
        <f t="shared" si="251"/>
        <v>200910median1West Vancouver</v>
      </c>
      <c r="B2292" t="str">
        <f t="shared" si="245"/>
        <v>200910apartmentmedian1_bed_rateWest Vancouver</v>
      </c>
      <c r="C2292" t="str">
        <f t="shared" si="246"/>
        <v>apartmentmedian1_bed_rateWest Vancouver</v>
      </c>
      <c r="D2292" t="str">
        <f t="shared" si="247"/>
        <v>200910apartmentmedian1_bed_rateVancouver</v>
      </c>
      <c r="E2292">
        <v>2009</v>
      </c>
      <c r="F2292">
        <v>10</v>
      </c>
      <c r="G2292" t="s">
        <v>65</v>
      </c>
      <c r="H2292" t="s">
        <v>61</v>
      </c>
      <c r="I2292" t="s">
        <v>51</v>
      </c>
      <c r="J2292">
        <f t="shared" si="248"/>
        <v>1</v>
      </c>
      <c r="K2292" t="s">
        <v>35</v>
      </c>
      <c r="L2292" t="e">
        <f>VLOOKUP(B2292,average_median_rates_1!B:I,8,0)</f>
        <v>#N/A</v>
      </c>
      <c r="M2292">
        <f>IF(ISERROR(L2292),VLOOKUP(C2292,vancouver_ratios_2!B:J,9,0),IF(L2292="**",VLOOKUP(C2292,vancouver_ratios_2!B:J,9,0)))</f>
        <v>1.33937037739427</v>
      </c>
      <c r="N2292">
        <f>IF(ISERROR(L2292),VLOOKUP(D2292,average_median_rates_1!B:I,8,0),IF(L2292="**", VLOOKUP(D2292,average_median_rates_1!B:I,8,0)))</f>
        <v>875</v>
      </c>
      <c r="O2292">
        <f t="shared" si="249"/>
        <v>1171.9490802199862</v>
      </c>
      <c r="P2292">
        <f t="shared" si="250"/>
        <v>1171.9490802199862</v>
      </c>
    </row>
    <row r="2293" spans="1:16" x14ac:dyDescent="0.2">
      <c r="A2293" t="str">
        <f t="shared" si="251"/>
        <v>200910median1Richmond</v>
      </c>
      <c r="B2293" t="str">
        <f t="shared" si="245"/>
        <v>200910apartmentmedian1_bed_rateRichmond</v>
      </c>
      <c r="C2293" t="str">
        <f t="shared" si="246"/>
        <v>apartmentmedian1_bed_rateRichmond</v>
      </c>
      <c r="D2293" t="str">
        <f t="shared" si="247"/>
        <v>200910apartmentmedian1_bed_rateVancouver</v>
      </c>
      <c r="E2293">
        <v>2009</v>
      </c>
      <c r="F2293">
        <v>10</v>
      </c>
      <c r="G2293" t="s">
        <v>65</v>
      </c>
      <c r="H2293" t="s">
        <v>61</v>
      </c>
      <c r="I2293" t="s">
        <v>51</v>
      </c>
      <c r="J2293">
        <f t="shared" si="248"/>
        <v>1</v>
      </c>
      <c r="K2293" t="s">
        <v>36</v>
      </c>
      <c r="L2293" t="e">
        <f>VLOOKUP(B2293,average_median_rates_1!B:I,8,0)</f>
        <v>#N/A</v>
      </c>
      <c r="M2293">
        <f>IF(ISERROR(L2293),VLOOKUP(C2293,vancouver_ratios_2!B:J,9,0),IF(L2293="**",VLOOKUP(C2293,vancouver_ratios_2!B:J,9,0)))</f>
        <v>0.95439029015740595</v>
      </c>
      <c r="N2293">
        <f>IF(ISERROR(L2293),VLOOKUP(D2293,average_median_rates_1!B:I,8,0),IF(L2293="**", VLOOKUP(D2293,average_median_rates_1!B:I,8,0)))</f>
        <v>875</v>
      </c>
      <c r="O2293">
        <f t="shared" si="249"/>
        <v>835.09150388773025</v>
      </c>
      <c r="P2293">
        <f t="shared" si="250"/>
        <v>835.09150388773025</v>
      </c>
    </row>
    <row r="2294" spans="1:16" x14ac:dyDescent="0.2">
      <c r="A2294" t="str">
        <f t="shared" si="251"/>
        <v>200910median1Delta</v>
      </c>
      <c r="B2294" t="str">
        <f t="shared" si="245"/>
        <v>200910apartmentmedian1_bed_rateDelta</v>
      </c>
      <c r="C2294" t="str">
        <f t="shared" si="246"/>
        <v>apartmentmedian1_bed_rateDelta</v>
      </c>
      <c r="D2294" t="str">
        <f t="shared" si="247"/>
        <v>200910apartmentmedian1_bed_rateVancouver</v>
      </c>
      <c r="E2294">
        <v>2009</v>
      </c>
      <c r="F2294">
        <v>10</v>
      </c>
      <c r="G2294" t="s">
        <v>65</v>
      </c>
      <c r="H2294" t="s">
        <v>61</v>
      </c>
      <c r="I2294" t="s">
        <v>51</v>
      </c>
      <c r="J2294">
        <f t="shared" si="248"/>
        <v>1</v>
      </c>
      <c r="K2294" t="s">
        <v>37</v>
      </c>
      <c r="L2294" t="e">
        <f>VLOOKUP(B2294,average_median_rates_1!B:I,8,0)</f>
        <v>#N/A</v>
      </c>
      <c r="M2294">
        <f>IF(ISERROR(L2294),VLOOKUP(C2294,vancouver_ratios_2!B:J,9,0),IF(L2294="**",VLOOKUP(C2294,vancouver_ratios_2!B:J,9,0)))</f>
        <v>0.79167456855679896</v>
      </c>
      <c r="N2294">
        <f>IF(ISERROR(L2294),VLOOKUP(D2294,average_median_rates_1!B:I,8,0),IF(L2294="**", VLOOKUP(D2294,average_median_rates_1!B:I,8,0)))</f>
        <v>875</v>
      </c>
      <c r="O2294">
        <f t="shared" si="249"/>
        <v>692.71524748719912</v>
      </c>
      <c r="P2294">
        <f t="shared" si="250"/>
        <v>692.71524748719912</v>
      </c>
    </row>
    <row r="2295" spans="1:16" x14ac:dyDescent="0.2">
      <c r="A2295" t="str">
        <f t="shared" si="251"/>
        <v>200910median1Surrey</v>
      </c>
      <c r="B2295" t="str">
        <f t="shared" si="245"/>
        <v>200910apartmentmedian1_bed_rateSurrey</v>
      </c>
      <c r="C2295" t="str">
        <f t="shared" si="246"/>
        <v>apartmentmedian1_bed_rateSurrey</v>
      </c>
      <c r="D2295" t="str">
        <f t="shared" si="247"/>
        <v>200910apartmentmedian1_bed_rateVancouver</v>
      </c>
      <c r="E2295">
        <v>2009</v>
      </c>
      <c r="F2295">
        <v>10</v>
      </c>
      <c r="G2295" t="s">
        <v>65</v>
      </c>
      <c r="H2295" t="s">
        <v>61</v>
      </c>
      <c r="I2295" t="s">
        <v>51</v>
      </c>
      <c r="J2295">
        <f t="shared" si="248"/>
        <v>1</v>
      </c>
      <c r="K2295" t="s">
        <v>38</v>
      </c>
      <c r="L2295" t="e">
        <f>VLOOKUP(B2295,average_median_rates_1!B:I,8,0)</f>
        <v>#N/A</v>
      </c>
      <c r="M2295">
        <f>IF(ISERROR(L2295),VLOOKUP(C2295,vancouver_ratios_2!B:J,9,0),IF(L2295="**",VLOOKUP(C2295,vancouver_ratios_2!B:J,9,0)))</f>
        <v>0.77365825905556596</v>
      </c>
      <c r="N2295">
        <f>IF(ISERROR(L2295),VLOOKUP(D2295,average_median_rates_1!B:I,8,0),IF(L2295="**", VLOOKUP(D2295,average_median_rates_1!B:I,8,0)))</f>
        <v>875</v>
      </c>
      <c r="O2295">
        <f t="shared" si="249"/>
        <v>676.95097667362018</v>
      </c>
      <c r="P2295">
        <f t="shared" si="250"/>
        <v>676.95097667362018</v>
      </c>
    </row>
    <row r="2296" spans="1:16" x14ac:dyDescent="0.2">
      <c r="A2296" t="str">
        <f t="shared" si="251"/>
        <v>200910median1White Rock</v>
      </c>
      <c r="B2296" t="str">
        <f t="shared" si="245"/>
        <v>200910apartmentmedian1_bed_rateWhite Rock</v>
      </c>
      <c r="C2296" t="str">
        <f t="shared" si="246"/>
        <v>apartmentmedian1_bed_rateWhite Rock</v>
      </c>
      <c r="D2296" t="str">
        <f t="shared" si="247"/>
        <v>200910apartmentmedian1_bed_rateVancouver</v>
      </c>
      <c r="E2296">
        <v>2009</v>
      </c>
      <c r="F2296">
        <v>10</v>
      </c>
      <c r="G2296" t="s">
        <v>65</v>
      </c>
      <c r="H2296" t="s">
        <v>61</v>
      </c>
      <c r="I2296" t="s">
        <v>51</v>
      </c>
      <c r="J2296">
        <f t="shared" si="248"/>
        <v>1</v>
      </c>
      <c r="K2296" t="s">
        <v>39</v>
      </c>
      <c r="L2296" t="e">
        <f>VLOOKUP(B2296,average_median_rates_1!B:I,8,0)</f>
        <v>#N/A</v>
      </c>
      <c r="M2296">
        <f>IF(ISERROR(L2296),VLOOKUP(C2296,vancouver_ratios_2!B:J,9,0),IF(L2296="**",VLOOKUP(C2296,vancouver_ratios_2!B:J,9,0)))</f>
        <v>0.83605158353878295</v>
      </c>
      <c r="N2296">
        <f>IF(ISERROR(L2296),VLOOKUP(D2296,average_median_rates_1!B:I,8,0),IF(L2296="**", VLOOKUP(D2296,average_median_rates_1!B:I,8,0)))</f>
        <v>875</v>
      </c>
      <c r="O2296">
        <f t="shared" si="249"/>
        <v>731.5451355964351</v>
      </c>
      <c r="P2296">
        <f t="shared" si="250"/>
        <v>731.5451355964351</v>
      </c>
    </row>
    <row r="2297" spans="1:16" x14ac:dyDescent="0.2">
      <c r="A2297" t="str">
        <f t="shared" si="251"/>
        <v>200910median1Langley City and Langley DM</v>
      </c>
      <c r="B2297" t="str">
        <f t="shared" si="245"/>
        <v>200910apartmentmedian1_bed_rateLangley City and Langley DM</v>
      </c>
      <c r="C2297" t="str">
        <f t="shared" si="246"/>
        <v>apartmentmedian1_bed_rateLangley City and Langley DM</v>
      </c>
      <c r="D2297" t="str">
        <f t="shared" si="247"/>
        <v>200910apartmentmedian1_bed_rateVancouver</v>
      </c>
      <c r="E2297">
        <v>2009</v>
      </c>
      <c r="F2297">
        <v>10</v>
      </c>
      <c r="G2297" t="s">
        <v>65</v>
      </c>
      <c r="H2297" t="s">
        <v>61</v>
      </c>
      <c r="I2297" t="s">
        <v>51</v>
      </c>
      <c r="J2297">
        <f t="shared" si="248"/>
        <v>1</v>
      </c>
      <c r="K2297" t="s">
        <v>40</v>
      </c>
      <c r="L2297" t="e">
        <f>VLOOKUP(B2297,average_median_rates_1!B:I,8,0)</f>
        <v>#N/A</v>
      </c>
      <c r="M2297">
        <f>IF(ISERROR(L2297),VLOOKUP(C2297,vancouver_ratios_2!B:J,9,0),IF(L2297="**",VLOOKUP(C2297,vancouver_ratios_2!B:J,9,0)))</f>
        <v>0.81651811113218298</v>
      </c>
      <c r="N2297">
        <f>IF(ISERROR(L2297),VLOOKUP(D2297,average_median_rates_1!B:I,8,0),IF(L2297="**", VLOOKUP(D2297,average_median_rates_1!B:I,8,0)))</f>
        <v>875</v>
      </c>
      <c r="O2297">
        <f t="shared" si="249"/>
        <v>714.45334724066015</v>
      </c>
      <c r="P2297">
        <f t="shared" si="250"/>
        <v>714.45334724066015</v>
      </c>
    </row>
    <row r="2298" spans="1:16" x14ac:dyDescent="0.2">
      <c r="A2298" t="str">
        <f t="shared" si="251"/>
        <v>200910median1Tri-Cities</v>
      </c>
      <c r="B2298" t="str">
        <f t="shared" si="245"/>
        <v>200910apartmentmedian1_bed_rateTri-Cities</v>
      </c>
      <c r="C2298" t="str">
        <f t="shared" si="246"/>
        <v>apartmentmedian1_bed_rateTri-Cities</v>
      </c>
      <c r="D2298" t="str">
        <f t="shared" si="247"/>
        <v>200910apartmentmedian1_bed_rateVancouver</v>
      </c>
      <c r="E2298">
        <v>2009</v>
      </c>
      <c r="F2298">
        <v>10</v>
      </c>
      <c r="G2298" t="s">
        <v>65</v>
      </c>
      <c r="H2298" t="s">
        <v>61</v>
      </c>
      <c r="I2298" t="s">
        <v>51</v>
      </c>
      <c r="J2298">
        <f t="shared" si="248"/>
        <v>1</v>
      </c>
      <c r="K2298" t="s">
        <v>41</v>
      </c>
      <c r="L2298" t="e">
        <f>VLOOKUP(B2298,average_median_rates_1!B:I,8,0)</f>
        <v>#N/A</v>
      </c>
      <c r="M2298">
        <f>IF(ISERROR(L2298),VLOOKUP(C2298,vancouver_ratios_2!B:J,9,0),IF(L2298="**",VLOOKUP(C2298,vancouver_ratios_2!B:J,9,0)))</f>
        <v>0.83671534230987998</v>
      </c>
      <c r="N2298">
        <f>IF(ISERROR(L2298),VLOOKUP(D2298,average_median_rates_1!B:I,8,0),IF(L2298="**", VLOOKUP(D2298,average_median_rates_1!B:I,8,0)))</f>
        <v>875</v>
      </c>
      <c r="O2298">
        <f t="shared" si="249"/>
        <v>732.12592452114495</v>
      </c>
      <c r="P2298">
        <f t="shared" si="250"/>
        <v>732.12592452114495</v>
      </c>
    </row>
    <row r="2299" spans="1:16" x14ac:dyDescent="0.2">
      <c r="A2299" t="str">
        <f t="shared" si="251"/>
        <v>200910median1Maple Ridge/Pitt Meadows</v>
      </c>
      <c r="B2299" t="str">
        <f t="shared" si="245"/>
        <v>200910apartmentmedian1_bed_rateMaple Ridge/Pitt Meadows</v>
      </c>
      <c r="C2299" t="str">
        <f t="shared" si="246"/>
        <v>apartmentmedian1_bed_rateMaple Ridge/Pitt Meadows</v>
      </c>
      <c r="D2299" t="str">
        <f t="shared" si="247"/>
        <v>200910apartmentmedian1_bed_rateVancouver</v>
      </c>
      <c r="E2299">
        <v>2009</v>
      </c>
      <c r="F2299">
        <v>10</v>
      </c>
      <c r="G2299" t="s">
        <v>65</v>
      </c>
      <c r="H2299" t="s">
        <v>61</v>
      </c>
      <c r="I2299" t="s">
        <v>51</v>
      </c>
      <c r="J2299">
        <f t="shared" si="248"/>
        <v>1</v>
      </c>
      <c r="K2299" t="s">
        <v>42</v>
      </c>
      <c r="L2299" t="e">
        <f>VLOOKUP(B2299,average_median_rates_1!B:I,8,0)</f>
        <v>#N/A</v>
      </c>
      <c r="M2299">
        <f>IF(ISERROR(L2299),VLOOKUP(C2299,vancouver_ratios_2!B:J,9,0),IF(L2299="**",VLOOKUP(C2299,vancouver_ratios_2!B:J,9,0)))</f>
        <v>0.73497060496870903</v>
      </c>
      <c r="N2299">
        <f>IF(ISERROR(L2299),VLOOKUP(D2299,average_median_rates_1!B:I,8,0),IF(L2299="**", VLOOKUP(D2299,average_median_rates_1!B:I,8,0)))</f>
        <v>875</v>
      </c>
      <c r="O2299">
        <f t="shared" si="249"/>
        <v>643.09927934762038</v>
      </c>
      <c r="P2299">
        <f t="shared" si="250"/>
        <v>643.09927934762038</v>
      </c>
    </row>
    <row r="2300" spans="1:16" x14ac:dyDescent="0.2">
      <c r="A2300" t="str">
        <f t="shared" si="251"/>
        <v>200910median1Vancouver</v>
      </c>
      <c r="B2300" t="str">
        <f t="shared" si="245"/>
        <v>200910apartmentmedian1_bed_rateVancouver</v>
      </c>
      <c r="C2300" t="str">
        <f t="shared" si="246"/>
        <v>apartmentmedian1_bed_rateVancouver</v>
      </c>
      <c r="D2300" t="str">
        <f t="shared" si="247"/>
        <v>200910apartmentmedian1_bed_rateVancouver</v>
      </c>
      <c r="E2300">
        <v>2009</v>
      </c>
      <c r="F2300">
        <v>10</v>
      </c>
      <c r="G2300" t="s">
        <v>65</v>
      </c>
      <c r="H2300" t="s">
        <v>61</v>
      </c>
      <c r="I2300" t="s">
        <v>51</v>
      </c>
      <c r="J2300">
        <f t="shared" si="248"/>
        <v>1</v>
      </c>
      <c r="K2300" t="s">
        <v>43</v>
      </c>
      <c r="L2300">
        <f>VLOOKUP(B2300,average_median_rates_1!B:I,8,0)</f>
        <v>875</v>
      </c>
      <c r="M2300" t="b">
        <f>IF(ISERROR(L2300),VLOOKUP(C2300,vancouver_ratios_2!B:J,9,0),IF(L2300="**",VLOOKUP(C2300,vancouver_ratios_2!B:J,9,0)))</f>
        <v>0</v>
      </c>
      <c r="N2300" t="b">
        <f>IF(ISERROR(L2300),VLOOKUP(D2300,average_median_rates_1!B:I,8,0),IF(L2300="**", VLOOKUP(D2300,average_median_rates_1!B:I,8,0)))</f>
        <v>0</v>
      </c>
      <c r="O2300">
        <f t="shared" si="249"/>
        <v>0</v>
      </c>
      <c r="P2300">
        <f t="shared" si="250"/>
        <v>875</v>
      </c>
    </row>
    <row r="2301" spans="1:16" x14ac:dyDescent="0.2">
      <c r="A2301" t="str">
        <f t="shared" si="251"/>
        <v>200910median1North Vancouver City</v>
      </c>
      <c r="B2301" t="str">
        <f t="shared" si="245"/>
        <v>200910apartmentmedian1_bed_rateNorth Vancouver City</v>
      </c>
      <c r="C2301" t="str">
        <f t="shared" si="246"/>
        <v>apartmentmedian1_bed_rateNorth Vancouver City</v>
      </c>
      <c r="D2301" t="str">
        <f t="shared" si="247"/>
        <v>200910apartmentmedian1_bed_rateVancouver</v>
      </c>
      <c r="E2301">
        <v>2009</v>
      </c>
      <c r="F2301">
        <v>10</v>
      </c>
      <c r="G2301" t="s">
        <v>65</v>
      </c>
      <c r="H2301" t="s">
        <v>61</v>
      </c>
      <c r="I2301" t="s">
        <v>51</v>
      </c>
      <c r="J2301">
        <f t="shared" si="248"/>
        <v>1</v>
      </c>
      <c r="K2301" t="s">
        <v>60</v>
      </c>
      <c r="L2301" t="e">
        <f>VLOOKUP(B2301,average_median_rates_1!B:I,8,0)</f>
        <v>#N/A</v>
      </c>
      <c r="M2301">
        <f>IF(ISERROR(L2301),VLOOKUP(C2301,vancouver_ratios_2!B:J,9,0),IF(L2301="**",VLOOKUP(C2301,vancouver_ratios_2!B:J,9,0)))</f>
        <v>0.90808521398318498</v>
      </c>
      <c r="N2301">
        <f>IF(ISERROR(L2301),VLOOKUP(D2301,average_median_rates_1!B:I,8,0),IF(L2301="**", VLOOKUP(D2301,average_median_rates_1!B:I,8,0)))</f>
        <v>875</v>
      </c>
      <c r="O2301">
        <f t="shared" si="249"/>
        <v>794.57456223528686</v>
      </c>
      <c r="P2301">
        <f t="shared" si="250"/>
        <v>794.57456223528686</v>
      </c>
    </row>
    <row r="2302" spans="1:16" x14ac:dyDescent="0.2">
      <c r="A2302" t="str">
        <f t="shared" si="251"/>
        <v>200910median2West End/Stanley Park</v>
      </c>
      <c r="B2302" t="str">
        <f t="shared" si="245"/>
        <v>200910apartmentmedian2_bed_rateWest End/Stanley Park</v>
      </c>
      <c r="C2302" t="str">
        <f t="shared" si="246"/>
        <v>apartmentmedian2_bed_rateWest End/Stanley Park</v>
      </c>
      <c r="D2302" t="str">
        <f t="shared" si="247"/>
        <v>200910apartmentmedian2_bed_rateVancouver</v>
      </c>
      <c r="E2302">
        <v>2009</v>
      </c>
      <c r="F2302">
        <v>10</v>
      </c>
      <c r="G2302" t="s">
        <v>65</v>
      </c>
      <c r="H2302" t="s">
        <v>61</v>
      </c>
      <c r="I2302" t="s">
        <v>53</v>
      </c>
      <c r="J2302">
        <f t="shared" si="248"/>
        <v>2</v>
      </c>
      <c r="K2302" t="s">
        <v>12</v>
      </c>
      <c r="L2302" t="e">
        <f>VLOOKUP(B2302,average_median_rates_1!B:I,8,0)</f>
        <v>#N/A</v>
      </c>
      <c r="M2302">
        <f>IF(ISERROR(L2302),VLOOKUP(C2302,vancouver_ratios_2!B:J,9,0),IF(L2302="**",VLOOKUP(C2302,vancouver_ratios_2!B:J,9,0)))</f>
        <v>1.46124882334484</v>
      </c>
      <c r="N2302">
        <f>IF(ISERROR(L2302),VLOOKUP(D2302,average_median_rates_1!B:I,8,0),IF(L2302="**", VLOOKUP(D2302,average_median_rates_1!B:I,8,0)))</f>
        <v>1050</v>
      </c>
      <c r="O2302">
        <f t="shared" si="249"/>
        <v>1534.3112645120821</v>
      </c>
      <c r="P2302">
        <f t="shared" si="250"/>
        <v>1534.3112645120821</v>
      </c>
    </row>
    <row r="2303" spans="1:16" x14ac:dyDescent="0.2">
      <c r="A2303" t="str">
        <f t="shared" si="251"/>
        <v>200910median2English Bay</v>
      </c>
      <c r="B2303" t="str">
        <f t="shared" si="245"/>
        <v>200910apartmentmedian2_bed_rateEnglish Bay</v>
      </c>
      <c r="C2303" t="str">
        <f t="shared" si="246"/>
        <v>apartmentmedian2_bed_rateEnglish Bay</v>
      </c>
      <c r="D2303" t="str">
        <f t="shared" si="247"/>
        <v>200910apartmentmedian2_bed_rateVancouver</v>
      </c>
      <c r="E2303">
        <v>2009</v>
      </c>
      <c r="F2303">
        <v>10</v>
      </c>
      <c r="G2303" t="s">
        <v>65</v>
      </c>
      <c r="H2303" t="s">
        <v>61</v>
      </c>
      <c r="I2303" t="s">
        <v>53</v>
      </c>
      <c r="J2303">
        <f t="shared" si="248"/>
        <v>2</v>
      </c>
      <c r="K2303" t="s">
        <v>16</v>
      </c>
      <c r="L2303" t="e">
        <f>VLOOKUP(B2303,average_median_rates_1!B:I,8,0)</f>
        <v>#N/A</v>
      </c>
      <c r="M2303">
        <f>IF(ISERROR(L2303),VLOOKUP(C2303,vancouver_ratios_2!B:J,9,0),IF(L2303="**",VLOOKUP(C2303,vancouver_ratios_2!B:J,9,0)))</f>
        <v>1.45144336366489</v>
      </c>
      <c r="N2303">
        <f>IF(ISERROR(L2303),VLOOKUP(D2303,average_median_rates_1!B:I,8,0),IF(L2303="**", VLOOKUP(D2303,average_median_rates_1!B:I,8,0)))</f>
        <v>1050</v>
      </c>
      <c r="O2303">
        <f t="shared" si="249"/>
        <v>1524.0155318481345</v>
      </c>
      <c r="P2303">
        <f t="shared" si="250"/>
        <v>1524.0155318481345</v>
      </c>
    </row>
    <row r="2304" spans="1:16" x14ac:dyDescent="0.2">
      <c r="A2304" t="str">
        <f t="shared" si="251"/>
        <v>200910median2Downtown</v>
      </c>
      <c r="B2304" t="str">
        <f t="shared" si="245"/>
        <v>200910apartmentmedian2_bed_rateDowntown</v>
      </c>
      <c r="C2304" t="str">
        <f t="shared" si="246"/>
        <v>apartmentmedian2_bed_rateDowntown</v>
      </c>
      <c r="D2304" t="str">
        <f t="shared" si="247"/>
        <v>200910apartmentmedian2_bed_rateVancouver</v>
      </c>
      <c r="E2304">
        <v>2009</v>
      </c>
      <c r="F2304">
        <v>10</v>
      </c>
      <c r="G2304" t="s">
        <v>65</v>
      </c>
      <c r="H2304" t="s">
        <v>61</v>
      </c>
      <c r="I2304" t="s">
        <v>53</v>
      </c>
      <c r="J2304">
        <f t="shared" si="248"/>
        <v>2</v>
      </c>
      <c r="K2304" t="s">
        <v>17</v>
      </c>
      <c r="L2304" t="e">
        <f>VLOOKUP(B2304,average_median_rates_1!B:I,8,0)</f>
        <v>#N/A</v>
      </c>
      <c r="M2304">
        <f>IF(ISERROR(L2304),VLOOKUP(C2304,vancouver_ratios_2!B:J,9,0),IF(L2304="**",VLOOKUP(C2304,vancouver_ratios_2!B:J,9,0)))</f>
        <v>1.5379667398807699</v>
      </c>
      <c r="N2304">
        <f>IF(ISERROR(L2304),VLOOKUP(D2304,average_median_rates_1!B:I,8,0),IF(L2304="**", VLOOKUP(D2304,average_median_rates_1!B:I,8,0)))</f>
        <v>1050</v>
      </c>
      <c r="O2304">
        <f t="shared" si="249"/>
        <v>1614.8650768748084</v>
      </c>
      <c r="P2304">
        <f t="shared" si="250"/>
        <v>1614.8650768748084</v>
      </c>
    </row>
    <row r="2305" spans="1:16" x14ac:dyDescent="0.2">
      <c r="A2305" t="str">
        <f t="shared" si="251"/>
        <v>200910median2South Granville/Oak</v>
      </c>
      <c r="B2305" t="str">
        <f t="shared" si="245"/>
        <v>200910apartmentmedian2_bed_rateSouth Granville/Oak</v>
      </c>
      <c r="C2305" t="str">
        <f t="shared" si="246"/>
        <v>apartmentmedian2_bed_rateSouth Granville/Oak</v>
      </c>
      <c r="D2305" t="str">
        <f t="shared" si="247"/>
        <v>200910apartmentmedian2_bed_rateVancouver</v>
      </c>
      <c r="E2305">
        <v>2009</v>
      </c>
      <c r="F2305">
        <v>10</v>
      </c>
      <c r="G2305" t="s">
        <v>65</v>
      </c>
      <c r="H2305" t="s">
        <v>61</v>
      </c>
      <c r="I2305" t="s">
        <v>53</v>
      </c>
      <c r="J2305">
        <f t="shared" si="248"/>
        <v>2</v>
      </c>
      <c r="K2305" t="s">
        <v>19</v>
      </c>
      <c r="L2305" t="e">
        <f>VLOOKUP(B2305,average_median_rates_1!B:I,8,0)</f>
        <v>#N/A</v>
      </c>
      <c r="M2305">
        <f>IF(ISERROR(L2305),VLOOKUP(C2305,vancouver_ratios_2!B:J,9,0),IF(L2305="**",VLOOKUP(C2305,vancouver_ratios_2!B:J,9,0)))</f>
        <v>1.2957326639472899</v>
      </c>
      <c r="N2305">
        <f>IF(ISERROR(L2305),VLOOKUP(D2305,average_median_rates_1!B:I,8,0),IF(L2305="**", VLOOKUP(D2305,average_median_rates_1!B:I,8,0)))</f>
        <v>1050</v>
      </c>
      <c r="O2305">
        <f t="shared" si="249"/>
        <v>1360.5192971446545</v>
      </c>
      <c r="P2305">
        <f t="shared" si="250"/>
        <v>1360.5192971446545</v>
      </c>
    </row>
    <row r="2306" spans="1:16" x14ac:dyDescent="0.2">
      <c r="A2306" t="str">
        <f t="shared" si="251"/>
        <v>200910median2Kitsilano/Point Grey</v>
      </c>
      <c r="B2306" t="str">
        <f t="shared" ref="B2306:B2369" si="252">E2306&amp;F2306&amp;G2306&amp;H2306&amp;I2306&amp;K2306</f>
        <v>200910apartmentmedian2_bed_rateKitsilano/Point Grey</v>
      </c>
      <c r="C2306" t="str">
        <f t="shared" ref="C2306:C2369" si="253">G2306&amp;H2306&amp;I2306&amp;K2306</f>
        <v>apartmentmedian2_bed_rateKitsilano/Point Grey</v>
      </c>
      <c r="D2306" t="str">
        <f t="shared" ref="D2306:D2369" si="254">E2306&amp;F2306&amp;G2306&amp;H2306&amp;I2306&amp;"Vancouver"</f>
        <v>200910apartmentmedian2_bed_rateVancouver</v>
      </c>
      <c r="E2306">
        <v>2009</v>
      </c>
      <c r="F2306">
        <v>10</v>
      </c>
      <c r="G2306" t="s">
        <v>65</v>
      </c>
      <c r="H2306" t="s">
        <v>61</v>
      </c>
      <c r="I2306" t="s">
        <v>53</v>
      </c>
      <c r="J2306">
        <f t="shared" ref="J2306:J2369" si="255">IF(I2306="bachelor_rate", 0, IF(I2306="1_bed_rate", 1, IF(I2306="2_bed_rate",2, IF(I2306="3+_bed_rate", 3, "error"))))</f>
        <v>2</v>
      </c>
      <c r="K2306" t="s">
        <v>20</v>
      </c>
      <c r="L2306" t="e">
        <f>VLOOKUP(B2306,average_median_rates_1!B:I,8,0)</f>
        <v>#N/A</v>
      </c>
      <c r="M2306">
        <f>IF(ISERROR(L2306),VLOOKUP(C2306,vancouver_ratios_2!B:J,9,0),IF(L2306="**",VLOOKUP(C2306,vancouver_ratios_2!B:J,9,0)))</f>
        <v>1.36413555067462</v>
      </c>
      <c r="N2306">
        <f>IF(ISERROR(L2306),VLOOKUP(D2306,average_median_rates_1!B:I,8,0),IF(L2306="**", VLOOKUP(D2306,average_median_rates_1!B:I,8,0)))</f>
        <v>1050</v>
      </c>
      <c r="O2306">
        <f t="shared" ref="O2306:O2369" si="256">N2306*M2306</f>
        <v>1432.3423282083511</v>
      </c>
      <c r="P2306">
        <f t="shared" ref="P2306:P2369" si="257">IF(ISERROR(L2306),O2306, IF(L2306="**", O2306, L2306))</f>
        <v>1432.3423282083511</v>
      </c>
    </row>
    <row r="2307" spans="1:16" x14ac:dyDescent="0.2">
      <c r="A2307" t="str">
        <f t="shared" ref="A2307:A2370" si="258">E2307&amp;F2307&amp;H2307&amp;J2307&amp;K2307</f>
        <v>200910median2Westside/Kerrisdale</v>
      </c>
      <c r="B2307" t="str">
        <f t="shared" si="252"/>
        <v>200910apartmentmedian2_bed_rateWestside/Kerrisdale</v>
      </c>
      <c r="C2307" t="str">
        <f t="shared" si="253"/>
        <v>apartmentmedian2_bed_rateWestside/Kerrisdale</v>
      </c>
      <c r="D2307" t="str">
        <f t="shared" si="254"/>
        <v>200910apartmentmedian2_bed_rateVancouver</v>
      </c>
      <c r="E2307">
        <v>2009</v>
      </c>
      <c r="F2307">
        <v>10</v>
      </c>
      <c r="G2307" t="s">
        <v>65</v>
      </c>
      <c r="H2307" t="s">
        <v>61</v>
      </c>
      <c r="I2307" t="s">
        <v>53</v>
      </c>
      <c r="J2307">
        <f t="shared" si="255"/>
        <v>2</v>
      </c>
      <c r="K2307" t="s">
        <v>21</v>
      </c>
      <c r="L2307" t="e">
        <f>VLOOKUP(B2307,average_median_rates_1!B:I,8,0)</f>
        <v>#N/A</v>
      </c>
      <c r="M2307">
        <f>IF(ISERROR(L2307),VLOOKUP(C2307,vancouver_ratios_2!B:J,9,0),IF(L2307="**",VLOOKUP(C2307,vancouver_ratios_2!B:J,9,0)))</f>
        <v>1.4303420144336401</v>
      </c>
      <c r="N2307">
        <f>IF(ISERROR(L2307),VLOOKUP(D2307,average_median_rates_1!B:I,8,0),IF(L2307="**", VLOOKUP(D2307,average_median_rates_1!B:I,8,0)))</f>
        <v>1050</v>
      </c>
      <c r="O2307">
        <f t="shared" si="256"/>
        <v>1501.8591151553221</v>
      </c>
      <c r="P2307">
        <f t="shared" si="257"/>
        <v>1501.8591151553221</v>
      </c>
    </row>
    <row r="2308" spans="1:16" x14ac:dyDescent="0.2">
      <c r="A2308" t="str">
        <f t="shared" si="258"/>
        <v>200910median2Marpole</v>
      </c>
      <c r="B2308" t="str">
        <f t="shared" si="252"/>
        <v>200910apartmentmedian2_bed_rateMarpole</v>
      </c>
      <c r="C2308" t="str">
        <f t="shared" si="253"/>
        <v>apartmentmedian2_bed_rateMarpole</v>
      </c>
      <c r="D2308" t="str">
        <f t="shared" si="254"/>
        <v>200910apartmentmedian2_bed_rateVancouver</v>
      </c>
      <c r="E2308">
        <v>2009</v>
      </c>
      <c r="F2308">
        <v>10</v>
      </c>
      <c r="G2308" t="s">
        <v>65</v>
      </c>
      <c r="H2308" t="s">
        <v>61</v>
      </c>
      <c r="I2308" t="s">
        <v>53</v>
      </c>
      <c r="J2308">
        <f t="shared" si="255"/>
        <v>2</v>
      </c>
      <c r="K2308" t="s">
        <v>23</v>
      </c>
      <c r="L2308" t="e">
        <f>VLOOKUP(B2308,average_median_rates_1!B:I,8,0)</f>
        <v>#N/A</v>
      </c>
      <c r="M2308">
        <f>IF(ISERROR(L2308),VLOOKUP(C2308,vancouver_ratios_2!B:J,9,0),IF(L2308="**",VLOOKUP(C2308,vancouver_ratios_2!B:J,9,0)))</f>
        <v>0.92594916849701903</v>
      </c>
      <c r="N2308">
        <f>IF(ISERROR(L2308),VLOOKUP(D2308,average_median_rates_1!B:I,8,0),IF(L2308="**", VLOOKUP(D2308,average_median_rates_1!B:I,8,0)))</f>
        <v>1050</v>
      </c>
      <c r="O2308">
        <f t="shared" si="256"/>
        <v>972.24662692186996</v>
      </c>
      <c r="P2308">
        <f t="shared" si="257"/>
        <v>972.24662692186996</v>
      </c>
    </row>
    <row r="2309" spans="1:16" x14ac:dyDescent="0.2">
      <c r="A2309" t="str">
        <f t="shared" si="258"/>
        <v>200910median2Mount Pleasant/Renfrew Heights</v>
      </c>
      <c r="B2309" t="str">
        <f t="shared" si="252"/>
        <v>200910apartmentmedian2_bed_rateMount Pleasant/Renfrew Heights</v>
      </c>
      <c r="C2309" t="str">
        <f t="shared" si="253"/>
        <v>apartmentmedian2_bed_rateMount Pleasant/Renfrew Heights</v>
      </c>
      <c r="D2309" t="str">
        <f t="shared" si="254"/>
        <v>200910apartmentmedian2_bed_rateVancouver</v>
      </c>
      <c r="E2309">
        <v>2009</v>
      </c>
      <c r="F2309">
        <v>10</v>
      </c>
      <c r="G2309" t="s">
        <v>65</v>
      </c>
      <c r="H2309" t="s">
        <v>61</v>
      </c>
      <c r="I2309" t="s">
        <v>53</v>
      </c>
      <c r="J2309">
        <f t="shared" si="255"/>
        <v>2</v>
      </c>
      <c r="K2309" t="s">
        <v>24</v>
      </c>
      <c r="L2309" t="e">
        <f>VLOOKUP(B2309,average_median_rates_1!B:I,8,0)</f>
        <v>#N/A</v>
      </c>
      <c r="M2309">
        <f>IF(ISERROR(L2309),VLOOKUP(C2309,vancouver_ratios_2!B:J,9,0),IF(L2309="**",VLOOKUP(C2309,vancouver_ratios_2!B:J,9,0)))</f>
        <v>1.0656573580169399</v>
      </c>
      <c r="N2309">
        <f>IF(ISERROR(L2309),VLOOKUP(D2309,average_median_rates_1!B:I,8,0),IF(L2309="**", VLOOKUP(D2309,average_median_rates_1!B:I,8,0)))</f>
        <v>1050</v>
      </c>
      <c r="O2309">
        <f t="shared" si="256"/>
        <v>1118.9402259177868</v>
      </c>
      <c r="P2309">
        <f t="shared" si="257"/>
        <v>1118.9402259177868</v>
      </c>
    </row>
    <row r="2310" spans="1:16" x14ac:dyDescent="0.2">
      <c r="A2310" t="str">
        <f t="shared" si="258"/>
        <v>200910median2East Hastings</v>
      </c>
      <c r="B2310" t="str">
        <f t="shared" si="252"/>
        <v>200910apartmentmedian2_bed_rateEast Hastings</v>
      </c>
      <c r="C2310" t="str">
        <f t="shared" si="253"/>
        <v>apartmentmedian2_bed_rateEast Hastings</v>
      </c>
      <c r="D2310" t="str">
        <f t="shared" si="254"/>
        <v>200910apartmentmedian2_bed_rateVancouver</v>
      </c>
      <c r="E2310">
        <v>2009</v>
      </c>
      <c r="F2310">
        <v>10</v>
      </c>
      <c r="G2310" t="s">
        <v>65</v>
      </c>
      <c r="H2310" t="s">
        <v>61</v>
      </c>
      <c r="I2310" t="s">
        <v>53</v>
      </c>
      <c r="J2310">
        <f t="shared" si="255"/>
        <v>2</v>
      </c>
      <c r="K2310" t="s">
        <v>25</v>
      </c>
      <c r="L2310" t="e">
        <f>VLOOKUP(B2310,average_median_rates_1!B:I,8,0)</f>
        <v>#N/A</v>
      </c>
      <c r="M2310">
        <f>IF(ISERROR(L2310),VLOOKUP(C2310,vancouver_ratios_2!B:J,9,0),IF(L2310="**",VLOOKUP(C2310,vancouver_ratios_2!B:J,9,0)))</f>
        <v>0.97427047379981202</v>
      </c>
      <c r="N2310">
        <f>IF(ISERROR(L2310),VLOOKUP(D2310,average_median_rates_1!B:I,8,0),IF(L2310="**", VLOOKUP(D2310,average_median_rates_1!B:I,8,0)))</f>
        <v>1050</v>
      </c>
      <c r="O2310">
        <f t="shared" si="256"/>
        <v>1022.9839974898026</v>
      </c>
      <c r="P2310">
        <f t="shared" si="257"/>
        <v>1022.9839974898026</v>
      </c>
    </row>
    <row r="2311" spans="1:16" x14ac:dyDescent="0.2">
      <c r="A2311" t="str">
        <f t="shared" si="258"/>
        <v>200910median2Southeast Vancouver</v>
      </c>
      <c r="B2311" t="str">
        <f t="shared" si="252"/>
        <v>200910apartmentmedian2_bed_rateSoutheast Vancouver</v>
      </c>
      <c r="C2311" t="str">
        <f t="shared" si="253"/>
        <v>apartmentmedian2_bed_rateSoutheast Vancouver</v>
      </c>
      <c r="D2311" t="str">
        <f t="shared" si="254"/>
        <v>200910apartmentmedian2_bed_rateVancouver</v>
      </c>
      <c r="E2311">
        <v>2009</v>
      </c>
      <c r="F2311">
        <v>10</v>
      </c>
      <c r="G2311" t="s">
        <v>65</v>
      </c>
      <c r="H2311" t="s">
        <v>61</v>
      </c>
      <c r="I2311" t="s">
        <v>53</v>
      </c>
      <c r="J2311">
        <f t="shared" si="255"/>
        <v>2</v>
      </c>
      <c r="K2311" t="s">
        <v>26</v>
      </c>
      <c r="L2311" t="e">
        <f>VLOOKUP(B2311,average_median_rates_1!B:I,8,0)</f>
        <v>#N/A</v>
      </c>
      <c r="M2311">
        <f>IF(ISERROR(L2311),VLOOKUP(C2311,vancouver_ratios_2!B:J,9,0),IF(L2311="**",VLOOKUP(C2311,vancouver_ratios_2!B:J,9,0)))</f>
        <v>1.1106840288672699</v>
      </c>
      <c r="N2311">
        <f>IF(ISERROR(L2311),VLOOKUP(D2311,average_median_rates_1!B:I,8,0),IF(L2311="**", VLOOKUP(D2311,average_median_rates_1!B:I,8,0)))</f>
        <v>1050</v>
      </c>
      <c r="O2311">
        <f t="shared" si="256"/>
        <v>1166.2182303106333</v>
      </c>
      <c r="P2311">
        <f t="shared" si="257"/>
        <v>1166.2182303106333</v>
      </c>
    </row>
    <row r="2312" spans="1:16" x14ac:dyDescent="0.2">
      <c r="A2312" t="str">
        <f t="shared" si="258"/>
        <v>200910median2University Endowment Lands</v>
      </c>
      <c r="B2312" t="str">
        <f t="shared" si="252"/>
        <v>200910apartmentmedian2_bed_rateUniversity Endowment Lands</v>
      </c>
      <c r="C2312" t="str">
        <f t="shared" si="253"/>
        <v>apartmentmedian2_bed_rateUniversity Endowment Lands</v>
      </c>
      <c r="D2312" t="str">
        <f t="shared" si="254"/>
        <v>200910apartmentmedian2_bed_rateVancouver</v>
      </c>
      <c r="E2312">
        <v>2009</v>
      </c>
      <c r="F2312">
        <v>10</v>
      </c>
      <c r="G2312" t="s">
        <v>65</v>
      </c>
      <c r="H2312" t="s">
        <v>61</v>
      </c>
      <c r="I2312" t="s">
        <v>53</v>
      </c>
      <c r="J2312">
        <f t="shared" si="255"/>
        <v>2</v>
      </c>
      <c r="K2312" t="s">
        <v>27</v>
      </c>
      <c r="L2312" t="e">
        <f>VLOOKUP(B2312,average_median_rates_1!B:I,8,0)</f>
        <v>#N/A</v>
      </c>
      <c r="M2312">
        <f>IF(ISERROR(L2312),VLOOKUP(C2312,vancouver_ratios_2!B:J,9,0),IF(L2312="**",VLOOKUP(C2312,vancouver_ratios_2!B:J,9,0)))</f>
        <v>1.6577502353310301</v>
      </c>
      <c r="N2312">
        <f>IF(ISERROR(L2312),VLOOKUP(D2312,average_median_rates_1!B:I,8,0),IF(L2312="**", VLOOKUP(D2312,average_median_rates_1!B:I,8,0)))</f>
        <v>1050</v>
      </c>
      <c r="O2312">
        <f t="shared" si="256"/>
        <v>1740.6377470975815</v>
      </c>
      <c r="P2312">
        <f t="shared" si="257"/>
        <v>1740.6377470975815</v>
      </c>
    </row>
    <row r="2313" spans="1:16" x14ac:dyDescent="0.2">
      <c r="A2313" t="str">
        <f t="shared" si="258"/>
        <v>200910median2Central Park/Metrotown</v>
      </c>
      <c r="B2313" t="str">
        <f t="shared" si="252"/>
        <v>200910apartmentmedian2_bed_rateCentral Park/Metrotown</v>
      </c>
      <c r="C2313" t="str">
        <f t="shared" si="253"/>
        <v>apartmentmedian2_bed_rateCentral Park/Metrotown</v>
      </c>
      <c r="D2313" t="str">
        <f t="shared" si="254"/>
        <v>200910apartmentmedian2_bed_rateVancouver</v>
      </c>
      <c r="E2313">
        <v>2009</v>
      </c>
      <c r="F2313">
        <v>10</v>
      </c>
      <c r="G2313" t="s">
        <v>65</v>
      </c>
      <c r="H2313" t="s">
        <v>61</v>
      </c>
      <c r="I2313" t="s">
        <v>53</v>
      </c>
      <c r="J2313">
        <f t="shared" si="255"/>
        <v>2</v>
      </c>
      <c r="K2313" t="s">
        <v>28</v>
      </c>
      <c r="L2313" t="e">
        <f>VLOOKUP(B2313,average_median_rates_1!B:I,8,0)</f>
        <v>#N/A</v>
      </c>
      <c r="M2313">
        <f>IF(ISERROR(L2313),VLOOKUP(C2313,vancouver_ratios_2!B:J,9,0),IF(L2313="**",VLOOKUP(C2313,vancouver_ratios_2!B:J,9,0)))</f>
        <v>0.96799497960464398</v>
      </c>
      <c r="N2313">
        <f>IF(ISERROR(L2313),VLOOKUP(D2313,average_median_rates_1!B:I,8,0),IF(L2313="**", VLOOKUP(D2313,average_median_rates_1!B:I,8,0)))</f>
        <v>1050</v>
      </c>
      <c r="O2313">
        <f t="shared" si="256"/>
        <v>1016.3947285848761</v>
      </c>
      <c r="P2313">
        <f t="shared" si="257"/>
        <v>1016.3947285848761</v>
      </c>
    </row>
    <row r="2314" spans="1:16" x14ac:dyDescent="0.2">
      <c r="A2314" t="str">
        <f t="shared" si="258"/>
        <v>200910median2Southeast Burnaby</v>
      </c>
      <c r="B2314" t="str">
        <f t="shared" si="252"/>
        <v>200910apartmentmedian2_bed_rateSoutheast Burnaby</v>
      </c>
      <c r="C2314" t="str">
        <f t="shared" si="253"/>
        <v>apartmentmedian2_bed_rateSoutheast Burnaby</v>
      </c>
      <c r="D2314" t="str">
        <f t="shared" si="254"/>
        <v>200910apartmentmedian2_bed_rateVancouver</v>
      </c>
      <c r="E2314">
        <v>2009</v>
      </c>
      <c r="F2314">
        <v>10</v>
      </c>
      <c r="G2314" t="s">
        <v>65</v>
      </c>
      <c r="H2314" t="s">
        <v>61</v>
      </c>
      <c r="I2314" t="s">
        <v>53</v>
      </c>
      <c r="J2314">
        <f t="shared" si="255"/>
        <v>2</v>
      </c>
      <c r="K2314" t="s">
        <v>29</v>
      </c>
      <c r="L2314" t="e">
        <f>VLOOKUP(B2314,average_median_rates_1!B:I,8,0)</f>
        <v>#N/A</v>
      </c>
      <c r="M2314">
        <f>IF(ISERROR(L2314),VLOOKUP(C2314,vancouver_ratios_2!B:J,9,0),IF(L2314="**",VLOOKUP(C2314,vancouver_ratios_2!B:J,9,0)))</f>
        <v>0.83181675556950097</v>
      </c>
      <c r="N2314">
        <f>IF(ISERROR(L2314),VLOOKUP(D2314,average_median_rates_1!B:I,8,0),IF(L2314="**", VLOOKUP(D2314,average_median_rates_1!B:I,8,0)))</f>
        <v>1050</v>
      </c>
      <c r="O2314">
        <f t="shared" si="256"/>
        <v>873.40759334797599</v>
      </c>
      <c r="P2314">
        <f t="shared" si="257"/>
        <v>873.40759334797599</v>
      </c>
    </row>
    <row r="2315" spans="1:16" x14ac:dyDescent="0.2">
      <c r="A2315" t="str">
        <f t="shared" si="258"/>
        <v>200910median2North Burnaby</v>
      </c>
      <c r="B2315" t="str">
        <f t="shared" si="252"/>
        <v>200910apartmentmedian2_bed_rateNorth Burnaby</v>
      </c>
      <c r="C2315" t="str">
        <f t="shared" si="253"/>
        <v>apartmentmedian2_bed_rateNorth Burnaby</v>
      </c>
      <c r="D2315" t="str">
        <f t="shared" si="254"/>
        <v>200910apartmentmedian2_bed_rateVancouver</v>
      </c>
      <c r="E2315">
        <v>2009</v>
      </c>
      <c r="F2315">
        <v>10</v>
      </c>
      <c r="G2315" t="s">
        <v>65</v>
      </c>
      <c r="H2315" t="s">
        <v>61</v>
      </c>
      <c r="I2315" t="s">
        <v>53</v>
      </c>
      <c r="J2315">
        <f t="shared" si="255"/>
        <v>2</v>
      </c>
      <c r="K2315" t="s">
        <v>31</v>
      </c>
      <c r="L2315" t="e">
        <f>VLOOKUP(B2315,average_median_rates_1!B:I,8,0)</f>
        <v>#N/A</v>
      </c>
      <c r="M2315">
        <f>IF(ISERROR(L2315),VLOOKUP(C2315,vancouver_ratios_2!B:J,9,0),IF(L2315="**",VLOOKUP(C2315,vancouver_ratios_2!B:J,9,0)))</f>
        <v>1.02016002510198</v>
      </c>
      <c r="N2315">
        <f>IF(ISERROR(L2315),VLOOKUP(D2315,average_median_rates_1!B:I,8,0),IF(L2315="**", VLOOKUP(D2315,average_median_rates_1!B:I,8,0)))</f>
        <v>1050</v>
      </c>
      <c r="O2315">
        <f t="shared" si="256"/>
        <v>1071.168026357079</v>
      </c>
      <c r="P2315">
        <f t="shared" si="257"/>
        <v>1071.168026357079</v>
      </c>
    </row>
    <row r="2316" spans="1:16" x14ac:dyDescent="0.2">
      <c r="A2316" t="str">
        <f t="shared" si="258"/>
        <v>200910median2New Westminster</v>
      </c>
      <c r="B2316" t="str">
        <f t="shared" si="252"/>
        <v>200910apartmentmedian2_bed_rateNew Westminster</v>
      </c>
      <c r="C2316" t="str">
        <f t="shared" si="253"/>
        <v>apartmentmedian2_bed_rateNew Westminster</v>
      </c>
      <c r="D2316" t="str">
        <f t="shared" si="254"/>
        <v>200910apartmentmedian2_bed_rateVancouver</v>
      </c>
      <c r="E2316">
        <v>2009</v>
      </c>
      <c r="F2316">
        <v>10</v>
      </c>
      <c r="G2316" t="s">
        <v>65</v>
      </c>
      <c r="H2316" t="s">
        <v>61</v>
      </c>
      <c r="I2316" t="s">
        <v>53</v>
      </c>
      <c r="J2316">
        <f t="shared" si="255"/>
        <v>2</v>
      </c>
      <c r="K2316" t="s">
        <v>32</v>
      </c>
      <c r="L2316" t="e">
        <f>VLOOKUP(B2316,average_median_rates_1!B:I,8,0)</f>
        <v>#N/A</v>
      </c>
      <c r="M2316">
        <f>IF(ISERROR(L2316),VLOOKUP(C2316,vancouver_ratios_2!B:J,9,0),IF(L2316="**",VLOOKUP(C2316,vancouver_ratios_2!B:J,9,0)))</f>
        <v>0.92845936617508595</v>
      </c>
      <c r="N2316">
        <f>IF(ISERROR(L2316),VLOOKUP(D2316,average_median_rates_1!B:I,8,0),IF(L2316="**", VLOOKUP(D2316,average_median_rates_1!B:I,8,0)))</f>
        <v>1050</v>
      </c>
      <c r="O2316">
        <f t="shared" si="256"/>
        <v>974.88233448384028</v>
      </c>
      <c r="P2316">
        <f t="shared" si="257"/>
        <v>974.88233448384028</v>
      </c>
    </row>
    <row r="2317" spans="1:16" x14ac:dyDescent="0.2">
      <c r="A2317" t="str">
        <f t="shared" si="258"/>
        <v>200910median2North Vancouver CY</v>
      </c>
      <c r="B2317" t="str">
        <f t="shared" si="252"/>
        <v>200910apartmentmedian2_bed_rateNorth Vancouver CY</v>
      </c>
      <c r="C2317" t="str">
        <f t="shared" si="253"/>
        <v>apartmentmedian2_bed_rateNorth Vancouver CY</v>
      </c>
      <c r="D2317" t="str">
        <f t="shared" si="254"/>
        <v>200910apartmentmedian2_bed_rateVancouver</v>
      </c>
      <c r="E2317">
        <v>2009</v>
      </c>
      <c r="F2317">
        <v>10</v>
      </c>
      <c r="G2317" t="s">
        <v>65</v>
      </c>
      <c r="H2317" t="s">
        <v>61</v>
      </c>
      <c r="I2317" t="s">
        <v>53</v>
      </c>
      <c r="J2317">
        <f t="shared" si="255"/>
        <v>2</v>
      </c>
      <c r="K2317" t="s">
        <v>33</v>
      </c>
      <c r="L2317" t="e">
        <f>VLOOKUP(B2317,average_median_rates_1!B:I,8,0)</f>
        <v>#N/A</v>
      </c>
      <c r="M2317">
        <f>IF(ISERROR(L2317),VLOOKUP(C2317,vancouver_ratios_2!B:J,9,0),IF(L2317="**",VLOOKUP(C2317,vancouver_ratios_2!B:J,9,0)))</f>
        <v>1.18195010982115</v>
      </c>
      <c r="N2317">
        <f>IF(ISERROR(L2317),VLOOKUP(D2317,average_median_rates_1!B:I,8,0),IF(L2317="**", VLOOKUP(D2317,average_median_rates_1!B:I,8,0)))</f>
        <v>1050</v>
      </c>
      <c r="O2317">
        <f t="shared" si="256"/>
        <v>1241.0476153122074</v>
      </c>
      <c r="P2317">
        <f t="shared" si="257"/>
        <v>1241.0476153122074</v>
      </c>
    </row>
    <row r="2318" spans="1:16" x14ac:dyDescent="0.2">
      <c r="A2318" t="str">
        <f t="shared" si="258"/>
        <v>200910median2North Vancouver DM</v>
      </c>
      <c r="B2318" t="str">
        <f t="shared" si="252"/>
        <v>200910apartmentmedian2_bed_rateNorth Vancouver DM</v>
      </c>
      <c r="C2318" t="str">
        <f t="shared" si="253"/>
        <v>apartmentmedian2_bed_rateNorth Vancouver DM</v>
      </c>
      <c r="D2318" t="str">
        <f t="shared" si="254"/>
        <v>200910apartmentmedian2_bed_rateVancouver</v>
      </c>
      <c r="E2318">
        <v>2009</v>
      </c>
      <c r="F2318">
        <v>10</v>
      </c>
      <c r="G2318" t="s">
        <v>65</v>
      </c>
      <c r="H2318" t="s">
        <v>61</v>
      </c>
      <c r="I2318" t="s">
        <v>53</v>
      </c>
      <c r="J2318">
        <f t="shared" si="255"/>
        <v>2</v>
      </c>
      <c r="K2318" t="s">
        <v>34</v>
      </c>
      <c r="L2318" t="e">
        <f>VLOOKUP(B2318,average_median_rates_1!B:I,8,0)</f>
        <v>#N/A</v>
      </c>
      <c r="M2318">
        <f>IF(ISERROR(L2318),VLOOKUP(C2318,vancouver_ratios_2!B:J,9,0),IF(L2318="**",VLOOKUP(C2318,vancouver_ratios_2!B:J,9,0)))</f>
        <v>1.1241763413868799</v>
      </c>
      <c r="N2318">
        <f>IF(ISERROR(L2318),VLOOKUP(D2318,average_median_rates_1!B:I,8,0),IF(L2318="**", VLOOKUP(D2318,average_median_rates_1!B:I,8,0)))</f>
        <v>1050</v>
      </c>
      <c r="O2318">
        <f t="shared" si="256"/>
        <v>1180.385158456224</v>
      </c>
      <c r="P2318">
        <f t="shared" si="257"/>
        <v>1180.385158456224</v>
      </c>
    </row>
    <row r="2319" spans="1:16" x14ac:dyDescent="0.2">
      <c r="A2319" t="str">
        <f t="shared" si="258"/>
        <v>200910median2West Vancouver</v>
      </c>
      <c r="B2319" t="str">
        <f t="shared" si="252"/>
        <v>200910apartmentmedian2_bed_rateWest Vancouver</v>
      </c>
      <c r="C2319" t="str">
        <f t="shared" si="253"/>
        <v>apartmentmedian2_bed_rateWest Vancouver</v>
      </c>
      <c r="D2319" t="str">
        <f t="shared" si="254"/>
        <v>200910apartmentmedian2_bed_rateVancouver</v>
      </c>
      <c r="E2319">
        <v>2009</v>
      </c>
      <c r="F2319">
        <v>10</v>
      </c>
      <c r="G2319" t="s">
        <v>65</v>
      </c>
      <c r="H2319" t="s">
        <v>61</v>
      </c>
      <c r="I2319" t="s">
        <v>53</v>
      </c>
      <c r="J2319">
        <f t="shared" si="255"/>
        <v>2</v>
      </c>
      <c r="K2319" t="s">
        <v>35</v>
      </c>
      <c r="L2319" t="e">
        <f>VLOOKUP(B2319,average_median_rates_1!B:I,8,0)</f>
        <v>#N/A</v>
      </c>
      <c r="M2319">
        <f>IF(ISERROR(L2319),VLOOKUP(C2319,vancouver_ratios_2!B:J,9,0),IF(L2319="**",VLOOKUP(C2319,vancouver_ratios_2!B:J,9,0)))</f>
        <v>1.7228584876059001</v>
      </c>
      <c r="N2319">
        <f>IF(ISERROR(L2319),VLOOKUP(D2319,average_median_rates_1!B:I,8,0),IF(L2319="**", VLOOKUP(D2319,average_median_rates_1!B:I,8,0)))</f>
        <v>1050</v>
      </c>
      <c r="O2319">
        <f t="shared" si="256"/>
        <v>1809.0014119861951</v>
      </c>
      <c r="P2319">
        <f t="shared" si="257"/>
        <v>1809.0014119861951</v>
      </c>
    </row>
    <row r="2320" spans="1:16" x14ac:dyDescent="0.2">
      <c r="A2320" t="str">
        <f t="shared" si="258"/>
        <v>200910median2Richmond</v>
      </c>
      <c r="B2320" t="str">
        <f t="shared" si="252"/>
        <v>200910apartmentmedian2_bed_rateRichmond</v>
      </c>
      <c r="C2320" t="str">
        <f t="shared" si="253"/>
        <v>apartmentmedian2_bed_rateRichmond</v>
      </c>
      <c r="D2320" t="str">
        <f t="shared" si="254"/>
        <v>200910apartmentmedian2_bed_rateVancouver</v>
      </c>
      <c r="E2320">
        <v>2009</v>
      </c>
      <c r="F2320">
        <v>10</v>
      </c>
      <c r="G2320" t="s">
        <v>65</v>
      </c>
      <c r="H2320" t="s">
        <v>61</v>
      </c>
      <c r="I2320" t="s">
        <v>53</v>
      </c>
      <c r="J2320">
        <f t="shared" si="255"/>
        <v>2</v>
      </c>
      <c r="K2320" t="s">
        <v>36</v>
      </c>
      <c r="L2320" t="e">
        <f>VLOOKUP(B2320,average_median_rates_1!B:I,8,0)</f>
        <v>#N/A</v>
      </c>
      <c r="M2320">
        <f>IF(ISERROR(L2320),VLOOKUP(C2320,vancouver_ratios_2!B:J,9,0),IF(L2320="**",VLOOKUP(C2320,vancouver_ratios_2!B:J,9,0)))</f>
        <v>0.96815186695952304</v>
      </c>
      <c r="N2320">
        <f>IF(ISERROR(L2320),VLOOKUP(D2320,average_median_rates_1!B:I,8,0),IF(L2320="**", VLOOKUP(D2320,average_median_rates_1!B:I,8,0)))</f>
        <v>1050</v>
      </c>
      <c r="O2320">
        <f t="shared" si="256"/>
        <v>1016.5594603074992</v>
      </c>
      <c r="P2320">
        <f t="shared" si="257"/>
        <v>1016.5594603074992</v>
      </c>
    </row>
    <row r="2321" spans="1:16" x14ac:dyDescent="0.2">
      <c r="A2321" t="str">
        <f t="shared" si="258"/>
        <v>200910median2Delta</v>
      </c>
      <c r="B2321" t="str">
        <f t="shared" si="252"/>
        <v>200910apartmentmedian2_bed_rateDelta</v>
      </c>
      <c r="C2321" t="str">
        <f t="shared" si="253"/>
        <v>apartmentmedian2_bed_rateDelta</v>
      </c>
      <c r="D2321" t="str">
        <f t="shared" si="254"/>
        <v>200910apartmentmedian2_bed_rateVancouver</v>
      </c>
      <c r="E2321">
        <v>2009</v>
      </c>
      <c r="F2321">
        <v>10</v>
      </c>
      <c r="G2321" t="s">
        <v>65</v>
      </c>
      <c r="H2321" t="s">
        <v>61</v>
      </c>
      <c r="I2321" t="s">
        <v>53</v>
      </c>
      <c r="J2321">
        <f t="shared" si="255"/>
        <v>2</v>
      </c>
      <c r="K2321" t="s">
        <v>37</v>
      </c>
      <c r="L2321" t="e">
        <f>VLOOKUP(B2321,average_median_rates_1!B:I,8,0)</f>
        <v>#N/A</v>
      </c>
      <c r="M2321">
        <f>IF(ISERROR(L2321),VLOOKUP(C2321,vancouver_ratios_2!B:J,9,0),IF(L2321="**",VLOOKUP(C2321,vancouver_ratios_2!B:J,9,0)))</f>
        <v>0.85189833699403805</v>
      </c>
      <c r="N2321">
        <f>IF(ISERROR(L2321),VLOOKUP(D2321,average_median_rates_1!B:I,8,0),IF(L2321="**", VLOOKUP(D2321,average_median_rates_1!B:I,8,0)))</f>
        <v>1050</v>
      </c>
      <c r="O2321">
        <f t="shared" si="256"/>
        <v>894.49325384373992</v>
      </c>
      <c r="P2321">
        <f t="shared" si="257"/>
        <v>894.49325384373992</v>
      </c>
    </row>
    <row r="2322" spans="1:16" x14ac:dyDescent="0.2">
      <c r="A2322" t="str">
        <f t="shared" si="258"/>
        <v>200910median2Surrey</v>
      </c>
      <c r="B2322" t="str">
        <f t="shared" si="252"/>
        <v>200910apartmentmedian2_bed_rateSurrey</v>
      </c>
      <c r="C2322" t="str">
        <f t="shared" si="253"/>
        <v>apartmentmedian2_bed_rateSurrey</v>
      </c>
      <c r="D2322" t="str">
        <f t="shared" si="254"/>
        <v>200910apartmentmedian2_bed_rateVancouver</v>
      </c>
      <c r="E2322">
        <v>2009</v>
      </c>
      <c r="F2322">
        <v>10</v>
      </c>
      <c r="G2322" t="s">
        <v>65</v>
      </c>
      <c r="H2322" t="s">
        <v>61</v>
      </c>
      <c r="I2322" t="s">
        <v>53</v>
      </c>
      <c r="J2322">
        <f t="shared" si="255"/>
        <v>2</v>
      </c>
      <c r="K2322" t="s">
        <v>38</v>
      </c>
      <c r="L2322" t="e">
        <f>VLOOKUP(B2322,average_median_rates_1!B:I,8,0)</f>
        <v>#N/A</v>
      </c>
      <c r="M2322">
        <f>IF(ISERROR(L2322),VLOOKUP(C2322,vancouver_ratios_2!B:J,9,0),IF(L2322="**",VLOOKUP(C2322,vancouver_ratios_2!B:J,9,0)))</f>
        <v>0.75274552871038602</v>
      </c>
      <c r="N2322">
        <f>IF(ISERROR(L2322),VLOOKUP(D2322,average_median_rates_1!B:I,8,0),IF(L2322="**", VLOOKUP(D2322,average_median_rates_1!B:I,8,0)))</f>
        <v>1050</v>
      </c>
      <c r="O2322">
        <f t="shared" si="256"/>
        <v>790.38280514590531</v>
      </c>
      <c r="P2322">
        <f t="shared" si="257"/>
        <v>790.38280514590531</v>
      </c>
    </row>
    <row r="2323" spans="1:16" x14ac:dyDescent="0.2">
      <c r="A2323" t="str">
        <f t="shared" si="258"/>
        <v>200910median2White Rock</v>
      </c>
      <c r="B2323" t="str">
        <f t="shared" si="252"/>
        <v>200910apartmentmedian2_bed_rateWhite Rock</v>
      </c>
      <c r="C2323" t="str">
        <f t="shared" si="253"/>
        <v>apartmentmedian2_bed_rateWhite Rock</v>
      </c>
      <c r="D2323" t="str">
        <f t="shared" si="254"/>
        <v>200910apartmentmedian2_bed_rateVancouver</v>
      </c>
      <c r="E2323">
        <v>2009</v>
      </c>
      <c r="F2323">
        <v>10</v>
      </c>
      <c r="G2323" t="s">
        <v>65</v>
      </c>
      <c r="H2323" t="s">
        <v>61</v>
      </c>
      <c r="I2323" t="s">
        <v>53</v>
      </c>
      <c r="J2323">
        <f t="shared" si="255"/>
        <v>2</v>
      </c>
      <c r="K2323" t="s">
        <v>39</v>
      </c>
      <c r="L2323" t="e">
        <f>VLOOKUP(B2323,average_median_rates_1!B:I,8,0)</f>
        <v>#N/A</v>
      </c>
      <c r="M2323">
        <f>IF(ISERROR(L2323),VLOOKUP(C2323,vancouver_ratios_2!B:J,9,0),IF(L2323="**",VLOOKUP(C2323,vancouver_ratios_2!B:J,9,0)))</f>
        <v>0.85142767492940097</v>
      </c>
      <c r="N2323">
        <f>IF(ISERROR(L2323),VLOOKUP(D2323,average_median_rates_1!B:I,8,0),IF(L2323="**", VLOOKUP(D2323,average_median_rates_1!B:I,8,0)))</f>
        <v>1050</v>
      </c>
      <c r="O2323">
        <f t="shared" si="256"/>
        <v>893.99905867587097</v>
      </c>
      <c r="P2323">
        <f t="shared" si="257"/>
        <v>893.99905867587097</v>
      </c>
    </row>
    <row r="2324" spans="1:16" x14ac:dyDescent="0.2">
      <c r="A2324" t="str">
        <f t="shared" si="258"/>
        <v>200910median2Langley City and Langley DM</v>
      </c>
      <c r="B2324" t="str">
        <f t="shared" si="252"/>
        <v>200910apartmentmedian2_bed_rateLangley City and Langley DM</v>
      </c>
      <c r="C2324" t="str">
        <f t="shared" si="253"/>
        <v>apartmentmedian2_bed_rateLangley City and Langley DM</v>
      </c>
      <c r="D2324" t="str">
        <f t="shared" si="254"/>
        <v>200910apartmentmedian2_bed_rateVancouver</v>
      </c>
      <c r="E2324">
        <v>2009</v>
      </c>
      <c r="F2324">
        <v>10</v>
      </c>
      <c r="G2324" t="s">
        <v>65</v>
      </c>
      <c r="H2324" t="s">
        <v>61</v>
      </c>
      <c r="I2324" t="s">
        <v>53</v>
      </c>
      <c r="J2324">
        <f t="shared" si="255"/>
        <v>2</v>
      </c>
      <c r="K2324" t="s">
        <v>40</v>
      </c>
      <c r="L2324" t="e">
        <f>VLOOKUP(B2324,average_median_rates_1!B:I,8,0)</f>
        <v>#N/A</v>
      </c>
      <c r="M2324">
        <f>IF(ISERROR(L2324),VLOOKUP(C2324,vancouver_ratios_2!B:J,9,0),IF(L2324="**",VLOOKUP(C2324,vancouver_ratios_2!B:J,9,0)))</f>
        <v>0.83197364292438003</v>
      </c>
      <c r="N2324">
        <f>IF(ISERROR(L2324),VLOOKUP(D2324,average_median_rates_1!B:I,8,0),IF(L2324="**", VLOOKUP(D2324,average_median_rates_1!B:I,8,0)))</f>
        <v>1050</v>
      </c>
      <c r="O2324">
        <f t="shared" si="256"/>
        <v>873.57232507059905</v>
      </c>
      <c r="P2324">
        <f t="shared" si="257"/>
        <v>873.57232507059905</v>
      </c>
    </row>
    <row r="2325" spans="1:16" x14ac:dyDescent="0.2">
      <c r="A2325" t="str">
        <f t="shared" si="258"/>
        <v>200910median2Tri-Cities</v>
      </c>
      <c r="B2325" t="str">
        <f t="shared" si="252"/>
        <v>200910apartmentmedian2_bed_rateTri-Cities</v>
      </c>
      <c r="C2325" t="str">
        <f t="shared" si="253"/>
        <v>apartmentmedian2_bed_rateTri-Cities</v>
      </c>
      <c r="D2325" t="str">
        <f t="shared" si="254"/>
        <v>200910apartmentmedian2_bed_rateVancouver</v>
      </c>
      <c r="E2325">
        <v>2009</v>
      </c>
      <c r="F2325">
        <v>10</v>
      </c>
      <c r="G2325" t="s">
        <v>65</v>
      </c>
      <c r="H2325" t="s">
        <v>61</v>
      </c>
      <c r="I2325" t="s">
        <v>53</v>
      </c>
      <c r="J2325">
        <f t="shared" si="255"/>
        <v>2</v>
      </c>
      <c r="K2325" t="s">
        <v>41</v>
      </c>
      <c r="L2325" t="e">
        <f>VLOOKUP(B2325,average_median_rates_1!B:I,8,0)</f>
        <v>#N/A</v>
      </c>
      <c r="M2325">
        <f>IF(ISERROR(L2325),VLOOKUP(C2325,vancouver_ratios_2!B:J,9,0),IF(L2325="**",VLOOKUP(C2325,vancouver_ratios_2!B:J,9,0)))</f>
        <v>0.85801694383432703</v>
      </c>
      <c r="N2325">
        <f>IF(ISERROR(L2325),VLOOKUP(D2325,average_median_rates_1!B:I,8,0),IF(L2325="**", VLOOKUP(D2325,average_median_rates_1!B:I,8,0)))</f>
        <v>1050</v>
      </c>
      <c r="O2325">
        <f t="shared" si="256"/>
        <v>900.91779102604335</v>
      </c>
      <c r="P2325">
        <f t="shared" si="257"/>
        <v>900.91779102604335</v>
      </c>
    </row>
    <row r="2326" spans="1:16" x14ac:dyDescent="0.2">
      <c r="A2326" t="str">
        <f t="shared" si="258"/>
        <v>200910median2Maple Ridge/Pitt Meadows</v>
      </c>
      <c r="B2326" t="str">
        <f t="shared" si="252"/>
        <v>200910apartmentmedian2_bed_rateMaple Ridge/Pitt Meadows</v>
      </c>
      <c r="C2326" t="str">
        <f t="shared" si="253"/>
        <v>apartmentmedian2_bed_rateMaple Ridge/Pitt Meadows</v>
      </c>
      <c r="D2326" t="str">
        <f t="shared" si="254"/>
        <v>200910apartmentmedian2_bed_rateVancouver</v>
      </c>
      <c r="E2326">
        <v>2009</v>
      </c>
      <c r="F2326">
        <v>10</v>
      </c>
      <c r="G2326" t="s">
        <v>65</v>
      </c>
      <c r="H2326" t="s">
        <v>61</v>
      </c>
      <c r="I2326" t="s">
        <v>53</v>
      </c>
      <c r="J2326">
        <f t="shared" si="255"/>
        <v>2</v>
      </c>
      <c r="K2326" t="s">
        <v>42</v>
      </c>
      <c r="L2326" t="e">
        <f>VLOOKUP(B2326,average_median_rates_1!B:I,8,0)</f>
        <v>#N/A</v>
      </c>
      <c r="M2326">
        <f>IF(ISERROR(L2326),VLOOKUP(C2326,vancouver_ratios_2!B:J,9,0),IF(L2326="**",VLOOKUP(C2326,vancouver_ratios_2!B:J,9,0)))</f>
        <v>0.76176655161593998</v>
      </c>
      <c r="N2326">
        <f>IF(ISERROR(L2326),VLOOKUP(D2326,average_median_rates_1!B:I,8,0),IF(L2326="**", VLOOKUP(D2326,average_median_rates_1!B:I,8,0)))</f>
        <v>1050</v>
      </c>
      <c r="O2326">
        <f t="shared" si="256"/>
        <v>799.85487919673699</v>
      </c>
      <c r="P2326">
        <f t="shared" si="257"/>
        <v>799.85487919673699</v>
      </c>
    </row>
    <row r="2327" spans="1:16" x14ac:dyDescent="0.2">
      <c r="A2327" t="str">
        <f t="shared" si="258"/>
        <v>200910median2Vancouver</v>
      </c>
      <c r="B2327" t="str">
        <f t="shared" si="252"/>
        <v>200910apartmentmedian2_bed_rateVancouver</v>
      </c>
      <c r="C2327" t="str">
        <f t="shared" si="253"/>
        <v>apartmentmedian2_bed_rateVancouver</v>
      </c>
      <c r="D2327" t="str">
        <f t="shared" si="254"/>
        <v>200910apartmentmedian2_bed_rateVancouver</v>
      </c>
      <c r="E2327">
        <v>2009</v>
      </c>
      <c r="F2327">
        <v>10</v>
      </c>
      <c r="G2327" t="s">
        <v>65</v>
      </c>
      <c r="H2327" t="s">
        <v>61</v>
      </c>
      <c r="I2327" t="s">
        <v>53</v>
      </c>
      <c r="J2327">
        <f t="shared" si="255"/>
        <v>2</v>
      </c>
      <c r="K2327" t="s">
        <v>43</v>
      </c>
      <c r="L2327">
        <f>VLOOKUP(B2327,average_median_rates_1!B:I,8,0)</f>
        <v>1050</v>
      </c>
      <c r="M2327" t="b">
        <f>IF(ISERROR(L2327),VLOOKUP(C2327,vancouver_ratios_2!B:J,9,0),IF(L2327="**",VLOOKUP(C2327,vancouver_ratios_2!B:J,9,0)))</f>
        <v>0</v>
      </c>
      <c r="N2327" t="b">
        <f>IF(ISERROR(L2327),VLOOKUP(D2327,average_median_rates_1!B:I,8,0),IF(L2327="**", VLOOKUP(D2327,average_median_rates_1!B:I,8,0)))</f>
        <v>0</v>
      </c>
      <c r="O2327">
        <f t="shared" si="256"/>
        <v>0</v>
      </c>
      <c r="P2327">
        <f t="shared" si="257"/>
        <v>1050</v>
      </c>
    </row>
    <row r="2328" spans="1:16" x14ac:dyDescent="0.2">
      <c r="A2328" t="str">
        <f t="shared" si="258"/>
        <v>200910median2North Vancouver City</v>
      </c>
      <c r="B2328" t="str">
        <f t="shared" si="252"/>
        <v>200910apartmentmedian2_bed_rateNorth Vancouver City</v>
      </c>
      <c r="C2328" t="str">
        <f t="shared" si="253"/>
        <v>apartmentmedian2_bed_rateNorth Vancouver City</v>
      </c>
      <c r="D2328" t="str">
        <f t="shared" si="254"/>
        <v>200910apartmentmedian2_bed_rateVancouver</v>
      </c>
      <c r="E2328">
        <v>2009</v>
      </c>
      <c r="F2328">
        <v>10</v>
      </c>
      <c r="G2328" t="s">
        <v>65</v>
      </c>
      <c r="H2328" t="s">
        <v>61</v>
      </c>
      <c r="I2328" t="s">
        <v>53</v>
      </c>
      <c r="J2328">
        <f t="shared" si="255"/>
        <v>2</v>
      </c>
      <c r="K2328" t="s">
        <v>60</v>
      </c>
      <c r="L2328" t="e">
        <f>VLOOKUP(B2328,average_median_rates_1!B:I,8,0)</f>
        <v>#N/A</v>
      </c>
      <c r="M2328">
        <f>IF(ISERROR(L2328),VLOOKUP(C2328,vancouver_ratios_2!B:J,9,0),IF(L2328="**",VLOOKUP(C2328,vancouver_ratios_2!B:J,9,0)))</f>
        <v>0.94132412927518005</v>
      </c>
      <c r="N2328">
        <f>IF(ISERROR(L2328),VLOOKUP(D2328,average_median_rates_1!B:I,8,0),IF(L2328="**", VLOOKUP(D2328,average_median_rates_1!B:I,8,0)))</f>
        <v>1050</v>
      </c>
      <c r="O2328">
        <f t="shared" si="256"/>
        <v>988.39033573893903</v>
      </c>
      <c r="P2328">
        <f t="shared" si="257"/>
        <v>988.39033573893903</v>
      </c>
    </row>
    <row r="2329" spans="1:16" x14ac:dyDescent="0.2">
      <c r="A2329" t="str">
        <f t="shared" si="258"/>
        <v>200910median3West End/Stanley Park</v>
      </c>
      <c r="B2329" t="str">
        <f t="shared" si="252"/>
        <v>200910apartmentmedian3+_bed_rateWest End/Stanley Park</v>
      </c>
      <c r="C2329" t="str">
        <f t="shared" si="253"/>
        <v>apartmentmedian3+_bed_rateWest End/Stanley Park</v>
      </c>
      <c r="D2329" t="str">
        <f t="shared" si="254"/>
        <v>200910apartmentmedian3+_bed_rateVancouver</v>
      </c>
      <c r="E2329">
        <v>2009</v>
      </c>
      <c r="F2329">
        <v>10</v>
      </c>
      <c r="G2329" t="s">
        <v>65</v>
      </c>
      <c r="H2329" t="s">
        <v>61</v>
      </c>
      <c r="I2329" t="s">
        <v>55</v>
      </c>
      <c r="J2329">
        <f t="shared" si="255"/>
        <v>3</v>
      </c>
      <c r="K2329" t="s">
        <v>12</v>
      </c>
      <c r="L2329" t="e">
        <f>VLOOKUP(B2329,average_median_rates_1!B:I,8,0)</f>
        <v>#N/A</v>
      </c>
      <c r="M2329">
        <f>IF(ISERROR(L2329),VLOOKUP(C2329,vancouver_ratios_2!B:J,9,0),IF(L2329="**",VLOOKUP(C2329,vancouver_ratios_2!B:J,9,0)))</f>
        <v>1.9956571027127099</v>
      </c>
      <c r="N2329">
        <f>IF(ISERROR(L2329),VLOOKUP(D2329,average_median_rates_1!B:I,8,0),IF(L2329="**", VLOOKUP(D2329,average_median_rates_1!B:I,8,0)))</f>
        <v>1175</v>
      </c>
      <c r="O2329">
        <f t="shared" si="256"/>
        <v>2344.8970956874341</v>
      </c>
      <c r="P2329">
        <f t="shared" si="257"/>
        <v>2344.8970956874341</v>
      </c>
    </row>
    <row r="2330" spans="1:16" x14ac:dyDescent="0.2">
      <c r="A2330" t="str">
        <f t="shared" si="258"/>
        <v>200910median3English Bay</v>
      </c>
      <c r="B2330" t="str">
        <f t="shared" si="252"/>
        <v>200910apartmentmedian3+_bed_rateEnglish Bay</v>
      </c>
      <c r="C2330" t="str">
        <f t="shared" si="253"/>
        <v>apartmentmedian3+_bed_rateEnglish Bay</v>
      </c>
      <c r="D2330" t="str">
        <f t="shared" si="254"/>
        <v>200910apartmentmedian3+_bed_rateVancouver</v>
      </c>
      <c r="E2330">
        <v>2009</v>
      </c>
      <c r="F2330">
        <v>10</v>
      </c>
      <c r="G2330" t="s">
        <v>65</v>
      </c>
      <c r="H2330" t="s">
        <v>61</v>
      </c>
      <c r="I2330" t="s">
        <v>55</v>
      </c>
      <c r="J2330">
        <f t="shared" si="255"/>
        <v>3</v>
      </c>
      <c r="K2330" t="s">
        <v>16</v>
      </c>
      <c r="L2330" t="e">
        <f>VLOOKUP(B2330,average_median_rates_1!B:I,8,0)</f>
        <v>#N/A</v>
      </c>
      <c r="M2330">
        <f>IF(ISERROR(L2330),VLOOKUP(C2330,vancouver_ratios_2!B:J,9,0),IF(L2330="**",VLOOKUP(C2330,vancouver_ratios_2!B:J,9,0)))</f>
        <v>1.72900457783343</v>
      </c>
      <c r="N2330">
        <f>IF(ISERROR(L2330),VLOOKUP(D2330,average_median_rates_1!B:I,8,0),IF(L2330="**", VLOOKUP(D2330,average_median_rates_1!B:I,8,0)))</f>
        <v>1175</v>
      </c>
      <c r="O2330">
        <f t="shared" si="256"/>
        <v>2031.5803789542801</v>
      </c>
      <c r="P2330">
        <f t="shared" si="257"/>
        <v>2031.5803789542801</v>
      </c>
    </row>
    <row r="2331" spans="1:16" x14ac:dyDescent="0.2">
      <c r="A2331" t="str">
        <f t="shared" si="258"/>
        <v>200910median3Downtown</v>
      </c>
      <c r="B2331" t="str">
        <f t="shared" si="252"/>
        <v>200910apartmentmedian3+_bed_rateDowntown</v>
      </c>
      <c r="C2331" t="str">
        <f t="shared" si="253"/>
        <v>apartmentmedian3+_bed_rateDowntown</v>
      </c>
      <c r="D2331" t="str">
        <f t="shared" si="254"/>
        <v>200910apartmentmedian3+_bed_rateVancouver</v>
      </c>
      <c r="E2331">
        <v>2009</v>
      </c>
      <c r="F2331">
        <v>10</v>
      </c>
      <c r="G2331" t="s">
        <v>65</v>
      </c>
      <c r="H2331" t="s">
        <v>61</v>
      </c>
      <c r="I2331" t="s">
        <v>55</v>
      </c>
      <c r="J2331">
        <f t="shared" si="255"/>
        <v>3</v>
      </c>
      <c r="K2331" t="s">
        <v>17</v>
      </c>
      <c r="L2331" t="e">
        <f>VLOOKUP(B2331,average_median_rates_1!B:I,8,0)</f>
        <v>#N/A</v>
      </c>
      <c r="M2331">
        <f>IF(ISERROR(L2331),VLOOKUP(C2331,vancouver_ratios_2!B:J,9,0),IF(L2331="**",VLOOKUP(C2331,vancouver_ratios_2!B:J,9,0)))</f>
        <v>1.84518249748527</v>
      </c>
      <c r="N2331">
        <f>IF(ISERROR(L2331),VLOOKUP(D2331,average_median_rates_1!B:I,8,0),IF(L2331="**", VLOOKUP(D2331,average_median_rates_1!B:I,8,0)))</f>
        <v>1175</v>
      </c>
      <c r="O2331">
        <f t="shared" si="256"/>
        <v>2168.089434545192</v>
      </c>
      <c r="P2331">
        <f t="shared" si="257"/>
        <v>2168.089434545192</v>
      </c>
    </row>
    <row r="2332" spans="1:16" x14ac:dyDescent="0.2">
      <c r="A2332" t="str">
        <f t="shared" si="258"/>
        <v>200910median3South Granville/Oak</v>
      </c>
      <c r="B2332" t="str">
        <f t="shared" si="252"/>
        <v>200910apartmentmedian3+_bed_rateSouth Granville/Oak</v>
      </c>
      <c r="C2332" t="str">
        <f t="shared" si="253"/>
        <v>apartmentmedian3+_bed_rateSouth Granville/Oak</v>
      </c>
      <c r="D2332" t="str">
        <f t="shared" si="254"/>
        <v>200910apartmentmedian3+_bed_rateVancouver</v>
      </c>
      <c r="E2332">
        <v>2009</v>
      </c>
      <c r="F2332">
        <v>10</v>
      </c>
      <c r="G2332" t="s">
        <v>65</v>
      </c>
      <c r="H2332" t="s">
        <v>61</v>
      </c>
      <c r="I2332" t="s">
        <v>55</v>
      </c>
      <c r="J2332">
        <f t="shared" si="255"/>
        <v>3</v>
      </c>
      <c r="K2332" t="s">
        <v>19</v>
      </c>
      <c r="L2332" t="e">
        <f>VLOOKUP(B2332,average_median_rates_1!B:I,8,0)</f>
        <v>#N/A</v>
      </c>
      <c r="M2332">
        <f>IF(ISERROR(L2332),VLOOKUP(C2332,vancouver_ratios_2!B:J,9,0),IF(L2332="**",VLOOKUP(C2332,vancouver_ratios_2!B:J,9,0)))</f>
        <v>1.49374910188245</v>
      </c>
      <c r="N2332">
        <f>IF(ISERROR(L2332),VLOOKUP(D2332,average_median_rates_1!B:I,8,0),IF(L2332="**", VLOOKUP(D2332,average_median_rates_1!B:I,8,0)))</f>
        <v>1175</v>
      </c>
      <c r="O2332">
        <f t="shared" si="256"/>
        <v>1755.1551947118787</v>
      </c>
      <c r="P2332">
        <f t="shared" si="257"/>
        <v>1755.1551947118787</v>
      </c>
    </row>
    <row r="2333" spans="1:16" x14ac:dyDescent="0.2">
      <c r="A2333" t="str">
        <f t="shared" si="258"/>
        <v>200910median3Kitsilano/Point Grey</v>
      </c>
      <c r="B2333" t="str">
        <f t="shared" si="252"/>
        <v>200910apartmentmedian3+_bed_rateKitsilano/Point Grey</v>
      </c>
      <c r="C2333" t="str">
        <f t="shared" si="253"/>
        <v>apartmentmedian3+_bed_rateKitsilano/Point Grey</v>
      </c>
      <c r="D2333" t="str">
        <f t="shared" si="254"/>
        <v>200910apartmentmedian3+_bed_rateVancouver</v>
      </c>
      <c r="E2333">
        <v>2009</v>
      </c>
      <c r="F2333">
        <v>10</v>
      </c>
      <c r="G2333" t="s">
        <v>65</v>
      </c>
      <c r="H2333" t="s">
        <v>61</v>
      </c>
      <c r="I2333" t="s">
        <v>55</v>
      </c>
      <c r="J2333">
        <f t="shared" si="255"/>
        <v>3</v>
      </c>
      <c r="K2333" t="s">
        <v>20</v>
      </c>
      <c r="L2333" t="e">
        <f>VLOOKUP(B2333,average_median_rates_1!B:I,8,0)</f>
        <v>#N/A</v>
      </c>
      <c r="M2333">
        <f>IF(ISERROR(L2333),VLOOKUP(C2333,vancouver_ratios_2!B:J,9,0),IF(L2333="**",VLOOKUP(C2333,vancouver_ratios_2!B:J,9,0)))</f>
        <v>1.8905374335392999</v>
      </c>
      <c r="N2333">
        <f>IF(ISERROR(L2333),VLOOKUP(D2333,average_median_rates_1!B:I,8,0),IF(L2333="**", VLOOKUP(D2333,average_median_rates_1!B:I,8,0)))</f>
        <v>1175</v>
      </c>
      <c r="O2333">
        <f t="shared" si="256"/>
        <v>2221.3814844086774</v>
      </c>
      <c r="P2333">
        <f t="shared" si="257"/>
        <v>2221.3814844086774</v>
      </c>
    </row>
    <row r="2334" spans="1:16" x14ac:dyDescent="0.2">
      <c r="A2334" t="str">
        <f t="shared" si="258"/>
        <v>200910median3Westside/Kerrisdale</v>
      </c>
      <c r="B2334" t="str">
        <f t="shared" si="252"/>
        <v>200910apartmentmedian3+_bed_rateWestside/Kerrisdale</v>
      </c>
      <c r="C2334" t="str">
        <f t="shared" si="253"/>
        <v>apartmentmedian3+_bed_rateWestside/Kerrisdale</v>
      </c>
      <c r="D2334" t="str">
        <f t="shared" si="254"/>
        <v>200910apartmentmedian3+_bed_rateVancouver</v>
      </c>
      <c r="E2334">
        <v>2009</v>
      </c>
      <c r="F2334">
        <v>10</v>
      </c>
      <c r="G2334" t="s">
        <v>65</v>
      </c>
      <c r="H2334" t="s">
        <v>61</v>
      </c>
      <c r="I2334" t="s">
        <v>55</v>
      </c>
      <c r="J2334">
        <f t="shared" si="255"/>
        <v>3</v>
      </c>
      <c r="K2334" t="s">
        <v>21</v>
      </c>
      <c r="L2334" t="e">
        <f>VLOOKUP(B2334,average_median_rates_1!B:I,8,0)</f>
        <v>#N/A</v>
      </c>
      <c r="M2334">
        <f>IF(ISERROR(L2334),VLOOKUP(C2334,vancouver_ratios_2!B:J,9,0),IF(L2334="**",VLOOKUP(C2334,vancouver_ratios_2!B:J,9,0)))</f>
        <v>1.8257651961488699</v>
      </c>
      <c r="N2334">
        <f>IF(ISERROR(L2334),VLOOKUP(D2334,average_median_rates_1!B:I,8,0),IF(L2334="**", VLOOKUP(D2334,average_median_rates_1!B:I,8,0)))</f>
        <v>1175</v>
      </c>
      <c r="O2334">
        <f t="shared" si="256"/>
        <v>2145.2741054749222</v>
      </c>
      <c r="P2334">
        <f t="shared" si="257"/>
        <v>2145.2741054749222</v>
      </c>
    </row>
    <row r="2335" spans="1:16" x14ac:dyDescent="0.2">
      <c r="A2335" t="str">
        <f t="shared" si="258"/>
        <v>200910median3Marpole</v>
      </c>
      <c r="B2335" t="str">
        <f t="shared" si="252"/>
        <v>200910apartmentmedian3+_bed_rateMarpole</v>
      </c>
      <c r="C2335" t="str">
        <f t="shared" si="253"/>
        <v>apartmentmedian3+_bed_rateMarpole</v>
      </c>
      <c r="D2335" t="str">
        <f t="shared" si="254"/>
        <v>200910apartmentmedian3+_bed_rateVancouver</v>
      </c>
      <c r="E2335">
        <v>2009</v>
      </c>
      <c r="F2335">
        <v>10</v>
      </c>
      <c r="G2335" t="s">
        <v>65</v>
      </c>
      <c r="H2335" t="s">
        <v>61</v>
      </c>
      <c r="I2335" t="s">
        <v>55</v>
      </c>
      <c r="J2335">
        <f t="shared" si="255"/>
        <v>3</v>
      </c>
      <c r="K2335" t="s">
        <v>23</v>
      </c>
      <c r="L2335" t="e">
        <f>VLOOKUP(B2335,average_median_rates_1!B:I,8,0)</f>
        <v>#N/A</v>
      </c>
      <c r="M2335">
        <f>IF(ISERROR(L2335),VLOOKUP(C2335,vancouver_ratios_2!B:J,9,0),IF(L2335="**",VLOOKUP(C2335,vancouver_ratios_2!B:J,9,0)))</f>
        <v>0.93389854864204602</v>
      </c>
      <c r="N2335">
        <f>IF(ISERROR(L2335),VLOOKUP(D2335,average_median_rates_1!B:I,8,0),IF(L2335="**", VLOOKUP(D2335,average_median_rates_1!B:I,8,0)))</f>
        <v>1175</v>
      </c>
      <c r="O2335">
        <f t="shared" si="256"/>
        <v>1097.3307946544041</v>
      </c>
      <c r="P2335">
        <f t="shared" si="257"/>
        <v>1097.3307946544041</v>
      </c>
    </row>
    <row r="2336" spans="1:16" x14ac:dyDescent="0.2">
      <c r="A2336" t="str">
        <f t="shared" si="258"/>
        <v>200910median3Mount Pleasant/Renfrew Heights</v>
      </c>
      <c r="B2336" t="str">
        <f t="shared" si="252"/>
        <v>200910apartmentmedian3+_bed_rateMount Pleasant/Renfrew Heights</v>
      </c>
      <c r="C2336" t="str">
        <f t="shared" si="253"/>
        <v>apartmentmedian3+_bed_rateMount Pleasant/Renfrew Heights</v>
      </c>
      <c r="D2336" t="str">
        <f t="shared" si="254"/>
        <v>200910apartmentmedian3+_bed_rateVancouver</v>
      </c>
      <c r="E2336">
        <v>2009</v>
      </c>
      <c r="F2336">
        <v>10</v>
      </c>
      <c r="G2336" t="s">
        <v>65</v>
      </c>
      <c r="H2336" t="s">
        <v>61</v>
      </c>
      <c r="I2336" t="s">
        <v>55</v>
      </c>
      <c r="J2336">
        <f t="shared" si="255"/>
        <v>3</v>
      </c>
      <c r="K2336" t="s">
        <v>24</v>
      </c>
      <c r="L2336" t="e">
        <f>VLOOKUP(B2336,average_median_rates_1!B:I,8,0)</f>
        <v>#N/A</v>
      </c>
      <c r="M2336">
        <f>IF(ISERROR(L2336),VLOOKUP(C2336,vancouver_ratios_2!B:J,9,0),IF(L2336="**",VLOOKUP(C2336,vancouver_ratios_2!B:J,9,0)))</f>
        <v>0.99457537002442897</v>
      </c>
      <c r="N2336">
        <f>IF(ISERROR(L2336),VLOOKUP(D2336,average_median_rates_1!B:I,8,0),IF(L2336="**", VLOOKUP(D2336,average_median_rates_1!B:I,8,0)))</f>
        <v>1175</v>
      </c>
      <c r="O2336">
        <f t="shared" si="256"/>
        <v>1168.6260597787041</v>
      </c>
      <c r="P2336">
        <f t="shared" si="257"/>
        <v>1168.6260597787041</v>
      </c>
    </row>
    <row r="2337" spans="1:16" x14ac:dyDescent="0.2">
      <c r="A2337" t="str">
        <f t="shared" si="258"/>
        <v>200910median3East Hastings</v>
      </c>
      <c r="B2337" t="str">
        <f t="shared" si="252"/>
        <v>200910apartmentmedian3+_bed_rateEast Hastings</v>
      </c>
      <c r="C2337" t="str">
        <f t="shared" si="253"/>
        <v>apartmentmedian3+_bed_rateEast Hastings</v>
      </c>
      <c r="D2337" t="str">
        <f t="shared" si="254"/>
        <v>200910apartmentmedian3+_bed_rateVancouver</v>
      </c>
      <c r="E2337">
        <v>2009</v>
      </c>
      <c r="F2337">
        <v>10</v>
      </c>
      <c r="G2337" t="s">
        <v>65</v>
      </c>
      <c r="H2337" t="s">
        <v>61</v>
      </c>
      <c r="I2337" t="s">
        <v>55</v>
      </c>
      <c r="J2337">
        <f t="shared" si="255"/>
        <v>3</v>
      </c>
      <c r="K2337" t="s">
        <v>25</v>
      </c>
      <c r="L2337" t="e">
        <f>VLOOKUP(B2337,average_median_rates_1!B:I,8,0)</f>
        <v>#N/A</v>
      </c>
      <c r="M2337">
        <f>IF(ISERROR(L2337),VLOOKUP(C2337,vancouver_ratios_2!B:J,9,0),IF(L2337="**",VLOOKUP(C2337,vancouver_ratios_2!B:J,9,0)))</f>
        <v>0.94034902843639701</v>
      </c>
      <c r="N2337">
        <f>IF(ISERROR(L2337),VLOOKUP(D2337,average_median_rates_1!B:I,8,0),IF(L2337="**", VLOOKUP(D2337,average_median_rates_1!B:I,8,0)))</f>
        <v>1175</v>
      </c>
      <c r="O2337">
        <f t="shared" si="256"/>
        <v>1104.9101084127665</v>
      </c>
      <c r="P2337">
        <f t="shared" si="257"/>
        <v>1104.9101084127665</v>
      </c>
    </row>
    <row r="2338" spans="1:16" x14ac:dyDescent="0.2">
      <c r="A2338" t="str">
        <f t="shared" si="258"/>
        <v>200910median3Southeast Vancouver</v>
      </c>
      <c r="B2338" t="str">
        <f t="shared" si="252"/>
        <v>200910apartmentmedian3+_bed_rateSoutheast Vancouver</v>
      </c>
      <c r="C2338" t="str">
        <f t="shared" si="253"/>
        <v>apartmentmedian3+_bed_rateSoutheast Vancouver</v>
      </c>
      <c r="D2338" t="str">
        <f t="shared" si="254"/>
        <v>200910apartmentmedian3+_bed_rateVancouver</v>
      </c>
      <c r="E2338">
        <v>2009</v>
      </c>
      <c r="F2338">
        <v>10</v>
      </c>
      <c r="G2338" t="s">
        <v>65</v>
      </c>
      <c r="H2338" t="s">
        <v>61</v>
      </c>
      <c r="I2338" t="s">
        <v>55</v>
      </c>
      <c r="J2338">
        <f t="shared" si="255"/>
        <v>3</v>
      </c>
      <c r="K2338" t="s">
        <v>26</v>
      </c>
      <c r="L2338" t="e">
        <f>VLOOKUP(B2338,average_median_rates_1!B:I,8,0)</f>
        <v>#N/A</v>
      </c>
      <c r="M2338">
        <f>IF(ISERROR(L2338),VLOOKUP(C2338,vancouver_ratios_2!B:J,9,0),IF(L2338="**",VLOOKUP(C2338,vancouver_ratios_2!B:J,9,0)))</f>
        <v>0.97161948555827005</v>
      </c>
      <c r="N2338">
        <f>IF(ISERROR(L2338),VLOOKUP(D2338,average_median_rates_1!B:I,8,0),IF(L2338="**", VLOOKUP(D2338,average_median_rates_1!B:I,8,0)))</f>
        <v>1175</v>
      </c>
      <c r="O2338">
        <f t="shared" si="256"/>
        <v>1141.6528955309673</v>
      </c>
      <c r="P2338">
        <f t="shared" si="257"/>
        <v>1141.6528955309673</v>
      </c>
    </row>
    <row r="2339" spans="1:16" x14ac:dyDescent="0.2">
      <c r="A2339" t="str">
        <f t="shared" si="258"/>
        <v>200910median3University Endowment Lands</v>
      </c>
      <c r="B2339" t="str">
        <f t="shared" si="252"/>
        <v>200910apartmentmedian3+_bed_rateUniversity Endowment Lands</v>
      </c>
      <c r="C2339" t="str">
        <f t="shared" si="253"/>
        <v>apartmentmedian3+_bed_rateUniversity Endowment Lands</v>
      </c>
      <c r="D2339" t="str">
        <f t="shared" si="254"/>
        <v>200910apartmentmedian3+_bed_rateVancouver</v>
      </c>
      <c r="E2339">
        <v>2009</v>
      </c>
      <c r="F2339">
        <v>10</v>
      </c>
      <c r="G2339" t="s">
        <v>65</v>
      </c>
      <c r="H2339" t="s">
        <v>61</v>
      </c>
      <c r="I2339" t="s">
        <v>55</v>
      </c>
      <c r="J2339">
        <f t="shared" si="255"/>
        <v>3</v>
      </c>
      <c r="K2339" t="s">
        <v>27</v>
      </c>
      <c r="L2339" t="e">
        <f>VLOOKUP(B2339,average_median_rates_1!B:I,8,0)</f>
        <v>#N/A</v>
      </c>
      <c r="M2339">
        <f>IF(ISERROR(L2339),VLOOKUP(C2339,vancouver_ratios_2!B:J,9,0),IF(L2339="**",VLOOKUP(C2339,vancouver_ratios_2!B:J,9,0)))</f>
        <v>1.85163098146285</v>
      </c>
      <c r="N2339">
        <f>IF(ISERROR(L2339),VLOOKUP(D2339,average_median_rates_1!B:I,8,0),IF(L2339="**", VLOOKUP(D2339,average_median_rates_1!B:I,8,0)))</f>
        <v>1175</v>
      </c>
      <c r="O2339">
        <f t="shared" si="256"/>
        <v>2175.6664032188487</v>
      </c>
      <c r="P2339">
        <f t="shared" si="257"/>
        <v>2175.6664032188487</v>
      </c>
    </row>
    <row r="2340" spans="1:16" x14ac:dyDescent="0.2">
      <c r="A2340" t="str">
        <f t="shared" si="258"/>
        <v>200910median3Central Park/Metrotown</v>
      </c>
      <c r="B2340" t="str">
        <f t="shared" si="252"/>
        <v>200910apartmentmedian3+_bed_rateCentral Park/Metrotown</v>
      </c>
      <c r="C2340" t="str">
        <f t="shared" si="253"/>
        <v>apartmentmedian3+_bed_rateCentral Park/Metrotown</v>
      </c>
      <c r="D2340" t="str">
        <f t="shared" si="254"/>
        <v>200910apartmentmedian3+_bed_rateVancouver</v>
      </c>
      <c r="E2340">
        <v>2009</v>
      </c>
      <c r="F2340">
        <v>10</v>
      </c>
      <c r="G2340" t="s">
        <v>65</v>
      </c>
      <c r="H2340" t="s">
        <v>61</v>
      </c>
      <c r="I2340" t="s">
        <v>55</v>
      </c>
      <c r="J2340">
        <f t="shared" si="255"/>
        <v>3</v>
      </c>
      <c r="K2340" t="s">
        <v>28</v>
      </c>
      <c r="L2340" t="e">
        <f>VLOOKUP(B2340,average_median_rates_1!B:I,8,0)</f>
        <v>#N/A</v>
      </c>
      <c r="M2340">
        <f>IF(ISERROR(L2340),VLOOKUP(C2340,vancouver_ratios_2!B:J,9,0),IF(L2340="**",VLOOKUP(C2340,vancouver_ratios_2!B:J,9,0)))</f>
        <v>1.1129472625377199</v>
      </c>
      <c r="N2340">
        <f>IF(ISERROR(L2340),VLOOKUP(D2340,average_median_rates_1!B:I,8,0),IF(L2340="**", VLOOKUP(D2340,average_median_rates_1!B:I,8,0)))</f>
        <v>1175</v>
      </c>
      <c r="O2340">
        <f t="shared" si="256"/>
        <v>1307.713033481821</v>
      </c>
      <c r="P2340">
        <f t="shared" si="257"/>
        <v>1307.713033481821</v>
      </c>
    </row>
    <row r="2341" spans="1:16" x14ac:dyDescent="0.2">
      <c r="A2341" t="str">
        <f t="shared" si="258"/>
        <v>200910median3Southeast Burnaby</v>
      </c>
      <c r="B2341" t="str">
        <f t="shared" si="252"/>
        <v>200910apartmentmedian3+_bed_rateSoutheast Burnaby</v>
      </c>
      <c r="C2341" t="str">
        <f t="shared" si="253"/>
        <v>apartmentmedian3+_bed_rateSoutheast Burnaby</v>
      </c>
      <c r="D2341" t="str">
        <f t="shared" si="254"/>
        <v>200910apartmentmedian3+_bed_rateVancouver</v>
      </c>
      <c r="E2341">
        <v>2009</v>
      </c>
      <c r="F2341">
        <v>10</v>
      </c>
      <c r="G2341" t="s">
        <v>65</v>
      </c>
      <c r="H2341" t="s">
        <v>61</v>
      </c>
      <c r="I2341" t="s">
        <v>55</v>
      </c>
      <c r="J2341">
        <f t="shared" si="255"/>
        <v>3</v>
      </c>
      <c r="K2341" t="s">
        <v>29</v>
      </c>
      <c r="L2341" t="e">
        <f>VLOOKUP(B2341,average_median_rates_1!B:I,8,0)</f>
        <v>#N/A</v>
      </c>
      <c r="M2341">
        <f>IF(ISERROR(L2341),VLOOKUP(C2341,vancouver_ratios_2!B:J,9,0),IF(L2341="**",VLOOKUP(C2341,vancouver_ratios_2!B:J,9,0)))</f>
        <v>0.84818221008765604</v>
      </c>
      <c r="N2341">
        <f>IF(ISERROR(L2341),VLOOKUP(D2341,average_median_rates_1!B:I,8,0),IF(L2341="**", VLOOKUP(D2341,average_median_rates_1!B:I,8,0)))</f>
        <v>1175</v>
      </c>
      <c r="O2341">
        <f t="shared" si="256"/>
        <v>996.61409685299589</v>
      </c>
      <c r="P2341">
        <f t="shared" si="257"/>
        <v>996.61409685299589</v>
      </c>
    </row>
    <row r="2342" spans="1:16" x14ac:dyDescent="0.2">
      <c r="A2342" t="str">
        <f t="shared" si="258"/>
        <v>200910median3North Burnaby</v>
      </c>
      <c r="B2342" t="str">
        <f t="shared" si="252"/>
        <v>200910apartmentmedian3+_bed_rateNorth Burnaby</v>
      </c>
      <c r="C2342" t="str">
        <f t="shared" si="253"/>
        <v>apartmentmedian3+_bed_rateNorth Burnaby</v>
      </c>
      <c r="D2342" t="str">
        <f t="shared" si="254"/>
        <v>200910apartmentmedian3+_bed_rateVancouver</v>
      </c>
      <c r="E2342">
        <v>2009</v>
      </c>
      <c r="F2342">
        <v>10</v>
      </c>
      <c r="G2342" t="s">
        <v>65</v>
      </c>
      <c r="H2342" t="s">
        <v>61</v>
      </c>
      <c r="I2342" t="s">
        <v>55</v>
      </c>
      <c r="J2342">
        <f t="shared" si="255"/>
        <v>3</v>
      </c>
      <c r="K2342" t="s">
        <v>31</v>
      </c>
      <c r="L2342" t="e">
        <f>VLOOKUP(B2342,average_median_rates_1!B:I,8,0)</f>
        <v>#N/A</v>
      </c>
      <c r="M2342">
        <f>IF(ISERROR(L2342),VLOOKUP(C2342,vancouver_ratios_2!B:J,9,0),IF(L2342="**",VLOOKUP(C2342,vancouver_ratios_2!B:J,9,0)))</f>
        <v>1.0487617952771</v>
      </c>
      <c r="N2342">
        <f>IF(ISERROR(L2342),VLOOKUP(D2342,average_median_rates_1!B:I,8,0),IF(L2342="**", VLOOKUP(D2342,average_median_rates_1!B:I,8,0)))</f>
        <v>1175</v>
      </c>
      <c r="O2342">
        <f t="shared" si="256"/>
        <v>1232.2951094505925</v>
      </c>
      <c r="P2342">
        <f t="shared" si="257"/>
        <v>1232.2951094505925</v>
      </c>
    </row>
    <row r="2343" spans="1:16" x14ac:dyDescent="0.2">
      <c r="A2343" t="str">
        <f t="shared" si="258"/>
        <v>200910median3New Westminster</v>
      </c>
      <c r="B2343" t="str">
        <f t="shared" si="252"/>
        <v>200910apartmentmedian3+_bed_rateNew Westminster</v>
      </c>
      <c r="C2343" t="str">
        <f t="shared" si="253"/>
        <v>apartmentmedian3+_bed_rateNew Westminster</v>
      </c>
      <c r="D2343" t="str">
        <f t="shared" si="254"/>
        <v>200910apartmentmedian3+_bed_rateVancouver</v>
      </c>
      <c r="E2343">
        <v>2009</v>
      </c>
      <c r="F2343">
        <v>10</v>
      </c>
      <c r="G2343" t="s">
        <v>65</v>
      </c>
      <c r="H2343" t="s">
        <v>61</v>
      </c>
      <c r="I2343" t="s">
        <v>55</v>
      </c>
      <c r="J2343">
        <f t="shared" si="255"/>
        <v>3</v>
      </c>
      <c r="K2343" t="s">
        <v>32</v>
      </c>
      <c r="L2343" t="e">
        <f>VLOOKUP(B2343,average_median_rates_1!B:I,8,0)</f>
        <v>#N/A</v>
      </c>
      <c r="M2343">
        <f>IF(ISERROR(L2343),VLOOKUP(C2343,vancouver_ratios_2!B:J,9,0),IF(L2343="**",VLOOKUP(C2343,vancouver_ratios_2!B:J,9,0)))</f>
        <v>1.0906739474062399</v>
      </c>
      <c r="N2343">
        <f>IF(ISERROR(L2343),VLOOKUP(D2343,average_median_rates_1!B:I,8,0),IF(L2343="**", VLOOKUP(D2343,average_median_rates_1!B:I,8,0)))</f>
        <v>1175</v>
      </c>
      <c r="O2343">
        <f t="shared" si="256"/>
        <v>1281.5418882023318</v>
      </c>
      <c r="P2343">
        <f t="shared" si="257"/>
        <v>1281.5418882023318</v>
      </c>
    </row>
    <row r="2344" spans="1:16" x14ac:dyDescent="0.2">
      <c r="A2344" t="str">
        <f t="shared" si="258"/>
        <v>200910median3North Vancouver CY</v>
      </c>
      <c r="B2344" t="str">
        <f t="shared" si="252"/>
        <v>200910apartmentmedian3+_bed_rateNorth Vancouver CY</v>
      </c>
      <c r="C2344" t="str">
        <f t="shared" si="253"/>
        <v>apartmentmedian3+_bed_rateNorth Vancouver CY</v>
      </c>
      <c r="D2344" t="str">
        <f t="shared" si="254"/>
        <v>200910apartmentmedian3+_bed_rateVancouver</v>
      </c>
      <c r="E2344">
        <v>2009</v>
      </c>
      <c r="F2344">
        <v>10</v>
      </c>
      <c r="G2344" t="s">
        <v>65</v>
      </c>
      <c r="H2344" t="s">
        <v>61</v>
      </c>
      <c r="I2344" t="s">
        <v>55</v>
      </c>
      <c r="J2344">
        <f t="shared" si="255"/>
        <v>3</v>
      </c>
      <c r="K2344" t="s">
        <v>33</v>
      </c>
      <c r="L2344" t="e">
        <f>VLOOKUP(B2344,average_median_rates_1!B:I,8,0)</f>
        <v>#N/A</v>
      </c>
      <c r="M2344">
        <f>IF(ISERROR(L2344),VLOOKUP(C2344,vancouver_ratios_2!B:J,9,0),IF(L2344="**",VLOOKUP(C2344,vancouver_ratios_2!B:J,9,0)))</f>
        <v>1.6372682856732299</v>
      </c>
      <c r="N2344">
        <f>IF(ISERROR(L2344),VLOOKUP(D2344,average_median_rates_1!B:I,8,0),IF(L2344="**", VLOOKUP(D2344,average_median_rates_1!B:I,8,0)))</f>
        <v>1175</v>
      </c>
      <c r="O2344">
        <f t="shared" si="256"/>
        <v>1923.7902356660452</v>
      </c>
      <c r="P2344">
        <f t="shared" si="257"/>
        <v>1923.7902356660452</v>
      </c>
    </row>
    <row r="2345" spans="1:16" x14ac:dyDescent="0.2">
      <c r="A2345" t="str">
        <f t="shared" si="258"/>
        <v>200910median3North Vancouver DM</v>
      </c>
      <c r="B2345" t="str">
        <f t="shared" si="252"/>
        <v>200910apartmentmedian3+_bed_rateNorth Vancouver DM</v>
      </c>
      <c r="C2345" t="str">
        <f t="shared" si="253"/>
        <v>apartmentmedian3+_bed_rateNorth Vancouver DM</v>
      </c>
      <c r="D2345" t="str">
        <f t="shared" si="254"/>
        <v>200910apartmentmedian3+_bed_rateVancouver</v>
      </c>
      <c r="E2345">
        <v>2009</v>
      </c>
      <c r="F2345">
        <v>10</v>
      </c>
      <c r="G2345" t="s">
        <v>65</v>
      </c>
      <c r="H2345" t="s">
        <v>61</v>
      </c>
      <c r="I2345" t="s">
        <v>55</v>
      </c>
      <c r="J2345">
        <f t="shared" si="255"/>
        <v>3</v>
      </c>
      <c r="K2345" t="s">
        <v>34</v>
      </c>
      <c r="L2345" t="e">
        <f>VLOOKUP(B2345,average_median_rates_1!B:I,8,0)</f>
        <v>#N/A</v>
      </c>
      <c r="M2345">
        <f>IF(ISERROR(L2345),VLOOKUP(C2345,vancouver_ratios_2!B:J,9,0),IF(L2345="**",VLOOKUP(C2345,vancouver_ratios_2!B:J,9,0)))</f>
        <v>1.1276763902859599</v>
      </c>
      <c r="N2345">
        <f>IF(ISERROR(L2345),VLOOKUP(D2345,average_median_rates_1!B:I,8,0),IF(L2345="**", VLOOKUP(D2345,average_median_rates_1!B:I,8,0)))</f>
        <v>1175</v>
      </c>
      <c r="O2345">
        <f t="shared" si="256"/>
        <v>1325.0197585860028</v>
      </c>
      <c r="P2345">
        <f t="shared" si="257"/>
        <v>1325.0197585860028</v>
      </c>
    </row>
    <row r="2346" spans="1:16" x14ac:dyDescent="0.2">
      <c r="A2346" t="str">
        <f t="shared" si="258"/>
        <v>200910median3West Vancouver</v>
      </c>
      <c r="B2346" t="str">
        <f t="shared" si="252"/>
        <v>200910apartmentmedian3+_bed_rateWest Vancouver</v>
      </c>
      <c r="C2346" t="str">
        <f t="shared" si="253"/>
        <v>apartmentmedian3+_bed_rateWest Vancouver</v>
      </c>
      <c r="D2346" t="str">
        <f t="shared" si="254"/>
        <v>200910apartmentmedian3+_bed_rateVancouver</v>
      </c>
      <c r="E2346">
        <v>2009</v>
      </c>
      <c r="F2346">
        <v>10</v>
      </c>
      <c r="G2346" t="s">
        <v>65</v>
      </c>
      <c r="H2346" t="s">
        <v>61</v>
      </c>
      <c r="I2346" t="s">
        <v>55</v>
      </c>
      <c r="J2346">
        <f t="shared" si="255"/>
        <v>3</v>
      </c>
      <c r="K2346" t="s">
        <v>35</v>
      </c>
      <c r="L2346" t="e">
        <f>VLOOKUP(B2346,average_median_rates_1!B:I,8,0)</f>
        <v>#N/A</v>
      </c>
      <c r="M2346">
        <f>IF(ISERROR(L2346),VLOOKUP(C2346,vancouver_ratios_2!B:J,9,0),IF(L2346="**",VLOOKUP(C2346,vancouver_ratios_2!B:J,9,0)))</f>
        <v>2.2812185658858999</v>
      </c>
      <c r="N2346">
        <f>IF(ISERROR(L2346),VLOOKUP(D2346,average_median_rates_1!B:I,8,0),IF(L2346="**", VLOOKUP(D2346,average_median_rates_1!B:I,8,0)))</f>
        <v>1175</v>
      </c>
      <c r="O2346">
        <f t="shared" si="256"/>
        <v>2680.4318149159326</v>
      </c>
      <c r="P2346">
        <f t="shared" si="257"/>
        <v>2680.4318149159326</v>
      </c>
    </row>
    <row r="2347" spans="1:16" x14ac:dyDescent="0.2">
      <c r="A2347" t="str">
        <f t="shared" si="258"/>
        <v>200910median3Richmond</v>
      </c>
      <c r="B2347" t="str">
        <f t="shared" si="252"/>
        <v>200910apartmentmedian3+_bed_rateRichmond</v>
      </c>
      <c r="C2347" t="str">
        <f t="shared" si="253"/>
        <v>apartmentmedian3+_bed_rateRichmond</v>
      </c>
      <c r="D2347" t="str">
        <f t="shared" si="254"/>
        <v>200910apartmentmedian3+_bed_rateVancouver</v>
      </c>
      <c r="E2347">
        <v>2009</v>
      </c>
      <c r="F2347">
        <v>10</v>
      </c>
      <c r="G2347" t="s">
        <v>65</v>
      </c>
      <c r="H2347" t="s">
        <v>61</v>
      </c>
      <c r="I2347" t="s">
        <v>55</v>
      </c>
      <c r="J2347">
        <f t="shared" si="255"/>
        <v>3</v>
      </c>
      <c r="K2347" t="s">
        <v>36</v>
      </c>
      <c r="L2347" t="e">
        <f>VLOOKUP(B2347,average_median_rates_1!B:I,8,0)</f>
        <v>#N/A</v>
      </c>
      <c r="M2347">
        <f>IF(ISERROR(L2347),VLOOKUP(C2347,vancouver_ratios_2!B:J,9,0),IF(L2347="**",VLOOKUP(C2347,vancouver_ratios_2!B:J,9,0)))</f>
        <v>1.0282368156344299</v>
      </c>
      <c r="N2347">
        <f>IF(ISERROR(L2347),VLOOKUP(D2347,average_median_rates_1!B:I,8,0),IF(L2347="**", VLOOKUP(D2347,average_median_rates_1!B:I,8,0)))</f>
        <v>1175</v>
      </c>
      <c r="O2347">
        <f t="shared" si="256"/>
        <v>1208.1782583704551</v>
      </c>
      <c r="P2347">
        <f t="shared" si="257"/>
        <v>1208.1782583704551</v>
      </c>
    </row>
    <row r="2348" spans="1:16" x14ac:dyDescent="0.2">
      <c r="A2348" t="str">
        <f t="shared" si="258"/>
        <v>200910median3Delta</v>
      </c>
      <c r="B2348" t="str">
        <f t="shared" si="252"/>
        <v>200910apartmentmedian3+_bed_rateDelta</v>
      </c>
      <c r="C2348" t="str">
        <f t="shared" si="253"/>
        <v>apartmentmedian3+_bed_rateDelta</v>
      </c>
      <c r="D2348" t="str">
        <f t="shared" si="254"/>
        <v>200910apartmentmedian3+_bed_rateVancouver</v>
      </c>
      <c r="E2348">
        <v>2009</v>
      </c>
      <c r="F2348">
        <v>10</v>
      </c>
      <c r="G2348" t="s">
        <v>65</v>
      </c>
      <c r="H2348" t="s">
        <v>61</v>
      </c>
      <c r="I2348" t="s">
        <v>55</v>
      </c>
      <c r="J2348">
        <f t="shared" si="255"/>
        <v>3</v>
      </c>
      <c r="K2348" t="s">
        <v>37</v>
      </c>
      <c r="L2348" t="e">
        <f>VLOOKUP(B2348,average_median_rates_1!B:I,8,0)</f>
        <v>#N/A</v>
      </c>
      <c r="M2348">
        <f>IF(ISERROR(L2348),VLOOKUP(C2348,vancouver_ratios_2!B:J,9,0),IF(L2348="**",VLOOKUP(C2348,vancouver_ratios_2!B:J,9,0)))</f>
        <v>0.75472666434011404</v>
      </c>
      <c r="N2348">
        <f>IF(ISERROR(L2348),VLOOKUP(D2348,average_median_rates_1!B:I,8,0),IF(L2348="**", VLOOKUP(D2348,average_median_rates_1!B:I,8,0)))</f>
        <v>1175</v>
      </c>
      <c r="O2348">
        <f t="shared" si="256"/>
        <v>886.80383059963401</v>
      </c>
      <c r="P2348">
        <f t="shared" si="257"/>
        <v>886.80383059963401</v>
      </c>
    </row>
    <row r="2349" spans="1:16" x14ac:dyDescent="0.2">
      <c r="A2349" t="str">
        <f t="shared" si="258"/>
        <v>200910median3Surrey</v>
      </c>
      <c r="B2349" t="str">
        <f t="shared" si="252"/>
        <v>200910apartmentmedian3+_bed_rateSurrey</v>
      </c>
      <c r="C2349" t="str">
        <f t="shared" si="253"/>
        <v>apartmentmedian3+_bed_rateSurrey</v>
      </c>
      <c r="D2349" t="str">
        <f t="shared" si="254"/>
        <v>200910apartmentmedian3+_bed_rateVancouver</v>
      </c>
      <c r="E2349">
        <v>2009</v>
      </c>
      <c r="F2349">
        <v>10</v>
      </c>
      <c r="G2349" t="s">
        <v>65</v>
      </c>
      <c r="H2349" t="s">
        <v>61</v>
      </c>
      <c r="I2349" t="s">
        <v>55</v>
      </c>
      <c r="J2349">
        <f t="shared" si="255"/>
        <v>3</v>
      </c>
      <c r="K2349" t="s">
        <v>38</v>
      </c>
      <c r="L2349" t="e">
        <f>VLOOKUP(B2349,average_median_rates_1!B:I,8,0)</f>
        <v>#N/A</v>
      </c>
      <c r="M2349">
        <f>IF(ISERROR(L2349),VLOOKUP(C2349,vancouver_ratios_2!B:J,9,0),IF(L2349="**",VLOOKUP(C2349,vancouver_ratios_2!B:J,9,0)))</f>
        <v>0.80306078459548802</v>
      </c>
      <c r="N2349">
        <f>IF(ISERROR(L2349),VLOOKUP(D2349,average_median_rates_1!B:I,8,0),IF(L2349="**", VLOOKUP(D2349,average_median_rates_1!B:I,8,0)))</f>
        <v>1175</v>
      </c>
      <c r="O2349">
        <f t="shared" si="256"/>
        <v>943.59642189969838</v>
      </c>
      <c r="P2349">
        <f t="shared" si="257"/>
        <v>943.59642189969838</v>
      </c>
    </row>
    <row r="2350" spans="1:16" x14ac:dyDescent="0.2">
      <c r="A2350" t="str">
        <f t="shared" si="258"/>
        <v>200910median3White Rock</v>
      </c>
      <c r="B2350" t="str">
        <f t="shared" si="252"/>
        <v>200910apartmentmedian3+_bed_rateWhite Rock</v>
      </c>
      <c r="C2350" t="str">
        <f t="shared" si="253"/>
        <v>apartmentmedian3+_bed_rateWhite Rock</v>
      </c>
      <c r="D2350" t="str">
        <f t="shared" si="254"/>
        <v>200910apartmentmedian3+_bed_rateVancouver</v>
      </c>
      <c r="E2350">
        <v>2009</v>
      </c>
      <c r="F2350">
        <v>10</v>
      </c>
      <c r="G2350" t="s">
        <v>65</v>
      </c>
      <c r="H2350" t="s">
        <v>61</v>
      </c>
      <c r="I2350" t="s">
        <v>55</v>
      </c>
      <c r="J2350">
        <f t="shared" si="255"/>
        <v>3</v>
      </c>
      <c r="K2350" t="s">
        <v>39</v>
      </c>
      <c r="L2350" t="e">
        <f>VLOOKUP(B2350,average_median_rates_1!B:I,8,0)</f>
        <v>#N/A</v>
      </c>
      <c r="M2350">
        <f>IF(ISERROR(L2350),VLOOKUP(C2350,vancouver_ratios_2!B:J,9,0),IF(L2350="**",VLOOKUP(C2350,vancouver_ratios_2!B:J,9,0)))</f>
        <v>1.09211093547924</v>
      </c>
      <c r="N2350">
        <f>IF(ISERROR(L2350),VLOOKUP(D2350,average_median_rates_1!B:I,8,0),IF(L2350="**", VLOOKUP(D2350,average_median_rates_1!B:I,8,0)))</f>
        <v>1175</v>
      </c>
      <c r="O2350">
        <f t="shared" si="256"/>
        <v>1283.2303491881071</v>
      </c>
      <c r="P2350">
        <f t="shared" si="257"/>
        <v>1283.2303491881071</v>
      </c>
    </row>
    <row r="2351" spans="1:16" x14ac:dyDescent="0.2">
      <c r="A2351" t="str">
        <f t="shared" si="258"/>
        <v>200910median3Langley City and Langley DM</v>
      </c>
      <c r="B2351" t="str">
        <f t="shared" si="252"/>
        <v>200910apartmentmedian3+_bed_rateLangley City and Langley DM</v>
      </c>
      <c r="C2351" t="str">
        <f t="shared" si="253"/>
        <v>apartmentmedian3+_bed_rateLangley City and Langley DM</v>
      </c>
      <c r="D2351" t="str">
        <f t="shared" si="254"/>
        <v>200910apartmentmedian3+_bed_rateVancouver</v>
      </c>
      <c r="E2351">
        <v>2009</v>
      </c>
      <c r="F2351">
        <v>10</v>
      </c>
      <c r="G2351" t="s">
        <v>65</v>
      </c>
      <c r="H2351" t="s">
        <v>61</v>
      </c>
      <c r="I2351" t="s">
        <v>55</v>
      </c>
      <c r="J2351">
        <f t="shared" si="255"/>
        <v>3</v>
      </c>
      <c r="K2351" t="s">
        <v>40</v>
      </c>
      <c r="L2351" t="e">
        <f>VLOOKUP(B2351,average_median_rates_1!B:I,8,0)</f>
        <v>#N/A</v>
      </c>
      <c r="M2351">
        <f>IF(ISERROR(L2351),VLOOKUP(C2351,vancouver_ratios_2!B:J,9,0),IF(L2351="**",VLOOKUP(C2351,vancouver_ratios_2!B:J,9,0)))</f>
        <v>0.85508773610512401</v>
      </c>
      <c r="N2351">
        <f>IF(ISERROR(L2351),VLOOKUP(D2351,average_median_rates_1!B:I,8,0),IF(L2351="**", VLOOKUP(D2351,average_median_rates_1!B:I,8,0)))</f>
        <v>1175</v>
      </c>
      <c r="O2351">
        <f t="shared" si="256"/>
        <v>1004.7280899235207</v>
      </c>
      <c r="P2351">
        <f t="shared" si="257"/>
        <v>1004.7280899235207</v>
      </c>
    </row>
    <row r="2352" spans="1:16" x14ac:dyDescent="0.2">
      <c r="A2352" t="str">
        <f t="shared" si="258"/>
        <v>200910median3Tri-Cities</v>
      </c>
      <c r="B2352" t="str">
        <f t="shared" si="252"/>
        <v>200910apartmentmedian3+_bed_rateTri-Cities</v>
      </c>
      <c r="C2352" t="str">
        <f t="shared" si="253"/>
        <v>apartmentmedian3+_bed_rateTri-Cities</v>
      </c>
      <c r="D2352" t="str">
        <f t="shared" si="254"/>
        <v>200910apartmentmedian3+_bed_rateVancouver</v>
      </c>
      <c r="E2352">
        <v>2009</v>
      </c>
      <c r="F2352">
        <v>10</v>
      </c>
      <c r="G2352" t="s">
        <v>65</v>
      </c>
      <c r="H2352" t="s">
        <v>61</v>
      </c>
      <c r="I2352" t="s">
        <v>55</v>
      </c>
      <c r="J2352">
        <f t="shared" si="255"/>
        <v>3</v>
      </c>
      <c r="K2352" t="s">
        <v>41</v>
      </c>
      <c r="L2352" t="e">
        <f>VLOOKUP(B2352,average_median_rates_1!B:I,8,0)</f>
        <v>#N/A</v>
      </c>
      <c r="M2352">
        <f>IF(ISERROR(L2352),VLOOKUP(C2352,vancouver_ratios_2!B:J,9,0),IF(L2352="**",VLOOKUP(C2352,vancouver_ratios_2!B:J,9,0)))</f>
        <v>0.88410691191263102</v>
      </c>
      <c r="N2352">
        <f>IF(ISERROR(L2352),VLOOKUP(D2352,average_median_rates_1!B:I,8,0),IF(L2352="**", VLOOKUP(D2352,average_median_rates_1!B:I,8,0)))</f>
        <v>1175</v>
      </c>
      <c r="O2352">
        <f t="shared" si="256"/>
        <v>1038.8256214973414</v>
      </c>
      <c r="P2352">
        <f t="shared" si="257"/>
        <v>1038.8256214973414</v>
      </c>
    </row>
    <row r="2353" spans="1:16" x14ac:dyDescent="0.2">
      <c r="A2353" t="str">
        <f t="shared" si="258"/>
        <v>200910median3Maple Ridge/Pitt Meadows</v>
      </c>
      <c r="B2353" t="str">
        <f t="shared" si="252"/>
        <v>200910apartmentmedian3+_bed_rateMaple Ridge/Pitt Meadows</v>
      </c>
      <c r="C2353" t="str">
        <f t="shared" si="253"/>
        <v>apartmentmedian3+_bed_rateMaple Ridge/Pitt Meadows</v>
      </c>
      <c r="D2353" t="str">
        <f t="shared" si="254"/>
        <v>200910apartmentmedian3+_bed_rateVancouver</v>
      </c>
      <c r="E2353">
        <v>2009</v>
      </c>
      <c r="F2353">
        <v>10</v>
      </c>
      <c r="G2353" t="s">
        <v>65</v>
      </c>
      <c r="H2353" t="s">
        <v>61</v>
      </c>
      <c r="I2353" t="s">
        <v>55</v>
      </c>
      <c r="J2353">
        <f t="shared" si="255"/>
        <v>3</v>
      </c>
      <c r="K2353" t="s">
        <v>42</v>
      </c>
      <c r="L2353" t="e">
        <f>VLOOKUP(B2353,average_median_rates_1!B:I,8,0)</f>
        <v>#N/A</v>
      </c>
      <c r="M2353">
        <f>IF(ISERROR(L2353),VLOOKUP(C2353,vancouver_ratios_2!B:J,9,0),IF(L2353="**",VLOOKUP(C2353,vancouver_ratios_2!B:J,9,0)))</f>
        <v>0.87828711021698502</v>
      </c>
      <c r="N2353">
        <f>IF(ISERROR(L2353),VLOOKUP(D2353,average_median_rates_1!B:I,8,0),IF(L2353="**", VLOOKUP(D2353,average_median_rates_1!B:I,8,0)))</f>
        <v>1175</v>
      </c>
      <c r="O2353">
        <f t="shared" si="256"/>
        <v>1031.9873545049575</v>
      </c>
      <c r="P2353">
        <f t="shared" si="257"/>
        <v>1031.9873545049575</v>
      </c>
    </row>
    <row r="2354" spans="1:16" x14ac:dyDescent="0.2">
      <c r="A2354" t="str">
        <f t="shared" si="258"/>
        <v>200910median3Vancouver</v>
      </c>
      <c r="B2354" t="str">
        <f t="shared" si="252"/>
        <v>200910apartmentmedian3+_bed_rateVancouver</v>
      </c>
      <c r="C2354" t="str">
        <f t="shared" si="253"/>
        <v>apartmentmedian3+_bed_rateVancouver</v>
      </c>
      <c r="D2354" t="str">
        <f t="shared" si="254"/>
        <v>200910apartmentmedian3+_bed_rateVancouver</v>
      </c>
      <c r="E2354">
        <v>2009</v>
      </c>
      <c r="F2354">
        <v>10</v>
      </c>
      <c r="G2354" t="s">
        <v>65</v>
      </c>
      <c r="H2354" t="s">
        <v>61</v>
      </c>
      <c r="I2354" t="s">
        <v>55</v>
      </c>
      <c r="J2354">
        <f t="shared" si="255"/>
        <v>3</v>
      </c>
      <c r="K2354" t="s">
        <v>43</v>
      </c>
      <c r="L2354">
        <f>VLOOKUP(B2354,average_median_rates_1!B:I,8,0)</f>
        <v>1175</v>
      </c>
      <c r="M2354" t="b">
        <f>IF(ISERROR(L2354),VLOOKUP(C2354,vancouver_ratios_2!B:J,9,0),IF(L2354="**",VLOOKUP(C2354,vancouver_ratios_2!B:J,9,0)))</f>
        <v>0</v>
      </c>
      <c r="N2354" t="b">
        <f>IF(ISERROR(L2354),VLOOKUP(D2354,average_median_rates_1!B:I,8,0),IF(L2354="**", VLOOKUP(D2354,average_median_rates_1!B:I,8,0)))</f>
        <v>0</v>
      </c>
      <c r="O2354">
        <f t="shared" si="256"/>
        <v>0</v>
      </c>
      <c r="P2354">
        <f t="shared" si="257"/>
        <v>1175</v>
      </c>
    </row>
    <row r="2355" spans="1:16" x14ac:dyDescent="0.2">
      <c r="A2355" t="str">
        <f t="shared" si="258"/>
        <v>200910median3North Vancouver City</v>
      </c>
      <c r="B2355" t="str">
        <f t="shared" si="252"/>
        <v>200910apartmentmedian3+_bed_rateNorth Vancouver City</v>
      </c>
      <c r="C2355" t="str">
        <f t="shared" si="253"/>
        <v>apartmentmedian3+_bed_rateNorth Vancouver City</v>
      </c>
      <c r="D2355" t="str">
        <f t="shared" si="254"/>
        <v>200910apartmentmedian3+_bed_rateVancouver</v>
      </c>
      <c r="E2355">
        <v>2009</v>
      </c>
      <c r="F2355">
        <v>10</v>
      </c>
      <c r="G2355" t="s">
        <v>65</v>
      </c>
      <c r="H2355" t="s">
        <v>61</v>
      </c>
      <c r="I2355" t="s">
        <v>55</v>
      </c>
      <c r="J2355">
        <f t="shared" si="255"/>
        <v>3</v>
      </c>
      <c r="K2355" t="s">
        <v>60</v>
      </c>
      <c r="L2355" t="e">
        <f>VLOOKUP(B2355,average_median_rates_1!B:I,8,0)</f>
        <v>#N/A</v>
      </c>
      <c r="M2355">
        <f>IF(ISERROR(L2355),VLOOKUP(C2355,vancouver_ratios_2!B:J,9,0),IF(L2355="**",VLOOKUP(C2355,vancouver_ratios_2!B:J,9,0)))</f>
        <v>1.0597787038367601</v>
      </c>
      <c r="N2355">
        <f>IF(ISERROR(L2355),VLOOKUP(D2355,average_median_rates_1!B:I,8,0),IF(L2355="**", VLOOKUP(D2355,average_median_rates_1!B:I,8,0)))</f>
        <v>1175</v>
      </c>
      <c r="O2355">
        <f t="shared" si="256"/>
        <v>1245.2399770081931</v>
      </c>
      <c r="P2355">
        <f t="shared" si="257"/>
        <v>1245.2399770081931</v>
      </c>
    </row>
    <row r="2356" spans="1:16" x14ac:dyDescent="0.2">
      <c r="A2356" t="str">
        <f t="shared" si="258"/>
        <v>200810average0West End/Stanley Park</v>
      </c>
      <c r="B2356" t="str">
        <f t="shared" si="252"/>
        <v>200810apartmentaveragebachelor_rateWest End/Stanley Park</v>
      </c>
      <c r="C2356" t="str">
        <f t="shared" si="253"/>
        <v>apartmentaveragebachelor_rateWest End/Stanley Park</v>
      </c>
      <c r="D2356" t="str">
        <f t="shared" si="254"/>
        <v>200810apartmentaveragebachelor_rateVancouver</v>
      </c>
      <c r="E2356">
        <v>2008</v>
      </c>
      <c r="F2356">
        <v>10</v>
      </c>
      <c r="G2356" t="s">
        <v>65</v>
      </c>
      <c r="H2356" t="s">
        <v>59</v>
      </c>
      <c r="I2356" t="s">
        <v>49</v>
      </c>
      <c r="J2356">
        <f t="shared" si="255"/>
        <v>0</v>
      </c>
      <c r="K2356" t="s">
        <v>12</v>
      </c>
      <c r="L2356" t="e">
        <f>VLOOKUP(B2356,average_median_rates_1!B:I,8,0)</f>
        <v>#N/A</v>
      </c>
      <c r="M2356">
        <f>IF(ISERROR(L2356),VLOOKUP(C2356,vancouver_ratios_2!B:J,9,0),IF(L2356="**",VLOOKUP(C2356,vancouver_ratios_2!B:J,9,0)))</f>
        <v>1.0535179254055171</v>
      </c>
      <c r="N2356">
        <f>IF(ISERROR(L2356),VLOOKUP(D2356,average_median_rates_1!B:I,8,0),IF(L2356="**", VLOOKUP(D2356,average_median_rates_1!B:I,8,0)))</f>
        <v>754</v>
      </c>
      <c r="O2356">
        <f t="shared" si="256"/>
        <v>794.3525157557599</v>
      </c>
      <c r="P2356">
        <f t="shared" si="257"/>
        <v>794.3525157557599</v>
      </c>
    </row>
    <row r="2357" spans="1:16" x14ac:dyDescent="0.2">
      <c r="A2357" t="str">
        <f t="shared" si="258"/>
        <v>200810average0English Bay</v>
      </c>
      <c r="B2357" t="str">
        <f t="shared" si="252"/>
        <v>200810apartmentaveragebachelor_rateEnglish Bay</v>
      </c>
      <c r="C2357" t="str">
        <f t="shared" si="253"/>
        <v>apartmentaveragebachelor_rateEnglish Bay</v>
      </c>
      <c r="D2357" t="str">
        <f t="shared" si="254"/>
        <v>200810apartmentaveragebachelor_rateVancouver</v>
      </c>
      <c r="E2357">
        <v>2008</v>
      </c>
      <c r="F2357">
        <v>10</v>
      </c>
      <c r="G2357" t="s">
        <v>65</v>
      </c>
      <c r="H2357" t="s">
        <v>59</v>
      </c>
      <c r="I2357" t="s">
        <v>49</v>
      </c>
      <c r="J2357">
        <f t="shared" si="255"/>
        <v>0</v>
      </c>
      <c r="K2357" t="s">
        <v>16</v>
      </c>
      <c r="L2357" t="e">
        <f>VLOOKUP(B2357,average_median_rates_1!B:I,8,0)</f>
        <v>#N/A</v>
      </c>
      <c r="M2357">
        <f>IF(ISERROR(L2357),VLOOKUP(C2357,vancouver_ratios_2!B:J,9,0),IF(L2357="**",VLOOKUP(C2357,vancouver_ratios_2!B:J,9,0)))</f>
        <v>1.0783138754003501</v>
      </c>
      <c r="N2357">
        <f>IF(ISERROR(L2357),VLOOKUP(D2357,average_median_rates_1!B:I,8,0),IF(L2357="**", VLOOKUP(D2357,average_median_rates_1!B:I,8,0)))</f>
        <v>754</v>
      </c>
      <c r="O2357">
        <f t="shared" si="256"/>
        <v>813.04866205186397</v>
      </c>
      <c r="P2357">
        <f t="shared" si="257"/>
        <v>813.04866205186397</v>
      </c>
    </row>
    <row r="2358" spans="1:16" x14ac:dyDescent="0.2">
      <c r="A2358" t="str">
        <f t="shared" si="258"/>
        <v>200810average0Downtown</v>
      </c>
      <c r="B2358" t="str">
        <f t="shared" si="252"/>
        <v>200810apartmentaveragebachelor_rateDowntown</v>
      </c>
      <c r="C2358" t="str">
        <f t="shared" si="253"/>
        <v>apartmentaveragebachelor_rateDowntown</v>
      </c>
      <c r="D2358" t="str">
        <f t="shared" si="254"/>
        <v>200810apartmentaveragebachelor_rateVancouver</v>
      </c>
      <c r="E2358">
        <v>2008</v>
      </c>
      <c r="F2358">
        <v>10</v>
      </c>
      <c r="G2358" t="s">
        <v>65</v>
      </c>
      <c r="H2358" t="s">
        <v>59</v>
      </c>
      <c r="I2358" t="s">
        <v>49</v>
      </c>
      <c r="J2358">
        <f t="shared" si="255"/>
        <v>0</v>
      </c>
      <c r="K2358" t="s">
        <v>17</v>
      </c>
      <c r="L2358" t="e">
        <f>VLOOKUP(B2358,average_median_rates_1!B:I,8,0)</f>
        <v>#N/A</v>
      </c>
      <c r="M2358">
        <f>IF(ISERROR(L2358),VLOOKUP(C2358,vancouver_ratios_2!B:J,9,0),IF(L2358="**",VLOOKUP(C2358,vancouver_ratios_2!B:J,9,0)))</f>
        <v>1.14856906705238</v>
      </c>
      <c r="N2358">
        <f>IF(ISERROR(L2358),VLOOKUP(D2358,average_median_rates_1!B:I,8,0),IF(L2358="**", VLOOKUP(D2358,average_median_rates_1!B:I,8,0)))</f>
        <v>754</v>
      </c>
      <c r="O2358">
        <f t="shared" si="256"/>
        <v>866.02107655749455</v>
      </c>
      <c r="P2358">
        <f t="shared" si="257"/>
        <v>866.02107655749455</v>
      </c>
    </row>
    <row r="2359" spans="1:16" x14ac:dyDescent="0.2">
      <c r="A2359" t="str">
        <f t="shared" si="258"/>
        <v>200810average0South Granville/Oak</v>
      </c>
      <c r="B2359" t="str">
        <f t="shared" si="252"/>
        <v>200810apartmentaveragebachelor_rateSouth Granville/Oak</v>
      </c>
      <c r="C2359" t="str">
        <f t="shared" si="253"/>
        <v>apartmentaveragebachelor_rateSouth Granville/Oak</v>
      </c>
      <c r="D2359" t="str">
        <f t="shared" si="254"/>
        <v>200810apartmentaveragebachelor_rateVancouver</v>
      </c>
      <c r="E2359">
        <v>2008</v>
      </c>
      <c r="F2359">
        <v>10</v>
      </c>
      <c r="G2359" t="s">
        <v>65</v>
      </c>
      <c r="H2359" t="s">
        <v>59</v>
      </c>
      <c r="I2359" t="s">
        <v>49</v>
      </c>
      <c r="J2359">
        <f t="shared" si="255"/>
        <v>0</v>
      </c>
      <c r="K2359" t="s">
        <v>19</v>
      </c>
      <c r="L2359" t="e">
        <f>VLOOKUP(B2359,average_median_rates_1!B:I,8,0)</f>
        <v>#N/A</v>
      </c>
      <c r="M2359">
        <f>IF(ISERROR(L2359),VLOOKUP(C2359,vancouver_ratios_2!B:J,9,0),IF(L2359="**",VLOOKUP(C2359,vancouver_ratios_2!B:J,9,0)))</f>
        <v>1.0199400764541799</v>
      </c>
      <c r="N2359">
        <f>IF(ISERROR(L2359),VLOOKUP(D2359,average_median_rates_1!B:I,8,0),IF(L2359="**", VLOOKUP(D2359,average_median_rates_1!B:I,8,0)))</f>
        <v>754</v>
      </c>
      <c r="O2359">
        <f t="shared" si="256"/>
        <v>769.03481764645164</v>
      </c>
      <c r="P2359">
        <f t="shared" si="257"/>
        <v>769.03481764645164</v>
      </c>
    </row>
    <row r="2360" spans="1:16" x14ac:dyDescent="0.2">
      <c r="A2360" t="str">
        <f t="shared" si="258"/>
        <v>200810average0Kitsilano/Point Grey</v>
      </c>
      <c r="B2360" t="str">
        <f t="shared" si="252"/>
        <v>200810apartmentaveragebachelor_rateKitsilano/Point Grey</v>
      </c>
      <c r="C2360" t="str">
        <f t="shared" si="253"/>
        <v>apartmentaveragebachelor_rateKitsilano/Point Grey</v>
      </c>
      <c r="D2360" t="str">
        <f t="shared" si="254"/>
        <v>200810apartmentaveragebachelor_rateVancouver</v>
      </c>
      <c r="E2360">
        <v>2008</v>
      </c>
      <c r="F2360">
        <v>10</v>
      </c>
      <c r="G2360" t="s">
        <v>65</v>
      </c>
      <c r="H2360" t="s">
        <v>59</v>
      </c>
      <c r="I2360" t="s">
        <v>49</v>
      </c>
      <c r="J2360">
        <f t="shared" si="255"/>
        <v>0</v>
      </c>
      <c r="K2360" t="s">
        <v>20</v>
      </c>
      <c r="L2360" t="e">
        <f>VLOOKUP(B2360,average_median_rates_1!B:I,8,0)</f>
        <v>#N/A</v>
      </c>
      <c r="M2360">
        <f>IF(ISERROR(L2360),VLOOKUP(C2360,vancouver_ratios_2!B:J,9,0),IF(L2360="**",VLOOKUP(C2360,vancouver_ratios_2!B:J,9,0)))</f>
        <v>1.03068498811861</v>
      </c>
      <c r="N2360">
        <f>IF(ISERROR(L2360),VLOOKUP(D2360,average_median_rates_1!B:I,8,0),IF(L2360="**", VLOOKUP(D2360,average_median_rates_1!B:I,8,0)))</f>
        <v>754</v>
      </c>
      <c r="O2360">
        <f t="shared" si="256"/>
        <v>777.13648104143192</v>
      </c>
      <c r="P2360">
        <f t="shared" si="257"/>
        <v>777.13648104143192</v>
      </c>
    </row>
    <row r="2361" spans="1:16" x14ac:dyDescent="0.2">
      <c r="A2361" t="str">
        <f t="shared" si="258"/>
        <v>200810average0Westside/Kerrisdale</v>
      </c>
      <c r="B2361" t="str">
        <f t="shared" si="252"/>
        <v>200810apartmentaveragebachelor_rateWestside/Kerrisdale</v>
      </c>
      <c r="C2361" t="str">
        <f t="shared" si="253"/>
        <v>apartmentaveragebachelor_rateWestside/Kerrisdale</v>
      </c>
      <c r="D2361" t="str">
        <f t="shared" si="254"/>
        <v>200810apartmentaveragebachelor_rateVancouver</v>
      </c>
      <c r="E2361">
        <v>2008</v>
      </c>
      <c r="F2361">
        <v>10</v>
      </c>
      <c r="G2361" t="s">
        <v>65</v>
      </c>
      <c r="H2361" t="s">
        <v>59</v>
      </c>
      <c r="I2361" t="s">
        <v>49</v>
      </c>
      <c r="J2361">
        <f t="shared" si="255"/>
        <v>0</v>
      </c>
      <c r="K2361" t="s">
        <v>21</v>
      </c>
      <c r="L2361" t="e">
        <f>VLOOKUP(B2361,average_median_rates_1!B:I,8,0)</f>
        <v>#N/A</v>
      </c>
      <c r="M2361">
        <f>IF(ISERROR(L2361),VLOOKUP(C2361,vancouver_ratios_2!B:J,9,0),IF(L2361="**",VLOOKUP(C2361,vancouver_ratios_2!B:J,9,0)))</f>
        <v>0.97189792333918801</v>
      </c>
      <c r="N2361">
        <f>IF(ISERROR(L2361),VLOOKUP(D2361,average_median_rates_1!B:I,8,0),IF(L2361="**", VLOOKUP(D2361,average_median_rates_1!B:I,8,0)))</f>
        <v>754</v>
      </c>
      <c r="O2361">
        <f t="shared" si="256"/>
        <v>732.81103419774774</v>
      </c>
      <c r="P2361">
        <f t="shared" si="257"/>
        <v>732.81103419774774</v>
      </c>
    </row>
    <row r="2362" spans="1:16" x14ac:dyDescent="0.2">
      <c r="A2362" t="str">
        <f t="shared" si="258"/>
        <v>200810average0Marpole</v>
      </c>
      <c r="B2362" t="str">
        <f t="shared" si="252"/>
        <v>200810apartmentaveragebachelor_rateMarpole</v>
      </c>
      <c r="C2362" t="str">
        <f t="shared" si="253"/>
        <v>apartmentaveragebachelor_rateMarpole</v>
      </c>
      <c r="D2362" t="str">
        <f t="shared" si="254"/>
        <v>200810apartmentaveragebachelor_rateVancouver</v>
      </c>
      <c r="E2362">
        <v>2008</v>
      </c>
      <c r="F2362">
        <v>10</v>
      </c>
      <c r="G2362" t="s">
        <v>65</v>
      </c>
      <c r="H2362" t="s">
        <v>59</v>
      </c>
      <c r="I2362" t="s">
        <v>49</v>
      </c>
      <c r="J2362">
        <f t="shared" si="255"/>
        <v>0</v>
      </c>
      <c r="K2362" t="s">
        <v>23</v>
      </c>
      <c r="L2362" t="e">
        <f>VLOOKUP(B2362,average_median_rates_1!B:I,8,0)</f>
        <v>#N/A</v>
      </c>
      <c r="M2362">
        <f>IF(ISERROR(L2362),VLOOKUP(C2362,vancouver_ratios_2!B:J,9,0),IF(L2362="**",VLOOKUP(C2362,vancouver_ratios_2!B:J,9,0)))</f>
        <v>0.83087095774356901</v>
      </c>
      <c r="N2362">
        <f>IF(ISERROR(L2362),VLOOKUP(D2362,average_median_rates_1!B:I,8,0),IF(L2362="**", VLOOKUP(D2362,average_median_rates_1!B:I,8,0)))</f>
        <v>754</v>
      </c>
      <c r="O2362">
        <f t="shared" si="256"/>
        <v>626.47670213865104</v>
      </c>
      <c r="P2362">
        <f t="shared" si="257"/>
        <v>626.47670213865104</v>
      </c>
    </row>
    <row r="2363" spans="1:16" x14ac:dyDescent="0.2">
      <c r="A2363" t="str">
        <f t="shared" si="258"/>
        <v>200810average0Mount Pleasant/Renfrew Heights</v>
      </c>
      <c r="B2363" t="str">
        <f t="shared" si="252"/>
        <v>200810apartmentaveragebachelor_rateMount Pleasant/Renfrew Heights</v>
      </c>
      <c r="C2363" t="str">
        <f t="shared" si="253"/>
        <v>apartmentaveragebachelor_rateMount Pleasant/Renfrew Heights</v>
      </c>
      <c r="D2363" t="str">
        <f t="shared" si="254"/>
        <v>200810apartmentaveragebachelor_rateVancouver</v>
      </c>
      <c r="E2363">
        <v>2008</v>
      </c>
      <c r="F2363">
        <v>10</v>
      </c>
      <c r="G2363" t="s">
        <v>65</v>
      </c>
      <c r="H2363" t="s">
        <v>59</v>
      </c>
      <c r="I2363" t="s">
        <v>49</v>
      </c>
      <c r="J2363">
        <f t="shared" si="255"/>
        <v>0</v>
      </c>
      <c r="K2363" t="s">
        <v>24</v>
      </c>
      <c r="L2363" t="e">
        <f>VLOOKUP(B2363,average_median_rates_1!B:I,8,0)</f>
        <v>#N/A</v>
      </c>
      <c r="M2363">
        <f>IF(ISERROR(L2363),VLOOKUP(C2363,vancouver_ratios_2!B:J,9,0),IF(L2363="**",VLOOKUP(C2363,vancouver_ratios_2!B:J,9,0)))</f>
        <v>0.99793367083376405</v>
      </c>
      <c r="N2363">
        <f>IF(ISERROR(L2363),VLOOKUP(D2363,average_median_rates_1!B:I,8,0),IF(L2363="**", VLOOKUP(D2363,average_median_rates_1!B:I,8,0)))</f>
        <v>754</v>
      </c>
      <c r="O2363">
        <f t="shared" si="256"/>
        <v>752.44198780865804</v>
      </c>
      <c r="P2363">
        <f t="shared" si="257"/>
        <v>752.44198780865804</v>
      </c>
    </row>
    <row r="2364" spans="1:16" x14ac:dyDescent="0.2">
      <c r="A2364" t="str">
        <f t="shared" si="258"/>
        <v>200810average0East Hastings</v>
      </c>
      <c r="B2364" t="str">
        <f t="shared" si="252"/>
        <v>200810apartmentaveragebachelor_rateEast Hastings</v>
      </c>
      <c r="C2364" t="str">
        <f t="shared" si="253"/>
        <v>apartmentaveragebachelor_rateEast Hastings</v>
      </c>
      <c r="D2364" t="str">
        <f t="shared" si="254"/>
        <v>200810apartmentaveragebachelor_rateVancouver</v>
      </c>
      <c r="E2364">
        <v>2008</v>
      </c>
      <c r="F2364">
        <v>10</v>
      </c>
      <c r="G2364" t="s">
        <v>65</v>
      </c>
      <c r="H2364" t="s">
        <v>59</v>
      </c>
      <c r="I2364" t="s">
        <v>49</v>
      </c>
      <c r="J2364">
        <f t="shared" si="255"/>
        <v>0</v>
      </c>
      <c r="K2364" t="s">
        <v>25</v>
      </c>
      <c r="L2364" t="e">
        <f>VLOOKUP(B2364,average_median_rates_1!B:I,8,0)</f>
        <v>#N/A</v>
      </c>
      <c r="M2364">
        <f>IF(ISERROR(L2364),VLOOKUP(C2364,vancouver_ratios_2!B:J,9,0),IF(L2364="**",VLOOKUP(C2364,vancouver_ratios_2!B:J,9,0)))</f>
        <v>0.97954334125426201</v>
      </c>
      <c r="N2364">
        <f>IF(ISERROR(L2364),VLOOKUP(D2364,average_median_rates_1!B:I,8,0),IF(L2364="**", VLOOKUP(D2364,average_median_rates_1!B:I,8,0)))</f>
        <v>754</v>
      </c>
      <c r="O2364">
        <f t="shared" si="256"/>
        <v>738.57567930571361</v>
      </c>
      <c r="P2364">
        <f t="shared" si="257"/>
        <v>738.57567930571361</v>
      </c>
    </row>
    <row r="2365" spans="1:16" x14ac:dyDescent="0.2">
      <c r="A2365" t="str">
        <f t="shared" si="258"/>
        <v>200810average0Southeast Vancouver</v>
      </c>
      <c r="B2365" t="str">
        <f t="shared" si="252"/>
        <v>200810apartmentaveragebachelor_rateSoutheast Vancouver</v>
      </c>
      <c r="C2365" t="str">
        <f t="shared" si="253"/>
        <v>apartmentaveragebachelor_rateSoutheast Vancouver</v>
      </c>
      <c r="D2365" t="str">
        <f t="shared" si="254"/>
        <v>200810apartmentaveragebachelor_rateVancouver</v>
      </c>
      <c r="E2365">
        <v>2008</v>
      </c>
      <c r="F2365">
        <v>10</v>
      </c>
      <c r="G2365" t="s">
        <v>65</v>
      </c>
      <c r="H2365" t="s">
        <v>59</v>
      </c>
      <c r="I2365" t="s">
        <v>49</v>
      </c>
      <c r="J2365">
        <f t="shared" si="255"/>
        <v>0</v>
      </c>
      <c r="K2365" t="s">
        <v>26</v>
      </c>
      <c r="L2365" t="e">
        <f>VLOOKUP(B2365,average_median_rates_1!B:I,8,0)</f>
        <v>#N/A</v>
      </c>
      <c r="M2365">
        <f>IF(ISERROR(L2365),VLOOKUP(C2365,vancouver_ratios_2!B:J,9,0),IF(L2365="**",VLOOKUP(C2365,vancouver_ratios_2!B:J,9,0)))</f>
        <v>0.94637875813617101</v>
      </c>
      <c r="N2365">
        <f>IF(ISERROR(L2365),VLOOKUP(D2365,average_median_rates_1!B:I,8,0),IF(L2365="**", VLOOKUP(D2365,average_median_rates_1!B:I,8,0)))</f>
        <v>754</v>
      </c>
      <c r="O2365">
        <f t="shared" si="256"/>
        <v>713.56958363467299</v>
      </c>
      <c r="P2365">
        <f t="shared" si="257"/>
        <v>713.56958363467299</v>
      </c>
    </row>
    <row r="2366" spans="1:16" x14ac:dyDescent="0.2">
      <c r="A2366" t="str">
        <f t="shared" si="258"/>
        <v>200810average0University Endowment Lands</v>
      </c>
      <c r="B2366" t="str">
        <f t="shared" si="252"/>
        <v>200810apartmentaveragebachelor_rateUniversity Endowment Lands</v>
      </c>
      <c r="C2366" t="str">
        <f t="shared" si="253"/>
        <v>apartmentaveragebachelor_rateUniversity Endowment Lands</v>
      </c>
      <c r="D2366" t="str">
        <f t="shared" si="254"/>
        <v>200810apartmentaveragebachelor_rateVancouver</v>
      </c>
      <c r="E2366">
        <v>2008</v>
      </c>
      <c r="F2366">
        <v>10</v>
      </c>
      <c r="G2366" t="s">
        <v>65</v>
      </c>
      <c r="H2366" t="s">
        <v>59</v>
      </c>
      <c r="I2366" t="s">
        <v>49</v>
      </c>
      <c r="J2366">
        <f t="shared" si="255"/>
        <v>0</v>
      </c>
      <c r="K2366" t="s">
        <v>27</v>
      </c>
      <c r="L2366" t="e">
        <f>VLOOKUP(B2366,average_median_rates_1!B:I,8,0)</f>
        <v>#N/A</v>
      </c>
      <c r="M2366">
        <f>IF(ISERROR(L2366),VLOOKUP(C2366,vancouver_ratios_2!B:J,9,0),IF(L2366="**",VLOOKUP(C2366,vancouver_ratios_2!B:J,9,0)))</f>
        <v>1.26614319661122</v>
      </c>
      <c r="N2366">
        <f>IF(ISERROR(L2366),VLOOKUP(D2366,average_median_rates_1!B:I,8,0),IF(L2366="**", VLOOKUP(D2366,average_median_rates_1!B:I,8,0)))</f>
        <v>754</v>
      </c>
      <c r="O2366">
        <f t="shared" si="256"/>
        <v>954.67197024485984</v>
      </c>
      <c r="P2366">
        <f t="shared" si="257"/>
        <v>954.67197024485984</v>
      </c>
    </row>
    <row r="2367" spans="1:16" x14ac:dyDescent="0.2">
      <c r="A2367" t="str">
        <f t="shared" si="258"/>
        <v>200810average0Central Park/Metrotown</v>
      </c>
      <c r="B2367" t="str">
        <f t="shared" si="252"/>
        <v>200810apartmentaveragebachelor_rateCentral Park/Metrotown</v>
      </c>
      <c r="C2367" t="str">
        <f t="shared" si="253"/>
        <v>apartmentaveragebachelor_rateCentral Park/Metrotown</v>
      </c>
      <c r="D2367" t="str">
        <f t="shared" si="254"/>
        <v>200810apartmentaveragebachelor_rateVancouver</v>
      </c>
      <c r="E2367">
        <v>2008</v>
      </c>
      <c r="F2367">
        <v>10</v>
      </c>
      <c r="G2367" t="s">
        <v>65</v>
      </c>
      <c r="H2367" t="s">
        <v>59</v>
      </c>
      <c r="I2367" t="s">
        <v>49</v>
      </c>
      <c r="J2367">
        <f t="shared" si="255"/>
        <v>0</v>
      </c>
      <c r="K2367" t="s">
        <v>28</v>
      </c>
      <c r="L2367" t="e">
        <f>VLOOKUP(B2367,average_median_rates_1!B:I,8,0)</f>
        <v>#N/A</v>
      </c>
      <c r="M2367">
        <f>IF(ISERROR(L2367),VLOOKUP(C2367,vancouver_ratios_2!B:J,9,0),IF(L2367="**",VLOOKUP(C2367,vancouver_ratios_2!B:J,9,0)))</f>
        <v>0.94172951751213996</v>
      </c>
      <c r="N2367">
        <f>IF(ISERROR(L2367),VLOOKUP(D2367,average_median_rates_1!B:I,8,0),IF(L2367="**", VLOOKUP(D2367,average_median_rates_1!B:I,8,0)))</f>
        <v>754</v>
      </c>
      <c r="O2367">
        <f t="shared" si="256"/>
        <v>710.06405620415353</v>
      </c>
      <c r="P2367">
        <f t="shared" si="257"/>
        <v>710.06405620415353</v>
      </c>
    </row>
    <row r="2368" spans="1:16" x14ac:dyDescent="0.2">
      <c r="A2368" t="str">
        <f t="shared" si="258"/>
        <v>200810average0Southeast Burnaby</v>
      </c>
      <c r="B2368" t="str">
        <f t="shared" si="252"/>
        <v>200810apartmentaveragebachelor_rateSoutheast Burnaby</v>
      </c>
      <c r="C2368" t="str">
        <f t="shared" si="253"/>
        <v>apartmentaveragebachelor_rateSoutheast Burnaby</v>
      </c>
      <c r="D2368" t="str">
        <f t="shared" si="254"/>
        <v>200810apartmentaveragebachelor_rateVancouver</v>
      </c>
      <c r="E2368">
        <v>2008</v>
      </c>
      <c r="F2368">
        <v>10</v>
      </c>
      <c r="G2368" t="s">
        <v>65</v>
      </c>
      <c r="H2368" t="s">
        <v>59</v>
      </c>
      <c r="I2368" t="s">
        <v>49</v>
      </c>
      <c r="J2368">
        <f t="shared" si="255"/>
        <v>0</v>
      </c>
      <c r="K2368" t="s">
        <v>29</v>
      </c>
      <c r="L2368" t="e">
        <f>VLOOKUP(B2368,average_median_rates_1!B:I,8,0)</f>
        <v>#N/A</v>
      </c>
      <c r="M2368">
        <f>IF(ISERROR(L2368),VLOOKUP(C2368,vancouver_ratios_2!B:J,9,0),IF(L2368="**",VLOOKUP(C2368,vancouver_ratios_2!B:J,9,0)))</f>
        <v>0.75834280400867904</v>
      </c>
      <c r="N2368">
        <f>IF(ISERROR(L2368),VLOOKUP(D2368,average_median_rates_1!B:I,8,0),IF(L2368="**", VLOOKUP(D2368,average_median_rates_1!B:I,8,0)))</f>
        <v>754</v>
      </c>
      <c r="O2368">
        <f t="shared" si="256"/>
        <v>571.79047422254405</v>
      </c>
      <c r="P2368">
        <f t="shared" si="257"/>
        <v>571.79047422254405</v>
      </c>
    </row>
    <row r="2369" spans="1:16" x14ac:dyDescent="0.2">
      <c r="A2369" t="str">
        <f t="shared" si="258"/>
        <v>200810average0North Burnaby</v>
      </c>
      <c r="B2369" t="str">
        <f t="shared" si="252"/>
        <v>200810apartmentaveragebachelor_rateNorth Burnaby</v>
      </c>
      <c r="C2369" t="str">
        <f t="shared" si="253"/>
        <v>apartmentaveragebachelor_rateNorth Burnaby</v>
      </c>
      <c r="D2369" t="str">
        <f t="shared" si="254"/>
        <v>200810apartmentaveragebachelor_rateVancouver</v>
      </c>
      <c r="E2369">
        <v>2008</v>
      </c>
      <c r="F2369">
        <v>10</v>
      </c>
      <c r="G2369" t="s">
        <v>65</v>
      </c>
      <c r="H2369" t="s">
        <v>59</v>
      </c>
      <c r="I2369" t="s">
        <v>49</v>
      </c>
      <c r="J2369">
        <f t="shared" si="255"/>
        <v>0</v>
      </c>
      <c r="K2369" t="s">
        <v>31</v>
      </c>
      <c r="L2369" t="e">
        <f>VLOOKUP(B2369,average_median_rates_1!B:I,8,0)</f>
        <v>#N/A</v>
      </c>
      <c r="M2369">
        <f>IF(ISERROR(L2369),VLOOKUP(C2369,vancouver_ratios_2!B:J,9,0),IF(L2369="**",VLOOKUP(C2369,vancouver_ratios_2!B:J,9,0)))</f>
        <v>0.83004442607707396</v>
      </c>
      <c r="N2369">
        <f>IF(ISERROR(L2369),VLOOKUP(D2369,average_median_rates_1!B:I,8,0),IF(L2369="**", VLOOKUP(D2369,average_median_rates_1!B:I,8,0)))</f>
        <v>754</v>
      </c>
      <c r="O2369">
        <f t="shared" si="256"/>
        <v>625.85349726211382</v>
      </c>
      <c r="P2369">
        <f t="shared" si="257"/>
        <v>625.85349726211382</v>
      </c>
    </row>
    <row r="2370" spans="1:16" x14ac:dyDescent="0.2">
      <c r="A2370" t="str">
        <f t="shared" si="258"/>
        <v>200810average0New Westminster</v>
      </c>
      <c r="B2370" t="str">
        <f t="shared" ref="B2370:B2433" si="259">E2370&amp;F2370&amp;G2370&amp;H2370&amp;I2370&amp;K2370</f>
        <v>200810apartmentaveragebachelor_rateNew Westminster</v>
      </c>
      <c r="C2370" t="str">
        <f t="shared" ref="C2370:C2433" si="260">G2370&amp;H2370&amp;I2370&amp;K2370</f>
        <v>apartmentaveragebachelor_rateNew Westminster</v>
      </c>
      <c r="D2370" t="str">
        <f t="shared" ref="D2370:D2433" si="261">E2370&amp;F2370&amp;G2370&amp;H2370&amp;I2370&amp;"Vancouver"</f>
        <v>200810apartmentaveragebachelor_rateVancouver</v>
      </c>
      <c r="E2370">
        <v>2008</v>
      </c>
      <c r="F2370">
        <v>10</v>
      </c>
      <c r="G2370" t="s">
        <v>65</v>
      </c>
      <c r="H2370" t="s">
        <v>59</v>
      </c>
      <c r="I2370" t="s">
        <v>49</v>
      </c>
      <c r="J2370">
        <f t="shared" ref="J2370:J2433" si="262">IF(I2370="bachelor_rate", 0, IF(I2370="1_bed_rate", 1, IF(I2370="2_bed_rate",2, IF(I2370="3+_bed_rate", 3, "error"))))</f>
        <v>0</v>
      </c>
      <c r="K2370" t="s">
        <v>32</v>
      </c>
      <c r="L2370" t="e">
        <f>VLOOKUP(B2370,average_median_rates_1!B:I,8,0)</f>
        <v>#N/A</v>
      </c>
      <c r="M2370">
        <f>IF(ISERROR(L2370),VLOOKUP(C2370,vancouver_ratios_2!B:J,9,0),IF(L2370="**",VLOOKUP(C2370,vancouver_ratios_2!B:J,9,0)))</f>
        <v>0.79512346316768301</v>
      </c>
      <c r="N2370">
        <f>IF(ISERROR(L2370),VLOOKUP(D2370,average_median_rates_1!B:I,8,0),IF(L2370="**", VLOOKUP(D2370,average_median_rates_1!B:I,8,0)))</f>
        <v>754</v>
      </c>
      <c r="O2370">
        <f t="shared" ref="O2370:O2433" si="263">N2370*M2370</f>
        <v>599.52309122843303</v>
      </c>
      <c r="P2370">
        <f t="shared" ref="P2370:P2433" si="264">IF(ISERROR(L2370),O2370, IF(L2370="**", O2370, L2370))</f>
        <v>599.52309122843303</v>
      </c>
    </row>
    <row r="2371" spans="1:16" x14ac:dyDescent="0.2">
      <c r="A2371" t="str">
        <f t="shared" ref="A2371:A2434" si="265">E2371&amp;F2371&amp;H2371&amp;J2371&amp;K2371</f>
        <v>200810average0North Vancouver CY</v>
      </c>
      <c r="B2371" t="str">
        <f t="shared" si="259"/>
        <v>200810apartmentaveragebachelor_rateNorth Vancouver CY</v>
      </c>
      <c r="C2371" t="str">
        <f t="shared" si="260"/>
        <v>apartmentaveragebachelor_rateNorth Vancouver CY</v>
      </c>
      <c r="D2371" t="str">
        <f t="shared" si="261"/>
        <v>200810apartmentaveragebachelor_rateVancouver</v>
      </c>
      <c r="E2371">
        <v>2008</v>
      </c>
      <c r="F2371">
        <v>10</v>
      </c>
      <c r="G2371" t="s">
        <v>65</v>
      </c>
      <c r="H2371" t="s">
        <v>59</v>
      </c>
      <c r="I2371" t="s">
        <v>49</v>
      </c>
      <c r="J2371">
        <f t="shared" si="262"/>
        <v>0</v>
      </c>
      <c r="K2371" t="s">
        <v>33</v>
      </c>
      <c r="L2371" t="e">
        <f>VLOOKUP(B2371,average_median_rates_1!B:I,8,0)</f>
        <v>#N/A</v>
      </c>
      <c r="M2371">
        <f>IF(ISERROR(L2371),VLOOKUP(C2371,vancouver_ratios_2!B:J,9,0),IF(L2371="**",VLOOKUP(C2371,vancouver_ratios_2!B:J,9,0)))</f>
        <v>1.12537452216138</v>
      </c>
      <c r="N2371">
        <f>IF(ISERROR(L2371),VLOOKUP(D2371,average_median_rates_1!B:I,8,0),IF(L2371="**", VLOOKUP(D2371,average_median_rates_1!B:I,8,0)))</f>
        <v>754</v>
      </c>
      <c r="O2371">
        <f t="shared" si="263"/>
        <v>848.5323897096805</v>
      </c>
      <c r="P2371">
        <f t="shared" si="264"/>
        <v>848.5323897096805</v>
      </c>
    </row>
    <row r="2372" spans="1:16" x14ac:dyDescent="0.2">
      <c r="A2372" t="str">
        <f t="shared" si="265"/>
        <v>200810average0North Vancouver DM</v>
      </c>
      <c r="B2372" t="str">
        <f t="shared" si="259"/>
        <v>200810apartmentaveragebachelor_rateNorth Vancouver DM</v>
      </c>
      <c r="C2372" t="str">
        <f t="shared" si="260"/>
        <v>apartmentaveragebachelor_rateNorth Vancouver DM</v>
      </c>
      <c r="D2372" t="str">
        <f t="shared" si="261"/>
        <v>200810apartmentaveragebachelor_rateVancouver</v>
      </c>
      <c r="E2372">
        <v>2008</v>
      </c>
      <c r="F2372">
        <v>10</v>
      </c>
      <c r="G2372" t="s">
        <v>65</v>
      </c>
      <c r="H2372" t="s">
        <v>59</v>
      </c>
      <c r="I2372" t="s">
        <v>49</v>
      </c>
      <c r="J2372">
        <f t="shared" si="262"/>
        <v>0</v>
      </c>
      <c r="K2372" t="s">
        <v>34</v>
      </c>
      <c r="L2372" t="e">
        <f>VLOOKUP(B2372,average_median_rates_1!B:I,8,0)</f>
        <v>#N/A</v>
      </c>
      <c r="M2372">
        <f>IF(ISERROR(L2372),VLOOKUP(C2372,vancouver_ratios_2!B:J,9,0),IF(L2372="**",VLOOKUP(C2372,vancouver_ratios_2!B:J,9,0)))</f>
        <v>1.0220064056204201</v>
      </c>
      <c r="N2372">
        <f>IF(ISERROR(L2372),VLOOKUP(D2372,average_median_rates_1!B:I,8,0),IF(L2372="**", VLOOKUP(D2372,average_median_rates_1!B:I,8,0)))</f>
        <v>754</v>
      </c>
      <c r="O2372">
        <f t="shared" si="263"/>
        <v>770.59282983779678</v>
      </c>
      <c r="P2372">
        <f t="shared" si="264"/>
        <v>770.59282983779678</v>
      </c>
    </row>
    <row r="2373" spans="1:16" x14ac:dyDescent="0.2">
      <c r="A2373" t="str">
        <f t="shared" si="265"/>
        <v>200810average0West Vancouver</v>
      </c>
      <c r="B2373" t="str">
        <f t="shared" si="259"/>
        <v>200810apartmentaveragebachelor_rateWest Vancouver</v>
      </c>
      <c r="C2373" t="str">
        <f t="shared" si="260"/>
        <v>apartmentaveragebachelor_rateWest Vancouver</v>
      </c>
      <c r="D2373" t="str">
        <f t="shared" si="261"/>
        <v>200810apartmentaveragebachelor_rateVancouver</v>
      </c>
      <c r="E2373">
        <v>2008</v>
      </c>
      <c r="F2373">
        <v>10</v>
      </c>
      <c r="G2373" t="s">
        <v>65</v>
      </c>
      <c r="H2373" t="s">
        <v>59</v>
      </c>
      <c r="I2373" t="s">
        <v>49</v>
      </c>
      <c r="J2373">
        <f t="shared" si="262"/>
        <v>0</v>
      </c>
      <c r="K2373" t="s">
        <v>35</v>
      </c>
      <c r="L2373" t="e">
        <f>VLOOKUP(B2373,average_median_rates_1!B:I,8,0)</f>
        <v>#N/A</v>
      </c>
      <c r="M2373">
        <f>IF(ISERROR(L2373),VLOOKUP(C2373,vancouver_ratios_2!B:J,9,0),IF(L2373="**",VLOOKUP(C2373,vancouver_ratios_2!B:J,9,0)))</f>
        <v>1.1331749147639201</v>
      </c>
      <c r="N2373">
        <f>IF(ISERROR(L2373),VLOOKUP(D2373,average_median_rates_1!B:I,8,0),IF(L2373="**", VLOOKUP(D2373,average_median_rates_1!B:I,8,0)))</f>
        <v>754</v>
      </c>
      <c r="O2373">
        <f t="shared" si="263"/>
        <v>854.41388573199572</v>
      </c>
      <c r="P2373">
        <f t="shared" si="264"/>
        <v>854.41388573199572</v>
      </c>
    </row>
    <row r="2374" spans="1:16" x14ac:dyDescent="0.2">
      <c r="A2374" t="str">
        <f t="shared" si="265"/>
        <v>200810average0Richmond</v>
      </c>
      <c r="B2374" t="str">
        <f t="shared" si="259"/>
        <v>200810apartmentaveragebachelor_rateRichmond</v>
      </c>
      <c r="C2374" t="str">
        <f t="shared" si="260"/>
        <v>apartmentaveragebachelor_rateRichmond</v>
      </c>
      <c r="D2374" t="str">
        <f t="shared" si="261"/>
        <v>200810apartmentaveragebachelor_rateVancouver</v>
      </c>
      <c r="E2374">
        <v>2008</v>
      </c>
      <c r="F2374">
        <v>10</v>
      </c>
      <c r="G2374" t="s">
        <v>65</v>
      </c>
      <c r="H2374" t="s">
        <v>59</v>
      </c>
      <c r="I2374" t="s">
        <v>49</v>
      </c>
      <c r="J2374">
        <f t="shared" si="262"/>
        <v>0</v>
      </c>
      <c r="K2374" t="s">
        <v>36</v>
      </c>
      <c r="L2374" t="e">
        <f>VLOOKUP(B2374,average_median_rates_1!B:I,8,0)</f>
        <v>#N/A</v>
      </c>
      <c r="M2374">
        <f>IF(ISERROR(L2374),VLOOKUP(C2374,vancouver_ratios_2!B:J,9,0),IF(L2374="**",VLOOKUP(C2374,vancouver_ratios_2!B:J,9,0)))</f>
        <v>0.89585701002169604</v>
      </c>
      <c r="N2374">
        <f>IF(ISERROR(L2374),VLOOKUP(D2374,average_median_rates_1!B:I,8,0),IF(L2374="**", VLOOKUP(D2374,average_median_rates_1!B:I,8,0)))</f>
        <v>754</v>
      </c>
      <c r="O2374">
        <f t="shared" si="263"/>
        <v>675.47618555635881</v>
      </c>
      <c r="P2374">
        <f t="shared" si="264"/>
        <v>675.47618555635881</v>
      </c>
    </row>
    <row r="2375" spans="1:16" x14ac:dyDescent="0.2">
      <c r="A2375" t="str">
        <f t="shared" si="265"/>
        <v>200810average0Delta</v>
      </c>
      <c r="B2375" t="str">
        <f t="shared" si="259"/>
        <v>200810apartmentaveragebachelor_rateDelta</v>
      </c>
      <c r="C2375" t="str">
        <f t="shared" si="260"/>
        <v>apartmentaveragebachelor_rateDelta</v>
      </c>
      <c r="D2375" t="str">
        <f t="shared" si="261"/>
        <v>200810apartmentaveragebachelor_rateVancouver</v>
      </c>
      <c r="E2375">
        <v>2008</v>
      </c>
      <c r="F2375">
        <v>10</v>
      </c>
      <c r="G2375" t="s">
        <v>65</v>
      </c>
      <c r="H2375" t="s">
        <v>59</v>
      </c>
      <c r="I2375" t="s">
        <v>49</v>
      </c>
      <c r="J2375">
        <f t="shared" si="262"/>
        <v>0</v>
      </c>
      <c r="K2375" t="s">
        <v>37</v>
      </c>
      <c r="L2375" t="e">
        <f>VLOOKUP(B2375,average_median_rates_1!B:I,8,0)</f>
        <v>#N/A</v>
      </c>
      <c r="M2375">
        <f>IF(ISERROR(L2375),VLOOKUP(C2375,vancouver_ratios_2!B:J,9,0),IF(L2375="**",VLOOKUP(C2375,vancouver_ratios_2!B:J,9,0)))</f>
        <v>0.69903915693770002</v>
      </c>
      <c r="N2375">
        <f>IF(ISERROR(L2375),VLOOKUP(D2375,average_median_rates_1!B:I,8,0),IF(L2375="**", VLOOKUP(D2375,average_median_rates_1!B:I,8,0)))</f>
        <v>754</v>
      </c>
      <c r="O2375">
        <f t="shared" si="263"/>
        <v>527.0755243310258</v>
      </c>
      <c r="P2375">
        <f t="shared" si="264"/>
        <v>527.0755243310258</v>
      </c>
    </row>
    <row r="2376" spans="1:16" x14ac:dyDescent="0.2">
      <c r="A2376" t="str">
        <f t="shared" si="265"/>
        <v>200810average0Surrey</v>
      </c>
      <c r="B2376" t="str">
        <f t="shared" si="259"/>
        <v>200810apartmentaveragebachelor_rateSurrey</v>
      </c>
      <c r="C2376" t="str">
        <f t="shared" si="260"/>
        <v>apartmentaveragebachelor_rateSurrey</v>
      </c>
      <c r="D2376" t="str">
        <f t="shared" si="261"/>
        <v>200810apartmentaveragebachelor_rateVancouver</v>
      </c>
      <c r="E2376">
        <v>2008</v>
      </c>
      <c r="F2376">
        <v>10</v>
      </c>
      <c r="G2376" t="s">
        <v>65</v>
      </c>
      <c r="H2376" t="s">
        <v>59</v>
      </c>
      <c r="I2376" t="s">
        <v>49</v>
      </c>
      <c r="J2376">
        <f t="shared" si="262"/>
        <v>0</v>
      </c>
      <c r="K2376" t="s">
        <v>38</v>
      </c>
      <c r="L2376" t="e">
        <f>VLOOKUP(B2376,average_median_rates_1!B:I,8,0)</f>
        <v>#N/A</v>
      </c>
      <c r="M2376">
        <f>IF(ISERROR(L2376),VLOOKUP(C2376,vancouver_ratios_2!B:J,9,0),IF(L2376="**",VLOOKUP(C2376,vancouver_ratios_2!B:J,9,0)))</f>
        <v>0.73024072734786605</v>
      </c>
      <c r="N2376">
        <f>IF(ISERROR(L2376),VLOOKUP(D2376,average_median_rates_1!B:I,8,0),IF(L2376="**", VLOOKUP(D2376,average_median_rates_1!B:I,8,0)))</f>
        <v>754</v>
      </c>
      <c r="O2376">
        <f t="shared" si="263"/>
        <v>550.601508420291</v>
      </c>
      <c r="P2376">
        <f t="shared" si="264"/>
        <v>550.601508420291</v>
      </c>
    </row>
    <row r="2377" spans="1:16" x14ac:dyDescent="0.2">
      <c r="A2377" t="str">
        <f t="shared" si="265"/>
        <v>200810average0White Rock</v>
      </c>
      <c r="B2377" t="str">
        <f t="shared" si="259"/>
        <v>200810apartmentaveragebachelor_rateWhite Rock</v>
      </c>
      <c r="C2377" t="str">
        <f t="shared" si="260"/>
        <v>apartmentaveragebachelor_rateWhite Rock</v>
      </c>
      <c r="D2377" t="str">
        <f t="shared" si="261"/>
        <v>200810apartmentaveragebachelor_rateVancouver</v>
      </c>
      <c r="E2377">
        <v>2008</v>
      </c>
      <c r="F2377">
        <v>10</v>
      </c>
      <c r="G2377" t="s">
        <v>65</v>
      </c>
      <c r="H2377" t="s">
        <v>59</v>
      </c>
      <c r="I2377" t="s">
        <v>49</v>
      </c>
      <c r="J2377">
        <f t="shared" si="262"/>
        <v>0</v>
      </c>
      <c r="K2377" t="s">
        <v>39</v>
      </c>
      <c r="L2377" t="e">
        <f>VLOOKUP(B2377,average_median_rates_1!B:I,8,0)</f>
        <v>#N/A</v>
      </c>
      <c r="M2377">
        <f>IF(ISERROR(L2377),VLOOKUP(C2377,vancouver_ratios_2!B:J,9,0),IF(L2377="**",VLOOKUP(C2377,vancouver_ratios_2!B:J,9,0)))</f>
        <v>0.80607500774873397</v>
      </c>
      <c r="N2377">
        <f>IF(ISERROR(L2377),VLOOKUP(D2377,average_median_rates_1!B:I,8,0),IF(L2377="**", VLOOKUP(D2377,average_median_rates_1!B:I,8,0)))</f>
        <v>754</v>
      </c>
      <c r="O2377">
        <f t="shared" si="263"/>
        <v>607.78055584254537</v>
      </c>
      <c r="P2377">
        <f t="shared" si="264"/>
        <v>607.78055584254537</v>
      </c>
    </row>
    <row r="2378" spans="1:16" x14ac:dyDescent="0.2">
      <c r="A2378" t="str">
        <f t="shared" si="265"/>
        <v>200810average0Langley City and Langley DM</v>
      </c>
      <c r="B2378" t="str">
        <f t="shared" si="259"/>
        <v>200810apartmentaveragebachelor_rateLangley City and Langley DM</v>
      </c>
      <c r="C2378" t="str">
        <f t="shared" si="260"/>
        <v>apartmentaveragebachelor_rateLangley City and Langley DM</v>
      </c>
      <c r="D2378" t="str">
        <f t="shared" si="261"/>
        <v>200810apartmentaveragebachelor_rateVancouver</v>
      </c>
      <c r="E2378">
        <v>2008</v>
      </c>
      <c r="F2378">
        <v>10</v>
      </c>
      <c r="G2378" t="s">
        <v>65</v>
      </c>
      <c r="H2378" t="s">
        <v>59</v>
      </c>
      <c r="I2378" t="s">
        <v>49</v>
      </c>
      <c r="J2378">
        <f t="shared" si="262"/>
        <v>0</v>
      </c>
      <c r="K2378" t="s">
        <v>40</v>
      </c>
      <c r="L2378" t="e">
        <f>VLOOKUP(B2378,average_median_rates_1!B:I,8,0)</f>
        <v>#N/A</v>
      </c>
      <c r="M2378">
        <f>IF(ISERROR(L2378),VLOOKUP(C2378,vancouver_ratios_2!B:J,9,0),IF(L2378="**",VLOOKUP(C2378,vancouver_ratios_2!B:J,9,0)))</f>
        <v>0.73282363880566204</v>
      </c>
      <c r="N2378">
        <f>IF(ISERROR(L2378),VLOOKUP(D2378,average_median_rates_1!B:I,8,0),IF(L2378="**", VLOOKUP(D2378,average_median_rates_1!B:I,8,0)))</f>
        <v>754</v>
      </c>
      <c r="O2378">
        <f t="shared" si="263"/>
        <v>552.54902365946919</v>
      </c>
      <c r="P2378">
        <f t="shared" si="264"/>
        <v>552.54902365946919</v>
      </c>
    </row>
    <row r="2379" spans="1:16" x14ac:dyDescent="0.2">
      <c r="A2379" t="str">
        <f t="shared" si="265"/>
        <v>200810average0Tri-Cities</v>
      </c>
      <c r="B2379" t="str">
        <f t="shared" si="259"/>
        <v>200810apartmentaveragebachelor_rateTri-Cities</v>
      </c>
      <c r="C2379" t="str">
        <f t="shared" si="260"/>
        <v>apartmentaveragebachelor_rateTri-Cities</v>
      </c>
      <c r="D2379" t="str">
        <f t="shared" si="261"/>
        <v>200810apartmentaveragebachelor_rateVancouver</v>
      </c>
      <c r="E2379">
        <v>2008</v>
      </c>
      <c r="F2379">
        <v>10</v>
      </c>
      <c r="G2379" t="s">
        <v>65</v>
      </c>
      <c r="H2379" t="s">
        <v>59</v>
      </c>
      <c r="I2379" t="s">
        <v>49</v>
      </c>
      <c r="J2379">
        <f t="shared" si="262"/>
        <v>0</v>
      </c>
      <c r="K2379" t="s">
        <v>41</v>
      </c>
      <c r="L2379" t="e">
        <f>VLOOKUP(B2379,average_median_rates_1!B:I,8,0)</f>
        <v>#N/A</v>
      </c>
      <c r="M2379">
        <f>IF(ISERROR(L2379),VLOOKUP(C2379,vancouver_ratios_2!B:J,9,0),IF(L2379="**",VLOOKUP(C2379,vancouver_ratios_2!B:J,9,0)))</f>
        <v>0.77456348796363295</v>
      </c>
      <c r="N2379">
        <f>IF(ISERROR(L2379),VLOOKUP(D2379,average_median_rates_1!B:I,8,0),IF(L2379="**", VLOOKUP(D2379,average_median_rates_1!B:I,8,0)))</f>
        <v>754</v>
      </c>
      <c r="O2379">
        <f t="shared" si="263"/>
        <v>584.02086992457919</v>
      </c>
      <c r="P2379">
        <f t="shared" si="264"/>
        <v>584.02086992457919</v>
      </c>
    </row>
    <row r="2380" spans="1:16" x14ac:dyDescent="0.2">
      <c r="A2380" t="str">
        <f t="shared" si="265"/>
        <v>200810average0Maple Ridge/Pitt Meadows</v>
      </c>
      <c r="B2380" t="str">
        <f t="shared" si="259"/>
        <v>200810apartmentaveragebachelor_rateMaple Ridge/Pitt Meadows</v>
      </c>
      <c r="C2380" t="str">
        <f t="shared" si="260"/>
        <v>apartmentaveragebachelor_rateMaple Ridge/Pitt Meadows</v>
      </c>
      <c r="D2380" t="str">
        <f t="shared" si="261"/>
        <v>200810apartmentaveragebachelor_rateVancouver</v>
      </c>
      <c r="E2380">
        <v>2008</v>
      </c>
      <c r="F2380">
        <v>10</v>
      </c>
      <c r="G2380" t="s">
        <v>65</v>
      </c>
      <c r="H2380" t="s">
        <v>59</v>
      </c>
      <c r="I2380" t="s">
        <v>49</v>
      </c>
      <c r="J2380">
        <f t="shared" si="262"/>
        <v>0</v>
      </c>
      <c r="K2380" t="s">
        <v>42</v>
      </c>
      <c r="L2380" t="e">
        <f>VLOOKUP(B2380,average_median_rates_1!B:I,8,0)</f>
        <v>#N/A</v>
      </c>
      <c r="M2380">
        <f>IF(ISERROR(L2380),VLOOKUP(C2380,vancouver_ratios_2!B:J,9,0),IF(L2380="**",VLOOKUP(C2380,vancouver_ratios_2!B:J,9,0)))</f>
        <v>0.68385163756586398</v>
      </c>
      <c r="N2380">
        <f>IF(ISERROR(L2380),VLOOKUP(D2380,average_median_rates_1!B:I,8,0),IF(L2380="**", VLOOKUP(D2380,average_median_rates_1!B:I,8,0)))</f>
        <v>754</v>
      </c>
      <c r="O2380">
        <f t="shared" si="263"/>
        <v>515.62413472466142</v>
      </c>
      <c r="P2380">
        <f t="shared" si="264"/>
        <v>515.62413472466142</v>
      </c>
    </row>
    <row r="2381" spans="1:16" x14ac:dyDescent="0.2">
      <c r="A2381" t="str">
        <f t="shared" si="265"/>
        <v>200810average0Vancouver</v>
      </c>
      <c r="B2381" t="str">
        <f t="shared" si="259"/>
        <v>200810apartmentaveragebachelor_rateVancouver</v>
      </c>
      <c r="C2381" t="str">
        <f t="shared" si="260"/>
        <v>apartmentaveragebachelor_rateVancouver</v>
      </c>
      <c r="D2381" t="str">
        <f t="shared" si="261"/>
        <v>200810apartmentaveragebachelor_rateVancouver</v>
      </c>
      <c r="E2381">
        <v>2008</v>
      </c>
      <c r="F2381">
        <v>10</v>
      </c>
      <c r="G2381" t="s">
        <v>65</v>
      </c>
      <c r="H2381" t="s">
        <v>59</v>
      </c>
      <c r="I2381" t="s">
        <v>49</v>
      </c>
      <c r="J2381">
        <f t="shared" si="262"/>
        <v>0</v>
      </c>
      <c r="K2381" t="s">
        <v>43</v>
      </c>
      <c r="L2381">
        <f>VLOOKUP(B2381,average_median_rates_1!B:I,8,0)</f>
        <v>754</v>
      </c>
      <c r="M2381" t="b">
        <f>IF(ISERROR(L2381),VLOOKUP(C2381,vancouver_ratios_2!B:J,9,0),IF(L2381="**",VLOOKUP(C2381,vancouver_ratios_2!B:J,9,0)))</f>
        <v>0</v>
      </c>
      <c r="N2381" t="b">
        <f>IF(ISERROR(L2381),VLOOKUP(D2381,average_median_rates_1!B:I,8,0),IF(L2381="**", VLOOKUP(D2381,average_median_rates_1!B:I,8,0)))</f>
        <v>0</v>
      </c>
      <c r="O2381">
        <f t="shared" si="263"/>
        <v>0</v>
      </c>
      <c r="P2381">
        <f t="shared" si="264"/>
        <v>754</v>
      </c>
    </row>
    <row r="2382" spans="1:16" x14ac:dyDescent="0.2">
      <c r="A2382" t="str">
        <f t="shared" si="265"/>
        <v>200810average0North Vancouver City</v>
      </c>
      <c r="B2382" t="str">
        <f t="shared" si="259"/>
        <v>200810apartmentaveragebachelor_rateNorth Vancouver City</v>
      </c>
      <c r="C2382" t="str">
        <f t="shared" si="260"/>
        <v>apartmentaveragebachelor_rateNorth Vancouver City</v>
      </c>
      <c r="D2382" t="str">
        <f t="shared" si="261"/>
        <v>200810apartmentaveragebachelor_rateVancouver</v>
      </c>
      <c r="E2382">
        <v>2008</v>
      </c>
      <c r="F2382">
        <v>10</v>
      </c>
      <c r="G2382" t="s">
        <v>65</v>
      </c>
      <c r="H2382" t="s">
        <v>59</v>
      </c>
      <c r="I2382" t="s">
        <v>49</v>
      </c>
      <c r="J2382">
        <f t="shared" si="262"/>
        <v>0</v>
      </c>
      <c r="K2382" t="s">
        <v>60</v>
      </c>
      <c r="L2382" t="e">
        <f>VLOOKUP(B2382,average_median_rates_1!B:I,8,0)</f>
        <v>#N/A</v>
      </c>
      <c r="M2382">
        <f>IF(ISERROR(L2382),VLOOKUP(C2382,vancouver_ratios_2!B:J,9,0),IF(L2382="**",VLOOKUP(C2382,vancouver_ratios_2!B:J,9,0)))</f>
        <v>0.88094500120535901</v>
      </c>
      <c r="N2382">
        <f>IF(ISERROR(L2382),VLOOKUP(D2382,average_median_rates_1!B:I,8,0),IF(L2382="**", VLOOKUP(D2382,average_median_rates_1!B:I,8,0)))</f>
        <v>754</v>
      </c>
      <c r="O2382">
        <f t="shared" si="263"/>
        <v>664.23253090884066</v>
      </c>
      <c r="P2382">
        <f t="shared" si="264"/>
        <v>664.23253090884066</v>
      </c>
    </row>
    <row r="2383" spans="1:16" x14ac:dyDescent="0.2">
      <c r="A2383" t="str">
        <f t="shared" si="265"/>
        <v>200810average1English Bay</v>
      </c>
      <c r="B2383" t="str">
        <f t="shared" si="259"/>
        <v>200810apartmentaverage1_bed_rateEnglish Bay</v>
      </c>
      <c r="C2383" t="str">
        <f t="shared" si="260"/>
        <v>apartmentaverage1_bed_rateEnglish Bay</v>
      </c>
      <c r="D2383" t="str">
        <f t="shared" si="261"/>
        <v>200810apartmentaverage1_bed_rateVancouver</v>
      </c>
      <c r="E2383">
        <v>2008</v>
      </c>
      <c r="F2383">
        <v>10</v>
      </c>
      <c r="G2383" t="s">
        <v>65</v>
      </c>
      <c r="H2383" t="s">
        <v>59</v>
      </c>
      <c r="I2383" t="s">
        <v>51</v>
      </c>
      <c r="J2383">
        <f t="shared" si="262"/>
        <v>1</v>
      </c>
      <c r="K2383" t="s">
        <v>16</v>
      </c>
      <c r="L2383" t="e">
        <f>VLOOKUP(B2383,average_median_rates_1!B:I,8,0)</f>
        <v>#N/A</v>
      </c>
      <c r="M2383">
        <f>IF(ISERROR(L2383),VLOOKUP(C2383,vancouver_ratios_2!B:J,9,0),IF(L2383="**",VLOOKUP(C2383,vancouver_ratios_2!B:J,9,0)))</f>
        <v>1.1876523151909</v>
      </c>
      <c r="N2383">
        <f>IF(ISERROR(L2383),VLOOKUP(D2383,average_median_rates_1!B:I,8,0),IF(L2383="**", VLOOKUP(D2383,average_median_rates_1!B:I,8,0)))</f>
        <v>880</v>
      </c>
      <c r="O2383">
        <f t="shared" si="263"/>
        <v>1045.1340373679921</v>
      </c>
      <c r="P2383">
        <f t="shared" si="264"/>
        <v>1045.1340373679921</v>
      </c>
    </row>
    <row r="2384" spans="1:16" x14ac:dyDescent="0.2">
      <c r="A2384" t="str">
        <f t="shared" si="265"/>
        <v>200810average1Downtown</v>
      </c>
      <c r="B2384" t="str">
        <f t="shared" si="259"/>
        <v>200810apartmentaverage1_bed_rateDowntown</v>
      </c>
      <c r="C2384" t="str">
        <f t="shared" si="260"/>
        <v>apartmentaverage1_bed_rateDowntown</v>
      </c>
      <c r="D2384" t="str">
        <f t="shared" si="261"/>
        <v>200810apartmentaverage1_bed_rateVancouver</v>
      </c>
      <c r="E2384">
        <v>2008</v>
      </c>
      <c r="F2384">
        <v>10</v>
      </c>
      <c r="G2384" t="s">
        <v>65</v>
      </c>
      <c r="H2384" t="s">
        <v>59</v>
      </c>
      <c r="I2384" t="s">
        <v>51</v>
      </c>
      <c r="J2384">
        <f t="shared" si="262"/>
        <v>1</v>
      </c>
      <c r="K2384" t="s">
        <v>17</v>
      </c>
      <c r="L2384" t="e">
        <f>VLOOKUP(B2384,average_median_rates_1!B:I,8,0)</f>
        <v>#N/A</v>
      </c>
      <c r="M2384">
        <f>IF(ISERROR(L2384),VLOOKUP(C2384,vancouver_ratios_2!B:J,9,0),IF(L2384="**",VLOOKUP(C2384,vancouver_ratios_2!B:J,9,0)))</f>
        <v>1.22709630833108</v>
      </c>
      <c r="N2384">
        <f>IF(ISERROR(L2384),VLOOKUP(D2384,average_median_rates_1!B:I,8,0),IF(L2384="**", VLOOKUP(D2384,average_median_rates_1!B:I,8,0)))</f>
        <v>880</v>
      </c>
      <c r="O2384">
        <f t="shared" si="263"/>
        <v>1079.8447513313504</v>
      </c>
      <c r="P2384">
        <f t="shared" si="264"/>
        <v>1079.8447513313504</v>
      </c>
    </row>
    <row r="2385" spans="1:16" x14ac:dyDescent="0.2">
      <c r="A2385" t="str">
        <f t="shared" si="265"/>
        <v>200810average1South Granville/Oak</v>
      </c>
      <c r="B2385" t="str">
        <f t="shared" si="259"/>
        <v>200810apartmentaverage1_bed_rateSouth Granville/Oak</v>
      </c>
      <c r="C2385" t="str">
        <f t="shared" si="260"/>
        <v>apartmentaverage1_bed_rateSouth Granville/Oak</v>
      </c>
      <c r="D2385" t="str">
        <f t="shared" si="261"/>
        <v>200810apartmentaverage1_bed_rateVancouver</v>
      </c>
      <c r="E2385">
        <v>2008</v>
      </c>
      <c r="F2385">
        <v>10</v>
      </c>
      <c r="G2385" t="s">
        <v>65</v>
      </c>
      <c r="H2385" t="s">
        <v>59</v>
      </c>
      <c r="I2385" t="s">
        <v>51</v>
      </c>
      <c r="J2385">
        <f t="shared" si="262"/>
        <v>1</v>
      </c>
      <c r="K2385" t="s">
        <v>19</v>
      </c>
      <c r="L2385" t="e">
        <f>VLOOKUP(B2385,average_median_rates_1!B:I,8,0)</f>
        <v>#N/A</v>
      </c>
      <c r="M2385">
        <f>IF(ISERROR(L2385),VLOOKUP(C2385,vancouver_ratios_2!B:J,9,0),IF(L2385="**",VLOOKUP(C2385,vancouver_ratios_2!B:J,9,0)))</f>
        <v>1.1118331979420499</v>
      </c>
      <c r="N2385">
        <f>IF(ISERROR(L2385),VLOOKUP(D2385,average_median_rates_1!B:I,8,0),IF(L2385="**", VLOOKUP(D2385,average_median_rates_1!B:I,8,0)))</f>
        <v>880</v>
      </c>
      <c r="O2385">
        <f t="shared" si="263"/>
        <v>978.41321418900395</v>
      </c>
      <c r="P2385">
        <f t="shared" si="264"/>
        <v>978.41321418900395</v>
      </c>
    </row>
    <row r="2386" spans="1:16" x14ac:dyDescent="0.2">
      <c r="A2386" t="str">
        <f t="shared" si="265"/>
        <v>200810average1Kitsilano/Point Grey</v>
      </c>
      <c r="B2386" t="str">
        <f t="shared" si="259"/>
        <v>200810apartmentaverage1_bed_rateKitsilano/Point Grey</v>
      </c>
      <c r="C2386" t="str">
        <f t="shared" si="260"/>
        <v>apartmentaverage1_bed_rateKitsilano/Point Grey</v>
      </c>
      <c r="D2386" t="str">
        <f t="shared" si="261"/>
        <v>200810apartmentaverage1_bed_rateVancouver</v>
      </c>
      <c r="E2386">
        <v>2008</v>
      </c>
      <c r="F2386">
        <v>10</v>
      </c>
      <c r="G2386" t="s">
        <v>65</v>
      </c>
      <c r="H2386" t="s">
        <v>59</v>
      </c>
      <c r="I2386" t="s">
        <v>51</v>
      </c>
      <c r="J2386">
        <f t="shared" si="262"/>
        <v>1</v>
      </c>
      <c r="K2386" t="s">
        <v>20</v>
      </c>
      <c r="L2386" t="e">
        <f>VLOOKUP(B2386,average_median_rates_1!B:I,8,0)</f>
        <v>#N/A</v>
      </c>
      <c r="M2386">
        <f>IF(ISERROR(L2386),VLOOKUP(C2386,vancouver_ratios_2!B:J,9,0),IF(L2386="**",VLOOKUP(C2386,vancouver_ratios_2!B:J,9,0)))</f>
        <v>1.1226645004061699</v>
      </c>
      <c r="N2386">
        <f>IF(ISERROR(L2386),VLOOKUP(D2386,average_median_rates_1!B:I,8,0),IF(L2386="**", VLOOKUP(D2386,average_median_rates_1!B:I,8,0)))</f>
        <v>880</v>
      </c>
      <c r="O2386">
        <f t="shared" si="263"/>
        <v>987.94476035742957</v>
      </c>
      <c r="P2386">
        <f t="shared" si="264"/>
        <v>987.94476035742957</v>
      </c>
    </row>
    <row r="2387" spans="1:16" x14ac:dyDescent="0.2">
      <c r="A2387" t="str">
        <f t="shared" si="265"/>
        <v>200810average1Westside/Kerrisdale</v>
      </c>
      <c r="B2387" t="str">
        <f t="shared" si="259"/>
        <v>200810apartmentaverage1_bed_rateWestside/Kerrisdale</v>
      </c>
      <c r="C2387" t="str">
        <f t="shared" si="260"/>
        <v>apartmentaverage1_bed_rateWestside/Kerrisdale</v>
      </c>
      <c r="D2387" t="str">
        <f t="shared" si="261"/>
        <v>200810apartmentaverage1_bed_rateVancouver</v>
      </c>
      <c r="E2387">
        <v>2008</v>
      </c>
      <c r="F2387">
        <v>10</v>
      </c>
      <c r="G2387" t="s">
        <v>65</v>
      </c>
      <c r="H2387" t="s">
        <v>59</v>
      </c>
      <c r="I2387" t="s">
        <v>51</v>
      </c>
      <c r="J2387">
        <f t="shared" si="262"/>
        <v>1</v>
      </c>
      <c r="K2387" t="s">
        <v>21</v>
      </c>
      <c r="L2387" t="e">
        <f>VLOOKUP(B2387,average_median_rates_1!B:I,8,0)</f>
        <v>#N/A</v>
      </c>
      <c r="M2387">
        <f>IF(ISERROR(L2387),VLOOKUP(C2387,vancouver_ratios_2!B:J,9,0),IF(L2387="**",VLOOKUP(C2387,vancouver_ratios_2!B:J,9,0)))</f>
        <v>1.1131871107500699</v>
      </c>
      <c r="N2387">
        <f>IF(ISERROR(L2387),VLOOKUP(D2387,average_median_rates_1!B:I,8,0),IF(L2387="**", VLOOKUP(D2387,average_median_rates_1!B:I,8,0)))</f>
        <v>880</v>
      </c>
      <c r="O2387">
        <f t="shared" si="263"/>
        <v>979.6046574600615</v>
      </c>
      <c r="P2387">
        <f t="shared" si="264"/>
        <v>979.6046574600615</v>
      </c>
    </row>
    <row r="2388" spans="1:16" x14ac:dyDescent="0.2">
      <c r="A2388" t="str">
        <f t="shared" si="265"/>
        <v>200810average1Marpole</v>
      </c>
      <c r="B2388" t="str">
        <f t="shared" si="259"/>
        <v>200810apartmentaverage1_bed_rateMarpole</v>
      </c>
      <c r="C2388" t="str">
        <f t="shared" si="260"/>
        <v>apartmentaverage1_bed_rateMarpole</v>
      </c>
      <c r="D2388" t="str">
        <f t="shared" si="261"/>
        <v>200810apartmentaverage1_bed_rateVancouver</v>
      </c>
      <c r="E2388">
        <v>2008</v>
      </c>
      <c r="F2388">
        <v>10</v>
      </c>
      <c r="G2388" t="s">
        <v>65</v>
      </c>
      <c r="H2388" t="s">
        <v>59</v>
      </c>
      <c r="I2388" t="s">
        <v>51</v>
      </c>
      <c r="J2388">
        <f t="shared" si="262"/>
        <v>1</v>
      </c>
      <c r="K2388" t="s">
        <v>23</v>
      </c>
      <c r="L2388" t="e">
        <f>VLOOKUP(B2388,average_median_rates_1!B:I,8,0)</f>
        <v>#N/A</v>
      </c>
      <c r="M2388">
        <f>IF(ISERROR(L2388),VLOOKUP(C2388,vancouver_ratios_2!B:J,9,0),IF(L2388="**",VLOOKUP(C2388,vancouver_ratios_2!B:J,9,0)))</f>
        <v>0.83030959472876598</v>
      </c>
      <c r="N2388">
        <f>IF(ISERROR(L2388),VLOOKUP(D2388,average_median_rates_1!B:I,8,0),IF(L2388="**", VLOOKUP(D2388,average_median_rates_1!B:I,8,0)))</f>
        <v>880</v>
      </c>
      <c r="O2388">
        <f t="shared" si="263"/>
        <v>730.67244336131409</v>
      </c>
      <c r="P2388">
        <f t="shared" si="264"/>
        <v>730.67244336131409</v>
      </c>
    </row>
    <row r="2389" spans="1:16" x14ac:dyDescent="0.2">
      <c r="A2389" t="str">
        <f t="shared" si="265"/>
        <v>200810average1Mount Pleasant/Renfrew Heights</v>
      </c>
      <c r="B2389" t="str">
        <f t="shared" si="259"/>
        <v>200810apartmentaverage1_bed_rateMount Pleasant/Renfrew Heights</v>
      </c>
      <c r="C2389" t="str">
        <f t="shared" si="260"/>
        <v>apartmentaverage1_bed_rateMount Pleasant/Renfrew Heights</v>
      </c>
      <c r="D2389" t="str">
        <f t="shared" si="261"/>
        <v>200810apartmentaverage1_bed_rateVancouver</v>
      </c>
      <c r="E2389">
        <v>2008</v>
      </c>
      <c r="F2389">
        <v>10</v>
      </c>
      <c r="G2389" t="s">
        <v>65</v>
      </c>
      <c r="H2389" t="s">
        <v>59</v>
      </c>
      <c r="I2389" t="s">
        <v>51</v>
      </c>
      <c r="J2389">
        <f t="shared" si="262"/>
        <v>1</v>
      </c>
      <c r="K2389" t="s">
        <v>24</v>
      </c>
      <c r="L2389" t="e">
        <f>VLOOKUP(B2389,average_median_rates_1!B:I,8,0)</f>
        <v>#N/A</v>
      </c>
      <c r="M2389">
        <f>IF(ISERROR(L2389),VLOOKUP(C2389,vancouver_ratios_2!B:J,9,0),IF(L2389="**",VLOOKUP(C2389,vancouver_ratios_2!B:J,9,0)))</f>
        <v>0.95152992147305704</v>
      </c>
      <c r="N2389">
        <f>IF(ISERROR(L2389),VLOOKUP(D2389,average_median_rates_1!B:I,8,0),IF(L2389="**", VLOOKUP(D2389,average_median_rates_1!B:I,8,0)))</f>
        <v>880</v>
      </c>
      <c r="O2389">
        <f t="shared" si="263"/>
        <v>837.34633089629017</v>
      </c>
      <c r="P2389">
        <f t="shared" si="264"/>
        <v>837.34633089629017</v>
      </c>
    </row>
    <row r="2390" spans="1:16" x14ac:dyDescent="0.2">
      <c r="A2390" t="str">
        <f t="shared" si="265"/>
        <v>200810average1East Hastings</v>
      </c>
      <c r="B2390" t="str">
        <f t="shared" si="259"/>
        <v>200810apartmentaverage1_bed_rateEast Hastings</v>
      </c>
      <c r="C2390" t="str">
        <f t="shared" si="260"/>
        <v>apartmentaverage1_bed_rateEast Hastings</v>
      </c>
      <c r="D2390" t="str">
        <f t="shared" si="261"/>
        <v>200810apartmentaverage1_bed_rateVancouver</v>
      </c>
      <c r="E2390">
        <v>2008</v>
      </c>
      <c r="F2390">
        <v>10</v>
      </c>
      <c r="G2390" t="s">
        <v>65</v>
      </c>
      <c r="H2390" t="s">
        <v>59</v>
      </c>
      <c r="I2390" t="s">
        <v>51</v>
      </c>
      <c r="J2390">
        <f t="shared" si="262"/>
        <v>1</v>
      </c>
      <c r="K2390" t="s">
        <v>25</v>
      </c>
      <c r="L2390" t="e">
        <f>VLOOKUP(B2390,average_median_rates_1!B:I,8,0)</f>
        <v>#N/A</v>
      </c>
      <c r="M2390">
        <f>IF(ISERROR(L2390),VLOOKUP(C2390,vancouver_ratios_2!B:J,9,0),IF(L2390="**",VLOOKUP(C2390,vancouver_ratios_2!B:J,9,0)))</f>
        <v>0.889249932304359</v>
      </c>
      <c r="N2390">
        <f>IF(ISERROR(L2390),VLOOKUP(D2390,average_median_rates_1!B:I,8,0),IF(L2390="**", VLOOKUP(D2390,average_median_rates_1!B:I,8,0)))</f>
        <v>880</v>
      </c>
      <c r="O2390">
        <f t="shared" si="263"/>
        <v>782.53994042783597</v>
      </c>
      <c r="P2390">
        <f t="shared" si="264"/>
        <v>782.53994042783597</v>
      </c>
    </row>
    <row r="2391" spans="1:16" x14ac:dyDescent="0.2">
      <c r="A2391" t="str">
        <f t="shared" si="265"/>
        <v>200810average1Southeast Vancouver</v>
      </c>
      <c r="B2391" t="str">
        <f t="shared" si="259"/>
        <v>200810apartmentaverage1_bed_rateSoutheast Vancouver</v>
      </c>
      <c r="C2391" t="str">
        <f t="shared" si="260"/>
        <v>apartmentaverage1_bed_rateSoutheast Vancouver</v>
      </c>
      <c r="D2391" t="str">
        <f t="shared" si="261"/>
        <v>200810apartmentaverage1_bed_rateVancouver</v>
      </c>
      <c r="E2391">
        <v>2008</v>
      </c>
      <c r="F2391">
        <v>10</v>
      </c>
      <c r="G2391" t="s">
        <v>65</v>
      </c>
      <c r="H2391" t="s">
        <v>59</v>
      </c>
      <c r="I2391" t="s">
        <v>51</v>
      </c>
      <c r="J2391">
        <f t="shared" si="262"/>
        <v>1</v>
      </c>
      <c r="K2391" t="s">
        <v>26</v>
      </c>
      <c r="L2391" t="e">
        <f>VLOOKUP(B2391,average_median_rates_1!B:I,8,0)</f>
        <v>#N/A</v>
      </c>
      <c r="M2391">
        <f>IF(ISERROR(L2391),VLOOKUP(C2391,vancouver_ratios_2!B:J,9,0),IF(L2391="**",VLOOKUP(C2391,vancouver_ratios_2!B:J,9,0)))</f>
        <v>0.94575322682552598</v>
      </c>
      <c r="N2391">
        <f>IF(ISERROR(L2391),VLOOKUP(D2391,average_median_rates_1!B:I,8,0),IF(L2391="**", VLOOKUP(D2391,average_median_rates_1!B:I,8,0)))</f>
        <v>880</v>
      </c>
      <c r="O2391">
        <f t="shared" si="263"/>
        <v>832.26283960646288</v>
      </c>
      <c r="P2391">
        <f t="shared" si="264"/>
        <v>832.26283960646288</v>
      </c>
    </row>
    <row r="2392" spans="1:16" x14ac:dyDescent="0.2">
      <c r="A2392" t="str">
        <f t="shared" si="265"/>
        <v>200810average1University Endowment Lands</v>
      </c>
      <c r="B2392" t="str">
        <f t="shared" si="259"/>
        <v>200810apartmentaverage1_bed_rateUniversity Endowment Lands</v>
      </c>
      <c r="C2392" t="str">
        <f t="shared" si="260"/>
        <v>apartmentaverage1_bed_rateUniversity Endowment Lands</v>
      </c>
      <c r="D2392" t="str">
        <f t="shared" si="261"/>
        <v>200810apartmentaverage1_bed_rateVancouver</v>
      </c>
      <c r="E2392">
        <v>2008</v>
      </c>
      <c r="F2392">
        <v>10</v>
      </c>
      <c r="G2392" t="s">
        <v>65</v>
      </c>
      <c r="H2392" t="s">
        <v>59</v>
      </c>
      <c r="I2392" t="s">
        <v>51</v>
      </c>
      <c r="J2392">
        <f t="shared" si="262"/>
        <v>1</v>
      </c>
      <c r="K2392" t="s">
        <v>27</v>
      </c>
      <c r="L2392" t="e">
        <f>VLOOKUP(B2392,average_median_rates_1!B:I,8,0)</f>
        <v>#N/A</v>
      </c>
      <c r="M2392">
        <f>IF(ISERROR(L2392),VLOOKUP(C2392,vancouver_ratios_2!B:J,9,0),IF(L2392="**",VLOOKUP(C2392,vancouver_ratios_2!B:J,9,0)))</f>
        <v>1.3623070674248601</v>
      </c>
      <c r="N2392">
        <f>IF(ISERROR(L2392),VLOOKUP(D2392,average_median_rates_1!B:I,8,0),IF(L2392="**", VLOOKUP(D2392,average_median_rates_1!B:I,8,0)))</f>
        <v>880</v>
      </c>
      <c r="O2392">
        <f t="shared" si="263"/>
        <v>1198.8302193338768</v>
      </c>
      <c r="P2392">
        <f t="shared" si="264"/>
        <v>1198.8302193338768</v>
      </c>
    </row>
    <row r="2393" spans="1:16" x14ac:dyDescent="0.2">
      <c r="A2393" t="str">
        <f t="shared" si="265"/>
        <v>200810average1Central Park/Metrotown</v>
      </c>
      <c r="B2393" t="str">
        <f t="shared" si="259"/>
        <v>200810apartmentaverage1_bed_rateCentral Park/Metrotown</v>
      </c>
      <c r="C2393" t="str">
        <f t="shared" si="260"/>
        <v>apartmentaverage1_bed_rateCentral Park/Metrotown</v>
      </c>
      <c r="D2393" t="str">
        <f t="shared" si="261"/>
        <v>200810apartmentaverage1_bed_rateVancouver</v>
      </c>
      <c r="E2393">
        <v>2008</v>
      </c>
      <c r="F2393">
        <v>10</v>
      </c>
      <c r="G2393" t="s">
        <v>65</v>
      </c>
      <c r="H2393" t="s">
        <v>59</v>
      </c>
      <c r="I2393" t="s">
        <v>51</v>
      </c>
      <c r="J2393">
        <f t="shared" si="262"/>
        <v>1</v>
      </c>
      <c r="K2393" t="s">
        <v>28</v>
      </c>
      <c r="L2393" t="e">
        <f>VLOOKUP(B2393,average_median_rates_1!B:I,8,0)</f>
        <v>#N/A</v>
      </c>
      <c r="M2393">
        <f>IF(ISERROR(L2393),VLOOKUP(C2393,vancouver_ratios_2!B:J,9,0),IF(L2393="**",VLOOKUP(C2393,vancouver_ratios_2!B:J,9,0)))</f>
        <v>0.90757288563949801</v>
      </c>
      <c r="N2393">
        <f>IF(ISERROR(L2393),VLOOKUP(D2393,average_median_rates_1!B:I,8,0),IF(L2393="**", VLOOKUP(D2393,average_median_rates_1!B:I,8,0)))</f>
        <v>880</v>
      </c>
      <c r="O2393">
        <f t="shared" si="263"/>
        <v>798.66413936275819</v>
      </c>
      <c r="P2393">
        <f t="shared" si="264"/>
        <v>798.66413936275819</v>
      </c>
    </row>
    <row r="2394" spans="1:16" x14ac:dyDescent="0.2">
      <c r="A2394" t="str">
        <f t="shared" si="265"/>
        <v>200810average1Southeast Burnaby</v>
      </c>
      <c r="B2394" t="str">
        <f t="shared" si="259"/>
        <v>200810apartmentaverage1_bed_rateSoutheast Burnaby</v>
      </c>
      <c r="C2394" t="str">
        <f t="shared" si="260"/>
        <v>apartmentaverage1_bed_rateSoutheast Burnaby</v>
      </c>
      <c r="D2394" t="str">
        <f t="shared" si="261"/>
        <v>200810apartmentaverage1_bed_rateVancouver</v>
      </c>
      <c r="E2394">
        <v>2008</v>
      </c>
      <c r="F2394">
        <v>10</v>
      </c>
      <c r="G2394" t="s">
        <v>65</v>
      </c>
      <c r="H2394" t="s">
        <v>59</v>
      </c>
      <c r="I2394" t="s">
        <v>51</v>
      </c>
      <c r="J2394">
        <f t="shared" si="262"/>
        <v>1</v>
      </c>
      <c r="K2394" t="s">
        <v>29</v>
      </c>
      <c r="L2394" t="e">
        <f>VLOOKUP(B2394,average_median_rates_1!B:I,8,0)</f>
        <v>#N/A</v>
      </c>
      <c r="M2394">
        <f>IF(ISERROR(L2394),VLOOKUP(C2394,vancouver_ratios_2!B:J,9,0),IF(L2394="**",VLOOKUP(C2394,vancouver_ratios_2!B:J,9,0)))</f>
        <v>0.78933116707284001</v>
      </c>
      <c r="N2394">
        <f>IF(ISERROR(L2394),VLOOKUP(D2394,average_median_rates_1!B:I,8,0),IF(L2394="**", VLOOKUP(D2394,average_median_rates_1!B:I,8,0)))</f>
        <v>880</v>
      </c>
      <c r="O2394">
        <f t="shared" si="263"/>
        <v>694.61142702409916</v>
      </c>
      <c r="P2394">
        <f t="shared" si="264"/>
        <v>694.61142702409916</v>
      </c>
    </row>
    <row r="2395" spans="1:16" x14ac:dyDescent="0.2">
      <c r="A2395" t="str">
        <f t="shared" si="265"/>
        <v>200810average1North Burnaby</v>
      </c>
      <c r="B2395" t="str">
        <f t="shared" si="259"/>
        <v>200810apartmentaverage1_bed_rateNorth Burnaby</v>
      </c>
      <c r="C2395" t="str">
        <f t="shared" si="260"/>
        <v>apartmentaverage1_bed_rateNorth Burnaby</v>
      </c>
      <c r="D2395" t="str">
        <f t="shared" si="261"/>
        <v>200810apartmentaverage1_bed_rateVancouver</v>
      </c>
      <c r="E2395">
        <v>2008</v>
      </c>
      <c r="F2395">
        <v>10</v>
      </c>
      <c r="G2395" t="s">
        <v>65</v>
      </c>
      <c r="H2395" t="s">
        <v>59</v>
      </c>
      <c r="I2395" t="s">
        <v>51</v>
      </c>
      <c r="J2395">
        <f t="shared" si="262"/>
        <v>1</v>
      </c>
      <c r="K2395" t="s">
        <v>31</v>
      </c>
      <c r="L2395" t="e">
        <f>VLOOKUP(B2395,average_median_rates_1!B:I,8,0)</f>
        <v>#N/A</v>
      </c>
      <c r="M2395">
        <f>IF(ISERROR(L2395),VLOOKUP(C2395,vancouver_ratios_2!B:J,9,0),IF(L2395="**",VLOOKUP(C2395,vancouver_ratios_2!B:J,9,0)))</f>
        <v>0.92724975178265201</v>
      </c>
      <c r="N2395">
        <f>IF(ISERROR(L2395),VLOOKUP(D2395,average_median_rates_1!B:I,8,0),IF(L2395="**", VLOOKUP(D2395,average_median_rates_1!B:I,8,0)))</f>
        <v>880</v>
      </c>
      <c r="O2395">
        <f t="shared" si="263"/>
        <v>815.97978156873376</v>
      </c>
      <c r="P2395">
        <f t="shared" si="264"/>
        <v>815.97978156873376</v>
      </c>
    </row>
    <row r="2396" spans="1:16" x14ac:dyDescent="0.2">
      <c r="A2396" t="str">
        <f t="shared" si="265"/>
        <v>200810average1New Westminster</v>
      </c>
      <c r="B2396" t="str">
        <f t="shared" si="259"/>
        <v>200810apartmentaverage1_bed_rateNew Westminster</v>
      </c>
      <c r="C2396" t="str">
        <f t="shared" si="260"/>
        <v>apartmentaverage1_bed_rateNew Westminster</v>
      </c>
      <c r="D2396" t="str">
        <f t="shared" si="261"/>
        <v>200810apartmentaverage1_bed_rateVancouver</v>
      </c>
      <c r="E2396">
        <v>2008</v>
      </c>
      <c r="F2396">
        <v>10</v>
      </c>
      <c r="G2396" t="s">
        <v>65</v>
      </c>
      <c r="H2396" t="s">
        <v>59</v>
      </c>
      <c r="I2396" t="s">
        <v>51</v>
      </c>
      <c r="J2396">
        <f t="shared" si="262"/>
        <v>1</v>
      </c>
      <c r="K2396" t="s">
        <v>32</v>
      </c>
      <c r="L2396" t="e">
        <f>VLOOKUP(B2396,average_median_rates_1!B:I,8,0)</f>
        <v>#N/A</v>
      </c>
      <c r="M2396">
        <f>IF(ISERROR(L2396),VLOOKUP(C2396,vancouver_ratios_2!B:J,9,0),IF(L2396="**",VLOOKUP(C2396,vancouver_ratios_2!B:J,9,0)))</f>
        <v>0.82047116165718903</v>
      </c>
      <c r="N2396">
        <f>IF(ISERROR(L2396),VLOOKUP(D2396,average_median_rates_1!B:I,8,0),IF(L2396="**", VLOOKUP(D2396,average_median_rates_1!B:I,8,0)))</f>
        <v>880</v>
      </c>
      <c r="O2396">
        <f t="shared" si="263"/>
        <v>722.01462225832631</v>
      </c>
      <c r="P2396">
        <f t="shared" si="264"/>
        <v>722.01462225832631</v>
      </c>
    </row>
    <row r="2397" spans="1:16" x14ac:dyDescent="0.2">
      <c r="A2397" t="str">
        <f t="shared" si="265"/>
        <v>200810average1North Vancouver CY</v>
      </c>
      <c r="B2397" t="str">
        <f t="shared" si="259"/>
        <v>200810apartmentaverage1_bed_rateNorth Vancouver CY</v>
      </c>
      <c r="C2397" t="str">
        <f t="shared" si="260"/>
        <v>apartmentaverage1_bed_rateNorth Vancouver CY</v>
      </c>
      <c r="D2397" t="str">
        <f t="shared" si="261"/>
        <v>200810apartmentaverage1_bed_rateVancouver</v>
      </c>
      <c r="E2397">
        <v>2008</v>
      </c>
      <c r="F2397">
        <v>10</v>
      </c>
      <c r="G2397" t="s">
        <v>65</v>
      </c>
      <c r="H2397" t="s">
        <v>59</v>
      </c>
      <c r="I2397" t="s">
        <v>51</v>
      </c>
      <c r="J2397">
        <f t="shared" si="262"/>
        <v>1</v>
      </c>
      <c r="K2397" t="s">
        <v>33</v>
      </c>
      <c r="L2397" t="e">
        <f>VLOOKUP(B2397,average_median_rates_1!B:I,8,0)</f>
        <v>#N/A</v>
      </c>
      <c r="M2397">
        <f>IF(ISERROR(L2397),VLOOKUP(C2397,vancouver_ratios_2!B:J,9,0),IF(L2397="**",VLOOKUP(C2397,vancouver_ratios_2!B:J,9,0)))</f>
        <v>1.15330806029425</v>
      </c>
      <c r="N2397">
        <f>IF(ISERROR(L2397),VLOOKUP(D2397,average_median_rates_1!B:I,8,0),IF(L2397="**", VLOOKUP(D2397,average_median_rates_1!B:I,8,0)))</f>
        <v>880</v>
      </c>
      <c r="O2397">
        <f t="shared" si="263"/>
        <v>1014.9110930589401</v>
      </c>
      <c r="P2397">
        <f t="shared" si="264"/>
        <v>1014.9110930589401</v>
      </c>
    </row>
    <row r="2398" spans="1:16" x14ac:dyDescent="0.2">
      <c r="A2398" t="str">
        <f t="shared" si="265"/>
        <v>200810average1North Vancouver DM</v>
      </c>
      <c r="B2398" t="str">
        <f t="shared" si="259"/>
        <v>200810apartmentaverage1_bed_rateNorth Vancouver DM</v>
      </c>
      <c r="C2398" t="str">
        <f t="shared" si="260"/>
        <v>apartmentaverage1_bed_rateNorth Vancouver DM</v>
      </c>
      <c r="D2398" t="str">
        <f t="shared" si="261"/>
        <v>200810apartmentaverage1_bed_rateVancouver</v>
      </c>
      <c r="E2398">
        <v>2008</v>
      </c>
      <c r="F2398">
        <v>10</v>
      </c>
      <c r="G2398" t="s">
        <v>65</v>
      </c>
      <c r="H2398" t="s">
        <v>59</v>
      </c>
      <c r="I2398" t="s">
        <v>51</v>
      </c>
      <c r="J2398">
        <f t="shared" si="262"/>
        <v>1</v>
      </c>
      <c r="K2398" t="s">
        <v>34</v>
      </c>
      <c r="L2398" t="e">
        <f>VLOOKUP(B2398,average_median_rates_1!B:I,8,0)</f>
        <v>#N/A</v>
      </c>
      <c r="M2398">
        <f>IF(ISERROR(L2398),VLOOKUP(C2398,vancouver_ratios_2!B:J,9,0),IF(L2398="**",VLOOKUP(C2398,vancouver_ratios_2!B:J,9,0)))</f>
        <v>1.06543911905407</v>
      </c>
      <c r="N2398">
        <f>IF(ISERROR(L2398),VLOOKUP(D2398,average_median_rates_1!B:I,8,0),IF(L2398="**", VLOOKUP(D2398,average_median_rates_1!B:I,8,0)))</f>
        <v>880</v>
      </c>
      <c r="O2398">
        <f t="shared" si="263"/>
        <v>937.58642476758155</v>
      </c>
      <c r="P2398">
        <f t="shared" si="264"/>
        <v>937.58642476758155</v>
      </c>
    </row>
    <row r="2399" spans="1:16" x14ac:dyDescent="0.2">
      <c r="A2399" t="str">
        <f t="shared" si="265"/>
        <v>200810average1West Vancouver</v>
      </c>
      <c r="B2399" t="str">
        <f t="shared" si="259"/>
        <v>200810apartmentaverage1_bed_rateWest Vancouver</v>
      </c>
      <c r="C2399" t="str">
        <f t="shared" si="260"/>
        <v>apartmentaverage1_bed_rateWest Vancouver</v>
      </c>
      <c r="D2399" t="str">
        <f t="shared" si="261"/>
        <v>200810apartmentaverage1_bed_rateVancouver</v>
      </c>
      <c r="E2399">
        <v>2008</v>
      </c>
      <c r="F2399">
        <v>10</v>
      </c>
      <c r="G2399" t="s">
        <v>65</v>
      </c>
      <c r="H2399" t="s">
        <v>59</v>
      </c>
      <c r="I2399" t="s">
        <v>51</v>
      </c>
      <c r="J2399">
        <f t="shared" si="262"/>
        <v>1</v>
      </c>
      <c r="K2399" t="s">
        <v>35</v>
      </c>
      <c r="L2399" t="e">
        <f>VLOOKUP(B2399,average_median_rates_1!B:I,8,0)</f>
        <v>#N/A</v>
      </c>
      <c r="M2399">
        <f>IF(ISERROR(L2399),VLOOKUP(C2399,vancouver_ratios_2!B:J,9,0),IF(L2399="**",VLOOKUP(C2399,vancouver_ratios_2!B:J,9,0)))</f>
        <v>1.27439299575774</v>
      </c>
      <c r="N2399">
        <f>IF(ISERROR(L2399),VLOOKUP(D2399,average_median_rates_1!B:I,8,0),IF(L2399="**", VLOOKUP(D2399,average_median_rates_1!B:I,8,0)))</f>
        <v>880</v>
      </c>
      <c r="O2399">
        <f t="shared" si="263"/>
        <v>1121.4658362668113</v>
      </c>
      <c r="P2399">
        <f t="shared" si="264"/>
        <v>1121.4658362668113</v>
      </c>
    </row>
    <row r="2400" spans="1:16" x14ac:dyDescent="0.2">
      <c r="A2400" t="str">
        <f t="shared" si="265"/>
        <v>200810average1Richmond</v>
      </c>
      <c r="B2400" t="str">
        <f t="shared" si="259"/>
        <v>200810apartmentaverage1_bed_rateRichmond</v>
      </c>
      <c r="C2400" t="str">
        <f t="shared" si="260"/>
        <v>apartmentaverage1_bed_rateRichmond</v>
      </c>
      <c r="D2400" t="str">
        <f t="shared" si="261"/>
        <v>200810apartmentaverage1_bed_rateVancouver</v>
      </c>
      <c r="E2400">
        <v>2008</v>
      </c>
      <c r="F2400">
        <v>10</v>
      </c>
      <c r="G2400" t="s">
        <v>65</v>
      </c>
      <c r="H2400" t="s">
        <v>59</v>
      </c>
      <c r="I2400" t="s">
        <v>51</v>
      </c>
      <c r="J2400">
        <f t="shared" si="262"/>
        <v>1</v>
      </c>
      <c r="K2400" t="s">
        <v>36</v>
      </c>
      <c r="L2400" t="e">
        <f>VLOOKUP(B2400,average_median_rates_1!B:I,8,0)</f>
        <v>#N/A</v>
      </c>
      <c r="M2400">
        <f>IF(ISERROR(L2400),VLOOKUP(C2400,vancouver_ratios_2!B:J,9,0),IF(L2400="**",VLOOKUP(C2400,vancouver_ratios_2!B:J,9,0)))</f>
        <v>0.94385774889430496</v>
      </c>
      <c r="N2400">
        <f>IF(ISERROR(L2400),VLOOKUP(D2400,average_median_rates_1!B:I,8,0),IF(L2400="**", VLOOKUP(D2400,average_median_rates_1!B:I,8,0)))</f>
        <v>880</v>
      </c>
      <c r="O2400">
        <f t="shared" si="263"/>
        <v>830.59481902698838</v>
      </c>
      <c r="P2400">
        <f t="shared" si="264"/>
        <v>830.59481902698838</v>
      </c>
    </row>
    <row r="2401" spans="1:16" x14ac:dyDescent="0.2">
      <c r="A2401" t="str">
        <f t="shared" si="265"/>
        <v>200810average1Delta</v>
      </c>
      <c r="B2401" t="str">
        <f t="shared" si="259"/>
        <v>200810apartmentaverage1_bed_rateDelta</v>
      </c>
      <c r="C2401" t="str">
        <f t="shared" si="260"/>
        <v>apartmentaverage1_bed_rateDelta</v>
      </c>
      <c r="D2401" t="str">
        <f t="shared" si="261"/>
        <v>200810apartmentaverage1_bed_rateVancouver</v>
      </c>
      <c r="E2401">
        <v>2008</v>
      </c>
      <c r="F2401">
        <v>10</v>
      </c>
      <c r="G2401" t="s">
        <v>65</v>
      </c>
      <c r="H2401" t="s">
        <v>59</v>
      </c>
      <c r="I2401" t="s">
        <v>51</v>
      </c>
      <c r="J2401">
        <f t="shared" si="262"/>
        <v>1</v>
      </c>
      <c r="K2401" t="s">
        <v>37</v>
      </c>
      <c r="L2401" t="e">
        <f>VLOOKUP(B2401,average_median_rates_1!B:I,8,0)</f>
        <v>#N/A</v>
      </c>
      <c r="M2401">
        <f>IF(ISERROR(L2401),VLOOKUP(C2401,vancouver_ratios_2!B:J,9,0),IF(L2401="**",VLOOKUP(C2401,vancouver_ratios_2!B:J,9,0)))</f>
        <v>0.75024821734813596</v>
      </c>
      <c r="N2401">
        <f>IF(ISERROR(L2401),VLOOKUP(D2401,average_median_rates_1!B:I,8,0),IF(L2401="**", VLOOKUP(D2401,average_median_rates_1!B:I,8,0)))</f>
        <v>880</v>
      </c>
      <c r="O2401">
        <f t="shared" si="263"/>
        <v>660.21843126635963</v>
      </c>
      <c r="P2401">
        <f t="shared" si="264"/>
        <v>660.21843126635963</v>
      </c>
    </row>
    <row r="2402" spans="1:16" x14ac:dyDescent="0.2">
      <c r="A2402" t="str">
        <f t="shared" si="265"/>
        <v>200810average1Surrey</v>
      </c>
      <c r="B2402" t="str">
        <f t="shared" si="259"/>
        <v>200810apartmentaverage1_bed_rateSurrey</v>
      </c>
      <c r="C2402" t="str">
        <f t="shared" si="260"/>
        <v>apartmentaverage1_bed_rateSurrey</v>
      </c>
      <c r="D2402" t="str">
        <f t="shared" si="261"/>
        <v>200810apartmentaverage1_bed_rateVancouver</v>
      </c>
      <c r="E2402">
        <v>2008</v>
      </c>
      <c r="F2402">
        <v>10</v>
      </c>
      <c r="G2402" t="s">
        <v>65</v>
      </c>
      <c r="H2402" t="s">
        <v>59</v>
      </c>
      <c r="I2402" t="s">
        <v>51</v>
      </c>
      <c r="J2402">
        <f t="shared" si="262"/>
        <v>1</v>
      </c>
      <c r="K2402" t="s">
        <v>38</v>
      </c>
      <c r="L2402" t="e">
        <f>VLOOKUP(B2402,average_median_rates_1!B:I,8,0)</f>
        <v>#N/A</v>
      </c>
      <c r="M2402">
        <f>IF(ISERROR(L2402),VLOOKUP(C2402,vancouver_ratios_2!B:J,9,0),IF(L2402="**",VLOOKUP(C2402,vancouver_ratios_2!B:J,9,0)))</f>
        <v>0.74113187110750101</v>
      </c>
      <c r="N2402">
        <f>IF(ISERROR(L2402),VLOOKUP(D2402,average_median_rates_1!B:I,8,0),IF(L2402="**", VLOOKUP(D2402,average_median_rates_1!B:I,8,0)))</f>
        <v>880</v>
      </c>
      <c r="O2402">
        <f t="shared" si="263"/>
        <v>652.19604657460093</v>
      </c>
      <c r="P2402">
        <f t="shared" si="264"/>
        <v>652.19604657460093</v>
      </c>
    </row>
    <row r="2403" spans="1:16" x14ac:dyDescent="0.2">
      <c r="A2403" t="str">
        <f t="shared" si="265"/>
        <v>200810average1White Rock</v>
      </c>
      <c r="B2403" t="str">
        <f t="shared" si="259"/>
        <v>200810apartmentaverage1_bed_rateWhite Rock</v>
      </c>
      <c r="C2403" t="str">
        <f t="shared" si="260"/>
        <v>apartmentaverage1_bed_rateWhite Rock</v>
      </c>
      <c r="D2403" t="str">
        <f t="shared" si="261"/>
        <v>200810apartmentaverage1_bed_rateVancouver</v>
      </c>
      <c r="E2403">
        <v>2008</v>
      </c>
      <c r="F2403">
        <v>10</v>
      </c>
      <c r="G2403" t="s">
        <v>65</v>
      </c>
      <c r="H2403" t="s">
        <v>59</v>
      </c>
      <c r="I2403" t="s">
        <v>51</v>
      </c>
      <c r="J2403">
        <f t="shared" si="262"/>
        <v>1</v>
      </c>
      <c r="K2403" t="s">
        <v>39</v>
      </c>
      <c r="L2403" t="e">
        <f>VLOOKUP(B2403,average_median_rates_1!B:I,8,0)</f>
        <v>#N/A</v>
      </c>
      <c r="M2403">
        <f>IF(ISERROR(L2403),VLOOKUP(C2403,vancouver_ratios_2!B:J,9,0),IF(L2403="**",VLOOKUP(C2403,vancouver_ratios_2!B:J,9,0)))</f>
        <v>0.80729307699250796</v>
      </c>
      <c r="N2403">
        <f>IF(ISERROR(L2403),VLOOKUP(D2403,average_median_rates_1!B:I,8,0),IF(L2403="**", VLOOKUP(D2403,average_median_rates_1!B:I,8,0)))</f>
        <v>880</v>
      </c>
      <c r="O2403">
        <f t="shared" si="263"/>
        <v>710.41790775340701</v>
      </c>
      <c r="P2403">
        <f t="shared" si="264"/>
        <v>710.41790775340701</v>
      </c>
    </row>
    <row r="2404" spans="1:16" x14ac:dyDescent="0.2">
      <c r="A2404" t="str">
        <f t="shared" si="265"/>
        <v>200810average1Langley City and Langley DM</v>
      </c>
      <c r="B2404" t="str">
        <f t="shared" si="259"/>
        <v>200810apartmentaverage1_bed_rateLangley City and Langley DM</v>
      </c>
      <c r="C2404" t="str">
        <f t="shared" si="260"/>
        <v>apartmentaverage1_bed_rateLangley City and Langley DM</v>
      </c>
      <c r="D2404" t="str">
        <f t="shared" si="261"/>
        <v>200810apartmentaverage1_bed_rateVancouver</v>
      </c>
      <c r="E2404">
        <v>2008</v>
      </c>
      <c r="F2404">
        <v>10</v>
      </c>
      <c r="G2404" t="s">
        <v>65</v>
      </c>
      <c r="H2404" t="s">
        <v>59</v>
      </c>
      <c r="I2404" t="s">
        <v>51</v>
      </c>
      <c r="J2404">
        <f t="shared" si="262"/>
        <v>1</v>
      </c>
      <c r="K2404" t="s">
        <v>40</v>
      </c>
      <c r="L2404" t="e">
        <f>VLOOKUP(B2404,average_median_rates_1!B:I,8,0)</f>
        <v>#N/A</v>
      </c>
      <c r="M2404">
        <f>IF(ISERROR(L2404),VLOOKUP(C2404,vancouver_ratios_2!B:J,9,0),IF(L2404="**",VLOOKUP(C2404,vancouver_ratios_2!B:J,9,0)))</f>
        <v>0.790775340734723</v>
      </c>
      <c r="N2404">
        <f>IF(ISERROR(L2404),VLOOKUP(D2404,average_median_rates_1!B:I,8,0),IF(L2404="**", VLOOKUP(D2404,average_median_rates_1!B:I,8,0)))</f>
        <v>880</v>
      </c>
      <c r="O2404">
        <f t="shared" si="263"/>
        <v>695.88229984655629</v>
      </c>
      <c r="P2404">
        <f t="shared" si="264"/>
        <v>695.88229984655629</v>
      </c>
    </row>
    <row r="2405" spans="1:16" x14ac:dyDescent="0.2">
      <c r="A2405" t="str">
        <f t="shared" si="265"/>
        <v>200810average1Tri-Cities</v>
      </c>
      <c r="B2405" t="str">
        <f t="shared" si="259"/>
        <v>200810apartmentaverage1_bed_rateTri-Cities</v>
      </c>
      <c r="C2405" t="str">
        <f t="shared" si="260"/>
        <v>apartmentaverage1_bed_rateTri-Cities</v>
      </c>
      <c r="D2405" t="str">
        <f t="shared" si="261"/>
        <v>200810apartmentaverage1_bed_rateVancouver</v>
      </c>
      <c r="E2405">
        <v>2008</v>
      </c>
      <c r="F2405">
        <v>10</v>
      </c>
      <c r="G2405" t="s">
        <v>65</v>
      </c>
      <c r="H2405" t="s">
        <v>59</v>
      </c>
      <c r="I2405" t="s">
        <v>51</v>
      </c>
      <c r="J2405">
        <f t="shared" si="262"/>
        <v>1</v>
      </c>
      <c r="K2405" t="s">
        <v>41</v>
      </c>
      <c r="L2405" t="e">
        <f>VLOOKUP(B2405,average_median_rates_1!B:I,8,0)</f>
        <v>#N/A</v>
      </c>
      <c r="M2405">
        <f>IF(ISERROR(L2405),VLOOKUP(C2405,vancouver_ratios_2!B:J,9,0),IF(L2405="**",VLOOKUP(C2405,vancouver_ratios_2!B:J,9,0)))</f>
        <v>0.81135481541655396</v>
      </c>
      <c r="N2405">
        <f>IF(ISERROR(L2405),VLOOKUP(D2405,average_median_rates_1!B:I,8,0),IF(L2405="**", VLOOKUP(D2405,average_median_rates_1!B:I,8,0)))</f>
        <v>880</v>
      </c>
      <c r="O2405">
        <f t="shared" si="263"/>
        <v>713.9922375665675</v>
      </c>
      <c r="P2405">
        <f t="shared" si="264"/>
        <v>713.9922375665675</v>
      </c>
    </row>
    <row r="2406" spans="1:16" x14ac:dyDescent="0.2">
      <c r="A2406" t="str">
        <f t="shared" si="265"/>
        <v>200810average1Maple Ridge/Pitt Meadows</v>
      </c>
      <c r="B2406" t="str">
        <f t="shared" si="259"/>
        <v>200810apartmentaverage1_bed_rateMaple Ridge/Pitt Meadows</v>
      </c>
      <c r="C2406" t="str">
        <f t="shared" si="260"/>
        <v>apartmentaverage1_bed_rateMaple Ridge/Pitt Meadows</v>
      </c>
      <c r="D2406" t="str">
        <f t="shared" si="261"/>
        <v>200810apartmentaverage1_bed_rateVancouver</v>
      </c>
      <c r="E2406">
        <v>2008</v>
      </c>
      <c r="F2406">
        <v>10</v>
      </c>
      <c r="G2406" t="s">
        <v>65</v>
      </c>
      <c r="H2406" t="s">
        <v>59</v>
      </c>
      <c r="I2406" t="s">
        <v>51</v>
      </c>
      <c r="J2406">
        <f t="shared" si="262"/>
        <v>1</v>
      </c>
      <c r="K2406" t="s">
        <v>42</v>
      </c>
      <c r="L2406" t="e">
        <f>VLOOKUP(B2406,average_median_rates_1!B:I,8,0)</f>
        <v>#N/A</v>
      </c>
      <c r="M2406">
        <f>IF(ISERROR(L2406),VLOOKUP(C2406,vancouver_ratios_2!B:J,9,0),IF(L2406="**",VLOOKUP(C2406,vancouver_ratios_2!B:J,9,0)))</f>
        <v>0.69365466197310199</v>
      </c>
      <c r="N2406">
        <f>IF(ISERROR(L2406),VLOOKUP(D2406,average_median_rates_1!B:I,8,0),IF(L2406="**", VLOOKUP(D2406,average_median_rates_1!B:I,8,0)))</f>
        <v>880</v>
      </c>
      <c r="O2406">
        <f t="shared" si="263"/>
        <v>610.41610253632973</v>
      </c>
      <c r="P2406">
        <f t="shared" si="264"/>
        <v>610.41610253632973</v>
      </c>
    </row>
    <row r="2407" spans="1:16" x14ac:dyDescent="0.2">
      <c r="A2407" t="str">
        <f t="shared" si="265"/>
        <v>200810average1Vancouver</v>
      </c>
      <c r="B2407" t="str">
        <f t="shared" si="259"/>
        <v>200810apartmentaverage1_bed_rateVancouver</v>
      </c>
      <c r="C2407" t="str">
        <f t="shared" si="260"/>
        <v>apartmentaverage1_bed_rateVancouver</v>
      </c>
      <c r="D2407" t="str">
        <f t="shared" si="261"/>
        <v>200810apartmentaverage1_bed_rateVancouver</v>
      </c>
      <c r="E2407">
        <v>2008</v>
      </c>
      <c r="F2407">
        <v>10</v>
      </c>
      <c r="G2407" t="s">
        <v>65</v>
      </c>
      <c r="H2407" t="s">
        <v>59</v>
      </c>
      <c r="I2407" t="s">
        <v>51</v>
      </c>
      <c r="J2407">
        <f t="shared" si="262"/>
        <v>1</v>
      </c>
      <c r="K2407" t="s">
        <v>43</v>
      </c>
      <c r="L2407">
        <f>VLOOKUP(B2407,average_median_rates_1!B:I,8,0)</f>
        <v>880</v>
      </c>
      <c r="M2407" t="b">
        <f>IF(ISERROR(L2407),VLOOKUP(C2407,vancouver_ratios_2!B:J,9,0),IF(L2407="**",VLOOKUP(C2407,vancouver_ratios_2!B:J,9,0)))</f>
        <v>0</v>
      </c>
      <c r="N2407" t="b">
        <f>IF(ISERROR(L2407),VLOOKUP(D2407,average_median_rates_1!B:I,8,0),IF(L2407="**", VLOOKUP(D2407,average_median_rates_1!B:I,8,0)))</f>
        <v>0</v>
      </c>
      <c r="O2407">
        <f t="shared" si="263"/>
        <v>0</v>
      </c>
      <c r="P2407">
        <f t="shared" si="264"/>
        <v>880</v>
      </c>
    </row>
    <row r="2408" spans="1:16" x14ac:dyDescent="0.2">
      <c r="A2408" t="str">
        <f t="shared" si="265"/>
        <v>200810average1North Vancouver City</v>
      </c>
      <c r="B2408" t="str">
        <f t="shared" si="259"/>
        <v>200810apartmentaverage1_bed_rateNorth Vancouver City</v>
      </c>
      <c r="C2408" t="str">
        <f t="shared" si="260"/>
        <v>apartmentaverage1_bed_rateNorth Vancouver City</v>
      </c>
      <c r="D2408" t="str">
        <f t="shared" si="261"/>
        <v>200810apartmentaverage1_bed_rateVancouver</v>
      </c>
      <c r="E2408">
        <v>2008</v>
      </c>
      <c r="F2408">
        <v>10</v>
      </c>
      <c r="G2408" t="s">
        <v>65</v>
      </c>
      <c r="H2408" t="s">
        <v>59</v>
      </c>
      <c r="I2408" t="s">
        <v>51</v>
      </c>
      <c r="J2408">
        <f t="shared" si="262"/>
        <v>1</v>
      </c>
      <c r="K2408" t="s">
        <v>60</v>
      </c>
      <c r="L2408" t="e">
        <f>VLOOKUP(B2408,average_median_rates_1!B:I,8,0)</f>
        <v>#N/A</v>
      </c>
      <c r="M2408">
        <f>IF(ISERROR(L2408),VLOOKUP(C2408,vancouver_ratios_2!B:J,9,0),IF(L2408="**",VLOOKUP(C2408,vancouver_ratios_2!B:J,9,0)))</f>
        <v>0.89298071426422299</v>
      </c>
      <c r="N2408">
        <f>IF(ISERROR(L2408),VLOOKUP(D2408,average_median_rates_1!B:I,8,0),IF(L2408="**", VLOOKUP(D2408,average_median_rates_1!B:I,8,0)))</f>
        <v>880</v>
      </c>
      <c r="O2408">
        <f t="shared" si="263"/>
        <v>785.82302855251623</v>
      </c>
      <c r="P2408">
        <f t="shared" si="264"/>
        <v>785.82302855251623</v>
      </c>
    </row>
    <row r="2409" spans="1:16" x14ac:dyDescent="0.2">
      <c r="A2409" t="str">
        <f t="shared" si="265"/>
        <v>200810average2West End/Stanley Park</v>
      </c>
      <c r="B2409" t="str">
        <f t="shared" si="259"/>
        <v>200810apartmentaverage2_bed_rateWest End/Stanley Park</v>
      </c>
      <c r="C2409" t="str">
        <f t="shared" si="260"/>
        <v>apartmentaverage2_bed_rateWest End/Stanley Park</v>
      </c>
      <c r="D2409" t="str">
        <f t="shared" si="261"/>
        <v>200810apartmentaverage2_bed_rateVancouver</v>
      </c>
      <c r="E2409">
        <v>2008</v>
      </c>
      <c r="F2409">
        <v>10</v>
      </c>
      <c r="G2409" t="s">
        <v>65</v>
      </c>
      <c r="H2409" t="s">
        <v>59</v>
      </c>
      <c r="I2409" t="s">
        <v>53</v>
      </c>
      <c r="J2409">
        <f t="shared" si="262"/>
        <v>2</v>
      </c>
      <c r="K2409" t="s">
        <v>12</v>
      </c>
      <c r="L2409" t="e">
        <f>VLOOKUP(B2409,average_median_rates_1!B:I,8,0)</f>
        <v>#N/A</v>
      </c>
      <c r="M2409">
        <f>IF(ISERROR(L2409),VLOOKUP(C2409,vancouver_ratios_2!B:J,9,0),IF(L2409="**",VLOOKUP(C2409,vancouver_ratios_2!B:J,9,0)))</f>
        <v>1.4028608027327101</v>
      </c>
      <c r="N2409">
        <f>IF(ISERROR(L2409),VLOOKUP(D2409,average_median_rates_1!B:I,8,0),IF(L2409="**", VLOOKUP(D2409,average_median_rates_1!B:I,8,0)))</f>
        <v>1124</v>
      </c>
      <c r="O2409">
        <f t="shared" si="263"/>
        <v>1576.8155422715661</v>
      </c>
      <c r="P2409">
        <f t="shared" si="264"/>
        <v>1576.8155422715661</v>
      </c>
    </row>
    <row r="2410" spans="1:16" x14ac:dyDescent="0.2">
      <c r="A2410" t="str">
        <f t="shared" si="265"/>
        <v>200810average2English Bay</v>
      </c>
      <c r="B2410" t="str">
        <f t="shared" si="259"/>
        <v>200810apartmentaverage2_bed_rateEnglish Bay</v>
      </c>
      <c r="C2410" t="str">
        <f t="shared" si="260"/>
        <v>apartmentaverage2_bed_rateEnglish Bay</v>
      </c>
      <c r="D2410" t="str">
        <f t="shared" si="261"/>
        <v>200810apartmentaverage2_bed_rateVancouver</v>
      </c>
      <c r="E2410">
        <v>2008</v>
      </c>
      <c r="F2410">
        <v>10</v>
      </c>
      <c r="G2410" t="s">
        <v>65</v>
      </c>
      <c r="H2410" t="s">
        <v>59</v>
      </c>
      <c r="I2410" t="s">
        <v>53</v>
      </c>
      <c r="J2410">
        <f t="shared" si="262"/>
        <v>2</v>
      </c>
      <c r="K2410" t="s">
        <v>16</v>
      </c>
      <c r="L2410" t="e">
        <f>VLOOKUP(B2410,average_median_rates_1!B:I,8,0)</f>
        <v>#N/A</v>
      </c>
      <c r="M2410">
        <f>IF(ISERROR(L2410),VLOOKUP(C2410,vancouver_ratios_2!B:J,9,0),IF(L2410="**",VLOOKUP(C2410,vancouver_ratios_2!B:J,9,0)))</f>
        <v>1.3646456020495299</v>
      </c>
      <c r="N2410">
        <f>IF(ISERROR(L2410),VLOOKUP(D2410,average_median_rates_1!B:I,8,0),IF(L2410="**", VLOOKUP(D2410,average_median_rates_1!B:I,8,0)))</f>
        <v>1124</v>
      </c>
      <c r="O2410">
        <f t="shared" si="263"/>
        <v>1533.8616567036715</v>
      </c>
      <c r="P2410">
        <f t="shared" si="264"/>
        <v>1533.8616567036715</v>
      </c>
    </row>
    <row r="2411" spans="1:16" x14ac:dyDescent="0.2">
      <c r="A2411" t="str">
        <f t="shared" si="265"/>
        <v>200810average2Downtown</v>
      </c>
      <c r="B2411" t="str">
        <f t="shared" si="259"/>
        <v>200810apartmentaverage2_bed_rateDowntown</v>
      </c>
      <c r="C2411" t="str">
        <f t="shared" si="260"/>
        <v>apartmentaverage2_bed_rateDowntown</v>
      </c>
      <c r="D2411" t="str">
        <f t="shared" si="261"/>
        <v>200810apartmentaverage2_bed_rateVancouver</v>
      </c>
      <c r="E2411">
        <v>2008</v>
      </c>
      <c r="F2411">
        <v>10</v>
      </c>
      <c r="G2411" t="s">
        <v>65</v>
      </c>
      <c r="H2411" t="s">
        <v>59</v>
      </c>
      <c r="I2411" t="s">
        <v>53</v>
      </c>
      <c r="J2411">
        <f t="shared" si="262"/>
        <v>2</v>
      </c>
      <c r="K2411" t="s">
        <v>17</v>
      </c>
      <c r="L2411" t="e">
        <f>VLOOKUP(B2411,average_median_rates_1!B:I,8,0)</f>
        <v>#N/A</v>
      </c>
      <c r="M2411">
        <f>IF(ISERROR(L2411),VLOOKUP(C2411,vancouver_ratios_2!B:J,9,0),IF(L2411="**",VLOOKUP(C2411,vancouver_ratios_2!B:J,9,0)))</f>
        <v>1.4623541132934801</v>
      </c>
      <c r="N2411">
        <f>IF(ISERROR(L2411),VLOOKUP(D2411,average_median_rates_1!B:I,8,0),IF(L2411="**", VLOOKUP(D2411,average_median_rates_1!B:I,8,0)))</f>
        <v>1124</v>
      </c>
      <c r="O2411">
        <f t="shared" si="263"/>
        <v>1643.6860233418715</v>
      </c>
      <c r="P2411">
        <f t="shared" si="264"/>
        <v>1643.6860233418715</v>
      </c>
    </row>
    <row r="2412" spans="1:16" x14ac:dyDescent="0.2">
      <c r="A2412" t="str">
        <f t="shared" si="265"/>
        <v>200810average2South Granville/Oak</v>
      </c>
      <c r="B2412" t="str">
        <f t="shared" si="259"/>
        <v>200810apartmentaverage2_bed_rateSouth Granville/Oak</v>
      </c>
      <c r="C2412" t="str">
        <f t="shared" si="260"/>
        <v>apartmentaverage2_bed_rateSouth Granville/Oak</v>
      </c>
      <c r="D2412" t="str">
        <f t="shared" si="261"/>
        <v>200810apartmentaverage2_bed_rateVancouver</v>
      </c>
      <c r="E2412">
        <v>2008</v>
      </c>
      <c r="F2412">
        <v>10</v>
      </c>
      <c r="G2412" t="s">
        <v>65</v>
      </c>
      <c r="H2412" t="s">
        <v>59</v>
      </c>
      <c r="I2412" t="s">
        <v>53</v>
      </c>
      <c r="J2412">
        <f t="shared" si="262"/>
        <v>2</v>
      </c>
      <c r="K2412" t="s">
        <v>19</v>
      </c>
      <c r="L2412" t="e">
        <f>VLOOKUP(B2412,average_median_rates_1!B:I,8,0)</f>
        <v>#N/A</v>
      </c>
      <c r="M2412">
        <f>IF(ISERROR(L2412),VLOOKUP(C2412,vancouver_ratios_2!B:J,9,0),IF(L2412="**",VLOOKUP(C2412,vancouver_ratios_2!B:J,9,0)))</f>
        <v>1.2203245089667001</v>
      </c>
      <c r="N2412">
        <f>IF(ISERROR(L2412),VLOOKUP(D2412,average_median_rates_1!B:I,8,0),IF(L2412="**", VLOOKUP(D2412,average_median_rates_1!B:I,8,0)))</f>
        <v>1124</v>
      </c>
      <c r="O2412">
        <f t="shared" si="263"/>
        <v>1371.644748078571</v>
      </c>
      <c r="P2412">
        <f t="shared" si="264"/>
        <v>1371.644748078571</v>
      </c>
    </row>
    <row r="2413" spans="1:16" x14ac:dyDescent="0.2">
      <c r="A2413" t="str">
        <f t="shared" si="265"/>
        <v>200810average2Kitsilano/Point Grey</v>
      </c>
      <c r="B2413" t="str">
        <f t="shared" si="259"/>
        <v>200810apartmentaverage2_bed_rateKitsilano/Point Grey</v>
      </c>
      <c r="C2413" t="str">
        <f t="shared" si="260"/>
        <v>apartmentaverage2_bed_rateKitsilano/Point Grey</v>
      </c>
      <c r="D2413" t="str">
        <f t="shared" si="261"/>
        <v>200810apartmentaverage2_bed_rateVancouver</v>
      </c>
      <c r="E2413">
        <v>2008</v>
      </c>
      <c r="F2413">
        <v>10</v>
      </c>
      <c r="G2413" t="s">
        <v>65</v>
      </c>
      <c r="H2413" t="s">
        <v>59</v>
      </c>
      <c r="I2413" t="s">
        <v>53</v>
      </c>
      <c r="J2413">
        <f t="shared" si="262"/>
        <v>2</v>
      </c>
      <c r="K2413" t="s">
        <v>20</v>
      </c>
      <c r="L2413" t="e">
        <f>VLOOKUP(B2413,average_median_rates_1!B:I,8,0)</f>
        <v>#N/A</v>
      </c>
      <c r="M2413">
        <f>IF(ISERROR(L2413),VLOOKUP(C2413,vancouver_ratios_2!B:J,9,0),IF(L2413="**",VLOOKUP(C2413,vancouver_ratios_2!B:J,9,0)))</f>
        <v>1.2480074010816999</v>
      </c>
      <c r="N2413">
        <f>IF(ISERROR(L2413),VLOOKUP(D2413,average_median_rates_1!B:I,8,0),IF(L2413="**", VLOOKUP(D2413,average_median_rates_1!B:I,8,0)))</f>
        <v>1124</v>
      </c>
      <c r="O2413">
        <f t="shared" si="263"/>
        <v>1402.7603188158307</v>
      </c>
      <c r="P2413">
        <f t="shared" si="264"/>
        <v>1402.7603188158307</v>
      </c>
    </row>
    <row r="2414" spans="1:16" x14ac:dyDescent="0.2">
      <c r="A2414" t="str">
        <f t="shared" si="265"/>
        <v>200810average2Westside/Kerrisdale</v>
      </c>
      <c r="B2414" t="str">
        <f t="shared" si="259"/>
        <v>200810apartmentaverage2_bed_rateWestside/Kerrisdale</v>
      </c>
      <c r="C2414" t="str">
        <f t="shared" si="260"/>
        <v>apartmentaverage2_bed_rateWestside/Kerrisdale</v>
      </c>
      <c r="D2414" t="str">
        <f t="shared" si="261"/>
        <v>200810apartmentaverage2_bed_rateVancouver</v>
      </c>
      <c r="E2414">
        <v>2008</v>
      </c>
      <c r="F2414">
        <v>10</v>
      </c>
      <c r="G2414" t="s">
        <v>65</v>
      </c>
      <c r="H2414" t="s">
        <v>59</v>
      </c>
      <c r="I2414" t="s">
        <v>53</v>
      </c>
      <c r="J2414">
        <f t="shared" si="262"/>
        <v>2</v>
      </c>
      <c r="K2414" t="s">
        <v>21</v>
      </c>
      <c r="L2414" t="e">
        <f>VLOOKUP(B2414,average_median_rates_1!B:I,8,0)</f>
        <v>#N/A</v>
      </c>
      <c r="M2414">
        <f>IF(ISERROR(L2414),VLOOKUP(C2414,vancouver_ratios_2!B:J,9,0),IF(L2414="**",VLOOKUP(C2414,vancouver_ratios_2!B:J,9,0)))</f>
        <v>1.3410902362653001</v>
      </c>
      <c r="N2414">
        <f>IF(ISERROR(L2414),VLOOKUP(D2414,average_median_rates_1!B:I,8,0),IF(L2414="**", VLOOKUP(D2414,average_median_rates_1!B:I,8,0)))</f>
        <v>1124</v>
      </c>
      <c r="O2414">
        <f t="shared" si="263"/>
        <v>1507.3854255621973</v>
      </c>
      <c r="P2414">
        <f t="shared" si="264"/>
        <v>1507.3854255621973</v>
      </c>
    </row>
    <row r="2415" spans="1:16" x14ac:dyDescent="0.2">
      <c r="A2415" t="str">
        <f t="shared" si="265"/>
        <v>200810average2Marpole</v>
      </c>
      <c r="B2415" t="str">
        <f t="shared" si="259"/>
        <v>200810apartmentaverage2_bed_rateMarpole</v>
      </c>
      <c r="C2415" t="str">
        <f t="shared" si="260"/>
        <v>apartmentaverage2_bed_rateMarpole</v>
      </c>
      <c r="D2415" t="str">
        <f t="shared" si="261"/>
        <v>200810apartmentaverage2_bed_rateVancouver</v>
      </c>
      <c r="E2415">
        <v>2008</v>
      </c>
      <c r="F2415">
        <v>10</v>
      </c>
      <c r="G2415" t="s">
        <v>65</v>
      </c>
      <c r="H2415" t="s">
        <v>59</v>
      </c>
      <c r="I2415" t="s">
        <v>53</v>
      </c>
      <c r="J2415">
        <f t="shared" si="262"/>
        <v>2</v>
      </c>
      <c r="K2415" t="s">
        <v>23</v>
      </c>
      <c r="L2415" t="e">
        <f>VLOOKUP(B2415,average_median_rates_1!B:I,8,0)</f>
        <v>#N/A</v>
      </c>
      <c r="M2415">
        <f>IF(ISERROR(L2415),VLOOKUP(C2415,vancouver_ratios_2!B:J,9,0),IF(L2415="**",VLOOKUP(C2415,vancouver_ratios_2!B:J,9,0)))</f>
        <v>0.85148021633931104</v>
      </c>
      <c r="N2415">
        <f>IF(ISERROR(L2415),VLOOKUP(D2415,average_median_rates_1!B:I,8,0),IF(L2415="**", VLOOKUP(D2415,average_median_rates_1!B:I,8,0)))</f>
        <v>1124</v>
      </c>
      <c r="O2415">
        <f t="shared" si="263"/>
        <v>957.06376316538558</v>
      </c>
      <c r="P2415">
        <f t="shared" si="264"/>
        <v>957.06376316538558</v>
      </c>
    </row>
    <row r="2416" spans="1:16" x14ac:dyDescent="0.2">
      <c r="A2416" t="str">
        <f t="shared" si="265"/>
        <v>200810average2Mount Pleasant/Renfrew Heights</v>
      </c>
      <c r="B2416" t="str">
        <f t="shared" si="259"/>
        <v>200810apartmentaverage2_bed_rateMount Pleasant/Renfrew Heights</v>
      </c>
      <c r="C2416" t="str">
        <f t="shared" si="260"/>
        <v>apartmentaverage2_bed_rateMount Pleasant/Renfrew Heights</v>
      </c>
      <c r="D2416" t="str">
        <f t="shared" si="261"/>
        <v>200810apartmentaverage2_bed_rateVancouver</v>
      </c>
      <c r="E2416">
        <v>2008</v>
      </c>
      <c r="F2416">
        <v>10</v>
      </c>
      <c r="G2416" t="s">
        <v>65</v>
      </c>
      <c r="H2416" t="s">
        <v>59</v>
      </c>
      <c r="I2416" t="s">
        <v>53</v>
      </c>
      <c r="J2416">
        <f t="shared" si="262"/>
        <v>2</v>
      </c>
      <c r="K2416" t="s">
        <v>24</v>
      </c>
      <c r="L2416" t="e">
        <f>VLOOKUP(B2416,average_median_rates_1!B:I,8,0)</f>
        <v>#N/A</v>
      </c>
      <c r="M2416">
        <f>IF(ISERROR(L2416),VLOOKUP(C2416,vancouver_ratios_2!B:J,9,0),IF(L2416="**",VLOOKUP(C2416,vancouver_ratios_2!B:J,9,0)))</f>
        <v>0.99957301451750602</v>
      </c>
      <c r="N2416">
        <f>IF(ISERROR(L2416),VLOOKUP(D2416,average_median_rates_1!B:I,8,0),IF(L2416="**", VLOOKUP(D2416,average_median_rates_1!B:I,8,0)))</f>
        <v>1124</v>
      </c>
      <c r="O2416">
        <f t="shared" si="263"/>
        <v>1123.5200683176768</v>
      </c>
      <c r="P2416">
        <f t="shared" si="264"/>
        <v>1123.5200683176768</v>
      </c>
    </row>
    <row r="2417" spans="1:16" x14ac:dyDescent="0.2">
      <c r="A2417" t="str">
        <f t="shared" si="265"/>
        <v>200810average2East Hastings</v>
      </c>
      <c r="B2417" t="str">
        <f t="shared" si="259"/>
        <v>200810apartmentaverage2_bed_rateEast Hastings</v>
      </c>
      <c r="C2417" t="str">
        <f t="shared" si="260"/>
        <v>apartmentaverage2_bed_rateEast Hastings</v>
      </c>
      <c r="D2417" t="str">
        <f t="shared" si="261"/>
        <v>200810apartmentaverage2_bed_rateVancouver</v>
      </c>
      <c r="E2417">
        <v>2008</v>
      </c>
      <c r="F2417">
        <v>10</v>
      </c>
      <c r="G2417" t="s">
        <v>65</v>
      </c>
      <c r="H2417" t="s">
        <v>59</v>
      </c>
      <c r="I2417" t="s">
        <v>53</v>
      </c>
      <c r="J2417">
        <f t="shared" si="262"/>
        <v>2</v>
      </c>
      <c r="K2417" t="s">
        <v>25</v>
      </c>
      <c r="L2417" t="e">
        <f>VLOOKUP(B2417,average_median_rates_1!B:I,8,0)</f>
        <v>#N/A</v>
      </c>
      <c r="M2417">
        <f>IF(ISERROR(L2417),VLOOKUP(C2417,vancouver_ratios_2!B:J,9,0),IF(L2417="**",VLOOKUP(C2417,vancouver_ratios_2!B:J,9,0)))</f>
        <v>0.93552519214346697</v>
      </c>
      <c r="N2417">
        <f>IF(ISERROR(L2417),VLOOKUP(D2417,average_median_rates_1!B:I,8,0),IF(L2417="**", VLOOKUP(D2417,average_median_rates_1!B:I,8,0)))</f>
        <v>1124</v>
      </c>
      <c r="O2417">
        <f t="shared" si="263"/>
        <v>1051.5303159692569</v>
      </c>
      <c r="P2417">
        <f t="shared" si="264"/>
        <v>1051.5303159692569</v>
      </c>
    </row>
    <row r="2418" spans="1:16" x14ac:dyDescent="0.2">
      <c r="A2418" t="str">
        <f t="shared" si="265"/>
        <v>200810average2Southeast Vancouver</v>
      </c>
      <c r="B2418" t="str">
        <f t="shared" si="259"/>
        <v>200810apartmentaverage2_bed_rateSoutheast Vancouver</v>
      </c>
      <c r="C2418" t="str">
        <f t="shared" si="260"/>
        <v>apartmentaverage2_bed_rateSoutheast Vancouver</v>
      </c>
      <c r="D2418" t="str">
        <f t="shared" si="261"/>
        <v>200810apartmentaverage2_bed_rateVancouver</v>
      </c>
      <c r="E2418">
        <v>2008</v>
      </c>
      <c r="F2418">
        <v>10</v>
      </c>
      <c r="G2418" t="s">
        <v>65</v>
      </c>
      <c r="H2418" t="s">
        <v>59</v>
      </c>
      <c r="I2418" t="s">
        <v>53</v>
      </c>
      <c r="J2418">
        <f t="shared" si="262"/>
        <v>2</v>
      </c>
      <c r="K2418" t="s">
        <v>26</v>
      </c>
      <c r="L2418" t="e">
        <f>VLOOKUP(B2418,average_median_rates_1!B:I,8,0)</f>
        <v>#N/A</v>
      </c>
      <c r="M2418">
        <f>IF(ISERROR(L2418),VLOOKUP(C2418,vancouver_ratios_2!B:J,9,0),IF(L2418="**",VLOOKUP(C2418,vancouver_ratios_2!B:J,9,0)))</f>
        <v>0.99750925135212098</v>
      </c>
      <c r="N2418">
        <f>IF(ISERROR(L2418),VLOOKUP(D2418,average_median_rates_1!B:I,8,0),IF(L2418="**", VLOOKUP(D2418,average_median_rates_1!B:I,8,0)))</f>
        <v>1124</v>
      </c>
      <c r="O2418">
        <f t="shared" si="263"/>
        <v>1121.2003985197839</v>
      </c>
      <c r="P2418">
        <f t="shared" si="264"/>
        <v>1121.2003985197839</v>
      </c>
    </row>
    <row r="2419" spans="1:16" x14ac:dyDescent="0.2">
      <c r="A2419" t="str">
        <f t="shared" si="265"/>
        <v>200810average2University Endowment Lands</v>
      </c>
      <c r="B2419" t="str">
        <f t="shared" si="259"/>
        <v>200810apartmentaverage2_bed_rateUniversity Endowment Lands</v>
      </c>
      <c r="C2419" t="str">
        <f t="shared" si="260"/>
        <v>apartmentaverage2_bed_rateUniversity Endowment Lands</v>
      </c>
      <c r="D2419" t="str">
        <f t="shared" si="261"/>
        <v>200810apartmentaverage2_bed_rateVancouver</v>
      </c>
      <c r="E2419">
        <v>2008</v>
      </c>
      <c r="F2419">
        <v>10</v>
      </c>
      <c r="G2419" t="s">
        <v>65</v>
      </c>
      <c r="H2419" t="s">
        <v>59</v>
      </c>
      <c r="I2419" t="s">
        <v>53</v>
      </c>
      <c r="J2419">
        <f t="shared" si="262"/>
        <v>2</v>
      </c>
      <c r="K2419" t="s">
        <v>27</v>
      </c>
      <c r="L2419" t="e">
        <f>VLOOKUP(B2419,average_median_rates_1!B:I,8,0)</f>
        <v>#N/A</v>
      </c>
      <c r="M2419">
        <f>IF(ISERROR(L2419),VLOOKUP(C2419,vancouver_ratios_2!B:J,9,0),IF(L2419="**",VLOOKUP(C2419,vancouver_ratios_2!B:J,9,0)))</f>
        <v>1.43111300882437</v>
      </c>
      <c r="N2419">
        <f>IF(ISERROR(L2419),VLOOKUP(D2419,average_median_rates_1!B:I,8,0),IF(L2419="**", VLOOKUP(D2419,average_median_rates_1!B:I,8,0)))</f>
        <v>1124</v>
      </c>
      <c r="O2419">
        <f t="shared" si="263"/>
        <v>1608.5710219185919</v>
      </c>
      <c r="P2419">
        <f t="shared" si="264"/>
        <v>1608.5710219185919</v>
      </c>
    </row>
    <row r="2420" spans="1:16" x14ac:dyDescent="0.2">
      <c r="A2420" t="str">
        <f t="shared" si="265"/>
        <v>200810average2Central Park/Metrotown</v>
      </c>
      <c r="B2420" t="str">
        <f t="shared" si="259"/>
        <v>200810apartmentaverage2_bed_rateCentral Park/Metrotown</v>
      </c>
      <c r="C2420" t="str">
        <f t="shared" si="260"/>
        <v>apartmentaverage2_bed_rateCentral Park/Metrotown</v>
      </c>
      <c r="D2420" t="str">
        <f t="shared" si="261"/>
        <v>200810apartmentaverage2_bed_rateVancouver</v>
      </c>
      <c r="E2420">
        <v>2008</v>
      </c>
      <c r="F2420">
        <v>10</v>
      </c>
      <c r="G2420" t="s">
        <v>65</v>
      </c>
      <c r="H2420" t="s">
        <v>59</v>
      </c>
      <c r="I2420" t="s">
        <v>53</v>
      </c>
      <c r="J2420">
        <f t="shared" si="262"/>
        <v>2</v>
      </c>
      <c r="K2420" t="s">
        <v>28</v>
      </c>
      <c r="L2420" t="e">
        <f>VLOOKUP(B2420,average_median_rates_1!B:I,8,0)</f>
        <v>#N/A</v>
      </c>
      <c r="M2420">
        <f>IF(ISERROR(L2420),VLOOKUP(C2420,vancouver_ratios_2!B:J,9,0),IF(L2420="**",VLOOKUP(C2420,vancouver_ratios_2!B:J,9,0)))</f>
        <v>0.92058070025619099</v>
      </c>
      <c r="N2420">
        <f>IF(ISERROR(L2420),VLOOKUP(D2420,average_median_rates_1!B:I,8,0),IF(L2420="**", VLOOKUP(D2420,average_median_rates_1!B:I,8,0)))</f>
        <v>1124</v>
      </c>
      <c r="O2420">
        <f t="shared" si="263"/>
        <v>1034.7327070879587</v>
      </c>
      <c r="P2420">
        <f t="shared" si="264"/>
        <v>1034.7327070879587</v>
      </c>
    </row>
    <row r="2421" spans="1:16" x14ac:dyDescent="0.2">
      <c r="A2421" t="str">
        <f t="shared" si="265"/>
        <v>200810average2Southeast Burnaby</v>
      </c>
      <c r="B2421" t="str">
        <f t="shared" si="259"/>
        <v>200810apartmentaverage2_bed_rateSoutheast Burnaby</v>
      </c>
      <c r="C2421" t="str">
        <f t="shared" si="260"/>
        <v>apartmentaverage2_bed_rateSoutheast Burnaby</v>
      </c>
      <c r="D2421" t="str">
        <f t="shared" si="261"/>
        <v>200810apartmentaverage2_bed_rateVancouver</v>
      </c>
      <c r="E2421">
        <v>2008</v>
      </c>
      <c r="F2421">
        <v>10</v>
      </c>
      <c r="G2421" t="s">
        <v>65</v>
      </c>
      <c r="H2421" t="s">
        <v>59</v>
      </c>
      <c r="I2421" t="s">
        <v>53</v>
      </c>
      <c r="J2421">
        <f t="shared" si="262"/>
        <v>2</v>
      </c>
      <c r="K2421" t="s">
        <v>29</v>
      </c>
      <c r="L2421" t="e">
        <f>VLOOKUP(B2421,average_median_rates_1!B:I,8,0)</f>
        <v>#N/A</v>
      </c>
      <c r="M2421">
        <f>IF(ISERROR(L2421),VLOOKUP(C2421,vancouver_ratios_2!B:J,9,0),IF(L2421="**",VLOOKUP(C2421,vancouver_ratios_2!B:J,9,0)))</f>
        <v>0.76857386848847098</v>
      </c>
      <c r="N2421">
        <f>IF(ISERROR(L2421),VLOOKUP(D2421,average_median_rates_1!B:I,8,0),IF(L2421="**", VLOOKUP(D2421,average_median_rates_1!B:I,8,0)))</f>
        <v>1124</v>
      </c>
      <c r="O2421">
        <f t="shared" si="263"/>
        <v>863.8770281810414</v>
      </c>
      <c r="P2421">
        <f t="shared" si="264"/>
        <v>863.8770281810414</v>
      </c>
    </row>
    <row r="2422" spans="1:16" x14ac:dyDescent="0.2">
      <c r="A2422" t="str">
        <f t="shared" si="265"/>
        <v>200810average2North Burnaby</v>
      </c>
      <c r="B2422" t="str">
        <f t="shared" si="259"/>
        <v>200810apartmentaverage2_bed_rateNorth Burnaby</v>
      </c>
      <c r="C2422" t="str">
        <f t="shared" si="260"/>
        <v>apartmentaverage2_bed_rateNorth Burnaby</v>
      </c>
      <c r="D2422" t="str">
        <f t="shared" si="261"/>
        <v>200810apartmentaverage2_bed_rateVancouver</v>
      </c>
      <c r="E2422">
        <v>2008</v>
      </c>
      <c r="F2422">
        <v>10</v>
      </c>
      <c r="G2422" t="s">
        <v>65</v>
      </c>
      <c r="H2422" t="s">
        <v>59</v>
      </c>
      <c r="I2422" t="s">
        <v>53</v>
      </c>
      <c r="J2422">
        <f t="shared" si="262"/>
        <v>2</v>
      </c>
      <c r="K2422" t="s">
        <v>31</v>
      </c>
      <c r="L2422" t="e">
        <f>VLOOKUP(B2422,average_median_rates_1!B:I,8,0)</f>
        <v>#N/A</v>
      </c>
      <c r="M2422">
        <f>IF(ISERROR(L2422),VLOOKUP(C2422,vancouver_ratios_2!B:J,9,0),IF(L2422="**",VLOOKUP(C2422,vancouver_ratios_2!B:J,9,0)))</f>
        <v>0.93353259322516402</v>
      </c>
      <c r="N2422">
        <f>IF(ISERROR(L2422),VLOOKUP(D2422,average_median_rates_1!B:I,8,0),IF(L2422="**", VLOOKUP(D2422,average_median_rates_1!B:I,8,0)))</f>
        <v>1124</v>
      </c>
      <c r="O2422">
        <f t="shared" si="263"/>
        <v>1049.2906347850844</v>
      </c>
      <c r="P2422">
        <f t="shared" si="264"/>
        <v>1049.2906347850844</v>
      </c>
    </row>
    <row r="2423" spans="1:16" x14ac:dyDescent="0.2">
      <c r="A2423" t="str">
        <f t="shared" si="265"/>
        <v>200810average2New Westminster</v>
      </c>
      <c r="B2423" t="str">
        <f t="shared" si="259"/>
        <v>200810apartmentaverage2_bed_rateNew Westminster</v>
      </c>
      <c r="C2423" t="str">
        <f t="shared" si="260"/>
        <v>apartmentaverage2_bed_rateNew Westminster</v>
      </c>
      <c r="D2423" t="str">
        <f t="shared" si="261"/>
        <v>200810apartmentaverage2_bed_rateVancouver</v>
      </c>
      <c r="E2423">
        <v>2008</v>
      </c>
      <c r="F2423">
        <v>10</v>
      </c>
      <c r="G2423" t="s">
        <v>65</v>
      </c>
      <c r="H2423" t="s">
        <v>59</v>
      </c>
      <c r="I2423" t="s">
        <v>53</v>
      </c>
      <c r="J2423">
        <f t="shared" si="262"/>
        <v>2</v>
      </c>
      <c r="K2423" t="s">
        <v>32</v>
      </c>
      <c r="L2423" t="e">
        <f>VLOOKUP(B2423,average_median_rates_1!B:I,8,0)</f>
        <v>#N/A</v>
      </c>
      <c r="M2423">
        <f>IF(ISERROR(L2423),VLOOKUP(C2423,vancouver_ratios_2!B:J,9,0),IF(L2423="**",VLOOKUP(C2423,vancouver_ratios_2!B:J,9,0)))</f>
        <v>0.86251067463706199</v>
      </c>
      <c r="N2423">
        <f>IF(ISERROR(L2423),VLOOKUP(D2423,average_median_rates_1!B:I,8,0),IF(L2423="**", VLOOKUP(D2423,average_median_rates_1!B:I,8,0)))</f>
        <v>1124</v>
      </c>
      <c r="O2423">
        <f t="shared" si="263"/>
        <v>969.46199829205773</v>
      </c>
      <c r="P2423">
        <f t="shared" si="264"/>
        <v>969.46199829205773</v>
      </c>
    </row>
    <row r="2424" spans="1:16" x14ac:dyDescent="0.2">
      <c r="A2424" t="str">
        <f t="shared" si="265"/>
        <v>200810average2North Vancouver CY</v>
      </c>
      <c r="B2424" t="str">
        <f t="shared" si="259"/>
        <v>200810apartmentaverage2_bed_rateNorth Vancouver CY</v>
      </c>
      <c r="C2424" t="str">
        <f t="shared" si="260"/>
        <v>apartmentaverage2_bed_rateNorth Vancouver CY</v>
      </c>
      <c r="D2424" t="str">
        <f t="shared" si="261"/>
        <v>200810apartmentaverage2_bed_rateVancouver</v>
      </c>
      <c r="E2424">
        <v>2008</v>
      </c>
      <c r="F2424">
        <v>10</v>
      </c>
      <c r="G2424" t="s">
        <v>65</v>
      </c>
      <c r="H2424" t="s">
        <v>59</v>
      </c>
      <c r="I2424" t="s">
        <v>53</v>
      </c>
      <c r="J2424">
        <f t="shared" si="262"/>
        <v>2</v>
      </c>
      <c r="K2424" t="s">
        <v>33</v>
      </c>
      <c r="L2424" t="e">
        <f>VLOOKUP(B2424,average_median_rates_1!B:I,8,0)</f>
        <v>#N/A</v>
      </c>
      <c r="M2424">
        <f>IF(ISERROR(L2424),VLOOKUP(C2424,vancouver_ratios_2!B:J,9,0),IF(L2424="**",VLOOKUP(C2424,vancouver_ratios_2!B:J,9,0)))</f>
        <v>1.13186734984344</v>
      </c>
      <c r="N2424">
        <f>IF(ISERROR(L2424),VLOOKUP(D2424,average_median_rates_1!B:I,8,0),IF(L2424="**", VLOOKUP(D2424,average_median_rates_1!B:I,8,0)))</f>
        <v>1124</v>
      </c>
      <c r="O2424">
        <f t="shared" si="263"/>
        <v>1272.2189012240265</v>
      </c>
      <c r="P2424">
        <f t="shared" si="264"/>
        <v>1272.2189012240265</v>
      </c>
    </row>
    <row r="2425" spans="1:16" x14ac:dyDescent="0.2">
      <c r="A2425" t="str">
        <f t="shared" si="265"/>
        <v>200810average2North Vancouver DM</v>
      </c>
      <c r="B2425" t="str">
        <f t="shared" si="259"/>
        <v>200810apartmentaverage2_bed_rateNorth Vancouver DM</v>
      </c>
      <c r="C2425" t="str">
        <f t="shared" si="260"/>
        <v>apartmentaverage2_bed_rateNorth Vancouver DM</v>
      </c>
      <c r="D2425" t="str">
        <f t="shared" si="261"/>
        <v>200810apartmentaverage2_bed_rateVancouver</v>
      </c>
      <c r="E2425">
        <v>2008</v>
      </c>
      <c r="F2425">
        <v>10</v>
      </c>
      <c r="G2425" t="s">
        <v>65</v>
      </c>
      <c r="H2425" t="s">
        <v>59</v>
      </c>
      <c r="I2425" t="s">
        <v>53</v>
      </c>
      <c r="J2425">
        <f t="shared" si="262"/>
        <v>2</v>
      </c>
      <c r="K2425" t="s">
        <v>34</v>
      </c>
      <c r="L2425" t="e">
        <f>VLOOKUP(B2425,average_median_rates_1!B:I,8,0)</f>
        <v>#N/A</v>
      </c>
      <c r="M2425">
        <f>IF(ISERROR(L2425),VLOOKUP(C2425,vancouver_ratios_2!B:J,9,0),IF(L2425="**",VLOOKUP(C2425,vancouver_ratios_2!B:J,9,0)))</f>
        <v>1.0691716481639599</v>
      </c>
      <c r="N2425">
        <f>IF(ISERROR(L2425),VLOOKUP(D2425,average_median_rates_1!B:I,8,0),IF(L2425="**", VLOOKUP(D2425,average_median_rates_1!B:I,8,0)))</f>
        <v>1124</v>
      </c>
      <c r="O2425">
        <f t="shared" si="263"/>
        <v>1201.748932536291</v>
      </c>
      <c r="P2425">
        <f t="shared" si="264"/>
        <v>1201.748932536291</v>
      </c>
    </row>
    <row r="2426" spans="1:16" x14ac:dyDescent="0.2">
      <c r="A2426" t="str">
        <f t="shared" si="265"/>
        <v>200810average2West Vancouver</v>
      </c>
      <c r="B2426" t="str">
        <f t="shared" si="259"/>
        <v>200810apartmentaverage2_bed_rateWest Vancouver</v>
      </c>
      <c r="C2426" t="str">
        <f t="shared" si="260"/>
        <v>apartmentaverage2_bed_rateWest Vancouver</v>
      </c>
      <c r="D2426" t="str">
        <f t="shared" si="261"/>
        <v>200810apartmentaverage2_bed_rateVancouver</v>
      </c>
      <c r="E2426">
        <v>2008</v>
      </c>
      <c r="F2426">
        <v>10</v>
      </c>
      <c r="G2426" t="s">
        <v>65</v>
      </c>
      <c r="H2426" t="s">
        <v>59</v>
      </c>
      <c r="I2426" t="s">
        <v>53</v>
      </c>
      <c r="J2426">
        <f t="shared" si="262"/>
        <v>2</v>
      </c>
      <c r="K2426" t="s">
        <v>35</v>
      </c>
      <c r="L2426" t="e">
        <f>VLOOKUP(B2426,average_median_rates_1!B:I,8,0)</f>
        <v>#N/A</v>
      </c>
      <c r="M2426">
        <f>IF(ISERROR(L2426),VLOOKUP(C2426,vancouver_ratios_2!B:J,9,0),IF(L2426="**",VLOOKUP(C2426,vancouver_ratios_2!B:J,9,0)))</f>
        <v>1.5495303159692599</v>
      </c>
      <c r="N2426">
        <f>IF(ISERROR(L2426),VLOOKUP(D2426,average_median_rates_1!B:I,8,0),IF(L2426="**", VLOOKUP(D2426,average_median_rates_1!B:I,8,0)))</f>
        <v>1124</v>
      </c>
      <c r="O2426">
        <f t="shared" si="263"/>
        <v>1741.6720751494481</v>
      </c>
      <c r="P2426">
        <f t="shared" si="264"/>
        <v>1741.6720751494481</v>
      </c>
    </row>
    <row r="2427" spans="1:16" x14ac:dyDescent="0.2">
      <c r="A2427" t="str">
        <f t="shared" si="265"/>
        <v>200810average2Richmond</v>
      </c>
      <c r="B2427" t="str">
        <f t="shared" si="259"/>
        <v>200810apartmentaverage2_bed_rateRichmond</v>
      </c>
      <c r="C2427" t="str">
        <f t="shared" si="260"/>
        <v>apartmentaverage2_bed_rateRichmond</v>
      </c>
      <c r="D2427" t="str">
        <f t="shared" si="261"/>
        <v>200810apartmentaverage2_bed_rateVancouver</v>
      </c>
      <c r="E2427">
        <v>2008</v>
      </c>
      <c r="F2427">
        <v>10</v>
      </c>
      <c r="G2427" t="s">
        <v>65</v>
      </c>
      <c r="H2427" t="s">
        <v>59</v>
      </c>
      <c r="I2427" t="s">
        <v>53</v>
      </c>
      <c r="J2427">
        <f t="shared" si="262"/>
        <v>2</v>
      </c>
      <c r="K2427" t="s">
        <v>36</v>
      </c>
      <c r="L2427" t="e">
        <f>VLOOKUP(B2427,average_median_rates_1!B:I,8,0)</f>
        <v>#N/A</v>
      </c>
      <c r="M2427">
        <f>IF(ISERROR(L2427),VLOOKUP(C2427,vancouver_ratios_2!B:J,9,0),IF(L2427="**",VLOOKUP(C2427,vancouver_ratios_2!B:J,9,0)))</f>
        <v>0.904924565898093</v>
      </c>
      <c r="N2427">
        <f>IF(ISERROR(L2427),VLOOKUP(D2427,average_median_rates_1!B:I,8,0),IF(L2427="**", VLOOKUP(D2427,average_median_rates_1!B:I,8,0)))</f>
        <v>1124</v>
      </c>
      <c r="O2427">
        <f t="shared" si="263"/>
        <v>1017.1352120694565</v>
      </c>
      <c r="P2427">
        <f t="shared" si="264"/>
        <v>1017.1352120694565</v>
      </c>
    </row>
    <row r="2428" spans="1:16" x14ac:dyDescent="0.2">
      <c r="A2428" t="str">
        <f t="shared" si="265"/>
        <v>200810average2Delta</v>
      </c>
      <c r="B2428" t="str">
        <f t="shared" si="259"/>
        <v>200810apartmentaverage2_bed_rateDelta</v>
      </c>
      <c r="C2428" t="str">
        <f t="shared" si="260"/>
        <v>apartmentaverage2_bed_rateDelta</v>
      </c>
      <c r="D2428" t="str">
        <f t="shared" si="261"/>
        <v>200810apartmentaverage2_bed_rateVancouver</v>
      </c>
      <c r="E2428">
        <v>2008</v>
      </c>
      <c r="F2428">
        <v>10</v>
      </c>
      <c r="G2428" t="s">
        <v>65</v>
      </c>
      <c r="H2428" t="s">
        <v>59</v>
      </c>
      <c r="I2428" t="s">
        <v>53</v>
      </c>
      <c r="J2428">
        <f t="shared" si="262"/>
        <v>2</v>
      </c>
      <c r="K2428" t="s">
        <v>37</v>
      </c>
      <c r="L2428" t="e">
        <f>VLOOKUP(B2428,average_median_rates_1!B:I,8,0)</f>
        <v>#N/A</v>
      </c>
      <c r="M2428">
        <f>IF(ISERROR(L2428),VLOOKUP(C2428,vancouver_ratios_2!B:J,9,0),IF(L2428="**",VLOOKUP(C2428,vancouver_ratios_2!B:J,9,0)))</f>
        <v>0.76188442926273803</v>
      </c>
      <c r="N2428">
        <f>IF(ISERROR(L2428),VLOOKUP(D2428,average_median_rates_1!B:I,8,0),IF(L2428="**", VLOOKUP(D2428,average_median_rates_1!B:I,8,0)))</f>
        <v>1124</v>
      </c>
      <c r="O2428">
        <f t="shared" si="263"/>
        <v>856.35809849131749</v>
      </c>
      <c r="P2428">
        <f t="shared" si="264"/>
        <v>856.35809849131749</v>
      </c>
    </row>
    <row r="2429" spans="1:16" x14ac:dyDescent="0.2">
      <c r="A2429" t="str">
        <f t="shared" si="265"/>
        <v>200810average2Surrey</v>
      </c>
      <c r="B2429" t="str">
        <f t="shared" si="259"/>
        <v>200810apartmentaverage2_bed_rateSurrey</v>
      </c>
      <c r="C2429" t="str">
        <f t="shared" si="260"/>
        <v>apartmentaverage2_bed_rateSurrey</v>
      </c>
      <c r="D2429" t="str">
        <f t="shared" si="261"/>
        <v>200810apartmentaverage2_bed_rateVancouver</v>
      </c>
      <c r="E2429">
        <v>2008</v>
      </c>
      <c r="F2429">
        <v>10</v>
      </c>
      <c r="G2429" t="s">
        <v>65</v>
      </c>
      <c r="H2429" t="s">
        <v>59</v>
      </c>
      <c r="I2429" t="s">
        <v>53</v>
      </c>
      <c r="J2429">
        <f t="shared" si="262"/>
        <v>2</v>
      </c>
      <c r="K2429" t="s">
        <v>38</v>
      </c>
      <c r="L2429" t="e">
        <f>VLOOKUP(B2429,average_median_rates_1!B:I,8,0)</f>
        <v>#N/A</v>
      </c>
      <c r="M2429">
        <f>IF(ISERROR(L2429),VLOOKUP(C2429,vancouver_ratios_2!B:J,9,0),IF(L2429="**",VLOOKUP(C2429,vancouver_ratios_2!B:J,9,0)))</f>
        <v>0.705380017079419</v>
      </c>
      <c r="N2429">
        <f>IF(ISERROR(L2429),VLOOKUP(D2429,average_median_rates_1!B:I,8,0),IF(L2429="**", VLOOKUP(D2429,average_median_rates_1!B:I,8,0)))</f>
        <v>1124</v>
      </c>
      <c r="O2429">
        <f t="shared" si="263"/>
        <v>792.84713919726698</v>
      </c>
      <c r="P2429">
        <f t="shared" si="264"/>
        <v>792.84713919726698</v>
      </c>
    </row>
    <row r="2430" spans="1:16" x14ac:dyDescent="0.2">
      <c r="A2430" t="str">
        <f t="shared" si="265"/>
        <v>200810average2White Rock</v>
      </c>
      <c r="B2430" t="str">
        <f t="shared" si="259"/>
        <v>200810apartmentaverage2_bed_rateWhite Rock</v>
      </c>
      <c r="C2430" t="str">
        <f t="shared" si="260"/>
        <v>apartmentaverage2_bed_rateWhite Rock</v>
      </c>
      <c r="D2430" t="str">
        <f t="shared" si="261"/>
        <v>200810apartmentaverage2_bed_rateVancouver</v>
      </c>
      <c r="E2430">
        <v>2008</v>
      </c>
      <c r="F2430">
        <v>10</v>
      </c>
      <c r="G2430" t="s">
        <v>65</v>
      </c>
      <c r="H2430" t="s">
        <v>59</v>
      </c>
      <c r="I2430" t="s">
        <v>53</v>
      </c>
      <c r="J2430">
        <f t="shared" si="262"/>
        <v>2</v>
      </c>
      <c r="K2430" t="s">
        <v>39</v>
      </c>
      <c r="L2430" t="e">
        <f>VLOOKUP(B2430,average_median_rates_1!B:I,8,0)</f>
        <v>#N/A</v>
      </c>
      <c r="M2430">
        <f>IF(ISERROR(L2430),VLOOKUP(C2430,vancouver_ratios_2!B:J,9,0),IF(L2430="**",VLOOKUP(C2430,vancouver_ratios_2!B:J,9,0)))</f>
        <v>0.79981497295758597</v>
      </c>
      <c r="N2430">
        <f>IF(ISERROR(L2430),VLOOKUP(D2430,average_median_rates_1!B:I,8,0),IF(L2430="**", VLOOKUP(D2430,average_median_rates_1!B:I,8,0)))</f>
        <v>1124</v>
      </c>
      <c r="O2430">
        <f t="shared" si="263"/>
        <v>898.9920296043266</v>
      </c>
      <c r="P2430">
        <f t="shared" si="264"/>
        <v>898.9920296043266</v>
      </c>
    </row>
    <row r="2431" spans="1:16" x14ac:dyDescent="0.2">
      <c r="A2431" t="str">
        <f t="shared" si="265"/>
        <v>200810average2Langley City and Langley DM</v>
      </c>
      <c r="B2431" t="str">
        <f t="shared" si="259"/>
        <v>200810apartmentaverage2_bed_rateLangley City and Langley DM</v>
      </c>
      <c r="C2431" t="str">
        <f t="shared" si="260"/>
        <v>apartmentaverage2_bed_rateLangley City and Langley DM</v>
      </c>
      <c r="D2431" t="str">
        <f t="shared" si="261"/>
        <v>200810apartmentaverage2_bed_rateVancouver</v>
      </c>
      <c r="E2431">
        <v>2008</v>
      </c>
      <c r="F2431">
        <v>10</v>
      </c>
      <c r="G2431" t="s">
        <v>65</v>
      </c>
      <c r="H2431" t="s">
        <v>59</v>
      </c>
      <c r="I2431" t="s">
        <v>53</v>
      </c>
      <c r="J2431">
        <f t="shared" si="262"/>
        <v>2</v>
      </c>
      <c r="K2431" t="s">
        <v>40</v>
      </c>
      <c r="L2431" t="e">
        <f>VLOOKUP(B2431,average_median_rates_1!B:I,8,0)</f>
        <v>#N/A</v>
      </c>
      <c r="M2431">
        <f>IF(ISERROR(L2431),VLOOKUP(C2431,vancouver_ratios_2!B:J,9,0),IF(L2431="**",VLOOKUP(C2431,vancouver_ratios_2!B:J,9,0)))</f>
        <v>0.78714773697694296</v>
      </c>
      <c r="N2431">
        <f>IF(ISERROR(L2431),VLOOKUP(D2431,average_median_rates_1!B:I,8,0),IF(L2431="**", VLOOKUP(D2431,average_median_rates_1!B:I,8,0)))</f>
        <v>1124</v>
      </c>
      <c r="O2431">
        <f t="shared" si="263"/>
        <v>884.75405636208393</v>
      </c>
      <c r="P2431">
        <f t="shared" si="264"/>
        <v>884.75405636208393</v>
      </c>
    </row>
    <row r="2432" spans="1:16" x14ac:dyDescent="0.2">
      <c r="A2432" t="str">
        <f t="shared" si="265"/>
        <v>200810average2Tri-Cities</v>
      </c>
      <c r="B2432" t="str">
        <f t="shared" si="259"/>
        <v>200810apartmentaverage2_bed_rateTri-Cities</v>
      </c>
      <c r="C2432" t="str">
        <f t="shared" si="260"/>
        <v>apartmentaverage2_bed_rateTri-Cities</v>
      </c>
      <c r="D2432" t="str">
        <f t="shared" si="261"/>
        <v>200810apartmentaverage2_bed_rateVancouver</v>
      </c>
      <c r="E2432">
        <v>2008</v>
      </c>
      <c r="F2432">
        <v>10</v>
      </c>
      <c r="G2432" t="s">
        <v>65</v>
      </c>
      <c r="H2432" t="s">
        <v>59</v>
      </c>
      <c r="I2432" t="s">
        <v>53</v>
      </c>
      <c r="J2432">
        <f t="shared" si="262"/>
        <v>2</v>
      </c>
      <c r="K2432" t="s">
        <v>41</v>
      </c>
      <c r="L2432" t="e">
        <f>VLOOKUP(B2432,average_median_rates_1!B:I,8,0)</f>
        <v>#N/A</v>
      </c>
      <c r="M2432">
        <f>IF(ISERROR(L2432),VLOOKUP(C2432,vancouver_ratios_2!B:J,9,0),IF(L2432="**",VLOOKUP(C2432,vancouver_ratios_2!B:J,9,0)))</f>
        <v>0.79888983774551703</v>
      </c>
      <c r="N2432">
        <f>IF(ISERROR(L2432),VLOOKUP(D2432,average_median_rates_1!B:I,8,0),IF(L2432="**", VLOOKUP(D2432,average_median_rates_1!B:I,8,0)))</f>
        <v>1124</v>
      </c>
      <c r="O2432">
        <f t="shared" si="263"/>
        <v>897.9521776259611</v>
      </c>
      <c r="P2432">
        <f t="shared" si="264"/>
        <v>897.9521776259611</v>
      </c>
    </row>
    <row r="2433" spans="1:16" x14ac:dyDescent="0.2">
      <c r="A2433" t="str">
        <f t="shared" si="265"/>
        <v>200810average2Maple Ridge/Pitt Meadows</v>
      </c>
      <c r="B2433" t="str">
        <f t="shared" si="259"/>
        <v>200810apartmentaverage2_bed_rateMaple Ridge/Pitt Meadows</v>
      </c>
      <c r="C2433" t="str">
        <f t="shared" si="260"/>
        <v>apartmentaverage2_bed_rateMaple Ridge/Pitt Meadows</v>
      </c>
      <c r="D2433" t="str">
        <f t="shared" si="261"/>
        <v>200810apartmentaverage2_bed_rateVancouver</v>
      </c>
      <c r="E2433">
        <v>2008</v>
      </c>
      <c r="F2433">
        <v>10</v>
      </c>
      <c r="G2433" t="s">
        <v>65</v>
      </c>
      <c r="H2433" t="s">
        <v>59</v>
      </c>
      <c r="I2433" t="s">
        <v>53</v>
      </c>
      <c r="J2433">
        <f t="shared" si="262"/>
        <v>2</v>
      </c>
      <c r="K2433" t="s">
        <v>42</v>
      </c>
      <c r="L2433" t="e">
        <f>VLOOKUP(B2433,average_median_rates_1!B:I,8,0)</f>
        <v>#N/A</v>
      </c>
      <c r="M2433">
        <f>IF(ISERROR(L2433),VLOOKUP(C2433,vancouver_ratios_2!B:J,9,0),IF(L2433="**",VLOOKUP(C2433,vancouver_ratios_2!B:J,9,0)))</f>
        <v>0.69285510959294005</v>
      </c>
      <c r="N2433">
        <f>IF(ISERROR(L2433),VLOOKUP(D2433,average_median_rates_1!B:I,8,0),IF(L2433="**", VLOOKUP(D2433,average_median_rates_1!B:I,8,0)))</f>
        <v>1124</v>
      </c>
      <c r="O2433">
        <f t="shared" si="263"/>
        <v>778.76914318246463</v>
      </c>
      <c r="P2433">
        <f t="shared" si="264"/>
        <v>778.76914318246463</v>
      </c>
    </row>
    <row r="2434" spans="1:16" x14ac:dyDescent="0.2">
      <c r="A2434" t="str">
        <f t="shared" si="265"/>
        <v>200810average2Vancouver</v>
      </c>
      <c r="B2434" t="str">
        <f t="shared" ref="B2434:B2497" si="266">E2434&amp;F2434&amp;G2434&amp;H2434&amp;I2434&amp;K2434</f>
        <v>200810apartmentaverage2_bed_rateVancouver</v>
      </c>
      <c r="C2434" t="str">
        <f t="shared" ref="C2434:C2497" si="267">G2434&amp;H2434&amp;I2434&amp;K2434</f>
        <v>apartmentaverage2_bed_rateVancouver</v>
      </c>
      <c r="D2434" t="str">
        <f t="shared" ref="D2434:D2497" si="268">E2434&amp;F2434&amp;G2434&amp;H2434&amp;I2434&amp;"Vancouver"</f>
        <v>200810apartmentaverage2_bed_rateVancouver</v>
      </c>
      <c r="E2434">
        <v>2008</v>
      </c>
      <c r="F2434">
        <v>10</v>
      </c>
      <c r="G2434" t="s">
        <v>65</v>
      </c>
      <c r="H2434" t="s">
        <v>59</v>
      </c>
      <c r="I2434" t="s">
        <v>53</v>
      </c>
      <c r="J2434">
        <f t="shared" ref="J2434:J2497" si="269">IF(I2434="bachelor_rate", 0, IF(I2434="1_bed_rate", 1, IF(I2434="2_bed_rate",2, IF(I2434="3+_bed_rate", 3, "error"))))</f>
        <v>2</v>
      </c>
      <c r="K2434" t="s">
        <v>43</v>
      </c>
      <c r="L2434">
        <f>VLOOKUP(B2434,average_median_rates_1!B:I,8,0)</f>
        <v>1124</v>
      </c>
      <c r="M2434" t="b">
        <f>IF(ISERROR(L2434),VLOOKUP(C2434,vancouver_ratios_2!B:J,9,0),IF(L2434="**",VLOOKUP(C2434,vancouver_ratios_2!B:J,9,0)))</f>
        <v>0</v>
      </c>
      <c r="N2434" t="b">
        <f>IF(ISERROR(L2434),VLOOKUP(D2434,average_median_rates_1!B:I,8,0),IF(L2434="**", VLOOKUP(D2434,average_median_rates_1!B:I,8,0)))</f>
        <v>0</v>
      </c>
      <c r="O2434">
        <f t="shared" ref="O2434:O2497" si="270">N2434*M2434</f>
        <v>0</v>
      </c>
      <c r="P2434">
        <f t="shared" ref="P2434:P2497" si="271">IF(ISERROR(L2434),O2434, IF(L2434="**", O2434, L2434))</f>
        <v>1124</v>
      </c>
    </row>
    <row r="2435" spans="1:16" x14ac:dyDescent="0.2">
      <c r="A2435" t="str">
        <f t="shared" ref="A2435:A2498" si="272">E2435&amp;F2435&amp;H2435&amp;J2435&amp;K2435</f>
        <v>200810average2North Vancouver City</v>
      </c>
      <c r="B2435" t="str">
        <f t="shared" si="266"/>
        <v>200810apartmentaverage2_bed_rateNorth Vancouver City</v>
      </c>
      <c r="C2435" t="str">
        <f t="shared" si="267"/>
        <v>apartmentaverage2_bed_rateNorth Vancouver City</v>
      </c>
      <c r="D2435" t="str">
        <f t="shared" si="268"/>
        <v>200810apartmentaverage2_bed_rateVancouver</v>
      </c>
      <c r="E2435">
        <v>2008</v>
      </c>
      <c r="F2435">
        <v>10</v>
      </c>
      <c r="G2435" t="s">
        <v>65</v>
      </c>
      <c r="H2435" t="s">
        <v>59</v>
      </c>
      <c r="I2435" t="s">
        <v>53</v>
      </c>
      <c r="J2435">
        <f t="shared" si="269"/>
        <v>2</v>
      </c>
      <c r="K2435" t="s">
        <v>60</v>
      </c>
      <c r="L2435" t="e">
        <f>VLOOKUP(B2435,average_median_rates_1!B:I,8,0)</f>
        <v>#N/A</v>
      </c>
      <c r="M2435">
        <f>IF(ISERROR(L2435),VLOOKUP(C2435,vancouver_ratios_2!B:J,9,0),IF(L2435="**",VLOOKUP(C2435,vancouver_ratios_2!B:J,9,0)))</f>
        <v>0.88030173640762899</v>
      </c>
      <c r="N2435">
        <f>IF(ISERROR(L2435),VLOOKUP(D2435,average_median_rates_1!B:I,8,0),IF(L2435="**", VLOOKUP(D2435,average_median_rates_1!B:I,8,0)))</f>
        <v>1124</v>
      </c>
      <c r="O2435">
        <f t="shared" si="270"/>
        <v>989.45915172217497</v>
      </c>
      <c r="P2435">
        <f t="shared" si="271"/>
        <v>989.45915172217497</v>
      </c>
    </row>
    <row r="2436" spans="1:16" x14ac:dyDescent="0.2">
      <c r="A2436" t="str">
        <f t="shared" si="272"/>
        <v>200810average3West End/Stanley Park</v>
      </c>
      <c r="B2436" t="str">
        <f t="shared" si="266"/>
        <v>200810apartmentaverage3+_bed_rateWest End/Stanley Park</v>
      </c>
      <c r="C2436" t="str">
        <f t="shared" si="267"/>
        <v>apartmentaverage3+_bed_rateWest End/Stanley Park</v>
      </c>
      <c r="D2436" t="str">
        <f t="shared" si="268"/>
        <v>200810apartmentaverage3+_bed_rateVancouver</v>
      </c>
      <c r="E2436">
        <v>2008</v>
      </c>
      <c r="F2436">
        <v>10</v>
      </c>
      <c r="G2436" t="s">
        <v>65</v>
      </c>
      <c r="H2436" t="s">
        <v>59</v>
      </c>
      <c r="I2436" t="s">
        <v>55</v>
      </c>
      <c r="J2436">
        <f t="shared" si="269"/>
        <v>3</v>
      </c>
      <c r="K2436" t="s">
        <v>12</v>
      </c>
      <c r="L2436" t="e">
        <f>VLOOKUP(B2436,average_median_rates_1!B:I,8,0)</f>
        <v>#N/A</v>
      </c>
      <c r="M2436">
        <f>IF(ISERROR(L2436),VLOOKUP(C2436,vancouver_ratios_2!B:J,9,0),IF(L2436="**",VLOOKUP(C2436,vancouver_ratios_2!B:J,9,0)))</f>
        <v>1.8686260192284301</v>
      </c>
      <c r="N2436">
        <f>IF(ISERROR(L2436),VLOOKUP(D2436,average_median_rates_1!B:I,8,0),IF(L2436="**", VLOOKUP(D2436,average_median_rates_1!B:I,8,0)))</f>
        <v>1356</v>
      </c>
      <c r="O2436">
        <f t="shared" si="270"/>
        <v>2533.856882073751</v>
      </c>
      <c r="P2436">
        <f t="shared" si="271"/>
        <v>2533.856882073751</v>
      </c>
    </row>
    <row r="2437" spans="1:16" x14ac:dyDescent="0.2">
      <c r="A2437" t="str">
        <f t="shared" si="272"/>
        <v>200810average3English Bay</v>
      </c>
      <c r="B2437" t="str">
        <f t="shared" si="266"/>
        <v>200810apartmentaverage3+_bed_rateEnglish Bay</v>
      </c>
      <c r="C2437" t="str">
        <f t="shared" si="267"/>
        <v>apartmentaverage3+_bed_rateEnglish Bay</v>
      </c>
      <c r="D2437" t="str">
        <f t="shared" si="268"/>
        <v>200810apartmentaverage3+_bed_rateVancouver</v>
      </c>
      <c r="E2437">
        <v>2008</v>
      </c>
      <c r="F2437">
        <v>10</v>
      </c>
      <c r="G2437" t="s">
        <v>65</v>
      </c>
      <c r="H2437" t="s">
        <v>59</v>
      </c>
      <c r="I2437" t="s">
        <v>55</v>
      </c>
      <c r="J2437">
        <f t="shared" si="269"/>
        <v>3</v>
      </c>
      <c r="K2437" t="s">
        <v>16</v>
      </c>
      <c r="L2437" t="e">
        <f>VLOOKUP(B2437,average_median_rates_1!B:I,8,0)</f>
        <v>#N/A</v>
      </c>
      <c r="M2437">
        <f>IF(ISERROR(L2437),VLOOKUP(C2437,vancouver_ratios_2!B:J,9,0),IF(L2437="**",VLOOKUP(C2437,vancouver_ratios_2!B:J,9,0)))</f>
        <v>1.6315261044176701</v>
      </c>
      <c r="N2437">
        <f>IF(ISERROR(L2437),VLOOKUP(D2437,average_median_rates_1!B:I,8,0),IF(L2437="**", VLOOKUP(D2437,average_median_rates_1!B:I,8,0)))</f>
        <v>1356</v>
      </c>
      <c r="O2437">
        <f t="shared" si="270"/>
        <v>2212.3493975903607</v>
      </c>
      <c r="P2437">
        <f t="shared" si="271"/>
        <v>2212.3493975903607</v>
      </c>
    </row>
    <row r="2438" spans="1:16" x14ac:dyDescent="0.2">
      <c r="A2438" t="str">
        <f t="shared" si="272"/>
        <v>200810average3Downtown</v>
      </c>
      <c r="B2438" t="str">
        <f t="shared" si="266"/>
        <v>200810apartmentaverage3+_bed_rateDowntown</v>
      </c>
      <c r="C2438" t="str">
        <f t="shared" si="267"/>
        <v>apartmentaverage3+_bed_rateDowntown</v>
      </c>
      <c r="D2438" t="str">
        <f t="shared" si="268"/>
        <v>200810apartmentaverage3+_bed_rateVancouver</v>
      </c>
      <c r="E2438">
        <v>2008</v>
      </c>
      <c r="F2438">
        <v>10</v>
      </c>
      <c r="G2438" t="s">
        <v>65</v>
      </c>
      <c r="H2438" t="s">
        <v>59</v>
      </c>
      <c r="I2438" t="s">
        <v>55</v>
      </c>
      <c r="J2438">
        <f t="shared" si="269"/>
        <v>3</v>
      </c>
      <c r="K2438" t="s">
        <v>17</v>
      </c>
      <c r="L2438" t="e">
        <f>VLOOKUP(B2438,average_median_rates_1!B:I,8,0)</f>
        <v>#N/A</v>
      </c>
      <c r="M2438">
        <f>IF(ISERROR(L2438),VLOOKUP(C2438,vancouver_ratios_2!B:J,9,0),IF(L2438="**",VLOOKUP(C2438,vancouver_ratios_2!B:J,9,0)))</f>
        <v>1.73779292253188</v>
      </c>
      <c r="N2438">
        <f>IF(ISERROR(L2438),VLOOKUP(D2438,average_median_rates_1!B:I,8,0),IF(L2438="**", VLOOKUP(D2438,average_median_rates_1!B:I,8,0)))</f>
        <v>1356</v>
      </c>
      <c r="O2438">
        <f t="shared" si="270"/>
        <v>2356.4472029532294</v>
      </c>
      <c r="P2438">
        <f t="shared" si="271"/>
        <v>2356.4472029532294</v>
      </c>
    </row>
    <row r="2439" spans="1:16" x14ac:dyDescent="0.2">
      <c r="A2439" t="str">
        <f t="shared" si="272"/>
        <v>200810average3South Granville/Oak</v>
      </c>
      <c r="B2439" t="str">
        <f t="shared" si="266"/>
        <v>200810apartmentaverage3+_bed_rateSouth Granville/Oak</v>
      </c>
      <c r="C2439" t="str">
        <f t="shared" si="267"/>
        <v>apartmentaverage3+_bed_rateSouth Granville/Oak</v>
      </c>
      <c r="D2439" t="str">
        <f t="shared" si="268"/>
        <v>200810apartmentaverage3+_bed_rateVancouver</v>
      </c>
      <c r="E2439">
        <v>2008</v>
      </c>
      <c r="F2439">
        <v>10</v>
      </c>
      <c r="G2439" t="s">
        <v>65</v>
      </c>
      <c r="H2439" t="s">
        <v>59</v>
      </c>
      <c r="I2439" t="s">
        <v>55</v>
      </c>
      <c r="J2439">
        <f t="shared" si="269"/>
        <v>3</v>
      </c>
      <c r="K2439" t="s">
        <v>19</v>
      </c>
      <c r="L2439" t="e">
        <f>VLOOKUP(B2439,average_median_rates_1!B:I,8,0)</f>
        <v>#N/A</v>
      </c>
      <c r="M2439">
        <f>IF(ISERROR(L2439),VLOOKUP(C2439,vancouver_ratios_2!B:J,9,0),IF(L2439="**",VLOOKUP(C2439,vancouver_ratios_2!B:J,9,0)))</f>
        <v>1.29505902397469</v>
      </c>
      <c r="N2439">
        <f>IF(ISERROR(L2439),VLOOKUP(D2439,average_median_rates_1!B:I,8,0),IF(L2439="**", VLOOKUP(D2439,average_median_rates_1!B:I,8,0)))</f>
        <v>1356</v>
      </c>
      <c r="O2439">
        <f t="shared" si="270"/>
        <v>1756.1000365096795</v>
      </c>
      <c r="P2439">
        <f t="shared" si="271"/>
        <v>1756.1000365096795</v>
      </c>
    </row>
    <row r="2440" spans="1:16" x14ac:dyDescent="0.2">
      <c r="A2440" t="str">
        <f t="shared" si="272"/>
        <v>200810average3Kitsilano/Point Grey</v>
      </c>
      <c r="B2440" t="str">
        <f t="shared" si="266"/>
        <v>200810apartmentaverage3+_bed_rateKitsilano/Point Grey</v>
      </c>
      <c r="C2440" t="str">
        <f t="shared" si="267"/>
        <v>apartmentaverage3+_bed_rateKitsilano/Point Grey</v>
      </c>
      <c r="D2440" t="str">
        <f t="shared" si="268"/>
        <v>200810apartmentaverage3+_bed_rateVancouver</v>
      </c>
      <c r="E2440">
        <v>2008</v>
      </c>
      <c r="F2440">
        <v>10</v>
      </c>
      <c r="G2440" t="s">
        <v>65</v>
      </c>
      <c r="H2440" t="s">
        <v>59</v>
      </c>
      <c r="I2440" t="s">
        <v>55</v>
      </c>
      <c r="J2440">
        <f t="shared" si="269"/>
        <v>3</v>
      </c>
      <c r="K2440" t="s">
        <v>20</v>
      </c>
      <c r="L2440" t="e">
        <f>VLOOKUP(B2440,average_median_rates_1!B:I,8,0)</f>
        <v>#N/A</v>
      </c>
      <c r="M2440">
        <f>IF(ISERROR(L2440),VLOOKUP(C2440,vancouver_ratios_2!B:J,9,0),IF(L2440="**",VLOOKUP(C2440,vancouver_ratios_2!B:J,9,0)))</f>
        <v>1.52595229402458</v>
      </c>
      <c r="N2440">
        <f>IF(ISERROR(L2440),VLOOKUP(D2440,average_median_rates_1!B:I,8,0),IF(L2440="**", VLOOKUP(D2440,average_median_rates_1!B:I,8,0)))</f>
        <v>1356</v>
      </c>
      <c r="O2440">
        <f t="shared" si="270"/>
        <v>2069.1913106973307</v>
      </c>
      <c r="P2440">
        <f t="shared" si="271"/>
        <v>2069.1913106973307</v>
      </c>
    </row>
    <row r="2441" spans="1:16" x14ac:dyDescent="0.2">
      <c r="A2441" t="str">
        <f t="shared" si="272"/>
        <v>200810average3Westside/Kerrisdale</v>
      </c>
      <c r="B2441" t="str">
        <f t="shared" si="266"/>
        <v>200810apartmentaverage3+_bed_rateWestside/Kerrisdale</v>
      </c>
      <c r="C2441" t="str">
        <f t="shared" si="267"/>
        <v>apartmentaverage3+_bed_rateWestside/Kerrisdale</v>
      </c>
      <c r="D2441" t="str">
        <f t="shared" si="268"/>
        <v>200810apartmentaverage3+_bed_rateVancouver</v>
      </c>
      <c r="E2441">
        <v>2008</v>
      </c>
      <c r="F2441">
        <v>10</v>
      </c>
      <c r="G2441" t="s">
        <v>65</v>
      </c>
      <c r="H2441" t="s">
        <v>59</v>
      </c>
      <c r="I2441" t="s">
        <v>55</v>
      </c>
      <c r="J2441">
        <f t="shared" si="269"/>
        <v>3</v>
      </c>
      <c r="K2441" t="s">
        <v>21</v>
      </c>
      <c r="L2441" t="e">
        <f>VLOOKUP(B2441,average_median_rates_1!B:I,8,0)</f>
        <v>#N/A</v>
      </c>
      <c r="M2441">
        <f>IF(ISERROR(L2441),VLOOKUP(C2441,vancouver_ratios_2!B:J,9,0),IF(L2441="**",VLOOKUP(C2441,vancouver_ratios_2!B:J,9,0)))</f>
        <v>1.6011317999269801</v>
      </c>
      <c r="N2441">
        <f>IF(ISERROR(L2441),VLOOKUP(D2441,average_median_rates_1!B:I,8,0),IF(L2441="**", VLOOKUP(D2441,average_median_rates_1!B:I,8,0)))</f>
        <v>1356</v>
      </c>
      <c r="O2441">
        <f t="shared" si="270"/>
        <v>2171.1347207009849</v>
      </c>
      <c r="P2441">
        <f t="shared" si="271"/>
        <v>2171.1347207009849</v>
      </c>
    </row>
    <row r="2442" spans="1:16" x14ac:dyDescent="0.2">
      <c r="A2442" t="str">
        <f t="shared" si="272"/>
        <v>200810average3Marpole</v>
      </c>
      <c r="B2442" t="str">
        <f t="shared" si="266"/>
        <v>200810apartmentaverage3+_bed_rateMarpole</v>
      </c>
      <c r="C2442" t="str">
        <f t="shared" si="267"/>
        <v>apartmentaverage3+_bed_rateMarpole</v>
      </c>
      <c r="D2442" t="str">
        <f t="shared" si="268"/>
        <v>200810apartmentaverage3+_bed_rateVancouver</v>
      </c>
      <c r="E2442">
        <v>2008</v>
      </c>
      <c r="F2442">
        <v>10</v>
      </c>
      <c r="G2442" t="s">
        <v>65</v>
      </c>
      <c r="H2442" t="s">
        <v>59</v>
      </c>
      <c r="I2442" t="s">
        <v>55</v>
      </c>
      <c r="J2442">
        <f t="shared" si="269"/>
        <v>3</v>
      </c>
      <c r="K2442" t="s">
        <v>23</v>
      </c>
      <c r="L2442" t="e">
        <f>VLOOKUP(B2442,average_median_rates_1!B:I,8,0)</f>
        <v>#N/A</v>
      </c>
      <c r="M2442">
        <f>IF(ISERROR(L2442),VLOOKUP(C2442,vancouver_ratios_2!B:J,9,0),IF(L2442="**",VLOOKUP(C2442,vancouver_ratios_2!B:J,9,0)))</f>
        <v>0.79785809906291805</v>
      </c>
      <c r="N2442">
        <f>IF(ISERROR(L2442),VLOOKUP(D2442,average_median_rates_1!B:I,8,0),IF(L2442="**", VLOOKUP(D2442,average_median_rates_1!B:I,8,0)))</f>
        <v>1356</v>
      </c>
      <c r="O2442">
        <f t="shared" si="270"/>
        <v>1081.8955823293168</v>
      </c>
      <c r="P2442">
        <f t="shared" si="271"/>
        <v>1081.8955823293168</v>
      </c>
    </row>
    <row r="2443" spans="1:16" x14ac:dyDescent="0.2">
      <c r="A2443" t="str">
        <f t="shared" si="272"/>
        <v>200810average3Mount Pleasant/Renfrew Heights</v>
      </c>
      <c r="B2443" t="str">
        <f t="shared" si="266"/>
        <v>200810apartmentaverage3+_bed_rateMount Pleasant/Renfrew Heights</v>
      </c>
      <c r="C2443" t="str">
        <f t="shared" si="267"/>
        <v>apartmentaverage3+_bed_rateMount Pleasant/Renfrew Heights</v>
      </c>
      <c r="D2443" t="str">
        <f t="shared" si="268"/>
        <v>200810apartmentaverage3+_bed_rateVancouver</v>
      </c>
      <c r="E2443">
        <v>2008</v>
      </c>
      <c r="F2443">
        <v>10</v>
      </c>
      <c r="G2443" t="s">
        <v>65</v>
      </c>
      <c r="H2443" t="s">
        <v>59</v>
      </c>
      <c r="I2443" t="s">
        <v>55</v>
      </c>
      <c r="J2443">
        <f t="shared" si="269"/>
        <v>3</v>
      </c>
      <c r="K2443" t="s">
        <v>24</v>
      </c>
      <c r="L2443" t="e">
        <f>VLOOKUP(B2443,average_median_rates_1!B:I,8,0)</f>
        <v>#N/A</v>
      </c>
      <c r="M2443">
        <f>IF(ISERROR(L2443),VLOOKUP(C2443,vancouver_ratios_2!B:J,9,0),IF(L2443="**",VLOOKUP(C2443,vancouver_ratios_2!B:J,9,0)))</f>
        <v>0.92863879761470103</v>
      </c>
      <c r="N2443">
        <f>IF(ISERROR(L2443),VLOOKUP(D2443,average_median_rates_1!B:I,8,0),IF(L2443="**", VLOOKUP(D2443,average_median_rates_1!B:I,8,0)))</f>
        <v>1356</v>
      </c>
      <c r="O2443">
        <f t="shared" si="270"/>
        <v>1259.2342095655347</v>
      </c>
      <c r="P2443">
        <f t="shared" si="271"/>
        <v>1259.2342095655347</v>
      </c>
    </row>
    <row r="2444" spans="1:16" x14ac:dyDescent="0.2">
      <c r="A2444" t="str">
        <f t="shared" si="272"/>
        <v>200810average3East Hastings</v>
      </c>
      <c r="B2444" t="str">
        <f t="shared" si="266"/>
        <v>200810apartmentaverage3+_bed_rateEast Hastings</v>
      </c>
      <c r="C2444" t="str">
        <f t="shared" si="267"/>
        <v>apartmentaverage3+_bed_rateEast Hastings</v>
      </c>
      <c r="D2444" t="str">
        <f t="shared" si="268"/>
        <v>200810apartmentaverage3+_bed_rateVancouver</v>
      </c>
      <c r="E2444">
        <v>2008</v>
      </c>
      <c r="F2444">
        <v>10</v>
      </c>
      <c r="G2444" t="s">
        <v>65</v>
      </c>
      <c r="H2444" t="s">
        <v>59</v>
      </c>
      <c r="I2444" t="s">
        <v>55</v>
      </c>
      <c r="J2444">
        <f t="shared" si="269"/>
        <v>3</v>
      </c>
      <c r="K2444" t="s">
        <v>25</v>
      </c>
      <c r="L2444" t="e">
        <f>VLOOKUP(B2444,average_median_rates_1!B:I,8,0)</f>
        <v>#N/A</v>
      </c>
      <c r="M2444">
        <f>IF(ISERROR(L2444),VLOOKUP(C2444,vancouver_ratios_2!B:J,9,0),IF(L2444="**",VLOOKUP(C2444,vancouver_ratios_2!B:J,9,0)))</f>
        <v>0.82384081781672103</v>
      </c>
      <c r="N2444">
        <f>IF(ISERROR(L2444),VLOOKUP(D2444,average_median_rates_1!B:I,8,0),IF(L2444="**", VLOOKUP(D2444,average_median_rates_1!B:I,8,0)))</f>
        <v>1356</v>
      </c>
      <c r="O2444">
        <f t="shared" si="270"/>
        <v>1117.1281489594737</v>
      </c>
      <c r="P2444">
        <f t="shared" si="271"/>
        <v>1117.1281489594737</v>
      </c>
    </row>
    <row r="2445" spans="1:16" x14ac:dyDescent="0.2">
      <c r="A2445" t="str">
        <f t="shared" si="272"/>
        <v>200810average3Southeast Vancouver</v>
      </c>
      <c r="B2445" t="str">
        <f t="shared" si="266"/>
        <v>200810apartmentaverage3+_bed_rateSoutheast Vancouver</v>
      </c>
      <c r="C2445" t="str">
        <f t="shared" si="267"/>
        <v>apartmentaverage3+_bed_rateSoutheast Vancouver</v>
      </c>
      <c r="D2445" t="str">
        <f t="shared" si="268"/>
        <v>200810apartmentaverage3+_bed_rateVancouver</v>
      </c>
      <c r="E2445">
        <v>2008</v>
      </c>
      <c r="F2445">
        <v>10</v>
      </c>
      <c r="G2445" t="s">
        <v>65</v>
      </c>
      <c r="H2445" t="s">
        <v>59</v>
      </c>
      <c r="I2445" t="s">
        <v>55</v>
      </c>
      <c r="J2445">
        <f t="shared" si="269"/>
        <v>3</v>
      </c>
      <c r="K2445" t="s">
        <v>26</v>
      </c>
      <c r="L2445" t="e">
        <f>VLOOKUP(B2445,average_median_rates_1!B:I,8,0)</f>
        <v>#N/A</v>
      </c>
      <c r="M2445">
        <f>IF(ISERROR(L2445),VLOOKUP(C2445,vancouver_ratios_2!B:J,9,0),IF(L2445="**",VLOOKUP(C2445,vancouver_ratios_2!B:J,9,0)))</f>
        <v>0.80376049653158099</v>
      </c>
      <c r="N2445">
        <f>IF(ISERROR(L2445),VLOOKUP(D2445,average_median_rates_1!B:I,8,0),IF(L2445="**", VLOOKUP(D2445,average_median_rates_1!B:I,8,0)))</f>
        <v>1356</v>
      </c>
      <c r="O2445">
        <f t="shared" si="270"/>
        <v>1089.8992332968239</v>
      </c>
      <c r="P2445">
        <f t="shared" si="271"/>
        <v>1089.8992332968239</v>
      </c>
    </row>
    <row r="2446" spans="1:16" x14ac:dyDescent="0.2">
      <c r="A2446" t="str">
        <f t="shared" si="272"/>
        <v>200810average3University Endowment Lands</v>
      </c>
      <c r="B2446" t="str">
        <f t="shared" si="266"/>
        <v>200810apartmentaverage3+_bed_rateUniversity Endowment Lands</v>
      </c>
      <c r="C2446" t="str">
        <f t="shared" si="267"/>
        <v>apartmentaverage3+_bed_rateUniversity Endowment Lands</v>
      </c>
      <c r="D2446" t="str">
        <f t="shared" si="268"/>
        <v>200810apartmentaverage3+_bed_rateVancouver</v>
      </c>
      <c r="E2446">
        <v>2008</v>
      </c>
      <c r="F2446">
        <v>10</v>
      </c>
      <c r="G2446" t="s">
        <v>65</v>
      </c>
      <c r="H2446" t="s">
        <v>59</v>
      </c>
      <c r="I2446" t="s">
        <v>55</v>
      </c>
      <c r="J2446">
        <f t="shared" si="269"/>
        <v>3</v>
      </c>
      <c r="K2446" t="s">
        <v>27</v>
      </c>
      <c r="L2446" t="e">
        <f>VLOOKUP(B2446,average_median_rates_1!B:I,8,0)</f>
        <v>#N/A</v>
      </c>
      <c r="M2446">
        <f>IF(ISERROR(L2446),VLOOKUP(C2446,vancouver_ratios_2!B:J,9,0),IF(L2446="**",VLOOKUP(C2446,vancouver_ratios_2!B:J,9,0)))</f>
        <v>1.48856030181331</v>
      </c>
      <c r="N2446">
        <f>IF(ISERROR(L2446),VLOOKUP(D2446,average_median_rates_1!B:I,8,0),IF(L2446="**", VLOOKUP(D2446,average_median_rates_1!B:I,8,0)))</f>
        <v>1356</v>
      </c>
      <c r="O2446">
        <f t="shared" si="270"/>
        <v>2018.4877692588484</v>
      </c>
      <c r="P2446">
        <f t="shared" si="271"/>
        <v>2018.4877692588484</v>
      </c>
    </row>
    <row r="2447" spans="1:16" x14ac:dyDescent="0.2">
      <c r="A2447" t="str">
        <f t="shared" si="272"/>
        <v>200810average3Central Park/Metrotown</v>
      </c>
      <c r="B2447" t="str">
        <f t="shared" si="266"/>
        <v>200810apartmentaverage3+_bed_rateCentral Park/Metrotown</v>
      </c>
      <c r="C2447" t="str">
        <f t="shared" si="267"/>
        <v>apartmentaverage3+_bed_rateCentral Park/Metrotown</v>
      </c>
      <c r="D2447" t="str">
        <f t="shared" si="268"/>
        <v>200810apartmentaverage3+_bed_rateVancouver</v>
      </c>
      <c r="E2447">
        <v>2008</v>
      </c>
      <c r="F2447">
        <v>10</v>
      </c>
      <c r="G2447" t="s">
        <v>65</v>
      </c>
      <c r="H2447" t="s">
        <v>59</v>
      </c>
      <c r="I2447" t="s">
        <v>55</v>
      </c>
      <c r="J2447">
        <f t="shared" si="269"/>
        <v>3</v>
      </c>
      <c r="K2447" t="s">
        <v>28</v>
      </c>
      <c r="L2447" t="e">
        <f>VLOOKUP(B2447,average_median_rates_1!B:I,8,0)</f>
        <v>#N/A</v>
      </c>
      <c r="M2447">
        <f>IF(ISERROR(L2447),VLOOKUP(C2447,vancouver_ratios_2!B:J,9,0),IF(L2447="**",VLOOKUP(C2447,vancouver_ratios_2!B:J,9,0)))</f>
        <v>1.0035901180479501</v>
      </c>
      <c r="N2447">
        <f>IF(ISERROR(L2447),VLOOKUP(D2447,average_median_rates_1!B:I,8,0),IF(L2447="**", VLOOKUP(D2447,average_median_rates_1!B:I,8,0)))</f>
        <v>1356</v>
      </c>
      <c r="O2447">
        <f t="shared" si="270"/>
        <v>1360.8682000730203</v>
      </c>
      <c r="P2447">
        <f t="shared" si="271"/>
        <v>1360.8682000730203</v>
      </c>
    </row>
    <row r="2448" spans="1:16" x14ac:dyDescent="0.2">
      <c r="A2448" t="str">
        <f t="shared" si="272"/>
        <v>200810average3Southeast Burnaby</v>
      </c>
      <c r="B2448" t="str">
        <f t="shared" si="266"/>
        <v>200810apartmentaverage3+_bed_rateSoutheast Burnaby</v>
      </c>
      <c r="C2448" t="str">
        <f t="shared" si="267"/>
        <v>apartmentaverage3+_bed_rateSoutheast Burnaby</v>
      </c>
      <c r="D2448" t="str">
        <f t="shared" si="268"/>
        <v>200810apartmentaverage3+_bed_rateVancouver</v>
      </c>
      <c r="E2448">
        <v>2008</v>
      </c>
      <c r="F2448">
        <v>10</v>
      </c>
      <c r="G2448" t="s">
        <v>65</v>
      </c>
      <c r="H2448" t="s">
        <v>59</v>
      </c>
      <c r="I2448" t="s">
        <v>55</v>
      </c>
      <c r="J2448">
        <f t="shared" si="269"/>
        <v>3</v>
      </c>
      <c r="K2448" t="s">
        <v>29</v>
      </c>
      <c r="L2448" t="e">
        <f>VLOOKUP(B2448,average_median_rates_1!B:I,8,0)</f>
        <v>#N/A</v>
      </c>
      <c r="M2448">
        <f>IF(ISERROR(L2448),VLOOKUP(C2448,vancouver_ratios_2!B:J,9,0),IF(L2448="**",VLOOKUP(C2448,vancouver_ratios_2!B:J,9,0)))</f>
        <v>0.73913837166849194</v>
      </c>
      <c r="N2448">
        <f>IF(ISERROR(L2448),VLOOKUP(D2448,average_median_rates_1!B:I,8,0),IF(L2448="**", VLOOKUP(D2448,average_median_rates_1!B:I,8,0)))</f>
        <v>1356</v>
      </c>
      <c r="O2448">
        <f t="shared" si="270"/>
        <v>1002.2716319824751</v>
      </c>
      <c r="P2448">
        <f t="shared" si="271"/>
        <v>1002.2716319824751</v>
      </c>
    </row>
    <row r="2449" spans="1:16" x14ac:dyDescent="0.2">
      <c r="A2449" t="str">
        <f t="shared" si="272"/>
        <v>200810average3North Burnaby</v>
      </c>
      <c r="B2449" t="str">
        <f t="shared" si="266"/>
        <v>200810apartmentaverage3+_bed_rateNorth Burnaby</v>
      </c>
      <c r="C2449" t="str">
        <f t="shared" si="267"/>
        <v>apartmentaverage3+_bed_rateNorth Burnaby</v>
      </c>
      <c r="D2449" t="str">
        <f t="shared" si="268"/>
        <v>200810apartmentaverage3+_bed_rateVancouver</v>
      </c>
      <c r="E2449">
        <v>2008</v>
      </c>
      <c r="F2449">
        <v>10</v>
      </c>
      <c r="G2449" t="s">
        <v>65</v>
      </c>
      <c r="H2449" t="s">
        <v>59</v>
      </c>
      <c r="I2449" t="s">
        <v>55</v>
      </c>
      <c r="J2449">
        <f t="shared" si="269"/>
        <v>3</v>
      </c>
      <c r="K2449" t="s">
        <v>31</v>
      </c>
      <c r="L2449" t="e">
        <f>VLOOKUP(B2449,average_median_rates_1!B:I,8,0)</f>
        <v>#N/A</v>
      </c>
      <c r="M2449">
        <f>IF(ISERROR(L2449),VLOOKUP(C2449,vancouver_ratios_2!B:J,9,0),IF(L2449="**",VLOOKUP(C2449,vancouver_ratios_2!B:J,9,0)))</f>
        <v>0.943227455275648</v>
      </c>
      <c r="N2449">
        <f>IF(ISERROR(L2449),VLOOKUP(D2449,average_median_rates_1!B:I,8,0),IF(L2449="**", VLOOKUP(D2449,average_median_rates_1!B:I,8,0)))</f>
        <v>1356</v>
      </c>
      <c r="O2449">
        <f t="shared" si="270"/>
        <v>1279.0164293537787</v>
      </c>
      <c r="P2449">
        <f t="shared" si="271"/>
        <v>1279.0164293537787</v>
      </c>
    </row>
    <row r="2450" spans="1:16" x14ac:dyDescent="0.2">
      <c r="A2450" t="str">
        <f t="shared" si="272"/>
        <v>200810average3New Westminster</v>
      </c>
      <c r="B2450" t="str">
        <f t="shared" si="266"/>
        <v>200810apartmentaverage3+_bed_rateNew Westminster</v>
      </c>
      <c r="C2450" t="str">
        <f t="shared" si="267"/>
        <v>apartmentaverage3+_bed_rateNew Westminster</v>
      </c>
      <c r="D2450" t="str">
        <f t="shared" si="268"/>
        <v>200810apartmentaverage3+_bed_rateVancouver</v>
      </c>
      <c r="E2450">
        <v>2008</v>
      </c>
      <c r="F2450">
        <v>10</v>
      </c>
      <c r="G2450" t="s">
        <v>65</v>
      </c>
      <c r="H2450" t="s">
        <v>59</v>
      </c>
      <c r="I2450" t="s">
        <v>55</v>
      </c>
      <c r="J2450">
        <f t="shared" si="269"/>
        <v>3</v>
      </c>
      <c r="K2450" t="s">
        <v>32</v>
      </c>
      <c r="L2450" t="e">
        <f>VLOOKUP(B2450,average_median_rates_1!B:I,8,0)</f>
        <v>#N/A</v>
      </c>
      <c r="M2450">
        <f>IF(ISERROR(L2450),VLOOKUP(C2450,vancouver_ratios_2!B:J,9,0),IF(L2450="**",VLOOKUP(C2450,vancouver_ratios_2!B:J,9,0)))</f>
        <v>0.91736643543872498</v>
      </c>
      <c r="N2450">
        <f>IF(ISERROR(L2450),VLOOKUP(D2450,average_median_rates_1!B:I,8,0),IF(L2450="**", VLOOKUP(D2450,average_median_rates_1!B:I,8,0)))</f>
        <v>1356</v>
      </c>
      <c r="O2450">
        <f t="shared" si="270"/>
        <v>1243.948886454911</v>
      </c>
      <c r="P2450">
        <f t="shared" si="271"/>
        <v>1243.948886454911</v>
      </c>
    </row>
    <row r="2451" spans="1:16" x14ac:dyDescent="0.2">
      <c r="A2451" t="str">
        <f t="shared" si="272"/>
        <v>200810average3North Vancouver CY</v>
      </c>
      <c r="B2451" t="str">
        <f t="shared" si="266"/>
        <v>200810apartmentaverage3+_bed_rateNorth Vancouver CY</v>
      </c>
      <c r="C2451" t="str">
        <f t="shared" si="267"/>
        <v>apartmentaverage3+_bed_rateNorth Vancouver CY</v>
      </c>
      <c r="D2451" t="str">
        <f t="shared" si="268"/>
        <v>200810apartmentaverage3+_bed_rateVancouver</v>
      </c>
      <c r="E2451">
        <v>2008</v>
      </c>
      <c r="F2451">
        <v>10</v>
      </c>
      <c r="G2451" t="s">
        <v>65</v>
      </c>
      <c r="H2451" t="s">
        <v>59</v>
      </c>
      <c r="I2451" t="s">
        <v>55</v>
      </c>
      <c r="J2451">
        <f t="shared" si="269"/>
        <v>3</v>
      </c>
      <c r="K2451" t="s">
        <v>33</v>
      </c>
      <c r="L2451" t="e">
        <f>VLOOKUP(B2451,average_median_rates_1!B:I,8,0)</f>
        <v>#N/A</v>
      </c>
      <c r="M2451">
        <f>IF(ISERROR(L2451),VLOOKUP(C2451,vancouver_ratios_2!B:J,9,0),IF(L2451="**",VLOOKUP(C2451,vancouver_ratios_2!B:J,9,0)))</f>
        <v>1.33138615066326</v>
      </c>
      <c r="N2451">
        <f>IF(ISERROR(L2451),VLOOKUP(D2451,average_median_rates_1!B:I,8,0),IF(L2451="**", VLOOKUP(D2451,average_median_rates_1!B:I,8,0)))</f>
        <v>1356</v>
      </c>
      <c r="O2451">
        <f t="shared" si="270"/>
        <v>1805.3596202993806</v>
      </c>
      <c r="P2451">
        <f t="shared" si="271"/>
        <v>1805.3596202993806</v>
      </c>
    </row>
    <row r="2452" spans="1:16" x14ac:dyDescent="0.2">
      <c r="A2452" t="str">
        <f t="shared" si="272"/>
        <v>200810average3North Vancouver DM</v>
      </c>
      <c r="B2452" t="str">
        <f t="shared" si="266"/>
        <v>200810apartmentaverage3+_bed_rateNorth Vancouver DM</v>
      </c>
      <c r="C2452" t="str">
        <f t="shared" si="267"/>
        <v>apartmentaverage3+_bed_rateNorth Vancouver DM</v>
      </c>
      <c r="D2452" t="str">
        <f t="shared" si="268"/>
        <v>200810apartmentaverage3+_bed_rateVancouver</v>
      </c>
      <c r="E2452">
        <v>2008</v>
      </c>
      <c r="F2452">
        <v>10</v>
      </c>
      <c r="G2452" t="s">
        <v>65</v>
      </c>
      <c r="H2452" t="s">
        <v>59</v>
      </c>
      <c r="I2452" t="s">
        <v>55</v>
      </c>
      <c r="J2452">
        <f t="shared" si="269"/>
        <v>3</v>
      </c>
      <c r="K2452" t="s">
        <v>34</v>
      </c>
      <c r="L2452" t="e">
        <f>VLOOKUP(B2452,average_median_rates_1!B:I,8,0)</f>
        <v>#N/A</v>
      </c>
      <c r="M2452">
        <f>IF(ISERROR(L2452),VLOOKUP(C2452,vancouver_ratios_2!B:J,9,0),IF(L2452="**",VLOOKUP(C2452,vancouver_ratios_2!B:J,9,0)))</f>
        <v>0.95710113179992695</v>
      </c>
      <c r="N2452">
        <f>IF(ISERROR(L2452),VLOOKUP(D2452,average_median_rates_1!B:I,8,0),IF(L2452="**", VLOOKUP(D2452,average_median_rates_1!B:I,8,0)))</f>
        <v>1356</v>
      </c>
      <c r="O2452">
        <f t="shared" si="270"/>
        <v>1297.8291347207009</v>
      </c>
      <c r="P2452">
        <f t="shared" si="271"/>
        <v>1297.8291347207009</v>
      </c>
    </row>
    <row r="2453" spans="1:16" x14ac:dyDescent="0.2">
      <c r="A2453" t="str">
        <f t="shared" si="272"/>
        <v>200810average3West Vancouver</v>
      </c>
      <c r="B2453" t="str">
        <f t="shared" si="266"/>
        <v>200810apartmentaverage3+_bed_rateWest Vancouver</v>
      </c>
      <c r="C2453" t="str">
        <f t="shared" si="267"/>
        <v>apartmentaverage3+_bed_rateWest Vancouver</v>
      </c>
      <c r="D2453" t="str">
        <f t="shared" si="268"/>
        <v>200810apartmentaverage3+_bed_rateVancouver</v>
      </c>
      <c r="E2453">
        <v>2008</v>
      </c>
      <c r="F2453">
        <v>10</v>
      </c>
      <c r="G2453" t="s">
        <v>65</v>
      </c>
      <c r="H2453" t="s">
        <v>59</v>
      </c>
      <c r="I2453" t="s">
        <v>55</v>
      </c>
      <c r="J2453">
        <f t="shared" si="269"/>
        <v>3</v>
      </c>
      <c r="K2453" t="s">
        <v>35</v>
      </c>
      <c r="L2453" t="e">
        <f>VLOOKUP(B2453,average_median_rates_1!B:I,8,0)</f>
        <v>#N/A</v>
      </c>
      <c r="M2453">
        <f>IF(ISERROR(L2453),VLOOKUP(C2453,vancouver_ratios_2!B:J,9,0),IF(L2453="**",VLOOKUP(C2453,vancouver_ratios_2!B:J,9,0)))</f>
        <v>2.00219058050383</v>
      </c>
      <c r="N2453">
        <f>IF(ISERROR(L2453),VLOOKUP(D2453,average_median_rates_1!B:I,8,0),IF(L2453="**", VLOOKUP(D2453,average_median_rates_1!B:I,8,0)))</f>
        <v>1356</v>
      </c>
      <c r="O2453">
        <f t="shared" si="270"/>
        <v>2714.9704271631936</v>
      </c>
      <c r="P2453">
        <f t="shared" si="271"/>
        <v>2714.9704271631936</v>
      </c>
    </row>
    <row r="2454" spans="1:16" x14ac:dyDescent="0.2">
      <c r="A2454" t="str">
        <f t="shared" si="272"/>
        <v>200810average3Richmond</v>
      </c>
      <c r="B2454" t="str">
        <f t="shared" si="266"/>
        <v>200810apartmentaverage3+_bed_rateRichmond</v>
      </c>
      <c r="C2454" t="str">
        <f t="shared" si="267"/>
        <v>apartmentaverage3+_bed_rateRichmond</v>
      </c>
      <c r="D2454" t="str">
        <f t="shared" si="268"/>
        <v>200810apartmentaverage3+_bed_rateVancouver</v>
      </c>
      <c r="E2454">
        <v>2008</v>
      </c>
      <c r="F2454">
        <v>10</v>
      </c>
      <c r="G2454" t="s">
        <v>65</v>
      </c>
      <c r="H2454" t="s">
        <v>59</v>
      </c>
      <c r="I2454" t="s">
        <v>55</v>
      </c>
      <c r="J2454">
        <f t="shared" si="269"/>
        <v>3</v>
      </c>
      <c r="K2454" t="s">
        <v>36</v>
      </c>
      <c r="L2454" t="e">
        <f>VLOOKUP(B2454,average_median_rates_1!B:I,8,0)</f>
        <v>#N/A</v>
      </c>
      <c r="M2454">
        <f>IF(ISERROR(L2454),VLOOKUP(C2454,vancouver_ratios_2!B:J,9,0),IF(L2454="**",VLOOKUP(C2454,vancouver_ratios_2!B:J,9,0)))</f>
        <v>0.92363392965802604</v>
      </c>
      <c r="N2454">
        <f>IF(ISERROR(L2454),VLOOKUP(D2454,average_median_rates_1!B:I,8,0),IF(L2454="**", VLOOKUP(D2454,average_median_rates_1!B:I,8,0)))</f>
        <v>1356</v>
      </c>
      <c r="O2454">
        <f t="shared" si="270"/>
        <v>1252.4476086162833</v>
      </c>
      <c r="P2454">
        <f t="shared" si="271"/>
        <v>1252.4476086162833</v>
      </c>
    </row>
    <row r="2455" spans="1:16" x14ac:dyDescent="0.2">
      <c r="A2455" t="str">
        <f t="shared" si="272"/>
        <v>200810average3Delta</v>
      </c>
      <c r="B2455" t="str">
        <f t="shared" si="266"/>
        <v>200810apartmentaverage3+_bed_rateDelta</v>
      </c>
      <c r="C2455" t="str">
        <f t="shared" si="267"/>
        <v>apartmentaverage3+_bed_rateDelta</v>
      </c>
      <c r="D2455" t="str">
        <f t="shared" si="268"/>
        <v>200810apartmentaverage3+_bed_rateVancouver</v>
      </c>
      <c r="E2455">
        <v>2008</v>
      </c>
      <c r="F2455">
        <v>10</v>
      </c>
      <c r="G2455" t="s">
        <v>65</v>
      </c>
      <c r="H2455" t="s">
        <v>59</v>
      </c>
      <c r="I2455" t="s">
        <v>55</v>
      </c>
      <c r="J2455">
        <f t="shared" si="269"/>
        <v>3</v>
      </c>
      <c r="K2455" t="s">
        <v>37</v>
      </c>
      <c r="L2455" t="e">
        <f>VLOOKUP(B2455,average_median_rates_1!B:I,8,0)</f>
        <v>#N/A</v>
      </c>
      <c r="M2455">
        <f>IF(ISERROR(L2455),VLOOKUP(C2455,vancouver_ratios_2!B:J,9,0),IF(L2455="**",VLOOKUP(C2455,vancouver_ratios_2!B:J,9,0)))</f>
        <v>0.682557068099237</v>
      </c>
      <c r="N2455">
        <f>IF(ISERROR(L2455),VLOOKUP(D2455,average_median_rates_1!B:I,8,0),IF(L2455="**", VLOOKUP(D2455,average_median_rates_1!B:I,8,0)))</f>
        <v>1356</v>
      </c>
      <c r="O2455">
        <f t="shared" si="270"/>
        <v>925.54738434256535</v>
      </c>
      <c r="P2455">
        <f t="shared" si="271"/>
        <v>925.54738434256535</v>
      </c>
    </row>
    <row r="2456" spans="1:16" x14ac:dyDescent="0.2">
      <c r="A2456" t="str">
        <f t="shared" si="272"/>
        <v>200810average3Surrey</v>
      </c>
      <c r="B2456" t="str">
        <f t="shared" si="266"/>
        <v>200810apartmentaverage3+_bed_rateSurrey</v>
      </c>
      <c r="C2456" t="str">
        <f t="shared" si="267"/>
        <v>apartmentaverage3+_bed_rateSurrey</v>
      </c>
      <c r="D2456" t="str">
        <f t="shared" si="268"/>
        <v>200810apartmentaverage3+_bed_rateVancouver</v>
      </c>
      <c r="E2456">
        <v>2008</v>
      </c>
      <c r="F2456">
        <v>10</v>
      </c>
      <c r="G2456" t="s">
        <v>65</v>
      </c>
      <c r="H2456" t="s">
        <v>59</v>
      </c>
      <c r="I2456" t="s">
        <v>55</v>
      </c>
      <c r="J2456">
        <f t="shared" si="269"/>
        <v>3</v>
      </c>
      <c r="K2456" t="s">
        <v>38</v>
      </c>
      <c r="L2456" t="e">
        <f>VLOOKUP(B2456,average_median_rates_1!B:I,8,0)</f>
        <v>#N/A</v>
      </c>
      <c r="M2456">
        <f>IF(ISERROR(L2456),VLOOKUP(C2456,vancouver_ratios_2!B:J,9,0),IF(L2456="**",VLOOKUP(C2456,vancouver_ratios_2!B:J,9,0)))</f>
        <v>0.68753803091152499</v>
      </c>
      <c r="N2456">
        <f>IF(ISERROR(L2456),VLOOKUP(D2456,average_median_rates_1!B:I,8,0),IF(L2456="**", VLOOKUP(D2456,average_median_rates_1!B:I,8,0)))</f>
        <v>1356</v>
      </c>
      <c r="O2456">
        <f t="shared" si="270"/>
        <v>932.30156991602792</v>
      </c>
      <c r="P2456">
        <f t="shared" si="271"/>
        <v>932.30156991602792</v>
      </c>
    </row>
    <row r="2457" spans="1:16" x14ac:dyDescent="0.2">
      <c r="A2457" t="str">
        <f t="shared" si="272"/>
        <v>200810average3White Rock</v>
      </c>
      <c r="B2457" t="str">
        <f t="shared" si="266"/>
        <v>200810apartmentaverage3+_bed_rateWhite Rock</v>
      </c>
      <c r="C2457" t="str">
        <f t="shared" si="267"/>
        <v>apartmentaverage3+_bed_rateWhite Rock</v>
      </c>
      <c r="D2457" t="str">
        <f t="shared" si="268"/>
        <v>200810apartmentaverage3+_bed_rateVancouver</v>
      </c>
      <c r="E2457">
        <v>2008</v>
      </c>
      <c r="F2457">
        <v>10</v>
      </c>
      <c r="G2457" t="s">
        <v>65</v>
      </c>
      <c r="H2457" t="s">
        <v>59</v>
      </c>
      <c r="I2457" t="s">
        <v>55</v>
      </c>
      <c r="J2457">
        <f t="shared" si="269"/>
        <v>3</v>
      </c>
      <c r="K2457" t="s">
        <v>39</v>
      </c>
      <c r="L2457" t="e">
        <f>VLOOKUP(B2457,average_median_rates_1!B:I,8,0)</f>
        <v>#N/A</v>
      </c>
      <c r="M2457">
        <f>IF(ISERROR(L2457),VLOOKUP(C2457,vancouver_ratios_2!B:J,9,0),IF(L2457="**",VLOOKUP(C2457,vancouver_ratios_2!B:J,9,0)))</f>
        <v>0.87525861019836904</v>
      </c>
      <c r="N2457">
        <f>IF(ISERROR(L2457),VLOOKUP(D2457,average_median_rates_1!B:I,8,0),IF(L2457="**", VLOOKUP(D2457,average_median_rates_1!B:I,8,0)))</f>
        <v>1356</v>
      </c>
      <c r="O2457">
        <f t="shared" si="270"/>
        <v>1186.8506754289883</v>
      </c>
      <c r="P2457">
        <f t="shared" si="271"/>
        <v>1186.8506754289883</v>
      </c>
    </row>
    <row r="2458" spans="1:16" x14ac:dyDescent="0.2">
      <c r="A2458" t="str">
        <f t="shared" si="272"/>
        <v>200810average3Langley City and Langley DM</v>
      </c>
      <c r="B2458" t="str">
        <f t="shared" si="266"/>
        <v>200810apartmentaverage3+_bed_rateLangley City and Langley DM</v>
      </c>
      <c r="C2458" t="str">
        <f t="shared" si="267"/>
        <v>apartmentaverage3+_bed_rateLangley City and Langley DM</v>
      </c>
      <c r="D2458" t="str">
        <f t="shared" si="268"/>
        <v>200810apartmentaverage3+_bed_rateVancouver</v>
      </c>
      <c r="E2458">
        <v>2008</v>
      </c>
      <c r="F2458">
        <v>10</v>
      </c>
      <c r="G2458" t="s">
        <v>65</v>
      </c>
      <c r="H2458" t="s">
        <v>59</v>
      </c>
      <c r="I2458" t="s">
        <v>55</v>
      </c>
      <c r="J2458">
        <f t="shared" si="269"/>
        <v>3</v>
      </c>
      <c r="K2458" t="s">
        <v>40</v>
      </c>
      <c r="L2458" t="e">
        <f>VLOOKUP(B2458,average_median_rates_1!B:I,8,0)</f>
        <v>#N/A</v>
      </c>
      <c r="M2458">
        <f>IF(ISERROR(L2458),VLOOKUP(C2458,vancouver_ratios_2!B:J,9,0),IF(L2458="**",VLOOKUP(C2458,vancouver_ratios_2!B:J,9,0)))</f>
        <v>0.80619447486917395</v>
      </c>
      <c r="N2458">
        <f>IF(ISERROR(L2458),VLOOKUP(D2458,average_median_rates_1!B:I,8,0),IF(L2458="**", VLOOKUP(D2458,average_median_rates_1!B:I,8,0)))</f>
        <v>1356</v>
      </c>
      <c r="O2458">
        <f t="shared" si="270"/>
        <v>1093.1997079225998</v>
      </c>
      <c r="P2458">
        <f t="shared" si="271"/>
        <v>1093.1997079225998</v>
      </c>
    </row>
    <row r="2459" spans="1:16" x14ac:dyDescent="0.2">
      <c r="A2459" t="str">
        <f t="shared" si="272"/>
        <v>200810average3Tri-Cities</v>
      </c>
      <c r="B2459" t="str">
        <f t="shared" si="266"/>
        <v>200810apartmentaverage3+_bed_rateTri-Cities</v>
      </c>
      <c r="C2459" t="str">
        <f t="shared" si="267"/>
        <v>apartmentaverage3+_bed_rateTri-Cities</v>
      </c>
      <c r="D2459" t="str">
        <f t="shared" si="268"/>
        <v>200810apartmentaverage3+_bed_rateVancouver</v>
      </c>
      <c r="E2459">
        <v>2008</v>
      </c>
      <c r="F2459">
        <v>10</v>
      </c>
      <c r="G2459" t="s">
        <v>65</v>
      </c>
      <c r="H2459" t="s">
        <v>59</v>
      </c>
      <c r="I2459" t="s">
        <v>55</v>
      </c>
      <c r="J2459">
        <f t="shared" si="269"/>
        <v>3</v>
      </c>
      <c r="K2459" t="s">
        <v>41</v>
      </c>
      <c r="L2459" t="e">
        <f>VLOOKUP(B2459,average_median_rates_1!B:I,8,0)</f>
        <v>#N/A</v>
      </c>
      <c r="M2459">
        <f>IF(ISERROR(L2459),VLOOKUP(C2459,vancouver_ratios_2!B:J,9,0),IF(L2459="**",VLOOKUP(C2459,vancouver_ratios_2!B:J,9,0)))</f>
        <v>0.75909699403675301</v>
      </c>
      <c r="N2459">
        <f>IF(ISERROR(L2459),VLOOKUP(D2459,average_median_rates_1!B:I,8,0),IF(L2459="**", VLOOKUP(D2459,average_median_rates_1!B:I,8,0)))</f>
        <v>1356</v>
      </c>
      <c r="O2459">
        <f t="shared" si="270"/>
        <v>1029.3355239138371</v>
      </c>
      <c r="P2459">
        <f t="shared" si="271"/>
        <v>1029.3355239138371</v>
      </c>
    </row>
    <row r="2460" spans="1:16" x14ac:dyDescent="0.2">
      <c r="A2460" t="str">
        <f t="shared" si="272"/>
        <v>200810average3Maple Ridge/Pitt Meadows</v>
      </c>
      <c r="B2460" t="str">
        <f t="shared" si="266"/>
        <v>200810apartmentaverage3+_bed_rateMaple Ridge/Pitt Meadows</v>
      </c>
      <c r="C2460" t="str">
        <f t="shared" si="267"/>
        <v>apartmentaverage3+_bed_rateMaple Ridge/Pitt Meadows</v>
      </c>
      <c r="D2460" t="str">
        <f t="shared" si="268"/>
        <v>200810apartmentaverage3+_bed_rateVancouver</v>
      </c>
      <c r="E2460">
        <v>2008</v>
      </c>
      <c r="F2460">
        <v>10</v>
      </c>
      <c r="G2460" t="s">
        <v>65</v>
      </c>
      <c r="H2460" t="s">
        <v>59</v>
      </c>
      <c r="I2460" t="s">
        <v>55</v>
      </c>
      <c r="J2460">
        <f t="shared" si="269"/>
        <v>3</v>
      </c>
      <c r="K2460" t="s">
        <v>42</v>
      </c>
      <c r="L2460" t="e">
        <f>VLOOKUP(B2460,average_median_rates_1!B:I,8,0)</f>
        <v>#N/A</v>
      </c>
      <c r="M2460">
        <f>IF(ISERROR(L2460),VLOOKUP(C2460,vancouver_ratios_2!B:J,9,0),IF(L2460="**",VLOOKUP(C2460,vancouver_ratios_2!B:J,9,0)))</f>
        <v>0.72392600705853705</v>
      </c>
      <c r="N2460">
        <f>IF(ISERROR(L2460),VLOOKUP(D2460,average_median_rates_1!B:I,8,0),IF(L2460="**", VLOOKUP(D2460,average_median_rates_1!B:I,8,0)))</f>
        <v>1356</v>
      </c>
      <c r="O2460">
        <f t="shared" si="270"/>
        <v>981.64366557137623</v>
      </c>
      <c r="P2460">
        <f t="shared" si="271"/>
        <v>981.64366557137623</v>
      </c>
    </row>
    <row r="2461" spans="1:16" x14ac:dyDescent="0.2">
      <c r="A2461" t="str">
        <f t="shared" si="272"/>
        <v>200810average3Vancouver</v>
      </c>
      <c r="B2461" t="str">
        <f t="shared" si="266"/>
        <v>200810apartmentaverage3+_bed_rateVancouver</v>
      </c>
      <c r="C2461" t="str">
        <f t="shared" si="267"/>
        <v>apartmentaverage3+_bed_rateVancouver</v>
      </c>
      <c r="D2461" t="str">
        <f t="shared" si="268"/>
        <v>200810apartmentaverage3+_bed_rateVancouver</v>
      </c>
      <c r="E2461">
        <v>2008</v>
      </c>
      <c r="F2461">
        <v>10</v>
      </c>
      <c r="G2461" t="s">
        <v>65</v>
      </c>
      <c r="H2461" t="s">
        <v>59</v>
      </c>
      <c r="I2461" t="s">
        <v>55</v>
      </c>
      <c r="J2461">
        <f t="shared" si="269"/>
        <v>3</v>
      </c>
      <c r="K2461" t="s">
        <v>43</v>
      </c>
      <c r="L2461">
        <f>VLOOKUP(B2461,average_median_rates_1!B:I,8,0)</f>
        <v>1356</v>
      </c>
      <c r="M2461" t="b">
        <f>IF(ISERROR(L2461),VLOOKUP(C2461,vancouver_ratios_2!B:J,9,0),IF(L2461="**",VLOOKUP(C2461,vancouver_ratios_2!B:J,9,0)))</f>
        <v>0</v>
      </c>
      <c r="N2461" t="b">
        <f>IF(ISERROR(L2461),VLOOKUP(D2461,average_median_rates_1!B:I,8,0),IF(L2461="**", VLOOKUP(D2461,average_median_rates_1!B:I,8,0)))</f>
        <v>0</v>
      </c>
      <c r="O2461">
        <f t="shared" si="270"/>
        <v>0</v>
      </c>
      <c r="P2461">
        <f t="shared" si="271"/>
        <v>1356</v>
      </c>
    </row>
    <row r="2462" spans="1:16" x14ac:dyDescent="0.2">
      <c r="A2462" t="str">
        <f t="shared" si="272"/>
        <v>200810average3North Vancouver City</v>
      </c>
      <c r="B2462" t="str">
        <f t="shared" si="266"/>
        <v>200810apartmentaverage3+_bed_rateNorth Vancouver City</v>
      </c>
      <c r="C2462" t="str">
        <f t="shared" si="267"/>
        <v>apartmentaverage3+_bed_rateNorth Vancouver City</v>
      </c>
      <c r="D2462" t="str">
        <f t="shared" si="268"/>
        <v>200810apartmentaverage3+_bed_rateVancouver</v>
      </c>
      <c r="E2462">
        <v>2008</v>
      </c>
      <c r="F2462">
        <v>10</v>
      </c>
      <c r="G2462" t="s">
        <v>65</v>
      </c>
      <c r="H2462" t="s">
        <v>59</v>
      </c>
      <c r="I2462" t="s">
        <v>55</v>
      </c>
      <c r="J2462">
        <f t="shared" si="269"/>
        <v>3</v>
      </c>
      <c r="K2462" t="s">
        <v>60</v>
      </c>
      <c r="L2462" t="e">
        <f>VLOOKUP(B2462,average_median_rates_1!B:I,8,0)</f>
        <v>#N/A</v>
      </c>
      <c r="M2462">
        <f>IF(ISERROR(L2462),VLOOKUP(C2462,vancouver_ratios_2!B:J,9,0),IF(L2462="**",VLOOKUP(C2462,vancouver_ratios_2!B:J,9,0)))</f>
        <v>0.90604843616891795</v>
      </c>
      <c r="N2462">
        <f>IF(ISERROR(L2462),VLOOKUP(D2462,average_median_rates_1!B:I,8,0),IF(L2462="**", VLOOKUP(D2462,average_median_rates_1!B:I,8,0)))</f>
        <v>1356</v>
      </c>
      <c r="O2462">
        <f t="shared" si="270"/>
        <v>1228.6016794450527</v>
      </c>
      <c r="P2462">
        <f t="shared" si="271"/>
        <v>1228.6016794450527</v>
      </c>
    </row>
    <row r="2463" spans="1:16" x14ac:dyDescent="0.2">
      <c r="A2463" t="str">
        <f t="shared" si="272"/>
        <v>200810median0West End/Stanley Park</v>
      </c>
      <c r="B2463" t="str">
        <f t="shared" si="266"/>
        <v>200810apartmentmedianbachelor_rateWest End/Stanley Park</v>
      </c>
      <c r="C2463" t="str">
        <f t="shared" si="267"/>
        <v>apartmentmedianbachelor_rateWest End/Stanley Park</v>
      </c>
      <c r="D2463" t="str">
        <f t="shared" si="268"/>
        <v>200810apartmentmedianbachelor_rateVancouver</v>
      </c>
      <c r="E2463">
        <v>2008</v>
      </c>
      <c r="F2463">
        <v>10</v>
      </c>
      <c r="G2463" t="s">
        <v>65</v>
      </c>
      <c r="H2463" t="s">
        <v>61</v>
      </c>
      <c r="I2463" t="s">
        <v>49</v>
      </c>
      <c r="J2463">
        <f t="shared" si="269"/>
        <v>0</v>
      </c>
      <c r="K2463" t="s">
        <v>12</v>
      </c>
      <c r="L2463" t="e">
        <f>VLOOKUP(B2463,average_median_rates_1!B:I,8,0)</f>
        <v>#N/A</v>
      </c>
      <c r="M2463">
        <f>IF(ISERROR(L2463),VLOOKUP(C2463,vancouver_ratios_2!B:J,9,0),IF(L2463="**",VLOOKUP(C2463,vancouver_ratios_2!B:J,9,0)))</f>
        <v>1.0630296610169501</v>
      </c>
      <c r="N2463">
        <f>IF(ISERROR(L2463),VLOOKUP(D2463,average_median_rates_1!B:I,8,0),IF(L2463="**", VLOOKUP(D2463,average_median_rates_1!B:I,8,0)))</f>
        <v>750</v>
      </c>
      <c r="O2463">
        <f t="shared" si="270"/>
        <v>797.2722457627126</v>
      </c>
      <c r="P2463">
        <f t="shared" si="271"/>
        <v>797.2722457627126</v>
      </c>
    </row>
    <row r="2464" spans="1:16" x14ac:dyDescent="0.2">
      <c r="A2464" t="str">
        <f t="shared" si="272"/>
        <v>200810median0English Bay</v>
      </c>
      <c r="B2464" t="str">
        <f t="shared" si="266"/>
        <v>200810apartmentmedianbachelor_rateEnglish Bay</v>
      </c>
      <c r="C2464" t="str">
        <f t="shared" si="267"/>
        <v>apartmentmedianbachelor_rateEnglish Bay</v>
      </c>
      <c r="D2464" t="str">
        <f t="shared" si="268"/>
        <v>200810apartmentmedianbachelor_rateVancouver</v>
      </c>
      <c r="E2464">
        <v>2008</v>
      </c>
      <c r="F2464">
        <v>10</v>
      </c>
      <c r="G2464" t="s">
        <v>65</v>
      </c>
      <c r="H2464" t="s">
        <v>61</v>
      </c>
      <c r="I2464" t="s">
        <v>49</v>
      </c>
      <c r="J2464">
        <f t="shared" si="269"/>
        <v>0</v>
      </c>
      <c r="K2464" t="s">
        <v>16</v>
      </c>
      <c r="L2464" t="e">
        <f>VLOOKUP(B2464,average_median_rates_1!B:I,8,0)</f>
        <v>#N/A</v>
      </c>
      <c r="M2464">
        <f>IF(ISERROR(L2464),VLOOKUP(C2464,vancouver_ratios_2!B:J,9,0),IF(L2464="**",VLOOKUP(C2464,vancouver_ratios_2!B:J,9,0)))</f>
        <v>1.08887711864407</v>
      </c>
      <c r="N2464">
        <f>IF(ISERROR(L2464),VLOOKUP(D2464,average_median_rates_1!B:I,8,0),IF(L2464="**", VLOOKUP(D2464,average_median_rates_1!B:I,8,0)))</f>
        <v>750</v>
      </c>
      <c r="O2464">
        <f t="shared" si="270"/>
        <v>816.65783898305244</v>
      </c>
      <c r="P2464">
        <f t="shared" si="271"/>
        <v>816.65783898305244</v>
      </c>
    </row>
    <row r="2465" spans="1:16" x14ac:dyDescent="0.2">
      <c r="A2465" t="str">
        <f t="shared" si="272"/>
        <v>200810median0Downtown</v>
      </c>
      <c r="B2465" t="str">
        <f t="shared" si="266"/>
        <v>200810apartmentmedianbachelor_rateDowntown</v>
      </c>
      <c r="C2465" t="str">
        <f t="shared" si="267"/>
        <v>apartmentmedianbachelor_rateDowntown</v>
      </c>
      <c r="D2465" t="str">
        <f t="shared" si="268"/>
        <v>200810apartmentmedianbachelor_rateVancouver</v>
      </c>
      <c r="E2465">
        <v>2008</v>
      </c>
      <c r="F2465">
        <v>10</v>
      </c>
      <c r="G2465" t="s">
        <v>65</v>
      </c>
      <c r="H2465" t="s">
        <v>61</v>
      </c>
      <c r="I2465" t="s">
        <v>49</v>
      </c>
      <c r="J2465">
        <f t="shared" si="269"/>
        <v>0</v>
      </c>
      <c r="K2465" t="s">
        <v>17</v>
      </c>
      <c r="L2465" t="e">
        <f>VLOOKUP(B2465,average_median_rates_1!B:I,8,0)</f>
        <v>#N/A</v>
      </c>
      <c r="M2465">
        <f>IF(ISERROR(L2465),VLOOKUP(C2465,vancouver_ratios_2!B:J,9,0),IF(L2465="**",VLOOKUP(C2465,vancouver_ratios_2!B:J,9,0)))</f>
        <v>1.1248940677966099</v>
      </c>
      <c r="N2465">
        <f>IF(ISERROR(L2465),VLOOKUP(D2465,average_median_rates_1!B:I,8,0),IF(L2465="**", VLOOKUP(D2465,average_median_rates_1!B:I,8,0)))</f>
        <v>750</v>
      </c>
      <c r="O2465">
        <f t="shared" si="270"/>
        <v>843.67055084745743</v>
      </c>
      <c r="P2465">
        <f t="shared" si="271"/>
        <v>843.67055084745743</v>
      </c>
    </row>
    <row r="2466" spans="1:16" x14ac:dyDescent="0.2">
      <c r="A2466" t="str">
        <f t="shared" si="272"/>
        <v>200810median0South Granville/Oak</v>
      </c>
      <c r="B2466" t="str">
        <f t="shared" si="266"/>
        <v>200810apartmentmedianbachelor_rateSouth Granville/Oak</v>
      </c>
      <c r="C2466" t="str">
        <f t="shared" si="267"/>
        <v>apartmentmedianbachelor_rateSouth Granville/Oak</v>
      </c>
      <c r="D2466" t="str">
        <f t="shared" si="268"/>
        <v>200810apartmentmedianbachelor_rateVancouver</v>
      </c>
      <c r="E2466">
        <v>2008</v>
      </c>
      <c r="F2466">
        <v>10</v>
      </c>
      <c r="G2466" t="s">
        <v>65</v>
      </c>
      <c r="H2466" t="s">
        <v>61</v>
      </c>
      <c r="I2466" t="s">
        <v>49</v>
      </c>
      <c r="J2466">
        <f t="shared" si="269"/>
        <v>0</v>
      </c>
      <c r="K2466" t="s">
        <v>19</v>
      </c>
      <c r="L2466" t="e">
        <f>VLOOKUP(B2466,average_median_rates_1!B:I,8,0)</f>
        <v>#N/A</v>
      </c>
      <c r="M2466">
        <f>IF(ISERROR(L2466),VLOOKUP(C2466,vancouver_ratios_2!B:J,9,0),IF(L2466="**",VLOOKUP(C2466,vancouver_ratios_2!B:J,9,0)))</f>
        <v>1.0197033898305099</v>
      </c>
      <c r="N2466">
        <f>IF(ISERROR(L2466),VLOOKUP(D2466,average_median_rates_1!B:I,8,0),IF(L2466="**", VLOOKUP(D2466,average_median_rates_1!B:I,8,0)))</f>
        <v>750</v>
      </c>
      <c r="O2466">
        <f t="shared" si="270"/>
        <v>764.77754237288241</v>
      </c>
      <c r="P2466">
        <f t="shared" si="271"/>
        <v>764.77754237288241</v>
      </c>
    </row>
    <row r="2467" spans="1:16" x14ac:dyDescent="0.2">
      <c r="A2467" t="str">
        <f t="shared" si="272"/>
        <v>200810median0Kitsilano/Point Grey</v>
      </c>
      <c r="B2467" t="str">
        <f t="shared" si="266"/>
        <v>200810apartmentmedianbachelor_rateKitsilano/Point Grey</v>
      </c>
      <c r="C2467" t="str">
        <f t="shared" si="267"/>
        <v>apartmentmedianbachelor_rateKitsilano/Point Grey</v>
      </c>
      <c r="D2467" t="str">
        <f t="shared" si="268"/>
        <v>200810apartmentmedianbachelor_rateVancouver</v>
      </c>
      <c r="E2467">
        <v>2008</v>
      </c>
      <c r="F2467">
        <v>10</v>
      </c>
      <c r="G2467" t="s">
        <v>65</v>
      </c>
      <c r="H2467" t="s">
        <v>61</v>
      </c>
      <c r="I2467" t="s">
        <v>49</v>
      </c>
      <c r="J2467">
        <f t="shared" si="269"/>
        <v>0</v>
      </c>
      <c r="K2467" t="s">
        <v>20</v>
      </c>
      <c r="L2467" t="e">
        <f>VLOOKUP(B2467,average_median_rates_1!B:I,8,0)</f>
        <v>#N/A</v>
      </c>
      <c r="M2467">
        <f>IF(ISERROR(L2467),VLOOKUP(C2467,vancouver_ratios_2!B:J,9,0),IF(L2467="**",VLOOKUP(C2467,vancouver_ratios_2!B:J,9,0)))</f>
        <v>1.0416313559321999</v>
      </c>
      <c r="N2467">
        <f>IF(ISERROR(L2467),VLOOKUP(D2467,average_median_rates_1!B:I,8,0),IF(L2467="**", VLOOKUP(D2467,average_median_rates_1!B:I,8,0)))</f>
        <v>750</v>
      </c>
      <c r="O2467">
        <f t="shared" si="270"/>
        <v>781.22351694914994</v>
      </c>
      <c r="P2467">
        <f t="shared" si="271"/>
        <v>781.22351694914994</v>
      </c>
    </row>
    <row r="2468" spans="1:16" x14ac:dyDescent="0.2">
      <c r="A2468" t="str">
        <f t="shared" si="272"/>
        <v>200810median0Westside/Kerrisdale</v>
      </c>
      <c r="B2468" t="str">
        <f t="shared" si="266"/>
        <v>200810apartmentmedianbachelor_rateWestside/Kerrisdale</v>
      </c>
      <c r="C2468" t="str">
        <f t="shared" si="267"/>
        <v>apartmentmedianbachelor_rateWestside/Kerrisdale</v>
      </c>
      <c r="D2468" t="str">
        <f t="shared" si="268"/>
        <v>200810apartmentmedianbachelor_rateVancouver</v>
      </c>
      <c r="E2468">
        <v>2008</v>
      </c>
      <c r="F2468">
        <v>10</v>
      </c>
      <c r="G2468" t="s">
        <v>65</v>
      </c>
      <c r="H2468" t="s">
        <v>61</v>
      </c>
      <c r="I2468" t="s">
        <v>49</v>
      </c>
      <c r="J2468">
        <f t="shared" si="269"/>
        <v>0</v>
      </c>
      <c r="K2468" t="s">
        <v>21</v>
      </c>
      <c r="L2468" t="e">
        <f>VLOOKUP(B2468,average_median_rates_1!B:I,8,0)</f>
        <v>#N/A</v>
      </c>
      <c r="M2468">
        <f>IF(ISERROR(L2468),VLOOKUP(C2468,vancouver_ratios_2!B:J,9,0),IF(L2468="**",VLOOKUP(C2468,vancouver_ratios_2!B:J,9,0)))</f>
        <v>0.97648305084745701</v>
      </c>
      <c r="N2468">
        <f>IF(ISERROR(L2468),VLOOKUP(D2468,average_median_rates_1!B:I,8,0),IF(L2468="**", VLOOKUP(D2468,average_median_rates_1!B:I,8,0)))</f>
        <v>750</v>
      </c>
      <c r="O2468">
        <f t="shared" si="270"/>
        <v>732.36228813559273</v>
      </c>
      <c r="P2468">
        <f t="shared" si="271"/>
        <v>732.36228813559273</v>
      </c>
    </row>
    <row r="2469" spans="1:16" x14ac:dyDescent="0.2">
      <c r="A2469" t="str">
        <f t="shared" si="272"/>
        <v>200810median0Marpole</v>
      </c>
      <c r="B2469" t="str">
        <f t="shared" si="266"/>
        <v>200810apartmentmedianbachelor_rateMarpole</v>
      </c>
      <c r="C2469" t="str">
        <f t="shared" si="267"/>
        <v>apartmentmedianbachelor_rateMarpole</v>
      </c>
      <c r="D2469" t="str">
        <f t="shared" si="268"/>
        <v>200810apartmentmedianbachelor_rateVancouver</v>
      </c>
      <c r="E2469">
        <v>2008</v>
      </c>
      <c r="F2469">
        <v>10</v>
      </c>
      <c r="G2469" t="s">
        <v>65</v>
      </c>
      <c r="H2469" t="s">
        <v>61</v>
      </c>
      <c r="I2469" t="s">
        <v>49</v>
      </c>
      <c r="J2469">
        <f t="shared" si="269"/>
        <v>0</v>
      </c>
      <c r="K2469" t="s">
        <v>23</v>
      </c>
      <c r="L2469" t="e">
        <f>VLOOKUP(B2469,average_median_rates_1!B:I,8,0)</f>
        <v>#N/A</v>
      </c>
      <c r="M2469">
        <f>IF(ISERROR(L2469),VLOOKUP(C2469,vancouver_ratios_2!B:J,9,0),IF(L2469="**",VLOOKUP(C2469,vancouver_ratios_2!B:J,9,0)))</f>
        <v>0.82605932203389798</v>
      </c>
      <c r="N2469">
        <f>IF(ISERROR(L2469),VLOOKUP(D2469,average_median_rates_1!B:I,8,0),IF(L2469="**", VLOOKUP(D2469,average_median_rates_1!B:I,8,0)))</f>
        <v>750</v>
      </c>
      <c r="O2469">
        <f t="shared" si="270"/>
        <v>619.5444915254235</v>
      </c>
      <c r="P2469">
        <f t="shared" si="271"/>
        <v>619.5444915254235</v>
      </c>
    </row>
    <row r="2470" spans="1:16" x14ac:dyDescent="0.2">
      <c r="A2470" t="str">
        <f t="shared" si="272"/>
        <v>200810median0Mount Pleasant/Renfrew Heights</v>
      </c>
      <c r="B2470" t="str">
        <f t="shared" si="266"/>
        <v>200810apartmentmedianbachelor_rateMount Pleasant/Renfrew Heights</v>
      </c>
      <c r="C2470" t="str">
        <f t="shared" si="267"/>
        <v>apartmentmedianbachelor_rateMount Pleasant/Renfrew Heights</v>
      </c>
      <c r="D2470" t="str">
        <f t="shared" si="268"/>
        <v>200810apartmentmedianbachelor_rateVancouver</v>
      </c>
      <c r="E2470">
        <v>2008</v>
      </c>
      <c r="F2470">
        <v>10</v>
      </c>
      <c r="G2470" t="s">
        <v>65</v>
      </c>
      <c r="H2470" t="s">
        <v>61</v>
      </c>
      <c r="I2470" t="s">
        <v>49</v>
      </c>
      <c r="J2470">
        <f t="shared" si="269"/>
        <v>0</v>
      </c>
      <c r="K2470" t="s">
        <v>24</v>
      </c>
      <c r="L2470" t="e">
        <f>VLOOKUP(B2470,average_median_rates_1!B:I,8,0)</f>
        <v>#N/A</v>
      </c>
      <c r="M2470">
        <f>IF(ISERROR(L2470),VLOOKUP(C2470,vancouver_ratios_2!B:J,9,0),IF(L2470="**",VLOOKUP(C2470,vancouver_ratios_2!B:J,9,0)))</f>
        <v>0.97086864406779705</v>
      </c>
      <c r="N2470">
        <f>IF(ISERROR(L2470),VLOOKUP(D2470,average_median_rates_1!B:I,8,0),IF(L2470="**", VLOOKUP(D2470,average_median_rates_1!B:I,8,0)))</f>
        <v>750</v>
      </c>
      <c r="O2470">
        <f t="shared" si="270"/>
        <v>728.15148305084779</v>
      </c>
      <c r="P2470">
        <f t="shared" si="271"/>
        <v>728.15148305084779</v>
      </c>
    </row>
    <row r="2471" spans="1:16" x14ac:dyDescent="0.2">
      <c r="A2471" t="str">
        <f t="shared" si="272"/>
        <v>200810median0East Hastings</v>
      </c>
      <c r="B2471" t="str">
        <f t="shared" si="266"/>
        <v>200810apartmentmedianbachelor_rateEast Hastings</v>
      </c>
      <c r="C2471" t="str">
        <f t="shared" si="267"/>
        <v>apartmentmedianbachelor_rateEast Hastings</v>
      </c>
      <c r="D2471" t="str">
        <f t="shared" si="268"/>
        <v>200810apartmentmedianbachelor_rateVancouver</v>
      </c>
      <c r="E2471">
        <v>2008</v>
      </c>
      <c r="F2471">
        <v>10</v>
      </c>
      <c r="G2471" t="s">
        <v>65</v>
      </c>
      <c r="H2471" t="s">
        <v>61</v>
      </c>
      <c r="I2471" t="s">
        <v>49</v>
      </c>
      <c r="J2471">
        <f t="shared" si="269"/>
        <v>0</v>
      </c>
      <c r="K2471" t="s">
        <v>25</v>
      </c>
      <c r="L2471" t="e">
        <f>VLOOKUP(B2471,average_median_rates_1!B:I,8,0)</f>
        <v>#N/A</v>
      </c>
      <c r="M2471">
        <f>IF(ISERROR(L2471),VLOOKUP(C2471,vancouver_ratios_2!B:J,9,0),IF(L2471="**",VLOOKUP(C2471,vancouver_ratios_2!B:J,9,0)))</f>
        <v>0.93760593220338995</v>
      </c>
      <c r="N2471">
        <f>IF(ISERROR(L2471),VLOOKUP(D2471,average_median_rates_1!B:I,8,0),IF(L2471="**", VLOOKUP(D2471,average_median_rates_1!B:I,8,0)))</f>
        <v>750</v>
      </c>
      <c r="O2471">
        <f t="shared" si="270"/>
        <v>703.20444915254245</v>
      </c>
      <c r="P2471">
        <f t="shared" si="271"/>
        <v>703.20444915254245</v>
      </c>
    </row>
    <row r="2472" spans="1:16" x14ac:dyDescent="0.2">
      <c r="A2472" t="str">
        <f t="shared" si="272"/>
        <v>200810median0Southeast Vancouver</v>
      </c>
      <c r="B2472" t="str">
        <f t="shared" si="266"/>
        <v>200810apartmentmedianbachelor_rateSoutheast Vancouver</v>
      </c>
      <c r="C2472" t="str">
        <f t="shared" si="267"/>
        <v>apartmentmedianbachelor_rateSoutheast Vancouver</v>
      </c>
      <c r="D2472" t="str">
        <f t="shared" si="268"/>
        <v>200810apartmentmedianbachelor_rateVancouver</v>
      </c>
      <c r="E2472">
        <v>2008</v>
      </c>
      <c r="F2472">
        <v>10</v>
      </c>
      <c r="G2472" t="s">
        <v>65</v>
      </c>
      <c r="H2472" t="s">
        <v>61</v>
      </c>
      <c r="I2472" t="s">
        <v>49</v>
      </c>
      <c r="J2472">
        <f t="shared" si="269"/>
        <v>0</v>
      </c>
      <c r="K2472" t="s">
        <v>26</v>
      </c>
      <c r="L2472" t="e">
        <f>VLOOKUP(B2472,average_median_rates_1!B:I,8,0)</f>
        <v>#N/A</v>
      </c>
      <c r="M2472">
        <f>IF(ISERROR(L2472),VLOOKUP(C2472,vancouver_ratios_2!B:J,9,0),IF(L2472="**",VLOOKUP(C2472,vancouver_ratios_2!B:J,9,0)))</f>
        <v>0.96716101694915302</v>
      </c>
      <c r="N2472">
        <f>IF(ISERROR(L2472),VLOOKUP(D2472,average_median_rates_1!B:I,8,0),IF(L2472="**", VLOOKUP(D2472,average_median_rates_1!B:I,8,0)))</f>
        <v>750</v>
      </c>
      <c r="O2472">
        <f t="shared" si="270"/>
        <v>725.37076271186481</v>
      </c>
      <c r="P2472">
        <f t="shared" si="271"/>
        <v>725.37076271186481</v>
      </c>
    </row>
    <row r="2473" spans="1:16" x14ac:dyDescent="0.2">
      <c r="A2473" t="str">
        <f t="shared" si="272"/>
        <v>200810median0University Endowment Lands</v>
      </c>
      <c r="B2473" t="str">
        <f t="shared" si="266"/>
        <v>200810apartmentmedianbachelor_rateUniversity Endowment Lands</v>
      </c>
      <c r="C2473" t="str">
        <f t="shared" si="267"/>
        <v>apartmentmedianbachelor_rateUniversity Endowment Lands</v>
      </c>
      <c r="D2473" t="str">
        <f t="shared" si="268"/>
        <v>200810apartmentmedianbachelor_rateVancouver</v>
      </c>
      <c r="E2473">
        <v>2008</v>
      </c>
      <c r="F2473">
        <v>10</v>
      </c>
      <c r="G2473" t="s">
        <v>65</v>
      </c>
      <c r="H2473" t="s">
        <v>61</v>
      </c>
      <c r="I2473" t="s">
        <v>49</v>
      </c>
      <c r="J2473">
        <f t="shared" si="269"/>
        <v>0</v>
      </c>
      <c r="K2473" t="s">
        <v>27</v>
      </c>
      <c r="L2473" t="e">
        <f>VLOOKUP(B2473,average_median_rates_1!B:I,8,0)</f>
        <v>#N/A</v>
      </c>
      <c r="M2473">
        <f>IF(ISERROR(L2473),VLOOKUP(C2473,vancouver_ratios_2!B:J,9,0),IF(L2473="**",VLOOKUP(C2473,vancouver_ratios_2!B:J,9,0)))</f>
        <v>1.30561440677966</v>
      </c>
      <c r="N2473">
        <f>IF(ISERROR(L2473),VLOOKUP(D2473,average_median_rates_1!B:I,8,0),IF(L2473="**", VLOOKUP(D2473,average_median_rates_1!B:I,8,0)))</f>
        <v>750</v>
      </c>
      <c r="O2473">
        <f t="shared" si="270"/>
        <v>979.21080508474506</v>
      </c>
      <c r="P2473">
        <f t="shared" si="271"/>
        <v>979.21080508474506</v>
      </c>
    </row>
    <row r="2474" spans="1:16" x14ac:dyDescent="0.2">
      <c r="A2474" t="str">
        <f t="shared" si="272"/>
        <v>200810median0Central Park/Metrotown</v>
      </c>
      <c r="B2474" t="str">
        <f t="shared" si="266"/>
        <v>200810apartmentmedianbachelor_rateCentral Park/Metrotown</v>
      </c>
      <c r="C2474" t="str">
        <f t="shared" si="267"/>
        <v>apartmentmedianbachelor_rateCentral Park/Metrotown</v>
      </c>
      <c r="D2474" t="str">
        <f t="shared" si="268"/>
        <v>200810apartmentmedianbachelor_rateVancouver</v>
      </c>
      <c r="E2474">
        <v>2008</v>
      </c>
      <c r="F2474">
        <v>10</v>
      </c>
      <c r="G2474" t="s">
        <v>65</v>
      </c>
      <c r="H2474" t="s">
        <v>61</v>
      </c>
      <c r="I2474" t="s">
        <v>49</v>
      </c>
      <c r="J2474">
        <f t="shared" si="269"/>
        <v>0</v>
      </c>
      <c r="K2474" t="s">
        <v>28</v>
      </c>
      <c r="L2474" t="e">
        <f>VLOOKUP(B2474,average_median_rates_1!B:I,8,0)</f>
        <v>#N/A</v>
      </c>
      <c r="M2474">
        <f>IF(ISERROR(L2474),VLOOKUP(C2474,vancouver_ratios_2!B:J,9,0),IF(L2474="**",VLOOKUP(C2474,vancouver_ratios_2!B:J,9,0)))</f>
        <v>0.88294491525423702</v>
      </c>
      <c r="N2474">
        <f>IF(ISERROR(L2474),VLOOKUP(D2474,average_median_rates_1!B:I,8,0),IF(L2474="**", VLOOKUP(D2474,average_median_rates_1!B:I,8,0)))</f>
        <v>750</v>
      </c>
      <c r="O2474">
        <f t="shared" si="270"/>
        <v>662.20868644067775</v>
      </c>
      <c r="P2474">
        <f t="shared" si="271"/>
        <v>662.20868644067775</v>
      </c>
    </row>
    <row r="2475" spans="1:16" x14ac:dyDescent="0.2">
      <c r="A2475" t="str">
        <f t="shared" si="272"/>
        <v>200810median0Southeast Burnaby</v>
      </c>
      <c r="B2475" t="str">
        <f t="shared" si="266"/>
        <v>200810apartmentmedianbachelor_rateSoutheast Burnaby</v>
      </c>
      <c r="C2475" t="str">
        <f t="shared" si="267"/>
        <v>apartmentmedianbachelor_rateSoutheast Burnaby</v>
      </c>
      <c r="D2475" t="str">
        <f t="shared" si="268"/>
        <v>200810apartmentmedianbachelor_rateVancouver</v>
      </c>
      <c r="E2475">
        <v>2008</v>
      </c>
      <c r="F2475">
        <v>10</v>
      </c>
      <c r="G2475" t="s">
        <v>65</v>
      </c>
      <c r="H2475" t="s">
        <v>61</v>
      </c>
      <c r="I2475" t="s">
        <v>49</v>
      </c>
      <c r="J2475">
        <f t="shared" si="269"/>
        <v>0</v>
      </c>
      <c r="K2475" t="s">
        <v>29</v>
      </c>
      <c r="L2475" t="e">
        <f>VLOOKUP(B2475,average_median_rates_1!B:I,8,0)</f>
        <v>#N/A</v>
      </c>
      <c r="M2475">
        <f>IF(ISERROR(L2475),VLOOKUP(C2475,vancouver_ratios_2!B:J,9,0),IF(L2475="**",VLOOKUP(C2475,vancouver_ratios_2!B:J,9,0)))</f>
        <v>0.78050847457627104</v>
      </c>
      <c r="N2475">
        <f>IF(ISERROR(L2475),VLOOKUP(D2475,average_median_rates_1!B:I,8,0),IF(L2475="**", VLOOKUP(D2475,average_median_rates_1!B:I,8,0)))</f>
        <v>750</v>
      </c>
      <c r="O2475">
        <f t="shared" si="270"/>
        <v>585.38135593220329</v>
      </c>
      <c r="P2475">
        <f t="shared" si="271"/>
        <v>585.38135593220329</v>
      </c>
    </row>
    <row r="2476" spans="1:16" x14ac:dyDescent="0.2">
      <c r="A2476" t="str">
        <f t="shared" si="272"/>
        <v>200810median0North Burnaby</v>
      </c>
      <c r="B2476" t="str">
        <f t="shared" si="266"/>
        <v>200810apartmentmedianbachelor_rateNorth Burnaby</v>
      </c>
      <c r="C2476" t="str">
        <f t="shared" si="267"/>
        <v>apartmentmedianbachelor_rateNorth Burnaby</v>
      </c>
      <c r="D2476" t="str">
        <f t="shared" si="268"/>
        <v>200810apartmentmedianbachelor_rateVancouver</v>
      </c>
      <c r="E2476">
        <v>2008</v>
      </c>
      <c r="F2476">
        <v>10</v>
      </c>
      <c r="G2476" t="s">
        <v>65</v>
      </c>
      <c r="H2476" t="s">
        <v>61</v>
      </c>
      <c r="I2476" t="s">
        <v>49</v>
      </c>
      <c r="J2476">
        <f t="shared" si="269"/>
        <v>0</v>
      </c>
      <c r="K2476" t="s">
        <v>31</v>
      </c>
      <c r="L2476" t="e">
        <f>VLOOKUP(B2476,average_median_rates_1!B:I,8,0)</f>
        <v>#N/A</v>
      </c>
      <c r="M2476">
        <f>IF(ISERROR(L2476),VLOOKUP(C2476,vancouver_ratios_2!B:J,9,0),IF(L2476="**",VLOOKUP(C2476,vancouver_ratios_2!B:J,9,0)))</f>
        <v>0.79713983050847503</v>
      </c>
      <c r="N2476">
        <f>IF(ISERROR(L2476),VLOOKUP(D2476,average_median_rates_1!B:I,8,0),IF(L2476="**", VLOOKUP(D2476,average_median_rates_1!B:I,8,0)))</f>
        <v>750</v>
      </c>
      <c r="O2476">
        <f t="shared" si="270"/>
        <v>597.8548728813563</v>
      </c>
      <c r="P2476">
        <f t="shared" si="271"/>
        <v>597.8548728813563</v>
      </c>
    </row>
    <row r="2477" spans="1:16" x14ac:dyDescent="0.2">
      <c r="A2477" t="str">
        <f t="shared" si="272"/>
        <v>200810median0New Westminster</v>
      </c>
      <c r="B2477" t="str">
        <f t="shared" si="266"/>
        <v>200810apartmentmedianbachelor_rateNew Westminster</v>
      </c>
      <c r="C2477" t="str">
        <f t="shared" si="267"/>
        <v>apartmentmedianbachelor_rateNew Westminster</v>
      </c>
      <c r="D2477" t="str">
        <f t="shared" si="268"/>
        <v>200810apartmentmedianbachelor_rateVancouver</v>
      </c>
      <c r="E2477">
        <v>2008</v>
      </c>
      <c r="F2477">
        <v>10</v>
      </c>
      <c r="G2477" t="s">
        <v>65</v>
      </c>
      <c r="H2477" t="s">
        <v>61</v>
      </c>
      <c r="I2477" t="s">
        <v>49</v>
      </c>
      <c r="J2477">
        <f t="shared" si="269"/>
        <v>0</v>
      </c>
      <c r="K2477" t="s">
        <v>32</v>
      </c>
      <c r="L2477" t="e">
        <f>VLOOKUP(B2477,average_median_rates_1!B:I,8,0)</f>
        <v>#N/A</v>
      </c>
      <c r="M2477">
        <f>IF(ISERROR(L2477),VLOOKUP(C2477,vancouver_ratios_2!B:J,9,0),IF(L2477="**",VLOOKUP(C2477,vancouver_ratios_2!B:J,9,0)))</f>
        <v>0.79438559322033897</v>
      </c>
      <c r="N2477">
        <f>IF(ISERROR(L2477),VLOOKUP(D2477,average_median_rates_1!B:I,8,0),IF(L2477="**", VLOOKUP(D2477,average_median_rates_1!B:I,8,0)))</f>
        <v>750</v>
      </c>
      <c r="O2477">
        <f t="shared" si="270"/>
        <v>595.78919491525426</v>
      </c>
      <c r="P2477">
        <f t="shared" si="271"/>
        <v>595.78919491525426</v>
      </c>
    </row>
    <row r="2478" spans="1:16" x14ac:dyDescent="0.2">
      <c r="A2478" t="str">
        <f t="shared" si="272"/>
        <v>200810median0North Vancouver CY</v>
      </c>
      <c r="B2478" t="str">
        <f t="shared" si="266"/>
        <v>200810apartmentmedianbachelor_rateNorth Vancouver CY</v>
      </c>
      <c r="C2478" t="str">
        <f t="shared" si="267"/>
        <v>apartmentmedianbachelor_rateNorth Vancouver CY</v>
      </c>
      <c r="D2478" t="str">
        <f t="shared" si="268"/>
        <v>200810apartmentmedianbachelor_rateVancouver</v>
      </c>
      <c r="E2478">
        <v>2008</v>
      </c>
      <c r="F2478">
        <v>10</v>
      </c>
      <c r="G2478" t="s">
        <v>65</v>
      </c>
      <c r="H2478" t="s">
        <v>61</v>
      </c>
      <c r="I2478" t="s">
        <v>49</v>
      </c>
      <c r="J2478">
        <f t="shared" si="269"/>
        <v>0</v>
      </c>
      <c r="K2478" t="s">
        <v>33</v>
      </c>
      <c r="L2478" t="e">
        <f>VLOOKUP(B2478,average_median_rates_1!B:I,8,0)</f>
        <v>#N/A</v>
      </c>
      <c r="M2478">
        <f>IF(ISERROR(L2478),VLOOKUP(C2478,vancouver_ratios_2!B:J,9,0),IF(L2478="**",VLOOKUP(C2478,vancouver_ratios_2!B:J,9,0)))</f>
        <v>1.0979872881355901</v>
      </c>
      <c r="N2478">
        <f>IF(ISERROR(L2478),VLOOKUP(D2478,average_median_rates_1!B:I,8,0),IF(L2478="**", VLOOKUP(D2478,average_median_rates_1!B:I,8,0)))</f>
        <v>750</v>
      </c>
      <c r="O2478">
        <f t="shared" si="270"/>
        <v>823.49046610169262</v>
      </c>
      <c r="P2478">
        <f t="shared" si="271"/>
        <v>823.49046610169262</v>
      </c>
    </row>
    <row r="2479" spans="1:16" x14ac:dyDescent="0.2">
      <c r="A2479" t="str">
        <f t="shared" si="272"/>
        <v>200810median0North Vancouver DM</v>
      </c>
      <c r="B2479" t="str">
        <f t="shared" si="266"/>
        <v>200810apartmentmedianbachelor_rateNorth Vancouver DM</v>
      </c>
      <c r="C2479" t="str">
        <f t="shared" si="267"/>
        <v>apartmentmedianbachelor_rateNorth Vancouver DM</v>
      </c>
      <c r="D2479" t="str">
        <f t="shared" si="268"/>
        <v>200810apartmentmedianbachelor_rateVancouver</v>
      </c>
      <c r="E2479">
        <v>2008</v>
      </c>
      <c r="F2479">
        <v>10</v>
      </c>
      <c r="G2479" t="s">
        <v>65</v>
      </c>
      <c r="H2479" t="s">
        <v>61</v>
      </c>
      <c r="I2479" t="s">
        <v>49</v>
      </c>
      <c r="J2479">
        <f t="shared" si="269"/>
        <v>0</v>
      </c>
      <c r="K2479" t="s">
        <v>34</v>
      </c>
      <c r="L2479" t="e">
        <f>VLOOKUP(B2479,average_median_rates_1!B:I,8,0)</f>
        <v>#N/A</v>
      </c>
      <c r="M2479">
        <f>IF(ISERROR(L2479),VLOOKUP(C2479,vancouver_ratios_2!B:J,9,0),IF(L2479="**",VLOOKUP(C2479,vancouver_ratios_2!B:J,9,0)))</f>
        <v>1.03930084745763</v>
      </c>
      <c r="N2479">
        <f>IF(ISERROR(L2479),VLOOKUP(D2479,average_median_rates_1!B:I,8,0),IF(L2479="**", VLOOKUP(D2479,average_median_rates_1!B:I,8,0)))</f>
        <v>750</v>
      </c>
      <c r="O2479">
        <f t="shared" si="270"/>
        <v>779.47563559322248</v>
      </c>
      <c r="P2479">
        <f t="shared" si="271"/>
        <v>779.47563559322248</v>
      </c>
    </row>
    <row r="2480" spans="1:16" x14ac:dyDescent="0.2">
      <c r="A2480" t="str">
        <f t="shared" si="272"/>
        <v>200810median0West Vancouver</v>
      </c>
      <c r="B2480" t="str">
        <f t="shared" si="266"/>
        <v>200810apartmentmedianbachelor_rateWest Vancouver</v>
      </c>
      <c r="C2480" t="str">
        <f t="shared" si="267"/>
        <v>apartmentmedianbachelor_rateWest Vancouver</v>
      </c>
      <c r="D2480" t="str">
        <f t="shared" si="268"/>
        <v>200810apartmentmedianbachelor_rateVancouver</v>
      </c>
      <c r="E2480">
        <v>2008</v>
      </c>
      <c r="F2480">
        <v>10</v>
      </c>
      <c r="G2480" t="s">
        <v>65</v>
      </c>
      <c r="H2480" t="s">
        <v>61</v>
      </c>
      <c r="I2480" t="s">
        <v>49</v>
      </c>
      <c r="J2480">
        <f t="shared" si="269"/>
        <v>0</v>
      </c>
      <c r="K2480" t="s">
        <v>35</v>
      </c>
      <c r="L2480" t="e">
        <f>VLOOKUP(B2480,average_median_rates_1!B:I,8,0)</f>
        <v>#N/A</v>
      </c>
      <c r="M2480">
        <f>IF(ISERROR(L2480),VLOOKUP(C2480,vancouver_ratios_2!B:J,9,0),IF(L2480="**",VLOOKUP(C2480,vancouver_ratios_2!B:J,9,0)))</f>
        <v>1.15868644067797</v>
      </c>
      <c r="N2480">
        <f>IF(ISERROR(L2480),VLOOKUP(D2480,average_median_rates_1!B:I,8,0),IF(L2480="**", VLOOKUP(D2480,average_median_rates_1!B:I,8,0)))</f>
        <v>750</v>
      </c>
      <c r="O2480">
        <f t="shared" si="270"/>
        <v>869.01483050847753</v>
      </c>
      <c r="P2480">
        <f t="shared" si="271"/>
        <v>869.01483050847753</v>
      </c>
    </row>
    <row r="2481" spans="1:16" x14ac:dyDescent="0.2">
      <c r="A2481" t="str">
        <f t="shared" si="272"/>
        <v>200810median0Richmond</v>
      </c>
      <c r="B2481" t="str">
        <f t="shared" si="266"/>
        <v>200810apartmentmedianbachelor_rateRichmond</v>
      </c>
      <c r="C2481" t="str">
        <f t="shared" si="267"/>
        <v>apartmentmedianbachelor_rateRichmond</v>
      </c>
      <c r="D2481" t="str">
        <f t="shared" si="268"/>
        <v>200810apartmentmedianbachelor_rateVancouver</v>
      </c>
      <c r="E2481">
        <v>2008</v>
      </c>
      <c r="F2481">
        <v>10</v>
      </c>
      <c r="G2481" t="s">
        <v>65</v>
      </c>
      <c r="H2481" t="s">
        <v>61</v>
      </c>
      <c r="I2481" t="s">
        <v>49</v>
      </c>
      <c r="J2481">
        <f t="shared" si="269"/>
        <v>0</v>
      </c>
      <c r="K2481" t="s">
        <v>36</v>
      </c>
      <c r="L2481" t="e">
        <f>VLOOKUP(B2481,average_median_rates_1!B:I,8,0)</f>
        <v>#N/A</v>
      </c>
      <c r="M2481">
        <f>IF(ISERROR(L2481),VLOOKUP(C2481,vancouver_ratios_2!B:J,9,0),IF(L2481="**",VLOOKUP(C2481,vancouver_ratios_2!B:J,9,0)))</f>
        <v>0.92923728813559303</v>
      </c>
      <c r="N2481">
        <f>IF(ISERROR(L2481),VLOOKUP(D2481,average_median_rates_1!B:I,8,0),IF(L2481="**", VLOOKUP(D2481,average_median_rates_1!B:I,8,0)))</f>
        <v>750</v>
      </c>
      <c r="O2481">
        <f t="shared" si="270"/>
        <v>696.92796610169478</v>
      </c>
      <c r="P2481">
        <f t="shared" si="271"/>
        <v>696.92796610169478</v>
      </c>
    </row>
    <row r="2482" spans="1:16" x14ac:dyDescent="0.2">
      <c r="A2482" t="str">
        <f t="shared" si="272"/>
        <v>200810median0Delta</v>
      </c>
      <c r="B2482" t="str">
        <f t="shared" si="266"/>
        <v>200810apartmentmedianbachelor_rateDelta</v>
      </c>
      <c r="C2482" t="str">
        <f t="shared" si="267"/>
        <v>apartmentmedianbachelor_rateDelta</v>
      </c>
      <c r="D2482" t="str">
        <f t="shared" si="268"/>
        <v>200810apartmentmedianbachelor_rateVancouver</v>
      </c>
      <c r="E2482">
        <v>2008</v>
      </c>
      <c r="F2482">
        <v>10</v>
      </c>
      <c r="G2482" t="s">
        <v>65</v>
      </c>
      <c r="H2482" t="s">
        <v>61</v>
      </c>
      <c r="I2482" t="s">
        <v>49</v>
      </c>
      <c r="J2482">
        <f t="shared" si="269"/>
        <v>0</v>
      </c>
      <c r="K2482" t="s">
        <v>37</v>
      </c>
      <c r="L2482" t="e">
        <f>VLOOKUP(B2482,average_median_rates_1!B:I,8,0)</f>
        <v>#N/A</v>
      </c>
      <c r="M2482">
        <f>IF(ISERROR(L2482),VLOOKUP(C2482,vancouver_ratios_2!B:J,9,0),IF(L2482="**",VLOOKUP(C2482,vancouver_ratios_2!B:J,9,0)))</f>
        <v>0.71504237288135597</v>
      </c>
      <c r="N2482">
        <f>IF(ISERROR(L2482),VLOOKUP(D2482,average_median_rates_1!B:I,8,0),IF(L2482="**", VLOOKUP(D2482,average_median_rates_1!B:I,8,0)))</f>
        <v>750</v>
      </c>
      <c r="O2482">
        <f t="shared" si="270"/>
        <v>536.28177966101703</v>
      </c>
      <c r="P2482">
        <f t="shared" si="271"/>
        <v>536.28177966101703</v>
      </c>
    </row>
    <row r="2483" spans="1:16" x14ac:dyDescent="0.2">
      <c r="A2483" t="str">
        <f t="shared" si="272"/>
        <v>200810median0Surrey</v>
      </c>
      <c r="B2483" t="str">
        <f t="shared" si="266"/>
        <v>200810apartmentmedianbachelor_rateSurrey</v>
      </c>
      <c r="C2483" t="str">
        <f t="shared" si="267"/>
        <v>apartmentmedianbachelor_rateSurrey</v>
      </c>
      <c r="D2483" t="str">
        <f t="shared" si="268"/>
        <v>200810apartmentmedianbachelor_rateVancouver</v>
      </c>
      <c r="E2483">
        <v>2008</v>
      </c>
      <c r="F2483">
        <v>10</v>
      </c>
      <c r="G2483" t="s">
        <v>65</v>
      </c>
      <c r="H2483" t="s">
        <v>61</v>
      </c>
      <c r="I2483" t="s">
        <v>49</v>
      </c>
      <c r="J2483">
        <f t="shared" si="269"/>
        <v>0</v>
      </c>
      <c r="K2483" t="s">
        <v>38</v>
      </c>
      <c r="L2483" t="e">
        <f>VLOOKUP(B2483,average_median_rates_1!B:I,8,0)</f>
        <v>#N/A</v>
      </c>
      <c r="M2483">
        <f>IF(ISERROR(L2483),VLOOKUP(C2483,vancouver_ratios_2!B:J,9,0),IF(L2483="**",VLOOKUP(C2483,vancouver_ratios_2!B:J,9,0)))</f>
        <v>0.771504237288136</v>
      </c>
      <c r="N2483">
        <f>IF(ISERROR(L2483),VLOOKUP(D2483,average_median_rates_1!B:I,8,0),IF(L2483="**", VLOOKUP(D2483,average_median_rates_1!B:I,8,0)))</f>
        <v>750</v>
      </c>
      <c r="O2483">
        <f t="shared" si="270"/>
        <v>578.62817796610204</v>
      </c>
      <c r="P2483">
        <f t="shared" si="271"/>
        <v>578.62817796610204</v>
      </c>
    </row>
    <row r="2484" spans="1:16" x14ac:dyDescent="0.2">
      <c r="A2484" t="str">
        <f t="shared" si="272"/>
        <v>200810median0White Rock</v>
      </c>
      <c r="B2484" t="str">
        <f t="shared" si="266"/>
        <v>200810apartmentmedianbachelor_rateWhite Rock</v>
      </c>
      <c r="C2484" t="str">
        <f t="shared" si="267"/>
        <v>apartmentmedianbachelor_rateWhite Rock</v>
      </c>
      <c r="D2484" t="str">
        <f t="shared" si="268"/>
        <v>200810apartmentmedianbachelor_rateVancouver</v>
      </c>
      <c r="E2484">
        <v>2008</v>
      </c>
      <c r="F2484">
        <v>10</v>
      </c>
      <c r="G2484" t="s">
        <v>65</v>
      </c>
      <c r="H2484" t="s">
        <v>61</v>
      </c>
      <c r="I2484" t="s">
        <v>49</v>
      </c>
      <c r="J2484">
        <f t="shared" si="269"/>
        <v>0</v>
      </c>
      <c r="K2484" t="s">
        <v>39</v>
      </c>
      <c r="L2484" t="e">
        <f>VLOOKUP(B2484,average_median_rates_1!B:I,8,0)</f>
        <v>#N/A</v>
      </c>
      <c r="M2484">
        <f>IF(ISERROR(L2484),VLOOKUP(C2484,vancouver_ratios_2!B:J,9,0),IF(L2484="**",VLOOKUP(C2484,vancouver_ratios_2!B:J,9,0)))</f>
        <v>0.81345338983050797</v>
      </c>
      <c r="N2484">
        <f>IF(ISERROR(L2484),VLOOKUP(D2484,average_median_rates_1!B:I,8,0),IF(L2484="**", VLOOKUP(D2484,average_median_rates_1!B:I,8,0)))</f>
        <v>750</v>
      </c>
      <c r="O2484">
        <f t="shared" si="270"/>
        <v>610.09004237288093</v>
      </c>
      <c r="P2484">
        <f t="shared" si="271"/>
        <v>610.09004237288093</v>
      </c>
    </row>
    <row r="2485" spans="1:16" x14ac:dyDescent="0.2">
      <c r="A2485" t="str">
        <f t="shared" si="272"/>
        <v>200810median0Langley City and Langley DM</v>
      </c>
      <c r="B2485" t="str">
        <f t="shared" si="266"/>
        <v>200810apartmentmedianbachelor_rateLangley City and Langley DM</v>
      </c>
      <c r="C2485" t="str">
        <f t="shared" si="267"/>
        <v>apartmentmedianbachelor_rateLangley City and Langley DM</v>
      </c>
      <c r="D2485" t="str">
        <f t="shared" si="268"/>
        <v>200810apartmentmedianbachelor_rateVancouver</v>
      </c>
      <c r="E2485">
        <v>2008</v>
      </c>
      <c r="F2485">
        <v>10</v>
      </c>
      <c r="G2485" t="s">
        <v>65</v>
      </c>
      <c r="H2485" t="s">
        <v>61</v>
      </c>
      <c r="I2485" t="s">
        <v>49</v>
      </c>
      <c r="J2485">
        <f t="shared" si="269"/>
        <v>0</v>
      </c>
      <c r="K2485" t="s">
        <v>40</v>
      </c>
      <c r="L2485" t="e">
        <f>VLOOKUP(B2485,average_median_rates_1!B:I,8,0)</f>
        <v>#N/A</v>
      </c>
      <c r="M2485">
        <f>IF(ISERROR(L2485),VLOOKUP(C2485,vancouver_ratios_2!B:J,9,0),IF(L2485="**",VLOOKUP(C2485,vancouver_ratios_2!B:J,9,0)))</f>
        <v>0.740466101694915</v>
      </c>
      <c r="N2485">
        <f>IF(ISERROR(L2485),VLOOKUP(D2485,average_median_rates_1!B:I,8,0),IF(L2485="**", VLOOKUP(D2485,average_median_rates_1!B:I,8,0)))</f>
        <v>750</v>
      </c>
      <c r="O2485">
        <f t="shared" si="270"/>
        <v>555.34957627118627</v>
      </c>
      <c r="P2485">
        <f t="shared" si="271"/>
        <v>555.34957627118627</v>
      </c>
    </row>
    <row r="2486" spans="1:16" x14ac:dyDescent="0.2">
      <c r="A2486" t="str">
        <f t="shared" si="272"/>
        <v>200810median0Tri-Cities</v>
      </c>
      <c r="B2486" t="str">
        <f t="shared" si="266"/>
        <v>200810apartmentmedianbachelor_rateTri-Cities</v>
      </c>
      <c r="C2486" t="str">
        <f t="shared" si="267"/>
        <v>apartmentmedianbachelor_rateTri-Cities</v>
      </c>
      <c r="D2486" t="str">
        <f t="shared" si="268"/>
        <v>200810apartmentmedianbachelor_rateVancouver</v>
      </c>
      <c r="E2486">
        <v>2008</v>
      </c>
      <c r="F2486">
        <v>10</v>
      </c>
      <c r="G2486" t="s">
        <v>65</v>
      </c>
      <c r="H2486" t="s">
        <v>61</v>
      </c>
      <c r="I2486" t="s">
        <v>49</v>
      </c>
      <c r="J2486">
        <f t="shared" si="269"/>
        <v>0</v>
      </c>
      <c r="K2486" t="s">
        <v>41</v>
      </c>
      <c r="L2486" t="e">
        <f>VLOOKUP(B2486,average_median_rates_1!B:I,8,0)</f>
        <v>#N/A</v>
      </c>
      <c r="M2486">
        <f>IF(ISERROR(L2486),VLOOKUP(C2486,vancouver_ratios_2!B:J,9,0),IF(L2486="**",VLOOKUP(C2486,vancouver_ratios_2!B:J,9,0)))</f>
        <v>0.78177966101694896</v>
      </c>
      <c r="N2486">
        <f>IF(ISERROR(L2486),VLOOKUP(D2486,average_median_rates_1!B:I,8,0),IF(L2486="**", VLOOKUP(D2486,average_median_rates_1!B:I,8,0)))</f>
        <v>750</v>
      </c>
      <c r="O2486">
        <f t="shared" si="270"/>
        <v>586.33474576271169</v>
      </c>
      <c r="P2486">
        <f t="shared" si="271"/>
        <v>586.33474576271169</v>
      </c>
    </row>
    <row r="2487" spans="1:16" x14ac:dyDescent="0.2">
      <c r="A2487" t="str">
        <f t="shared" si="272"/>
        <v>200810median0Maple Ridge/Pitt Meadows</v>
      </c>
      <c r="B2487" t="str">
        <f t="shared" si="266"/>
        <v>200810apartmentmedianbachelor_rateMaple Ridge/Pitt Meadows</v>
      </c>
      <c r="C2487" t="str">
        <f t="shared" si="267"/>
        <v>apartmentmedianbachelor_rateMaple Ridge/Pitt Meadows</v>
      </c>
      <c r="D2487" t="str">
        <f t="shared" si="268"/>
        <v>200810apartmentmedianbachelor_rateVancouver</v>
      </c>
      <c r="E2487">
        <v>2008</v>
      </c>
      <c r="F2487">
        <v>10</v>
      </c>
      <c r="G2487" t="s">
        <v>65</v>
      </c>
      <c r="H2487" t="s">
        <v>61</v>
      </c>
      <c r="I2487" t="s">
        <v>49</v>
      </c>
      <c r="J2487">
        <f t="shared" si="269"/>
        <v>0</v>
      </c>
      <c r="K2487" t="s">
        <v>42</v>
      </c>
      <c r="L2487" t="e">
        <f>VLOOKUP(B2487,average_median_rates_1!B:I,8,0)</f>
        <v>#N/A</v>
      </c>
      <c r="M2487">
        <f>IF(ISERROR(L2487),VLOOKUP(C2487,vancouver_ratios_2!B:J,9,0),IF(L2487="**",VLOOKUP(C2487,vancouver_ratios_2!B:J,9,0)))</f>
        <v>0.67019774011299404</v>
      </c>
      <c r="N2487">
        <f>IF(ISERROR(L2487),VLOOKUP(D2487,average_median_rates_1!B:I,8,0),IF(L2487="**", VLOOKUP(D2487,average_median_rates_1!B:I,8,0)))</f>
        <v>750</v>
      </c>
      <c r="O2487">
        <f t="shared" si="270"/>
        <v>502.64830508474552</v>
      </c>
      <c r="P2487">
        <f t="shared" si="271"/>
        <v>502.64830508474552</v>
      </c>
    </row>
    <row r="2488" spans="1:16" x14ac:dyDescent="0.2">
      <c r="A2488" t="str">
        <f t="shared" si="272"/>
        <v>200810median0Vancouver</v>
      </c>
      <c r="B2488" t="str">
        <f t="shared" si="266"/>
        <v>200810apartmentmedianbachelor_rateVancouver</v>
      </c>
      <c r="C2488" t="str">
        <f t="shared" si="267"/>
        <v>apartmentmedianbachelor_rateVancouver</v>
      </c>
      <c r="D2488" t="str">
        <f t="shared" si="268"/>
        <v>200810apartmentmedianbachelor_rateVancouver</v>
      </c>
      <c r="E2488">
        <v>2008</v>
      </c>
      <c r="F2488">
        <v>10</v>
      </c>
      <c r="G2488" t="s">
        <v>65</v>
      </c>
      <c r="H2488" t="s">
        <v>61</v>
      </c>
      <c r="I2488" t="s">
        <v>49</v>
      </c>
      <c r="J2488">
        <f t="shared" si="269"/>
        <v>0</v>
      </c>
      <c r="K2488" t="s">
        <v>43</v>
      </c>
      <c r="L2488">
        <f>VLOOKUP(B2488,average_median_rates_1!B:I,8,0)</f>
        <v>750</v>
      </c>
      <c r="M2488" t="b">
        <f>IF(ISERROR(L2488),VLOOKUP(C2488,vancouver_ratios_2!B:J,9,0),IF(L2488="**",VLOOKUP(C2488,vancouver_ratios_2!B:J,9,0)))</f>
        <v>0</v>
      </c>
      <c r="N2488" t="b">
        <f>IF(ISERROR(L2488),VLOOKUP(D2488,average_median_rates_1!B:I,8,0),IF(L2488="**", VLOOKUP(D2488,average_median_rates_1!B:I,8,0)))</f>
        <v>0</v>
      </c>
      <c r="O2488">
        <f t="shared" si="270"/>
        <v>0</v>
      </c>
      <c r="P2488">
        <f t="shared" si="271"/>
        <v>750</v>
      </c>
    </row>
    <row r="2489" spans="1:16" x14ac:dyDescent="0.2">
      <c r="A2489" t="str">
        <f t="shared" si="272"/>
        <v>200810median0North Vancouver City</v>
      </c>
      <c r="B2489" t="str">
        <f t="shared" si="266"/>
        <v>200810apartmentmedianbachelor_rateNorth Vancouver City</v>
      </c>
      <c r="C2489" t="str">
        <f t="shared" si="267"/>
        <v>apartmentmedianbachelor_rateNorth Vancouver City</v>
      </c>
      <c r="D2489" t="str">
        <f t="shared" si="268"/>
        <v>200810apartmentmedianbachelor_rateVancouver</v>
      </c>
      <c r="E2489">
        <v>2008</v>
      </c>
      <c r="F2489">
        <v>10</v>
      </c>
      <c r="G2489" t="s">
        <v>65</v>
      </c>
      <c r="H2489" t="s">
        <v>61</v>
      </c>
      <c r="I2489" t="s">
        <v>49</v>
      </c>
      <c r="J2489">
        <f t="shared" si="269"/>
        <v>0</v>
      </c>
      <c r="K2489" t="s">
        <v>60</v>
      </c>
      <c r="L2489" t="e">
        <f>VLOOKUP(B2489,average_median_rates_1!B:I,8,0)</f>
        <v>#N/A</v>
      </c>
      <c r="M2489">
        <f>IF(ISERROR(L2489),VLOOKUP(C2489,vancouver_ratios_2!B:J,9,0),IF(L2489="**",VLOOKUP(C2489,vancouver_ratios_2!B:J,9,0)))</f>
        <v>0.90007062146892702</v>
      </c>
      <c r="N2489">
        <f>IF(ISERROR(L2489),VLOOKUP(D2489,average_median_rates_1!B:I,8,0),IF(L2489="**", VLOOKUP(D2489,average_median_rates_1!B:I,8,0)))</f>
        <v>750</v>
      </c>
      <c r="O2489">
        <f t="shared" si="270"/>
        <v>675.05296610169523</v>
      </c>
      <c r="P2489">
        <f t="shared" si="271"/>
        <v>675.05296610169523</v>
      </c>
    </row>
    <row r="2490" spans="1:16" x14ac:dyDescent="0.2">
      <c r="A2490" t="str">
        <f t="shared" si="272"/>
        <v>200810median1English Bay</v>
      </c>
      <c r="B2490" t="str">
        <f t="shared" si="266"/>
        <v>200810apartmentmedian1_bed_rateEnglish Bay</v>
      </c>
      <c r="C2490" t="str">
        <f t="shared" si="267"/>
        <v>apartmentmedian1_bed_rateEnglish Bay</v>
      </c>
      <c r="D2490" t="str">
        <f t="shared" si="268"/>
        <v>200810apartmentmedian1_bed_rateVancouver</v>
      </c>
      <c r="E2490">
        <v>2008</v>
      </c>
      <c r="F2490">
        <v>10</v>
      </c>
      <c r="G2490" t="s">
        <v>65</v>
      </c>
      <c r="H2490" t="s">
        <v>61</v>
      </c>
      <c r="I2490" t="s">
        <v>51</v>
      </c>
      <c r="J2490">
        <f t="shared" si="269"/>
        <v>1</v>
      </c>
      <c r="K2490" t="s">
        <v>16</v>
      </c>
      <c r="L2490" t="e">
        <f>VLOOKUP(B2490,average_median_rates_1!B:I,8,0)</f>
        <v>#N/A</v>
      </c>
      <c r="M2490">
        <f>IF(ISERROR(L2490),VLOOKUP(C2490,vancouver_ratios_2!B:J,9,0),IF(L2490="**",VLOOKUP(C2490,vancouver_ratios_2!B:J,9,0)))</f>
        <v>1.2465389721221301</v>
      </c>
      <c r="N2490">
        <f>IF(ISERROR(L2490),VLOOKUP(D2490,average_median_rates_1!B:I,8,0),IF(L2490="**", VLOOKUP(D2490,average_median_rates_1!B:I,8,0)))</f>
        <v>850</v>
      </c>
      <c r="O2490">
        <f t="shared" si="270"/>
        <v>1059.5581263038105</v>
      </c>
      <c r="P2490">
        <f t="shared" si="271"/>
        <v>1059.5581263038105</v>
      </c>
    </row>
    <row r="2491" spans="1:16" x14ac:dyDescent="0.2">
      <c r="A2491" t="str">
        <f t="shared" si="272"/>
        <v>200810median1Downtown</v>
      </c>
      <c r="B2491" t="str">
        <f t="shared" si="266"/>
        <v>200810apartmentmedian1_bed_rateDowntown</v>
      </c>
      <c r="C2491" t="str">
        <f t="shared" si="267"/>
        <v>apartmentmedian1_bed_rateDowntown</v>
      </c>
      <c r="D2491" t="str">
        <f t="shared" si="268"/>
        <v>200810apartmentmedian1_bed_rateVancouver</v>
      </c>
      <c r="E2491">
        <v>2008</v>
      </c>
      <c r="F2491">
        <v>10</v>
      </c>
      <c r="G2491" t="s">
        <v>65</v>
      </c>
      <c r="H2491" t="s">
        <v>61</v>
      </c>
      <c r="I2491" t="s">
        <v>51</v>
      </c>
      <c r="J2491">
        <f t="shared" si="269"/>
        <v>1</v>
      </c>
      <c r="K2491" t="s">
        <v>17</v>
      </c>
      <c r="L2491" t="e">
        <f>VLOOKUP(B2491,average_median_rates_1!B:I,8,0)</f>
        <v>#N/A</v>
      </c>
      <c r="M2491">
        <f>IF(ISERROR(L2491),VLOOKUP(C2491,vancouver_ratios_2!B:J,9,0),IF(L2491="**",VLOOKUP(C2491,vancouver_ratios_2!B:J,9,0)))</f>
        <v>1.2695808837473901</v>
      </c>
      <c r="N2491">
        <f>IF(ISERROR(L2491),VLOOKUP(D2491,average_median_rates_1!B:I,8,0),IF(L2491="**", VLOOKUP(D2491,average_median_rates_1!B:I,8,0)))</f>
        <v>850</v>
      </c>
      <c r="O2491">
        <f t="shared" si="270"/>
        <v>1079.1437511852816</v>
      </c>
      <c r="P2491">
        <f t="shared" si="271"/>
        <v>1079.1437511852816</v>
      </c>
    </row>
    <row r="2492" spans="1:16" x14ac:dyDescent="0.2">
      <c r="A2492" t="str">
        <f t="shared" si="272"/>
        <v>200810median1South Granville/Oak</v>
      </c>
      <c r="B2492" t="str">
        <f t="shared" si="266"/>
        <v>200810apartmentmedian1_bed_rateSouth Granville/Oak</v>
      </c>
      <c r="C2492" t="str">
        <f t="shared" si="267"/>
        <v>apartmentmedian1_bed_rateSouth Granville/Oak</v>
      </c>
      <c r="D2492" t="str">
        <f t="shared" si="268"/>
        <v>200810apartmentmedian1_bed_rateVancouver</v>
      </c>
      <c r="E2492">
        <v>2008</v>
      </c>
      <c r="F2492">
        <v>10</v>
      </c>
      <c r="G2492" t="s">
        <v>65</v>
      </c>
      <c r="H2492" t="s">
        <v>61</v>
      </c>
      <c r="I2492" t="s">
        <v>51</v>
      </c>
      <c r="J2492">
        <f t="shared" si="269"/>
        <v>1</v>
      </c>
      <c r="K2492" t="s">
        <v>19</v>
      </c>
      <c r="L2492" t="e">
        <f>VLOOKUP(B2492,average_median_rates_1!B:I,8,0)</f>
        <v>#N/A</v>
      </c>
      <c r="M2492">
        <f>IF(ISERROR(L2492),VLOOKUP(C2492,vancouver_ratios_2!B:J,9,0),IF(L2492="**",VLOOKUP(C2492,vancouver_ratios_2!B:J,9,0)))</f>
        <v>1.1263038118718001</v>
      </c>
      <c r="N2492">
        <f>IF(ISERROR(L2492),VLOOKUP(D2492,average_median_rates_1!B:I,8,0),IF(L2492="**", VLOOKUP(D2492,average_median_rates_1!B:I,8,0)))</f>
        <v>850</v>
      </c>
      <c r="O2492">
        <f t="shared" si="270"/>
        <v>957.3582400910301</v>
      </c>
      <c r="P2492">
        <f t="shared" si="271"/>
        <v>957.3582400910301</v>
      </c>
    </row>
    <row r="2493" spans="1:16" x14ac:dyDescent="0.2">
      <c r="A2493" t="str">
        <f t="shared" si="272"/>
        <v>200810median1Kitsilano/Point Grey</v>
      </c>
      <c r="B2493" t="str">
        <f t="shared" si="266"/>
        <v>200810apartmentmedian1_bed_rateKitsilano/Point Grey</v>
      </c>
      <c r="C2493" t="str">
        <f t="shared" si="267"/>
        <v>apartmentmedian1_bed_rateKitsilano/Point Grey</v>
      </c>
      <c r="D2493" t="str">
        <f t="shared" si="268"/>
        <v>200810apartmentmedian1_bed_rateVancouver</v>
      </c>
      <c r="E2493">
        <v>2008</v>
      </c>
      <c r="F2493">
        <v>10</v>
      </c>
      <c r="G2493" t="s">
        <v>65</v>
      </c>
      <c r="H2493" t="s">
        <v>61</v>
      </c>
      <c r="I2493" t="s">
        <v>51</v>
      </c>
      <c r="J2493">
        <f t="shared" si="269"/>
        <v>1</v>
      </c>
      <c r="K2493" t="s">
        <v>20</v>
      </c>
      <c r="L2493" t="e">
        <f>VLOOKUP(B2493,average_median_rates_1!B:I,8,0)</f>
        <v>#N/A</v>
      </c>
      <c r="M2493">
        <f>IF(ISERROR(L2493),VLOOKUP(C2493,vancouver_ratios_2!B:J,9,0),IF(L2493="**",VLOOKUP(C2493,vancouver_ratios_2!B:J,9,0)))</f>
        <v>1.1708704722169501</v>
      </c>
      <c r="N2493">
        <f>IF(ISERROR(L2493),VLOOKUP(D2493,average_median_rates_1!B:I,8,0),IF(L2493="**", VLOOKUP(D2493,average_median_rates_1!B:I,8,0)))</f>
        <v>850</v>
      </c>
      <c r="O2493">
        <f t="shared" si="270"/>
        <v>995.23990138440752</v>
      </c>
      <c r="P2493">
        <f t="shared" si="271"/>
        <v>995.23990138440752</v>
      </c>
    </row>
    <row r="2494" spans="1:16" x14ac:dyDescent="0.2">
      <c r="A2494" t="str">
        <f t="shared" si="272"/>
        <v>200810median1Westside/Kerrisdale</v>
      </c>
      <c r="B2494" t="str">
        <f t="shared" si="266"/>
        <v>200810apartmentmedian1_bed_rateWestside/Kerrisdale</v>
      </c>
      <c r="C2494" t="str">
        <f t="shared" si="267"/>
        <v>apartmentmedian1_bed_rateWestside/Kerrisdale</v>
      </c>
      <c r="D2494" t="str">
        <f t="shared" si="268"/>
        <v>200810apartmentmedian1_bed_rateVancouver</v>
      </c>
      <c r="E2494">
        <v>2008</v>
      </c>
      <c r="F2494">
        <v>10</v>
      </c>
      <c r="G2494" t="s">
        <v>65</v>
      </c>
      <c r="H2494" t="s">
        <v>61</v>
      </c>
      <c r="I2494" t="s">
        <v>51</v>
      </c>
      <c r="J2494">
        <f t="shared" si="269"/>
        <v>1</v>
      </c>
      <c r="K2494" t="s">
        <v>21</v>
      </c>
      <c r="L2494" t="e">
        <f>VLOOKUP(B2494,average_median_rates_1!B:I,8,0)</f>
        <v>#N/A</v>
      </c>
      <c r="M2494">
        <f>IF(ISERROR(L2494),VLOOKUP(C2494,vancouver_ratios_2!B:J,9,0),IF(L2494="**",VLOOKUP(C2494,vancouver_ratios_2!B:J,9,0)))</f>
        <v>1.12412289019533</v>
      </c>
      <c r="N2494">
        <f>IF(ISERROR(L2494),VLOOKUP(D2494,average_median_rates_1!B:I,8,0),IF(L2494="**", VLOOKUP(D2494,average_median_rates_1!B:I,8,0)))</f>
        <v>850</v>
      </c>
      <c r="O2494">
        <f t="shared" si="270"/>
        <v>955.50445666603048</v>
      </c>
      <c r="P2494">
        <f t="shared" si="271"/>
        <v>955.50445666603048</v>
      </c>
    </row>
    <row r="2495" spans="1:16" x14ac:dyDescent="0.2">
      <c r="A2495" t="str">
        <f t="shared" si="272"/>
        <v>200810median1Marpole</v>
      </c>
      <c r="B2495" t="str">
        <f t="shared" si="266"/>
        <v>200810apartmentmedian1_bed_rateMarpole</v>
      </c>
      <c r="C2495" t="str">
        <f t="shared" si="267"/>
        <v>apartmentmedian1_bed_rateMarpole</v>
      </c>
      <c r="D2495" t="str">
        <f t="shared" si="268"/>
        <v>200810apartmentmedian1_bed_rateVancouver</v>
      </c>
      <c r="E2495">
        <v>2008</v>
      </c>
      <c r="F2495">
        <v>10</v>
      </c>
      <c r="G2495" t="s">
        <v>65</v>
      </c>
      <c r="H2495" t="s">
        <v>61</v>
      </c>
      <c r="I2495" t="s">
        <v>51</v>
      </c>
      <c r="J2495">
        <f t="shared" si="269"/>
        <v>1</v>
      </c>
      <c r="K2495" t="s">
        <v>23</v>
      </c>
      <c r="L2495" t="e">
        <f>VLOOKUP(B2495,average_median_rates_1!B:I,8,0)</f>
        <v>#N/A</v>
      </c>
      <c r="M2495">
        <f>IF(ISERROR(L2495),VLOOKUP(C2495,vancouver_ratios_2!B:J,9,0),IF(L2495="**",VLOOKUP(C2495,vancouver_ratios_2!B:J,9,0)))</f>
        <v>0.85795562298501804</v>
      </c>
      <c r="N2495">
        <f>IF(ISERROR(L2495),VLOOKUP(D2495,average_median_rates_1!B:I,8,0),IF(L2495="**", VLOOKUP(D2495,average_median_rates_1!B:I,8,0)))</f>
        <v>850</v>
      </c>
      <c r="O2495">
        <f t="shared" si="270"/>
        <v>729.26227953726539</v>
      </c>
      <c r="P2495">
        <f t="shared" si="271"/>
        <v>729.26227953726539</v>
      </c>
    </row>
    <row r="2496" spans="1:16" x14ac:dyDescent="0.2">
      <c r="A2496" t="str">
        <f t="shared" si="272"/>
        <v>200810median1Mount Pleasant/Renfrew Heights</v>
      </c>
      <c r="B2496" t="str">
        <f t="shared" si="266"/>
        <v>200810apartmentmedian1_bed_rateMount Pleasant/Renfrew Heights</v>
      </c>
      <c r="C2496" t="str">
        <f t="shared" si="267"/>
        <v>apartmentmedian1_bed_rateMount Pleasant/Renfrew Heights</v>
      </c>
      <c r="D2496" t="str">
        <f t="shared" si="268"/>
        <v>200810apartmentmedian1_bed_rateVancouver</v>
      </c>
      <c r="E2496">
        <v>2008</v>
      </c>
      <c r="F2496">
        <v>10</v>
      </c>
      <c r="G2496" t="s">
        <v>65</v>
      </c>
      <c r="H2496" t="s">
        <v>61</v>
      </c>
      <c r="I2496" t="s">
        <v>51</v>
      </c>
      <c r="J2496">
        <f t="shared" si="269"/>
        <v>1</v>
      </c>
      <c r="K2496" t="s">
        <v>24</v>
      </c>
      <c r="L2496" t="e">
        <f>VLOOKUP(B2496,average_median_rates_1!B:I,8,0)</f>
        <v>#N/A</v>
      </c>
      <c r="M2496">
        <f>IF(ISERROR(L2496),VLOOKUP(C2496,vancouver_ratios_2!B:J,9,0),IF(L2496="**",VLOOKUP(C2496,vancouver_ratios_2!B:J,9,0)))</f>
        <v>0.95780390669448101</v>
      </c>
      <c r="N2496">
        <f>IF(ISERROR(L2496),VLOOKUP(D2496,average_median_rates_1!B:I,8,0),IF(L2496="**", VLOOKUP(D2496,average_median_rates_1!B:I,8,0)))</f>
        <v>850</v>
      </c>
      <c r="O2496">
        <f t="shared" si="270"/>
        <v>814.13332069030889</v>
      </c>
      <c r="P2496">
        <f t="shared" si="271"/>
        <v>814.13332069030889</v>
      </c>
    </row>
    <row r="2497" spans="1:16" x14ac:dyDescent="0.2">
      <c r="A2497" t="str">
        <f t="shared" si="272"/>
        <v>200810median1East Hastings</v>
      </c>
      <c r="B2497" t="str">
        <f t="shared" si="266"/>
        <v>200810apartmentmedian1_bed_rateEast Hastings</v>
      </c>
      <c r="C2497" t="str">
        <f t="shared" si="267"/>
        <v>apartmentmedian1_bed_rateEast Hastings</v>
      </c>
      <c r="D2497" t="str">
        <f t="shared" si="268"/>
        <v>200810apartmentmedian1_bed_rateVancouver</v>
      </c>
      <c r="E2497">
        <v>2008</v>
      </c>
      <c r="F2497">
        <v>10</v>
      </c>
      <c r="G2497" t="s">
        <v>65</v>
      </c>
      <c r="H2497" t="s">
        <v>61</v>
      </c>
      <c r="I2497" t="s">
        <v>51</v>
      </c>
      <c r="J2497">
        <f t="shared" si="269"/>
        <v>1</v>
      </c>
      <c r="K2497" t="s">
        <v>25</v>
      </c>
      <c r="L2497" t="e">
        <f>VLOOKUP(B2497,average_median_rates_1!B:I,8,0)</f>
        <v>#N/A</v>
      </c>
      <c r="M2497">
        <f>IF(ISERROR(L2497),VLOOKUP(C2497,vancouver_ratios_2!B:J,9,0),IF(L2497="**",VLOOKUP(C2497,vancouver_ratios_2!B:J,9,0)))</f>
        <v>0.90574625450407698</v>
      </c>
      <c r="N2497">
        <f>IF(ISERROR(L2497),VLOOKUP(D2497,average_median_rates_1!B:I,8,0),IF(L2497="**", VLOOKUP(D2497,average_median_rates_1!B:I,8,0)))</f>
        <v>850</v>
      </c>
      <c r="O2497">
        <f t="shared" si="270"/>
        <v>769.88431632846539</v>
      </c>
      <c r="P2497">
        <f t="shared" si="271"/>
        <v>769.88431632846539</v>
      </c>
    </row>
    <row r="2498" spans="1:16" x14ac:dyDescent="0.2">
      <c r="A2498" t="str">
        <f t="shared" si="272"/>
        <v>200810median1Southeast Vancouver</v>
      </c>
      <c r="B2498" t="str">
        <f t="shared" ref="B2498:B2561" si="273">E2498&amp;F2498&amp;G2498&amp;H2498&amp;I2498&amp;K2498</f>
        <v>200810apartmentmedian1_bed_rateSoutheast Vancouver</v>
      </c>
      <c r="C2498" t="str">
        <f t="shared" ref="C2498:C2561" si="274">G2498&amp;H2498&amp;I2498&amp;K2498</f>
        <v>apartmentmedian1_bed_rateSoutheast Vancouver</v>
      </c>
      <c r="D2498" t="str">
        <f t="shared" ref="D2498:D2561" si="275">E2498&amp;F2498&amp;G2498&amp;H2498&amp;I2498&amp;"Vancouver"</f>
        <v>200810apartmentmedian1_bed_rateVancouver</v>
      </c>
      <c r="E2498">
        <v>2008</v>
      </c>
      <c r="F2498">
        <v>10</v>
      </c>
      <c r="G2498" t="s">
        <v>65</v>
      </c>
      <c r="H2498" t="s">
        <v>61</v>
      </c>
      <c r="I2498" t="s">
        <v>51</v>
      </c>
      <c r="J2498">
        <f t="shared" ref="J2498:J2561" si="276">IF(I2498="bachelor_rate", 0, IF(I2498="1_bed_rate", 1, IF(I2498="2_bed_rate",2, IF(I2498="3+_bed_rate", 3, "error"))))</f>
        <v>1</v>
      </c>
      <c r="K2498" t="s">
        <v>26</v>
      </c>
      <c r="L2498" t="e">
        <f>VLOOKUP(B2498,average_median_rates_1!B:I,8,0)</f>
        <v>#N/A</v>
      </c>
      <c r="M2498">
        <f>IF(ISERROR(L2498),VLOOKUP(C2498,vancouver_ratios_2!B:J,9,0),IF(L2498="**",VLOOKUP(C2498,vancouver_ratios_2!B:J,9,0)))</f>
        <v>0.98549212971742794</v>
      </c>
      <c r="N2498">
        <f>IF(ISERROR(L2498),VLOOKUP(D2498,average_median_rates_1!B:I,8,0),IF(L2498="**", VLOOKUP(D2498,average_median_rates_1!B:I,8,0)))</f>
        <v>850</v>
      </c>
      <c r="O2498">
        <f t="shared" ref="O2498:O2561" si="277">N2498*M2498</f>
        <v>837.66831025981378</v>
      </c>
      <c r="P2498">
        <f t="shared" ref="P2498:P2561" si="278">IF(ISERROR(L2498),O2498, IF(L2498="**", O2498, L2498))</f>
        <v>837.66831025981378</v>
      </c>
    </row>
    <row r="2499" spans="1:16" x14ac:dyDescent="0.2">
      <c r="A2499" t="str">
        <f t="shared" ref="A2499:A2562" si="279">E2499&amp;F2499&amp;H2499&amp;J2499&amp;K2499</f>
        <v>200810median1University Endowment Lands</v>
      </c>
      <c r="B2499" t="str">
        <f t="shared" si="273"/>
        <v>200810apartmentmedian1_bed_rateUniversity Endowment Lands</v>
      </c>
      <c r="C2499" t="str">
        <f t="shared" si="274"/>
        <v>apartmentmedian1_bed_rateUniversity Endowment Lands</v>
      </c>
      <c r="D2499" t="str">
        <f t="shared" si="275"/>
        <v>200810apartmentmedian1_bed_rateVancouver</v>
      </c>
      <c r="E2499">
        <v>2008</v>
      </c>
      <c r="F2499">
        <v>10</v>
      </c>
      <c r="G2499" t="s">
        <v>65</v>
      </c>
      <c r="H2499" t="s">
        <v>61</v>
      </c>
      <c r="I2499" t="s">
        <v>51</v>
      </c>
      <c r="J2499">
        <f t="shared" si="276"/>
        <v>1</v>
      </c>
      <c r="K2499" t="s">
        <v>27</v>
      </c>
      <c r="L2499" t="e">
        <f>VLOOKUP(B2499,average_median_rates_1!B:I,8,0)</f>
        <v>#N/A</v>
      </c>
      <c r="M2499">
        <f>IF(ISERROR(L2499),VLOOKUP(C2499,vancouver_ratios_2!B:J,9,0),IF(L2499="**",VLOOKUP(C2499,vancouver_ratios_2!B:J,9,0)))</f>
        <v>1.4139958278020099</v>
      </c>
      <c r="N2499">
        <f>IF(ISERROR(L2499),VLOOKUP(D2499,average_median_rates_1!B:I,8,0),IF(L2499="**", VLOOKUP(D2499,average_median_rates_1!B:I,8,0)))</f>
        <v>850</v>
      </c>
      <c r="O2499">
        <f t="shared" si="277"/>
        <v>1201.8964536317085</v>
      </c>
      <c r="P2499">
        <f t="shared" si="278"/>
        <v>1201.8964536317085</v>
      </c>
    </row>
    <row r="2500" spans="1:16" x14ac:dyDescent="0.2">
      <c r="A2500" t="str">
        <f t="shared" si="279"/>
        <v>200810median1Central Park/Metrotown</v>
      </c>
      <c r="B2500" t="str">
        <f t="shared" si="273"/>
        <v>200810apartmentmedian1_bed_rateCentral Park/Metrotown</v>
      </c>
      <c r="C2500" t="str">
        <f t="shared" si="274"/>
        <v>apartmentmedian1_bed_rateCentral Park/Metrotown</v>
      </c>
      <c r="D2500" t="str">
        <f t="shared" si="275"/>
        <v>200810apartmentmedian1_bed_rateVancouver</v>
      </c>
      <c r="E2500">
        <v>2008</v>
      </c>
      <c r="F2500">
        <v>10</v>
      </c>
      <c r="G2500" t="s">
        <v>65</v>
      </c>
      <c r="H2500" t="s">
        <v>61</v>
      </c>
      <c r="I2500" t="s">
        <v>51</v>
      </c>
      <c r="J2500">
        <f t="shared" si="276"/>
        <v>1</v>
      </c>
      <c r="K2500" t="s">
        <v>28</v>
      </c>
      <c r="L2500" t="e">
        <f>VLOOKUP(B2500,average_median_rates_1!B:I,8,0)</f>
        <v>#N/A</v>
      </c>
      <c r="M2500">
        <f>IF(ISERROR(L2500),VLOOKUP(C2500,vancouver_ratios_2!B:J,9,0),IF(L2500="**",VLOOKUP(C2500,vancouver_ratios_2!B:J,9,0)))</f>
        <v>0.89882419874834096</v>
      </c>
      <c r="N2500">
        <f>IF(ISERROR(L2500),VLOOKUP(D2500,average_median_rates_1!B:I,8,0),IF(L2500="**", VLOOKUP(D2500,average_median_rates_1!B:I,8,0)))</f>
        <v>850</v>
      </c>
      <c r="O2500">
        <f t="shared" si="277"/>
        <v>764.00056893608985</v>
      </c>
      <c r="P2500">
        <f t="shared" si="278"/>
        <v>764.00056893608985</v>
      </c>
    </row>
    <row r="2501" spans="1:16" x14ac:dyDescent="0.2">
      <c r="A2501" t="str">
        <f t="shared" si="279"/>
        <v>200810median1Southeast Burnaby</v>
      </c>
      <c r="B2501" t="str">
        <f t="shared" si="273"/>
        <v>200810apartmentmedian1_bed_rateSoutheast Burnaby</v>
      </c>
      <c r="C2501" t="str">
        <f t="shared" si="274"/>
        <v>apartmentmedian1_bed_rateSoutheast Burnaby</v>
      </c>
      <c r="D2501" t="str">
        <f t="shared" si="275"/>
        <v>200810apartmentmedian1_bed_rateVancouver</v>
      </c>
      <c r="E2501">
        <v>2008</v>
      </c>
      <c r="F2501">
        <v>10</v>
      </c>
      <c r="G2501" t="s">
        <v>65</v>
      </c>
      <c r="H2501" t="s">
        <v>61</v>
      </c>
      <c r="I2501" t="s">
        <v>51</v>
      </c>
      <c r="J2501">
        <f t="shared" si="276"/>
        <v>1</v>
      </c>
      <c r="K2501" t="s">
        <v>29</v>
      </c>
      <c r="L2501" t="e">
        <f>VLOOKUP(B2501,average_median_rates_1!B:I,8,0)</f>
        <v>#N/A</v>
      </c>
      <c r="M2501">
        <f>IF(ISERROR(L2501),VLOOKUP(C2501,vancouver_ratios_2!B:J,9,0),IF(L2501="**",VLOOKUP(C2501,vancouver_ratios_2!B:J,9,0)))</f>
        <v>0.82078513180352697</v>
      </c>
      <c r="N2501">
        <f>IF(ISERROR(L2501),VLOOKUP(D2501,average_median_rates_1!B:I,8,0),IF(L2501="**", VLOOKUP(D2501,average_median_rates_1!B:I,8,0)))</f>
        <v>850</v>
      </c>
      <c r="O2501">
        <f t="shared" si="277"/>
        <v>697.66736203299797</v>
      </c>
      <c r="P2501">
        <f t="shared" si="278"/>
        <v>697.66736203299797</v>
      </c>
    </row>
    <row r="2502" spans="1:16" x14ac:dyDescent="0.2">
      <c r="A2502" t="str">
        <f t="shared" si="279"/>
        <v>200810median1North Burnaby</v>
      </c>
      <c r="B2502" t="str">
        <f t="shared" si="273"/>
        <v>200810apartmentmedian1_bed_rateNorth Burnaby</v>
      </c>
      <c r="C2502" t="str">
        <f t="shared" si="274"/>
        <v>apartmentmedian1_bed_rateNorth Burnaby</v>
      </c>
      <c r="D2502" t="str">
        <f t="shared" si="275"/>
        <v>200810apartmentmedian1_bed_rateVancouver</v>
      </c>
      <c r="E2502">
        <v>2008</v>
      </c>
      <c r="F2502">
        <v>10</v>
      </c>
      <c r="G2502" t="s">
        <v>65</v>
      </c>
      <c r="H2502" t="s">
        <v>61</v>
      </c>
      <c r="I2502" t="s">
        <v>51</v>
      </c>
      <c r="J2502">
        <f t="shared" si="276"/>
        <v>1</v>
      </c>
      <c r="K2502" t="s">
        <v>31</v>
      </c>
      <c r="L2502" t="e">
        <f>VLOOKUP(B2502,average_median_rates_1!B:I,8,0)</f>
        <v>#N/A</v>
      </c>
      <c r="M2502">
        <f>IF(ISERROR(L2502),VLOOKUP(C2502,vancouver_ratios_2!B:J,9,0),IF(L2502="**",VLOOKUP(C2502,vancouver_ratios_2!B:J,9,0)))</f>
        <v>0.93874454769580895</v>
      </c>
      <c r="N2502">
        <f>IF(ISERROR(L2502),VLOOKUP(D2502,average_median_rates_1!B:I,8,0),IF(L2502="**", VLOOKUP(D2502,average_median_rates_1!B:I,8,0)))</f>
        <v>850</v>
      </c>
      <c r="O2502">
        <f t="shared" si="277"/>
        <v>797.93286554143765</v>
      </c>
      <c r="P2502">
        <f t="shared" si="278"/>
        <v>797.93286554143765</v>
      </c>
    </row>
    <row r="2503" spans="1:16" x14ac:dyDescent="0.2">
      <c r="A2503" t="str">
        <f t="shared" si="279"/>
        <v>200810median1New Westminster</v>
      </c>
      <c r="B2503" t="str">
        <f t="shared" si="273"/>
        <v>200810apartmentmedian1_bed_rateNew Westminster</v>
      </c>
      <c r="C2503" t="str">
        <f t="shared" si="274"/>
        <v>apartmentmedian1_bed_rateNew Westminster</v>
      </c>
      <c r="D2503" t="str">
        <f t="shared" si="275"/>
        <v>200810apartmentmedian1_bed_rateVancouver</v>
      </c>
      <c r="E2503">
        <v>2008</v>
      </c>
      <c r="F2503">
        <v>10</v>
      </c>
      <c r="G2503" t="s">
        <v>65</v>
      </c>
      <c r="H2503" t="s">
        <v>61</v>
      </c>
      <c r="I2503" t="s">
        <v>51</v>
      </c>
      <c r="J2503">
        <f t="shared" si="276"/>
        <v>1</v>
      </c>
      <c r="K2503" t="s">
        <v>32</v>
      </c>
      <c r="L2503" t="e">
        <f>VLOOKUP(B2503,average_median_rates_1!B:I,8,0)</f>
        <v>#N/A</v>
      </c>
      <c r="M2503">
        <f>IF(ISERROR(L2503),VLOOKUP(C2503,vancouver_ratios_2!B:J,9,0),IF(L2503="**",VLOOKUP(C2503,vancouver_ratios_2!B:J,9,0)))</f>
        <v>0.84430115683671503</v>
      </c>
      <c r="N2503">
        <f>IF(ISERROR(L2503),VLOOKUP(D2503,average_median_rates_1!B:I,8,0),IF(L2503="**", VLOOKUP(D2503,average_median_rates_1!B:I,8,0)))</f>
        <v>850</v>
      </c>
      <c r="O2503">
        <f t="shared" si="277"/>
        <v>717.65598331120782</v>
      </c>
      <c r="P2503">
        <f t="shared" si="278"/>
        <v>717.65598331120782</v>
      </c>
    </row>
    <row r="2504" spans="1:16" x14ac:dyDescent="0.2">
      <c r="A2504" t="str">
        <f t="shared" si="279"/>
        <v>200810median1North Vancouver CY</v>
      </c>
      <c r="B2504" t="str">
        <f t="shared" si="273"/>
        <v>200810apartmentmedian1_bed_rateNorth Vancouver CY</v>
      </c>
      <c r="C2504" t="str">
        <f t="shared" si="274"/>
        <v>apartmentmedian1_bed_rateNorth Vancouver CY</v>
      </c>
      <c r="D2504" t="str">
        <f t="shared" si="275"/>
        <v>200810apartmentmedian1_bed_rateVancouver</v>
      </c>
      <c r="E2504">
        <v>2008</v>
      </c>
      <c r="F2504">
        <v>10</v>
      </c>
      <c r="G2504" t="s">
        <v>65</v>
      </c>
      <c r="H2504" t="s">
        <v>61</v>
      </c>
      <c r="I2504" t="s">
        <v>51</v>
      </c>
      <c r="J2504">
        <f t="shared" si="276"/>
        <v>1</v>
      </c>
      <c r="K2504" t="s">
        <v>33</v>
      </c>
      <c r="L2504" t="e">
        <f>VLOOKUP(B2504,average_median_rates_1!B:I,8,0)</f>
        <v>#N/A</v>
      </c>
      <c r="M2504">
        <f>IF(ISERROR(L2504),VLOOKUP(C2504,vancouver_ratios_2!B:J,9,0),IF(L2504="**",VLOOKUP(C2504,vancouver_ratios_2!B:J,9,0)))</f>
        <v>1.1705860041722</v>
      </c>
      <c r="N2504">
        <f>IF(ISERROR(L2504),VLOOKUP(D2504,average_median_rates_1!B:I,8,0),IF(L2504="**", VLOOKUP(D2504,average_median_rates_1!B:I,8,0)))</f>
        <v>850</v>
      </c>
      <c r="O2504">
        <f t="shared" si="277"/>
        <v>994.99810354637009</v>
      </c>
      <c r="P2504">
        <f t="shared" si="278"/>
        <v>994.99810354637009</v>
      </c>
    </row>
    <row r="2505" spans="1:16" x14ac:dyDescent="0.2">
      <c r="A2505" t="str">
        <f t="shared" si="279"/>
        <v>200810median1North Vancouver DM</v>
      </c>
      <c r="B2505" t="str">
        <f t="shared" si="273"/>
        <v>200810apartmentmedian1_bed_rateNorth Vancouver DM</v>
      </c>
      <c r="C2505" t="str">
        <f t="shared" si="274"/>
        <v>apartmentmedian1_bed_rateNorth Vancouver DM</v>
      </c>
      <c r="D2505" t="str">
        <f t="shared" si="275"/>
        <v>200810apartmentmedian1_bed_rateVancouver</v>
      </c>
      <c r="E2505">
        <v>2008</v>
      </c>
      <c r="F2505">
        <v>10</v>
      </c>
      <c r="G2505" t="s">
        <v>65</v>
      </c>
      <c r="H2505" t="s">
        <v>61</v>
      </c>
      <c r="I2505" t="s">
        <v>51</v>
      </c>
      <c r="J2505">
        <f t="shared" si="276"/>
        <v>1</v>
      </c>
      <c r="K2505" t="s">
        <v>34</v>
      </c>
      <c r="L2505" t="e">
        <f>VLOOKUP(B2505,average_median_rates_1!B:I,8,0)</f>
        <v>#N/A</v>
      </c>
      <c r="M2505">
        <f>IF(ISERROR(L2505),VLOOKUP(C2505,vancouver_ratios_2!B:J,9,0),IF(L2505="**",VLOOKUP(C2505,vancouver_ratios_2!B:J,9,0)))</f>
        <v>1.1353119666224201</v>
      </c>
      <c r="N2505">
        <f>IF(ISERROR(L2505),VLOOKUP(D2505,average_median_rates_1!B:I,8,0),IF(L2505="**", VLOOKUP(D2505,average_median_rates_1!B:I,8,0)))</f>
        <v>850</v>
      </c>
      <c r="O2505">
        <f t="shared" si="277"/>
        <v>965.01517162905702</v>
      </c>
      <c r="P2505">
        <f t="shared" si="278"/>
        <v>965.01517162905702</v>
      </c>
    </row>
    <row r="2506" spans="1:16" x14ac:dyDescent="0.2">
      <c r="A2506" t="str">
        <f t="shared" si="279"/>
        <v>200810median1West Vancouver</v>
      </c>
      <c r="B2506" t="str">
        <f t="shared" si="273"/>
        <v>200810apartmentmedian1_bed_rateWest Vancouver</v>
      </c>
      <c r="C2506" t="str">
        <f t="shared" si="274"/>
        <v>apartmentmedian1_bed_rateWest Vancouver</v>
      </c>
      <c r="D2506" t="str">
        <f t="shared" si="275"/>
        <v>200810apartmentmedian1_bed_rateVancouver</v>
      </c>
      <c r="E2506">
        <v>2008</v>
      </c>
      <c r="F2506">
        <v>10</v>
      </c>
      <c r="G2506" t="s">
        <v>65</v>
      </c>
      <c r="H2506" t="s">
        <v>61</v>
      </c>
      <c r="I2506" t="s">
        <v>51</v>
      </c>
      <c r="J2506">
        <f t="shared" si="276"/>
        <v>1</v>
      </c>
      <c r="K2506" t="s">
        <v>35</v>
      </c>
      <c r="L2506" t="e">
        <f>VLOOKUP(B2506,average_median_rates_1!B:I,8,0)</f>
        <v>#N/A</v>
      </c>
      <c r="M2506">
        <f>IF(ISERROR(L2506),VLOOKUP(C2506,vancouver_ratios_2!B:J,9,0),IF(L2506="**",VLOOKUP(C2506,vancouver_ratios_2!B:J,9,0)))</f>
        <v>1.33937037739427</v>
      </c>
      <c r="N2506">
        <f>IF(ISERROR(L2506),VLOOKUP(D2506,average_median_rates_1!B:I,8,0),IF(L2506="**", VLOOKUP(D2506,average_median_rates_1!B:I,8,0)))</f>
        <v>850</v>
      </c>
      <c r="O2506">
        <f t="shared" si="277"/>
        <v>1138.4648207851294</v>
      </c>
      <c r="P2506">
        <f t="shared" si="278"/>
        <v>1138.4648207851294</v>
      </c>
    </row>
    <row r="2507" spans="1:16" x14ac:dyDescent="0.2">
      <c r="A2507" t="str">
        <f t="shared" si="279"/>
        <v>200810median1Richmond</v>
      </c>
      <c r="B2507" t="str">
        <f t="shared" si="273"/>
        <v>200810apartmentmedian1_bed_rateRichmond</v>
      </c>
      <c r="C2507" t="str">
        <f t="shared" si="274"/>
        <v>apartmentmedian1_bed_rateRichmond</v>
      </c>
      <c r="D2507" t="str">
        <f t="shared" si="275"/>
        <v>200810apartmentmedian1_bed_rateVancouver</v>
      </c>
      <c r="E2507">
        <v>2008</v>
      </c>
      <c r="F2507">
        <v>10</v>
      </c>
      <c r="G2507" t="s">
        <v>65</v>
      </c>
      <c r="H2507" t="s">
        <v>61</v>
      </c>
      <c r="I2507" t="s">
        <v>51</v>
      </c>
      <c r="J2507">
        <f t="shared" si="276"/>
        <v>1</v>
      </c>
      <c r="K2507" t="s">
        <v>36</v>
      </c>
      <c r="L2507" t="e">
        <f>VLOOKUP(B2507,average_median_rates_1!B:I,8,0)</f>
        <v>#N/A</v>
      </c>
      <c r="M2507">
        <f>IF(ISERROR(L2507),VLOOKUP(C2507,vancouver_ratios_2!B:J,9,0),IF(L2507="**",VLOOKUP(C2507,vancouver_ratios_2!B:J,9,0)))</f>
        <v>0.95439029015740595</v>
      </c>
      <c r="N2507">
        <f>IF(ISERROR(L2507),VLOOKUP(D2507,average_median_rates_1!B:I,8,0),IF(L2507="**", VLOOKUP(D2507,average_median_rates_1!B:I,8,0)))</f>
        <v>850</v>
      </c>
      <c r="O2507">
        <f t="shared" si="277"/>
        <v>811.23174663379507</v>
      </c>
      <c r="P2507">
        <f t="shared" si="278"/>
        <v>811.23174663379507</v>
      </c>
    </row>
    <row r="2508" spans="1:16" x14ac:dyDescent="0.2">
      <c r="A2508" t="str">
        <f t="shared" si="279"/>
        <v>200810median1Delta</v>
      </c>
      <c r="B2508" t="str">
        <f t="shared" si="273"/>
        <v>200810apartmentmedian1_bed_rateDelta</v>
      </c>
      <c r="C2508" t="str">
        <f t="shared" si="274"/>
        <v>apartmentmedian1_bed_rateDelta</v>
      </c>
      <c r="D2508" t="str">
        <f t="shared" si="275"/>
        <v>200810apartmentmedian1_bed_rateVancouver</v>
      </c>
      <c r="E2508">
        <v>2008</v>
      </c>
      <c r="F2508">
        <v>10</v>
      </c>
      <c r="G2508" t="s">
        <v>65</v>
      </c>
      <c r="H2508" t="s">
        <v>61</v>
      </c>
      <c r="I2508" t="s">
        <v>51</v>
      </c>
      <c r="J2508">
        <f t="shared" si="276"/>
        <v>1</v>
      </c>
      <c r="K2508" t="s">
        <v>37</v>
      </c>
      <c r="L2508" t="e">
        <f>VLOOKUP(B2508,average_median_rates_1!B:I,8,0)</f>
        <v>#N/A</v>
      </c>
      <c r="M2508">
        <f>IF(ISERROR(L2508),VLOOKUP(C2508,vancouver_ratios_2!B:J,9,0),IF(L2508="**",VLOOKUP(C2508,vancouver_ratios_2!B:J,9,0)))</f>
        <v>0.79167456855679896</v>
      </c>
      <c r="N2508">
        <f>IF(ISERROR(L2508),VLOOKUP(D2508,average_median_rates_1!B:I,8,0),IF(L2508="**", VLOOKUP(D2508,average_median_rates_1!B:I,8,0)))</f>
        <v>850</v>
      </c>
      <c r="O2508">
        <f t="shared" si="277"/>
        <v>672.92338327327911</v>
      </c>
      <c r="P2508">
        <f t="shared" si="278"/>
        <v>672.92338327327911</v>
      </c>
    </row>
    <row r="2509" spans="1:16" x14ac:dyDescent="0.2">
      <c r="A2509" t="str">
        <f t="shared" si="279"/>
        <v>200810median1Surrey</v>
      </c>
      <c r="B2509" t="str">
        <f t="shared" si="273"/>
        <v>200810apartmentmedian1_bed_rateSurrey</v>
      </c>
      <c r="C2509" t="str">
        <f t="shared" si="274"/>
        <v>apartmentmedian1_bed_rateSurrey</v>
      </c>
      <c r="D2509" t="str">
        <f t="shared" si="275"/>
        <v>200810apartmentmedian1_bed_rateVancouver</v>
      </c>
      <c r="E2509">
        <v>2008</v>
      </c>
      <c r="F2509">
        <v>10</v>
      </c>
      <c r="G2509" t="s">
        <v>65</v>
      </c>
      <c r="H2509" t="s">
        <v>61</v>
      </c>
      <c r="I2509" t="s">
        <v>51</v>
      </c>
      <c r="J2509">
        <f t="shared" si="276"/>
        <v>1</v>
      </c>
      <c r="K2509" t="s">
        <v>38</v>
      </c>
      <c r="L2509" t="e">
        <f>VLOOKUP(B2509,average_median_rates_1!B:I,8,0)</f>
        <v>#N/A</v>
      </c>
      <c r="M2509">
        <f>IF(ISERROR(L2509),VLOOKUP(C2509,vancouver_ratios_2!B:J,9,0),IF(L2509="**",VLOOKUP(C2509,vancouver_ratios_2!B:J,9,0)))</f>
        <v>0.77365825905556596</v>
      </c>
      <c r="N2509">
        <f>IF(ISERROR(L2509),VLOOKUP(D2509,average_median_rates_1!B:I,8,0),IF(L2509="**", VLOOKUP(D2509,average_median_rates_1!B:I,8,0)))</f>
        <v>850</v>
      </c>
      <c r="O2509">
        <f t="shared" si="277"/>
        <v>657.60952019723106</v>
      </c>
      <c r="P2509">
        <f t="shared" si="278"/>
        <v>657.60952019723106</v>
      </c>
    </row>
    <row r="2510" spans="1:16" x14ac:dyDescent="0.2">
      <c r="A2510" t="str">
        <f t="shared" si="279"/>
        <v>200810median1White Rock</v>
      </c>
      <c r="B2510" t="str">
        <f t="shared" si="273"/>
        <v>200810apartmentmedian1_bed_rateWhite Rock</v>
      </c>
      <c r="C2510" t="str">
        <f t="shared" si="274"/>
        <v>apartmentmedian1_bed_rateWhite Rock</v>
      </c>
      <c r="D2510" t="str">
        <f t="shared" si="275"/>
        <v>200810apartmentmedian1_bed_rateVancouver</v>
      </c>
      <c r="E2510">
        <v>2008</v>
      </c>
      <c r="F2510">
        <v>10</v>
      </c>
      <c r="G2510" t="s">
        <v>65</v>
      </c>
      <c r="H2510" t="s">
        <v>61</v>
      </c>
      <c r="I2510" t="s">
        <v>51</v>
      </c>
      <c r="J2510">
        <f t="shared" si="276"/>
        <v>1</v>
      </c>
      <c r="K2510" t="s">
        <v>39</v>
      </c>
      <c r="L2510" t="e">
        <f>VLOOKUP(B2510,average_median_rates_1!B:I,8,0)</f>
        <v>#N/A</v>
      </c>
      <c r="M2510">
        <f>IF(ISERROR(L2510),VLOOKUP(C2510,vancouver_ratios_2!B:J,9,0),IF(L2510="**",VLOOKUP(C2510,vancouver_ratios_2!B:J,9,0)))</f>
        <v>0.83605158353878295</v>
      </c>
      <c r="N2510">
        <f>IF(ISERROR(L2510),VLOOKUP(D2510,average_median_rates_1!B:I,8,0),IF(L2510="**", VLOOKUP(D2510,average_median_rates_1!B:I,8,0)))</f>
        <v>850</v>
      </c>
      <c r="O2510">
        <f t="shared" si="277"/>
        <v>710.64384600796552</v>
      </c>
      <c r="P2510">
        <f t="shared" si="278"/>
        <v>710.64384600796552</v>
      </c>
    </row>
    <row r="2511" spans="1:16" x14ac:dyDescent="0.2">
      <c r="A2511" t="str">
        <f t="shared" si="279"/>
        <v>200810median1Langley City and Langley DM</v>
      </c>
      <c r="B2511" t="str">
        <f t="shared" si="273"/>
        <v>200810apartmentmedian1_bed_rateLangley City and Langley DM</v>
      </c>
      <c r="C2511" t="str">
        <f t="shared" si="274"/>
        <v>apartmentmedian1_bed_rateLangley City and Langley DM</v>
      </c>
      <c r="D2511" t="str">
        <f t="shared" si="275"/>
        <v>200810apartmentmedian1_bed_rateVancouver</v>
      </c>
      <c r="E2511">
        <v>2008</v>
      </c>
      <c r="F2511">
        <v>10</v>
      </c>
      <c r="G2511" t="s">
        <v>65</v>
      </c>
      <c r="H2511" t="s">
        <v>61</v>
      </c>
      <c r="I2511" t="s">
        <v>51</v>
      </c>
      <c r="J2511">
        <f t="shared" si="276"/>
        <v>1</v>
      </c>
      <c r="K2511" t="s">
        <v>40</v>
      </c>
      <c r="L2511" t="e">
        <f>VLOOKUP(B2511,average_median_rates_1!B:I,8,0)</f>
        <v>#N/A</v>
      </c>
      <c r="M2511">
        <f>IF(ISERROR(L2511),VLOOKUP(C2511,vancouver_ratios_2!B:J,9,0),IF(L2511="**",VLOOKUP(C2511,vancouver_ratios_2!B:J,9,0)))</f>
        <v>0.81651811113218298</v>
      </c>
      <c r="N2511">
        <f>IF(ISERROR(L2511),VLOOKUP(D2511,average_median_rates_1!B:I,8,0),IF(L2511="**", VLOOKUP(D2511,average_median_rates_1!B:I,8,0)))</f>
        <v>850</v>
      </c>
      <c r="O2511">
        <f t="shared" si="277"/>
        <v>694.04039446235549</v>
      </c>
      <c r="P2511">
        <f t="shared" si="278"/>
        <v>694.04039446235549</v>
      </c>
    </row>
    <row r="2512" spans="1:16" x14ac:dyDescent="0.2">
      <c r="A2512" t="str">
        <f t="shared" si="279"/>
        <v>200810median1Tri-Cities</v>
      </c>
      <c r="B2512" t="str">
        <f t="shared" si="273"/>
        <v>200810apartmentmedian1_bed_rateTri-Cities</v>
      </c>
      <c r="C2512" t="str">
        <f t="shared" si="274"/>
        <v>apartmentmedian1_bed_rateTri-Cities</v>
      </c>
      <c r="D2512" t="str">
        <f t="shared" si="275"/>
        <v>200810apartmentmedian1_bed_rateVancouver</v>
      </c>
      <c r="E2512">
        <v>2008</v>
      </c>
      <c r="F2512">
        <v>10</v>
      </c>
      <c r="G2512" t="s">
        <v>65</v>
      </c>
      <c r="H2512" t="s">
        <v>61</v>
      </c>
      <c r="I2512" t="s">
        <v>51</v>
      </c>
      <c r="J2512">
        <f t="shared" si="276"/>
        <v>1</v>
      </c>
      <c r="K2512" t="s">
        <v>41</v>
      </c>
      <c r="L2512" t="e">
        <f>VLOOKUP(B2512,average_median_rates_1!B:I,8,0)</f>
        <v>#N/A</v>
      </c>
      <c r="M2512">
        <f>IF(ISERROR(L2512),VLOOKUP(C2512,vancouver_ratios_2!B:J,9,0),IF(L2512="**",VLOOKUP(C2512,vancouver_ratios_2!B:J,9,0)))</f>
        <v>0.83671534230987998</v>
      </c>
      <c r="N2512">
        <f>IF(ISERROR(L2512),VLOOKUP(D2512,average_median_rates_1!B:I,8,0),IF(L2512="**", VLOOKUP(D2512,average_median_rates_1!B:I,8,0)))</f>
        <v>850</v>
      </c>
      <c r="O2512">
        <f t="shared" si="277"/>
        <v>711.20804096339793</v>
      </c>
      <c r="P2512">
        <f t="shared" si="278"/>
        <v>711.20804096339793</v>
      </c>
    </row>
    <row r="2513" spans="1:16" x14ac:dyDescent="0.2">
      <c r="A2513" t="str">
        <f t="shared" si="279"/>
        <v>200810median1Maple Ridge/Pitt Meadows</v>
      </c>
      <c r="B2513" t="str">
        <f t="shared" si="273"/>
        <v>200810apartmentmedian1_bed_rateMaple Ridge/Pitt Meadows</v>
      </c>
      <c r="C2513" t="str">
        <f t="shared" si="274"/>
        <v>apartmentmedian1_bed_rateMaple Ridge/Pitt Meadows</v>
      </c>
      <c r="D2513" t="str">
        <f t="shared" si="275"/>
        <v>200810apartmentmedian1_bed_rateVancouver</v>
      </c>
      <c r="E2513">
        <v>2008</v>
      </c>
      <c r="F2513">
        <v>10</v>
      </c>
      <c r="G2513" t="s">
        <v>65</v>
      </c>
      <c r="H2513" t="s">
        <v>61</v>
      </c>
      <c r="I2513" t="s">
        <v>51</v>
      </c>
      <c r="J2513">
        <f t="shared" si="276"/>
        <v>1</v>
      </c>
      <c r="K2513" t="s">
        <v>42</v>
      </c>
      <c r="L2513" t="e">
        <f>VLOOKUP(B2513,average_median_rates_1!B:I,8,0)</f>
        <v>#N/A</v>
      </c>
      <c r="M2513">
        <f>IF(ISERROR(L2513),VLOOKUP(C2513,vancouver_ratios_2!B:J,9,0),IF(L2513="**",VLOOKUP(C2513,vancouver_ratios_2!B:J,9,0)))</f>
        <v>0.73497060496870903</v>
      </c>
      <c r="N2513">
        <f>IF(ISERROR(L2513),VLOOKUP(D2513,average_median_rates_1!B:I,8,0),IF(L2513="**", VLOOKUP(D2513,average_median_rates_1!B:I,8,0)))</f>
        <v>850</v>
      </c>
      <c r="O2513">
        <f t="shared" si="277"/>
        <v>624.7250142234027</v>
      </c>
      <c r="P2513">
        <f t="shared" si="278"/>
        <v>624.7250142234027</v>
      </c>
    </row>
    <row r="2514" spans="1:16" x14ac:dyDescent="0.2">
      <c r="A2514" t="str">
        <f t="shared" si="279"/>
        <v>200810median1Vancouver</v>
      </c>
      <c r="B2514" t="str">
        <f t="shared" si="273"/>
        <v>200810apartmentmedian1_bed_rateVancouver</v>
      </c>
      <c r="C2514" t="str">
        <f t="shared" si="274"/>
        <v>apartmentmedian1_bed_rateVancouver</v>
      </c>
      <c r="D2514" t="str">
        <f t="shared" si="275"/>
        <v>200810apartmentmedian1_bed_rateVancouver</v>
      </c>
      <c r="E2514">
        <v>2008</v>
      </c>
      <c r="F2514">
        <v>10</v>
      </c>
      <c r="G2514" t="s">
        <v>65</v>
      </c>
      <c r="H2514" t="s">
        <v>61</v>
      </c>
      <c r="I2514" t="s">
        <v>51</v>
      </c>
      <c r="J2514">
        <f t="shared" si="276"/>
        <v>1</v>
      </c>
      <c r="K2514" t="s">
        <v>43</v>
      </c>
      <c r="L2514">
        <f>VLOOKUP(B2514,average_median_rates_1!B:I,8,0)</f>
        <v>850</v>
      </c>
      <c r="M2514" t="b">
        <f>IF(ISERROR(L2514),VLOOKUP(C2514,vancouver_ratios_2!B:J,9,0),IF(L2514="**",VLOOKUP(C2514,vancouver_ratios_2!B:J,9,0)))</f>
        <v>0</v>
      </c>
      <c r="N2514" t="b">
        <f>IF(ISERROR(L2514),VLOOKUP(D2514,average_median_rates_1!B:I,8,0),IF(L2514="**", VLOOKUP(D2514,average_median_rates_1!B:I,8,0)))</f>
        <v>0</v>
      </c>
      <c r="O2514">
        <f t="shared" si="277"/>
        <v>0</v>
      </c>
      <c r="P2514">
        <f t="shared" si="278"/>
        <v>850</v>
      </c>
    </row>
    <row r="2515" spans="1:16" x14ac:dyDescent="0.2">
      <c r="A2515" t="str">
        <f t="shared" si="279"/>
        <v>200810median1North Vancouver City</v>
      </c>
      <c r="B2515" t="str">
        <f t="shared" si="273"/>
        <v>200810apartmentmedian1_bed_rateNorth Vancouver City</v>
      </c>
      <c r="C2515" t="str">
        <f t="shared" si="274"/>
        <v>apartmentmedian1_bed_rateNorth Vancouver City</v>
      </c>
      <c r="D2515" t="str">
        <f t="shared" si="275"/>
        <v>200810apartmentmedian1_bed_rateVancouver</v>
      </c>
      <c r="E2515">
        <v>2008</v>
      </c>
      <c r="F2515">
        <v>10</v>
      </c>
      <c r="G2515" t="s">
        <v>65</v>
      </c>
      <c r="H2515" t="s">
        <v>61</v>
      </c>
      <c r="I2515" t="s">
        <v>51</v>
      </c>
      <c r="J2515">
        <f t="shared" si="276"/>
        <v>1</v>
      </c>
      <c r="K2515" t="s">
        <v>60</v>
      </c>
      <c r="L2515" t="e">
        <f>VLOOKUP(B2515,average_median_rates_1!B:I,8,0)</f>
        <v>#N/A</v>
      </c>
      <c r="M2515">
        <f>IF(ISERROR(L2515),VLOOKUP(C2515,vancouver_ratios_2!B:J,9,0),IF(L2515="**",VLOOKUP(C2515,vancouver_ratios_2!B:J,9,0)))</f>
        <v>0.90808521398318498</v>
      </c>
      <c r="N2515">
        <f>IF(ISERROR(L2515),VLOOKUP(D2515,average_median_rates_1!B:I,8,0),IF(L2515="**", VLOOKUP(D2515,average_median_rates_1!B:I,8,0)))</f>
        <v>850</v>
      </c>
      <c r="O2515">
        <f t="shared" si="277"/>
        <v>771.87243188570721</v>
      </c>
      <c r="P2515">
        <f t="shared" si="278"/>
        <v>771.87243188570721</v>
      </c>
    </row>
    <row r="2516" spans="1:16" x14ac:dyDescent="0.2">
      <c r="A2516" t="str">
        <f t="shared" si="279"/>
        <v>200810median2West End/Stanley Park</v>
      </c>
      <c r="B2516" t="str">
        <f t="shared" si="273"/>
        <v>200810apartmentmedian2_bed_rateWest End/Stanley Park</v>
      </c>
      <c r="C2516" t="str">
        <f t="shared" si="274"/>
        <v>apartmentmedian2_bed_rateWest End/Stanley Park</v>
      </c>
      <c r="D2516" t="str">
        <f t="shared" si="275"/>
        <v>200810apartmentmedian2_bed_rateVancouver</v>
      </c>
      <c r="E2516">
        <v>2008</v>
      </c>
      <c r="F2516">
        <v>10</v>
      </c>
      <c r="G2516" t="s">
        <v>65</v>
      </c>
      <c r="H2516" t="s">
        <v>61</v>
      </c>
      <c r="I2516" t="s">
        <v>53</v>
      </c>
      <c r="J2516">
        <f t="shared" si="276"/>
        <v>2</v>
      </c>
      <c r="K2516" t="s">
        <v>12</v>
      </c>
      <c r="L2516" t="e">
        <f>VLOOKUP(B2516,average_median_rates_1!B:I,8,0)</f>
        <v>#N/A</v>
      </c>
      <c r="M2516">
        <f>IF(ISERROR(L2516),VLOOKUP(C2516,vancouver_ratios_2!B:J,9,0),IF(L2516="**",VLOOKUP(C2516,vancouver_ratios_2!B:J,9,0)))</f>
        <v>1.46124882334484</v>
      </c>
      <c r="N2516">
        <f>IF(ISERROR(L2516),VLOOKUP(D2516,average_median_rates_1!B:I,8,0),IF(L2516="**", VLOOKUP(D2516,average_median_rates_1!B:I,8,0)))</f>
        <v>1000</v>
      </c>
      <c r="O2516">
        <f t="shared" si="277"/>
        <v>1461.24882334484</v>
      </c>
      <c r="P2516">
        <f t="shared" si="278"/>
        <v>1461.24882334484</v>
      </c>
    </row>
    <row r="2517" spans="1:16" x14ac:dyDescent="0.2">
      <c r="A2517" t="str">
        <f t="shared" si="279"/>
        <v>200810median2English Bay</v>
      </c>
      <c r="B2517" t="str">
        <f t="shared" si="273"/>
        <v>200810apartmentmedian2_bed_rateEnglish Bay</v>
      </c>
      <c r="C2517" t="str">
        <f t="shared" si="274"/>
        <v>apartmentmedian2_bed_rateEnglish Bay</v>
      </c>
      <c r="D2517" t="str">
        <f t="shared" si="275"/>
        <v>200810apartmentmedian2_bed_rateVancouver</v>
      </c>
      <c r="E2517">
        <v>2008</v>
      </c>
      <c r="F2517">
        <v>10</v>
      </c>
      <c r="G2517" t="s">
        <v>65</v>
      </c>
      <c r="H2517" t="s">
        <v>61</v>
      </c>
      <c r="I2517" t="s">
        <v>53</v>
      </c>
      <c r="J2517">
        <f t="shared" si="276"/>
        <v>2</v>
      </c>
      <c r="K2517" t="s">
        <v>16</v>
      </c>
      <c r="L2517" t="e">
        <f>VLOOKUP(B2517,average_median_rates_1!B:I,8,0)</f>
        <v>#N/A</v>
      </c>
      <c r="M2517">
        <f>IF(ISERROR(L2517),VLOOKUP(C2517,vancouver_ratios_2!B:J,9,0),IF(L2517="**",VLOOKUP(C2517,vancouver_ratios_2!B:J,9,0)))</f>
        <v>1.45144336366489</v>
      </c>
      <c r="N2517">
        <f>IF(ISERROR(L2517),VLOOKUP(D2517,average_median_rates_1!B:I,8,0),IF(L2517="**", VLOOKUP(D2517,average_median_rates_1!B:I,8,0)))</f>
        <v>1000</v>
      </c>
      <c r="O2517">
        <f t="shared" si="277"/>
        <v>1451.4433636648901</v>
      </c>
      <c r="P2517">
        <f t="shared" si="278"/>
        <v>1451.4433636648901</v>
      </c>
    </row>
    <row r="2518" spans="1:16" x14ac:dyDescent="0.2">
      <c r="A2518" t="str">
        <f t="shared" si="279"/>
        <v>200810median2Downtown</v>
      </c>
      <c r="B2518" t="str">
        <f t="shared" si="273"/>
        <v>200810apartmentmedian2_bed_rateDowntown</v>
      </c>
      <c r="C2518" t="str">
        <f t="shared" si="274"/>
        <v>apartmentmedian2_bed_rateDowntown</v>
      </c>
      <c r="D2518" t="str">
        <f t="shared" si="275"/>
        <v>200810apartmentmedian2_bed_rateVancouver</v>
      </c>
      <c r="E2518">
        <v>2008</v>
      </c>
      <c r="F2518">
        <v>10</v>
      </c>
      <c r="G2518" t="s">
        <v>65</v>
      </c>
      <c r="H2518" t="s">
        <v>61</v>
      </c>
      <c r="I2518" t="s">
        <v>53</v>
      </c>
      <c r="J2518">
        <f t="shared" si="276"/>
        <v>2</v>
      </c>
      <c r="K2518" t="s">
        <v>17</v>
      </c>
      <c r="L2518" t="e">
        <f>VLOOKUP(B2518,average_median_rates_1!B:I,8,0)</f>
        <v>#N/A</v>
      </c>
      <c r="M2518">
        <f>IF(ISERROR(L2518),VLOOKUP(C2518,vancouver_ratios_2!B:J,9,0),IF(L2518="**",VLOOKUP(C2518,vancouver_ratios_2!B:J,9,0)))</f>
        <v>1.5379667398807699</v>
      </c>
      <c r="N2518">
        <f>IF(ISERROR(L2518),VLOOKUP(D2518,average_median_rates_1!B:I,8,0),IF(L2518="**", VLOOKUP(D2518,average_median_rates_1!B:I,8,0)))</f>
        <v>1000</v>
      </c>
      <c r="O2518">
        <f t="shared" si="277"/>
        <v>1537.9667398807699</v>
      </c>
      <c r="P2518">
        <f t="shared" si="278"/>
        <v>1537.9667398807699</v>
      </c>
    </row>
    <row r="2519" spans="1:16" x14ac:dyDescent="0.2">
      <c r="A2519" t="str">
        <f t="shared" si="279"/>
        <v>200810median2South Granville/Oak</v>
      </c>
      <c r="B2519" t="str">
        <f t="shared" si="273"/>
        <v>200810apartmentmedian2_bed_rateSouth Granville/Oak</v>
      </c>
      <c r="C2519" t="str">
        <f t="shared" si="274"/>
        <v>apartmentmedian2_bed_rateSouth Granville/Oak</v>
      </c>
      <c r="D2519" t="str">
        <f t="shared" si="275"/>
        <v>200810apartmentmedian2_bed_rateVancouver</v>
      </c>
      <c r="E2519">
        <v>2008</v>
      </c>
      <c r="F2519">
        <v>10</v>
      </c>
      <c r="G2519" t="s">
        <v>65</v>
      </c>
      <c r="H2519" t="s">
        <v>61</v>
      </c>
      <c r="I2519" t="s">
        <v>53</v>
      </c>
      <c r="J2519">
        <f t="shared" si="276"/>
        <v>2</v>
      </c>
      <c r="K2519" t="s">
        <v>19</v>
      </c>
      <c r="L2519" t="e">
        <f>VLOOKUP(B2519,average_median_rates_1!B:I,8,0)</f>
        <v>#N/A</v>
      </c>
      <c r="M2519">
        <f>IF(ISERROR(L2519),VLOOKUP(C2519,vancouver_ratios_2!B:J,9,0),IF(L2519="**",VLOOKUP(C2519,vancouver_ratios_2!B:J,9,0)))</f>
        <v>1.2957326639472899</v>
      </c>
      <c r="N2519">
        <f>IF(ISERROR(L2519),VLOOKUP(D2519,average_median_rates_1!B:I,8,0),IF(L2519="**", VLOOKUP(D2519,average_median_rates_1!B:I,8,0)))</f>
        <v>1000</v>
      </c>
      <c r="O2519">
        <f t="shared" si="277"/>
        <v>1295.7326639472899</v>
      </c>
      <c r="P2519">
        <f t="shared" si="278"/>
        <v>1295.7326639472899</v>
      </c>
    </row>
    <row r="2520" spans="1:16" x14ac:dyDescent="0.2">
      <c r="A2520" t="str">
        <f t="shared" si="279"/>
        <v>200810median2Kitsilano/Point Grey</v>
      </c>
      <c r="B2520" t="str">
        <f t="shared" si="273"/>
        <v>200810apartmentmedian2_bed_rateKitsilano/Point Grey</v>
      </c>
      <c r="C2520" t="str">
        <f t="shared" si="274"/>
        <v>apartmentmedian2_bed_rateKitsilano/Point Grey</v>
      </c>
      <c r="D2520" t="str">
        <f t="shared" si="275"/>
        <v>200810apartmentmedian2_bed_rateVancouver</v>
      </c>
      <c r="E2520">
        <v>2008</v>
      </c>
      <c r="F2520">
        <v>10</v>
      </c>
      <c r="G2520" t="s">
        <v>65</v>
      </c>
      <c r="H2520" t="s">
        <v>61</v>
      </c>
      <c r="I2520" t="s">
        <v>53</v>
      </c>
      <c r="J2520">
        <f t="shared" si="276"/>
        <v>2</v>
      </c>
      <c r="K2520" t="s">
        <v>20</v>
      </c>
      <c r="L2520" t="e">
        <f>VLOOKUP(B2520,average_median_rates_1!B:I,8,0)</f>
        <v>#N/A</v>
      </c>
      <c r="M2520">
        <f>IF(ISERROR(L2520),VLOOKUP(C2520,vancouver_ratios_2!B:J,9,0),IF(L2520="**",VLOOKUP(C2520,vancouver_ratios_2!B:J,9,0)))</f>
        <v>1.36413555067462</v>
      </c>
      <c r="N2520">
        <f>IF(ISERROR(L2520),VLOOKUP(D2520,average_median_rates_1!B:I,8,0),IF(L2520="**", VLOOKUP(D2520,average_median_rates_1!B:I,8,0)))</f>
        <v>1000</v>
      </c>
      <c r="O2520">
        <f t="shared" si="277"/>
        <v>1364.1355506746199</v>
      </c>
      <c r="P2520">
        <f t="shared" si="278"/>
        <v>1364.1355506746199</v>
      </c>
    </row>
    <row r="2521" spans="1:16" x14ac:dyDescent="0.2">
      <c r="A2521" t="str">
        <f t="shared" si="279"/>
        <v>200810median2Westside/Kerrisdale</v>
      </c>
      <c r="B2521" t="str">
        <f t="shared" si="273"/>
        <v>200810apartmentmedian2_bed_rateWestside/Kerrisdale</v>
      </c>
      <c r="C2521" t="str">
        <f t="shared" si="274"/>
        <v>apartmentmedian2_bed_rateWestside/Kerrisdale</v>
      </c>
      <c r="D2521" t="str">
        <f t="shared" si="275"/>
        <v>200810apartmentmedian2_bed_rateVancouver</v>
      </c>
      <c r="E2521">
        <v>2008</v>
      </c>
      <c r="F2521">
        <v>10</v>
      </c>
      <c r="G2521" t="s">
        <v>65</v>
      </c>
      <c r="H2521" t="s">
        <v>61</v>
      </c>
      <c r="I2521" t="s">
        <v>53</v>
      </c>
      <c r="J2521">
        <f t="shared" si="276"/>
        <v>2</v>
      </c>
      <c r="K2521" t="s">
        <v>21</v>
      </c>
      <c r="L2521" t="e">
        <f>VLOOKUP(B2521,average_median_rates_1!B:I,8,0)</f>
        <v>#N/A</v>
      </c>
      <c r="M2521">
        <f>IF(ISERROR(L2521),VLOOKUP(C2521,vancouver_ratios_2!B:J,9,0),IF(L2521="**",VLOOKUP(C2521,vancouver_ratios_2!B:J,9,0)))</f>
        <v>1.4303420144336401</v>
      </c>
      <c r="N2521">
        <f>IF(ISERROR(L2521),VLOOKUP(D2521,average_median_rates_1!B:I,8,0),IF(L2521="**", VLOOKUP(D2521,average_median_rates_1!B:I,8,0)))</f>
        <v>1000</v>
      </c>
      <c r="O2521">
        <f t="shared" si="277"/>
        <v>1430.3420144336401</v>
      </c>
      <c r="P2521">
        <f t="shared" si="278"/>
        <v>1430.3420144336401</v>
      </c>
    </row>
    <row r="2522" spans="1:16" x14ac:dyDescent="0.2">
      <c r="A2522" t="str">
        <f t="shared" si="279"/>
        <v>200810median2Marpole</v>
      </c>
      <c r="B2522" t="str">
        <f t="shared" si="273"/>
        <v>200810apartmentmedian2_bed_rateMarpole</v>
      </c>
      <c r="C2522" t="str">
        <f t="shared" si="274"/>
        <v>apartmentmedian2_bed_rateMarpole</v>
      </c>
      <c r="D2522" t="str">
        <f t="shared" si="275"/>
        <v>200810apartmentmedian2_bed_rateVancouver</v>
      </c>
      <c r="E2522">
        <v>2008</v>
      </c>
      <c r="F2522">
        <v>10</v>
      </c>
      <c r="G2522" t="s">
        <v>65</v>
      </c>
      <c r="H2522" t="s">
        <v>61</v>
      </c>
      <c r="I2522" t="s">
        <v>53</v>
      </c>
      <c r="J2522">
        <f t="shared" si="276"/>
        <v>2</v>
      </c>
      <c r="K2522" t="s">
        <v>23</v>
      </c>
      <c r="L2522" t="e">
        <f>VLOOKUP(B2522,average_median_rates_1!B:I,8,0)</f>
        <v>#N/A</v>
      </c>
      <c r="M2522">
        <f>IF(ISERROR(L2522),VLOOKUP(C2522,vancouver_ratios_2!B:J,9,0),IF(L2522="**",VLOOKUP(C2522,vancouver_ratios_2!B:J,9,0)))</f>
        <v>0.92594916849701903</v>
      </c>
      <c r="N2522">
        <f>IF(ISERROR(L2522),VLOOKUP(D2522,average_median_rates_1!B:I,8,0),IF(L2522="**", VLOOKUP(D2522,average_median_rates_1!B:I,8,0)))</f>
        <v>1000</v>
      </c>
      <c r="O2522">
        <f t="shared" si="277"/>
        <v>925.94916849701906</v>
      </c>
      <c r="P2522">
        <f t="shared" si="278"/>
        <v>925.94916849701906</v>
      </c>
    </row>
    <row r="2523" spans="1:16" x14ac:dyDescent="0.2">
      <c r="A2523" t="str">
        <f t="shared" si="279"/>
        <v>200810median2Mount Pleasant/Renfrew Heights</v>
      </c>
      <c r="B2523" t="str">
        <f t="shared" si="273"/>
        <v>200810apartmentmedian2_bed_rateMount Pleasant/Renfrew Heights</v>
      </c>
      <c r="C2523" t="str">
        <f t="shared" si="274"/>
        <v>apartmentmedian2_bed_rateMount Pleasant/Renfrew Heights</v>
      </c>
      <c r="D2523" t="str">
        <f t="shared" si="275"/>
        <v>200810apartmentmedian2_bed_rateVancouver</v>
      </c>
      <c r="E2523">
        <v>2008</v>
      </c>
      <c r="F2523">
        <v>10</v>
      </c>
      <c r="G2523" t="s">
        <v>65</v>
      </c>
      <c r="H2523" t="s">
        <v>61</v>
      </c>
      <c r="I2523" t="s">
        <v>53</v>
      </c>
      <c r="J2523">
        <f t="shared" si="276"/>
        <v>2</v>
      </c>
      <c r="K2523" t="s">
        <v>24</v>
      </c>
      <c r="L2523" t="e">
        <f>VLOOKUP(B2523,average_median_rates_1!B:I,8,0)</f>
        <v>#N/A</v>
      </c>
      <c r="M2523">
        <f>IF(ISERROR(L2523),VLOOKUP(C2523,vancouver_ratios_2!B:J,9,0),IF(L2523="**",VLOOKUP(C2523,vancouver_ratios_2!B:J,9,0)))</f>
        <v>1.0656573580169399</v>
      </c>
      <c r="N2523">
        <f>IF(ISERROR(L2523),VLOOKUP(D2523,average_median_rates_1!B:I,8,0),IF(L2523="**", VLOOKUP(D2523,average_median_rates_1!B:I,8,0)))</f>
        <v>1000</v>
      </c>
      <c r="O2523">
        <f t="shared" si="277"/>
        <v>1065.65735801694</v>
      </c>
      <c r="P2523">
        <f t="shared" si="278"/>
        <v>1065.65735801694</v>
      </c>
    </row>
    <row r="2524" spans="1:16" x14ac:dyDescent="0.2">
      <c r="A2524" t="str">
        <f t="shared" si="279"/>
        <v>200810median2East Hastings</v>
      </c>
      <c r="B2524" t="str">
        <f t="shared" si="273"/>
        <v>200810apartmentmedian2_bed_rateEast Hastings</v>
      </c>
      <c r="C2524" t="str">
        <f t="shared" si="274"/>
        <v>apartmentmedian2_bed_rateEast Hastings</v>
      </c>
      <c r="D2524" t="str">
        <f t="shared" si="275"/>
        <v>200810apartmentmedian2_bed_rateVancouver</v>
      </c>
      <c r="E2524">
        <v>2008</v>
      </c>
      <c r="F2524">
        <v>10</v>
      </c>
      <c r="G2524" t="s">
        <v>65</v>
      </c>
      <c r="H2524" t="s">
        <v>61</v>
      </c>
      <c r="I2524" t="s">
        <v>53</v>
      </c>
      <c r="J2524">
        <f t="shared" si="276"/>
        <v>2</v>
      </c>
      <c r="K2524" t="s">
        <v>25</v>
      </c>
      <c r="L2524" t="e">
        <f>VLOOKUP(B2524,average_median_rates_1!B:I,8,0)</f>
        <v>#N/A</v>
      </c>
      <c r="M2524">
        <f>IF(ISERROR(L2524),VLOOKUP(C2524,vancouver_ratios_2!B:J,9,0),IF(L2524="**",VLOOKUP(C2524,vancouver_ratios_2!B:J,9,0)))</f>
        <v>0.97427047379981202</v>
      </c>
      <c r="N2524">
        <f>IF(ISERROR(L2524),VLOOKUP(D2524,average_median_rates_1!B:I,8,0),IF(L2524="**", VLOOKUP(D2524,average_median_rates_1!B:I,8,0)))</f>
        <v>1000</v>
      </c>
      <c r="O2524">
        <f t="shared" si="277"/>
        <v>974.27047379981207</v>
      </c>
      <c r="P2524">
        <f t="shared" si="278"/>
        <v>974.27047379981207</v>
      </c>
    </row>
    <row r="2525" spans="1:16" x14ac:dyDescent="0.2">
      <c r="A2525" t="str">
        <f t="shared" si="279"/>
        <v>200810median2Southeast Vancouver</v>
      </c>
      <c r="B2525" t="str">
        <f t="shared" si="273"/>
        <v>200810apartmentmedian2_bed_rateSoutheast Vancouver</v>
      </c>
      <c r="C2525" t="str">
        <f t="shared" si="274"/>
        <v>apartmentmedian2_bed_rateSoutheast Vancouver</v>
      </c>
      <c r="D2525" t="str">
        <f t="shared" si="275"/>
        <v>200810apartmentmedian2_bed_rateVancouver</v>
      </c>
      <c r="E2525">
        <v>2008</v>
      </c>
      <c r="F2525">
        <v>10</v>
      </c>
      <c r="G2525" t="s">
        <v>65</v>
      </c>
      <c r="H2525" t="s">
        <v>61</v>
      </c>
      <c r="I2525" t="s">
        <v>53</v>
      </c>
      <c r="J2525">
        <f t="shared" si="276"/>
        <v>2</v>
      </c>
      <c r="K2525" t="s">
        <v>26</v>
      </c>
      <c r="L2525" t="e">
        <f>VLOOKUP(B2525,average_median_rates_1!B:I,8,0)</f>
        <v>#N/A</v>
      </c>
      <c r="M2525">
        <f>IF(ISERROR(L2525),VLOOKUP(C2525,vancouver_ratios_2!B:J,9,0),IF(L2525="**",VLOOKUP(C2525,vancouver_ratios_2!B:J,9,0)))</f>
        <v>1.1106840288672699</v>
      </c>
      <c r="N2525">
        <f>IF(ISERROR(L2525),VLOOKUP(D2525,average_median_rates_1!B:I,8,0),IF(L2525="**", VLOOKUP(D2525,average_median_rates_1!B:I,8,0)))</f>
        <v>1000</v>
      </c>
      <c r="O2525">
        <f t="shared" si="277"/>
        <v>1110.6840288672699</v>
      </c>
      <c r="P2525">
        <f t="shared" si="278"/>
        <v>1110.6840288672699</v>
      </c>
    </row>
    <row r="2526" spans="1:16" x14ac:dyDescent="0.2">
      <c r="A2526" t="str">
        <f t="shared" si="279"/>
        <v>200810median2University Endowment Lands</v>
      </c>
      <c r="B2526" t="str">
        <f t="shared" si="273"/>
        <v>200810apartmentmedian2_bed_rateUniversity Endowment Lands</v>
      </c>
      <c r="C2526" t="str">
        <f t="shared" si="274"/>
        <v>apartmentmedian2_bed_rateUniversity Endowment Lands</v>
      </c>
      <c r="D2526" t="str">
        <f t="shared" si="275"/>
        <v>200810apartmentmedian2_bed_rateVancouver</v>
      </c>
      <c r="E2526">
        <v>2008</v>
      </c>
      <c r="F2526">
        <v>10</v>
      </c>
      <c r="G2526" t="s">
        <v>65</v>
      </c>
      <c r="H2526" t="s">
        <v>61</v>
      </c>
      <c r="I2526" t="s">
        <v>53</v>
      </c>
      <c r="J2526">
        <f t="shared" si="276"/>
        <v>2</v>
      </c>
      <c r="K2526" t="s">
        <v>27</v>
      </c>
      <c r="L2526" t="e">
        <f>VLOOKUP(B2526,average_median_rates_1!B:I,8,0)</f>
        <v>#N/A</v>
      </c>
      <c r="M2526">
        <f>IF(ISERROR(L2526),VLOOKUP(C2526,vancouver_ratios_2!B:J,9,0),IF(L2526="**",VLOOKUP(C2526,vancouver_ratios_2!B:J,9,0)))</f>
        <v>1.6577502353310301</v>
      </c>
      <c r="N2526">
        <f>IF(ISERROR(L2526),VLOOKUP(D2526,average_median_rates_1!B:I,8,0),IF(L2526="**", VLOOKUP(D2526,average_median_rates_1!B:I,8,0)))</f>
        <v>1000</v>
      </c>
      <c r="O2526">
        <f t="shared" si="277"/>
        <v>1657.7502353310301</v>
      </c>
      <c r="P2526">
        <f t="shared" si="278"/>
        <v>1657.7502353310301</v>
      </c>
    </row>
    <row r="2527" spans="1:16" x14ac:dyDescent="0.2">
      <c r="A2527" t="str">
        <f t="shared" si="279"/>
        <v>200810median2Central Park/Metrotown</v>
      </c>
      <c r="B2527" t="str">
        <f t="shared" si="273"/>
        <v>200810apartmentmedian2_bed_rateCentral Park/Metrotown</v>
      </c>
      <c r="C2527" t="str">
        <f t="shared" si="274"/>
        <v>apartmentmedian2_bed_rateCentral Park/Metrotown</v>
      </c>
      <c r="D2527" t="str">
        <f t="shared" si="275"/>
        <v>200810apartmentmedian2_bed_rateVancouver</v>
      </c>
      <c r="E2527">
        <v>2008</v>
      </c>
      <c r="F2527">
        <v>10</v>
      </c>
      <c r="G2527" t="s">
        <v>65</v>
      </c>
      <c r="H2527" t="s">
        <v>61</v>
      </c>
      <c r="I2527" t="s">
        <v>53</v>
      </c>
      <c r="J2527">
        <f t="shared" si="276"/>
        <v>2</v>
      </c>
      <c r="K2527" t="s">
        <v>28</v>
      </c>
      <c r="L2527" t="e">
        <f>VLOOKUP(B2527,average_median_rates_1!B:I,8,0)</f>
        <v>#N/A</v>
      </c>
      <c r="M2527">
        <f>IF(ISERROR(L2527),VLOOKUP(C2527,vancouver_ratios_2!B:J,9,0),IF(L2527="**",VLOOKUP(C2527,vancouver_ratios_2!B:J,9,0)))</f>
        <v>0.96799497960464398</v>
      </c>
      <c r="N2527">
        <f>IF(ISERROR(L2527),VLOOKUP(D2527,average_median_rates_1!B:I,8,0),IF(L2527="**", VLOOKUP(D2527,average_median_rates_1!B:I,8,0)))</f>
        <v>1000</v>
      </c>
      <c r="O2527">
        <f t="shared" si="277"/>
        <v>967.99497960464396</v>
      </c>
      <c r="P2527">
        <f t="shared" si="278"/>
        <v>967.99497960464396</v>
      </c>
    </row>
    <row r="2528" spans="1:16" x14ac:dyDescent="0.2">
      <c r="A2528" t="str">
        <f t="shared" si="279"/>
        <v>200810median2Southeast Burnaby</v>
      </c>
      <c r="B2528" t="str">
        <f t="shared" si="273"/>
        <v>200810apartmentmedian2_bed_rateSoutheast Burnaby</v>
      </c>
      <c r="C2528" t="str">
        <f t="shared" si="274"/>
        <v>apartmentmedian2_bed_rateSoutheast Burnaby</v>
      </c>
      <c r="D2528" t="str">
        <f t="shared" si="275"/>
        <v>200810apartmentmedian2_bed_rateVancouver</v>
      </c>
      <c r="E2528">
        <v>2008</v>
      </c>
      <c r="F2528">
        <v>10</v>
      </c>
      <c r="G2528" t="s">
        <v>65</v>
      </c>
      <c r="H2528" t="s">
        <v>61</v>
      </c>
      <c r="I2528" t="s">
        <v>53</v>
      </c>
      <c r="J2528">
        <f t="shared" si="276"/>
        <v>2</v>
      </c>
      <c r="K2528" t="s">
        <v>29</v>
      </c>
      <c r="L2528" t="e">
        <f>VLOOKUP(B2528,average_median_rates_1!B:I,8,0)</f>
        <v>#N/A</v>
      </c>
      <c r="M2528">
        <f>IF(ISERROR(L2528),VLOOKUP(C2528,vancouver_ratios_2!B:J,9,0),IF(L2528="**",VLOOKUP(C2528,vancouver_ratios_2!B:J,9,0)))</f>
        <v>0.83181675556950097</v>
      </c>
      <c r="N2528">
        <f>IF(ISERROR(L2528),VLOOKUP(D2528,average_median_rates_1!B:I,8,0),IF(L2528="**", VLOOKUP(D2528,average_median_rates_1!B:I,8,0)))</f>
        <v>1000</v>
      </c>
      <c r="O2528">
        <f t="shared" si="277"/>
        <v>831.81675556950097</v>
      </c>
      <c r="P2528">
        <f t="shared" si="278"/>
        <v>831.81675556950097</v>
      </c>
    </row>
    <row r="2529" spans="1:16" x14ac:dyDescent="0.2">
      <c r="A2529" t="str">
        <f t="shared" si="279"/>
        <v>200810median2North Burnaby</v>
      </c>
      <c r="B2529" t="str">
        <f t="shared" si="273"/>
        <v>200810apartmentmedian2_bed_rateNorth Burnaby</v>
      </c>
      <c r="C2529" t="str">
        <f t="shared" si="274"/>
        <v>apartmentmedian2_bed_rateNorth Burnaby</v>
      </c>
      <c r="D2529" t="str">
        <f t="shared" si="275"/>
        <v>200810apartmentmedian2_bed_rateVancouver</v>
      </c>
      <c r="E2529">
        <v>2008</v>
      </c>
      <c r="F2529">
        <v>10</v>
      </c>
      <c r="G2529" t="s">
        <v>65</v>
      </c>
      <c r="H2529" t="s">
        <v>61</v>
      </c>
      <c r="I2529" t="s">
        <v>53</v>
      </c>
      <c r="J2529">
        <f t="shared" si="276"/>
        <v>2</v>
      </c>
      <c r="K2529" t="s">
        <v>31</v>
      </c>
      <c r="L2529" t="e">
        <f>VLOOKUP(B2529,average_median_rates_1!B:I,8,0)</f>
        <v>#N/A</v>
      </c>
      <c r="M2529">
        <f>IF(ISERROR(L2529),VLOOKUP(C2529,vancouver_ratios_2!B:J,9,0),IF(L2529="**",VLOOKUP(C2529,vancouver_ratios_2!B:J,9,0)))</f>
        <v>1.02016002510198</v>
      </c>
      <c r="N2529">
        <f>IF(ISERROR(L2529),VLOOKUP(D2529,average_median_rates_1!B:I,8,0),IF(L2529="**", VLOOKUP(D2529,average_median_rates_1!B:I,8,0)))</f>
        <v>1000</v>
      </c>
      <c r="O2529">
        <f t="shared" si="277"/>
        <v>1020.16002510198</v>
      </c>
      <c r="P2529">
        <f t="shared" si="278"/>
        <v>1020.16002510198</v>
      </c>
    </row>
    <row r="2530" spans="1:16" x14ac:dyDescent="0.2">
      <c r="A2530" t="str">
        <f t="shared" si="279"/>
        <v>200810median2New Westminster</v>
      </c>
      <c r="B2530" t="str">
        <f t="shared" si="273"/>
        <v>200810apartmentmedian2_bed_rateNew Westminster</v>
      </c>
      <c r="C2530" t="str">
        <f t="shared" si="274"/>
        <v>apartmentmedian2_bed_rateNew Westminster</v>
      </c>
      <c r="D2530" t="str">
        <f t="shared" si="275"/>
        <v>200810apartmentmedian2_bed_rateVancouver</v>
      </c>
      <c r="E2530">
        <v>2008</v>
      </c>
      <c r="F2530">
        <v>10</v>
      </c>
      <c r="G2530" t="s">
        <v>65</v>
      </c>
      <c r="H2530" t="s">
        <v>61</v>
      </c>
      <c r="I2530" t="s">
        <v>53</v>
      </c>
      <c r="J2530">
        <f t="shared" si="276"/>
        <v>2</v>
      </c>
      <c r="K2530" t="s">
        <v>32</v>
      </c>
      <c r="L2530" t="e">
        <f>VLOOKUP(B2530,average_median_rates_1!B:I,8,0)</f>
        <v>#N/A</v>
      </c>
      <c r="M2530">
        <f>IF(ISERROR(L2530),VLOOKUP(C2530,vancouver_ratios_2!B:J,9,0),IF(L2530="**",VLOOKUP(C2530,vancouver_ratios_2!B:J,9,0)))</f>
        <v>0.92845936617508595</v>
      </c>
      <c r="N2530">
        <f>IF(ISERROR(L2530),VLOOKUP(D2530,average_median_rates_1!B:I,8,0),IF(L2530="**", VLOOKUP(D2530,average_median_rates_1!B:I,8,0)))</f>
        <v>1000</v>
      </c>
      <c r="O2530">
        <f t="shared" si="277"/>
        <v>928.45936617508596</v>
      </c>
      <c r="P2530">
        <f t="shared" si="278"/>
        <v>928.45936617508596</v>
      </c>
    </row>
    <row r="2531" spans="1:16" x14ac:dyDescent="0.2">
      <c r="A2531" t="str">
        <f t="shared" si="279"/>
        <v>200810median2North Vancouver CY</v>
      </c>
      <c r="B2531" t="str">
        <f t="shared" si="273"/>
        <v>200810apartmentmedian2_bed_rateNorth Vancouver CY</v>
      </c>
      <c r="C2531" t="str">
        <f t="shared" si="274"/>
        <v>apartmentmedian2_bed_rateNorth Vancouver CY</v>
      </c>
      <c r="D2531" t="str">
        <f t="shared" si="275"/>
        <v>200810apartmentmedian2_bed_rateVancouver</v>
      </c>
      <c r="E2531">
        <v>2008</v>
      </c>
      <c r="F2531">
        <v>10</v>
      </c>
      <c r="G2531" t="s">
        <v>65</v>
      </c>
      <c r="H2531" t="s">
        <v>61</v>
      </c>
      <c r="I2531" t="s">
        <v>53</v>
      </c>
      <c r="J2531">
        <f t="shared" si="276"/>
        <v>2</v>
      </c>
      <c r="K2531" t="s">
        <v>33</v>
      </c>
      <c r="L2531" t="e">
        <f>VLOOKUP(B2531,average_median_rates_1!B:I,8,0)</f>
        <v>#N/A</v>
      </c>
      <c r="M2531">
        <f>IF(ISERROR(L2531),VLOOKUP(C2531,vancouver_ratios_2!B:J,9,0),IF(L2531="**",VLOOKUP(C2531,vancouver_ratios_2!B:J,9,0)))</f>
        <v>1.18195010982115</v>
      </c>
      <c r="N2531">
        <f>IF(ISERROR(L2531),VLOOKUP(D2531,average_median_rates_1!B:I,8,0),IF(L2531="**", VLOOKUP(D2531,average_median_rates_1!B:I,8,0)))</f>
        <v>1000</v>
      </c>
      <c r="O2531">
        <f t="shared" si="277"/>
        <v>1181.9501098211499</v>
      </c>
      <c r="P2531">
        <f t="shared" si="278"/>
        <v>1181.9501098211499</v>
      </c>
    </row>
    <row r="2532" spans="1:16" x14ac:dyDescent="0.2">
      <c r="A2532" t="str">
        <f t="shared" si="279"/>
        <v>200810median2North Vancouver DM</v>
      </c>
      <c r="B2532" t="str">
        <f t="shared" si="273"/>
        <v>200810apartmentmedian2_bed_rateNorth Vancouver DM</v>
      </c>
      <c r="C2532" t="str">
        <f t="shared" si="274"/>
        <v>apartmentmedian2_bed_rateNorth Vancouver DM</v>
      </c>
      <c r="D2532" t="str">
        <f t="shared" si="275"/>
        <v>200810apartmentmedian2_bed_rateVancouver</v>
      </c>
      <c r="E2532">
        <v>2008</v>
      </c>
      <c r="F2532">
        <v>10</v>
      </c>
      <c r="G2532" t="s">
        <v>65</v>
      </c>
      <c r="H2532" t="s">
        <v>61</v>
      </c>
      <c r="I2532" t="s">
        <v>53</v>
      </c>
      <c r="J2532">
        <f t="shared" si="276"/>
        <v>2</v>
      </c>
      <c r="K2532" t="s">
        <v>34</v>
      </c>
      <c r="L2532" t="e">
        <f>VLOOKUP(B2532,average_median_rates_1!B:I,8,0)</f>
        <v>#N/A</v>
      </c>
      <c r="M2532">
        <f>IF(ISERROR(L2532),VLOOKUP(C2532,vancouver_ratios_2!B:J,9,0),IF(L2532="**",VLOOKUP(C2532,vancouver_ratios_2!B:J,9,0)))</f>
        <v>1.1241763413868799</v>
      </c>
      <c r="N2532">
        <f>IF(ISERROR(L2532),VLOOKUP(D2532,average_median_rates_1!B:I,8,0),IF(L2532="**", VLOOKUP(D2532,average_median_rates_1!B:I,8,0)))</f>
        <v>1000</v>
      </c>
      <c r="O2532">
        <f t="shared" si="277"/>
        <v>1124.17634138688</v>
      </c>
      <c r="P2532">
        <f t="shared" si="278"/>
        <v>1124.17634138688</v>
      </c>
    </row>
    <row r="2533" spans="1:16" x14ac:dyDescent="0.2">
      <c r="A2533" t="str">
        <f t="shared" si="279"/>
        <v>200810median2West Vancouver</v>
      </c>
      <c r="B2533" t="str">
        <f t="shared" si="273"/>
        <v>200810apartmentmedian2_bed_rateWest Vancouver</v>
      </c>
      <c r="C2533" t="str">
        <f t="shared" si="274"/>
        <v>apartmentmedian2_bed_rateWest Vancouver</v>
      </c>
      <c r="D2533" t="str">
        <f t="shared" si="275"/>
        <v>200810apartmentmedian2_bed_rateVancouver</v>
      </c>
      <c r="E2533">
        <v>2008</v>
      </c>
      <c r="F2533">
        <v>10</v>
      </c>
      <c r="G2533" t="s">
        <v>65</v>
      </c>
      <c r="H2533" t="s">
        <v>61</v>
      </c>
      <c r="I2533" t="s">
        <v>53</v>
      </c>
      <c r="J2533">
        <f t="shared" si="276"/>
        <v>2</v>
      </c>
      <c r="K2533" t="s">
        <v>35</v>
      </c>
      <c r="L2533" t="e">
        <f>VLOOKUP(B2533,average_median_rates_1!B:I,8,0)</f>
        <v>#N/A</v>
      </c>
      <c r="M2533">
        <f>IF(ISERROR(L2533),VLOOKUP(C2533,vancouver_ratios_2!B:J,9,0),IF(L2533="**",VLOOKUP(C2533,vancouver_ratios_2!B:J,9,0)))</f>
        <v>1.7228584876059001</v>
      </c>
      <c r="N2533">
        <f>IF(ISERROR(L2533),VLOOKUP(D2533,average_median_rates_1!B:I,8,0),IF(L2533="**", VLOOKUP(D2533,average_median_rates_1!B:I,8,0)))</f>
        <v>1000</v>
      </c>
      <c r="O2533">
        <f t="shared" si="277"/>
        <v>1722.8584876059001</v>
      </c>
      <c r="P2533">
        <f t="shared" si="278"/>
        <v>1722.8584876059001</v>
      </c>
    </row>
    <row r="2534" spans="1:16" x14ac:dyDescent="0.2">
      <c r="A2534" t="str">
        <f t="shared" si="279"/>
        <v>200810median2Richmond</v>
      </c>
      <c r="B2534" t="str">
        <f t="shared" si="273"/>
        <v>200810apartmentmedian2_bed_rateRichmond</v>
      </c>
      <c r="C2534" t="str">
        <f t="shared" si="274"/>
        <v>apartmentmedian2_bed_rateRichmond</v>
      </c>
      <c r="D2534" t="str">
        <f t="shared" si="275"/>
        <v>200810apartmentmedian2_bed_rateVancouver</v>
      </c>
      <c r="E2534">
        <v>2008</v>
      </c>
      <c r="F2534">
        <v>10</v>
      </c>
      <c r="G2534" t="s">
        <v>65</v>
      </c>
      <c r="H2534" t="s">
        <v>61</v>
      </c>
      <c r="I2534" t="s">
        <v>53</v>
      </c>
      <c r="J2534">
        <f t="shared" si="276"/>
        <v>2</v>
      </c>
      <c r="K2534" t="s">
        <v>36</v>
      </c>
      <c r="L2534" t="e">
        <f>VLOOKUP(B2534,average_median_rates_1!B:I,8,0)</f>
        <v>#N/A</v>
      </c>
      <c r="M2534">
        <f>IF(ISERROR(L2534),VLOOKUP(C2534,vancouver_ratios_2!B:J,9,0),IF(L2534="**",VLOOKUP(C2534,vancouver_ratios_2!B:J,9,0)))</f>
        <v>0.96815186695952304</v>
      </c>
      <c r="N2534">
        <f>IF(ISERROR(L2534),VLOOKUP(D2534,average_median_rates_1!B:I,8,0),IF(L2534="**", VLOOKUP(D2534,average_median_rates_1!B:I,8,0)))</f>
        <v>1000</v>
      </c>
      <c r="O2534">
        <f t="shared" si="277"/>
        <v>968.15186695952309</v>
      </c>
      <c r="P2534">
        <f t="shared" si="278"/>
        <v>968.15186695952309</v>
      </c>
    </row>
    <row r="2535" spans="1:16" x14ac:dyDescent="0.2">
      <c r="A2535" t="str">
        <f t="shared" si="279"/>
        <v>200810median2Delta</v>
      </c>
      <c r="B2535" t="str">
        <f t="shared" si="273"/>
        <v>200810apartmentmedian2_bed_rateDelta</v>
      </c>
      <c r="C2535" t="str">
        <f t="shared" si="274"/>
        <v>apartmentmedian2_bed_rateDelta</v>
      </c>
      <c r="D2535" t="str">
        <f t="shared" si="275"/>
        <v>200810apartmentmedian2_bed_rateVancouver</v>
      </c>
      <c r="E2535">
        <v>2008</v>
      </c>
      <c r="F2535">
        <v>10</v>
      </c>
      <c r="G2535" t="s">
        <v>65</v>
      </c>
      <c r="H2535" t="s">
        <v>61</v>
      </c>
      <c r="I2535" t="s">
        <v>53</v>
      </c>
      <c r="J2535">
        <f t="shared" si="276"/>
        <v>2</v>
      </c>
      <c r="K2535" t="s">
        <v>37</v>
      </c>
      <c r="L2535" t="e">
        <f>VLOOKUP(B2535,average_median_rates_1!B:I,8,0)</f>
        <v>#N/A</v>
      </c>
      <c r="M2535">
        <f>IF(ISERROR(L2535),VLOOKUP(C2535,vancouver_ratios_2!B:J,9,0),IF(L2535="**",VLOOKUP(C2535,vancouver_ratios_2!B:J,9,0)))</f>
        <v>0.85189833699403805</v>
      </c>
      <c r="N2535">
        <f>IF(ISERROR(L2535),VLOOKUP(D2535,average_median_rates_1!B:I,8,0),IF(L2535="**", VLOOKUP(D2535,average_median_rates_1!B:I,8,0)))</f>
        <v>1000</v>
      </c>
      <c r="O2535">
        <f t="shared" si="277"/>
        <v>851.898336994038</v>
      </c>
      <c r="P2535">
        <f t="shared" si="278"/>
        <v>851.898336994038</v>
      </c>
    </row>
    <row r="2536" spans="1:16" x14ac:dyDescent="0.2">
      <c r="A2536" t="str">
        <f t="shared" si="279"/>
        <v>200810median2Surrey</v>
      </c>
      <c r="B2536" t="str">
        <f t="shared" si="273"/>
        <v>200810apartmentmedian2_bed_rateSurrey</v>
      </c>
      <c r="C2536" t="str">
        <f t="shared" si="274"/>
        <v>apartmentmedian2_bed_rateSurrey</v>
      </c>
      <c r="D2536" t="str">
        <f t="shared" si="275"/>
        <v>200810apartmentmedian2_bed_rateVancouver</v>
      </c>
      <c r="E2536">
        <v>2008</v>
      </c>
      <c r="F2536">
        <v>10</v>
      </c>
      <c r="G2536" t="s">
        <v>65</v>
      </c>
      <c r="H2536" t="s">
        <v>61</v>
      </c>
      <c r="I2536" t="s">
        <v>53</v>
      </c>
      <c r="J2536">
        <f t="shared" si="276"/>
        <v>2</v>
      </c>
      <c r="K2536" t="s">
        <v>38</v>
      </c>
      <c r="L2536" t="e">
        <f>VLOOKUP(B2536,average_median_rates_1!B:I,8,0)</f>
        <v>#N/A</v>
      </c>
      <c r="M2536">
        <f>IF(ISERROR(L2536),VLOOKUP(C2536,vancouver_ratios_2!B:J,9,0),IF(L2536="**",VLOOKUP(C2536,vancouver_ratios_2!B:J,9,0)))</f>
        <v>0.75274552871038602</v>
      </c>
      <c r="N2536">
        <f>IF(ISERROR(L2536),VLOOKUP(D2536,average_median_rates_1!B:I,8,0),IF(L2536="**", VLOOKUP(D2536,average_median_rates_1!B:I,8,0)))</f>
        <v>1000</v>
      </c>
      <c r="O2536">
        <f t="shared" si="277"/>
        <v>752.745528710386</v>
      </c>
      <c r="P2536">
        <f t="shared" si="278"/>
        <v>752.745528710386</v>
      </c>
    </row>
    <row r="2537" spans="1:16" x14ac:dyDescent="0.2">
      <c r="A2537" t="str">
        <f t="shared" si="279"/>
        <v>200810median2White Rock</v>
      </c>
      <c r="B2537" t="str">
        <f t="shared" si="273"/>
        <v>200810apartmentmedian2_bed_rateWhite Rock</v>
      </c>
      <c r="C2537" t="str">
        <f t="shared" si="274"/>
        <v>apartmentmedian2_bed_rateWhite Rock</v>
      </c>
      <c r="D2537" t="str">
        <f t="shared" si="275"/>
        <v>200810apartmentmedian2_bed_rateVancouver</v>
      </c>
      <c r="E2537">
        <v>2008</v>
      </c>
      <c r="F2537">
        <v>10</v>
      </c>
      <c r="G2537" t="s">
        <v>65</v>
      </c>
      <c r="H2537" t="s">
        <v>61</v>
      </c>
      <c r="I2537" t="s">
        <v>53</v>
      </c>
      <c r="J2537">
        <f t="shared" si="276"/>
        <v>2</v>
      </c>
      <c r="K2537" t="s">
        <v>39</v>
      </c>
      <c r="L2537" t="e">
        <f>VLOOKUP(B2537,average_median_rates_1!B:I,8,0)</f>
        <v>#N/A</v>
      </c>
      <c r="M2537">
        <f>IF(ISERROR(L2537),VLOOKUP(C2537,vancouver_ratios_2!B:J,9,0),IF(L2537="**",VLOOKUP(C2537,vancouver_ratios_2!B:J,9,0)))</f>
        <v>0.85142767492940097</v>
      </c>
      <c r="N2537">
        <f>IF(ISERROR(L2537),VLOOKUP(D2537,average_median_rates_1!B:I,8,0),IF(L2537="**", VLOOKUP(D2537,average_median_rates_1!B:I,8,0)))</f>
        <v>1000</v>
      </c>
      <c r="O2537">
        <f t="shared" si="277"/>
        <v>851.42767492940095</v>
      </c>
      <c r="P2537">
        <f t="shared" si="278"/>
        <v>851.42767492940095</v>
      </c>
    </row>
    <row r="2538" spans="1:16" x14ac:dyDescent="0.2">
      <c r="A2538" t="str">
        <f t="shared" si="279"/>
        <v>200810median2Langley City and Langley DM</v>
      </c>
      <c r="B2538" t="str">
        <f t="shared" si="273"/>
        <v>200810apartmentmedian2_bed_rateLangley City and Langley DM</v>
      </c>
      <c r="C2538" t="str">
        <f t="shared" si="274"/>
        <v>apartmentmedian2_bed_rateLangley City and Langley DM</v>
      </c>
      <c r="D2538" t="str">
        <f t="shared" si="275"/>
        <v>200810apartmentmedian2_bed_rateVancouver</v>
      </c>
      <c r="E2538">
        <v>2008</v>
      </c>
      <c r="F2538">
        <v>10</v>
      </c>
      <c r="G2538" t="s">
        <v>65</v>
      </c>
      <c r="H2538" t="s">
        <v>61</v>
      </c>
      <c r="I2538" t="s">
        <v>53</v>
      </c>
      <c r="J2538">
        <f t="shared" si="276"/>
        <v>2</v>
      </c>
      <c r="K2538" t="s">
        <v>40</v>
      </c>
      <c r="L2538" t="e">
        <f>VLOOKUP(B2538,average_median_rates_1!B:I,8,0)</f>
        <v>#N/A</v>
      </c>
      <c r="M2538">
        <f>IF(ISERROR(L2538),VLOOKUP(C2538,vancouver_ratios_2!B:J,9,0),IF(L2538="**",VLOOKUP(C2538,vancouver_ratios_2!B:J,9,0)))</f>
        <v>0.83197364292438003</v>
      </c>
      <c r="N2538">
        <f>IF(ISERROR(L2538),VLOOKUP(D2538,average_median_rates_1!B:I,8,0),IF(L2538="**", VLOOKUP(D2538,average_median_rates_1!B:I,8,0)))</f>
        <v>1000</v>
      </c>
      <c r="O2538">
        <f t="shared" si="277"/>
        <v>831.97364292437999</v>
      </c>
      <c r="P2538">
        <f t="shared" si="278"/>
        <v>831.97364292437999</v>
      </c>
    </row>
    <row r="2539" spans="1:16" x14ac:dyDescent="0.2">
      <c r="A2539" t="str">
        <f t="shared" si="279"/>
        <v>200810median2Tri-Cities</v>
      </c>
      <c r="B2539" t="str">
        <f t="shared" si="273"/>
        <v>200810apartmentmedian2_bed_rateTri-Cities</v>
      </c>
      <c r="C2539" t="str">
        <f t="shared" si="274"/>
        <v>apartmentmedian2_bed_rateTri-Cities</v>
      </c>
      <c r="D2539" t="str">
        <f t="shared" si="275"/>
        <v>200810apartmentmedian2_bed_rateVancouver</v>
      </c>
      <c r="E2539">
        <v>2008</v>
      </c>
      <c r="F2539">
        <v>10</v>
      </c>
      <c r="G2539" t="s">
        <v>65</v>
      </c>
      <c r="H2539" t="s">
        <v>61</v>
      </c>
      <c r="I2539" t="s">
        <v>53</v>
      </c>
      <c r="J2539">
        <f t="shared" si="276"/>
        <v>2</v>
      </c>
      <c r="K2539" t="s">
        <v>41</v>
      </c>
      <c r="L2539" t="e">
        <f>VLOOKUP(B2539,average_median_rates_1!B:I,8,0)</f>
        <v>#N/A</v>
      </c>
      <c r="M2539">
        <f>IF(ISERROR(L2539),VLOOKUP(C2539,vancouver_ratios_2!B:J,9,0),IF(L2539="**",VLOOKUP(C2539,vancouver_ratios_2!B:J,9,0)))</f>
        <v>0.85801694383432703</v>
      </c>
      <c r="N2539">
        <f>IF(ISERROR(L2539),VLOOKUP(D2539,average_median_rates_1!B:I,8,0),IF(L2539="**", VLOOKUP(D2539,average_median_rates_1!B:I,8,0)))</f>
        <v>1000</v>
      </c>
      <c r="O2539">
        <f t="shared" si="277"/>
        <v>858.01694383432698</v>
      </c>
      <c r="P2539">
        <f t="shared" si="278"/>
        <v>858.01694383432698</v>
      </c>
    </row>
    <row r="2540" spans="1:16" x14ac:dyDescent="0.2">
      <c r="A2540" t="str">
        <f t="shared" si="279"/>
        <v>200810median2Maple Ridge/Pitt Meadows</v>
      </c>
      <c r="B2540" t="str">
        <f t="shared" si="273"/>
        <v>200810apartmentmedian2_bed_rateMaple Ridge/Pitt Meadows</v>
      </c>
      <c r="C2540" t="str">
        <f t="shared" si="274"/>
        <v>apartmentmedian2_bed_rateMaple Ridge/Pitt Meadows</v>
      </c>
      <c r="D2540" t="str">
        <f t="shared" si="275"/>
        <v>200810apartmentmedian2_bed_rateVancouver</v>
      </c>
      <c r="E2540">
        <v>2008</v>
      </c>
      <c r="F2540">
        <v>10</v>
      </c>
      <c r="G2540" t="s">
        <v>65</v>
      </c>
      <c r="H2540" t="s">
        <v>61</v>
      </c>
      <c r="I2540" t="s">
        <v>53</v>
      </c>
      <c r="J2540">
        <f t="shared" si="276"/>
        <v>2</v>
      </c>
      <c r="K2540" t="s">
        <v>42</v>
      </c>
      <c r="L2540" t="e">
        <f>VLOOKUP(B2540,average_median_rates_1!B:I,8,0)</f>
        <v>#N/A</v>
      </c>
      <c r="M2540">
        <f>IF(ISERROR(L2540),VLOOKUP(C2540,vancouver_ratios_2!B:J,9,0),IF(L2540="**",VLOOKUP(C2540,vancouver_ratios_2!B:J,9,0)))</f>
        <v>0.76176655161593998</v>
      </c>
      <c r="N2540">
        <f>IF(ISERROR(L2540),VLOOKUP(D2540,average_median_rates_1!B:I,8,0),IF(L2540="**", VLOOKUP(D2540,average_median_rates_1!B:I,8,0)))</f>
        <v>1000</v>
      </c>
      <c r="O2540">
        <f t="shared" si="277"/>
        <v>761.76655161593999</v>
      </c>
      <c r="P2540">
        <f t="shared" si="278"/>
        <v>761.76655161593999</v>
      </c>
    </row>
    <row r="2541" spans="1:16" x14ac:dyDescent="0.2">
      <c r="A2541" t="str">
        <f t="shared" si="279"/>
        <v>200810median2Vancouver</v>
      </c>
      <c r="B2541" t="str">
        <f t="shared" si="273"/>
        <v>200810apartmentmedian2_bed_rateVancouver</v>
      </c>
      <c r="C2541" t="str">
        <f t="shared" si="274"/>
        <v>apartmentmedian2_bed_rateVancouver</v>
      </c>
      <c r="D2541" t="str">
        <f t="shared" si="275"/>
        <v>200810apartmentmedian2_bed_rateVancouver</v>
      </c>
      <c r="E2541">
        <v>2008</v>
      </c>
      <c r="F2541">
        <v>10</v>
      </c>
      <c r="G2541" t="s">
        <v>65</v>
      </c>
      <c r="H2541" t="s">
        <v>61</v>
      </c>
      <c r="I2541" t="s">
        <v>53</v>
      </c>
      <c r="J2541">
        <f t="shared" si="276"/>
        <v>2</v>
      </c>
      <c r="K2541" t="s">
        <v>43</v>
      </c>
      <c r="L2541">
        <f>VLOOKUP(B2541,average_median_rates_1!B:I,8,0)</f>
        <v>1000</v>
      </c>
      <c r="M2541" t="b">
        <f>IF(ISERROR(L2541),VLOOKUP(C2541,vancouver_ratios_2!B:J,9,0),IF(L2541="**",VLOOKUP(C2541,vancouver_ratios_2!B:J,9,0)))</f>
        <v>0</v>
      </c>
      <c r="N2541" t="b">
        <f>IF(ISERROR(L2541),VLOOKUP(D2541,average_median_rates_1!B:I,8,0),IF(L2541="**", VLOOKUP(D2541,average_median_rates_1!B:I,8,0)))</f>
        <v>0</v>
      </c>
      <c r="O2541">
        <f t="shared" si="277"/>
        <v>0</v>
      </c>
      <c r="P2541">
        <f t="shared" si="278"/>
        <v>1000</v>
      </c>
    </row>
    <row r="2542" spans="1:16" x14ac:dyDescent="0.2">
      <c r="A2542" t="str">
        <f t="shared" si="279"/>
        <v>200810median2North Vancouver City</v>
      </c>
      <c r="B2542" t="str">
        <f t="shared" si="273"/>
        <v>200810apartmentmedian2_bed_rateNorth Vancouver City</v>
      </c>
      <c r="C2542" t="str">
        <f t="shared" si="274"/>
        <v>apartmentmedian2_bed_rateNorth Vancouver City</v>
      </c>
      <c r="D2542" t="str">
        <f t="shared" si="275"/>
        <v>200810apartmentmedian2_bed_rateVancouver</v>
      </c>
      <c r="E2542">
        <v>2008</v>
      </c>
      <c r="F2542">
        <v>10</v>
      </c>
      <c r="G2542" t="s">
        <v>65</v>
      </c>
      <c r="H2542" t="s">
        <v>61</v>
      </c>
      <c r="I2542" t="s">
        <v>53</v>
      </c>
      <c r="J2542">
        <f t="shared" si="276"/>
        <v>2</v>
      </c>
      <c r="K2542" t="s">
        <v>60</v>
      </c>
      <c r="L2542" t="e">
        <f>VLOOKUP(B2542,average_median_rates_1!B:I,8,0)</f>
        <v>#N/A</v>
      </c>
      <c r="M2542">
        <f>IF(ISERROR(L2542),VLOOKUP(C2542,vancouver_ratios_2!B:J,9,0),IF(L2542="**",VLOOKUP(C2542,vancouver_ratios_2!B:J,9,0)))</f>
        <v>0.94132412927518005</v>
      </c>
      <c r="N2542">
        <f>IF(ISERROR(L2542),VLOOKUP(D2542,average_median_rates_1!B:I,8,0),IF(L2542="**", VLOOKUP(D2542,average_median_rates_1!B:I,8,0)))</f>
        <v>1000</v>
      </c>
      <c r="O2542">
        <f t="shared" si="277"/>
        <v>941.3241292751801</v>
      </c>
      <c r="P2542">
        <f t="shared" si="278"/>
        <v>941.3241292751801</v>
      </c>
    </row>
    <row r="2543" spans="1:16" x14ac:dyDescent="0.2">
      <c r="A2543" t="str">
        <f t="shared" si="279"/>
        <v>200810median3West End/Stanley Park</v>
      </c>
      <c r="B2543" t="str">
        <f t="shared" si="273"/>
        <v>200810apartmentmedian3+_bed_rateWest End/Stanley Park</v>
      </c>
      <c r="C2543" t="str">
        <f t="shared" si="274"/>
        <v>apartmentmedian3+_bed_rateWest End/Stanley Park</v>
      </c>
      <c r="D2543" t="str">
        <f t="shared" si="275"/>
        <v>200810apartmentmedian3+_bed_rateVancouver</v>
      </c>
      <c r="E2543">
        <v>2008</v>
      </c>
      <c r="F2543">
        <v>10</v>
      </c>
      <c r="G2543" t="s">
        <v>65</v>
      </c>
      <c r="H2543" t="s">
        <v>61</v>
      </c>
      <c r="I2543" t="s">
        <v>55</v>
      </c>
      <c r="J2543">
        <f t="shared" si="276"/>
        <v>3</v>
      </c>
      <c r="K2543" t="s">
        <v>12</v>
      </c>
      <c r="L2543" t="e">
        <f>VLOOKUP(B2543,average_median_rates_1!B:I,8,0)</f>
        <v>#N/A</v>
      </c>
      <c r="M2543">
        <f>IF(ISERROR(L2543),VLOOKUP(C2543,vancouver_ratios_2!B:J,9,0),IF(L2543="**",VLOOKUP(C2543,vancouver_ratios_2!B:J,9,0)))</f>
        <v>1.9956571027127099</v>
      </c>
      <c r="N2543">
        <f>IF(ISERROR(L2543),VLOOKUP(D2543,average_median_rates_1!B:I,8,0),IF(L2543="**", VLOOKUP(D2543,average_median_rates_1!B:I,8,0)))</f>
        <v>1100</v>
      </c>
      <c r="O2543">
        <f t="shared" si="277"/>
        <v>2195.2228129839809</v>
      </c>
      <c r="P2543">
        <f t="shared" si="278"/>
        <v>2195.2228129839809</v>
      </c>
    </row>
    <row r="2544" spans="1:16" x14ac:dyDescent="0.2">
      <c r="A2544" t="str">
        <f t="shared" si="279"/>
        <v>200810median3English Bay</v>
      </c>
      <c r="B2544" t="str">
        <f t="shared" si="273"/>
        <v>200810apartmentmedian3+_bed_rateEnglish Bay</v>
      </c>
      <c r="C2544" t="str">
        <f t="shared" si="274"/>
        <v>apartmentmedian3+_bed_rateEnglish Bay</v>
      </c>
      <c r="D2544" t="str">
        <f t="shared" si="275"/>
        <v>200810apartmentmedian3+_bed_rateVancouver</v>
      </c>
      <c r="E2544">
        <v>2008</v>
      </c>
      <c r="F2544">
        <v>10</v>
      </c>
      <c r="G2544" t="s">
        <v>65</v>
      </c>
      <c r="H2544" t="s">
        <v>61</v>
      </c>
      <c r="I2544" t="s">
        <v>55</v>
      </c>
      <c r="J2544">
        <f t="shared" si="276"/>
        <v>3</v>
      </c>
      <c r="K2544" t="s">
        <v>16</v>
      </c>
      <c r="L2544" t="e">
        <f>VLOOKUP(B2544,average_median_rates_1!B:I,8,0)</f>
        <v>#N/A</v>
      </c>
      <c r="M2544">
        <f>IF(ISERROR(L2544),VLOOKUP(C2544,vancouver_ratios_2!B:J,9,0),IF(L2544="**",VLOOKUP(C2544,vancouver_ratios_2!B:J,9,0)))</f>
        <v>1.72900457783343</v>
      </c>
      <c r="N2544">
        <f>IF(ISERROR(L2544),VLOOKUP(D2544,average_median_rates_1!B:I,8,0),IF(L2544="**", VLOOKUP(D2544,average_median_rates_1!B:I,8,0)))</f>
        <v>1100</v>
      </c>
      <c r="O2544">
        <f t="shared" si="277"/>
        <v>1901.9050356167729</v>
      </c>
      <c r="P2544">
        <f t="shared" si="278"/>
        <v>1901.9050356167729</v>
      </c>
    </row>
    <row r="2545" spans="1:16" x14ac:dyDescent="0.2">
      <c r="A2545" t="str">
        <f t="shared" si="279"/>
        <v>200810median3Downtown</v>
      </c>
      <c r="B2545" t="str">
        <f t="shared" si="273"/>
        <v>200810apartmentmedian3+_bed_rateDowntown</v>
      </c>
      <c r="C2545" t="str">
        <f t="shared" si="274"/>
        <v>apartmentmedian3+_bed_rateDowntown</v>
      </c>
      <c r="D2545" t="str">
        <f t="shared" si="275"/>
        <v>200810apartmentmedian3+_bed_rateVancouver</v>
      </c>
      <c r="E2545">
        <v>2008</v>
      </c>
      <c r="F2545">
        <v>10</v>
      </c>
      <c r="G2545" t="s">
        <v>65</v>
      </c>
      <c r="H2545" t="s">
        <v>61</v>
      </c>
      <c r="I2545" t="s">
        <v>55</v>
      </c>
      <c r="J2545">
        <f t="shared" si="276"/>
        <v>3</v>
      </c>
      <c r="K2545" t="s">
        <v>17</v>
      </c>
      <c r="L2545" t="e">
        <f>VLOOKUP(B2545,average_median_rates_1!B:I,8,0)</f>
        <v>#N/A</v>
      </c>
      <c r="M2545">
        <f>IF(ISERROR(L2545),VLOOKUP(C2545,vancouver_ratios_2!B:J,9,0),IF(L2545="**",VLOOKUP(C2545,vancouver_ratios_2!B:J,9,0)))</f>
        <v>1.84518249748527</v>
      </c>
      <c r="N2545">
        <f>IF(ISERROR(L2545),VLOOKUP(D2545,average_median_rates_1!B:I,8,0),IF(L2545="**", VLOOKUP(D2545,average_median_rates_1!B:I,8,0)))</f>
        <v>1100</v>
      </c>
      <c r="O2545">
        <f t="shared" si="277"/>
        <v>2029.7007472337971</v>
      </c>
      <c r="P2545">
        <f t="shared" si="278"/>
        <v>2029.7007472337971</v>
      </c>
    </row>
    <row r="2546" spans="1:16" x14ac:dyDescent="0.2">
      <c r="A2546" t="str">
        <f t="shared" si="279"/>
        <v>200810median3South Granville/Oak</v>
      </c>
      <c r="B2546" t="str">
        <f t="shared" si="273"/>
        <v>200810apartmentmedian3+_bed_rateSouth Granville/Oak</v>
      </c>
      <c r="C2546" t="str">
        <f t="shared" si="274"/>
        <v>apartmentmedian3+_bed_rateSouth Granville/Oak</v>
      </c>
      <c r="D2546" t="str">
        <f t="shared" si="275"/>
        <v>200810apartmentmedian3+_bed_rateVancouver</v>
      </c>
      <c r="E2546">
        <v>2008</v>
      </c>
      <c r="F2546">
        <v>10</v>
      </c>
      <c r="G2546" t="s">
        <v>65</v>
      </c>
      <c r="H2546" t="s">
        <v>61</v>
      </c>
      <c r="I2546" t="s">
        <v>55</v>
      </c>
      <c r="J2546">
        <f t="shared" si="276"/>
        <v>3</v>
      </c>
      <c r="K2546" t="s">
        <v>19</v>
      </c>
      <c r="L2546" t="e">
        <f>VLOOKUP(B2546,average_median_rates_1!B:I,8,0)</f>
        <v>#N/A</v>
      </c>
      <c r="M2546">
        <f>IF(ISERROR(L2546),VLOOKUP(C2546,vancouver_ratios_2!B:J,9,0),IF(L2546="**",VLOOKUP(C2546,vancouver_ratios_2!B:J,9,0)))</f>
        <v>1.49374910188245</v>
      </c>
      <c r="N2546">
        <f>IF(ISERROR(L2546),VLOOKUP(D2546,average_median_rates_1!B:I,8,0),IF(L2546="**", VLOOKUP(D2546,average_median_rates_1!B:I,8,0)))</f>
        <v>1100</v>
      </c>
      <c r="O2546">
        <f t="shared" si="277"/>
        <v>1643.124012070695</v>
      </c>
      <c r="P2546">
        <f t="shared" si="278"/>
        <v>1643.124012070695</v>
      </c>
    </row>
    <row r="2547" spans="1:16" x14ac:dyDescent="0.2">
      <c r="A2547" t="str">
        <f t="shared" si="279"/>
        <v>200810median3Kitsilano/Point Grey</v>
      </c>
      <c r="B2547" t="str">
        <f t="shared" si="273"/>
        <v>200810apartmentmedian3+_bed_rateKitsilano/Point Grey</v>
      </c>
      <c r="C2547" t="str">
        <f t="shared" si="274"/>
        <v>apartmentmedian3+_bed_rateKitsilano/Point Grey</v>
      </c>
      <c r="D2547" t="str">
        <f t="shared" si="275"/>
        <v>200810apartmentmedian3+_bed_rateVancouver</v>
      </c>
      <c r="E2547">
        <v>2008</v>
      </c>
      <c r="F2547">
        <v>10</v>
      </c>
      <c r="G2547" t="s">
        <v>65</v>
      </c>
      <c r="H2547" t="s">
        <v>61</v>
      </c>
      <c r="I2547" t="s">
        <v>55</v>
      </c>
      <c r="J2547">
        <f t="shared" si="276"/>
        <v>3</v>
      </c>
      <c r="K2547" t="s">
        <v>20</v>
      </c>
      <c r="L2547" t="e">
        <f>VLOOKUP(B2547,average_median_rates_1!B:I,8,0)</f>
        <v>#N/A</v>
      </c>
      <c r="M2547">
        <f>IF(ISERROR(L2547),VLOOKUP(C2547,vancouver_ratios_2!B:J,9,0),IF(L2547="**",VLOOKUP(C2547,vancouver_ratios_2!B:J,9,0)))</f>
        <v>1.8905374335392999</v>
      </c>
      <c r="N2547">
        <f>IF(ISERROR(L2547),VLOOKUP(D2547,average_median_rates_1!B:I,8,0),IF(L2547="**", VLOOKUP(D2547,average_median_rates_1!B:I,8,0)))</f>
        <v>1100</v>
      </c>
      <c r="O2547">
        <f t="shared" si="277"/>
        <v>2079.5911768932301</v>
      </c>
      <c r="P2547">
        <f t="shared" si="278"/>
        <v>2079.5911768932301</v>
      </c>
    </row>
    <row r="2548" spans="1:16" x14ac:dyDescent="0.2">
      <c r="A2548" t="str">
        <f t="shared" si="279"/>
        <v>200810median3Westside/Kerrisdale</v>
      </c>
      <c r="B2548" t="str">
        <f t="shared" si="273"/>
        <v>200810apartmentmedian3+_bed_rateWestside/Kerrisdale</v>
      </c>
      <c r="C2548" t="str">
        <f t="shared" si="274"/>
        <v>apartmentmedian3+_bed_rateWestside/Kerrisdale</v>
      </c>
      <c r="D2548" t="str">
        <f t="shared" si="275"/>
        <v>200810apartmentmedian3+_bed_rateVancouver</v>
      </c>
      <c r="E2548">
        <v>2008</v>
      </c>
      <c r="F2548">
        <v>10</v>
      </c>
      <c r="G2548" t="s">
        <v>65</v>
      </c>
      <c r="H2548" t="s">
        <v>61</v>
      </c>
      <c r="I2548" t="s">
        <v>55</v>
      </c>
      <c r="J2548">
        <f t="shared" si="276"/>
        <v>3</v>
      </c>
      <c r="K2548" t="s">
        <v>21</v>
      </c>
      <c r="L2548" t="e">
        <f>VLOOKUP(B2548,average_median_rates_1!B:I,8,0)</f>
        <v>#N/A</v>
      </c>
      <c r="M2548">
        <f>IF(ISERROR(L2548),VLOOKUP(C2548,vancouver_ratios_2!B:J,9,0),IF(L2548="**",VLOOKUP(C2548,vancouver_ratios_2!B:J,9,0)))</f>
        <v>1.8257651961488699</v>
      </c>
      <c r="N2548">
        <f>IF(ISERROR(L2548),VLOOKUP(D2548,average_median_rates_1!B:I,8,0),IF(L2548="**", VLOOKUP(D2548,average_median_rates_1!B:I,8,0)))</f>
        <v>1100</v>
      </c>
      <c r="O2548">
        <f t="shared" si="277"/>
        <v>2008.3417157637568</v>
      </c>
      <c r="P2548">
        <f t="shared" si="278"/>
        <v>2008.3417157637568</v>
      </c>
    </row>
    <row r="2549" spans="1:16" x14ac:dyDescent="0.2">
      <c r="A2549" t="str">
        <f t="shared" si="279"/>
        <v>200810median3Marpole</v>
      </c>
      <c r="B2549" t="str">
        <f t="shared" si="273"/>
        <v>200810apartmentmedian3+_bed_rateMarpole</v>
      </c>
      <c r="C2549" t="str">
        <f t="shared" si="274"/>
        <v>apartmentmedian3+_bed_rateMarpole</v>
      </c>
      <c r="D2549" t="str">
        <f t="shared" si="275"/>
        <v>200810apartmentmedian3+_bed_rateVancouver</v>
      </c>
      <c r="E2549">
        <v>2008</v>
      </c>
      <c r="F2549">
        <v>10</v>
      </c>
      <c r="G2549" t="s">
        <v>65</v>
      </c>
      <c r="H2549" t="s">
        <v>61</v>
      </c>
      <c r="I2549" t="s">
        <v>55</v>
      </c>
      <c r="J2549">
        <f t="shared" si="276"/>
        <v>3</v>
      </c>
      <c r="K2549" t="s">
        <v>23</v>
      </c>
      <c r="L2549" t="e">
        <f>VLOOKUP(B2549,average_median_rates_1!B:I,8,0)</f>
        <v>#N/A</v>
      </c>
      <c r="M2549">
        <f>IF(ISERROR(L2549),VLOOKUP(C2549,vancouver_ratios_2!B:J,9,0),IF(L2549="**",VLOOKUP(C2549,vancouver_ratios_2!B:J,9,0)))</f>
        <v>0.93389854864204602</v>
      </c>
      <c r="N2549">
        <f>IF(ISERROR(L2549),VLOOKUP(D2549,average_median_rates_1!B:I,8,0),IF(L2549="**", VLOOKUP(D2549,average_median_rates_1!B:I,8,0)))</f>
        <v>1100</v>
      </c>
      <c r="O2549">
        <f t="shared" si="277"/>
        <v>1027.2884035062507</v>
      </c>
      <c r="P2549">
        <f t="shared" si="278"/>
        <v>1027.2884035062507</v>
      </c>
    </row>
    <row r="2550" spans="1:16" x14ac:dyDescent="0.2">
      <c r="A2550" t="str">
        <f t="shared" si="279"/>
        <v>200810median3Mount Pleasant/Renfrew Heights</v>
      </c>
      <c r="B2550" t="str">
        <f t="shared" si="273"/>
        <v>200810apartmentmedian3+_bed_rateMount Pleasant/Renfrew Heights</v>
      </c>
      <c r="C2550" t="str">
        <f t="shared" si="274"/>
        <v>apartmentmedian3+_bed_rateMount Pleasant/Renfrew Heights</v>
      </c>
      <c r="D2550" t="str">
        <f t="shared" si="275"/>
        <v>200810apartmentmedian3+_bed_rateVancouver</v>
      </c>
      <c r="E2550">
        <v>2008</v>
      </c>
      <c r="F2550">
        <v>10</v>
      </c>
      <c r="G2550" t="s">
        <v>65</v>
      </c>
      <c r="H2550" t="s">
        <v>61</v>
      </c>
      <c r="I2550" t="s">
        <v>55</v>
      </c>
      <c r="J2550">
        <f t="shared" si="276"/>
        <v>3</v>
      </c>
      <c r="K2550" t="s">
        <v>24</v>
      </c>
      <c r="L2550" t="e">
        <f>VLOOKUP(B2550,average_median_rates_1!B:I,8,0)</f>
        <v>#N/A</v>
      </c>
      <c r="M2550">
        <f>IF(ISERROR(L2550),VLOOKUP(C2550,vancouver_ratios_2!B:J,9,0),IF(L2550="**",VLOOKUP(C2550,vancouver_ratios_2!B:J,9,0)))</f>
        <v>0.99457537002442897</v>
      </c>
      <c r="N2550">
        <f>IF(ISERROR(L2550),VLOOKUP(D2550,average_median_rates_1!B:I,8,0),IF(L2550="**", VLOOKUP(D2550,average_median_rates_1!B:I,8,0)))</f>
        <v>1100</v>
      </c>
      <c r="O2550">
        <f t="shared" si="277"/>
        <v>1094.032907026872</v>
      </c>
      <c r="P2550">
        <f t="shared" si="278"/>
        <v>1094.032907026872</v>
      </c>
    </row>
    <row r="2551" spans="1:16" x14ac:dyDescent="0.2">
      <c r="A2551" t="str">
        <f t="shared" si="279"/>
        <v>200810median3East Hastings</v>
      </c>
      <c r="B2551" t="str">
        <f t="shared" si="273"/>
        <v>200810apartmentmedian3+_bed_rateEast Hastings</v>
      </c>
      <c r="C2551" t="str">
        <f t="shared" si="274"/>
        <v>apartmentmedian3+_bed_rateEast Hastings</v>
      </c>
      <c r="D2551" t="str">
        <f t="shared" si="275"/>
        <v>200810apartmentmedian3+_bed_rateVancouver</v>
      </c>
      <c r="E2551">
        <v>2008</v>
      </c>
      <c r="F2551">
        <v>10</v>
      </c>
      <c r="G2551" t="s">
        <v>65</v>
      </c>
      <c r="H2551" t="s">
        <v>61</v>
      </c>
      <c r="I2551" t="s">
        <v>55</v>
      </c>
      <c r="J2551">
        <f t="shared" si="276"/>
        <v>3</v>
      </c>
      <c r="K2551" t="s">
        <v>25</v>
      </c>
      <c r="L2551" t="e">
        <f>VLOOKUP(B2551,average_median_rates_1!B:I,8,0)</f>
        <v>#N/A</v>
      </c>
      <c r="M2551">
        <f>IF(ISERROR(L2551),VLOOKUP(C2551,vancouver_ratios_2!B:J,9,0),IF(L2551="**",VLOOKUP(C2551,vancouver_ratios_2!B:J,9,0)))</f>
        <v>0.94034902843639701</v>
      </c>
      <c r="N2551">
        <f>IF(ISERROR(L2551),VLOOKUP(D2551,average_median_rates_1!B:I,8,0),IF(L2551="**", VLOOKUP(D2551,average_median_rates_1!B:I,8,0)))</f>
        <v>1100</v>
      </c>
      <c r="O2551">
        <f t="shared" si="277"/>
        <v>1034.3839312800367</v>
      </c>
      <c r="P2551">
        <f t="shared" si="278"/>
        <v>1034.3839312800367</v>
      </c>
    </row>
    <row r="2552" spans="1:16" x14ac:dyDescent="0.2">
      <c r="A2552" t="str">
        <f t="shared" si="279"/>
        <v>200810median3Southeast Vancouver</v>
      </c>
      <c r="B2552" t="str">
        <f t="shared" si="273"/>
        <v>200810apartmentmedian3+_bed_rateSoutheast Vancouver</v>
      </c>
      <c r="C2552" t="str">
        <f t="shared" si="274"/>
        <v>apartmentmedian3+_bed_rateSoutheast Vancouver</v>
      </c>
      <c r="D2552" t="str">
        <f t="shared" si="275"/>
        <v>200810apartmentmedian3+_bed_rateVancouver</v>
      </c>
      <c r="E2552">
        <v>2008</v>
      </c>
      <c r="F2552">
        <v>10</v>
      </c>
      <c r="G2552" t="s">
        <v>65</v>
      </c>
      <c r="H2552" t="s">
        <v>61</v>
      </c>
      <c r="I2552" t="s">
        <v>55</v>
      </c>
      <c r="J2552">
        <f t="shared" si="276"/>
        <v>3</v>
      </c>
      <c r="K2552" t="s">
        <v>26</v>
      </c>
      <c r="L2552" t="e">
        <f>VLOOKUP(B2552,average_median_rates_1!B:I,8,0)</f>
        <v>#N/A</v>
      </c>
      <c r="M2552">
        <f>IF(ISERROR(L2552),VLOOKUP(C2552,vancouver_ratios_2!B:J,9,0),IF(L2552="**",VLOOKUP(C2552,vancouver_ratios_2!B:J,9,0)))</f>
        <v>0.97161948555827005</v>
      </c>
      <c r="N2552">
        <f>IF(ISERROR(L2552),VLOOKUP(D2552,average_median_rates_1!B:I,8,0),IF(L2552="**", VLOOKUP(D2552,average_median_rates_1!B:I,8,0)))</f>
        <v>1100</v>
      </c>
      <c r="O2552">
        <f t="shared" si="277"/>
        <v>1068.781434114097</v>
      </c>
      <c r="P2552">
        <f t="shared" si="278"/>
        <v>1068.781434114097</v>
      </c>
    </row>
    <row r="2553" spans="1:16" x14ac:dyDescent="0.2">
      <c r="A2553" t="str">
        <f t="shared" si="279"/>
        <v>200810median3University Endowment Lands</v>
      </c>
      <c r="B2553" t="str">
        <f t="shared" si="273"/>
        <v>200810apartmentmedian3+_bed_rateUniversity Endowment Lands</v>
      </c>
      <c r="C2553" t="str">
        <f t="shared" si="274"/>
        <v>apartmentmedian3+_bed_rateUniversity Endowment Lands</v>
      </c>
      <c r="D2553" t="str">
        <f t="shared" si="275"/>
        <v>200810apartmentmedian3+_bed_rateVancouver</v>
      </c>
      <c r="E2553">
        <v>2008</v>
      </c>
      <c r="F2553">
        <v>10</v>
      </c>
      <c r="G2553" t="s">
        <v>65</v>
      </c>
      <c r="H2553" t="s">
        <v>61</v>
      </c>
      <c r="I2553" t="s">
        <v>55</v>
      </c>
      <c r="J2553">
        <f t="shared" si="276"/>
        <v>3</v>
      </c>
      <c r="K2553" t="s">
        <v>27</v>
      </c>
      <c r="L2553" t="e">
        <f>VLOOKUP(B2553,average_median_rates_1!B:I,8,0)</f>
        <v>#N/A</v>
      </c>
      <c r="M2553">
        <f>IF(ISERROR(L2553),VLOOKUP(C2553,vancouver_ratios_2!B:J,9,0),IF(L2553="**",VLOOKUP(C2553,vancouver_ratios_2!B:J,9,0)))</f>
        <v>1.85163098146285</v>
      </c>
      <c r="N2553">
        <f>IF(ISERROR(L2553),VLOOKUP(D2553,average_median_rates_1!B:I,8,0),IF(L2553="**", VLOOKUP(D2553,average_median_rates_1!B:I,8,0)))</f>
        <v>1100</v>
      </c>
      <c r="O2553">
        <f t="shared" si="277"/>
        <v>2036.794079609135</v>
      </c>
      <c r="P2553">
        <f t="shared" si="278"/>
        <v>2036.794079609135</v>
      </c>
    </row>
    <row r="2554" spans="1:16" x14ac:dyDescent="0.2">
      <c r="A2554" t="str">
        <f t="shared" si="279"/>
        <v>200810median3Central Park/Metrotown</v>
      </c>
      <c r="B2554" t="str">
        <f t="shared" si="273"/>
        <v>200810apartmentmedian3+_bed_rateCentral Park/Metrotown</v>
      </c>
      <c r="C2554" t="str">
        <f t="shared" si="274"/>
        <v>apartmentmedian3+_bed_rateCentral Park/Metrotown</v>
      </c>
      <c r="D2554" t="str">
        <f t="shared" si="275"/>
        <v>200810apartmentmedian3+_bed_rateVancouver</v>
      </c>
      <c r="E2554">
        <v>2008</v>
      </c>
      <c r="F2554">
        <v>10</v>
      </c>
      <c r="G2554" t="s">
        <v>65</v>
      </c>
      <c r="H2554" t="s">
        <v>61</v>
      </c>
      <c r="I2554" t="s">
        <v>55</v>
      </c>
      <c r="J2554">
        <f t="shared" si="276"/>
        <v>3</v>
      </c>
      <c r="K2554" t="s">
        <v>28</v>
      </c>
      <c r="L2554" t="e">
        <f>VLOOKUP(B2554,average_median_rates_1!B:I,8,0)</f>
        <v>#N/A</v>
      </c>
      <c r="M2554">
        <f>IF(ISERROR(L2554),VLOOKUP(C2554,vancouver_ratios_2!B:J,9,0),IF(L2554="**",VLOOKUP(C2554,vancouver_ratios_2!B:J,9,0)))</f>
        <v>1.1129472625377199</v>
      </c>
      <c r="N2554">
        <f>IF(ISERROR(L2554),VLOOKUP(D2554,average_median_rates_1!B:I,8,0),IF(L2554="**", VLOOKUP(D2554,average_median_rates_1!B:I,8,0)))</f>
        <v>1100</v>
      </c>
      <c r="O2554">
        <f t="shared" si="277"/>
        <v>1224.2419887914918</v>
      </c>
      <c r="P2554">
        <f t="shared" si="278"/>
        <v>1224.2419887914918</v>
      </c>
    </row>
    <row r="2555" spans="1:16" x14ac:dyDescent="0.2">
      <c r="A2555" t="str">
        <f t="shared" si="279"/>
        <v>200810median3Southeast Burnaby</v>
      </c>
      <c r="B2555" t="str">
        <f t="shared" si="273"/>
        <v>200810apartmentmedian3+_bed_rateSoutheast Burnaby</v>
      </c>
      <c r="C2555" t="str">
        <f t="shared" si="274"/>
        <v>apartmentmedian3+_bed_rateSoutheast Burnaby</v>
      </c>
      <c r="D2555" t="str">
        <f t="shared" si="275"/>
        <v>200810apartmentmedian3+_bed_rateVancouver</v>
      </c>
      <c r="E2555">
        <v>2008</v>
      </c>
      <c r="F2555">
        <v>10</v>
      </c>
      <c r="G2555" t="s">
        <v>65</v>
      </c>
      <c r="H2555" t="s">
        <v>61</v>
      </c>
      <c r="I2555" t="s">
        <v>55</v>
      </c>
      <c r="J2555">
        <f t="shared" si="276"/>
        <v>3</v>
      </c>
      <c r="K2555" t="s">
        <v>29</v>
      </c>
      <c r="L2555" t="e">
        <f>VLOOKUP(B2555,average_median_rates_1!B:I,8,0)</f>
        <v>#N/A</v>
      </c>
      <c r="M2555">
        <f>IF(ISERROR(L2555),VLOOKUP(C2555,vancouver_ratios_2!B:J,9,0),IF(L2555="**",VLOOKUP(C2555,vancouver_ratios_2!B:J,9,0)))</f>
        <v>0.84818221008765604</v>
      </c>
      <c r="N2555">
        <f>IF(ISERROR(L2555),VLOOKUP(D2555,average_median_rates_1!B:I,8,0),IF(L2555="**", VLOOKUP(D2555,average_median_rates_1!B:I,8,0)))</f>
        <v>1100</v>
      </c>
      <c r="O2555">
        <f t="shared" si="277"/>
        <v>933.00043109642161</v>
      </c>
      <c r="P2555">
        <f t="shared" si="278"/>
        <v>933.00043109642161</v>
      </c>
    </row>
    <row r="2556" spans="1:16" x14ac:dyDescent="0.2">
      <c r="A2556" t="str">
        <f t="shared" si="279"/>
        <v>200810median3North Burnaby</v>
      </c>
      <c r="B2556" t="str">
        <f t="shared" si="273"/>
        <v>200810apartmentmedian3+_bed_rateNorth Burnaby</v>
      </c>
      <c r="C2556" t="str">
        <f t="shared" si="274"/>
        <v>apartmentmedian3+_bed_rateNorth Burnaby</v>
      </c>
      <c r="D2556" t="str">
        <f t="shared" si="275"/>
        <v>200810apartmentmedian3+_bed_rateVancouver</v>
      </c>
      <c r="E2556">
        <v>2008</v>
      </c>
      <c r="F2556">
        <v>10</v>
      </c>
      <c r="G2556" t="s">
        <v>65</v>
      </c>
      <c r="H2556" t="s">
        <v>61</v>
      </c>
      <c r="I2556" t="s">
        <v>55</v>
      </c>
      <c r="J2556">
        <f t="shared" si="276"/>
        <v>3</v>
      </c>
      <c r="K2556" t="s">
        <v>31</v>
      </c>
      <c r="L2556" t="e">
        <f>VLOOKUP(B2556,average_median_rates_1!B:I,8,0)</f>
        <v>#N/A</v>
      </c>
      <c r="M2556">
        <f>IF(ISERROR(L2556),VLOOKUP(C2556,vancouver_ratios_2!B:J,9,0),IF(L2556="**",VLOOKUP(C2556,vancouver_ratios_2!B:J,9,0)))</f>
        <v>1.0487617952771</v>
      </c>
      <c r="N2556">
        <f>IF(ISERROR(L2556),VLOOKUP(D2556,average_median_rates_1!B:I,8,0),IF(L2556="**", VLOOKUP(D2556,average_median_rates_1!B:I,8,0)))</f>
        <v>1100</v>
      </c>
      <c r="O2556">
        <f t="shared" si="277"/>
        <v>1153.63797480481</v>
      </c>
      <c r="P2556">
        <f t="shared" si="278"/>
        <v>1153.63797480481</v>
      </c>
    </row>
    <row r="2557" spans="1:16" x14ac:dyDescent="0.2">
      <c r="A2557" t="str">
        <f t="shared" si="279"/>
        <v>200810median3New Westminster</v>
      </c>
      <c r="B2557" t="str">
        <f t="shared" si="273"/>
        <v>200810apartmentmedian3+_bed_rateNew Westminster</v>
      </c>
      <c r="C2557" t="str">
        <f t="shared" si="274"/>
        <v>apartmentmedian3+_bed_rateNew Westminster</v>
      </c>
      <c r="D2557" t="str">
        <f t="shared" si="275"/>
        <v>200810apartmentmedian3+_bed_rateVancouver</v>
      </c>
      <c r="E2557">
        <v>2008</v>
      </c>
      <c r="F2557">
        <v>10</v>
      </c>
      <c r="G2557" t="s">
        <v>65</v>
      </c>
      <c r="H2557" t="s">
        <v>61</v>
      </c>
      <c r="I2557" t="s">
        <v>55</v>
      </c>
      <c r="J2557">
        <f t="shared" si="276"/>
        <v>3</v>
      </c>
      <c r="K2557" t="s">
        <v>32</v>
      </c>
      <c r="L2557" t="e">
        <f>VLOOKUP(B2557,average_median_rates_1!B:I,8,0)</f>
        <v>#N/A</v>
      </c>
      <c r="M2557">
        <f>IF(ISERROR(L2557),VLOOKUP(C2557,vancouver_ratios_2!B:J,9,0),IF(L2557="**",VLOOKUP(C2557,vancouver_ratios_2!B:J,9,0)))</f>
        <v>1.0906739474062399</v>
      </c>
      <c r="N2557">
        <f>IF(ISERROR(L2557),VLOOKUP(D2557,average_median_rates_1!B:I,8,0),IF(L2557="**", VLOOKUP(D2557,average_median_rates_1!B:I,8,0)))</f>
        <v>1100</v>
      </c>
      <c r="O2557">
        <f t="shared" si="277"/>
        <v>1199.7413421468639</v>
      </c>
      <c r="P2557">
        <f t="shared" si="278"/>
        <v>1199.7413421468639</v>
      </c>
    </row>
    <row r="2558" spans="1:16" x14ac:dyDescent="0.2">
      <c r="A2558" t="str">
        <f t="shared" si="279"/>
        <v>200810median3North Vancouver CY</v>
      </c>
      <c r="B2558" t="str">
        <f t="shared" si="273"/>
        <v>200810apartmentmedian3+_bed_rateNorth Vancouver CY</v>
      </c>
      <c r="C2558" t="str">
        <f t="shared" si="274"/>
        <v>apartmentmedian3+_bed_rateNorth Vancouver CY</v>
      </c>
      <c r="D2558" t="str">
        <f t="shared" si="275"/>
        <v>200810apartmentmedian3+_bed_rateVancouver</v>
      </c>
      <c r="E2558">
        <v>2008</v>
      </c>
      <c r="F2558">
        <v>10</v>
      </c>
      <c r="G2558" t="s">
        <v>65</v>
      </c>
      <c r="H2558" t="s">
        <v>61</v>
      </c>
      <c r="I2558" t="s">
        <v>55</v>
      </c>
      <c r="J2558">
        <f t="shared" si="276"/>
        <v>3</v>
      </c>
      <c r="K2558" t="s">
        <v>33</v>
      </c>
      <c r="L2558" t="e">
        <f>VLOOKUP(B2558,average_median_rates_1!B:I,8,0)</f>
        <v>#N/A</v>
      </c>
      <c r="M2558">
        <f>IF(ISERROR(L2558),VLOOKUP(C2558,vancouver_ratios_2!B:J,9,0),IF(L2558="**",VLOOKUP(C2558,vancouver_ratios_2!B:J,9,0)))</f>
        <v>1.6372682856732299</v>
      </c>
      <c r="N2558">
        <f>IF(ISERROR(L2558),VLOOKUP(D2558,average_median_rates_1!B:I,8,0),IF(L2558="**", VLOOKUP(D2558,average_median_rates_1!B:I,8,0)))</f>
        <v>1100</v>
      </c>
      <c r="O2558">
        <f t="shared" si="277"/>
        <v>1800.995114240553</v>
      </c>
      <c r="P2558">
        <f t="shared" si="278"/>
        <v>1800.995114240553</v>
      </c>
    </row>
    <row r="2559" spans="1:16" x14ac:dyDescent="0.2">
      <c r="A2559" t="str">
        <f t="shared" si="279"/>
        <v>200810median3North Vancouver DM</v>
      </c>
      <c r="B2559" t="str">
        <f t="shared" si="273"/>
        <v>200810apartmentmedian3+_bed_rateNorth Vancouver DM</v>
      </c>
      <c r="C2559" t="str">
        <f t="shared" si="274"/>
        <v>apartmentmedian3+_bed_rateNorth Vancouver DM</v>
      </c>
      <c r="D2559" t="str">
        <f t="shared" si="275"/>
        <v>200810apartmentmedian3+_bed_rateVancouver</v>
      </c>
      <c r="E2559">
        <v>2008</v>
      </c>
      <c r="F2559">
        <v>10</v>
      </c>
      <c r="G2559" t="s">
        <v>65</v>
      </c>
      <c r="H2559" t="s">
        <v>61</v>
      </c>
      <c r="I2559" t="s">
        <v>55</v>
      </c>
      <c r="J2559">
        <f t="shared" si="276"/>
        <v>3</v>
      </c>
      <c r="K2559" t="s">
        <v>34</v>
      </c>
      <c r="L2559" t="e">
        <f>VLOOKUP(B2559,average_median_rates_1!B:I,8,0)</f>
        <v>#N/A</v>
      </c>
      <c r="M2559">
        <f>IF(ISERROR(L2559),VLOOKUP(C2559,vancouver_ratios_2!B:J,9,0),IF(L2559="**",VLOOKUP(C2559,vancouver_ratios_2!B:J,9,0)))</f>
        <v>1.1276763902859599</v>
      </c>
      <c r="N2559">
        <f>IF(ISERROR(L2559),VLOOKUP(D2559,average_median_rates_1!B:I,8,0),IF(L2559="**", VLOOKUP(D2559,average_median_rates_1!B:I,8,0)))</f>
        <v>1100</v>
      </c>
      <c r="O2559">
        <f t="shared" si="277"/>
        <v>1240.4440293145558</v>
      </c>
      <c r="P2559">
        <f t="shared" si="278"/>
        <v>1240.4440293145558</v>
      </c>
    </row>
    <row r="2560" spans="1:16" x14ac:dyDescent="0.2">
      <c r="A2560" t="str">
        <f t="shared" si="279"/>
        <v>200810median3West Vancouver</v>
      </c>
      <c r="B2560" t="str">
        <f t="shared" si="273"/>
        <v>200810apartmentmedian3+_bed_rateWest Vancouver</v>
      </c>
      <c r="C2560" t="str">
        <f t="shared" si="274"/>
        <v>apartmentmedian3+_bed_rateWest Vancouver</v>
      </c>
      <c r="D2560" t="str">
        <f t="shared" si="275"/>
        <v>200810apartmentmedian3+_bed_rateVancouver</v>
      </c>
      <c r="E2560">
        <v>2008</v>
      </c>
      <c r="F2560">
        <v>10</v>
      </c>
      <c r="G2560" t="s">
        <v>65</v>
      </c>
      <c r="H2560" t="s">
        <v>61</v>
      </c>
      <c r="I2560" t="s">
        <v>55</v>
      </c>
      <c r="J2560">
        <f t="shared" si="276"/>
        <v>3</v>
      </c>
      <c r="K2560" t="s">
        <v>35</v>
      </c>
      <c r="L2560" t="e">
        <f>VLOOKUP(B2560,average_median_rates_1!B:I,8,0)</f>
        <v>#N/A</v>
      </c>
      <c r="M2560">
        <f>IF(ISERROR(L2560),VLOOKUP(C2560,vancouver_ratios_2!B:J,9,0),IF(L2560="**",VLOOKUP(C2560,vancouver_ratios_2!B:J,9,0)))</f>
        <v>2.2812185658858999</v>
      </c>
      <c r="N2560">
        <f>IF(ISERROR(L2560),VLOOKUP(D2560,average_median_rates_1!B:I,8,0),IF(L2560="**", VLOOKUP(D2560,average_median_rates_1!B:I,8,0)))</f>
        <v>1100</v>
      </c>
      <c r="O2560">
        <f t="shared" si="277"/>
        <v>2509.34042247449</v>
      </c>
      <c r="P2560">
        <f t="shared" si="278"/>
        <v>2509.34042247449</v>
      </c>
    </row>
    <row r="2561" spans="1:16" x14ac:dyDescent="0.2">
      <c r="A2561" t="str">
        <f t="shared" si="279"/>
        <v>200810median3Richmond</v>
      </c>
      <c r="B2561" t="str">
        <f t="shared" si="273"/>
        <v>200810apartmentmedian3+_bed_rateRichmond</v>
      </c>
      <c r="C2561" t="str">
        <f t="shared" si="274"/>
        <v>apartmentmedian3+_bed_rateRichmond</v>
      </c>
      <c r="D2561" t="str">
        <f t="shared" si="275"/>
        <v>200810apartmentmedian3+_bed_rateVancouver</v>
      </c>
      <c r="E2561">
        <v>2008</v>
      </c>
      <c r="F2561">
        <v>10</v>
      </c>
      <c r="G2561" t="s">
        <v>65</v>
      </c>
      <c r="H2561" t="s">
        <v>61</v>
      </c>
      <c r="I2561" t="s">
        <v>55</v>
      </c>
      <c r="J2561">
        <f t="shared" si="276"/>
        <v>3</v>
      </c>
      <c r="K2561" t="s">
        <v>36</v>
      </c>
      <c r="L2561" t="e">
        <f>VLOOKUP(B2561,average_median_rates_1!B:I,8,0)</f>
        <v>#N/A</v>
      </c>
      <c r="M2561">
        <f>IF(ISERROR(L2561),VLOOKUP(C2561,vancouver_ratios_2!B:J,9,0),IF(L2561="**",VLOOKUP(C2561,vancouver_ratios_2!B:J,9,0)))</f>
        <v>1.0282368156344299</v>
      </c>
      <c r="N2561">
        <f>IF(ISERROR(L2561),VLOOKUP(D2561,average_median_rates_1!B:I,8,0),IF(L2561="**", VLOOKUP(D2561,average_median_rates_1!B:I,8,0)))</f>
        <v>1100</v>
      </c>
      <c r="O2561">
        <f t="shared" si="277"/>
        <v>1131.060497197873</v>
      </c>
      <c r="P2561">
        <f t="shared" si="278"/>
        <v>1131.060497197873</v>
      </c>
    </row>
    <row r="2562" spans="1:16" x14ac:dyDescent="0.2">
      <c r="A2562" t="str">
        <f t="shared" si="279"/>
        <v>200810median3Delta</v>
      </c>
      <c r="B2562" t="str">
        <f t="shared" ref="B2562:B2625" si="280">E2562&amp;F2562&amp;G2562&amp;H2562&amp;I2562&amp;K2562</f>
        <v>200810apartmentmedian3+_bed_rateDelta</v>
      </c>
      <c r="C2562" t="str">
        <f t="shared" ref="C2562:C2625" si="281">G2562&amp;H2562&amp;I2562&amp;K2562</f>
        <v>apartmentmedian3+_bed_rateDelta</v>
      </c>
      <c r="D2562" t="str">
        <f t="shared" ref="D2562:D2625" si="282">E2562&amp;F2562&amp;G2562&amp;H2562&amp;I2562&amp;"Vancouver"</f>
        <v>200810apartmentmedian3+_bed_rateVancouver</v>
      </c>
      <c r="E2562">
        <v>2008</v>
      </c>
      <c r="F2562">
        <v>10</v>
      </c>
      <c r="G2562" t="s">
        <v>65</v>
      </c>
      <c r="H2562" t="s">
        <v>61</v>
      </c>
      <c r="I2562" t="s">
        <v>55</v>
      </c>
      <c r="J2562">
        <f t="shared" ref="J2562:J2625" si="283">IF(I2562="bachelor_rate", 0, IF(I2562="1_bed_rate", 1, IF(I2562="2_bed_rate",2, IF(I2562="3+_bed_rate", 3, "error"))))</f>
        <v>3</v>
      </c>
      <c r="K2562" t="s">
        <v>37</v>
      </c>
      <c r="L2562" t="e">
        <f>VLOOKUP(B2562,average_median_rates_1!B:I,8,0)</f>
        <v>#N/A</v>
      </c>
      <c r="M2562">
        <f>IF(ISERROR(L2562),VLOOKUP(C2562,vancouver_ratios_2!B:J,9,0),IF(L2562="**",VLOOKUP(C2562,vancouver_ratios_2!B:J,9,0)))</f>
        <v>0.75472666434011404</v>
      </c>
      <c r="N2562">
        <f>IF(ISERROR(L2562),VLOOKUP(D2562,average_median_rates_1!B:I,8,0),IF(L2562="**", VLOOKUP(D2562,average_median_rates_1!B:I,8,0)))</f>
        <v>1100</v>
      </c>
      <c r="O2562">
        <f t="shared" ref="O2562:O2625" si="284">N2562*M2562</f>
        <v>830.19933077412543</v>
      </c>
      <c r="P2562">
        <f t="shared" ref="P2562:P2625" si="285">IF(ISERROR(L2562),O2562, IF(L2562="**", O2562, L2562))</f>
        <v>830.19933077412543</v>
      </c>
    </row>
    <row r="2563" spans="1:16" x14ac:dyDescent="0.2">
      <c r="A2563" t="str">
        <f t="shared" ref="A2563:A2626" si="286">E2563&amp;F2563&amp;H2563&amp;J2563&amp;K2563</f>
        <v>200810median3Surrey</v>
      </c>
      <c r="B2563" t="str">
        <f t="shared" si="280"/>
        <v>200810apartmentmedian3+_bed_rateSurrey</v>
      </c>
      <c r="C2563" t="str">
        <f t="shared" si="281"/>
        <v>apartmentmedian3+_bed_rateSurrey</v>
      </c>
      <c r="D2563" t="str">
        <f t="shared" si="282"/>
        <v>200810apartmentmedian3+_bed_rateVancouver</v>
      </c>
      <c r="E2563">
        <v>2008</v>
      </c>
      <c r="F2563">
        <v>10</v>
      </c>
      <c r="G2563" t="s">
        <v>65</v>
      </c>
      <c r="H2563" t="s">
        <v>61</v>
      </c>
      <c r="I2563" t="s">
        <v>55</v>
      </c>
      <c r="J2563">
        <f t="shared" si="283"/>
        <v>3</v>
      </c>
      <c r="K2563" t="s">
        <v>38</v>
      </c>
      <c r="L2563" t="e">
        <f>VLOOKUP(B2563,average_median_rates_1!B:I,8,0)</f>
        <v>#N/A</v>
      </c>
      <c r="M2563">
        <f>IF(ISERROR(L2563),VLOOKUP(C2563,vancouver_ratios_2!B:J,9,0),IF(L2563="**",VLOOKUP(C2563,vancouver_ratios_2!B:J,9,0)))</f>
        <v>0.80306078459548802</v>
      </c>
      <c r="N2563">
        <f>IF(ISERROR(L2563),VLOOKUP(D2563,average_median_rates_1!B:I,8,0),IF(L2563="**", VLOOKUP(D2563,average_median_rates_1!B:I,8,0)))</f>
        <v>1100</v>
      </c>
      <c r="O2563">
        <f t="shared" si="284"/>
        <v>883.36686305503679</v>
      </c>
      <c r="P2563">
        <f t="shared" si="285"/>
        <v>883.36686305503679</v>
      </c>
    </row>
    <row r="2564" spans="1:16" x14ac:dyDescent="0.2">
      <c r="A2564" t="str">
        <f t="shared" si="286"/>
        <v>200810median3White Rock</v>
      </c>
      <c r="B2564" t="str">
        <f t="shared" si="280"/>
        <v>200810apartmentmedian3+_bed_rateWhite Rock</v>
      </c>
      <c r="C2564" t="str">
        <f t="shared" si="281"/>
        <v>apartmentmedian3+_bed_rateWhite Rock</v>
      </c>
      <c r="D2564" t="str">
        <f t="shared" si="282"/>
        <v>200810apartmentmedian3+_bed_rateVancouver</v>
      </c>
      <c r="E2564">
        <v>2008</v>
      </c>
      <c r="F2564">
        <v>10</v>
      </c>
      <c r="G2564" t="s">
        <v>65</v>
      </c>
      <c r="H2564" t="s">
        <v>61</v>
      </c>
      <c r="I2564" t="s">
        <v>55</v>
      </c>
      <c r="J2564">
        <f t="shared" si="283"/>
        <v>3</v>
      </c>
      <c r="K2564" t="s">
        <v>39</v>
      </c>
      <c r="L2564" t="e">
        <f>VLOOKUP(B2564,average_median_rates_1!B:I,8,0)</f>
        <v>#N/A</v>
      </c>
      <c r="M2564">
        <f>IF(ISERROR(L2564),VLOOKUP(C2564,vancouver_ratios_2!B:J,9,0),IF(L2564="**",VLOOKUP(C2564,vancouver_ratios_2!B:J,9,0)))</f>
        <v>1.09211093547924</v>
      </c>
      <c r="N2564">
        <f>IF(ISERROR(L2564),VLOOKUP(D2564,average_median_rates_1!B:I,8,0),IF(L2564="**", VLOOKUP(D2564,average_median_rates_1!B:I,8,0)))</f>
        <v>1100</v>
      </c>
      <c r="O2564">
        <f t="shared" si="284"/>
        <v>1201.322029027164</v>
      </c>
      <c r="P2564">
        <f t="shared" si="285"/>
        <v>1201.322029027164</v>
      </c>
    </row>
    <row r="2565" spans="1:16" x14ac:dyDescent="0.2">
      <c r="A2565" t="str">
        <f t="shared" si="286"/>
        <v>200810median3Langley City and Langley DM</v>
      </c>
      <c r="B2565" t="str">
        <f t="shared" si="280"/>
        <v>200810apartmentmedian3+_bed_rateLangley City and Langley DM</v>
      </c>
      <c r="C2565" t="str">
        <f t="shared" si="281"/>
        <v>apartmentmedian3+_bed_rateLangley City and Langley DM</v>
      </c>
      <c r="D2565" t="str">
        <f t="shared" si="282"/>
        <v>200810apartmentmedian3+_bed_rateVancouver</v>
      </c>
      <c r="E2565">
        <v>2008</v>
      </c>
      <c r="F2565">
        <v>10</v>
      </c>
      <c r="G2565" t="s">
        <v>65</v>
      </c>
      <c r="H2565" t="s">
        <v>61</v>
      </c>
      <c r="I2565" t="s">
        <v>55</v>
      </c>
      <c r="J2565">
        <f t="shared" si="283"/>
        <v>3</v>
      </c>
      <c r="K2565" t="s">
        <v>40</v>
      </c>
      <c r="L2565" t="e">
        <f>VLOOKUP(B2565,average_median_rates_1!B:I,8,0)</f>
        <v>#N/A</v>
      </c>
      <c r="M2565">
        <f>IF(ISERROR(L2565),VLOOKUP(C2565,vancouver_ratios_2!B:J,9,0),IF(L2565="**",VLOOKUP(C2565,vancouver_ratios_2!B:J,9,0)))</f>
        <v>0.85508773610512401</v>
      </c>
      <c r="N2565">
        <f>IF(ISERROR(L2565),VLOOKUP(D2565,average_median_rates_1!B:I,8,0),IF(L2565="**", VLOOKUP(D2565,average_median_rates_1!B:I,8,0)))</f>
        <v>1100</v>
      </c>
      <c r="O2565">
        <f t="shared" si="284"/>
        <v>940.59650971563644</v>
      </c>
      <c r="P2565">
        <f t="shared" si="285"/>
        <v>940.59650971563644</v>
      </c>
    </row>
    <row r="2566" spans="1:16" x14ac:dyDescent="0.2">
      <c r="A2566" t="str">
        <f t="shared" si="286"/>
        <v>200810median3Tri-Cities</v>
      </c>
      <c r="B2566" t="str">
        <f t="shared" si="280"/>
        <v>200810apartmentmedian3+_bed_rateTri-Cities</v>
      </c>
      <c r="C2566" t="str">
        <f t="shared" si="281"/>
        <v>apartmentmedian3+_bed_rateTri-Cities</v>
      </c>
      <c r="D2566" t="str">
        <f t="shared" si="282"/>
        <v>200810apartmentmedian3+_bed_rateVancouver</v>
      </c>
      <c r="E2566">
        <v>2008</v>
      </c>
      <c r="F2566">
        <v>10</v>
      </c>
      <c r="G2566" t="s">
        <v>65</v>
      </c>
      <c r="H2566" t="s">
        <v>61</v>
      </c>
      <c r="I2566" t="s">
        <v>55</v>
      </c>
      <c r="J2566">
        <f t="shared" si="283"/>
        <v>3</v>
      </c>
      <c r="K2566" t="s">
        <v>41</v>
      </c>
      <c r="L2566" t="e">
        <f>VLOOKUP(B2566,average_median_rates_1!B:I,8,0)</f>
        <v>#N/A</v>
      </c>
      <c r="M2566">
        <f>IF(ISERROR(L2566),VLOOKUP(C2566,vancouver_ratios_2!B:J,9,0),IF(L2566="**",VLOOKUP(C2566,vancouver_ratios_2!B:J,9,0)))</f>
        <v>0.88410691191263102</v>
      </c>
      <c r="N2566">
        <f>IF(ISERROR(L2566),VLOOKUP(D2566,average_median_rates_1!B:I,8,0),IF(L2566="**", VLOOKUP(D2566,average_median_rates_1!B:I,8,0)))</f>
        <v>1100</v>
      </c>
      <c r="O2566">
        <f t="shared" si="284"/>
        <v>972.51760310389409</v>
      </c>
      <c r="P2566">
        <f t="shared" si="285"/>
        <v>972.51760310389409</v>
      </c>
    </row>
    <row r="2567" spans="1:16" x14ac:dyDescent="0.2">
      <c r="A2567" t="str">
        <f t="shared" si="286"/>
        <v>200810median3Maple Ridge/Pitt Meadows</v>
      </c>
      <c r="B2567" t="str">
        <f t="shared" si="280"/>
        <v>200810apartmentmedian3+_bed_rateMaple Ridge/Pitt Meadows</v>
      </c>
      <c r="C2567" t="str">
        <f t="shared" si="281"/>
        <v>apartmentmedian3+_bed_rateMaple Ridge/Pitt Meadows</v>
      </c>
      <c r="D2567" t="str">
        <f t="shared" si="282"/>
        <v>200810apartmentmedian3+_bed_rateVancouver</v>
      </c>
      <c r="E2567">
        <v>2008</v>
      </c>
      <c r="F2567">
        <v>10</v>
      </c>
      <c r="G2567" t="s">
        <v>65</v>
      </c>
      <c r="H2567" t="s">
        <v>61</v>
      </c>
      <c r="I2567" t="s">
        <v>55</v>
      </c>
      <c r="J2567">
        <f t="shared" si="283"/>
        <v>3</v>
      </c>
      <c r="K2567" t="s">
        <v>42</v>
      </c>
      <c r="L2567" t="e">
        <f>VLOOKUP(B2567,average_median_rates_1!B:I,8,0)</f>
        <v>#N/A</v>
      </c>
      <c r="M2567">
        <f>IF(ISERROR(L2567),VLOOKUP(C2567,vancouver_ratios_2!B:J,9,0),IF(L2567="**",VLOOKUP(C2567,vancouver_ratios_2!B:J,9,0)))</f>
        <v>0.87828711021698502</v>
      </c>
      <c r="N2567">
        <f>IF(ISERROR(L2567),VLOOKUP(D2567,average_median_rates_1!B:I,8,0),IF(L2567="**", VLOOKUP(D2567,average_median_rates_1!B:I,8,0)))</f>
        <v>1100</v>
      </c>
      <c r="O2567">
        <f t="shared" si="284"/>
        <v>966.11582123868357</v>
      </c>
      <c r="P2567">
        <f t="shared" si="285"/>
        <v>966.11582123868357</v>
      </c>
    </row>
    <row r="2568" spans="1:16" x14ac:dyDescent="0.2">
      <c r="A2568" t="str">
        <f t="shared" si="286"/>
        <v>200810median3Vancouver</v>
      </c>
      <c r="B2568" t="str">
        <f t="shared" si="280"/>
        <v>200810apartmentmedian3+_bed_rateVancouver</v>
      </c>
      <c r="C2568" t="str">
        <f t="shared" si="281"/>
        <v>apartmentmedian3+_bed_rateVancouver</v>
      </c>
      <c r="D2568" t="str">
        <f t="shared" si="282"/>
        <v>200810apartmentmedian3+_bed_rateVancouver</v>
      </c>
      <c r="E2568">
        <v>2008</v>
      </c>
      <c r="F2568">
        <v>10</v>
      </c>
      <c r="G2568" t="s">
        <v>65</v>
      </c>
      <c r="H2568" t="s">
        <v>61</v>
      </c>
      <c r="I2568" t="s">
        <v>55</v>
      </c>
      <c r="J2568">
        <f t="shared" si="283"/>
        <v>3</v>
      </c>
      <c r="K2568" t="s">
        <v>43</v>
      </c>
      <c r="L2568">
        <f>VLOOKUP(B2568,average_median_rates_1!B:I,8,0)</f>
        <v>1100</v>
      </c>
      <c r="M2568" t="b">
        <f>IF(ISERROR(L2568),VLOOKUP(C2568,vancouver_ratios_2!B:J,9,0),IF(L2568="**",VLOOKUP(C2568,vancouver_ratios_2!B:J,9,0)))</f>
        <v>0</v>
      </c>
      <c r="N2568" t="b">
        <f>IF(ISERROR(L2568),VLOOKUP(D2568,average_median_rates_1!B:I,8,0),IF(L2568="**", VLOOKUP(D2568,average_median_rates_1!B:I,8,0)))</f>
        <v>0</v>
      </c>
      <c r="O2568">
        <f t="shared" si="284"/>
        <v>0</v>
      </c>
      <c r="P2568">
        <f t="shared" si="285"/>
        <v>1100</v>
      </c>
    </row>
    <row r="2569" spans="1:16" x14ac:dyDescent="0.2">
      <c r="A2569" t="str">
        <f t="shared" si="286"/>
        <v>200810median3North Vancouver City</v>
      </c>
      <c r="B2569" t="str">
        <f t="shared" si="280"/>
        <v>200810apartmentmedian3+_bed_rateNorth Vancouver City</v>
      </c>
      <c r="C2569" t="str">
        <f t="shared" si="281"/>
        <v>apartmentmedian3+_bed_rateNorth Vancouver City</v>
      </c>
      <c r="D2569" t="str">
        <f t="shared" si="282"/>
        <v>200810apartmentmedian3+_bed_rateVancouver</v>
      </c>
      <c r="E2569">
        <v>2008</v>
      </c>
      <c r="F2569">
        <v>10</v>
      </c>
      <c r="G2569" t="s">
        <v>65</v>
      </c>
      <c r="H2569" t="s">
        <v>61</v>
      </c>
      <c r="I2569" t="s">
        <v>55</v>
      </c>
      <c r="J2569">
        <f t="shared" si="283"/>
        <v>3</v>
      </c>
      <c r="K2569" t="s">
        <v>60</v>
      </c>
      <c r="L2569" t="e">
        <f>VLOOKUP(B2569,average_median_rates_1!B:I,8,0)</f>
        <v>#N/A</v>
      </c>
      <c r="M2569">
        <f>IF(ISERROR(L2569),VLOOKUP(C2569,vancouver_ratios_2!B:J,9,0),IF(L2569="**",VLOOKUP(C2569,vancouver_ratios_2!B:J,9,0)))</f>
        <v>1.0597787038367601</v>
      </c>
      <c r="N2569">
        <f>IF(ISERROR(L2569),VLOOKUP(D2569,average_median_rates_1!B:I,8,0),IF(L2569="**", VLOOKUP(D2569,average_median_rates_1!B:I,8,0)))</f>
        <v>1100</v>
      </c>
      <c r="O2569">
        <f t="shared" si="284"/>
        <v>1165.7565742204361</v>
      </c>
      <c r="P2569">
        <f t="shared" si="285"/>
        <v>1165.7565742204361</v>
      </c>
    </row>
    <row r="2570" spans="1:16" x14ac:dyDescent="0.2">
      <c r="A2570" t="str">
        <f t="shared" si="286"/>
        <v>200710average0West End/Stanley Park</v>
      </c>
      <c r="B2570" t="str">
        <f t="shared" si="280"/>
        <v>200710apartmentaveragebachelor_rateWest End/Stanley Park</v>
      </c>
      <c r="C2570" t="str">
        <f t="shared" si="281"/>
        <v>apartmentaveragebachelor_rateWest End/Stanley Park</v>
      </c>
      <c r="D2570" t="str">
        <f t="shared" si="282"/>
        <v>200710apartmentaveragebachelor_rateVancouver</v>
      </c>
      <c r="E2570">
        <v>2007</v>
      </c>
      <c r="F2570">
        <v>10</v>
      </c>
      <c r="G2570" t="s">
        <v>65</v>
      </c>
      <c r="H2570" t="s">
        <v>59</v>
      </c>
      <c r="I2570" t="s">
        <v>49</v>
      </c>
      <c r="J2570">
        <f t="shared" si="283"/>
        <v>0</v>
      </c>
      <c r="K2570" t="s">
        <v>12</v>
      </c>
      <c r="L2570" t="e">
        <f>VLOOKUP(B2570,average_median_rates_1!B:I,8,0)</f>
        <v>#N/A</v>
      </c>
      <c r="M2570">
        <f>IF(ISERROR(L2570),VLOOKUP(C2570,vancouver_ratios_2!B:J,9,0),IF(L2570="**",VLOOKUP(C2570,vancouver_ratios_2!B:J,9,0)))</f>
        <v>1.0535179254055171</v>
      </c>
      <c r="N2570">
        <f>IF(ISERROR(L2570),VLOOKUP(D2570,average_median_rates_1!B:I,8,0),IF(L2570="**", VLOOKUP(D2570,average_median_rates_1!B:I,8,0)))</f>
        <v>735</v>
      </c>
      <c r="O2570">
        <f t="shared" si="284"/>
        <v>774.33567517305505</v>
      </c>
      <c r="P2570">
        <f t="shared" si="285"/>
        <v>774.33567517305505</v>
      </c>
    </row>
    <row r="2571" spans="1:16" x14ac:dyDescent="0.2">
      <c r="A2571" t="str">
        <f t="shared" si="286"/>
        <v>200710average0English Bay</v>
      </c>
      <c r="B2571" t="str">
        <f t="shared" si="280"/>
        <v>200710apartmentaveragebachelor_rateEnglish Bay</v>
      </c>
      <c r="C2571" t="str">
        <f t="shared" si="281"/>
        <v>apartmentaveragebachelor_rateEnglish Bay</v>
      </c>
      <c r="D2571" t="str">
        <f t="shared" si="282"/>
        <v>200710apartmentaveragebachelor_rateVancouver</v>
      </c>
      <c r="E2571">
        <v>2007</v>
      </c>
      <c r="F2571">
        <v>10</v>
      </c>
      <c r="G2571" t="s">
        <v>65</v>
      </c>
      <c r="H2571" t="s">
        <v>59</v>
      </c>
      <c r="I2571" t="s">
        <v>49</v>
      </c>
      <c r="J2571">
        <f t="shared" si="283"/>
        <v>0</v>
      </c>
      <c r="K2571" t="s">
        <v>16</v>
      </c>
      <c r="L2571" t="e">
        <f>VLOOKUP(B2571,average_median_rates_1!B:I,8,0)</f>
        <v>#N/A</v>
      </c>
      <c r="M2571">
        <f>IF(ISERROR(L2571),VLOOKUP(C2571,vancouver_ratios_2!B:J,9,0),IF(L2571="**",VLOOKUP(C2571,vancouver_ratios_2!B:J,9,0)))</f>
        <v>1.0783138754003501</v>
      </c>
      <c r="N2571">
        <f>IF(ISERROR(L2571),VLOOKUP(D2571,average_median_rates_1!B:I,8,0),IF(L2571="**", VLOOKUP(D2571,average_median_rates_1!B:I,8,0)))</f>
        <v>735</v>
      </c>
      <c r="O2571">
        <f t="shared" si="284"/>
        <v>792.56069841925728</v>
      </c>
      <c r="P2571">
        <f t="shared" si="285"/>
        <v>792.56069841925728</v>
      </c>
    </row>
    <row r="2572" spans="1:16" x14ac:dyDescent="0.2">
      <c r="A2572" t="str">
        <f t="shared" si="286"/>
        <v>200710average0Downtown</v>
      </c>
      <c r="B2572" t="str">
        <f t="shared" si="280"/>
        <v>200710apartmentaveragebachelor_rateDowntown</v>
      </c>
      <c r="C2572" t="str">
        <f t="shared" si="281"/>
        <v>apartmentaveragebachelor_rateDowntown</v>
      </c>
      <c r="D2572" t="str">
        <f t="shared" si="282"/>
        <v>200710apartmentaveragebachelor_rateVancouver</v>
      </c>
      <c r="E2572">
        <v>2007</v>
      </c>
      <c r="F2572">
        <v>10</v>
      </c>
      <c r="G2572" t="s">
        <v>65</v>
      </c>
      <c r="H2572" t="s">
        <v>59</v>
      </c>
      <c r="I2572" t="s">
        <v>49</v>
      </c>
      <c r="J2572">
        <f t="shared" si="283"/>
        <v>0</v>
      </c>
      <c r="K2572" t="s">
        <v>17</v>
      </c>
      <c r="L2572" t="e">
        <f>VLOOKUP(B2572,average_median_rates_1!B:I,8,0)</f>
        <v>#N/A</v>
      </c>
      <c r="M2572">
        <f>IF(ISERROR(L2572),VLOOKUP(C2572,vancouver_ratios_2!B:J,9,0),IF(L2572="**",VLOOKUP(C2572,vancouver_ratios_2!B:J,9,0)))</f>
        <v>1.14856906705238</v>
      </c>
      <c r="N2572">
        <f>IF(ISERROR(L2572),VLOOKUP(D2572,average_median_rates_1!B:I,8,0),IF(L2572="**", VLOOKUP(D2572,average_median_rates_1!B:I,8,0)))</f>
        <v>735</v>
      </c>
      <c r="O2572">
        <f t="shared" si="284"/>
        <v>844.19826428349938</v>
      </c>
      <c r="P2572">
        <f t="shared" si="285"/>
        <v>844.19826428349938</v>
      </c>
    </row>
    <row r="2573" spans="1:16" x14ac:dyDescent="0.2">
      <c r="A2573" t="str">
        <f t="shared" si="286"/>
        <v>200710average0South Granville/Oak</v>
      </c>
      <c r="B2573" t="str">
        <f t="shared" si="280"/>
        <v>200710apartmentaveragebachelor_rateSouth Granville/Oak</v>
      </c>
      <c r="C2573" t="str">
        <f t="shared" si="281"/>
        <v>apartmentaveragebachelor_rateSouth Granville/Oak</v>
      </c>
      <c r="D2573" t="str">
        <f t="shared" si="282"/>
        <v>200710apartmentaveragebachelor_rateVancouver</v>
      </c>
      <c r="E2573">
        <v>2007</v>
      </c>
      <c r="F2573">
        <v>10</v>
      </c>
      <c r="G2573" t="s">
        <v>65</v>
      </c>
      <c r="H2573" t="s">
        <v>59</v>
      </c>
      <c r="I2573" t="s">
        <v>49</v>
      </c>
      <c r="J2573">
        <f t="shared" si="283"/>
        <v>0</v>
      </c>
      <c r="K2573" t="s">
        <v>19</v>
      </c>
      <c r="L2573" t="e">
        <f>VLOOKUP(B2573,average_median_rates_1!B:I,8,0)</f>
        <v>#N/A</v>
      </c>
      <c r="M2573">
        <f>IF(ISERROR(L2573),VLOOKUP(C2573,vancouver_ratios_2!B:J,9,0),IF(L2573="**",VLOOKUP(C2573,vancouver_ratios_2!B:J,9,0)))</f>
        <v>1.0199400764541799</v>
      </c>
      <c r="N2573">
        <f>IF(ISERROR(L2573),VLOOKUP(D2573,average_median_rates_1!B:I,8,0),IF(L2573="**", VLOOKUP(D2573,average_median_rates_1!B:I,8,0)))</f>
        <v>735</v>
      </c>
      <c r="O2573">
        <f t="shared" si="284"/>
        <v>749.65595619382225</v>
      </c>
      <c r="P2573">
        <f t="shared" si="285"/>
        <v>749.65595619382225</v>
      </c>
    </row>
    <row r="2574" spans="1:16" x14ac:dyDescent="0.2">
      <c r="A2574" t="str">
        <f t="shared" si="286"/>
        <v>200710average0Kitsilano/Point Grey</v>
      </c>
      <c r="B2574" t="str">
        <f t="shared" si="280"/>
        <v>200710apartmentaveragebachelor_rateKitsilano/Point Grey</v>
      </c>
      <c r="C2574" t="str">
        <f t="shared" si="281"/>
        <v>apartmentaveragebachelor_rateKitsilano/Point Grey</v>
      </c>
      <c r="D2574" t="str">
        <f t="shared" si="282"/>
        <v>200710apartmentaveragebachelor_rateVancouver</v>
      </c>
      <c r="E2574">
        <v>2007</v>
      </c>
      <c r="F2574">
        <v>10</v>
      </c>
      <c r="G2574" t="s">
        <v>65</v>
      </c>
      <c r="H2574" t="s">
        <v>59</v>
      </c>
      <c r="I2574" t="s">
        <v>49</v>
      </c>
      <c r="J2574">
        <f t="shared" si="283"/>
        <v>0</v>
      </c>
      <c r="K2574" t="s">
        <v>20</v>
      </c>
      <c r="L2574" t="e">
        <f>VLOOKUP(B2574,average_median_rates_1!B:I,8,0)</f>
        <v>#N/A</v>
      </c>
      <c r="M2574">
        <f>IF(ISERROR(L2574),VLOOKUP(C2574,vancouver_ratios_2!B:J,9,0),IF(L2574="**",VLOOKUP(C2574,vancouver_ratios_2!B:J,9,0)))</f>
        <v>1.03068498811861</v>
      </c>
      <c r="N2574">
        <f>IF(ISERROR(L2574),VLOOKUP(D2574,average_median_rates_1!B:I,8,0),IF(L2574="**", VLOOKUP(D2574,average_median_rates_1!B:I,8,0)))</f>
        <v>735</v>
      </c>
      <c r="O2574">
        <f t="shared" si="284"/>
        <v>757.55346626717835</v>
      </c>
      <c r="P2574">
        <f t="shared" si="285"/>
        <v>757.55346626717835</v>
      </c>
    </row>
    <row r="2575" spans="1:16" x14ac:dyDescent="0.2">
      <c r="A2575" t="str">
        <f t="shared" si="286"/>
        <v>200710average0Westside/Kerrisdale</v>
      </c>
      <c r="B2575" t="str">
        <f t="shared" si="280"/>
        <v>200710apartmentaveragebachelor_rateWestside/Kerrisdale</v>
      </c>
      <c r="C2575" t="str">
        <f t="shared" si="281"/>
        <v>apartmentaveragebachelor_rateWestside/Kerrisdale</v>
      </c>
      <c r="D2575" t="str">
        <f t="shared" si="282"/>
        <v>200710apartmentaveragebachelor_rateVancouver</v>
      </c>
      <c r="E2575">
        <v>2007</v>
      </c>
      <c r="F2575">
        <v>10</v>
      </c>
      <c r="G2575" t="s">
        <v>65</v>
      </c>
      <c r="H2575" t="s">
        <v>59</v>
      </c>
      <c r="I2575" t="s">
        <v>49</v>
      </c>
      <c r="J2575">
        <f t="shared" si="283"/>
        <v>0</v>
      </c>
      <c r="K2575" t="s">
        <v>21</v>
      </c>
      <c r="L2575" t="e">
        <f>VLOOKUP(B2575,average_median_rates_1!B:I,8,0)</f>
        <v>#N/A</v>
      </c>
      <c r="M2575">
        <f>IF(ISERROR(L2575),VLOOKUP(C2575,vancouver_ratios_2!B:J,9,0),IF(L2575="**",VLOOKUP(C2575,vancouver_ratios_2!B:J,9,0)))</f>
        <v>0.97189792333918801</v>
      </c>
      <c r="N2575">
        <f>IF(ISERROR(L2575),VLOOKUP(D2575,average_median_rates_1!B:I,8,0),IF(L2575="**", VLOOKUP(D2575,average_median_rates_1!B:I,8,0)))</f>
        <v>735</v>
      </c>
      <c r="O2575">
        <f t="shared" si="284"/>
        <v>714.3449736543032</v>
      </c>
      <c r="P2575">
        <f t="shared" si="285"/>
        <v>714.3449736543032</v>
      </c>
    </row>
    <row r="2576" spans="1:16" x14ac:dyDescent="0.2">
      <c r="A2576" t="str">
        <f t="shared" si="286"/>
        <v>200710average0Marpole</v>
      </c>
      <c r="B2576" t="str">
        <f t="shared" si="280"/>
        <v>200710apartmentaveragebachelor_rateMarpole</v>
      </c>
      <c r="C2576" t="str">
        <f t="shared" si="281"/>
        <v>apartmentaveragebachelor_rateMarpole</v>
      </c>
      <c r="D2576" t="str">
        <f t="shared" si="282"/>
        <v>200710apartmentaveragebachelor_rateVancouver</v>
      </c>
      <c r="E2576">
        <v>2007</v>
      </c>
      <c r="F2576">
        <v>10</v>
      </c>
      <c r="G2576" t="s">
        <v>65</v>
      </c>
      <c r="H2576" t="s">
        <v>59</v>
      </c>
      <c r="I2576" t="s">
        <v>49</v>
      </c>
      <c r="J2576">
        <f t="shared" si="283"/>
        <v>0</v>
      </c>
      <c r="K2576" t="s">
        <v>23</v>
      </c>
      <c r="L2576" t="e">
        <f>VLOOKUP(B2576,average_median_rates_1!B:I,8,0)</f>
        <v>#N/A</v>
      </c>
      <c r="M2576">
        <f>IF(ISERROR(L2576),VLOOKUP(C2576,vancouver_ratios_2!B:J,9,0),IF(L2576="**",VLOOKUP(C2576,vancouver_ratios_2!B:J,9,0)))</f>
        <v>0.83087095774356901</v>
      </c>
      <c r="N2576">
        <f>IF(ISERROR(L2576),VLOOKUP(D2576,average_median_rates_1!B:I,8,0),IF(L2576="**", VLOOKUP(D2576,average_median_rates_1!B:I,8,0)))</f>
        <v>735</v>
      </c>
      <c r="O2576">
        <f t="shared" si="284"/>
        <v>610.69015394152325</v>
      </c>
      <c r="P2576">
        <f t="shared" si="285"/>
        <v>610.69015394152325</v>
      </c>
    </row>
    <row r="2577" spans="1:16" x14ac:dyDescent="0.2">
      <c r="A2577" t="str">
        <f t="shared" si="286"/>
        <v>200710average0Mount Pleasant/Renfrew Heights</v>
      </c>
      <c r="B2577" t="str">
        <f t="shared" si="280"/>
        <v>200710apartmentaveragebachelor_rateMount Pleasant/Renfrew Heights</v>
      </c>
      <c r="C2577" t="str">
        <f t="shared" si="281"/>
        <v>apartmentaveragebachelor_rateMount Pleasant/Renfrew Heights</v>
      </c>
      <c r="D2577" t="str">
        <f t="shared" si="282"/>
        <v>200710apartmentaveragebachelor_rateVancouver</v>
      </c>
      <c r="E2577">
        <v>2007</v>
      </c>
      <c r="F2577">
        <v>10</v>
      </c>
      <c r="G2577" t="s">
        <v>65</v>
      </c>
      <c r="H2577" t="s">
        <v>59</v>
      </c>
      <c r="I2577" t="s">
        <v>49</v>
      </c>
      <c r="J2577">
        <f t="shared" si="283"/>
        <v>0</v>
      </c>
      <c r="K2577" t="s">
        <v>24</v>
      </c>
      <c r="L2577" t="e">
        <f>VLOOKUP(B2577,average_median_rates_1!B:I,8,0)</f>
        <v>#N/A</v>
      </c>
      <c r="M2577">
        <f>IF(ISERROR(L2577),VLOOKUP(C2577,vancouver_ratios_2!B:J,9,0),IF(L2577="**",VLOOKUP(C2577,vancouver_ratios_2!B:J,9,0)))</f>
        <v>0.99793367083376405</v>
      </c>
      <c r="N2577">
        <f>IF(ISERROR(L2577),VLOOKUP(D2577,average_median_rates_1!B:I,8,0),IF(L2577="**", VLOOKUP(D2577,average_median_rates_1!B:I,8,0)))</f>
        <v>735</v>
      </c>
      <c r="O2577">
        <f t="shared" si="284"/>
        <v>733.48124806281658</v>
      </c>
      <c r="P2577">
        <f t="shared" si="285"/>
        <v>733.48124806281658</v>
      </c>
    </row>
    <row r="2578" spans="1:16" x14ac:dyDescent="0.2">
      <c r="A2578" t="str">
        <f t="shared" si="286"/>
        <v>200710average0East Hastings</v>
      </c>
      <c r="B2578" t="str">
        <f t="shared" si="280"/>
        <v>200710apartmentaveragebachelor_rateEast Hastings</v>
      </c>
      <c r="C2578" t="str">
        <f t="shared" si="281"/>
        <v>apartmentaveragebachelor_rateEast Hastings</v>
      </c>
      <c r="D2578" t="str">
        <f t="shared" si="282"/>
        <v>200710apartmentaveragebachelor_rateVancouver</v>
      </c>
      <c r="E2578">
        <v>2007</v>
      </c>
      <c r="F2578">
        <v>10</v>
      </c>
      <c r="G2578" t="s">
        <v>65</v>
      </c>
      <c r="H2578" t="s">
        <v>59</v>
      </c>
      <c r="I2578" t="s">
        <v>49</v>
      </c>
      <c r="J2578">
        <f t="shared" si="283"/>
        <v>0</v>
      </c>
      <c r="K2578" t="s">
        <v>25</v>
      </c>
      <c r="L2578" t="e">
        <f>VLOOKUP(B2578,average_median_rates_1!B:I,8,0)</f>
        <v>#N/A</v>
      </c>
      <c r="M2578">
        <f>IF(ISERROR(L2578),VLOOKUP(C2578,vancouver_ratios_2!B:J,9,0),IF(L2578="**",VLOOKUP(C2578,vancouver_ratios_2!B:J,9,0)))</f>
        <v>0.97954334125426201</v>
      </c>
      <c r="N2578">
        <f>IF(ISERROR(L2578),VLOOKUP(D2578,average_median_rates_1!B:I,8,0),IF(L2578="**", VLOOKUP(D2578,average_median_rates_1!B:I,8,0)))</f>
        <v>735</v>
      </c>
      <c r="O2578">
        <f t="shared" si="284"/>
        <v>719.96435582188258</v>
      </c>
      <c r="P2578">
        <f t="shared" si="285"/>
        <v>719.96435582188258</v>
      </c>
    </row>
    <row r="2579" spans="1:16" x14ac:dyDescent="0.2">
      <c r="A2579" t="str">
        <f t="shared" si="286"/>
        <v>200710average0Southeast Vancouver</v>
      </c>
      <c r="B2579" t="str">
        <f t="shared" si="280"/>
        <v>200710apartmentaveragebachelor_rateSoutheast Vancouver</v>
      </c>
      <c r="C2579" t="str">
        <f t="shared" si="281"/>
        <v>apartmentaveragebachelor_rateSoutheast Vancouver</v>
      </c>
      <c r="D2579" t="str">
        <f t="shared" si="282"/>
        <v>200710apartmentaveragebachelor_rateVancouver</v>
      </c>
      <c r="E2579">
        <v>2007</v>
      </c>
      <c r="F2579">
        <v>10</v>
      </c>
      <c r="G2579" t="s">
        <v>65</v>
      </c>
      <c r="H2579" t="s">
        <v>59</v>
      </c>
      <c r="I2579" t="s">
        <v>49</v>
      </c>
      <c r="J2579">
        <f t="shared" si="283"/>
        <v>0</v>
      </c>
      <c r="K2579" t="s">
        <v>26</v>
      </c>
      <c r="L2579" t="e">
        <f>VLOOKUP(B2579,average_median_rates_1!B:I,8,0)</f>
        <v>#N/A</v>
      </c>
      <c r="M2579">
        <f>IF(ISERROR(L2579),VLOOKUP(C2579,vancouver_ratios_2!B:J,9,0),IF(L2579="**",VLOOKUP(C2579,vancouver_ratios_2!B:J,9,0)))</f>
        <v>0.94637875813617101</v>
      </c>
      <c r="N2579">
        <f>IF(ISERROR(L2579),VLOOKUP(D2579,average_median_rates_1!B:I,8,0),IF(L2579="**", VLOOKUP(D2579,average_median_rates_1!B:I,8,0)))</f>
        <v>735</v>
      </c>
      <c r="O2579">
        <f t="shared" si="284"/>
        <v>695.58838723008569</v>
      </c>
      <c r="P2579">
        <f t="shared" si="285"/>
        <v>695.58838723008569</v>
      </c>
    </row>
    <row r="2580" spans="1:16" x14ac:dyDescent="0.2">
      <c r="A2580" t="str">
        <f t="shared" si="286"/>
        <v>200710average0University Endowment Lands</v>
      </c>
      <c r="B2580" t="str">
        <f t="shared" si="280"/>
        <v>200710apartmentaveragebachelor_rateUniversity Endowment Lands</v>
      </c>
      <c r="C2580" t="str">
        <f t="shared" si="281"/>
        <v>apartmentaveragebachelor_rateUniversity Endowment Lands</v>
      </c>
      <c r="D2580" t="str">
        <f t="shared" si="282"/>
        <v>200710apartmentaveragebachelor_rateVancouver</v>
      </c>
      <c r="E2580">
        <v>2007</v>
      </c>
      <c r="F2580">
        <v>10</v>
      </c>
      <c r="G2580" t="s">
        <v>65</v>
      </c>
      <c r="H2580" t="s">
        <v>59</v>
      </c>
      <c r="I2580" t="s">
        <v>49</v>
      </c>
      <c r="J2580">
        <f t="shared" si="283"/>
        <v>0</v>
      </c>
      <c r="K2580" t="s">
        <v>27</v>
      </c>
      <c r="L2580" t="e">
        <f>VLOOKUP(B2580,average_median_rates_1!B:I,8,0)</f>
        <v>#N/A</v>
      </c>
      <c r="M2580">
        <f>IF(ISERROR(L2580),VLOOKUP(C2580,vancouver_ratios_2!B:J,9,0),IF(L2580="**",VLOOKUP(C2580,vancouver_ratios_2!B:J,9,0)))</f>
        <v>1.26614319661122</v>
      </c>
      <c r="N2580">
        <f>IF(ISERROR(L2580),VLOOKUP(D2580,average_median_rates_1!B:I,8,0),IF(L2580="**", VLOOKUP(D2580,average_median_rates_1!B:I,8,0)))</f>
        <v>735</v>
      </c>
      <c r="O2580">
        <f t="shared" si="284"/>
        <v>930.61524950924672</v>
      </c>
      <c r="P2580">
        <f t="shared" si="285"/>
        <v>930.61524950924672</v>
      </c>
    </row>
    <row r="2581" spans="1:16" x14ac:dyDescent="0.2">
      <c r="A2581" t="str">
        <f t="shared" si="286"/>
        <v>200710average0Central Park/Metrotown</v>
      </c>
      <c r="B2581" t="str">
        <f t="shared" si="280"/>
        <v>200710apartmentaveragebachelor_rateCentral Park/Metrotown</v>
      </c>
      <c r="C2581" t="str">
        <f t="shared" si="281"/>
        <v>apartmentaveragebachelor_rateCentral Park/Metrotown</v>
      </c>
      <c r="D2581" t="str">
        <f t="shared" si="282"/>
        <v>200710apartmentaveragebachelor_rateVancouver</v>
      </c>
      <c r="E2581">
        <v>2007</v>
      </c>
      <c r="F2581">
        <v>10</v>
      </c>
      <c r="G2581" t="s">
        <v>65</v>
      </c>
      <c r="H2581" t="s">
        <v>59</v>
      </c>
      <c r="I2581" t="s">
        <v>49</v>
      </c>
      <c r="J2581">
        <f t="shared" si="283"/>
        <v>0</v>
      </c>
      <c r="K2581" t="s">
        <v>28</v>
      </c>
      <c r="L2581" t="e">
        <f>VLOOKUP(B2581,average_median_rates_1!B:I,8,0)</f>
        <v>#N/A</v>
      </c>
      <c r="M2581">
        <f>IF(ISERROR(L2581),VLOOKUP(C2581,vancouver_ratios_2!B:J,9,0),IF(L2581="**",VLOOKUP(C2581,vancouver_ratios_2!B:J,9,0)))</f>
        <v>0.94172951751213996</v>
      </c>
      <c r="N2581">
        <f>IF(ISERROR(L2581),VLOOKUP(D2581,average_median_rates_1!B:I,8,0),IF(L2581="**", VLOOKUP(D2581,average_median_rates_1!B:I,8,0)))</f>
        <v>735</v>
      </c>
      <c r="O2581">
        <f t="shared" si="284"/>
        <v>692.17119537142287</v>
      </c>
      <c r="P2581">
        <f t="shared" si="285"/>
        <v>692.17119537142287</v>
      </c>
    </row>
    <row r="2582" spans="1:16" x14ac:dyDescent="0.2">
      <c r="A2582" t="str">
        <f t="shared" si="286"/>
        <v>200710average0Southeast Burnaby</v>
      </c>
      <c r="B2582" t="str">
        <f t="shared" si="280"/>
        <v>200710apartmentaveragebachelor_rateSoutheast Burnaby</v>
      </c>
      <c r="C2582" t="str">
        <f t="shared" si="281"/>
        <v>apartmentaveragebachelor_rateSoutheast Burnaby</v>
      </c>
      <c r="D2582" t="str">
        <f t="shared" si="282"/>
        <v>200710apartmentaveragebachelor_rateVancouver</v>
      </c>
      <c r="E2582">
        <v>2007</v>
      </c>
      <c r="F2582">
        <v>10</v>
      </c>
      <c r="G2582" t="s">
        <v>65</v>
      </c>
      <c r="H2582" t="s">
        <v>59</v>
      </c>
      <c r="I2582" t="s">
        <v>49</v>
      </c>
      <c r="J2582">
        <f t="shared" si="283"/>
        <v>0</v>
      </c>
      <c r="K2582" t="s">
        <v>29</v>
      </c>
      <c r="L2582" t="e">
        <f>VLOOKUP(B2582,average_median_rates_1!B:I,8,0)</f>
        <v>#N/A</v>
      </c>
      <c r="M2582">
        <f>IF(ISERROR(L2582),VLOOKUP(C2582,vancouver_ratios_2!B:J,9,0),IF(L2582="**",VLOOKUP(C2582,vancouver_ratios_2!B:J,9,0)))</f>
        <v>0.75834280400867904</v>
      </c>
      <c r="N2582">
        <f>IF(ISERROR(L2582),VLOOKUP(D2582,average_median_rates_1!B:I,8,0),IF(L2582="**", VLOOKUP(D2582,average_median_rates_1!B:I,8,0)))</f>
        <v>735</v>
      </c>
      <c r="O2582">
        <f t="shared" si="284"/>
        <v>557.38196094637908</v>
      </c>
      <c r="P2582">
        <f t="shared" si="285"/>
        <v>557.38196094637908</v>
      </c>
    </row>
    <row r="2583" spans="1:16" x14ac:dyDescent="0.2">
      <c r="A2583" t="str">
        <f t="shared" si="286"/>
        <v>200710average0North Burnaby</v>
      </c>
      <c r="B2583" t="str">
        <f t="shared" si="280"/>
        <v>200710apartmentaveragebachelor_rateNorth Burnaby</v>
      </c>
      <c r="C2583" t="str">
        <f t="shared" si="281"/>
        <v>apartmentaveragebachelor_rateNorth Burnaby</v>
      </c>
      <c r="D2583" t="str">
        <f t="shared" si="282"/>
        <v>200710apartmentaveragebachelor_rateVancouver</v>
      </c>
      <c r="E2583">
        <v>2007</v>
      </c>
      <c r="F2583">
        <v>10</v>
      </c>
      <c r="G2583" t="s">
        <v>65</v>
      </c>
      <c r="H2583" t="s">
        <v>59</v>
      </c>
      <c r="I2583" t="s">
        <v>49</v>
      </c>
      <c r="J2583">
        <f t="shared" si="283"/>
        <v>0</v>
      </c>
      <c r="K2583" t="s">
        <v>31</v>
      </c>
      <c r="L2583" t="e">
        <f>VLOOKUP(B2583,average_median_rates_1!B:I,8,0)</f>
        <v>#N/A</v>
      </c>
      <c r="M2583">
        <f>IF(ISERROR(L2583),VLOOKUP(C2583,vancouver_ratios_2!B:J,9,0),IF(L2583="**",VLOOKUP(C2583,vancouver_ratios_2!B:J,9,0)))</f>
        <v>0.83004442607707396</v>
      </c>
      <c r="N2583">
        <f>IF(ISERROR(L2583),VLOOKUP(D2583,average_median_rates_1!B:I,8,0),IF(L2583="**", VLOOKUP(D2583,average_median_rates_1!B:I,8,0)))</f>
        <v>735</v>
      </c>
      <c r="O2583">
        <f t="shared" si="284"/>
        <v>610.08265316664938</v>
      </c>
      <c r="P2583">
        <f t="shared" si="285"/>
        <v>610.08265316664938</v>
      </c>
    </row>
    <row r="2584" spans="1:16" x14ac:dyDescent="0.2">
      <c r="A2584" t="str">
        <f t="shared" si="286"/>
        <v>200710average0New Westminster</v>
      </c>
      <c r="B2584" t="str">
        <f t="shared" si="280"/>
        <v>200710apartmentaveragebachelor_rateNew Westminster</v>
      </c>
      <c r="C2584" t="str">
        <f t="shared" si="281"/>
        <v>apartmentaveragebachelor_rateNew Westminster</v>
      </c>
      <c r="D2584" t="str">
        <f t="shared" si="282"/>
        <v>200710apartmentaveragebachelor_rateVancouver</v>
      </c>
      <c r="E2584">
        <v>2007</v>
      </c>
      <c r="F2584">
        <v>10</v>
      </c>
      <c r="G2584" t="s">
        <v>65</v>
      </c>
      <c r="H2584" t="s">
        <v>59</v>
      </c>
      <c r="I2584" t="s">
        <v>49</v>
      </c>
      <c r="J2584">
        <f t="shared" si="283"/>
        <v>0</v>
      </c>
      <c r="K2584" t="s">
        <v>32</v>
      </c>
      <c r="L2584" t="e">
        <f>VLOOKUP(B2584,average_median_rates_1!B:I,8,0)</f>
        <v>#N/A</v>
      </c>
      <c r="M2584">
        <f>IF(ISERROR(L2584),VLOOKUP(C2584,vancouver_ratios_2!B:J,9,0),IF(L2584="**",VLOOKUP(C2584,vancouver_ratios_2!B:J,9,0)))</f>
        <v>0.79512346316768301</v>
      </c>
      <c r="N2584">
        <f>IF(ISERROR(L2584),VLOOKUP(D2584,average_median_rates_1!B:I,8,0),IF(L2584="**", VLOOKUP(D2584,average_median_rates_1!B:I,8,0)))</f>
        <v>735</v>
      </c>
      <c r="O2584">
        <f t="shared" si="284"/>
        <v>584.41574542824696</v>
      </c>
      <c r="P2584">
        <f t="shared" si="285"/>
        <v>584.41574542824696</v>
      </c>
    </row>
    <row r="2585" spans="1:16" x14ac:dyDescent="0.2">
      <c r="A2585" t="str">
        <f t="shared" si="286"/>
        <v>200710average0North Vancouver CY</v>
      </c>
      <c r="B2585" t="str">
        <f t="shared" si="280"/>
        <v>200710apartmentaveragebachelor_rateNorth Vancouver CY</v>
      </c>
      <c r="C2585" t="str">
        <f t="shared" si="281"/>
        <v>apartmentaveragebachelor_rateNorth Vancouver CY</v>
      </c>
      <c r="D2585" t="str">
        <f t="shared" si="282"/>
        <v>200710apartmentaveragebachelor_rateVancouver</v>
      </c>
      <c r="E2585">
        <v>2007</v>
      </c>
      <c r="F2585">
        <v>10</v>
      </c>
      <c r="G2585" t="s">
        <v>65</v>
      </c>
      <c r="H2585" t="s">
        <v>59</v>
      </c>
      <c r="I2585" t="s">
        <v>49</v>
      </c>
      <c r="J2585">
        <f t="shared" si="283"/>
        <v>0</v>
      </c>
      <c r="K2585" t="s">
        <v>33</v>
      </c>
      <c r="L2585" t="e">
        <f>VLOOKUP(B2585,average_median_rates_1!B:I,8,0)</f>
        <v>#N/A</v>
      </c>
      <c r="M2585">
        <f>IF(ISERROR(L2585),VLOOKUP(C2585,vancouver_ratios_2!B:J,9,0),IF(L2585="**",VLOOKUP(C2585,vancouver_ratios_2!B:J,9,0)))</f>
        <v>1.12537452216138</v>
      </c>
      <c r="N2585">
        <f>IF(ISERROR(L2585),VLOOKUP(D2585,average_median_rates_1!B:I,8,0),IF(L2585="**", VLOOKUP(D2585,average_median_rates_1!B:I,8,0)))</f>
        <v>735</v>
      </c>
      <c r="O2585">
        <f t="shared" si="284"/>
        <v>827.1502737886143</v>
      </c>
      <c r="P2585">
        <f t="shared" si="285"/>
        <v>827.1502737886143</v>
      </c>
    </row>
    <row r="2586" spans="1:16" x14ac:dyDescent="0.2">
      <c r="A2586" t="str">
        <f t="shared" si="286"/>
        <v>200710average0North Vancouver DM</v>
      </c>
      <c r="B2586" t="str">
        <f t="shared" si="280"/>
        <v>200710apartmentaveragebachelor_rateNorth Vancouver DM</v>
      </c>
      <c r="C2586" t="str">
        <f t="shared" si="281"/>
        <v>apartmentaveragebachelor_rateNorth Vancouver DM</v>
      </c>
      <c r="D2586" t="str">
        <f t="shared" si="282"/>
        <v>200710apartmentaveragebachelor_rateVancouver</v>
      </c>
      <c r="E2586">
        <v>2007</v>
      </c>
      <c r="F2586">
        <v>10</v>
      </c>
      <c r="G2586" t="s">
        <v>65</v>
      </c>
      <c r="H2586" t="s">
        <v>59</v>
      </c>
      <c r="I2586" t="s">
        <v>49</v>
      </c>
      <c r="J2586">
        <f t="shared" si="283"/>
        <v>0</v>
      </c>
      <c r="K2586" t="s">
        <v>34</v>
      </c>
      <c r="L2586" t="e">
        <f>VLOOKUP(B2586,average_median_rates_1!B:I,8,0)</f>
        <v>#N/A</v>
      </c>
      <c r="M2586">
        <f>IF(ISERROR(L2586),VLOOKUP(C2586,vancouver_ratios_2!B:J,9,0),IF(L2586="**",VLOOKUP(C2586,vancouver_ratios_2!B:J,9,0)))</f>
        <v>1.0220064056204201</v>
      </c>
      <c r="N2586">
        <f>IF(ISERROR(L2586),VLOOKUP(D2586,average_median_rates_1!B:I,8,0),IF(L2586="**", VLOOKUP(D2586,average_median_rates_1!B:I,8,0)))</f>
        <v>735</v>
      </c>
      <c r="O2586">
        <f t="shared" si="284"/>
        <v>751.17470813100874</v>
      </c>
      <c r="P2586">
        <f t="shared" si="285"/>
        <v>751.17470813100874</v>
      </c>
    </row>
    <row r="2587" spans="1:16" x14ac:dyDescent="0.2">
      <c r="A2587" t="str">
        <f t="shared" si="286"/>
        <v>200710average0West Vancouver</v>
      </c>
      <c r="B2587" t="str">
        <f t="shared" si="280"/>
        <v>200710apartmentaveragebachelor_rateWest Vancouver</v>
      </c>
      <c r="C2587" t="str">
        <f t="shared" si="281"/>
        <v>apartmentaveragebachelor_rateWest Vancouver</v>
      </c>
      <c r="D2587" t="str">
        <f t="shared" si="282"/>
        <v>200710apartmentaveragebachelor_rateVancouver</v>
      </c>
      <c r="E2587">
        <v>2007</v>
      </c>
      <c r="F2587">
        <v>10</v>
      </c>
      <c r="G2587" t="s">
        <v>65</v>
      </c>
      <c r="H2587" t="s">
        <v>59</v>
      </c>
      <c r="I2587" t="s">
        <v>49</v>
      </c>
      <c r="J2587">
        <f t="shared" si="283"/>
        <v>0</v>
      </c>
      <c r="K2587" t="s">
        <v>35</v>
      </c>
      <c r="L2587" t="e">
        <f>VLOOKUP(B2587,average_median_rates_1!B:I,8,0)</f>
        <v>#N/A</v>
      </c>
      <c r="M2587">
        <f>IF(ISERROR(L2587),VLOOKUP(C2587,vancouver_ratios_2!B:J,9,0),IF(L2587="**",VLOOKUP(C2587,vancouver_ratios_2!B:J,9,0)))</f>
        <v>1.1331749147639201</v>
      </c>
      <c r="N2587">
        <f>IF(ISERROR(L2587),VLOOKUP(D2587,average_median_rates_1!B:I,8,0),IF(L2587="**", VLOOKUP(D2587,average_median_rates_1!B:I,8,0)))</f>
        <v>735</v>
      </c>
      <c r="O2587">
        <f t="shared" si="284"/>
        <v>832.88356235148126</v>
      </c>
      <c r="P2587">
        <f t="shared" si="285"/>
        <v>832.88356235148126</v>
      </c>
    </row>
    <row r="2588" spans="1:16" x14ac:dyDescent="0.2">
      <c r="A2588" t="str">
        <f t="shared" si="286"/>
        <v>200710average0Richmond</v>
      </c>
      <c r="B2588" t="str">
        <f t="shared" si="280"/>
        <v>200710apartmentaveragebachelor_rateRichmond</v>
      </c>
      <c r="C2588" t="str">
        <f t="shared" si="281"/>
        <v>apartmentaveragebachelor_rateRichmond</v>
      </c>
      <c r="D2588" t="str">
        <f t="shared" si="282"/>
        <v>200710apartmentaveragebachelor_rateVancouver</v>
      </c>
      <c r="E2588">
        <v>2007</v>
      </c>
      <c r="F2588">
        <v>10</v>
      </c>
      <c r="G2588" t="s">
        <v>65</v>
      </c>
      <c r="H2588" t="s">
        <v>59</v>
      </c>
      <c r="I2588" t="s">
        <v>49</v>
      </c>
      <c r="J2588">
        <f t="shared" si="283"/>
        <v>0</v>
      </c>
      <c r="K2588" t="s">
        <v>36</v>
      </c>
      <c r="L2588" t="e">
        <f>VLOOKUP(B2588,average_median_rates_1!B:I,8,0)</f>
        <v>#N/A</v>
      </c>
      <c r="M2588">
        <f>IF(ISERROR(L2588),VLOOKUP(C2588,vancouver_ratios_2!B:J,9,0),IF(L2588="**",VLOOKUP(C2588,vancouver_ratios_2!B:J,9,0)))</f>
        <v>0.89585701002169604</v>
      </c>
      <c r="N2588">
        <f>IF(ISERROR(L2588),VLOOKUP(D2588,average_median_rates_1!B:I,8,0),IF(L2588="**", VLOOKUP(D2588,average_median_rates_1!B:I,8,0)))</f>
        <v>735</v>
      </c>
      <c r="O2588">
        <f t="shared" si="284"/>
        <v>658.45490236594662</v>
      </c>
      <c r="P2588">
        <f t="shared" si="285"/>
        <v>658.45490236594662</v>
      </c>
    </row>
    <row r="2589" spans="1:16" x14ac:dyDescent="0.2">
      <c r="A2589" t="str">
        <f t="shared" si="286"/>
        <v>200710average0Delta</v>
      </c>
      <c r="B2589" t="str">
        <f t="shared" si="280"/>
        <v>200710apartmentaveragebachelor_rateDelta</v>
      </c>
      <c r="C2589" t="str">
        <f t="shared" si="281"/>
        <v>apartmentaveragebachelor_rateDelta</v>
      </c>
      <c r="D2589" t="str">
        <f t="shared" si="282"/>
        <v>200710apartmentaveragebachelor_rateVancouver</v>
      </c>
      <c r="E2589">
        <v>2007</v>
      </c>
      <c r="F2589">
        <v>10</v>
      </c>
      <c r="G2589" t="s">
        <v>65</v>
      </c>
      <c r="H2589" t="s">
        <v>59</v>
      </c>
      <c r="I2589" t="s">
        <v>49</v>
      </c>
      <c r="J2589">
        <f t="shared" si="283"/>
        <v>0</v>
      </c>
      <c r="K2589" t="s">
        <v>37</v>
      </c>
      <c r="L2589" t="e">
        <f>VLOOKUP(B2589,average_median_rates_1!B:I,8,0)</f>
        <v>#N/A</v>
      </c>
      <c r="M2589">
        <f>IF(ISERROR(L2589),VLOOKUP(C2589,vancouver_ratios_2!B:J,9,0),IF(L2589="**",VLOOKUP(C2589,vancouver_ratios_2!B:J,9,0)))</f>
        <v>0.69903915693770002</v>
      </c>
      <c r="N2589">
        <f>IF(ISERROR(L2589),VLOOKUP(D2589,average_median_rates_1!B:I,8,0),IF(L2589="**", VLOOKUP(D2589,average_median_rates_1!B:I,8,0)))</f>
        <v>735</v>
      </c>
      <c r="O2589">
        <f t="shared" si="284"/>
        <v>513.79378034920956</v>
      </c>
      <c r="P2589">
        <f t="shared" si="285"/>
        <v>513.79378034920956</v>
      </c>
    </row>
    <row r="2590" spans="1:16" x14ac:dyDescent="0.2">
      <c r="A2590" t="str">
        <f t="shared" si="286"/>
        <v>200710average0Surrey</v>
      </c>
      <c r="B2590" t="str">
        <f t="shared" si="280"/>
        <v>200710apartmentaveragebachelor_rateSurrey</v>
      </c>
      <c r="C2590" t="str">
        <f t="shared" si="281"/>
        <v>apartmentaveragebachelor_rateSurrey</v>
      </c>
      <c r="D2590" t="str">
        <f t="shared" si="282"/>
        <v>200710apartmentaveragebachelor_rateVancouver</v>
      </c>
      <c r="E2590">
        <v>2007</v>
      </c>
      <c r="F2590">
        <v>10</v>
      </c>
      <c r="G2590" t="s">
        <v>65</v>
      </c>
      <c r="H2590" t="s">
        <v>59</v>
      </c>
      <c r="I2590" t="s">
        <v>49</v>
      </c>
      <c r="J2590">
        <f t="shared" si="283"/>
        <v>0</v>
      </c>
      <c r="K2590" t="s">
        <v>38</v>
      </c>
      <c r="L2590" t="e">
        <f>VLOOKUP(B2590,average_median_rates_1!B:I,8,0)</f>
        <v>#N/A</v>
      </c>
      <c r="M2590">
        <f>IF(ISERROR(L2590),VLOOKUP(C2590,vancouver_ratios_2!B:J,9,0),IF(L2590="**",VLOOKUP(C2590,vancouver_ratios_2!B:J,9,0)))</f>
        <v>0.73024072734786605</v>
      </c>
      <c r="N2590">
        <f>IF(ISERROR(L2590),VLOOKUP(D2590,average_median_rates_1!B:I,8,0),IF(L2590="**", VLOOKUP(D2590,average_median_rates_1!B:I,8,0)))</f>
        <v>735</v>
      </c>
      <c r="O2590">
        <f t="shared" si="284"/>
        <v>536.72693460068149</v>
      </c>
      <c r="P2590">
        <f t="shared" si="285"/>
        <v>536.72693460068149</v>
      </c>
    </row>
    <row r="2591" spans="1:16" x14ac:dyDescent="0.2">
      <c r="A2591" t="str">
        <f t="shared" si="286"/>
        <v>200710average0White Rock</v>
      </c>
      <c r="B2591" t="str">
        <f t="shared" si="280"/>
        <v>200710apartmentaveragebachelor_rateWhite Rock</v>
      </c>
      <c r="C2591" t="str">
        <f t="shared" si="281"/>
        <v>apartmentaveragebachelor_rateWhite Rock</v>
      </c>
      <c r="D2591" t="str">
        <f t="shared" si="282"/>
        <v>200710apartmentaveragebachelor_rateVancouver</v>
      </c>
      <c r="E2591">
        <v>2007</v>
      </c>
      <c r="F2591">
        <v>10</v>
      </c>
      <c r="G2591" t="s">
        <v>65</v>
      </c>
      <c r="H2591" t="s">
        <v>59</v>
      </c>
      <c r="I2591" t="s">
        <v>49</v>
      </c>
      <c r="J2591">
        <f t="shared" si="283"/>
        <v>0</v>
      </c>
      <c r="K2591" t="s">
        <v>39</v>
      </c>
      <c r="L2591" t="e">
        <f>VLOOKUP(B2591,average_median_rates_1!B:I,8,0)</f>
        <v>#N/A</v>
      </c>
      <c r="M2591">
        <f>IF(ISERROR(L2591),VLOOKUP(C2591,vancouver_ratios_2!B:J,9,0),IF(L2591="**",VLOOKUP(C2591,vancouver_ratios_2!B:J,9,0)))</f>
        <v>0.80607500774873397</v>
      </c>
      <c r="N2591">
        <f>IF(ISERROR(L2591),VLOOKUP(D2591,average_median_rates_1!B:I,8,0),IF(L2591="**", VLOOKUP(D2591,average_median_rates_1!B:I,8,0)))</f>
        <v>735</v>
      </c>
      <c r="O2591">
        <f t="shared" si="284"/>
        <v>592.46513069531943</v>
      </c>
      <c r="P2591">
        <f t="shared" si="285"/>
        <v>592.46513069531943</v>
      </c>
    </row>
    <row r="2592" spans="1:16" x14ac:dyDescent="0.2">
      <c r="A2592" t="str">
        <f t="shared" si="286"/>
        <v>200710average0Langley City and Langley DM</v>
      </c>
      <c r="B2592" t="str">
        <f t="shared" si="280"/>
        <v>200710apartmentaveragebachelor_rateLangley City and Langley DM</v>
      </c>
      <c r="C2592" t="str">
        <f t="shared" si="281"/>
        <v>apartmentaveragebachelor_rateLangley City and Langley DM</v>
      </c>
      <c r="D2592" t="str">
        <f t="shared" si="282"/>
        <v>200710apartmentaveragebachelor_rateVancouver</v>
      </c>
      <c r="E2592">
        <v>2007</v>
      </c>
      <c r="F2592">
        <v>10</v>
      </c>
      <c r="G2592" t="s">
        <v>65</v>
      </c>
      <c r="H2592" t="s">
        <v>59</v>
      </c>
      <c r="I2592" t="s">
        <v>49</v>
      </c>
      <c r="J2592">
        <f t="shared" si="283"/>
        <v>0</v>
      </c>
      <c r="K2592" t="s">
        <v>40</v>
      </c>
      <c r="L2592" t="e">
        <f>VLOOKUP(B2592,average_median_rates_1!B:I,8,0)</f>
        <v>#N/A</v>
      </c>
      <c r="M2592">
        <f>IF(ISERROR(L2592),VLOOKUP(C2592,vancouver_ratios_2!B:J,9,0),IF(L2592="**",VLOOKUP(C2592,vancouver_ratios_2!B:J,9,0)))</f>
        <v>0.73282363880566204</v>
      </c>
      <c r="N2592">
        <f>IF(ISERROR(L2592),VLOOKUP(D2592,average_median_rates_1!B:I,8,0),IF(L2592="**", VLOOKUP(D2592,average_median_rates_1!B:I,8,0)))</f>
        <v>735</v>
      </c>
      <c r="O2592">
        <f t="shared" si="284"/>
        <v>538.62537452216156</v>
      </c>
      <c r="P2592">
        <f t="shared" si="285"/>
        <v>538.62537452216156</v>
      </c>
    </row>
    <row r="2593" spans="1:16" x14ac:dyDescent="0.2">
      <c r="A2593" t="str">
        <f t="shared" si="286"/>
        <v>200710average0Tri-Cities</v>
      </c>
      <c r="B2593" t="str">
        <f t="shared" si="280"/>
        <v>200710apartmentaveragebachelor_rateTri-Cities</v>
      </c>
      <c r="C2593" t="str">
        <f t="shared" si="281"/>
        <v>apartmentaveragebachelor_rateTri-Cities</v>
      </c>
      <c r="D2593" t="str">
        <f t="shared" si="282"/>
        <v>200710apartmentaveragebachelor_rateVancouver</v>
      </c>
      <c r="E2593">
        <v>2007</v>
      </c>
      <c r="F2593">
        <v>10</v>
      </c>
      <c r="G2593" t="s">
        <v>65</v>
      </c>
      <c r="H2593" t="s">
        <v>59</v>
      </c>
      <c r="I2593" t="s">
        <v>49</v>
      </c>
      <c r="J2593">
        <f t="shared" si="283"/>
        <v>0</v>
      </c>
      <c r="K2593" t="s">
        <v>41</v>
      </c>
      <c r="L2593" t="e">
        <f>VLOOKUP(B2593,average_median_rates_1!B:I,8,0)</f>
        <v>#N/A</v>
      </c>
      <c r="M2593">
        <f>IF(ISERROR(L2593),VLOOKUP(C2593,vancouver_ratios_2!B:J,9,0),IF(L2593="**",VLOOKUP(C2593,vancouver_ratios_2!B:J,9,0)))</f>
        <v>0.77456348796363295</v>
      </c>
      <c r="N2593">
        <f>IF(ISERROR(L2593),VLOOKUP(D2593,average_median_rates_1!B:I,8,0),IF(L2593="**", VLOOKUP(D2593,average_median_rates_1!B:I,8,0)))</f>
        <v>735</v>
      </c>
      <c r="O2593">
        <f t="shared" si="284"/>
        <v>569.30416365327017</v>
      </c>
      <c r="P2593">
        <f t="shared" si="285"/>
        <v>569.30416365327017</v>
      </c>
    </row>
    <row r="2594" spans="1:16" x14ac:dyDescent="0.2">
      <c r="A2594" t="str">
        <f t="shared" si="286"/>
        <v>200710average0Maple Ridge/Pitt Meadows</v>
      </c>
      <c r="B2594" t="str">
        <f t="shared" si="280"/>
        <v>200710apartmentaveragebachelor_rateMaple Ridge/Pitt Meadows</v>
      </c>
      <c r="C2594" t="str">
        <f t="shared" si="281"/>
        <v>apartmentaveragebachelor_rateMaple Ridge/Pitt Meadows</v>
      </c>
      <c r="D2594" t="str">
        <f t="shared" si="282"/>
        <v>200710apartmentaveragebachelor_rateVancouver</v>
      </c>
      <c r="E2594">
        <v>2007</v>
      </c>
      <c r="F2594">
        <v>10</v>
      </c>
      <c r="G2594" t="s">
        <v>65</v>
      </c>
      <c r="H2594" t="s">
        <v>59</v>
      </c>
      <c r="I2594" t="s">
        <v>49</v>
      </c>
      <c r="J2594">
        <f t="shared" si="283"/>
        <v>0</v>
      </c>
      <c r="K2594" t="s">
        <v>42</v>
      </c>
      <c r="L2594" t="e">
        <f>VLOOKUP(B2594,average_median_rates_1!B:I,8,0)</f>
        <v>#N/A</v>
      </c>
      <c r="M2594">
        <f>IF(ISERROR(L2594),VLOOKUP(C2594,vancouver_ratios_2!B:J,9,0),IF(L2594="**",VLOOKUP(C2594,vancouver_ratios_2!B:J,9,0)))</f>
        <v>0.68385163756586398</v>
      </c>
      <c r="N2594">
        <f>IF(ISERROR(L2594),VLOOKUP(D2594,average_median_rates_1!B:I,8,0),IF(L2594="**", VLOOKUP(D2594,average_median_rates_1!B:I,8,0)))</f>
        <v>735</v>
      </c>
      <c r="O2594">
        <f t="shared" si="284"/>
        <v>502.63095361091001</v>
      </c>
      <c r="P2594">
        <f t="shared" si="285"/>
        <v>502.63095361091001</v>
      </c>
    </row>
    <row r="2595" spans="1:16" x14ac:dyDescent="0.2">
      <c r="A2595" t="str">
        <f t="shared" si="286"/>
        <v>200710average0Vancouver</v>
      </c>
      <c r="B2595" t="str">
        <f t="shared" si="280"/>
        <v>200710apartmentaveragebachelor_rateVancouver</v>
      </c>
      <c r="C2595" t="str">
        <f t="shared" si="281"/>
        <v>apartmentaveragebachelor_rateVancouver</v>
      </c>
      <c r="D2595" t="str">
        <f t="shared" si="282"/>
        <v>200710apartmentaveragebachelor_rateVancouver</v>
      </c>
      <c r="E2595">
        <v>2007</v>
      </c>
      <c r="F2595">
        <v>10</v>
      </c>
      <c r="G2595" t="s">
        <v>65</v>
      </c>
      <c r="H2595" t="s">
        <v>59</v>
      </c>
      <c r="I2595" t="s">
        <v>49</v>
      </c>
      <c r="J2595">
        <f t="shared" si="283"/>
        <v>0</v>
      </c>
      <c r="K2595" t="s">
        <v>43</v>
      </c>
      <c r="L2595">
        <f>VLOOKUP(B2595,average_median_rates_1!B:I,8,0)</f>
        <v>735</v>
      </c>
      <c r="M2595" t="b">
        <f>IF(ISERROR(L2595),VLOOKUP(C2595,vancouver_ratios_2!B:J,9,0),IF(L2595="**",VLOOKUP(C2595,vancouver_ratios_2!B:J,9,0)))</f>
        <v>0</v>
      </c>
      <c r="N2595" t="b">
        <f>IF(ISERROR(L2595),VLOOKUP(D2595,average_median_rates_1!B:I,8,0),IF(L2595="**", VLOOKUP(D2595,average_median_rates_1!B:I,8,0)))</f>
        <v>0</v>
      </c>
      <c r="O2595">
        <f t="shared" si="284"/>
        <v>0</v>
      </c>
      <c r="P2595">
        <f t="shared" si="285"/>
        <v>735</v>
      </c>
    </row>
    <row r="2596" spans="1:16" x14ac:dyDescent="0.2">
      <c r="A2596" t="str">
        <f t="shared" si="286"/>
        <v>200710average0North Vancouver City</v>
      </c>
      <c r="B2596" t="str">
        <f t="shared" si="280"/>
        <v>200710apartmentaveragebachelor_rateNorth Vancouver City</v>
      </c>
      <c r="C2596" t="str">
        <f t="shared" si="281"/>
        <v>apartmentaveragebachelor_rateNorth Vancouver City</v>
      </c>
      <c r="D2596" t="str">
        <f t="shared" si="282"/>
        <v>200710apartmentaveragebachelor_rateVancouver</v>
      </c>
      <c r="E2596">
        <v>2007</v>
      </c>
      <c r="F2596">
        <v>10</v>
      </c>
      <c r="G2596" t="s">
        <v>65</v>
      </c>
      <c r="H2596" t="s">
        <v>59</v>
      </c>
      <c r="I2596" t="s">
        <v>49</v>
      </c>
      <c r="J2596">
        <f t="shared" si="283"/>
        <v>0</v>
      </c>
      <c r="K2596" t="s">
        <v>60</v>
      </c>
      <c r="L2596" t="e">
        <f>VLOOKUP(B2596,average_median_rates_1!B:I,8,0)</f>
        <v>#N/A</v>
      </c>
      <c r="M2596">
        <f>IF(ISERROR(L2596),VLOOKUP(C2596,vancouver_ratios_2!B:J,9,0),IF(L2596="**",VLOOKUP(C2596,vancouver_ratios_2!B:J,9,0)))</f>
        <v>0.88094500120535901</v>
      </c>
      <c r="N2596">
        <f>IF(ISERROR(L2596),VLOOKUP(D2596,average_median_rates_1!B:I,8,0),IF(L2596="**", VLOOKUP(D2596,average_median_rates_1!B:I,8,0)))</f>
        <v>735</v>
      </c>
      <c r="O2596">
        <f t="shared" si="284"/>
        <v>647.49457588593884</v>
      </c>
      <c r="P2596">
        <f t="shared" si="285"/>
        <v>647.49457588593884</v>
      </c>
    </row>
    <row r="2597" spans="1:16" x14ac:dyDescent="0.2">
      <c r="A2597" t="str">
        <f t="shared" si="286"/>
        <v>200710average1English Bay</v>
      </c>
      <c r="B2597" t="str">
        <f t="shared" si="280"/>
        <v>200710apartmentaverage1_bed_rateEnglish Bay</v>
      </c>
      <c r="C2597" t="str">
        <f t="shared" si="281"/>
        <v>apartmentaverage1_bed_rateEnglish Bay</v>
      </c>
      <c r="D2597" t="str">
        <f t="shared" si="282"/>
        <v>200710apartmentaverage1_bed_rateVancouver</v>
      </c>
      <c r="E2597">
        <v>2007</v>
      </c>
      <c r="F2597">
        <v>10</v>
      </c>
      <c r="G2597" t="s">
        <v>65</v>
      </c>
      <c r="H2597" t="s">
        <v>59</v>
      </c>
      <c r="I2597" t="s">
        <v>51</v>
      </c>
      <c r="J2597">
        <f t="shared" si="283"/>
        <v>1</v>
      </c>
      <c r="K2597" t="s">
        <v>16</v>
      </c>
      <c r="L2597" t="e">
        <f>VLOOKUP(B2597,average_median_rates_1!B:I,8,0)</f>
        <v>#N/A</v>
      </c>
      <c r="M2597">
        <f>IF(ISERROR(L2597),VLOOKUP(C2597,vancouver_ratios_2!B:J,9,0),IF(L2597="**",VLOOKUP(C2597,vancouver_ratios_2!B:J,9,0)))</f>
        <v>1.1876523151909</v>
      </c>
      <c r="N2597">
        <f>IF(ISERROR(L2597),VLOOKUP(D2597,average_median_rates_1!B:I,8,0),IF(L2597="**", VLOOKUP(D2597,average_median_rates_1!B:I,8,0)))</f>
        <v>846</v>
      </c>
      <c r="O2597">
        <f t="shared" si="284"/>
        <v>1004.7538586515013</v>
      </c>
      <c r="P2597">
        <f t="shared" si="285"/>
        <v>1004.7538586515013</v>
      </c>
    </row>
    <row r="2598" spans="1:16" x14ac:dyDescent="0.2">
      <c r="A2598" t="str">
        <f t="shared" si="286"/>
        <v>200710average1Downtown</v>
      </c>
      <c r="B2598" t="str">
        <f t="shared" si="280"/>
        <v>200710apartmentaverage1_bed_rateDowntown</v>
      </c>
      <c r="C2598" t="str">
        <f t="shared" si="281"/>
        <v>apartmentaverage1_bed_rateDowntown</v>
      </c>
      <c r="D2598" t="str">
        <f t="shared" si="282"/>
        <v>200710apartmentaverage1_bed_rateVancouver</v>
      </c>
      <c r="E2598">
        <v>2007</v>
      </c>
      <c r="F2598">
        <v>10</v>
      </c>
      <c r="G2598" t="s">
        <v>65</v>
      </c>
      <c r="H2598" t="s">
        <v>59</v>
      </c>
      <c r="I2598" t="s">
        <v>51</v>
      </c>
      <c r="J2598">
        <f t="shared" si="283"/>
        <v>1</v>
      </c>
      <c r="K2598" t="s">
        <v>17</v>
      </c>
      <c r="L2598" t="e">
        <f>VLOOKUP(B2598,average_median_rates_1!B:I,8,0)</f>
        <v>#N/A</v>
      </c>
      <c r="M2598">
        <f>IF(ISERROR(L2598),VLOOKUP(C2598,vancouver_ratios_2!B:J,9,0),IF(L2598="**",VLOOKUP(C2598,vancouver_ratios_2!B:J,9,0)))</f>
        <v>1.22709630833108</v>
      </c>
      <c r="N2598">
        <f>IF(ISERROR(L2598),VLOOKUP(D2598,average_median_rates_1!B:I,8,0),IF(L2598="**", VLOOKUP(D2598,average_median_rates_1!B:I,8,0)))</f>
        <v>846</v>
      </c>
      <c r="O2598">
        <f t="shared" si="284"/>
        <v>1038.1234768480936</v>
      </c>
      <c r="P2598">
        <f t="shared" si="285"/>
        <v>1038.1234768480936</v>
      </c>
    </row>
    <row r="2599" spans="1:16" x14ac:dyDescent="0.2">
      <c r="A2599" t="str">
        <f t="shared" si="286"/>
        <v>200710average1South Granville/Oak</v>
      </c>
      <c r="B2599" t="str">
        <f t="shared" si="280"/>
        <v>200710apartmentaverage1_bed_rateSouth Granville/Oak</v>
      </c>
      <c r="C2599" t="str">
        <f t="shared" si="281"/>
        <v>apartmentaverage1_bed_rateSouth Granville/Oak</v>
      </c>
      <c r="D2599" t="str">
        <f t="shared" si="282"/>
        <v>200710apartmentaverage1_bed_rateVancouver</v>
      </c>
      <c r="E2599">
        <v>2007</v>
      </c>
      <c r="F2599">
        <v>10</v>
      </c>
      <c r="G2599" t="s">
        <v>65</v>
      </c>
      <c r="H2599" t="s">
        <v>59</v>
      </c>
      <c r="I2599" t="s">
        <v>51</v>
      </c>
      <c r="J2599">
        <f t="shared" si="283"/>
        <v>1</v>
      </c>
      <c r="K2599" t="s">
        <v>19</v>
      </c>
      <c r="L2599" t="e">
        <f>VLOOKUP(B2599,average_median_rates_1!B:I,8,0)</f>
        <v>#N/A</v>
      </c>
      <c r="M2599">
        <f>IF(ISERROR(L2599),VLOOKUP(C2599,vancouver_ratios_2!B:J,9,0),IF(L2599="**",VLOOKUP(C2599,vancouver_ratios_2!B:J,9,0)))</f>
        <v>1.1118331979420499</v>
      </c>
      <c r="N2599">
        <f>IF(ISERROR(L2599),VLOOKUP(D2599,average_median_rates_1!B:I,8,0),IF(L2599="**", VLOOKUP(D2599,average_median_rates_1!B:I,8,0)))</f>
        <v>846</v>
      </c>
      <c r="O2599">
        <f t="shared" si="284"/>
        <v>940.61088545897428</v>
      </c>
      <c r="P2599">
        <f t="shared" si="285"/>
        <v>940.61088545897428</v>
      </c>
    </row>
    <row r="2600" spans="1:16" x14ac:dyDescent="0.2">
      <c r="A2600" t="str">
        <f t="shared" si="286"/>
        <v>200710average1Kitsilano/Point Grey</v>
      </c>
      <c r="B2600" t="str">
        <f t="shared" si="280"/>
        <v>200710apartmentaverage1_bed_rateKitsilano/Point Grey</v>
      </c>
      <c r="C2600" t="str">
        <f t="shared" si="281"/>
        <v>apartmentaverage1_bed_rateKitsilano/Point Grey</v>
      </c>
      <c r="D2600" t="str">
        <f t="shared" si="282"/>
        <v>200710apartmentaverage1_bed_rateVancouver</v>
      </c>
      <c r="E2600">
        <v>2007</v>
      </c>
      <c r="F2600">
        <v>10</v>
      </c>
      <c r="G2600" t="s">
        <v>65</v>
      </c>
      <c r="H2600" t="s">
        <v>59</v>
      </c>
      <c r="I2600" t="s">
        <v>51</v>
      </c>
      <c r="J2600">
        <f t="shared" si="283"/>
        <v>1</v>
      </c>
      <c r="K2600" t="s">
        <v>20</v>
      </c>
      <c r="L2600" t="e">
        <f>VLOOKUP(B2600,average_median_rates_1!B:I,8,0)</f>
        <v>#N/A</v>
      </c>
      <c r="M2600">
        <f>IF(ISERROR(L2600),VLOOKUP(C2600,vancouver_ratios_2!B:J,9,0),IF(L2600="**",VLOOKUP(C2600,vancouver_ratios_2!B:J,9,0)))</f>
        <v>1.1226645004061699</v>
      </c>
      <c r="N2600">
        <f>IF(ISERROR(L2600),VLOOKUP(D2600,average_median_rates_1!B:I,8,0),IF(L2600="**", VLOOKUP(D2600,average_median_rates_1!B:I,8,0)))</f>
        <v>846</v>
      </c>
      <c r="O2600">
        <f t="shared" si="284"/>
        <v>949.77416734361975</v>
      </c>
      <c r="P2600">
        <f t="shared" si="285"/>
        <v>949.77416734361975</v>
      </c>
    </row>
    <row r="2601" spans="1:16" x14ac:dyDescent="0.2">
      <c r="A2601" t="str">
        <f t="shared" si="286"/>
        <v>200710average1Westside/Kerrisdale</v>
      </c>
      <c r="B2601" t="str">
        <f t="shared" si="280"/>
        <v>200710apartmentaverage1_bed_rateWestside/Kerrisdale</v>
      </c>
      <c r="C2601" t="str">
        <f t="shared" si="281"/>
        <v>apartmentaverage1_bed_rateWestside/Kerrisdale</v>
      </c>
      <c r="D2601" t="str">
        <f t="shared" si="282"/>
        <v>200710apartmentaverage1_bed_rateVancouver</v>
      </c>
      <c r="E2601">
        <v>2007</v>
      </c>
      <c r="F2601">
        <v>10</v>
      </c>
      <c r="G2601" t="s">
        <v>65</v>
      </c>
      <c r="H2601" t="s">
        <v>59</v>
      </c>
      <c r="I2601" t="s">
        <v>51</v>
      </c>
      <c r="J2601">
        <f t="shared" si="283"/>
        <v>1</v>
      </c>
      <c r="K2601" t="s">
        <v>21</v>
      </c>
      <c r="L2601" t="e">
        <f>VLOOKUP(B2601,average_median_rates_1!B:I,8,0)</f>
        <v>#N/A</v>
      </c>
      <c r="M2601">
        <f>IF(ISERROR(L2601),VLOOKUP(C2601,vancouver_ratios_2!B:J,9,0),IF(L2601="**",VLOOKUP(C2601,vancouver_ratios_2!B:J,9,0)))</f>
        <v>1.1131871107500699</v>
      </c>
      <c r="N2601">
        <f>IF(ISERROR(L2601),VLOOKUP(D2601,average_median_rates_1!B:I,8,0),IF(L2601="**", VLOOKUP(D2601,average_median_rates_1!B:I,8,0)))</f>
        <v>846</v>
      </c>
      <c r="O2601">
        <f t="shared" si="284"/>
        <v>941.75629569455918</v>
      </c>
      <c r="P2601">
        <f t="shared" si="285"/>
        <v>941.75629569455918</v>
      </c>
    </row>
    <row r="2602" spans="1:16" x14ac:dyDescent="0.2">
      <c r="A2602" t="str">
        <f t="shared" si="286"/>
        <v>200710average1Marpole</v>
      </c>
      <c r="B2602" t="str">
        <f t="shared" si="280"/>
        <v>200710apartmentaverage1_bed_rateMarpole</v>
      </c>
      <c r="C2602" t="str">
        <f t="shared" si="281"/>
        <v>apartmentaverage1_bed_rateMarpole</v>
      </c>
      <c r="D2602" t="str">
        <f t="shared" si="282"/>
        <v>200710apartmentaverage1_bed_rateVancouver</v>
      </c>
      <c r="E2602">
        <v>2007</v>
      </c>
      <c r="F2602">
        <v>10</v>
      </c>
      <c r="G2602" t="s">
        <v>65</v>
      </c>
      <c r="H2602" t="s">
        <v>59</v>
      </c>
      <c r="I2602" t="s">
        <v>51</v>
      </c>
      <c r="J2602">
        <f t="shared" si="283"/>
        <v>1</v>
      </c>
      <c r="K2602" t="s">
        <v>23</v>
      </c>
      <c r="L2602" t="e">
        <f>VLOOKUP(B2602,average_median_rates_1!B:I,8,0)</f>
        <v>#N/A</v>
      </c>
      <c r="M2602">
        <f>IF(ISERROR(L2602),VLOOKUP(C2602,vancouver_ratios_2!B:J,9,0),IF(L2602="**",VLOOKUP(C2602,vancouver_ratios_2!B:J,9,0)))</f>
        <v>0.83030959472876598</v>
      </c>
      <c r="N2602">
        <f>IF(ISERROR(L2602),VLOOKUP(D2602,average_median_rates_1!B:I,8,0),IF(L2602="**", VLOOKUP(D2602,average_median_rates_1!B:I,8,0)))</f>
        <v>846</v>
      </c>
      <c r="O2602">
        <f t="shared" si="284"/>
        <v>702.44191714053602</v>
      </c>
      <c r="P2602">
        <f t="shared" si="285"/>
        <v>702.44191714053602</v>
      </c>
    </row>
    <row r="2603" spans="1:16" x14ac:dyDescent="0.2">
      <c r="A2603" t="str">
        <f t="shared" si="286"/>
        <v>200710average1Mount Pleasant/Renfrew Heights</v>
      </c>
      <c r="B2603" t="str">
        <f t="shared" si="280"/>
        <v>200710apartmentaverage1_bed_rateMount Pleasant/Renfrew Heights</v>
      </c>
      <c r="C2603" t="str">
        <f t="shared" si="281"/>
        <v>apartmentaverage1_bed_rateMount Pleasant/Renfrew Heights</v>
      </c>
      <c r="D2603" t="str">
        <f t="shared" si="282"/>
        <v>200710apartmentaverage1_bed_rateVancouver</v>
      </c>
      <c r="E2603">
        <v>2007</v>
      </c>
      <c r="F2603">
        <v>10</v>
      </c>
      <c r="G2603" t="s">
        <v>65</v>
      </c>
      <c r="H2603" t="s">
        <v>59</v>
      </c>
      <c r="I2603" t="s">
        <v>51</v>
      </c>
      <c r="J2603">
        <f t="shared" si="283"/>
        <v>1</v>
      </c>
      <c r="K2603" t="s">
        <v>24</v>
      </c>
      <c r="L2603" t="e">
        <f>VLOOKUP(B2603,average_median_rates_1!B:I,8,0)</f>
        <v>#N/A</v>
      </c>
      <c r="M2603">
        <f>IF(ISERROR(L2603),VLOOKUP(C2603,vancouver_ratios_2!B:J,9,0),IF(L2603="**",VLOOKUP(C2603,vancouver_ratios_2!B:J,9,0)))</f>
        <v>0.95152992147305704</v>
      </c>
      <c r="N2603">
        <f>IF(ISERROR(L2603),VLOOKUP(D2603,average_median_rates_1!B:I,8,0),IF(L2603="**", VLOOKUP(D2603,average_median_rates_1!B:I,8,0)))</f>
        <v>846</v>
      </c>
      <c r="O2603">
        <f t="shared" si="284"/>
        <v>804.9943135662063</v>
      </c>
      <c r="P2603">
        <f t="shared" si="285"/>
        <v>804.9943135662063</v>
      </c>
    </row>
    <row r="2604" spans="1:16" x14ac:dyDescent="0.2">
      <c r="A2604" t="str">
        <f t="shared" si="286"/>
        <v>200710average1East Hastings</v>
      </c>
      <c r="B2604" t="str">
        <f t="shared" si="280"/>
        <v>200710apartmentaverage1_bed_rateEast Hastings</v>
      </c>
      <c r="C2604" t="str">
        <f t="shared" si="281"/>
        <v>apartmentaverage1_bed_rateEast Hastings</v>
      </c>
      <c r="D2604" t="str">
        <f t="shared" si="282"/>
        <v>200710apartmentaverage1_bed_rateVancouver</v>
      </c>
      <c r="E2604">
        <v>2007</v>
      </c>
      <c r="F2604">
        <v>10</v>
      </c>
      <c r="G2604" t="s">
        <v>65</v>
      </c>
      <c r="H2604" t="s">
        <v>59</v>
      </c>
      <c r="I2604" t="s">
        <v>51</v>
      </c>
      <c r="J2604">
        <f t="shared" si="283"/>
        <v>1</v>
      </c>
      <c r="K2604" t="s">
        <v>25</v>
      </c>
      <c r="L2604" t="e">
        <f>VLOOKUP(B2604,average_median_rates_1!B:I,8,0)</f>
        <v>#N/A</v>
      </c>
      <c r="M2604">
        <f>IF(ISERROR(L2604),VLOOKUP(C2604,vancouver_ratios_2!B:J,9,0),IF(L2604="**",VLOOKUP(C2604,vancouver_ratios_2!B:J,9,0)))</f>
        <v>0.889249932304359</v>
      </c>
      <c r="N2604">
        <f>IF(ISERROR(L2604),VLOOKUP(D2604,average_median_rates_1!B:I,8,0),IF(L2604="**", VLOOKUP(D2604,average_median_rates_1!B:I,8,0)))</f>
        <v>846</v>
      </c>
      <c r="O2604">
        <f t="shared" si="284"/>
        <v>752.30544272948771</v>
      </c>
      <c r="P2604">
        <f t="shared" si="285"/>
        <v>752.30544272948771</v>
      </c>
    </row>
    <row r="2605" spans="1:16" x14ac:dyDescent="0.2">
      <c r="A2605" t="str">
        <f t="shared" si="286"/>
        <v>200710average1Southeast Vancouver</v>
      </c>
      <c r="B2605" t="str">
        <f t="shared" si="280"/>
        <v>200710apartmentaverage1_bed_rateSoutheast Vancouver</v>
      </c>
      <c r="C2605" t="str">
        <f t="shared" si="281"/>
        <v>apartmentaverage1_bed_rateSoutheast Vancouver</v>
      </c>
      <c r="D2605" t="str">
        <f t="shared" si="282"/>
        <v>200710apartmentaverage1_bed_rateVancouver</v>
      </c>
      <c r="E2605">
        <v>2007</v>
      </c>
      <c r="F2605">
        <v>10</v>
      </c>
      <c r="G2605" t="s">
        <v>65</v>
      </c>
      <c r="H2605" t="s">
        <v>59</v>
      </c>
      <c r="I2605" t="s">
        <v>51</v>
      </c>
      <c r="J2605">
        <f t="shared" si="283"/>
        <v>1</v>
      </c>
      <c r="K2605" t="s">
        <v>26</v>
      </c>
      <c r="L2605" t="e">
        <f>VLOOKUP(B2605,average_median_rates_1!B:I,8,0)</f>
        <v>#N/A</v>
      </c>
      <c r="M2605">
        <f>IF(ISERROR(L2605),VLOOKUP(C2605,vancouver_ratios_2!B:J,9,0),IF(L2605="**",VLOOKUP(C2605,vancouver_ratios_2!B:J,9,0)))</f>
        <v>0.94575322682552598</v>
      </c>
      <c r="N2605">
        <f>IF(ISERROR(L2605),VLOOKUP(D2605,average_median_rates_1!B:I,8,0),IF(L2605="**", VLOOKUP(D2605,average_median_rates_1!B:I,8,0)))</f>
        <v>846</v>
      </c>
      <c r="O2605">
        <f t="shared" si="284"/>
        <v>800.107229894395</v>
      </c>
      <c r="P2605">
        <f t="shared" si="285"/>
        <v>800.107229894395</v>
      </c>
    </row>
    <row r="2606" spans="1:16" x14ac:dyDescent="0.2">
      <c r="A2606" t="str">
        <f t="shared" si="286"/>
        <v>200710average1University Endowment Lands</v>
      </c>
      <c r="B2606" t="str">
        <f t="shared" si="280"/>
        <v>200710apartmentaverage1_bed_rateUniversity Endowment Lands</v>
      </c>
      <c r="C2606" t="str">
        <f t="shared" si="281"/>
        <v>apartmentaverage1_bed_rateUniversity Endowment Lands</v>
      </c>
      <c r="D2606" t="str">
        <f t="shared" si="282"/>
        <v>200710apartmentaverage1_bed_rateVancouver</v>
      </c>
      <c r="E2606">
        <v>2007</v>
      </c>
      <c r="F2606">
        <v>10</v>
      </c>
      <c r="G2606" t="s">
        <v>65</v>
      </c>
      <c r="H2606" t="s">
        <v>59</v>
      </c>
      <c r="I2606" t="s">
        <v>51</v>
      </c>
      <c r="J2606">
        <f t="shared" si="283"/>
        <v>1</v>
      </c>
      <c r="K2606" t="s">
        <v>27</v>
      </c>
      <c r="L2606" t="e">
        <f>VLOOKUP(B2606,average_median_rates_1!B:I,8,0)</f>
        <v>#N/A</v>
      </c>
      <c r="M2606">
        <f>IF(ISERROR(L2606),VLOOKUP(C2606,vancouver_ratios_2!B:J,9,0),IF(L2606="**",VLOOKUP(C2606,vancouver_ratios_2!B:J,9,0)))</f>
        <v>1.3623070674248601</v>
      </c>
      <c r="N2606">
        <f>IF(ISERROR(L2606),VLOOKUP(D2606,average_median_rates_1!B:I,8,0),IF(L2606="**", VLOOKUP(D2606,average_median_rates_1!B:I,8,0)))</f>
        <v>846</v>
      </c>
      <c r="O2606">
        <f t="shared" si="284"/>
        <v>1152.5117790414315</v>
      </c>
      <c r="P2606">
        <f t="shared" si="285"/>
        <v>1152.5117790414315</v>
      </c>
    </row>
    <row r="2607" spans="1:16" x14ac:dyDescent="0.2">
      <c r="A2607" t="str">
        <f t="shared" si="286"/>
        <v>200710average1Central Park/Metrotown</v>
      </c>
      <c r="B2607" t="str">
        <f t="shared" si="280"/>
        <v>200710apartmentaverage1_bed_rateCentral Park/Metrotown</v>
      </c>
      <c r="C2607" t="str">
        <f t="shared" si="281"/>
        <v>apartmentaverage1_bed_rateCentral Park/Metrotown</v>
      </c>
      <c r="D2607" t="str">
        <f t="shared" si="282"/>
        <v>200710apartmentaverage1_bed_rateVancouver</v>
      </c>
      <c r="E2607">
        <v>2007</v>
      </c>
      <c r="F2607">
        <v>10</v>
      </c>
      <c r="G2607" t="s">
        <v>65</v>
      </c>
      <c r="H2607" t="s">
        <v>59</v>
      </c>
      <c r="I2607" t="s">
        <v>51</v>
      </c>
      <c r="J2607">
        <f t="shared" si="283"/>
        <v>1</v>
      </c>
      <c r="K2607" t="s">
        <v>28</v>
      </c>
      <c r="L2607" t="e">
        <f>VLOOKUP(B2607,average_median_rates_1!B:I,8,0)</f>
        <v>#N/A</v>
      </c>
      <c r="M2607">
        <f>IF(ISERROR(L2607),VLOOKUP(C2607,vancouver_ratios_2!B:J,9,0),IF(L2607="**",VLOOKUP(C2607,vancouver_ratios_2!B:J,9,0)))</f>
        <v>0.90757288563949801</v>
      </c>
      <c r="N2607">
        <f>IF(ISERROR(L2607),VLOOKUP(D2607,average_median_rates_1!B:I,8,0),IF(L2607="**", VLOOKUP(D2607,average_median_rates_1!B:I,8,0)))</f>
        <v>846</v>
      </c>
      <c r="O2607">
        <f t="shared" si="284"/>
        <v>767.80666125101527</v>
      </c>
      <c r="P2607">
        <f t="shared" si="285"/>
        <v>767.80666125101527</v>
      </c>
    </row>
    <row r="2608" spans="1:16" x14ac:dyDescent="0.2">
      <c r="A2608" t="str">
        <f t="shared" si="286"/>
        <v>200710average1Southeast Burnaby</v>
      </c>
      <c r="B2608" t="str">
        <f t="shared" si="280"/>
        <v>200710apartmentaverage1_bed_rateSoutheast Burnaby</v>
      </c>
      <c r="C2608" t="str">
        <f t="shared" si="281"/>
        <v>apartmentaverage1_bed_rateSoutheast Burnaby</v>
      </c>
      <c r="D2608" t="str">
        <f t="shared" si="282"/>
        <v>200710apartmentaverage1_bed_rateVancouver</v>
      </c>
      <c r="E2608">
        <v>2007</v>
      </c>
      <c r="F2608">
        <v>10</v>
      </c>
      <c r="G2608" t="s">
        <v>65</v>
      </c>
      <c r="H2608" t="s">
        <v>59</v>
      </c>
      <c r="I2608" t="s">
        <v>51</v>
      </c>
      <c r="J2608">
        <f t="shared" si="283"/>
        <v>1</v>
      </c>
      <c r="K2608" t="s">
        <v>29</v>
      </c>
      <c r="L2608" t="e">
        <f>VLOOKUP(B2608,average_median_rates_1!B:I,8,0)</f>
        <v>#N/A</v>
      </c>
      <c r="M2608">
        <f>IF(ISERROR(L2608),VLOOKUP(C2608,vancouver_ratios_2!B:J,9,0),IF(L2608="**",VLOOKUP(C2608,vancouver_ratios_2!B:J,9,0)))</f>
        <v>0.78933116707284001</v>
      </c>
      <c r="N2608">
        <f>IF(ISERROR(L2608),VLOOKUP(D2608,average_median_rates_1!B:I,8,0),IF(L2608="**", VLOOKUP(D2608,average_median_rates_1!B:I,8,0)))</f>
        <v>846</v>
      </c>
      <c r="O2608">
        <f t="shared" si="284"/>
        <v>667.77416734362259</v>
      </c>
      <c r="P2608">
        <f t="shared" si="285"/>
        <v>667.77416734362259</v>
      </c>
    </row>
    <row r="2609" spans="1:16" x14ac:dyDescent="0.2">
      <c r="A2609" t="str">
        <f t="shared" si="286"/>
        <v>200710average1North Burnaby</v>
      </c>
      <c r="B2609" t="str">
        <f t="shared" si="280"/>
        <v>200710apartmentaverage1_bed_rateNorth Burnaby</v>
      </c>
      <c r="C2609" t="str">
        <f t="shared" si="281"/>
        <v>apartmentaverage1_bed_rateNorth Burnaby</v>
      </c>
      <c r="D2609" t="str">
        <f t="shared" si="282"/>
        <v>200710apartmentaverage1_bed_rateVancouver</v>
      </c>
      <c r="E2609">
        <v>2007</v>
      </c>
      <c r="F2609">
        <v>10</v>
      </c>
      <c r="G2609" t="s">
        <v>65</v>
      </c>
      <c r="H2609" t="s">
        <v>59</v>
      </c>
      <c r="I2609" t="s">
        <v>51</v>
      </c>
      <c r="J2609">
        <f t="shared" si="283"/>
        <v>1</v>
      </c>
      <c r="K2609" t="s">
        <v>31</v>
      </c>
      <c r="L2609" t="e">
        <f>VLOOKUP(B2609,average_median_rates_1!B:I,8,0)</f>
        <v>#N/A</v>
      </c>
      <c r="M2609">
        <f>IF(ISERROR(L2609),VLOOKUP(C2609,vancouver_ratios_2!B:J,9,0),IF(L2609="**",VLOOKUP(C2609,vancouver_ratios_2!B:J,9,0)))</f>
        <v>0.92724975178265201</v>
      </c>
      <c r="N2609">
        <f>IF(ISERROR(L2609),VLOOKUP(D2609,average_median_rates_1!B:I,8,0),IF(L2609="**", VLOOKUP(D2609,average_median_rates_1!B:I,8,0)))</f>
        <v>846</v>
      </c>
      <c r="O2609">
        <f t="shared" si="284"/>
        <v>784.45329000812364</v>
      </c>
      <c r="P2609">
        <f t="shared" si="285"/>
        <v>784.45329000812364</v>
      </c>
    </row>
    <row r="2610" spans="1:16" x14ac:dyDescent="0.2">
      <c r="A2610" t="str">
        <f t="shared" si="286"/>
        <v>200710average1New Westminster</v>
      </c>
      <c r="B2610" t="str">
        <f t="shared" si="280"/>
        <v>200710apartmentaverage1_bed_rateNew Westminster</v>
      </c>
      <c r="C2610" t="str">
        <f t="shared" si="281"/>
        <v>apartmentaverage1_bed_rateNew Westminster</v>
      </c>
      <c r="D2610" t="str">
        <f t="shared" si="282"/>
        <v>200710apartmentaverage1_bed_rateVancouver</v>
      </c>
      <c r="E2610">
        <v>2007</v>
      </c>
      <c r="F2610">
        <v>10</v>
      </c>
      <c r="G2610" t="s">
        <v>65</v>
      </c>
      <c r="H2610" t="s">
        <v>59</v>
      </c>
      <c r="I2610" t="s">
        <v>51</v>
      </c>
      <c r="J2610">
        <f t="shared" si="283"/>
        <v>1</v>
      </c>
      <c r="K2610" t="s">
        <v>32</v>
      </c>
      <c r="L2610" t="e">
        <f>VLOOKUP(B2610,average_median_rates_1!B:I,8,0)</f>
        <v>#N/A</v>
      </c>
      <c r="M2610">
        <f>IF(ISERROR(L2610),VLOOKUP(C2610,vancouver_ratios_2!B:J,9,0),IF(L2610="**",VLOOKUP(C2610,vancouver_ratios_2!B:J,9,0)))</f>
        <v>0.82047116165718903</v>
      </c>
      <c r="N2610">
        <f>IF(ISERROR(L2610),VLOOKUP(D2610,average_median_rates_1!B:I,8,0),IF(L2610="**", VLOOKUP(D2610,average_median_rates_1!B:I,8,0)))</f>
        <v>846</v>
      </c>
      <c r="O2610">
        <f t="shared" si="284"/>
        <v>694.11860276198195</v>
      </c>
      <c r="P2610">
        <f t="shared" si="285"/>
        <v>694.11860276198195</v>
      </c>
    </row>
    <row r="2611" spans="1:16" x14ac:dyDescent="0.2">
      <c r="A2611" t="str">
        <f t="shared" si="286"/>
        <v>200710average1North Vancouver CY</v>
      </c>
      <c r="B2611" t="str">
        <f t="shared" si="280"/>
        <v>200710apartmentaverage1_bed_rateNorth Vancouver CY</v>
      </c>
      <c r="C2611" t="str">
        <f t="shared" si="281"/>
        <v>apartmentaverage1_bed_rateNorth Vancouver CY</v>
      </c>
      <c r="D2611" t="str">
        <f t="shared" si="282"/>
        <v>200710apartmentaverage1_bed_rateVancouver</v>
      </c>
      <c r="E2611">
        <v>2007</v>
      </c>
      <c r="F2611">
        <v>10</v>
      </c>
      <c r="G2611" t="s">
        <v>65</v>
      </c>
      <c r="H2611" t="s">
        <v>59</v>
      </c>
      <c r="I2611" t="s">
        <v>51</v>
      </c>
      <c r="J2611">
        <f t="shared" si="283"/>
        <v>1</v>
      </c>
      <c r="K2611" t="s">
        <v>33</v>
      </c>
      <c r="L2611" t="e">
        <f>VLOOKUP(B2611,average_median_rates_1!B:I,8,0)</f>
        <v>#N/A</v>
      </c>
      <c r="M2611">
        <f>IF(ISERROR(L2611),VLOOKUP(C2611,vancouver_ratios_2!B:J,9,0),IF(L2611="**",VLOOKUP(C2611,vancouver_ratios_2!B:J,9,0)))</f>
        <v>1.15330806029425</v>
      </c>
      <c r="N2611">
        <f>IF(ISERROR(L2611),VLOOKUP(D2611,average_median_rates_1!B:I,8,0),IF(L2611="**", VLOOKUP(D2611,average_median_rates_1!B:I,8,0)))</f>
        <v>846</v>
      </c>
      <c r="O2611">
        <f t="shared" si="284"/>
        <v>975.69861900893557</v>
      </c>
      <c r="P2611">
        <f t="shared" si="285"/>
        <v>975.69861900893557</v>
      </c>
    </row>
    <row r="2612" spans="1:16" x14ac:dyDescent="0.2">
      <c r="A2612" t="str">
        <f t="shared" si="286"/>
        <v>200710average1North Vancouver DM</v>
      </c>
      <c r="B2612" t="str">
        <f t="shared" si="280"/>
        <v>200710apartmentaverage1_bed_rateNorth Vancouver DM</v>
      </c>
      <c r="C2612" t="str">
        <f t="shared" si="281"/>
        <v>apartmentaverage1_bed_rateNorth Vancouver DM</v>
      </c>
      <c r="D2612" t="str">
        <f t="shared" si="282"/>
        <v>200710apartmentaverage1_bed_rateVancouver</v>
      </c>
      <c r="E2612">
        <v>2007</v>
      </c>
      <c r="F2612">
        <v>10</v>
      </c>
      <c r="G2612" t="s">
        <v>65</v>
      </c>
      <c r="H2612" t="s">
        <v>59</v>
      </c>
      <c r="I2612" t="s">
        <v>51</v>
      </c>
      <c r="J2612">
        <f t="shared" si="283"/>
        <v>1</v>
      </c>
      <c r="K2612" t="s">
        <v>34</v>
      </c>
      <c r="L2612" t="e">
        <f>VLOOKUP(B2612,average_median_rates_1!B:I,8,0)</f>
        <v>#N/A</v>
      </c>
      <c r="M2612">
        <f>IF(ISERROR(L2612),VLOOKUP(C2612,vancouver_ratios_2!B:J,9,0),IF(L2612="**",VLOOKUP(C2612,vancouver_ratios_2!B:J,9,0)))</f>
        <v>1.06543911905407</v>
      </c>
      <c r="N2612">
        <f>IF(ISERROR(L2612),VLOOKUP(D2612,average_median_rates_1!B:I,8,0),IF(L2612="**", VLOOKUP(D2612,average_median_rates_1!B:I,8,0)))</f>
        <v>846</v>
      </c>
      <c r="O2612">
        <f t="shared" si="284"/>
        <v>901.36149471974318</v>
      </c>
      <c r="P2612">
        <f t="shared" si="285"/>
        <v>901.36149471974318</v>
      </c>
    </row>
    <row r="2613" spans="1:16" x14ac:dyDescent="0.2">
      <c r="A2613" t="str">
        <f t="shared" si="286"/>
        <v>200710average1West Vancouver</v>
      </c>
      <c r="B2613" t="str">
        <f t="shared" si="280"/>
        <v>200710apartmentaverage1_bed_rateWest Vancouver</v>
      </c>
      <c r="C2613" t="str">
        <f t="shared" si="281"/>
        <v>apartmentaverage1_bed_rateWest Vancouver</v>
      </c>
      <c r="D2613" t="str">
        <f t="shared" si="282"/>
        <v>200710apartmentaverage1_bed_rateVancouver</v>
      </c>
      <c r="E2613">
        <v>2007</v>
      </c>
      <c r="F2613">
        <v>10</v>
      </c>
      <c r="G2613" t="s">
        <v>65</v>
      </c>
      <c r="H2613" t="s">
        <v>59</v>
      </c>
      <c r="I2613" t="s">
        <v>51</v>
      </c>
      <c r="J2613">
        <f t="shared" si="283"/>
        <v>1</v>
      </c>
      <c r="K2613" t="s">
        <v>35</v>
      </c>
      <c r="L2613" t="e">
        <f>VLOOKUP(B2613,average_median_rates_1!B:I,8,0)</f>
        <v>#N/A</v>
      </c>
      <c r="M2613">
        <f>IF(ISERROR(L2613),VLOOKUP(C2613,vancouver_ratios_2!B:J,9,0),IF(L2613="**",VLOOKUP(C2613,vancouver_ratios_2!B:J,9,0)))</f>
        <v>1.27439299575774</v>
      </c>
      <c r="N2613">
        <f>IF(ISERROR(L2613),VLOOKUP(D2613,average_median_rates_1!B:I,8,0),IF(L2613="**", VLOOKUP(D2613,average_median_rates_1!B:I,8,0)))</f>
        <v>846</v>
      </c>
      <c r="O2613">
        <f t="shared" si="284"/>
        <v>1078.1364744110481</v>
      </c>
      <c r="P2613">
        <f t="shared" si="285"/>
        <v>1078.1364744110481</v>
      </c>
    </row>
    <row r="2614" spans="1:16" x14ac:dyDescent="0.2">
      <c r="A2614" t="str">
        <f t="shared" si="286"/>
        <v>200710average1Richmond</v>
      </c>
      <c r="B2614" t="str">
        <f t="shared" si="280"/>
        <v>200710apartmentaverage1_bed_rateRichmond</v>
      </c>
      <c r="C2614" t="str">
        <f t="shared" si="281"/>
        <v>apartmentaverage1_bed_rateRichmond</v>
      </c>
      <c r="D2614" t="str">
        <f t="shared" si="282"/>
        <v>200710apartmentaverage1_bed_rateVancouver</v>
      </c>
      <c r="E2614">
        <v>2007</v>
      </c>
      <c r="F2614">
        <v>10</v>
      </c>
      <c r="G2614" t="s">
        <v>65</v>
      </c>
      <c r="H2614" t="s">
        <v>59</v>
      </c>
      <c r="I2614" t="s">
        <v>51</v>
      </c>
      <c r="J2614">
        <f t="shared" si="283"/>
        <v>1</v>
      </c>
      <c r="K2614" t="s">
        <v>36</v>
      </c>
      <c r="L2614" t="e">
        <f>VLOOKUP(B2614,average_median_rates_1!B:I,8,0)</f>
        <v>#N/A</v>
      </c>
      <c r="M2614">
        <f>IF(ISERROR(L2614),VLOOKUP(C2614,vancouver_ratios_2!B:J,9,0),IF(L2614="**",VLOOKUP(C2614,vancouver_ratios_2!B:J,9,0)))</f>
        <v>0.94385774889430496</v>
      </c>
      <c r="N2614">
        <f>IF(ISERROR(L2614),VLOOKUP(D2614,average_median_rates_1!B:I,8,0),IF(L2614="**", VLOOKUP(D2614,average_median_rates_1!B:I,8,0)))</f>
        <v>846</v>
      </c>
      <c r="O2614">
        <f t="shared" si="284"/>
        <v>798.503655564582</v>
      </c>
      <c r="P2614">
        <f t="shared" si="285"/>
        <v>798.503655564582</v>
      </c>
    </row>
    <row r="2615" spans="1:16" x14ac:dyDescent="0.2">
      <c r="A2615" t="str">
        <f t="shared" si="286"/>
        <v>200710average1Delta</v>
      </c>
      <c r="B2615" t="str">
        <f t="shared" si="280"/>
        <v>200710apartmentaverage1_bed_rateDelta</v>
      </c>
      <c r="C2615" t="str">
        <f t="shared" si="281"/>
        <v>apartmentaverage1_bed_rateDelta</v>
      </c>
      <c r="D2615" t="str">
        <f t="shared" si="282"/>
        <v>200710apartmentaverage1_bed_rateVancouver</v>
      </c>
      <c r="E2615">
        <v>2007</v>
      </c>
      <c r="F2615">
        <v>10</v>
      </c>
      <c r="G2615" t="s">
        <v>65</v>
      </c>
      <c r="H2615" t="s">
        <v>59</v>
      </c>
      <c r="I2615" t="s">
        <v>51</v>
      </c>
      <c r="J2615">
        <f t="shared" si="283"/>
        <v>1</v>
      </c>
      <c r="K2615" t="s">
        <v>37</v>
      </c>
      <c r="L2615" t="e">
        <f>VLOOKUP(B2615,average_median_rates_1!B:I,8,0)</f>
        <v>#N/A</v>
      </c>
      <c r="M2615">
        <f>IF(ISERROR(L2615),VLOOKUP(C2615,vancouver_ratios_2!B:J,9,0),IF(L2615="**",VLOOKUP(C2615,vancouver_ratios_2!B:J,9,0)))</f>
        <v>0.75024821734813596</v>
      </c>
      <c r="N2615">
        <f>IF(ISERROR(L2615),VLOOKUP(D2615,average_median_rates_1!B:I,8,0),IF(L2615="**", VLOOKUP(D2615,average_median_rates_1!B:I,8,0)))</f>
        <v>846</v>
      </c>
      <c r="O2615">
        <f t="shared" si="284"/>
        <v>634.70999187652308</v>
      </c>
      <c r="P2615">
        <f t="shared" si="285"/>
        <v>634.70999187652308</v>
      </c>
    </row>
    <row r="2616" spans="1:16" x14ac:dyDescent="0.2">
      <c r="A2616" t="str">
        <f t="shared" si="286"/>
        <v>200710average1Surrey</v>
      </c>
      <c r="B2616" t="str">
        <f t="shared" si="280"/>
        <v>200710apartmentaverage1_bed_rateSurrey</v>
      </c>
      <c r="C2616" t="str">
        <f t="shared" si="281"/>
        <v>apartmentaverage1_bed_rateSurrey</v>
      </c>
      <c r="D2616" t="str">
        <f t="shared" si="282"/>
        <v>200710apartmentaverage1_bed_rateVancouver</v>
      </c>
      <c r="E2616">
        <v>2007</v>
      </c>
      <c r="F2616">
        <v>10</v>
      </c>
      <c r="G2616" t="s">
        <v>65</v>
      </c>
      <c r="H2616" t="s">
        <v>59</v>
      </c>
      <c r="I2616" t="s">
        <v>51</v>
      </c>
      <c r="J2616">
        <f t="shared" si="283"/>
        <v>1</v>
      </c>
      <c r="K2616" t="s">
        <v>38</v>
      </c>
      <c r="L2616" t="e">
        <f>VLOOKUP(B2616,average_median_rates_1!B:I,8,0)</f>
        <v>#N/A</v>
      </c>
      <c r="M2616">
        <f>IF(ISERROR(L2616),VLOOKUP(C2616,vancouver_ratios_2!B:J,9,0),IF(L2616="**",VLOOKUP(C2616,vancouver_ratios_2!B:J,9,0)))</f>
        <v>0.74113187110750101</v>
      </c>
      <c r="N2616">
        <f>IF(ISERROR(L2616),VLOOKUP(D2616,average_median_rates_1!B:I,8,0),IF(L2616="**", VLOOKUP(D2616,average_median_rates_1!B:I,8,0)))</f>
        <v>846</v>
      </c>
      <c r="O2616">
        <f t="shared" si="284"/>
        <v>626.9975629569459</v>
      </c>
      <c r="P2616">
        <f t="shared" si="285"/>
        <v>626.9975629569459</v>
      </c>
    </row>
    <row r="2617" spans="1:16" x14ac:dyDescent="0.2">
      <c r="A2617" t="str">
        <f t="shared" si="286"/>
        <v>200710average1White Rock</v>
      </c>
      <c r="B2617" t="str">
        <f t="shared" si="280"/>
        <v>200710apartmentaverage1_bed_rateWhite Rock</v>
      </c>
      <c r="C2617" t="str">
        <f t="shared" si="281"/>
        <v>apartmentaverage1_bed_rateWhite Rock</v>
      </c>
      <c r="D2617" t="str">
        <f t="shared" si="282"/>
        <v>200710apartmentaverage1_bed_rateVancouver</v>
      </c>
      <c r="E2617">
        <v>2007</v>
      </c>
      <c r="F2617">
        <v>10</v>
      </c>
      <c r="G2617" t="s">
        <v>65</v>
      </c>
      <c r="H2617" t="s">
        <v>59</v>
      </c>
      <c r="I2617" t="s">
        <v>51</v>
      </c>
      <c r="J2617">
        <f t="shared" si="283"/>
        <v>1</v>
      </c>
      <c r="K2617" t="s">
        <v>39</v>
      </c>
      <c r="L2617" t="e">
        <f>VLOOKUP(B2617,average_median_rates_1!B:I,8,0)</f>
        <v>#N/A</v>
      </c>
      <c r="M2617">
        <f>IF(ISERROR(L2617),VLOOKUP(C2617,vancouver_ratios_2!B:J,9,0),IF(L2617="**",VLOOKUP(C2617,vancouver_ratios_2!B:J,9,0)))</f>
        <v>0.80729307699250796</v>
      </c>
      <c r="N2617">
        <f>IF(ISERROR(L2617),VLOOKUP(D2617,average_median_rates_1!B:I,8,0),IF(L2617="**", VLOOKUP(D2617,average_median_rates_1!B:I,8,0)))</f>
        <v>846</v>
      </c>
      <c r="O2617">
        <f t="shared" si="284"/>
        <v>682.96994313566177</v>
      </c>
      <c r="P2617">
        <f t="shared" si="285"/>
        <v>682.96994313566177</v>
      </c>
    </row>
    <row r="2618" spans="1:16" x14ac:dyDescent="0.2">
      <c r="A2618" t="str">
        <f t="shared" si="286"/>
        <v>200710average1Langley City and Langley DM</v>
      </c>
      <c r="B2618" t="str">
        <f t="shared" si="280"/>
        <v>200710apartmentaverage1_bed_rateLangley City and Langley DM</v>
      </c>
      <c r="C2618" t="str">
        <f t="shared" si="281"/>
        <v>apartmentaverage1_bed_rateLangley City and Langley DM</v>
      </c>
      <c r="D2618" t="str">
        <f t="shared" si="282"/>
        <v>200710apartmentaverage1_bed_rateVancouver</v>
      </c>
      <c r="E2618">
        <v>2007</v>
      </c>
      <c r="F2618">
        <v>10</v>
      </c>
      <c r="G2618" t="s">
        <v>65</v>
      </c>
      <c r="H2618" t="s">
        <v>59</v>
      </c>
      <c r="I2618" t="s">
        <v>51</v>
      </c>
      <c r="J2618">
        <f t="shared" si="283"/>
        <v>1</v>
      </c>
      <c r="K2618" t="s">
        <v>40</v>
      </c>
      <c r="L2618" t="e">
        <f>VLOOKUP(B2618,average_median_rates_1!B:I,8,0)</f>
        <v>#N/A</v>
      </c>
      <c r="M2618">
        <f>IF(ISERROR(L2618),VLOOKUP(C2618,vancouver_ratios_2!B:J,9,0),IF(L2618="**",VLOOKUP(C2618,vancouver_ratios_2!B:J,9,0)))</f>
        <v>0.790775340734723</v>
      </c>
      <c r="N2618">
        <f>IF(ISERROR(L2618),VLOOKUP(D2618,average_median_rates_1!B:I,8,0),IF(L2618="**", VLOOKUP(D2618,average_median_rates_1!B:I,8,0)))</f>
        <v>846</v>
      </c>
      <c r="O2618">
        <f t="shared" si="284"/>
        <v>668.9959382615757</v>
      </c>
      <c r="P2618">
        <f t="shared" si="285"/>
        <v>668.9959382615757</v>
      </c>
    </row>
    <row r="2619" spans="1:16" x14ac:dyDescent="0.2">
      <c r="A2619" t="str">
        <f t="shared" si="286"/>
        <v>200710average1Tri-Cities</v>
      </c>
      <c r="B2619" t="str">
        <f t="shared" si="280"/>
        <v>200710apartmentaverage1_bed_rateTri-Cities</v>
      </c>
      <c r="C2619" t="str">
        <f t="shared" si="281"/>
        <v>apartmentaverage1_bed_rateTri-Cities</v>
      </c>
      <c r="D2619" t="str">
        <f t="shared" si="282"/>
        <v>200710apartmentaverage1_bed_rateVancouver</v>
      </c>
      <c r="E2619">
        <v>2007</v>
      </c>
      <c r="F2619">
        <v>10</v>
      </c>
      <c r="G2619" t="s">
        <v>65</v>
      </c>
      <c r="H2619" t="s">
        <v>59</v>
      </c>
      <c r="I2619" t="s">
        <v>51</v>
      </c>
      <c r="J2619">
        <f t="shared" si="283"/>
        <v>1</v>
      </c>
      <c r="K2619" t="s">
        <v>41</v>
      </c>
      <c r="L2619" t="e">
        <f>VLOOKUP(B2619,average_median_rates_1!B:I,8,0)</f>
        <v>#N/A</v>
      </c>
      <c r="M2619">
        <f>IF(ISERROR(L2619),VLOOKUP(C2619,vancouver_ratios_2!B:J,9,0),IF(L2619="**",VLOOKUP(C2619,vancouver_ratios_2!B:J,9,0)))</f>
        <v>0.81135481541655396</v>
      </c>
      <c r="N2619">
        <f>IF(ISERROR(L2619),VLOOKUP(D2619,average_median_rates_1!B:I,8,0),IF(L2619="**", VLOOKUP(D2619,average_median_rates_1!B:I,8,0)))</f>
        <v>846</v>
      </c>
      <c r="O2619">
        <f t="shared" si="284"/>
        <v>686.40617384240466</v>
      </c>
      <c r="P2619">
        <f t="shared" si="285"/>
        <v>686.40617384240466</v>
      </c>
    </row>
    <row r="2620" spans="1:16" x14ac:dyDescent="0.2">
      <c r="A2620" t="str">
        <f t="shared" si="286"/>
        <v>200710average1Maple Ridge/Pitt Meadows</v>
      </c>
      <c r="B2620" t="str">
        <f t="shared" si="280"/>
        <v>200710apartmentaverage1_bed_rateMaple Ridge/Pitt Meadows</v>
      </c>
      <c r="C2620" t="str">
        <f t="shared" si="281"/>
        <v>apartmentaverage1_bed_rateMaple Ridge/Pitt Meadows</v>
      </c>
      <c r="D2620" t="str">
        <f t="shared" si="282"/>
        <v>200710apartmentaverage1_bed_rateVancouver</v>
      </c>
      <c r="E2620">
        <v>2007</v>
      </c>
      <c r="F2620">
        <v>10</v>
      </c>
      <c r="G2620" t="s">
        <v>65</v>
      </c>
      <c r="H2620" t="s">
        <v>59</v>
      </c>
      <c r="I2620" t="s">
        <v>51</v>
      </c>
      <c r="J2620">
        <f t="shared" si="283"/>
        <v>1</v>
      </c>
      <c r="K2620" t="s">
        <v>42</v>
      </c>
      <c r="L2620" t="e">
        <f>VLOOKUP(B2620,average_median_rates_1!B:I,8,0)</f>
        <v>#N/A</v>
      </c>
      <c r="M2620">
        <f>IF(ISERROR(L2620),VLOOKUP(C2620,vancouver_ratios_2!B:J,9,0),IF(L2620="**",VLOOKUP(C2620,vancouver_ratios_2!B:J,9,0)))</f>
        <v>0.69365466197310199</v>
      </c>
      <c r="N2620">
        <f>IF(ISERROR(L2620),VLOOKUP(D2620,average_median_rates_1!B:I,8,0),IF(L2620="**", VLOOKUP(D2620,average_median_rates_1!B:I,8,0)))</f>
        <v>846</v>
      </c>
      <c r="O2620">
        <f t="shared" si="284"/>
        <v>586.83184402924428</v>
      </c>
      <c r="P2620">
        <f t="shared" si="285"/>
        <v>586.83184402924428</v>
      </c>
    </row>
    <row r="2621" spans="1:16" x14ac:dyDescent="0.2">
      <c r="A2621" t="str">
        <f t="shared" si="286"/>
        <v>200710average1Vancouver</v>
      </c>
      <c r="B2621" t="str">
        <f t="shared" si="280"/>
        <v>200710apartmentaverage1_bed_rateVancouver</v>
      </c>
      <c r="C2621" t="str">
        <f t="shared" si="281"/>
        <v>apartmentaverage1_bed_rateVancouver</v>
      </c>
      <c r="D2621" t="str">
        <f t="shared" si="282"/>
        <v>200710apartmentaverage1_bed_rateVancouver</v>
      </c>
      <c r="E2621">
        <v>2007</v>
      </c>
      <c r="F2621">
        <v>10</v>
      </c>
      <c r="G2621" t="s">
        <v>65</v>
      </c>
      <c r="H2621" t="s">
        <v>59</v>
      </c>
      <c r="I2621" t="s">
        <v>51</v>
      </c>
      <c r="J2621">
        <f t="shared" si="283"/>
        <v>1</v>
      </c>
      <c r="K2621" t="s">
        <v>43</v>
      </c>
      <c r="L2621">
        <f>VLOOKUP(B2621,average_median_rates_1!B:I,8,0)</f>
        <v>846</v>
      </c>
      <c r="M2621" t="b">
        <f>IF(ISERROR(L2621),VLOOKUP(C2621,vancouver_ratios_2!B:J,9,0),IF(L2621="**",VLOOKUP(C2621,vancouver_ratios_2!B:J,9,0)))</f>
        <v>0</v>
      </c>
      <c r="N2621" t="b">
        <f>IF(ISERROR(L2621),VLOOKUP(D2621,average_median_rates_1!B:I,8,0),IF(L2621="**", VLOOKUP(D2621,average_median_rates_1!B:I,8,0)))</f>
        <v>0</v>
      </c>
      <c r="O2621">
        <f t="shared" si="284"/>
        <v>0</v>
      </c>
      <c r="P2621">
        <f t="shared" si="285"/>
        <v>846</v>
      </c>
    </row>
    <row r="2622" spans="1:16" x14ac:dyDescent="0.2">
      <c r="A2622" t="str">
        <f t="shared" si="286"/>
        <v>200710average1North Vancouver City</v>
      </c>
      <c r="B2622" t="str">
        <f t="shared" si="280"/>
        <v>200710apartmentaverage1_bed_rateNorth Vancouver City</v>
      </c>
      <c r="C2622" t="str">
        <f t="shared" si="281"/>
        <v>apartmentaverage1_bed_rateNorth Vancouver City</v>
      </c>
      <c r="D2622" t="str">
        <f t="shared" si="282"/>
        <v>200710apartmentaverage1_bed_rateVancouver</v>
      </c>
      <c r="E2622">
        <v>2007</v>
      </c>
      <c r="F2622">
        <v>10</v>
      </c>
      <c r="G2622" t="s">
        <v>65</v>
      </c>
      <c r="H2622" t="s">
        <v>59</v>
      </c>
      <c r="I2622" t="s">
        <v>51</v>
      </c>
      <c r="J2622">
        <f t="shared" si="283"/>
        <v>1</v>
      </c>
      <c r="K2622" t="s">
        <v>60</v>
      </c>
      <c r="L2622" t="e">
        <f>VLOOKUP(B2622,average_median_rates_1!B:I,8,0)</f>
        <v>#N/A</v>
      </c>
      <c r="M2622">
        <f>IF(ISERROR(L2622),VLOOKUP(C2622,vancouver_ratios_2!B:J,9,0),IF(L2622="**",VLOOKUP(C2622,vancouver_ratios_2!B:J,9,0)))</f>
        <v>0.89298071426422299</v>
      </c>
      <c r="N2622">
        <f>IF(ISERROR(L2622),VLOOKUP(D2622,average_median_rates_1!B:I,8,0),IF(L2622="**", VLOOKUP(D2622,average_median_rates_1!B:I,8,0)))</f>
        <v>846</v>
      </c>
      <c r="O2622">
        <f t="shared" si="284"/>
        <v>755.46168426753263</v>
      </c>
      <c r="P2622">
        <f t="shared" si="285"/>
        <v>755.46168426753263</v>
      </c>
    </row>
    <row r="2623" spans="1:16" x14ac:dyDescent="0.2">
      <c r="A2623" t="str">
        <f t="shared" si="286"/>
        <v>200710average2West End/Stanley Park</v>
      </c>
      <c r="B2623" t="str">
        <f t="shared" si="280"/>
        <v>200710apartmentaverage2_bed_rateWest End/Stanley Park</v>
      </c>
      <c r="C2623" t="str">
        <f t="shared" si="281"/>
        <v>apartmentaverage2_bed_rateWest End/Stanley Park</v>
      </c>
      <c r="D2623" t="str">
        <f t="shared" si="282"/>
        <v>200710apartmentaverage2_bed_rateVancouver</v>
      </c>
      <c r="E2623">
        <v>2007</v>
      </c>
      <c r="F2623">
        <v>10</v>
      </c>
      <c r="G2623" t="s">
        <v>65</v>
      </c>
      <c r="H2623" t="s">
        <v>59</v>
      </c>
      <c r="I2623" t="s">
        <v>53</v>
      </c>
      <c r="J2623">
        <f t="shared" si="283"/>
        <v>2</v>
      </c>
      <c r="K2623" t="s">
        <v>12</v>
      </c>
      <c r="L2623" t="e">
        <f>VLOOKUP(B2623,average_median_rates_1!B:I,8,0)</f>
        <v>#N/A</v>
      </c>
      <c r="M2623">
        <f>IF(ISERROR(L2623),VLOOKUP(C2623,vancouver_ratios_2!B:J,9,0),IF(L2623="**",VLOOKUP(C2623,vancouver_ratios_2!B:J,9,0)))</f>
        <v>1.4028608027327101</v>
      </c>
      <c r="N2623">
        <f>IF(ISERROR(L2623),VLOOKUP(D2623,average_median_rates_1!B:I,8,0),IF(L2623="**", VLOOKUP(D2623,average_median_rates_1!B:I,8,0)))</f>
        <v>1084</v>
      </c>
      <c r="O2623">
        <f t="shared" si="284"/>
        <v>1520.7011101622577</v>
      </c>
      <c r="P2623">
        <f t="shared" si="285"/>
        <v>1520.7011101622577</v>
      </c>
    </row>
    <row r="2624" spans="1:16" x14ac:dyDescent="0.2">
      <c r="A2624" t="str">
        <f t="shared" si="286"/>
        <v>200710average2English Bay</v>
      </c>
      <c r="B2624" t="str">
        <f t="shared" si="280"/>
        <v>200710apartmentaverage2_bed_rateEnglish Bay</v>
      </c>
      <c r="C2624" t="str">
        <f t="shared" si="281"/>
        <v>apartmentaverage2_bed_rateEnglish Bay</v>
      </c>
      <c r="D2624" t="str">
        <f t="shared" si="282"/>
        <v>200710apartmentaverage2_bed_rateVancouver</v>
      </c>
      <c r="E2624">
        <v>2007</v>
      </c>
      <c r="F2624">
        <v>10</v>
      </c>
      <c r="G2624" t="s">
        <v>65</v>
      </c>
      <c r="H2624" t="s">
        <v>59</v>
      </c>
      <c r="I2624" t="s">
        <v>53</v>
      </c>
      <c r="J2624">
        <f t="shared" si="283"/>
        <v>2</v>
      </c>
      <c r="K2624" t="s">
        <v>16</v>
      </c>
      <c r="L2624" t="e">
        <f>VLOOKUP(B2624,average_median_rates_1!B:I,8,0)</f>
        <v>#N/A</v>
      </c>
      <c r="M2624">
        <f>IF(ISERROR(L2624),VLOOKUP(C2624,vancouver_ratios_2!B:J,9,0),IF(L2624="**",VLOOKUP(C2624,vancouver_ratios_2!B:J,9,0)))</f>
        <v>1.3646456020495299</v>
      </c>
      <c r="N2624">
        <f>IF(ISERROR(L2624),VLOOKUP(D2624,average_median_rates_1!B:I,8,0),IF(L2624="**", VLOOKUP(D2624,average_median_rates_1!B:I,8,0)))</f>
        <v>1084</v>
      </c>
      <c r="O2624">
        <f t="shared" si="284"/>
        <v>1479.2758326216904</v>
      </c>
      <c r="P2624">
        <f t="shared" si="285"/>
        <v>1479.2758326216904</v>
      </c>
    </row>
    <row r="2625" spans="1:16" x14ac:dyDescent="0.2">
      <c r="A2625" t="str">
        <f t="shared" si="286"/>
        <v>200710average2Downtown</v>
      </c>
      <c r="B2625" t="str">
        <f t="shared" si="280"/>
        <v>200710apartmentaverage2_bed_rateDowntown</v>
      </c>
      <c r="C2625" t="str">
        <f t="shared" si="281"/>
        <v>apartmentaverage2_bed_rateDowntown</v>
      </c>
      <c r="D2625" t="str">
        <f t="shared" si="282"/>
        <v>200710apartmentaverage2_bed_rateVancouver</v>
      </c>
      <c r="E2625">
        <v>2007</v>
      </c>
      <c r="F2625">
        <v>10</v>
      </c>
      <c r="G2625" t="s">
        <v>65</v>
      </c>
      <c r="H2625" t="s">
        <v>59</v>
      </c>
      <c r="I2625" t="s">
        <v>53</v>
      </c>
      <c r="J2625">
        <f t="shared" si="283"/>
        <v>2</v>
      </c>
      <c r="K2625" t="s">
        <v>17</v>
      </c>
      <c r="L2625" t="e">
        <f>VLOOKUP(B2625,average_median_rates_1!B:I,8,0)</f>
        <v>#N/A</v>
      </c>
      <c r="M2625">
        <f>IF(ISERROR(L2625),VLOOKUP(C2625,vancouver_ratios_2!B:J,9,0),IF(L2625="**",VLOOKUP(C2625,vancouver_ratios_2!B:J,9,0)))</f>
        <v>1.4623541132934801</v>
      </c>
      <c r="N2625">
        <f>IF(ISERROR(L2625),VLOOKUP(D2625,average_median_rates_1!B:I,8,0),IF(L2625="**", VLOOKUP(D2625,average_median_rates_1!B:I,8,0)))</f>
        <v>1084</v>
      </c>
      <c r="O2625">
        <f t="shared" si="284"/>
        <v>1585.1918588101323</v>
      </c>
      <c r="P2625">
        <f t="shared" si="285"/>
        <v>1585.1918588101323</v>
      </c>
    </row>
    <row r="2626" spans="1:16" x14ac:dyDescent="0.2">
      <c r="A2626" t="str">
        <f t="shared" si="286"/>
        <v>200710average2South Granville/Oak</v>
      </c>
      <c r="B2626" t="str">
        <f t="shared" ref="B2626:B2689" si="287">E2626&amp;F2626&amp;G2626&amp;H2626&amp;I2626&amp;K2626</f>
        <v>200710apartmentaverage2_bed_rateSouth Granville/Oak</v>
      </c>
      <c r="C2626" t="str">
        <f t="shared" ref="C2626:C2689" si="288">G2626&amp;H2626&amp;I2626&amp;K2626</f>
        <v>apartmentaverage2_bed_rateSouth Granville/Oak</v>
      </c>
      <c r="D2626" t="str">
        <f t="shared" ref="D2626:D2689" si="289">E2626&amp;F2626&amp;G2626&amp;H2626&amp;I2626&amp;"Vancouver"</f>
        <v>200710apartmentaverage2_bed_rateVancouver</v>
      </c>
      <c r="E2626">
        <v>2007</v>
      </c>
      <c r="F2626">
        <v>10</v>
      </c>
      <c r="G2626" t="s">
        <v>65</v>
      </c>
      <c r="H2626" t="s">
        <v>59</v>
      </c>
      <c r="I2626" t="s">
        <v>53</v>
      </c>
      <c r="J2626">
        <f t="shared" ref="J2626:J2689" si="290">IF(I2626="bachelor_rate", 0, IF(I2626="1_bed_rate", 1, IF(I2626="2_bed_rate",2, IF(I2626="3+_bed_rate", 3, "error"))))</f>
        <v>2</v>
      </c>
      <c r="K2626" t="s">
        <v>19</v>
      </c>
      <c r="L2626" t="e">
        <f>VLOOKUP(B2626,average_median_rates_1!B:I,8,0)</f>
        <v>#N/A</v>
      </c>
      <c r="M2626">
        <f>IF(ISERROR(L2626),VLOOKUP(C2626,vancouver_ratios_2!B:J,9,0),IF(L2626="**",VLOOKUP(C2626,vancouver_ratios_2!B:J,9,0)))</f>
        <v>1.2203245089667001</v>
      </c>
      <c r="N2626">
        <f>IF(ISERROR(L2626),VLOOKUP(D2626,average_median_rates_1!B:I,8,0),IF(L2626="**", VLOOKUP(D2626,average_median_rates_1!B:I,8,0)))</f>
        <v>1084</v>
      </c>
      <c r="O2626">
        <f t="shared" ref="O2626:O2689" si="291">N2626*M2626</f>
        <v>1322.8317677199029</v>
      </c>
      <c r="P2626">
        <f t="shared" ref="P2626:P2689" si="292">IF(ISERROR(L2626),O2626, IF(L2626="**", O2626, L2626))</f>
        <v>1322.8317677199029</v>
      </c>
    </row>
    <row r="2627" spans="1:16" x14ac:dyDescent="0.2">
      <c r="A2627" t="str">
        <f t="shared" ref="A2627:A2690" si="293">E2627&amp;F2627&amp;H2627&amp;J2627&amp;K2627</f>
        <v>200710average2Kitsilano/Point Grey</v>
      </c>
      <c r="B2627" t="str">
        <f t="shared" si="287"/>
        <v>200710apartmentaverage2_bed_rateKitsilano/Point Grey</v>
      </c>
      <c r="C2627" t="str">
        <f t="shared" si="288"/>
        <v>apartmentaverage2_bed_rateKitsilano/Point Grey</v>
      </c>
      <c r="D2627" t="str">
        <f t="shared" si="289"/>
        <v>200710apartmentaverage2_bed_rateVancouver</v>
      </c>
      <c r="E2627">
        <v>2007</v>
      </c>
      <c r="F2627">
        <v>10</v>
      </c>
      <c r="G2627" t="s">
        <v>65</v>
      </c>
      <c r="H2627" t="s">
        <v>59</v>
      </c>
      <c r="I2627" t="s">
        <v>53</v>
      </c>
      <c r="J2627">
        <f t="shared" si="290"/>
        <v>2</v>
      </c>
      <c r="K2627" t="s">
        <v>20</v>
      </c>
      <c r="L2627" t="e">
        <f>VLOOKUP(B2627,average_median_rates_1!B:I,8,0)</f>
        <v>#N/A</v>
      </c>
      <c r="M2627">
        <f>IF(ISERROR(L2627),VLOOKUP(C2627,vancouver_ratios_2!B:J,9,0),IF(L2627="**",VLOOKUP(C2627,vancouver_ratios_2!B:J,9,0)))</f>
        <v>1.2480074010816999</v>
      </c>
      <c r="N2627">
        <f>IF(ISERROR(L2627),VLOOKUP(D2627,average_median_rates_1!B:I,8,0),IF(L2627="**", VLOOKUP(D2627,average_median_rates_1!B:I,8,0)))</f>
        <v>1084</v>
      </c>
      <c r="O2627">
        <f t="shared" si="291"/>
        <v>1352.8400227725626</v>
      </c>
      <c r="P2627">
        <f t="shared" si="292"/>
        <v>1352.8400227725626</v>
      </c>
    </row>
    <row r="2628" spans="1:16" x14ac:dyDescent="0.2">
      <c r="A2628" t="str">
        <f t="shared" si="293"/>
        <v>200710average2Westside/Kerrisdale</v>
      </c>
      <c r="B2628" t="str">
        <f t="shared" si="287"/>
        <v>200710apartmentaverage2_bed_rateWestside/Kerrisdale</v>
      </c>
      <c r="C2628" t="str">
        <f t="shared" si="288"/>
        <v>apartmentaverage2_bed_rateWestside/Kerrisdale</v>
      </c>
      <c r="D2628" t="str">
        <f t="shared" si="289"/>
        <v>200710apartmentaverage2_bed_rateVancouver</v>
      </c>
      <c r="E2628">
        <v>2007</v>
      </c>
      <c r="F2628">
        <v>10</v>
      </c>
      <c r="G2628" t="s">
        <v>65</v>
      </c>
      <c r="H2628" t="s">
        <v>59</v>
      </c>
      <c r="I2628" t="s">
        <v>53</v>
      </c>
      <c r="J2628">
        <f t="shared" si="290"/>
        <v>2</v>
      </c>
      <c r="K2628" t="s">
        <v>21</v>
      </c>
      <c r="L2628" t="e">
        <f>VLOOKUP(B2628,average_median_rates_1!B:I,8,0)</f>
        <v>#N/A</v>
      </c>
      <c r="M2628">
        <f>IF(ISERROR(L2628),VLOOKUP(C2628,vancouver_ratios_2!B:J,9,0),IF(L2628="**",VLOOKUP(C2628,vancouver_ratios_2!B:J,9,0)))</f>
        <v>1.3410902362653001</v>
      </c>
      <c r="N2628">
        <f>IF(ISERROR(L2628),VLOOKUP(D2628,average_median_rates_1!B:I,8,0),IF(L2628="**", VLOOKUP(D2628,average_median_rates_1!B:I,8,0)))</f>
        <v>1084</v>
      </c>
      <c r="O2628">
        <f t="shared" si="291"/>
        <v>1453.7418161115854</v>
      </c>
      <c r="P2628">
        <f t="shared" si="292"/>
        <v>1453.7418161115854</v>
      </c>
    </row>
    <row r="2629" spans="1:16" x14ac:dyDescent="0.2">
      <c r="A2629" t="str">
        <f t="shared" si="293"/>
        <v>200710average2Marpole</v>
      </c>
      <c r="B2629" t="str">
        <f t="shared" si="287"/>
        <v>200710apartmentaverage2_bed_rateMarpole</v>
      </c>
      <c r="C2629" t="str">
        <f t="shared" si="288"/>
        <v>apartmentaverage2_bed_rateMarpole</v>
      </c>
      <c r="D2629" t="str">
        <f t="shared" si="289"/>
        <v>200710apartmentaverage2_bed_rateVancouver</v>
      </c>
      <c r="E2629">
        <v>2007</v>
      </c>
      <c r="F2629">
        <v>10</v>
      </c>
      <c r="G2629" t="s">
        <v>65</v>
      </c>
      <c r="H2629" t="s">
        <v>59</v>
      </c>
      <c r="I2629" t="s">
        <v>53</v>
      </c>
      <c r="J2629">
        <f t="shared" si="290"/>
        <v>2</v>
      </c>
      <c r="K2629" t="s">
        <v>23</v>
      </c>
      <c r="L2629" t="e">
        <f>VLOOKUP(B2629,average_median_rates_1!B:I,8,0)</f>
        <v>#N/A</v>
      </c>
      <c r="M2629">
        <f>IF(ISERROR(L2629),VLOOKUP(C2629,vancouver_ratios_2!B:J,9,0),IF(L2629="**",VLOOKUP(C2629,vancouver_ratios_2!B:J,9,0)))</f>
        <v>0.85148021633931104</v>
      </c>
      <c r="N2629">
        <f>IF(ISERROR(L2629),VLOOKUP(D2629,average_median_rates_1!B:I,8,0),IF(L2629="**", VLOOKUP(D2629,average_median_rates_1!B:I,8,0)))</f>
        <v>1084</v>
      </c>
      <c r="O2629">
        <f t="shared" si="291"/>
        <v>923.00455451181313</v>
      </c>
      <c r="P2629">
        <f t="shared" si="292"/>
        <v>923.00455451181313</v>
      </c>
    </row>
    <row r="2630" spans="1:16" x14ac:dyDescent="0.2">
      <c r="A2630" t="str">
        <f t="shared" si="293"/>
        <v>200710average2Mount Pleasant/Renfrew Heights</v>
      </c>
      <c r="B2630" t="str">
        <f t="shared" si="287"/>
        <v>200710apartmentaverage2_bed_rateMount Pleasant/Renfrew Heights</v>
      </c>
      <c r="C2630" t="str">
        <f t="shared" si="288"/>
        <v>apartmentaverage2_bed_rateMount Pleasant/Renfrew Heights</v>
      </c>
      <c r="D2630" t="str">
        <f t="shared" si="289"/>
        <v>200710apartmentaverage2_bed_rateVancouver</v>
      </c>
      <c r="E2630">
        <v>2007</v>
      </c>
      <c r="F2630">
        <v>10</v>
      </c>
      <c r="G2630" t="s">
        <v>65</v>
      </c>
      <c r="H2630" t="s">
        <v>59</v>
      </c>
      <c r="I2630" t="s">
        <v>53</v>
      </c>
      <c r="J2630">
        <f t="shared" si="290"/>
        <v>2</v>
      </c>
      <c r="K2630" t="s">
        <v>24</v>
      </c>
      <c r="L2630" t="e">
        <f>VLOOKUP(B2630,average_median_rates_1!B:I,8,0)</f>
        <v>#N/A</v>
      </c>
      <c r="M2630">
        <f>IF(ISERROR(L2630),VLOOKUP(C2630,vancouver_ratios_2!B:J,9,0),IF(L2630="**",VLOOKUP(C2630,vancouver_ratios_2!B:J,9,0)))</f>
        <v>0.99957301451750602</v>
      </c>
      <c r="N2630">
        <f>IF(ISERROR(L2630),VLOOKUP(D2630,average_median_rates_1!B:I,8,0),IF(L2630="**", VLOOKUP(D2630,average_median_rates_1!B:I,8,0)))</f>
        <v>1084</v>
      </c>
      <c r="O2630">
        <f t="shared" si="291"/>
        <v>1083.5371477369765</v>
      </c>
      <c r="P2630">
        <f t="shared" si="292"/>
        <v>1083.5371477369765</v>
      </c>
    </row>
    <row r="2631" spans="1:16" x14ac:dyDescent="0.2">
      <c r="A2631" t="str">
        <f t="shared" si="293"/>
        <v>200710average2East Hastings</v>
      </c>
      <c r="B2631" t="str">
        <f t="shared" si="287"/>
        <v>200710apartmentaverage2_bed_rateEast Hastings</v>
      </c>
      <c r="C2631" t="str">
        <f t="shared" si="288"/>
        <v>apartmentaverage2_bed_rateEast Hastings</v>
      </c>
      <c r="D2631" t="str">
        <f t="shared" si="289"/>
        <v>200710apartmentaverage2_bed_rateVancouver</v>
      </c>
      <c r="E2631">
        <v>2007</v>
      </c>
      <c r="F2631">
        <v>10</v>
      </c>
      <c r="G2631" t="s">
        <v>65</v>
      </c>
      <c r="H2631" t="s">
        <v>59</v>
      </c>
      <c r="I2631" t="s">
        <v>53</v>
      </c>
      <c r="J2631">
        <f t="shared" si="290"/>
        <v>2</v>
      </c>
      <c r="K2631" t="s">
        <v>25</v>
      </c>
      <c r="L2631" t="e">
        <f>VLOOKUP(B2631,average_median_rates_1!B:I,8,0)</f>
        <v>#N/A</v>
      </c>
      <c r="M2631">
        <f>IF(ISERROR(L2631),VLOOKUP(C2631,vancouver_ratios_2!B:J,9,0),IF(L2631="**",VLOOKUP(C2631,vancouver_ratios_2!B:J,9,0)))</f>
        <v>0.93552519214346697</v>
      </c>
      <c r="N2631">
        <f>IF(ISERROR(L2631),VLOOKUP(D2631,average_median_rates_1!B:I,8,0),IF(L2631="**", VLOOKUP(D2631,average_median_rates_1!B:I,8,0)))</f>
        <v>1084</v>
      </c>
      <c r="O2631">
        <f t="shared" si="291"/>
        <v>1014.1093082835182</v>
      </c>
      <c r="P2631">
        <f t="shared" si="292"/>
        <v>1014.1093082835182</v>
      </c>
    </row>
    <row r="2632" spans="1:16" x14ac:dyDescent="0.2">
      <c r="A2632" t="str">
        <f t="shared" si="293"/>
        <v>200710average2Southeast Vancouver</v>
      </c>
      <c r="B2632" t="str">
        <f t="shared" si="287"/>
        <v>200710apartmentaverage2_bed_rateSoutheast Vancouver</v>
      </c>
      <c r="C2632" t="str">
        <f t="shared" si="288"/>
        <v>apartmentaverage2_bed_rateSoutheast Vancouver</v>
      </c>
      <c r="D2632" t="str">
        <f t="shared" si="289"/>
        <v>200710apartmentaverage2_bed_rateVancouver</v>
      </c>
      <c r="E2632">
        <v>2007</v>
      </c>
      <c r="F2632">
        <v>10</v>
      </c>
      <c r="G2632" t="s">
        <v>65</v>
      </c>
      <c r="H2632" t="s">
        <v>59</v>
      </c>
      <c r="I2632" t="s">
        <v>53</v>
      </c>
      <c r="J2632">
        <f t="shared" si="290"/>
        <v>2</v>
      </c>
      <c r="K2632" t="s">
        <v>26</v>
      </c>
      <c r="L2632" t="e">
        <f>VLOOKUP(B2632,average_median_rates_1!B:I,8,0)</f>
        <v>#N/A</v>
      </c>
      <c r="M2632">
        <f>IF(ISERROR(L2632),VLOOKUP(C2632,vancouver_ratios_2!B:J,9,0),IF(L2632="**",VLOOKUP(C2632,vancouver_ratios_2!B:J,9,0)))</f>
        <v>0.99750925135212098</v>
      </c>
      <c r="N2632">
        <f>IF(ISERROR(L2632),VLOOKUP(D2632,average_median_rates_1!B:I,8,0),IF(L2632="**", VLOOKUP(D2632,average_median_rates_1!B:I,8,0)))</f>
        <v>1084</v>
      </c>
      <c r="O2632">
        <f t="shared" si="291"/>
        <v>1081.3000284656991</v>
      </c>
      <c r="P2632">
        <f t="shared" si="292"/>
        <v>1081.3000284656991</v>
      </c>
    </row>
    <row r="2633" spans="1:16" x14ac:dyDescent="0.2">
      <c r="A2633" t="str">
        <f t="shared" si="293"/>
        <v>200710average2University Endowment Lands</v>
      </c>
      <c r="B2633" t="str">
        <f t="shared" si="287"/>
        <v>200710apartmentaverage2_bed_rateUniversity Endowment Lands</v>
      </c>
      <c r="C2633" t="str">
        <f t="shared" si="288"/>
        <v>apartmentaverage2_bed_rateUniversity Endowment Lands</v>
      </c>
      <c r="D2633" t="str">
        <f t="shared" si="289"/>
        <v>200710apartmentaverage2_bed_rateVancouver</v>
      </c>
      <c r="E2633">
        <v>2007</v>
      </c>
      <c r="F2633">
        <v>10</v>
      </c>
      <c r="G2633" t="s">
        <v>65</v>
      </c>
      <c r="H2633" t="s">
        <v>59</v>
      </c>
      <c r="I2633" t="s">
        <v>53</v>
      </c>
      <c r="J2633">
        <f t="shared" si="290"/>
        <v>2</v>
      </c>
      <c r="K2633" t="s">
        <v>27</v>
      </c>
      <c r="L2633" t="e">
        <f>VLOOKUP(B2633,average_median_rates_1!B:I,8,0)</f>
        <v>#N/A</v>
      </c>
      <c r="M2633">
        <f>IF(ISERROR(L2633),VLOOKUP(C2633,vancouver_ratios_2!B:J,9,0),IF(L2633="**",VLOOKUP(C2633,vancouver_ratios_2!B:J,9,0)))</f>
        <v>1.43111300882437</v>
      </c>
      <c r="N2633">
        <f>IF(ISERROR(L2633),VLOOKUP(D2633,average_median_rates_1!B:I,8,0),IF(L2633="**", VLOOKUP(D2633,average_median_rates_1!B:I,8,0)))</f>
        <v>1084</v>
      </c>
      <c r="O2633">
        <f t="shared" si="291"/>
        <v>1551.326501565617</v>
      </c>
      <c r="P2633">
        <f t="shared" si="292"/>
        <v>1551.326501565617</v>
      </c>
    </row>
    <row r="2634" spans="1:16" x14ac:dyDescent="0.2">
      <c r="A2634" t="str">
        <f t="shared" si="293"/>
        <v>200710average2Central Park/Metrotown</v>
      </c>
      <c r="B2634" t="str">
        <f t="shared" si="287"/>
        <v>200710apartmentaverage2_bed_rateCentral Park/Metrotown</v>
      </c>
      <c r="C2634" t="str">
        <f t="shared" si="288"/>
        <v>apartmentaverage2_bed_rateCentral Park/Metrotown</v>
      </c>
      <c r="D2634" t="str">
        <f t="shared" si="289"/>
        <v>200710apartmentaverage2_bed_rateVancouver</v>
      </c>
      <c r="E2634">
        <v>2007</v>
      </c>
      <c r="F2634">
        <v>10</v>
      </c>
      <c r="G2634" t="s">
        <v>65</v>
      </c>
      <c r="H2634" t="s">
        <v>59</v>
      </c>
      <c r="I2634" t="s">
        <v>53</v>
      </c>
      <c r="J2634">
        <f t="shared" si="290"/>
        <v>2</v>
      </c>
      <c r="K2634" t="s">
        <v>28</v>
      </c>
      <c r="L2634" t="e">
        <f>VLOOKUP(B2634,average_median_rates_1!B:I,8,0)</f>
        <v>#N/A</v>
      </c>
      <c r="M2634">
        <f>IF(ISERROR(L2634),VLOOKUP(C2634,vancouver_ratios_2!B:J,9,0),IF(L2634="**",VLOOKUP(C2634,vancouver_ratios_2!B:J,9,0)))</f>
        <v>0.92058070025619099</v>
      </c>
      <c r="N2634">
        <f>IF(ISERROR(L2634),VLOOKUP(D2634,average_median_rates_1!B:I,8,0),IF(L2634="**", VLOOKUP(D2634,average_median_rates_1!B:I,8,0)))</f>
        <v>1084</v>
      </c>
      <c r="O2634">
        <f t="shared" si="291"/>
        <v>997.90947907771101</v>
      </c>
      <c r="P2634">
        <f t="shared" si="292"/>
        <v>997.90947907771101</v>
      </c>
    </row>
    <row r="2635" spans="1:16" x14ac:dyDescent="0.2">
      <c r="A2635" t="str">
        <f t="shared" si="293"/>
        <v>200710average2Southeast Burnaby</v>
      </c>
      <c r="B2635" t="str">
        <f t="shared" si="287"/>
        <v>200710apartmentaverage2_bed_rateSoutheast Burnaby</v>
      </c>
      <c r="C2635" t="str">
        <f t="shared" si="288"/>
        <v>apartmentaverage2_bed_rateSoutheast Burnaby</v>
      </c>
      <c r="D2635" t="str">
        <f t="shared" si="289"/>
        <v>200710apartmentaverage2_bed_rateVancouver</v>
      </c>
      <c r="E2635">
        <v>2007</v>
      </c>
      <c r="F2635">
        <v>10</v>
      </c>
      <c r="G2635" t="s">
        <v>65</v>
      </c>
      <c r="H2635" t="s">
        <v>59</v>
      </c>
      <c r="I2635" t="s">
        <v>53</v>
      </c>
      <c r="J2635">
        <f t="shared" si="290"/>
        <v>2</v>
      </c>
      <c r="K2635" t="s">
        <v>29</v>
      </c>
      <c r="L2635" t="e">
        <f>VLOOKUP(B2635,average_median_rates_1!B:I,8,0)</f>
        <v>#N/A</v>
      </c>
      <c r="M2635">
        <f>IF(ISERROR(L2635),VLOOKUP(C2635,vancouver_ratios_2!B:J,9,0),IF(L2635="**",VLOOKUP(C2635,vancouver_ratios_2!B:J,9,0)))</f>
        <v>0.76857386848847098</v>
      </c>
      <c r="N2635">
        <f>IF(ISERROR(L2635),VLOOKUP(D2635,average_median_rates_1!B:I,8,0),IF(L2635="**", VLOOKUP(D2635,average_median_rates_1!B:I,8,0)))</f>
        <v>1084</v>
      </c>
      <c r="O2635">
        <f t="shared" si="291"/>
        <v>833.13407344150255</v>
      </c>
      <c r="P2635">
        <f t="shared" si="292"/>
        <v>833.13407344150255</v>
      </c>
    </row>
    <row r="2636" spans="1:16" x14ac:dyDescent="0.2">
      <c r="A2636" t="str">
        <f t="shared" si="293"/>
        <v>200710average2North Burnaby</v>
      </c>
      <c r="B2636" t="str">
        <f t="shared" si="287"/>
        <v>200710apartmentaverage2_bed_rateNorth Burnaby</v>
      </c>
      <c r="C2636" t="str">
        <f t="shared" si="288"/>
        <v>apartmentaverage2_bed_rateNorth Burnaby</v>
      </c>
      <c r="D2636" t="str">
        <f t="shared" si="289"/>
        <v>200710apartmentaverage2_bed_rateVancouver</v>
      </c>
      <c r="E2636">
        <v>2007</v>
      </c>
      <c r="F2636">
        <v>10</v>
      </c>
      <c r="G2636" t="s">
        <v>65</v>
      </c>
      <c r="H2636" t="s">
        <v>59</v>
      </c>
      <c r="I2636" t="s">
        <v>53</v>
      </c>
      <c r="J2636">
        <f t="shared" si="290"/>
        <v>2</v>
      </c>
      <c r="K2636" t="s">
        <v>31</v>
      </c>
      <c r="L2636" t="e">
        <f>VLOOKUP(B2636,average_median_rates_1!B:I,8,0)</f>
        <v>#N/A</v>
      </c>
      <c r="M2636">
        <f>IF(ISERROR(L2636),VLOOKUP(C2636,vancouver_ratios_2!B:J,9,0),IF(L2636="**",VLOOKUP(C2636,vancouver_ratios_2!B:J,9,0)))</f>
        <v>0.93353259322516402</v>
      </c>
      <c r="N2636">
        <f>IF(ISERROR(L2636),VLOOKUP(D2636,average_median_rates_1!B:I,8,0),IF(L2636="**", VLOOKUP(D2636,average_median_rates_1!B:I,8,0)))</f>
        <v>1084</v>
      </c>
      <c r="O2636">
        <f t="shared" si="291"/>
        <v>1011.9493310560778</v>
      </c>
      <c r="P2636">
        <f t="shared" si="292"/>
        <v>1011.9493310560778</v>
      </c>
    </row>
    <row r="2637" spans="1:16" x14ac:dyDescent="0.2">
      <c r="A2637" t="str">
        <f t="shared" si="293"/>
        <v>200710average2New Westminster</v>
      </c>
      <c r="B2637" t="str">
        <f t="shared" si="287"/>
        <v>200710apartmentaverage2_bed_rateNew Westminster</v>
      </c>
      <c r="C2637" t="str">
        <f t="shared" si="288"/>
        <v>apartmentaverage2_bed_rateNew Westminster</v>
      </c>
      <c r="D2637" t="str">
        <f t="shared" si="289"/>
        <v>200710apartmentaverage2_bed_rateVancouver</v>
      </c>
      <c r="E2637">
        <v>2007</v>
      </c>
      <c r="F2637">
        <v>10</v>
      </c>
      <c r="G2637" t="s">
        <v>65</v>
      </c>
      <c r="H2637" t="s">
        <v>59</v>
      </c>
      <c r="I2637" t="s">
        <v>53</v>
      </c>
      <c r="J2637">
        <f t="shared" si="290"/>
        <v>2</v>
      </c>
      <c r="K2637" t="s">
        <v>32</v>
      </c>
      <c r="L2637" t="e">
        <f>VLOOKUP(B2637,average_median_rates_1!B:I,8,0)</f>
        <v>#N/A</v>
      </c>
      <c r="M2637">
        <f>IF(ISERROR(L2637),VLOOKUP(C2637,vancouver_ratios_2!B:J,9,0),IF(L2637="**",VLOOKUP(C2637,vancouver_ratios_2!B:J,9,0)))</f>
        <v>0.86251067463706199</v>
      </c>
      <c r="N2637">
        <f>IF(ISERROR(L2637),VLOOKUP(D2637,average_median_rates_1!B:I,8,0),IF(L2637="**", VLOOKUP(D2637,average_median_rates_1!B:I,8,0)))</f>
        <v>1084</v>
      </c>
      <c r="O2637">
        <f t="shared" si="291"/>
        <v>934.96157130657525</v>
      </c>
      <c r="P2637">
        <f t="shared" si="292"/>
        <v>934.96157130657525</v>
      </c>
    </row>
    <row r="2638" spans="1:16" x14ac:dyDescent="0.2">
      <c r="A2638" t="str">
        <f t="shared" si="293"/>
        <v>200710average2North Vancouver CY</v>
      </c>
      <c r="B2638" t="str">
        <f t="shared" si="287"/>
        <v>200710apartmentaverage2_bed_rateNorth Vancouver CY</v>
      </c>
      <c r="C2638" t="str">
        <f t="shared" si="288"/>
        <v>apartmentaverage2_bed_rateNorth Vancouver CY</v>
      </c>
      <c r="D2638" t="str">
        <f t="shared" si="289"/>
        <v>200710apartmentaverage2_bed_rateVancouver</v>
      </c>
      <c r="E2638">
        <v>2007</v>
      </c>
      <c r="F2638">
        <v>10</v>
      </c>
      <c r="G2638" t="s">
        <v>65</v>
      </c>
      <c r="H2638" t="s">
        <v>59</v>
      </c>
      <c r="I2638" t="s">
        <v>53</v>
      </c>
      <c r="J2638">
        <f t="shared" si="290"/>
        <v>2</v>
      </c>
      <c r="K2638" t="s">
        <v>33</v>
      </c>
      <c r="L2638" t="e">
        <f>VLOOKUP(B2638,average_median_rates_1!B:I,8,0)</f>
        <v>#N/A</v>
      </c>
      <c r="M2638">
        <f>IF(ISERROR(L2638),VLOOKUP(C2638,vancouver_ratios_2!B:J,9,0),IF(L2638="**",VLOOKUP(C2638,vancouver_ratios_2!B:J,9,0)))</f>
        <v>1.13186734984344</v>
      </c>
      <c r="N2638">
        <f>IF(ISERROR(L2638),VLOOKUP(D2638,average_median_rates_1!B:I,8,0),IF(L2638="**", VLOOKUP(D2638,average_median_rates_1!B:I,8,0)))</f>
        <v>1084</v>
      </c>
      <c r="O2638">
        <f t="shared" si="291"/>
        <v>1226.9442072302888</v>
      </c>
      <c r="P2638">
        <f t="shared" si="292"/>
        <v>1226.9442072302888</v>
      </c>
    </row>
    <row r="2639" spans="1:16" x14ac:dyDescent="0.2">
      <c r="A2639" t="str">
        <f t="shared" si="293"/>
        <v>200710average2North Vancouver DM</v>
      </c>
      <c r="B2639" t="str">
        <f t="shared" si="287"/>
        <v>200710apartmentaverage2_bed_rateNorth Vancouver DM</v>
      </c>
      <c r="C2639" t="str">
        <f t="shared" si="288"/>
        <v>apartmentaverage2_bed_rateNorth Vancouver DM</v>
      </c>
      <c r="D2639" t="str">
        <f t="shared" si="289"/>
        <v>200710apartmentaverage2_bed_rateVancouver</v>
      </c>
      <c r="E2639">
        <v>2007</v>
      </c>
      <c r="F2639">
        <v>10</v>
      </c>
      <c r="G2639" t="s">
        <v>65</v>
      </c>
      <c r="H2639" t="s">
        <v>59</v>
      </c>
      <c r="I2639" t="s">
        <v>53</v>
      </c>
      <c r="J2639">
        <f t="shared" si="290"/>
        <v>2</v>
      </c>
      <c r="K2639" t="s">
        <v>34</v>
      </c>
      <c r="L2639" t="e">
        <f>VLOOKUP(B2639,average_median_rates_1!B:I,8,0)</f>
        <v>#N/A</v>
      </c>
      <c r="M2639">
        <f>IF(ISERROR(L2639),VLOOKUP(C2639,vancouver_ratios_2!B:J,9,0),IF(L2639="**",VLOOKUP(C2639,vancouver_ratios_2!B:J,9,0)))</f>
        <v>1.0691716481639599</v>
      </c>
      <c r="N2639">
        <f>IF(ISERROR(L2639),VLOOKUP(D2639,average_median_rates_1!B:I,8,0),IF(L2639="**", VLOOKUP(D2639,average_median_rates_1!B:I,8,0)))</f>
        <v>1084</v>
      </c>
      <c r="O2639">
        <f t="shared" si="291"/>
        <v>1158.9820666097326</v>
      </c>
      <c r="P2639">
        <f t="shared" si="292"/>
        <v>1158.9820666097326</v>
      </c>
    </row>
    <row r="2640" spans="1:16" x14ac:dyDescent="0.2">
      <c r="A2640" t="str">
        <f t="shared" si="293"/>
        <v>200710average2West Vancouver</v>
      </c>
      <c r="B2640" t="str">
        <f t="shared" si="287"/>
        <v>200710apartmentaverage2_bed_rateWest Vancouver</v>
      </c>
      <c r="C2640" t="str">
        <f t="shared" si="288"/>
        <v>apartmentaverage2_bed_rateWest Vancouver</v>
      </c>
      <c r="D2640" t="str">
        <f t="shared" si="289"/>
        <v>200710apartmentaverage2_bed_rateVancouver</v>
      </c>
      <c r="E2640">
        <v>2007</v>
      </c>
      <c r="F2640">
        <v>10</v>
      </c>
      <c r="G2640" t="s">
        <v>65</v>
      </c>
      <c r="H2640" t="s">
        <v>59</v>
      </c>
      <c r="I2640" t="s">
        <v>53</v>
      </c>
      <c r="J2640">
        <f t="shared" si="290"/>
        <v>2</v>
      </c>
      <c r="K2640" t="s">
        <v>35</v>
      </c>
      <c r="L2640" t="e">
        <f>VLOOKUP(B2640,average_median_rates_1!B:I,8,0)</f>
        <v>#N/A</v>
      </c>
      <c r="M2640">
        <f>IF(ISERROR(L2640),VLOOKUP(C2640,vancouver_ratios_2!B:J,9,0),IF(L2640="**",VLOOKUP(C2640,vancouver_ratios_2!B:J,9,0)))</f>
        <v>1.5495303159692599</v>
      </c>
      <c r="N2640">
        <f>IF(ISERROR(L2640),VLOOKUP(D2640,average_median_rates_1!B:I,8,0),IF(L2640="**", VLOOKUP(D2640,average_median_rates_1!B:I,8,0)))</f>
        <v>1084</v>
      </c>
      <c r="O2640">
        <f t="shared" si="291"/>
        <v>1679.6908625106778</v>
      </c>
      <c r="P2640">
        <f t="shared" si="292"/>
        <v>1679.6908625106778</v>
      </c>
    </row>
    <row r="2641" spans="1:16" x14ac:dyDescent="0.2">
      <c r="A2641" t="str">
        <f t="shared" si="293"/>
        <v>200710average2Richmond</v>
      </c>
      <c r="B2641" t="str">
        <f t="shared" si="287"/>
        <v>200710apartmentaverage2_bed_rateRichmond</v>
      </c>
      <c r="C2641" t="str">
        <f t="shared" si="288"/>
        <v>apartmentaverage2_bed_rateRichmond</v>
      </c>
      <c r="D2641" t="str">
        <f t="shared" si="289"/>
        <v>200710apartmentaverage2_bed_rateVancouver</v>
      </c>
      <c r="E2641">
        <v>2007</v>
      </c>
      <c r="F2641">
        <v>10</v>
      </c>
      <c r="G2641" t="s">
        <v>65</v>
      </c>
      <c r="H2641" t="s">
        <v>59</v>
      </c>
      <c r="I2641" t="s">
        <v>53</v>
      </c>
      <c r="J2641">
        <f t="shared" si="290"/>
        <v>2</v>
      </c>
      <c r="K2641" t="s">
        <v>36</v>
      </c>
      <c r="L2641" t="e">
        <f>VLOOKUP(B2641,average_median_rates_1!B:I,8,0)</f>
        <v>#N/A</v>
      </c>
      <c r="M2641">
        <f>IF(ISERROR(L2641),VLOOKUP(C2641,vancouver_ratios_2!B:J,9,0),IF(L2641="**",VLOOKUP(C2641,vancouver_ratios_2!B:J,9,0)))</f>
        <v>0.904924565898093</v>
      </c>
      <c r="N2641">
        <f>IF(ISERROR(L2641),VLOOKUP(D2641,average_median_rates_1!B:I,8,0),IF(L2641="**", VLOOKUP(D2641,average_median_rates_1!B:I,8,0)))</f>
        <v>1084</v>
      </c>
      <c r="O2641">
        <f t="shared" si="291"/>
        <v>980.9382294335328</v>
      </c>
      <c r="P2641">
        <f t="shared" si="292"/>
        <v>980.9382294335328</v>
      </c>
    </row>
    <row r="2642" spans="1:16" x14ac:dyDescent="0.2">
      <c r="A2642" t="str">
        <f t="shared" si="293"/>
        <v>200710average2Delta</v>
      </c>
      <c r="B2642" t="str">
        <f t="shared" si="287"/>
        <v>200710apartmentaverage2_bed_rateDelta</v>
      </c>
      <c r="C2642" t="str">
        <f t="shared" si="288"/>
        <v>apartmentaverage2_bed_rateDelta</v>
      </c>
      <c r="D2642" t="str">
        <f t="shared" si="289"/>
        <v>200710apartmentaverage2_bed_rateVancouver</v>
      </c>
      <c r="E2642">
        <v>2007</v>
      </c>
      <c r="F2642">
        <v>10</v>
      </c>
      <c r="G2642" t="s">
        <v>65</v>
      </c>
      <c r="H2642" t="s">
        <v>59</v>
      </c>
      <c r="I2642" t="s">
        <v>53</v>
      </c>
      <c r="J2642">
        <f t="shared" si="290"/>
        <v>2</v>
      </c>
      <c r="K2642" t="s">
        <v>37</v>
      </c>
      <c r="L2642" t="e">
        <f>VLOOKUP(B2642,average_median_rates_1!B:I,8,0)</f>
        <v>#N/A</v>
      </c>
      <c r="M2642">
        <f>IF(ISERROR(L2642),VLOOKUP(C2642,vancouver_ratios_2!B:J,9,0),IF(L2642="**",VLOOKUP(C2642,vancouver_ratios_2!B:J,9,0)))</f>
        <v>0.76188442926273803</v>
      </c>
      <c r="N2642">
        <f>IF(ISERROR(L2642),VLOOKUP(D2642,average_median_rates_1!B:I,8,0),IF(L2642="**", VLOOKUP(D2642,average_median_rates_1!B:I,8,0)))</f>
        <v>1084</v>
      </c>
      <c r="O2642">
        <f t="shared" si="291"/>
        <v>825.88272132080806</v>
      </c>
      <c r="P2642">
        <f t="shared" si="292"/>
        <v>825.88272132080806</v>
      </c>
    </row>
    <row r="2643" spans="1:16" x14ac:dyDescent="0.2">
      <c r="A2643" t="str">
        <f t="shared" si="293"/>
        <v>200710average2Surrey</v>
      </c>
      <c r="B2643" t="str">
        <f t="shared" si="287"/>
        <v>200710apartmentaverage2_bed_rateSurrey</v>
      </c>
      <c r="C2643" t="str">
        <f t="shared" si="288"/>
        <v>apartmentaverage2_bed_rateSurrey</v>
      </c>
      <c r="D2643" t="str">
        <f t="shared" si="289"/>
        <v>200710apartmentaverage2_bed_rateVancouver</v>
      </c>
      <c r="E2643">
        <v>2007</v>
      </c>
      <c r="F2643">
        <v>10</v>
      </c>
      <c r="G2643" t="s">
        <v>65</v>
      </c>
      <c r="H2643" t="s">
        <v>59</v>
      </c>
      <c r="I2643" t="s">
        <v>53</v>
      </c>
      <c r="J2643">
        <f t="shared" si="290"/>
        <v>2</v>
      </c>
      <c r="K2643" t="s">
        <v>38</v>
      </c>
      <c r="L2643" t="e">
        <f>VLOOKUP(B2643,average_median_rates_1!B:I,8,0)</f>
        <v>#N/A</v>
      </c>
      <c r="M2643">
        <f>IF(ISERROR(L2643),VLOOKUP(C2643,vancouver_ratios_2!B:J,9,0),IF(L2643="**",VLOOKUP(C2643,vancouver_ratios_2!B:J,9,0)))</f>
        <v>0.705380017079419</v>
      </c>
      <c r="N2643">
        <f>IF(ISERROR(L2643),VLOOKUP(D2643,average_median_rates_1!B:I,8,0),IF(L2643="**", VLOOKUP(D2643,average_median_rates_1!B:I,8,0)))</f>
        <v>1084</v>
      </c>
      <c r="O2643">
        <f t="shared" si="291"/>
        <v>764.63193851409017</v>
      </c>
      <c r="P2643">
        <f t="shared" si="292"/>
        <v>764.63193851409017</v>
      </c>
    </row>
    <row r="2644" spans="1:16" x14ac:dyDescent="0.2">
      <c r="A2644" t="str">
        <f t="shared" si="293"/>
        <v>200710average2White Rock</v>
      </c>
      <c r="B2644" t="str">
        <f t="shared" si="287"/>
        <v>200710apartmentaverage2_bed_rateWhite Rock</v>
      </c>
      <c r="C2644" t="str">
        <f t="shared" si="288"/>
        <v>apartmentaverage2_bed_rateWhite Rock</v>
      </c>
      <c r="D2644" t="str">
        <f t="shared" si="289"/>
        <v>200710apartmentaverage2_bed_rateVancouver</v>
      </c>
      <c r="E2644">
        <v>2007</v>
      </c>
      <c r="F2644">
        <v>10</v>
      </c>
      <c r="G2644" t="s">
        <v>65</v>
      </c>
      <c r="H2644" t="s">
        <v>59</v>
      </c>
      <c r="I2644" t="s">
        <v>53</v>
      </c>
      <c r="J2644">
        <f t="shared" si="290"/>
        <v>2</v>
      </c>
      <c r="K2644" t="s">
        <v>39</v>
      </c>
      <c r="L2644" t="e">
        <f>VLOOKUP(B2644,average_median_rates_1!B:I,8,0)</f>
        <v>#N/A</v>
      </c>
      <c r="M2644">
        <f>IF(ISERROR(L2644),VLOOKUP(C2644,vancouver_ratios_2!B:J,9,0),IF(L2644="**",VLOOKUP(C2644,vancouver_ratios_2!B:J,9,0)))</f>
        <v>0.79981497295758597</v>
      </c>
      <c r="N2644">
        <f>IF(ISERROR(L2644),VLOOKUP(D2644,average_median_rates_1!B:I,8,0),IF(L2644="**", VLOOKUP(D2644,average_median_rates_1!B:I,8,0)))</f>
        <v>1084</v>
      </c>
      <c r="O2644">
        <f t="shared" si="291"/>
        <v>866.99943068602317</v>
      </c>
      <c r="P2644">
        <f t="shared" si="292"/>
        <v>866.99943068602317</v>
      </c>
    </row>
    <row r="2645" spans="1:16" x14ac:dyDescent="0.2">
      <c r="A2645" t="str">
        <f t="shared" si="293"/>
        <v>200710average2Langley City and Langley DM</v>
      </c>
      <c r="B2645" t="str">
        <f t="shared" si="287"/>
        <v>200710apartmentaverage2_bed_rateLangley City and Langley DM</v>
      </c>
      <c r="C2645" t="str">
        <f t="shared" si="288"/>
        <v>apartmentaverage2_bed_rateLangley City and Langley DM</v>
      </c>
      <c r="D2645" t="str">
        <f t="shared" si="289"/>
        <v>200710apartmentaverage2_bed_rateVancouver</v>
      </c>
      <c r="E2645">
        <v>2007</v>
      </c>
      <c r="F2645">
        <v>10</v>
      </c>
      <c r="G2645" t="s">
        <v>65</v>
      </c>
      <c r="H2645" t="s">
        <v>59</v>
      </c>
      <c r="I2645" t="s">
        <v>53</v>
      </c>
      <c r="J2645">
        <f t="shared" si="290"/>
        <v>2</v>
      </c>
      <c r="K2645" t="s">
        <v>40</v>
      </c>
      <c r="L2645" t="e">
        <f>VLOOKUP(B2645,average_median_rates_1!B:I,8,0)</f>
        <v>#N/A</v>
      </c>
      <c r="M2645">
        <f>IF(ISERROR(L2645),VLOOKUP(C2645,vancouver_ratios_2!B:J,9,0),IF(L2645="**",VLOOKUP(C2645,vancouver_ratios_2!B:J,9,0)))</f>
        <v>0.78714773697694296</v>
      </c>
      <c r="N2645">
        <f>IF(ISERROR(L2645),VLOOKUP(D2645,average_median_rates_1!B:I,8,0),IF(L2645="**", VLOOKUP(D2645,average_median_rates_1!B:I,8,0)))</f>
        <v>1084</v>
      </c>
      <c r="O2645">
        <f t="shared" si="291"/>
        <v>853.26814688300612</v>
      </c>
      <c r="P2645">
        <f t="shared" si="292"/>
        <v>853.26814688300612</v>
      </c>
    </row>
    <row r="2646" spans="1:16" x14ac:dyDescent="0.2">
      <c r="A2646" t="str">
        <f t="shared" si="293"/>
        <v>200710average2Tri-Cities</v>
      </c>
      <c r="B2646" t="str">
        <f t="shared" si="287"/>
        <v>200710apartmentaverage2_bed_rateTri-Cities</v>
      </c>
      <c r="C2646" t="str">
        <f t="shared" si="288"/>
        <v>apartmentaverage2_bed_rateTri-Cities</v>
      </c>
      <c r="D2646" t="str">
        <f t="shared" si="289"/>
        <v>200710apartmentaverage2_bed_rateVancouver</v>
      </c>
      <c r="E2646">
        <v>2007</v>
      </c>
      <c r="F2646">
        <v>10</v>
      </c>
      <c r="G2646" t="s">
        <v>65</v>
      </c>
      <c r="H2646" t="s">
        <v>59</v>
      </c>
      <c r="I2646" t="s">
        <v>53</v>
      </c>
      <c r="J2646">
        <f t="shared" si="290"/>
        <v>2</v>
      </c>
      <c r="K2646" t="s">
        <v>41</v>
      </c>
      <c r="L2646" t="e">
        <f>VLOOKUP(B2646,average_median_rates_1!B:I,8,0)</f>
        <v>#N/A</v>
      </c>
      <c r="M2646">
        <f>IF(ISERROR(L2646),VLOOKUP(C2646,vancouver_ratios_2!B:J,9,0),IF(L2646="**",VLOOKUP(C2646,vancouver_ratios_2!B:J,9,0)))</f>
        <v>0.79888983774551703</v>
      </c>
      <c r="N2646">
        <f>IF(ISERROR(L2646),VLOOKUP(D2646,average_median_rates_1!B:I,8,0),IF(L2646="**", VLOOKUP(D2646,average_median_rates_1!B:I,8,0)))</f>
        <v>1084</v>
      </c>
      <c r="O2646">
        <f t="shared" si="291"/>
        <v>865.99658411614041</v>
      </c>
      <c r="P2646">
        <f t="shared" si="292"/>
        <v>865.99658411614041</v>
      </c>
    </row>
    <row r="2647" spans="1:16" x14ac:dyDescent="0.2">
      <c r="A2647" t="str">
        <f t="shared" si="293"/>
        <v>200710average2Maple Ridge/Pitt Meadows</v>
      </c>
      <c r="B2647" t="str">
        <f t="shared" si="287"/>
        <v>200710apartmentaverage2_bed_rateMaple Ridge/Pitt Meadows</v>
      </c>
      <c r="C2647" t="str">
        <f t="shared" si="288"/>
        <v>apartmentaverage2_bed_rateMaple Ridge/Pitt Meadows</v>
      </c>
      <c r="D2647" t="str">
        <f t="shared" si="289"/>
        <v>200710apartmentaverage2_bed_rateVancouver</v>
      </c>
      <c r="E2647">
        <v>2007</v>
      </c>
      <c r="F2647">
        <v>10</v>
      </c>
      <c r="G2647" t="s">
        <v>65</v>
      </c>
      <c r="H2647" t="s">
        <v>59</v>
      </c>
      <c r="I2647" t="s">
        <v>53</v>
      </c>
      <c r="J2647">
        <f t="shared" si="290"/>
        <v>2</v>
      </c>
      <c r="K2647" t="s">
        <v>42</v>
      </c>
      <c r="L2647" t="e">
        <f>VLOOKUP(B2647,average_median_rates_1!B:I,8,0)</f>
        <v>#N/A</v>
      </c>
      <c r="M2647">
        <f>IF(ISERROR(L2647),VLOOKUP(C2647,vancouver_ratios_2!B:J,9,0),IF(L2647="**",VLOOKUP(C2647,vancouver_ratios_2!B:J,9,0)))</f>
        <v>0.69285510959294005</v>
      </c>
      <c r="N2647">
        <f>IF(ISERROR(L2647),VLOOKUP(D2647,average_median_rates_1!B:I,8,0),IF(L2647="**", VLOOKUP(D2647,average_median_rates_1!B:I,8,0)))</f>
        <v>1084</v>
      </c>
      <c r="O2647">
        <f t="shared" si="291"/>
        <v>751.054938798747</v>
      </c>
      <c r="P2647">
        <f t="shared" si="292"/>
        <v>751.054938798747</v>
      </c>
    </row>
    <row r="2648" spans="1:16" x14ac:dyDescent="0.2">
      <c r="A2648" t="str">
        <f t="shared" si="293"/>
        <v>200710average2Vancouver</v>
      </c>
      <c r="B2648" t="str">
        <f t="shared" si="287"/>
        <v>200710apartmentaverage2_bed_rateVancouver</v>
      </c>
      <c r="C2648" t="str">
        <f t="shared" si="288"/>
        <v>apartmentaverage2_bed_rateVancouver</v>
      </c>
      <c r="D2648" t="str">
        <f t="shared" si="289"/>
        <v>200710apartmentaverage2_bed_rateVancouver</v>
      </c>
      <c r="E2648">
        <v>2007</v>
      </c>
      <c r="F2648">
        <v>10</v>
      </c>
      <c r="G2648" t="s">
        <v>65</v>
      </c>
      <c r="H2648" t="s">
        <v>59</v>
      </c>
      <c r="I2648" t="s">
        <v>53</v>
      </c>
      <c r="J2648">
        <f t="shared" si="290"/>
        <v>2</v>
      </c>
      <c r="K2648" t="s">
        <v>43</v>
      </c>
      <c r="L2648">
        <f>VLOOKUP(B2648,average_median_rates_1!B:I,8,0)</f>
        <v>1084</v>
      </c>
      <c r="M2648" t="b">
        <f>IF(ISERROR(L2648),VLOOKUP(C2648,vancouver_ratios_2!B:J,9,0),IF(L2648="**",VLOOKUP(C2648,vancouver_ratios_2!B:J,9,0)))</f>
        <v>0</v>
      </c>
      <c r="N2648" t="b">
        <f>IF(ISERROR(L2648),VLOOKUP(D2648,average_median_rates_1!B:I,8,0),IF(L2648="**", VLOOKUP(D2648,average_median_rates_1!B:I,8,0)))</f>
        <v>0</v>
      </c>
      <c r="O2648">
        <f t="shared" si="291"/>
        <v>0</v>
      </c>
      <c r="P2648">
        <f t="shared" si="292"/>
        <v>1084</v>
      </c>
    </row>
    <row r="2649" spans="1:16" x14ac:dyDescent="0.2">
      <c r="A2649" t="str">
        <f t="shared" si="293"/>
        <v>200710average2North Vancouver City</v>
      </c>
      <c r="B2649" t="str">
        <f t="shared" si="287"/>
        <v>200710apartmentaverage2_bed_rateNorth Vancouver City</v>
      </c>
      <c r="C2649" t="str">
        <f t="shared" si="288"/>
        <v>apartmentaverage2_bed_rateNorth Vancouver City</v>
      </c>
      <c r="D2649" t="str">
        <f t="shared" si="289"/>
        <v>200710apartmentaverage2_bed_rateVancouver</v>
      </c>
      <c r="E2649">
        <v>2007</v>
      </c>
      <c r="F2649">
        <v>10</v>
      </c>
      <c r="G2649" t="s">
        <v>65</v>
      </c>
      <c r="H2649" t="s">
        <v>59</v>
      </c>
      <c r="I2649" t="s">
        <v>53</v>
      </c>
      <c r="J2649">
        <f t="shared" si="290"/>
        <v>2</v>
      </c>
      <c r="K2649" t="s">
        <v>60</v>
      </c>
      <c r="L2649" t="e">
        <f>VLOOKUP(B2649,average_median_rates_1!B:I,8,0)</f>
        <v>#N/A</v>
      </c>
      <c r="M2649">
        <f>IF(ISERROR(L2649),VLOOKUP(C2649,vancouver_ratios_2!B:J,9,0),IF(L2649="**",VLOOKUP(C2649,vancouver_ratios_2!B:J,9,0)))</f>
        <v>0.88030173640762899</v>
      </c>
      <c r="N2649">
        <f>IF(ISERROR(L2649),VLOOKUP(D2649,average_median_rates_1!B:I,8,0),IF(L2649="**", VLOOKUP(D2649,average_median_rates_1!B:I,8,0)))</f>
        <v>1084</v>
      </c>
      <c r="O2649">
        <f t="shared" si="291"/>
        <v>954.24708226586984</v>
      </c>
      <c r="P2649">
        <f t="shared" si="292"/>
        <v>954.24708226586984</v>
      </c>
    </row>
    <row r="2650" spans="1:16" x14ac:dyDescent="0.2">
      <c r="A2650" t="str">
        <f t="shared" si="293"/>
        <v>200710average3West End/Stanley Park</v>
      </c>
      <c r="B2650" t="str">
        <f t="shared" si="287"/>
        <v>200710apartmentaverage3+_bed_rateWest End/Stanley Park</v>
      </c>
      <c r="C2650" t="str">
        <f t="shared" si="288"/>
        <v>apartmentaverage3+_bed_rateWest End/Stanley Park</v>
      </c>
      <c r="D2650" t="str">
        <f t="shared" si="289"/>
        <v>200710apartmentaverage3+_bed_rateVancouver</v>
      </c>
      <c r="E2650">
        <v>2007</v>
      </c>
      <c r="F2650">
        <v>10</v>
      </c>
      <c r="G2650" t="s">
        <v>65</v>
      </c>
      <c r="H2650" t="s">
        <v>59</v>
      </c>
      <c r="I2650" t="s">
        <v>55</v>
      </c>
      <c r="J2650">
        <f t="shared" si="290"/>
        <v>3</v>
      </c>
      <c r="K2650" t="s">
        <v>12</v>
      </c>
      <c r="L2650" t="e">
        <f>VLOOKUP(B2650,average_median_rates_1!B:I,8,0)</f>
        <v>#N/A</v>
      </c>
      <c r="M2650">
        <f>IF(ISERROR(L2650),VLOOKUP(C2650,vancouver_ratios_2!B:J,9,0),IF(L2650="**",VLOOKUP(C2650,vancouver_ratios_2!B:J,9,0)))</f>
        <v>1.8686260192284301</v>
      </c>
      <c r="N2650">
        <f>IF(ISERROR(L2650),VLOOKUP(D2650,average_median_rates_1!B:I,8,0),IF(L2650="**", VLOOKUP(D2650,average_median_rates_1!B:I,8,0)))</f>
        <v>1234</v>
      </c>
      <c r="O2650">
        <f t="shared" si="291"/>
        <v>2305.8845077278829</v>
      </c>
      <c r="P2650">
        <f t="shared" si="292"/>
        <v>2305.8845077278829</v>
      </c>
    </row>
    <row r="2651" spans="1:16" x14ac:dyDescent="0.2">
      <c r="A2651" t="str">
        <f t="shared" si="293"/>
        <v>200710average3English Bay</v>
      </c>
      <c r="B2651" t="str">
        <f t="shared" si="287"/>
        <v>200710apartmentaverage3+_bed_rateEnglish Bay</v>
      </c>
      <c r="C2651" t="str">
        <f t="shared" si="288"/>
        <v>apartmentaverage3+_bed_rateEnglish Bay</v>
      </c>
      <c r="D2651" t="str">
        <f t="shared" si="289"/>
        <v>200710apartmentaverage3+_bed_rateVancouver</v>
      </c>
      <c r="E2651">
        <v>2007</v>
      </c>
      <c r="F2651">
        <v>10</v>
      </c>
      <c r="G2651" t="s">
        <v>65</v>
      </c>
      <c r="H2651" t="s">
        <v>59</v>
      </c>
      <c r="I2651" t="s">
        <v>55</v>
      </c>
      <c r="J2651">
        <f t="shared" si="290"/>
        <v>3</v>
      </c>
      <c r="K2651" t="s">
        <v>16</v>
      </c>
      <c r="L2651" t="e">
        <f>VLOOKUP(B2651,average_median_rates_1!B:I,8,0)</f>
        <v>#N/A</v>
      </c>
      <c r="M2651">
        <f>IF(ISERROR(L2651),VLOOKUP(C2651,vancouver_ratios_2!B:J,9,0),IF(L2651="**",VLOOKUP(C2651,vancouver_ratios_2!B:J,9,0)))</f>
        <v>1.6315261044176701</v>
      </c>
      <c r="N2651">
        <f>IF(ISERROR(L2651),VLOOKUP(D2651,average_median_rates_1!B:I,8,0),IF(L2651="**", VLOOKUP(D2651,average_median_rates_1!B:I,8,0)))</f>
        <v>1234</v>
      </c>
      <c r="O2651">
        <f t="shared" si="291"/>
        <v>2013.3032128514049</v>
      </c>
      <c r="P2651">
        <f t="shared" si="292"/>
        <v>2013.3032128514049</v>
      </c>
    </row>
    <row r="2652" spans="1:16" x14ac:dyDescent="0.2">
      <c r="A2652" t="str">
        <f t="shared" si="293"/>
        <v>200710average3Downtown</v>
      </c>
      <c r="B2652" t="str">
        <f t="shared" si="287"/>
        <v>200710apartmentaverage3+_bed_rateDowntown</v>
      </c>
      <c r="C2652" t="str">
        <f t="shared" si="288"/>
        <v>apartmentaverage3+_bed_rateDowntown</v>
      </c>
      <c r="D2652" t="str">
        <f t="shared" si="289"/>
        <v>200710apartmentaverage3+_bed_rateVancouver</v>
      </c>
      <c r="E2652">
        <v>2007</v>
      </c>
      <c r="F2652">
        <v>10</v>
      </c>
      <c r="G2652" t="s">
        <v>65</v>
      </c>
      <c r="H2652" t="s">
        <v>59</v>
      </c>
      <c r="I2652" t="s">
        <v>55</v>
      </c>
      <c r="J2652">
        <f t="shared" si="290"/>
        <v>3</v>
      </c>
      <c r="K2652" t="s">
        <v>17</v>
      </c>
      <c r="L2652" t="e">
        <f>VLOOKUP(B2652,average_median_rates_1!B:I,8,0)</f>
        <v>#N/A</v>
      </c>
      <c r="M2652">
        <f>IF(ISERROR(L2652),VLOOKUP(C2652,vancouver_ratios_2!B:J,9,0),IF(L2652="**",VLOOKUP(C2652,vancouver_ratios_2!B:J,9,0)))</f>
        <v>1.73779292253188</v>
      </c>
      <c r="N2652">
        <f>IF(ISERROR(L2652),VLOOKUP(D2652,average_median_rates_1!B:I,8,0),IF(L2652="**", VLOOKUP(D2652,average_median_rates_1!B:I,8,0)))</f>
        <v>1234</v>
      </c>
      <c r="O2652">
        <f t="shared" si="291"/>
        <v>2144.4364664043401</v>
      </c>
      <c r="P2652">
        <f t="shared" si="292"/>
        <v>2144.4364664043401</v>
      </c>
    </row>
    <row r="2653" spans="1:16" x14ac:dyDescent="0.2">
      <c r="A2653" t="str">
        <f t="shared" si="293"/>
        <v>200710average3South Granville/Oak</v>
      </c>
      <c r="B2653" t="str">
        <f t="shared" si="287"/>
        <v>200710apartmentaverage3+_bed_rateSouth Granville/Oak</v>
      </c>
      <c r="C2653" t="str">
        <f t="shared" si="288"/>
        <v>apartmentaverage3+_bed_rateSouth Granville/Oak</v>
      </c>
      <c r="D2653" t="str">
        <f t="shared" si="289"/>
        <v>200710apartmentaverage3+_bed_rateVancouver</v>
      </c>
      <c r="E2653">
        <v>2007</v>
      </c>
      <c r="F2653">
        <v>10</v>
      </c>
      <c r="G2653" t="s">
        <v>65</v>
      </c>
      <c r="H2653" t="s">
        <v>59</v>
      </c>
      <c r="I2653" t="s">
        <v>55</v>
      </c>
      <c r="J2653">
        <f t="shared" si="290"/>
        <v>3</v>
      </c>
      <c r="K2653" t="s">
        <v>19</v>
      </c>
      <c r="L2653" t="e">
        <f>VLOOKUP(B2653,average_median_rates_1!B:I,8,0)</f>
        <v>#N/A</v>
      </c>
      <c r="M2653">
        <f>IF(ISERROR(L2653),VLOOKUP(C2653,vancouver_ratios_2!B:J,9,0),IF(L2653="**",VLOOKUP(C2653,vancouver_ratios_2!B:J,9,0)))</f>
        <v>1.29505902397469</v>
      </c>
      <c r="N2653">
        <f>IF(ISERROR(L2653),VLOOKUP(D2653,average_median_rates_1!B:I,8,0),IF(L2653="**", VLOOKUP(D2653,average_median_rates_1!B:I,8,0)))</f>
        <v>1234</v>
      </c>
      <c r="O2653">
        <f t="shared" si="291"/>
        <v>1598.1028355847675</v>
      </c>
      <c r="P2653">
        <f t="shared" si="292"/>
        <v>1598.1028355847675</v>
      </c>
    </row>
    <row r="2654" spans="1:16" x14ac:dyDescent="0.2">
      <c r="A2654" t="str">
        <f t="shared" si="293"/>
        <v>200710average3Kitsilano/Point Grey</v>
      </c>
      <c r="B2654" t="str">
        <f t="shared" si="287"/>
        <v>200710apartmentaverage3+_bed_rateKitsilano/Point Grey</v>
      </c>
      <c r="C2654" t="str">
        <f t="shared" si="288"/>
        <v>apartmentaverage3+_bed_rateKitsilano/Point Grey</v>
      </c>
      <c r="D2654" t="str">
        <f t="shared" si="289"/>
        <v>200710apartmentaverage3+_bed_rateVancouver</v>
      </c>
      <c r="E2654">
        <v>2007</v>
      </c>
      <c r="F2654">
        <v>10</v>
      </c>
      <c r="G2654" t="s">
        <v>65</v>
      </c>
      <c r="H2654" t="s">
        <v>59</v>
      </c>
      <c r="I2654" t="s">
        <v>55</v>
      </c>
      <c r="J2654">
        <f t="shared" si="290"/>
        <v>3</v>
      </c>
      <c r="K2654" t="s">
        <v>20</v>
      </c>
      <c r="L2654" t="e">
        <f>VLOOKUP(B2654,average_median_rates_1!B:I,8,0)</f>
        <v>#N/A</v>
      </c>
      <c r="M2654">
        <f>IF(ISERROR(L2654),VLOOKUP(C2654,vancouver_ratios_2!B:J,9,0),IF(L2654="**",VLOOKUP(C2654,vancouver_ratios_2!B:J,9,0)))</f>
        <v>1.52595229402458</v>
      </c>
      <c r="N2654">
        <f>IF(ISERROR(L2654),VLOOKUP(D2654,average_median_rates_1!B:I,8,0),IF(L2654="**", VLOOKUP(D2654,average_median_rates_1!B:I,8,0)))</f>
        <v>1234</v>
      </c>
      <c r="O2654">
        <f t="shared" si="291"/>
        <v>1883.0251308263316</v>
      </c>
      <c r="P2654">
        <f t="shared" si="292"/>
        <v>1883.0251308263316</v>
      </c>
    </row>
    <row r="2655" spans="1:16" x14ac:dyDescent="0.2">
      <c r="A2655" t="str">
        <f t="shared" si="293"/>
        <v>200710average3Westside/Kerrisdale</v>
      </c>
      <c r="B2655" t="str">
        <f t="shared" si="287"/>
        <v>200710apartmentaverage3+_bed_rateWestside/Kerrisdale</v>
      </c>
      <c r="C2655" t="str">
        <f t="shared" si="288"/>
        <v>apartmentaverage3+_bed_rateWestside/Kerrisdale</v>
      </c>
      <c r="D2655" t="str">
        <f t="shared" si="289"/>
        <v>200710apartmentaverage3+_bed_rateVancouver</v>
      </c>
      <c r="E2655">
        <v>2007</v>
      </c>
      <c r="F2655">
        <v>10</v>
      </c>
      <c r="G2655" t="s">
        <v>65</v>
      </c>
      <c r="H2655" t="s">
        <v>59</v>
      </c>
      <c r="I2655" t="s">
        <v>55</v>
      </c>
      <c r="J2655">
        <f t="shared" si="290"/>
        <v>3</v>
      </c>
      <c r="K2655" t="s">
        <v>21</v>
      </c>
      <c r="L2655" t="e">
        <f>VLOOKUP(B2655,average_median_rates_1!B:I,8,0)</f>
        <v>#N/A</v>
      </c>
      <c r="M2655">
        <f>IF(ISERROR(L2655),VLOOKUP(C2655,vancouver_ratios_2!B:J,9,0),IF(L2655="**",VLOOKUP(C2655,vancouver_ratios_2!B:J,9,0)))</f>
        <v>1.6011317999269801</v>
      </c>
      <c r="N2655">
        <f>IF(ISERROR(L2655),VLOOKUP(D2655,average_median_rates_1!B:I,8,0),IF(L2655="**", VLOOKUP(D2655,average_median_rates_1!B:I,8,0)))</f>
        <v>1234</v>
      </c>
      <c r="O2655">
        <f t="shared" si="291"/>
        <v>1975.7966411098935</v>
      </c>
      <c r="P2655">
        <f t="shared" si="292"/>
        <v>1975.7966411098935</v>
      </c>
    </row>
    <row r="2656" spans="1:16" x14ac:dyDescent="0.2">
      <c r="A2656" t="str">
        <f t="shared" si="293"/>
        <v>200710average3Marpole</v>
      </c>
      <c r="B2656" t="str">
        <f t="shared" si="287"/>
        <v>200710apartmentaverage3+_bed_rateMarpole</v>
      </c>
      <c r="C2656" t="str">
        <f t="shared" si="288"/>
        <v>apartmentaverage3+_bed_rateMarpole</v>
      </c>
      <c r="D2656" t="str">
        <f t="shared" si="289"/>
        <v>200710apartmentaverage3+_bed_rateVancouver</v>
      </c>
      <c r="E2656">
        <v>2007</v>
      </c>
      <c r="F2656">
        <v>10</v>
      </c>
      <c r="G2656" t="s">
        <v>65</v>
      </c>
      <c r="H2656" t="s">
        <v>59</v>
      </c>
      <c r="I2656" t="s">
        <v>55</v>
      </c>
      <c r="J2656">
        <f t="shared" si="290"/>
        <v>3</v>
      </c>
      <c r="K2656" t="s">
        <v>23</v>
      </c>
      <c r="L2656" t="e">
        <f>VLOOKUP(B2656,average_median_rates_1!B:I,8,0)</f>
        <v>#N/A</v>
      </c>
      <c r="M2656">
        <f>IF(ISERROR(L2656),VLOOKUP(C2656,vancouver_ratios_2!B:J,9,0),IF(L2656="**",VLOOKUP(C2656,vancouver_ratios_2!B:J,9,0)))</f>
        <v>0.79785809906291805</v>
      </c>
      <c r="N2656">
        <f>IF(ISERROR(L2656),VLOOKUP(D2656,average_median_rates_1!B:I,8,0),IF(L2656="**", VLOOKUP(D2656,average_median_rates_1!B:I,8,0)))</f>
        <v>1234</v>
      </c>
      <c r="O2656">
        <f t="shared" si="291"/>
        <v>984.55689424364084</v>
      </c>
      <c r="P2656">
        <f t="shared" si="292"/>
        <v>984.55689424364084</v>
      </c>
    </row>
    <row r="2657" spans="1:16" x14ac:dyDescent="0.2">
      <c r="A2657" t="str">
        <f t="shared" si="293"/>
        <v>200710average3Mount Pleasant/Renfrew Heights</v>
      </c>
      <c r="B2657" t="str">
        <f t="shared" si="287"/>
        <v>200710apartmentaverage3+_bed_rateMount Pleasant/Renfrew Heights</v>
      </c>
      <c r="C2657" t="str">
        <f t="shared" si="288"/>
        <v>apartmentaverage3+_bed_rateMount Pleasant/Renfrew Heights</v>
      </c>
      <c r="D2657" t="str">
        <f t="shared" si="289"/>
        <v>200710apartmentaverage3+_bed_rateVancouver</v>
      </c>
      <c r="E2657">
        <v>2007</v>
      </c>
      <c r="F2657">
        <v>10</v>
      </c>
      <c r="G2657" t="s">
        <v>65</v>
      </c>
      <c r="H2657" t="s">
        <v>59</v>
      </c>
      <c r="I2657" t="s">
        <v>55</v>
      </c>
      <c r="J2657">
        <f t="shared" si="290"/>
        <v>3</v>
      </c>
      <c r="K2657" t="s">
        <v>24</v>
      </c>
      <c r="L2657" t="e">
        <f>VLOOKUP(B2657,average_median_rates_1!B:I,8,0)</f>
        <v>#N/A</v>
      </c>
      <c r="M2657">
        <f>IF(ISERROR(L2657),VLOOKUP(C2657,vancouver_ratios_2!B:J,9,0),IF(L2657="**",VLOOKUP(C2657,vancouver_ratios_2!B:J,9,0)))</f>
        <v>0.92863879761470103</v>
      </c>
      <c r="N2657">
        <f>IF(ISERROR(L2657),VLOOKUP(D2657,average_median_rates_1!B:I,8,0),IF(L2657="**", VLOOKUP(D2657,average_median_rates_1!B:I,8,0)))</f>
        <v>1234</v>
      </c>
      <c r="O2657">
        <f t="shared" si="291"/>
        <v>1145.940276256541</v>
      </c>
      <c r="P2657">
        <f t="shared" si="292"/>
        <v>1145.940276256541</v>
      </c>
    </row>
    <row r="2658" spans="1:16" x14ac:dyDescent="0.2">
      <c r="A2658" t="str">
        <f t="shared" si="293"/>
        <v>200710average3East Hastings</v>
      </c>
      <c r="B2658" t="str">
        <f t="shared" si="287"/>
        <v>200710apartmentaverage3+_bed_rateEast Hastings</v>
      </c>
      <c r="C2658" t="str">
        <f t="shared" si="288"/>
        <v>apartmentaverage3+_bed_rateEast Hastings</v>
      </c>
      <c r="D2658" t="str">
        <f t="shared" si="289"/>
        <v>200710apartmentaverage3+_bed_rateVancouver</v>
      </c>
      <c r="E2658">
        <v>2007</v>
      </c>
      <c r="F2658">
        <v>10</v>
      </c>
      <c r="G2658" t="s">
        <v>65</v>
      </c>
      <c r="H2658" t="s">
        <v>59</v>
      </c>
      <c r="I2658" t="s">
        <v>55</v>
      </c>
      <c r="J2658">
        <f t="shared" si="290"/>
        <v>3</v>
      </c>
      <c r="K2658" t="s">
        <v>25</v>
      </c>
      <c r="L2658" t="e">
        <f>VLOOKUP(B2658,average_median_rates_1!B:I,8,0)</f>
        <v>#N/A</v>
      </c>
      <c r="M2658">
        <f>IF(ISERROR(L2658),VLOOKUP(C2658,vancouver_ratios_2!B:J,9,0),IF(L2658="**",VLOOKUP(C2658,vancouver_ratios_2!B:J,9,0)))</f>
        <v>0.82384081781672103</v>
      </c>
      <c r="N2658">
        <f>IF(ISERROR(L2658),VLOOKUP(D2658,average_median_rates_1!B:I,8,0),IF(L2658="**", VLOOKUP(D2658,average_median_rates_1!B:I,8,0)))</f>
        <v>1234</v>
      </c>
      <c r="O2658">
        <f t="shared" si="291"/>
        <v>1016.6195691858337</v>
      </c>
      <c r="P2658">
        <f t="shared" si="292"/>
        <v>1016.6195691858337</v>
      </c>
    </row>
    <row r="2659" spans="1:16" x14ac:dyDescent="0.2">
      <c r="A2659" t="str">
        <f t="shared" si="293"/>
        <v>200710average3Southeast Vancouver</v>
      </c>
      <c r="B2659" t="str">
        <f t="shared" si="287"/>
        <v>200710apartmentaverage3+_bed_rateSoutheast Vancouver</v>
      </c>
      <c r="C2659" t="str">
        <f t="shared" si="288"/>
        <v>apartmentaverage3+_bed_rateSoutheast Vancouver</v>
      </c>
      <c r="D2659" t="str">
        <f t="shared" si="289"/>
        <v>200710apartmentaverage3+_bed_rateVancouver</v>
      </c>
      <c r="E2659">
        <v>2007</v>
      </c>
      <c r="F2659">
        <v>10</v>
      </c>
      <c r="G2659" t="s">
        <v>65</v>
      </c>
      <c r="H2659" t="s">
        <v>59</v>
      </c>
      <c r="I2659" t="s">
        <v>55</v>
      </c>
      <c r="J2659">
        <f t="shared" si="290"/>
        <v>3</v>
      </c>
      <c r="K2659" t="s">
        <v>26</v>
      </c>
      <c r="L2659" t="e">
        <f>VLOOKUP(B2659,average_median_rates_1!B:I,8,0)</f>
        <v>#N/A</v>
      </c>
      <c r="M2659">
        <f>IF(ISERROR(L2659),VLOOKUP(C2659,vancouver_ratios_2!B:J,9,0),IF(L2659="**",VLOOKUP(C2659,vancouver_ratios_2!B:J,9,0)))</f>
        <v>0.80376049653158099</v>
      </c>
      <c r="N2659">
        <f>IF(ISERROR(L2659),VLOOKUP(D2659,average_median_rates_1!B:I,8,0),IF(L2659="**", VLOOKUP(D2659,average_median_rates_1!B:I,8,0)))</f>
        <v>1234</v>
      </c>
      <c r="O2659">
        <f t="shared" si="291"/>
        <v>991.84045271997093</v>
      </c>
      <c r="P2659">
        <f t="shared" si="292"/>
        <v>991.84045271997093</v>
      </c>
    </row>
    <row r="2660" spans="1:16" x14ac:dyDescent="0.2">
      <c r="A2660" t="str">
        <f t="shared" si="293"/>
        <v>200710average3University Endowment Lands</v>
      </c>
      <c r="B2660" t="str">
        <f t="shared" si="287"/>
        <v>200710apartmentaverage3+_bed_rateUniversity Endowment Lands</v>
      </c>
      <c r="C2660" t="str">
        <f t="shared" si="288"/>
        <v>apartmentaverage3+_bed_rateUniversity Endowment Lands</v>
      </c>
      <c r="D2660" t="str">
        <f t="shared" si="289"/>
        <v>200710apartmentaverage3+_bed_rateVancouver</v>
      </c>
      <c r="E2660">
        <v>2007</v>
      </c>
      <c r="F2660">
        <v>10</v>
      </c>
      <c r="G2660" t="s">
        <v>65</v>
      </c>
      <c r="H2660" t="s">
        <v>59</v>
      </c>
      <c r="I2660" t="s">
        <v>55</v>
      </c>
      <c r="J2660">
        <f t="shared" si="290"/>
        <v>3</v>
      </c>
      <c r="K2660" t="s">
        <v>27</v>
      </c>
      <c r="L2660" t="e">
        <f>VLOOKUP(B2660,average_median_rates_1!B:I,8,0)</f>
        <v>#N/A</v>
      </c>
      <c r="M2660">
        <f>IF(ISERROR(L2660),VLOOKUP(C2660,vancouver_ratios_2!B:J,9,0),IF(L2660="**",VLOOKUP(C2660,vancouver_ratios_2!B:J,9,0)))</f>
        <v>1.48856030181331</v>
      </c>
      <c r="N2660">
        <f>IF(ISERROR(L2660),VLOOKUP(D2660,average_median_rates_1!B:I,8,0),IF(L2660="**", VLOOKUP(D2660,average_median_rates_1!B:I,8,0)))</f>
        <v>1234</v>
      </c>
      <c r="O2660">
        <f t="shared" si="291"/>
        <v>1836.8834124376247</v>
      </c>
      <c r="P2660">
        <f t="shared" si="292"/>
        <v>1836.8834124376247</v>
      </c>
    </row>
    <row r="2661" spans="1:16" x14ac:dyDescent="0.2">
      <c r="A2661" t="str">
        <f t="shared" si="293"/>
        <v>200710average3Central Park/Metrotown</v>
      </c>
      <c r="B2661" t="str">
        <f t="shared" si="287"/>
        <v>200710apartmentaverage3+_bed_rateCentral Park/Metrotown</v>
      </c>
      <c r="C2661" t="str">
        <f t="shared" si="288"/>
        <v>apartmentaverage3+_bed_rateCentral Park/Metrotown</v>
      </c>
      <c r="D2661" t="str">
        <f t="shared" si="289"/>
        <v>200710apartmentaverage3+_bed_rateVancouver</v>
      </c>
      <c r="E2661">
        <v>2007</v>
      </c>
      <c r="F2661">
        <v>10</v>
      </c>
      <c r="G2661" t="s">
        <v>65</v>
      </c>
      <c r="H2661" t="s">
        <v>59</v>
      </c>
      <c r="I2661" t="s">
        <v>55</v>
      </c>
      <c r="J2661">
        <f t="shared" si="290"/>
        <v>3</v>
      </c>
      <c r="K2661" t="s">
        <v>28</v>
      </c>
      <c r="L2661" t="e">
        <f>VLOOKUP(B2661,average_median_rates_1!B:I,8,0)</f>
        <v>#N/A</v>
      </c>
      <c r="M2661">
        <f>IF(ISERROR(L2661),VLOOKUP(C2661,vancouver_ratios_2!B:J,9,0),IF(L2661="**",VLOOKUP(C2661,vancouver_ratios_2!B:J,9,0)))</f>
        <v>1.0035901180479501</v>
      </c>
      <c r="N2661">
        <f>IF(ISERROR(L2661),VLOOKUP(D2661,average_median_rates_1!B:I,8,0),IF(L2661="**", VLOOKUP(D2661,average_median_rates_1!B:I,8,0)))</f>
        <v>1234</v>
      </c>
      <c r="O2661">
        <f t="shared" si="291"/>
        <v>1238.4302056711704</v>
      </c>
      <c r="P2661">
        <f t="shared" si="292"/>
        <v>1238.4302056711704</v>
      </c>
    </row>
    <row r="2662" spans="1:16" x14ac:dyDescent="0.2">
      <c r="A2662" t="str">
        <f t="shared" si="293"/>
        <v>200710average3Southeast Burnaby</v>
      </c>
      <c r="B2662" t="str">
        <f t="shared" si="287"/>
        <v>200710apartmentaverage3+_bed_rateSoutheast Burnaby</v>
      </c>
      <c r="C2662" t="str">
        <f t="shared" si="288"/>
        <v>apartmentaverage3+_bed_rateSoutheast Burnaby</v>
      </c>
      <c r="D2662" t="str">
        <f t="shared" si="289"/>
        <v>200710apartmentaverage3+_bed_rateVancouver</v>
      </c>
      <c r="E2662">
        <v>2007</v>
      </c>
      <c r="F2662">
        <v>10</v>
      </c>
      <c r="G2662" t="s">
        <v>65</v>
      </c>
      <c r="H2662" t="s">
        <v>59</v>
      </c>
      <c r="I2662" t="s">
        <v>55</v>
      </c>
      <c r="J2662">
        <f t="shared" si="290"/>
        <v>3</v>
      </c>
      <c r="K2662" t="s">
        <v>29</v>
      </c>
      <c r="L2662" t="e">
        <f>VLOOKUP(B2662,average_median_rates_1!B:I,8,0)</f>
        <v>#N/A</v>
      </c>
      <c r="M2662">
        <f>IF(ISERROR(L2662),VLOOKUP(C2662,vancouver_ratios_2!B:J,9,0),IF(L2662="**",VLOOKUP(C2662,vancouver_ratios_2!B:J,9,0)))</f>
        <v>0.73913837166849194</v>
      </c>
      <c r="N2662">
        <f>IF(ISERROR(L2662),VLOOKUP(D2662,average_median_rates_1!B:I,8,0),IF(L2662="**", VLOOKUP(D2662,average_median_rates_1!B:I,8,0)))</f>
        <v>1234</v>
      </c>
      <c r="O2662">
        <f t="shared" si="291"/>
        <v>912.09675063891905</v>
      </c>
      <c r="P2662">
        <f t="shared" si="292"/>
        <v>912.09675063891905</v>
      </c>
    </row>
    <row r="2663" spans="1:16" x14ac:dyDescent="0.2">
      <c r="A2663" t="str">
        <f t="shared" si="293"/>
        <v>200710average3North Burnaby</v>
      </c>
      <c r="B2663" t="str">
        <f t="shared" si="287"/>
        <v>200710apartmentaverage3+_bed_rateNorth Burnaby</v>
      </c>
      <c r="C2663" t="str">
        <f t="shared" si="288"/>
        <v>apartmentaverage3+_bed_rateNorth Burnaby</v>
      </c>
      <c r="D2663" t="str">
        <f t="shared" si="289"/>
        <v>200710apartmentaverage3+_bed_rateVancouver</v>
      </c>
      <c r="E2663">
        <v>2007</v>
      </c>
      <c r="F2663">
        <v>10</v>
      </c>
      <c r="G2663" t="s">
        <v>65</v>
      </c>
      <c r="H2663" t="s">
        <v>59</v>
      </c>
      <c r="I2663" t="s">
        <v>55</v>
      </c>
      <c r="J2663">
        <f t="shared" si="290"/>
        <v>3</v>
      </c>
      <c r="K2663" t="s">
        <v>31</v>
      </c>
      <c r="L2663" t="e">
        <f>VLOOKUP(B2663,average_median_rates_1!B:I,8,0)</f>
        <v>#N/A</v>
      </c>
      <c r="M2663">
        <f>IF(ISERROR(L2663),VLOOKUP(C2663,vancouver_ratios_2!B:J,9,0),IF(L2663="**",VLOOKUP(C2663,vancouver_ratios_2!B:J,9,0)))</f>
        <v>0.943227455275648</v>
      </c>
      <c r="N2663">
        <f>IF(ISERROR(L2663),VLOOKUP(D2663,average_median_rates_1!B:I,8,0),IF(L2663="**", VLOOKUP(D2663,average_median_rates_1!B:I,8,0)))</f>
        <v>1234</v>
      </c>
      <c r="O2663">
        <f t="shared" si="291"/>
        <v>1163.9426798101497</v>
      </c>
      <c r="P2663">
        <f t="shared" si="292"/>
        <v>1163.9426798101497</v>
      </c>
    </row>
    <row r="2664" spans="1:16" x14ac:dyDescent="0.2">
      <c r="A2664" t="str">
        <f t="shared" si="293"/>
        <v>200710average3New Westminster</v>
      </c>
      <c r="B2664" t="str">
        <f t="shared" si="287"/>
        <v>200710apartmentaverage3+_bed_rateNew Westminster</v>
      </c>
      <c r="C2664" t="str">
        <f t="shared" si="288"/>
        <v>apartmentaverage3+_bed_rateNew Westminster</v>
      </c>
      <c r="D2664" t="str">
        <f t="shared" si="289"/>
        <v>200710apartmentaverage3+_bed_rateVancouver</v>
      </c>
      <c r="E2664">
        <v>2007</v>
      </c>
      <c r="F2664">
        <v>10</v>
      </c>
      <c r="G2664" t="s">
        <v>65</v>
      </c>
      <c r="H2664" t="s">
        <v>59</v>
      </c>
      <c r="I2664" t="s">
        <v>55</v>
      </c>
      <c r="J2664">
        <f t="shared" si="290"/>
        <v>3</v>
      </c>
      <c r="K2664" t="s">
        <v>32</v>
      </c>
      <c r="L2664" t="e">
        <f>VLOOKUP(B2664,average_median_rates_1!B:I,8,0)</f>
        <v>#N/A</v>
      </c>
      <c r="M2664">
        <f>IF(ISERROR(L2664),VLOOKUP(C2664,vancouver_ratios_2!B:J,9,0),IF(L2664="**",VLOOKUP(C2664,vancouver_ratios_2!B:J,9,0)))</f>
        <v>0.91736643543872498</v>
      </c>
      <c r="N2664">
        <f>IF(ISERROR(L2664),VLOOKUP(D2664,average_median_rates_1!B:I,8,0),IF(L2664="**", VLOOKUP(D2664,average_median_rates_1!B:I,8,0)))</f>
        <v>1234</v>
      </c>
      <c r="O2664">
        <f t="shared" si="291"/>
        <v>1132.0301813313865</v>
      </c>
      <c r="P2664">
        <f t="shared" si="292"/>
        <v>1132.0301813313865</v>
      </c>
    </row>
    <row r="2665" spans="1:16" x14ac:dyDescent="0.2">
      <c r="A2665" t="str">
        <f t="shared" si="293"/>
        <v>200710average3North Vancouver CY</v>
      </c>
      <c r="B2665" t="str">
        <f t="shared" si="287"/>
        <v>200710apartmentaverage3+_bed_rateNorth Vancouver CY</v>
      </c>
      <c r="C2665" t="str">
        <f t="shared" si="288"/>
        <v>apartmentaverage3+_bed_rateNorth Vancouver CY</v>
      </c>
      <c r="D2665" t="str">
        <f t="shared" si="289"/>
        <v>200710apartmentaverage3+_bed_rateVancouver</v>
      </c>
      <c r="E2665">
        <v>2007</v>
      </c>
      <c r="F2665">
        <v>10</v>
      </c>
      <c r="G2665" t="s">
        <v>65</v>
      </c>
      <c r="H2665" t="s">
        <v>59</v>
      </c>
      <c r="I2665" t="s">
        <v>55</v>
      </c>
      <c r="J2665">
        <f t="shared" si="290"/>
        <v>3</v>
      </c>
      <c r="K2665" t="s">
        <v>33</v>
      </c>
      <c r="L2665" t="e">
        <f>VLOOKUP(B2665,average_median_rates_1!B:I,8,0)</f>
        <v>#N/A</v>
      </c>
      <c r="M2665">
        <f>IF(ISERROR(L2665),VLOOKUP(C2665,vancouver_ratios_2!B:J,9,0),IF(L2665="**",VLOOKUP(C2665,vancouver_ratios_2!B:J,9,0)))</f>
        <v>1.33138615066326</v>
      </c>
      <c r="N2665">
        <f>IF(ISERROR(L2665),VLOOKUP(D2665,average_median_rates_1!B:I,8,0),IF(L2665="**", VLOOKUP(D2665,average_median_rates_1!B:I,8,0)))</f>
        <v>1234</v>
      </c>
      <c r="O2665">
        <f t="shared" si="291"/>
        <v>1642.9305099184628</v>
      </c>
      <c r="P2665">
        <f t="shared" si="292"/>
        <v>1642.9305099184628</v>
      </c>
    </row>
    <row r="2666" spans="1:16" x14ac:dyDescent="0.2">
      <c r="A2666" t="str">
        <f t="shared" si="293"/>
        <v>200710average3North Vancouver DM</v>
      </c>
      <c r="B2666" t="str">
        <f t="shared" si="287"/>
        <v>200710apartmentaverage3+_bed_rateNorth Vancouver DM</v>
      </c>
      <c r="C2666" t="str">
        <f t="shared" si="288"/>
        <v>apartmentaverage3+_bed_rateNorth Vancouver DM</v>
      </c>
      <c r="D2666" t="str">
        <f t="shared" si="289"/>
        <v>200710apartmentaverage3+_bed_rateVancouver</v>
      </c>
      <c r="E2666">
        <v>2007</v>
      </c>
      <c r="F2666">
        <v>10</v>
      </c>
      <c r="G2666" t="s">
        <v>65</v>
      </c>
      <c r="H2666" t="s">
        <v>59</v>
      </c>
      <c r="I2666" t="s">
        <v>55</v>
      </c>
      <c r="J2666">
        <f t="shared" si="290"/>
        <v>3</v>
      </c>
      <c r="K2666" t="s">
        <v>34</v>
      </c>
      <c r="L2666" t="e">
        <f>VLOOKUP(B2666,average_median_rates_1!B:I,8,0)</f>
        <v>#N/A</v>
      </c>
      <c r="M2666">
        <f>IF(ISERROR(L2666),VLOOKUP(C2666,vancouver_ratios_2!B:J,9,0),IF(L2666="**",VLOOKUP(C2666,vancouver_ratios_2!B:J,9,0)))</f>
        <v>0.95710113179992695</v>
      </c>
      <c r="N2666">
        <f>IF(ISERROR(L2666),VLOOKUP(D2666,average_median_rates_1!B:I,8,0),IF(L2666="**", VLOOKUP(D2666,average_median_rates_1!B:I,8,0)))</f>
        <v>1234</v>
      </c>
      <c r="O2666">
        <f t="shared" si="291"/>
        <v>1181.0627966411098</v>
      </c>
      <c r="P2666">
        <f t="shared" si="292"/>
        <v>1181.0627966411098</v>
      </c>
    </row>
    <row r="2667" spans="1:16" x14ac:dyDescent="0.2">
      <c r="A2667" t="str">
        <f t="shared" si="293"/>
        <v>200710average3West Vancouver</v>
      </c>
      <c r="B2667" t="str">
        <f t="shared" si="287"/>
        <v>200710apartmentaverage3+_bed_rateWest Vancouver</v>
      </c>
      <c r="C2667" t="str">
        <f t="shared" si="288"/>
        <v>apartmentaverage3+_bed_rateWest Vancouver</v>
      </c>
      <c r="D2667" t="str">
        <f t="shared" si="289"/>
        <v>200710apartmentaverage3+_bed_rateVancouver</v>
      </c>
      <c r="E2667">
        <v>2007</v>
      </c>
      <c r="F2667">
        <v>10</v>
      </c>
      <c r="G2667" t="s">
        <v>65</v>
      </c>
      <c r="H2667" t="s">
        <v>59</v>
      </c>
      <c r="I2667" t="s">
        <v>55</v>
      </c>
      <c r="J2667">
        <f t="shared" si="290"/>
        <v>3</v>
      </c>
      <c r="K2667" t="s">
        <v>35</v>
      </c>
      <c r="L2667" t="e">
        <f>VLOOKUP(B2667,average_median_rates_1!B:I,8,0)</f>
        <v>#N/A</v>
      </c>
      <c r="M2667">
        <f>IF(ISERROR(L2667),VLOOKUP(C2667,vancouver_ratios_2!B:J,9,0),IF(L2667="**",VLOOKUP(C2667,vancouver_ratios_2!B:J,9,0)))</f>
        <v>2.00219058050383</v>
      </c>
      <c r="N2667">
        <f>IF(ISERROR(L2667),VLOOKUP(D2667,average_median_rates_1!B:I,8,0),IF(L2667="**", VLOOKUP(D2667,average_median_rates_1!B:I,8,0)))</f>
        <v>1234</v>
      </c>
      <c r="O2667">
        <f t="shared" si="291"/>
        <v>2470.7031763417262</v>
      </c>
      <c r="P2667">
        <f t="shared" si="292"/>
        <v>2470.7031763417262</v>
      </c>
    </row>
    <row r="2668" spans="1:16" x14ac:dyDescent="0.2">
      <c r="A2668" t="str">
        <f t="shared" si="293"/>
        <v>200710average3Richmond</v>
      </c>
      <c r="B2668" t="str">
        <f t="shared" si="287"/>
        <v>200710apartmentaverage3+_bed_rateRichmond</v>
      </c>
      <c r="C2668" t="str">
        <f t="shared" si="288"/>
        <v>apartmentaverage3+_bed_rateRichmond</v>
      </c>
      <c r="D2668" t="str">
        <f t="shared" si="289"/>
        <v>200710apartmentaverage3+_bed_rateVancouver</v>
      </c>
      <c r="E2668">
        <v>2007</v>
      </c>
      <c r="F2668">
        <v>10</v>
      </c>
      <c r="G2668" t="s">
        <v>65</v>
      </c>
      <c r="H2668" t="s">
        <v>59</v>
      </c>
      <c r="I2668" t="s">
        <v>55</v>
      </c>
      <c r="J2668">
        <f t="shared" si="290"/>
        <v>3</v>
      </c>
      <c r="K2668" t="s">
        <v>36</v>
      </c>
      <c r="L2668" t="e">
        <f>VLOOKUP(B2668,average_median_rates_1!B:I,8,0)</f>
        <v>#N/A</v>
      </c>
      <c r="M2668">
        <f>IF(ISERROR(L2668),VLOOKUP(C2668,vancouver_ratios_2!B:J,9,0),IF(L2668="**",VLOOKUP(C2668,vancouver_ratios_2!B:J,9,0)))</f>
        <v>0.92363392965802604</v>
      </c>
      <c r="N2668">
        <f>IF(ISERROR(L2668),VLOOKUP(D2668,average_median_rates_1!B:I,8,0),IF(L2668="**", VLOOKUP(D2668,average_median_rates_1!B:I,8,0)))</f>
        <v>1234</v>
      </c>
      <c r="O2668">
        <f t="shared" si="291"/>
        <v>1139.7642691980041</v>
      </c>
      <c r="P2668">
        <f t="shared" si="292"/>
        <v>1139.7642691980041</v>
      </c>
    </row>
    <row r="2669" spans="1:16" x14ac:dyDescent="0.2">
      <c r="A2669" t="str">
        <f t="shared" si="293"/>
        <v>200710average3Delta</v>
      </c>
      <c r="B2669" t="str">
        <f t="shared" si="287"/>
        <v>200710apartmentaverage3+_bed_rateDelta</v>
      </c>
      <c r="C2669" t="str">
        <f t="shared" si="288"/>
        <v>apartmentaverage3+_bed_rateDelta</v>
      </c>
      <c r="D2669" t="str">
        <f t="shared" si="289"/>
        <v>200710apartmentaverage3+_bed_rateVancouver</v>
      </c>
      <c r="E2669">
        <v>2007</v>
      </c>
      <c r="F2669">
        <v>10</v>
      </c>
      <c r="G2669" t="s">
        <v>65</v>
      </c>
      <c r="H2669" t="s">
        <v>59</v>
      </c>
      <c r="I2669" t="s">
        <v>55</v>
      </c>
      <c r="J2669">
        <f t="shared" si="290"/>
        <v>3</v>
      </c>
      <c r="K2669" t="s">
        <v>37</v>
      </c>
      <c r="L2669" t="e">
        <f>VLOOKUP(B2669,average_median_rates_1!B:I,8,0)</f>
        <v>#N/A</v>
      </c>
      <c r="M2669">
        <f>IF(ISERROR(L2669),VLOOKUP(C2669,vancouver_ratios_2!B:J,9,0),IF(L2669="**",VLOOKUP(C2669,vancouver_ratios_2!B:J,9,0)))</f>
        <v>0.682557068099237</v>
      </c>
      <c r="N2669">
        <f>IF(ISERROR(L2669),VLOOKUP(D2669,average_median_rates_1!B:I,8,0),IF(L2669="**", VLOOKUP(D2669,average_median_rates_1!B:I,8,0)))</f>
        <v>1234</v>
      </c>
      <c r="O2669">
        <f t="shared" si="291"/>
        <v>842.27542203445842</v>
      </c>
      <c r="P2669">
        <f t="shared" si="292"/>
        <v>842.27542203445842</v>
      </c>
    </row>
    <row r="2670" spans="1:16" x14ac:dyDescent="0.2">
      <c r="A2670" t="str">
        <f t="shared" si="293"/>
        <v>200710average3Surrey</v>
      </c>
      <c r="B2670" t="str">
        <f t="shared" si="287"/>
        <v>200710apartmentaverage3+_bed_rateSurrey</v>
      </c>
      <c r="C2670" t="str">
        <f t="shared" si="288"/>
        <v>apartmentaverage3+_bed_rateSurrey</v>
      </c>
      <c r="D2670" t="str">
        <f t="shared" si="289"/>
        <v>200710apartmentaverage3+_bed_rateVancouver</v>
      </c>
      <c r="E2670">
        <v>2007</v>
      </c>
      <c r="F2670">
        <v>10</v>
      </c>
      <c r="G2670" t="s">
        <v>65</v>
      </c>
      <c r="H2670" t="s">
        <v>59</v>
      </c>
      <c r="I2670" t="s">
        <v>55</v>
      </c>
      <c r="J2670">
        <f t="shared" si="290"/>
        <v>3</v>
      </c>
      <c r="K2670" t="s">
        <v>38</v>
      </c>
      <c r="L2670" t="e">
        <f>VLOOKUP(B2670,average_median_rates_1!B:I,8,0)</f>
        <v>#N/A</v>
      </c>
      <c r="M2670">
        <f>IF(ISERROR(L2670),VLOOKUP(C2670,vancouver_ratios_2!B:J,9,0),IF(L2670="**",VLOOKUP(C2670,vancouver_ratios_2!B:J,9,0)))</f>
        <v>0.68753803091152499</v>
      </c>
      <c r="N2670">
        <f>IF(ISERROR(L2670),VLOOKUP(D2670,average_median_rates_1!B:I,8,0),IF(L2670="**", VLOOKUP(D2670,average_median_rates_1!B:I,8,0)))</f>
        <v>1234</v>
      </c>
      <c r="O2670">
        <f t="shared" si="291"/>
        <v>848.42193014482189</v>
      </c>
      <c r="P2670">
        <f t="shared" si="292"/>
        <v>848.42193014482189</v>
      </c>
    </row>
    <row r="2671" spans="1:16" x14ac:dyDescent="0.2">
      <c r="A2671" t="str">
        <f t="shared" si="293"/>
        <v>200710average3White Rock</v>
      </c>
      <c r="B2671" t="str">
        <f t="shared" si="287"/>
        <v>200710apartmentaverage3+_bed_rateWhite Rock</v>
      </c>
      <c r="C2671" t="str">
        <f t="shared" si="288"/>
        <v>apartmentaverage3+_bed_rateWhite Rock</v>
      </c>
      <c r="D2671" t="str">
        <f t="shared" si="289"/>
        <v>200710apartmentaverage3+_bed_rateVancouver</v>
      </c>
      <c r="E2671">
        <v>2007</v>
      </c>
      <c r="F2671">
        <v>10</v>
      </c>
      <c r="G2671" t="s">
        <v>65</v>
      </c>
      <c r="H2671" t="s">
        <v>59</v>
      </c>
      <c r="I2671" t="s">
        <v>55</v>
      </c>
      <c r="J2671">
        <f t="shared" si="290"/>
        <v>3</v>
      </c>
      <c r="K2671" t="s">
        <v>39</v>
      </c>
      <c r="L2671" t="e">
        <f>VLOOKUP(B2671,average_median_rates_1!B:I,8,0)</f>
        <v>#N/A</v>
      </c>
      <c r="M2671">
        <f>IF(ISERROR(L2671),VLOOKUP(C2671,vancouver_ratios_2!B:J,9,0),IF(L2671="**",VLOOKUP(C2671,vancouver_ratios_2!B:J,9,0)))</f>
        <v>0.87525861019836904</v>
      </c>
      <c r="N2671">
        <f>IF(ISERROR(L2671),VLOOKUP(D2671,average_median_rates_1!B:I,8,0),IF(L2671="**", VLOOKUP(D2671,average_median_rates_1!B:I,8,0)))</f>
        <v>1234</v>
      </c>
      <c r="O2671">
        <f t="shared" si="291"/>
        <v>1080.0691249847873</v>
      </c>
      <c r="P2671">
        <f t="shared" si="292"/>
        <v>1080.0691249847873</v>
      </c>
    </row>
    <row r="2672" spans="1:16" x14ac:dyDescent="0.2">
      <c r="A2672" t="str">
        <f t="shared" si="293"/>
        <v>200710average3Langley City and Langley DM</v>
      </c>
      <c r="B2672" t="str">
        <f t="shared" si="287"/>
        <v>200710apartmentaverage3+_bed_rateLangley City and Langley DM</v>
      </c>
      <c r="C2672" t="str">
        <f t="shared" si="288"/>
        <v>apartmentaverage3+_bed_rateLangley City and Langley DM</v>
      </c>
      <c r="D2672" t="str">
        <f t="shared" si="289"/>
        <v>200710apartmentaverage3+_bed_rateVancouver</v>
      </c>
      <c r="E2672">
        <v>2007</v>
      </c>
      <c r="F2672">
        <v>10</v>
      </c>
      <c r="G2672" t="s">
        <v>65</v>
      </c>
      <c r="H2672" t="s">
        <v>59</v>
      </c>
      <c r="I2672" t="s">
        <v>55</v>
      </c>
      <c r="J2672">
        <f t="shared" si="290"/>
        <v>3</v>
      </c>
      <c r="K2672" t="s">
        <v>40</v>
      </c>
      <c r="L2672" t="e">
        <f>VLOOKUP(B2672,average_median_rates_1!B:I,8,0)</f>
        <v>#N/A</v>
      </c>
      <c r="M2672">
        <f>IF(ISERROR(L2672),VLOOKUP(C2672,vancouver_ratios_2!B:J,9,0),IF(L2672="**",VLOOKUP(C2672,vancouver_ratios_2!B:J,9,0)))</f>
        <v>0.80619447486917395</v>
      </c>
      <c r="N2672">
        <f>IF(ISERROR(L2672),VLOOKUP(D2672,average_median_rates_1!B:I,8,0),IF(L2672="**", VLOOKUP(D2672,average_median_rates_1!B:I,8,0)))</f>
        <v>1234</v>
      </c>
      <c r="O2672">
        <f t="shared" si="291"/>
        <v>994.8439819885607</v>
      </c>
      <c r="P2672">
        <f t="shared" si="292"/>
        <v>994.8439819885607</v>
      </c>
    </row>
    <row r="2673" spans="1:16" x14ac:dyDescent="0.2">
      <c r="A2673" t="str">
        <f t="shared" si="293"/>
        <v>200710average3Tri-Cities</v>
      </c>
      <c r="B2673" t="str">
        <f t="shared" si="287"/>
        <v>200710apartmentaverage3+_bed_rateTri-Cities</v>
      </c>
      <c r="C2673" t="str">
        <f t="shared" si="288"/>
        <v>apartmentaverage3+_bed_rateTri-Cities</v>
      </c>
      <c r="D2673" t="str">
        <f t="shared" si="289"/>
        <v>200710apartmentaverage3+_bed_rateVancouver</v>
      </c>
      <c r="E2673">
        <v>2007</v>
      </c>
      <c r="F2673">
        <v>10</v>
      </c>
      <c r="G2673" t="s">
        <v>65</v>
      </c>
      <c r="H2673" t="s">
        <v>59</v>
      </c>
      <c r="I2673" t="s">
        <v>55</v>
      </c>
      <c r="J2673">
        <f t="shared" si="290"/>
        <v>3</v>
      </c>
      <c r="K2673" t="s">
        <v>41</v>
      </c>
      <c r="L2673" t="e">
        <f>VLOOKUP(B2673,average_median_rates_1!B:I,8,0)</f>
        <v>#N/A</v>
      </c>
      <c r="M2673">
        <f>IF(ISERROR(L2673),VLOOKUP(C2673,vancouver_ratios_2!B:J,9,0),IF(L2673="**",VLOOKUP(C2673,vancouver_ratios_2!B:J,9,0)))</f>
        <v>0.75909699403675301</v>
      </c>
      <c r="N2673">
        <f>IF(ISERROR(L2673),VLOOKUP(D2673,average_median_rates_1!B:I,8,0),IF(L2673="**", VLOOKUP(D2673,average_median_rates_1!B:I,8,0)))</f>
        <v>1234</v>
      </c>
      <c r="O2673">
        <f t="shared" si="291"/>
        <v>936.72569064135325</v>
      </c>
      <c r="P2673">
        <f t="shared" si="292"/>
        <v>936.72569064135325</v>
      </c>
    </row>
    <row r="2674" spans="1:16" x14ac:dyDescent="0.2">
      <c r="A2674" t="str">
        <f t="shared" si="293"/>
        <v>200710average3Maple Ridge/Pitt Meadows</v>
      </c>
      <c r="B2674" t="str">
        <f t="shared" si="287"/>
        <v>200710apartmentaverage3+_bed_rateMaple Ridge/Pitt Meadows</v>
      </c>
      <c r="C2674" t="str">
        <f t="shared" si="288"/>
        <v>apartmentaverage3+_bed_rateMaple Ridge/Pitt Meadows</v>
      </c>
      <c r="D2674" t="str">
        <f t="shared" si="289"/>
        <v>200710apartmentaverage3+_bed_rateVancouver</v>
      </c>
      <c r="E2674">
        <v>2007</v>
      </c>
      <c r="F2674">
        <v>10</v>
      </c>
      <c r="G2674" t="s">
        <v>65</v>
      </c>
      <c r="H2674" t="s">
        <v>59</v>
      </c>
      <c r="I2674" t="s">
        <v>55</v>
      </c>
      <c r="J2674">
        <f t="shared" si="290"/>
        <v>3</v>
      </c>
      <c r="K2674" t="s">
        <v>42</v>
      </c>
      <c r="L2674" t="e">
        <f>VLOOKUP(B2674,average_median_rates_1!B:I,8,0)</f>
        <v>#N/A</v>
      </c>
      <c r="M2674">
        <f>IF(ISERROR(L2674),VLOOKUP(C2674,vancouver_ratios_2!B:J,9,0),IF(L2674="**",VLOOKUP(C2674,vancouver_ratios_2!B:J,9,0)))</f>
        <v>0.72392600705853705</v>
      </c>
      <c r="N2674">
        <f>IF(ISERROR(L2674),VLOOKUP(D2674,average_median_rates_1!B:I,8,0),IF(L2674="**", VLOOKUP(D2674,average_median_rates_1!B:I,8,0)))</f>
        <v>1234</v>
      </c>
      <c r="O2674">
        <f t="shared" si="291"/>
        <v>893.32469271023467</v>
      </c>
      <c r="P2674">
        <f t="shared" si="292"/>
        <v>893.32469271023467</v>
      </c>
    </row>
    <row r="2675" spans="1:16" x14ac:dyDescent="0.2">
      <c r="A2675" t="str">
        <f t="shared" si="293"/>
        <v>200710average3Vancouver</v>
      </c>
      <c r="B2675" t="str">
        <f t="shared" si="287"/>
        <v>200710apartmentaverage3+_bed_rateVancouver</v>
      </c>
      <c r="C2675" t="str">
        <f t="shared" si="288"/>
        <v>apartmentaverage3+_bed_rateVancouver</v>
      </c>
      <c r="D2675" t="str">
        <f t="shared" si="289"/>
        <v>200710apartmentaverage3+_bed_rateVancouver</v>
      </c>
      <c r="E2675">
        <v>2007</v>
      </c>
      <c r="F2675">
        <v>10</v>
      </c>
      <c r="G2675" t="s">
        <v>65</v>
      </c>
      <c r="H2675" t="s">
        <v>59</v>
      </c>
      <c r="I2675" t="s">
        <v>55</v>
      </c>
      <c r="J2675">
        <f t="shared" si="290"/>
        <v>3</v>
      </c>
      <c r="K2675" t="s">
        <v>43</v>
      </c>
      <c r="L2675">
        <f>VLOOKUP(B2675,average_median_rates_1!B:I,8,0)</f>
        <v>1234</v>
      </c>
      <c r="M2675" t="b">
        <f>IF(ISERROR(L2675),VLOOKUP(C2675,vancouver_ratios_2!B:J,9,0),IF(L2675="**",VLOOKUP(C2675,vancouver_ratios_2!B:J,9,0)))</f>
        <v>0</v>
      </c>
      <c r="N2675" t="b">
        <f>IF(ISERROR(L2675),VLOOKUP(D2675,average_median_rates_1!B:I,8,0),IF(L2675="**", VLOOKUP(D2675,average_median_rates_1!B:I,8,0)))</f>
        <v>0</v>
      </c>
      <c r="O2675">
        <f t="shared" si="291"/>
        <v>0</v>
      </c>
      <c r="P2675">
        <f t="shared" si="292"/>
        <v>1234</v>
      </c>
    </row>
    <row r="2676" spans="1:16" x14ac:dyDescent="0.2">
      <c r="A2676" t="str">
        <f t="shared" si="293"/>
        <v>200710average3North Vancouver City</v>
      </c>
      <c r="B2676" t="str">
        <f t="shared" si="287"/>
        <v>200710apartmentaverage3+_bed_rateNorth Vancouver City</v>
      </c>
      <c r="C2676" t="str">
        <f t="shared" si="288"/>
        <v>apartmentaverage3+_bed_rateNorth Vancouver City</v>
      </c>
      <c r="D2676" t="str">
        <f t="shared" si="289"/>
        <v>200710apartmentaverage3+_bed_rateVancouver</v>
      </c>
      <c r="E2676">
        <v>2007</v>
      </c>
      <c r="F2676">
        <v>10</v>
      </c>
      <c r="G2676" t="s">
        <v>65</v>
      </c>
      <c r="H2676" t="s">
        <v>59</v>
      </c>
      <c r="I2676" t="s">
        <v>55</v>
      </c>
      <c r="J2676">
        <f t="shared" si="290"/>
        <v>3</v>
      </c>
      <c r="K2676" t="s">
        <v>60</v>
      </c>
      <c r="L2676" t="e">
        <f>VLOOKUP(B2676,average_median_rates_1!B:I,8,0)</f>
        <v>#N/A</v>
      </c>
      <c r="M2676">
        <f>IF(ISERROR(L2676),VLOOKUP(C2676,vancouver_ratios_2!B:J,9,0),IF(L2676="**",VLOOKUP(C2676,vancouver_ratios_2!B:J,9,0)))</f>
        <v>0.90604843616891795</v>
      </c>
      <c r="N2676">
        <f>IF(ISERROR(L2676),VLOOKUP(D2676,average_median_rates_1!B:I,8,0),IF(L2676="**", VLOOKUP(D2676,average_median_rates_1!B:I,8,0)))</f>
        <v>1234</v>
      </c>
      <c r="O2676">
        <f t="shared" si="291"/>
        <v>1118.0637702324448</v>
      </c>
      <c r="P2676">
        <f t="shared" si="292"/>
        <v>1118.0637702324448</v>
      </c>
    </row>
    <row r="2677" spans="1:16" x14ac:dyDescent="0.2">
      <c r="A2677" t="str">
        <f t="shared" si="293"/>
        <v>200710median0West End/Stanley Park</v>
      </c>
      <c r="B2677" t="str">
        <f t="shared" si="287"/>
        <v>200710apartmentmedianbachelor_rateWest End/Stanley Park</v>
      </c>
      <c r="C2677" t="str">
        <f t="shared" si="288"/>
        <v>apartmentmedianbachelor_rateWest End/Stanley Park</v>
      </c>
      <c r="D2677" t="str">
        <f t="shared" si="289"/>
        <v>200710apartmentmedianbachelor_rateVancouver</v>
      </c>
      <c r="E2677">
        <v>2007</v>
      </c>
      <c r="F2677">
        <v>10</v>
      </c>
      <c r="G2677" t="s">
        <v>65</v>
      </c>
      <c r="H2677" t="s">
        <v>61</v>
      </c>
      <c r="I2677" t="s">
        <v>49</v>
      </c>
      <c r="J2677">
        <f t="shared" si="290"/>
        <v>0</v>
      </c>
      <c r="K2677" t="s">
        <v>12</v>
      </c>
      <c r="L2677" t="e">
        <f>VLOOKUP(B2677,average_median_rates_1!B:I,8,0)</f>
        <v>#N/A</v>
      </c>
      <c r="M2677">
        <f>IF(ISERROR(L2677),VLOOKUP(C2677,vancouver_ratios_2!B:J,9,0),IF(L2677="**",VLOOKUP(C2677,vancouver_ratios_2!B:J,9,0)))</f>
        <v>1.0630296610169501</v>
      </c>
      <c r="N2677">
        <f>IF(ISERROR(L2677),VLOOKUP(D2677,average_median_rates_1!B:I,8,0),IF(L2677="**", VLOOKUP(D2677,average_median_rates_1!B:I,8,0)))</f>
        <v>738</v>
      </c>
      <c r="O2677">
        <f t="shared" si="291"/>
        <v>784.5158898305092</v>
      </c>
      <c r="P2677">
        <f t="shared" si="292"/>
        <v>784.5158898305092</v>
      </c>
    </row>
    <row r="2678" spans="1:16" x14ac:dyDescent="0.2">
      <c r="A2678" t="str">
        <f t="shared" si="293"/>
        <v>200710median0English Bay</v>
      </c>
      <c r="B2678" t="str">
        <f t="shared" si="287"/>
        <v>200710apartmentmedianbachelor_rateEnglish Bay</v>
      </c>
      <c r="C2678" t="str">
        <f t="shared" si="288"/>
        <v>apartmentmedianbachelor_rateEnglish Bay</v>
      </c>
      <c r="D2678" t="str">
        <f t="shared" si="289"/>
        <v>200710apartmentmedianbachelor_rateVancouver</v>
      </c>
      <c r="E2678">
        <v>2007</v>
      </c>
      <c r="F2678">
        <v>10</v>
      </c>
      <c r="G2678" t="s">
        <v>65</v>
      </c>
      <c r="H2678" t="s">
        <v>61</v>
      </c>
      <c r="I2678" t="s">
        <v>49</v>
      </c>
      <c r="J2678">
        <f t="shared" si="290"/>
        <v>0</v>
      </c>
      <c r="K2678" t="s">
        <v>16</v>
      </c>
      <c r="L2678" t="e">
        <f>VLOOKUP(B2678,average_median_rates_1!B:I,8,0)</f>
        <v>#N/A</v>
      </c>
      <c r="M2678">
        <f>IF(ISERROR(L2678),VLOOKUP(C2678,vancouver_ratios_2!B:J,9,0),IF(L2678="**",VLOOKUP(C2678,vancouver_ratios_2!B:J,9,0)))</f>
        <v>1.08887711864407</v>
      </c>
      <c r="N2678">
        <f>IF(ISERROR(L2678),VLOOKUP(D2678,average_median_rates_1!B:I,8,0),IF(L2678="**", VLOOKUP(D2678,average_median_rates_1!B:I,8,0)))</f>
        <v>738</v>
      </c>
      <c r="O2678">
        <f t="shared" si="291"/>
        <v>803.59131355932368</v>
      </c>
      <c r="P2678">
        <f t="shared" si="292"/>
        <v>803.59131355932368</v>
      </c>
    </row>
    <row r="2679" spans="1:16" x14ac:dyDescent="0.2">
      <c r="A2679" t="str">
        <f t="shared" si="293"/>
        <v>200710median0Downtown</v>
      </c>
      <c r="B2679" t="str">
        <f t="shared" si="287"/>
        <v>200710apartmentmedianbachelor_rateDowntown</v>
      </c>
      <c r="C2679" t="str">
        <f t="shared" si="288"/>
        <v>apartmentmedianbachelor_rateDowntown</v>
      </c>
      <c r="D2679" t="str">
        <f t="shared" si="289"/>
        <v>200710apartmentmedianbachelor_rateVancouver</v>
      </c>
      <c r="E2679">
        <v>2007</v>
      </c>
      <c r="F2679">
        <v>10</v>
      </c>
      <c r="G2679" t="s">
        <v>65</v>
      </c>
      <c r="H2679" t="s">
        <v>61</v>
      </c>
      <c r="I2679" t="s">
        <v>49</v>
      </c>
      <c r="J2679">
        <f t="shared" si="290"/>
        <v>0</v>
      </c>
      <c r="K2679" t="s">
        <v>17</v>
      </c>
      <c r="L2679" t="e">
        <f>VLOOKUP(B2679,average_median_rates_1!B:I,8,0)</f>
        <v>#N/A</v>
      </c>
      <c r="M2679">
        <f>IF(ISERROR(L2679),VLOOKUP(C2679,vancouver_ratios_2!B:J,9,0),IF(L2679="**",VLOOKUP(C2679,vancouver_ratios_2!B:J,9,0)))</f>
        <v>1.1248940677966099</v>
      </c>
      <c r="N2679">
        <f>IF(ISERROR(L2679),VLOOKUP(D2679,average_median_rates_1!B:I,8,0),IF(L2679="**", VLOOKUP(D2679,average_median_rates_1!B:I,8,0)))</f>
        <v>738</v>
      </c>
      <c r="O2679">
        <f t="shared" si="291"/>
        <v>830.17182203389814</v>
      </c>
      <c r="P2679">
        <f t="shared" si="292"/>
        <v>830.17182203389814</v>
      </c>
    </row>
    <row r="2680" spans="1:16" x14ac:dyDescent="0.2">
      <c r="A2680" t="str">
        <f t="shared" si="293"/>
        <v>200710median0South Granville/Oak</v>
      </c>
      <c r="B2680" t="str">
        <f t="shared" si="287"/>
        <v>200710apartmentmedianbachelor_rateSouth Granville/Oak</v>
      </c>
      <c r="C2680" t="str">
        <f t="shared" si="288"/>
        <v>apartmentmedianbachelor_rateSouth Granville/Oak</v>
      </c>
      <c r="D2680" t="str">
        <f t="shared" si="289"/>
        <v>200710apartmentmedianbachelor_rateVancouver</v>
      </c>
      <c r="E2680">
        <v>2007</v>
      </c>
      <c r="F2680">
        <v>10</v>
      </c>
      <c r="G2680" t="s">
        <v>65</v>
      </c>
      <c r="H2680" t="s">
        <v>61</v>
      </c>
      <c r="I2680" t="s">
        <v>49</v>
      </c>
      <c r="J2680">
        <f t="shared" si="290"/>
        <v>0</v>
      </c>
      <c r="K2680" t="s">
        <v>19</v>
      </c>
      <c r="L2680" t="e">
        <f>VLOOKUP(B2680,average_median_rates_1!B:I,8,0)</f>
        <v>#N/A</v>
      </c>
      <c r="M2680">
        <f>IF(ISERROR(L2680),VLOOKUP(C2680,vancouver_ratios_2!B:J,9,0),IF(L2680="**",VLOOKUP(C2680,vancouver_ratios_2!B:J,9,0)))</f>
        <v>1.0197033898305099</v>
      </c>
      <c r="N2680">
        <f>IF(ISERROR(L2680),VLOOKUP(D2680,average_median_rates_1!B:I,8,0),IF(L2680="**", VLOOKUP(D2680,average_median_rates_1!B:I,8,0)))</f>
        <v>738</v>
      </c>
      <c r="O2680">
        <f t="shared" si="291"/>
        <v>752.54110169491628</v>
      </c>
      <c r="P2680">
        <f t="shared" si="292"/>
        <v>752.54110169491628</v>
      </c>
    </row>
    <row r="2681" spans="1:16" x14ac:dyDescent="0.2">
      <c r="A2681" t="str">
        <f t="shared" si="293"/>
        <v>200710median0Kitsilano/Point Grey</v>
      </c>
      <c r="B2681" t="str">
        <f t="shared" si="287"/>
        <v>200710apartmentmedianbachelor_rateKitsilano/Point Grey</v>
      </c>
      <c r="C2681" t="str">
        <f t="shared" si="288"/>
        <v>apartmentmedianbachelor_rateKitsilano/Point Grey</v>
      </c>
      <c r="D2681" t="str">
        <f t="shared" si="289"/>
        <v>200710apartmentmedianbachelor_rateVancouver</v>
      </c>
      <c r="E2681">
        <v>2007</v>
      </c>
      <c r="F2681">
        <v>10</v>
      </c>
      <c r="G2681" t="s">
        <v>65</v>
      </c>
      <c r="H2681" t="s">
        <v>61</v>
      </c>
      <c r="I2681" t="s">
        <v>49</v>
      </c>
      <c r="J2681">
        <f t="shared" si="290"/>
        <v>0</v>
      </c>
      <c r="K2681" t="s">
        <v>20</v>
      </c>
      <c r="L2681" t="e">
        <f>VLOOKUP(B2681,average_median_rates_1!B:I,8,0)</f>
        <v>#N/A</v>
      </c>
      <c r="M2681">
        <f>IF(ISERROR(L2681),VLOOKUP(C2681,vancouver_ratios_2!B:J,9,0),IF(L2681="**",VLOOKUP(C2681,vancouver_ratios_2!B:J,9,0)))</f>
        <v>1.0416313559321999</v>
      </c>
      <c r="N2681">
        <f>IF(ISERROR(L2681),VLOOKUP(D2681,average_median_rates_1!B:I,8,0),IF(L2681="**", VLOOKUP(D2681,average_median_rates_1!B:I,8,0)))</f>
        <v>738</v>
      </c>
      <c r="O2681">
        <f t="shared" si="291"/>
        <v>768.72394067796358</v>
      </c>
      <c r="P2681">
        <f t="shared" si="292"/>
        <v>768.72394067796358</v>
      </c>
    </row>
    <row r="2682" spans="1:16" x14ac:dyDescent="0.2">
      <c r="A2682" t="str">
        <f t="shared" si="293"/>
        <v>200710median0Westside/Kerrisdale</v>
      </c>
      <c r="B2682" t="str">
        <f t="shared" si="287"/>
        <v>200710apartmentmedianbachelor_rateWestside/Kerrisdale</v>
      </c>
      <c r="C2682" t="str">
        <f t="shared" si="288"/>
        <v>apartmentmedianbachelor_rateWestside/Kerrisdale</v>
      </c>
      <c r="D2682" t="str">
        <f t="shared" si="289"/>
        <v>200710apartmentmedianbachelor_rateVancouver</v>
      </c>
      <c r="E2682">
        <v>2007</v>
      </c>
      <c r="F2682">
        <v>10</v>
      </c>
      <c r="G2682" t="s">
        <v>65</v>
      </c>
      <c r="H2682" t="s">
        <v>61</v>
      </c>
      <c r="I2682" t="s">
        <v>49</v>
      </c>
      <c r="J2682">
        <f t="shared" si="290"/>
        <v>0</v>
      </c>
      <c r="K2682" t="s">
        <v>21</v>
      </c>
      <c r="L2682" t="e">
        <f>VLOOKUP(B2682,average_median_rates_1!B:I,8,0)</f>
        <v>#N/A</v>
      </c>
      <c r="M2682">
        <f>IF(ISERROR(L2682),VLOOKUP(C2682,vancouver_ratios_2!B:J,9,0),IF(L2682="**",VLOOKUP(C2682,vancouver_ratios_2!B:J,9,0)))</f>
        <v>0.97648305084745701</v>
      </c>
      <c r="N2682">
        <f>IF(ISERROR(L2682),VLOOKUP(D2682,average_median_rates_1!B:I,8,0),IF(L2682="**", VLOOKUP(D2682,average_median_rates_1!B:I,8,0)))</f>
        <v>738</v>
      </c>
      <c r="O2682">
        <f t="shared" si="291"/>
        <v>720.64449152542329</v>
      </c>
      <c r="P2682">
        <f t="shared" si="292"/>
        <v>720.64449152542329</v>
      </c>
    </row>
    <row r="2683" spans="1:16" x14ac:dyDescent="0.2">
      <c r="A2683" t="str">
        <f t="shared" si="293"/>
        <v>200710median0Marpole</v>
      </c>
      <c r="B2683" t="str">
        <f t="shared" si="287"/>
        <v>200710apartmentmedianbachelor_rateMarpole</v>
      </c>
      <c r="C2683" t="str">
        <f t="shared" si="288"/>
        <v>apartmentmedianbachelor_rateMarpole</v>
      </c>
      <c r="D2683" t="str">
        <f t="shared" si="289"/>
        <v>200710apartmentmedianbachelor_rateVancouver</v>
      </c>
      <c r="E2683">
        <v>2007</v>
      </c>
      <c r="F2683">
        <v>10</v>
      </c>
      <c r="G2683" t="s">
        <v>65</v>
      </c>
      <c r="H2683" t="s">
        <v>61</v>
      </c>
      <c r="I2683" t="s">
        <v>49</v>
      </c>
      <c r="J2683">
        <f t="shared" si="290"/>
        <v>0</v>
      </c>
      <c r="K2683" t="s">
        <v>23</v>
      </c>
      <c r="L2683" t="e">
        <f>VLOOKUP(B2683,average_median_rates_1!B:I,8,0)</f>
        <v>#N/A</v>
      </c>
      <c r="M2683">
        <f>IF(ISERROR(L2683),VLOOKUP(C2683,vancouver_ratios_2!B:J,9,0),IF(L2683="**",VLOOKUP(C2683,vancouver_ratios_2!B:J,9,0)))</f>
        <v>0.82605932203389798</v>
      </c>
      <c r="N2683">
        <f>IF(ISERROR(L2683),VLOOKUP(D2683,average_median_rates_1!B:I,8,0),IF(L2683="**", VLOOKUP(D2683,average_median_rates_1!B:I,8,0)))</f>
        <v>738</v>
      </c>
      <c r="O2683">
        <f t="shared" si="291"/>
        <v>609.63177966101671</v>
      </c>
      <c r="P2683">
        <f t="shared" si="292"/>
        <v>609.63177966101671</v>
      </c>
    </row>
    <row r="2684" spans="1:16" x14ac:dyDescent="0.2">
      <c r="A2684" t="str">
        <f t="shared" si="293"/>
        <v>200710median0Mount Pleasant/Renfrew Heights</v>
      </c>
      <c r="B2684" t="str">
        <f t="shared" si="287"/>
        <v>200710apartmentmedianbachelor_rateMount Pleasant/Renfrew Heights</v>
      </c>
      <c r="C2684" t="str">
        <f t="shared" si="288"/>
        <v>apartmentmedianbachelor_rateMount Pleasant/Renfrew Heights</v>
      </c>
      <c r="D2684" t="str">
        <f t="shared" si="289"/>
        <v>200710apartmentmedianbachelor_rateVancouver</v>
      </c>
      <c r="E2684">
        <v>2007</v>
      </c>
      <c r="F2684">
        <v>10</v>
      </c>
      <c r="G2684" t="s">
        <v>65</v>
      </c>
      <c r="H2684" t="s">
        <v>61</v>
      </c>
      <c r="I2684" t="s">
        <v>49</v>
      </c>
      <c r="J2684">
        <f t="shared" si="290"/>
        <v>0</v>
      </c>
      <c r="K2684" t="s">
        <v>24</v>
      </c>
      <c r="L2684" t="e">
        <f>VLOOKUP(B2684,average_median_rates_1!B:I,8,0)</f>
        <v>#N/A</v>
      </c>
      <c r="M2684">
        <f>IF(ISERROR(L2684),VLOOKUP(C2684,vancouver_ratios_2!B:J,9,0),IF(L2684="**",VLOOKUP(C2684,vancouver_ratios_2!B:J,9,0)))</f>
        <v>0.97086864406779705</v>
      </c>
      <c r="N2684">
        <f>IF(ISERROR(L2684),VLOOKUP(D2684,average_median_rates_1!B:I,8,0),IF(L2684="**", VLOOKUP(D2684,average_median_rates_1!B:I,8,0)))</f>
        <v>738</v>
      </c>
      <c r="O2684">
        <f t="shared" si="291"/>
        <v>716.50105932203417</v>
      </c>
      <c r="P2684">
        <f t="shared" si="292"/>
        <v>716.50105932203417</v>
      </c>
    </row>
    <row r="2685" spans="1:16" x14ac:dyDescent="0.2">
      <c r="A2685" t="str">
        <f t="shared" si="293"/>
        <v>200710median0East Hastings</v>
      </c>
      <c r="B2685" t="str">
        <f t="shared" si="287"/>
        <v>200710apartmentmedianbachelor_rateEast Hastings</v>
      </c>
      <c r="C2685" t="str">
        <f t="shared" si="288"/>
        <v>apartmentmedianbachelor_rateEast Hastings</v>
      </c>
      <c r="D2685" t="str">
        <f t="shared" si="289"/>
        <v>200710apartmentmedianbachelor_rateVancouver</v>
      </c>
      <c r="E2685">
        <v>2007</v>
      </c>
      <c r="F2685">
        <v>10</v>
      </c>
      <c r="G2685" t="s">
        <v>65</v>
      </c>
      <c r="H2685" t="s">
        <v>61</v>
      </c>
      <c r="I2685" t="s">
        <v>49</v>
      </c>
      <c r="J2685">
        <f t="shared" si="290"/>
        <v>0</v>
      </c>
      <c r="K2685" t="s">
        <v>25</v>
      </c>
      <c r="L2685" t="e">
        <f>VLOOKUP(B2685,average_median_rates_1!B:I,8,0)</f>
        <v>#N/A</v>
      </c>
      <c r="M2685">
        <f>IF(ISERROR(L2685),VLOOKUP(C2685,vancouver_ratios_2!B:J,9,0),IF(L2685="**",VLOOKUP(C2685,vancouver_ratios_2!B:J,9,0)))</f>
        <v>0.93760593220338995</v>
      </c>
      <c r="N2685">
        <f>IF(ISERROR(L2685),VLOOKUP(D2685,average_median_rates_1!B:I,8,0),IF(L2685="**", VLOOKUP(D2685,average_median_rates_1!B:I,8,0)))</f>
        <v>738</v>
      </c>
      <c r="O2685">
        <f t="shared" si="291"/>
        <v>691.95317796610175</v>
      </c>
      <c r="P2685">
        <f t="shared" si="292"/>
        <v>691.95317796610175</v>
      </c>
    </row>
    <row r="2686" spans="1:16" x14ac:dyDescent="0.2">
      <c r="A2686" t="str">
        <f t="shared" si="293"/>
        <v>200710median0Southeast Vancouver</v>
      </c>
      <c r="B2686" t="str">
        <f t="shared" si="287"/>
        <v>200710apartmentmedianbachelor_rateSoutheast Vancouver</v>
      </c>
      <c r="C2686" t="str">
        <f t="shared" si="288"/>
        <v>apartmentmedianbachelor_rateSoutheast Vancouver</v>
      </c>
      <c r="D2686" t="str">
        <f t="shared" si="289"/>
        <v>200710apartmentmedianbachelor_rateVancouver</v>
      </c>
      <c r="E2686">
        <v>2007</v>
      </c>
      <c r="F2686">
        <v>10</v>
      </c>
      <c r="G2686" t="s">
        <v>65</v>
      </c>
      <c r="H2686" t="s">
        <v>61</v>
      </c>
      <c r="I2686" t="s">
        <v>49</v>
      </c>
      <c r="J2686">
        <f t="shared" si="290"/>
        <v>0</v>
      </c>
      <c r="K2686" t="s">
        <v>26</v>
      </c>
      <c r="L2686" t="e">
        <f>VLOOKUP(B2686,average_median_rates_1!B:I,8,0)</f>
        <v>#N/A</v>
      </c>
      <c r="M2686">
        <f>IF(ISERROR(L2686),VLOOKUP(C2686,vancouver_ratios_2!B:J,9,0),IF(L2686="**",VLOOKUP(C2686,vancouver_ratios_2!B:J,9,0)))</f>
        <v>0.96716101694915302</v>
      </c>
      <c r="N2686">
        <f>IF(ISERROR(L2686),VLOOKUP(D2686,average_median_rates_1!B:I,8,0),IF(L2686="**", VLOOKUP(D2686,average_median_rates_1!B:I,8,0)))</f>
        <v>738</v>
      </c>
      <c r="O2686">
        <f t="shared" si="291"/>
        <v>713.76483050847492</v>
      </c>
      <c r="P2686">
        <f t="shared" si="292"/>
        <v>713.76483050847492</v>
      </c>
    </row>
    <row r="2687" spans="1:16" x14ac:dyDescent="0.2">
      <c r="A2687" t="str">
        <f t="shared" si="293"/>
        <v>200710median0University Endowment Lands</v>
      </c>
      <c r="B2687" t="str">
        <f t="shared" si="287"/>
        <v>200710apartmentmedianbachelor_rateUniversity Endowment Lands</v>
      </c>
      <c r="C2687" t="str">
        <f t="shared" si="288"/>
        <v>apartmentmedianbachelor_rateUniversity Endowment Lands</v>
      </c>
      <c r="D2687" t="str">
        <f t="shared" si="289"/>
        <v>200710apartmentmedianbachelor_rateVancouver</v>
      </c>
      <c r="E2687">
        <v>2007</v>
      </c>
      <c r="F2687">
        <v>10</v>
      </c>
      <c r="G2687" t="s">
        <v>65</v>
      </c>
      <c r="H2687" t="s">
        <v>61</v>
      </c>
      <c r="I2687" t="s">
        <v>49</v>
      </c>
      <c r="J2687">
        <f t="shared" si="290"/>
        <v>0</v>
      </c>
      <c r="K2687" t="s">
        <v>27</v>
      </c>
      <c r="L2687" t="e">
        <f>VLOOKUP(B2687,average_median_rates_1!B:I,8,0)</f>
        <v>#N/A</v>
      </c>
      <c r="M2687">
        <f>IF(ISERROR(L2687),VLOOKUP(C2687,vancouver_ratios_2!B:J,9,0),IF(L2687="**",VLOOKUP(C2687,vancouver_ratios_2!B:J,9,0)))</f>
        <v>1.30561440677966</v>
      </c>
      <c r="N2687">
        <f>IF(ISERROR(L2687),VLOOKUP(D2687,average_median_rates_1!B:I,8,0),IF(L2687="**", VLOOKUP(D2687,average_median_rates_1!B:I,8,0)))</f>
        <v>738</v>
      </c>
      <c r="O2687">
        <f t="shared" si="291"/>
        <v>963.5434322033891</v>
      </c>
      <c r="P2687">
        <f t="shared" si="292"/>
        <v>963.5434322033891</v>
      </c>
    </row>
    <row r="2688" spans="1:16" x14ac:dyDescent="0.2">
      <c r="A2688" t="str">
        <f t="shared" si="293"/>
        <v>200710median0Central Park/Metrotown</v>
      </c>
      <c r="B2688" t="str">
        <f t="shared" si="287"/>
        <v>200710apartmentmedianbachelor_rateCentral Park/Metrotown</v>
      </c>
      <c r="C2688" t="str">
        <f t="shared" si="288"/>
        <v>apartmentmedianbachelor_rateCentral Park/Metrotown</v>
      </c>
      <c r="D2688" t="str">
        <f t="shared" si="289"/>
        <v>200710apartmentmedianbachelor_rateVancouver</v>
      </c>
      <c r="E2688">
        <v>2007</v>
      </c>
      <c r="F2688">
        <v>10</v>
      </c>
      <c r="G2688" t="s">
        <v>65</v>
      </c>
      <c r="H2688" t="s">
        <v>61</v>
      </c>
      <c r="I2688" t="s">
        <v>49</v>
      </c>
      <c r="J2688">
        <f t="shared" si="290"/>
        <v>0</v>
      </c>
      <c r="K2688" t="s">
        <v>28</v>
      </c>
      <c r="L2688" t="e">
        <f>VLOOKUP(B2688,average_median_rates_1!B:I,8,0)</f>
        <v>#N/A</v>
      </c>
      <c r="M2688">
        <f>IF(ISERROR(L2688),VLOOKUP(C2688,vancouver_ratios_2!B:J,9,0),IF(L2688="**",VLOOKUP(C2688,vancouver_ratios_2!B:J,9,0)))</f>
        <v>0.88294491525423702</v>
      </c>
      <c r="N2688">
        <f>IF(ISERROR(L2688),VLOOKUP(D2688,average_median_rates_1!B:I,8,0),IF(L2688="**", VLOOKUP(D2688,average_median_rates_1!B:I,8,0)))</f>
        <v>738</v>
      </c>
      <c r="O2688">
        <f t="shared" si="291"/>
        <v>651.6133474576269</v>
      </c>
      <c r="P2688">
        <f t="shared" si="292"/>
        <v>651.6133474576269</v>
      </c>
    </row>
    <row r="2689" spans="1:16" x14ac:dyDescent="0.2">
      <c r="A2689" t="str">
        <f t="shared" si="293"/>
        <v>200710median0Southeast Burnaby</v>
      </c>
      <c r="B2689" t="str">
        <f t="shared" si="287"/>
        <v>200710apartmentmedianbachelor_rateSoutheast Burnaby</v>
      </c>
      <c r="C2689" t="str">
        <f t="shared" si="288"/>
        <v>apartmentmedianbachelor_rateSoutheast Burnaby</v>
      </c>
      <c r="D2689" t="str">
        <f t="shared" si="289"/>
        <v>200710apartmentmedianbachelor_rateVancouver</v>
      </c>
      <c r="E2689">
        <v>2007</v>
      </c>
      <c r="F2689">
        <v>10</v>
      </c>
      <c r="G2689" t="s">
        <v>65</v>
      </c>
      <c r="H2689" t="s">
        <v>61</v>
      </c>
      <c r="I2689" t="s">
        <v>49</v>
      </c>
      <c r="J2689">
        <f t="shared" si="290"/>
        <v>0</v>
      </c>
      <c r="K2689" t="s">
        <v>29</v>
      </c>
      <c r="L2689" t="e">
        <f>VLOOKUP(B2689,average_median_rates_1!B:I,8,0)</f>
        <v>#N/A</v>
      </c>
      <c r="M2689">
        <f>IF(ISERROR(L2689),VLOOKUP(C2689,vancouver_ratios_2!B:J,9,0),IF(L2689="**",VLOOKUP(C2689,vancouver_ratios_2!B:J,9,0)))</f>
        <v>0.78050847457627104</v>
      </c>
      <c r="N2689">
        <f>IF(ISERROR(L2689),VLOOKUP(D2689,average_median_rates_1!B:I,8,0),IF(L2689="**", VLOOKUP(D2689,average_median_rates_1!B:I,8,0)))</f>
        <v>738</v>
      </c>
      <c r="O2689">
        <f t="shared" si="291"/>
        <v>576.01525423728799</v>
      </c>
      <c r="P2689">
        <f t="shared" si="292"/>
        <v>576.01525423728799</v>
      </c>
    </row>
    <row r="2690" spans="1:16" x14ac:dyDescent="0.2">
      <c r="A2690" t="str">
        <f t="shared" si="293"/>
        <v>200710median0North Burnaby</v>
      </c>
      <c r="B2690" t="str">
        <f t="shared" ref="B2690:B2753" si="294">E2690&amp;F2690&amp;G2690&amp;H2690&amp;I2690&amp;K2690</f>
        <v>200710apartmentmedianbachelor_rateNorth Burnaby</v>
      </c>
      <c r="C2690" t="str">
        <f t="shared" ref="C2690:C2753" si="295">G2690&amp;H2690&amp;I2690&amp;K2690</f>
        <v>apartmentmedianbachelor_rateNorth Burnaby</v>
      </c>
      <c r="D2690" t="str">
        <f t="shared" ref="D2690:D2753" si="296">E2690&amp;F2690&amp;G2690&amp;H2690&amp;I2690&amp;"Vancouver"</f>
        <v>200710apartmentmedianbachelor_rateVancouver</v>
      </c>
      <c r="E2690">
        <v>2007</v>
      </c>
      <c r="F2690">
        <v>10</v>
      </c>
      <c r="G2690" t="s">
        <v>65</v>
      </c>
      <c r="H2690" t="s">
        <v>61</v>
      </c>
      <c r="I2690" t="s">
        <v>49</v>
      </c>
      <c r="J2690">
        <f t="shared" ref="J2690:J2753" si="297">IF(I2690="bachelor_rate", 0, IF(I2690="1_bed_rate", 1, IF(I2690="2_bed_rate",2, IF(I2690="3+_bed_rate", 3, "error"))))</f>
        <v>0</v>
      </c>
      <c r="K2690" t="s">
        <v>31</v>
      </c>
      <c r="L2690" t="e">
        <f>VLOOKUP(B2690,average_median_rates_1!B:I,8,0)</f>
        <v>#N/A</v>
      </c>
      <c r="M2690">
        <f>IF(ISERROR(L2690),VLOOKUP(C2690,vancouver_ratios_2!B:J,9,0),IF(L2690="**",VLOOKUP(C2690,vancouver_ratios_2!B:J,9,0)))</f>
        <v>0.79713983050847503</v>
      </c>
      <c r="N2690">
        <f>IF(ISERROR(L2690),VLOOKUP(D2690,average_median_rates_1!B:I,8,0),IF(L2690="**", VLOOKUP(D2690,average_median_rates_1!B:I,8,0)))</f>
        <v>738</v>
      </c>
      <c r="O2690">
        <f t="shared" ref="O2690:O2753" si="298">N2690*M2690</f>
        <v>588.2891949152546</v>
      </c>
      <c r="P2690">
        <f t="shared" ref="P2690:P2753" si="299">IF(ISERROR(L2690),O2690, IF(L2690="**", O2690, L2690))</f>
        <v>588.2891949152546</v>
      </c>
    </row>
    <row r="2691" spans="1:16" x14ac:dyDescent="0.2">
      <c r="A2691" t="str">
        <f t="shared" ref="A2691:A2754" si="300">E2691&amp;F2691&amp;H2691&amp;J2691&amp;K2691</f>
        <v>200710median0New Westminster</v>
      </c>
      <c r="B2691" t="str">
        <f t="shared" si="294"/>
        <v>200710apartmentmedianbachelor_rateNew Westminster</v>
      </c>
      <c r="C2691" t="str">
        <f t="shared" si="295"/>
        <v>apartmentmedianbachelor_rateNew Westminster</v>
      </c>
      <c r="D2691" t="str">
        <f t="shared" si="296"/>
        <v>200710apartmentmedianbachelor_rateVancouver</v>
      </c>
      <c r="E2691">
        <v>2007</v>
      </c>
      <c r="F2691">
        <v>10</v>
      </c>
      <c r="G2691" t="s">
        <v>65</v>
      </c>
      <c r="H2691" t="s">
        <v>61</v>
      </c>
      <c r="I2691" t="s">
        <v>49</v>
      </c>
      <c r="J2691">
        <f t="shared" si="297"/>
        <v>0</v>
      </c>
      <c r="K2691" t="s">
        <v>32</v>
      </c>
      <c r="L2691" t="e">
        <f>VLOOKUP(B2691,average_median_rates_1!B:I,8,0)</f>
        <v>#N/A</v>
      </c>
      <c r="M2691">
        <f>IF(ISERROR(L2691),VLOOKUP(C2691,vancouver_ratios_2!B:J,9,0),IF(L2691="**",VLOOKUP(C2691,vancouver_ratios_2!B:J,9,0)))</f>
        <v>0.79438559322033897</v>
      </c>
      <c r="N2691">
        <f>IF(ISERROR(L2691),VLOOKUP(D2691,average_median_rates_1!B:I,8,0),IF(L2691="**", VLOOKUP(D2691,average_median_rates_1!B:I,8,0)))</f>
        <v>738</v>
      </c>
      <c r="O2691">
        <f t="shared" si="298"/>
        <v>586.25656779661017</v>
      </c>
      <c r="P2691">
        <f t="shared" si="299"/>
        <v>586.25656779661017</v>
      </c>
    </row>
    <row r="2692" spans="1:16" x14ac:dyDescent="0.2">
      <c r="A2692" t="str">
        <f t="shared" si="300"/>
        <v>200710median0North Vancouver CY</v>
      </c>
      <c r="B2692" t="str">
        <f t="shared" si="294"/>
        <v>200710apartmentmedianbachelor_rateNorth Vancouver CY</v>
      </c>
      <c r="C2692" t="str">
        <f t="shared" si="295"/>
        <v>apartmentmedianbachelor_rateNorth Vancouver CY</v>
      </c>
      <c r="D2692" t="str">
        <f t="shared" si="296"/>
        <v>200710apartmentmedianbachelor_rateVancouver</v>
      </c>
      <c r="E2692">
        <v>2007</v>
      </c>
      <c r="F2692">
        <v>10</v>
      </c>
      <c r="G2692" t="s">
        <v>65</v>
      </c>
      <c r="H2692" t="s">
        <v>61</v>
      </c>
      <c r="I2692" t="s">
        <v>49</v>
      </c>
      <c r="J2692">
        <f t="shared" si="297"/>
        <v>0</v>
      </c>
      <c r="K2692" t="s">
        <v>33</v>
      </c>
      <c r="L2692" t="e">
        <f>VLOOKUP(B2692,average_median_rates_1!B:I,8,0)</f>
        <v>#N/A</v>
      </c>
      <c r="M2692">
        <f>IF(ISERROR(L2692),VLOOKUP(C2692,vancouver_ratios_2!B:J,9,0),IF(L2692="**",VLOOKUP(C2692,vancouver_ratios_2!B:J,9,0)))</f>
        <v>1.0979872881355901</v>
      </c>
      <c r="N2692">
        <f>IF(ISERROR(L2692),VLOOKUP(D2692,average_median_rates_1!B:I,8,0),IF(L2692="**", VLOOKUP(D2692,average_median_rates_1!B:I,8,0)))</f>
        <v>738</v>
      </c>
      <c r="O2692">
        <f t="shared" si="298"/>
        <v>810.31461864406549</v>
      </c>
      <c r="P2692">
        <f t="shared" si="299"/>
        <v>810.31461864406549</v>
      </c>
    </row>
    <row r="2693" spans="1:16" x14ac:dyDescent="0.2">
      <c r="A2693" t="str">
        <f t="shared" si="300"/>
        <v>200710median0North Vancouver DM</v>
      </c>
      <c r="B2693" t="str">
        <f t="shared" si="294"/>
        <v>200710apartmentmedianbachelor_rateNorth Vancouver DM</v>
      </c>
      <c r="C2693" t="str">
        <f t="shared" si="295"/>
        <v>apartmentmedianbachelor_rateNorth Vancouver DM</v>
      </c>
      <c r="D2693" t="str">
        <f t="shared" si="296"/>
        <v>200710apartmentmedianbachelor_rateVancouver</v>
      </c>
      <c r="E2693">
        <v>2007</v>
      </c>
      <c r="F2693">
        <v>10</v>
      </c>
      <c r="G2693" t="s">
        <v>65</v>
      </c>
      <c r="H2693" t="s">
        <v>61</v>
      </c>
      <c r="I2693" t="s">
        <v>49</v>
      </c>
      <c r="J2693">
        <f t="shared" si="297"/>
        <v>0</v>
      </c>
      <c r="K2693" t="s">
        <v>34</v>
      </c>
      <c r="L2693" t="e">
        <f>VLOOKUP(B2693,average_median_rates_1!B:I,8,0)</f>
        <v>#N/A</v>
      </c>
      <c r="M2693">
        <f>IF(ISERROR(L2693),VLOOKUP(C2693,vancouver_ratios_2!B:J,9,0),IF(L2693="**",VLOOKUP(C2693,vancouver_ratios_2!B:J,9,0)))</f>
        <v>1.03930084745763</v>
      </c>
      <c r="N2693">
        <f>IF(ISERROR(L2693),VLOOKUP(D2693,average_median_rates_1!B:I,8,0),IF(L2693="**", VLOOKUP(D2693,average_median_rates_1!B:I,8,0)))</f>
        <v>738</v>
      </c>
      <c r="O2693">
        <f t="shared" si="298"/>
        <v>767.00402542373092</v>
      </c>
      <c r="P2693">
        <f t="shared" si="299"/>
        <v>767.00402542373092</v>
      </c>
    </row>
    <row r="2694" spans="1:16" x14ac:dyDescent="0.2">
      <c r="A2694" t="str">
        <f t="shared" si="300"/>
        <v>200710median0West Vancouver</v>
      </c>
      <c r="B2694" t="str">
        <f t="shared" si="294"/>
        <v>200710apartmentmedianbachelor_rateWest Vancouver</v>
      </c>
      <c r="C2694" t="str">
        <f t="shared" si="295"/>
        <v>apartmentmedianbachelor_rateWest Vancouver</v>
      </c>
      <c r="D2694" t="str">
        <f t="shared" si="296"/>
        <v>200710apartmentmedianbachelor_rateVancouver</v>
      </c>
      <c r="E2694">
        <v>2007</v>
      </c>
      <c r="F2694">
        <v>10</v>
      </c>
      <c r="G2694" t="s">
        <v>65</v>
      </c>
      <c r="H2694" t="s">
        <v>61</v>
      </c>
      <c r="I2694" t="s">
        <v>49</v>
      </c>
      <c r="J2694">
        <f t="shared" si="297"/>
        <v>0</v>
      </c>
      <c r="K2694" t="s">
        <v>35</v>
      </c>
      <c r="L2694" t="e">
        <f>VLOOKUP(B2694,average_median_rates_1!B:I,8,0)</f>
        <v>#N/A</v>
      </c>
      <c r="M2694">
        <f>IF(ISERROR(L2694),VLOOKUP(C2694,vancouver_ratios_2!B:J,9,0),IF(L2694="**",VLOOKUP(C2694,vancouver_ratios_2!B:J,9,0)))</f>
        <v>1.15868644067797</v>
      </c>
      <c r="N2694">
        <f>IF(ISERROR(L2694),VLOOKUP(D2694,average_median_rates_1!B:I,8,0),IF(L2694="**", VLOOKUP(D2694,average_median_rates_1!B:I,8,0)))</f>
        <v>738</v>
      </c>
      <c r="O2694">
        <f t="shared" si="298"/>
        <v>855.11059322034191</v>
      </c>
      <c r="P2694">
        <f t="shared" si="299"/>
        <v>855.11059322034191</v>
      </c>
    </row>
    <row r="2695" spans="1:16" x14ac:dyDescent="0.2">
      <c r="A2695" t="str">
        <f t="shared" si="300"/>
        <v>200710median0Richmond</v>
      </c>
      <c r="B2695" t="str">
        <f t="shared" si="294"/>
        <v>200710apartmentmedianbachelor_rateRichmond</v>
      </c>
      <c r="C2695" t="str">
        <f t="shared" si="295"/>
        <v>apartmentmedianbachelor_rateRichmond</v>
      </c>
      <c r="D2695" t="str">
        <f t="shared" si="296"/>
        <v>200710apartmentmedianbachelor_rateVancouver</v>
      </c>
      <c r="E2695">
        <v>2007</v>
      </c>
      <c r="F2695">
        <v>10</v>
      </c>
      <c r="G2695" t="s">
        <v>65</v>
      </c>
      <c r="H2695" t="s">
        <v>61</v>
      </c>
      <c r="I2695" t="s">
        <v>49</v>
      </c>
      <c r="J2695">
        <f t="shared" si="297"/>
        <v>0</v>
      </c>
      <c r="K2695" t="s">
        <v>36</v>
      </c>
      <c r="L2695" t="e">
        <f>VLOOKUP(B2695,average_median_rates_1!B:I,8,0)</f>
        <v>#N/A</v>
      </c>
      <c r="M2695">
        <f>IF(ISERROR(L2695),VLOOKUP(C2695,vancouver_ratios_2!B:J,9,0),IF(L2695="**",VLOOKUP(C2695,vancouver_ratios_2!B:J,9,0)))</f>
        <v>0.92923728813559303</v>
      </c>
      <c r="N2695">
        <f>IF(ISERROR(L2695),VLOOKUP(D2695,average_median_rates_1!B:I,8,0),IF(L2695="**", VLOOKUP(D2695,average_median_rates_1!B:I,8,0)))</f>
        <v>738</v>
      </c>
      <c r="O2695">
        <f t="shared" si="298"/>
        <v>685.77711864406763</v>
      </c>
      <c r="P2695">
        <f t="shared" si="299"/>
        <v>685.77711864406763</v>
      </c>
    </row>
    <row r="2696" spans="1:16" x14ac:dyDescent="0.2">
      <c r="A2696" t="str">
        <f t="shared" si="300"/>
        <v>200710median0Delta</v>
      </c>
      <c r="B2696" t="str">
        <f t="shared" si="294"/>
        <v>200710apartmentmedianbachelor_rateDelta</v>
      </c>
      <c r="C2696" t="str">
        <f t="shared" si="295"/>
        <v>apartmentmedianbachelor_rateDelta</v>
      </c>
      <c r="D2696" t="str">
        <f t="shared" si="296"/>
        <v>200710apartmentmedianbachelor_rateVancouver</v>
      </c>
      <c r="E2696">
        <v>2007</v>
      </c>
      <c r="F2696">
        <v>10</v>
      </c>
      <c r="G2696" t="s">
        <v>65</v>
      </c>
      <c r="H2696" t="s">
        <v>61</v>
      </c>
      <c r="I2696" t="s">
        <v>49</v>
      </c>
      <c r="J2696">
        <f t="shared" si="297"/>
        <v>0</v>
      </c>
      <c r="K2696" t="s">
        <v>37</v>
      </c>
      <c r="L2696" t="e">
        <f>VLOOKUP(B2696,average_median_rates_1!B:I,8,0)</f>
        <v>#N/A</v>
      </c>
      <c r="M2696">
        <f>IF(ISERROR(L2696),VLOOKUP(C2696,vancouver_ratios_2!B:J,9,0),IF(L2696="**",VLOOKUP(C2696,vancouver_ratios_2!B:J,9,0)))</f>
        <v>0.71504237288135597</v>
      </c>
      <c r="N2696">
        <f>IF(ISERROR(L2696),VLOOKUP(D2696,average_median_rates_1!B:I,8,0),IF(L2696="**", VLOOKUP(D2696,average_median_rates_1!B:I,8,0)))</f>
        <v>738</v>
      </c>
      <c r="O2696">
        <f t="shared" si="298"/>
        <v>527.70127118644075</v>
      </c>
      <c r="P2696">
        <f t="shared" si="299"/>
        <v>527.70127118644075</v>
      </c>
    </row>
    <row r="2697" spans="1:16" x14ac:dyDescent="0.2">
      <c r="A2697" t="str">
        <f t="shared" si="300"/>
        <v>200710median0Surrey</v>
      </c>
      <c r="B2697" t="str">
        <f t="shared" si="294"/>
        <v>200710apartmentmedianbachelor_rateSurrey</v>
      </c>
      <c r="C2697" t="str">
        <f t="shared" si="295"/>
        <v>apartmentmedianbachelor_rateSurrey</v>
      </c>
      <c r="D2697" t="str">
        <f t="shared" si="296"/>
        <v>200710apartmentmedianbachelor_rateVancouver</v>
      </c>
      <c r="E2697">
        <v>2007</v>
      </c>
      <c r="F2697">
        <v>10</v>
      </c>
      <c r="G2697" t="s">
        <v>65</v>
      </c>
      <c r="H2697" t="s">
        <v>61</v>
      </c>
      <c r="I2697" t="s">
        <v>49</v>
      </c>
      <c r="J2697">
        <f t="shared" si="297"/>
        <v>0</v>
      </c>
      <c r="K2697" t="s">
        <v>38</v>
      </c>
      <c r="L2697" t="e">
        <f>VLOOKUP(B2697,average_median_rates_1!B:I,8,0)</f>
        <v>#N/A</v>
      </c>
      <c r="M2697">
        <f>IF(ISERROR(L2697),VLOOKUP(C2697,vancouver_ratios_2!B:J,9,0),IF(L2697="**",VLOOKUP(C2697,vancouver_ratios_2!B:J,9,0)))</f>
        <v>0.771504237288136</v>
      </c>
      <c r="N2697">
        <f>IF(ISERROR(L2697),VLOOKUP(D2697,average_median_rates_1!B:I,8,0),IF(L2697="**", VLOOKUP(D2697,average_median_rates_1!B:I,8,0)))</f>
        <v>738</v>
      </c>
      <c r="O2697">
        <f t="shared" si="298"/>
        <v>569.3701271186444</v>
      </c>
      <c r="P2697">
        <f t="shared" si="299"/>
        <v>569.3701271186444</v>
      </c>
    </row>
    <row r="2698" spans="1:16" x14ac:dyDescent="0.2">
      <c r="A2698" t="str">
        <f t="shared" si="300"/>
        <v>200710median0White Rock</v>
      </c>
      <c r="B2698" t="str">
        <f t="shared" si="294"/>
        <v>200710apartmentmedianbachelor_rateWhite Rock</v>
      </c>
      <c r="C2698" t="str">
        <f t="shared" si="295"/>
        <v>apartmentmedianbachelor_rateWhite Rock</v>
      </c>
      <c r="D2698" t="str">
        <f t="shared" si="296"/>
        <v>200710apartmentmedianbachelor_rateVancouver</v>
      </c>
      <c r="E2698">
        <v>2007</v>
      </c>
      <c r="F2698">
        <v>10</v>
      </c>
      <c r="G2698" t="s">
        <v>65</v>
      </c>
      <c r="H2698" t="s">
        <v>61</v>
      </c>
      <c r="I2698" t="s">
        <v>49</v>
      </c>
      <c r="J2698">
        <f t="shared" si="297"/>
        <v>0</v>
      </c>
      <c r="K2698" t="s">
        <v>39</v>
      </c>
      <c r="L2698" t="e">
        <f>VLOOKUP(B2698,average_median_rates_1!B:I,8,0)</f>
        <v>#N/A</v>
      </c>
      <c r="M2698">
        <f>IF(ISERROR(L2698),VLOOKUP(C2698,vancouver_ratios_2!B:J,9,0),IF(L2698="**",VLOOKUP(C2698,vancouver_ratios_2!B:J,9,0)))</f>
        <v>0.81345338983050797</v>
      </c>
      <c r="N2698">
        <f>IF(ISERROR(L2698),VLOOKUP(D2698,average_median_rates_1!B:I,8,0),IF(L2698="**", VLOOKUP(D2698,average_median_rates_1!B:I,8,0)))</f>
        <v>738</v>
      </c>
      <c r="O2698">
        <f t="shared" si="298"/>
        <v>600.32860169491482</v>
      </c>
      <c r="P2698">
        <f t="shared" si="299"/>
        <v>600.32860169491482</v>
      </c>
    </row>
    <row r="2699" spans="1:16" x14ac:dyDescent="0.2">
      <c r="A2699" t="str">
        <f t="shared" si="300"/>
        <v>200710median0Langley City and Langley DM</v>
      </c>
      <c r="B2699" t="str">
        <f t="shared" si="294"/>
        <v>200710apartmentmedianbachelor_rateLangley City and Langley DM</v>
      </c>
      <c r="C2699" t="str">
        <f t="shared" si="295"/>
        <v>apartmentmedianbachelor_rateLangley City and Langley DM</v>
      </c>
      <c r="D2699" t="str">
        <f t="shared" si="296"/>
        <v>200710apartmentmedianbachelor_rateVancouver</v>
      </c>
      <c r="E2699">
        <v>2007</v>
      </c>
      <c r="F2699">
        <v>10</v>
      </c>
      <c r="G2699" t="s">
        <v>65</v>
      </c>
      <c r="H2699" t="s">
        <v>61</v>
      </c>
      <c r="I2699" t="s">
        <v>49</v>
      </c>
      <c r="J2699">
        <f t="shared" si="297"/>
        <v>0</v>
      </c>
      <c r="K2699" t="s">
        <v>40</v>
      </c>
      <c r="L2699" t="e">
        <f>VLOOKUP(B2699,average_median_rates_1!B:I,8,0)</f>
        <v>#N/A</v>
      </c>
      <c r="M2699">
        <f>IF(ISERROR(L2699),VLOOKUP(C2699,vancouver_ratios_2!B:J,9,0),IF(L2699="**",VLOOKUP(C2699,vancouver_ratios_2!B:J,9,0)))</f>
        <v>0.740466101694915</v>
      </c>
      <c r="N2699">
        <f>IF(ISERROR(L2699),VLOOKUP(D2699,average_median_rates_1!B:I,8,0),IF(L2699="**", VLOOKUP(D2699,average_median_rates_1!B:I,8,0)))</f>
        <v>738</v>
      </c>
      <c r="O2699">
        <f t="shared" si="298"/>
        <v>546.46398305084722</v>
      </c>
      <c r="P2699">
        <f t="shared" si="299"/>
        <v>546.46398305084722</v>
      </c>
    </row>
    <row r="2700" spans="1:16" x14ac:dyDescent="0.2">
      <c r="A2700" t="str">
        <f t="shared" si="300"/>
        <v>200710median0Tri-Cities</v>
      </c>
      <c r="B2700" t="str">
        <f t="shared" si="294"/>
        <v>200710apartmentmedianbachelor_rateTri-Cities</v>
      </c>
      <c r="C2700" t="str">
        <f t="shared" si="295"/>
        <v>apartmentmedianbachelor_rateTri-Cities</v>
      </c>
      <c r="D2700" t="str">
        <f t="shared" si="296"/>
        <v>200710apartmentmedianbachelor_rateVancouver</v>
      </c>
      <c r="E2700">
        <v>2007</v>
      </c>
      <c r="F2700">
        <v>10</v>
      </c>
      <c r="G2700" t="s">
        <v>65</v>
      </c>
      <c r="H2700" t="s">
        <v>61</v>
      </c>
      <c r="I2700" t="s">
        <v>49</v>
      </c>
      <c r="J2700">
        <f t="shared" si="297"/>
        <v>0</v>
      </c>
      <c r="K2700" t="s">
        <v>41</v>
      </c>
      <c r="L2700" t="e">
        <f>VLOOKUP(B2700,average_median_rates_1!B:I,8,0)</f>
        <v>#N/A</v>
      </c>
      <c r="M2700">
        <f>IF(ISERROR(L2700),VLOOKUP(C2700,vancouver_ratios_2!B:J,9,0),IF(L2700="**",VLOOKUP(C2700,vancouver_ratios_2!B:J,9,0)))</f>
        <v>0.78177966101694896</v>
      </c>
      <c r="N2700">
        <f>IF(ISERROR(L2700),VLOOKUP(D2700,average_median_rates_1!B:I,8,0),IF(L2700="**", VLOOKUP(D2700,average_median_rates_1!B:I,8,0)))</f>
        <v>738</v>
      </c>
      <c r="O2700">
        <f t="shared" si="298"/>
        <v>576.95338983050829</v>
      </c>
      <c r="P2700">
        <f t="shared" si="299"/>
        <v>576.95338983050829</v>
      </c>
    </row>
    <row r="2701" spans="1:16" x14ac:dyDescent="0.2">
      <c r="A2701" t="str">
        <f t="shared" si="300"/>
        <v>200710median0Maple Ridge/Pitt Meadows</v>
      </c>
      <c r="B2701" t="str">
        <f t="shared" si="294"/>
        <v>200710apartmentmedianbachelor_rateMaple Ridge/Pitt Meadows</v>
      </c>
      <c r="C2701" t="str">
        <f t="shared" si="295"/>
        <v>apartmentmedianbachelor_rateMaple Ridge/Pitt Meadows</v>
      </c>
      <c r="D2701" t="str">
        <f t="shared" si="296"/>
        <v>200710apartmentmedianbachelor_rateVancouver</v>
      </c>
      <c r="E2701">
        <v>2007</v>
      </c>
      <c r="F2701">
        <v>10</v>
      </c>
      <c r="G2701" t="s">
        <v>65</v>
      </c>
      <c r="H2701" t="s">
        <v>61</v>
      </c>
      <c r="I2701" t="s">
        <v>49</v>
      </c>
      <c r="J2701">
        <f t="shared" si="297"/>
        <v>0</v>
      </c>
      <c r="K2701" t="s">
        <v>42</v>
      </c>
      <c r="L2701" t="e">
        <f>VLOOKUP(B2701,average_median_rates_1!B:I,8,0)</f>
        <v>#N/A</v>
      </c>
      <c r="M2701">
        <f>IF(ISERROR(L2701),VLOOKUP(C2701,vancouver_ratios_2!B:J,9,0),IF(L2701="**",VLOOKUP(C2701,vancouver_ratios_2!B:J,9,0)))</f>
        <v>0.67019774011299404</v>
      </c>
      <c r="N2701">
        <f>IF(ISERROR(L2701),VLOOKUP(D2701,average_median_rates_1!B:I,8,0),IF(L2701="**", VLOOKUP(D2701,average_median_rates_1!B:I,8,0)))</f>
        <v>738</v>
      </c>
      <c r="O2701">
        <f t="shared" si="298"/>
        <v>494.60593220338961</v>
      </c>
      <c r="P2701">
        <f t="shared" si="299"/>
        <v>494.60593220338961</v>
      </c>
    </row>
    <row r="2702" spans="1:16" x14ac:dyDescent="0.2">
      <c r="A2702" t="str">
        <f t="shared" si="300"/>
        <v>200710median0Vancouver</v>
      </c>
      <c r="B2702" t="str">
        <f t="shared" si="294"/>
        <v>200710apartmentmedianbachelor_rateVancouver</v>
      </c>
      <c r="C2702" t="str">
        <f t="shared" si="295"/>
        <v>apartmentmedianbachelor_rateVancouver</v>
      </c>
      <c r="D2702" t="str">
        <f t="shared" si="296"/>
        <v>200710apartmentmedianbachelor_rateVancouver</v>
      </c>
      <c r="E2702">
        <v>2007</v>
      </c>
      <c r="F2702">
        <v>10</v>
      </c>
      <c r="G2702" t="s">
        <v>65</v>
      </c>
      <c r="H2702" t="s">
        <v>61</v>
      </c>
      <c r="I2702" t="s">
        <v>49</v>
      </c>
      <c r="J2702">
        <f t="shared" si="297"/>
        <v>0</v>
      </c>
      <c r="K2702" t="s">
        <v>43</v>
      </c>
      <c r="L2702">
        <f>VLOOKUP(B2702,average_median_rates_1!B:I,8,0)</f>
        <v>738</v>
      </c>
      <c r="M2702" t="b">
        <f>IF(ISERROR(L2702),VLOOKUP(C2702,vancouver_ratios_2!B:J,9,0),IF(L2702="**",VLOOKUP(C2702,vancouver_ratios_2!B:J,9,0)))</f>
        <v>0</v>
      </c>
      <c r="N2702" t="b">
        <f>IF(ISERROR(L2702),VLOOKUP(D2702,average_median_rates_1!B:I,8,0),IF(L2702="**", VLOOKUP(D2702,average_median_rates_1!B:I,8,0)))</f>
        <v>0</v>
      </c>
      <c r="O2702">
        <f t="shared" si="298"/>
        <v>0</v>
      </c>
      <c r="P2702">
        <f t="shared" si="299"/>
        <v>738</v>
      </c>
    </row>
    <row r="2703" spans="1:16" x14ac:dyDescent="0.2">
      <c r="A2703" t="str">
        <f t="shared" si="300"/>
        <v>200710median0North Vancouver City</v>
      </c>
      <c r="B2703" t="str">
        <f t="shared" si="294"/>
        <v>200710apartmentmedianbachelor_rateNorth Vancouver City</v>
      </c>
      <c r="C2703" t="str">
        <f t="shared" si="295"/>
        <v>apartmentmedianbachelor_rateNorth Vancouver City</v>
      </c>
      <c r="D2703" t="str">
        <f t="shared" si="296"/>
        <v>200710apartmentmedianbachelor_rateVancouver</v>
      </c>
      <c r="E2703">
        <v>2007</v>
      </c>
      <c r="F2703">
        <v>10</v>
      </c>
      <c r="G2703" t="s">
        <v>65</v>
      </c>
      <c r="H2703" t="s">
        <v>61</v>
      </c>
      <c r="I2703" t="s">
        <v>49</v>
      </c>
      <c r="J2703">
        <f t="shared" si="297"/>
        <v>0</v>
      </c>
      <c r="K2703" t="s">
        <v>60</v>
      </c>
      <c r="L2703" t="e">
        <f>VLOOKUP(B2703,average_median_rates_1!B:I,8,0)</f>
        <v>#N/A</v>
      </c>
      <c r="M2703">
        <f>IF(ISERROR(L2703),VLOOKUP(C2703,vancouver_ratios_2!B:J,9,0),IF(L2703="**",VLOOKUP(C2703,vancouver_ratios_2!B:J,9,0)))</f>
        <v>0.90007062146892702</v>
      </c>
      <c r="N2703">
        <f>IF(ISERROR(L2703),VLOOKUP(D2703,average_median_rates_1!B:I,8,0),IF(L2703="**", VLOOKUP(D2703,average_median_rates_1!B:I,8,0)))</f>
        <v>738</v>
      </c>
      <c r="O2703">
        <f t="shared" si="298"/>
        <v>664.2521186440681</v>
      </c>
      <c r="P2703">
        <f t="shared" si="299"/>
        <v>664.2521186440681</v>
      </c>
    </row>
    <row r="2704" spans="1:16" x14ac:dyDescent="0.2">
      <c r="A2704" t="str">
        <f t="shared" si="300"/>
        <v>200710median1English Bay</v>
      </c>
      <c r="B2704" t="str">
        <f t="shared" si="294"/>
        <v>200710apartmentmedian1_bed_rateEnglish Bay</v>
      </c>
      <c r="C2704" t="str">
        <f t="shared" si="295"/>
        <v>apartmentmedian1_bed_rateEnglish Bay</v>
      </c>
      <c r="D2704" t="str">
        <f t="shared" si="296"/>
        <v>200710apartmentmedian1_bed_rateVancouver</v>
      </c>
      <c r="E2704">
        <v>2007</v>
      </c>
      <c r="F2704">
        <v>10</v>
      </c>
      <c r="G2704" t="s">
        <v>65</v>
      </c>
      <c r="H2704" t="s">
        <v>61</v>
      </c>
      <c r="I2704" t="s">
        <v>51</v>
      </c>
      <c r="J2704">
        <f t="shared" si="297"/>
        <v>1</v>
      </c>
      <c r="K2704" t="s">
        <v>16</v>
      </c>
      <c r="L2704" t="e">
        <f>VLOOKUP(B2704,average_median_rates_1!B:I,8,0)</f>
        <v>#N/A</v>
      </c>
      <c r="M2704">
        <f>IF(ISERROR(L2704),VLOOKUP(C2704,vancouver_ratios_2!B:J,9,0),IF(L2704="**",VLOOKUP(C2704,vancouver_ratios_2!B:J,9,0)))</f>
        <v>1.2465389721221301</v>
      </c>
      <c r="N2704">
        <f>IF(ISERROR(L2704),VLOOKUP(D2704,average_median_rates_1!B:I,8,0),IF(L2704="**", VLOOKUP(D2704,average_median_rates_1!B:I,8,0)))</f>
        <v>800</v>
      </c>
      <c r="O2704">
        <f t="shared" si="298"/>
        <v>997.23117769770408</v>
      </c>
      <c r="P2704">
        <f t="shared" si="299"/>
        <v>997.23117769770408</v>
      </c>
    </row>
    <row r="2705" spans="1:16" x14ac:dyDescent="0.2">
      <c r="A2705" t="str">
        <f t="shared" si="300"/>
        <v>200710median1Downtown</v>
      </c>
      <c r="B2705" t="str">
        <f t="shared" si="294"/>
        <v>200710apartmentmedian1_bed_rateDowntown</v>
      </c>
      <c r="C2705" t="str">
        <f t="shared" si="295"/>
        <v>apartmentmedian1_bed_rateDowntown</v>
      </c>
      <c r="D2705" t="str">
        <f t="shared" si="296"/>
        <v>200710apartmentmedian1_bed_rateVancouver</v>
      </c>
      <c r="E2705">
        <v>2007</v>
      </c>
      <c r="F2705">
        <v>10</v>
      </c>
      <c r="G2705" t="s">
        <v>65</v>
      </c>
      <c r="H2705" t="s">
        <v>61</v>
      </c>
      <c r="I2705" t="s">
        <v>51</v>
      </c>
      <c r="J2705">
        <f t="shared" si="297"/>
        <v>1</v>
      </c>
      <c r="K2705" t="s">
        <v>17</v>
      </c>
      <c r="L2705" t="e">
        <f>VLOOKUP(B2705,average_median_rates_1!B:I,8,0)</f>
        <v>#N/A</v>
      </c>
      <c r="M2705">
        <f>IF(ISERROR(L2705),VLOOKUP(C2705,vancouver_ratios_2!B:J,9,0),IF(L2705="**",VLOOKUP(C2705,vancouver_ratios_2!B:J,9,0)))</f>
        <v>1.2695808837473901</v>
      </c>
      <c r="N2705">
        <f>IF(ISERROR(L2705),VLOOKUP(D2705,average_median_rates_1!B:I,8,0),IF(L2705="**", VLOOKUP(D2705,average_median_rates_1!B:I,8,0)))</f>
        <v>800</v>
      </c>
      <c r="O2705">
        <f t="shared" si="298"/>
        <v>1015.664706997912</v>
      </c>
      <c r="P2705">
        <f t="shared" si="299"/>
        <v>1015.664706997912</v>
      </c>
    </row>
    <row r="2706" spans="1:16" x14ac:dyDescent="0.2">
      <c r="A2706" t="str">
        <f t="shared" si="300"/>
        <v>200710median1South Granville/Oak</v>
      </c>
      <c r="B2706" t="str">
        <f t="shared" si="294"/>
        <v>200710apartmentmedian1_bed_rateSouth Granville/Oak</v>
      </c>
      <c r="C2706" t="str">
        <f t="shared" si="295"/>
        <v>apartmentmedian1_bed_rateSouth Granville/Oak</v>
      </c>
      <c r="D2706" t="str">
        <f t="shared" si="296"/>
        <v>200710apartmentmedian1_bed_rateVancouver</v>
      </c>
      <c r="E2706">
        <v>2007</v>
      </c>
      <c r="F2706">
        <v>10</v>
      </c>
      <c r="G2706" t="s">
        <v>65</v>
      </c>
      <c r="H2706" t="s">
        <v>61</v>
      </c>
      <c r="I2706" t="s">
        <v>51</v>
      </c>
      <c r="J2706">
        <f t="shared" si="297"/>
        <v>1</v>
      </c>
      <c r="K2706" t="s">
        <v>19</v>
      </c>
      <c r="L2706" t="e">
        <f>VLOOKUP(B2706,average_median_rates_1!B:I,8,0)</f>
        <v>#N/A</v>
      </c>
      <c r="M2706">
        <f>IF(ISERROR(L2706),VLOOKUP(C2706,vancouver_ratios_2!B:J,9,0),IF(L2706="**",VLOOKUP(C2706,vancouver_ratios_2!B:J,9,0)))</f>
        <v>1.1263038118718001</v>
      </c>
      <c r="N2706">
        <f>IF(ISERROR(L2706),VLOOKUP(D2706,average_median_rates_1!B:I,8,0),IF(L2706="**", VLOOKUP(D2706,average_median_rates_1!B:I,8,0)))</f>
        <v>800</v>
      </c>
      <c r="O2706">
        <f t="shared" si="298"/>
        <v>901.04304949744005</v>
      </c>
      <c r="P2706">
        <f t="shared" si="299"/>
        <v>901.04304949744005</v>
      </c>
    </row>
    <row r="2707" spans="1:16" x14ac:dyDescent="0.2">
      <c r="A2707" t="str">
        <f t="shared" si="300"/>
        <v>200710median1Kitsilano/Point Grey</v>
      </c>
      <c r="B2707" t="str">
        <f t="shared" si="294"/>
        <v>200710apartmentmedian1_bed_rateKitsilano/Point Grey</v>
      </c>
      <c r="C2707" t="str">
        <f t="shared" si="295"/>
        <v>apartmentmedian1_bed_rateKitsilano/Point Grey</v>
      </c>
      <c r="D2707" t="str">
        <f t="shared" si="296"/>
        <v>200710apartmentmedian1_bed_rateVancouver</v>
      </c>
      <c r="E2707">
        <v>2007</v>
      </c>
      <c r="F2707">
        <v>10</v>
      </c>
      <c r="G2707" t="s">
        <v>65</v>
      </c>
      <c r="H2707" t="s">
        <v>61</v>
      </c>
      <c r="I2707" t="s">
        <v>51</v>
      </c>
      <c r="J2707">
        <f t="shared" si="297"/>
        <v>1</v>
      </c>
      <c r="K2707" t="s">
        <v>20</v>
      </c>
      <c r="L2707" t="e">
        <f>VLOOKUP(B2707,average_median_rates_1!B:I,8,0)</f>
        <v>#N/A</v>
      </c>
      <c r="M2707">
        <f>IF(ISERROR(L2707),VLOOKUP(C2707,vancouver_ratios_2!B:J,9,0),IF(L2707="**",VLOOKUP(C2707,vancouver_ratios_2!B:J,9,0)))</f>
        <v>1.1708704722169501</v>
      </c>
      <c r="N2707">
        <f>IF(ISERROR(L2707),VLOOKUP(D2707,average_median_rates_1!B:I,8,0),IF(L2707="**", VLOOKUP(D2707,average_median_rates_1!B:I,8,0)))</f>
        <v>800</v>
      </c>
      <c r="O2707">
        <f t="shared" si="298"/>
        <v>936.69637777356002</v>
      </c>
      <c r="P2707">
        <f t="shared" si="299"/>
        <v>936.69637777356002</v>
      </c>
    </row>
    <row r="2708" spans="1:16" x14ac:dyDescent="0.2">
      <c r="A2708" t="str">
        <f t="shared" si="300"/>
        <v>200710median1Westside/Kerrisdale</v>
      </c>
      <c r="B2708" t="str">
        <f t="shared" si="294"/>
        <v>200710apartmentmedian1_bed_rateWestside/Kerrisdale</v>
      </c>
      <c r="C2708" t="str">
        <f t="shared" si="295"/>
        <v>apartmentmedian1_bed_rateWestside/Kerrisdale</v>
      </c>
      <c r="D2708" t="str">
        <f t="shared" si="296"/>
        <v>200710apartmentmedian1_bed_rateVancouver</v>
      </c>
      <c r="E2708">
        <v>2007</v>
      </c>
      <c r="F2708">
        <v>10</v>
      </c>
      <c r="G2708" t="s">
        <v>65</v>
      </c>
      <c r="H2708" t="s">
        <v>61</v>
      </c>
      <c r="I2708" t="s">
        <v>51</v>
      </c>
      <c r="J2708">
        <f t="shared" si="297"/>
        <v>1</v>
      </c>
      <c r="K2708" t="s">
        <v>21</v>
      </c>
      <c r="L2708" t="e">
        <f>VLOOKUP(B2708,average_median_rates_1!B:I,8,0)</f>
        <v>#N/A</v>
      </c>
      <c r="M2708">
        <f>IF(ISERROR(L2708),VLOOKUP(C2708,vancouver_ratios_2!B:J,9,0),IF(L2708="**",VLOOKUP(C2708,vancouver_ratios_2!B:J,9,0)))</f>
        <v>1.12412289019533</v>
      </c>
      <c r="N2708">
        <f>IF(ISERROR(L2708),VLOOKUP(D2708,average_median_rates_1!B:I,8,0),IF(L2708="**", VLOOKUP(D2708,average_median_rates_1!B:I,8,0)))</f>
        <v>800</v>
      </c>
      <c r="O2708">
        <f t="shared" si="298"/>
        <v>899.29831215626393</v>
      </c>
      <c r="P2708">
        <f t="shared" si="299"/>
        <v>899.29831215626393</v>
      </c>
    </row>
    <row r="2709" spans="1:16" x14ac:dyDescent="0.2">
      <c r="A2709" t="str">
        <f t="shared" si="300"/>
        <v>200710median1Marpole</v>
      </c>
      <c r="B2709" t="str">
        <f t="shared" si="294"/>
        <v>200710apartmentmedian1_bed_rateMarpole</v>
      </c>
      <c r="C2709" t="str">
        <f t="shared" si="295"/>
        <v>apartmentmedian1_bed_rateMarpole</v>
      </c>
      <c r="D2709" t="str">
        <f t="shared" si="296"/>
        <v>200710apartmentmedian1_bed_rateVancouver</v>
      </c>
      <c r="E2709">
        <v>2007</v>
      </c>
      <c r="F2709">
        <v>10</v>
      </c>
      <c r="G2709" t="s">
        <v>65</v>
      </c>
      <c r="H2709" t="s">
        <v>61</v>
      </c>
      <c r="I2709" t="s">
        <v>51</v>
      </c>
      <c r="J2709">
        <f t="shared" si="297"/>
        <v>1</v>
      </c>
      <c r="K2709" t="s">
        <v>23</v>
      </c>
      <c r="L2709" t="e">
        <f>VLOOKUP(B2709,average_median_rates_1!B:I,8,0)</f>
        <v>#N/A</v>
      </c>
      <c r="M2709">
        <f>IF(ISERROR(L2709),VLOOKUP(C2709,vancouver_ratios_2!B:J,9,0),IF(L2709="**",VLOOKUP(C2709,vancouver_ratios_2!B:J,9,0)))</f>
        <v>0.85795562298501804</v>
      </c>
      <c r="N2709">
        <f>IF(ISERROR(L2709),VLOOKUP(D2709,average_median_rates_1!B:I,8,0),IF(L2709="**", VLOOKUP(D2709,average_median_rates_1!B:I,8,0)))</f>
        <v>800</v>
      </c>
      <c r="O2709">
        <f t="shared" si="298"/>
        <v>686.36449838801445</v>
      </c>
      <c r="P2709">
        <f t="shared" si="299"/>
        <v>686.36449838801445</v>
      </c>
    </row>
    <row r="2710" spans="1:16" x14ac:dyDescent="0.2">
      <c r="A2710" t="str">
        <f t="shared" si="300"/>
        <v>200710median1Mount Pleasant/Renfrew Heights</v>
      </c>
      <c r="B2710" t="str">
        <f t="shared" si="294"/>
        <v>200710apartmentmedian1_bed_rateMount Pleasant/Renfrew Heights</v>
      </c>
      <c r="C2710" t="str">
        <f t="shared" si="295"/>
        <v>apartmentmedian1_bed_rateMount Pleasant/Renfrew Heights</v>
      </c>
      <c r="D2710" t="str">
        <f t="shared" si="296"/>
        <v>200710apartmentmedian1_bed_rateVancouver</v>
      </c>
      <c r="E2710">
        <v>2007</v>
      </c>
      <c r="F2710">
        <v>10</v>
      </c>
      <c r="G2710" t="s">
        <v>65</v>
      </c>
      <c r="H2710" t="s">
        <v>61</v>
      </c>
      <c r="I2710" t="s">
        <v>51</v>
      </c>
      <c r="J2710">
        <f t="shared" si="297"/>
        <v>1</v>
      </c>
      <c r="K2710" t="s">
        <v>24</v>
      </c>
      <c r="L2710" t="e">
        <f>VLOOKUP(B2710,average_median_rates_1!B:I,8,0)</f>
        <v>#N/A</v>
      </c>
      <c r="M2710">
        <f>IF(ISERROR(L2710),VLOOKUP(C2710,vancouver_ratios_2!B:J,9,0),IF(L2710="**",VLOOKUP(C2710,vancouver_ratios_2!B:J,9,0)))</f>
        <v>0.95780390669448101</v>
      </c>
      <c r="N2710">
        <f>IF(ISERROR(L2710),VLOOKUP(D2710,average_median_rates_1!B:I,8,0),IF(L2710="**", VLOOKUP(D2710,average_median_rates_1!B:I,8,0)))</f>
        <v>800</v>
      </c>
      <c r="O2710">
        <f t="shared" si="298"/>
        <v>766.24312535558477</v>
      </c>
      <c r="P2710">
        <f t="shared" si="299"/>
        <v>766.24312535558477</v>
      </c>
    </row>
    <row r="2711" spans="1:16" x14ac:dyDescent="0.2">
      <c r="A2711" t="str">
        <f t="shared" si="300"/>
        <v>200710median1East Hastings</v>
      </c>
      <c r="B2711" t="str">
        <f t="shared" si="294"/>
        <v>200710apartmentmedian1_bed_rateEast Hastings</v>
      </c>
      <c r="C2711" t="str">
        <f t="shared" si="295"/>
        <v>apartmentmedian1_bed_rateEast Hastings</v>
      </c>
      <c r="D2711" t="str">
        <f t="shared" si="296"/>
        <v>200710apartmentmedian1_bed_rateVancouver</v>
      </c>
      <c r="E2711">
        <v>2007</v>
      </c>
      <c r="F2711">
        <v>10</v>
      </c>
      <c r="G2711" t="s">
        <v>65</v>
      </c>
      <c r="H2711" t="s">
        <v>61</v>
      </c>
      <c r="I2711" t="s">
        <v>51</v>
      </c>
      <c r="J2711">
        <f t="shared" si="297"/>
        <v>1</v>
      </c>
      <c r="K2711" t="s">
        <v>25</v>
      </c>
      <c r="L2711" t="e">
        <f>VLOOKUP(B2711,average_median_rates_1!B:I,8,0)</f>
        <v>#N/A</v>
      </c>
      <c r="M2711">
        <f>IF(ISERROR(L2711),VLOOKUP(C2711,vancouver_ratios_2!B:J,9,0),IF(L2711="**",VLOOKUP(C2711,vancouver_ratios_2!B:J,9,0)))</f>
        <v>0.90574625450407698</v>
      </c>
      <c r="N2711">
        <f>IF(ISERROR(L2711),VLOOKUP(D2711,average_median_rates_1!B:I,8,0),IF(L2711="**", VLOOKUP(D2711,average_median_rates_1!B:I,8,0)))</f>
        <v>800</v>
      </c>
      <c r="O2711">
        <f t="shared" si="298"/>
        <v>724.59700360326156</v>
      </c>
      <c r="P2711">
        <f t="shared" si="299"/>
        <v>724.59700360326156</v>
      </c>
    </row>
    <row r="2712" spans="1:16" x14ac:dyDescent="0.2">
      <c r="A2712" t="str">
        <f t="shared" si="300"/>
        <v>200710median1Southeast Vancouver</v>
      </c>
      <c r="B2712" t="str">
        <f t="shared" si="294"/>
        <v>200710apartmentmedian1_bed_rateSoutheast Vancouver</v>
      </c>
      <c r="C2712" t="str">
        <f t="shared" si="295"/>
        <v>apartmentmedian1_bed_rateSoutheast Vancouver</v>
      </c>
      <c r="D2712" t="str">
        <f t="shared" si="296"/>
        <v>200710apartmentmedian1_bed_rateVancouver</v>
      </c>
      <c r="E2712">
        <v>2007</v>
      </c>
      <c r="F2712">
        <v>10</v>
      </c>
      <c r="G2712" t="s">
        <v>65</v>
      </c>
      <c r="H2712" t="s">
        <v>61</v>
      </c>
      <c r="I2712" t="s">
        <v>51</v>
      </c>
      <c r="J2712">
        <f t="shared" si="297"/>
        <v>1</v>
      </c>
      <c r="K2712" t="s">
        <v>26</v>
      </c>
      <c r="L2712" t="e">
        <f>VLOOKUP(B2712,average_median_rates_1!B:I,8,0)</f>
        <v>#N/A</v>
      </c>
      <c r="M2712">
        <f>IF(ISERROR(L2712),VLOOKUP(C2712,vancouver_ratios_2!B:J,9,0),IF(L2712="**",VLOOKUP(C2712,vancouver_ratios_2!B:J,9,0)))</f>
        <v>0.98549212971742794</v>
      </c>
      <c r="N2712">
        <f>IF(ISERROR(L2712),VLOOKUP(D2712,average_median_rates_1!B:I,8,0),IF(L2712="**", VLOOKUP(D2712,average_median_rates_1!B:I,8,0)))</f>
        <v>800</v>
      </c>
      <c r="O2712">
        <f t="shared" si="298"/>
        <v>788.39370377394232</v>
      </c>
      <c r="P2712">
        <f t="shared" si="299"/>
        <v>788.39370377394232</v>
      </c>
    </row>
    <row r="2713" spans="1:16" x14ac:dyDescent="0.2">
      <c r="A2713" t="str">
        <f t="shared" si="300"/>
        <v>200710median1University Endowment Lands</v>
      </c>
      <c r="B2713" t="str">
        <f t="shared" si="294"/>
        <v>200710apartmentmedian1_bed_rateUniversity Endowment Lands</v>
      </c>
      <c r="C2713" t="str">
        <f t="shared" si="295"/>
        <v>apartmentmedian1_bed_rateUniversity Endowment Lands</v>
      </c>
      <c r="D2713" t="str">
        <f t="shared" si="296"/>
        <v>200710apartmentmedian1_bed_rateVancouver</v>
      </c>
      <c r="E2713">
        <v>2007</v>
      </c>
      <c r="F2713">
        <v>10</v>
      </c>
      <c r="G2713" t="s">
        <v>65</v>
      </c>
      <c r="H2713" t="s">
        <v>61</v>
      </c>
      <c r="I2713" t="s">
        <v>51</v>
      </c>
      <c r="J2713">
        <f t="shared" si="297"/>
        <v>1</v>
      </c>
      <c r="K2713" t="s">
        <v>27</v>
      </c>
      <c r="L2713" t="e">
        <f>VLOOKUP(B2713,average_median_rates_1!B:I,8,0)</f>
        <v>#N/A</v>
      </c>
      <c r="M2713">
        <f>IF(ISERROR(L2713),VLOOKUP(C2713,vancouver_ratios_2!B:J,9,0),IF(L2713="**",VLOOKUP(C2713,vancouver_ratios_2!B:J,9,0)))</f>
        <v>1.4139958278020099</v>
      </c>
      <c r="N2713">
        <f>IF(ISERROR(L2713),VLOOKUP(D2713,average_median_rates_1!B:I,8,0),IF(L2713="**", VLOOKUP(D2713,average_median_rates_1!B:I,8,0)))</f>
        <v>800</v>
      </c>
      <c r="O2713">
        <f t="shared" si="298"/>
        <v>1131.196662241608</v>
      </c>
      <c r="P2713">
        <f t="shared" si="299"/>
        <v>1131.196662241608</v>
      </c>
    </row>
    <row r="2714" spans="1:16" x14ac:dyDescent="0.2">
      <c r="A2714" t="str">
        <f t="shared" si="300"/>
        <v>200710median1Central Park/Metrotown</v>
      </c>
      <c r="B2714" t="str">
        <f t="shared" si="294"/>
        <v>200710apartmentmedian1_bed_rateCentral Park/Metrotown</v>
      </c>
      <c r="C2714" t="str">
        <f t="shared" si="295"/>
        <v>apartmentmedian1_bed_rateCentral Park/Metrotown</v>
      </c>
      <c r="D2714" t="str">
        <f t="shared" si="296"/>
        <v>200710apartmentmedian1_bed_rateVancouver</v>
      </c>
      <c r="E2714">
        <v>2007</v>
      </c>
      <c r="F2714">
        <v>10</v>
      </c>
      <c r="G2714" t="s">
        <v>65</v>
      </c>
      <c r="H2714" t="s">
        <v>61</v>
      </c>
      <c r="I2714" t="s">
        <v>51</v>
      </c>
      <c r="J2714">
        <f t="shared" si="297"/>
        <v>1</v>
      </c>
      <c r="K2714" t="s">
        <v>28</v>
      </c>
      <c r="L2714" t="e">
        <f>VLOOKUP(B2714,average_median_rates_1!B:I,8,0)</f>
        <v>#N/A</v>
      </c>
      <c r="M2714">
        <f>IF(ISERROR(L2714),VLOOKUP(C2714,vancouver_ratios_2!B:J,9,0),IF(L2714="**",VLOOKUP(C2714,vancouver_ratios_2!B:J,9,0)))</f>
        <v>0.89882419874834096</v>
      </c>
      <c r="N2714">
        <f>IF(ISERROR(L2714),VLOOKUP(D2714,average_median_rates_1!B:I,8,0),IF(L2714="**", VLOOKUP(D2714,average_median_rates_1!B:I,8,0)))</f>
        <v>800</v>
      </c>
      <c r="O2714">
        <f t="shared" si="298"/>
        <v>719.05935899867279</v>
      </c>
      <c r="P2714">
        <f t="shared" si="299"/>
        <v>719.05935899867279</v>
      </c>
    </row>
    <row r="2715" spans="1:16" x14ac:dyDescent="0.2">
      <c r="A2715" t="str">
        <f t="shared" si="300"/>
        <v>200710median1Southeast Burnaby</v>
      </c>
      <c r="B2715" t="str">
        <f t="shared" si="294"/>
        <v>200710apartmentmedian1_bed_rateSoutheast Burnaby</v>
      </c>
      <c r="C2715" t="str">
        <f t="shared" si="295"/>
        <v>apartmentmedian1_bed_rateSoutheast Burnaby</v>
      </c>
      <c r="D2715" t="str">
        <f t="shared" si="296"/>
        <v>200710apartmentmedian1_bed_rateVancouver</v>
      </c>
      <c r="E2715">
        <v>2007</v>
      </c>
      <c r="F2715">
        <v>10</v>
      </c>
      <c r="G2715" t="s">
        <v>65</v>
      </c>
      <c r="H2715" t="s">
        <v>61</v>
      </c>
      <c r="I2715" t="s">
        <v>51</v>
      </c>
      <c r="J2715">
        <f t="shared" si="297"/>
        <v>1</v>
      </c>
      <c r="K2715" t="s">
        <v>29</v>
      </c>
      <c r="L2715" t="e">
        <f>VLOOKUP(B2715,average_median_rates_1!B:I,8,0)</f>
        <v>#N/A</v>
      </c>
      <c r="M2715">
        <f>IF(ISERROR(L2715),VLOOKUP(C2715,vancouver_ratios_2!B:J,9,0),IF(L2715="**",VLOOKUP(C2715,vancouver_ratios_2!B:J,9,0)))</f>
        <v>0.82078513180352697</v>
      </c>
      <c r="N2715">
        <f>IF(ISERROR(L2715),VLOOKUP(D2715,average_median_rates_1!B:I,8,0),IF(L2715="**", VLOOKUP(D2715,average_median_rates_1!B:I,8,0)))</f>
        <v>800</v>
      </c>
      <c r="O2715">
        <f t="shared" si="298"/>
        <v>656.62810544282161</v>
      </c>
      <c r="P2715">
        <f t="shared" si="299"/>
        <v>656.62810544282161</v>
      </c>
    </row>
    <row r="2716" spans="1:16" x14ac:dyDescent="0.2">
      <c r="A2716" t="str">
        <f t="shared" si="300"/>
        <v>200710median1North Burnaby</v>
      </c>
      <c r="B2716" t="str">
        <f t="shared" si="294"/>
        <v>200710apartmentmedian1_bed_rateNorth Burnaby</v>
      </c>
      <c r="C2716" t="str">
        <f t="shared" si="295"/>
        <v>apartmentmedian1_bed_rateNorth Burnaby</v>
      </c>
      <c r="D2716" t="str">
        <f t="shared" si="296"/>
        <v>200710apartmentmedian1_bed_rateVancouver</v>
      </c>
      <c r="E2716">
        <v>2007</v>
      </c>
      <c r="F2716">
        <v>10</v>
      </c>
      <c r="G2716" t="s">
        <v>65</v>
      </c>
      <c r="H2716" t="s">
        <v>61</v>
      </c>
      <c r="I2716" t="s">
        <v>51</v>
      </c>
      <c r="J2716">
        <f t="shared" si="297"/>
        <v>1</v>
      </c>
      <c r="K2716" t="s">
        <v>31</v>
      </c>
      <c r="L2716" t="e">
        <f>VLOOKUP(B2716,average_median_rates_1!B:I,8,0)</f>
        <v>#N/A</v>
      </c>
      <c r="M2716">
        <f>IF(ISERROR(L2716),VLOOKUP(C2716,vancouver_ratios_2!B:J,9,0),IF(L2716="**",VLOOKUP(C2716,vancouver_ratios_2!B:J,9,0)))</f>
        <v>0.93874454769580895</v>
      </c>
      <c r="N2716">
        <f>IF(ISERROR(L2716),VLOOKUP(D2716,average_median_rates_1!B:I,8,0),IF(L2716="**", VLOOKUP(D2716,average_median_rates_1!B:I,8,0)))</f>
        <v>800</v>
      </c>
      <c r="O2716">
        <f t="shared" si="298"/>
        <v>750.99563815664715</v>
      </c>
      <c r="P2716">
        <f t="shared" si="299"/>
        <v>750.99563815664715</v>
      </c>
    </row>
    <row r="2717" spans="1:16" x14ac:dyDescent="0.2">
      <c r="A2717" t="str">
        <f t="shared" si="300"/>
        <v>200710median1New Westminster</v>
      </c>
      <c r="B2717" t="str">
        <f t="shared" si="294"/>
        <v>200710apartmentmedian1_bed_rateNew Westminster</v>
      </c>
      <c r="C2717" t="str">
        <f t="shared" si="295"/>
        <v>apartmentmedian1_bed_rateNew Westminster</v>
      </c>
      <c r="D2717" t="str">
        <f t="shared" si="296"/>
        <v>200710apartmentmedian1_bed_rateVancouver</v>
      </c>
      <c r="E2717">
        <v>2007</v>
      </c>
      <c r="F2717">
        <v>10</v>
      </c>
      <c r="G2717" t="s">
        <v>65</v>
      </c>
      <c r="H2717" t="s">
        <v>61</v>
      </c>
      <c r="I2717" t="s">
        <v>51</v>
      </c>
      <c r="J2717">
        <f t="shared" si="297"/>
        <v>1</v>
      </c>
      <c r="K2717" t="s">
        <v>32</v>
      </c>
      <c r="L2717" t="e">
        <f>VLOOKUP(B2717,average_median_rates_1!B:I,8,0)</f>
        <v>#N/A</v>
      </c>
      <c r="M2717">
        <f>IF(ISERROR(L2717),VLOOKUP(C2717,vancouver_ratios_2!B:J,9,0),IF(L2717="**",VLOOKUP(C2717,vancouver_ratios_2!B:J,9,0)))</f>
        <v>0.84430115683671503</v>
      </c>
      <c r="N2717">
        <f>IF(ISERROR(L2717),VLOOKUP(D2717,average_median_rates_1!B:I,8,0),IF(L2717="**", VLOOKUP(D2717,average_median_rates_1!B:I,8,0)))</f>
        <v>800</v>
      </c>
      <c r="O2717">
        <f t="shared" si="298"/>
        <v>675.44092546937202</v>
      </c>
      <c r="P2717">
        <f t="shared" si="299"/>
        <v>675.44092546937202</v>
      </c>
    </row>
    <row r="2718" spans="1:16" x14ac:dyDescent="0.2">
      <c r="A2718" t="str">
        <f t="shared" si="300"/>
        <v>200710median1North Vancouver CY</v>
      </c>
      <c r="B2718" t="str">
        <f t="shared" si="294"/>
        <v>200710apartmentmedian1_bed_rateNorth Vancouver CY</v>
      </c>
      <c r="C2718" t="str">
        <f t="shared" si="295"/>
        <v>apartmentmedian1_bed_rateNorth Vancouver CY</v>
      </c>
      <c r="D2718" t="str">
        <f t="shared" si="296"/>
        <v>200710apartmentmedian1_bed_rateVancouver</v>
      </c>
      <c r="E2718">
        <v>2007</v>
      </c>
      <c r="F2718">
        <v>10</v>
      </c>
      <c r="G2718" t="s">
        <v>65</v>
      </c>
      <c r="H2718" t="s">
        <v>61</v>
      </c>
      <c r="I2718" t="s">
        <v>51</v>
      </c>
      <c r="J2718">
        <f t="shared" si="297"/>
        <v>1</v>
      </c>
      <c r="K2718" t="s">
        <v>33</v>
      </c>
      <c r="L2718" t="e">
        <f>VLOOKUP(B2718,average_median_rates_1!B:I,8,0)</f>
        <v>#N/A</v>
      </c>
      <c r="M2718">
        <f>IF(ISERROR(L2718),VLOOKUP(C2718,vancouver_ratios_2!B:J,9,0),IF(L2718="**",VLOOKUP(C2718,vancouver_ratios_2!B:J,9,0)))</f>
        <v>1.1705860041722</v>
      </c>
      <c r="N2718">
        <f>IF(ISERROR(L2718),VLOOKUP(D2718,average_median_rates_1!B:I,8,0),IF(L2718="**", VLOOKUP(D2718,average_median_rates_1!B:I,8,0)))</f>
        <v>800</v>
      </c>
      <c r="O2718">
        <f t="shared" si="298"/>
        <v>936.46880333776005</v>
      </c>
      <c r="P2718">
        <f t="shared" si="299"/>
        <v>936.46880333776005</v>
      </c>
    </row>
    <row r="2719" spans="1:16" x14ac:dyDescent="0.2">
      <c r="A2719" t="str">
        <f t="shared" si="300"/>
        <v>200710median1North Vancouver DM</v>
      </c>
      <c r="B2719" t="str">
        <f t="shared" si="294"/>
        <v>200710apartmentmedian1_bed_rateNorth Vancouver DM</v>
      </c>
      <c r="C2719" t="str">
        <f t="shared" si="295"/>
        <v>apartmentmedian1_bed_rateNorth Vancouver DM</v>
      </c>
      <c r="D2719" t="str">
        <f t="shared" si="296"/>
        <v>200710apartmentmedian1_bed_rateVancouver</v>
      </c>
      <c r="E2719">
        <v>2007</v>
      </c>
      <c r="F2719">
        <v>10</v>
      </c>
      <c r="G2719" t="s">
        <v>65</v>
      </c>
      <c r="H2719" t="s">
        <v>61</v>
      </c>
      <c r="I2719" t="s">
        <v>51</v>
      </c>
      <c r="J2719">
        <f t="shared" si="297"/>
        <v>1</v>
      </c>
      <c r="K2719" t="s">
        <v>34</v>
      </c>
      <c r="L2719" t="e">
        <f>VLOOKUP(B2719,average_median_rates_1!B:I,8,0)</f>
        <v>#N/A</v>
      </c>
      <c r="M2719">
        <f>IF(ISERROR(L2719),VLOOKUP(C2719,vancouver_ratios_2!B:J,9,0),IF(L2719="**",VLOOKUP(C2719,vancouver_ratios_2!B:J,9,0)))</f>
        <v>1.1353119666224201</v>
      </c>
      <c r="N2719">
        <f>IF(ISERROR(L2719),VLOOKUP(D2719,average_median_rates_1!B:I,8,0),IF(L2719="**", VLOOKUP(D2719,average_median_rates_1!B:I,8,0)))</f>
        <v>800</v>
      </c>
      <c r="O2719">
        <f t="shared" si="298"/>
        <v>908.24957329793608</v>
      </c>
      <c r="P2719">
        <f t="shared" si="299"/>
        <v>908.24957329793608</v>
      </c>
    </row>
    <row r="2720" spans="1:16" x14ac:dyDescent="0.2">
      <c r="A2720" t="str">
        <f t="shared" si="300"/>
        <v>200710median1West Vancouver</v>
      </c>
      <c r="B2720" t="str">
        <f t="shared" si="294"/>
        <v>200710apartmentmedian1_bed_rateWest Vancouver</v>
      </c>
      <c r="C2720" t="str">
        <f t="shared" si="295"/>
        <v>apartmentmedian1_bed_rateWest Vancouver</v>
      </c>
      <c r="D2720" t="str">
        <f t="shared" si="296"/>
        <v>200710apartmentmedian1_bed_rateVancouver</v>
      </c>
      <c r="E2720">
        <v>2007</v>
      </c>
      <c r="F2720">
        <v>10</v>
      </c>
      <c r="G2720" t="s">
        <v>65</v>
      </c>
      <c r="H2720" t="s">
        <v>61</v>
      </c>
      <c r="I2720" t="s">
        <v>51</v>
      </c>
      <c r="J2720">
        <f t="shared" si="297"/>
        <v>1</v>
      </c>
      <c r="K2720" t="s">
        <v>35</v>
      </c>
      <c r="L2720" t="e">
        <f>VLOOKUP(B2720,average_median_rates_1!B:I,8,0)</f>
        <v>#N/A</v>
      </c>
      <c r="M2720">
        <f>IF(ISERROR(L2720),VLOOKUP(C2720,vancouver_ratios_2!B:J,9,0),IF(L2720="**",VLOOKUP(C2720,vancouver_ratios_2!B:J,9,0)))</f>
        <v>1.33937037739427</v>
      </c>
      <c r="N2720">
        <f>IF(ISERROR(L2720),VLOOKUP(D2720,average_median_rates_1!B:I,8,0),IF(L2720="**", VLOOKUP(D2720,average_median_rates_1!B:I,8,0)))</f>
        <v>800</v>
      </c>
      <c r="O2720">
        <f t="shared" si="298"/>
        <v>1071.4963019154161</v>
      </c>
      <c r="P2720">
        <f t="shared" si="299"/>
        <v>1071.4963019154161</v>
      </c>
    </row>
    <row r="2721" spans="1:16" x14ac:dyDescent="0.2">
      <c r="A2721" t="str">
        <f t="shared" si="300"/>
        <v>200710median1Richmond</v>
      </c>
      <c r="B2721" t="str">
        <f t="shared" si="294"/>
        <v>200710apartmentmedian1_bed_rateRichmond</v>
      </c>
      <c r="C2721" t="str">
        <f t="shared" si="295"/>
        <v>apartmentmedian1_bed_rateRichmond</v>
      </c>
      <c r="D2721" t="str">
        <f t="shared" si="296"/>
        <v>200710apartmentmedian1_bed_rateVancouver</v>
      </c>
      <c r="E2721">
        <v>2007</v>
      </c>
      <c r="F2721">
        <v>10</v>
      </c>
      <c r="G2721" t="s">
        <v>65</v>
      </c>
      <c r="H2721" t="s">
        <v>61</v>
      </c>
      <c r="I2721" t="s">
        <v>51</v>
      </c>
      <c r="J2721">
        <f t="shared" si="297"/>
        <v>1</v>
      </c>
      <c r="K2721" t="s">
        <v>36</v>
      </c>
      <c r="L2721" t="e">
        <f>VLOOKUP(B2721,average_median_rates_1!B:I,8,0)</f>
        <v>#N/A</v>
      </c>
      <c r="M2721">
        <f>IF(ISERROR(L2721),VLOOKUP(C2721,vancouver_ratios_2!B:J,9,0),IF(L2721="**",VLOOKUP(C2721,vancouver_ratios_2!B:J,9,0)))</f>
        <v>0.95439029015740595</v>
      </c>
      <c r="N2721">
        <f>IF(ISERROR(L2721),VLOOKUP(D2721,average_median_rates_1!B:I,8,0),IF(L2721="**", VLOOKUP(D2721,average_median_rates_1!B:I,8,0)))</f>
        <v>800</v>
      </c>
      <c r="O2721">
        <f t="shared" si="298"/>
        <v>763.51223212592481</v>
      </c>
      <c r="P2721">
        <f t="shared" si="299"/>
        <v>763.51223212592481</v>
      </c>
    </row>
    <row r="2722" spans="1:16" x14ac:dyDescent="0.2">
      <c r="A2722" t="str">
        <f t="shared" si="300"/>
        <v>200710median1Delta</v>
      </c>
      <c r="B2722" t="str">
        <f t="shared" si="294"/>
        <v>200710apartmentmedian1_bed_rateDelta</v>
      </c>
      <c r="C2722" t="str">
        <f t="shared" si="295"/>
        <v>apartmentmedian1_bed_rateDelta</v>
      </c>
      <c r="D2722" t="str">
        <f t="shared" si="296"/>
        <v>200710apartmentmedian1_bed_rateVancouver</v>
      </c>
      <c r="E2722">
        <v>2007</v>
      </c>
      <c r="F2722">
        <v>10</v>
      </c>
      <c r="G2722" t="s">
        <v>65</v>
      </c>
      <c r="H2722" t="s">
        <v>61</v>
      </c>
      <c r="I2722" t="s">
        <v>51</v>
      </c>
      <c r="J2722">
        <f t="shared" si="297"/>
        <v>1</v>
      </c>
      <c r="K2722" t="s">
        <v>37</v>
      </c>
      <c r="L2722" t="e">
        <f>VLOOKUP(B2722,average_median_rates_1!B:I,8,0)</f>
        <v>#N/A</v>
      </c>
      <c r="M2722">
        <f>IF(ISERROR(L2722),VLOOKUP(C2722,vancouver_ratios_2!B:J,9,0),IF(L2722="**",VLOOKUP(C2722,vancouver_ratios_2!B:J,9,0)))</f>
        <v>0.79167456855679896</v>
      </c>
      <c r="N2722">
        <f>IF(ISERROR(L2722),VLOOKUP(D2722,average_median_rates_1!B:I,8,0),IF(L2722="**", VLOOKUP(D2722,average_median_rates_1!B:I,8,0)))</f>
        <v>800</v>
      </c>
      <c r="O2722">
        <f t="shared" si="298"/>
        <v>633.33965484543921</v>
      </c>
      <c r="P2722">
        <f t="shared" si="299"/>
        <v>633.33965484543921</v>
      </c>
    </row>
    <row r="2723" spans="1:16" x14ac:dyDescent="0.2">
      <c r="A2723" t="str">
        <f t="shared" si="300"/>
        <v>200710median1Surrey</v>
      </c>
      <c r="B2723" t="str">
        <f t="shared" si="294"/>
        <v>200710apartmentmedian1_bed_rateSurrey</v>
      </c>
      <c r="C2723" t="str">
        <f t="shared" si="295"/>
        <v>apartmentmedian1_bed_rateSurrey</v>
      </c>
      <c r="D2723" t="str">
        <f t="shared" si="296"/>
        <v>200710apartmentmedian1_bed_rateVancouver</v>
      </c>
      <c r="E2723">
        <v>2007</v>
      </c>
      <c r="F2723">
        <v>10</v>
      </c>
      <c r="G2723" t="s">
        <v>65</v>
      </c>
      <c r="H2723" t="s">
        <v>61</v>
      </c>
      <c r="I2723" t="s">
        <v>51</v>
      </c>
      <c r="J2723">
        <f t="shared" si="297"/>
        <v>1</v>
      </c>
      <c r="K2723" t="s">
        <v>38</v>
      </c>
      <c r="L2723" t="e">
        <f>VLOOKUP(B2723,average_median_rates_1!B:I,8,0)</f>
        <v>#N/A</v>
      </c>
      <c r="M2723">
        <f>IF(ISERROR(L2723),VLOOKUP(C2723,vancouver_ratios_2!B:J,9,0),IF(L2723="**",VLOOKUP(C2723,vancouver_ratios_2!B:J,9,0)))</f>
        <v>0.77365825905556596</v>
      </c>
      <c r="N2723">
        <f>IF(ISERROR(L2723),VLOOKUP(D2723,average_median_rates_1!B:I,8,0),IF(L2723="**", VLOOKUP(D2723,average_median_rates_1!B:I,8,0)))</f>
        <v>800</v>
      </c>
      <c r="O2723">
        <f t="shared" si="298"/>
        <v>618.92660724445273</v>
      </c>
      <c r="P2723">
        <f t="shared" si="299"/>
        <v>618.92660724445273</v>
      </c>
    </row>
    <row r="2724" spans="1:16" x14ac:dyDescent="0.2">
      <c r="A2724" t="str">
        <f t="shared" si="300"/>
        <v>200710median1White Rock</v>
      </c>
      <c r="B2724" t="str">
        <f t="shared" si="294"/>
        <v>200710apartmentmedian1_bed_rateWhite Rock</v>
      </c>
      <c r="C2724" t="str">
        <f t="shared" si="295"/>
        <v>apartmentmedian1_bed_rateWhite Rock</v>
      </c>
      <c r="D2724" t="str">
        <f t="shared" si="296"/>
        <v>200710apartmentmedian1_bed_rateVancouver</v>
      </c>
      <c r="E2724">
        <v>2007</v>
      </c>
      <c r="F2724">
        <v>10</v>
      </c>
      <c r="G2724" t="s">
        <v>65</v>
      </c>
      <c r="H2724" t="s">
        <v>61</v>
      </c>
      <c r="I2724" t="s">
        <v>51</v>
      </c>
      <c r="J2724">
        <f t="shared" si="297"/>
        <v>1</v>
      </c>
      <c r="K2724" t="s">
        <v>39</v>
      </c>
      <c r="L2724" t="e">
        <f>VLOOKUP(B2724,average_median_rates_1!B:I,8,0)</f>
        <v>#N/A</v>
      </c>
      <c r="M2724">
        <f>IF(ISERROR(L2724),VLOOKUP(C2724,vancouver_ratios_2!B:J,9,0),IF(L2724="**",VLOOKUP(C2724,vancouver_ratios_2!B:J,9,0)))</f>
        <v>0.83605158353878295</v>
      </c>
      <c r="N2724">
        <f>IF(ISERROR(L2724),VLOOKUP(D2724,average_median_rates_1!B:I,8,0),IF(L2724="**", VLOOKUP(D2724,average_median_rates_1!B:I,8,0)))</f>
        <v>800</v>
      </c>
      <c r="O2724">
        <f t="shared" si="298"/>
        <v>668.84126683102636</v>
      </c>
      <c r="P2724">
        <f t="shared" si="299"/>
        <v>668.84126683102636</v>
      </c>
    </row>
    <row r="2725" spans="1:16" x14ac:dyDescent="0.2">
      <c r="A2725" t="str">
        <f t="shared" si="300"/>
        <v>200710median1Langley City and Langley DM</v>
      </c>
      <c r="B2725" t="str">
        <f t="shared" si="294"/>
        <v>200710apartmentmedian1_bed_rateLangley City and Langley DM</v>
      </c>
      <c r="C2725" t="str">
        <f t="shared" si="295"/>
        <v>apartmentmedian1_bed_rateLangley City and Langley DM</v>
      </c>
      <c r="D2725" t="str">
        <f t="shared" si="296"/>
        <v>200710apartmentmedian1_bed_rateVancouver</v>
      </c>
      <c r="E2725">
        <v>2007</v>
      </c>
      <c r="F2725">
        <v>10</v>
      </c>
      <c r="G2725" t="s">
        <v>65</v>
      </c>
      <c r="H2725" t="s">
        <v>61</v>
      </c>
      <c r="I2725" t="s">
        <v>51</v>
      </c>
      <c r="J2725">
        <f t="shared" si="297"/>
        <v>1</v>
      </c>
      <c r="K2725" t="s">
        <v>40</v>
      </c>
      <c r="L2725" t="e">
        <f>VLOOKUP(B2725,average_median_rates_1!B:I,8,0)</f>
        <v>#N/A</v>
      </c>
      <c r="M2725">
        <f>IF(ISERROR(L2725),VLOOKUP(C2725,vancouver_ratios_2!B:J,9,0),IF(L2725="**",VLOOKUP(C2725,vancouver_ratios_2!B:J,9,0)))</f>
        <v>0.81651811113218298</v>
      </c>
      <c r="N2725">
        <f>IF(ISERROR(L2725),VLOOKUP(D2725,average_median_rates_1!B:I,8,0),IF(L2725="**", VLOOKUP(D2725,average_median_rates_1!B:I,8,0)))</f>
        <v>800</v>
      </c>
      <c r="O2725">
        <f t="shared" si="298"/>
        <v>653.21448890574641</v>
      </c>
      <c r="P2725">
        <f t="shared" si="299"/>
        <v>653.21448890574641</v>
      </c>
    </row>
    <row r="2726" spans="1:16" x14ac:dyDescent="0.2">
      <c r="A2726" t="str">
        <f t="shared" si="300"/>
        <v>200710median1Tri-Cities</v>
      </c>
      <c r="B2726" t="str">
        <f t="shared" si="294"/>
        <v>200710apartmentmedian1_bed_rateTri-Cities</v>
      </c>
      <c r="C2726" t="str">
        <f t="shared" si="295"/>
        <v>apartmentmedian1_bed_rateTri-Cities</v>
      </c>
      <c r="D2726" t="str">
        <f t="shared" si="296"/>
        <v>200710apartmentmedian1_bed_rateVancouver</v>
      </c>
      <c r="E2726">
        <v>2007</v>
      </c>
      <c r="F2726">
        <v>10</v>
      </c>
      <c r="G2726" t="s">
        <v>65</v>
      </c>
      <c r="H2726" t="s">
        <v>61</v>
      </c>
      <c r="I2726" t="s">
        <v>51</v>
      </c>
      <c r="J2726">
        <f t="shared" si="297"/>
        <v>1</v>
      </c>
      <c r="K2726" t="s">
        <v>41</v>
      </c>
      <c r="L2726" t="e">
        <f>VLOOKUP(B2726,average_median_rates_1!B:I,8,0)</f>
        <v>#N/A</v>
      </c>
      <c r="M2726">
        <f>IF(ISERROR(L2726),VLOOKUP(C2726,vancouver_ratios_2!B:J,9,0),IF(L2726="**",VLOOKUP(C2726,vancouver_ratios_2!B:J,9,0)))</f>
        <v>0.83671534230987998</v>
      </c>
      <c r="N2726">
        <f>IF(ISERROR(L2726),VLOOKUP(D2726,average_median_rates_1!B:I,8,0),IF(L2726="**", VLOOKUP(D2726,average_median_rates_1!B:I,8,0)))</f>
        <v>800</v>
      </c>
      <c r="O2726">
        <f t="shared" si="298"/>
        <v>669.37227384790401</v>
      </c>
      <c r="P2726">
        <f t="shared" si="299"/>
        <v>669.37227384790401</v>
      </c>
    </row>
    <row r="2727" spans="1:16" x14ac:dyDescent="0.2">
      <c r="A2727" t="str">
        <f t="shared" si="300"/>
        <v>200710median1Maple Ridge/Pitt Meadows</v>
      </c>
      <c r="B2727" t="str">
        <f t="shared" si="294"/>
        <v>200710apartmentmedian1_bed_rateMaple Ridge/Pitt Meadows</v>
      </c>
      <c r="C2727" t="str">
        <f t="shared" si="295"/>
        <v>apartmentmedian1_bed_rateMaple Ridge/Pitt Meadows</v>
      </c>
      <c r="D2727" t="str">
        <f t="shared" si="296"/>
        <v>200710apartmentmedian1_bed_rateVancouver</v>
      </c>
      <c r="E2727">
        <v>2007</v>
      </c>
      <c r="F2727">
        <v>10</v>
      </c>
      <c r="G2727" t="s">
        <v>65</v>
      </c>
      <c r="H2727" t="s">
        <v>61</v>
      </c>
      <c r="I2727" t="s">
        <v>51</v>
      </c>
      <c r="J2727">
        <f t="shared" si="297"/>
        <v>1</v>
      </c>
      <c r="K2727" t="s">
        <v>42</v>
      </c>
      <c r="L2727" t="e">
        <f>VLOOKUP(B2727,average_median_rates_1!B:I,8,0)</f>
        <v>#N/A</v>
      </c>
      <c r="M2727">
        <f>IF(ISERROR(L2727),VLOOKUP(C2727,vancouver_ratios_2!B:J,9,0),IF(L2727="**",VLOOKUP(C2727,vancouver_ratios_2!B:J,9,0)))</f>
        <v>0.73497060496870903</v>
      </c>
      <c r="N2727">
        <f>IF(ISERROR(L2727),VLOOKUP(D2727,average_median_rates_1!B:I,8,0),IF(L2727="**", VLOOKUP(D2727,average_median_rates_1!B:I,8,0)))</f>
        <v>800</v>
      </c>
      <c r="O2727">
        <f t="shared" si="298"/>
        <v>587.97648397496721</v>
      </c>
      <c r="P2727">
        <f t="shared" si="299"/>
        <v>587.97648397496721</v>
      </c>
    </row>
    <row r="2728" spans="1:16" x14ac:dyDescent="0.2">
      <c r="A2728" t="str">
        <f t="shared" si="300"/>
        <v>200710median1Vancouver</v>
      </c>
      <c r="B2728" t="str">
        <f t="shared" si="294"/>
        <v>200710apartmentmedian1_bed_rateVancouver</v>
      </c>
      <c r="C2728" t="str">
        <f t="shared" si="295"/>
        <v>apartmentmedian1_bed_rateVancouver</v>
      </c>
      <c r="D2728" t="str">
        <f t="shared" si="296"/>
        <v>200710apartmentmedian1_bed_rateVancouver</v>
      </c>
      <c r="E2728">
        <v>2007</v>
      </c>
      <c r="F2728">
        <v>10</v>
      </c>
      <c r="G2728" t="s">
        <v>65</v>
      </c>
      <c r="H2728" t="s">
        <v>61</v>
      </c>
      <c r="I2728" t="s">
        <v>51</v>
      </c>
      <c r="J2728">
        <f t="shared" si="297"/>
        <v>1</v>
      </c>
      <c r="K2728" t="s">
        <v>43</v>
      </c>
      <c r="L2728">
        <f>VLOOKUP(B2728,average_median_rates_1!B:I,8,0)</f>
        <v>800</v>
      </c>
      <c r="M2728" t="b">
        <f>IF(ISERROR(L2728),VLOOKUP(C2728,vancouver_ratios_2!B:J,9,0),IF(L2728="**",VLOOKUP(C2728,vancouver_ratios_2!B:J,9,0)))</f>
        <v>0</v>
      </c>
      <c r="N2728" t="b">
        <f>IF(ISERROR(L2728),VLOOKUP(D2728,average_median_rates_1!B:I,8,0),IF(L2728="**", VLOOKUP(D2728,average_median_rates_1!B:I,8,0)))</f>
        <v>0</v>
      </c>
      <c r="O2728">
        <f t="shared" si="298"/>
        <v>0</v>
      </c>
      <c r="P2728">
        <f t="shared" si="299"/>
        <v>800</v>
      </c>
    </row>
    <row r="2729" spans="1:16" x14ac:dyDescent="0.2">
      <c r="A2729" t="str">
        <f t="shared" si="300"/>
        <v>200710median1North Vancouver City</v>
      </c>
      <c r="B2729" t="str">
        <f t="shared" si="294"/>
        <v>200710apartmentmedian1_bed_rateNorth Vancouver City</v>
      </c>
      <c r="C2729" t="str">
        <f t="shared" si="295"/>
        <v>apartmentmedian1_bed_rateNorth Vancouver City</v>
      </c>
      <c r="D2729" t="str">
        <f t="shared" si="296"/>
        <v>200710apartmentmedian1_bed_rateVancouver</v>
      </c>
      <c r="E2729">
        <v>2007</v>
      </c>
      <c r="F2729">
        <v>10</v>
      </c>
      <c r="G2729" t="s">
        <v>65</v>
      </c>
      <c r="H2729" t="s">
        <v>61</v>
      </c>
      <c r="I2729" t="s">
        <v>51</v>
      </c>
      <c r="J2729">
        <f t="shared" si="297"/>
        <v>1</v>
      </c>
      <c r="K2729" t="s">
        <v>60</v>
      </c>
      <c r="L2729" t="e">
        <f>VLOOKUP(B2729,average_median_rates_1!B:I,8,0)</f>
        <v>#N/A</v>
      </c>
      <c r="M2729">
        <f>IF(ISERROR(L2729),VLOOKUP(C2729,vancouver_ratios_2!B:J,9,0),IF(L2729="**",VLOOKUP(C2729,vancouver_ratios_2!B:J,9,0)))</f>
        <v>0.90808521398318498</v>
      </c>
      <c r="N2729">
        <f>IF(ISERROR(L2729),VLOOKUP(D2729,average_median_rates_1!B:I,8,0),IF(L2729="**", VLOOKUP(D2729,average_median_rates_1!B:I,8,0)))</f>
        <v>800</v>
      </c>
      <c r="O2729">
        <f t="shared" si="298"/>
        <v>726.46817118654803</v>
      </c>
      <c r="P2729">
        <f t="shared" si="299"/>
        <v>726.46817118654803</v>
      </c>
    </row>
    <row r="2730" spans="1:16" x14ac:dyDescent="0.2">
      <c r="A2730" t="str">
        <f t="shared" si="300"/>
        <v>200710median2West End/Stanley Park</v>
      </c>
      <c r="B2730" t="str">
        <f t="shared" si="294"/>
        <v>200710apartmentmedian2_bed_rateWest End/Stanley Park</v>
      </c>
      <c r="C2730" t="str">
        <f t="shared" si="295"/>
        <v>apartmentmedian2_bed_rateWest End/Stanley Park</v>
      </c>
      <c r="D2730" t="str">
        <f t="shared" si="296"/>
        <v>200710apartmentmedian2_bed_rateVancouver</v>
      </c>
      <c r="E2730">
        <v>2007</v>
      </c>
      <c r="F2730">
        <v>10</v>
      </c>
      <c r="G2730" t="s">
        <v>65</v>
      </c>
      <c r="H2730" t="s">
        <v>61</v>
      </c>
      <c r="I2730" t="s">
        <v>53</v>
      </c>
      <c r="J2730">
        <f t="shared" si="297"/>
        <v>2</v>
      </c>
      <c r="K2730" t="s">
        <v>12</v>
      </c>
      <c r="L2730" t="e">
        <f>VLOOKUP(B2730,average_median_rates_1!B:I,8,0)</f>
        <v>#N/A</v>
      </c>
      <c r="M2730">
        <f>IF(ISERROR(L2730),VLOOKUP(C2730,vancouver_ratios_2!B:J,9,0),IF(L2730="**",VLOOKUP(C2730,vancouver_ratios_2!B:J,9,0)))</f>
        <v>1.46124882334484</v>
      </c>
      <c r="N2730">
        <f>IF(ISERROR(L2730),VLOOKUP(D2730,average_median_rates_1!B:I,8,0),IF(L2730="**", VLOOKUP(D2730,average_median_rates_1!B:I,8,0)))</f>
        <v>970</v>
      </c>
      <c r="O2730">
        <f t="shared" si="298"/>
        <v>1417.4113586444948</v>
      </c>
      <c r="P2730">
        <f t="shared" si="299"/>
        <v>1417.4113586444948</v>
      </c>
    </row>
    <row r="2731" spans="1:16" x14ac:dyDescent="0.2">
      <c r="A2731" t="str">
        <f t="shared" si="300"/>
        <v>200710median2English Bay</v>
      </c>
      <c r="B2731" t="str">
        <f t="shared" si="294"/>
        <v>200710apartmentmedian2_bed_rateEnglish Bay</v>
      </c>
      <c r="C2731" t="str">
        <f t="shared" si="295"/>
        <v>apartmentmedian2_bed_rateEnglish Bay</v>
      </c>
      <c r="D2731" t="str">
        <f t="shared" si="296"/>
        <v>200710apartmentmedian2_bed_rateVancouver</v>
      </c>
      <c r="E2731">
        <v>2007</v>
      </c>
      <c r="F2731">
        <v>10</v>
      </c>
      <c r="G2731" t="s">
        <v>65</v>
      </c>
      <c r="H2731" t="s">
        <v>61</v>
      </c>
      <c r="I2731" t="s">
        <v>53</v>
      </c>
      <c r="J2731">
        <f t="shared" si="297"/>
        <v>2</v>
      </c>
      <c r="K2731" t="s">
        <v>16</v>
      </c>
      <c r="L2731" t="e">
        <f>VLOOKUP(B2731,average_median_rates_1!B:I,8,0)</f>
        <v>#N/A</v>
      </c>
      <c r="M2731">
        <f>IF(ISERROR(L2731),VLOOKUP(C2731,vancouver_ratios_2!B:J,9,0),IF(L2731="**",VLOOKUP(C2731,vancouver_ratios_2!B:J,9,0)))</f>
        <v>1.45144336366489</v>
      </c>
      <c r="N2731">
        <f>IF(ISERROR(L2731),VLOOKUP(D2731,average_median_rates_1!B:I,8,0),IF(L2731="**", VLOOKUP(D2731,average_median_rates_1!B:I,8,0)))</f>
        <v>970</v>
      </c>
      <c r="O2731">
        <f t="shared" si="298"/>
        <v>1407.9000627549433</v>
      </c>
      <c r="P2731">
        <f t="shared" si="299"/>
        <v>1407.9000627549433</v>
      </c>
    </row>
    <row r="2732" spans="1:16" x14ac:dyDescent="0.2">
      <c r="A2732" t="str">
        <f t="shared" si="300"/>
        <v>200710median2Downtown</v>
      </c>
      <c r="B2732" t="str">
        <f t="shared" si="294"/>
        <v>200710apartmentmedian2_bed_rateDowntown</v>
      </c>
      <c r="C2732" t="str">
        <f t="shared" si="295"/>
        <v>apartmentmedian2_bed_rateDowntown</v>
      </c>
      <c r="D2732" t="str">
        <f t="shared" si="296"/>
        <v>200710apartmentmedian2_bed_rateVancouver</v>
      </c>
      <c r="E2732">
        <v>2007</v>
      </c>
      <c r="F2732">
        <v>10</v>
      </c>
      <c r="G2732" t="s">
        <v>65</v>
      </c>
      <c r="H2732" t="s">
        <v>61</v>
      </c>
      <c r="I2732" t="s">
        <v>53</v>
      </c>
      <c r="J2732">
        <f t="shared" si="297"/>
        <v>2</v>
      </c>
      <c r="K2732" t="s">
        <v>17</v>
      </c>
      <c r="L2732" t="e">
        <f>VLOOKUP(B2732,average_median_rates_1!B:I,8,0)</f>
        <v>#N/A</v>
      </c>
      <c r="M2732">
        <f>IF(ISERROR(L2732),VLOOKUP(C2732,vancouver_ratios_2!B:J,9,0),IF(L2732="**",VLOOKUP(C2732,vancouver_ratios_2!B:J,9,0)))</f>
        <v>1.5379667398807699</v>
      </c>
      <c r="N2732">
        <f>IF(ISERROR(L2732),VLOOKUP(D2732,average_median_rates_1!B:I,8,0),IF(L2732="**", VLOOKUP(D2732,average_median_rates_1!B:I,8,0)))</f>
        <v>970</v>
      </c>
      <c r="O2732">
        <f t="shared" si="298"/>
        <v>1491.8277376843469</v>
      </c>
      <c r="P2732">
        <f t="shared" si="299"/>
        <v>1491.8277376843469</v>
      </c>
    </row>
    <row r="2733" spans="1:16" x14ac:dyDescent="0.2">
      <c r="A2733" t="str">
        <f t="shared" si="300"/>
        <v>200710median2South Granville/Oak</v>
      </c>
      <c r="B2733" t="str">
        <f t="shared" si="294"/>
        <v>200710apartmentmedian2_bed_rateSouth Granville/Oak</v>
      </c>
      <c r="C2733" t="str">
        <f t="shared" si="295"/>
        <v>apartmentmedian2_bed_rateSouth Granville/Oak</v>
      </c>
      <c r="D2733" t="str">
        <f t="shared" si="296"/>
        <v>200710apartmentmedian2_bed_rateVancouver</v>
      </c>
      <c r="E2733">
        <v>2007</v>
      </c>
      <c r="F2733">
        <v>10</v>
      </c>
      <c r="G2733" t="s">
        <v>65</v>
      </c>
      <c r="H2733" t="s">
        <v>61</v>
      </c>
      <c r="I2733" t="s">
        <v>53</v>
      </c>
      <c r="J2733">
        <f t="shared" si="297"/>
        <v>2</v>
      </c>
      <c r="K2733" t="s">
        <v>19</v>
      </c>
      <c r="L2733" t="e">
        <f>VLOOKUP(B2733,average_median_rates_1!B:I,8,0)</f>
        <v>#N/A</v>
      </c>
      <c r="M2733">
        <f>IF(ISERROR(L2733),VLOOKUP(C2733,vancouver_ratios_2!B:J,9,0),IF(L2733="**",VLOOKUP(C2733,vancouver_ratios_2!B:J,9,0)))</f>
        <v>1.2957326639472899</v>
      </c>
      <c r="N2733">
        <f>IF(ISERROR(L2733),VLOOKUP(D2733,average_median_rates_1!B:I,8,0),IF(L2733="**", VLOOKUP(D2733,average_median_rates_1!B:I,8,0)))</f>
        <v>970</v>
      </c>
      <c r="O2733">
        <f t="shared" si="298"/>
        <v>1256.8606840288712</v>
      </c>
      <c r="P2733">
        <f t="shared" si="299"/>
        <v>1256.8606840288712</v>
      </c>
    </row>
    <row r="2734" spans="1:16" x14ac:dyDescent="0.2">
      <c r="A2734" t="str">
        <f t="shared" si="300"/>
        <v>200710median2Kitsilano/Point Grey</v>
      </c>
      <c r="B2734" t="str">
        <f t="shared" si="294"/>
        <v>200710apartmentmedian2_bed_rateKitsilano/Point Grey</v>
      </c>
      <c r="C2734" t="str">
        <f t="shared" si="295"/>
        <v>apartmentmedian2_bed_rateKitsilano/Point Grey</v>
      </c>
      <c r="D2734" t="str">
        <f t="shared" si="296"/>
        <v>200710apartmentmedian2_bed_rateVancouver</v>
      </c>
      <c r="E2734">
        <v>2007</v>
      </c>
      <c r="F2734">
        <v>10</v>
      </c>
      <c r="G2734" t="s">
        <v>65</v>
      </c>
      <c r="H2734" t="s">
        <v>61</v>
      </c>
      <c r="I2734" t="s">
        <v>53</v>
      </c>
      <c r="J2734">
        <f t="shared" si="297"/>
        <v>2</v>
      </c>
      <c r="K2734" t="s">
        <v>20</v>
      </c>
      <c r="L2734" t="e">
        <f>VLOOKUP(B2734,average_median_rates_1!B:I,8,0)</f>
        <v>#N/A</v>
      </c>
      <c r="M2734">
        <f>IF(ISERROR(L2734),VLOOKUP(C2734,vancouver_ratios_2!B:J,9,0),IF(L2734="**",VLOOKUP(C2734,vancouver_ratios_2!B:J,9,0)))</f>
        <v>1.36413555067462</v>
      </c>
      <c r="N2734">
        <f>IF(ISERROR(L2734),VLOOKUP(D2734,average_median_rates_1!B:I,8,0),IF(L2734="**", VLOOKUP(D2734,average_median_rates_1!B:I,8,0)))</f>
        <v>970</v>
      </c>
      <c r="O2734">
        <f t="shared" si="298"/>
        <v>1323.2114841543814</v>
      </c>
      <c r="P2734">
        <f t="shared" si="299"/>
        <v>1323.2114841543814</v>
      </c>
    </row>
    <row r="2735" spans="1:16" x14ac:dyDescent="0.2">
      <c r="A2735" t="str">
        <f t="shared" si="300"/>
        <v>200710median2Westside/Kerrisdale</v>
      </c>
      <c r="B2735" t="str">
        <f t="shared" si="294"/>
        <v>200710apartmentmedian2_bed_rateWestside/Kerrisdale</v>
      </c>
      <c r="C2735" t="str">
        <f t="shared" si="295"/>
        <v>apartmentmedian2_bed_rateWestside/Kerrisdale</v>
      </c>
      <c r="D2735" t="str">
        <f t="shared" si="296"/>
        <v>200710apartmentmedian2_bed_rateVancouver</v>
      </c>
      <c r="E2735">
        <v>2007</v>
      </c>
      <c r="F2735">
        <v>10</v>
      </c>
      <c r="G2735" t="s">
        <v>65</v>
      </c>
      <c r="H2735" t="s">
        <v>61</v>
      </c>
      <c r="I2735" t="s">
        <v>53</v>
      </c>
      <c r="J2735">
        <f t="shared" si="297"/>
        <v>2</v>
      </c>
      <c r="K2735" t="s">
        <v>21</v>
      </c>
      <c r="L2735" t="e">
        <f>VLOOKUP(B2735,average_median_rates_1!B:I,8,0)</f>
        <v>#N/A</v>
      </c>
      <c r="M2735">
        <f>IF(ISERROR(L2735),VLOOKUP(C2735,vancouver_ratios_2!B:J,9,0),IF(L2735="**",VLOOKUP(C2735,vancouver_ratios_2!B:J,9,0)))</f>
        <v>1.4303420144336401</v>
      </c>
      <c r="N2735">
        <f>IF(ISERROR(L2735),VLOOKUP(D2735,average_median_rates_1!B:I,8,0),IF(L2735="**", VLOOKUP(D2735,average_median_rates_1!B:I,8,0)))</f>
        <v>970</v>
      </c>
      <c r="O2735">
        <f t="shared" si="298"/>
        <v>1387.4317540006309</v>
      </c>
      <c r="P2735">
        <f t="shared" si="299"/>
        <v>1387.4317540006309</v>
      </c>
    </row>
    <row r="2736" spans="1:16" x14ac:dyDescent="0.2">
      <c r="A2736" t="str">
        <f t="shared" si="300"/>
        <v>200710median2Marpole</v>
      </c>
      <c r="B2736" t="str">
        <f t="shared" si="294"/>
        <v>200710apartmentmedian2_bed_rateMarpole</v>
      </c>
      <c r="C2736" t="str">
        <f t="shared" si="295"/>
        <v>apartmentmedian2_bed_rateMarpole</v>
      </c>
      <c r="D2736" t="str">
        <f t="shared" si="296"/>
        <v>200710apartmentmedian2_bed_rateVancouver</v>
      </c>
      <c r="E2736">
        <v>2007</v>
      </c>
      <c r="F2736">
        <v>10</v>
      </c>
      <c r="G2736" t="s">
        <v>65</v>
      </c>
      <c r="H2736" t="s">
        <v>61</v>
      </c>
      <c r="I2736" t="s">
        <v>53</v>
      </c>
      <c r="J2736">
        <f t="shared" si="297"/>
        <v>2</v>
      </c>
      <c r="K2736" t="s">
        <v>23</v>
      </c>
      <c r="L2736" t="e">
        <f>VLOOKUP(B2736,average_median_rates_1!B:I,8,0)</f>
        <v>#N/A</v>
      </c>
      <c r="M2736">
        <f>IF(ISERROR(L2736),VLOOKUP(C2736,vancouver_ratios_2!B:J,9,0),IF(L2736="**",VLOOKUP(C2736,vancouver_ratios_2!B:J,9,0)))</f>
        <v>0.92594916849701903</v>
      </c>
      <c r="N2736">
        <f>IF(ISERROR(L2736),VLOOKUP(D2736,average_median_rates_1!B:I,8,0),IF(L2736="**", VLOOKUP(D2736,average_median_rates_1!B:I,8,0)))</f>
        <v>970</v>
      </c>
      <c r="O2736">
        <f t="shared" si="298"/>
        <v>898.17069344210847</v>
      </c>
      <c r="P2736">
        <f t="shared" si="299"/>
        <v>898.17069344210847</v>
      </c>
    </row>
    <row r="2737" spans="1:16" x14ac:dyDescent="0.2">
      <c r="A2737" t="str">
        <f t="shared" si="300"/>
        <v>200710median2Mount Pleasant/Renfrew Heights</v>
      </c>
      <c r="B2737" t="str">
        <f t="shared" si="294"/>
        <v>200710apartmentmedian2_bed_rateMount Pleasant/Renfrew Heights</v>
      </c>
      <c r="C2737" t="str">
        <f t="shared" si="295"/>
        <v>apartmentmedian2_bed_rateMount Pleasant/Renfrew Heights</v>
      </c>
      <c r="D2737" t="str">
        <f t="shared" si="296"/>
        <v>200710apartmentmedian2_bed_rateVancouver</v>
      </c>
      <c r="E2737">
        <v>2007</v>
      </c>
      <c r="F2737">
        <v>10</v>
      </c>
      <c r="G2737" t="s">
        <v>65</v>
      </c>
      <c r="H2737" t="s">
        <v>61</v>
      </c>
      <c r="I2737" t="s">
        <v>53</v>
      </c>
      <c r="J2737">
        <f t="shared" si="297"/>
        <v>2</v>
      </c>
      <c r="K2737" t="s">
        <v>24</v>
      </c>
      <c r="L2737" t="e">
        <f>VLOOKUP(B2737,average_median_rates_1!B:I,8,0)</f>
        <v>#N/A</v>
      </c>
      <c r="M2737">
        <f>IF(ISERROR(L2737),VLOOKUP(C2737,vancouver_ratios_2!B:J,9,0),IF(L2737="**",VLOOKUP(C2737,vancouver_ratios_2!B:J,9,0)))</f>
        <v>1.0656573580169399</v>
      </c>
      <c r="N2737">
        <f>IF(ISERROR(L2737),VLOOKUP(D2737,average_median_rates_1!B:I,8,0),IF(L2737="**", VLOOKUP(D2737,average_median_rates_1!B:I,8,0)))</f>
        <v>970</v>
      </c>
      <c r="O2737">
        <f t="shared" si="298"/>
        <v>1033.6876372764318</v>
      </c>
      <c r="P2737">
        <f t="shared" si="299"/>
        <v>1033.6876372764318</v>
      </c>
    </row>
    <row r="2738" spans="1:16" x14ac:dyDescent="0.2">
      <c r="A2738" t="str">
        <f t="shared" si="300"/>
        <v>200710median2East Hastings</v>
      </c>
      <c r="B2738" t="str">
        <f t="shared" si="294"/>
        <v>200710apartmentmedian2_bed_rateEast Hastings</v>
      </c>
      <c r="C2738" t="str">
        <f t="shared" si="295"/>
        <v>apartmentmedian2_bed_rateEast Hastings</v>
      </c>
      <c r="D2738" t="str">
        <f t="shared" si="296"/>
        <v>200710apartmentmedian2_bed_rateVancouver</v>
      </c>
      <c r="E2738">
        <v>2007</v>
      </c>
      <c r="F2738">
        <v>10</v>
      </c>
      <c r="G2738" t="s">
        <v>65</v>
      </c>
      <c r="H2738" t="s">
        <v>61</v>
      </c>
      <c r="I2738" t="s">
        <v>53</v>
      </c>
      <c r="J2738">
        <f t="shared" si="297"/>
        <v>2</v>
      </c>
      <c r="K2738" t="s">
        <v>25</v>
      </c>
      <c r="L2738" t="e">
        <f>VLOOKUP(B2738,average_median_rates_1!B:I,8,0)</f>
        <v>#N/A</v>
      </c>
      <c r="M2738">
        <f>IF(ISERROR(L2738),VLOOKUP(C2738,vancouver_ratios_2!B:J,9,0),IF(L2738="**",VLOOKUP(C2738,vancouver_ratios_2!B:J,9,0)))</f>
        <v>0.97427047379981202</v>
      </c>
      <c r="N2738">
        <f>IF(ISERROR(L2738),VLOOKUP(D2738,average_median_rates_1!B:I,8,0),IF(L2738="**", VLOOKUP(D2738,average_median_rates_1!B:I,8,0)))</f>
        <v>970</v>
      </c>
      <c r="O2738">
        <f t="shared" si="298"/>
        <v>945.04235958581762</v>
      </c>
      <c r="P2738">
        <f t="shared" si="299"/>
        <v>945.04235958581762</v>
      </c>
    </row>
    <row r="2739" spans="1:16" x14ac:dyDescent="0.2">
      <c r="A2739" t="str">
        <f t="shared" si="300"/>
        <v>200710median2Southeast Vancouver</v>
      </c>
      <c r="B2739" t="str">
        <f t="shared" si="294"/>
        <v>200710apartmentmedian2_bed_rateSoutheast Vancouver</v>
      </c>
      <c r="C2739" t="str">
        <f t="shared" si="295"/>
        <v>apartmentmedian2_bed_rateSoutheast Vancouver</v>
      </c>
      <c r="D2739" t="str">
        <f t="shared" si="296"/>
        <v>200710apartmentmedian2_bed_rateVancouver</v>
      </c>
      <c r="E2739">
        <v>2007</v>
      </c>
      <c r="F2739">
        <v>10</v>
      </c>
      <c r="G2739" t="s">
        <v>65</v>
      </c>
      <c r="H2739" t="s">
        <v>61</v>
      </c>
      <c r="I2739" t="s">
        <v>53</v>
      </c>
      <c r="J2739">
        <f t="shared" si="297"/>
        <v>2</v>
      </c>
      <c r="K2739" t="s">
        <v>26</v>
      </c>
      <c r="L2739" t="e">
        <f>VLOOKUP(B2739,average_median_rates_1!B:I,8,0)</f>
        <v>#N/A</v>
      </c>
      <c r="M2739">
        <f>IF(ISERROR(L2739),VLOOKUP(C2739,vancouver_ratios_2!B:J,9,0),IF(L2739="**",VLOOKUP(C2739,vancouver_ratios_2!B:J,9,0)))</f>
        <v>1.1106840288672699</v>
      </c>
      <c r="N2739">
        <f>IF(ISERROR(L2739),VLOOKUP(D2739,average_median_rates_1!B:I,8,0),IF(L2739="**", VLOOKUP(D2739,average_median_rates_1!B:I,8,0)))</f>
        <v>970</v>
      </c>
      <c r="O2739">
        <f t="shared" si="298"/>
        <v>1077.3635080012518</v>
      </c>
      <c r="P2739">
        <f t="shared" si="299"/>
        <v>1077.3635080012518</v>
      </c>
    </row>
    <row r="2740" spans="1:16" x14ac:dyDescent="0.2">
      <c r="A2740" t="str">
        <f t="shared" si="300"/>
        <v>200710median2University Endowment Lands</v>
      </c>
      <c r="B2740" t="str">
        <f t="shared" si="294"/>
        <v>200710apartmentmedian2_bed_rateUniversity Endowment Lands</v>
      </c>
      <c r="C2740" t="str">
        <f t="shared" si="295"/>
        <v>apartmentmedian2_bed_rateUniversity Endowment Lands</v>
      </c>
      <c r="D2740" t="str">
        <f t="shared" si="296"/>
        <v>200710apartmentmedian2_bed_rateVancouver</v>
      </c>
      <c r="E2740">
        <v>2007</v>
      </c>
      <c r="F2740">
        <v>10</v>
      </c>
      <c r="G2740" t="s">
        <v>65</v>
      </c>
      <c r="H2740" t="s">
        <v>61</v>
      </c>
      <c r="I2740" t="s">
        <v>53</v>
      </c>
      <c r="J2740">
        <f t="shared" si="297"/>
        <v>2</v>
      </c>
      <c r="K2740" t="s">
        <v>27</v>
      </c>
      <c r="L2740" t="e">
        <f>VLOOKUP(B2740,average_median_rates_1!B:I,8,0)</f>
        <v>#N/A</v>
      </c>
      <c r="M2740">
        <f>IF(ISERROR(L2740),VLOOKUP(C2740,vancouver_ratios_2!B:J,9,0),IF(L2740="**",VLOOKUP(C2740,vancouver_ratios_2!B:J,9,0)))</f>
        <v>1.6577502353310301</v>
      </c>
      <c r="N2740">
        <f>IF(ISERROR(L2740),VLOOKUP(D2740,average_median_rates_1!B:I,8,0),IF(L2740="**", VLOOKUP(D2740,average_median_rates_1!B:I,8,0)))</f>
        <v>970</v>
      </c>
      <c r="O2740">
        <f t="shared" si="298"/>
        <v>1608.0177282710993</v>
      </c>
      <c r="P2740">
        <f t="shared" si="299"/>
        <v>1608.0177282710993</v>
      </c>
    </row>
    <row r="2741" spans="1:16" x14ac:dyDescent="0.2">
      <c r="A2741" t="str">
        <f t="shared" si="300"/>
        <v>200710median2Central Park/Metrotown</v>
      </c>
      <c r="B2741" t="str">
        <f t="shared" si="294"/>
        <v>200710apartmentmedian2_bed_rateCentral Park/Metrotown</v>
      </c>
      <c r="C2741" t="str">
        <f t="shared" si="295"/>
        <v>apartmentmedian2_bed_rateCentral Park/Metrotown</v>
      </c>
      <c r="D2741" t="str">
        <f t="shared" si="296"/>
        <v>200710apartmentmedian2_bed_rateVancouver</v>
      </c>
      <c r="E2741">
        <v>2007</v>
      </c>
      <c r="F2741">
        <v>10</v>
      </c>
      <c r="G2741" t="s">
        <v>65</v>
      </c>
      <c r="H2741" t="s">
        <v>61</v>
      </c>
      <c r="I2741" t="s">
        <v>53</v>
      </c>
      <c r="J2741">
        <f t="shared" si="297"/>
        <v>2</v>
      </c>
      <c r="K2741" t="s">
        <v>28</v>
      </c>
      <c r="L2741" t="e">
        <f>VLOOKUP(B2741,average_median_rates_1!B:I,8,0)</f>
        <v>#N/A</v>
      </c>
      <c r="M2741">
        <f>IF(ISERROR(L2741),VLOOKUP(C2741,vancouver_ratios_2!B:J,9,0),IF(L2741="**",VLOOKUP(C2741,vancouver_ratios_2!B:J,9,0)))</f>
        <v>0.96799497960464398</v>
      </c>
      <c r="N2741">
        <f>IF(ISERROR(L2741),VLOOKUP(D2741,average_median_rates_1!B:I,8,0),IF(L2741="**", VLOOKUP(D2741,average_median_rates_1!B:I,8,0)))</f>
        <v>970</v>
      </c>
      <c r="O2741">
        <f t="shared" si="298"/>
        <v>938.9551302165047</v>
      </c>
      <c r="P2741">
        <f t="shared" si="299"/>
        <v>938.9551302165047</v>
      </c>
    </row>
    <row r="2742" spans="1:16" x14ac:dyDescent="0.2">
      <c r="A2742" t="str">
        <f t="shared" si="300"/>
        <v>200710median2Southeast Burnaby</v>
      </c>
      <c r="B2742" t="str">
        <f t="shared" si="294"/>
        <v>200710apartmentmedian2_bed_rateSoutheast Burnaby</v>
      </c>
      <c r="C2742" t="str">
        <f t="shared" si="295"/>
        <v>apartmentmedian2_bed_rateSoutheast Burnaby</v>
      </c>
      <c r="D2742" t="str">
        <f t="shared" si="296"/>
        <v>200710apartmentmedian2_bed_rateVancouver</v>
      </c>
      <c r="E2742">
        <v>2007</v>
      </c>
      <c r="F2742">
        <v>10</v>
      </c>
      <c r="G2742" t="s">
        <v>65</v>
      </c>
      <c r="H2742" t="s">
        <v>61</v>
      </c>
      <c r="I2742" t="s">
        <v>53</v>
      </c>
      <c r="J2742">
        <f t="shared" si="297"/>
        <v>2</v>
      </c>
      <c r="K2742" t="s">
        <v>29</v>
      </c>
      <c r="L2742" t="e">
        <f>VLOOKUP(B2742,average_median_rates_1!B:I,8,0)</f>
        <v>#N/A</v>
      </c>
      <c r="M2742">
        <f>IF(ISERROR(L2742),VLOOKUP(C2742,vancouver_ratios_2!B:J,9,0),IF(L2742="**",VLOOKUP(C2742,vancouver_ratios_2!B:J,9,0)))</f>
        <v>0.83181675556950097</v>
      </c>
      <c r="N2742">
        <f>IF(ISERROR(L2742),VLOOKUP(D2742,average_median_rates_1!B:I,8,0),IF(L2742="**", VLOOKUP(D2742,average_median_rates_1!B:I,8,0)))</f>
        <v>970</v>
      </c>
      <c r="O2742">
        <f t="shared" si="298"/>
        <v>806.86225290241589</v>
      </c>
      <c r="P2742">
        <f t="shared" si="299"/>
        <v>806.86225290241589</v>
      </c>
    </row>
    <row r="2743" spans="1:16" x14ac:dyDescent="0.2">
      <c r="A2743" t="str">
        <f t="shared" si="300"/>
        <v>200710median2North Burnaby</v>
      </c>
      <c r="B2743" t="str">
        <f t="shared" si="294"/>
        <v>200710apartmentmedian2_bed_rateNorth Burnaby</v>
      </c>
      <c r="C2743" t="str">
        <f t="shared" si="295"/>
        <v>apartmentmedian2_bed_rateNorth Burnaby</v>
      </c>
      <c r="D2743" t="str">
        <f t="shared" si="296"/>
        <v>200710apartmentmedian2_bed_rateVancouver</v>
      </c>
      <c r="E2743">
        <v>2007</v>
      </c>
      <c r="F2743">
        <v>10</v>
      </c>
      <c r="G2743" t="s">
        <v>65</v>
      </c>
      <c r="H2743" t="s">
        <v>61</v>
      </c>
      <c r="I2743" t="s">
        <v>53</v>
      </c>
      <c r="J2743">
        <f t="shared" si="297"/>
        <v>2</v>
      </c>
      <c r="K2743" t="s">
        <v>31</v>
      </c>
      <c r="L2743" t="e">
        <f>VLOOKUP(B2743,average_median_rates_1!B:I,8,0)</f>
        <v>#N/A</v>
      </c>
      <c r="M2743">
        <f>IF(ISERROR(L2743),VLOOKUP(C2743,vancouver_ratios_2!B:J,9,0),IF(L2743="**",VLOOKUP(C2743,vancouver_ratios_2!B:J,9,0)))</f>
        <v>1.02016002510198</v>
      </c>
      <c r="N2743">
        <f>IF(ISERROR(L2743),VLOOKUP(D2743,average_median_rates_1!B:I,8,0),IF(L2743="**", VLOOKUP(D2743,average_median_rates_1!B:I,8,0)))</f>
        <v>970</v>
      </c>
      <c r="O2743">
        <f t="shared" si="298"/>
        <v>989.55522434892066</v>
      </c>
      <c r="P2743">
        <f t="shared" si="299"/>
        <v>989.55522434892066</v>
      </c>
    </row>
    <row r="2744" spans="1:16" x14ac:dyDescent="0.2">
      <c r="A2744" t="str">
        <f t="shared" si="300"/>
        <v>200710median2New Westminster</v>
      </c>
      <c r="B2744" t="str">
        <f t="shared" si="294"/>
        <v>200710apartmentmedian2_bed_rateNew Westminster</v>
      </c>
      <c r="C2744" t="str">
        <f t="shared" si="295"/>
        <v>apartmentmedian2_bed_rateNew Westminster</v>
      </c>
      <c r="D2744" t="str">
        <f t="shared" si="296"/>
        <v>200710apartmentmedian2_bed_rateVancouver</v>
      </c>
      <c r="E2744">
        <v>2007</v>
      </c>
      <c r="F2744">
        <v>10</v>
      </c>
      <c r="G2744" t="s">
        <v>65</v>
      </c>
      <c r="H2744" t="s">
        <v>61</v>
      </c>
      <c r="I2744" t="s">
        <v>53</v>
      </c>
      <c r="J2744">
        <f t="shared" si="297"/>
        <v>2</v>
      </c>
      <c r="K2744" t="s">
        <v>32</v>
      </c>
      <c r="L2744" t="e">
        <f>VLOOKUP(B2744,average_median_rates_1!B:I,8,0)</f>
        <v>#N/A</v>
      </c>
      <c r="M2744">
        <f>IF(ISERROR(L2744),VLOOKUP(C2744,vancouver_ratios_2!B:J,9,0),IF(L2744="**",VLOOKUP(C2744,vancouver_ratios_2!B:J,9,0)))</f>
        <v>0.92845936617508595</v>
      </c>
      <c r="N2744">
        <f>IF(ISERROR(L2744),VLOOKUP(D2744,average_median_rates_1!B:I,8,0),IF(L2744="**", VLOOKUP(D2744,average_median_rates_1!B:I,8,0)))</f>
        <v>970</v>
      </c>
      <c r="O2744">
        <f t="shared" si="298"/>
        <v>900.60558518983339</v>
      </c>
      <c r="P2744">
        <f t="shared" si="299"/>
        <v>900.60558518983339</v>
      </c>
    </row>
    <row r="2745" spans="1:16" x14ac:dyDescent="0.2">
      <c r="A2745" t="str">
        <f t="shared" si="300"/>
        <v>200710median2North Vancouver CY</v>
      </c>
      <c r="B2745" t="str">
        <f t="shared" si="294"/>
        <v>200710apartmentmedian2_bed_rateNorth Vancouver CY</v>
      </c>
      <c r="C2745" t="str">
        <f t="shared" si="295"/>
        <v>apartmentmedian2_bed_rateNorth Vancouver CY</v>
      </c>
      <c r="D2745" t="str">
        <f t="shared" si="296"/>
        <v>200710apartmentmedian2_bed_rateVancouver</v>
      </c>
      <c r="E2745">
        <v>2007</v>
      </c>
      <c r="F2745">
        <v>10</v>
      </c>
      <c r="G2745" t="s">
        <v>65</v>
      </c>
      <c r="H2745" t="s">
        <v>61</v>
      </c>
      <c r="I2745" t="s">
        <v>53</v>
      </c>
      <c r="J2745">
        <f t="shared" si="297"/>
        <v>2</v>
      </c>
      <c r="K2745" t="s">
        <v>33</v>
      </c>
      <c r="L2745" t="e">
        <f>VLOOKUP(B2745,average_median_rates_1!B:I,8,0)</f>
        <v>#N/A</v>
      </c>
      <c r="M2745">
        <f>IF(ISERROR(L2745),VLOOKUP(C2745,vancouver_ratios_2!B:J,9,0),IF(L2745="**",VLOOKUP(C2745,vancouver_ratios_2!B:J,9,0)))</f>
        <v>1.18195010982115</v>
      </c>
      <c r="N2745">
        <f>IF(ISERROR(L2745),VLOOKUP(D2745,average_median_rates_1!B:I,8,0),IF(L2745="**", VLOOKUP(D2745,average_median_rates_1!B:I,8,0)))</f>
        <v>970</v>
      </c>
      <c r="O2745">
        <f t="shared" si="298"/>
        <v>1146.4916065265154</v>
      </c>
      <c r="P2745">
        <f t="shared" si="299"/>
        <v>1146.4916065265154</v>
      </c>
    </row>
    <row r="2746" spans="1:16" x14ac:dyDescent="0.2">
      <c r="A2746" t="str">
        <f t="shared" si="300"/>
        <v>200710median2North Vancouver DM</v>
      </c>
      <c r="B2746" t="str">
        <f t="shared" si="294"/>
        <v>200710apartmentmedian2_bed_rateNorth Vancouver DM</v>
      </c>
      <c r="C2746" t="str">
        <f t="shared" si="295"/>
        <v>apartmentmedian2_bed_rateNorth Vancouver DM</v>
      </c>
      <c r="D2746" t="str">
        <f t="shared" si="296"/>
        <v>200710apartmentmedian2_bed_rateVancouver</v>
      </c>
      <c r="E2746">
        <v>2007</v>
      </c>
      <c r="F2746">
        <v>10</v>
      </c>
      <c r="G2746" t="s">
        <v>65</v>
      </c>
      <c r="H2746" t="s">
        <v>61</v>
      </c>
      <c r="I2746" t="s">
        <v>53</v>
      </c>
      <c r="J2746">
        <f t="shared" si="297"/>
        <v>2</v>
      </c>
      <c r="K2746" t="s">
        <v>34</v>
      </c>
      <c r="L2746" t="e">
        <f>VLOOKUP(B2746,average_median_rates_1!B:I,8,0)</f>
        <v>#N/A</v>
      </c>
      <c r="M2746">
        <f>IF(ISERROR(L2746),VLOOKUP(C2746,vancouver_ratios_2!B:J,9,0),IF(L2746="**",VLOOKUP(C2746,vancouver_ratios_2!B:J,9,0)))</f>
        <v>1.1241763413868799</v>
      </c>
      <c r="N2746">
        <f>IF(ISERROR(L2746),VLOOKUP(D2746,average_median_rates_1!B:I,8,0),IF(L2746="**", VLOOKUP(D2746,average_median_rates_1!B:I,8,0)))</f>
        <v>970</v>
      </c>
      <c r="O2746">
        <f t="shared" si="298"/>
        <v>1090.4510511452736</v>
      </c>
      <c r="P2746">
        <f t="shared" si="299"/>
        <v>1090.4510511452736</v>
      </c>
    </row>
    <row r="2747" spans="1:16" x14ac:dyDescent="0.2">
      <c r="A2747" t="str">
        <f t="shared" si="300"/>
        <v>200710median2West Vancouver</v>
      </c>
      <c r="B2747" t="str">
        <f t="shared" si="294"/>
        <v>200710apartmentmedian2_bed_rateWest Vancouver</v>
      </c>
      <c r="C2747" t="str">
        <f t="shared" si="295"/>
        <v>apartmentmedian2_bed_rateWest Vancouver</v>
      </c>
      <c r="D2747" t="str">
        <f t="shared" si="296"/>
        <v>200710apartmentmedian2_bed_rateVancouver</v>
      </c>
      <c r="E2747">
        <v>2007</v>
      </c>
      <c r="F2747">
        <v>10</v>
      </c>
      <c r="G2747" t="s">
        <v>65</v>
      </c>
      <c r="H2747" t="s">
        <v>61</v>
      </c>
      <c r="I2747" t="s">
        <v>53</v>
      </c>
      <c r="J2747">
        <f t="shared" si="297"/>
        <v>2</v>
      </c>
      <c r="K2747" t="s">
        <v>35</v>
      </c>
      <c r="L2747" t="e">
        <f>VLOOKUP(B2747,average_median_rates_1!B:I,8,0)</f>
        <v>#N/A</v>
      </c>
      <c r="M2747">
        <f>IF(ISERROR(L2747),VLOOKUP(C2747,vancouver_ratios_2!B:J,9,0),IF(L2747="**",VLOOKUP(C2747,vancouver_ratios_2!B:J,9,0)))</f>
        <v>1.7228584876059001</v>
      </c>
      <c r="N2747">
        <f>IF(ISERROR(L2747),VLOOKUP(D2747,average_median_rates_1!B:I,8,0),IF(L2747="**", VLOOKUP(D2747,average_median_rates_1!B:I,8,0)))</f>
        <v>970</v>
      </c>
      <c r="O2747">
        <f t="shared" si="298"/>
        <v>1671.1727329777232</v>
      </c>
      <c r="P2747">
        <f t="shared" si="299"/>
        <v>1671.1727329777232</v>
      </c>
    </row>
    <row r="2748" spans="1:16" x14ac:dyDescent="0.2">
      <c r="A2748" t="str">
        <f t="shared" si="300"/>
        <v>200710median2Richmond</v>
      </c>
      <c r="B2748" t="str">
        <f t="shared" si="294"/>
        <v>200710apartmentmedian2_bed_rateRichmond</v>
      </c>
      <c r="C2748" t="str">
        <f t="shared" si="295"/>
        <v>apartmentmedian2_bed_rateRichmond</v>
      </c>
      <c r="D2748" t="str">
        <f t="shared" si="296"/>
        <v>200710apartmentmedian2_bed_rateVancouver</v>
      </c>
      <c r="E2748">
        <v>2007</v>
      </c>
      <c r="F2748">
        <v>10</v>
      </c>
      <c r="G2748" t="s">
        <v>65</v>
      </c>
      <c r="H2748" t="s">
        <v>61</v>
      </c>
      <c r="I2748" t="s">
        <v>53</v>
      </c>
      <c r="J2748">
        <f t="shared" si="297"/>
        <v>2</v>
      </c>
      <c r="K2748" t="s">
        <v>36</v>
      </c>
      <c r="L2748" t="e">
        <f>VLOOKUP(B2748,average_median_rates_1!B:I,8,0)</f>
        <v>#N/A</v>
      </c>
      <c r="M2748">
        <f>IF(ISERROR(L2748),VLOOKUP(C2748,vancouver_ratios_2!B:J,9,0),IF(L2748="**",VLOOKUP(C2748,vancouver_ratios_2!B:J,9,0)))</f>
        <v>0.96815186695952304</v>
      </c>
      <c r="N2748">
        <f>IF(ISERROR(L2748),VLOOKUP(D2748,average_median_rates_1!B:I,8,0),IF(L2748="**", VLOOKUP(D2748,average_median_rates_1!B:I,8,0)))</f>
        <v>970</v>
      </c>
      <c r="O2748">
        <f t="shared" si="298"/>
        <v>939.10731095073731</v>
      </c>
      <c r="P2748">
        <f t="shared" si="299"/>
        <v>939.10731095073731</v>
      </c>
    </row>
    <row r="2749" spans="1:16" x14ac:dyDescent="0.2">
      <c r="A2749" t="str">
        <f t="shared" si="300"/>
        <v>200710median2Delta</v>
      </c>
      <c r="B2749" t="str">
        <f t="shared" si="294"/>
        <v>200710apartmentmedian2_bed_rateDelta</v>
      </c>
      <c r="C2749" t="str">
        <f t="shared" si="295"/>
        <v>apartmentmedian2_bed_rateDelta</v>
      </c>
      <c r="D2749" t="str">
        <f t="shared" si="296"/>
        <v>200710apartmentmedian2_bed_rateVancouver</v>
      </c>
      <c r="E2749">
        <v>2007</v>
      </c>
      <c r="F2749">
        <v>10</v>
      </c>
      <c r="G2749" t="s">
        <v>65</v>
      </c>
      <c r="H2749" t="s">
        <v>61</v>
      </c>
      <c r="I2749" t="s">
        <v>53</v>
      </c>
      <c r="J2749">
        <f t="shared" si="297"/>
        <v>2</v>
      </c>
      <c r="K2749" t="s">
        <v>37</v>
      </c>
      <c r="L2749" t="e">
        <f>VLOOKUP(B2749,average_median_rates_1!B:I,8,0)</f>
        <v>#N/A</v>
      </c>
      <c r="M2749">
        <f>IF(ISERROR(L2749),VLOOKUP(C2749,vancouver_ratios_2!B:J,9,0),IF(L2749="**",VLOOKUP(C2749,vancouver_ratios_2!B:J,9,0)))</f>
        <v>0.85189833699403805</v>
      </c>
      <c r="N2749">
        <f>IF(ISERROR(L2749),VLOOKUP(D2749,average_median_rates_1!B:I,8,0),IF(L2749="**", VLOOKUP(D2749,average_median_rates_1!B:I,8,0)))</f>
        <v>970</v>
      </c>
      <c r="O2749">
        <f t="shared" si="298"/>
        <v>826.34138688421694</v>
      </c>
      <c r="P2749">
        <f t="shared" si="299"/>
        <v>826.34138688421694</v>
      </c>
    </row>
    <row r="2750" spans="1:16" x14ac:dyDescent="0.2">
      <c r="A2750" t="str">
        <f t="shared" si="300"/>
        <v>200710median2Surrey</v>
      </c>
      <c r="B2750" t="str">
        <f t="shared" si="294"/>
        <v>200710apartmentmedian2_bed_rateSurrey</v>
      </c>
      <c r="C2750" t="str">
        <f t="shared" si="295"/>
        <v>apartmentmedian2_bed_rateSurrey</v>
      </c>
      <c r="D2750" t="str">
        <f t="shared" si="296"/>
        <v>200710apartmentmedian2_bed_rateVancouver</v>
      </c>
      <c r="E2750">
        <v>2007</v>
      </c>
      <c r="F2750">
        <v>10</v>
      </c>
      <c r="G2750" t="s">
        <v>65</v>
      </c>
      <c r="H2750" t="s">
        <v>61</v>
      </c>
      <c r="I2750" t="s">
        <v>53</v>
      </c>
      <c r="J2750">
        <f t="shared" si="297"/>
        <v>2</v>
      </c>
      <c r="K2750" t="s">
        <v>38</v>
      </c>
      <c r="L2750" t="e">
        <f>VLOOKUP(B2750,average_median_rates_1!B:I,8,0)</f>
        <v>#N/A</v>
      </c>
      <c r="M2750">
        <f>IF(ISERROR(L2750),VLOOKUP(C2750,vancouver_ratios_2!B:J,9,0),IF(L2750="**",VLOOKUP(C2750,vancouver_ratios_2!B:J,9,0)))</f>
        <v>0.75274552871038602</v>
      </c>
      <c r="N2750">
        <f>IF(ISERROR(L2750),VLOOKUP(D2750,average_median_rates_1!B:I,8,0),IF(L2750="**", VLOOKUP(D2750,average_median_rates_1!B:I,8,0)))</f>
        <v>970</v>
      </c>
      <c r="O2750">
        <f t="shared" si="298"/>
        <v>730.16316284907441</v>
      </c>
      <c r="P2750">
        <f t="shared" si="299"/>
        <v>730.16316284907441</v>
      </c>
    </row>
    <row r="2751" spans="1:16" x14ac:dyDescent="0.2">
      <c r="A2751" t="str">
        <f t="shared" si="300"/>
        <v>200710median2White Rock</v>
      </c>
      <c r="B2751" t="str">
        <f t="shared" si="294"/>
        <v>200710apartmentmedian2_bed_rateWhite Rock</v>
      </c>
      <c r="C2751" t="str">
        <f t="shared" si="295"/>
        <v>apartmentmedian2_bed_rateWhite Rock</v>
      </c>
      <c r="D2751" t="str">
        <f t="shared" si="296"/>
        <v>200710apartmentmedian2_bed_rateVancouver</v>
      </c>
      <c r="E2751">
        <v>2007</v>
      </c>
      <c r="F2751">
        <v>10</v>
      </c>
      <c r="G2751" t="s">
        <v>65</v>
      </c>
      <c r="H2751" t="s">
        <v>61</v>
      </c>
      <c r="I2751" t="s">
        <v>53</v>
      </c>
      <c r="J2751">
        <f t="shared" si="297"/>
        <v>2</v>
      </c>
      <c r="K2751" t="s">
        <v>39</v>
      </c>
      <c r="L2751" t="e">
        <f>VLOOKUP(B2751,average_median_rates_1!B:I,8,0)</f>
        <v>#N/A</v>
      </c>
      <c r="M2751">
        <f>IF(ISERROR(L2751),VLOOKUP(C2751,vancouver_ratios_2!B:J,9,0),IF(L2751="**",VLOOKUP(C2751,vancouver_ratios_2!B:J,9,0)))</f>
        <v>0.85142767492940097</v>
      </c>
      <c r="N2751">
        <f>IF(ISERROR(L2751),VLOOKUP(D2751,average_median_rates_1!B:I,8,0),IF(L2751="**", VLOOKUP(D2751,average_median_rates_1!B:I,8,0)))</f>
        <v>970</v>
      </c>
      <c r="O2751">
        <f t="shared" si="298"/>
        <v>825.88484468151898</v>
      </c>
      <c r="P2751">
        <f t="shared" si="299"/>
        <v>825.88484468151898</v>
      </c>
    </row>
    <row r="2752" spans="1:16" x14ac:dyDescent="0.2">
      <c r="A2752" t="str">
        <f t="shared" si="300"/>
        <v>200710median2Langley City and Langley DM</v>
      </c>
      <c r="B2752" t="str">
        <f t="shared" si="294"/>
        <v>200710apartmentmedian2_bed_rateLangley City and Langley DM</v>
      </c>
      <c r="C2752" t="str">
        <f t="shared" si="295"/>
        <v>apartmentmedian2_bed_rateLangley City and Langley DM</v>
      </c>
      <c r="D2752" t="str">
        <f t="shared" si="296"/>
        <v>200710apartmentmedian2_bed_rateVancouver</v>
      </c>
      <c r="E2752">
        <v>2007</v>
      </c>
      <c r="F2752">
        <v>10</v>
      </c>
      <c r="G2752" t="s">
        <v>65</v>
      </c>
      <c r="H2752" t="s">
        <v>61</v>
      </c>
      <c r="I2752" t="s">
        <v>53</v>
      </c>
      <c r="J2752">
        <f t="shared" si="297"/>
        <v>2</v>
      </c>
      <c r="K2752" t="s">
        <v>40</v>
      </c>
      <c r="L2752" t="e">
        <f>VLOOKUP(B2752,average_median_rates_1!B:I,8,0)</f>
        <v>#N/A</v>
      </c>
      <c r="M2752">
        <f>IF(ISERROR(L2752),VLOOKUP(C2752,vancouver_ratios_2!B:J,9,0),IF(L2752="**",VLOOKUP(C2752,vancouver_ratios_2!B:J,9,0)))</f>
        <v>0.83197364292438003</v>
      </c>
      <c r="N2752">
        <f>IF(ISERROR(L2752),VLOOKUP(D2752,average_median_rates_1!B:I,8,0),IF(L2752="**", VLOOKUP(D2752,average_median_rates_1!B:I,8,0)))</f>
        <v>970</v>
      </c>
      <c r="O2752">
        <f t="shared" si="298"/>
        <v>807.01443363664862</v>
      </c>
      <c r="P2752">
        <f t="shared" si="299"/>
        <v>807.01443363664862</v>
      </c>
    </row>
    <row r="2753" spans="1:16" x14ac:dyDescent="0.2">
      <c r="A2753" t="str">
        <f t="shared" si="300"/>
        <v>200710median2Tri-Cities</v>
      </c>
      <c r="B2753" t="str">
        <f t="shared" si="294"/>
        <v>200710apartmentmedian2_bed_rateTri-Cities</v>
      </c>
      <c r="C2753" t="str">
        <f t="shared" si="295"/>
        <v>apartmentmedian2_bed_rateTri-Cities</v>
      </c>
      <c r="D2753" t="str">
        <f t="shared" si="296"/>
        <v>200710apartmentmedian2_bed_rateVancouver</v>
      </c>
      <c r="E2753">
        <v>2007</v>
      </c>
      <c r="F2753">
        <v>10</v>
      </c>
      <c r="G2753" t="s">
        <v>65</v>
      </c>
      <c r="H2753" t="s">
        <v>61</v>
      </c>
      <c r="I2753" t="s">
        <v>53</v>
      </c>
      <c r="J2753">
        <f t="shared" si="297"/>
        <v>2</v>
      </c>
      <c r="K2753" t="s">
        <v>41</v>
      </c>
      <c r="L2753" t="e">
        <f>VLOOKUP(B2753,average_median_rates_1!B:I,8,0)</f>
        <v>#N/A</v>
      </c>
      <c r="M2753">
        <f>IF(ISERROR(L2753),VLOOKUP(C2753,vancouver_ratios_2!B:J,9,0),IF(L2753="**",VLOOKUP(C2753,vancouver_ratios_2!B:J,9,0)))</f>
        <v>0.85801694383432703</v>
      </c>
      <c r="N2753">
        <f>IF(ISERROR(L2753),VLOOKUP(D2753,average_median_rates_1!B:I,8,0),IF(L2753="**", VLOOKUP(D2753,average_median_rates_1!B:I,8,0)))</f>
        <v>970</v>
      </c>
      <c r="O2753">
        <f t="shared" si="298"/>
        <v>832.27643551929725</v>
      </c>
      <c r="P2753">
        <f t="shared" si="299"/>
        <v>832.27643551929725</v>
      </c>
    </row>
    <row r="2754" spans="1:16" x14ac:dyDescent="0.2">
      <c r="A2754" t="str">
        <f t="shared" si="300"/>
        <v>200710median2Maple Ridge/Pitt Meadows</v>
      </c>
      <c r="B2754" t="str">
        <f t="shared" ref="B2754:B2817" si="301">E2754&amp;F2754&amp;G2754&amp;H2754&amp;I2754&amp;K2754</f>
        <v>200710apartmentmedian2_bed_rateMaple Ridge/Pitt Meadows</v>
      </c>
      <c r="C2754" t="str">
        <f t="shared" ref="C2754:C2817" si="302">G2754&amp;H2754&amp;I2754&amp;K2754</f>
        <v>apartmentmedian2_bed_rateMaple Ridge/Pitt Meadows</v>
      </c>
      <c r="D2754" t="str">
        <f t="shared" ref="D2754:D2817" si="303">E2754&amp;F2754&amp;G2754&amp;H2754&amp;I2754&amp;"Vancouver"</f>
        <v>200710apartmentmedian2_bed_rateVancouver</v>
      </c>
      <c r="E2754">
        <v>2007</v>
      </c>
      <c r="F2754">
        <v>10</v>
      </c>
      <c r="G2754" t="s">
        <v>65</v>
      </c>
      <c r="H2754" t="s">
        <v>61</v>
      </c>
      <c r="I2754" t="s">
        <v>53</v>
      </c>
      <c r="J2754">
        <f t="shared" ref="J2754:J2817" si="304">IF(I2754="bachelor_rate", 0, IF(I2754="1_bed_rate", 1, IF(I2754="2_bed_rate",2, IF(I2754="3+_bed_rate", 3, "error"))))</f>
        <v>2</v>
      </c>
      <c r="K2754" t="s">
        <v>42</v>
      </c>
      <c r="L2754" t="e">
        <f>VLOOKUP(B2754,average_median_rates_1!B:I,8,0)</f>
        <v>#N/A</v>
      </c>
      <c r="M2754">
        <f>IF(ISERROR(L2754),VLOOKUP(C2754,vancouver_ratios_2!B:J,9,0),IF(L2754="**",VLOOKUP(C2754,vancouver_ratios_2!B:J,9,0)))</f>
        <v>0.76176655161593998</v>
      </c>
      <c r="N2754">
        <f>IF(ISERROR(L2754),VLOOKUP(D2754,average_median_rates_1!B:I,8,0),IF(L2754="**", VLOOKUP(D2754,average_median_rates_1!B:I,8,0)))</f>
        <v>970</v>
      </c>
      <c r="O2754">
        <f t="shared" ref="O2754:O2817" si="305">N2754*M2754</f>
        <v>738.91355506746174</v>
      </c>
      <c r="P2754">
        <f t="shared" ref="P2754:P2817" si="306">IF(ISERROR(L2754),O2754, IF(L2754="**", O2754, L2754))</f>
        <v>738.91355506746174</v>
      </c>
    </row>
    <row r="2755" spans="1:16" x14ac:dyDescent="0.2">
      <c r="A2755" t="str">
        <f t="shared" ref="A2755:A2818" si="307">E2755&amp;F2755&amp;H2755&amp;J2755&amp;K2755</f>
        <v>200710median2Vancouver</v>
      </c>
      <c r="B2755" t="str">
        <f t="shared" si="301"/>
        <v>200710apartmentmedian2_bed_rateVancouver</v>
      </c>
      <c r="C2755" t="str">
        <f t="shared" si="302"/>
        <v>apartmentmedian2_bed_rateVancouver</v>
      </c>
      <c r="D2755" t="str">
        <f t="shared" si="303"/>
        <v>200710apartmentmedian2_bed_rateVancouver</v>
      </c>
      <c r="E2755">
        <v>2007</v>
      </c>
      <c r="F2755">
        <v>10</v>
      </c>
      <c r="G2755" t="s">
        <v>65</v>
      </c>
      <c r="H2755" t="s">
        <v>61</v>
      </c>
      <c r="I2755" t="s">
        <v>53</v>
      </c>
      <c r="J2755">
        <f t="shared" si="304"/>
        <v>2</v>
      </c>
      <c r="K2755" t="s">
        <v>43</v>
      </c>
      <c r="L2755">
        <f>VLOOKUP(B2755,average_median_rates_1!B:I,8,0)</f>
        <v>970</v>
      </c>
      <c r="M2755" t="b">
        <f>IF(ISERROR(L2755),VLOOKUP(C2755,vancouver_ratios_2!B:J,9,0),IF(L2755="**",VLOOKUP(C2755,vancouver_ratios_2!B:J,9,0)))</f>
        <v>0</v>
      </c>
      <c r="N2755" t="b">
        <f>IF(ISERROR(L2755),VLOOKUP(D2755,average_median_rates_1!B:I,8,0),IF(L2755="**", VLOOKUP(D2755,average_median_rates_1!B:I,8,0)))</f>
        <v>0</v>
      </c>
      <c r="O2755">
        <f t="shared" si="305"/>
        <v>0</v>
      </c>
      <c r="P2755">
        <f t="shared" si="306"/>
        <v>970</v>
      </c>
    </row>
    <row r="2756" spans="1:16" x14ac:dyDescent="0.2">
      <c r="A2756" t="str">
        <f t="shared" si="307"/>
        <v>200710median2North Vancouver City</v>
      </c>
      <c r="B2756" t="str">
        <f t="shared" si="301"/>
        <v>200710apartmentmedian2_bed_rateNorth Vancouver City</v>
      </c>
      <c r="C2756" t="str">
        <f t="shared" si="302"/>
        <v>apartmentmedian2_bed_rateNorth Vancouver City</v>
      </c>
      <c r="D2756" t="str">
        <f t="shared" si="303"/>
        <v>200710apartmentmedian2_bed_rateVancouver</v>
      </c>
      <c r="E2756">
        <v>2007</v>
      </c>
      <c r="F2756">
        <v>10</v>
      </c>
      <c r="G2756" t="s">
        <v>65</v>
      </c>
      <c r="H2756" t="s">
        <v>61</v>
      </c>
      <c r="I2756" t="s">
        <v>53</v>
      </c>
      <c r="J2756">
        <f t="shared" si="304"/>
        <v>2</v>
      </c>
      <c r="K2756" t="s">
        <v>60</v>
      </c>
      <c r="L2756" t="e">
        <f>VLOOKUP(B2756,average_median_rates_1!B:I,8,0)</f>
        <v>#N/A</v>
      </c>
      <c r="M2756">
        <f>IF(ISERROR(L2756),VLOOKUP(C2756,vancouver_ratios_2!B:J,9,0),IF(L2756="**",VLOOKUP(C2756,vancouver_ratios_2!B:J,9,0)))</f>
        <v>0.94132412927518005</v>
      </c>
      <c r="N2756">
        <f>IF(ISERROR(L2756),VLOOKUP(D2756,average_median_rates_1!B:I,8,0),IF(L2756="**", VLOOKUP(D2756,average_median_rates_1!B:I,8,0)))</f>
        <v>970</v>
      </c>
      <c r="O2756">
        <f t="shared" si="305"/>
        <v>913.08440539692469</v>
      </c>
      <c r="P2756">
        <f t="shared" si="306"/>
        <v>913.08440539692469</v>
      </c>
    </row>
    <row r="2757" spans="1:16" x14ac:dyDescent="0.2">
      <c r="A2757" t="str">
        <f t="shared" si="307"/>
        <v>200710median3West End/Stanley Park</v>
      </c>
      <c r="B2757" t="str">
        <f t="shared" si="301"/>
        <v>200710apartmentmedian3+_bed_rateWest End/Stanley Park</v>
      </c>
      <c r="C2757" t="str">
        <f t="shared" si="302"/>
        <v>apartmentmedian3+_bed_rateWest End/Stanley Park</v>
      </c>
      <c r="D2757" t="str">
        <f t="shared" si="303"/>
        <v>200710apartmentmedian3+_bed_rateVancouver</v>
      </c>
      <c r="E2757">
        <v>2007</v>
      </c>
      <c r="F2757">
        <v>10</v>
      </c>
      <c r="G2757" t="s">
        <v>65</v>
      </c>
      <c r="H2757" t="s">
        <v>61</v>
      </c>
      <c r="I2757" t="s">
        <v>55</v>
      </c>
      <c r="J2757">
        <f t="shared" si="304"/>
        <v>3</v>
      </c>
      <c r="K2757" t="s">
        <v>12</v>
      </c>
      <c r="L2757" t="e">
        <f>VLOOKUP(B2757,average_median_rates_1!B:I,8,0)</f>
        <v>#N/A</v>
      </c>
      <c r="M2757">
        <f>IF(ISERROR(L2757),VLOOKUP(C2757,vancouver_ratios_2!B:J,9,0),IF(L2757="**",VLOOKUP(C2757,vancouver_ratios_2!B:J,9,0)))</f>
        <v>1.9956571027127099</v>
      </c>
      <c r="N2757">
        <f>IF(ISERROR(L2757),VLOOKUP(D2757,average_median_rates_1!B:I,8,0),IF(L2757="**", VLOOKUP(D2757,average_median_rates_1!B:I,8,0)))</f>
        <v>1019</v>
      </c>
      <c r="O2757">
        <f t="shared" si="305"/>
        <v>2033.5745876642513</v>
      </c>
      <c r="P2757">
        <f t="shared" si="306"/>
        <v>2033.5745876642513</v>
      </c>
    </row>
    <row r="2758" spans="1:16" x14ac:dyDescent="0.2">
      <c r="A2758" t="str">
        <f t="shared" si="307"/>
        <v>200710median3English Bay</v>
      </c>
      <c r="B2758" t="str">
        <f t="shared" si="301"/>
        <v>200710apartmentmedian3+_bed_rateEnglish Bay</v>
      </c>
      <c r="C2758" t="str">
        <f t="shared" si="302"/>
        <v>apartmentmedian3+_bed_rateEnglish Bay</v>
      </c>
      <c r="D2758" t="str">
        <f t="shared" si="303"/>
        <v>200710apartmentmedian3+_bed_rateVancouver</v>
      </c>
      <c r="E2758">
        <v>2007</v>
      </c>
      <c r="F2758">
        <v>10</v>
      </c>
      <c r="G2758" t="s">
        <v>65</v>
      </c>
      <c r="H2758" t="s">
        <v>61</v>
      </c>
      <c r="I2758" t="s">
        <v>55</v>
      </c>
      <c r="J2758">
        <f t="shared" si="304"/>
        <v>3</v>
      </c>
      <c r="K2758" t="s">
        <v>16</v>
      </c>
      <c r="L2758" t="e">
        <f>VLOOKUP(B2758,average_median_rates_1!B:I,8,0)</f>
        <v>#N/A</v>
      </c>
      <c r="M2758">
        <f>IF(ISERROR(L2758),VLOOKUP(C2758,vancouver_ratios_2!B:J,9,0),IF(L2758="**",VLOOKUP(C2758,vancouver_ratios_2!B:J,9,0)))</f>
        <v>1.72900457783343</v>
      </c>
      <c r="N2758">
        <f>IF(ISERROR(L2758),VLOOKUP(D2758,average_median_rates_1!B:I,8,0),IF(L2758="**", VLOOKUP(D2758,average_median_rates_1!B:I,8,0)))</f>
        <v>1019</v>
      </c>
      <c r="O2758">
        <f t="shared" si="305"/>
        <v>1761.8556648122651</v>
      </c>
      <c r="P2758">
        <f t="shared" si="306"/>
        <v>1761.8556648122651</v>
      </c>
    </row>
    <row r="2759" spans="1:16" x14ac:dyDescent="0.2">
      <c r="A2759" t="str">
        <f t="shared" si="307"/>
        <v>200710median3Downtown</v>
      </c>
      <c r="B2759" t="str">
        <f t="shared" si="301"/>
        <v>200710apartmentmedian3+_bed_rateDowntown</v>
      </c>
      <c r="C2759" t="str">
        <f t="shared" si="302"/>
        <v>apartmentmedian3+_bed_rateDowntown</v>
      </c>
      <c r="D2759" t="str">
        <f t="shared" si="303"/>
        <v>200710apartmentmedian3+_bed_rateVancouver</v>
      </c>
      <c r="E2759">
        <v>2007</v>
      </c>
      <c r="F2759">
        <v>10</v>
      </c>
      <c r="G2759" t="s">
        <v>65</v>
      </c>
      <c r="H2759" t="s">
        <v>61</v>
      </c>
      <c r="I2759" t="s">
        <v>55</v>
      </c>
      <c r="J2759">
        <f t="shared" si="304"/>
        <v>3</v>
      </c>
      <c r="K2759" t="s">
        <v>17</v>
      </c>
      <c r="L2759" t="e">
        <f>VLOOKUP(B2759,average_median_rates_1!B:I,8,0)</f>
        <v>#N/A</v>
      </c>
      <c r="M2759">
        <f>IF(ISERROR(L2759),VLOOKUP(C2759,vancouver_ratios_2!B:J,9,0),IF(L2759="**",VLOOKUP(C2759,vancouver_ratios_2!B:J,9,0)))</f>
        <v>1.84518249748527</v>
      </c>
      <c r="N2759">
        <f>IF(ISERROR(L2759),VLOOKUP(D2759,average_median_rates_1!B:I,8,0),IF(L2759="**", VLOOKUP(D2759,average_median_rates_1!B:I,8,0)))</f>
        <v>1019</v>
      </c>
      <c r="O2759">
        <f t="shared" si="305"/>
        <v>1880.2409649374902</v>
      </c>
      <c r="P2759">
        <f t="shared" si="306"/>
        <v>1880.2409649374902</v>
      </c>
    </row>
    <row r="2760" spans="1:16" x14ac:dyDescent="0.2">
      <c r="A2760" t="str">
        <f t="shared" si="307"/>
        <v>200710median3South Granville/Oak</v>
      </c>
      <c r="B2760" t="str">
        <f t="shared" si="301"/>
        <v>200710apartmentmedian3+_bed_rateSouth Granville/Oak</v>
      </c>
      <c r="C2760" t="str">
        <f t="shared" si="302"/>
        <v>apartmentmedian3+_bed_rateSouth Granville/Oak</v>
      </c>
      <c r="D2760" t="str">
        <f t="shared" si="303"/>
        <v>200710apartmentmedian3+_bed_rateVancouver</v>
      </c>
      <c r="E2760">
        <v>2007</v>
      </c>
      <c r="F2760">
        <v>10</v>
      </c>
      <c r="G2760" t="s">
        <v>65</v>
      </c>
      <c r="H2760" t="s">
        <v>61</v>
      </c>
      <c r="I2760" t="s">
        <v>55</v>
      </c>
      <c r="J2760">
        <f t="shared" si="304"/>
        <v>3</v>
      </c>
      <c r="K2760" t="s">
        <v>19</v>
      </c>
      <c r="L2760" t="e">
        <f>VLOOKUP(B2760,average_median_rates_1!B:I,8,0)</f>
        <v>#N/A</v>
      </c>
      <c r="M2760">
        <f>IF(ISERROR(L2760),VLOOKUP(C2760,vancouver_ratios_2!B:J,9,0),IF(L2760="**",VLOOKUP(C2760,vancouver_ratios_2!B:J,9,0)))</f>
        <v>1.49374910188245</v>
      </c>
      <c r="N2760">
        <f>IF(ISERROR(L2760),VLOOKUP(D2760,average_median_rates_1!B:I,8,0),IF(L2760="**", VLOOKUP(D2760,average_median_rates_1!B:I,8,0)))</f>
        <v>1019</v>
      </c>
      <c r="O2760">
        <f t="shared" si="305"/>
        <v>1522.1303348182166</v>
      </c>
      <c r="P2760">
        <f t="shared" si="306"/>
        <v>1522.1303348182166</v>
      </c>
    </row>
    <row r="2761" spans="1:16" x14ac:dyDescent="0.2">
      <c r="A2761" t="str">
        <f t="shared" si="307"/>
        <v>200710median3Kitsilano/Point Grey</v>
      </c>
      <c r="B2761" t="str">
        <f t="shared" si="301"/>
        <v>200710apartmentmedian3+_bed_rateKitsilano/Point Grey</v>
      </c>
      <c r="C2761" t="str">
        <f t="shared" si="302"/>
        <v>apartmentmedian3+_bed_rateKitsilano/Point Grey</v>
      </c>
      <c r="D2761" t="str">
        <f t="shared" si="303"/>
        <v>200710apartmentmedian3+_bed_rateVancouver</v>
      </c>
      <c r="E2761">
        <v>2007</v>
      </c>
      <c r="F2761">
        <v>10</v>
      </c>
      <c r="G2761" t="s">
        <v>65</v>
      </c>
      <c r="H2761" t="s">
        <v>61</v>
      </c>
      <c r="I2761" t="s">
        <v>55</v>
      </c>
      <c r="J2761">
        <f t="shared" si="304"/>
        <v>3</v>
      </c>
      <c r="K2761" t="s">
        <v>20</v>
      </c>
      <c r="L2761" t="e">
        <f>VLOOKUP(B2761,average_median_rates_1!B:I,8,0)</f>
        <v>#N/A</v>
      </c>
      <c r="M2761">
        <f>IF(ISERROR(L2761),VLOOKUP(C2761,vancouver_ratios_2!B:J,9,0),IF(L2761="**",VLOOKUP(C2761,vancouver_ratios_2!B:J,9,0)))</f>
        <v>1.8905374335392999</v>
      </c>
      <c r="N2761">
        <f>IF(ISERROR(L2761),VLOOKUP(D2761,average_median_rates_1!B:I,8,0),IF(L2761="**", VLOOKUP(D2761,average_median_rates_1!B:I,8,0)))</f>
        <v>1019</v>
      </c>
      <c r="O2761">
        <f t="shared" si="305"/>
        <v>1926.4576447765467</v>
      </c>
      <c r="P2761">
        <f t="shared" si="306"/>
        <v>1926.4576447765467</v>
      </c>
    </row>
    <row r="2762" spans="1:16" x14ac:dyDescent="0.2">
      <c r="A2762" t="str">
        <f t="shared" si="307"/>
        <v>200710median3Westside/Kerrisdale</v>
      </c>
      <c r="B2762" t="str">
        <f t="shared" si="301"/>
        <v>200710apartmentmedian3+_bed_rateWestside/Kerrisdale</v>
      </c>
      <c r="C2762" t="str">
        <f t="shared" si="302"/>
        <v>apartmentmedian3+_bed_rateWestside/Kerrisdale</v>
      </c>
      <c r="D2762" t="str">
        <f t="shared" si="303"/>
        <v>200710apartmentmedian3+_bed_rateVancouver</v>
      </c>
      <c r="E2762">
        <v>2007</v>
      </c>
      <c r="F2762">
        <v>10</v>
      </c>
      <c r="G2762" t="s">
        <v>65</v>
      </c>
      <c r="H2762" t="s">
        <v>61</v>
      </c>
      <c r="I2762" t="s">
        <v>55</v>
      </c>
      <c r="J2762">
        <f t="shared" si="304"/>
        <v>3</v>
      </c>
      <c r="K2762" t="s">
        <v>21</v>
      </c>
      <c r="L2762" t="e">
        <f>VLOOKUP(B2762,average_median_rates_1!B:I,8,0)</f>
        <v>#N/A</v>
      </c>
      <c r="M2762">
        <f>IF(ISERROR(L2762),VLOOKUP(C2762,vancouver_ratios_2!B:J,9,0),IF(L2762="**",VLOOKUP(C2762,vancouver_ratios_2!B:J,9,0)))</f>
        <v>1.8257651961488699</v>
      </c>
      <c r="N2762">
        <f>IF(ISERROR(L2762),VLOOKUP(D2762,average_median_rates_1!B:I,8,0),IF(L2762="**", VLOOKUP(D2762,average_median_rates_1!B:I,8,0)))</f>
        <v>1019</v>
      </c>
      <c r="O2762">
        <f t="shared" si="305"/>
        <v>1860.4547348756985</v>
      </c>
      <c r="P2762">
        <f t="shared" si="306"/>
        <v>1860.4547348756985</v>
      </c>
    </row>
    <row r="2763" spans="1:16" x14ac:dyDescent="0.2">
      <c r="A2763" t="str">
        <f t="shared" si="307"/>
        <v>200710median3Marpole</v>
      </c>
      <c r="B2763" t="str">
        <f t="shared" si="301"/>
        <v>200710apartmentmedian3+_bed_rateMarpole</v>
      </c>
      <c r="C2763" t="str">
        <f t="shared" si="302"/>
        <v>apartmentmedian3+_bed_rateMarpole</v>
      </c>
      <c r="D2763" t="str">
        <f t="shared" si="303"/>
        <v>200710apartmentmedian3+_bed_rateVancouver</v>
      </c>
      <c r="E2763">
        <v>2007</v>
      </c>
      <c r="F2763">
        <v>10</v>
      </c>
      <c r="G2763" t="s">
        <v>65</v>
      </c>
      <c r="H2763" t="s">
        <v>61</v>
      </c>
      <c r="I2763" t="s">
        <v>55</v>
      </c>
      <c r="J2763">
        <f t="shared" si="304"/>
        <v>3</v>
      </c>
      <c r="K2763" t="s">
        <v>23</v>
      </c>
      <c r="L2763" t="e">
        <f>VLOOKUP(B2763,average_median_rates_1!B:I,8,0)</f>
        <v>#N/A</v>
      </c>
      <c r="M2763">
        <f>IF(ISERROR(L2763),VLOOKUP(C2763,vancouver_ratios_2!B:J,9,0),IF(L2763="**",VLOOKUP(C2763,vancouver_ratios_2!B:J,9,0)))</f>
        <v>0.93389854864204602</v>
      </c>
      <c r="N2763">
        <f>IF(ISERROR(L2763),VLOOKUP(D2763,average_median_rates_1!B:I,8,0),IF(L2763="**", VLOOKUP(D2763,average_median_rates_1!B:I,8,0)))</f>
        <v>1019</v>
      </c>
      <c r="O2763">
        <f t="shared" si="305"/>
        <v>951.64262106624494</v>
      </c>
      <c r="P2763">
        <f t="shared" si="306"/>
        <v>951.64262106624494</v>
      </c>
    </row>
    <row r="2764" spans="1:16" x14ac:dyDescent="0.2">
      <c r="A2764" t="str">
        <f t="shared" si="307"/>
        <v>200710median3Mount Pleasant/Renfrew Heights</v>
      </c>
      <c r="B2764" t="str">
        <f t="shared" si="301"/>
        <v>200710apartmentmedian3+_bed_rateMount Pleasant/Renfrew Heights</v>
      </c>
      <c r="C2764" t="str">
        <f t="shared" si="302"/>
        <v>apartmentmedian3+_bed_rateMount Pleasant/Renfrew Heights</v>
      </c>
      <c r="D2764" t="str">
        <f t="shared" si="303"/>
        <v>200710apartmentmedian3+_bed_rateVancouver</v>
      </c>
      <c r="E2764">
        <v>2007</v>
      </c>
      <c r="F2764">
        <v>10</v>
      </c>
      <c r="G2764" t="s">
        <v>65</v>
      </c>
      <c r="H2764" t="s">
        <v>61</v>
      </c>
      <c r="I2764" t="s">
        <v>55</v>
      </c>
      <c r="J2764">
        <f t="shared" si="304"/>
        <v>3</v>
      </c>
      <c r="K2764" t="s">
        <v>24</v>
      </c>
      <c r="L2764" t="e">
        <f>VLOOKUP(B2764,average_median_rates_1!B:I,8,0)</f>
        <v>#N/A</v>
      </c>
      <c r="M2764">
        <f>IF(ISERROR(L2764),VLOOKUP(C2764,vancouver_ratios_2!B:J,9,0),IF(L2764="**",VLOOKUP(C2764,vancouver_ratios_2!B:J,9,0)))</f>
        <v>0.99457537002442897</v>
      </c>
      <c r="N2764">
        <f>IF(ISERROR(L2764),VLOOKUP(D2764,average_median_rates_1!B:I,8,0),IF(L2764="**", VLOOKUP(D2764,average_median_rates_1!B:I,8,0)))</f>
        <v>1019</v>
      </c>
      <c r="O2764">
        <f t="shared" si="305"/>
        <v>1013.4723020548931</v>
      </c>
      <c r="P2764">
        <f t="shared" si="306"/>
        <v>1013.4723020548931</v>
      </c>
    </row>
    <row r="2765" spans="1:16" x14ac:dyDescent="0.2">
      <c r="A2765" t="str">
        <f t="shared" si="307"/>
        <v>200710median3East Hastings</v>
      </c>
      <c r="B2765" t="str">
        <f t="shared" si="301"/>
        <v>200710apartmentmedian3+_bed_rateEast Hastings</v>
      </c>
      <c r="C2765" t="str">
        <f t="shared" si="302"/>
        <v>apartmentmedian3+_bed_rateEast Hastings</v>
      </c>
      <c r="D2765" t="str">
        <f t="shared" si="303"/>
        <v>200710apartmentmedian3+_bed_rateVancouver</v>
      </c>
      <c r="E2765">
        <v>2007</v>
      </c>
      <c r="F2765">
        <v>10</v>
      </c>
      <c r="G2765" t="s">
        <v>65</v>
      </c>
      <c r="H2765" t="s">
        <v>61</v>
      </c>
      <c r="I2765" t="s">
        <v>55</v>
      </c>
      <c r="J2765">
        <f t="shared" si="304"/>
        <v>3</v>
      </c>
      <c r="K2765" t="s">
        <v>25</v>
      </c>
      <c r="L2765" t="e">
        <f>VLOOKUP(B2765,average_median_rates_1!B:I,8,0)</f>
        <v>#N/A</v>
      </c>
      <c r="M2765">
        <f>IF(ISERROR(L2765),VLOOKUP(C2765,vancouver_ratios_2!B:J,9,0),IF(L2765="**",VLOOKUP(C2765,vancouver_ratios_2!B:J,9,0)))</f>
        <v>0.94034902843639701</v>
      </c>
      <c r="N2765">
        <f>IF(ISERROR(L2765),VLOOKUP(D2765,average_median_rates_1!B:I,8,0),IF(L2765="**", VLOOKUP(D2765,average_median_rates_1!B:I,8,0)))</f>
        <v>1019</v>
      </c>
      <c r="O2765">
        <f t="shared" si="305"/>
        <v>958.21565997668858</v>
      </c>
      <c r="P2765">
        <f t="shared" si="306"/>
        <v>958.21565997668858</v>
      </c>
    </row>
    <row r="2766" spans="1:16" x14ac:dyDescent="0.2">
      <c r="A2766" t="str">
        <f t="shared" si="307"/>
        <v>200710median3Southeast Vancouver</v>
      </c>
      <c r="B2766" t="str">
        <f t="shared" si="301"/>
        <v>200710apartmentmedian3+_bed_rateSoutheast Vancouver</v>
      </c>
      <c r="C2766" t="str">
        <f t="shared" si="302"/>
        <v>apartmentmedian3+_bed_rateSoutheast Vancouver</v>
      </c>
      <c r="D2766" t="str">
        <f t="shared" si="303"/>
        <v>200710apartmentmedian3+_bed_rateVancouver</v>
      </c>
      <c r="E2766">
        <v>2007</v>
      </c>
      <c r="F2766">
        <v>10</v>
      </c>
      <c r="G2766" t="s">
        <v>65</v>
      </c>
      <c r="H2766" t="s">
        <v>61</v>
      </c>
      <c r="I2766" t="s">
        <v>55</v>
      </c>
      <c r="J2766">
        <f t="shared" si="304"/>
        <v>3</v>
      </c>
      <c r="K2766" t="s">
        <v>26</v>
      </c>
      <c r="L2766" t="e">
        <f>VLOOKUP(B2766,average_median_rates_1!B:I,8,0)</f>
        <v>#N/A</v>
      </c>
      <c r="M2766">
        <f>IF(ISERROR(L2766),VLOOKUP(C2766,vancouver_ratios_2!B:J,9,0),IF(L2766="**",VLOOKUP(C2766,vancouver_ratios_2!B:J,9,0)))</f>
        <v>0.97161948555827005</v>
      </c>
      <c r="N2766">
        <f>IF(ISERROR(L2766),VLOOKUP(D2766,average_median_rates_1!B:I,8,0),IF(L2766="**", VLOOKUP(D2766,average_median_rates_1!B:I,8,0)))</f>
        <v>1019</v>
      </c>
      <c r="O2766">
        <f t="shared" si="305"/>
        <v>990.08025578387719</v>
      </c>
      <c r="P2766">
        <f t="shared" si="306"/>
        <v>990.08025578387719</v>
      </c>
    </row>
    <row r="2767" spans="1:16" x14ac:dyDescent="0.2">
      <c r="A2767" t="str">
        <f t="shared" si="307"/>
        <v>200710median3University Endowment Lands</v>
      </c>
      <c r="B2767" t="str">
        <f t="shared" si="301"/>
        <v>200710apartmentmedian3+_bed_rateUniversity Endowment Lands</v>
      </c>
      <c r="C2767" t="str">
        <f t="shared" si="302"/>
        <v>apartmentmedian3+_bed_rateUniversity Endowment Lands</v>
      </c>
      <c r="D2767" t="str">
        <f t="shared" si="303"/>
        <v>200710apartmentmedian3+_bed_rateVancouver</v>
      </c>
      <c r="E2767">
        <v>2007</v>
      </c>
      <c r="F2767">
        <v>10</v>
      </c>
      <c r="G2767" t="s">
        <v>65</v>
      </c>
      <c r="H2767" t="s">
        <v>61</v>
      </c>
      <c r="I2767" t="s">
        <v>55</v>
      </c>
      <c r="J2767">
        <f t="shared" si="304"/>
        <v>3</v>
      </c>
      <c r="K2767" t="s">
        <v>27</v>
      </c>
      <c r="L2767" t="e">
        <f>VLOOKUP(B2767,average_median_rates_1!B:I,8,0)</f>
        <v>#N/A</v>
      </c>
      <c r="M2767">
        <f>IF(ISERROR(L2767),VLOOKUP(C2767,vancouver_ratios_2!B:J,9,0),IF(L2767="**",VLOOKUP(C2767,vancouver_ratios_2!B:J,9,0)))</f>
        <v>1.85163098146285</v>
      </c>
      <c r="N2767">
        <f>IF(ISERROR(L2767),VLOOKUP(D2767,average_median_rates_1!B:I,8,0),IF(L2767="**", VLOOKUP(D2767,average_median_rates_1!B:I,8,0)))</f>
        <v>1019</v>
      </c>
      <c r="O2767">
        <f t="shared" si="305"/>
        <v>1886.8119701106441</v>
      </c>
      <c r="P2767">
        <f t="shared" si="306"/>
        <v>1886.8119701106441</v>
      </c>
    </row>
    <row r="2768" spans="1:16" x14ac:dyDescent="0.2">
      <c r="A2768" t="str">
        <f t="shared" si="307"/>
        <v>200710median3Central Park/Metrotown</v>
      </c>
      <c r="B2768" t="str">
        <f t="shared" si="301"/>
        <v>200710apartmentmedian3+_bed_rateCentral Park/Metrotown</v>
      </c>
      <c r="C2768" t="str">
        <f t="shared" si="302"/>
        <v>apartmentmedian3+_bed_rateCentral Park/Metrotown</v>
      </c>
      <c r="D2768" t="str">
        <f t="shared" si="303"/>
        <v>200710apartmentmedian3+_bed_rateVancouver</v>
      </c>
      <c r="E2768">
        <v>2007</v>
      </c>
      <c r="F2768">
        <v>10</v>
      </c>
      <c r="G2768" t="s">
        <v>65</v>
      </c>
      <c r="H2768" t="s">
        <v>61</v>
      </c>
      <c r="I2768" t="s">
        <v>55</v>
      </c>
      <c r="J2768">
        <f t="shared" si="304"/>
        <v>3</v>
      </c>
      <c r="K2768" t="s">
        <v>28</v>
      </c>
      <c r="L2768" t="e">
        <f>VLOOKUP(B2768,average_median_rates_1!B:I,8,0)</f>
        <v>#N/A</v>
      </c>
      <c r="M2768">
        <f>IF(ISERROR(L2768),VLOOKUP(C2768,vancouver_ratios_2!B:J,9,0),IF(L2768="**",VLOOKUP(C2768,vancouver_ratios_2!B:J,9,0)))</f>
        <v>1.1129472625377199</v>
      </c>
      <c r="N2768">
        <f>IF(ISERROR(L2768),VLOOKUP(D2768,average_median_rates_1!B:I,8,0),IF(L2768="**", VLOOKUP(D2768,average_median_rates_1!B:I,8,0)))</f>
        <v>1019</v>
      </c>
      <c r="O2768">
        <f t="shared" si="305"/>
        <v>1134.0932605259366</v>
      </c>
      <c r="P2768">
        <f t="shared" si="306"/>
        <v>1134.0932605259366</v>
      </c>
    </row>
    <row r="2769" spans="1:16" x14ac:dyDescent="0.2">
      <c r="A2769" t="str">
        <f t="shared" si="307"/>
        <v>200710median3Southeast Burnaby</v>
      </c>
      <c r="B2769" t="str">
        <f t="shared" si="301"/>
        <v>200710apartmentmedian3+_bed_rateSoutheast Burnaby</v>
      </c>
      <c r="C2769" t="str">
        <f t="shared" si="302"/>
        <v>apartmentmedian3+_bed_rateSoutheast Burnaby</v>
      </c>
      <c r="D2769" t="str">
        <f t="shared" si="303"/>
        <v>200710apartmentmedian3+_bed_rateVancouver</v>
      </c>
      <c r="E2769">
        <v>2007</v>
      </c>
      <c r="F2769">
        <v>10</v>
      </c>
      <c r="G2769" t="s">
        <v>65</v>
      </c>
      <c r="H2769" t="s">
        <v>61</v>
      </c>
      <c r="I2769" t="s">
        <v>55</v>
      </c>
      <c r="J2769">
        <f t="shared" si="304"/>
        <v>3</v>
      </c>
      <c r="K2769" t="s">
        <v>29</v>
      </c>
      <c r="L2769" t="e">
        <f>VLOOKUP(B2769,average_median_rates_1!B:I,8,0)</f>
        <v>#N/A</v>
      </c>
      <c r="M2769">
        <f>IF(ISERROR(L2769),VLOOKUP(C2769,vancouver_ratios_2!B:J,9,0),IF(L2769="**",VLOOKUP(C2769,vancouver_ratios_2!B:J,9,0)))</f>
        <v>0.84818221008765604</v>
      </c>
      <c r="N2769">
        <f>IF(ISERROR(L2769),VLOOKUP(D2769,average_median_rates_1!B:I,8,0),IF(L2769="**", VLOOKUP(D2769,average_median_rates_1!B:I,8,0)))</f>
        <v>1019</v>
      </c>
      <c r="O2769">
        <f t="shared" si="305"/>
        <v>864.2976720793215</v>
      </c>
      <c r="P2769">
        <f t="shared" si="306"/>
        <v>864.2976720793215</v>
      </c>
    </row>
    <row r="2770" spans="1:16" x14ac:dyDescent="0.2">
      <c r="A2770" t="str">
        <f t="shared" si="307"/>
        <v>200710median3North Burnaby</v>
      </c>
      <c r="B2770" t="str">
        <f t="shared" si="301"/>
        <v>200710apartmentmedian3+_bed_rateNorth Burnaby</v>
      </c>
      <c r="C2770" t="str">
        <f t="shared" si="302"/>
        <v>apartmentmedian3+_bed_rateNorth Burnaby</v>
      </c>
      <c r="D2770" t="str">
        <f t="shared" si="303"/>
        <v>200710apartmentmedian3+_bed_rateVancouver</v>
      </c>
      <c r="E2770">
        <v>2007</v>
      </c>
      <c r="F2770">
        <v>10</v>
      </c>
      <c r="G2770" t="s">
        <v>65</v>
      </c>
      <c r="H2770" t="s">
        <v>61</v>
      </c>
      <c r="I2770" t="s">
        <v>55</v>
      </c>
      <c r="J2770">
        <f t="shared" si="304"/>
        <v>3</v>
      </c>
      <c r="K2770" t="s">
        <v>31</v>
      </c>
      <c r="L2770" t="e">
        <f>VLOOKUP(B2770,average_median_rates_1!B:I,8,0)</f>
        <v>#N/A</v>
      </c>
      <c r="M2770">
        <f>IF(ISERROR(L2770),VLOOKUP(C2770,vancouver_ratios_2!B:J,9,0),IF(L2770="**",VLOOKUP(C2770,vancouver_ratios_2!B:J,9,0)))</f>
        <v>1.0487617952771</v>
      </c>
      <c r="N2770">
        <f>IF(ISERROR(L2770),VLOOKUP(D2770,average_median_rates_1!B:I,8,0),IF(L2770="**", VLOOKUP(D2770,average_median_rates_1!B:I,8,0)))</f>
        <v>1019</v>
      </c>
      <c r="O2770">
        <f t="shared" si="305"/>
        <v>1068.6882693873649</v>
      </c>
      <c r="P2770">
        <f t="shared" si="306"/>
        <v>1068.6882693873649</v>
      </c>
    </row>
    <row r="2771" spans="1:16" x14ac:dyDescent="0.2">
      <c r="A2771" t="str">
        <f t="shared" si="307"/>
        <v>200710median3New Westminster</v>
      </c>
      <c r="B2771" t="str">
        <f t="shared" si="301"/>
        <v>200710apartmentmedian3+_bed_rateNew Westminster</v>
      </c>
      <c r="C2771" t="str">
        <f t="shared" si="302"/>
        <v>apartmentmedian3+_bed_rateNew Westminster</v>
      </c>
      <c r="D2771" t="str">
        <f t="shared" si="303"/>
        <v>200710apartmentmedian3+_bed_rateVancouver</v>
      </c>
      <c r="E2771">
        <v>2007</v>
      </c>
      <c r="F2771">
        <v>10</v>
      </c>
      <c r="G2771" t="s">
        <v>65</v>
      </c>
      <c r="H2771" t="s">
        <v>61</v>
      </c>
      <c r="I2771" t="s">
        <v>55</v>
      </c>
      <c r="J2771">
        <f t="shared" si="304"/>
        <v>3</v>
      </c>
      <c r="K2771" t="s">
        <v>32</v>
      </c>
      <c r="L2771" t="e">
        <f>VLOOKUP(B2771,average_median_rates_1!B:I,8,0)</f>
        <v>#N/A</v>
      </c>
      <c r="M2771">
        <f>IF(ISERROR(L2771),VLOOKUP(C2771,vancouver_ratios_2!B:J,9,0),IF(L2771="**",VLOOKUP(C2771,vancouver_ratios_2!B:J,9,0)))</f>
        <v>1.0906739474062399</v>
      </c>
      <c r="N2771">
        <f>IF(ISERROR(L2771),VLOOKUP(D2771,average_median_rates_1!B:I,8,0),IF(L2771="**", VLOOKUP(D2771,average_median_rates_1!B:I,8,0)))</f>
        <v>1019</v>
      </c>
      <c r="O2771">
        <f t="shared" si="305"/>
        <v>1111.3967524069585</v>
      </c>
      <c r="P2771">
        <f t="shared" si="306"/>
        <v>1111.3967524069585</v>
      </c>
    </row>
    <row r="2772" spans="1:16" x14ac:dyDescent="0.2">
      <c r="A2772" t="str">
        <f t="shared" si="307"/>
        <v>200710median3North Vancouver CY</v>
      </c>
      <c r="B2772" t="str">
        <f t="shared" si="301"/>
        <v>200710apartmentmedian3+_bed_rateNorth Vancouver CY</v>
      </c>
      <c r="C2772" t="str">
        <f t="shared" si="302"/>
        <v>apartmentmedian3+_bed_rateNorth Vancouver CY</v>
      </c>
      <c r="D2772" t="str">
        <f t="shared" si="303"/>
        <v>200710apartmentmedian3+_bed_rateVancouver</v>
      </c>
      <c r="E2772">
        <v>2007</v>
      </c>
      <c r="F2772">
        <v>10</v>
      </c>
      <c r="G2772" t="s">
        <v>65</v>
      </c>
      <c r="H2772" t="s">
        <v>61</v>
      </c>
      <c r="I2772" t="s">
        <v>55</v>
      </c>
      <c r="J2772">
        <f t="shared" si="304"/>
        <v>3</v>
      </c>
      <c r="K2772" t="s">
        <v>33</v>
      </c>
      <c r="L2772" t="e">
        <f>VLOOKUP(B2772,average_median_rates_1!B:I,8,0)</f>
        <v>#N/A</v>
      </c>
      <c r="M2772">
        <f>IF(ISERROR(L2772),VLOOKUP(C2772,vancouver_ratios_2!B:J,9,0),IF(L2772="**",VLOOKUP(C2772,vancouver_ratios_2!B:J,9,0)))</f>
        <v>1.6372682856732299</v>
      </c>
      <c r="N2772">
        <f>IF(ISERROR(L2772),VLOOKUP(D2772,average_median_rates_1!B:I,8,0),IF(L2772="**", VLOOKUP(D2772,average_median_rates_1!B:I,8,0)))</f>
        <v>1019</v>
      </c>
      <c r="O2772">
        <f t="shared" si="305"/>
        <v>1668.3763831010212</v>
      </c>
      <c r="P2772">
        <f t="shared" si="306"/>
        <v>1668.3763831010212</v>
      </c>
    </row>
    <row r="2773" spans="1:16" x14ac:dyDescent="0.2">
      <c r="A2773" t="str">
        <f t="shared" si="307"/>
        <v>200710median3North Vancouver DM</v>
      </c>
      <c r="B2773" t="str">
        <f t="shared" si="301"/>
        <v>200710apartmentmedian3+_bed_rateNorth Vancouver DM</v>
      </c>
      <c r="C2773" t="str">
        <f t="shared" si="302"/>
        <v>apartmentmedian3+_bed_rateNorth Vancouver DM</v>
      </c>
      <c r="D2773" t="str">
        <f t="shared" si="303"/>
        <v>200710apartmentmedian3+_bed_rateVancouver</v>
      </c>
      <c r="E2773">
        <v>2007</v>
      </c>
      <c r="F2773">
        <v>10</v>
      </c>
      <c r="G2773" t="s">
        <v>65</v>
      </c>
      <c r="H2773" t="s">
        <v>61</v>
      </c>
      <c r="I2773" t="s">
        <v>55</v>
      </c>
      <c r="J2773">
        <f t="shared" si="304"/>
        <v>3</v>
      </c>
      <c r="K2773" t="s">
        <v>34</v>
      </c>
      <c r="L2773" t="e">
        <f>VLOOKUP(B2773,average_median_rates_1!B:I,8,0)</f>
        <v>#N/A</v>
      </c>
      <c r="M2773">
        <f>IF(ISERROR(L2773),VLOOKUP(C2773,vancouver_ratios_2!B:J,9,0),IF(L2773="**",VLOOKUP(C2773,vancouver_ratios_2!B:J,9,0)))</f>
        <v>1.1276763902859599</v>
      </c>
      <c r="N2773">
        <f>IF(ISERROR(L2773),VLOOKUP(D2773,average_median_rates_1!B:I,8,0),IF(L2773="**", VLOOKUP(D2773,average_median_rates_1!B:I,8,0)))</f>
        <v>1019</v>
      </c>
      <c r="O2773">
        <f t="shared" si="305"/>
        <v>1149.102241701393</v>
      </c>
      <c r="P2773">
        <f t="shared" si="306"/>
        <v>1149.102241701393</v>
      </c>
    </row>
    <row r="2774" spans="1:16" x14ac:dyDescent="0.2">
      <c r="A2774" t="str">
        <f t="shared" si="307"/>
        <v>200710median3West Vancouver</v>
      </c>
      <c r="B2774" t="str">
        <f t="shared" si="301"/>
        <v>200710apartmentmedian3+_bed_rateWest Vancouver</v>
      </c>
      <c r="C2774" t="str">
        <f t="shared" si="302"/>
        <v>apartmentmedian3+_bed_rateWest Vancouver</v>
      </c>
      <c r="D2774" t="str">
        <f t="shared" si="303"/>
        <v>200710apartmentmedian3+_bed_rateVancouver</v>
      </c>
      <c r="E2774">
        <v>2007</v>
      </c>
      <c r="F2774">
        <v>10</v>
      </c>
      <c r="G2774" t="s">
        <v>65</v>
      </c>
      <c r="H2774" t="s">
        <v>61</v>
      </c>
      <c r="I2774" t="s">
        <v>55</v>
      </c>
      <c r="J2774">
        <f t="shared" si="304"/>
        <v>3</v>
      </c>
      <c r="K2774" t="s">
        <v>35</v>
      </c>
      <c r="L2774" t="e">
        <f>VLOOKUP(B2774,average_median_rates_1!B:I,8,0)</f>
        <v>#N/A</v>
      </c>
      <c r="M2774">
        <f>IF(ISERROR(L2774),VLOOKUP(C2774,vancouver_ratios_2!B:J,9,0),IF(L2774="**",VLOOKUP(C2774,vancouver_ratios_2!B:J,9,0)))</f>
        <v>2.2812185658858999</v>
      </c>
      <c r="N2774">
        <f>IF(ISERROR(L2774),VLOOKUP(D2774,average_median_rates_1!B:I,8,0),IF(L2774="**", VLOOKUP(D2774,average_median_rates_1!B:I,8,0)))</f>
        <v>1019</v>
      </c>
      <c r="O2774">
        <f t="shared" si="305"/>
        <v>2324.5617186377322</v>
      </c>
      <c r="P2774">
        <f t="shared" si="306"/>
        <v>2324.5617186377322</v>
      </c>
    </row>
    <row r="2775" spans="1:16" x14ac:dyDescent="0.2">
      <c r="A2775" t="str">
        <f t="shared" si="307"/>
        <v>200710median3Richmond</v>
      </c>
      <c r="B2775" t="str">
        <f t="shared" si="301"/>
        <v>200710apartmentmedian3+_bed_rateRichmond</v>
      </c>
      <c r="C2775" t="str">
        <f t="shared" si="302"/>
        <v>apartmentmedian3+_bed_rateRichmond</v>
      </c>
      <c r="D2775" t="str">
        <f t="shared" si="303"/>
        <v>200710apartmentmedian3+_bed_rateVancouver</v>
      </c>
      <c r="E2775">
        <v>2007</v>
      </c>
      <c r="F2775">
        <v>10</v>
      </c>
      <c r="G2775" t="s">
        <v>65</v>
      </c>
      <c r="H2775" t="s">
        <v>61</v>
      </c>
      <c r="I2775" t="s">
        <v>55</v>
      </c>
      <c r="J2775">
        <f t="shared" si="304"/>
        <v>3</v>
      </c>
      <c r="K2775" t="s">
        <v>36</v>
      </c>
      <c r="L2775" t="e">
        <f>VLOOKUP(B2775,average_median_rates_1!B:I,8,0)</f>
        <v>#N/A</v>
      </c>
      <c r="M2775">
        <f>IF(ISERROR(L2775),VLOOKUP(C2775,vancouver_ratios_2!B:J,9,0),IF(L2775="**",VLOOKUP(C2775,vancouver_ratios_2!B:J,9,0)))</f>
        <v>1.0282368156344299</v>
      </c>
      <c r="N2775">
        <f>IF(ISERROR(L2775),VLOOKUP(D2775,average_median_rates_1!B:I,8,0),IF(L2775="**", VLOOKUP(D2775,average_median_rates_1!B:I,8,0)))</f>
        <v>1019</v>
      </c>
      <c r="O2775">
        <f t="shared" si="305"/>
        <v>1047.7733151314842</v>
      </c>
      <c r="P2775">
        <f t="shared" si="306"/>
        <v>1047.7733151314842</v>
      </c>
    </row>
    <row r="2776" spans="1:16" x14ac:dyDescent="0.2">
      <c r="A2776" t="str">
        <f t="shared" si="307"/>
        <v>200710median3Delta</v>
      </c>
      <c r="B2776" t="str">
        <f t="shared" si="301"/>
        <v>200710apartmentmedian3+_bed_rateDelta</v>
      </c>
      <c r="C2776" t="str">
        <f t="shared" si="302"/>
        <v>apartmentmedian3+_bed_rateDelta</v>
      </c>
      <c r="D2776" t="str">
        <f t="shared" si="303"/>
        <v>200710apartmentmedian3+_bed_rateVancouver</v>
      </c>
      <c r="E2776">
        <v>2007</v>
      </c>
      <c r="F2776">
        <v>10</v>
      </c>
      <c r="G2776" t="s">
        <v>65</v>
      </c>
      <c r="H2776" t="s">
        <v>61</v>
      </c>
      <c r="I2776" t="s">
        <v>55</v>
      </c>
      <c r="J2776">
        <f t="shared" si="304"/>
        <v>3</v>
      </c>
      <c r="K2776" t="s">
        <v>37</v>
      </c>
      <c r="L2776" t="e">
        <f>VLOOKUP(B2776,average_median_rates_1!B:I,8,0)</f>
        <v>#N/A</v>
      </c>
      <c r="M2776">
        <f>IF(ISERROR(L2776),VLOOKUP(C2776,vancouver_ratios_2!B:J,9,0),IF(L2776="**",VLOOKUP(C2776,vancouver_ratios_2!B:J,9,0)))</f>
        <v>0.75472666434011404</v>
      </c>
      <c r="N2776">
        <f>IF(ISERROR(L2776),VLOOKUP(D2776,average_median_rates_1!B:I,8,0),IF(L2776="**", VLOOKUP(D2776,average_median_rates_1!B:I,8,0)))</f>
        <v>1019</v>
      </c>
      <c r="O2776">
        <f t="shared" si="305"/>
        <v>769.0664709625762</v>
      </c>
      <c r="P2776">
        <f t="shared" si="306"/>
        <v>769.0664709625762</v>
      </c>
    </row>
    <row r="2777" spans="1:16" x14ac:dyDescent="0.2">
      <c r="A2777" t="str">
        <f t="shared" si="307"/>
        <v>200710median3Surrey</v>
      </c>
      <c r="B2777" t="str">
        <f t="shared" si="301"/>
        <v>200710apartmentmedian3+_bed_rateSurrey</v>
      </c>
      <c r="C2777" t="str">
        <f t="shared" si="302"/>
        <v>apartmentmedian3+_bed_rateSurrey</v>
      </c>
      <c r="D2777" t="str">
        <f t="shared" si="303"/>
        <v>200710apartmentmedian3+_bed_rateVancouver</v>
      </c>
      <c r="E2777">
        <v>2007</v>
      </c>
      <c r="F2777">
        <v>10</v>
      </c>
      <c r="G2777" t="s">
        <v>65</v>
      </c>
      <c r="H2777" t="s">
        <v>61</v>
      </c>
      <c r="I2777" t="s">
        <v>55</v>
      </c>
      <c r="J2777">
        <f t="shared" si="304"/>
        <v>3</v>
      </c>
      <c r="K2777" t="s">
        <v>38</v>
      </c>
      <c r="L2777" t="e">
        <f>VLOOKUP(B2777,average_median_rates_1!B:I,8,0)</f>
        <v>#N/A</v>
      </c>
      <c r="M2777">
        <f>IF(ISERROR(L2777),VLOOKUP(C2777,vancouver_ratios_2!B:J,9,0),IF(L2777="**",VLOOKUP(C2777,vancouver_ratios_2!B:J,9,0)))</f>
        <v>0.80306078459548802</v>
      </c>
      <c r="N2777">
        <f>IF(ISERROR(L2777),VLOOKUP(D2777,average_median_rates_1!B:I,8,0),IF(L2777="**", VLOOKUP(D2777,average_median_rates_1!B:I,8,0)))</f>
        <v>1019</v>
      </c>
      <c r="O2777">
        <f t="shared" si="305"/>
        <v>818.31893950280232</v>
      </c>
      <c r="P2777">
        <f t="shared" si="306"/>
        <v>818.31893950280232</v>
      </c>
    </row>
    <row r="2778" spans="1:16" x14ac:dyDescent="0.2">
      <c r="A2778" t="str">
        <f t="shared" si="307"/>
        <v>200710median3White Rock</v>
      </c>
      <c r="B2778" t="str">
        <f t="shared" si="301"/>
        <v>200710apartmentmedian3+_bed_rateWhite Rock</v>
      </c>
      <c r="C2778" t="str">
        <f t="shared" si="302"/>
        <v>apartmentmedian3+_bed_rateWhite Rock</v>
      </c>
      <c r="D2778" t="str">
        <f t="shared" si="303"/>
        <v>200710apartmentmedian3+_bed_rateVancouver</v>
      </c>
      <c r="E2778">
        <v>2007</v>
      </c>
      <c r="F2778">
        <v>10</v>
      </c>
      <c r="G2778" t="s">
        <v>65</v>
      </c>
      <c r="H2778" t="s">
        <v>61</v>
      </c>
      <c r="I2778" t="s">
        <v>55</v>
      </c>
      <c r="J2778">
        <f t="shared" si="304"/>
        <v>3</v>
      </c>
      <c r="K2778" t="s">
        <v>39</v>
      </c>
      <c r="L2778" t="e">
        <f>VLOOKUP(B2778,average_median_rates_1!B:I,8,0)</f>
        <v>#N/A</v>
      </c>
      <c r="M2778">
        <f>IF(ISERROR(L2778),VLOOKUP(C2778,vancouver_ratios_2!B:J,9,0),IF(L2778="**",VLOOKUP(C2778,vancouver_ratios_2!B:J,9,0)))</f>
        <v>1.09211093547924</v>
      </c>
      <c r="N2778">
        <f>IF(ISERROR(L2778),VLOOKUP(D2778,average_median_rates_1!B:I,8,0),IF(L2778="**", VLOOKUP(D2778,average_median_rates_1!B:I,8,0)))</f>
        <v>1019</v>
      </c>
      <c r="O2778">
        <f t="shared" si="305"/>
        <v>1112.8610432533455</v>
      </c>
      <c r="P2778">
        <f t="shared" si="306"/>
        <v>1112.8610432533455</v>
      </c>
    </row>
    <row r="2779" spans="1:16" x14ac:dyDescent="0.2">
      <c r="A2779" t="str">
        <f t="shared" si="307"/>
        <v>200710median3Langley City and Langley DM</v>
      </c>
      <c r="B2779" t="str">
        <f t="shared" si="301"/>
        <v>200710apartmentmedian3+_bed_rateLangley City and Langley DM</v>
      </c>
      <c r="C2779" t="str">
        <f t="shared" si="302"/>
        <v>apartmentmedian3+_bed_rateLangley City and Langley DM</v>
      </c>
      <c r="D2779" t="str">
        <f t="shared" si="303"/>
        <v>200710apartmentmedian3+_bed_rateVancouver</v>
      </c>
      <c r="E2779">
        <v>2007</v>
      </c>
      <c r="F2779">
        <v>10</v>
      </c>
      <c r="G2779" t="s">
        <v>65</v>
      </c>
      <c r="H2779" t="s">
        <v>61</v>
      </c>
      <c r="I2779" t="s">
        <v>55</v>
      </c>
      <c r="J2779">
        <f t="shared" si="304"/>
        <v>3</v>
      </c>
      <c r="K2779" t="s">
        <v>40</v>
      </c>
      <c r="L2779" t="e">
        <f>VLOOKUP(B2779,average_median_rates_1!B:I,8,0)</f>
        <v>#N/A</v>
      </c>
      <c r="M2779">
        <f>IF(ISERROR(L2779),VLOOKUP(C2779,vancouver_ratios_2!B:J,9,0),IF(L2779="**",VLOOKUP(C2779,vancouver_ratios_2!B:J,9,0)))</f>
        <v>0.85508773610512401</v>
      </c>
      <c r="N2779">
        <f>IF(ISERROR(L2779),VLOOKUP(D2779,average_median_rates_1!B:I,8,0),IF(L2779="**", VLOOKUP(D2779,average_median_rates_1!B:I,8,0)))</f>
        <v>1019</v>
      </c>
      <c r="O2779">
        <f t="shared" si="305"/>
        <v>871.33440309112132</v>
      </c>
      <c r="P2779">
        <f t="shared" si="306"/>
        <v>871.33440309112132</v>
      </c>
    </row>
    <row r="2780" spans="1:16" x14ac:dyDescent="0.2">
      <c r="A2780" t="str">
        <f t="shared" si="307"/>
        <v>200710median3Tri-Cities</v>
      </c>
      <c r="B2780" t="str">
        <f t="shared" si="301"/>
        <v>200710apartmentmedian3+_bed_rateTri-Cities</v>
      </c>
      <c r="C2780" t="str">
        <f t="shared" si="302"/>
        <v>apartmentmedian3+_bed_rateTri-Cities</v>
      </c>
      <c r="D2780" t="str">
        <f t="shared" si="303"/>
        <v>200710apartmentmedian3+_bed_rateVancouver</v>
      </c>
      <c r="E2780">
        <v>2007</v>
      </c>
      <c r="F2780">
        <v>10</v>
      </c>
      <c r="G2780" t="s">
        <v>65</v>
      </c>
      <c r="H2780" t="s">
        <v>61</v>
      </c>
      <c r="I2780" t="s">
        <v>55</v>
      </c>
      <c r="J2780">
        <f t="shared" si="304"/>
        <v>3</v>
      </c>
      <c r="K2780" t="s">
        <v>41</v>
      </c>
      <c r="L2780" t="e">
        <f>VLOOKUP(B2780,average_median_rates_1!B:I,8,0)</f>
        <v>#N/A</v>
      </c>
      <c r="M2780">
        <f>IF(ISERROR(L2780),VLOOKUP(C2780,vancouver_ratios_2!B:J,9,0),IF(L2780="**",VLOOKUP(C2780,vancouver_ratios_2!B:J,9,0)))</f>
        <v>0.88410691191263102</v>
      </c>
      <c r="N2780">
        <f>IF(ISERROR(L2780),VLOOKUP(D2780,average_median_rates_1!B:I,8,0),IF(L2780="**", VLOOKUP(D2780,average_median_rates_1!B:I,8,0)))</f>
        <v>1019</v>
      </c>
      <c r="O2780">
        <f t="shared" si="305"/>
        <v>900.90494323897099</v>
      </c>
      <c r="P2780">
        <f t="shared" si="306"/>
        <v>900.90494323897099</v>
      </c>
    </row>
    <row r="2781" spans="1:16" x14ac:dyDescent="0.2">
      <c r="A2781" t="str">
        <f t="shared" si="307"/>
        <v>200710median3Maple Ridge/Pitt Meadows</v>
      </c>
      <c r="B2781" t="str">
        <f t="shared" si="301"/>
        <v>200710apartmentmedian3+_bed_rateMaple Ridge/Pitt Meadows</v>
      </c>
      <c r="C2781" t="str">
        <f t="shared" si="302"/>
        <v>apartmentmedian3+_bed_rateMaple Ridge/Pitt Meadows</v>
      </c>
      <c r="D2781" t="str">
        <f t="shared" si="303"/>
        <v>200710apartmentmedian3+_bed_rateVancouver</v>
      </c>
      <c r="E2781">
        <v>2007</v>
      </c>
      <c r="F2781">
        <v>10</v>
      </c>
      <c r="G2781" t="s">
        <v>65</v>
      </c>
      <c r="H2781" t="s">
        <v>61</v>
      </c>
      <c r="I2781" t="s">
        <v>55</v>
      </c>
      <c r="J2781">
        <f t="shared" si="304"/>
        <v>3</v>
      </c>
      <c r="K2781" t="s">
        <v>42</v>
      </c>
      <c r="L2781" t="e">
        <f>VLOOKUP(B2781,average_median_rates_1!B:I,8,0)</f>
        <v>#N/A</v>
      </c>
      <c r="M2781">
        <f>IF(ISERROR(L2781),VLOOKUP(C2781,vancouver_ratios_2!B:J,9,0),IF(L2781="**",VLOOKUP(C2781,vancouver_ratios_2!B:J,9,0)))</f>
        <v>0.87828711021698502</v>
      </c>
      <c r="N2781">
        <f>IF(ISERROR(L2781),VLOOKUP(D2781,average_median_rates_1!B:I,8,0),IF(L2781="**", VLOOKUP(D2781,average_median_rates_1!B:I,8,0)))</f>
        <v>1019</v>
      </c>
      <c r="O2781">
        <f t="shared" si="305"/>
        <v>894.97456531110777</v>
      </c>
      <c r="P2781">
        <f t="shared" si="306"/>
        <v>894.97456531110777</v>
      </c>
    </row>
    <row r="2782" spans="1:16" x14ac:dyDescent="0.2">
      <c r="A2782" t="str">
        <f t="shared" si="307"/>
        <v>200710median3Vancouver</v>
      </c>
      <c r="B2782" t="str">
        <f t="shared" si="301"/>
        <v>200710apartmentmedian3+_bed_rateVancouver</v>
      </c>
      <c r="C2782" t="str">
        <f t="shared" si="302"/>
        <v>apartmentmedian3+_bed_rateVancouver</v>
      </c>
      <c r="D2782" t="str">
        <f t="shared" si="303"/>
        <v>200710apartmentmedian3+_bed_rateVancouver</v>
      </c>
      <c r="E2782">
        <v>2007</v>
      </c>
      <c r="F2782">
        <v>10</v>
      </c>
      <c r="G2782" t="s">
        <v>65</v>
      </c>
      <c r="H2782" t="s">
        <v>61</v>
      </c>
      <c r="I2782" t="s">
        <v>55</v>
      </c>
      <c r="J2782">
        <f t="shared" si="304"/>
        <v>3</v>
      </c>
      <c r="K2782" t="s">
        <v>43</v>
      </c>
      <c r="L2782">
        <f>VLOOKUP(B2782,average_median_rates_1!B:I,8,0)</f>
        <v>1019</v>
      </c>
      <c r="M2782" t="b">
        <f>IF(ISERROR(L2782),VLOOKUP(C2782,vancouver_ratios_2!B:J,9,0),IF(L2782="**",VLOOKUP(C2782,vancouver_ratios_2!B:J,9,0)))</f>
        <v>0</v>
      </c>
      <c r="N2782" t="b">
        <f>IF(ISERROR(L2782),VLOOKUP(D2782,average_median_rates_1!B:I,8,0),IF(L2782="**", VLOOKUP(D2782,average_median_rates_1!B:I,8,0)))</f>
        <v>0</v>
      </c>
      <c r="O2782">
        <f t="shared" si="305"/>
        <v>0</v>
      </c>
      <c r="P2782">
        <f t="shared" si="306"/>
        <v>1019</v>
      </c>
    </row>
    <row r="2783" spans="1:16" x14ac:dyDescent="0.2">
      <c r="A2783" t="str">
        <f t="shared" si="307"/>
        <v>200710median3North Vancouver City</v>
      </c>
      <c r="B2783" t="str">
        <f t="shared" si="301"/>
        <v>200710apartmentmedian3+_bed_rateNorth Vancouver City</v>
      </c>
      <c r="C2783" t="str">
        <f t="shared" si="302"/>
        <v>apartmentmedian3+_bed_rateNorth Vancouver City</v>
      </c>
      <c r="D2783" t="str">
        <f t="shared" si="303"/>
        <v>200710apartmentmedian3+_bed_rateVancouver</v>
      </c>
      <c r="E2783">
        <v>2007</v>
      </c>
      <c r="F2783">
        <v>10</v>
      </c>
      <c r="G2783" t="s">
        <v>65</v>
      </c>
      <c r="H2783" t="s">
        <v>61</v>
      </c>
      <c r="I2783" t="s">
        <v>55</v>
      </c>
      <c r="J2783">
        <f t="shared" si="304"/>
        <v>3</v>
      </c>
      <c r="K2783" t="s">
        <v>60</v>
      </c>
      <c r="L2783" t="e">
        <f>VLOOKUP(B2783,average_median_rates_1!B:I,8,0)</f>
        <v>#N/A</v>
      </c>
      <c r="M2783">
        <f>IF(ISERROR(L2783),VLOOKUP(C2783,vancouver_ratios_2!B:J,9,0),IF(L2783="**",VLOOKUP(C2783,vancouver_ratios_2!B:J,9,0)))</f>
        <v>1.0597787038367601</v>
      </c>
      <c r="N2783">
        <f>IF(ISERROR(L2783),VLOOKUP(D2783,average_median_rates_1!B:I,8,0),IF(L2783="**", VLOOKUP(D2783,average_median_rates_1!B:I,8,0)))</f>
        <v>1019</v>
      </c>
      <c r="O2783">
        <f t="shared" si="305"/>
        <v>1079.9144992096585</v>
      </c>
      <c r="P2783">
        <f t="shared" si="306"/>
        <v>1079.9144992096585</v>
      </c>
    </row>
    <row r="2784" spans="1:16" x14ac:dyDescent="0.2">
      <c r="A2784" t="str">
        <f t="shared" si="307"/>
        <v>200610average0West End/Stanley Park</v>
      </c>
      <c r="B2784" t="str">
        <f t="shared" si="301"/>
        <v>200610apartmentaveragebachelor_rateWest End/Stanley Park</v>
      </c>
      <c r="C2784" t="str">
        <f t="shared" si="302"/>
        <v>apartmentaveragebachelor_rateWest End/Stanley Park</v>
      </c>
      <c r="D2784" t="str">
        <f t="shared" si="303"/>
        <v>200610apartmentaveragebachelor_rateVancouver</v>
      </c>
      <c r="E2784">
        <v>2006</v>
      </c>
      <c r="F2784">
        <v>10</v>
      </c>
      <c r="G2784" t="s">
        <v>65</v>
      </c>
      <c r="H2784" t="s">
        <v>59</v>
      </c>
      <c r="I2784" t="s">
        <v>49</v>
      </c>
      <c r="J2784">
        <f t="shared" si="304"/>
        <v>0</v>
      </c>
      <c r="K2784" t="s">
        <v>12</v>
      </c>
      <c r="L2784" t="e">
        <f>VLOOKUP(B2784,average_median_rates_1!B:I,8,0)</f>
        <v>#N/A</v>
      </c>
      <c r="M2784">
        <f>IF(ISERROR(L2784),VLOOKUP(C2784,vancouver_ratios_2!B:J,9,0),IF(L2784="**",VLOOKUP(C2784,vancouver_ratios_2!B:J,9,0)))</f>
        <v>1.0535179254055171</v>
      </c>
      <c r="N2784">
        <f>IF(ISERROR(L2784),VLOOKUP(D2784,average_median_rates_1!B:I,8,0),IF(L2784="**", VLOOKUP(D2784,average_median_rates_1!B:I,8,0)))</f>
        <v>701</v>
      </c>
      <c r="O2784">
        <f t="shared" si="305"/>
        <v>738.51606570926754</v>
      </c>
      <c r="P2784">
        <f t="shared" si="306"/>
        <v>738.51606570926754</v>
      </c>
    </row>
    <row r="2785" spans="1:16" x14ac:dyDescent="0.2">
      <c r="A2785" t="str">
        <f t="shared" si="307"/>
        <v>200610average0English Bay</v>
      </c>
      <c r="B2785" t="str">
        <f t="shared" si="301"/>
        <v>200610apartmentaveragebachelor_rateEnglish Bay</v>
      </c>
      <c r="C2785" t="str">
        <f t="shared" si="302"/>
        <v>apartmentaveragebachelor_rateEnglish Bay</v>
      </c>
      <c r="D2785" t="str">
        <f t="shared" si="303"/>
        <v>200610apartmentaveragebachelor_rateVancouver</v>
      </c>
      <c r="E2785">
        <v>2006</v>
      </c>
      <c r="F2785">
        <v>10</v>
      </c>
      <c r="G2785" t="s">
        <v>65</v>
      </c>
      <c r="H2785" t="s">
        <v>59</v>
      </c>
      <c r="I2785" t="s">
        <v>49</v>
      </c>
      <c r="J2785">
        <f t="shared" si="304"/>
        <v>0</v>
      </c>
      <c r="K2785" t="s">
        <v>16</v>
      </c>
      <c r="L2785" t="e">
        <f>VLOOKUP(B2785,average_median_rates_1!B:I,8,0)</f>
        <v>#N/A</v>
      </c>
      <c r="M2785">
        <f>IF(ISERROR(L2785),VLOOKUP(C2785,vancouver_ratios_2!B:J,9,0),IF(L2785="**",VLOOKUP(C2785,vancouver_ratios_2!B:J,9,0)))</f>
        <v>1.0783138754003501</v>
      </c>
      <c r="N2785">
        <f>IF(ISERROR(L2785),VLOOKUP(D2785,average_median_rates_1!B:I,8,0),IF(L2785="**", VLOOKUP(D2785,average_median_rates_1!B:I,8,0)))</f>
        <v>701</v>
      </c>
      <c r="O2785">
        <f t="shared" si="305"/>
        <v>755.89802665564537</v>
      </c>
      <c r="P2785">
        <f t="shared" si="306"/>
        <v>755.89802665564537</v>
      </c>
    </row>
    <row r="2786" spans="1:16" x14ac:dyDescent="0.2">
      <c r="A2786" t="str">
        <f t="shared" si="307"/>
        <v>200610average0Downtown</v>
      </c>
      <c r="B2786" t="str">
        <f t="shared" si="301"/>
        <v>200610apartmentaveragebachelor_rateDowntown</v>
      </c>
      <c r="C2786" t="str">
        <f t="shared" si="302"/>
        <v>apartmentaveragebachelor_rateDowntown</v>
      </c>
      <c r="D2786" t="str">
        <f t="shared" si="303"/>
        <v>200610apartmentaveragebachelor_rateVancouver</v>
      </c>
      <c r="E2786">
        <v>2006</v>
      </c>
      <c r="F2786">
        <v>10</v>
      </c>
      <c r="G2786" t="s">
        <v>65</v>
      </c>
      <c r="H2786" t="s">
        <v>59</v>
      </c>
      <c r="I2786" t="s">
        <v>49</v>
      </c>
      <c r="J2786">
        <f t="shared" si="304"/>
        <v>0</v>
      </c>
      <c r="K2786" t="s">
        <v>17</v>
      </c>
      <c r="L2786" t="e">
        <f>VLOOKUP(B2786,average_median_rates_1!B:I,8,0)</f>
        <v>#N/A</v>
      </c>
      <c r="M2786">
        <f>IF(ISERROR(L2786),VLOOKUP(C2786,vancouver_ratios_2!B:J,9,0),IF(L2786="**",VLOOKUP(C2786,vancouver_ratios_2!B:J,9,0)))</f>
        <v>1.14856906705238</v>
      </c>
      <c r="N2786">
        <f>IF(ISERROR(L2786),VLOOKUP(D2786,average_median_rates_1!B:I,8,0),IF(L2786="**", VLOOKUP(D2786,average_median_rates_1!B:I,8,0)))</f>
        <v>701</v>
      </c>
      <c r="O2786">
        <f t="shared" si="305"/>
        <v>805.14691600371839</v>
      </c>
      <c r="P2786">
        <f t="shared" si="306"/>
        <v>805.14691600371839</v>
      </c>
    </row>
    <row r="2787" spans="1:16" x14ac:dyDescent="0.2">
      <c r="A2787" t="str">
        <f t="shared" si="307"/>
        <v>200610average0South Granville/Oak</v>
      </c>
      <c r="B2787" t="str">
        <f t="shared" si="301"/>
        <v>200610apartmentaveragebachelor_rateSouth Granville/Oak</v>
      </c>
      <c r="C2787" t="str">
        <f t="shared" si="302"/>
        <v>apartmentaveragebachelor_rateSouth Granville/Oak</v>
      </c>
      <c r="D2787" t="str">
        <f t="shared" si="303"/>
        <v>200610apartmentaveragebachelor_rateVancouver</v>
      </c>
      <c r="E2787">
        <v>2006</v>
      </c>
      <c r="F2787">
        <v>10</v>
      </c>
      <c r="G2787" t="s">
        <v>65</v>
      </c>
      <c r="H2787" t="s">
        <v>59</v>
      </c>
      <c r="I2787" t="s">
        <v>49</v>
      </c>
      <c r="J2787">
        <f t="shared" si="304"/>
        <v>0</v>
      </c>
      <c r="K2787" t="s">
        <v>19</v>
      </c>
      <c r="L2787" t="e">
        <f>VLOOKUP(B2787,average_median_rates_1!B:I,8,0)</f>
        <v>#N/A</v>
      </c>
      <c r="M2787">
        <f>IF(ISERROR(L2787),VLOOKUP(C2787,vancouver_ratios_2!B:J,9,0),IF(L2787="**",VLOOKUP(C2787,vancouver_ratios_2!B:J,9,0)))</f>
        <v>1.0199400764541799</v>
      </c>
      <c r="N2787">
        <f>IF(ISERROR(L2787),VLOOKUP(D2787,average_median_rates_1!B:I,8,0),IF(L2787="**", VLOOKUP(D2787,average_median_rates_1!B:I,8,0)))</f>
        <v>701</v>
      </c>
      <c r="O2787">
        <f t="shared" si="305"/>
        <v>714.97799359438011</v>
      </c>
      <c r="P2787">
        <f t="shared" si="306"/>
        <v>714.97799359438011</v>
      </c>
    </row>
    <row r="2788" spans="1:16" x14ac:dyDescent="0.2">
      <c r="A2788" t="str">
        <f t="shared" si="307"/>
        <v>200610average0Kitsilano/Point Grey</v>
      </c>
      <c r="B2788" t="str">
        <f t="shared" si="301"/>
        <v>200610apartmentaveragebachelor_rateKitsilano/Point Grey</v>
      </c>
      <c r="C2788" t="str">
        <f t="shared" si="302"/>
        <v>apartmentaveragebachelor_rateKitsilano/Point Grey</v>
      </c>
      <c r="D2788" t="str">
        <f t="shared" si="303"/>
        <v>200610apartmentaveragebachelor_rateVancouver</v>
      </c>
      <c r="E2788">
        <v>2006</v>
      </c>
      <c r="F2788">
        <v>10</v>
      </c>
      <c r="G2788" t="s">
        <v>65</v>
      </c>
      <c r="H2788" t="s">
        <v>59</v>
      </c>
      <c r="I2788" t="s">
        <v>49</v>
      </c>
      <c r="J2788">
        <f t="shared" si="304"/>
        <v>0</v>
      </c>
      <c r="K2788" t="s">
        <v>20</v>
      </c>
      <c r="L2788" t="e">
        <f>VLOOKUP(B2788,average_median_rates_1!B:I,8,0)</f>
        <v>#N/A</v>
      </c>
      <c r="M2788">
        <f>IF(ISERROR(L2788),VLOOKUP(C2788,vancouver_ratios_2!B:J,9,0),IF(L2788="**",VLOOKUP(C2788,vancouver_ratios_2!B:J,9,0)))</f>
        <v>1.03068498811861</v>
      </c>
      <c r="N2788">
        <f>IF(ISERROR(L2788),VLOOKUP(D2788,average_median_rates_1!B:I,8,0),IF(L2788="**", VLOOKUP(D2788,average_median_rates_1!B:I,8,0)))</f>
        <v>701</v>
      </c>
      <c r="O2788">
        <f t="shared" si="305"/>
        <v>722.51017667114559</v>
      </c>
      <c r="P2788">
        <f t="shared" si="306"/>
        <v>722.51017667114559</v>
      </c>
    </row>
    <row r="2789" spans="1:16" x14ac:dyDescent="0.2">
      <c r="A2789" t="str">
        <f t="shared" si="307"/>
        <v>200610average0Westside/Kerrisdale</v>
      </c>
      <c r="B2789" t="str">
        <f t="shared" si="301"/>
        <v>200610apartmentaveragebachelor_rateWestside/Kerrisdale</v>
      </c>
      <c r="C2789" t="str">
        <f t="shared" si="302"/>
        <v>apartmentaveragebachelor_rateWestside/Kerrisdale</v>
      </c>
      <c r="D2789" t="str">
        <f t="shared" si="303"/>
        <v>200610apartmentaveragebachelor_rateVancouver</v>
      </c>
      <c r="E2789">
        <v>2006</v>
      </c>
      <c r="F2789">
        <v>10</v>
      </c>
      <c r="G2789" t="s">
        <v>65</v>
      </c>
      <c r="H2789" t="s">
        <v>59</v>
      </c>
      <c r="I2789" t="s">
        <v>49</v>
      </c>
      <c r="J2789">
        <f t="shared" si="304"/>
        <v>0</v>
      </c>
      <c r="K2789" t="s">
        <v>21</v>
      </c>
      <c r="L2789" t="e">
        <f>VLOOKUP(B2789,average_median_rates_1!B:I,8,0)</f>
        <v>#N/A</v>
      </c>
      <c r="M2789">
        <f>IF(ISERROR(L2789),VLOOKUP(C2789,vancouver_ratios_2!B:J,9,0),IF(L2789="**",VLOOKUP(C2789,vancouver_ratios_2!B:J,9,0)))</f>
        <v>0.97189792333918801</v>
      </c>
      <c r="N2789">
        <f>IF(ISERROR(L2789),VLOOKUP(D2789,average_median_rates_1!B:I,8,0),IF(L2789="**", VLOOKUP(D2789,average_median_rates_1!B:I,8,0)))</f>
        <v>701</v>
      </c>
      <c r="O2789">
        <f t="shared" si="305"/>
        <v>681.30044426077075</v>
      </c>
      <c r="P2789">
        <f t="shared" si="306"/>
        <v>681.30044426077075</v>
      </c>
    </row>
    <row r="2790" spans="1:16" x14ac:dyDescent="0.2">
      <c r="A2790" t="str">
        <f t="shared" si="307"/>
        <v>200610average0Marpole</v>
      </c>
      <c r="B2790" t="str">
        <f t="shared" si="301"/>
        <v>200610apartmentaveragebachelor_rateMarpole</v>
      </c>
      <c r="C2790" t="str">
        <f t="shared" si="302"/>
        <v>apartmentaveragebachelor_rateMarpole</v>
      </c>
      <c r="D2790" t="str">
        <f t="shared" si="303"/>
        <v>200610apartmentaveragebachelor_rateVancouver</v>
      </c>
      <c r="E2790">
        <v>2006</v>
      </c>
      <c r="F2790">
        <v>10</v>
      </c>
      <c r="G2790" t="s">
        <v>65</v>
      </c>
      <c r="H2790" t="s">
        <v>59</v>
      </c>
      <c r="I2790" t="s">
        <v>49</v>
      </c>
      <c r="J2790">
        <f t="shared" si="304"/>
        <v>0</v>
      </c>
      <c r="K2790" t="s">
        <v>23</v>
      </c>
      <c r="L2790" t="e">
        <f>VLOOKUP(B2790,average_median_rates_1!B:I,8,0)</f>
        <v>#N/A</v>
      </c>
      <c r="M2790">
        <f>IF(ISERROR(L2790),VLOOKUP(C2790,vancouver_ratios_2!B:J,9,0),IF(L2790="**",VLOOKUP(C2790,vancouver_ratios_2!B:J,9,0)))</f>
        <v>0.83087095774356901</v>
      </c>
      <c r="N2790">
        <f>IF(ISERROR(L2790),VLOOKUP(D2790,average_median_rates_1!B:I,8,0),IF(L2790="**", VLOOKUP(D2790,average_median_rates_1!B:I,8,0)))</f>
        <v>701</v>
      </c>
      <c r="O2790">
        <f t="shared" si="305"/>
        <v>582.44054137824185</v>
      </c>
      <c r="P2790">
        <f t="shared" si="306"/>
        <v>582.44054137824185</v>
      </c>
    </row>
    <row r="2791" spans="1:16" x14ac:dyDescent="0.2">
      <c r="A2791" t="str">
        <f t="shared" si="307"/>
        <v>200610average0Mount Pleasant/Renfrew Heights</v>
      </c>
      <c r="B2791" t="str">
        <f t="shared" si="301"/>
        <v>200610apartmentaveragebachelor_rateMount Pleasant/Renfrew Heights</v>
      </c>
      <c r="C2791" t="str">
        <f t="shared" si="302"/>
        <v>apartmentaveragebachelor_rateMount Pleasant/Renfrew Heights</v>
      </c>
      <c r="D2791" t="str">
        <f t="shared" si="303"/>
        <v>200610apartmentaveragebachelor_rateVancouver</v>
      </c>
      <c r="E2791">
        <v>2006</v>
      </c>
      <c r="F2791">
        <v>10</v>
      </c>
      <c r="G2791" t="s">
        <v>65</v>
      </c>
      <c r="H2791" t="s">
        <v>59</v>
      </c>
      <c r="I2791" t="s">
        <v>49</v>
      </c>
      <c r="J2791">
        <f t="shared" si="304"/>
        <v>0</v>
      </c>
      <c r="K2791" t="s">
        <v>24</v>
      </c>
      <c r="L2791" t="e">
        <f>VLOOKUP(B2791,average_median_rates_1!B:I,8,0)</f>
        <v>#N/A</v>
      </c>
      <c r="M2791">
        <f>IF(ISERROR(L2791),VLOOKUP(C2791,vancouver_ratios_2!B:J,9,0),IF(L2791="**",VLOOKUP(C2791,vancouver_ratios_2!B:J,9,0)))</f>
        <v>0.99793367083376405</v>
      </c>
      <c r="N2791">
        <f>IF(ISERROR(L2791),VLOOKUP(D2791,average_median_rates_1!B:I,8,0),IF(L2791="**", VLOOKUP(D2791,average_median_rates_1!B:I,8,0)))</f>
        <v>701</v>
      </c>
      <c r="O2791">
        <f t="shared" si="305"/>
        <v>699.55150325446857</v>
      </c>
      <c r="P2791">
        <f t="shared" si="306"/>
        <v>699.55150325446857</v>
      </c>
    </row>
    <row r="2792" spans="1:16" x14ac:dyDescent="0.2">
      <c r="A2792" t="str">
        <f t="shared" si="307"/>
        <v>200610average0East Hastings</v>
      </c>
      <c r="B2792" t="str">
        <f t="shared" si="301"/>
        <v>200610apartmentaveragebachelor_rateEast Hastings</v>
      </c>
      <c r="C2792" t="str">
        <f t="shared" si="302"/>
        <v>apartmentaveragebachelor_rateEast Hastings</v>
      </c>
      <c r="D2792" t="str">
        <f t="shared" si="303"/>
        <v>200610apartmentaveragebachelor_rateVancouver</v>
      </c>
      <c r="E2792">
        <v>2006</v>
      </c>
      <c r="F2792">
        <v>10</v>
      </c>
      <c r="G2792" t="s">
        <v>65</v>
      </c>
      <c r="H2792" t="s">
        <v>59</v>
      </c>
      <c r="I2792" t="s">
        <v>49</v>
      </c>
      <c r="J2792">
        <f t="shared" si="304"/>
        <v>0</v>
      </c>
      <c r="K2792" t="s">
        <v>25</v>
      </c>
      <c r="L2792" t="e">
        <f>VLOOKUP(B2792,average_median_rates_1!B:I,8,0)</f>
        <v>#N/A</v>
      </c>
      <c r="M2792">
        <f>IF(ISERROR(L2792),VLOOKUP(C2792,vancouver_ratios_2!B:J,9,0),IF(L2792="**",VLOOKUP(C2792,vancouver_ratios_2!B:J,9,0)))</f>
        <v>0.97954334125426201</v>
      </c>
      <c r="N2792">
        <f>IF(ISERROR(L2792),VLOOKUP(D2792,average_median_rates_1!B:I,8,0),IF(L2792="**", VLOOKUP(D2792,average_median_rates_1!B:I,8,0)))</f>
        <v>701</v>
      </c>
      <c r="O2792">
        <f t="shared" si="305"/>
        <v>686.65988221923772</v>
      </c>
      <c r="P2792">
        <f t="shared" si="306"/>
        <v>686.65988221923772</v>
      </c>
    </row>
    <row r="2793" spans="1:16" x14ac:dyDescent="0.2">
      <c r="A2793" t="str">
        <f t="shared" si="307"/>
        <v>200610average0Southeast Vancouver</v>
      </c>
      <c r="B2793" t="str">
        <f t="shared" si="301"/>
        <v>200610apartmentaveragebachelor_rateSoutheast Vancouver</v>
      </c>
      <c r="C2793" t="str">
        <f t="shared" si="302"/>
        <v>apartmentaveragebachelor_rateSoutheast Vancouver</v>
      </c>
      <c r="D2793" t="str">
        <f t="shared" si="303"/>
        <v>200610apartmentaveragebachelor_rateVancouver</v>
      </c>
      <c r="E2793">
        <v>2006</v>
      </c>
      <c r="F2793">
        <v>10</v>
      </c>
      <c r="G2793" t="s">
        <v>65</v>
      </c>
      <c r="H2793" t="s">
        <v>59</v>
      </c>
      <c r="I2793" t="s">
        <v>49</v>
      </c>
      <c r="J2793">
        <f t="shared" si="304"/>
        <v>0</v>
      </c>
      <c r="K2793" t="s">
        <v>26</v>
      </c>
      <c r="L2793" t="e">
        <f>VLOOKUP(B2793,average_median_rates_1!B:I,8,0)</f>
        <v>#N/A</v>
      </c>
      <c r="M2793">
        <f>IF(ISERROR(L2793),VLOOKUP(C2793,vancouver_ratios_2!B:J,9,0),IF(L2793="**",VLOOKUP(C2793,vancouver_ratios_2!B:J,9,0)))</f>
        <v>0.94637875813617101</v>
      </c>
      <c r="N2793">
        <f>IF(ISERROR(L2793),VLOOKUP(D2793,average_median_rates_1!B:I,8,0),IF(L2793="**", VLOOKUP(D2793,average_median_rates_1!B:I,8,0)))</f>
        <v>701</v>
      </c>
      <c r="O2793">
        <f t="shared" si="305"/>
        <v>663.41150945345589</v>
      </c>
      <c r="P2793">
        <f t="shared" si="306"/>
        <v>663.41150945345589</v>
      </c>
    </row>
    <row r="2794" spans="1:16" x14ac:dyDescent="0.2">
      <c r="A2794" t="str">
        <f t="shared" si="307"/>
        <v>200610average0University Endowment Lands</v>
      </c>
      <c r="B2794" t="str">
        <f t="shared" si="301"/>
        <v>200610apartmentaveragebachelor_rateUniversity Endowment Lands</v>
      </c>
      <c r="C2794" t="str">
        <f t="shared" si="302"/>
        <v>apartmentaveragebachelor_rateUniversity Endowment Lands</v>
      </c>
      <c r="D2794" t="str">
        <f t="shared" si="303"/>
        <v>200610apartmentaveragebachelor_rateVancouver</v>
      </c>
      <c r="E2794">
        <v>2006</v>
      </c>
      <c r="F2794">
        <v>10</v>
      </c>
      <c r="G2794" t="s">
        <v>65</v>
      </c>
      <c r="H2794" t="s">
        <v>59</v>
      </c>
      <c r="I2794" t="s">
        <v>49</v>
      </c>
      <c r="J2794">
        <f t="shared" si="304"/>
        <v>0</v>
      </c>
      <c r="K2794" t="s">
        <v>27</v>
      </c>
      <c r="L2794" t="e">
        <f>VLOOKUP(B2794,average_median_rates_1!B:I,8,0)</f>
        <v>#N/A</v>
      </c>
      <c r="M2794">
        <f>IF(ISERROR(L2794),VLOOKUP(C2794,vancouver_ratios_2!B:J,9,0),IF(L2794="**",VLOOKUP(C2794,vancouver_ratios_2!B:J,9,0)))</f>
        <v>1.26614319661122</v>
      </c>
      <c r="N2794">
        <f>IF(ISERROR(L2794),VLOOKUP(D2794,average_median_rates_1!B:I,8,0),IF(L2794="**", VLOOKUP(D2794,average_median_rates_1!B:I,8,0)))</f>
        <v>701</v>
      </c>
      <c r="O2794">
        <f t="shared" si="305"/>
        <v>887.56638082446523</v>
      </c>
      <c r="P2794">
        <f t="shared" si="306"/>
        <v>887.56638082446523</v>
      </c>
    </row>
    <row r="2795" spans="1:16" x14ac:dyDescent="0.2">
      <c r="A2795" t="str">
        <f t="shared" si="307"/>
        <v>200610average0Central Park/Metrotown</v>
      </c>
      <c r="B2795" t="str">
        <f t="shared" si="301"/>
        <v>200610apartmentaveragebachelor_rateCentral Park/Metrotown</v>
      </c>
      <c r="C2795" t="str">
        <f t="shared" si="302"/>
        <v>apartmentaveragebachelor_rateCentral Park/Metrotown</v>
      </c>
      <c r="D2795" t="str">
        <f t="shared" si="303"/>
        <v>200610apartmentaveragebachelor_rateVancouver</v>
      </c>
      <c r="E2795">
        <v>2006</v>
      </c>
      <c r="F2795">
        <v>10</v>
      </c>
      <c r="G2795" t="s">
        <v>65</v>
      </c>
      <c r="H2795" t="s">
        <v>59</v>
      </c>
      <c r="I2795" t="s">
        <v>49</v>
      </c>
      <c r="J2795">
        <f t="shared" si="304"/>
        <v>0</v>
      </c>
      <c r="K2795" t="s">
        <v>28</v>
      </c>
      <c r="L2795" t="e">
        <f>VLOOKUP(B2795,average_median_rates_1!B:I,8,0)</f>
        <v>#N/A</v>
      </c>
      <c r="M2795">
        <f>IF(ISERROR(L2795),VLOOKUP(C2795,vancouver_ratios_2!B:J,9,0),IF(L2795="**",VLOOKUP(C2795,vancouver_ratios_2!B:J,9,0)))</f>
        <v>0.94172951751213996</v>
      </c>
      <c r="N2795">
        <f>IF(ISERROR(L2795),VLOOKUP(D2795,average_median_rates_1!B:I,8,0),IF(L2795="**", VLOOKUP(D2795,average_median_rates_1!B:I,8,0)))</f>
        <v>701</v>
      </c>
      <c r="O2795">
        <f t="shared" si="305"/>
        <v>660.15239177601006</v>
      </c>
      <c r="P2795">
        <f t="shared" si="306"/>
        <v>660.15239177601006</v>
      </c>
    </row>
    <row r="2796" spans="1:16" x14ac:dyDescent="0.2">
      <c r="A2796" t="str">
        <f t="shared" si="307"/>
        <v>200610average0Southeast Burnaby</v>
      </c>
      <c r="B2796" t="str">
        <f t="shared" si="301"/>
        <v>200610apartmentaveragebachelor_rateSoutheast Burnaby</v>
      </c>
      <c r="C2796" t="str">
        <f t="shared" si="302"/>
        <v>apartmentaveragebachelor_rateSoutheast Burnaby</v>
      </c>
      <c r="D2796" t="str">
        <f t="shared" si="303"/>
        <v>200610apartmentaveragebachelor_rateVancouver</v>
      </c>
      <c r="E2796">
        <v>2006</v>
      </c>
      <c r="F2796">
        <v>10</v>
      </c>
      <c r="G2796" t="s">
        <v>65</v>
      </c>
      <c r="H2796" t="s">
        <v>59</v>
      </c>
      <c r="I2796" t="s">
        <v>49</v>
      </c>
      <c r="J2796">
        <f t="shared" si="304"/>
        <v>0</v>
      </c>
      <c r="K2796" t="s">
        <v>29</v>
      </c>
      <c r="L2796" t="e">
        <f>VLOOKUP(B2796,average_median_rates_1!B:I,8,0)</f>
        <v>#N/A</v>
      </c>
      <c r="M2796">
        <f>IF(ISERROR(L2796),VLOOKUP(C2796,vancouver_ratios_2!B:J,9,0),IF(L2796="**",VLOOKUP(C2796,vancouver_ratios_2!B:J,9,0)))</f>
        <v>0.75834280400867904</v>
      </c>
      <c r="N2796">
        <f>IF(ISERROR(L2796),VLOOKUP(D2796,average_median_rates_1!B:I,8,0),IF(L2796="**", VLOOKUP(D2796,average_median_rates_1!B:I,8,0)))</f>
        <v>701</v>
      </c>
      <c r="O2796">
        <f t="shared" si="305"/>
        <v>531.59830561008403</v>
      </c>
      <c r="P2796">
        <f t="shared" si="306"/>
        <v>531.59830561008403</v>
      </c>
    </row>
    <row r="2797" spans="1:16" x14ac:dyDescent="0.2">
      <c r="A2797" t="str">
        <f t="shared" si="307"/>
        <v>200610average0North Burnaby</v>
      </c>
      <c r="B2797" t="str">
        <f t="shared" si="301"/>
        <v>200610apartmentaveragebachelor_rateNorth Burnaby</v>
      </c>
      <c r="C2797" t="str">
        <f t="shared" si="302"/>
        <v>apartmentaveragebachelor_rateNorth Burnaby</v>
      </c>
      <c r="D2797" t="str">
        <f t="shared" si="303"/>
        <v>200610apartmentaveragebachelor_rateVancouver</v>
      </c>
      <c r="E2797">
        <v>2006</v>
      </c>
      <c r="F2797">
        <v>10</v>
      </c>
      <c r="G2797" t="s">
        <v>65</v>
      </c>
      <c r="H2797" t="s">
        <v>59</v>
      </c>
      <c r="I2797" t="s">
        <v>49</v>
      </c>
      <c r="J2797">
        <f t="shared" si="304"/>
        <v>0</v>
      </c>
      <c r="K2797" t="s">
        <v>31</v>
      </c>
      <c r="L2797" t="e">
        <f>VLOOKUP(B2797,average_median_rates_1!B:I,8,0)</f>
        <v>#N/A</v>
      </c>
      <c r="M2797">
        <f>IF(ISERROR(L2797),VLOOKUP(C2797,vancouver_ratios_2!B:J,9,0),IF(L2797="**",VLOOKUP(C2797,vancouver_ratios_2!B:J,9,0)))</f>
        <v>0.83004442607707396</v>
      </c>
      <c r="N2797">
        <f>IF(ISERROR(L2797),VLOOKUP(D2797,average_median_rates_1!B:I,8,0),IF(L2797="**", VLOOKUP(D2797,average_median_rates_1!B:I,8,0)))</f>
        <v>701</v>
      </c>
      <c r="O2797">
        <f t="shared" si="305"/>
        <v>581.86114268002882</v>
      </c>
      <c r="P2797">
        <f t="shared" si="306"/>
        <v>581.86114268002882</v>
      </c>
    </row>
    <row r="2798" spans="1:16" x14ac:dyDescent="0.2">
      <c r="A2798" t="str">
        <f t="shared" si="307"/>
        <v>200610average0New Westminster</v>
      </c>
      <c r="B2798" t="str">
        <f t="shared" si="301"/>
        <v>200610apartmentaveragebachelor_rateNew Westminster</v>
      </c>
      <c r="C2798" t="str">
        <f t="shared" si="302"/>
        <v>apartmentaveragebachelor_rateNew Westminster</v>
      </c>
      <c r="D2798" t="str">
        <f t="shared" si="303"/>
        <v>200610apartmentaveragebachelor_rateVancouver</v>
      </c>
      <c r="E2798">
        <v>2006</v>
      </c>
      <c r="F2798">
        <v>10</v>
      </c>
      <c r="G2798" t="s">
        <v>65</v>
      </c>
      <c r="H2798" t="s">
        <v>59</v>
      </c>
      <c r="I2798" t="s">
        <v>49</v>
      </c>
      <c r="J2798">
        <f t="shared" si="304"/>
        <v>0</v>
      </c>
      <c r="K2798" t="s">
        <v>32</v>
      </c>
      <c r="L2798" t="e">
        <f>VLOOKUP(B2798,average_median_rates_1!B:I,8,0)</f>
        <v>#N/A</v>
      </c>
      <c r="M2798">
        <f>IF(ISERROR(L2798),VLOOKUP(C2798,vancouver_ratios_2!B:J,9,0),IF(L2798="**",VLOOKUP(C2798,vancouver_ratios_2!B:J,9,0)))</f>
        <v>0.79512346316768301</v>
      </c>
      <c r="N2798">
        <f>IF(ISERROR(L2798),VLOOKUP(D2798,average_median_rates_1!B:I,8,0),IF(L2798="**", VLOOKUP(D2798,average_median_rates_1!B:I,8,0)))</f>
        <v>701</v>
      </c>
      <c r="O2798">
        <f t="shared" si="305"/>
        <v>557.38154768054574</v>
      </c>
      <c r="P2798">
        <f t="shared" si="306"/>
        <v>557.38154768054574</v>
      </c>
    </row>
    <row r="2799" spans="1:16" x14ac:dyDescent="0.2">
      <c r="A2799" t="str">
        <f t="shared" si="307"/>
        <v>200610average0North Vancouver CY</v>
      </c>
      <c r="B2799" t="str">
        <f t="shared" si="301"/>
        <v>200610apartmentaveragebachelor_rateNorth Vancouver CY</v>
      </c>
      <c r="C2799" t="str">
        <f t="shared" si="302"/>
        <v>apartmentaveragebachelor_rateNorth Vancouver CY</v>
      </c>
      <c r="D2799" t="str">
        <f t="shared" si="303"/>
        <v>200610apartmentaveragebachelor_rateVancouver</v>
      </c>
      <c r="E2799">
        <v>2006</v>
      </c>
      <c r="F2799">
        <v>10</v>
      </c>
      <c r="G2799" t="s">
        <v>65</v>
      </c>
      <c r="H2799" t="s">
        <v>59</v>
      </c>
      <c r="I2799" t="s">
        <v>49</v>
      </c>
      <c r="J2799">
        <f t="shared" si="304"/>
        <v>0</v>
      </c>
      <c r="K2799" t="s">
        <v>33</v>
      </c>
      <c r="L2799" t="e">
        <f>VLOOKUP(B2799,average_median_rates_1!B:I,8,0)</f>
        <v>#N/A</v>
      </c>
      <c r="M2799">
        <f>IF(ISERROR(L2799),VLOOKUP(C2799,vancouver_ratios_2!B:J,9,0),IF(L2799="**",VLOOKUP(C2799,vancouver_ratios_2!B:J,9,0)))</f>
        <v>1.12537452216138</v>
      </c>
      <c r="N2799">
        <f>IF(ISERROR(L2799),VLOOKUP(D2799,average_median_rates_1!B:I,8,0),IF(L2799="**", VLOOKUP(D2799,average_median_rates_1!B:I,8,0)))</f>
        <v>701</v>
      </c>
      <c r="O2799">
        <f t="shared" si="305"/>
        <v>788.88754003512736</v>
      </c>
      <c r="P2799">
        <f t="shared" si="306"/>
        <v>788.88754003512736</v>
      </c>
    </row>
    <row r="2800" spans="1:16" x14ac:dyDescent="0.2">
      <c r="A2800" t="str">
        <f t="shared" si="307"/>
        <v>200610average0North Vancouver DM</v>
      </c>
      <c r="B2800" t="str">
        <f t="shared" si="301"/>
        <v>200610apartmentaveragebachelor_rateNorth Vancouver DM</v>
      </c>
      <c r="C2800" t="str">
        <f t="shared" si="302"/>
        <v>apartmentaveragebachelor_rateNorth Vancouver DM</v>
      </c>
      <c r="D2800" t="str">
        <f t="shared" si="303"/>
        <v>200610apartmentaveragebachelor_rateVancouver</v>
      </c>
      <c r="E2800">
        <v>2006</v>
      </c>
      <c r="F2800">
        <v>10</v>
      </c>
      <c r="G2800" t="s">
        <v>65</v>
      </c>
      <c r="H2800" t="s">
        <v>59</v>
      </c>
      <c r="I2800" t="s">
        <v>49</v>
      </c>
      <c r="J2800">
        <f t="shared" si="304"/>
        <v>0</v>
      </c>
      <c r="K2800" t="s">
        <v>34</v>
      </c>
      <c r="L2800" t="e">
        <f>VLOOKUP(B2800,average_median_rates_1!B:I,8,0)</f>
        <v>#N/A</v>
      </c>
      <c r="M2800">
        <f>IF(ISERROR(L2800),VLOOKUP(C2800,vancouver_ratios_2!B:J,9,0),IF(L2800="**",VLOOKUP(C2800,vancouver_ratios_2!B:J,9,0)))</f>
        <v>1.0220064056204201</v>
      </c>
      <c r="N2800">
        <f>IF(ISERROR(L2800),VLOOKUP(D2800,average_median_rates_1!B:I,8,0),IF(L2800="**", VLOOKUP(D2800,average_median_rates_1!B:I,8,0)))</f>
        <v>701</v>
      </c>
      <c r="O2800">
        <f t="shared" si="305"/>
        <v>716.42649033991449</v>
      </c>
      <c r="P2800">
        <f t="shared" si="306"/>
        <v>716.42649033991449</v>
      </c>
    </row>
    <row r="2801" spans="1:16" x14ac:dyDescent="0.2">
      <c r="A2801" t="str">
        <f t="shared" si="307"/>
        <v>200610average0West Vancouver</v>
      </c>
      <c r="B2801" t="str">
        <f t="shared" si="301"/>
        <v>200610apartmentaveragebachelor_rateWest Vancouver</v>
      </c>
      <c r="C2801" t="str">
        <f t="shared" si="302"/>
        <v>apartmentaveragebachelor_rateWest Vancouver</v>
      </c>
      <c r="D2801" t="str">
        <f t="shared" si="303"/>
        <v>200610apartmentaveragebachelor_rateVancouver</v>
      </c>
      <c r="E2801">
        <v>2006</v>
      </c>
      <c r="F2801">
        <v>10</v>
      </c>
      <c r="G2801" t="s">
        <v>65</v>
      </c>
      <c r="H2801" t="s">
        <v>59</v>
      </c>
      <c r="I2801" t="s">
        <v>49</v>
      </c>
      <c r="J2801">
        <f t="shared" si="304"/>
        <v>0</v>
      </c>
      <c r="K2801" t="s">
        <v>35</v>
      </c>
      <c r="L2801" t="e">
        <f>VLOOKUP(B2801,average_median_rates_1!B:I,8,0)</f>
        <v>#N/A</v>
      </c>
      <c r="M2801">
        <f>IF(ISERROR(L2801),VLOOKUP(C2801,vancouver_ratios_2!B:J,9,0),IF(L2801="**",VLOOKUP(C2801,vancouver_ratios_2!B:J,9,0)))</f>
        <v>1.1331749147639201</v>
      </c>
      <c r="N2801">
        <f>IF(ISERROR(L2801),VLOOKUP(D2801,average_median_rates_1!B:I,8,0),IF(L2801="**", VLOOKUP(D2801,average_median_rates_1!B:I,8,0)))</f>
        <v>701</v>
      </c>
      <c r="O2801">
        <f t="shared" si="305"/>
        <v>794.35561524950799</v>
      </c>
      <c r="P2801">
        <f t="shared" si="306"/>
        <v>794.35561524950799</v>
      </c>
    </row>
    <row r="2802" spans="1:16" x14ac:dyDescent="0.2">
      <c r="A2802" t="str">
        <f t="shared" si="307"/>
        <v>200610average0Richmond</v>
      </c>
      <c r="B2802" t="str">
        <f t="shared" si="301"/>
        <v>200610apartmentaveragebachelor_rateRichmond</v>
      </c>
      <c r="C2802" t="str">
        <f t="shared" si="302"/>
        <v>apartmentaveragebachelor_rateRichmond</v>
      </c>
      <c r="D2802" t="str">
        <f t="shared" si="303"/>
        <v>200610apartmentaveragebachelor_rateVancouver</v>
      </c>
      <c r="E2802">
        <v>2006</v>
      </c>
      <c r="F2802">
        <v>10</v>
      </c>
      <c r="G2802" t="s">
        <v>65</v>
      </c>
      <c r="H2802" t="s">
        <v>59</v>
      </c>
      <c r="I2802" t="s">
        <v>49</v>
      </c>
      <c r="J2802">
        <f t="shared" si="304"/>
        <v>0</v>
      </c>
      <c r="K2802" t="s">
        <v>36</v>
      </c>
      <c r="L2802" t="e">
        <f>VLOOKUP(B2802,average_median_rates_1!B:I,8,0)</f>
        <v>#N/A</v>
      </c>
      <c r="M2802">
        <f>IF(ISERROR(L2802),VLOOKUP(C2802,vancouver_ratios_2!B:J,9,0),IF(L2802="**",VLOOKUP(C2802,vancouver_ratios_2!B:J,9,0)))</f>
        <v>0.89585701002169604</v>
      </c>
      <c r="N2802">
        <f>IF(ISERROR(L2802),VLOOKUP(D2802,average_median_rates_1!B:I,8,0),IF(L2802="**", VLOOKUP(D2802,average_median_rates_1!B:I,8,0)))</f>
        <v>701</v>
      </c>
      <c r="O2802">
        <f t="shared" si="305"/>
        <v>627.99576402520893</v>
      </c>
      <c r="P2802">
        <f t="shared" si="306"/>
        <v>627.99576402520893</v>
      </c>
    </row>
    <row r="2803" spans="1:16" x14ac:dyDescent="0.2">
      <c r="A2803" t="str">
        <f t="shared" si="307"/>
        <v>200610average0Delta</v>
      </c>
      <c r="B2803" t="str">
        <f t="shared" si="301"/>
        <v>200610apartmentaveragebachelor_rateDelta</v>
      </c>
      <c r="C2803" t="str">
        <f t="shared" si="302"/>
        <v>apartmentaveragebachelor_rateDelta</v>
      </c>
      <c r="D2803" t="str">
        <f t="shared" si="303"/>
        <v>200610apartmentaveragebachelor_rateVancouver</v>
      </c>
      <c r="E2803">
        <v>2006</v>
      </c>
      <c r="F2803">
        <v>10</v>
      </c>
      <c r="G2803" t="s">
        <v>65</v>
      </c>
      <c r="H2803" t="s">
        <v>59</v>
      </c>
      <c r="I2803" t="s">
        <v>49</v>
      </c>
      <c r="J2803">
        <f t="shared" si="304"/>
        <v>0</v>
      </c>
      <c r="K2803" t="s">
        <v>37</v>
      </c>
      <c r="L2803" t="e">
        <f>VLOOKUP(B2803,average_median_rates_1!B:I,8,0)</f>
        <v>#N/A</v>
      </c>
      <c r="M2803">
        <f>IF(ISERROR(L2803),VLOOKUP(C2803,vancouver_ratios_2!B:J,9,0),IF(L2803="**",VLOOKUP(C2803,vancouver_ratios_2!B:J,9,0)))</f>
        <v>0.69903915693770002</v>
      </c>
      <c r="N2803">
        <f>IF(ISERROR(L2803),VLOOKUP(D2803,average_median_rates_1!B:I,8,0),IF(L2803="**", VLOOKUP(D2803,average_median_rates_1!B:I,8,0)))</f>
        <v>701</v>
      </c>
      <c r="O2803">
        <f t="shared" si="305"/>
        <v>490.02644901332769</v>
      </c>
      <c r="P2803">
        <f t="shared" si="306"/>
        <v>490.02644901332769</v>
      </c>
    </row>
    <row r="2804" spans="1:16" x14ac:dyDescent="0.2">
      <c r="A2804" t="str">
        <f t="shared" si="307"/>
        <v>200610average0Surrey</v>
      </c>
      <c r="B2804" t="str">
        <f t="shared" si="301"/>
        <v>200610apartmentaveragebachelor_rateSurrey</v>
      </c>
      <c r="C2804" t="str">
        <f t="shared" si="302"/>
        <v>apartmentaveragebachelor_rateSurrey</v>
      </c>
      <c r="D2804" t="str">
        <f t="shared" si="303"/>
        <v>200610apartmentaveragebachelor_rateVancouver</v>
      </c>
      <c r="E2804">
        <v>2006</v>
      </c>
      <c r="F2804">
        <v>10</v>
      </c>
      <c r="G2804" t="s">
        <v>65</v>
      </c>
      <c r="H2804" t="s">
        <v>59</v>
      </c>
      <c r="I2804" t="s">
        <v>49</v>
      </c>
      <c r="J2804">
        <f t="shared" si="304"/>
        <v>0</v>
      </c>
      <c r="K2804" t="s">
        <v>38</v>
      </c>
      <c r="L2804" t="e">
        <f>VLOOKUP(B2804,average_median_rates_1!B:I,8,0)</f>
        <v>#N/A</v>
      </c>
      <c r="M2804">
        <f>IF(ISERROR(L2804),VLOOKUP(C2804,vancouver_ratios_2!B:J,9,0),IF(L2804="**",VLOOKUP(C2804,vancouver_ratios_2!B:J,9,0)))</f>
        <v>0.73024072734786605</v>
      </c>
      <c r="N2804">
        <f>IF(ISERROR(L2804),VLOOKUP(D2804,average_median_rates_1!B:I,8,0),IF(L2804="**", VLOOKUP(D2804,average_median_rates_1!B:I,8,0)))</f>
        <v>701</v>
      </c>
      <c r="O2804">
        <f t="shared" si="305"/>
        <v>511.89874987085409</v>
      </c>
      <c r="P2804">
        <f t="shared" si="306"/>
        <v>511.89874987085409</v>
      </c>
    </row>
    <row r="2805" spans="1:16" x14ac:dyDescent="0.2">
      <c r="A2805" t="str">
        <f t="shared" si="307"/>
        <v>200610average0White Rock</v>
      </c>
      <c r="B2805" t="str">
        <f t="shared" si="301"/>
        <v>200610apartmentaveragebachelor_rateWhite Rock</v>
      </c>
      <c r="C2805" t="str">
        <f t="shared" si="302"/>
        <v>apartmentaveragebachelor_rateWhite Rock</v>
      </c>
      <c r="D2805" t="str">
        <f t="shared" si="303"/>
        <v>200610apartmentaveragebachelor_rateVancouver</v>
      </c>
      <c r="E2805">
        <v>2006</v>
      </c>
      <c r="F2805">
        <v>10</v>
      </c>
      <c r="G2805" t="s">
        <v>65</v>
      </c>
      <c r="H2805" t="s">
        <v>59</v>
      </c>
      <c r="I2805" t="s">
        <v>49</v>
      </c>
      <c r="J2805">
        <f t="shared" si="304"/>
        <v>0</v>
      </c>
      <c r="K2805" t="s">
        <v>39</v>
      </c>
      <c r="L2805" t="e">
        <f>VLOOKUP(B2805,average_median_rates_1!B:I,8,0)</f>
        <v>#N/A</v>
      </c>
      <c r="M2805">
        <f>IF(ISERROR(L2805),VLOOKUP(C2805,vancouver_ratios_2!B:J,9,0),IF(L2805="**",VLOOKUP(C2805,vancouver_ratios_2!B:J,9,0)))</f>
        <v>0.80607500774873397</v>
      </c>
      <c r="N2805">
        <f>IF(ISERROR(L2805),VLOOKUP(D2805,average_median_rates_1!B:I,8,0),IF(L2805="**", VLOOKUP(D2805,average_median_rates_1!B:I,8,0)))</f>
        <v>701</v>
      </c>
      <c r="O2805">
        <f t="shared" si="305"/>
        <v>565.05858043186254</v>
      </c>
      <c r="P2805">
        <f t="shared" si="306"/>
        <v>565.05858043186254</v>
      </c>
    </row>
    <row r="2806" spans="1:16" x14ac:dyDescent="0.2">
      <c r="A2806" t="str">
        <f t="shared" si="307"/>
        <v>200610average0Langley City and Langley DM</v>
      </c>
      <c r="B2806" t="str">
        <f t="shared" si="301"/>
        <v>200610apartmentaveragebachelor_rateLangley City and Langley DM</v>
      </c>
      <c r="C2806" t="str">
        <f t="shared" si="302"/>
        <v>apartmentaveragebachelor_rateLangley City and Langley DM</v>
      </c>
      <c r="D2806" t="str">
        <f t="shared" si="303"/>
        <v>200610apartmentaveragebachelor_rateVancouver</v>
      </c>
      <c r="E2806">
        <v>2006</v>
      </c>
      <c r="F2806">
        <v>10</v>
      </c>
      <c r="G2806" t="s">
        <v>65</v>
      </c>
      <c r="H2806" t="s">
        <v>59</v>
      </c>
      <c r="I2806" t="s">
        <v>49</v>
      </c>
      <c r="J2806">
        <f t="shared" si="304"/>
        <v>0</v>
      </c>
      <c r="K2806" t="s">
        <v>40</v>
      </c>
      <c r="L2806" t="e">
        <f>VLOOKUP(B2806,average_median_rates_1!B:I,8,0)</f>
        <v>#N/A</v>
      </c>
      <c r="M2806">
        <f>IF(ISERROR(L2806),VLOOKUP(C2806,vancouver_ratios_2!B:J,9,0),IF(L2806="**",VLOOKUP(C2806,vancouver_ratios_2!B:J,9,0)))</f>
        <v>0.73282363880566204</v>
      </c>
      <c r="N2806">
        <f>IF(ISERROR(L2806),VLOOKUP(D2806,average_median_rates_1!B:I,8,0),IF(L2806="**", VLOOKUP(D2806,average_median_rates_1!B:I,8,0)))</f>
        <v>701</v>
      </c>
      <c r="O2806">
        <f t="shared" si="305"/>
        <v>513.70937080276906</v>
      </c>
      <c r="P2806">
        <f t="shared" si="306"/>
        <v>513.70937080276906</v>
      </c>
    </row>
    <row r="2807" spans="1:16" x14ac:dyDescent="0.2">
      <c r="A2807" t="str">
        <f t="shared" si="307"/>
        <v>200610average0Tri-Cities</v>
      </c>
      <c r="B2807" t="str">
        <f t="shared" si="301"/>
        <v>200610apartmentaveragebachelor_rateTri-Cities</v>
      </c>
      <c r="C2807" t="str">
        <f t="shared" si="302"/>
        <v>apartmentaveragebachelor_rateTri-Cities</v>
      </c>
      <c r="D2807" t="str">
        <f t="shared" si="303"/>
        <v>200610apartmentaveragebachelor_rateVancouver</v>
      </c>
      <c r="E2807">
        <v>2006</v>
      </c>
      <c r="F2807">
        <v>10</v>
      </c>
      <c r="G2807" t="s">
        <v>65</v>
      </c>
      <c r="H2807" t="s">
        <v>59</v>
      </c>
      <c r="I2807" t="s">
        <v>49</v>
      </c>
      <c r="J2807">
        <f t="shared" si="304"/>
        <v>0</v>
      </c>
      <c r="K2807" t="s">
        <v>41</v>
      </c>
      <c r="L2807" t="e">
        <f>VLOOKUP(B2807,average_median_rates_1!B:I,8,0)</f>
        <v>#N/A</v>
      </c>
      <c r="M2807">
        <f>IF(ISERROR(L2807),VLOOKUP(C2807,vancouver_ratios_2!B:J,9,0),IF(L2807="**",VLOOKUP(C2807,vancouver_ratios_2!B:J,9,0)))</f>
        <v>0.77456348796363295</v>
      </c>
      <c r="N2807">
        <f>IF(ISERROR(L2807),VLOOKUP(D2807,average_median_rates_1!B:I,8,0),IF(L2807="**", VLOOKUP(D2807,average_median_rates_1!B:I,8,0)))</f>
        <v>701</v>
      </c>
      <c r="O2807">
        <f t="shared" si="305"/>
        <v>542.96900506250665</v>
      </c>
      <c r="P2807">
        <f t="shared" si="306"/>
        <v>542.96900506250665</v>
      </c>
    </row>
    <row r="2808" spans="1:16" x14ac:dyDescent="0.2">
      <c r="A2808" t="str">
        <f t="shared" si="307"/>
        <v>200610average0Maple Ridge/Pitt Meadows</v>
      </c>
      <c r="B2808" t="str">
        <f t="shared" si="301"/>
        <v>200610apartmentaveragebachelor_rateMaple Ridge/Pitt Meadows</v>
      </c>
      <c r="C2808" t="str">
        <f t="shared" si="302"/>
        <v>apartmentaveragebachelor_rateMaple Ridge/Pitt Meadows</v>
      </c>
      <c r="D2808" t="str">
        <f t="shared" si="303"/>
        <v>200610apartmentaveragebachelor_rateVancouver</v>
      </c>
      <c r="E2808">
        <v>2006</v>
      </c>
      <c r="F2808">
        <v>10</v>
      </c>
      <c r="G2808" t="s">
        <v>65</v>
      </c>
      <c r="H2808" t="s">
        <v>59</v>
      </c>
      <c r="I2808" t="s">
        <v>49</v>
      </c>
      <c r="J2808">
        <f t="shared" si="304"/>
        <v>0</v>
      </c>
      <c r="K2808" t="s">
        <v>42</v>
      </c>
      <c r="L2808" t="e">
        <f>VLOOKUP(B2808,average_median_rates_1!B:I,8,0)</f>
        <v>#N/A</v>
      </c>
      <c r="M2808">
        <f>IF(ISERROR(L2808),VLOOKUP(C2808,vancouver_ratios_2!B:J,9,0),IF(L2808="**",VLOOKUP(C2808,vancouver_ratios_2!B:J,9,0)))</f>
        <v>0.68385163756586398</v>
      </c>
      <c r="N2808">
        <f>IF(ISERROR(L2808),VLOOKUP(D2808,average_median_rates_1!B:I,8,0),IF(L2808="**", VLOOKUP(D2808,average_median_rates_1!B:I,8,0)))</f>
        <v>701</v>
      </c>
      <c r="O2808">
        <f t="shared" si="305"/>
        <v>479.37999793367067</v>
      </c>
      <c r="P2808">
        <f t="shared" si="306"/>
        <v>479.37999793367067</v>
      </c>
    </row>
    <row r="2809" spans="1:16" x14ac:dyDescent="0.2">
      <c r="A2809" t="str">
        <f t="shared" si="307"/>
        <v>200610average0Vancouver</v>
      </c>
      <c r="B2809" t="str">
        <f t="shared" si="301"/>
        <v>200610apartmentaveragebachelor_rateVancouver</v>
      </c>
      <c r="C2809" t="str">
        <f t="shared" si="302"/>
        <v>apartmentaveragebachelor_rateVancouver</v>
      </c>
      <c r="D2809" t="str">
        <f t="shared" si="303"/>
        <v>200610apartmentaveragebachelor_rateVancouver</v>
      </c>
      <c r="E2809">
        <v>2006</v>
      </c>
      <c r="F2809">
        <v>10</v>
      </c>
      <c r="G2809" t="s">
        <v>65</v>
      </c>
      <c r="H2809" t="s">
        <v>59</v>
      </c>
      <c r="I2809" t="s">
        <v>49</v>
      </c>
      <c r="J2809">
        <f t="shared" si="304"/>
        <v>0</v>
      </c>
      <c r="K2809" t="s">
        <v>43</v>
      </c>
      <c r="L2809">
        <f>VLOOKUP(B2809,average_median_rates_1!B:I,8,0)</f>
        <v>701</v>
      </c>
      <c r="M2809" t="b">
        <f>IF(ISERROR(L2809),VLOOKUP(C2809,vancouver_ratios_2!B:J,9,0),IF(L2809="**",VLOOKUP(C2809,vancouver_ratios_2!B:J,9,0)))</f>
        <v>0</v>
      </c>
      <c r="N2809" t="b">
        <f>IF(ISERROR(L2809),VLOOKUP(D2809,average_median_rates_1!B:I,8,0),IF(L2809="**", VLOOKUP(D2809,average_median_rates_1!B:I,8,0)))</f>
        <v>0</v>
      </c>
      <c r="O2809">
        <f t="shared" si="305"/>
        <v>0</v>
      </c>
      <c r="P2809">
        <f t="shared" si="306"/>
        <v>701</v>
      </c>
    </row>
    <row r="2810" spans="1:16" x14ac:dyDescent="0.2">
      <c r="A2810" t="str">
        <f t="shared" si="307"/>
        <v>200610average0North Vancouver City</v>
      </c>
      <c r="B2810" t="str">
        <f t="shared" si="301"/>
        <v>200610apartmentaveragebachelor_rateNorth Vancouver City</v>
      </c>
      <c r="C2810" t="str">
        <f t="shared" si="302"/>
        <v>apartmentaveragebachelor_rateNorth Vancouver City</v>
      </c>
      <c r="D2810" t="str">
        <f t="shared" si="303"/>
        <v>200610apartmentaveragebachelor_rateVancouver</v>
      </c>
      <c r="E2810">
        <v>2006</v>
      </c>
      <c r="F2810">
        <v>10</v>
      </c>
      <c r="G2810" t="s">
        <v>65</v>
      </c>
      <c r="H2810" t="s">
        <v>59</v>
      </c>
      <c r="I2810" t="s">
        <v>49</v>
      </c>
      <c r="J2810">
        <f t="shared" si="304"/>
        <v>0</v>
      </c>
      <c r="K2810" t="s">
        <v>60</v>
      </c>
      <c r="L2810" t="e">
        <f>VLOOKUP(B2810,average_median_rates_1!B:I,8,0)</f>
        <v>#N/A</v>
      </c>
      <c r="M2810">
        <f>IF(ISERROR(L2810),VLOOKUP(C2810,vancouver_ratios_2!B:J,9,0),IF(L2810="**",VLOOKUP(C2810,vancouver_ratios_2!B:J,9,0)))</f>
        <v>0.88094500120535901</v>
      </c>
      <c r="N2810">
        <f>IF(ISERROR(L2810),VLOOKUP(D2810,average_median_rates_1!B:I,8,0),IF(L2810="**", VLOOKUP(D2810,average_median_rates_1!B:I,8,0)))</f>
        <v>701</v>
      </c>
      <c r="O2810">
        <f t="shared" si="305"/>
        <v>617.54244584495666</v>
      </c>
      <c r="P2810">
        <f t="shared" si="306"/>
        <v>617.54244584495666</v>
      </c>
    </row>
    <row r="2811" spans="1:16" x14ac:dyDescent="0.2">
      <c r="A2811" t="str">
        <f t="shared" si="307"/>
        <v>200610average1English Bay</v>
      </c>
      <c r="B2811" t="str">
        <f t="shared" si="301"/>
        <v>200610apartmentaverage1_bed_rateEnglish Bay</v>
      </c>
      <c r="C2811" t="str">
        <f t="shared" si="302"/>
        <v>apartmentaverage1_bed_rateEnglish Bay</v>
      </c>
      <c r="D2811" t="str">
        <f t="shared" si="303"/>
        <v>200610apartmentaverage1_bed_rateVancouver</v>
      </c>
      <c r="E2811">
        <v>2006</v>
      </c>
      <c r="F2811">
        <v>10</v>
      </c>
      <c r="G2811" t="s">
        <v>65</v>
      </c>
      <c r="H2811" t="s">
        <v>59</v>
      </c>
      <c r="I2811" t="s">
        <v>51</v>
      </c>
      <c r="J2811">
        <f t="shared" si="304"/>
        <v>1</v>
      </c>
      <c r="K2811" t="s">
        <v>16</v>
      </c>
      <c r="L2811" t="e">
        <f>VLOOKUP(B2811,average_median_rates_1!B:I,8,0)</f>
        <v>#N/A</v>
      </c>
      <c r="M2811">
        <f>IF(ISERROR(L2811),VLOOKUP(C2811,vancouver_ratios_2!B:J,9,0),IF(L2811="**",VLOOKUP(C2811,vancouver_ratios_2!B:J,9,0)))</f>
        <v>1.1876523151909</v>
      </c>
      <c r="N2811">
        <f>IF(ISERROR(L2811),VLOOKUP(D2811,average_median_rates_1!B:I,8,0),IF(L2811="**", VLOOKUP(D2811,average_median_rates_1!B:I,8,0)))</f>
        <v>816</v>
      </c>
      <c r="O2811">
        <f t="shared" si="305"/>
        <v>969.1242891957744</v>
      </c>
      <c r="P2811">
        <f t="shared" si="306"/>
        <v>969.1242891957744</v>
      </c>
    </row>
    <row r="2812" spans="1:16" x14ac:dyDescent="0.2">
      <c r="A2812" t="str">
        <f t="shared" si="307"/>
        <v>200610average1Downtown</v>
      </c>
      <c r="B2812" t="str">
        <f t="shared" si="301"/>
        <v>200610apartmentaverage1_bed_rateDowntown</v>
      </c>
      <c r="C2812" t="str">
        <f t="shared" si="302"/>
        <v>apartmentaverage1_bed_rateDowntown</v>
      </c>
      <c r="D2812" t="str">
        <f t="shared" si="303"/>
        <v>200610apartmentaverage1_bed_rateVancouver</v>
      </c>
      <c r="E2812">
        <v>2006</v>
      </c>
      <c r="F2812">
        <v>10</v>
      </c>
      <c r="G2812" t="s">
        <v>65</v>
      </c>
      <c r="H2812" t="s">
        <v>59</v>
      </c>
      <c r="I2812" t="s">
        <v>51</v>
      </c>
      <c r="J2812">
        <f t="shared" si="304"/>
        <v>1</v>
      </c>
      <c r="K2812" t="s">
        <v>17</v>
      </c>
      <c r="L2812" t="e">
        <f>VLOOKUP(B2812,average_median_rates_1!B:I,8,0)</f>
        <v>#N/A</v>
      </c>
      <c r="M2812">
        <f>IF(ISERROR(L2812),VLOOKUP(C2812,vancouver_ratios_2!B:J,9,0),IF(L2812="**",VLOOKUP(C2812,vancouver_ratios_2!B:J,9,0)))</f>
        <v>1.22709630833108</v>
      </c>
      <c r="N2812">
        <f>IF(ISERROR(L2812),VLOOKUP(D2812,average_median_rates_1!B:I,8,0),IF(L2812="**", VLOOKUP(D2812,average_median_rates_1!B:I,8,0)))</f>
        <v>816</v>
      </c>
      <c r="O2812">
        <f t="shared" si="305"/>
        <v>1001.3105875981613</v>
      </c>
      <c r="P2812">
        <f t="shared" si="306"/>
        <v>1001.3105875981613</v>
      </c>
    </row>
    <row r="2813" spans="1:16" x14ac:dyDescent="0.2">
      <c r="A2813" t="str">
        <f t="shared" si="307"/>
        <v>200610average1South Granville/Oak</v>
      </c>
      <c r="B2813" t="str">
        <f t="shared" si="301"/>
        <v>200610apartmentaverage1_bed_rateSouth Granville/Oak</v>
      </c>
      <c r="C2813" t="str">
        <f t="shared" si="302"/>
        <v>apartmentaverage1_bed_rateSouth Granville/Oak</v>
      </c>
      <c r="D2813" t="str">
        <f t="shared" si="303"/>
        <v>200610apartmentaverage1_bed_rateVancouver</v>
      </c>
      <c r="E2813">
        <v>2006</v>
      </c>
      <c r="F2813">
        <v>10</v>
      </c>
      <c r="G2813" t="s">
        <v>65</v>
      </c>
      <c r="H2813" t="s">
        <v>59</v>
      </c>
      <c r="I2813" t="s">
        <v>51</v>
      </c>
      <c r="J2813">
        <f t="shared" si="304"/>
        <v>1</v>
      </c>
      <c r="K2813" t="s">
        <v>19</v>
      </c>
      <c r="L2813" t="e">
        <f>VLOOKUP(B2813,average_median_rates_1!B:I,8,0)</f>
        <v>#N/A</v>
      </c>
      <c r="M2813">
        <f>IF(ISERROR(L2813),VLOOKUP(C2813,vancouver_ratios_2!B:J,9,0),IF(L2813="**",VLOOKUP(C2813,vancouver_ratios_2!B:J,9,0)))</f>
        <v>1.1118331979420499</v>
      </c>
      <c r="N2813">
        <f>IF(ISERROR(L2813),VLOOKUP(D2813,average_median_rates_1!B:I,8,0),IF(L2813="**", VLOOKUP(D2813,average_median_rates_1!B:I,8,0)))</f>
        <v>816</v>
      </c>
      <c r="O2813">
        <f t="shared" si="305"/>
        <v>907.2558895207128</v>
      </c>
      <c r="P2813">
        <f t="shared" si="306"/>
        <v>907.2558895207128</v>
      </c>
    </row>
    <row r="2814" spans="1:16" x14ac:dyDescent="0.2">
      <c r="A2814" t="str">
        <f t="shared" si="307"/>
        <v>200610average1Kitsilano/Point Grey</v>
      </c>
      <c r="B2814" t="str">
        <f t="shared" si="301"/>
        <v>200610apartmentaverage1_bed_rateKitsilano/Point Grey</v>
      </c>
      <c r="C2814" t="str">
        <f t="shared" si="302"/>
        <v>apartmentaverage1_bed_rateKitsilano/Point Grey</v>
      </c>
      <c r="D2814" t="str">
        <f t="shared" si="303"/>
        <v>200610apartmentaverage1_bed_rateVancouver</v>
      </c>
      <c r="E2814">
        <v>2006</v>
      </c>
      <c r="F2814">
        <v>10</v>
      </c>
      <c r="G2814" t="s">
        <v>65</v>
      </c>
      <c r="H2814" t="s">
        <v>59</v>
      </c>
      <c r="I2814" t="s">
        <v>51</v>
      </c>
      <c r="J2814">
        <f t="shared" si="304"/>
        <v>1</v>
      </c>
      <c r="K2814" t="s">
        <v>20</v>
      </c>
      <c r="L2814" t="e">
        <f>VLOOKUP(B2814,average_median_rates_1!B:I,8,0)</f>
        <v>#N/A</v>
      </c>
      <c r="M2814">
        <f>IF(ISERROR(L2814),VLOOKUP(C2814,vancouver_ratios_2!B:J,9,0),IF(L2814="**",VLOOKUP(C2814,vancouver_ratios_2!B:J,9,0)))</f>
        <v>1.1226645004061699</v>
      </c>
      <c r="N2814">
        <f>IF(ISERROR(L2814),VLOOKUP(D2814,average_median_rates_1!B:I,8,0),IF(L2814="**", VLOOKUP(D2814,average_median_rates_1!B:I,8,0)))</f>
        <v>816</v>
      </c>
      <c r="O2814">
        <f t="shared" si="305"/>
        <v>916.09423233143468</v>
      </c>
      <c r="P2814">
        <f t="shared" si="306"/>
        <v>916.09423233143468</v>
      </c>
    </row>
    <row r="2815" spans="1:16" x14ac:dyDescent="0.2">
      <c r="A2815" t="str">
        <f t="shared" si="307"/>
        <v>200610average1Westside/Kerrisdale</v>
      </c>
      <c r="B2815" t="str">
        <f t="shared" si="301"/>
        <v>200610apartmentaverage1_bed_rateWestside/Kerrisdale</v>
      </c>
      <c r="C2815" t="str">
        <f t="shared" si="302"/>
        <v>apartmentaverage1_bed_rateWestside/Kerrisdale</v>
      </c>
      <c r="D2815" t="str">
        <f t="shared" si="303"/>
        <v>200610apartmentaverage1_bed_rateVancouver</v>
      </c>
      <c r="E2815">
        <v>2006</v>
      </c>
      <c r="F2815">
        <v>10</v>
      </c>
      <c r="G2815" t="s">
        <v>65</v>
      </c>
      <c r="H2815" t="s">
        <v>59</v>
      </c>
      <c r="I2815" t="s">
        <v>51</v>
      </c>
      <c r="J2815">
        <f t="shared" si="304"/>
        <v>1</v>
      </c>
      <c r="K2815" t="s">
        <v>21</v>
      </c>
      <c r="L2815" t="e">
        <f>VLOOKUP(B2815,average_median_rates_1!B:I,8,0)</f>
        <v>#N/A</v>
      </c>
      <c r="M2815">
        <f>IF(ISERROR(L2815),VLOOKUP(C2815,vancouver_ratios_2!B:J,9,0),IF(L2815="**",VLOOKUP(C2815,vancouver_ratios_2!B:J,9,0)))</f>
        <v>1.1131871107500699</v>
      </c>
      <c r="N2815">
        <f>IF(ISERROR(L2815),VLOOKUP(D2815,average_median_rates_1!B:I,8,0),IF(L2815="**", VLOOKUP(D2815,average_median_rates_1!B:I,8,0)))</f>
        <v>816</v>
      </c>
      <c r="O2815">
        <f t="shared" si="305"/>
        <v>908.36068237205711</v>
      </c>
      <c r="P2815">
        <f t="shared" si="306"/>
        <v>908.36068237205711</v>
      </c>
    </row>
    <row r="2816" spans="1:16" x14ac:dyDescent="0.2">
      <c r="A2816" t="str">
        <f t="shared" si="307"/>
        <v>200610average1Marpole</v>
      </c>
      <c r="B2816" t="str">
        <f t="shared" si="301"/>
        <v>200610apartmentaverage1_bed_rateMarpole</v>
      </c>
      <c r="C2816" t="str">
        <f t="shared" si="302"/>
        <v>apartmentaverage1_bed_rateMarpole</v>
      </c>
      <c r="D2816" t="str">
        <f t="shared" si="303"/>
        <v>200610apartmentaverage1_bed_rateVancouver</v>
      </c>
      <c r="E2816">
        <v>2006</v>
      </c>
      <c r="F2816">
        <v>10</v>
      </c>
      <c r="G2816" t="s">
        <v>65</v>
      </c>
      <c r="H2816" t="s">
        <v>59</v>
      </c>
      <c r="I2816" t="s">
        <v>51</v>
      </c>
      <c r="J2816">
        <f t="shared" si="304"/>
        <v>1</v>
      </c>
      <c r="K2816" t="s">
        <v>23</v>
      </c>
      <c r="L2816" t="e">
        <f>VLOOKUP(B2816,average_median_rates_1!B:I,8,0)</f>
        <v>#N/A</v>
      </c>
      <c r="M2816">
        <f>IF(ISERROR(L2816),VLOOKUP(C2816,vancouver_ratios_2!B:J,9,0),IF(L2816="**",VLOOKUP(C2816,vancouver_ratios_2!B:J,9,0)))</f>
        <v>0.83030959472876598</v>
      </c>
      <c r="N2816">
        <f>IF(ISERROR(L2816),VLOOKUP(D2816,average_median_rates_1!B:I,8,0),IF(L2816="**", VLOOKUP(D2816,average_median_rates_1!B:I,8,0)))</f>
        <v>816</v>
      </c>
      <c r="O2816">
        <f t="shared" si="305"/>
        <v>677.53262929867299</v>
      </c>
      <c r="P2816">
        <f t="shared" si="306"/>
        <v>677.53262929867299</v>
      </c>
    </row>
    <row r="2817" spans="1:16" x14ac:dyDescent="0.2">
      <c r="A2817" t="str">
        <f t="shared" si="307"/>
        <v>200610average1Mount Pleasant/Renfrew Heights</v>
      </c>
      <c r="B2817" t="str">
        <f t="shared" si="301"/>
        <v>200610apartmentaverage1_bed_rateMount Pleasant/Renfrew Heights</v>
      </c>
      <c r="C2817" t="str">
        <f t="shared" si="302"/>
        <v>apartmentaverage1_bed_rateMount Pleasant/Renfrew Heights</v>
      </c>
      <c r="D2817" t="str">
        <f t="shared" si="303"/>
        <v>200610apartmentaverage1_bed_rateVancouver</v>
      </c>
      <c r="E2817">
        <v>2006</v>
      </c>
      <c r="F2817">
        <v>10</v>
      </c>
      <c r="G2817" t="s">
        <v>65</v>
      </c>
      <c r="H2817" t="s">
        <v>59</v>
      </c>
      <c r="I2817" t="s">
        <v>51</v>
      </c>
      <c r="J2817">
        <f t="shared" si="304"/>
        <v>1</v>
      </c>
      <c r="K2817" t="s">
        <v>24</v>
      </c>
      <c r="L2817" t="e">
        <f>VLOOKUP(B2817,average_median_rates_1!B:I,8,0)</f>
        <v>#N/A</v>
      </c>
      <c r="M2817">
        <f>IF(ISERROR(L2817),VLOOKUP(C2817,vancouver_ratios_2!B:J,9,0),IF(L2817="**",VLOOKUP(C2817,vancouver_ratios_2!B:J,9,0)))</f>
        <v>0.95152992147305704</v>
      </c>
      <c r="N2817">
        <f>IF(ISERROR(L2817),VLOOKUP(D2817,average_median_rates_1!B:I,8,0),IF(L2817="**", VLOOKUP(D2817,average_median_rates_1!B:I,8,0)))</f>
        <v>816</v>
      </c>
      <c r="O2817">
        <f t="shared" si="305"/>
        <v>776.44841592201453</v>
      </c>
      <c r="P2817">
        <f t="shared" si="306"/>
        <v>776.44841592201453</v>
      </c>
    </row>
    <row r="2818" spans="1:16" x14ac:dyDescent="0.2">
      <c r="A2818" t="str">
        <f t="shared" si="307"/>
        <v>200610average1East Hastings</v>
      </c>
      <c r="B2818" t="str">
        <f t="shared" ref="B2818:B2881" si="308">E2818&amp;F2818&amp;G2818&amp;H2818&amp;I2818&amp;K2818</f>
        <v>200610apartmentaverage1_bed_rateEast Hastings</v>
      </c>
      <c r="C2818" t="str">
        <f t="shared" ref="C2818:C2881" si="309">G2818&amp;H2818&amp;I2818&amp;K2818</f>
        <v>apartmentaverage1_bed_rateEast Hastings</v>
      </c>
      <c r="D2818" t="str">
        <f t="shared" ref="D2818:D2881" si="310">E2818&amp;F2818&amp;G2818&amp;H2818&amp;I2818&amp;"Vancouver"</f>
        <v>200610apartmentaverage1_bed_rateVancouver</v>
      </c>
      <c r="E2818">
        <v>2006</v>
      </c>
      <c r="F2818">
        <v>10</v>
      </c>
      <c r="G2818" t="s">
        <v>65</v>
      </c>
      <c r="H2818" t="s">
        <v>59</v>
      </c>
      <c r="I2818" t="s">
        <v>51</v>
      </c>
      <c r="J2818">
        <f t="shared" ref="J2818:J2881" si="311">IF(I2818="bachelor_rate", 0, IF(I2818="1_bed_rate", 1, IF(I2818="2_bed_rate",2, IF(I2818="3+_bed_rate", 3, "error"))))</f>
        <v>1</v>
      </c>
      <c r="K2818" t="s">
        <v>25</v>
      </c>
      <c r="L2818" t="e">
        <f>VLOOKUP(B2818,average_median_rates_1!B:I,8,0)</f>
        <v>#N/A</v>
      </c>
      <c r="M2818">
        <f>IF(ISERROR(L2818),VLOOKUP(C2818,vancouver_ratios_2!B:J,9,0),IF(L2818="**",VLOOKUP(C2818,vancouver_ratios_2!B:J,9,0)))</f>
        <v>0.889249932304359</v>
      </c>
      <c r="N2818">
        <f>IF(ISERROR(L2818),VLOOKUP(D2818,average_median_rates_1!B:I,8,0),IF(L2818="**", VLOOKUP(D2818,average_median_rates_1!B:I,8,0)))</f>
        <v>816</v>
      </c>
      <c r="O2818">
        <f t="shared" ref="O2818:O2881" si="312">N2818*M2818</f>
        <v>725.62794476035697</v>
      </c>
      <c r="P2818">
        <f t="shared" ref="P2818:P2881" si="313">IF(ISERROR(L2818),O2818, IF(L2818="**", O2818, L2818))</f>
        <v>725.62794476035697</v>
      </c>
    </row>
    <row r="2819" spans="1:16" x14ac:dyDescent="0.2">
      <c r="A2819" t="str">
        <f t="shared" ref="A2819:A2882" si="314">E2819&amp;F2819&amp;H2819&amp;J2819&amp;K2819</f>
        <v>200610average1Southeast Vancouver</v>
      </c>
      <c r="B2819" t="str">
        <f t="shared" si="308"/>
        <v>200610apartmentaverage1_bed_rateSoutheast Vancouver</v>
      </c>
      <c r="C2819" t="str">
        <f t="shared" si="309"/>
        <v>apartmentaverage1_bed_rateSoutheast Vancouver</v>
      </c>
      <c r="D2819" t="str">
        <f t="shared" si="310"/>
        <v>200610apartmentaverage1_bed_rateVancouver</v>
      </c>
      <c r="E2819">
        <v>2006</v>
      </c>
      <c r="F2819">
        <v>10</v>
      </c>
      <c r="G2819" t="s">
        <v>65</v>
      </c>
      <c r="H2819" t="s">
        <v>59</v>
      </c>
      <c r="I2819" t="s">
        <v>51</v>
      </c>
      <c r="J2819">
        <f t="shared" si="311"/>
        <v>1</v>
      </c>
      <c r="K2819" t="s">
        <v>26</v>
      </c>
      <c r="L2819" t="e">
        <f>VLOOKUP(B2819,average_median_rates_1!B:I,8,0)</f>
        <v>#N/A</v>
      </c>
      <c r="M2819">
        <f>IF(ISERROR(L2819),VLOOKUP(C2819,vancouver_ratios_2!B:J,9,0),IF(L2819="**",VLOOKUP(C2819,vancouver_ratios_2!B:J,9,0)))</f>
        <v>0.94575322682552598</v>
      </c>
      <c r="N2819">
        <f>IF(ISERROR(L2819),VLOOKUP(D2819,average_median_rates_1!B:I,8,0),IF(L2819="**", VLOOKUP(D2819,average_median_rates_1!B:I,8,0)))</f>
        <v>816</v>
      </c>
      <c r="O2819">
        <f t="shared" si="312"/>
        <v>771.73463308962926</v>
      </c>
      <c r="P2819">
        <f t="shared" si="313"/>
        <v>771.73463308962926</v>
      </c>
    </row>
    <row r="2820" spans="1:16" x14ac:dyDescent="0.2">
      <c r="A2820" t="str">
        <f t="shared" si="314"/>
        <v>200610average1University Endowment Lands</v>
      </c>
      <c r="B2820" t="str">
        <f t="shared" si="308"/>
        <v>200610apartmentaverage1_bed_rateUniversity Endowment Lands</v>
      </c>
      <c r="C2820" t="str">
        <f t="shared" si="309"/>
        <v>apartmentaverage1_bed_rateUniversity Endowment Lands</v>
      </c>
      <c r="D2820" t="str">
        <f t="shared" si="310"/>
        <v>200610apartmentaverage1_bed_rateVancouver</v>
      </c>
      <c r="E2820">
        <v>2006</v>
      </c>
      <c r="F2820">
        <v>10</v>
      </c>
      <c r="G2820" t="s">
        <v>65</v>
      </c>
      <c r="H2820" t="s">
        <v>59</v>
      </c>
      <c r="I2820" t="s">
        <v>51</v>
      </c>
      <c r="J2820">
        <f t="shared" si="311"/>
        <v>1</v>
      </c>
      <c r="K2820" t="s">
        <v>27</v>
      </c>
      <c r="L2820" t="e">
        <f>VLOOKUP(B2820,average_median_rates_1!B:I,8,0)</f>
        <v>#N/A</v>
      </c>
      <c r="M2820">
        <f>IF(ISERROR(L2820),VLOOKUP(C2820,vancouver_ratios_2!B:J,9,0),IF(L2820="**",VLOOKUP(C2820,vancouver_ratios_2!B:J,9,0)))</f>
        <v>1.3623070674248601</v>
      </c>
      <c r="N2820">
        <f>IF(ISERROR(L2820),VLOOKUP(D2820,average_median_rates_1!B:I,8,0),IF(L2820="**", VLOOKUP(D2820,average_median_rates_1!B:I,8,0)))</f>
        <v>816</v>
      </c>
      <c r="O2820">
        <f t="shared" si="312"/>
        <v>1111.6425670186859</v>
      </c>
      <c r="P2820">
        <f t="shared" si="313"/>
        <v>1111.6425670186859</v>
      </c>
    </row>
    <row r="2821" spans="1:16" x14ac:dyDescent="0.2">
      <c r="A2821" t="str">
        <f t="shared" si="314"/>
        <v>200610average1Central Park/Metrotown</v>
      </c>
      <c r="B2821" t="str">
        <f t="shared" si="308"/>
        <v>200610apartmentaverage1_bed_rateCentral Park/Metrotown</v>
      </c>
      <c r="C2821" t="str">
        <f t="shared" si="309"/>
        <v>apartmentaverage1_bed_rateCentral Park/Metrotown</v>
      </c>
      <c r="D2821" t="str">
        <f t="shared" si="310"/>
        <v>200610apartmentaverage1_bed_rateVancouver</v>
      </c>
      <c r="E2821">
        <v>2006</v>
      </c>
      <c r="F2821">
        <v>10</v>
      </c>
      <c r="G2821" t="s">
        <v>65</v>
      </c>
      <c r="H2821" t="s">
        <v>59</v>
      </c>
      <c r="I2821" t="s">
        <v>51</v>
      </c>
      <c r="J2821">
        <f t="shared" si="311"/>
        <v>1</v>
      </c>
      <c r="K2821" t="s">
        <v>28</v>
      </c>
      <c r="L2821" t="e">
        <f>VLOOKUP(B2821,average_median_rates_1!B:I,8,0)</f>
        <v>#N/A</v>
      </c>
      <c r="M2821">
        <f>IF(ISERROR(L2821),VLOOKUP(C2821,vancouver_ratios_2!B:J,9,0),IF(L2821="**",VLOOKUP(C2821,vancouver_ratios_2!B:J,9,0)))</f>
        <v>0.90757288563949801</v>
      </c>
      <c r="N2821">
        <f>IF(ISERROR(L2821),VLOOKUP(D2821,average_median_rates_1!B:I,8,0),IF(L2821="**", VLOOKUP(D2821,average_median_rates_1!B:I,8,0)))</f>
        <v>816</v>
      </c>
      <c r="O2821">
        <f t="shared" si="312"/>
        <v>740.57947468183033</v>
      </c>
      <c r="P2821">
        <f t="shared" si="313"/>
        <v>740.57947468183033</v>
      </c>
    </row>
    <row r="2822" spans="1:16" x14ac:dyDescent="0.2">
      <c r="A2822" t="str">
        <f t="shared" si="314"/>
        <v>200610average1Southeast Burnaby</v>
      </c>
      <c r="B2822" t="str">
        <f t="shared" si="308"/>
        <v>200610apartmentaverage1_bed_rateSoutheast Burnaby</v>
      </c>
      <c r="C2822" t="str">
        <f t="shared" si="309"/>
        <v>apartmentaverage1_bed_rateSoutheast Burnaby</v>
      </c>
      <c r="D2822" t="str">
        <f t="shared" si="310"/>
        <v>200610apartmentaverage1_bed_rateVancouver</v>
      </c>
      <c r="E2822">
        <v>2006</v>
      </c>
      <c r="F2822">
        <v>10</v>
      </c>
      <c r="G2822" t="s">
        <v>65</v>
      </c>
      <c r="H2822" t="s">
        <v>59</v>
      </c>
      <c r="I2822" t="s">
        <v>51</v>
      </c>
      <c r="J2822">
        <f t="shared" si="311"/>
        <v>1</v>
      </c>
      <c r="K2822" t="s">
        <v>29</v>
      </c>
      <c r="L2822" t="e">
        <f>VLOOKUP(B2822,average_median_rates_1!B:I,8,0)</f>
        <v>#N/A</v>
      </c>
      <c r="M2822">
        <f>IF(ISERROR(L2822),VLOOKUP(C2822,vancouver_ratios_2!B:J,9,0),IF(L2822="**",VLOOKUP(C2822,vancouver_ratios_2!B:J,9,0)))</f>
        <v>0.78933116707284001</v>
      </c>
      <c r="N2822">
        <f>IF(ISERROR(L2822),VLOOKUP(D2822,average_median_rates_1!B:I,8,0),IF(L2822="**", VLOOKUP(D2822,average_median_rates_1!B:I,8,0)))</f>
        <v>816</v>
      </c>
      <c r="O2822">
        <f t="shared" si="312"/>
        <v>644.09423233143741</v>
      </c>
      <c r="P2822">
        <f t="shared" si="313"/>
        <v>644.09423233143741</v>
      </c>
    </row>
    <row r="2823" spans="1:16" x14ac:dyDescent="0.2">
      <c r="A2823" t="str">
        <f t="shared" si="314"/>
        <v>200610average1North Burnaby</v>
      </c>
      <c r="B2823" t="str">
        <f t="shared" si="308"/>
        <v>200610apartmentaverage1_bed_rateNorth Burnaby</v>
      </c>
      <c r="C2823" t="str">
        <f t="shared" si="309"/>
        <v>apartmentaverage1_bed_rateNorth Burnaby</v>
      </c>
      <c r="D2823" t="str">
        <f t="shared" si="310"/>
        <v>200610apartmentaverage1_bed_rateVancouver</v>
      </c>
      <c r="E2823">
        <v>2006</v>
      </c>
      <c r="F2823">
        <v>10</v>
      </c>
      <c r="G2823" t="s">
        <v>65</v>
      </c>
      <c r="H2823" t="s">
        <v>59</v>
      </c>
      <c r="I2823" t="s">
        <v>51</v>
      </c>
      <c r="J2823">
        <f t="shared" si="311"/>
        <v>1</v>
      </c>
      <c r="K2823" t="s">
        <v>31</v>
      </c>
      <c r="L2823" t="e">
        <f>VLOOKUP(B2823,average_median_rates_1!B:I,8,0)</f>
        <v>#N/A</v>
      </c>
      <c r="M2823">
        <f>IF(ISERROR(L2823),VLOOKUP(C2823,vancouver_ratios_2!B:J,9,0),IF(L2823="**",VLOOKUP(C2823,vancouver_ratios_2!B:J,9,0)))</f>
        <v>0.92724975178265201</v>
      </c>
      <c r="N2823">
        <f>IF(ISERROR(L2823),VLOOKUP(D2823,average_median_rates_1!B:I,8,0),IF(L2823="**", VLOOKUP(D2823,average_median_rates_1!B:I,8,0)))</f>
        <v>816</v>
      </c>
      <c r="O2823">
        <f t="shared" si="312"/>
        <v>756.63579745464403</v>
      </c>
      <c r="P2823">
        <f t="shared" si="313"/>
        <v>756.63579745464403</v>
      </c>
    </row>
    <row r="2824" spans="1:16" x14ac:dyDescent="0.2">
      <c r="A2824" t="str">
        <f t="shared" si="314"/>
        <v>200610average1New Westminster</v>
      </c>
      <c r="B2824" t="str">
        <f t="shared" si="308"/>
        <v>200610apartmentaverage1_bed_rateNew Westminster</v>
      </c>
      <c r="C2824" t="str">
        <f t="shared" si="309"/>
        <v>apartmentaverage1_bed_rateNew Westminster</v>
      </c>
      <c r="D2824" t="str">
        <f t="shared" si="310"/>
        <v>200610apartmentaverage1_bed_rateVancouver</v>
      </c>
      <c r="E2824">
        <v>2006</v>
      </c>
      <c r="F2824">
        <v>10</v>
      </c>
      <c r="G2824" t="s">
        <v>65</v>
      </c>
      <c r="H2824" t="s">
        <v>59</v>
      </c>
      <c r="I2824" t="s">
        <v>51</v>
      </c>
      <c r="J2824">
        <f t="shared" si="311"/>
        <v>1</v>
      </c>
      <c r="K2824" t="s">
        <v>32</v>
      </c>
      <c r="L2824" t="e">
        <f>VLOOKUP(B2824,average_median_rates_1!B:I,8,0)</f>
        <v>#N/A</v>
      </c>
      <c r="M2824">
        <f>IF(ISERROR(L2824),VLOOKUP(C2824,vancouver_ratios_2!B:J,9,0),IF(L2824="**",VLOOKUP(C2824,vancouver_ratios_2!B:J,9,0)))</f>
        <v>0.82047116165718903</v>
      </c>
      <c r="N2824">
        <f>IF(ISERROR(L2824),VLOOKUP(D2824,average_median_rates_1!B:I,8,0),IF(L2824="**", VLOOKUP(D2824,average_median_rates_1!B:I,8,0)))</f>
        <v>816</v>
      </c>
      <c r="O2824">
        <f t="shared" si="312"/>
        <v>669.50446791226625</v>
      </c>
      <c r="P2824">
        <f t="shared" si="313"/>
        <v>669.50446791226625</v>
      </c>
    </row>
    <row r="2825" spans="1:16" x14ac:dyDescent="0.2">
      <c r="A2825" t="str">
        <f t="shared" si="314"/>
        <v>200610average1North Vancouver CY</v>
      </c>
      <c r="B2825" t="str">
        <f t="shared" si="308"/>
        <v>200610apartmentaverage1_bed_rateNorth Vancouver CY</v>
      </c>
      <c r="C2825" t="str">
        <f t="shared" si="309"/>
        <v>apartmentaverage1_bed_rateNorth Vancouver CY</v>
      </c>
      <c r="D2825" t="str">
        <f t="shared" si="310"/>
        <v>200610apartmentaverage1_bed_rateVancouver</v>
      </c>
      <c r="E2825">
        <v>2006</v>
      </c>
      <c r="F2825">
        <v>10</v>
      </c>
      <c r="G2825" t="s">
        <v>65</v>
      </c>
      <c r="H2825" t="s">
        <v>59</v>
      </c>
      <c r="I2825" t="s">
        <v>51</v>
      </c>
      <c r="J2825">
        <f t="shared" si="311"/>
        <v>1</v>
      </c>
      <c r="K2825" t="s">
        <v>33</v>
      </c>
      <c r="L2825" t="e">
        <f>VLOOKUP(B2825,average_median_rates_1!B:I,8,0)</f>
        <v>#N/A</v>
      </c>
      <c r="M2825">
        <f>IF(ISERROR(L2825),VLOOKUP(C2825,vancouver_ratios_2!B:J,9,0),IF(L2825="**",VLOOKUP(C2825,vancouver_ratios_2!B:J,9,0)))</f>
        <v>1.15330806029425</v>
      </c>
      <c r="N2825">
        <f>IF(ISERROR(L2825),VLOOKUP(D2825,average_median_rates_1!B:I,8,0),IF(L2825="**", VLOOKUP(D2825,average_median_rates_1!B:I,8,0)))</f>
        <v>816</v>
      </c>
      <c r="O2825">
        <f t="shared" si="312"/>
        <v>941.09937720010805</v>
      </c>
      <c r="P2825">
        <f t="shared" si="313"/>
        <v>941.09937720010805</v>
      </c>
    </row>
    <row r="2826" spans="1:16" x14ac:dyDescent="0.2">
      <c r="A2826" t="str">
        <f t="shared" si="314"/>
        <v>200610average1North Vancouver DM</v>
      </c>
      <c r="B2826" t="str">
        <f t="shared" si="308"/>
        <v>200610apartmentaverage1_bed_rateNorth Vancouver DM</v>
      </c>
      <c r="C2826" t="str">
        <f t="shared" si="309"/>
        <v>apartmentaverage1_bed_rateNorth Vancouver DM</v>
      </c>
      <c r="D2826" t="str">
        <f t="shared" si="310"/>
        <v>200610apartmentaverage1_bed_rateVancouver</v>
      </c>
      <c r="E2826">
        <v>2006</v>
      </c>
      <c r="F2826">
        <v>10</v>
      </c>
      <c r="G2826" t="s">
        <v>65</v>
      </c>
      <c r="H2826" t="s">
        <v>59</v>
      </c>
      <c r="I2826" t="s">
        <v>51</v>
      </c>
      <c r="J2826">
        <f t="shared" si="311"/>
        <v>1</v>
      </c>
      <c r="K2826" t="s">
        <v>34</v>
      </c>
      <c r="L2826" t="e">
        <f>VLOOKUP(B2826,average_median_rates_1!B:I,8,0)</f>
        <v>#N/A</v>
      </c>
      <c r="M2826">
        <f>IF(ISERROR(L2826),VLOOKUP(C2826,vancouver_ratios_2!B:J,9,0),IF(L2826="**",VLOOKUP(C2826,vancouver_ratios_2!B:J,9,0)))</f>
        <v>1.06543911905407</v>
      </c>
      <c r="N2826">
        <f>IF(ISERROR(L2826),VLOOKUP(D2826,average_median_rates_1!B:I,8,0),IF(L2826="**", VLOOKUP(D2826,average_median_rates_1!B:I,8,0)))</f>
        <v>816</v>
      </c>
      <c r="O2826">
        <f t="shared" si="312"/>
        <v>869.39832114812111</v>
      </c>
      <c r="P2826">
        <f t="shared" si="313"/>
        <v>869.39832114812111</v>
      </c>
    </row>
    <row r="2827" spans="1:16" x14ac:dyDescent="0.2">
      <c r="A2827" t="str">
        <f t="shared" si="314"/>
        <v>200610average1West Vancouver</v>
      </c>
      <c r="B2827" t="str">
        <f t="shared" si="308"/>
        <v>200610apartmentaverage1_bed_rateWest Vancouver</v>
      </c>
      <c r="C2827" t="str">
        <f t="shared" si="309"/>
        <v>apartmentaverage1_bed_rateWest Vancouver</v>
      </c>
      <c r="D2827" t="str">
        <f t="shared" si="310"/>
        <v>200610apartmentaverage1_bed_rateVancouver</v>
      </c>
      <c r="E2827">
        <v>2006</v>
      </c>
      <c r="F2827">
        <v>10</v>
      </c>
      <c r="G2827" t="s">
        <v>65</v>
      </c>
      <c r="H2827" t="s">
        <v>59</v>
      </c>
      <c r="I2827" t="s">
        <v>51</v>
      </c>
      <c r="J2827">
        <f t="shared" si="311"/>
        <v>1</v>
      </c>
      <c r="K2827" t="s">
        <v>35</v>
      </c>
      <c r="L2827" t="e">
        <f>VLOOKUP(B2827,average_median_rates_1!B:I,8,0)</f>
        <v>#N/A</v>
      </c>
      <c r="M2827">
        <f>IF(ISERROR(L2827),VLOOKUP(C2827,vancouver_ratios_2!B:J,9,0),IF(L2827="**",VLOOKUP(C2827,vancouver_ratios_2!B:J,9,0)))</f>
        <v>1.27439299575774</v>
      </c>
      <c r="N2827">
        <f>IF(ISERROR(L2827),VLOOKUP(D2827,average_median_rates_1!B:I,8,0),IF(L2827="**", VLOOKUP(D2827,average_median_rates_1!B:I,8,0)))</f>
        <v>816</v>
      </c>
      <c r="O2827">
        <f t="shared" si="312"/>
        <v>1039.9046845383159</v>
      </c>
      <c r="P2827">
        <f t="shared" si="313"/>
        <v>1039.9046845383159</v>
      </c>
    </row>
    <row r="2828" spans="1:16" x14ac:dyDescent="0.2">
      <c r="A2828" t="str">
        <f t="shared" si="314"/>
        <v>200610average1Richmond</v>
      </c>
      <c r="B2828" t="str">
        <f t="shared" si="308"/>
        <v>200610apartmentaverage1_bed_rateRichmond</v>
      </c>
      <c r="C2828" t="str">
        <f t="shared" si="309"/>
        <v>apartmentaverage1_bed_rateRichmond</v>
      </c>
      <c r="D2828" t="str">
        <f t="shared" si="310"/>
        <v>200610apartmentaverage1_bed_rateVancouver</v>
      </c>
      <c r="E2828">
        <v>2006</v>
      </c>
      <c r="F2828">
        <v>10</v>
      </c>
      <c r="G2828" t="s">
        <v>65</v>
      </c>
      <c r="H2828" t="s">
        <v>59</v>
      </c>
      <c r="I2828" t="s">
        <v>51</v>
      </c>
      <c r="J2828">
        <f t="shared" si="311"/>
        <v>1</v>
      </c>
      <c r="K2828" t="s">
        <v>36</v>
      </c>
      <c r="L2828" t="e">
        <f>VLOOKUP(B2828,average_median_rates_1!B:I,8,0)</f>
        <v>#N/A</v>
      </c>
      <c r="M2828">
        <f>IF(ISERROR(L2828),VLOOKUP(C2828,vancouver_ratios_2!B:J,9,0),IF(L2828="**",VLOOKUP(C2828,vancouver_ratios_2!B:J,9,0)))</f>
        <v>0.94385774889430496</v>
      </c>
      <c r="N2828">
        <f>IF(ISERROR(L2828),VLOOKUP(D2828,average_median_rates_1!B:I,8,0),IF(L2828="**", VLOOKUP(D2828,average_median_rates_1!B:I,8,0)))</f>
        <v>816</v>
      </c>
      <c r="O2828">
        <f t="shared" si="312"/>
        <v>770.1879230977529</v>
      </c>
      <c r="P2828">
        <f t="shared" si="313"/>
        <v>770.1879230977529</v>
      </c>
    </row>
    <row r="2829" spans="1:16" x14ac:dyDescent="0.2">
      <c r="A2829" t="str">
        <f t="shared" si="314"/>
        <v>200610average1Delta</v>
      </c>
      <c r="B2829" t="str">
        <f t="shared" si="308"/>
        <v>200610apartmentaverage1_bed_rateDelta</v>
      </c>
      <c r="C2829" t="str">
        <f t="shared" si="309"/>
        <v>apartmentaverage1_bed_rateDelta</v>
      </c>
      <c r="D2829" t="str">
        <f t="shared" si="310"/>
        <v>200610apartmentaverage1_bed_rateVancouver</v>
      </c>
      <c r="E2829">
        <v>2006</v>
      </c>
      <c r="F2829">
        <v>10</v>
      </c>
      <c r="G2829" t="s">
        <v>65</v>
      </c>
      <c r="H2829" t="s">
        <v>59</v>
      </c>
      <c r="I2829" t="s">
        <v>51</v>
      </c>
      <c r="J2829">
        <f t="shared" si="311"/>
        <v>1</v>
      </c>
      <c r="K2829" t="s">
        <v>37</v>
      </c>
      <c r="L2829" t="e">
        <f>VLOOKUP(B2829,average_median_rates_1!B:I,8,0)</f>
        <v>#N/A</v>
      </c>
      <c r="M2829">
        <f>IF(ISERROR(L2829),VLOOKUP(C2829,vancouver_ratios_2!B:J,9,0),IF(L2829="**",VLOOKUP(C2829,vancouver_ratios_2!B:J,9,0)))</f>
        <v>0.75024821734813596</v>
      </c>
      <c r="N2829">
        <f>IF(ISERROR(L2829),VLOOKUP(D2829,average_median_rates_1!B:I,8,0),IF(L2829="**", VLOOKUP(D2829,average_median_rates_1!B:I,8,0)))</f>
        <v>816</v>
      </c>
      <c r="O2829">
        <f t="shared" si="312"/>
        <v>612.20254535607899</v>
      </c>
      <c r="P2829">
        <f t="shared" si="313"/>
        <v>612.20254535607899</v>
      </c>
    </row>
    <row r="2830" spans="1:16" x14ac:dyDescent="0.2">
      <c r="A2830" t="str">
        <f t="shared" si="314"/>
        <v>200610average1Surrey</v>
      </c>
      <c r="B2830" t="str">
        <f t="shared" si="308"/>
        <v>200610apartmentaverage1_bed_rateSurrey</v>
      </c>
      <c r="C2830" t="str">
        <f t="shared" si="309"/>
        <v>apartmentaverage1_bed_rateSurrey</v>
      </c>
      <c r="D2830" t="str">
        <f t="shared" si="310"/>
        <v>200610apartmentaverage1_bed_rateVancouver</v>
      </c>
      <c r="E2830">
        <v>2006</v>
      </c>
      <c r="F2830">
        <v>10</v>
      </c>
      <c r="G2830" t="s">
        <v>65</v>
      </c>
      <c r="H2830" t="s">
        <v>59</v>
      </c>
      <c r="I2830" t="s">
        <v>51</v>
      </c>
      <c r="J2830">
        <f t="shared" si="311"/>
        <v>1</v>
      </c>
      <c r="K2830" t="s">
        <v>38</v>
      </c>
      <c r="L2830" t="e">
        <f>VLOOKUP(B2830,average_median_rates_1!B:I,8,0)</f>
        <v>#N/A</v>
      </c>
      <c r="M2830">
        <f>IF(ISERROR(L2830),VLOOKUP(C2830,vancouver_ratios_2!B:J,9,0),IF(L2830="**",VLOOKUP(C2830,vancouver_ratios_2!B:J,9,0)))</f>
        <v>0.74113187110750101</v>
      </c>
      <c r="N2830">
        <f>IF(ISERROR(L2830),VLOOKUP(D2830,average_median_rates_1!B:I,8,0),IF(L2830="**", VLOOKUP(D2830,average_median_rates_1!B:I,8,0)))</f>
        <v>816</v>
      </c>
      <c r="O2830">
        <f t="shared" si="312"/>
        <v>604.76360682372081</v>
      </c>
      <c r="P2830">
        <f t="shared" si="313"/>
        <v>604.76360682372081</v>
      </c>
    </row>
    <row r="2831" spans="1:16" x14ac:dyDescent="0.2">
      <c r="A2831" t="str">
        <f t="shared" si="314"/>
        <v>200610average1White Rock</v>
      </c>
      <c r="B2831" t="str">
        <f t="shared" si="308"/>
        <v>200610apartmentaverage1_bed_rateWhite Rock</v>
      </c>
      <c r="C2831" t="str">
        <f t="shared" si="309"/>
        <v>apartmentaverage1_bed_rateWhite Rock</v>
      </c>
      <c r="D2831" t="str">
        <f t="shared" si="310"/>
        <v>200610apartmentaverage1_bed_rateVancouver</v>
      </c>
      <c r="E2831">
        <v>2006</v>
      </c>
      <c r="F2831">
        <v>10</v>
      </c>
      <c r="G2831" t="s">
        <v>65</v>
      </c>
      <c r="H2831" t="s">
        <v>59</v>
      </c>
      <c r="I2831" t="s">
        <v>51</v>
      </c>
      <c r="J2831">
        <f t="shared" si="311"/>
        <v>1</v>
      </c>
      <c r="K2831" t="s">
        <v>39</v>
      </c>
      <c r="L2831" t="e">
        <f>VLOOKUP(B2831,average_median_rates_1!B:I,8,0)</f>
        <v>#N/A</v>
      </c>
      <c r="M2831">
        <f>IF(ISERROR(L2831),VLOOKUP(C2831,vancouver_ratios_2!B:J,9,0),IF(L2831="**",VLOOKUP(C2831,vancouver_ratios_2!B:J,9,0)))</f>
        <v>0.80729307699250796</v>
      </c>
      <c r="N2831">
        <f>IF(ISERROR(L2831),VLOOKUP(D2831,average_median_rates_1!B:I,8,0),IF(L2831="**", VLOOKUP(D2831,average_median_rates_1!B:I,8,0)))</f>
        <v>816</v>
      </c>
      <c r="O2831">
        <f t="shared" si="312"/>
        <v>658.7511508258865</v>
      </c>
      <c r="P2831">
        <f t="shared" si="313"/>
        <v>658.7511508258865</v>
      </c>
    </row>
    <row r="2832" spans="1:16" x14ac:dyDescent="0.2">
      <c r="A2832" t="str">
        <f t="shared" si="314"/>
        <v>200610average1Langley City and Langley DM</v>
      </c>
      <c r="B2832" t="str">
        <f t="shared" si="308"/>
        <v>200610apartmentaverage1_bed_rateLangley City and Langley DM</v>
      </c>
      <c r="C2832" t="str">
        <f t="shared" si="309"/>
        <v>apartmentaverage1_bed_rateLangley City and Langley DM</v>
      </c>
      <c r="D2832" t="str">
        <f t="shared" si="310"/>
        <v>200610apartmentaverage1_bed_rateVancouver</v>
      </c>
      <c r="E2832">
        <v>2006</v>
      </c>
      <c r="F2832">
        <v>10</v>
      </c>
      <c r="G2832" t="s">
        <v>65</v>
      </c>
      <c r="H2832" t="s">
        <v>59</v>
      </c>
      <c r="I2832" t="s">
        <v>51</v>
      </c>
      <c r="J2832">
        <f t="shared" si="311"/>
        <v>1</v>
      </c>
      <c r="K2832" t="s">
        <v>40</v>
      </c>
      <c r="L2832" t="e">
        <f>VLOOKUP(B2832,average_median_rates_1!B:I,8,0)</f>
        <v>#N/A</v>
      </c>
      <c r="M2832">
        <f>IF(ISERROR(L2832),VLOOKUP(C2832,vancouver_ratios_2!B:J,9,0),IF(L2832="**",VLOOKUP(C2832,vancouver_ratios_2!B:J,9,0)))</f>
        <v>0.790775340734723</v>
      </c>
      <c r="N2832">
        <f>IF(ISERROR(L2832),VLOOKUP(D2832,average_median_rates_1!B:I,8,0),IF(L2832="**", VLOOKUP(D2832,average_median_rates_1!B:I,8,0)))</f>
        <v>816</v>
      </c>
      <c r="O2832">
        <f t="shared" si="312"/>
        <v>645.27267803953396</v>
      </c>
      <c r="P2832">
        <f t="shared" si="313"/>
        <v>645.27267803953396</v>
      </c>
    </row>
    <row r="2833" spans="1:16" x14ac:dyDescent="0.2">
      <c r="A2833" t="str">
        <f t="shared" si="314"/>
        <v>200610average1Tri-Cities</v>
      </c>
      <c r="B2833" t="str">
        <f t="shared" si="308"/>
        <v>200610apartmentaverage1_bed_rateTri-Cities</v>
      </c>
      <c r="C2833" t="str">
        <f t="shared" si="309"/>
        <v>apartmentaverage1_bed_rateTri-Cities</v>
      </c>
      <c r="D2833" t="str">
        <f t="shared" si="310"/>
        <v>200610apartmentaverage1_bed_rateVancouver</v>
      </c>
      <c r="E2833">
        <v>2006</v>
      </c>
      <c r="F2833">
        <v>10</v>
      </c>
      <c r="G2833" t="s">
        <v>65</v>
      </c>
      <c r="H2833" t="s">
        <v>59</v>
      </c>
      <c r="I2833" t="s">
        <v>51</v>
      </c>
      <c r="J2833">
        <f t="shared" si="311"/>
        <v>1</v>
      </c>
      <c r="K2833" t="s">
        <v>41</v>
      </c>
      <c r="L2833" t="e">
        <f>VLOOKUP(B2833,average_median_rates_1!B:I,8,0)</f>
        <v>#N/A</v>
      </c>
      <c r="M2833">
        <f>IF(ISERROR(L2833),VLOOKUP(C2833,vancouver_ratios_2!B:J,9,0),IF(L2833="**",VLOOKUP(C2833,vancouver_ratios_2!B:J,9,0)))</f>
        <v>0.81135481541655396</v>
      </c>
      <c r="N2833">
        <f>IF(ISERROR(L2833),VLOOKUP(D2833,average_median_rates_1!B:I,8,0),IF(L2833="**", VLOOKUP(D2833,average_median_rates_1!B:I,8,0)))</f>
        <v>816</v>
      </c>
      <c r="O2833">
        <f t="shared" si="312"/>
        <v>662.06552937990807</v>
      </c>
      <c r="P2833">
        <f t="shared" si="313"/>
        <v>662.06552937990807</v>
      </c>
    </row>
    <row r="2834" spans="1:16" x14ac:dyDescent="0.2">
      <c r="A2834" t="str">
        <f t="shared" si="314"/>
        <v>200610average1Maple Ridge/Pitt Meadows</v>
      </c>
      <c r="B2834" t="str">
        <f t="shared" si="308"/>
        <v>200610apartmentaverage1_bed_rateMaple Ridge/Pitt Meadows</v>
      </c>
      <c r="C2834" t="str">
        <f t="shared" si="309"/>
        <v>apartmentaverage1_bed_rateMaple Ridge/Pitt Meadows</v>
      </c>
      <c r="D2834" t="str">
        <f t="shared" si="310"/>
        <v>200610apartmentaverage1_bed_rateVancouver</v>
      </c>
      <c r="E2834">
        <v>2006</v>
      </c>
      <c r="F2834">
        <v>10</v>
      </c>
      <c r="G2834" t="s">
        <v>65</v>
      </c>
      <c r="H2834" t="s">
        <v>59</v>
      </c>
      <c r="I2834" t="s">
        <v>51</v>
      </c>
      <c r="J2834">
        <f t="shared" si="311"/>
        <v>1</v>
      </c>
      <c r="K2834" t="s">
        <v>42</v>
      </c>
      <c r="L2834" t="e">
        <f>VLOOKUP(B2834,average_median_rates_1!B:I,8,0)</f>
        <v>#N/A</v>
      </c>
      <c r="M2834">
        <f>IF(ISERROR(L2834),VLOOKUP(C2834,vancouver_ratios_2!B:J,9,0),IF(L2834="**",VLOOKUP(C2834,vancouver_ratios_2!B:J,9,0)))</f>
        <v>0.69365466197310199</v>
      </c>
      <c r="N2834">
        <f>IF(ISERROR(L2834),VLOOKUP(D2834,average_median_rates_1!B:I,8,0),IF(L2834="**", VLOOKUP(D2834,average_median_rates_1!B:I,8,0)))</f>
        <v>816</v>
      </c>
      <c r="O2834">
        <f t="shared" si="312"/>
        <v>566.02220417005128</v>
      </c>
      <c r="P2834">
        <f t="shared" si="313"/>
        <v>566.02220417005128</v>
      </c>
    </row>
    <row r="2835" spans="1:16" x14ac:dyDescent="0.2">
      <c r="A2835" t="str">
        <f t="shared" si="314"/>
        <v>200610average1Vancouver</v>
      </c>
      <c r="B2835" t="str">
        <f t="shared" si="308"/>
        <v>200610apartmentaverage1_bed_rateVancouver</v>
      </c>
      <c r="C2835" t="str">
        <f t="shared" si="309"/>
        <v>apartmentaverage1_bed_rateVancouver</v>
      </c>
      <c r="D2835" t="str">
        <f t="shared" si="310"/>
        <v>200610apartmentaverage1_bed_rateVancouver</v>
      </c>
      <c r="E2835">
        <v>2006</v>
      </c>
      <c r="F2835">
        <v>10</v>
      </c>
      <c r="G2835" t="s">
        <v>65</v>
      </c>
      <c r="H2835" t="s">
        <v>59</v>
      </c>
      <c r="I2835" t="s">
        <v>51</v>
      </c>
      <c r="J2835">
        <f t="shared" si="311"/>
        <v>1</v>
      </c>
      <c r="K2835" t="s">
        <v>43</v>
      </c>
      <c r="L2835">
        <f>VLOOKUP(B2835,average_median_rates_1!B:I,8,0)</f>
        <v>816</v>
      </c>
      <c r="M2835" t="b">
        <f>IF(ISERROR(L2835),VLOOKUP(C2835,vancouver_ratios_2!B:J,9,0),IF(L2835="**",VLOOKUP(C2835,vancouver_ratios_2!B:J,9,0)))</f>
        <v>0</v>
      </c>
      <c r="N2835" t="b">
        <f>IF(ISERROR(L2835),VLOOKUP(D2835,average_median_rates_1!B:I,8,0),IF(L2835="**", VLOOKUP(D2835,average_median_rates_1!B:I,8,0)))</f>
        <v>0</v>
      </c>
      <c r="O2835">
        <f t="shared" si="312"/>
        <v>0</v>
      </c>
      <c r="P2835">
        <f t="shared" si="313"/>
        <v>816</v>
      </c>
    </row>
    <row r="2836" spans="1:16" x14ac:dyDescent="0.2">
      <c r="A2836" t="str">
        <f t="shared" si="314"/>
        <v>200610average1North Vancouver City</v>
      </c>
      <c r="B2836" t="str">
        <f t="shared" si="308"/>
        <v>200610apartmentaverage1_bed_rateNorth Vancouver City</v>
      </c>
      <c r="C2836" t="str">
        <f t="shared" si="309"/>
        <v>apartmentaverage1_bed_rateNorth Vancouver City</v>
      </c>
      <c r="D2836" t="str">
        <f t="shared" si="310"/>
        <v>200610apartmentaverage1_bed_rateVancouver</v>
      </c>
      <c r="E2836">
        <v>2006</v>
      </c>
      <c r="F2836">
        <v>10</v>
      </c>
      <c r="G2836" t="s">
        <v>65</v>
      </c>
      <c r="H2836" t="s">
        <v>59</v>
      </c>
      <c r="I2836" t="s">
        <v>51</v>
      </c>
      <c r="J2836">
        <f t="shared" si="311"/>
        <v>1</v>
      </c>
      <c r="K2836" t="s">
        <v>60</v>
      </c>
      <c r="L2836" t="e">
        <f>VLOOKUP(B2836,average_median_rates_1!B:I,8,0)</f>
        <v>#N/A</v>
      </c>
      <c r="M2836">
        <f>IF(ISERROR(L2836),VLOOKUP(C2836,vancouver_ratios_2!B:J,9,0),IF(L2836="**",VLOOKUP(C2836,vancouver_ratios_2!B:J,9,0)))</f>
        <v>0.89298071426422299</v>
      </c>
      <c r="N2836">
        <f>IF(ISERROR(L2836),VLOOKUP(D2836,average_median_rates_1!B:I,8,0),IF(L2836="**", VLOOKUP(D2836,average_median_rates_1!B:I,8,0)))</f>
        <v>816</v>
      </c>
      <c r="O2836">
        <f t="shared" si="312"/>
        <v>728.67226283960599</v>
      </c>
      <c r="P2836">
        <f t="shared" si="313"/>
        <v>728.67226283960599</v>
      </c>
    </row>
    <row r="2837" spans="1:16" x14ac:dyDescent="0.2">
      <c r="A2837" t="str">
        <f t="shared" si="314"/>
        <v>200610average2West End/Stanley Park</v>
      </c>
      <c r="B2837" t="str">
        <f t="shared" si="308"/>
        <v>200610apartmentaverage2_bed_rateWest End/Stanley Park</v>
      </c>
      <c r="C2837" t="str">
        <f t="shared" si="309"/>
        <v>apartmentaverage2_bed_rateWest End/Stanley Park</v>
      </c>
      <c r="D2837" t="str">
        <f t="shared" si="310"/>
        <v>200610apartmentaverage2_bed_rateVancouver</v>
      </c>
      <c r="E2837">
        <v>2006</v>
      </c>
      <c r="F2837">
        <v>10</v>
      </c>
      <c r="G2837" t="s">
        <v>65</v>
      </c>
      <c r="H2837" t="s">
        <v>59</v>
      </c>
      <c r="I2837" t="s">
        <v>53</v>
      </c>
      <c r="J2837">
        <f t="shared" si="311"/>
        <v>2</v>
      </c>
      <c r="K2837" t="s">
        <v>12</v>
      </c>
      <c r="L2837" t="e">
        <f>VLOOKUP(B2837,average_median_rates_1!B:I,8,0)</f>
        <v>#N/A</v>
      </c>
      <c r="M2837">
        <f>IF(ISERROR(L2837),VLOOKUP(C2837,vancouver_ratios_2!B:J,9,0),IF(L2837="**",VLOOKUP(C2837,vancouver_ratios_2!B:J,9,0)))</f>
        <v>1.4028608027327101</v>
      </c>
      <c r="N2837">
        <f>IF(ISERROR(L2837),VLOOKUP(D2837,average_median_rates_1!B:I,8,0),IF(L2837="**", VLOOKUP(D2837,average_median_rates_1!B:I,8,0)))</f>
        <v>1045</v>
      </c>
      <c r="O2837">
        <f t="shared" si="312"/>
        <v>1465.989538855682</v>
      </c>
      <c r="P2837">
        <f t="shared" si="313"/>
        <v>1465.989538855682</v>
      </c>
    </row>
    <row r="2838" spans="1:16" x14ac:dyDescent="0.2">
      <c r="A2838" t="str">
        <f t="shared" si="314"/>
        <v>200610average2English Bay</v>
      </c>
      <c r="B2838" t="str">
        <f t="shared" si="308"/>
        <v>200610apartmentaverage2_bed_rateEnglish Bay</v>
      </c>
      <c r="C2838" t="str">
        <f t="shared" si="309"/>
        <v>apartmentaverage2_bed_rateEnglish Bay</v>
      </c>
      <c r="D2838" t="str">
        <f t="shared" si="310"/>
        <v>200610apartmentaverage2_bed_rateVancouver</v>
      </c>
      <c r="E2838">
        <v>2006</v>
      </c>
      <c r="F2838">
        <v>10</v>
      </c>
      <c r="G2838" t="s">
        <v>65</v>
      </c>
      <c r="H2838" t="s">
        <v>59</v>
      </c>
      <c r="I2838" t="s">
        <v>53</v>
      </c>
      <c r="J2838">
        <f t="shared" si="311"/>
        <v>2</v>
      </c>
      <c r="K2838" t="s">
        <v>16</v>
      </c>
      <c r="L2838" t="e">
        <f>VLOOKUP(B2838,average_median_rates_1!B:I,8,0)</f>
        <v>#N/A</v>
      </c>
      <c r="M2838">
        <f>IF(ISERROR(L2838),VLOOKUP(C2838,vancouver_ratios_2!B:J,9,0),IF(L2838="**",VLOOKUP(C2838,vancouver_ratios_2!B:J,9,0)))</f>
        <v>1.3646456020495299</v>
      </c>
      <c r="N2838">
        <f>IF(ISERROR(L2838),VLOOKUP(D2838,average_median_rates_1!B:I,8,0),IF(L2838="**", VLOOKUP(D2838,average_median_rates_1!B:I,8,0)))</f>
        <v>1045</v>
      </c>
      <c r="O2838">
        <f t="shared" si="312"/>
        <v>1426.0546541417586</v>
      </c>
      <c r="P2838">
        <f t="shared" si="313"/>
        <v>1426.0546541417586</v>
      </c>
    </row>
    <row r="2839" spans="1:16" x14ac:dyDescent="0.2">
      <c r="A2839" t="str">
        <f t="shared" si="314"/>
        <v>200610average2Downtown</v>
      </c>
      <c r="B2839" t="str">
        <f t="shared" si="308"/>
        <v>200610apartmentaverage2_bed_rateDowntown</v>
      </c>
      <c r="C2839" t="str">
        <f t="shared" si="309"/>
        <v>apartmentaverage2_bed_rateDowntown</v>
      </c>
      <c r="D2839" t="str">
        <f t="shared" si="310"/>
        <v>200610apartmentaverage2_bed_rateVancouver</v>
      </c>
      <c r="E2839">
        <v>2006</v>
      </c>
      <c r="F2839">
        <v>10</v>
      </c>
      <c r="G2839" t="s">
        <v>65</v>
      </c>
      <c r="H2839" t="s">
        <v>59</v>
      </c>
      <c r="I2839" t="s">
        <v>53</v>
      </c>
      <c r="J2839">
        <f t="shared" si="311"/>
        <v>2</v>
      </c>
      <c r="K2839" t="s">
        <v>17</v>
      </c>
      <c r="L2839" t="e">
        <f>VLOOKUP(B2839,average_median_rates_1!B:I,8,0)</f>
        <v>#N/A</v>
      </c>
      <c r="M2839">
        <f>IF(ISERROR(L2839),VLOOKUP(C2839,vancouver_ratios_2!B:J,9,0),IF(L2839="**",VLOOKUP(C2839,vancouver_ratios_2!B:J,9,0)))</f>
        <v>1.4623541132934801</v>
      </c>
      <c r="N2839">
        <f>IF(ISERROR(L2839),VLOOKUP(D2839,average_median_rates_1!B:I,8,0),IF(L2839="**", VLOOKUP(D2839,average_median_rates_1!B:I,8,0)))</f>
        <v>1045</v>
      </c>
      <c r="O2839">
        <f t="shared" si="312"/>
        <v>1528.1600483916866</v>
      </c>
      <c r="P2839">
        <f t="shared" si="313"/>
        <v>1528.1600483916866</v>
      </c>
    </row>
    <row r="2840" spans="1:16" x14ac:dyDescent="0.2">
      <c r="A2840" t="str">
        <f t="shared" si="314"/>
        <v>200610average2South Granville/Oak</v>
      </c>
      <c r="B2840" t="str">
        <f t="shared" si="308"/>
        <v>200610apartmentaverage2_bed_rateSouth Granville/Oak</v>
      </c>
      <c r="C2840" t="str">
        <f t="shared" si="309"/>
        <v>apartmentaverage2_bed_rateSouth Granville/Oak</v>
      </c>
      <c r="D2840" t="str">
        <f t="shared" si="310"/>
        <v>200610apartmentaverage2_bed_rateVancouver</v>
      </c>
      <c r="E2840">
        <v>2006</v>
      </c>
      <c r="F2840">
        <v>10</v>
      </c>
      <c r="G2840" t="s">
        <v>65</v>
      </c>
      <c r="H2840" t="s">
        <v>59</v>
      </c>
      <c r="I2840" t="s">
        <v>53</v>
      </c>
      <c r="J2840">
        <f t="shared" si="311"/>
        <v>2</v>
      </c>
      <c r="K2840" t="s">
        <v>19</v>
      </c>
      <c r="L2840" t="e">
        <f>VLOOKUP(B2840,average_median_rates_1!B:I,8,0)</f>
        <v>#N/A</v>
      </c>
      <c r="M2840">
        <f>IF(ISERROR(L2840),VLOOKUP(C2840,vancouver_ratios_2!B:J,9,0),IF(L2840="**",VLOOKUP(C2840,vancouver_ratios_2!B:J,9,0)))</f>
        <v>1.2203245089667001</v>
      </c>
      <c r="N2840">
        <f>IF(ISERROR(L2840),VLOOKUP(D2840,average_median_rates_1!B:I,8,0),IF(L2840="**", VLOOKUP(D2840,average_median_rates_1!B:I,8,0)))</f>
        <v>1045</v>
      </c>
      <c r="O2840">
        <f t="shared" si="312"/>
        <v>1275.2391118702017</v>
      </c>
      <c r="P2840">
        <f t="shared" si="313"/>
        <v>1275.2391118702017</v>
      </c>
    </row>
    <row r="2841" spans="1:16" x14ac:dyDescent="0.2">
      <c r="A2841" t="str">
        <f t="shared" si="314"/>
        <v>200610average2Kitsilano/Point Grey</v>
      </c>
      <c r="B2841" t="str">
        <f t="shared" si="308"/>
        <v>200610apartmentaverage2_bed_rateKitsilano/Point Grey</v>
      </c>
      <c r="C2841" t="str">
        <f t="shared" si="309"/>
        <v>apartmentaverage2_bed_rateKitsilano/Point Grey</v>
      </c>
      <c r="D2841" t="str">
        <f t="shared" si="310"/>
        <v>200610apartmentaverage2_bed_rateVancouver</v>
      </c>
      <c r="E2841">
        <v>2006</v>
      </c>
      <c r="F2841">
        <v>10</v>
      </c>
      <c r="G2841" t="s">
        <v>65</v>
      </c>
      <c r="H2841" t="s">
        <v>59</v>
      </c>
      <c r="I2841" t="s">
        <v>53</v>
      </c>
      <c r="J2841">
        <f t="shared" si="311"/>
        <v>2</v>
      </c>
      <c r="K2841" t="s">
        <v>20</v>
      </c>
      <c r="L2841" t="e">
        <f>VLOOKUP(B2841,average_median_rates_1!B:I,8,0)</f>
        <v>#N/A</v>
      </c>
      <c r="M2841">
        <f>IF(ISERROR(L2841),VLOOKUP(C2841,vancouver_ratios_2!B:J,9,0),IF(L2841="**",VLOOKUP(C2841,vancouver_ratios_2!B:J,9,0)))</f>
        <v>1.2480074010816999</v>
      </c>
      <c r="N2841">
        <f>IF(ISERROR(L2841),VLOOKUP(D2841,average_median_rates_1!B:I,8,0),IF(L2841="**", VLOOKUP(D2841,average_median_rates_1!B:I,8,0)))</f>
        <v>1045</v>
      </c>
      <c r="O2841">
        <f t="shared" si="312"/>
        <v>1304.1677341303764</v>
      </c>
      <c r="P2841">
        <f t="shared" si="313"/>
        <v>1304.1677341303764</v>
      </c>
    </row>
    <row r="2842" spans="1:16" x14ac:dyDescent="0.2">
      <c r="A2842" t="str">
        <f t="shared" si="314"/>
        <v>200610average2Westside/Kerrisdale</v>
      </c>
      <c r="B2842" t="str">
        <f t="shared" si="308"/>
        <v>200610apartmentaverage2_bed_rateWestside/Kerrisdale</v>
      </c>
      <c r="C2842" t="str">
        <f t="shared" si="309"/>
        <v>apartmentaverage2_bed_rateWestside/Kerrisdale</v>
      </c>
      <c r="D2842" t="str">
        <f t="shared" si="310"/>
        <v>200610apartmentaverage2_bed_rateVancouver</v>
      </c>
      <c r="E2842">
        <v>2006</v>
      </c>
      <c r="F2842">
        <v>10</v>
      </c>
      <c r="G2842" t="s">
        <v>65</v>
      </c>
      <c r="H2842" t="s">
        <v>59</v>
      </c>
      <c r="I2842" t="s">
        <v>53</v>
      </c>
      <c r="J2842">
        <f t="shared" si="311"/>
        <v>2</v>
      </c>
      <c r="K2842" t="s">
        <v>21</v>
      </c>
      <c r="L2842" t="e">
        <f>VLOOKUP(B2842,average_median_rates_1!B:I,8,0)</f>
        <v>#N/A</v>
      </c>
      <c r="M2842">
        <f>IF(ISERROR(L2842),VLOOKUP(C2842,vancouver_ratios_2!B:J,9,0),IF(L2842="**",VLOOKUP(C2842,vancouver_ratios_2!B:J,9,0)))</f>
        <v>1.3410902362653001</v>
      </c>
      <c r="N2842">
        <f>IF(ISERROR(L2842),VLOOKUP(D2842,average_median_rates_1!B:I,8,0),IF(L2842="**", VLOOKUP(D2842,average_median_rates_1!B:I,8,0)))</f>
        <v>1045</v>
      </c>
      <c r="O2842">
        <f t="shared" si="312"/>
        <v>1401.4392968972386</v>
      </c>
      <c r="P2842">
        <f t="shared" si="313"/>
        <v>1401.4392968972386</v>
      </c>
    </row>
    <row r="2843" spans="1:16" x14ac:dyDescent="0.2">
      <c r="A2843" t="str">
        <f t="shared" si="314"/>
        <v>200610average2Marpole</v>
      </c>
      <c r="B2843" t="str">
        <f t="shared" si="308"/>
        <v>200610apartmentaverage2_bed_rateMarpole</v>
      </c>
      <c r="C2843" t="str">
        <f t="shared" si="309"/>
        <v>apartmentaverage2_bed_rateMarpole</v>
      </c>
      <c r="D2843" t="str">
        <f t="shared" si="310"/>
        <v>200610apartmentaverage2_bed_rateVancouver</v>
      </c>
      <c r="E2843">
        <v>2006</v>
      </c>
      <c r="F2843">
        <v>10</v>
      </c>
      <c r="G2843" t="s">
        <v>65</v>
      </c>
      <c r="H2843" t="s">
        <v>59</v>
      </c>
      <c r="I2843" t="s">
        <v>53</v>
      </c>
      <c r="J2843">
        <f t="shared" si="311"/>
        <v>2</v>
      </c>
      <c r="K2843" t="s">
        <v>23</v>
      </c>
      <c r="L2843" t="e">
        <f>VLOOKUP(B2843,average_median_rates_1!B:I,8,0)</f>
        <v>#N/A</v>
      </c>
      <c r="M2843">
        <f>IF(ISERROR(L2843),VLOOKUP(C2843,vancouver_ratios_2!B:J,9,0),IF(L2843="**",VLOOKUP(C2843,vancouver_ratios_2!B:J,9,0)))</f>
        <v>0.85148021633931104</v>
      </c>
      <c r="N2843">
        <f>IF(ISERROR(L2843),VLOOKUP(D2843,average_median_rates_1!B:I,8,0),IF(L2843="**", VLOOKUP(D2843,average_median_rates_1!B:I,8,0)))</f>
        <v>1045</v>
      </c>
      <c r="O2843">
        <f t="shared" si="312"/>
        <v>889.79682607458005</v>
      </c>
      <c r="P2843">
        <f t="shared" si="313"/>
        <v>889.79682607458005</v>
      </c>
    </row>
    <row r="2844" spans="1:16" x14ac:dyDescent="0.2">
      <c r="A2844" t="str">
        <f t="shared" si="314"/>
        <v>200610average2Mount Pleasant/Renfrew Heights</v>
      </c>
      <c r="B2844" t="str">
        <f t="shared" si="308"/>
        <v>200610apartmentaverage2_bed_rateMount Pleasant/Renfrew Heights</v>
      </c>
      <c r="C2844" t="str">
        <f t="shared" si="309"/>
        <v>apartmentaverage2_bed_rateMount Pleasant/Renfrew Heights</v>
      </c>
      <c r="D2844" t="str">
        <f t="shared" si="310"/>
        <v>200610apartmentaverage2_bed_rateVancouver</v>
      </c>
      <c r="E2844">
        <v>2006</v>
      </c>
      <c r="F2844">
        <v>10</v>
      </c>
      <c r="G2844" t="s">
        <v>65</v>
      </c>
      <c r="H2844" t="s">
        <v>59</v>
      </c>
      <c r="I2844" t="s">
        <v>53</v>
      </c>
      <c r="J2844">
        <f t="shared" si="311"/>
        <v>2</v>
      </c>
      <c r="K2844" t="s">
        <v>24</v>
      </c>
      <c r="L2844" t="e">
        <f>VLOOKUP(B2844,average_median_rates_1!B:I,8,0)</f>
        <v>#N/A</v>
      </c>
      <c r="M2844">
        <f>IF(ISERROR(L2844),VLOOKUP(C2844,vancouver_ratios_2!B:J,9,0),IF(L2844="**",VLOOKUP(C2844,vancouver_ratios_2!B:J,9,0)))</f>
        <v>0.99957301451750602</v>
      </c>
      <c r="N2844">
        <f>IF(ISERROR(L2844),VLOOKUP(D2844,average_median_rates_1!B:I,8,0),IF(L2844="**", VLOOKUP(D2844,average_median_rates_1!B:I,8,0)))</f>
        <v>1045</v>
      </c>
      <c r="O2844">
        <f t="shared" si="312"/>
        <v>1044.5538001707937</v>
      </c>
      <c r="P2844">
        <f t="shared" si="313"/>
        <v>1044.5538001707937</v>
      </c>
    </row>
    <row r="2845" spans="1:16" x14ac:dyDescent="0.2">
      <c r="A2845" t="str">
        <f t="shared" si="314"/>
        <v>200610average2East Hastings</v>
      </c>
      <c r="B2845" t="str">
        <f t="shared" si="308"/>
        <v>200610apartmentaverage2_bed_rateEast Hastings</v>
      </c>
      <c r="C2845" t="str">
        <f t="shared" si="309"/>
        <v>apartmentaverage2_bed_rateEast Hastings</v>
      </c>
      <c r="D2845" t="str">
        <f t="shared" si="310"/>
        <v>200610apartmentaverage2_bed_rateVancouver</v>
      </c>
      <c r="E2845">
        <v>2006</v>
      </c>
      <c r="F2845">
        <v>10</v>
      </c>
      <c r="G2845" t="s">
        <v>65</v>
      </c>
      <c r="H2845" t="s">
        <v>59</v>
      </c>
      <c r="I2845" t="s">
        <v>53</v>
      </c>
      <c r="J2845">
        <f t="shared" si="311"/>
        <v>2</v>
      </c>
      <c r="K2845" t="s">
        <v>25</v>
      </c>
      <c r="L2845" t="e">
        <f>VLOOKUP(B2845,average_median_rates_1!B:I,8,0)</f>
        <v>#N/A</v>
      </c>
      <c r="M2845">
        <f>IF(ISERROR(L2845),VLOOKUP(C2845,vancouver_ratios_2!B:J,9,0),IF(L2845="**",VLOOKUP(C2845,vancouver_ratios_2!B:J,9,0)))</f>
        <v>0.93552519214346697</v>
      </c>
      <c r="N2845">
        <f>IF(ISERROR(L2845),VLOOKUP(D2845,average_median_rates_1!B:I,8,0),IF(L2845="**", VLOOKUP(D2845,average_median_rates_1!B:I,8,0)))</f>
        <v>1045</v>
      </c>
      <c r="O2845">
        <f t="shared" si="312"/>
        <v>977.62382578992299</v>
      </c>
      <c r="P2845">
        <f t="shared" si="313"/>
        <v>977.62382578992299</v>
      </c>
    </row>
    <row r="2846" spans="1:16" x14ac:dyDescent="0.2">
      <c r="A2846" t="str">
        <f t="shared" si="314"/>
        <v>200610average2Southeast Vancouver</v>
      </c>
      <c r="B2846" t="str">
        <f t="shared" si="308"/>
        <v>200610apartmentaverage2_bed_rateSoutheast Vancouver</v>
      </c>
      <c r="C2846" t="str">
        <f t="shared" si="309"/>
        <v>apartmentaverage2_bed_rateSoutheast Vancouver</v>
      </c>
      <c r="D2846" t="str">
        <f t="shared" si="310"/>
        <v>200610apartmentaverage2_bed_rateVancouver</v>
      </c>
      <c r="E2846">
        <v>2006</v>
      </c>
      <c r="F2846">
        <v>10</v>
      </c>
      <c r="G2846" t="s">
        <v>65</v>
      </c>
      <c r="H2846" t="s">
        <v>59</v>
      </c>
      <c r="I2846" t="s">
        <v>53</v>
      </c>
      <c r="J2846">
        <f t="shared" si="311"/>
        <v>2</v>
      </c>
      <c r="K2846" t="s">
        <v>26</v>
      </c>
      <c r="L2846" t="e">
        <f>VLOOKUP(B2846,average_median_rates_1!B:I,8,0)</f>
        <v>#N/A</v>
      </c>
      <c r="M2846">
        <f>IF(ISERROR(L2846),VLOOKUP(C2846,vancouver_ratios_2!B:J,9,0),IF(L2846="**",VLOOKUP(C2846,vancouver_ratios_2!B:J,9,0)))</f>
        <v>0.99750925135212098</v>
      </c>
      <c r="N2846">
        <f>IF(ISERROR(L2846),VLOOKUP(D2846,average_median_rates_1!B:I,8,0),IF(L2846="**", VLOOKUP(D2846,average_median_rates_1!B:I,8,0)))</f>
        <v>1045</v>
      </c>
      <c r="O2846">
        <f t="shared" si="312"/>
        <v>1042.3971676629665</v>
      </c>
      <c r="P2846">
        <f t="shared" si="313"/>
        <v>1042.3971676629665</v>
      </c>
    </row>
    <row r="2847" spans="1:16" x14ac:dyDescent="0.2">
      <c r="A2847" t="str">
        <f t="shared" si="314"/>
        <v>200610average2University Endowment Lands</v>
      </c>
      <c r="B2847" t="str">
        <f t="shared" si="308"/>
        <v>200610apartmentaverage2_bed_rateUniversity Endowment Lands</v>
      </c>
      <c r="C2847" t="str">
        <f t="shared" si="309"/>
        <v>apartmentaverage2_bed_rateUniversity Endowment Lands</v>
      </c>
      <c r="D2847" t="str">
        <f t="shared" si="310"/>
        <v>200610apartmentaverage2_bed_rateVancouver</v>
      </c>
      <c r="E2847">
        <v>2006</v>
      </c>
      <c r="F2847">
        <v>10</v>
      </c>
      <c r="G2847" t="s">
        <v>65</v>
      </c>
      <c r="H2847" t="s">
        <v>59</v>
      </c>
      <c r="I2847" t="s">
        <v>53</v>
      </c>
      <c r="J2847">
        <f t="shared" si="311"/>
        <v>2</v>
      </c>
      <c r="K2847" t="s">
        <v>27</v>
      </c>
      <c r="L2847" t="e">
        <f>VLOOKUP(B2847,average_median_rates_1!B:I,8,0)</f>
        <v>#N/A</v>
      </c>
      <c r="M2847">
        <f>IF(ISERROR(L2847),VLOOKUP(C2847,vancouver_ratios_2!B:J,9,0),IF(L2847="**",VLOOKUP(C2847,vancouver_ratios_2!B:J,9,0)))</f>
        <v>1.43111300882437</v>
      </c>
      <c r="N2847">
        <f>IF(ISERROR(L2847),VLOOKUP(D2847,average_median_rates_1!B:I,8,0),IF(L2847="**", VLOOKUP(D2847,average_median_rates_1!B:I,8,0)))</f>
        <v>1045</v>
      </c>
      <c r="O2847">
        <f t="shared" si="312"/>
        <v>1495.5130942214666</v>
      </c>
      <c r="P2847">
        <f t="shared" si="313"/>
        <v>1495.5130942214666</v>
      </c>
    </row>
    <row r="2848" spans="1:16" x14ac:dyDescent="0.2">
      <c r="A2848" t="str">
        <f t="shared" si="314"/>
        <v>200610average2Central Park/Metrotown</v>
      </c>
      <c r="B2848" t="str">
        <f t="shared" si="308"/>
        <v>200610apartmentaverage2_bed_rateCentral Park/Metrotown</v>
      </c>
      <c r="C2848" t="str">
        <f t="shared" si="309"/>
        <v>apartmentaverage2_bed_rateCentral Park/Metrotown</v>
      </c>
      <c r="D2848" t="str">
        <f t="shared" si="310"/>
        <v>200610apartmentaverage2_bed_rateVancouver</v>
      </c>
      <c r="E2848">
        <v>2006</v>
      </c>
      <c r="F2848">
        <v>10</v>
      </c>
      <c r="G2848" t="s">
        <v>65</v>
      </c>
      <c r="H2848" t="s">
        <v>59</v>
      </c>
      <c r="I2848" t="s">
        <v>53</v>
      </c>
      <c r="J2848">
        <f t="shared" si="311"/>
        <v>2</v>
      </c>
      <c r="K2848" t="s">
        <v>28</v>
      </c>
      <c r="L2848" t="e">
        <f>VLOOKUP(B2848,average_median_rates_1!B:I,8,0)</f>
        <v>#N/A</v>
      </c>
      <c r="M2848">
        <f>IF(ISERROR(L2848),VLOOKUP(C2848,vancouver_ratios_2!B:J,9,0),IF(L2848="**",VLOOKUP(C2848,vancouver_ratios_2!B:J,9,0)))</f>
        <v>0.92058070025619099</v>
      </c>
      <c r="N2848">
        <f>IF(ISERROR(L2848),VLOOKUP(D2848,average_median_rates_1!B:I,8,0),IF(L2848="**", VLOOKUP(D2848,average_median_rates_1!B:I,8,0)))</f>
        <v>1045</v>
      </c>
      <c r="O2848">
        <f t="shared" si="312"/>
        <v>962.00683176771963</v>
      </c>
      <c r="P2848">
        <f t="shared" si="313"/>
        <v>962.00683176771963</v>
      </c>
    </row>
    <row r="2849" spans="1:16" x14ac:dyDescent="0.2">
      <c r="A2849" t="str">
        <f t="shared" si="314"/>
        <v>200610average2Southeast Burnaby</v>
      </c>
      <c r="B2849" t="str">
        <f t="shared" si="308"/>
        <v>200610apartmentaverage2_bed_rateSoutheast Burnaby</v>
      </c>
      <c r="C2849" t="str">
        <f t="shared" si="309"/>
        <v>apartmentaverage2_bed_rateSoutheast Burnaby</v>
      </c>
      <c r="D2849" t="str">
        <f t="shared" si="310"/>
        <v>200610apartmentaverage2_bed_rateVancouver</v>
      </c>
      <c r="E2849">
        <v>2006</v>
      </c>
      <c r="F2849">
        <v>10</v>
      </c>
      <c r="G2849" t="s">
        <v>65</v>
      </c>
      <c r="H2849" t="s">
        <v>59</v>
      </c>
      <c r="I2849" t="s">
        <v>53</v>
      </c>
      <c r="J2849">
        <f t="shared" si="311"/>
        <v>2</v>
      </c>
      <c r="K2849" t="s">
        <v>29</v>
      </c>
      <c r="L2849" t="e">
        <f>VLOOKUP(B2849,average_median_rates_1!B:I,8,0)</f>
        <v>#N/A</v>
      </c>
      <c r="M2849">
        <f>IF(ISERROR(L2849),VLOOKUP(C2849,vancouver_ratios_2!B:J,9,0),IF(L2849="**",VLOOKUP(C2849,vancouver_ratios_2!B:J,9,0)))</f>
        <v>0.76857386848847098</v>
      </c>
      <c r="N2849">
        <f>IF(ISERROR(L2849),VLOOKUP(D2849,average_median_rates_1!B:I,8,0),IF(L2849="**", VLOOKUP(D2849,average_median_rates_1!B:I,8,0)))</f>
        <v>1045</v>
      </c>
      <c r="O2849">
        <f t="shared" si="312"/>
        <v>803.15969257045219</v>
      </c>
      <c r="P2849">
        <f t="shared" si="313"/>
        <v>803.15969257045219</v>
      </c>
    </row>
    <row r="2850" spans="1:16" x14ac:dyDescent="0.2">
      <c r="A2850" t="str">
        <f t="shared" si="314"/>
        <v>200610average2North Burnaby</v>
      </c>
      <c r="B2850" t="str">
        <f t="shared" si="308"/>
        <v>200610apartmentaverage2_bed_rateNorth Burnaby</v>
      </c>
      <c r="C2850" t="str">
        <f t="shared" si="309"/>
        <v>apartmentaverage2_bed_rateNorth Burnaby</v>
      </c>
      <c r="D2850" t="str">
        <f t="shared" si="310"/>
        <v>200610apartmentaverage2_bed_rateVancouver</v>
      </c>
      <c r="E2850">
        <v>2006</v>
      </c>
      <c r="F2850">
        <v>10</v>
      </c>
      <c r="G2850" t="s">
        <v>65</v>
      </c>
      <c r="H2850" t="s">
        <v>59</v>
      </c>
      <c r="I2850" t="s">
        <v>53</v>
      </c>
      <c r="J2850">
        <f t="shared" si="311"/>
        <v>2</v>
      </c>
      <c r="K2850" t="s">
        <v>31</v>
      </c>
      <c r="L2850" t="e">
        <f>VLOOKUP(B2850,average_median_rates_1!B:I,8,0)</f>
        <v>#N/A</v>
      </c>
      <c r="M2850">
        <f>IF(ISERROR(L2850),VLOOKUP(C2850,vancouver_ratios_2!B:J,9,0),IF(L2850="**",VLOOKUP(C2850,vancouver_ratios_2!B:J,9,0)))</f>
        <v>0.93353259322516402</v>
      </c>
      <c r="N2850">
        <f>IF(ISERROR(L2850),VLOOKUP(D2850,average_median_rates_1!B:I,8,0),IF(L2850="**", VLOOKUP(D2850,average_median_rates_1!B:I,8,0)))</f>
        <v>1045</v>
      </c>
      <c r="O2850">
        <f t="shared" si="312"/>
        <v>975.54155992029644</v>
      </c>
      <c r="P2850">
        <f t="shared" si="313"/>
        <v>975.54155992029644</v>
      </c>
    </row>
    <row r="2851" spans="1:16" x14ac:dyDescent="0.2">
      <c r="A2851" t="str">
        <f t="shared" si="314"/>
        <v>200610average2New Westminster</v>
      </c>
      <c r="B2851" t="str">
        <f t="shared" si="308"/>
        <v>200610apartmentaverage2_bed_rateNew Westminster</v>
      </c>
      <c r="C2851" t="str">
        <f t="shared" si="309"/>
        <v>apartmentaverage2_bed_rateNew Westminster</v>
      </c>
      <c r="D2851" t="str">
        <f t="shared" si="310"/>
        <v>200610apartmentaverage2_bed_rateVancouver</v>
      </c>
      <c r="E2851">
        <v>2006</v>
      </c>
      <c r="F2851">
        <v>10</v>
      </c>
      <c r="G2851" t="s">
        <v>65</v>
      </c>
      <c r="H2851" t="s">
        <v>59</v>
      </c>
      <c r="I2851" t="s">
        <v>53</v>
      </c>
      <c r="J2851">
        <f t="shared" si="311"/>
        <v>2</v>
      </c>
      <c r="K2851" t="s">
        <v>32</v>
      </c>
      <c r="L2851" t="e">
        <f>VLOOKUP(B2851,average_median_rates_1!B:I,8,0)</f>
        <v>#N/A</v>
      </c>
      <c r="M2851">
        <f>IF(ISERROR(L2851),VLOOKUP(C2851,vancouver_ratios_2!B:J,9,0),IF(L2851="**",VLOOKUP(C2851,vancouver_ratios_2!B:J,9,0)))</f>
        <v>0.86251067463706199</v>
      </c>
      <c r="N2851">
        <f>IF(ISERROR(L2851),VLOOKUP(D2851,average_median_rates_1!B:I,8,0),IF(L2851="**", VLOOKUP(D2851,average_median_rates_1!B:I,8,0)))</f>
        <v>1045</v>
      </c>
      <c r="O2851">
        <f t="shared" si="312"/>
        <v>901.32365499572973</v>
      </c>
      <c r="P2851">
        <f t="shared" si="313"/>
        <v>901.32365499572973</v>
      </c>
    </row>
    <row r="2852" spans="1:16" x14ac:dyDescent="0.2">
      <c r="A2852" t="str">
        <f t="shared" si="314"/>
        <v>200610average2North Vancouver CY</v>
      </c>
      <c r="B2852" t="str">
        <f t="shared" si="308"/>
        <v>200610apartmentaverage2_bed_rateNorth Vancouver CY</v>
      </c>
      <c r="C2852" t="str">
        <f t="shared" si="309"/>
        <v>apartmentaverage2_bed_rateNorth Vancouver CY</v>
      </c>
      <c r="D2852" t="str">
        <f t="shared" si="310"/>
        <v>200610apartmentaverage2_bed_rateVancouver</v>
      </c>
      <c r="E2852">
        <v>2006</v>
      </c>
      <c r="F2852">
        <v>10</v>
      </c>
      <c r="G2852" t="s">
        <v>65</v>
      </c>
      <c r="H2852" t="s">
        <v>59</v>
      </c>
      <c r="I2852" t="s">
        <v>53</v>
      </c>
      <c r="J2852">
        <f t="shared" si="311"/>
        <v>2</v>
      </c>
      <c r="K2852" t="s">
        <v>33</v>
      </c>
      <c r="L2852" t="e">
        <f>VLOOKUP(B2852,average_median_rates_1!B:I,8,0)</f>
        <v>#N/A</v>
      </c>
      <c r="M2852">
        <f>IF(ISERROR(L2852),VLOOKUP(C2852,vancouver_ratios_2!B:J,9,0),IF(L2852="**",VLOOKUP(C2852,vancouver_ratios_2!B:J,9,0)))</f>
        <v>1.13186734984344</v>
      </c>
      <c r="N2852">
        <f>IF(ISERROR(L2852),VLOOKUP(D2852,average_median_rates_1!B:I,8,0),IF(L2852="**", VLOOKUP(D2852,average_median_rates_1!B:I,8,0)))</f>
        <v>1045</v>
      </c>
      <c r="O2852">
        <f t="shared" si="312"/>
        <v>1182.8013805863948</v>
      </c>
      <c r="P2852">
        <f t="shared" si="313"/>
        <v>1182.8013805863948</v>
      </c>
    </row>
    <row r="2853" spans="1:16" x14ac:dyDescent="0.2">
      <c r="A2853" t="str">
        <f t="shared" si="314"/>
        <v>200610average2North Vancouver DM</v>
      </c>
      <c r="B2853" t="str">
        <f t="shared" si="308"/>
        <v>200610apartmentaverage2_bed_rateNorth Vancouver DM</v>
      </c>
      <c r="C2853" t="str">
        <f t="shared" si="309"/>
        <v>apartmentaverage2_bed_rateNorth Vancouver DM</v>
      </c>
      <c r="D2853" t="str">
        <f t="shared" si="310"/>
        <v>200610apartmentaverage2_bed_rateVancouver</v>
      </c>
      <c r="E2853">
        <v>2006</v>
      </c>
      <c r="F2853">
        <v>10</v>
      </c>
      <c r="G2853" t="s">
        <v>65</v>
      </c>
      <c r="H2853" t="s">
        <v>59</v>
      </c>
      <c r="I2853" t="s">
        <v>53</v>
      </c>
      <c r="J2853">
        <f t="shared" si="311"/>
        <v>2</v>
      </c>
      <c r="K2853" t="s">
        <v>34</v>
      </c>
      <c r="L2853" t="e">
        <f>VLOOKUP(B2853,average_median_rates_1!B:I,8,0)</f>
        <v>#N/A</v>
      </c>
      <c r="M2853">
        <f>IF(ISERROR(L2853),VLOOKUP(C2853,vancouver_ratios_2!B:J,9,0),IF(L2853="**",VLOOKUP(C2853,vancouver_ratios_2!B:J,9,0)))</f>
        <v>1.0691716481639599</v>
      </c>
      <c r="N2853">
        <f>IF(ISERROR(L2853),VLOOKUP(D2853,average_median_rates_1!B:I,8,0),IF(L2853="**", VLOOKUP(D2853,average_median_rates_1!B:I,8,0)))</f>
        <v>1045</v>
      </c>
      <c r="O2853">
        <f t="shared" si="312"/>
        <v>1117.2843723313381</v>
      </c>
      <c r="P2853">
        <f t="shared" si="313"/>
        <v>1117.2843723313381</v>
      </c>
    </row>
    <row r="2854" spans="1:16" x14ac:dyDescent="0.2">
      <c r="A2854" t="str">
        <f t="shared" si="314"/>
        <v>200610average2West Vancouver</v>
      </c>
      <c r="B2854" t="str">
        <f t="shared" si="308"/>
        <v>200610apartmentaverage2_bed_rateWest Vancouver</v>
      </c>
      <c r="C2854" t="str">
        <f t="shared" si="309"/>
        <v>apartmentaverage2_bed_rateWest Vancouver</v>
      </c>
      <c r="D2854" t="str">
        <f t="shared" si="310"/>
        <v>200610apartmentaverage2_bed_rateVancouver</v>
      </c>
      <c r="E2854">
        <v>2006</v>
      </c>
      <c r="F2854">
        <v>10</v>
      </c>
      <c r="G2854" t="s">
        <v>65</v>
      </c>
      <c r="H2854" t="s">
        <v>59</v>
      </c>
      <c r="I2854" t="s">
        <v>53</v>
      </c>
      <c r="J2854">
        <f t="shared" si="311"/>
        <v>2</v>
      </c>
      <c r="K2854" t="s">
        <v>35</v>
      </c>
      <c r="L2854" t="e">
        <f>VLOOKUP(B2854,average_median_rates_1!B:I,8,0)</f>
        <v>#N/A</v>
      </c>
      <c r="M2854">
        <f>IF(ISERROR(L2854),VLOOKUP(C2854,vancouver_ratios_2!B:J,9,0),IF(L2854="**",VLOOKUP(C2854,vancouver_ratios_2!B:J,9,0)))</f>
        <v>1.5495303159692599</v>
      </c>
      <c r="N2854">
        <f>IF(ISERROR(L2854),VLOOKUP(D2854,average_median_rates_1!B:I,8,0),IF(L2854="**", VLOOKUP(D2854,average_median_rates_1!B:I,8,0)))</f>
        <v>1045</v>
      </c>
      <c r="O2854">
        <f t="shared" si="312"/>
        <v>1619.2591801878766</v>
      </c>
      <c r="P2854">
        <f t="shared" si="313"/>
        <v>1619.2591801878766</v>
      </c>
    </row>
    <row r="2855" spans="1:16" x14ac:dyDescent="0.2">
      <c r="A2855" t="str">
        <f t="shared" si="314"/>
        <v>200610average2Richmond</v>
      </c>
      <c r="B2855" t="str">
        <f t="shared" si="308"/>
        <v>200610apartmentaverage2_bed_rateRichmond</v>
      </c>
      <c r="C2855" t="str">
        <f t="shared" si="309"/>
        <v>apartmentaverage2_bed_rateRichmond</v>
      </c>
      <c r="D2855" t="str">
        <f t="shared" si="310"/>
        <v>200610apartmentaverage2_bed_rateVancouver</v>
      </c>
      <c r="E2855">
        <v>2006</v>
      </c>
      <c r="F2855">
        <v>10</v>
      </c>
      <c r="G2855" t="s">
        <v>65</v>
      </c>
      <c r="H2855" t="s">
        <v>59</v>
      </c>
      <c r="I2855" t="s">
        <v>53</v>
      </c>
      <c r="J2855">
        <f t="shared" si="311"/>
        <v>2</v>
      </c>
      <c r="K2855" t="s">
        <v>36</v>
      </c>
      <c r="L2855" t="e">
        <f>VLOOKUP(B2855,average_median_rates_1!B:I,8,0)</f>
        <v>#N/A</v>
      </c>
      <c r="M2855">
        <f>IF(ISERROR(L2855),VLOOKUP(C2855,vancouver_ratios_2!B:J,9,0),IF(L2855="**",VLOOKUP(C2855,vancouver_ratios_2!B:J,9,0)))</f>
        <v>0.904924565898093</v>
      </c>
      <c r="N2855">
        <f>IF(ISERROR(L2855),VLOOKUP(D2855,average_median_rates_1!B:I,8,0),IF(L2855="**", VLOOKUP(D2855,average_median_rates_1!B:I,8,0)))</f>
        <v>1045</v>
      </c>
      <c r="O2855">
        <f t="shared" si="312"/>
        <v>945.64617136350716</v>
      </c>
      <c r="P2855">
        <f t="shared" si="313"/>
        <v>945.64617136350716</v>
      </c>
    </row>
    <row r="2856" spans="1:16" x14ac:dyDescent="0.2">
      <c r="A2856" t="str">
        <f t="shared" si="314"/>
        <v>200610average2Delta</v>
      </c>
      <c r="B2856" t="str">
        <f t="shared" si="308"/>
        <v>200610apartmentaverage2_bed_rateDelta</v>
      </c>
      <c r="C2856" t="str">
        <f t="shared" si="309"/>
        <v>apartmentaverage2_bed_rateDelta</v>
      </c>
      <c r="D2856" t="str">
        <f t="shared" si="310"/>
        <v>200610apartmentaverage2_bed_rateVancouver</v>
      </c>
      <c r="E2856">
        <v>2006</v>
      </c>
      <c r="F2856">
        <v>10</v>
      </c>
      <c r="G2856" t="s">
        <v>65</v>
      </c>
      <c r="H2856" t="s">
        <v>59</v>
      </c>
      <c r="I2856" t="s">
        <v>53</v>
      </c>
      <c r="J2856">
        <f t="shared" si="311"/>
        <v>2</v>
      </c>
      <c r="K2856" t="s">
        <v>37</v>
      </c>
      <c r="L2856" t="e">
        <f>VLOOKUP(B2856,average_median_rates_1!B:I,8,0)</f>
        <v>#N/A</v>
      </c>
      <c r="M2856">
        <f>IF(ISERROR(L2856),VLOOKUP(C2856,vancouver_ratios_2!B:J,9,0),IF(L2856="**",VLOOKUP(C2856,vancouver_ratios_2!B:J,9,0)))</f>
        <v>0.76188442926273803</v>
      </c>
      <c r="N2856">
        <f>IF(ISERROR(L2856),VLOOKUP(D2856,average_median_rates_1!B:I,8,0),IF(L2856="**", VLOOKUP(D2856,average_median_rates_1!B:I,8,0)))</f>
        <v>1045</v>
      </c>
      <c r="O2856">
        <f t="shared" si="312"/>
        <v>796.16922857956126</v>
      </c>
      <c r="P2856">
        <f t="shared" si="313"/>
        <v>796.16922857956126</v>
      </c>
    </row>
    <row r="2857" spans="1:16" x14ac:dyDescent="0.2">
      <c r="A2857" t="str">
        <f t="shared" si="314"/>
        <v>200610average2Surrey</v>
      </c>
      <c r="B2857" t="str">
        <f t="shared" si="308"/>
        <v>200610apartmentaverage2_bed_rateSurrey</v>
      </c>
      <c r="C2857" t="str">
        <f t="shared" si="309"/>
        <v>apartmentaverage2_bed_rateSurrey</v>
      </c>
      <c r="D2857" t="str">
        <f t="shared" si="310"/>
        <v>200610apartmentaverage2_bed_rateVancouver</v>
      </c>
      <c r="E2857">
        <v>2006</v>
      </c>
      <c r="F2857">
        <v>10</v>
      </c>
      <c r="G2857" t="s">
        <v>65</v>
      </c>
      <c r="H2857" t="s">
        <v>59</v>
      </c>
      <c r="I2857" t="s">
        <v>53</v>
      </c>
      <c r="J2857">
        <f t="shared" si="311"/>
        <v>2</v>
      </c>
      <c r="K2857" t="s">
        <v>38</v>
      </c>
      <c r="L2857" t="e">
        <f>VLOOKUP(B2857,average_median_rates_1!B:I,8,0)</f>
        <v>#N/A</v>
      </c>
      <c r="M2857">
        <f>IF(ISERROR(L2857),VLOOKUP(C2857,vancouver_ratios_2!B:J,9,0),IF(L2857="**",VLOOKUP(C2857,vancouver_ratios_2!B:J,9,0)))</f>
        <v>0.705380017079419</v>
      </c>
      <c r="N2857">
        <f>IF(ISERROR(L2857),VLOOKUP(D2857,average_median_rates_1!B:I,8,0),IF(L2857="**", VLOOKUP(D2857,average_median_rates_1!B:I,8,0)))</f>
        <v>1045</v>
      </c>
      <c r="O2857">
        <f t="shared" si="312"/>
        <v>737.12211784799285</v>
      </c>
      <c r="P2857">
        <f t="shared" si="313"/>
        <v>737.12211784799285</v>
      </c>
    </row>
    <row r="2858" spans="1:16" x14ac:dyDescent="0.2">
      <c r="A2858" t="str">
        <f t="shared" si="314"/>
        <v>200610average2White Rock</v>
      </c>
      <c r="B2858" t="str">
        <f t="shared" si="308"/>
        <v>200610apartmentaverage2_bed_rateWhite Rock</v>
      </c>
      <c r="C2858" t="str">
        <f t="shared" si="309"/>
        <v>apartmentaverage2_bed_rateWhite Rock</v>
      </c>
      <c r="D2858" t="str">
        <f t="shared" si="310"/>
        <v>200610apartmentaverage2_bed_rateVancouver</v>
      </c>
      <c r="E2858">
        <v>2006</v>
      </c>
      <c r="F2858">
        <v>10</v>
      </c>
      <c r="G2858" t="s">
        <v>65</v>
      </c>
      <c r="H2858" t="s">
        <v>59</v>
      </c>
      <c r="I2858" t="s">
        <v>53</v>
      </c>
      <c r="J2858">
        <f t="shared" si="311"/>
        <v>2</v>
      </c>
      <c r="K2858" t="s">
        <v>39</v>
      </c>
      <c r="L2858" t="e">
        <f>VLOOKUP(B2858,average_median_rates_1!B:I,8,0)</f>
        <v>#N/A</v>
      </c>
      <c r="M2858">
        <f>IF(ISERROR(L2858),VLOOKUP(C2858,vancouver_ratios_2!B:J,9,0),IF(L2858="**",VLOOKUP(C2858,vancouver_ratios_2!B:J,9,0)))</f>
        <v>0.79981497295758597</v>
      </c>
      <c r="N2858">
        <f>IF(ISERROR(L2858),VLOOKUP(D2858,average_median_rates_1!B:I,8,0),IF(L2858="**", VLOOKUP(D2858,average_median_rates_1!B:I,8,0)))</f>
        <v>1045</v>
      </c>
      <c r="O2858">
        <f t="shared" si="312"/>
        <v>835.80664674067737</v>
      </c>
      <c r="P2858">
        <f t="shared" si="313"/>
        <v>835.80664674067737</v>
      </c>
    </row>
    <row r="2859" spans="1:16" x14ac:dyDescent="0.2">
      <c r="A2859" t="str">
        <f t="shared" si="314"/>
        <v>200610average2Langley City and Langley DM</v>
      </c>
      <c r="B2859" t="str">
        <f t="shared" si="308"/>
        <v>200610apartmentaverage2_bed_rateLangley City and Langley DM</v>
      </c>
      <c r="C2859" t="str">
        <f t="shared" si="309"/>
        <v>apartmentaverage2_bed_rateLangley City and Langley DM</v>
      </c>
      <c r="D2859" t="str">
        <f t="shared" si="310"/>
        <v>200610apartmentaverage2_bed_rateVancouver</v>
      </c>
      <c r="E2859">
        <v>2006</v>
      </c>
      <c r="F2859">
        <v>10</v>
      </c>
      <c r="G2859" t="s">
        <v>65</v>
      </c>
      <c r="H2859" t="s">
        <v>59</v>
      </c>
      <c r="I2859" t="s">
        <v>53</v>
      </c>
      <c r="J2859">
        <f t="shared" si="311"/>
        <v>2</v>
      </c>
      <c r="K2859" t="s">
        <v>40</v>
      </c>
      <c r="L2859" t="e">
        <f>VLOOKUP(B2859,average_median_rates_1!B:I,8,0)</f>
        <v>#N/A</v>
      </c>
      <c r="M2859">
        <f>IF(ISERROR(L2859),VLOOKUP(C2859,vancouver_ratios_2!B:J,9,0),IF(L2859="**",VLOOKUP(C2859,vancouver_ratios_2!B:J,9,0)))</f>
        <v>0.78714773697694296</v>
      </c>
      <c r="N2859">
        <f>IF(ISERROR(L2859),VLOOKUP(D2859,average_median_rates_1!B:I,8,0),IF(L2859="**", VLOOKUP(D2859,average_median_rates_1!B:I,8,0)))</f>
        <v>1045</v>
      </c>
      <c r="O2859">
        <f t="shared" si="312"/>
        <v>822.56938514090541</v>
      </c>
      <c r="P2859">
        <f t="shared" si="313"/>
        <v>822.56938514090541</v>
      </c>
    </row>
    <row r="2860" spans="1:16" x14ac:dyDescent="0.2">
      <c r="A2860" t="str">
        <f t="shared" si="314"/>
        <v>200610average2Tri-Cities</v>
      </c>
      <c r="B2860" t="str">
        <f t="shared" si="308"/>
        <v>200610apartmentaverage2_bed_rateTri-Cities</v>
      </c>
      <c r="C2860" t="str">
        <f t="shared" si="309"/>
        <v>apartmentaverage2_bed_rateTri-Cities</v>
      </c>
      <c r="D2860" t="str">
        <f t="shared" si="310"/>
        <v>200610apartmentaverage2_bed_rateVancouver</v>
      </c>
      <c r="E2860">
        <v>2006</v>
      </c>
      <c r="F2860">
        <v>10</v>
      </c>
      <c r="G2860" t="s">
        <v>65</v>
      </c>
      <c r="H2860" t="s">
        <v>59</v>
      </c>
      <c r="I2860" t="s">
        <v>53</v>
      </c>
      <c r="J2860">
        <f t="shared" si="311"/>
        <v>2</v>
      </c>
      <c r="K2860" t="s">
        <v>41</v>
      </c>
      <c r="L2860" t="e">
        <f>VLOOKUP(B2860,average_median_rates_1!B:I,8,0)</f>
        <v>#N/A</v>
      </c>
      <c r="M2860">
        <f>IF(ISERROR(L2860),VLOOKUP(C2860,vancouver_ratios_2!B:J,9,0),IF(L2860="**",VLOOKUP(C2860,vancouver_ratios_2!B:J,9,0)))</f>
        <v>0.79888983774551703</v>
      </c>
      <c r="N2860">
        <f>IF(ISERROR(L2860),VLOOKUP(D2860,average_median_rates_1!B:I,8,0),IF(L2860="**", VLOOKUP(D2860,average_median_rates_1!B:I,8,0)))</f>
        <v>1045</v>
      </c>
      <c r="O2860">
        <f t="shared" si="312"/>
        <v>834.83988044406533</v>
      </c>
      <c r="P2860">
        <f t="shared" si="313"/>
        <v>834.83988044406533</v>
      </c>
    </row>
    <row r="2861" spans="1:16" x14ac:dyDescent="0.2">
      <c r="A2861" t="str">
        <f t="shared" si="314"/>
        <v>200610average2Maple Ridge/Pitt Meadows</v>
      </c>
      <c r="B2861" t="str">
        <f t="shared" si="308"/>
        <v>200610apartmentaverage2_bed_rateMaple Ridge/Pitt Meadows</v>
      </c>
      <c r="C2861" t="str">
        <f t="shared" si="309"/>
        <v>apartmentaverage2_bed_rateMaple Ridge/Pitt Meadows</v>
      </c>
      <c r="D2861" t="str">
        <f t="shared" si="310"/>
        <v>200610apartmentaverage2_bed_rateVancouver</v>
      </c>
      <c r="E2861">
        <v>2006</v>
      </c>
      <c r="F2861">
        <v>10</v>
      </c>
      <c r="G2861" t="s">
        <v>65</v>
      </c>
      <c r="H2861" t="s">
        <v>59</v>
      </c>
      <c r="I2861" t="s">
        <v>53</v>
      </c>
      <c r="J2861">
        <f t="shared" si="311"/>
        <v>2</v>
      </c>
      <c r="K2861" t="s">
        <v>42</v>
      </c>
      <c r="L2861" t="e">
        <f>VLOOKUP(B2861,average_median_rates_1!B:I,8,0)</f>
        <v>#N/A</v>
      </c>
      <c r="M2861">
        <f>IF(ISERROR(L2861),VLOOKUP(C2861,vancouver_ratios_2!B:J,9,0),IF(L2861="**",VLOOKUP(C2861,vancouver_ratios_2!B:J,9,0)))</f>
        <v>0.69285510959294005</v>
      </c>
      <c r="N2861">
        <f>IF(ISERROR(L2861),VLOOKUP(D2861,average_median_rates_1!B:I,8,0),IF(L2861="**", VLOOKUP(D2861,average_median_rates_1!B:I,8,0)))</f>
        <v>1045</v>
      </c>
      <c r="O2861">
        <f t="shared" si="312"/>
        <v>724.03358952462236</v>
      </c>
      <c r="P2861">
        <f t="shared" si="313"/>
        <v>724.03358952462236</v>
      </c>
    </row>
    <row r="2862" spans="1:16" x14ac:dyDescent="0.2">
      <c r="A2862" t="str">
        <f t="shared" si="314"/>
        <v>200610average2Vancouver</v>
      </c>
      <c r="B2862" t="str">
        <f t="shared" si="308"/>
        <v>200610apartmentaverage2_bed_rateVancouver</v>
      </c>
      <c r="C2862" t="str">
        <f t="shared" si="309"/>
        <v>apartmentaverage2_bed_rateVancouver</v>
      </c>
      <c r="D2862" t="str">
        <f t="shared" si="310"/>
        <v>200610apartmentaverage2_bed_rateVancouver</v>
      </c>
      <c r="E2862">
        <v>2006</v>
      </c>
      <c r="F2862">
        <v>10</v>
      </c>
      <c r="G2862" t="s">
        <v>65</v>
      </c>
      <c r="H2862" t="s">
        <v>59</v>
      </c>
      <c r="I2862" t="s">
        <v>53</v>
      </c>
      <c r="J2862">
        <f t="shared" si="311"/>
        <v>2</v>
      </c>
      <c r="K2862" t="s">
        <v>43</v>
      </c>
      <c r="L2862">
        <f>VLOOKUP(B2862,average_median_rates_1!B:I,8,0)</f>
        <v>1045</v>
      </c>
      <c r="M2862" t="b">
        <f>IF(ISERROR(L2862),VLOOKUP(C2862,vancouver_ratios_2!B:J,9,0),IF(L2862="**",VLOOKUP(C2862,vancouver_ratios_2!B:J,9,0)))</f>
        <v>0</v>
      </c>
      <c r="N2862" t="b">
        <f>IF(ISERROR(L2862),VLOOKUP(D2862,average_median_rates_1!B:I,8,0),IF(L2862="**", VLOOKUP(D2862,average_median_rates_1!B:I,8,0)))</f>
        <v>0</v>
      </c>
      <c r="O2862">
        <f t="shared" si="312"/>
        <v>0</v>
      </c>
      <c r="P2862">
        <f t="shared" si="313"/>
        <v>1045</v>
      </c>
    </row>
    <row r="2863" spans="1:16" x14ac:dyDescent="0.2">
      <c r="A2863" t="str">
        <f t="shared" si="314"/>
        <v>200610average2North Vancouver City</v>
      </c>
      <c r="B2863" t="str">
        <f t="shared" si="308"/>
        <v>200610apartmentaverage2_bed_rateNorth Vancouver City</v>
      </c>
      <c r="C2863" t="str">
        <f t="shared" si="309"/>
        <v>apartmentaverage2_bed_rateNorth Vancouver City</v>
      </c>
      <c r="D2863" t="str">
        <f t="shared" si="310"/>
        <v>200610apartmentaverage2_bed_rateVancouver</v>
      </c>
      <c r="E2863">
        <v>2006</v>
      </c>
      <c r="F2863">
        <v>10</v>
      </c>
      <c r="G2863" t="s">
        <v>65</v>
      </c>
      <c r="H2863" t="s">
        <v>59</v>
      </c>
      <c r="I2863" t="s">
        <v>53</v>
      </c>
      <c r="J2863">
        <f t="shared" si="311"/>
        <v>2</v>
      </c>
      <c r="K2863" t="s">
        <v>60</v>
      </c>
      <c r="L2863" t="e">
        <f>VLOOKUP(B2863,average_median_rates_1!B:I,8,0)</f>
        <v>#N/A</v>
      </c>
      <c r="M2863">
        <f>IF(ISERROR(L2863),VLOOKUP(C2863,vancouver_ratios_2!B:J,9,0),IF(L2863="**",VLOOKUP(C2863,vancouver_ratios_2!B:J,9,0)))</f>
        <v>0.88030173640762899</v>
      </c>
      <c r="N2863">
        <f>IF(ISERROR(L2863),VLOOKUP(D2863,average_median_rates_1!B:I,8,0),IF(L2863="**", VLOOKUP(D2863,average_median_rates_1!B:I,8,0)))</f>
        <v>1045</v>
      </c>
      <c r="O2863">
        <f t="shared" si="312"/>
        <v>919.91531454597225</v>
      </c>
      <c r="P2863">
        <f t="shared" si="313"/>
        <v>919.91531454597225</v>
      </c>
    </row>
    <row r="2864" spans="1:16" x14ac:dyDescent="0.2">
      <c r="A2864" t="str">
        <f t="shared" si="314"/>
        <v>200610average3West End/Stanley Park</v>
      </c>
      <c r="B2864" t="str">
        <f t="shared" si="308"/>
        <v>200610apartmentaverage3+_bed_rateWest End/Stanley Park</v>
      </c>
      <c r="C2864" t="str">
        <f t="shared" si="309"/>
        <v>apartmentaverage3+_bed_rateWest End/Stanley Park</v>
      </c>
      <c r="D2864" t="str">
        <f t="shared" si="310"/>
        <v>200610apartmentaverage3+_bed_rateVancouver</v>
      </c>
      <c r="E2864">
        <v>2006</v>
      </c>
      <c r="F2864">
        <v>10</v>
      </c>
      <c r="G2864" t="s">
        <v>65</v>
      </c>
      <c r="H2864" t="s">
        <v>59</v>
      </c>
      <c r="I2864" t="s">
        <v>55</v>
      </c>
      <c r="J2864">
        <f t="shared" si="311"/>
        <v>3</v>
      </c>
      <c r="K2864" t="s">
        <v>12</v>
      </c>
      <c r="L2864" t="e">
        <f>VLOOKUP(B2864,average_median_rates_1!B:I,8,0)</f>
        <v>#N/A</v>
      </c>
      <c r="M2864">
        <f>IF(ISERROR(L2864),VLOOKUP(C2864,vancouver_ratios_2!B:J,9,0),IF(L2864="**",VLOOKUP(C2864,vancouver_ratios_2!B:J,9,0)))</f>
        <v>1.8686260192284301</v>
      </c>
      <c r="N2864">
        <f>IF(ISERROR(L2864),VLOOKUP(D2864,average_median_rates_1!B:I,8,0),IF(L2864="**", VLOOKUP(D2864,average_median_rates_1!B:I,8,0)))</f>
        <v>1220</v>
      </c>
      <c r="O2864">
        <f t="shared" si="312"/>
        <v>2279.7237434586846</v>
      </c>
      <c r="P2864">
        <f t="shared" si="313"/>
        <v>2279.7237434586846</v>
      </c>
    </row>
    <row r="2865" spans="1:16" x14ac:dyDescent="0.2">
      <c r="A2865" t="str">
        <f t="shared" si="314"/>
        <v>200610average3English Bay</v>
      </c>
      <c r="B2865" t="str">
        <f t="shared" si="308"/>
        <v>200610apartmentaverage3+_bed_rateEnglish Bay</v>
      </c>
      <c r="C2865" t="str">
        <f t="shared" si="309"/>
        <v>apartmentaverage3+_bed_rateEnglish Bay</v>
      </c>
      <c r="D2865" t="str">
        <f t="shared" si="310"/>
        <v>200610apartmentaverage3+_bed_rateVancouver</v>
      </c>
      <c r="E2865">
        <v>2006</v>
      </c>
      <c r="F2865">
        <v>10</v>
      </c>
      <c r="G2865" t="s">
        <v>65</v>
      </c>
      <c r="H2865" t="s">
        <v>59</v>
      </c>
      <c r="I2865" t="s">
        <v>55</v>
      </c>
      <c r="J2865">
        <f t="shared" si="311"/>
        <v>3</v>
      </c>
      <c r="K2865" t="s">
        <v>16</v>
      </c>
      <c r="L2865" t="e">
        <f>VLOOKUP(B2865,average_median_rates_1!B:I,8,0)</f>
        <v>#N/A</v>
      </c>
      <c r="M2865">
        <f>IF(ISERROR(L2865),VLOOKUP(C2865,vancouver_ratios_2!B:J,9,0),IF(L2865="**",VLOOKUP(C2865,vancouver_ratios_2!B:J,9,0)))</f>
        <v>1.6315261044176701</v>
      </c>
      <c r="N2865">
        <f>IF(ISERROR(L2865),VLOOKUP(D2865,average_median_rates_1!B:I,8,0),IF(L2865="**", VLOOKUP(D2865,average_median_rates_1!B:I,8,0)))</f>
        <v>1220</v>
      </c>
      <c r="O2865">
        <f t="shared" si="312"/>
        <v>1990.4618473895575</v>
      </c>
      <c r="P2865">
        <f t="shared" si="313"/>
        <v>1990.4618473895575</v>
      </c>
    </row>
    <row r="2866" spans="1:16" x14ac:dyDescent="0.2">
      <c r="A2866" t="str">
        <f t="shared" si="314"/>
        <v>200610average3Downtown</v>
      </c>
      <c r="B2866" t="str">
        <f t="shared" si="308"/>
        <v>200610apartmentaverage3+_bed_rateDowntown</v>
      </c>
      <c r="C2866" t="str">
        <f t="shared" si="309"/>
        <v>apartmentaverage3+_bed_rateDowntown</v>
      </c>
      <c r="D2866" t="str">
        <f t="shared" si="310"/>
        <v>200610apartmentaverage3+_bed_rateVancouver</v>
      </c>
      <c r="E2866">
        <v>2006</v>
      </c>
      <c r="F2866">
        <v>10</v>
      </c>
      <c r="G2866" t="s">
        <v>65</v>
      </c>
      <c r="H2866" t="s">
        <v>59</v>
      </c>
      <c r="I2866" t="s">
        <v>55</v>
      </c>
      <c r="J2866">
        <f t="shared" si="311"/>
        <v>3</v>
      </c>
      <c r="K2866" t="s">
        <v>17</v>
      </c>
      <c r="L2866" t="e">
        <f>VLOOKUP(B2866,average_median_rates_1!B:I,8,0)</f>
        <v>#N/A</v>
      </c>
      <c r="M2866">
        <f>IF(ISERROR(L2866),VLOOKUP(C2866,vancouver_ratios_2!B:J,9,0),IF(L2866="**",VLOOKUP(C2866,vancouver_ratios_2!B:J,9,0)))</f>
        <v>1.73779292253188</v>
      </c>
      <c r="N2866">
        <f>IF(ISERROR(L2866),VLOOKUP(D2866,average_median_rates_1!B:I,8,0),IF(L2866="**", VLOOKUP(D2866,average_median_rates_1!B:I,8,0)))</f>
        <v>1220</v>
      </c>
      <c r="O2866">
        <f t="shared" si="312"/>
        <v>2120.1073654888937</v>
      </c>
      <c r="P2866">
        <f t="shared" si="313"/>
        <v>2120.1073654888937</v>
      </c>
    </row>
    <row r="2867" spans="1:16" x14ac:dyDescent="0.2">
      <c r="A2867" t="str">
        <f t="shared" si="314"/>
        <v>200610average3South Granville/Oak</v>
      </c>
      <c r="B2867" t="str">
        <f t="shared" si="308"/>
        <v>200610apartmentaverage3+_bed_rateSouth Granville/Oak</v>
      </c>
      <c r="C2867" t="str">
        <f t="shared" si="309"/>
        <v>apartmentaverage3+_bed_rateSouth Granville/Oak</v>
      </c>
      <c r="D2867" t="str">
        <f t="shared" si="310"/>
        <v>200610apartmentaverage3+_bed_rateVancouver</v>
      </c>
      <c r="E2867">
        <v>2006</v>
      </c>
      <c r="F2867">
        <v>10</v>
      </c>
      <c r="G2867" t="s">
        <v>65</v>
      </c>
      <c r="H2867" t="s">
        <v>59</v>
      </c>
      <c r="I2867" t="s">
        <v>55</v>
      </c>
      <c r="J2867">
        <f t="shared" si="311"/>
        <v>3</v>
      </c>
      <c r="K2867" t="s">
        <v>19</v>
      </c>
      <c r="L2867" t="e">
        <f>VLOOKUP(B2867,average_median_rates_1!B:I,8,0)</f>
        <v>#N/A</v>
      </c>
      <c r="M2867">
        <f>IF(ISERROR(L2867),VLOOKUP(C2867,vancouver_ratios_2!B:J,9,0),IF(L2867="**",VLOOKUP(C2867,vancouver_ratios_2!B:J,9,0)))</f>
        <v>1.29505902397469</v>
      </c>
      <c r="N2867">
        <f>IF(ISERROR(L2867),VLOOKUP(D2867,average_median_rates_1!B:I,8,0),IF(L2867="**", VLOOKUP(D2867,average_median_rates_1!B:I,8,0)))</f>
        <v>1220</v>
      </c>
      <c r="O2867">
        <f t="shared" si="312"/>
        <v>1579.9720092491218</v>
      </c>
      <c r="P2867">
        <f t="shared" si="313"/>
        <v>1579.9720092491218</v>
      </c>
    </row>
    <row r="2868" spans="1:16" x14ac:dyDescent="0.2">
      <c r="A2868" t="str">
        <f t="shared" si="314"/>
        <v>200610average3Kitsilano/Point Grey</v>
      </c>
      <c r="B2868" t="str">
        <f t="shared" si="308"/>
        <v>200610apartmentaverage3+_bed_rateKitsilano/Point Grey</v>
      </c>
      <c r="C2868" t="str">
        <f t="shared" si="309"/>
        <v>apartmentaverage3+_bed_rateKitsilano/Point Grey</v>
      </c>
      <c r="D2868" t="str">
        <f t="shared" si="310"/>
        <v>200610apartmentaverage3+_bed_rateVancouver</v>
      </c>
      <c r="E2868">
        <v>2006</v>
      </c>
      <c r="F2868">
        <v>10</v>
      </c>
      <c r="G2868" t="s">
        <v>65</v>
      </c>
      <c r="H2868" t="s">
        <v>59</v>
      </c>
      <c r="I2868" t="s">
        <v>55</v>
      </c>
      <c r="J2868">
        <f t="shared" si="311"/>
        <v>3</v>
      </c>
      <c r="K2868" t="s">
        <v>20</v>
      </c>
      <c r="L2868" t="e">
        <f>VLOOKUP(B2868,average_median_rates_1!B:I,8,0)</f>
        <v>#N/A</v>
      </c>
      <c r="M2868">
        <f>IF(ISERROR(L2868),VLOOKUP(C2868,vancouver_ratios_2!B:J,9,0),IF(L2868="**",VLOOKUP(C2868,vancouver_ratios_2!B:J,9,0)))</f>
        <v>1.52595229402458</v>
      </c>
      <c r="N2868">
        <f>IF(ISERROR(L2868),VLOOKUP(D2868,average_median_rates_1!B:I,8,0),IF(L2868="**", VLOOKUP(D2868,average_median_rates_1!B:I,8,0)))</f>
        <v>1220</v>
      </c>
      <c r="O2868">
        <f t="shared" si="312"/>
        <v>1861.6617987099876</v>
      </c>
      <c r="P2868">
        <f t="shared" si="313"/>
        <v>1861.6617987099876</v>
      </c>
    </row>
    <row r="2869" spans="1:16" x14ac:dyDescent="0.2">
      <c r="A2869" t="str">
        <f t="shared" si="314"/>
        <v>200610average3Westside/Kerrisdale</v>
      </c>
      <c r="B2869" t="str">
        <f t="shared" si="308"/>
        <v>200610apartmentaverage3+_bed_rateWestside/Kerrisdale</v>
      </c>
      <c r="C2869" t="str">
        <f t="shared" si="309"/>
        <v>apartmentaverage3+_bed_rateWestside/Kerrisdale</v>
      </c>
      <c r="D2869" t="str">
        <f t="shared" si="310"/>
        <v>200610apartmentaverage3+_bed_rateVancouver</v>
      </c>
      <c r="E2869">
        <v>2006</v>
      </c>
      <c r="F2869">
        <v>10</v>
      </c>
      <c r="G2869" t="s">
        <v>65</v>
      </c>
      <c r="H2869" t="s">
        <v>59</v>
      </c>
      <c r="I2869" t="s">
        <v>55</v>
      </c>
      <c r="J2869">
        <f t="shared" si="311"/>
        <v>3</v>
      </c>
      <c r="K2869" t="s">
        <v>21</v>
      </c>
      <c r="L2869" t="e">
        <f>VLOOKUP(B2869,average_median_rates_1!B:I,8,0)</f>
        <v>#N/A</v>
      </c>
      <c r="M2869">
        <f>IF(ISERROR(L2869),VLOOKUP(C2869,vancouver_ratios_2!B:J,9,0),IF(L2869="**",VLOOKUP(C2869,vancouver_ratios_2!B:J,9,0)))</f>
        <v>1.6011317999269801</v>
      </c>
      <c r="N2869">
        <f>IF(ISERROR(L2869),VLOOKUP(D2869,average_median_rates_1!B:I,8,0),IF(L2869="**", VLOOKUP(D2869,average_median_rates_1!B:I,8,0)))</f>
        <v>1220</v>
      </c>
      <c r="O2869">
        <f t="shared" si="312"/>
        <v>1953.3807959109156</v>
      </c>
      <c r="P2869">
        <f t="shared" si="313"/>
        <v>1953.3807959109156</v>
      </c>
    </row>
    <row r="2870" spans="1:16" x14ac:dyDescent="0.2">
      <c r="A2870" t="str">
        <f t="shared" si="314"/>
        <v>200610average3Marpole</v>
      </c>
      <c r="B2870" t="str">
        <f t="shared" si="308"/>
        <v>200610apartmentaverage3+_bed_rateMarpole</v>
      </c>
      <c r="C2870" t="str">
        <f t="shared" si="309"/>
        <v>apartmentaverage3+_bed_rateMarpole</v>
      </c>
      <c r="D2870" t="str">
        <f t="shared" si="310"/>
        <v>200610apartmentaverage3+_bed_rateVancouver</v>
      </c>
      <c r="E2870">
        <v>2006</v>
      </c>
      <c r="F2870">
        <v>10</v>
      </c>
      <c r="G2870" t="s">
        <v>65</v>
      </c>
      <c r="H2870" t="s">
        <v>59</v>
      </c>
      <c r="I2870" t="s">
        <v>55</v>
      </c>
      <c r="J2870">
        <f t="shared" si="311"/>
        <v>3</v>
      </c>
      <c r="K2870" t="s">
        <v>23</v>
      </c>
      <c r="L2870" t="e">
        <f>VLOOKUP(B2870,average_median_rates_1!B:I,8,0)</f>
        <v>#N/A</v>
      </c>
      <c r="M2870">
        <f>IF(ISERROR(L2870),VLOOKUP(C2870,vancouver_ratios_2!B:J,9,0),IF(L2870="**",VLOOKUP(C2870,vancouver_ratios_2!B:J,9,0)))</f>
        <v>0.79785809906291805</v>
      </c>
      <c r="N2870">
        <f>IF(ISERROR(L2870),VLOOKUP(D2870,average_median_rates_1!B:I,8,0),IF(L2870="**", VLOOKUP(D2870,average_median_rates_1!B:I,8,0)))</f>
        <v>1220</v>
      </c>
      <c r="O2870">
        <f t="shared" si="312"/>
        <v>973.38688085676006</v>
      </c>
      <c r="P2870">
        <f t="shared" si="313"/>
        <v>973.38688085676006</v>
      </c>
    </row>
    <row r="2871" spans="1:16" x14ac:dyDescent="0.2">
      <c r="A2871" t="str">
        <f t="shared" si="314"/>
        <v>200610average3Mount Pleasant/Renfrew Heights</v>
      </c>
      <c r="B2871" t="str">
        <f t="shared" si="308"/>
        <v>200610apartmentaverage3+_bed_rateMount Pleasant/Renfrew Heights</v>
      </c>
      <c r="C2871" t="str">
        <f t="shared" si="309"/>
        <v>apartmentaverage3+_bed_rateMount Pleasant/Renfrew Heights</v>
      </c>
      <c r="D2871" t="str">
        <f t="shared" si="310"/>
        <v>200610apartmentaverage3+_bed_rateVancouver</v>
      </c>
      <c r="E2871">
        <v>2006</v>
      </c>
      <c r="F2871">
        <v>10</v>
      </c>
      <c r="G2871" t="s">
        <v>65</v>
      </c>
      <c r="H2871" t="s">
        <v>59</v>
      </c>
      <c r="I2871" t="s">
        <v>55</v>
      </c>
      <c r="J2871">
        <f t="shared" si="311"/>
        <v>3</v>
      </c>
      <c r="K2871" t="s">
        <v>24</v>
      </c>
      <c r="L2871" t="e">
        <f>VLOOKUP(B2871,average_median_rates_1!B:I,8,0)</f>
        <v>#N/A</v>
      </c>
      <c r="M2871">
        <f>IF(ISERROR(L2871),VLOOKUP(C2871,vancouver_ratios_2!B:J,9,0),IF(L2871="**",VLOOKUP(C2871,vancouver_ratios_2!B:J,9,0)))</f>
        <v>0.92863879761470103</v>
      </c>
      <c r="N2871">
        <f>IF(ISERROR(L2871),VLOOKUP(D2871,average_median_rates_1!B:I,8,0),IF(L2871="**", VLOOKUP(D2871,average_median_rates_1!B:I,8,0)))</f>
        <v>1220</v>
      </c>
      <c r="O2871">
        <f t="shared" si="312"/>
        <v>1132.9393330899352</v>
      </c>
      <c r="P2871">
        <f t="shared" si="313"/>
        <v>1132.9393330899352</v>
      </c>
    </row>
    <row r="2872" spans="1:16" x14ac:dyDescent="0.2">
      <c r="A2872" t="str">
        <f t="shared" si="314"/>
        <v>200610average3East Hastings</v>
      </c>
      <c r="B2872" t="str">
        <f t="shared" si="308"/>
        <v>200610apartmentaverage3+_bed_rateEast Hastings</v>
      </c>
      <c r="C2872" t="str">
        <f t="shared" si="309"/>
        <v>apartmentaverage3+_bed_rateEast Hastings</v>
      </c>
      <c r="D2872" t="str">
        <f t="shared" si="310"/>
        <v>200610apartmentaverage3+_bed_rateVancouver</v>
      </c>
      <c r="E2872">
        <v>2006</v>
      </c>
      <c r="F2872">
        <v>10</v>
      </c>
      <c r="G2872" t="s">
        <v>65</v>
      </c>
      <c r="H2872" t="s">
        <v>59</v>
      </c>
      <c r="I2872" t="s">
        <v>55</v>
      </c>
      <c r="J2872">
        <f t="shared" si="311"/>
        <v>3</v>
      </c>
      <c r="K2872" t="s">
        <v>25</v>
      </c>
      <c r="L2872" t="e">
        <f>VLOOKUP(B2872,average_median_rates_1!B:I,8,0)</f>
        <v>#N/A</v>
      </c>
      <c r="M2872">
        <f>IF(ISERROR(L2872),VLOOKUP(C2872,vancouver_ratios_2!B:J,9,0),IF(L2872="**",VLOOKUP(C2872,vancouver_ratios_2!B:J,9,0)))</f>
        <v>0.82384081781672103</v>
      </c>
      <c r="N2872">
        <f>IF(ISERROR(L2872),VLOOKUP(D2872,average_median_rates_1!B:I,8,0),IF(L2872="**", VLOOKUP(D2872,average_median_rates_1!B:I,8,0)))</f>
        <v>1220</v>
      </c>
      <c r="O2872">
        <f t="shared" si="312"/>
        <v>1005.0857977363996</v>
      </c>
      <c r="P2872">
        <f t="shared" si="313"/>
        <v>1005.0857977363996</v>
      </c>
    </row>
    <row r="2873" spans="1:16" x14ac:dyDescent="0.2">
      <c r="A2873" t="str">
        <f t="shared" si="314"/>
        <v>200610average3Southeast Vancouver</v>
      </c>
      <c r="B2873" t="str">
        <f t="shared" si="308"/>
        <v>200610apartmentaverage3+_bed_rateSoutheast Vancouver</v>
      </c>
      <c r="C2873" t="str">
        <f t="shared" si="309"/>
        <v>apartmentaverage3+_bed_rateSoutheast Vancouver</v>
      </c>
      <c r="D2873" t="str">
        <f t="shared" si="310"/>
        <v>200610apartmentaverage3+_bed_rateVancouver</v>
      </c>
      <c r="E2873">
        <v>2006</v>
      </c>
      <c r="F2873">
        <v>10</v>
      </c>
      <c r="G2873" t="s">
        <v>65</v>
      </c>
      <c r="H2873" t="s">
        <v>59</v>
      </c>
      <c r="I2873" t="s">
        <v>55</v>
      </c>
      <c r="J2873">
        <f t="shared" si="311"/>
        <v>3</v>
      </c>
      <c r="K2873" t="s">
        <v>26</v>
      </c>
      <c r="L2873" t="e">
        <f>VLOOKUP(B2873,average_median_rates_1!B:I,8,0)</f>
        <v>#N/A</v>
      </c>
      <c r="M2873">
        <f>IF(ISERROR(L2873),VLOOKUP(C2873,vancouver_ratios_2!B:J,9,0),IF(L2873="**",VLOOKUP(C2873,vancouver_ratios_2!B:J,9,0)))</f>
        <v>0.80376049653158099</v>
      </c>
      <c r="N2873">
        <f>IF(ISERROR(L2873),VLOOKUP(D2873,average_median_rates_1!B:I,8,0),IF(L2873="**", VLOOKUP(D2873,average_median_rates_1!B:I,8,0)))</f>
        <v>1220</v>
      </c>
      <c r="O2873">
        <f t="shared" si="312"/>
        <v>980.58780576852882</v>
      </c>
      <c r="P2873">
        <f t="shared" si="313"/>
        <v>980.58780576852882</v>
      </c>
    </row>
    <row r="2874" spans="1:16" x14ac:dyDescent="0.2">
      <c r="A2874" t="str">
        <f t="shared" si="314"/>
        <v>200610average3University Endowment Lands</v>
      </c>
      <c r="B2874" t="str">
        <f t="shared" si="308"/>
        <v>200610apartmentaverage3+_bed_rateUniversity Endowment Lands</v>
      </c>
      <c r="C2874" t="str">
        <f t="shared" si="309"/>
        <v>apartmentaverage3+_bed_rateUniversity Endowment Lands</v>
      </c>
      <c r="D2874" t="str">
        <f t="shared" si="310"/>
        <v>200610apartmentaverage3+_bed_rateVancouver</v>
      </c>
      <c r="E2874">
        <v>2006</v>
      </c>
      <c r="F2874">
        <v>10</v>
      </c>
      <c r="G2874" t="s">
        <v>65</v>
      </c>
      <c r="H2874" t="s">
        <v>59</v>
      </c>
      <c r="I2874" t="s">
        <v>55</v>
      </c>
      <c r="J2874">
        <f t="shared" si="311"/>
        <v>3</v>
      </c>
      <c r="K2874" t="s">
        <v>27</v>
      </c>
      <c r="L2874" t="e">
        <f>VLOOKUP(B2874,average_median_rates_1!B:I,8,0)</f>
        <v>#N/A</v>
      </c>
      <c r="M2874">
        <f>IF(ISERROR(L2874),VLOOKUP(C2874,vancouver_ratios_2!B:J,9,0),IF(L2874="**",VLOOKUP(C2874,vancouver_ratios_2!B:J,9,0)))</f>
        <v>1.48856030181331</v>
      </c>
      <c r="N2874">
        <f>IF(ISERROR(L2874),VLOOKUP(D2874,average_median_rates_1!B:I,8,0),IF(L2874="**", VLOOKUP(D2874,average_median_rates_1!B:I,8,0)))</f>
        <v>1220</v>
      </c>
      <c r="O2874">
        <f t="shared" si="312"/>
        <v>1816.0435682122381</v>
      </c>
      <c r="P2874">
        <f t="shared" si="313"/>
        <v>1816.0435682122381</v>
      </c>
    </row>
    <row r="2875" spans="1:16" x14ac:dyDescent="0.2">
      <c r="A2875" t="str">
        <f t="shared" si="314"/>
        <v>200610average3Central Park/Metrotown</v>
      </c>
      <c r="B2875" t="str">
        <f t="shared" si="308"/>
        <v>200610apartmentaverage3+_bed_rateCentral Park/Metrotown</v>
      </c>
      <c r="C2875" t="str">
        <f t="shared" si="309"/>
        <v>apartmentaverage3+_bed_rateCentral Park/Metrotown</v>
      </c>
      <c r="D2875" t="str">
        <f t="shared" si="310"/>
        <v>200610apartmentaverage3+_bed_rateVancouver</v>
      </c>
      <c r="E2875">
        <v>2006</v>
      </c>
      <c r="F2875">
        <v>10</v>
      </c>
      <c r="G2875" t="s">
        <v>65</v>
      </c>
      <c r="H2875" t="s">
        <v>59</v>
      </c>
      <c r="I2875" t="s">
        <v>55</v>
      </c>
      <c r="J2875">
        <f t="shared" si="311"/>
        <v>3</v>
      </c>
      <c r="K2875" t="s">
        <v>28</v>
      </c>
      <c r="L2875" t="e">
        <f>VLOOKUP(B2875,average_median_rates_1!B:I,8,0)</f>
        <v>#N/A</v>
      </c>
      <c r="M2875">
        <f>IF(ISERROR(L2875),VLOOKUP(C2875,vancouver_ratios_2!B:J,9,0),IF(L2875="**",VLOOKUP(C2875,vancouver_ratios_2!B:J,9,0)))</f>
        <v>1.0035901180479501</v>
      </c>
      <c r="N2875">
        <f>IF(ISERROR(L2875),VLOOKUP(D2875,average_median_rates_1!B:I,8,0),IF(L2875="**", VLOOKUP(D2875,average_median_rates_1!B:I,8,0)))</f>
        <v>1220</v>
      </c>
      <c r="O2875">
        <f t="shared" si="312"/>
        <v>1224.3799440184991</v>
      </c>
      <c r="P2875">
        <f t="shared" si="313"/>
        <v>1224.3799440184991</v>
      </c>
    </row>
    <row r="2876" spans="1:16" x14ac:dyDescent="0.2">
      <c r="A2876" t="str">
        <f t="shared" si="314"/>
        <v>200610average3Southeast Burnaby</v>
      </c>
      <c r="B2876" t="str">
        <f t="shared" si="308"/>
        <v>200610apartmentaverage3+_bed_rateSoutheast Burnaby</v>
      </c>
      <c r="C2876" t="str">
        <f t="shared" si="309"/>
        <v>apartmentaverage3+_bed_rateSoutheast Burnaby</v>
      </c>
      <c r="D2876" t="str">
        <f t="shared" si="310"/>
        <v>200610apartmentaverage3+_bed_rateVancouver</v>
      </c>
      <c r="E2876">
        <v>2006</v>
      </c>
      <c r="F2876">
        <v>10</v>
      </c>
      <c r="G2876" t="s">
        <v>65</v>
      </c>
      <c r="H2876" t="s">
        <v>59</v>
      </c>
      <c r="I2876" t="s">
        <v>55</v>
      </c>
      <c r="J2876">
        <f t="shared" si="311"/>
        <v>3</v>
      </c>
      <c r="K2876" t="s">
        <v>29</v>
      </c>
      <c r="L2876" t="e">
        <f>VLOOKUP(B2876,average_median_rates_1!B:I,8,0)</f>
        <v>#N/A</v>
      </c>
      <c r="M2876">
        <f>IF(ISERROR(L2876),VLOOKUP(C2876,vancouver_ratios_2!B:J,9,0),IF(L2876="**",VLOOKUP(C2876,vancouver_ratios_2!B:J,9,0)))</f>
        <v>0.73913837166849194</v>
      </c>
      <c r="N2876">
        <f>IF(ISERROR(L2876),VLOOKUP(D2876,average_median_rates_1!B:I,8,0),IF(L2876="**", VLOOKUP(D2876,average_median_rates_1!B:I,8,0)))</f>
        <v>1220</v>
      </c>
      <c r="O2876">
        <f t="shared" si="312"/>
        <v>901.74881343556012</v>
      </c>
      <c r="P2876">
        <f t="shared" si="313"/>
        <v>901.74881343556012</v>
      </c>
    </row>
    <row r="2877" spans="1:16" x14ac:dyDescent="0.2">
      <c r="A2877" t="str">
        <f t="shared" si="314"/>
        <v>200610average3North Burnaby</v>
      </c>
      <c r="B2877" t="str">
        <f t="shared" si="308"/>
        <v>200610apartmentaverage3+_bed_rateNorth Burnaby</v>
      </c>
      <c r="C2877" t="str">
        <f t="shared" si="309"/>
        <v>apartmentaverage3+_bed_rateNorth Burnaby</v>
      </c>
      <c r="D2877" t="str">
        <f t="shared" si="310"/>
        <v>200610apartmentaverage3+_bed_rateVancouver</v>
      </c>
      <c r="E2877">
        <v>2006</v>
      </c>
      <c r="F2877">
        <v>10</v>
      </c>
      <c r="G2877" t="s">
        <v>65</v>
      </c>
      <c r="H2877" t="s">
        <v>59</v>
      </c>
      <c r="I2877" t="s">
        <v>55</v>
      </c>
      <c r="J2877">
        <f t="shared" si="311"/>
        <v>3</v>
      </c>
      <c r="K2877" t="s">
        <v>31</v>
      </c>
      <c r="L2877" t="e">
        <f>VLOOKUP(B2877,average_median_rates_1!B:I,8,0)</f>
        <v>#N/A</v>
      </c>
      <c r="M2877">
        <f>IF(ISERROR(L2877),VLOOKUP(C2877,vancouver_ratios_2!B:J,9,0),IF(L2877="**",VLOOKUP(C2877,vancouver_ratios_2!B:J,9,0)))</f>
        <v>0.943227455275648</v>
      </c>
      <c r="N2877">
        <f>IF(ISERROR(L2877),VLOOKUP(D2877,average_median_rates_1!B:I,8,0),IF(L2877="**", VLOOKUP(D2877,average_median_rates_1!B:I,8,0)))</f>
        <v>1220</v>
      </c>
      <c r="O2877">
        <f t="shared" si="312"/>
        <v>1150.7374954362906</v>
      </c>
      <c r="P2877">
        <f t="shared" si="313"/>
        <v>1150.7374954362906</v>
      </c>
    </row>
    <row r="2878" spans="1:16" x14ac:dyDescent="0.2">
      <c r="A2878" t="str">
        <f t="shared" si="314"/>
        <v>200610average3New Westminster</v>
      </c>
      <c r="B2878" t="str">
        <f t="shared" si="308"/>
        <v>200610apartmentaverage3+_bed_rateNew Westminster</v>
      </c>
      <c r="C2878" t="str">
        <f t="shared" si="309"/>
        <v>apartmentaverage3+_bed_rateNew Westminster</v>
      </c>
      <c r="D2878" t="str">
        <f t="shared" si="310"/>
        <v>200610apartmentaverage3+_bed_rateVancouver</v>
      </c>
      <c r="E2878">
        <v>2006</v>
      </c>
      <c r="F2878">
        <v>10</v>
      </c>
      <c r="G2878" t="s">
        <v>65</v>
      </c>
      <c r="H2878" t="s">
        <v>59</v>
      </c>
      <c r="I2878" t="s">
        <v>55</v>
      </c>
      <c r="J2878">
        <f t="shared" si="311"/>
        <v>3</v>
      </c>
      <c r="K2878" t="s">
        <v>32</v>
      </c>
      <c r="L2878" t="e">
        <f>VLOOKUP(B2878,average_median_rates_1!B:I,8,0)</f>
        <v>#N/A</v>
      </c>
      <c r="M2878">
        <f>IF(ISERROR(L2878),VLOOKUP(C2878,vancouver_ratios_2!B:J,9,0),IF(L2878="**",VLOOKUP(C2878,vancouver_ratios_2!B:J,9,0)))</f>
        <v>0.91736643543872498</v>
      </c>
      <c r="N2878">
        <f>IF(ISERROR(L2878),VLOOKUP(D2878,average_median_rates_1!B:I,8,0),IF(L2878="**", VLOOKUP(D2878,average_median_rates_1!B:I,8,0)))</f>
        <v>1220</v>
      </c>
      <c r="O2878">
        <f t="shared" si="312"/>
        <v>1119.1870512352446</v>
      </c>
      <c r="P2878">
        <f t="shared" si="313"/>
        <v>1119.1870512352446</v>
      </c>
    </row>
    <row r="2879" spans="1:16" x14ac:dyDescent="0.2">
      <c r="A2879" t="str">
        <f t="shared" si="314"/>
        <v>200610average3North Vancouver CY</v>
      </c>
      <c r="B2879" t="str">
        <f t="shared" si="308"/>
        <v>200610apartmentaverage3+_bed_rateNorth Vancouver CY</v>
      </c>
      <c r="C2879" t="str">
        <f t="shared" si="309"/>
        <v>apartmentaverage3+_bed_rateNorth Vancouver CY</v>
      </c>
      <c r="D2879" t="str">
        <f t="shared" si="310"/>
        <v>200610apartmentaverage3+_bed_rateVancouver</v>
      </c>
      <c r="E2879">
        <v>2006</v>
      </c>
      <c r="F2879">
        <v>10</v>
      </c>
      <c r="G2879" t="s">
        <v>65</v>
      </c>
      <c r="H2879" t="s">
        <v>59</v>
      </c>
      <c r="I2879" t="s">
        <v>55</v>
      </c>
      <c r="J2879">
        <f t="shared" si="311"/>
        <v>3</v>
      </c>
      <c r="K2879" t="s">
        <v>33</v>
      </c>
      <c r="L2879" t="e">
        <f>VLOOKUP(B2879,average_median_rates_1!B:I,8,0)</f>
        <v>#N/A</v>
      </c>
      <c r="M2879">
        <f>IF(ISERROR(L2879),VLOOKUP(C2879,vancouver_ratios_2!B:J,9,0),IF(L2879="**",VLOOKUP(C2879,vancouver_ratios_2!B:J,9,0)))</f>
        <v>1.33138615066326</v>
      </c>
      <c r="N2879">
        <f>IF(ISERROR(L2879),VLOOKUP(D2879,average_median_rates_1!B:I,8,0),IF(L2879="**", VLOOKUP(D2879,average_median_rates_1!B:I,8,0)))</f>
        <v>1220</v>
      </c>
      <c r="O2879">
        <f t="shared" si="312"/>
        <v>1624.2911038091772</v>
      </c>
      <c r="P2879">
        <f t="shared" si="313"/>
        <v>1624.2911038091772</v>
      </c>
    </row>
    <row r="2880" spans="1:16" x14ac:dyDescent="0.2">
      <c r="A2880" t="str">
        <f t="shared" si="314"/>
        <v>200610average3North Vancouver DM</v>
      </c>
      <c r="B2880" t="str">
        <f t="shared" si="308"/>
        <v>200610apartmentaverage3+_bed_rateNorth Vancouver DM</v>
      </c>
      <c r="C2880" t="str">
        <f t="shared" si="309"/>
        <v>apartmentaverage3+_bed_rateNorth Vancouver DM</v>
      </c>
      <c r="D2880" t="str">
        <f t="shared" si="310"/>
        <v>200610apartmentaverage3+_bed_rateVancouver</v>
      </c>
      <c r="E2880">
        <v>2006</v>
      </c>
      <c r="F2880">
        <v>10</v>
      </c>
      <c r="G2880" t="s">
        <v>65</v>
      </c>
      <c r="H2880" t="s">
        <v>59</v>
      </c>
      <c r="I2880" t="s">
        <v>55</v>
      </c>
      <c r="J2880">
        <f t="shared" si="311"/>
        <v>3</v>
      </c>
      <c r="K2880" t="s">
        <v>34</v>
      </c>
      <c r="L2880" t="e">
        <f>VLOOKUP(B2880,average_median_rates_1!B:I,8,0)</f>
        <v>#N/A</v>
      </c>
      <c r="M2880">
        <f>IF(ISERROR(L2880),VLOOKUP(C2880,vancouver_ratios_2!B:J,9,0),IF(L2880="**",VLOOKUP(C2880,vancouver_ratios_2!B:J,9,0)))</f>
        <v>0.95710113179992695</v>
      </c>
      <c r="N2880">
        <f>IF(ISERROR(L2880),VLOOKUP(D2880,average_median_rates_1!B:I,8,0),IF(L2880="**", VLOOKUP(D2880,average_median_rates_1!B:I,8,0)))</f>
        <v>1220</v>
      </c>
      <c r="O2880">
        <f t="shared" si="312"/>
        <v>1167.6633807959108</v>
      </c>
      <c r="P2880">
        <f t="shared" si="313"/>
        <v>1167.6633807959108</v>
      </c>
    </row>
    <row r="2881" spans="1:16" x14ac:dyDescent="0.2">
      <c r="A2881" t="str">
        <f t="shared" si="314"/>
        <v>200610average3West Vancouver</v>
      </c>
      <c r="B2881" t="str">
        <f t="shared" si="308"/>
        <v>200610apartmentaverage3+_bed_rateWest Vancouver</v>
      </c>
      <c r="C2881" t="str">
        <f t="shared" si="309"/>
        <v>apartmentaverage3+_bed_rateWest Vancouver</v>
      </c>
      <c r="D2881" t="str">
        <f t="shared" si="310"/>
        <v>200610apartmentaverage3+_bed_rateVancouver</v>
      </c>
      <c r="E2881">
        <v>2006</v>
      </c>
      <c r="F2881">
        <v>10</v>
      </c>
      <c r="G2881" t="s">
        <v>65</v>
      </c>
      <c r="H2881" t="s">
        <v>59</v>
      </c>
      <c r="I2881" t="s">
        <v>55</v>
      </c>
      <c r="J2881">
        <f t="shared" si="311"/>
        <v>3</v>
      </c>
      <c r="K2881" t="s">
        <v>35</v>
      </c>
      <c r="L2881" t="e">
        <f>VLOOKUP(B2881,average_median_rates_1!B:I,8,0)</f>
        <v>#N/A</v>
      </c>
      <c r="M2881">
        <f>IF(ISERROR(L2881),VLOOKUP(C2881,vancouver_ratios_2!B:J,9,0),IF(L2881="**",VLOOKUP(C2881,vancouver_ratios_2!B:J,9,0)))</f>
        <v>2.00219058050383</v>
      </c>
      <c r="N2881">
        <f>IF(ISERROR(L2881),VLOOKUP(D2881,average_median_rates_1!B:I,8,0),IF(L2881="**", VLOOKUP(D2881,average_median_rates_1!B:I,8,0)))</f>
        <v>1220</v>
      </c>
      <c r="O2881">
        <f t="shared" si="312"/>
        <v>2442.6725082146727</v>
      </c>
      <c r="P2881">
        <f t="shared" si="313"/>
        <v>2442.6725082146727</v>
      </c>
    </row>
    <row r="2882" spans="1:16" x14ac:dyDescent="0.2">
      <c r="A2882" t="str">
        <f t="shared" si="314"/>
        <v>200610average3Richmond</v>
      </c>
      <c r="B2882" t="str">
        <f t="shared" ref="B2882:B2945" si="315">E2882&amp;F2882&amp;G2882&amp;H2882&amp;I2882&amp;K2882</f>
        <v>200610apartmentaverage3+_bed_rateRichmond</v>
      </c>
      <c r="C2882" t="str">
        <f t="shared" ref="C2882:C2945" si="316">G2882&amp;H2882&amp;I2882&amp;K2882</f>
        <v>apartmentaverage3+_bed_rateRichmond</v>
      </c>
      <c r="D2882" t="str">
        <f t="shared" ref="D2882:D2945" si="317">E2882&amp;F2882&amp;G2882&amp;H2882&amp;I2882&amp;"Vancouver"</f>
        <v>200610apartmentaverage3+_bed_rateVancouver</v>
      </c>
      <c r="E2882">
        <v>2006</v>
      </c>
      <c r="F2882">
        <v>10</v>
      </c>
      <c r="G2882" t="s">
        <v>65</v>
      </c>
      <c r="H2882" t="s">
        <v>59</v>
      </c>
      <c r="I2882" t="s">
        <v>55</v>
      </c>
      <c r="J2882">
        <f t="shared" ref="J2882:J2945" si="318">IF(I2882="bachelor_rate", 0, IF(I2882="1_bed_rate", 1, IF(I2882="2_bed_rate",2, IF(I2882="3+_bed_rate", 3, "error"))))</f>
        <v>3</v>
      </c>
      <c r="K2882" t="s">
        <v>36</v>
      </c>
      <c r="L2882" t="e">
        <f>VLOOKUP(B2882,average_median_rates_1!B:I,8,0)</f>
        <v>#N/A</v>
      </c>
      <c r="M2882">
        <f>IF(ISERROR(L2882),VLOOKUP(C2882,vancouver_ratios_2!B:J,9,0),IF(L2882="**",VLOOKUP(C2882,vancouver_ratios_2!B:J,9,0)))</f>
        <v>0.92363392965802604</v>
      </c>
      <c r="N2882">
        <f>IF(ISERROR(L2882),VLOOKUP(D2882,average_median_rates_1!B:I,8,0),IF(L2882="**", VLOOKUP(D2882,average_median_rates_1!B:I,8,0)))</f>
        <v>1220</v>
      </c>
      <c r="O2882">
        <f t="shared" ref="O2882:O2945" si="319">N2882*M2882</f>
        <v>1126.8333941827918</v>
      </c>
      <c r="P2882">
        <f t="shared" ref="P2882:P2945" si="320">IF(ISERROR(L2882),O2882, IF(L2882="**", O2882, L2882))</f>
        <v>1126.8333941827918</v>
      </c>
    </row>
    <row r="2883" spans="1:16" x14ac:dyDescent="0.2">
      <c r="A2883" t="str">
        <f t="shared" ref="A2883:A2946" si="321">E2883&amp;F2883&amp;H2883&amp;J2883&amp;K2883</f>
        <v>200610average3Delta</v>
      </c>
      <c r="B2883" t="str">
        <f t="shared" si="315"/>
        <v>200610apartmentaverage3+_bed_rateDelta</v>
      </c>
      <c r="C2883" t="str">
        <f t="shared" si="316"/>
        <v>apartmentaverage3+_bed_rateDelta</v>
      </c>
      <c r="D2883" t="str">
        <f t="shared" si="317"/>
        <v>200610apartmentaverage3+_bed_rateVancouver</v>
      </c>
      <c r="E2883">
        <v>2006</v>
      </c>
      <c r="F2883">
        <v>10</v>
      </c>
      <c r="G2883" t="s">
        <v>65</v>
      </c>
      <c r="H2883" t="s">
        <v>59</v>
      </c>
      <c r="I2883" t="s">
        <v>55</v>
      </c>
      <c r="J2883">
        <f t="shared" si="318"/>
        <v>3</v>
      </c>
      <c r="K2883" t="s">
        <v>37</v>
      </c>
      <c r="L2883" t="e">
        <f>VLOOKUP(B2883,average_median_rates_1!B:I,8,0)</f>
        <v>#N/A</v>
      </c>
      <c r="M2883">
        <f>IF(ISERROR(L2883),VLOOKUP(C2883,vancouver_ratios_2!B:J,9,0),IF(L2883="**",VLOOKUP(C2883,vancouver_ratios_2!B:J,9,0)))</f>
        <v>0.682557068099237</v>
      </c>
      <c r="N2883">
        <f>IF(ISERROR(L2883),VLOOKUP(D2883,average_median_rates_1!B:I,8,0),IF(L2883="**", VLOOKUP(D2883,average_median_rates_1!B:I,8,0)))</f>
        <v>1220</v>
      </c>
      <c r="O2883">
        <f t="shared" si="319"/>
        <v>832.71962308106913</v>
      </c>
      <c r="P2883">
        <f t="shared" si="320"/>
        <v>832.71962308106913</v>
      </c>
    </row>
    <row r="2884" spans="1:16" x14ac:dyDescent="0.2">
      <c r="A2884" t="str">
        <f t="shared" si="321"/>
        <v>200610average3Surrey</v>
      </c>
      <c r="B2884" t="str">
        <f t="shared" si="315"/>
        <v>200610apartmentaverage3+_bed_rateSurrey</v>
      </c>
      <c r="C2884" t="str">
        <f t="shared" si="316"/>
        <v>apartmentaverage3+_bed_rateSurrey</v>
      </c>
      <c r="D2884" t="str">
        <f t="shared" si="317"/>
        <v>200610apartmentaverage3+_bed_rateVancouver</v>
      </c>
      <c r="E2884">
        <v>2006</v>
      </c>
      <c r="F2884">
        <v>10</v>
      </c>
      <c r="G2884" t="s">
        <v>65</v>
      </c>
      <c r="H2884" t="s">
        <v>59</v>
      </c>
      <c r="I2884" t="s">
        <v>55</v>
      </c>
      <c r="J2884">
        <f t="shared" si="318"/>
        <v>3</v>
      </c>
      <c r="K2884" t="s">
        <v>38</v>
      </c>
      <c r="L2884" t="e">
        <f>VLOOKUP(B2884,average_median_rates_1!B:I,8,0)</f>
        <v>#N/A</v>
      </c>
      <c r="M2884">
        <f>IF(ISERROR(L2884),VLOOKUP(C2884,vancouver_ratios_2!B:J,9,0),IF(L2884="**",VLOOKUP(C2884,vancouver_ratios_2!B:J,9,0)))</f>
        <v>0.68753803091152499</v>
      </c>
      <c r="N2884">
        <f>IF(ISERROR(L2884),VLOOKUP(D2884,average_median_rates_1!B:I,8,0),IF(L2884="**", VLOOKUP(D2884,average_median_rates_1!B:I,8,0)))</f>
        <v>1220</v>
      </c>
      <c r="O2884">
        <f t="shared" si="319"/>
        <v>838.79639771206053</v>
      </c>
      <c r="P2884">
        <f t="shared" si="320"/>
        <v>838.79639771206053</v>
      </c>
    </row>
    <row r="2885" spans="1:16" x14ac:dyDescent="0.2">
      <c r="A2885" t="str">
        <f t="shared" si="321"/>
        <v>200610average3White Rock</v>
      </c>
      <c r="B2885" t="str">
        <f t="shared" si="315"/>
        <v>200610apartmentaverage3+_bed_rateWhite Rock</v>
      </c>
      <c r="C2885" t="str">
        <f t="shared" si="316"/>
        <v>apartmentaverage3+_bed_rateWhite Rock</v>
      </c>
      <c r="D2885" t="str">
        <f t="shared" si="317"/>
        <v>200610apartmentaverage3+_bed_rateVancouver</v>
      </c>
      <c r="E2885">
        <v>2006</v>
      </c>
      <c r="F2885">
        <v>10</v>
      </c>
      <c r="G2885" t="s">
        <v>65</v>
      </c>
      <c r="H2885" t="s">
        <v>59</v>
      </c>
      <c r="I2885" t="s">
        <v>55</v>
      </c>
      <c r="J2885">
        <f t="shared" si="318"/>
        <v>3</v>
      </c>
      <c r="K2885" t="s">
        <v>39</v>
      </c>
      <c r="L2885" t="e">
        <f>VLOOKUP(B2885,average_median_rates_1!B:I,8,0)</f>
        <v>#N/A</v>
      </c>
      <c r="M2885">
        <f>IF(ISERROR(L2885),VLOOKUP(C2885,vancouver_ratios_2!B:J,9,0),IF(L2885="**",VLOOKUP(C2885,vancouver_ratios_2!B:J,9,0)))</f>
        <v>0.87525861019836904</v>
      </c>
      <c r="N2885">
        <f>IF(ISERROR(L2885),VLOOKUP(D2885,average_median_rates_1!B:I,8,0),IF(L2885="**", VLOOKUP(D2885,average_median_rates_1!B:I,8,0)))</f>
        <v>1220</v>
      </c>
      <c r="O2885">
        <f t="shared" si="319"/>
        <v>1067.8155044420103</v>
      </c>
      <c r="P2885">
        <f t="shared" si="320"/>
        <v>1067.8155044420103</v>
      </c>
    </row>
    <row r="2886" spans="1:16" x14ac:dyDescent="0.2">
      <c r="A2886" t="str">
        <f t="shared" si="321"/>
        <v>200610average3Langley City and Langley DM</v>
      </c>
      <c r="B2886" t="str">
        <f t="shared" si="315"/>
        <v>200610apartmentaverage3+_bed_rateLangley City and Langley DM</v>
      </c>
      <c r="C2886" t="str">
        <f t="shared" si="316"/>
        <v>apartmentaverage3+_bed_rateLangley City and Langley DM</v>
      </c>
      <c r="D2886" t="str">
        <f t="shared" si="317"/>
        <v>200610apartmentaverage3+_bed_rateVancouver</v>
      </c>
      <c r="E2886">
        <v>2006</v>
      </c>
      <c r="F2886">
        <v>10</v>
      </c>
      <c r="G2886" t="s">
        <v>65</v>
      </c>
      <c r="H2886" t="s">
        <v>59</v>
      </c>
      <c r="I2886" t="s">
        <v>55</v>
      </c>
      <c r="J2886">
        <f t="shared" si="318"/>
        <v>3</v>
      </c>
      <c r="K2886" t="s">
        <v>40</v>
      </c>
      <c r="L2886" t="e">
        <f>VLOOKUP(B2886,average_median_rates_1!B:I,8,0)</f>
        <v>#N/A</v>
      </c>
      <c r="M2886">
        <f>IF(ISERROR(L2886),VLOOKUP(C2886,vancouver_ratios_2!B:J,9,0),IF(L2886="**",VLOOKUP(C2886,vancouver_ratios_2!B:J,9,0)))</f>
        <v>0.80619447486917395</v>
      </c>
      <c r="N2886">
        <f>IF(ISERROR(L2886),VLOOKUP(D2886,average_median_rates_1!B:I,8,0),IF(L2886="**", VLOOKUP(D2886,average_median_rates_1!B:I,8,0)))</f>
        <v>1220</v>
      </c>
      <c r="O2886">
        <f t="shared" si="319"/>
        <v>983.55725934039219</v>
      </c>
      <c r="P2886">
        <f t="shared" si="320"/>
        <v>983.55725934039219</v>
      </c>
    </row>
    <row r="2887" spans="1:16" x14ac:dyDescent="0.2">
      <c r="A2887" t="str">
        <f t="shared" si="321"/>
        <v>200610average3Tri-Cities</v>
      </c>
      <c r="B2887" t="str">
        <f t="shared" si="315"/>
        <v>200610apartmentaverage3+_bed_rateTri-Cities</v>
      </c>
      <c r="C2887" t="str">
        <f t="shared" si="316"/>
        <v>apartmentaverage3+_bed_rateTri-Cities</v>
      </c>
      <c r="D2887" t="str">
        <f t="shared" si="317"/>
        <v>200610apartmentaverage3+_bed_rateVancouver</v>
      </c>
      <c r="E2887">
        <v>2006</v>
      </c>
      <c r="F2887">
        <v>10</v>
      </c>
      <c r="G2887" t="s">
        <v>65</v>
      </c>
      <c r="H2887" t="s">
        <v>59</v>
      </c>
      <c r="I2887" t="s">
        <v>55</v>
      </c>
      <c r="J2887">
        <f t="shared" si="318"/>
        <v>3</v>
      </c>
      <c r="K2887" t="s">
        <v>41</v>
      </c>
      <c r="L2887" t="e">
        <f>VLOOKUP(B2887,average_median_rates_1!B:I,8,0)</f>
        <v>#N/A</v>
      </c>
      <c r="M2887">
        <f>IF(ISERROR(L2887),VLOOKUP(C2887,vancouver_ratios_2!B:J,9,0),IF(L2887="**",VLOOKUP(C2887,vancouver_ratios_2!B:J,9,0)))</f>
        <v>0.75909699403675301</v>
      </c>
      <c r="N2887">
        <f>IF(ISERROR(L2887),VLOOKUP(D2887,average_median_rates_1!B:I,8,0),IF(L2887="**", VLOOKUP(D2887,average_median_rates_1!B:I,8,0)))</f>
        <v>1220</v>
      </c>
      <c r="O2887">
        <f t="shared" si="319"/>
        <v>926.09833272483866</v>
      </c>
      <c r="P2887">
        <f t="shared" si="320"/>
        <v>926.09833272483866</v>
      </c>
    </row>
    <row r="2888" spans="1:16" x14ac:dyDescent="0.2">
      <c r="A2888" t="str">
        <f t="shared" si="321"/>
        <v>200610average3Maple Ridge/Pitt Meadows</v>
      </c>
      <c r="B2888" t="str">
        <f t="shared" si="315"/>
        <v>200610apartmentaverage3+_bed_rateMaple Ridge/Pitt Meadows</v>
      </c>
      <c r="C2888" t="str">
        <f t="shared" si="316"/>
        <v>apartmentaverage3+_bed_rateMaple Ridge/Pitt Meadows</v>
      </c>
      <c r="D2888" t="str">
        <f t="shared" si="317"/>
        <v>200610apartmentaverage3+_bed_rateVancouver</v>
      </c>
      <c r="E2888">
        <v>2006</v>
      </c>
      <c r="F2888">
        <v>10</v>
      </c>
      <c r="G2888" t="s">
        <v>65</v>
      </c>
      <c r="H2888" t="s">
        <v>59</v>
      </c>
      <c r="I2888" t="s">
        <v>55</v>
      </c>
      <c r="J2888">
        <f t="shared" si="318"/>
        <v>3</v>
      </c>
      <c r="K2888" t="s">
        <v>42</v>
      </c>
      <c r="L2888" t="e">
        <f>VLOOKUP(B2888,average_median_rates_1!B:I,8,0)</f>
        <v>#N/A</v>
      </c>
      <c r="M2888">
        <f>IF(ISERROR(L2888),VLOOKUP(C2888,vancouver_ratios_2!B:J,9,0),IF(L2888="**",VLOOKUP(C2888,vancouver_ratios_2!B:J,9,0)))</f>
        <v>0.72392600705853705</v>
      </c>
      <c r="N2888">
        <f>IF(ISERROR(L2888),VLOOKUP(D2888,average_median_rates_1!B:I,8,0),IF(L2888="**", VLOOKUP(D2888,average_median_rates_1!B:I,8,0)))</f>
        <v>1220</v>
      </c>
      <c r="O2888">
        <f t="shared" si="319"/>
        <v>883.18972861141515</v>
      </c>
      <c r="P2888">
        <f t="shared" si="320"/>
        <v>883.18972861141515</v>
      </c>
    </row>
    <row r="2889" spans="1:16" x14ac:dyDescent="0.2">
      <c r="A2889" t="str">
        <f t="shared" si="321"/>
        <v>200610average3Vancouver</v>
      </c>
      <c r="B2889" t="str">
        <f t="shared" si="315"/>
        <v>200610apartmentaverage3+_bed_rateVancouver</v>
      </c>
      <c r="C2889" t="str">
        <f t="shared" si="316"/>
        <v>apartmentaverage3+_bed_rateVancouver</v>
      </c>
      <c r="D2889" t="str">
        <f t="shared" si="317"/>
        <v>200610apartmentaverage3+_bed_rateVancouver</v>
      </c>
      <c r="E2889">
        <v>2006</v>
      </c>
      <c r="F2889">
        <v>10</v>
      </c>
      <c r="G2889" t="s">
        <v>65</v>
      </c>
      <c r="H2889" t="s">
        <v>59</v>
      </c>
      <c r="I2889" t="s">
        <v>55</v>
      </c>
      <c r="J2889">
        <f t="shared" si="318"/>
        <v>3</v>
      </c>
      <c r="K2889" t="s">
        <v>43</v>
      </c>
      <c r="L2889">
        <f>VLOOKUP(B2889,average_median_rates_1!B:I,8,0)</f>
        <v>1220</v>
      </c>
      <c r="M2889" t="b">
        <f>IF(ISERROR(L2889),VLOOKUP(C2889,vancouver_ratios_2!B:J,9,0),IF(L2889="**",VLOOKUP(C2889,vancouver_ratios_2!B:J,9,0)))</f>
        <v>0</v>
      </c>
      <c r="N2889" t="b">
        <f>IF(ISERROR(L2889),VLOOKUP(D2889,average_median_rates_1!B:I,8,0),IF(L2889="**", VLOOKUP(D2889,average_median_rates_1!B:I,8,0)))</f>
        <v>0</v>
      </c>
      <c r="O2889">
        <f t="shared" si="319"/>
        <v>0</v>
      </c>
      <c r="P2889">
        <f t="shared" si="320"/>
        <v>1220</v>
      </c>
    </row>
    <row r="2890" spans="1:16" x14ac:dyDescent="0.2">
      <c r="A2890" t="str">
        <f t="shared" si="321"/>
        <v>200610average3North Vancouver City</v>
      </c>
      <c r="B2890" t="str">
        <f t="shared" si="315"/>
        <v>200610apartmentaverage3+_bed_rateNorth Vancouver City</v>
      </c>
      <c r="C2890" t="str">
        <f t="shared" si="316"/>
        <v>apartmentaverage3+_bed_rateNorth Vancouver City</v>
      </c>
      <c r="D2890" t="str">
        <f t="shared" si="317"/>
        <v>200610apartmentaverage3+_bed_rateVancouver</v>
      </c>
      <c r="E2890">
        <v>2006</v>
      </c>
      <c r="F2890">
        <v>10</v>
      </c>
      <c r="G2890" t="s">
        <v>65</v>
      </c>
      <c r="H2890" t="s">
        <v>59</v>
      </c>
      <c r="I2890" t="s">
        <v>55</v>
      </c>
      <c r="J2890">
        <f t="shared" si="318"/>
        <v>3</v>
      </c>
      <c r="K2890" t="s">
        <v>60</v>
      </c>
      <c r="L2890" t="e">
        <f>VLOOKUP(B2890,average_median_rates_1!B:I,8,0)</f>
        <v>#N/A</v>
      </c>
      <c r="M2890">
        <f>IF(ISERROR(L2890),VLOOKUP(C2890,vancouver_ratios_2!B:J,9,0),IF(L2890="**",VLOOKUP(C2890,vancouver_ratios_2!B:J,9,0)))</f>
        <v>0.90604843616891795</v>
      </c>
      <c r="N2890">
        <f>IF(ISERROR(L2890),VLOOKUP(D2890,average_median_rates_1!B:I,8,0),IF(L2890="**", VLOOKUP(D2890,average_median_rates_1!B:I,8,0)))</f>
        <v>1220</v>
      </c>
      <c r="O2890">
        <f t="shared" si="319"/>
        <v>1105.37909212608</v>
      </c>
      <c r="P2890">
        <f t="shared" si="320"/>
        <v>1105.37909212608</v>
      </c>
    </row>
    <row r="2891" spans="1:16" x14ac:dyDescent="0.2">
      <c r="A2891" t="str">
        <f t="shared" si="321"/>
        <v>200610median0West End/Stanley Park</v>
      </c>
      <c r="B2891" t="str">
        <f t="shared" si="315"/>
        <v>200610apartmentmedianbachelor_rateWest End/Stanley Park</v>
      </c>
      <c r="C2891" t="str">
        <f t="shared" si="316"/>
        <v>apartmentmedianbachelor_rateWest End/Stanley Park</v>
      </c>
      <c r="D2891" t="str">
        <f t="shared" si="317"/>
        <v>200610apartmentmedianbachelor_rateVancouver</v>
      </c>
      <c r="E2891">
        <v>2006</v>
      </c>
      <c r="F2891">
        <v>10</v>
      </c>
      <c r="G2891" t="s">
        <v>65</v>
      </c>
      <c r="H2891" t="s">
        <v>61</v>
      </c>
      <c r="I2891" t="s">
        <v>49</v>
      </c>
      <c r="J2891">
        <f t="shared" si="318"/>
        <v>0</v>
      </c>
      <c r="K2891" t="s">
        <v>12</v>
      </c>
      <c r="L2891" t="e">
        <f>VLOOKUP(B2891,average_median_rates_1!B:I,8,0)</f>
        <v>#N/A</v>
      </c>
      <c r="M2891">
        <f>IF(ISERROR(L2891),VLOOKUP(C2891,vancouver_ratios_2!B:J,9,0),IF(L2891="**",VLOOKUP(C2891,vancouver_ratios_2!B:J,9,0)))</f>
        <v>1.0630296610169501</v>
      </c>
      <c r="N2891">
        <f>IF(ISERROR(L2891),VLOOKUP(D2891,average_median_rates_1!B:I,8,0),IF(L2891="**", VLOOKUP(D2891,average_median_rates_1!B:I,8,0)))</f>
        <v>700</v>
      </c>
      <c r="O2891">
        <f t="shared" si="319"/>
        <v>744.12076271186504</v>
      </c>
      <c r="P2891">
        <f t="shared" si="320"/>
        <v>744.12076271186504</v>
      </c>
    </row>
    <row r="2892" spans="1:16" x14ac:dyDescent="0.2">
      <c r="A2892" t="str">
        <f t="shared" si="321"/>
        <v>200610median0English Bay</v>
      </c>
      <c r="B2892" t="str">
        <f t="shared" si="315"/>
        <v>200610apartmentmedianbachelor_rateEnglish Bay</v>
      </c>
      <c r="C2892" t="str">
        <f t="shared" si="316"/>
        <v>apartmentmedianbachelor_rateEnglish Bay</v>
      </c>
      <c r="D2892" t="str">
        <f t="shared" si="317"/>
        <v>200610apartmentmedianbachelor_rateVancouver</v>
      </c>
      <c r="E2892">
        <v>2006</v>
      </c>
      <c r="F2892">
        <v>10</v>
      </c>
      <c r="G2892" t="s">
        <v>65</v>
      </c>
      <c r="H2892" t="s">
        <v>61</v>
      </c>
      <c r="I2892" t="s">
        <v>49</v>
      </c>
      <c r="J2892">
        <f t="shared" si="318"/>
        <v>0</v>
      </c>
      <c r="K2892" t="s">
        <v>16</v>
      </c>
      <c r="L2892" t="e">
        <f>VLOOKUP(B2892,average_median_rates_1!B:I,8,0)</f>
        <v>#N/A</v>
      </c>
      <c r="M2892">
        <f>IF(ISERROR(L2892),VLOOKUP(C2892,vancouver_ratios_2!B:J,9,0),IF(L2892="**",VLOOKUP(C2892,vancouver_ratios_2!B:J,9,0)))</f>
        <v>1.08887711864407</v>
      </c>
      <c r="N2892">
        <f>IF(ISERROR(L2892),VLOOKUP(D2892,average_median_rates_1!B:I,8,0),IF(L2892="**", VLOOKUP(D2892,average_median_rates_1!B:I,8,0)))</f>
        <v>700</v>
      </c>
      <c r="O2892">
        <f t="shared" si="319"/>
        <v>762.21398305084904</v>
      </c>
      <c r="P2892">
        <f t="shared" si="320"/>
        <v>762.21398305084904</v>
      </c>
    </row>
    <row r="2893" spans="1:16" x14ac:dyDescent="0.2">
      <c r="A2893" t="str">
        <f t="shared" si="321"/>
        <v>200610median0Downtown</v>
      </c>
      <c r="B2893" t="str">
        <f t="shared" si="315"/>
        <v>200610apartmentmedianbachelor_rateDowntown</v>
      </c>
      <c r="C2893" t="str">
        <f t="shared" si="316"/>
        <v>apartmentmedianbachelor_rateDowntown</v>
      </c>
      <c r="D2893" t="str">
        <f t="shared" si="317"/>
        <v>200610apartmentmedianbachelor_rateVancouver</v>
      </c>
      <c r="E2893">
        <v>2006</v>
      </c>
      <c r="F2893">
        <v>10</v>
      </c>
      <c r="G2893" t="s">
        <v>65</v>
      </c>
      <c r="H2893" t="s">
        <v>61</v>
      </c>
      <c r="I2893" t="s">
        <v>49</v>
      </c>
      <c r="J2893">
        <f t="shared" si="318"/>
        <v>0</v>
      </c>
      <c r="K2893" t="s">
        <v>17</v>
      </c>
      <c r="L2893" t="e">
        <f>VLOOKUP(B2893,average_median_rates_1!B:I,8,0)</f>
        <v>#N/A</v>
      </c>
      <c r="M2893">
        <f>IF(ISERROR(L2893),VLOOKUP(C2893,vancouver_ratios_2!B:J,9,0),IF(L2893="**",VLOOKUP(C2893,vancouver_ratios_2!B:J,9,0)))</f>
        <v>1.1248940677966099</v>
      </c>
      <c r="N2893">
        <f>IF(ISERROR(L2893),VLOOKUP(D2893,average_median_rates_1!B:I,8,0),IF(L2893="**", VLOOKUP(D2893,average_median_rates_1!B:I,8,0)))</f>
        <v>700</v>
      </c>
      <c r="O2893">
        <f t="shared" si="319"/>
        <v>787.42584745762701</v>
      </c>
      <c r="P2893">
        <f t="shared" si="320"/>
        <v>787.42584745762701</v>
      </c>
    </row>
    <row r="2894" spans="1:16" x14ac:dyDescent="0.2">
      <c r="A2894" t="str">
        <f t="shared" si="321"/>
        <v>200610median0South Granville/Oak</v>
      </c>
      <c r="B2894" t="str">
        <f t="shared" si="315"/>
        <v>200610apartmentmedianbachelor_rateSouth Granville/Oak</v>
      </c>
      <c r="C2894" t="str">
        <f t="shared" si="316"/>
        <v>apartmentmedianbachelor_rateSouth Granville/Oak</v>
      </c>
      <c r="D2894" t="str">
        <f t="shared" si="317"/>
        <v>200610apartmentmedianbachelor_rateVancouver</v>
      </c>
      <c r="E2894">
        <v>2006</v>
      </c>
      <c r="F2894">
        <v>10</v>
      </c>
      <c r="G2894" t="s">
        <v>65</v>
      </c>
      <c r="H2894" t="s">
        <v>61</v>
      </c>
      <c r="I2894" t="s">
        <v>49</v>
      </c>
      <c r="J2894">
        <f t="shared" si="318"/>
        <v>0</v>
      </c>
      <c r="K2894" t="s">
        <v>19</v>
      </c>
      <c r="L2894" t="e">
        <f>VLOOKUP(B2894,average_median_rates_1!B:I,8,0)</f>
        <v>#N/A</v>
      </c>
      <c r="M2894">
        <f>IF(ISERROR(L2894),VLOOKUP(C2894,vancouver_ratios_2!B:J,9,0),IF(L2894="**",VLOOKUP(C2894,vancouver_ratios_2!B:J,9,0)))</f>
        <v>1.0197033898305099</v>
      </c>
      <c r="N2894">
        <f>IF(ISERROR(L2894),VLOOKUP(D2894,average_median_rates_1!B:I,8,0),IF(L2894="**", VLOOKUP(D2894,average_median_rates_1!B:I,8,0)))</f>
        <v>700</v>
      </c>
      <c r="O2894">
        <f t="shared" si="319"/>
        <v>713.79237288135698</v>
      </c>
      <c r="P2894">
        <f t="shared" si="320"/>
        <v>713.79237288135698</v>
      </c>
    </row>
    <row r="2895" spans="1:16" x14ac:dyDescent="0.2">
      <c r="A2895" t="str">
        <f t="shared" si="321"/>
        <v>200610median0Kitsilano/Point Grey</v>
      </c>
      <c r="B2895" t="str">
        <f t="shared" si="315"/>
        <v>200610apartmentmedianbachelor_rateKitsilano/Point Grey</v>
      </c>
      <c r="C2895" t="str">
        <f t="shared" si="316"/>
        <v>apartmentmedianbachelor_rateKitsilano/Point Grey</v>
      </c>
      <c r="D2895" t="str">
        <f t="shared" si="317"/>
        <v>200610apartmentmedianbachelor_rateVancouver</v>
      </c>
      <c r="E2895">
        <v>2006</v>
      </c>
      <c r="F2895">
        <v>10</v>
      </c>
      <c r="G2895" t="s">
        <v>65</v>
      </c>
      <c r="H2895" t="s">
        <v>61</v>
      </c>
      <c r="I2895" t="s">
        <v>49</v>
      </c>
      <c r="J2895">
        <f t="shared" si="318"/>
        <v>0</v>
      </c>
      <c r="K2895" t="s">
        <v>20</v>
      </c>
      <c r="L2895" t="e">
        <f>VLOOKUP(B2895,average_median_rates_1!B:I,8,0)</f>
        <v>#N/A</v>
      </c>
      <c r="M2895">
        <f>IF(ISERROR(L2895),VLOOKUP(C2895,vancouver_ratios_2!B:J,9,0),IF(L2895="**",VLOOKUP(C2895,vancouver_ratios_2!B:J,9,0)))</f>
        <v>1.0416313559321999</v>
      </c>
      <c r="N2895">
        <f>IF(ISERROR(L2895),VLOOKUP(D2895,average_median_rates_1!B:I,8,0),IF(L2895="**", VLOOKUP(D2895,average_median_rates_1!B:I,8,0)))</f>
        <v>700</v>
      </c>
      <c r="O2895">
        <f t="shared" si="319"/>
        <v>729.14194915253995</v>
      </c>
      <c r="P2895">
        <f t="shared" si="320"/>
        <v>729.14194915253995</v>
      </c>
    </row>
    <row r="2896" spans="1:16" x14ac:dyDescent="0.2">
      <c r="A2896" t="str">
        <f t="shared" si="321"/>
        <v>200610median0Westside/Kerrisdale</v>
      </c>
      <c r="B2896" t="str">
        <f t="shared" si="315"/>
        <v>200610apartmentmedianbachelor_rateWestside/Kerrisdale</v>
      </c>
      <c r="C2896" t="str">
        <f t="shared" si="316"/>
        <v>apartmentmedianbachelor_rateWestside/Kerrisdale</v>
      </c>
      <c r="D2896" t="str">
        <f t="shared" si="317"/>
        <v>200610apartmentmedianbachelor_rateVancouver</v>
      </c>
      <c r="E2896">
        <v>2006</v>
      </c>
      <c r="F2896">
        <v>10</v>
      </c>
      <c r="G2896" t="s">
        <v>65</v>
      </c>
      <c r="H2896" t="s">
        <v>61</v>
      </c>
      <c r="I2896" t="s">
        <v>49</v>
      </c>
      <c r="J2896">
        <f t="shared" si="318"/>
        <v>0</v>
      </c>
      <c r="K2896" t="s">
        <v>21</v>
      </c>
      <c r="L2896" t="e">
        <f>VLOOKUP(B2896,average_median_rates_1!B:I,8,0)</f>
        <v>#N/A</v>
      </c>
      <c r="M2896">
        <f>IF(ISERROR(L2896),VLOOKUP(C2896,vancouver_ratios_2!B:J,9,0),IF(L2896="**",VLOOKUP(C2896,vancouver_ratios_2!B:J,9,0)))</f>
        <v>0.97648305084745701</v>
      </c>
      <c r="N2896">
        <f>IF(ISERROR(L2896),VLOOKUP(D2896,average_median_rates_1!B:I,8,0),IF(L2896="**", VLOOKUP(D2896,average_median_rates_1!B:I,8,0)))</f>
        <v>700</v>
      </c>
      <c r="O2896">
        <f t="shared" si="319"/>
        <v>683.53813559321986</v>
      </c>
      <c r="P2896">
        <f t="shared" si="320"/>
        <v>683.53813559321986</v>
      </c>
    </row>
    <row r="2897" spans="1:16" x14ac:dyDescent="0.2">
      <c r="A2897" t="str">
        <f t="shared" si="321"/>
        <v>200610median0Marpole</v>
      </c>
      <c r="B2897" t="str">
        <f t="shared" si="315"/>
        <v>200610apartmentmedianbachelor_rateMarpole</v>
      </c>
      <c r="C2897" t="str">
        <f t="shared" si="316"/>
        <v>apartmentmedianbachelor_rateMarpole</v>
      </c>
      <c r="D2897" t="str">
        <f t="shared" si="317"/>
        <v>200610apartmentmedianbachelor_rateVancouver</v>
      </c>
      <c r="E2897">
        <v>2006</v>
      </c>
      <c r="F2897">
        <v>10</v>
      </c>
      <c r="G2897" t="s">
        <v>65</v>
      </c>
      <c r="H2897" t="s">
        <v>61</v>
      </c>
      <c r="I2897" t="s">
        <v>49</v>
      </c>
      <c r="J2897">
        <f t="shared" si="318"/>
        <v>0</v>
      </c>
      <c r="K2897" t="s">
        <v>23</v>
      </c>
      <c r="L2897" t="e">
        <f>VLOOKUP(B2897,average_median_rates_1!B:I,8,0)</f>
        <v>#N/A</v>
      </c>
      <c r="M2897">
        <f>IF(ISERROR(L2897),VLOOKUP(C2897,vancouver_ratios_2!B:J,9,0),IF(L2897="**",VLOOKUP(C2897,vancouver_ratios_2!B:J,9,0)))</f>
        <v>0.82605932203389798</v>
      </c>
      <c r="N2897">
        <f>IF(ISERROR(L2897),VLOOKUP(D2897,average_median_rates_1!B:I,8,0),IF(L2897="**", VLOOKUP(D2897,average_median_rates_1!B:I,8,0)))</f>
        <v>700</v>
      </c>
      <c r="O2897">
        <f t="shared" si="319"/>
        <v>578.2415254237286</v>
      </c>
      <c r="P2897">
        <f t="shared" si="320"/>
        <v>578.2415254237286</v>
      </c>
    </row>
    <row r="2898" spans="1:16" x14ac:dyDescent="0.2">
      <c r="A2898" t="str">
        <f t="shared" si="321"/>
        <v>200610median0Mount Pleasant/Renfrew Heights</v>
      </c>
      <c r="B2898" t="str">
        <f t="shared" si="315"/>
        <v>200610apartmentmedianbachelor_rateMount Pleasant/Renfrew Heights</v>
      </c>
      <c r="C2898" t="str">
        <f t="shared" si="316"/>
        <v>apartmentmedianbachelor_rateMount Pleasant/Renfrew Heights</v>
      </c>
      <c r="D2898" t="str">
        <f t="shared" si="317"/>
        <v>200610apartmentmedianbachelor_rateVancouver</v>
      </c>
      <c r="E2898">
        <v>2006</v>
      </c>
      <c r="F2898">
        <v>10</v>
      </c>
      <c r="G2898" t="s">
        <v>65</v>
      </c>
      <c r="H2898" t="s">
        <v>61</v>
      </c>
      <c r="I2898" t="s">
        <v>49</v>
      </c>
      <c r="J2898">
        <f t="shared" si="318"/>
        <v>0</v>
      </c>
      <c r="K2898" t="s">
        <v>24</v>
      </c>
      <c r="L2898" t="e">
        <f>VLOOKUP(B2898,average_median_rates_1!B:I,8,0)</f>
        <v>#N/A</v>
      </c>
      <c r="M2898">
        <f>IF(ISERROR(L2898),VLOOKUP(C2898,vancouver_ratios_2!B:J,9,0),IF(L2898="**",VLOOKUP(C2898,vancouver_ratios_2!B:J,9,0)))</f>
        <v>0.97086864406779705</v>
      </c>
      <c r="N2898">
        <f>IF(ISERROR(L2898),VLOOKUP(D2898,average_median_rates_1!B:I,8,0),IF(L2898="**", VLOOKUP(D2898,average_median_rates_1!B:I,8,0)))</f>
        <v>700</v>
      </c>
      <c r="O2898">
        <f t="shared" si="319"/>
        <v>679.60805084745789</v>
      </c>
      <c r="P2898">
        <f t="shared" si="320"/>
        <v>679.60805084745789</v>
      </c>
    </row>
    <row r="2899" spans="1:16" x14ac:dyDescent="0.2">
      <c r="A2899" t="str">
        <f t="shared" si="321"/>
        <v>200610median0East Hastings</v>
      </c>
      <c r="B2899" t="str">
        <f t="shared" si="315"/>
        <v>200610apartmentmedianbachelor_rateEast Hastings</v>
      </c>
      <c r="C2899" t="str">
        <f t="shared" si="316"/>
        <v>apartmentmedianbachelor_rateEast Hastings</v>
      </c>
      <c r="D2899" t="str">
        <f t="shared" si="317"/>
        <v>200610apartmentmedianbachelor_rateVancouver</v>
      </c>
      <c r="E2899">
        <v>2006</v>
      </c>
      <c r="F2899">
        <v>10</v>
      </c>
      <c r="G2899" t="s">
        <v>65</v>
      </c>
      <c r="H2899" t="s">
        <v>61</v>
      </c>
      <c r="I2899" t="s">
        <v>49</v>
      </c>
      <c r="J2899">
        <f t="shared" si="318"/>
        <v>0</v>
      </c>
      <c r="K2899" t="s">
        <v>25</v>
      </c>
      <c r="L2899" t="e">
        <f>VLOOKUP(B2899,average_median_rates_1!B:I,8,0)</f>
        <v>#N/A</v>
      </c>
      <c r="M2899">
        <f>IF(ISERROR(L2899),VLOOKUP(C2899,vancouver_ratios_2!B:J,9,0),IF(L2899="**",VLOOKUP(C2899,vancouver_ratios_2!B:J,9,0)))</f>
        <v>0.93760593220338995</v>
      </c>
      <c r="N2899">
        <f>IF(ISERROR(L2899),VLOOKUP(D2899,average_median_rates_1!B:I,8,0),IF(L2899="**", VLOOKUP(D2899,average_median_rates_1!B:I,8,0)))</f>
        <v>700</v>
      </c>
      <c r="O2899">
        <f t="shared" si="319"/>
        <v>656.32415254237299</v>
      </c>
      <c r="P2899">
        <f t="shared" si="320"/>
        <v>656.32415254237299</v>
      </c>
    </row>
    <row r="2900" spans="1:16" x14ac:dyDescent="0.2">
      <c r="A2900" t="str">
        <f t="shared" si="321"/>
        <v>200610median0Southeast Vancouver</v>
      </c>
      <c r="B2900" t="str">
        <f t="shared" si="315"/>
        <v>200610apartmentmedianbachelor_rateSoutheast Vancouver</v>
      </c>
      <c r="C2900" t="str">
        <f t="shared" si="316"/>
        <v>apartmentmedianbachelor_rateSoutheast Vancouver</v>
      </c>
      <c r="D2900" t="str">
        <f t="shared" si="317"/>
        <v>200610apartmentmedianbachelor_rateVancouver</v>
      </c>
      <c r="E2900">
        <v>2006</v>
      </c>
      <c r="F2900">
        <v>10</v>
      </c>
      <c r="G2900" t="s">
        <v>65</v>
      </c>
      <c r="H2900" t="s">
        <v>61</v>
      </c>
      <c r="I2900" t="s">
        <v>49</v>
      </c>
      <c r="J2900">
        <f t="shared" si="318"/>
        <v>0</v>
      </c>
      <c r="K2900" t="s">
        <v>26</v>
      </c>
      <c r="L2900" t="e">
        <f>VLOOKUP(B2900,average_median_rates_1!B:I,8,0)</f>
        <v>#N/A</v>
      </c>
      <c r="M2900">
        <f>IF(ISERROR(L2900),VLOOKUP(C2900,vancouver_ratios_2!B:J,9,0),IF(L2900="**",VLOOKUP(C2900,vancouver_ratios_2!B:J,9,0)))</f>
        <v>0.96716101694915302</v>
      </c>
      <c r="N2900">
        <f>IF(ISERROR(L2900),VLOOKUP(D2900,average_median_rates_1!B:I,8,0),IF(L2900="**", VLOOKUP(D2900,average_median_rates_1!B:I,8,0)))</f>
        <v>700</v>
      </c>
      <c r="O2900">
        <f t="shared" si="319"/>
        <v>677.01271186440715</v>
      </c>
      <c r="P2900">
        <f t="shared" si="320"/>
        <v>677.01271186440715</v>
      </c>
    </row>
    <row r="2901" spans="1:16" x14ac:dyDescent="0.2">
      <c r="A2901" t="str">
        <f t="shared" si="321"/>
        <v>200610median0University Endowment Lands</v>
      </c>
      <c r="B2901" t="str">
        <f t="shared" si="315"/>
        <v>200610apartmentmedianbachelor_rateUniversity Endowment Lands</v>
      </c>
      <c r="C2901" t="str">
        <f t="shared" si="316"/>
        <v>apartmentmedianbachelor_rateUniversity Endowment Lands</v>
      </c>
      <c r="D2901" t="str">
        <f t="shared" si="317"/>
        <v>200610apartmentmedianbachelor_rateVancouver</v>
      </c>
      <c r="E2901">
        <v>2006</v>
      </c>
      <c r="F2901">
        <v>10</v>
      </c>
      <c r="G2901" t="s">
        <v>65</v>
      </c>
      <c r="H2901" t="s">
        <v>61</v>
      </c>
      <c r="I2901" t="s">
        <v>49</v>
      </c>
      <c r="J2901">
        <f t="shared" si="318"/>
        <v>0</v>
      </c>
      <c r="K2901" t="s">
        <v>27</v>
      </c>
      <c r="L2901" t="e">
        <f>VLOOKUP(B2901,average_median_rates_1!B:I,8,0)</f>
        <v>#N/A</v>
      </c>
      <c r="M2901">
        <f>IF(ISERROR(L2901),VLOOKUP(C2901,vancouver_ratios_2!B:J,9,0),IF(L2901="**",VLOOKUP(C2901,vancouver_ratios_2!B:J,9,0)))</f>
        <v>1.30561440677966</v>
      </c>
      <c r="N2901">
        <f>IF(ISERROR(L2901),VLOOKUP(D2901,average_median_rates_1!B:I,8,0),IF(L2901="**", VLOOKUP(D2901,average_median_rates_1!B:I,8,0)))</f>
        <v>700</v>
      </c>
      <c r="O2901">
        <f t="shared" si="319"/>
        <v>913.93008474576197</v>
      </c>
      <c r="P2901">
        <f t="shared" si="320"/>
        <v>913.93008474576197</v>
      </c>
    </row>
    <row r="2902" spans="1:16" x14ac:dyDescent="0.2">
      <c r="A2902" t="str">
        <f t="shared" si="321"/>
        <v>200610median0Central Park/Metrotown</v>
      </c>
      <c r="B2902" t="str">
        <f t="shared" si="315"/>
        <v>200610apartmentmedianbachelor_rateCentral Park/Metrotown</v>
      </c>
      <c r="C2902" t="str">
        <f t="shared" si="316"/>
        <v>apartmentmedianbachelor_rateCentral Park/Metrotown</v>
      </c>
      <c r="D2902" t="str">
        <f t="shared" si="317"/>
        <v>200610apartmentmedianbachelor_rateVancouver</v>
      </c>
      <c r="E2902">
        <v>2006</v>
      </c>
      <c r="F2902">
        <v>10</v>
      </c>
      <c r="G2902" t="s">
        <v>65</v>
      </c>
      <c r="H2902" t="s">
        <v>61</v>
      </c>
      <c r="I2902" t="s">
        <v>49</v>
      </c>
      <c r="J2902">
        <f t="shared" si="318"/>
        <v>0</v>
      </c>
      <c r="K2902" t="s">
        <v>28</v>
      </c>
      <c r="L2902" t="e">
        <f>VLOOKUP(B2902,average_median_rates_1!B:I,8,0)</f>
        <v>#N/A</v>
      </c>
      <c r="M2902">
        <f>IF(ISERROR(L2902),VLOOKUP(C2902,vancouver_ratios_2!B:J,9,0),IF(L2902="**",VLOOKUP(C2902,vancouver_ratios_2!B:J,9,0)))</f>
        <v>0.88294491525423702</v>
      </c>
      <c r="N2902">
        <f>IF(ISERROR(L2902),VLOOKUP(D2902,average_median_rates_1!B:I,8,0),IF(L2902="**", VLOOKUP(D2902,average_median_rates_1!B:I,8,0)))</f>
        <v>700</v>
      </c>
      <c r="O2902">
        <f t="shared" si="319"/>
        <v>618.06144067796595</v>
      </c>
      <c r="P2902">
        <f t="shared" si="320"/>
        <v>618.06144067796595</v>
      </c>
    </row>
    <row r="2903" spans="1:16" x14ac:dyDescent="0.2">
      <c r="A2903" t="str">
        <f t="shared" si="321"/>
        <v>200610median0Southeast Burnaby</v>
      </c>
      <c r="B2903" t="str">
        <f t="shared" si="315"/>
        <v>200610apartmentmedianbachelor_rateSoutheast Burnaby</v>
      </c>
      <c r="C2903" t="str">
        <f t="shared" si="316"/>
        <v>apartmentmedianbachelor_rateSoutheast Burnaby</v>
      </c>
      <c r="D2903" t="str">
        <f t="shared" si="317"/>
        <v>200610apartmentmedianbachelor_rateVancouver</v>
      </c>
      <c r="E2903">
        <v>2006</v>
      </c>
      <c r="F2903">
        <v>10</v>
      </c>
      <c r="G2903" t="s">
        <v>65</v>
      </c>
      <c r="H2903" t="s">
        <v>61</v>
      </c>
      <c r="I2903" t="s">
        <v>49</v>
      </c>
      <c r="J2903">
        <f t="shared" si="318"/>
        <v>0</v>
      </c>
      <c r="K2903" t="s">
        <v>29</v>
      </c>
      <c r="L2903" t="e">
        <f>VLOOKUP(B2903,average_median_rates_1!B:I,8,0)</f>
        <v>#N/A</v>
      </c>
      <c r="M2903">
        <f>IF(ISERROR(L2903),VLOOKUP(C2903,vancouver_ratios_2!B:J,9,0),IF(L2903="**",VLOOKUP(C2903,vancouver_ratios_2!B:J,9,0)))</f>
        <v>0.78050847457627104</v>
      </c>
      <c r="N2903">
        <f>IF(ISERROR(L2903),VLOOKUP(D2903,average_median_rates_1!B:I,8,0),IF(L2903="**", VLOOKUP(D2903,average_median_rates_1!B:I,8,0)))</f>
        <v>700</v>
      </c>
      <c r="O2903">
        <f t="shared" si="319"/>
        <v>546.35593220338967</v>
      </c>
      <c r="P2903">
        <f t="shared" si="320"/>
        <v>546.35593220338967</v>
      </c>
    </row>
    <row r="2904" spans="1:16" x14ac:dyDescent="0.2">
      <c r="A2904" t="str">
        <f t="shared" si="321"/>
        <v>200610median0North Burnaby</v>
      </c>
      <c r="B2904" t="str">
        <f t="shared" si="315"/>
        <v>200610apartmentmedianbachelor_rateNorth Burnaby</v>
      </c>
      <c r="C2904" t="str">
        <f t="shared" si="316"/>
        <v>apartmentmedianbachelor_rateNorth Burnaby</v>
      </c>
      <c r="D2904" t="str">
        <f t="shared" si="317"/>
        <v>200610apartmentmedianbachelor_rateVancouver</v>
      </c>
      <c r="E2904">
        <v>2006</v>
      </c>
      <c r="F2904">
        <v>10</v>
      </c>
      <c r="G2904" t="s">
        <v>65</v>
      </c>
      <c r="H2904" t="s">
        <v>61</v>
      </c>
      <c r="I2904" t="s">
        <v>49</v>
      </c>
      <c r="J2904">
        <f t="shared" si="318"/>
        <v>0</v>
      </c>
      <c r="K2904" t="s">
        <v>31</v>
      </c>
      <c r="L2904" t="e">
        <f>VLOOKUP(B2904,average_median_rates_1!B:I,8,0)</f>
        <v>#N/A</v>
      </c>
      <c r="M2904">
        <f>IF(ISERROR(L2904),VLOOKUP(C2904,vancouver_ratios_2!B:J,9,0),IF(L2904="**",VLOOKUP(C2904,vancouver_ratios_2!B:J,9,0)))</f>
        <v>0.79713983050847503</v>
      </c>
      <c r="N2904">
        <f>IF(ISERROR(L2904),VLOOKUP(D2904,average_median_rates_1!B:I,8,0),IF(L2904="**", VLOOKUP(D2904,average_median_rates_1!B:I,8,0)))</f>
        <v>700</v>
      </c>
      <c r="O2904">
        <f t="shared" si="319"/>
        <v>557.99788135593258</v>
      </c>
      <c r="P2904">
        <f t="shared" si="320"/>
        <v>557.99788135593258</v>
      </c>
    </row>
    <row r="2905" spans="1:16" x14ac:dyDescent="0.2">
      <c r="A2905" t="str">
        <f t="shared" si="321"/>
        <v>200610median0New Westminster</v>
      </c>
      <c r="B2905" t="str">
        <f t="shared" si="315"/>
        <v>200610apartmentmedianbachelor_rateNew Westminster</v>
      </c>
      <c r="C2905" t="str">
        <f t="shared" si="316"/>
        <v>apartmentmedianbachelor_rateNew Westminster</v>
      </c>
      <c r="D2905" t="str">
        <f t="shared" si="317"/>
        <v>200610apartmentmedianbachelor_rateVancouver</v>
      </c>
      <c r="E2905">
        <v>2006</v>
      </c>
      <c r="F2905">
        <v>10</v>
      </c>
      <c r="G2905" t="s">
        <v>65</v>
      </c>
      <c r="H2905" t="s">
        <v>61</v>
      </c>
      <c r="I2905" t="s">
        <v>49</v>
      </c>
      <c r="J2905">
        <f t="shared" si="318"/>
        <v>0</v>
      </c>
      <c r="K2905" t="s">
        <v>32</v>
      </c>
      <c r="L2905" t="e">
        <f>VLOOKUP(B2905,average_median_rates_1!B:I,8,0)</f>
        <v>#N/A</v>
      </c>
      <c r="M2905">
        <f>IF(ISERROR(L2905),VLOOKUP(C2905,vancouver_ratios_2!B:J,9,0),IF(L2905="**",VLOOKUP(C2905,vancouver_ratios_2!B:J,9,0)))</f>
        <v>0.79438559322033897</v>
      </c>
      <c r="N2905">
        <f>IF(ISERROR(L2905),VLOOKUP(D2905,average_median_rates_1!B:I,8,0),IF(L2905="**", VLOOKUP(D2905,average_median_rates_1!B:I,8,0)))</f>
        <v>700</v>
      </c>
      <c r="O2905">
        <f t="shared" si="319"/>
        <v>556.06991525423723</v>
      </c>
      <c r="P2905">
        <f t="shared" si="320"/>
        <v>556.06991525423723</v>
      </c>
    </row>
    <row r="2906" spans="1:16" x14ac:dyDescent="0.2">
      <c r="A2906" t="str">
        <f t="shared" si="321"/>
        <v>200610median0North Vancouver CY</v>
      </c>
      <c r="B2906" t="str">
        <f t="shared" si="315"/>
        <v>200610apartmentmedianbachelor_rateNorth Vancouver CY</v>
      </c>
      <c r="C2906" t="str">
        <f t="shared" si="316"/>
        <v>apartmentmedianbachelor_rateNorth Vancouver CY</v>
      </c>
      <c r="D2906" t="str">
        <f t="shared" si="317"/>
        <v>200610apartmentmedianbachelor_rateVancouver</v>
      </c>
      <c r="E2906">
        <v>2006</v>
      </c>
      <c r="F2906">
        <v>10</v>
      </c>
      <c r="G2906" t="s">
        <v>65</v>
      </c>
      <c r="H2906" t="s">
        <v>61</v>
      </c>
      <c r="I2906" t="s">
        <v>49</v>
      </c>
      <c r="J2906">
        <f t="shared" si="318"/>
        <v>0</v>
      </c>
      <c r="K2906" t="s">
        <v>33</v>
      </c>
      <c r="L2906" t="e">
        <f>VLOOKUP(B2906,average_median_rates_1!B:I,8,0)</f>
        <v>#N/A</v>
      </c>
      <c r="M2906">
        <f>IF(ISERROR(L2906),VLOOKUP(C2906,vancouver_ratios_2!B:J,9,0),IF(L2906="**",VLOOKUP(C2906,vancouver_ratios_2!B:J,9,0)))</f>
        <v>1.0979872881355901</v>
      </c>
      <c r="N2906">
        <f>IF(ISERROR(L2906),VLOOKUP(D2906,average_median_rates_1!B:I,8,0),IF(L2906="**", VLOOKUP(D2906,average_median_rates_1!B:I,8,0)))</f>
        <v>700</v>
      </c>
      <c r="O2906">
        <f t="shared" si="319"/>
        <v>768.59110169491305</v>
      </c>
      <c r="P2906">
        <f t="shared" si="320"/>
        <v>768.59110169491305</v>
      </c>
    </row>
    <row r="2907" spans="1:16" x14ac:dyDescent="0.2">
      <c r="A2907" t="str">
        <f t="shared" si="321"/>
        <v>200610median0North Vancouver DM</v>
      </c>
      <c r="B2907" t="str">
        <f t="shared" si="315"/>
        <v>200610apartmentmedianbachelor_rateNorth Vancouver DM</v>
      </c>
      <c r="C2907" t="str">
        <f t="shared" si="316"/>
        <v>apartmentmedianbachelor_rateNorth Vancouver DM</v>
      </c>
      <c r="D2907" t="str">
        <f t="shared" si="317"/>
        <v>200610apartmentmedianbachelor_rateVancouver</v>
      </c>
      <c r="E2907">
        <v>2006</v>
      </c>
      <c r="F2907">
        <v>10</v>
      </c>
      <c r="G2907" t="s">
        <v>65</v>
      </c>
      <c r="H2907" t="s">
        <v>61</v>
      </c>
      <c r="I2907" t="s">
        <v>49</v>
      </c>
      <c r="J2907">
        <f t="shared" si="318"/>
        <v>0</v>
      </c>
      <c r="K2907" t="s">
        <v>34</v>
      </c>
      <c r="L2907" t="e">
        <f>VLOOKUP(B2907,average_median_rates_1!B:I,8,0)</f>
        <v>#N/A</v>
      </c>
      <c r="M2907">
        <f>IF(ISERROR(L2907),VLOOKUP(C2907,vancouver_ratios_2!B:J,9,0),IF(L2907="**",VLOOKUP(C2907,vancouver_ratios_2!B:J,9,0)))</f>
        <v>1.03930084745763</v>
      </c>
      <c r="N2907">
        <f>IF(ISERROR(L2907),VLOOKUP(D2907,average_median_rates_1!B:I,8,0),IF(L2907="**", VLOOKUP(D2907,average_median_rates_1!B:I,8,0)))</f>
        <v>700</v>
      </c>
      <c r="O2907">
        <f t="shared" si="319"/>
        <v>727.51059322034098</v>
      </c>
      <c r="P2907">
        <f t="shared" si="320"/>
        <v>727.51059322034098</v>
      </c>
    </row>
    <row r="2908" spans="1:16" x14ac:dyDescent="0.2">
      <c r="A2908" t="str">
        <f t="shared" si="321"/>
        <v>200610median0West Vancouver</v>
      </c>
      <c r="B2908" t="str">
        <f t="shared" si="315"/>
        <v>200610apartmentmedianbachelor_rateWest Vancouver</v>
      </c>
      <c r="C2908" t="str">
        <f t="shared" si="316"/>
        <v>apartmentmedianbachelor_rateWest Vancouver</v>
      </c>
      <c r="D2908" t="str">
        <f t="shared" si="317"/>
        <v>200610apartmentmedianbachelor_rateVancouver</v>
      </c>
      <c r="E2908">
        <v>2006</v>
      </c>
      <c r="F2908">
        <v>10</v>
      </c>
      <c r="G2908" t="s">
        <v>65</v>
      </c>
      <c r="H2908" t="s">
        <v>61</v>
      </c>
      <c r="I2908" t="s">
        <v>49</v>
      </c>
      <c r="J2908">
        <f t="shared" si="318"/>
        <v>0</v>
      </c>
      <c r="K2908" t="s">
        <v>35</v>
      </c>
      <c r="L2908" t="e">
        <f>VLOOKUP(B2908,average_median_rates_1!B:I,8,0)</f>
        <v>#N/A</v>
      </c>
      <c r="M2908">
        <f>IF(ISERROR(L2908),VLOOKUP(C2908,vancouver_ratios_2!B:J,9,0),IF(L2908="**",VLOOKUP(C2908,vancouver_ratios_2!B:J,9,0)))</f>
        <v>1.15868644067797</v>
      </c>
      <c r="N2908">
        <f>IF(ISERROR(L2908),VLOOKUP(D2908,average_median_rates_1!B:I,8,0),IF(L2908="**", VLOOKUP(D2908,average_median_rates_1!B:I,8,0)))</f>
        <v>700</v>
      </c>
      <c r="O2908">
        <f t="shared" si="319"/>
        <v>811.08050847457901</v>
      </c>
      <c r="P2908">
        <f t="shared" si="320"/>
        <v>811.08050847457901</v>
      </c>
    </row>
    <row r="2909" spans="1:16" x14ac:dyDescent="0.2">
      <c r="A2909" t="str">
        <f t="shared" si="321"/>
        <v>200610median0Richmond</v>
      </c>
      <c r="B2909" t="str">
        <f t="shared" si="315"/>
        <v>200610apartmentmedianbachelor_rateRichmond</v>
      </c>
      <c r="C2909" t="str">
        <f t="shared" si="316"/>
        <v>apartmentmedianbachelor_rateRichmond</v>
      </c>
      <c r="D2909" t="str">
        <f t="shared" si="317"/>
        <v>200610apartmentmedianbachelor_rateVancouver</v>
      </c>
      <c r="E2909">
        <v>2006</v>
      </c>
      <c r="F2909">
        <v>10</v>
      </c>
      <c r="G2909" t="s">
        <v>65</v>
      </c>
      <c r="H2909" t="s">
        <v>61</v>
      </c>
      <c r="I2909" t="s">
        <v>49</v>
      </c>
      <c r="J2909">
        <f t="shared" si="318"/>
        <v>0</v>
      </c>
      <c r="K2909" t="s">
        <v>36</v>
      </c>
      <c r="L2909" t="e">
        <f>VLOOKUP(B2909,average_median_rates_1!B:I,8,0)</f>
        <v>#N/A</v>
      </c>
      <c r="M2909">
        <f>IF(ISERROR(L2909),VLOOKUP(C2909,vancouver_ratios_2!B:J,9,0),IF(L2909="**",VLOOKUP(C2909,vancouver_ratios_2!B:J,9,0)))</f>
        <v>0.92923728813559303</v>
      </c>
      <c r="N2909">
        <f>IF(ISERROR(L2909),VLOOKUP(D2909,average_median_rates_1!B:I,8,0),IF(L2909="**", VLOOKUP(D2909,average_median_rates_1!B:I,8,0)))</f>
        <v>700</v>
      </c>
      <c r="O2909">
        <f t="shared" si="319"/>
        <v>650.4661016949151</v>
      </c>
      <c r="P2909">
        <f t="shared" si="320"/>
        <v>650.4661016949151</v>
      </c>
    </row>
    <row r="2910" spans="1:16" x14ac:dyDescent="0.2">
      <c r="A2910" t="str">
        <f t="shared" si="321"/>
        <v>200610median0Delta</v>
      </c>
      <c r="B2910" t="str">
        <f t="shared" si="315"/>
        <v>200610apartmentmedianbachelor_rateDelta</v>
      </c>
      <c r="C2910" t="str">
        <f t="shared" si="316"/>
        <v>apartmentmedianbachelor_rateDelta</v>
      </c>
      <c r="D2910" t="str">
        <f t="shared" si="317"/>
        <v>200610apartmentmedianbachelor_rateVancouver</v>
      </c>
      <c r="E2910">
        <v>2006</v>
      </c>
      <c r="F2910">
        <v>10</v>
      </c>
      <c r="G2910" t="s">
        <v>65</v>
      </c>
      <c r="H2910" t="s">
        <v>61</v>
      </c>
      <c r="I2910" t="s">
        <v>49</v>
      </c>
      <c r="J2910">
        <f t="shared" si="318"/>
        <v>0</v>
      </c>
      <c r="K2910" t="s">
        <v>37</v>
      </c>
      <c r="L2910" t="e">
        <f>VLOOKUP(B2910,average_median_rates_1!B:I,8,0)</f>
        <v>#N/A</v>
      </c>
      <c r="M2910">
        <f>IF(ISERROR(L2910),VLOOKUP(C2910,vancouver_ratios_2!B:J,9,0),IF(L2910="**",VLOOKUP(C2910,vancouver_ratios_2!B:J,9,0)))</f>
        <v>0.71504237288135597</v>
      </c>
      <c r="N2910">
        <f>IF(ISERROR(L2910),VLOOKUP(D2910,average_median_rates_1!B:I,8,0),IF(L2910="**", VLOOKUP(D2910,average_median_rates_1!B:I,8,0)))</f>
        <v>700</v>
      </c>
      <c r="O2910">
        <f t="shared" si="319"/>
        <v>500.52966101694921</v>
      </c>
      <c r="P2910">
        <f t="shared" si="320"/>
        <v>500.52966101694921</v>
      </c>
    </row>
    <row r="2911" spans="1:16" x14ac:dyDescent="0.2">
      <c r="A2911" t="str">
        <f t="shared" si="321"/>
        <v>200610median0Surrey</v>
      </c>
      <c r="B2911" t="str">
        <f t="shared" si="315"/>
        <v>200610apartmentmedianbachelor_rateSurrey</v>
      </c>
      <c r="C2911" t="str">
        <f t="shared" si="316"/>
        <v>apartmentmedianbachelor_rateSurrey</v>
      </c>
      <c r="D2911" t="str">
        <f t="shared" si="317"/>
        <v>200610apartmentmedianbachelor_rateVancouver</v>
      </c>
      <c r="E2911">
        <v>2006</v>
      </c>
      <c r="F2911">
        <v>10</v>
      </c>
      <c r="G2911" t="s">
        <v>65</v>
      </c>
      <c r="H2911" t="s">
        <v>61</v>
      </c>
      <c r="I2911" t="s">
        <v>49</v>
      </c>
      <c r="J2911">
        <f t="shared" si="318"/>
        <v>0</v>
      </c>
      <c r="K2911" t="s">
        <v>38</v>
      </c>
      <c r="L2911" t="e">
        <f>VLOOKUP(B2911,average_median_rates_1!B:I,8,0)</f>
        <v>#N/A</v>
      </c>
      <c r="M2911">
        <f>IF(ISERROR(L2911),VLOOKUP(C2911,vancouver_ratios_2!B:J,9,0),IF(L2911="**",VLOOKUP(C2911,vancouver_ratios_2!B:J,9,0)))</f>
        <v>0.771504237288136</v>
      </c>
      <c r="N2911">
        <f>IF(ISERROR(L2911),VLOOKUP(D2911,average_median_rates_1!B:I,8,0),IF(L2911="**", VLOOKUP(D2911,average_median_rates_1!B:I,8,0)))</f>
        <v>700</v>
      </c>
      <c r="O2911">
        <f t="shared" si="319"/>
        <v>540.05296610169523</v>
      </c>
      <c r="P2911">
        <f t="shared" si="320"/>
        <v>540.05296610169523</v>
      </c>
    </row>
    <row r="2912" spans="1:16" x14ac:dyDescent="0.2">
      <c r="A2912" t="str">
        <f t="shared" si="321"/>
        <v>200610median0White Rock</v>
      </c>
      <c r="B2912" t="str">
        <f t="shared" si="315"/>
        <v>200610apartmentmedianbachelor_rateWhite Rock</v>
      </c>
      <c r="C2912" t="str">
        <f t="shared" si="316"/>
        <v>apartmentmedianbachelor_rateWhite Rock</v>
      </c>
      <c r="D2912" t="str">
        <f t="shared" si="317"/>
        <v>200610apartmentmedianbachelor_rateVancouver</v>
      </c>
      <c r="E2912">
        <v>2006</v>
      </c>
      <c r="F2912">
        <v>10</v>
      </c>
      <c r="G2912" t="s">
        <v>65</v>
      </c>
      <c r="H2912" t="s">
        <v>61</v>
      </c>
      <c r="I2912" t="s">
        <v>49</v>
      </c>
      <c r="J2912">
        <f t="shared" si="318"/>
        <v>0</v>
      </c>
      <c r="K2912" t="s">
        <v>39</v>
      </c>
      <c r="L2912" t="e">
        <f>VLOOKUP(B2912,average_median_rates_1!B:I,8,0)</f>
        <v>#N/A</v>
      </c>
      <c r="M2912">
        <f>IF(ISERROR(L2912),VLOOKUP(C2912,vancouver_ratios_2!B:J,9,0),IF(L2912="**",VLOOKUP(C2912,vancouver_ratios_2!B:J,9,0)))</f>
        <v>0.81345338983050797</v>
      </c>
      <c r="N2912">
        <f>IF(ISERROR(L2912),VLOOKUP(D2912,average_median_rates_1!B:I,8,0),IF(L2912="**", VLOOKUP(D2912,average_median_rates_1!B:I,8,0)))</f>
        <v>700</v>
      </c>
      <c r="O2912">
        <f t="shared" si="319"/>
        <v>569.41737288135562</v>
      </c>
      <c r="P2912">
        <f t="shared" si="320"/>
        <v>569.41737288135562</v>
      </c>
    </row>
    <row r="2913" spans="1:16" x14ac:dyDescent="0.2">
      <c r="A2913" t="str">
        <f t="shared" si="321"/>
        <v>200610median0Langley City and Langley DM</v>
      </c>
      <c r="B2913" t="str">
        <f t="shared" si="315"/>
        <v>200610apartmentmedianbachelor_rateLangley City and Langley DM</v>
      </c>
      <c r="C2913" t="str">
        <f t="shared" si="316"/>
        <v>apartmentmedianbachelor_rateLangley City and Langley DM</v>
      </c>
      <c r="D2913" t="str">
        <f t="shared" si="317"/>
        <v>200610apartmentmedianbachelor_rateVancouver</v>
      </c>
      <c r="E2913">
        <v>2006</v>
      </c>
      <c r="F2913">
        <v>10</v>
      </c>
      <c r="G2913" t="s">
        <v>65</v>
      </c>
      <c r="H2913" t="s">
        <v>61</v>
      </c>
      <c r="I2913" t="s">
        <v>49</v>
      </c>
      <c r="J2913">
        <f t="shared" si="318"/>
        <v>0</v>
      </c>
      <c r="K2913" t="s">
        <v>40</v>
      </c>
      <c r="L2913" t="e">
        <f>VLOOKUP(B2913,average_median_rates_1!B:I,8,0)</f>
        <v>#N/A</v>
      </c>
      <c r="M2913">
        <f>IF(ISERROR(L2913),VLOOKUP(C2913,vancouver_ratios_2!B:J,9,0),IF(L2913="**",VLOOKUP(C2913,vancouver_ratios_2!B:J,9,0)))</f>
        <v>0.740466101694915</v>
      </c>
      <c r="N2913">
        <f>IF(ISERROR(L2913),VLOOKUP(D2913,average_median_rates_1!B:I,8,0),IF(L2913="**", VLOOKUP(D2913,average_median_rates_1!B:I,8,0)))</f>
        <v>700</v>
      </c>
      <c r="O2913">
        <f t="shared" si="319"/>
        <v>518.32627118644052</v>
      </c>
      <c r="P2913">
        <f t="shared" si="320"/>
        <v>518.32627118644052</v>
      </c>
    </row>
    <row r="2914" spans="1:16" x14ac:dyDescent="0.2">
      <c r="A2914" t="str">
        <f t="shared" si="321"/>
        <v>200610median0Tri-Cities</v>
      </c>
      <c r="B2914" t="str">
        <f t="shared" si="315"/>
        <v>200610apartmentmedianbachelor_rateTri-Cities</v>
      </c>
      <c r="C2914" t="str">
        <f t="shared" si="316"/>
        <v>apartmentmedianbachelor_rateTri-Cities</v>
      </c>
      <c r="D2914" t="str">
        <f t="shared" si="317"/>
        <v>200610apartmentmedianbachelor_rateVancouver</v>
      </c>
      <c r="E2914">
        <v>2006</v>
      </c>
      <c r="F2914">
        <v>10</v>
      </c>
      <c r="G2914" t="s">
        <v>65</v>
      </c>
      <c r="H2914" t="s">
        <v>61</v>
      </c>
      <c r="I2914" t="s">
        <v>49</v>
      </c>
      <c r="J2914">
        <f t="shared" si="318"/>
        <v>0</v>
      </c>
      <c r="K2914" t="s">
        <v>41</v>
      </c>
      <c r="L2914" t="e">
        <f>VLOOKUP(B2914,average_median_rates_1!B:I,8,0)</f>
        <v>#N/A</v>
      </c>
      <c r="M2914">
        <f>IF(ISERROR(L2914),VLOOKUP(C2914,vancouver_ratios_2!B:J,9,0),IF(L2914="**",VLOOKUP(C2914,vancouver_ratios_2!B:J,9,0)))</f>
        <v>0.78177966101694896</v>
      </c>
      <c r="N2914">
        <f>IF(ISERROR(L2914),VLOOKUP(D2914,average_median_rates_1!B:I,8,0),IF(L2914="**", VLOOKUP(D2914,average_median_rates_1!B:I,8,0)))</f>
        <v>700</v>
      </c>
      <c r="O2914">
        <f t="shared" si="319"/>
        <v>547.24576271186424</v>
      </c>
      <c r="P2914">
        <f t="shared" si="320"/>
        <v>547.24576271186424</v>
      </c>
    </row>
    <row r="2915" spans="1:16" x14ac:dyDescent="0.2">
      <c r="A2915" t="str">
        <f t="shared" si="321"/>
        <v>200610median0Maple Ridge/Pitt Meadows</v>
      </c>
      <c r="B2915" t="str">
        <f t="shared" si="315"/>
        <v>200610apartmentmedianbachelor_rateMaple Ridge/Pitt Meadows</v>
      </c>
      <c r="C2915" t="str">
        <f t="shared" si="316"/>
        <v>apartmentmedianbachelor_rateMaple Ridge/Pitt Meadows</v>
      </c>
      <c r="D2915" t="str">
        <f t="shared" si="317"/>
        <v>200610apartmentmedianbachelor_rateVancouver</v>
      </c>
      <c r="E2915">
        <v>2006</v>
      </c>
      <c r="F2915">
        <v>10</v>
      </c>
      <c r="G2915" t="s">
        <v>65</v>
      </c>
      <c r="H2915" t="s">
        <v>61</v>
      </c>
      <c r="I2915" t="s">
        <v>49</v>
      </c>
      <c r="J2915">
        <f t="shared" si="318"/>
        <v>0</v>
      </c>
      <c r="K2915" t="s">
        <v>42</v>
      </c>
      <c r="L2915" t="e">
        <f>VLOOKUP(B2915,average_median_rates_1!B:I,8,0)</f>
        <v>#N/A</v>
      </c>
      <c r="M2915">
        <f>IF(ISERROR(L2915),VLOOKUP(C2915,vancouver_ratios_2!B:J,9,0),IF(L2915="**",VLOOKUP(C2915,vancouver_ratios_2!B:J,9,0)))</f>
        <v>0.67019774011299404</v>
      </c>
      <c r="N2915">
        <f>IF(ISERROR(L2915),VLOOKUP(D2915,average_median_rates_1!B:I,8,0),IF(L2915="**", VLOOKUP(D2915,average_median_rates_1!B:I,8,0)))</f>
        <v>700</v>
      </c>
      <c r="O2915">
        <f t="shared" si="319"/>
        <v>469.13841807909586</v>
      </c>
      <c r="P2915">
        <f t="shared" si="320"/>
        <v>469.13841807909586</v>
      </c>
    </row>
    <row r="2916" spans="1:16" x14ac:dyDescent="0.2">
      <c r="A2916" t="str">
        <f t="shared" si="321"/>
        <v>200610median0Vancouver</v>
      </c>
      <c r="B2916" t="str">
        <f t="shared" si="315"/>
        <v>200610apartmentmedianbachelor_rateVancouver</v>
      </c>
      <c r="C2916" t="str">
        <f t="shared" si="316"/>
        <v>apartmentmedianbachelor_rateVancouver</v>
      </c>
      <c r="D2916" t="str">
        <f t="shared" si="317"/>
        <v>200610apartmentmedianbachelor_rateVancouver</v>
      </c>
      <c r="E2916">
        <v>2006</v>
      </c>
      <c r="F2916">
        <v>10</v>
      </c>
      <c r="G2916" t="s">
        <v>65</v>
      </c>
      <c r="H2916" t="s">
        <v>61</v>
      </c>
      <c r="I2916" t="s">
        <v>49</v>
      </c>
      <c r="J2916">
        <f t="shared" si="318"/>
        <v>0</v>
      </c>
      <c r="K2916" t="s">
        <v>43</v>
      </c>
      <c r="L2916">
        <f>VLOOKUP(B2916,average_median_rates_1!B:I,8,0)</f>
        <v>700</v>
      </c>
      <c r="M2916" t="b">
        <f>IF(ISERROR(L2916),VLOOKUP(C2916,vancouver_ratios_2!B:J,9,0),IF(L2916="**",VLOOKUP(C2916,vancouver_ratios_2!B:J,9,0)))</f>
        <v>0</v>
      </c>
      <c r="N2916" t="b">
        <f>IF(ISERROR(L2916),VLOOKUP(D2916,average_median_rates_1!B:I,8,0),IF(L2916="**", VLOOKUP(D2916,average_median_rates_1!B:I,8,0)))</f>
        <v>0</v>
      </c>
      <c r="O2916">
        <f t="shared" si="319"/>
        <v>0</v>
      </c>
      <c r="P2916">
        <f t="shared" si="320"/>
        <v>700</v>
      </c>
    </row>
    <row r="2917" spans="1:16" x14ac:dyDescent="0.2">
      <c r="A2917" t="str">
        <f t="shared" si="321"/>
        <v>200610median0North Vancouver City</v>
      </c>
      <c r="B2917" t="str">
        <f t="shared" si="315"/>
        <v>200610apartmentmedianbachelor_rateNorth Vancouver City</v>
      </c>
      <c r="C2917" t="str">
        <f t="shared" si="316"/>
        <v>apartmentmedianbachelor_rateNorth Vancouver City</v>
      </c>
      <c r="D2917" t="str">
        <f t="shared" si="317"/>
        <v>200610apartmentmedianbachelor_rateVancouver</v>
      </c>
      <c r="E2917">
        <v>2006</v>
      </c>
      <c r="F2917">
        <v>10</v>
      </c>
      <c r="G2917" t="s">
        <v>65</v>
      </c>
      <c r="H2917" t="s">
        <v>61</v>
      </c>
      <c r="I2917" t="s">
        <v>49</v>
      </c>
      <c r="J2917">
        <f t="shared" si="318"/>
        <v>0</v>
      </c>
      <c r="K2917" t="s">
        <v>60</v>
      </c>
      <c r="L2917" t="e">
        <f>VLOOKUP(B2917,average_median_rates_1!B:I,8,0)</f>
        <v>#N/A</v>
      </c>
      <c r="M2917">
        <f>IF(ISERROR(L2917),VLOOKUP(C2917,vancouver_ratios_2!B:J,9,0),IF(L2917="**",VLOOKUP(C2917,vancouver_ratios_2!B:J,9,0)))</f>
        <v>0.90007062146892702</v>
      </c>
      <c r="N2917">
        <f>IF(ISERROR(L2917),VLOOKUP(D2917,average_median_rates_1!B:I,8,0),IF(L2917="**", VLOOKUP(D2917,average_median_rates_1!B:I,8,0)))</f>
        <v>700</v>
      </c>
      <c r="O2917">
        <f t="shared" si="319"/>
        <v>630.04943502824892</v>
      </c>
      <c r="P2917">
        <f t="shared" si="320"/>
        <v>630.04943502824892</v>
      </c>
    </row>
    <row r="2918" spans="1:16" x14ac:dyDescent="0.2">
      <c r="A2918" t="str">
        <f t="shared" si="321"/>
        <v>200610median1English Bay</v>
      </c>
      <c r="B2918" t="str">
        <f t="shared" si="315"/>
        <v>200610apartmentmedian1_bed_rateEnglish Bay</v>
      </c>
      <c r="C2918" t="str">
        <f t="shared" si="316"/>
        <v>apartmentmedian1_bed_rateEnglish Bay</v>
      </c>
      <c r="D2918" t="str">
        <f t="shared" si="317"/>
        <v>200610apartmentmedian1_bed_rateVancouver</v>
      </c>
      <c r="E2918">
        <v>2006</v>
      </c>
      <c r="F2918">
        <v>10</v>
      </c>
      <c r="G2918" t="s">
        <v>65</v>
      </c>
      <c r="H2918" t="s">
        <v>61</v>
      </c>
      <c r="I2918" t="s">
        <v>51</v>
      </c>
      <c r="J2918">
        <f t="shared" si="318"/>
        <v>1</v>
      </c>
      <c r="K2918" t="s">
        <v>16</v>
      </c>
      <c r="L2918" t="e">
        <f>VLOOKUP(B2918,average_median_rates_1!B:I,8,0)</f>
        <v>#N/A</v>
      </c>
      <c r="M2918">
        <f>IF(ISERROR(L2918),VLOOKUP(C2918,vancouver_ratios_2!B:J,9,0),IF(L2918="**",VLOOKUP(C2918,vancouver_ratios_2!B:J,9,0)))</f>
        <v>1.2465389721221301</v>
      </c>
      <c r="N2918">
        <f>IF(ISERROR(L2918),VLOOKUP(D2918,average_median_rates_1!B:I,8,0),IF(L2918="**", VLOOKUP(D2918,average_median_rates_1!B:I,8,0)))</f>
        <v>780</v>
      </c>
      <c r="O2918">
        <f t="shared" si="319"/>
        <v>972.30039825526148</v>
      </c>
      <c r="P2918">
        <f t="shared" si="320"/>
        <v>972.30039825526148</v>
      </c>
    </row>
    <row r="2919" spans="1:16" x14ac:dyDescent="0.2">
      <c r="A2919" t="str">
        <f t="shared" si="321"/>
        <v>200610median1Downtown</v>
      </c>
      <c r="B2919" t="str">
        <f t="shared" si="315"/>
        <v>200610apartmentmedian1_bed_rateDowntown</v>
      </c>
      <c r="C2919" t="str">
        <f t="shared" si="316"/>
        <v>apartmentmedian1_bed_rateDowntown</v>
      </c>
      <c r="D2919" t="str">
        <f t="shared" si="317"/>
        <v>200610apartmentmedian1_bed_rateVancouver</v>
      </c>
      <c r="E2919">
        <v>2006</v>
      </c>
      <c r="F2919">
        <v>10</v>
      </c>
      <c r="G2919" t="s">
        <v>65</v>
      </c>
      <c r="H2919" t="s">
        <v>61</v>
      </c>
      <c r="I2919" t="s">
        <v>51</v>
      </c>
      <c r="J2919">
        <f t="shared" si="318"/>
        <v>1</v>
      </c>
      <c r="K2919" t="s">
        <v>17</v>
      </c>
      <c r="L2919" t="e">
        <f>VLOOKUP(B2919,average_median_rates_1!B:I,8,0)</f>
        <v>#N/A</v>
      </c>
      <c r="M2919">
        <f>IF(ISERROR(L2919),VLOOKUP(C2919,vancouver_ratios_2!B:J,9,0),IF(L2919="**",VLOOKUP(C2919,vancouver_ratios_2!B:J,9,0)))</f>
        <v>1.2695808837473901</v>
      </c>
      <c r="N2919">
        <f>IF(ISERROR(L2919),VLOOKUP(D2919,average_median_rates_1!B:I,8,0),IF(L2919="**", VLOOKUP(D2919,average_median_rates_1!B:I,8,0)))</f>
        <v>780</v>
      </c>
      <c r="O2919">
        <f t="shared" si="319"/>
        <v>990.27308932296432</v>
      </c>
      <c r="P2919">
        <f t="shared" si="320"/>
        <v>990.27308932296432</v>
      </c>
    </row>
    <row r="2920" spans="1:16" x14ac:dyDescent="0.2">
      <c r="A2920" t="str">
        <f t="shared" si="321"/>
        <v>200610median1South Granville/Oak</v>
      </c>
      <c r="B2920" t="str">
        <f t="shared" si="315"/>
        <v>200610apartmentmedian1_bed_rateSouth Granville/Oak</v>
      </c>
      <c r="C2920" t="str">
        <f t="shared" si="316"/>
        <v>apartmentmedian1_bed_rateSouth Granville/Oak</v>
      </c>
      <c r="D2920" t="str">
        <f t="shared" si="317"/>
        <v>200610apartmentmedian1_bed_rateVancouver</v>
      </c>
      <c r="E2920">
        <v>2006</v>
      </c>
      <c r="F2920">
        <v>10</v>
      </c>
      <c r="G2920" t="s">
        <v>65</v>
      </c>
      <c r="H2920" t="s">
        <v>61</v>
      </c>
      <c r="I2920" t="s">
        <v>51</v>
      </c>
      <c r="J2920">
        <f t="shared" si="318"/>
        <v>1</v>
      </c>
      <c r="K2920" t="s">
        <v>19</v>
      </c>
      <c r="L2920" t="e">
        <f>VLOOKUP(B2920,average_median_rates_1!B:I,8,0)</f>
        <v>#N/A</v>
      </c>
      <c r="M2920">
        <f>IF(ISERROR(L2920),VLOOKUP(C2920,vancouver_ratios_2!B:J,9,0),IF(L2920="**",VLOOKUP(C2920,vancouver_ratios_2!B:J,9,0)))</f>
        <v>1.1263038118718001</v>
      </c>
      <c r="N2920">
        <f>IF(ISERROR(L2920),VLOOKUP(D2920,average_median_rates_1!B:I,8,0),IF(L2920="**", VLOOKUP(D2920,average_median_rates_1!B:I,8,0)))</f>
        <v>780</v>
      </c>
      <c r="O2920">
        <f t="shared" si="319"/>
        <v>878.51697326000408</v>
      </c>
      <c r="P2920">
        <f t="shared" si="320"/>
        <v>878.51697326000408</v>
      </c>
    </row>
    <row r="2921" spans="1:16" x14ac:dyDescent="0.2">
      <c r="A2921" t="str">
        <f t="shared" si="321"/>
        <v>200610median1Kitsilano/Point Grey</v>
      </c>
      <c r="B2921" t="str">
        <f t="shared" si="315"/>
        <v>200610apartmentmedian1_bed_rateKitsilano/Point Grey</v>
      </c>
      <c r="C2921" t="str">
        <f t="shared" si="316"/>
        <v>apartmentmedian1_bed_rateKitsilano/Point Grey</v>
      </c>
      <c r="D2921" t="str">
        <f t="shared" si="317"/>
        <v>200610apartmentmedian1_bed_rateVancouver</v>
      </c>
      <c r="E2921">
        <v>2006</v>
      </c>
      <c r="F2921">
        <v>10</v>
      </c>
      <c r="G2921" t="s">
        <v>65</v>
      </c>
      <c r="H2921" t="s">
        <v>61</v>
      </c>
      <c r="I2921" t="s">
        <v>51</v>
      </c>
      <c r="J2921">
        <f t="shared" si="318"/>
        <v>1</v>
      </c>
      <c r="K2921" t="s">
        <v>20</v>
      </c>
      <c r="L2921" t="e">
        <f>VLOOKUP(B2921,average_median_rates_1!B:I,8,0)</f>
        <v>#N/A</v>
      </c>
      <c r="M2921">
        <f>IF(ISERROR(L2921),VLOOKUP(C2921,vancouver_ratios_2!B:J,9,0),IF(L2921="**",VLOOKUP(C2921,vancouver_ratios_2!B:J,9,0)))</f>
        <v>1.1708704722169501</v>
      </c>
      <c r="N2921">
        <f>IF(ISERROR(L2921),VLOOKUP(D2921,average_median_rates_1!B:I,8,0),IF(L2921="**", VLOOKUP(D2921,average_median_rates_1!B:I,8,0)))</f>
        <v>780</v>
      </c>
      <c r="O2921">
        <f t="shared" si="319"/>
        <v>913.27896832922102</v>
      </c>
      <c r="P2921">
        <f t="shared" si="320"/>
        <v>913.27896832922102</v>
      </c>
    </row>
    <row r="2922" spans="1:16" x14ac:dyDescent="0.2">
      <c r="A2922" t="str">
        <f t="shared" si="321"/>
        <v>200610median1Westside/Kerrisdale</v>
      </c>
      <c r="B2922" t="str">
        <f t="shared" si="315"/>
        <v>200610apartmentmedian1_bed_rateWestside/Kerrisdale</v>
      </c>
      <c r="C2922" t="str">
        <f t="shared" si="316"/>
        <v>apartmentmedian1_bed_rateWestside/Kerrisdale</v>
      </c>
      <c r="D2922" t="str">
        <f t="shared" si="317"/>
        <v>200610apartmentmedian1_bed_rateVancouver</v>
      </c>
      <c r="E2922">
        <v>2006</v>
      </c>
      <c r="F2922">
        <v>10</v>
      </c>
      <c r="G2922" t="s">
        <v>65</v>
      </c>
      <c r="H2922" t="s">
        <v>61</v>
      </c>
      <c r="I2922" t="s">
        <v>51</v>
      </c>
      <c r="J2922">
        <f t="shared" si="318"/>
        <v>1</v>
      </c>
      <c r="K2922" t="s">
        <v>21</v>
      </c>
      <c r="L2922" t="e">
        <f>VLOOKUP(B2922,average_median_rates_1!B:I,8,0)</f>
        <v>#N/A</v>
      </c>
      <c r="M2922">
        <f>IF(ISERROR(L2922),VLOOKUP(C2922,vancouver_ratios_2!B:J,9,0),IF(L2922="**",VLOOKUP(C2922,vancouver_ratios_2!B:J,9,0)))</f>
        <v>1.12412289019533</v>
      </c>
      <c r="N2922">
        <f>IF(ISERROR(L2922),VLOOKUP(D2922,average_median_rates_1!B:I,8,0),IF(L2922="**", VLOOKUP(D2922,average_median_rates_1!B:I,8,0)))</f>
        <v>780</v>
      </c>
      <c r="O2922">
        <f t="shared" si="319"/>
        <v>876.81585435235741</v>
      </c>
      <c r="P2922">
        <f t="shared" si="320"/>
        <v>876.81585435235741</v>
      </c>
    </row>
    <row r="2923" spans="1:16" x14ac:dyDescent="0.2">
      <c r="A2923" t="str">
        <f t="shared" si="321"/>
        <v>200610median1Marpole</v>
      </c>
      <c r="B2923" t="str">
        <f t="shared" si="315"/>
        <v>200610apartmentmedian1_bed_rateMarpole</v>
      </c>
      <c r="C2923" t="str">
        <f t="shared" si="316"/>
        <v>apartmentmedian1_bed_rateMarpole</v>
      </c>
      <c r="D2923" t="str">
        <f t="shared" si="317"/>
        <v>200610apartmentmedian1_bed_rateVancouver</v>
      </c>
      <c r="E2923">
        <v>2006</v>
      </c>
      <c r="F2923">
        <v>10</v>
      </c>
      <c r="G2923" t="s">
        <v>65</v>
      </c>
      <c r="H2923" t="s">
        <v>61</v>
      </c>
      <c r="I2923" t="s">
        <v>51</v>
      </c>
      <c r="J2923">
        <f t="shared" si="318"/>
        <v>1</v>
      </c>
      <c r="K2923" t="s">
        <v>23</v>
      </c>
      <c r="L2923" t="e">
        <f>VLOOKUP(B2923,average_median_rates_1!B:I,8,0)</f>
        <v>#N/A</v>
      </c>
      <c r="M2923">
        <f>IF(ISERROR(L2923),VLOOKUP(C2923,vancouver_ratios_2!B:J,9,0),IF(L2923="**",VLOOKUP(C2923,vancouver_ratios_2!B:J,9,0)))</f>
        <v>0.85795562298501804</v>
      </c>
      <c r="N2923">
        <f>IF(ISERROR(L2923),VLOOKUP(D2923,average_median_rates_1!B:I,8,0),IF(L2923="**", VLOOKUP(D2923,average_median_rates_1!B:I,8,0)))</f>
        <v>780</v>
      </c>
      <c r="O2923">
        <f t="shared" si="319"/>
        <v>669.20538592831406</v>
      </c>
      <c r="P2923">
        <f t="shared" si="320"/>
        <v>669.20538592831406</v>
      </c>
    </row>
    <row r="2924" spans="1:16" x14ac:dyDescent="0.2">
      <c r="A2924" t="str">
        <f t="shared" si="321"/>
        <v>200610median1Mount Pleasant/Renfrew Heights</v>
      </c>
      <c r="B2924" t="str">
        <f t="shared" si="315"/>
        <v>200610apartmentmedian1_bed_rateMount Pleasant/Renfrew Heights</v>
      </c>
      <c r="C2924" t="str">
        <f t="shared" si="316"/>
        <v>apartmentmedian1_bed_rateMount Pleasant/Renfrew Heights</v>
      </c>
      <c r="D2924" t="str">
        <f t="shared" si="317"/>
        <v>200610apartmentmedian1_bed_rateVancouver</v>
      </c>
      <c r="E2924">
        <v>2006</v>
      </c>
      <c r="F2924">
        <v>10</v>
      </c>
      <c r="G2924" t="s">
        <v>65</v>
      </c>
      <c r="H2924" t="s">
        <v>61</v>
      </c>
      <c r="I2924" t="s">
        <v>51</v>
      </c>
      <c r="J2924">
        <f t="shared" si="318"/>
        <v>1</v>
      </c>
      <c r="K2924" t="s">
        <v>24</v>
      </c>
      <c r="L2924" t="e">
        <f>VLOOKUP(B2924,average_median_rates_1!B:I,8,0)</f>
        <v>#N/A</v>
      </c>
      <c r="M2924">
        <f>IF(ISERROR(L2924),VLOOKUP(C2924,vancouver_ratios_2!B:J,9,0),IF(L2924="**",VLOOKUP(C2924,vancouver_ratios_2!B:J,9,0)))</f>
        <v>0.95780390669448101</v>
      </c>
      <c r="N2924">
        <f>IF(ISERROR(L2924),VLOOKUP(D2924,average_median_rates_1!B:I,8,0),IF(L2924="**", VLOOKUP(D2924,average_median_rates_1!B:I,8,0)))</f>
        <v>780</v>
      </c>
      <c r="O2924">
        <f t="shared" si="319"/>
        <v>747.08704722169523</v>
      </c>
      <c r="P2924">
        <f t="shared" si="320"/>
        <v>747.08704722169523</v>
      </c>
    </row>
    <row r="2925" spans="1:16" x14ac:dyDescent="0.2">
      <c r="A2925" t="str">
        <f t="shared" si="321"/>
        <v>200610median1East Hastings</v>
      </c>
      <c r="B2925" t="str">
        <f t="shared" si="315"/>
        <v>200610apartmentmedian1_bed_rateEast Hastings</v>
      </c>
      <c r="C2925" t="str">
        <f t="shared" si="316"/>
        <v>apartmentmedian1_bed_rateEast Hastings</v>
      </c>
      <c r="D2925" t="str">
        <f t="shared" si="317"/>
        <v>200610apartmentmedian1_bed_rateVancouver</v>
      </c>
      <c r="E2925">
        <v>2006</v>
      </c>
      <c r="F2925">
        <v>10</v>
      </c>
      <c r="G2925" t="s">
        <v>65</v>
      </c>
      <c r="H2925" t="s">
        <v>61</v>
      </c>
      <c r="I2925" t="s">
        <v>51</v>
      </c>
      <c r="J2925">
        <f t="shared" si="318"/>
        <v>1</v>
      </c>
      <c r="K2925" t="s">
        <v>25</v>
      </c>
      <c r="L2925" t="e">
        <f>VLOOKUP(B2925,average_median_rates_1!B:I,8,0)</f>
        <v>#N/A</v>
      </c>
      <c r="M2925">
        <f>IF(ISERROR(L2925),VLOOKUP(C2925,vancouver_ratios_2!B:J,9,0),IF(L2925="**",VLOOKUP(C2925,vancouver_ratios_2!B:J,9,0)))</f>
        <v>0.90574625450407698</v>
      </c>
      <c r="N2925">
        <f>IF(ISERROR(L2925),VLOOKUP(D2925,average_median_rates_1!B:I,8,0),IF(L2925="**", VLOOKUP(D2925,average_median_rates_1!B:I,8,0)))</f>
        <v>780</v>
      </c>
      <c r="O2925">
        <f t="shared" si="319"/>
        <v>706.48207851318</v>
      </c>
      <c r="P2925">
        <f t="shared" si="320"/>
        <v>706.48207851318</v>
      </c>
    </row>
    <row r="2926" spans="1:16" x14ac:dyDescent="0.2">
      <c r="A2926" t="str">
        <f t="shared" si="321"/>
        <v>200610median1Southeast Vancouver</v>
      </c>
      <c r="B2926" t="str">
        <f t="shared" si="315"/>
        <v>200610apartmentmedian1_bed_rateSoutheast Vancouver</v>
      </c>
      <c r="C2926" t="str">
        <f t="shared" si="316"/>
        <v>apartmentmedian1_bed_rateSoutheast Vancouver</v>
      </c>
      <c r="D2926" t="str">
        <f t="shared" si="317"/>
        <v>200610apartmentmedian1_bed_rateVancouver</v>
      </c>
      <c r="E2926">
        <v>2006</v>
      </c>
      <c r="F2926">
        <v>10</v>
      </c>
      <c r="G2926" t="s">
        <v>65</v>
      </c>
      <c r="H2926" t="s">
        <v>61</v>
      </c>
      <c r="I2926" t="s">
        <v>51</v>
      </c>
      <c r="J2926">
        <f t="shared" si="318"/>
        <v>1</v>
      </c>
      <c r="K2926" t="s">
        <v>26</v>
      </c>
      <c r="L2926" t="e">
        <f>VLOOKUP(B2926,average_median_rates_1!B:I,8,0)</f>
        <v>#N/A</v>
      </c>
      <c r="M2926">
        <f>IF(ISERROR(L2926),VLOOKUP(C2926,vancouver_ratios_2!B:J,9,0),IF(L2926="**",VLOOKUP(C2926,vancouver_ratios_2!B:J,9,0)))</f>
        <v>0.98549212971742794</v>
      </c>
      <c r="N2926">
        <f>IF(ISERROR(L2926),VLOOKUP(D2926,average_median_rates_1!B:I,8,0),IF(L2926="**", VLOOKUP(D2926,average_median_rates_1!B:I,8,0)))</f>
        <v>780</v>
      </c>
      <c r="O2926">
        <f t="shared" si="319"/>
        <v>768.6838611795938</v>
      </c>
      <c r="P2926">
        <f t="shared" si="320"/>
        <v>768.6838611795938</v>
      </c>
    </row>
    <row r="2927" spans="1:16" x14ac:dyDescent="0.2">
      <c r="A2927" t="str">
        <f t="shared" si="321"/>
        <v>200610median1University Endowment Lands</v>
      </c>
      <c r="B2927" t="str">
        <f t="shared" si="315"/>
        <v>200610apartmentmedian1_bed_rateUniversity Endowment Lands</v>
      </c>
      <c r="C2927" t="str">
        <f t="shared" si="316"/>
        <v>apartmentmedian1_bed_rateUniversity Endowment Lands</v>
      </c>
      <c r="D2927" t="str">
        <f t="shared" si="317"/>
        <v>200610apartmentmedian1_bed_rateVancouver</v>
      </c>
      <c r="E2927">
        <v>2006</v>
      </c>
      <c r="F2927">
        <v>10</v>
      </c>
      <c r="G2927" t="s">
        <v>65</v>
      </c>
      <c r="H2927" t="s">
        <v>61</v>
      </c>
      <c r="I2927" t="s">
        <v>51</v>
      </c>
      <c r="J2927">
        <f t="shared" si="318"/>
        <v>1</v>
      </c>
      <c r="K2927" t="s">
        <v>27</v>
      </c>
      <c r="L2927" t="e">
        <f>VLOOKUP(B2927,average_median_rates_1!B:I,8,0)</f>
        <v>#N/A</v>
      </c>
      <c r="M2927">
        <f>IF(ISERROR(L2927),VLOOKUP(C2927,vancouver_ratios_2!B:J,9,0),IF(L2927="**",VLOOKUP(C2927,vancouver_ratios_2!B:J,9,0)))</f>
        <v>1.4139958278020099</v>
      </c>
      <c r="N2927">
        <f>IF(ISERROR(L2927),VLOOKUP(D2927,average_median_rates_1!B:I,8,0),IF(L2927="**", VLOOKUP(D2927,average_median_rates_1!B:I,8,0)))</f>
        <v>780</v>
      </c>
      <c r="O2927">
        <f t="shared" si="319"/>
        <v>1102.9167456855678</v>
      </c>
      <c r="P2927">
        <f t="shared" si="320"/>
        <v>1102.9167456855678</v>
      </c>
    </row>
    <row r="2928" spans="1:16" x14ac:dyDescent="0.2">
      <c r="A2928" t="str">
        <f t="shared" si="321"/>
        <v>200610median1Central Park/Metrotown</v>
      </c>
      <c r="B2928" t="str">
        <f t="shared" si="315"/>
        <v>200610apartmentmedian1_bed_rateCentral Park/Metrotown</v>
      </c>
      <c r="C2928" t="str">
        <f t="shared" si="316"/>
        <v>apartmentmedian1_bed_rateCentral Park/Metrotown</v>
      </c>
      <c r="D2928" t="str">
        <f t="shared" si="317"/>
        <v>200610apartmentmedian1_bed_rateVancouver</v>
      </c>
      <c r="E2928">
        <v>2006</v>
      </c>
      <c r="F2928">
        <v>10</v>
      </c>
      <c r="G2928" t="s">
        <v>65</v>
      </c>
      <c r="H2928" t="s">
        <v>61</v>
      </c>
      <c r="I2928" t="s">
        <v>51</v>
      </c>
      <c r="J2928">
        <f t="shared" si="318"/>
        <v>1</v>
      </c>
      <c r="K2928" t="s">
        <v>28</v>
      </c>
      <c r="L2928" t="e">
        <f>VLOOKUP(B2928,average_median_rates_1!B:I,8,0)</f>
        <v>#N/A</v>
      </c>
      <c r="M2928">
        <f>IF(ISERROR(L2928),VLOOKUP(C2928,vancouver_ratios_2!B:J,9,0),IF(L2928="**",VLOOKUP(C2928,vancouver_ratios_2!B:J,9,0)))</f>
        <v>0.89882419874834096</v>
      </c>
      <c r="N2928">
        <f>IF(ISERROR(L2928),VLOOKUP(D2928,average_median_rates_1!B:I,8,0),IF(L2928="**", VLOOKUP(D2928,average_median_rates_1!B:I,8,0)))</f>
        <v>780</v>
      </c>
      <c r="O2928">
        <f t="shared" si="319"/>
        <v>701.08287502370592</v>
      </c>
      <c r="P2928">
        <f t="shared" si="320"/>
        <v>701.08287502370592</v>
      </c>
    </row>
    <row r="2929" spans="1:16" x14ac:dyDescent="0.2">
      <c r="A2929" t="str">
        <f t="shared" si="321"/>
        <v>200610median1Southeast Burnaby</v>
      </c>
      <c r="B2929" t="str">
        <f t="shared" si="315"/>
        <v>200610apartmentmedian1_bed_rateSoutheast Burnaby</v>
      </c>
      <c r="C2929" t="str">
        <f t="shared" si="316"/>
        <v>apartmentmedian1_bed_rateSoutheast Burnaby</v>
      </c>
      <c r="D2929" t="str">
        <f t="shared" si="317"/>
        <v>200610apartmentmedian1_bed_rateVancouver</v>
      </c>
      <c r="E2929">
        <v>2006</v>
      </c>
      <c r="F2929">
        <v>10</v>
      </c>
      <c r="G2929" t="s">
        <v>65</v>
      </c>
      <c r="H2929" t="s">
        <v>61</v>
      </c>
      <c r="I2929" t="s">
        <v>51</v>
      </c>
      <c r="J2929">
        <f t="shared" si="318"/>
        <v>1</v>
      </c>
      <c r="K2929" t="s">
        <v>29</v>
      </c>
      <c r="L2929" t="e">
        <f>VLOOKUP(B2929,average_median_rates_1!B:I,8,0)</f>
        <v>#N/A</v>
      </c>
      <c r="M2929">
        <f>IF(ISERROR(L2929),VLOOKUP(C2929,vancouver_ratios_2!B:J,9,0),IF(L2929="**",VLOOKUP(C2929,vancouver_ratios_2!B:J,9,0)))</f>
        <v>0.82078513180352697</v>
      </c>
      <c r="N2929">
        <f>IF(ISERROR(L2929),VLOOKUP(D2929,average_median_rates_1!B:I,8,0),IF(L2929="**", VLOOKUP(D2929,average_median_rates_1!B:I,8,0)))</f>
        <v>780</v>
      </c>
      <c r="O2929">
        <f t="shared" si="319"/>
        <v>640.21240280675102</v>
      </c>
      <c r="P2929">
        <f t="shared" si="320"/>
        <v>640.21240280675102</v>
      </c>
    </row>
    <row r="2930" spans="1:16" x14ac:dyDescent="0.2">
      <c r="A2930" t="str">
        <f t="shared" si="321"/>
        <v>200610median1North Burnaby</v>
      </c>
      <c r="B2930" t="str">
        <f t="shared" si="315"/>
        <v>200610apartmentmedian1_bed_rateNorth Burnaby</v>
      </c>
      <c r="C2930" t="str">
        <f t="shared" si="316"/>
        <v>apartmentmedian1_bed_rateNorth Burnaby</v>
      </c>
      <c r="D2930" t="str">
        <f t="shared" si="317"/>
        <v>200610apartmentmedian1_bed_rateVancouver</v>
      </c>
      <c r="E2930">
        <v>2006</v>
      </c>
      <c r="F2930">
        <v>10</v>
      </c>
      <c r="G2930" t="s">
        <v>65</v>
      </c>
      <c r="H2930" t="s">
        <v>61</v>
      </c>
      <c r="I2930" t="s">
        <v>51</v>
      </c>
      <c r="J2930">
        <f t="shared" si="318"/>
        <v>1</v>
      </c>
      <c r="K2930" t="s">
        <v>31</v>
      </c>
      <c r="L2930" t="e">
        <f>VLOOKUP(B2930,average_median_rates_1!B:I,8,0)</f>
        <v>#N/A</v>
      </c>
      <c r="M2930">
        <f>IF(ISERROR(L2930),VLOOKUP(C2930,vancouver_ratios_2!B:J,9,0),IF(L2930="**",VLOOKUP(C2930,vancouver_ratios_2!B:J,9,0)))</f>
        <v>0.93874454769580895</v>
      </c>
      <c r="N2930">
        <f>IF(ISERROR(L2930),VLOOKUP(D2930,average_median_rates_1!B:I,8,0),IF(L2930="**", VLOOKUP(D2930,average_median_rates_1!B:I,8,0)))</f>
        <v>780</v>
      </c>
      <c r="O2930">
        <f t="shared" si="319"/>
        <v>732.22074720273099</v>
      </c>
      <c r="P2930">
        <f t="shared" si="320"/>
        <v>732.22074720273099</v>
      </c>
    </row>
    <row r="2931" spans="1:16" x14ac:dyDescent="0.2">
      <c r="A2931" t="str">
        <f t="shared" si="321"/>
        <v>200610median1New Westminster</v>
      </c>
      <c r="B2931" t="str">
        <f t="shared" si="315"/>
        <v>200610apartmentmedian1_bed_rateNew Westminster</v>
      </c>
      <c r="C2931" t="str">
        <f t="shared" si="316"/>
        <v>apartmentmedian1_bed_rateNew Westminster</v>
      </c>
      <c r="D2931" t="str">
        <f t="shared" si="317"/>
        <v>200610apartmentmedian1_bed_rateVancouver</v>
      </c>
      <c r="E2931">
        <v>2006</v>
      </c>
      <c r="F2931">
        <v>10</v>
      </c>
      <c r="G2931" t="s">
        <v>65</v>
      </c>
      <c r="H2931" t="s">
        <v>61</v>
      </c>
      <c r="I2931" t="s">
        <v>51</v>
      </c>
      <c r="J2931">
        <f t="shared" si="318"/>
        <v>1</v>
      </c>
      <c r="K2931" t="s">
        <v>32</v>
      </c>
      <c r="L2931" t="e">
        <f>VLOOKUP(B2931,average_median_rates_1!B:I,8,0)</f>
        <v>#N/A</v>
      </c>
      <c r="M2931">
        <f>IF(ISERROR(L2931),VLOOKUP(C2931,vancouver_ratios_2!B:J,9,0),IF(L2931="**",VLOOKUP(C2931,vancouver_ratios_2!B:J,9,0)))</f>
        <v>0.84430115683671503</v>
      </c>
      <c r="N2931">
        <f>IF(ISERROR(L2931),VLOOKUP(D2931,average_median_rates_1!B:I,8,0),IF(L2931="**", VLOOKUP(D2931,average_median_rates_1!B:I,8,0)))</f>
        <v>780</v>
      </c>
      <c r="O2931">
        <f t="shared" si="319"/>
        <v>658.55490233263777</v>
      </c>
      <c r="P2931">
        <f t="shared" si="320"/>
        <v>658.55490233263777</v>
      </c>
    </row>
    <row r="2932" spans="1:16" x14ac:dyDescent="0.2">
      <c r="A2932" t="str">
        <f t="shared" si="321"/>
        <v>200610median1North Vancouver CY</v>
      </c>
      <c r="B2932" t="str">
        <f t="shared" si="315"/>
        <v>200610apartmentmedian1_bed_rateNorth Vancouver CY</v>
      </c>
      <c r="C2932" t="str">
        <f t="shared" si="316"/>
        <v>apartmentmedian1_bed_rateNorth Vancouver CY</v>
      </c>
      <c r="D2932" t="str">
        <f t="shared" si="317"/>
        <v>200610apartmentmedian1_bed_rateVancouver</v>
      </c>
      <c r="E2932">
        <v>2006</v>
      </c>
      <c r="F2932">
        <v>10</v>
      </c>
      <c r="G2932" t="s">
        <v>65</v>
      </c>
      <c r="H2932" t="s">
        <v>61</v>
      </c>
      <c r="I2932" t="s">
        <v>51</v>
      </c>
      <c r="J2932">
        <f t="shared" si="318"/>
        <v>1</v>
      </c>
      <c r="K2932" t="s">
        <v>33</v>
      </c>
      <c r="L2932" t="e">
        <f>VLOOKUP(B2932,average_median_rates_1!B:I,8,0)</f>
        <v>#N/A</v>
      </c>
      <c r="M2932">
        <f>IF(ISERROR(L2932),VLOOKUP(C2932,vancouver_ratios_2!B:J,9,0),IF(L2932="**",VLOOKUP(C2932,vancouver_ratios_2!B:J,9,0)))</f>
        <v>1.1705860041722</v>
      </c>
      <c r="N2932">
        <f>IF(ISERROR(L2932),VLOOKUP(D2932,average_median_rates_1!B:I,8,0),IF(L2932="**", VLOOKUP(D2932,average_median_rates_1!B:I,8,0)))</f>
        <v>780</v>
      </c>
      <c r="O2932">
        <f t="shared" si="319"/>
        <v>913.05708325431601</v>
      </c>
      <c r="P2932">
        <f t="shared" si="320"/>
        <v>913.05708325431601</v>
      </c>
    </row>
    <row r="2933" spans="1:16" x14ac:dyDescent="0.2">
      <c r="A2933" t="str">
        <f t="shared" si="321"/>
        <v>200610median1North Vancouver DM</v>
      </c>
      <c r="B2933" t="str">
        <f t="shared" si="315"/>
        <v>200610apartmentmedian1_bed_rateNorth Vancouver DM</v>
      </c>
      <c r="C2933" t="str">
        <f t="shared" si="316"/>
        <v>apartmentmedian1_bed_rateNorth Vancouver DM</v>
      </c>
      <c r="D2933" t="str">
        <f t="shared" si="317"/>
        <v>200610apartmentmedian1_bed_rateVancouver</v>
      </c>
      <c r="E2933">
        <v>2006</v>
      </c>
      <c r="F2933">
        <v>10</v>
      </c>
      <c r="G2933" t="s">
        <v>65</v>
      </c>
      <c r="H2933" t="s">
        <v>61</v>
      </c>
      <c r="I2933" t="s">
        <v>51</v>
      </c>
      <c r="J2933">
        <f t="shared" si="318"/>
        <v>1</v>
      </c>
      <c r="K2933" t="s">
        <v>34</v>
      </c>
      <c r="L2933" t="e">
        <f>VLOOKUP(B2933,average_median_rates_1!B:I,8,0)</f>
        <v>#N/A</v>
      </c>
      <c r="M2933">
        <f>IF(ISERROR(L2933),VLOOKUP(C2933,vancouver_ratios_2!B:J,9,0),IF(L2933="**",VLOOKUP(C2933,vancouver_ratios_2!B:J,9,0)))</f>
        <v>1.1353119666224201</v>
      </c>
      <c r="N2933">
        <f>IF(ISERROR(L2933),VLOOKUP(D2933,average_median_rates_1!B:I,8,0),IF(L2933="**", VLOOKUP(D2933,average_median_rates_1!B:I,8,0)))</f>
        <v>780</v>
      </c>
      <c r="O2933">
        <f t="shared" si="319"/>
        <v>885.5433339654877</v>
      </c>
      <c r="P2933">
        <f t="shared" si="320"/>
        <v>885.5433339654877</v>
      </c>
    </row>
    <row r="2934" spans="1:16" x14ac:dyDescent="0.2">
      <c r="A2934" t="str">
        <f t="shared" si="321"/>
        <v>200610median1West Vancouver</v>
      </c>
      <c r="B2934" t="str">
        <f t="shared" si="315"/>
        <v>200610apartmentmedian1_bed_rateWest Vancouver</v>
      </c>
      <c r="C2934" t="str">
        <f t="shared" si="316"/>
        <v>apartmentmedian1_bed_rateWest Vancouver</v>
      </c>
      <c r="D2934" t="str">
        <f t="shared" si="317"/>
        <v>200610apartmentmedian1_bed_rateVancouver</v>
      </c>
      <c r="E2934">
        <v>2006</v>
      </c>
      <c r="F2934">
        <v>10</v>
      </c>
      <c r="G2934" t="s">
        <v>65</v>
      </c>
      <c r="H2934" t="s">
        <v>61</v>
      </c>
      <c r="I2934" t="s">
        <v>51</v>
      </c>
      <c r="J2934">
        <f t="shared" si="318"/>
        <v>1</v>
      </c>
      <c r="K2934" t="s">
        <v>35</v>
      </c>
      <c r="L2934" t="e">
        <f>VLOOKUP(B2934,average_median_rates_1!B:I,8,0)</f>
        <v>#N/A</v>
      </c>
      <c r="M2934">
        <f>IF(ISERROR(L2934),VLOOKUP(C2934,vancouver_ratios_2!B:J,9,0),IF(L2934="**",VLOOKUP(C2934,vancouver_ratios_2!B:J,9,0)))</f>
        <v>1.33937037739427</v>
      </c>
      <c r="N2934">
        <f>IF(ISERROR(L2934),VLOOKUP(D2934,average_median_rates_1!B:I,8,0),IF(L2934="**", VLOOKUP(D2934,average_median_rates_1!B:I,8,0)))</f>
        <v>780</v>
      </c>
      <c r="O2934">
        <f t="shared" si="319"/>
        <v>1044.7088943675305</v>
      </c>
      <c r="P2934">
        <f t="shared" si="320"/>
        <v>1044.7088943675305</v>
      </c>
    </row>
    <row r="2935" spans="1:16" x14ac:dyDescent="0.2">
      <c r="A2935" t="str">
        <f t="shared" si="321"/>
        <v>200610median1Richmond</v>
      </c>
      <c r="B2935" t="str">
        <f t="shared" si="315"/>
        <v>200610apartmentmedian1_bed_rateRichmond</v>
      </c>
      <c r="C2935" t="str">
        <f t="shared" si="316"/>
        <v>apartmentmedian1_bed_rateRichmond</v>
      </c>
      <c r="D2935" t="str">
        <f t="shared" si="317"/>
        <v>200610apartmentmedian1_bed_rateVancouver</v>
      </c>
      <c r="E2935">
        <v>2006</v>
      </c>
      <c r="F2935">
        <v>10</v>
      </c>
      <c r="G2935" t="s">
        <v>65</v>
      </c>
      <c r="H2935" t="s">
        <v>61</v>
      </c>
      <c r="I2935" t="s">
        <v>51</v>
      </c>
      <c r="J2935">
        <f t="shared" si="318"/>
        <v>1</v>
      </c>
      <c r="K2935" t="s">
        <v>36</v>
      </c>
      <c r="L2935" t="e">
        <f>VLOOKUP(B2935,average_median_rates_1!B:I,8,0)</f>
        <v>#N/A</v>
      </c>
      <c r="M2935">
        <f>IF(ISERROR(L2935),VLOOKUP(C2935,vancouver_ratios_2!B:J,9,0),IF(L2935="**",VLOOKUP(C2935,vancouver_ratios_2!B:J,9,0)))</f>
        <v>0.95439029015740595</v>
      </c>
      <c r="N2935">
        <f>IF(ISERROR(L2935),VLOOKUP(D2935,average_median_rates_1!B:I,8,0),IF(L2935="**", VLOOKUP(D2935,average_median_rates_1!B:I,8,0)))</f>
        <v>780</v>
      </c>
      <c r="O2935">
        <f t="shared" si="319"/>
        <v>744.42442632277664</v>
      </c>
      <c r="P2935">
        <f t="shared" si="320"/>
        <v>744.42442632277664</v>
      </c>
    </row>
    <row r="2936" spans="1:16" x14ac:dyDescent="0.2">
      <c r="A2936" t="str">
        <f t="shared" si="321"/>
        <v>200610median1Delta</v>
      </c>
      <c r="B2936" t="str">
        <f t="shared" si="315"/>
        <v>200610apartmentmedian1_bed_rateDelta</v>
      </c>
      <c r="C2936" t="str">
        <f t="shared" si="316"/>
        <v>apartmentmedian1_bed_rateDelta</v>
      </c>
      <c r="D2936" t="str">
        <f t="shared" si="317"/>
        <v>200610apartmentmedian1_bed_rateVancouver</v>
      </c>
      <c r="E2936">
        <v>2006</v>
      </c>
      <c r="F2936">
        <v>10</v>
      </c>
      <c r="G2936" t="s">
        <v>65</v>
      </c>
      <c r="H2936" t="s">
        <v>61</v>
      </c>
      <c r="I2936" t="s">
        <v>51</v>
      </c>
      <c r="J2936">
        <f t="shared" si="318"/>
        <v>1</v>
      </c>
      <c r="K2936" t="s">
        <v>37</v>
      </c>
      <c r="L2936" t="e">
        <f>VLOOKUP(B2936,average_median_rates_1!B:I,8,0)</f>
        <v>#N/A</v>
      </c>
      <c r="M2936">
        <f>IF(ISERROR(L2936),VLOOKUP(C2936,vancouver_ratios_2!B:J,9,0),IF(L2936="**",VLOOKUP(C2936,vancouver_ratios_2!B:J,9,0)))</f>
        <v>0.79167456855679896</v>
      </c>
      <c r="N2936">
        <f>IF(ISERROR(L2936),VLOOKUP(D2936,average_median_rates_1!B:I,8,0),IF(L2936="**", VLOOKUP(D2936,average_median_rates_1!B:I,8,0)))</f>
        <v>780</v>
      </c>
      <c r="O2936">
        <f t="shared" si="319"/>
        <v>617.50616347430321</v>
      </c>
      <c r="P2936">
        <f t="shared" si="320"/>
        <v>617.50616347430321</v>
      </c>
    </row>
    <row r="2937" spans="1:16" x14ac:dyDescent="0.2">
      <c r="A2937" t="str">
        <f t="shared" si="321"/>
        <v>200610median1Surrey</v>
      </c>
      <c r="B2937" t="str">
        <f t="shared" si="315"/>
        <v>200610apartmentmedian1_bed_rateSurrey</v>
      </c>
      <c r="C2937" t="str">
        <f t="shared" si="316"/>
        <v>apartmentmedian1_bed_rateSurrey</v>
      </c>
      <c r="D2937" t="str">
        <f t="shared" si="317"/>
        <v>200610apartmentmedian1_bed_rateVancouver</v>
      </c>
      <c r="E2937">
        <v>2006</v>
      </c>
      <c r="F2937">
        <v>10</v>
      </c>
      <c r="G2937" t="s">
        <v>65</v>
      </c>
      <c r="H2937" t="s">
        <v>61</v>
      </c>
      <c r="I2937" t="s">
        <v>51</v>
      </c>
      <c r="J2937">
        <f t="shared" si="318"/>
        <v>1</v>
      </c>
      <c r="K2937" t="s">
        <v>38</v>
      </c>
      <c r="L2937" t="e">
        <f>VLOOKUP(B2937,average_median_rates_1!B:I,8,0)</f>
        <v>#N/A</v>
      </c>
      <c r="M2937">
        <f>IF(ISERROR(L2937),VLOOKUP(C2937,vancouver_ratios_2!B:J,9,0),IF(L2937="**",VLOOKUP(C2937,vancouver_ratios_2!B:J,9,0)))</f>
        <v>0.77365825905556596</v>
      </c>
      <c r="N2937">
        <f>IF(ISERROR(L2937),VLOOKUP(D2937,average_median_rates_1!B:I,8,0),IF(L2937="**", VLOOKUP(D2937,average_median_rates_1!B:I,8,0)))</f>
        <v>780</v>
      </c>
      <c r="O2937">
        <f t="shared" si="319"/>
        <v>603.45344206334141</v>
      </c>
      <c r="P2937">
        <f t="shared" si="320"/>
        <v>603.45344206334141</v>
      </c>
    </row>
    <row r="2938" spans="1:16" x14ac:dyDescent="0.2">
      <c r="A2938" t="str">
        <f t="shared" si="321"/>
        <v>200610median1White Rock</v>
      </c>
      <c r="B2938" t="str">
        <f t="shared" si="315"/>
        <v>200610apartmentmedian1_bed_rateWhite Rock</v>
      </c>
      <c r="C2938" t="str">
        <f t="shared" si="316"/>
        <v>apartmentmedian1_bed_rateWhite Rock</v>
      </c>
      <c r="D2938" t="str">
        <f t="shared" si="317"/>
        <v>200610apartmentmedian1_bed_rateVancouver</v>
      </c>
      <c r="E2938">
        <v>2006</v>
      </c>
      <c r="F2938">
        <v>10</v>
      </c>
      <c r="G2938" t="s">
        <v>65</v>
      </c>
      <c r="H2938" t="s">
        <v>61</v>
      </c>
      <c r="I2938" t="s">
        <v>51</v>
      </c>
      <c r="J2938">
        <f t="shared" si="318"/>
        <v>1</v>
      </c>
      <c r="K2938" t="s">
        <v>39</v>
      </c>
      <c r="L2938" t="e">
        <f>VLOOKUP(B2938,average_median_rates_1!B:I,8,0)</f>
        <v>#N/A</v>
      </c>
      <c r="M2938">
        <f>IF(ISERROR(L2938),VLOOKUP(C2938,vancouver_ratios_2!B:J,9,0),IF(L2938="**",VLOOKUP(C2938,vancouver_ratios_2!B:J,9,0)))</f>
        <v>0.83605158353878295</v>
      </c>
      <c r="N2938">
        <f>IF(ISERROR(L2938),VLOOKUP(D2938,average_median_rates_1!B:I,8,0),IF(L2938="**", VLOOKUP(D2938,average_median_rates_1!B:I,8,0)))</f>
        <v>780</v>
      </c>
      <c r="O2938">
        <f t="shared" si="319"/>
        <v>652.12023516025067</v>
      </c>
      <c r="P2938">
        <f t="shared" si="320"/>
        <v>652.12023516025067</v>
      </c>
    </row>
    <row r="2939" spans="1:16" x14ac:dyDescent="0.2">
      <c r="A2939" t="str">
        <f t="shared" si="321"/>
        <v>200610median1Langley City and Langley DM</v>
      </c>
      <c r="B2939" t="str">
        <f t="shared" si="315"/>
        <v>200610apartmentmedian1_bed_rateLangley City and Langley DM</v>
      </c>
      <c r="C2939" t="str">
        <f t="shared" si="316"/>
        <v>apartmentmedian1_bed_rateLangley City and Langley DM</v>
      </c>
      <c r="D2939" t="str">
        <f t="shared" si="317"/>
        <v>200610apartmentmedian1_bed_rateVancouver</v>
      </c>
      <c r="E2939">
        <v>2006</v>
      </c>
      <c r="F2939">
        <v>10</v>
      </c>
      <c r="G2939" t="s">
        <v>65</v>
      </c>
      <c r="H2939" t="s">
        <v>61</v>
      </c>
      <c r="I2939" t="s">
        <v>51</v>
      </c>
      <c r="J2939">
        <f t="shared" si="318"/>
        <v>1</v>
      </c>
      <c r="K2939" t="s">
        <v>40</v>
      </c>
      <c r="L2939" t="e">
        <f>VLOOKUP(B2939,average_median_rates_1!B:I,8,0)</f>
        <v>#N/A</v>
      </c>
      <c r="M2939">
        <f>IF(ISERROR(L2939),VLOOKUP(C2939,vancouver_ratios_2!B:J,9,0),IF(L2939="**",VLOOKUP(C2939,vancouver_ratios_2!B:J,9,0)))</f>
        <v>0.81651811113218298</v>
      </c>
      <c r="N2939">
        <f>IF(ISERROR(L2939),VLOOKUP(D2939,average_median_rates_1!B:I,8,0),IF(L2939="**", VLOOKUP(D2939,average_median_rates_1!B:I,8,0)))</f>
        <v>780</v>
      </c>
      <c r="O2939">
        <f t="shared" si="319"/>
        <v>636.88412668310275</v>
      </c>
      <c r="P2939">
        <f t="shared" si="320"/>
        <v>636.88412668310275</v>
      </c>
    </row>
    <row r="2940" spans="1:16" x14ac:dyDescent="0.2">
      <c r="A2940" t="str">
        <f t="shared" si="321"/>
        <v>200610median1Tri-Cities</v>
      </c>
      <c r="B2940" t="str">
        <f t="shared" si="315"/>
        <v>200610apartmentmedian1_bed_rateTri-Cities</v>
      </c>
      <c r="C2940" t="str">
        <f t="shared" si="316"/>
        <v>apartmentmedian1_bed_rateTri-Cities</v>
      </c>
      <c r="D2940" t="str">
        <f t="shared" si="317"/>
        <v>200610apartmentmedian1_bed_rateVancouver</v>
      </c>
      <c r="E2940">
        <v>2006</v>
      </c>
      <c r="F2940">
        <v>10</v>
      </c>
      <c r="G2940" t="s">
        <v>65</v>
      </c>
      <c r="H2940" t="s">
        <v>61</v>
      </c>
      <c r="I2940" t="s">
        <v>51</v>
      </c>
      <c r="J2940">
        <f t="shared" si="318"/>
        <v>1</v>
      </c>
      <c r="K2940" t="s">
        <v>41</v>
      </c>
      <c r="L2940" t="e">
        <f>VLOOKUP(B2940,average_median_rates_1!B:I,8,0)</f>
        <v>#N/A</v>
      </c>
      <c r="M2940">
        <f>IF(ISERROR(L2940),VLOOKUP(C2940,vancouver_ratios_2!B:J,9,0),IF(L2940="**",VLOOKUP(C2940,vancouver_ratios_2!B:J,9,0)))</f>
        <v>0.83671534230987998</v>
      </c>
      <c r="N2940">
        <f>IF(ISERROR(L2940),VLOOKUP(D2940,average_median_rates_1!B:I,8,0),IF(L2940="**", VLOOKUP(D2940,average_median_rates_1!B:I,8,0)))</f>
        <v>780</v>
      </c>
      <c r="O2940">
        <f t="shared" si="319"/>
        <v>652.63796700170644</v>
      </c>
      <c r="P2940">
        <f t="shared" si="320"/>
        <v>652.63796700170644</v>
      </c>
    </row>
    <row r="2941" spans="1:16" x14ac:dyDescent="0.2">
      <c r="A2941" t="str">
        <f t="shared" si="321"/>
        <v>200610median1Maple Ridge/Pitt Meadows</v>
      </c>
      <c r="B2941" t="str">
        <f t="shared" si="315"/>
        <v>200610apartmentmedian1_bed_rateMaple Ridge/Pitt Meadows</v>
      </c>
      <c r="C2941" t="str">
        <f t="shared" si="316"/>
        <v>apartmentmedian1_bed_rateMaple Ridge/Pitt Meadows</v>
      </c>
      <c r="D2941" t="str">
        <f t="shared" si="317"/>
        <v>200610apartmentmedian1_bed_rateVancouver</v>
      </c>
      <c r="E2941">
        <v>2006</v>
      </c>
      <c r="F2941">
        <v>10</v>
      </c>
      <c r="G2941" t="s">
        <v>65</v>
      </c>
      <c r="H2941" t="s">
        <v>61</v>
      </c>
      <c r="I2941" t="s">
        <v>51</v>
      </c>
      <c r="J2941">
        <f t="shared" si="318"/>
        <v>1</v>
      </c>
      <c r="K2941" t="s">
        <v>42</v>
      </c>
      <c r="L2941" t="e">
        <f>VLOOKUP(B2941,average_median_rates_1!B:I,8,0)</f>
        <v>#N/A</v>
      </c>
      <c r="M2941">
        <f>IF(ISERROR(L2941),VLOOKUP(C2941,vancouver_ratios_2!B:J,9,0),IF(L2941="**",VLOOKUP(C2941,vancouver_ratios_2!B:J,9,0)))</f>
        <v>0.73497060496870903</v>
      </c>
      <c r="N2941">
        <f>IF(ISERROR(L2941),VLOOKUP(D2941,average_median_rates_1!B:I,8,0),IF(L2941="**", VLOOKUP(D2941,average_median_rates_1!B:I,8,0)))</f>
        <v>780</v>
      </c>
      <c r="O2941">
        <f t="shared" si="319"/>
        <v>573.27707187559304</v>
      </c>
      <c r="P2941">
        <f t="shared" si="320"/>
        <v>573.27707187559304</v>
      </c>
    </row>
    <row r="2942" spans="1:16" x14ac:dyDescent="0.2">
      <c r="A2942" t="str">
        <f t="shared" si="321"/>
        <v>200610median1Vancouver</v>
      </c>
      <c r="B2942" t="str">
        <f t="shared" si="315"/>
        <v>200610apartmentmedian1_bed_rateVancouver</v>
      </c>
      <c r="C2942" t="str">
        <f t="shared" si="316"/>
        <v>apartmentmedian1_bed_rateVancouver</v>
      </c>
      <c r="D2942" t="str">
        <f t="shared" si="317"/>
        <v>200610apartmentmedian1_bed_rateVancouver</v>
      </c>
      <c r="E2942">
        <v>2006</v>
      </c>
      <c r="F2942">
        <v>10</v>
      </c>
      <c r="G2942" t="s">
        <v>65</v>
      </c>
      <c r="H2942" t="s">
        <v>61</v>
      </c>
      <c r="I2942" t="s">
        <v>51</v>
      </c>
      <c r="J2942">
        <f t="shared" si="318"/>
        <v>1</v>
      </c>
      <c r="K2942" t="s">
        <v>43</v>
      </c>
      <c r="L2942">
        <f>VLOOKUP(B2942,average_median_rates_1!B:I,8,0)</f>
        <v>780</v>
      </c>
      <c r="M2942" t="b">
        <f>IF(ISERROR(L2942),VLOOKUP(C2942,vancouver_ratios_2!B:J,9,0),IF(L2942="**",VLOOKUP(C2942,vancouver_ratios_2!B:J,9,0)))</f>
        <v>0</v>
      </c>
      <c r="N2942" t="b">
        <f>IF(ISERROR(L2942),VLOOKUP(D2942,average_median_rates_1!B:I,8,0),IF(L2942="**", VLOOKUP(D2942,average_median_rates_1!B:I,8,0)))</f>
        <v>0</v>
      </c>
      <c r="O2942">
        <f t="shared" si="319"/>
        <v>0</v>
      </c>
      <c r="P2942">
        <f t="shared" si="320"/>
        <v>780</v>
      </c>
    </row>
    <row r="2943" spans="1:16" x14ac:dyDescent="0.2">
      <c r="A2943" t="str">
        <f t="shared" si="321"/>
        <v>200610median1North Vancouver City</v>
      </c>
      <c r="B2943" t="str">
        <f t="shared" si="315"/>
        <v>200610apartmentmedian1_bed_rateNorth Vancouver City</v>
      </c>
      <c r="C2943" t="str">
        <f t="shared" si="316"/>
        <v>apartmentmedian1_bed_rateNorth Vancouver City</v>
      </c>
      <c r="D2943" t="str">
        <f t="shared" si="317"/>
        <v>200610apartmentmedian1_bed_rateVancouver</v>
      </c>
      <c r="E2943">
        <v>2006</v>
      </c>
      <c r="F2943">
        <v>10</v>
      </c>
      <c r="G2943" t="s">
        <v>65</v>
      </c>
      <c r="H2943" t="s">
        <v>61</v>
      </c>
      <c r="I2943" t="s">
        <v>51</v>
      </c>
      <c r="J2943">
        <f t="shared" si="318"/>
        <v>1</v>
      </c>
      <c r="K2943" t="s">
        <v>60</v>
      </c>
      <c r="L2943" t="e">
        <f>VLOOKUP(B2943,average_median_rates_1!B:I,8,0)</f>
        <v>#N/A</v>
      </c>
      <c r="M2943">
        <f>IF(ISERROR(L2943),VLOOKUP(C2943,vancouver_ratios_2!B:J,9,0),IF(L2943="**",VLOOKUP(C2943,vancouver_ratios_2!B:J,9,0)))</f>
        <v>0.90808521398318498</v>
      </c>
      <c r="N2943">
        <f>IF(ISERROR(L2943),VLOOKUP(D2943,average_median_rates_1!B:I,8,0),IF(L2943="**", VLOOKUP(D2943,average_median_rates_1!B:I,8,0)))</f>
        <v>780</v>
      </c>
      <c r="O2943">
        <f t="shared" si="319"/>
        <v>708.30646690688434</v>
      </c>
      <c r="P2943">
        <f t="shared" si="320"/>
        <v>708.30646690688434</v>
      </c>
    </row>
    <row r="2944" spans="1:16" x14ac:dyDescent="0.2">
      <c r="A2944" t="str">
        <f t="shared" si="321"/>
        <v>200610median2West End/Stanley Park</v>
      </c>
      <c r="B2944" t="str">
        <f t="shared" si="315"/>
        <v>200610apartmentmedian2_bed_rateWest End/Stanley Park</v>
      </c>
      <c r="C2944" t="str">
        <f t="shared" si="316"/>
        <v>apartmentmedian2_bed_rateWest End/Stanley Park</v>
      </c>
      <c r="D2944" t="str">
        <f t="shared" si="317"/>
        <v>200610apartmentmedian2_bed_rateVancouver</v>
      </c>
      <c r="E2944">
        <v>2006</v>
      </c>
      <c r="F2944">
        <v>10</v>
      </c>
      <c r="G2944" t="s">
        <v>65</v>
      </c>
      <c r="H2944" t="s">
        <v>61</v>
      </c>
      <c r="I2944" t="s">
        <v>53</v>
      </c>
      <c r="J2944">
        <f t="shared" si="318"/>
        <v>2</v>
      </c>
      <c r="K2944" t="s">
        <v>12</v>
      </c>
      <c r="L2944" t="e">
        <f>VLOOKUP(B2944,average_median_rates_1!B:I,8,0)</f>
        <v>#N/A</v>
      </c>
      <c r="M2944">
        <f>IF(ISERROR(L2944),VLOOKUP(C2944,vancouver_ratios_2!B:J,9,0),IF(L2944="**",VLOOKUP(C2944,vancouver_ratios_2!B:J,9,0)))</f>
        <v>1.46124882334484</v>
      </c>
      <c r="N2944">
        <f>IF(ISERROR(L2944),VLOOKUP(D2944,average_median_rates_1!B:I,8,0),IF(L2944="**", VLOOKUP(D2944,average_median_rates_1!B:I,8,0)))</f>
        <v>940</v>
      </c>
      <c r="O2944">
        <f t="shared" si="319"/>
        <v>1373.5738939441496</v>
      </c>
      <c r="P2944">
        <f t="shared" si="320"/>
        <v>1373.5738939441496</v>
      </c>
    </row>
    <row r="2945" spans="1:16" x14ac:dyDescent="0.2">
      <c r="A2945" t="str">
        <f t="shared" si="321"/>
        <v>200610median2English Bay</v>
      </c>
      <c r="B2945" t="str">
        <f t="shared" si="315"/>
        <v>200610apartmentmedian2_bed_rateEnglish Bay</v>
      </c>
      <c r="C2945" t="str">
        <f t="shared" si="316"/>
        <v>apartmentmedian2_bed_rateEnglish Bay</v>
      </c>
      <c r="D2945" t="str">
        <f t="shared" si="317"/>
        <v>200610apartmentmedian2_bed_rateVancouver</v>
      </c>
      <c r="E2945">
        <v>2006</v>
      </c>
      <c r="F2945">
        <v>10</v>
      </c>
      <c r="G2945" t="s">
        <v>65</v>
      </c>
      <c r="H2945" t="s">
        <v>61</v>
      </c>
      <c r="I2945" t="s">
        <v>53</v>
      </c>
      <c r="J2945">
        <f t="shared" si="318"/>
        <v>2</v>
      </c>
      <c r="K2945" t="s">
        <v>16</v>
      </c>
      <c r="L2945" t="e">
        <f>VLOOKUP(B2945,average_median_rates_1!B:I,8,0)</f>
        <v>#N/A</v>
      </c>
      <c r="M2945">
        <f>IF(ISERROR(L2945),VLOOKUP(C2945,vancouver_ratios_2!B:J,9,0),IF(L2945="**",VLOOKUP(C2945,vancouver_ratios_2!B:J,9,0)))</f>
        <v>1.45144336366489</v>
      </c>
      <c r="N2945">
        <f>IF(ISERROR(L2945),VLOOKUP(D2945,average_median_rates_1!B:I,8,0),IF(L2945="**", VLOOKUP(D2945,average_median_rates_1!B:I,8,0)))</f>
        <v>940</v>
      </c>
      <c r="O2945">
        <f t="shared" si="319"/>
        <v>1364.3567618449965</v>
      </c>
      <c r="P2945">
        <f t="shared" si="320"/>
        <v>1364.3567618449965</v>
      </c>
    </row>
    <row r="2946" spans="1:16" x14ac:dyDescent="0.2">
      <c r="A2946" t="str">
        <f t="shared" si="321"/>
        <v>200610median2Downtown</v>
      </c>
      <c r="B2946" t="str">
        <f t="shared" ref="B2946:B3009" si="322">E2946&amp;F2946&amp;G2946&amp;H2946&amp;I2946&amp;K2946</f>
        <v>200610apartmentmedian2_bed_rateDowntown</v>
      </c>
      <c r="C2946" t="str">
        <f t="shared" ref="C2946:C3009" si="323">G2946&amp;H2946&amp;I2946&amp;K2946</f>
        <v>apartmentmedian2_bed_rateDowntown</v>
      </c>
      <c r="D2946" t="str">
        <f t="shared" ref="D2946:D3009" si="324">E2946&amp;F2946&amp;G2946&amp;H2946&amp;I2946&amp;"Vancouver"</f>
        <v>200610apartmentmedian2_bed_rateVancouver</v>
      </c>
      <c r="E2946">
        <v>2006</v>
      </c>
      <c r="F2946">
        <v>10</v>
      </c>
      <c r="G2946" t="s">
        <v>65</v>
      </c>
      <c r="H2946" t="s">
        <v>61</v>
      </c>
      <c r="I2946" t="s">
        <v>53</v>
      </c>
      <c r="J2946">
        <f t="shared" ref="J2946:J3009" si="325">IF(I2946="bachelor_rate", 0, IF(I2946="1_bed_rate", 1, IF(I2946="2_bed_rate",2, IF(I2946="3+_bed_rate", 3, "error"))))</f>
        <v>2</v>
      </c>
      <c r="K2946" t="s">
        <v>17</v>
      </c>
      <c r="L2946" t="e">
        <f>VLOOKUP(B2946,average_median_rates_1!B:I,8,0)</f>
        <v>#N/A</v>
      </c>
      <c r="M2946">
        <f>IF(ISERROR(L2946),VLOOKUP(C2946,vancouver_ratios_2!B:J,9,0),IF(L2946="**",VLOOKUP(C2946,vancouver_ratios_2!B:J,9,0)))</f>
        <v>1.5379667398807699</v>
      </c>
      <c r="N2946">
        <f>IF(ISERROR(L2946),VLOOKUP(D2946,average_median_rates_1!B:I,8,0),IF(L2946="**", VLOOKUP(D2946,average_median_rates_1!B:I,8,0)))</f>
        <v>940</v>
      </c>
      <c r="O2946">
        <f t="shared" ref="O2946:O3009" si="326">N2946*M2946</f>
        <v>1445.6887354879236</v>
      </c>
      <c r="P2946">
        <f t="shared" ref="P2946:P3009" si="327">IF(ISERROR(L2946),O2946, IF(L2946="**", O2946, L2946))</f>
        <v>1445.6887354879236</v>
      </c>
    </row>
    <row r="2947" spans="1:16" x14ac:dyDescent="0.2">
      <c r="A2947" t="str">
        <f t="shared" ref="A2947:A3010" si="328">E2947&amp;F2947&amp;H2947&amp;J2947&amp;K2947</f>
        <v>200610median2South Granville/Oak</v>
      </c>
      <c r="B2947" t="str">
        <f t="shared" si="322"/>
        <v>200610apartmentmedian2_bed_rateSouth Granville/Oak</v>
      </c>
      <c r="C2947" t="str">
        <f t="shared" si="323"/>
        <v>apartmentmedian2_bed_rateSouth Granville/Oak</v>
      </c>
      <c r="D2947" t="str">
        <f t="shared" si="324"/>
        <v>200610apartmentmedian2_bed_rateVancouver</v>
      </c>
      <c r="E2947">
        <v>2006</v>
      </c>
      <c r="F2947">
        <v>10</v>
      </c>
      <c r="G2947" t="s">
        <v>65</v>
      </c>
      <c r="H2947" t="s">
        <v>61</v>
      </c>
      <c r="I2947" t="s">
        <v>53</v>
      </c>
      <c r="J2947">
        <f t="shared" si="325"/>
        <v>2</v>
      </c>
      <c r="K2947" t="s">
        <v>19</v>
      </c>
      <c r="L2947" t="e">
        <f>VLOOKUP(B2947,average_median_rates_1!B:I,8,0)</f>
        <v>#N/A</v>
      </c>
      <c r="M2947">
        <f>IF(ISERROR(L2947),VLOOKUP(C2947,vancouver_ratios_2!B:J,9,0),IF(L2947="**",VLOOKUP(C2947,vancouver_ratios_2!B:J,9,0)))</f>
        <v>1.2957326639472899</v>
      </c>
      <c r="N2947">
        <f>IF(ISERROR(L2947),VLOOKUP(D2947,average_median_rates_1!B:I,8,0),IF(L2947="**", VLOOKUP(D2947,average_median_rates_1!B:I,8,0)))</f>
        <v>940</v>
      </c>
      <c r="O2947">
        <f t="shared" si="326"/>
        <v>1217.9887041104525</v>
      </c>
      <c r="P2947">
        <f t="shared" si="327"/>
        <v>1217.9887041104525</v>
      </c>
    </row>
    <row r="2948" spans="1:16" x14ac:dyDescent="0.2">
      <c r="A2948" t="str">
        <f t="shared" si="328"/>
        <v>200610median2Kitsilano/Point Grey</v>
      </c>
      <c r="B2948" t="str">
        <f t="shared" si="322"/>
        <v>200610apartmentmedian2_bed_rateKitsilano/Point Grey</v>
      </c>
      <c r="C2948" t="str">
        <f t="shared" si="323"/>
        <v>apartmentmedian2_bed_rateKitsilano/Point Grey</v>
      </c>
      <c r="D2948" t="str">
        <f t="shared" si="324"/>
        <v>200610apartmentmedian2_bed_rateVancouver</v>
      </c>
      <c r="E2948">
        <v>2006</v>
      </c>
      <c r="F2948">
        <v>10</v>
      </c>
      <c r="G2948" t="s">
        <v>65</v>
      </c>
      <c r="H2948" t="s">
        <v>61</v>
      </c>
      <c r="I2948" t="s">
        <v>53</v>
      </c>
      <c r="J2948">
        <f t="shared" si="325"/>
        <v>2</v>
      </c>
      <c r="K2948" t="s">
        <v>20</v>
      </c>
      <c r="L2948" t="e">
        <f>VLOOKUP(B2948,average_median_rates_1!B:I,8,0)</f>
        <v>#N/A</v>
      </c>
      <c r="M2948">
        <f>IF(ISERROR(L2948),VLOOKUP(C2948,vancouver_ratios_2!B:J,9,0),IF(L2948="**",VLOOKUP(C2948,vancouver_ratios_2!B:J,9,0)))</f>
        <v>1.36413555067462</v>
      </c>
      <c r="N2948">
        <f>IF(ISERROR(L2948),VLOOKUP(D2948,average_median_rates_1!B:I,8,0),IF(L2948="**", VLOOKUP(D2948,average_median_rates_1!B:I,8,0)))</f>
        <v>940</v>
      </c>
      <c r="O2948">
        <f t="shared" si="326"/>
        <v>1282.2874176341429</v>
      </c>
      <c r="P2948">
        <f t="shared" si="327"/>
        <v>1282.2874176341429</v>
      </c>
    </row>
    <row r="2949" spans="1:16" x14ac:dyDescent="0.2">
      <c r="A2949" t="str">
        <f t="shared" si="328"/>
        <v>200610median2Westside/Kerrisdale</v>
      </c>
      <c r="B2949" t="str">
        <f t="shared" si="322"/>
        <v>200610apartmentmedian2_bed_rateWestside/Kerrisdale</v>
      </c>
      <c r="C2949" t="str">
        <f t="shared" si="323"/>
        <v>apartmentmedian2_bed_rateWestside/Kerrisdale</v>
      </c>
      <c r="D2949" t="str">
        <f t="shared" si="324"/>
        <v>200610apartmentmedian2_bed_rateVancouver</v>
      </c>
      <c r="E2949">
        <v>2006</v>
      </c>
      <c r="F2949">
        <v>10</v>
      </c>
      <c r="G2949" t="s">
        <v>65</v>
      </c>
      <c r="H2949" t="s">
        <v>61</v>
      </c>
      <c r="I2949" t="s">
        <v>53</v>
      </c>
      <c r="J2949">
        <f t="shared" si="325"/>
        <v>2</v>
      </c>
      <c r="K2949" t="s">
        <v>21</v>
      </c>
      <c r="L2949" t="e">
        <f>VLOOKUP(B2949,average_median_rates_1!B:I,8,0)</f>
        <v>#N/A</v>
      </c>
      <c r="M2949">
        <f>IF(ISERROR(L2949),VLOOKUP(C2949,vancouver_ratios_2!B:J,9,0),IF(L2949="**",VLOOKUP(C2949,vancouver_ratios_2!B:J,9,0)))</f>
        <v>1.4303420144336401</v>
      </c>
      <c r="N2949">
        <f>IF(ISERROR(L2949),VLOOKUP(D2949,average_median_rates_1!B:I,8,0),IF(L2949="**", VLOOKUP(D2949,average_median_rates_1!B:I,8,0)))</f>
        <v>940</v>
      </c>
      <c r="O2949">
        <f t="shared" si="326"/>
        <v>1344.5214935676217</v>
      </c>
      <c r="P2949">
        <f t="shared" si="327"/>
        <v>1344.5214935676217</v>
      </c>
    </row>
    <row r="2950" spans="1:16" x14ac:dyDescent="0.2">
      <c r="A2950" t="str">
        <f t="shared" si="328"/>
        <v>200610median2Marpole</v>
      </c>
      <c r="B2950" t="str">
        <f t="shared" si="322"/>
        <v>200610apartmentmedian2_bed_rateMarpole</v>
      </c>
      <c r="C2950" t="str">
        <f t="shared" si="323"/>
        <v>apartmentmedian2_bed_rateMarpole</v>
      </c>
      <c r="D2950" t="str">
        <f t="shared" si="324"/>
        <v>200610apartmentmedian2_bed_rateVancouver</v>
      </c>
      <c r="E2950">
        <v>2006</v>
      </c>
      <c r="F2950">
        <v>10</v>
      </c>
      <c r="G2950" t="s">
        <v>65</v>
      </c>
      <c r="H2950" t="s">
        <v>61</v>
      </c>
      <c r="I2950" t="s">
        <v>53</v>
      </c>
      <c r="J2950">
        <f t="shared" si="325"/>
        <v>2</v>
      </c>
      <c r="K2950" t="s">
        <v>23</v>
      </c>
      <c r="L2950" t="e">
        <f>VLOOKUP(B2950,average_median_rates_1!B:I,8,0)</f>
        <v>#N/A</v>
      </c>
      <c r="M2950">
        <f>IF(ISERROR(L2950),VLOOKUP(C2950,vancouver_ratios_2!B:J,9,0),IF(L2950="**",VLOOKUP(C2950,vancouver_ratios_2!B:J,9,0)))</f>
        <v>0.92594916849701903</v>
      </c>
      <c r="N2950">
        <f>IF(ISERROR(L2950),VLOOKUP(D2950,average_median_rates_1!B:I,8,0),IF(L2950="**", VLOOKUP(D2950,average_median_rates_1!B:I,8,0)))</f>
        <v>940</v>
      </c>
      <c r="O2950">
        <f t="shared" si="326"/>
        <v>870.39221838719789</v>
      </c>
      <c r="P2950">
        <f t="shared" si="327"/>
        <v>870.39221838719789</v>
      </c>
    </row>
    <row r="2951" spans="1:16" x14ac:dyDescent="0.2">
      <c r="A2951" t="str">
        <f t="shared" si="328"/>
        <v>200610median2Mount Pleasant/Renfrew Heights</v>
      </c>
      <c r="B2951" t="str">
        <f t="shared" si="322"/>
        <v>200610apartmentmedian2_bed_rateMount Pleasant/Renfrew Heights</v>
      </c>
      <c r="C2951" t="str">
        <f t="shared" si="323"/>
        <v>apartmentmedian2_bed_rateMount Pleasant/Renfrew Heights</v>
      </c>
      <c r="D2951" t="str">
        <f t="shared" si="324"/>
        <v>200610apartmentmedian2_bed_rateVancouver</v>
      </c>
      <c r="E2951">
        <v>2006</v>
      </c>
      <c r="F2951">
        <v>10</v>
      </c>
      <c r="G2951" t="s">
        <v>65</v>
      </c>
      <c r="H2951" t="s">
        <v>61</v>
      </c>
      <c r="I2951" t="s">
        <v>53</v>
      </c>
      <c r="J2951">
        <f t="shared" si="325"/>
        <v>2</v>
      </c>
      <c r="K2951" t="s">
        <v>24</v>
      </c>
      <c r="L2951" t="e">
        <f>VLOOKUP(B2951,average_median_rates_1!B:I,8,0)</f>
        <v>#N/A</v>
      </c>
      <c r="M2951">
        <f>IF(ISERROR(L2951),VLOOKUP(C2951,vancouver_ratios_2!B:J,9,0),IF(L2951="**",VLOOKUP(C2951,vancouver_ratios_2!B:J,9,0)))</f>
        <v>1.0656573580169399</v>
      </c>
      <c r="N2951">
        <f>IF(ISERROR(L2951),VLOOKUP(D2951,average_median_rates_1!B:I,8,0),IF(L2951="**", VLOOKUP(D2951,average_median_rates_1!B:I,8,0)))</f>
        <v>940</v>
      </c>
      <c r="O2951">
        <f t="shared" si="326"/>
        <v>1001.7179165359236</v>
      </c>
      <c r="P2951">
        <f t="shared" si="327"/>
        <v>1001.7179165359236</v>
      </c>
    </row>
    <row r="2952" spans="1:16" x14ac:dyDescent="0.2">
      <c r="A2952" t="str">
        <f t="shared" si="328"/>
        <v>200610median2East Hastings</v>
      </c>
      <c r="B2952" t="str">
        <f t="shared" si="322"/>
        <v>200610apartmentmedian2_bed_rateEast Hastings</v>
      </c>
      <c r="C2952" t="str">
        <f t="shared" si="323"/>
        <v>apartmentmedian2_bed_rateEast Hastings</v>
      </c>
      <c r="D2952" t="str">
        <f t="shared" si="324"/>
        <v>200610apartmentmedian2_bed_rateVancouver</v>
      </c>
      <c r="E2952">
        <v>2006</v>
      </c>
      <c r="F2952">
        <v>10</v>
      </c>
      <c r="G2952" t="s">
        <v>65</v>
      </c>
      <c r="H2952" t="s">
        <v>61</v>
      </c>
      <c r="I2952" t="s">
        <v>53</v>
      </c>
      <c r="J2952">
        <f t="shared" si="325"/>
        <v>2</v>
      </c>
      <c r="K2952" t="s">
        <v>25</v>
      </c>
      <c r="L2952" t="e">
        <f>VLOOKUP(B2952,average_median_rates_1!B:I,8,0)</f>
        <v>#N/A</v>
      </c>
      <c r="M2952">
        <f>IF(ISERROR(L2952),VLOOKUP(C2952,vancouver_ratios_2!B:J,9,0),IF(L2952="**",VLOOKUP(C2952,vancouver_ratios_2!B:J,9,0)))</f>
        <v>0.97427047379981202</v>
      </c>
      <c r="N2952">
        <f>IF(ISERROR(L2952),VLOOKUP(D2952,average_median_rates_1!B:I,8,0),IF(L2952="**", VLOOKUP(D2952,average_median_rates_1!B:I,8,0)))</f>
        <v>940</v>
      </c>
      <c r="O2952">
        <f t="shared" si="326"/>
        <v>915.81424537182329</v>
      </c>
      <c r="P2952">
        <f t="shared" si="327"/>
        <v>915.81424537182329</v>
      </c>
    </row>
    <row r="2953" spans="1:16" x14ac:dyDescent="0.2">
      <c r="A2953" t="str">
        <f t="shared" si="328"/>
        <v>200610median2Southeast Vancouver</v>
      </c>
      <c r="B2953" t="str">
        <f t="shared" si="322"/>
        <v>200610apartmentmedian2_bed_rateSoutheast Vancouver</v>
      </c>
      <c r="C2953" t="str">
        <f t="shared" si="323"/>
        <v>apartmentmedian2_bed_rateSoutheast Vancouver</v>
      </c>
      <c r="D2953" t="str">
        <f t="shared" si="324"/>
        <v>200610apartmentmedian2_bed_rateVancouver</v>
      </c>
      <c r="E2953">
        <v>2006</v>
      </c>
      <c r="F2953">
        <v>10</v>
      </c>
      <c r="G2953" t="s">
        <v>65</v>
      </c>
      <c r="H2953" t="s">
        <v>61</v>
      </c>
      <c r="I2953" t="s">
        <v>53</v>
      </c>
      <c r="J2953">
        <f t="shared" si="325"/>
        <v>2</v>
      </c>
      <c r="K2953" t="s">
        <v>26</v>
      </c>
      <c r="L2953" t="e">
        <f>VLOOKUP(B2953,average_median_rates_1!B:I,8,0)</f>
        <v>#N/A</v>
      </c>
      <c r="M2953">
        <f>IF(ISERROR(L2953),VLOOKUP(C2953,vancouver_ratios_2!B:J,9,0),IF(L2953="**",VLOOKUP(C2953,vancouver_ratios_2!B:J,9,0)))</f>
        <v>1.1106840288672699</v>
      </c>
      <c r="N2953">
        <f>IF(ISERROR(L2953),VLOOKUP(D2953,average_median_rates_1!B:I,8,0),IF(L2953="**", VLOOKUP(D2953,average_median_rates_1!B:I,8,0)))</f>
        <v>940</v>
      </c>
      <c r="O2953">
        <f t="shared" si="326"/>
        <v>1044.0429871352337</v>
      </c>
      <c r="P2953">
        <f t="shared" si="327"/>
        <v>1044.0429871352337</v>
      </c>
    </row>
    <row r="2954" spans="1:16" x14ac:dyDescent="0.2">
      <c r="A2954" t="str">
        <f t="shared" si="328"/>
        <v>200610median2University Endowment Lands</v>
      </c>
      <c r="B2954" t="str">
        <f t="shared" si="322"/>
        <v>200610apartmentmedian2_bed_rateUniversity Endowment Lands</v>
      </c>
      <c r="C2954" t="str">
        <f t="shared" si="323"/>
        <v>apartmentmedian2_bed_rateUniversity Endowment Lands</v>
      </c>
      <c r="D2954" t="str">
        <f t="shared" si="324"/>
        <v>200610apartmentmedian2_bed_rateVancouver</v>
      </c>
      <c r="E2954">
        <v>2006</v>
      </c>
      <c r="F2954">
        <v>10</v>
      </c>
      <c r="G2954" t="s">
        <v>65</v>
      </c>
      <c r="H2954" t="s">
        <v>61</v>
      </c>
      <c r="I2954" t="s">
        <v>53</v>
      </c>
      <c r="J2954">
        <f t="shared" si="325"/>
        <v>2</v>
      </c>
      <c r="K2954" t="s">
        <v>27</v>
      </c>
      <c r="L2954" t="e">
        <f>VLOOKUP(B2954,average_median_rates_1!B:I,8,0)</f>
        <v>#N/A</v>
      </c>
      <c r="M2954">
        <f>IF(ISERROR(L2954),VLOOKUP(C2954,vancouver_ratios_2!B:J,9,0),IF(L2954="**",VLOOKUP(C2954,vancouver_ratios_2!B:J,9,0)))</f>
        <v>1.6577502353310301</v>
      </c>
      <c r="N2954">
        <f>IF(ISERROR(L2954),VLOOKUP(D2954,average_median_rates_1!B:I,8,0),IF(L2954="**", VLOOKUP(D2954,average_median_rates_1!B:I,8,0)))</f>
        <v>940</v>
      </c>
      <c r="O2954">
        <f t="shared" si="326"/>
        <v>1558.2852212111682</v>
      </c>
      <c r="P2954">
        <f t="shared" si="327"/>
        <v>1558.2852212111682</v>
      </c>
    </row>
    <row r="2955" spans="1:16" x14ac:dyDescent="0.2">
      <c r="A2955" t="str">
        <f t="shared" si="328"/>
        <v>200610median2Central Park/Metrotown</v>
      </c>
      <c r="B2955" t="str">
        <f t="shared" si="322"/>
        <v>200610apartmentmedian2_bed_rateCentral Park/Metrotown</v>
      </c>
      <c r="C2955" t="str">
        <f t="shared" si="323"/>
        <v>apartmentmedian2_bed_rateCentral Park/Metrotown</v>
      </c>
      <c r="D2955" t="str">
        <f t="shared" si="324"/>
        <v>200610apartmentmedian2_bed_rateVancouver</v>
      </c>
      <c r="E2955">
        <v>2006</v>
      </c>
      <c r="F2955">
        <v>10</v>
      </c>
      <c r="G2955" t="s">
        <v>65</v>
      </c>
      <c r="H2955" t="s">
        <v>61</v>
      </c>
      <c r="I2955" t="s">
        <v>53</v>
      </c>
      <c r="J2955">
        <f t="shared" si="325"/>
        <v>2</v>
      </c>
      <c r="K2955" t="s">
        <v>28</v>
      </c>
      <c r="L2955" t="e">
        <f>VLOOKUP(B2955,average_median_rates_1!B:I,8,0)</f>
        <v>#N/A</v>
      </c>
      <c r="M2955">
        <f>IF(ISERROR(L2955),VLOOKUP(C2955,vancouver_ratios_2!B:J,9,0),IF(L2955="**",VLOOKUP(C2955,vancouver_ratios_2!B:J,9,0)))</f>
        <v>0.96799497960464398</v>
      </c>
      <c r="N2955">
        <f>IF(ISERROR(L2955),VLOOKUP(D2955,average_median_rates_1!B:I,8,0),IF(L2955="**", VLOOKUP(D2955,average_median_rates_1!B:I,8,0)))</f>
        <v>940</v>
      </c>
      <c r="O2955">
        <f t="shared" si="326"/>
        <v>909.91528082836533</v>
      </c>
      <c r="P2955">
        <f t="shared" si="327"/>
        <v>909.91528082836533</v>
      </c>
    </row>
    <row r="2956" spans="1:16" x14ac:dyDescent="0.2">
      <c r="A2956" t="str">
        <f t="shared" si="328"/>
        <v>200610median2Southeast Burnaby</v>
      </c>
      <c r="B2956" t="str">
        <f t="shared" si="322"/>
        <v>200610apartmentmedian2_bed_rateSoutheast Burnaby</v>
      </c>
      <c r="C2956" t="str">
        <f t="shared" si="323"/>
        <v>apartmentmedian2_bed_rateSoutheast Burnaby</v>
      </c>
      <c r="D2956" t="str">
        <f t="shared" si="324"/>
        <v>200610apartmentmedian2_bed_rateVancouver</v>
      </c>
      <c r="E2956">
        <v>2006</v>
      </c>
      <c r="F2956">
        <v>10</v>
      </c>
      <c r="G2956" t="s">
        <v>65</v>
      </c>
      <c r="H2956" t="s">
        <v>61</v>
      </c>
      <c r="I2956" t="s">
        <v>53</v>
      </c>
      <c r="J2956">
        <f t="shared" si="325"/>
        <v>2</v>
      </c>
      <c r="K2956" t="s">
        <v>29</v>
      </c>
      <c r="L2956" t="e">
        <f>VLOOKUP(B2956,average_median_rates_1!B:I,8,0)</f>
        <v>#N/A</v>
      </c>
      <c r="M2956">
        <f>IF(ISERROR(L2956),VLOOKUP(C2956,vancouver_ratios_2!B:J,9,0),IF(L2956="**",VLOOKUP(C2956,vancouver_ratios_2!B:J,9,0)))</f>
        <v>0.83181675556950097</v>
      </c>
      <c r="N2956">
        <f>IF(ISERROR(L2956),VLOOKUP(D2956,average_median_rates_1!B:I,8,0),IF(L2956="**", VLOOKUP(D2956,average_median_rates_1!B:I,8,0)))</f>
        <v>940</v>
      </c>
      <c r="O2956">
        <f t="shared" si="326"/>
        <v>781.90775023533092</v>
      </c>
      <c r="P2956">
        <f t="shared" si="327"/>
        <v>781.90775023533092</v>
      </c>
    </row>
    <row r="2957" spans="1:16" x14ac:dyDescent="0.2">
      <c r="A2957" t="str">
        <f t="shared" si="328"/>
        <v>200610median2North Burnaby</v>
      </c>
      <c r="B2957" t="str">
        <f t="shared" si="322"/>
        <v>200610apartmentmedian2_bed_rateNorth Burnaby</v>
      </c>
      <c r="C2957" t="str">
        <f t="shared" si="323"/>
        <v>apartmentmedian2_bed_rateNorth Burnaby</v>
      </c>
      <c r="D2957" t="str">
        <f t="shared" si="324"/>
        <v>200610apartmentmedian2_bed_rateVancouver</v>
      </c>
      <c r="E2957">
        <v>2006</v>
      </c>
      <c r="F2957">
        <v>10</v>
      </c>
      <c r="G2957" t="s">
        <v>65</v>
      </c>
      <c r="H2957" t="s">
        <v>61</v>
      </c>
      <c r="I2957" t="s">
        <v>53</v>
      </c>
      <c r="J2957">
        <f t="shared" si="325"/>
        <v>2</v>
      </c>
      <c r="K2957" t="s">
        <v>31</v>
      </c>
      <c r="L2957" t="e">
        <f>VLOOKUP(B2957,average_median_rates_1!B:I,8,0)</f>
        <v>#N/A</v>
      </c>
      <c r="M2957">
        <f>IF(ISERROR(L2957),VLOOKUP(C2957,vancouver_ratios_2!B:J,9,0),IF(L2957="**",VLOOKUP(C2957,vancouver_ratios_2!B:J,9,0)))</f>
        <v>1.02016002510198</v>
      </c>
      <c r="N2957">
        <f>IF(ISERROR(L2957),VLOOKUP(D2957,average_median_rates_1!B:I,8,0),IF(L2957="**", VLOOKUP(D2957,average_median_rates_1!B:I,8,0)))</f>
        <v>940</v>
      </c>
      <c r="O2957">
        <f t="shared" si="326"/>
        <v>958.95042359586125</v>
      </c>
      <c r="P2957">
        <f t="shared" si="327"/>
        <v>958.95042359586125</v>
      </c>
    </row>
    <row r="2958" spans="1:16" x14ac:dyDescent="0.2">
      <c r="A2958" t="str">
        <f t="shared" si="328"/>
        <v>200610median2New Westminster</v>
      </c>
      <c r="B2958" t="str">
        <f t="shared" si="322"/>
        <v>200610apartmentmedian2_bed_rateNew Westminster</v>
      </c>
      <c r="C2958" t="str">
        <f t="shared" si="323"/>
        <v>apartmentmedian2_bed_rateNew Westminster</v>
      </c>
      <c r="D2958" t="str">
        <f t="shared" si="324"/>
        <v>200610apartmentmedian2_bed_rateVancouver</v>
      </c>
      <c r="E2958">
        <v>2006</v>
      </c>
      <c r="F2958">
        <v>10</v>
      </c>
      <c r="G2958" t="s">
        <v>65</v>
      </c>
      <c r="H2958" t="s">
        <v>61</v>
      </c>
      <c r="I2958" t="s">
        <v>53</v>
      </c>
      <c r="J2958">
        <f t="shared" si="325"/>
        <v>2</v>
      </c>
      <c r="K2958" t="s">
        <v>32</v>
      </c>
      <c r="L2958" t="e">
        <f>VLOOKUP(B2958,average_median_rates_1!B:I,8,0)</f>
        <v>#N/A</v>
      </c>
      <c r="M2958">
        <f>IF(ISERROR(L2958),VLOOKUP(C2958,vancouver_ratios_2!B:J,9,0),IF(L2958="**",VLOOKUP(C2958,vancouver_ratios_2!B:J,9,0)))</f>
        <v>0.92845936617508595</v>
      </c>
      <c r="N2958">
        <f>IF(ISERROR(L2958),VLOOKUP(D2958,average_median_rates_1!B:I,8,0),IF(L2958="**", VLOOKUP(D2958,average_median_rates_1!B:I,8,0)))</f>
        <v>940</v>
      </c>
      <c r="O2958">
        <f t="shared" si="326"/>
        <v>872.75180420458082</v>
      </c>
      <c r="P2958">
        <f t="shared" si="327"/>
        <v>872.75180420458082</v>
      </c>
    </row>
    <row r="2959" spans="1:16" x14ac:dyDescent="0.2">
      <c r="A2959" t="str">
        <f t="shared" si="328"/>
        <v>200610median2North Vancouver CY</v>
      </c>
      <c r="B2959" t="str">
        <f t="shared" si="322"/>
        <v>200610apartmentmedian2_bed_rateNorth Vancouver CY</v>
      </c>
      <c r="C2959" t="str">
        <f t="shared" si="323"/>
        <v>apartmentmedian2_bed_rateNorth Vancouver CY</v>
      </c>
      <c r="D2959" t="str">
        <f t="shared" si="324"/>
        <v>200610apartmentmedian2_bed_rateVancouver</v>
      </c>
      <c r="E2959">
        <v>2006</v>
      </c>
      <c r="F2959">
        <v>10</v>
      </c>
      <c r="G2959" t="s">
        <v>65</v>
      </c>
      <c r="H2959" t="s">
        <v>61</v>
      </c>
      <c r="I2959" t="s">
        <v>53</v>
      </c>
      <c r="J2959">
        <f t="shared" si="325"/>
        <v>2</v>
      </c>
      <c r="K2959" t="s">
        <v>33</v>
      </c>
      <c r="L2959" t="e">
        <f>VLOOKUP(B2959,average_median_rates_1!B:I,8,0)</f>
        <v>#N/A</v>
      </c>
      <c r="M2959">
        <f>IF(ISERROR(L2959),VLOOKUP(C2959,vancouver_ratios_2!B:J,9,0),IF(L2959="**",VLOOKUP(C2959,vancouver_ratios_2!B:J,9,0)))</f>
        <v>1.18195010982115</v>
      </c>
      <c r="N2959">
        <f>IF(ISERROR(L2959),VLOOKUP(D2959,average_median_rates_1!B:I,8,0),IF(L2959="**", VLOOKUP(D2959,average_median_rates_1!B:I,8,0)))</f>
        <v>940</v>
      </c>
      <c r="O2959">
        <f t="shared" si="326"/>
        <v>1111.0331032318811</v>
      </c>
      <c r="P2959">
        <f t="shared" si="327"/>
        <v>1111.0331032318811</v>
      </c>
    </row>
    <row r="2960" spans="1:16" x14ac:dyDescent="0.2">
      <c r="A2960" t="str">
        <f t="shared" si="328"/>
        <v>200610median2North Vancouver DM</v>
      </c>
      <c r="B2960" t="str">
        <f t="shared" si="322"/>
        <v>200610apartmentmedian2_bed_rateNorth Vancouver DM</v>
      </c>
      <c r="C2960" t="str">
        <f t="shared" si="323"/>
        <v>apartmentmedian2_bed_rateNorth Vancouver DM</v>
      </c>
      <c r="D2960" t="str">
        <f t="shared" si="324"/>
        <v>200610apartmentmedian2_bed_rateVancouver</v>
      </c>
      <c r="E2960">
        <v>2006</v>
      </c>
      <c r="F2960">
        <v>10</v>
      </c>
      <c r="G2960" t="s">
        <v>65</v>
      </c>
      <c r="H2960" t="s">
        <v>61</v>
      </c>
      <c r="I2960" t="s">
        <v>53</v>
      </c>
      <c r="J2960">
        <f t="shared" si="325"/>
        <v>2</v>
      </c>
      <c r="K2960" t="s">
        <v>34</v>
      </c>
      <c r="L2960" t="e">
        <f>VLOOKUP(B2960,average_median_rates_1!B:I,8,0)</f>
        <v>#N/A</v>
      </c>
      <c r="M2960">
        <f>IF(ISERROR(L2960),VLOOKUP(C2960,vancouver_ratios_2!B:J,9,0),IF(L2960="**",VLOOKUP(C2960,vancouver_ratios_2!B:J,9,0)))</f>
        <v>1.1241763413868799</v>
      </c>
      <c r="N2960">
        <f>IF(ISERROR(L2960),VLOOKUP(D2960,average_median_rates_1!B:I,8,0),IF(L2960="**", VLOOKUP(D2960,average_median_rates_1!B:I,8,0)))</f>
        <v>940</v>
      </c>
      <c r="O2960">
        <f t="shared" si="326"/>
        <v>1056.7257609036672</v>
      </c>
      <c r="P2960">
        <f t="shared" si="327"/>
        <v>1056.7257609036672</v>
      </c>
    </row>
    <row r="2961" spans="1:16" x14ac:dyDescent="0.2">
      <c r="A2961" t="str">
        <f t="shared" si="328"/>
        <v>200610median2West Vancouver</v>
      </c>
      <c r="B2961" t="str">
        <f t="shared" si="322"/>
        <v>200610apartmentmedian2_bed_rateWest Vancouver</v>
      </c>
      <c r="C2961" t="str">
        <f t="shared" si="323"/>
        <v>apartmentmedian2_bed_rateWest Vancouver</v>
      </c>
      <c r="D2961" t="str">
        <f t="shared" si="324"/>
        <v>200610apartmentmedian2_bed_rateVancouver</v>
      </c>
      <c r="E2961">
        <v>2006</v>
      </c>
      <c r="F2961">
        <v>10</v>
      </c>
      <c r="G2961" t="s">
        <v>65</v>
      </c>
      <c r="H2961" t="s">
        <v>61</v>
      </c>
      <c r="I2961" t="s">
        <v>53</v>
      </c>
      <c r="J2961">
        <f t="shared" si="325"/>
        <v>2</v>
      </c>
      <c r="K2961" t="s">
        <v>35</v>
      </c>
      <c r="L2961" t="e">
        <f>VLOOKUP(B2961,average_median_rates_1!B:I,8,0)</f>
        <v>#N/A</v>
      </c>
      <c r="M2961">
        <f>IF(ISERROR(L2961),VLOOKUP(C2961,vancouver_ratios_2!B:J,9,0),IF(L2961="**",VLOOKUP(C2961,vancouver_ratios_2!B:J,9,0)))</f>
        <v>1.7228584876059001</v>
      </c>
      <c r="N2961">
        <f>IF(ISERROR(L2961),VLOOKUP(D2961,average_median_rates_1!B:I,8,0),IF(L2961="**", VLOOKUP(D2961,average_median_rates_1!B:I,8,0)))</f>
        <v>940</v>
      </c>
      <c r="O2961">
        <f t="shared" si="326"/>
        <v>1619.486978349546</v>
      </c>
      <c r="P2961">
        <f t="shared" si="327"/>
        <v>1619.486978349546</v>
      </c>
    </row>
    <row r="2962" spans="1:16" x14ac:dyDescent="0.2">
      <c r="A2962" t="str">
        <f t="shared" si="328"/>
        <v>200610median2Richmond</v>
      </c>
      <c r="B2962" t="str">
        <f t="shared" si="322"/>
        <v>200610apartmentmedian2_bed_rateRichmond</v>
      </c>
      <c r="C2962" t="str">
        <f t="shared" si="323"/>
        <v>apartmentmedian2_bed_rateRichmond</v>
      </c>
      <c r="D2962" t="str">
        <f t="shared" si="324"/>
        <v>200610apartmentmedian2_bed_rateVancouver</v>
      </c>
      <c r="E2962">
        <v>2006</v>
      </c>
      <c r="F2962">
        <v>10</v>
      </c>
      <c r="G2962" t="s">
        <v>65</v>
      </c>
      <c r="H2962" t="s">
        <v>61</v>
      </c>
      <c r="I2962" t="s">
        <v>53</v>
      </c>
      <c r="J2962">
        <f t="shared" si="325"/>
        <v>2</v>
      </c>
      <c r="K2962" t="s">
        <v>36</v>
      </c>
      <c r="L2962" t="e">
        <f>VLOOKUP(B2962,average_median_rates_1!B:I,8,0)</f>
        <v>#N/A</v>
      </c>
      <c r="M2962">
        <f>IF(ISERROR(L2962),VLOOKUP(C2962,vancouver_ratios_2!B:J,9,0),IF(L2962="**",VLOOKUP(C2962,vancouver_ratios_2!B:J,9,0)))</f>
        <v>0.96815186695952304</v>
      </c>
      <c r="N2962">
        <f>IF(ISERROR(L2962),VLOOKUP(D2962,average_median_rates_1!B:I,8,0),IF(L2962="**", VLOOKUP(D2962,average_median_rates_1!B:I,8,0)))</f>
        <v>940</v>
      </c>
      <c r="O2962">
        <f t="shared" si="326"/>
        <v>910.06275494195165</v>
      </c>
      <c r="P2962">
        <f t="shared" si="327"/>
        <v>910.06275494195165</v>
      </c>
    </row>
    <row r="2963" spans="1:16" x14ac:dyDescent="0.2">
      <c r="A2963" t="str">
        <f t="shared" si="328"/>
        <v>200610median2Delta</v>
      </c>
      <c r="B2963" t="str">
        <f t="shared" si="322"/>
        <v>200610apartmentmedian2_bed_rateDelta</v>
      </c>
      <c r="C2963" t="str">
        <f t="shared" si="323"/>
        <v>apartmentmedian2_bed_rateDelta</v>
      </c>
      <c r="D2963" t="str">
        <f t="shared" si="324"/>
        <v>200610apartmentmedian2_bed_rateVancouver</v>
      </c>
      <c r="E2963">
        <v>2006</v>
      </c>
      <c r="F2963">
        <v>10</v>
      </c>
      <c r="G2963" t="s">
        <v>65</v>
      </c>
      <c r="H2963" t="s">
        <v>61</v>
      </c>
      <c r="I2963" t="s">
        <v>53</v>
      </c>
      <c r="J2963">
        <f t="shared" si="325"/>
        <v>2</v>
      </c>
      <c r="K2963" t="s">
        <v>37</v>
      </c>
      <c r="L2963" t="e">
        <f>VLOOKUP(B2963,average_median_rates_1!B:I,8,0)</f>
        <v>#N/A</v>
      </c>
      <c r="M2963">
        <f>IF(ISERROR(L2963),VLOOKUP(C2963,vancouver_ratios_2!B:J,9,0),IF(L2963="**",VLOOKUP(C2963,vancouver_ratios_2!B:J,9,0)))</f>
        <v>0.85189833699403805</v>
      </c>
      <c r="N2963">
        <f>IF(ISERROR(L2963),VLOOKUP(D2963,average_median_rates_1!B:I,8,0),IF(L2963="**", VLOOKUP(D2963,average_median_rates_1!B:I,8,0)))</f>
        <v>940</v>
      </c>
      <c r="O2963">
        <f t="shared" si="326"/>
        <v>800.78443677439577</v>
      </c>
      <c r="P2963">
        <f t="shared" si="327"/>
        <v>800.78443677439577</v>
      </c>
    </row>
    <row r="2964" spans="1:16" x14ac:dyDescent="0.2">
      <c r="A2964" t="str">
        <f t="shared" si="328"/>
        <v>200610median2Surrey</v>
      </c>
      <c r="B2964" t="str">
        <f t="shared" si="322"/>
        <v>200610apartmentmedian2_bed_rateSurrey</v>
      </c>
      <c r="C2964" t="str">
        <f t="shared" si="323"/>
        <v>apartmentmedian2_bed_rateSurrey</v>
      </c>
      <c r="D2964" t="str">
        <f t="shared" si="324"/>
        <v>200610apartmentmedian2_bed_rateVancouver</v>
      </c>
      <c r="E2964">
        <v>2006</v>
      </c>
      <c r="F2964">
        <v>10</v>
      </c>
      <c r="G2964" t="s">
        <v>65</v>
      </c>
      <c r="H2964" t="s">
        <v>61</v>
      </c>
      <c r="I2964" t="s">
        <v>53</v>
      </c>
      <c r="J2964">
        <f t="shared" si="325"/>
        <v>2</v>
      </c>
      <c r="K2964" t="s">
        <v>38</v>
      </c>
      <c r="L2964" t="e">
        <f>VLOOKUP(B2964,average_median_rates_1!B:I,8,0)</f>
        <v>#N/A</v>
      </c>
      <c r="M2964">
        <f>IF(ISERROR(L2964),VLOOKUP(C2964,vancouver_ratios_2!B:J,9,0),IF(L2964="**",VLOOKUP(C2964,vancouver_ratios_2!B:J,9,0)))</f>
        <v>0.75274552871038602</v>
      </c>
      <c r="N2964">
        <f>IF(ISERROR(L2964),VLOOKUP(D2964,average_median_rates_1!B:I,8,0),IF(L2964="**", VLOOKUP(D2964,average_median_rates_1!B:I,8,0)))</f>
        <v>940</v>
      </c>
      <c r="O2964">
        <f t="shared" si="326"/>
        <v>707.58079698776282</v>
      </c>
      <c r="P2964">
        <f t="shared" si="327"/>
        <v>707.58079698776282</v>
      </c>
    </row>
    <row r="2965" spans="1:16" x14ac:dyDescent="0.2">
      <c r="A2965" t="str">
        <f t="shared" si="328"/>
        <v>200610median2White Rock</v>
      </c>
      <c r="B2965" t="str">
        <f t="shared" si="322"/>
        <v>200610apartmentmedian2_bed_rateWhite Rock</v>
      </c>
      <c r="C2965" t="str">
        <f t="shared" si="323"/>
        <v>apartmentmedian2_bed_rateWhite Rock</v>
      </c>
      <c r="D2965" t="str">
        <f t="shared" si="324"/>
        <v>200610apartmentmedian2_bed_rateVancouver</v>
      </c>
      <c r="E2965">
        <v>2006</v>
      </c>
      <c r="F2965">
        <v>10</v>
      </c>
      <c r="G2965" t="s">
        <v>65</v>
      </c>
      <c r="H2965" t="s">
        <v>61</v>
      </c>
      <c r="I2965" t="s">
        <v>53</v>
      </c>
      <c r="J2965">
        <f t="shared" si="325"/>
        <v>2</v>
      </c>
      <c r="K2965" t="s">
        <v>39</v>
      </c>
      <c r="L2965" t="e">
        <f>VLOOKUP(B2965,average_median_rates_1!B:I,8,0)</f>
        <v>#N/A</v>
      </c>
      <c r="M2965">
        <f>IF(ISERROR(L2965),VLOOKUP(C2965,vancouver_ratios_2!B:J,9,0),IF(L2965="**",VLOOKUP(C2965,vancouver_ratios_2!B:J,9,0)))</f>
        <v>0.85142767492940097</v>
      </c>
      <c r="N2965">
        <f>IF(ISERROR(L2965),VLOOKUP(D2965,average_median_rates_1!B:I,8,0),IF(L2965="**", VLOOKUP(D2965,average_median_rates_1!B:I,8,0)))</f>
        <v>940</v>
      </c>
      <c r="O2965">
        <f t="shared" si="326"/>
        <v>800.3420144336369</v>
      </c>
      <c r="P2965">
        <f t="shared" si="327"/>
        <v>800.3420144336369</v>
      </c>
    </row>
    <row r="2966" spans="1:16" x14ac:dyDescent="0.2">
      <c r="A2966" t="str">
        <f t="shared" si="328"/>
        <v>200610median2Langley City and Langley DM</v>
      </c>
      <c r="B2966" t="str">
        <f t="shared" si="322"/>
        <v>200610apartmentmedian2_bed_rateLangley City and Langley DM</v>
      </c>
      <c r="C2966" t="str">
        <f t="shared" si="323"/>
        <v>apartmentmedian2_bed_rateLangley City and Langley DM</v>
      </c>
      <c r="D2966" t="str">
        <f t="shared" si="324"/>
        <v>200610apartmentmedian2_bed_rateVancouver</v>
      </c>
      <c r="E2966">
        <v>2006</v>
      </c>
      <c r="F2966">
        <v>10</v>
      </c>
      <c r="G2966" t="s">
        <v>65</v>
      </c>
      <c r="H2966" t="s">
        <v>61</v>
      </c>
      <c r="I2966" t="s">
        <v>53</v>
      </c>
      <c r="J2966">
        <f t="shared" si="325"/>
        <v>2</v>
      </c>
      <c r="K2966" t="s">
        <v>40</v>
      </c>
      <c r="L2966" t="e">
        <f>VLOOKUP(B2966,average_median_rates_1!B:I,8,0)</f>
        <v>#N/A</v>
      </c>
      <c r="M2966">
        <f>IF(ISERROR(L2966),VLOOKUP(C2966,vancouver_ratios_2!B:J,9,0),IF(L2966="**",VLOOKUP(C2966,vancouver_ratios_2!B:J,9,0)))</f>
        <v>0.83197364292438003</v>
      </c>
      <c r="N2966">
        <f>IF(ISERROR(L2966),VLOOKUP(D2966,average_median_rates_1!B:I,8,0),IF(L2966="**", VLOOKUP(D2966,average_median_rates_1!B:I,8,0)))</f>
        <v>940</v>
      </c>
      <c r="O2966">
        <f t="shared" si="326"/>
        <v>782.05522434891725</v>
      </c>
      <c r="P2966">
        <f t="shared" si="327"/>
        <v>782.05522434891725</v>
      </c>
    </row>
    <row r="2967" spans="1:16" x14ac:dyDescent="0.2">
      <c r="A2967" t="str">
        <f t="shared" si="328"/>
        <v>200610median2Tri-Cities</v>
      </c>
      <c r="B2967" t="str">
        <f t="shared" si="322"/>
        <v>200610apartmentmedian2_bed_rateTri-Cities</v>
      </c>
      <c r="C2967" t="str">
        <f t="shared" si="323"/>
        <v>apartmentmedian2_bed_rateTri-Cities</v>
      </c>
      <c r="D2967" t="str">
        <f t="shared" si="324"/>
        <v>200610apartmentmedian2_bed_rateVancouver</v>
      </c>
      <c r="E2967">
        <v>2006</v>
      </c>
      <c r="F2967">
        <v>10</v>
      </c>
      <c r="G2967" t="s">
        <v>65</v>
      </c>
      <c r="H2967" t="s">
        <v>61</v>
      </c>
      <c r="I2967" t="s">
        <v>53</v>
      </c>
      <c r="J2967">
        <f t="shared" si="325"/>
        <v>2</v>
      </c>
      <c r="K2967" t="s">
        <v>41</v>
      </c>
      <c r="L2967" t="e">
        <f>VLOOKUP(B2967,average_median_rates_1!B:I,8,0)</f>
        <v>#N/A</v>
      </c>
      <c r="M2967">
        <f>IF(ISERROR(L2967),VLOOKUP(C2967,vancouver_ratios_2!B:J,9,0),IF(L2967="**",VLOOKUP(C2967,vancouver_ratios_2!B:J,9,0)))</f>
        <v>0.85801694383432703</v>
      </c>
      <c r="N2967">
        <f>IF(ISERROR(L2967),VLOOKUP(D2967,average_median_rates_1!B:I,8,0),IF(L2967="**", VLOOKUP(D2967,average_median_rates_1!B:I,8,0)))</f>
        <v>940</v>
      </c>
      <c r="O2967">
        <f t="shared" si="326"/>
        <v>806.53592720426741</v>
      </c>
      <c r="P2967">
        <f t="shared" si="327"/>
        <v>806.53592720426741</v>
      </c>
    </row>
    <row r="2968" spans="1:16" x14ac:dyDescent="0.2">
      <c r="A2968" t="str">
        <f t="shared" si="328"/>
        <v>200610median2Maple Ridge/Pitt Meadows</v>
      </c>
      <c r="B2968" t="str">
        <f t="shared" si="322"/>
        <v>200610apartmentmedian2_bed_rateMaple Ridge/Pitt Meadows</v>
      </c>
      <c r="C2968" t="str">
        <f t="shared" si="323"/>
        <v>apartmentmedian2_bed_rateMaple Ridge/Pitt Meadows</v>
      </c>
      <c r="D2968" t="str">
        <f t="shared" si="324"/>
        <v>200610apartmentmedian2_bed_rateVancouver</v>
      </c>
      <c r="E2968">
        <v>2006</v>
      </c>
      <c r="F2968">
        <v>10</v>
      </c>
      <c r="G2968" t="s">
        <v>65</v>
      </c>
      <c r="H2968" t="s">
        <v>61</v>
      </c>
      <c r="I2968" t="s">
        <v>53</v>
      </c>
      <c r="J2968">
        <f t="shared" si="325"/>
        <v>2</v>
      </c>
      <c r="K2968" t="s">
        <v>42</v>
      </c>
      <c r="L2968" t="e">
        <f>VLOOKUP(B2968,average_median_rates_1!B:I,8,0)</f>
        <v>#N/A</v>
      </c>
      <c r="M2968">
        <f>IF(ISERROR(L2968),VLOOKUP(C2968,vancouver_ratios_2!B:J,9,0),IF(L2968="**",VLOOKUP(C2968,vancouver_ratios_2!B:J,9,0)))</f>
        <v>0.76176655161593998</v>
      </c>
      <c r="N2968">
        <f>IF(ISERROR(L2968),VLOOKUP(D2968,average_median_rates_1!B:I,8,0),IF(L2968="**", VLOOKUP(D2968,average_median_rates_1!B:I,8,0)))</f>
        <v>940</v>
      </c>
      <c r="O2968">
        <f t="shared" si="326"/>
        <v>716.06055851898361</v>
      </c>
      <c r="P2968">
        <f t="shared" si="327"/>
        <v>716.06055851898361</v>
      </c>
    </row>
    <row r="2969" spans="1:16" x14ac:dyDescent="0.2">
      <c r="A2969" t="str">
        <f t="shared" si="328"/>
        <v>200610median2Vancouver</v>
      </c>
      <c r="B2969" t="str">
        <f t="shared" si="322"/>
        <v>200610apartmentmedian2_bed_rateVancouver</v>
      </c>
      <c r="C2969" t="str">
        <f t="shared" si="323"/>
        <v>apartmentmedian2_bed_rateVancouver</v>
      </c>
      <c r="D2969" t="str">
        <f t="shared" si="324"/>
        <v>200610apartmentmedian2_bed_rateVancouver</v>
      </c>
      <c r="E2969">
        <v>2006</v>
      </c>
      <c r="F2969">
        <v>10</v>
      </c>
      <c r="G2969" t="s">
        <v>65</v>
      </c>
      <c r="H2969" t="s">
        <v>61</v>
      </c>
      <c r="I2969" t="s">
        <v>53</v>
      </c>
      <c r="J2969">
        <f t="shared" si="325"/>
        <v>2</v>
      </c>
      <c r="K2969" t="s">
        <v>43</v>
      </c>
      <c r="L2969">
        <f>VLOOKUP(B2969,average_median_rates_1!B:I,8,0)</f>
        <v>940</v>
      </c>
      <c r="M2969" t="b">
        <f>IF(ISERROR(L2969),VLOOKUP(C2969,vancouver_ratios_2!B:J,9,0),IF(L2969="**",VLOOKUP(C2969,vancouver_ratios_2!B:J,9,0)))</f>
        <v>0</v>
      </c>
      <c r="N2969" t="b">
        <f>IF(ISERROR(L2969),VLOOKUP(D2969,average_median_rates_1!B:I,8,0),IF(L2969="**", VLOOKUP(D2969,average_median_rates_1!B:I,8,0)))</f>
        <v>0</v>
      </c>
      <c r="O2969">
        <f t="shared" si="326"/>
        <v>0</v>
      </c>
      <c r="P2969">
        <f t="shared" si="327"/>
        <v>940</v>
      </c>
    </row>
    <row r="2970" spans="1:16" x14ac:dyDescent="0.2">
      <c r="A2970" t="str">
        <f t="shared" si="328"/>
        <v>200610median2North Vancouver City</v>
      </c>
      <c r="B2970" t="str">
        <f t="shared" si="322"/>
        <v>200610apartmentmedian2_bed_rateNorth Vancouver City</v>
      </c>
      <c r="C2970" t="str">
        <f t="shared" si="323"/>
        <v>apartmentmedian2_bed_rateNorth Vancouver City</v>
      </c>
      <c r="D2970" t="str">
        <f t="shared" si="324"/>
        <v>200610apartmentmedian2_bed_rateVancouver</v>
      </c>
      <c r="E2970">
        <v>2006</v>
      </c>
      <c r="F2970">
        <v>10</v>
      </c>
      <c r="G2970" t="s">
        <v>65</v>
      </c>
      <c r="H2970" t="s">
        <v>61</v>
      </c>
      <c r="I2970" t="s">
        <v>53</v>
      </c>
      <c r="J2970">
        <f t="shared" si="325"/>
        <v>2</v>
      </c>
      <c r="K2970" t="s">
        <v>60</v>
      </c>
      <c r="L2970" t="e">
        <f>VLOOKUP(B2970,average_median_rates_1!B:I,8,0)</f>
        <v>#N/A</v>
      </c>
      <c r="M2970">
        <f>IF(ISERROR(L2970),VLOOKUP(C2970,vancouver_ratios_2!B:J,9,0),IF(L2970="**",VLOOKUP(C2970,vancouver_ratios_2!B:J,9,0)))</f>
        <v>0.94132412927518005</v>
      </c>
      <c r="N2970">
        <f>IF(ISERROR(L2970),VLOOKUP(D2970,average_median_rates_1!B:I,8,0),IF(L2970="**", VLOOKUP(D2970,average_median_rates_1!B:I,8,0)))</f>
        <v>940</v>
      </c>
      <c r="O2970">
        <f t="shared" si="326"/>
        <v>884.84468151866929</v>
      </c>
      <c r="P2970">
        <f t="shared" si="327"/>
        <v>884.84468151866929</v>
      </c>
    </row>
    <row r="2971" spans="1:16" x14ac:dyDescent="0.2">
      <c r="A2971" t="str">
        <f t="shared" si="328"/>
        <v>200610median3West End/Stanley Park</v>
      </c>
      <c r="B2971" t="str">
        <f t="shared" si="322"/>
        <v>200610apartmentmedian3+_bed_rateWest End/Stanley Park</v>
      </c>
      <c r="C2971" t="str">
        <f t="shared" si="323"/>
        <v>apartmentmedian3+_bed_rateWest End/Stanley Park</v>
      </c>
      <c r="D2971" t="str">
        <f t="shared" si="324"/>
        <v>200610apartmentmedian3+_bed_rateVancouver</v>
      </c>
      <c r="E2971">
        <v>2006</v>
      </c>
      <c r="F2971">
        <v>10</v>
      </c>
      <c r="G2971" t="s">
        <v>65</v>
      </c>
      <c r="H2971" t="s">
        <v>61</v>
      </c>
      <c r="I2971" t="s">
        <v>55</v>
      </c>
      <c r="J2971">
        <f t="shared" si="325"/>
        <v>3</v>
      </c>
      <c r="K2971" t="s">
        <v>12</v>
      </c>
      <c r="L2971" t="e">
        <f>VLOOKUP(B2971,average_median_rates_1!B:I,8,0)</f>
        <v>#N/A</v>
      </c>
      <c r="M2971">
        <f>IF(ISERROR(L2971),VLOOKUP(C2971,vancouver_ratios_2!B:J,9,0),IF(L2971="**",VLOOKUP(C2971,vancouver_ratios_2!B:J,9,0)))</f>
        <v>1.9956571027127099</v>
      </c>
      <c r="N2971">
        <f>IF(ISERROR(L2971),VLOOKUP(D2971,average_median_rates_1!B:I,8,0),IF(L2971="**", VLOOKUP(D2971,average_median_rates_1!B:I,8,0)))</f>
        <v>1030</v>
      </c>
      <c r="O2971">
        <f t="shared" si="326"/>
        <v>2055.5268157940914</v>
      </c>
      <c r="P2971">
        <f t="shared" si="327"/>
        <v>2055.5268157940914</v>
      </c>
    </row>
    <row r="2972" spans="1:16" x14ac:dyDescent="0.2">
      <c r="A2972" t="str">
        <f t="shared" si="328"/>
        <v>200610median3English Bay</v>
      </c>
      <c r="B2972" t="str">
        <f t="shared" si="322"/>
        <v>200610apartmentmedian3+_bed_rateEnglish Bay</v>
      </c>
      <c r="C2972" t="str">
        <f t="shared" si="323"/>
        <v>apartmentmedian3+_bed_rateEnglish Bay</v>
      </c>
      <c r="D2972" t="str">
        <f t="shared" si="324"/>
        <v>200610apartmentmedian3+_bed_rateVancouver</v>
      </c>
      <c r="E2972">
        <v>2006</v>
      </c>
      <c r="F2972">
        <v>10</v>
      </c>
      <c r="G2972" t="s">
        <v>65</v>
      </c>
      <c r="H2972" t="s">
        <v>61</v>
      </c>
      <c r="I2972" t="s">
        <v>55</v>
      </c>
      <c r="J2972">
        <f t="shared" si="325"/>
        <v>3</v>
      </c>
      <c r="K2972" t="s">
        <v>16</v>
      </c>
      <c r="L2972" t="e">
        <f>VLOOKUP(B2972,average_median_rates_1!B:I,8,0)</f>
        <v>#N/A</v>
      </c>
      <c r="M2972">
        <f>IF(ISERROR(L2972),VLOOKUP(C2972,vancouver_ratios_2!B:J,9,0),IF(L2972="**",VLOOKUP(C2972,vancouver_ratios_2!B:J,9,0)))</f>
        <v>1.72900457783343</v>
      </c>
      <c r="N2972">
        <f>IF(ISERROR(L2972),VLOOKUP(D2972,average_median_rates_1!B:I,8,0),IF(L2972="**", VLOOKUP(D2972,average_median_rates_1!B:I,8,0)))</f>
        <v>1030</v>
      </c>
      <c r="O2972">
        <f t="shared" si="326"/>
        <v>1780.8747151684329</v>
      </c>
      <c r="P2972">
        <f t="shared" si="327"/>
        <v>1780.8747151684329</v>
      </c>
    </row>
    <row r="2973" spans="1:16" x14ac:dyDescent="0.2">
      <c r="A2973" t="str">
        <f t="shared" si="328"/>
        <v>200610median3Downtown</v>
      </c>
      <c r="B2973" t="str">
        <f t="shared" si="322"/>
        <v>200610apartmentmedian3+_bed_rateDowntown</v>
      </c>
      <c r="C2973" t="str">
        <f t="shared" si="323"/>
        <v>apartmentmedian3+_bed_rateDowntown</v>
      </c>
      <c r="D2973" t="str">
        <f t="shared" si="324"/>
        <v>200610apartmentmedian3+_bed_rateVancouver</v>
      </c>
      <c r="E2973">
        <v>2006</v>
      </c>
      <c r="F2973">
        <v>10</v>
      </c>
      <c r="G2973" t="s">
        <v>65</v>
      </c>
      <c r="H2973" t="s">
        <v>61</v>
      </c>
      <c r="I2973" t="s">
        <v>55</v>
      </c>
      <c r="J2973">
        <f t="shared" si="325"/>
        <v>3</v>
      </c>
      <c r="K2973" t="s">
        <v>17</v>
      </c>
      <c r="L2973" t="e">
        <f>VLOOKUP(B2973,average_median_rates_1!B:I,8,0)</f>
        <v>#N/A</v>
      </c>
      <c r="M2973">
        <f>IF(ISERROR(L2973),VLOOKUP(C2973,vancouver_ratios_2!B:J,9,0),IF(L2973="**",VLOOKUP(C2973,vancouver_ratios_2!B:J,9,0)))</f>
        <v>1.84518249748527</v>
      </c>
      <c r="N2973">
        <f>IF(ISERROR(L2973),VLOOKUP(D2973,average_median_rates_1!B:I,8,0),IF(L2973="**", VLOOKUP(D2973,average_median_rates_1!B:I,8,0)))</f>
        <v>1030</v>
      </c>
      <c r="O2973">
        <f t="shared" si="326"/>
        <v>1900.5379724098282</v>
      </c>
      <c r="P2973">
        <f t="shared" si="327"/>
        <v>1900.5379724098282</v>
      </c>
    </row>
    <row r="2974" spans="1:16" x14ac:dyDescent="0.2">
      <c r="A2974" t="str">
        <f t="shared" si="328"/>
        <v>200610median3South Granville/Oak</v>
      </c>
      <c r="B2974" t="str">
        <f t="shared" si="322"/>
        <v>200610apartmentmedian3+_bed_rateSouth Granville/Oak</v>
      </c>
      <c r="C2974" t="str">
        <f t="shared" si="323"/>
        <v>apartmentmedian3+_bed_rateSouth Granville/Oak</v>
      </c>
      <c r="D2974" t="str">
        <f t="shared" si="324"/>
        <v>200610apartmentmedian3+_bed_rateVancouver</v>
      </c>
      <c r="E2974">
        <v>2006</v>
      </c>
      <c r="F2974">
        <v>10</v>
      </c>
      <c r="G2974" t="s">
        <v>65</v>
      </c>
      <c r="H2974" t="s">
        <v>61</v>
      </c>
      <c r="I2974" t="s">
        <v>55</v>
      </c>
      <c r="J2974">
        <f t="shared" si="325"/>
        <v>3</v>
      </c>
      <c r="K2974" t="s">
        <v>19</v>
      </c>
      <c r="L2974" t="e">
        <f>VLOOKUP(B2974,average_median_rates_1!B:I,8,0)</f>
        <v>#N/A</v>
      </c>
      <c r="M2974">
        <f>IF(ISERROR(L2974),VLOOKUP(C2974,vancouver_ratios_2!B:J,9,0),IF(L2974="**",VLOOKUP(C2974,vancouver_ratios_2!B:J,9,0)))</f>
        <v>1.49374910188245</v>
      </c>
      <c r="N2974">
        <f>IF(ISERROR(L2974),VLOOKUP(D2974,average_median_rates_1!B:I,8,0),IF(L2974="**", VLOOKUP(D2974,average_median_rates_1!B:I,8,0)))</f>
        <v>1030</v>
      </c>
      <c r="O2974">
        <f t="shared" si="326"/>
        <v>1538.5615749389235</v>
      </c>
      <c r="P2974">
        <f t="shared" si="327"/>
        <v>1538.5615749389235</v>
      </c>
    </row>
    <row r="2975" spans="1:16" x14ac:dyDescent="0.2">
      <c r="A2975" t="str">
        <f t="shared" si="328"/>
        <v>200610median3Kitsilano/Point Grey</v>
      </c>
      <c r="B2975" t="str">
        <f t="shared" si="322"/>
        <v>200610apartmentmedian3+_bed_rateKitsilano/Point Grey</v>
      </c>
      <c r="C2975" t="str">
        <f t="shared" si="323"/>
        <v>apartmentmedian3+_bed_rateKitsilano/Point Grey</v>
      </c>
      <c r="D2975" t="str">
        <f t="shared" si="324"/>
        <v>200610apartmentmedian3+_bed_rateVancouver</v>
      </c>
      <c r="E2975">
        <v>2006</v>
      </c>
      <c r="F2975">
        <v>10</v>
      </c>
      <c r="G2975" t="s">
        <v>65</v>
      </c>
      <c r="H2975" t="s">
        <v>61</v>
      </c>
      <c r="I2975" t="s">
        <v>55</v>
      </c>
      <c r="J2975">
        <f t="shared" si="325"/>
        <v>3</v>
      </c>
      <c r="K2975" t="s">
        <v>20</v>
      </c>
      <c r="L2975" t="e">
        <f>VLOOKUP(B2975,average_median_rates_1!B:I,8,0)</f>
        <v>#N/A</v>
      </c>
      <c r="M2975">
        <f>IF(ISERROR(L2975),VLOOKUP(C2975,vancouver_ratios_2!B:J,9,0),IF(L2975="**",VLOOKUP(C2975,vancouver_ratios_2!B:J,9,0)))</f>
        <v>1.8905374335392999</v>
      </c>
      <c r="N2975">
        <f>IF(ISERROR(L2975),VLOOKUP(D2975,average_median_rates_1!B:I,8,0),IF(L2975="**", VLOOKUP(D2975,average_median_rates_1!B:I,8,0)))</f>
        <v>1030</v>
      </c>
      <c r="O2975">
        <f t="shared" si="326"/>
        <v>1947.2535565454789</v>
      </c>
      <c r="P2975">
        <f t="shared" si="327"/>
        <v>1947.2535565454789</v>
      </c>
    </row>
    <row r="2976" spans="1:16" x14ac:dyDescent="0.2">
      <c r="A2976" t="str">
        <f t="shared" si="328"/>
        <v>200610median3Westside/Kerrisdale</v>
      </c>
      <c r="B2976" t="str">
        <f t="shared" si="322"/>
        <v>200610apartmentmedian3+_bed_rateWestside/Kerrisdale</v>
      </c>
      <c r="C2976" t="str">
        <f t="shared" si="323"/>
        <v>apartmentmedian3+_bed_rateWestside/Kerrisdale</v>
      </c>
      <c r="D2976" t="str">
        <f t="shared" si="324"/>
        <v>200610apartmentmedian3+_bed_rateVancouver</v>
      </c>
      <c r="E2976">
        <v>2006</v>
      </c>
      <c r="F2976">
        <v>10</v>
      </c>
      <c r="G2976" t="s">
        <v>65</v>
      </c>
      <c r="H2976" t="s">
        <v>61</v>
      </c>
      <c r="I2976" t="s">
        <v>55</v>
      </c>
      <c r="J2976">
        <f t="shared" si="325"/>
        <v>3</v>
      </c>
      <c r="K2976" t="s">
        <v>21</v>
      </c>
      <c r="L2976" t="e">
        <f>VLOOKUP(B2976,average_median_rates_1!B:I,8,0)</f>
        <v>#N/A</v>
      </c>
      <c r="M2976">
        <f>IF(ISERROR(L2976),VLOOKUP(C2976,vancouver_ratios_2!B:J,9,0),IF(L2976="**",VLOOKUP(C2976,vancouver_ratios_2!B:J,9,0)))</f>
        <v>1.8257651961488699</v>
      </c>
      <c r="N2976">
        <f>IF(ISERROR(L2976),VLOOKUP(D2976,average_median_rates_1!B:I,8,0),IF(L2976="**", VLOOKUP(D2976,average_median_rates_1!B:I,8,0)))</f>
        <v>1030</v>
      </c>
      <c r="O2976">
        <f t="shared" si="326"/>
        <v>1880.538152033336</v>
      </c>
      <c r="P2976">
        <f t="shared" si="327"/>
        <v>1880.538152033336</v>
      </c>
    </row>
    <row r="2977" spans="1:16" x14ac:dyDescent="0.2">
      <c r="A2977" t="str">
        <f t="shared" si="328"/>
        <v>200610median3Marpole</v>
      </c>
      <c r="B2977" t="str">
        <f t="shared" si="322"/>
        <v>200610apartmentmedian3+_bed_rateMarpole</v>
      </c>
      <c r="C2977" t="str">
        <f t="shared" si="323"/>
        <v>apartmentmedian3+_bed_rateMarpole</v>
      </c>
      <c r="D2977" t="str">
        <f t="shared" si="324"/>
        <v>200610apartmentmedian3+_bed_rateVancouver</v>
      </c>
      <c r="E2977">
        <v>2006</v>
      </c>
      <c r="F2977">
        <v>10</v>
      </c>
      <c r="G2977" t="s">
        <v>65</v>
      </c>
      <c r="H2977" t="s">
        <v>61</v>
      </c>
      <c r="I2977" t="s">
        <v>55</v>
      </c>
      <c r="J2977">
        <f t="shared" si="325"/>
        <v>3</v>
      </c>
      <c r="K2977" t="s">
        <v>23</v>
      </c>
      <c r="L2977" t="e">
        <f>VLOOKUP(B2977,average_median_rates_1!B:I,8,0)</f>
        <v>#N/A</v>
      </c>
      <c r="M2977">
        <f>IF(ISERROR(L2977),VLOOKUP(C2977,vancouver_ratios_2!B:J,9,0),IF(L2977="**",VLOOKUP(C2977,vancouver_ratios_2!B:J,9,0)))</f>
        <v>0.93389854864204602</v>
      </c>
      <c r="N2977">
        <f>IF(ISERROR(L2977),VLOOKUP(D2977,average_median_rates_1!B:I,8,0),IF(L2977="**", VLOOKUP(D2977,average_median_rates_1!B:I,8,0)))</f>
        <v>1030</v>
      </c>
      <c r="O2977">
        <f t="shared" si="326"/>
        <v>961.91550510130742</v>
      </c>
      <c r="P2977">
        <f t="shared" si="327"/>
        <v>961.91550510130742</v>
      </c>
    </row>
    <row r="2978" spans="1:16" x14ac:dyDescent="0.2">
      <c r="A2978" t="str">
        <f t="shared" si="328"/>
        <v>200610median3Mount Pleasant/Renfrew Heights</v>
      </c>
      <c r="B2978" t="str">
        <f t="shared" si="322"/>
        <v>200610apartmentmedian3+_bed_rateMount Pleasant/Renfrew Heights</v>
      </c>
      <c r="C2978" t="str">
        <f t="shared" si="323"/>
        <v>apartmentmedian3+_bed_rateMount Pleasant/Renfrew Heights</v>
      </c>
      <c r="D2978" t="str">
        <f t="shared" si="324"/>
        <v>200610apartmentmedian3+_bed_rateVancouver</v>
      </c>
      <c r="E2978">
        <v>2006</v>
      </c>
      <c r="F2978">
        <v>10</v>
      </c>
      <c r="G2978" t="s">
        <v>65</v>
      </c>
      <c r="H2978" t="s">
        <v>61</v>
      </c>
      <c r="I2978" t="s">
        <v>55</v>
      </c>
      <c r="J2978">
        <f t="shared" si="325"/>
        <v>3</v>
      </c>
      <c r="K2978" t="s">
        <v>24</v>
      </c>
      <c r="L2978" t="e">
        <f>VLOOKUP(B2978,average_median_rates_1!B:I,8,0)</f>
        <v>#N/A</v>
      </c>
      <c r="M2978">
        <f>IF(ISERROR(L2978),VLOOKUP(C2978,vancouver_ratios_2!B:J,9,0),IF(L2978="**",VLOOKUP(C2978,vancouver_ratios_2!B:J,9,0)))</f>
        <v>0.99457537002442897</v>
      </c>
      <c r="N2978">
        <f>IF(ISERROR(L2978),VLOOKUP(D2978,average_median_rates_1!B:I,8,0),IF(L2978="**", VLOOKUP(D2978,average_median_rates_1!B:I,8,0)))</f>
        <v>1030</v>
      </c>
      <c r="O2978">
        <f t="shared" si="326"/>
        <v>1024.4126311251619</v>
      </c>
      <c r="P2978">
        <f t="shared" si="327"/>
        <v>1024.4126311251619</v>
      </c>
    </row>
    <row r="2979" spans="1:16" x14ac:dyDescent="0.2">
      <c r="A2979" t="str">
        <f t="shared" si="328"/>
        <v>200610median3East Hastings</v>
      </c>
      <c r="B2979" t="str">
        <f t="shared" si="322"/>
        <v>200610apartmentmedian3+_bed_rateEast Hastings</v>
      </c>
      <c r="C2979" t="str">
        <f t="shared" si="323"/>
        <v>apartmentmedian3+_bed_rateEast Hastings</v>
      </c>
      <c r="D2979" t="str">
        <f t="shared" si="324"/>
        <v>200610apartmentmedian3+_bed_rateVancouver</v>
      </c>
      <c r="E2979">
        <v>2006</v>
      </c>
      <c r="F2979">
        <v>10</v>
      </c>
      <c r="G2979" t="s">
        <v>65</v>
      </c>
      <c r="H2979" t="s">
        <v>61</v>
      </c>
      <c r="I2979" t="s">
        <v>55</v>
      </c>
      <c r="J2979">
        <f t="shared" si="325"/>
        <v>3</v>
      </c>
      <c r="K2979" t="s">
        <v>25</v>
      </c>
      <c r="L2979" t="e">
        <f>VLOOKUP(B2979,average_median_rates_1!B:I,8,0)</f>
        <v>#N/A</v>
      </c>
      <c r="M2979">
        <f>IF(ISERROR(L2979),VLOOKUP(C2979,vancouver_ratios_2!B:J,9,0),IF(L2979="**",VLOOKUP(C2979,vancouver_ratios_2!B:J,9,0)))</f>
        <v>0.94034902843639701</v>
      </c>
      <c r="N2979">
        <f>IF(ISERROR(L2979),VLOOKUP(D2979,average_median_rates_1!B:I,8,0),IF(L2979="**", VLOOKUP(D2979,average_median_rates_1!B:I,8,0)))</f>
        <v>1030</v>
      </c>
      <c r="O2979">
        <f t="shared" si="326"/>
        <v>968.55949928948894</v>
      </c>
      <c r="P2979">
        <f t="shared" si="327"/>
        <v>968.55949928948894</v>
      </c>
    </row>
    <row r="2980" spans="1:16" x14ac:dyDescent="0.2">
      <c r="A2980" t="str">
        <f t="shared" si="328"/>
        <v>200610median3Southeast Vancouver</v>
      </c>
      <c r="B2980" t="str">
        <f t="shared" si="322"/>
        <v>200610apartmentmedian3+_bed_rateSoutheast Vancouver</v>
      </c>
      <c r="C2980" t="str">
        <f t="shared" si="323"/>
        <v>apartmentmedian3+_bed_rateSoutheast Vancouver</v>
      </c>
      <c r="D2980" t="str">
        <f t="shared" si="324"/>
        <v>200610apartmentmedian3+_bed_rateVancouver</v>
      </c>
      <c r="E2980">
        <v>2006</v>
      </c>
      <c r="F2980">
        <v>10</v>
      </c>
      <c r="G2980" t="s">
        <v>65</v>
      </c>
      <c r="H2980" t="s">
        <v>61</v>
      </c>
      <c r="I2980" t="s">
        <v>55</v>
      </c>
      <c r="J2980">
        <f t="shared" si="325"/>
        <v>3</v>
      </c>
      <c r="K2980" t="s">
        <v>26</v>
      </c>
      <c r="L2980" t="e">
        <f>VLOOKUP(B2980,average_median_rates_1!B:I,8,0)</f>
        <v>#N/A</v>
      </c>
      <c r="M2980">
        <f>IF(ISERROR(L2980),VLOOKUP(C2980,vancouver_ratios_2!B:J,9,0),IF(L2980="**",VLOOKUP(C2980,vancouver_ratios_2!B:J,9,0)))</f>
        <v>0.97161948555827005</v>
      </c>
      <c r="N2980">
        <f>IF(ISERROR(L2980),VLOOKUP(D2980,average_median_rates_1!B:I,8,0),IF(L2980="**", VLOOKUP(D2980,average_median_rates_1!B:I,8,0)))</f>
        <v>1030</v>
      </c>
      <c r="O2980">
        <f t="shared" si="326"/>
        <v>1000.7680701250182</v>
      </c>
      <c r="P2980">
        <f t="shared" si="327"/>
        <v>1000.7680701250182</v>
      </c>
    </row>
    <row r="2981" spans="1:16" x14ac:dyDescent="0.2">
      <c r="A2981" t="str">
        <f t="shared" si="328"/>
        <v>200610median3University Endowment Lands</v>
      </c>
      <c r="B2981" t="str">
        <f t="shared" si="322"/>
        <v>200610apartmentmedian3+_bed_rateUniversity Endowment Lands</v>
      </c>
      <c r="C2981" t="str">
        <f t="shared" si="323"/>
        <v>apartmentmedian3+_bed_rateUniversity Endowment Lands</v>
      </c>
      <c r="D2981" t="str">
        <f t="shared" si="324"/>
        <v>200610apartmentmedian3+_bed_rateVancouver</v>
      </c>
      <c r="E2981">
        <v>2006</v>
      </c>
      <c r="F2981">
        <v>10</v>
      </c>
      <c r="G2981" t="s">
        <v>65</v>
      </c>
      <c r="H2981" t="s">
        <v>61</v>
      </c>
      <c r="I2981" t="s">
        <v>55</v>
      </c>
      <c r="J2981">
        <f t="shared" si="325"/>
        <v>3</v>
      </c>
      <c r="K2981" t="s">
        <v>27</v>
      </c>
      <c r="L2981" t="e">
        <f>VLOOKUP(B2981,average_median_rates_1!B:I,8,0)</f>
        <v>#N/A</v>
      </c>
      <c r="M2981">
        <f>IF(ISERROR(L2981),VLOOKUP(C2981,vancouver_ratios_2!B:J,9,0),IF(L2981="**",VLOOKUP(C2981,vancouver_ratios_2!B:J,9,0)))</f>
        <v>1.85163098146285</v>
      </c>
      <c r="N2981">
        <f>IF(ISERROR(L2981),VLOOKUP(D2981,average_median_rates_1!B:I,8,0),IF(L2981="**", VLOOKUP(D2981,average_median_rates_1!B:I,8,0)))</f>
        <v>1030</v>
      </c>
      <c r="O2981">
        <f t="shared" si="326"/>
        <v>1907.1799109067356</v>
      </c>
      <c r="P2981">
        <f t="shared" si="327"/>
        <v>1907.1799109067356</v>
      </c>
    </row>
    <row r="2982" spans="1:16" x14ac:dyDescent="0.2">
      <c r="A2982" t="str">
        <f t="shared" si="328"/>
        <v>200610median3Central Park/Metrotown</v>
      </c>
      <c r="B2982" t="str">
        <f t="shared" si="322"/>
        <v>200610apartmentmedian3+_bed_rateCentral Park/Metrotown</v>
      </c>
      <c r="C2982" t="str">
        <f t="shared" si="323"/>
        <v>apartmentmedian3+_bed_rateCentral Park/Metrotown</v>
      </c>
      <c r="D2982" t="str">
        <f t="shared" si="324"/>
        <v>200610apartmentmedian3+_bed_rateVancouver</v>
      </c>
      <c r="E2982">
        <v>2006</v>
      </c>
      <c r="F2982">
        <v>10</v>
      </c>
      <c r="G2982" t="s">
        <v>65</v>
      </c>
      <c r="H2982" t="s">
        <v>61</v>
      </c>
      <c r="I2982" t="s">
        <v>55</v>
      </c>
      <c r="J2982">
        <f t="shared" si="325"/>
        <v>3</v>
      </c>
      <c r="K2982" t="s">
        <v>28</v>
      </c>
      <c r="L2982" t="e">
        <f>VLOOKUP(B2982,average_median_rates_1!B:I,8,0)</f>
        <v>#N/A</v>
      </c>
      <c r="M2982">
        <f>IF(ISERROR(L2982),VLOOKUP(C2982,vancouver_ratios_2!B:J,9,0),IF(L2982="**",VLOOKUP(C2982,vancouver_ratios_2!B:J,9,0)))</f>
        <v>1.1129472625377199</v>
      </c>
      <c r="N2982">
        <f>IF(ISERROR(L2982),VLOOKUP(D2982,average_median_rates_1!B:I,8,0),IF(L2982="**", VLOOKUP(D2982,average_median_rates_1!B:I,8,0)))</f>
        <v>1030</v>
      </c>
      <c r="O2982">
        <f t="shared" si="326"/>
        <v>1146.3356804138516</v>
      </c>
      <c r="P2982">
        <f t="shared" si="327"/>
        <v>1146.3356804138516</v>
      </c>
    </row>
    <row r="2983" spans="1:16" x14ac:dyDescent="0.2">
      <c r="A2983" t="str">
        <f t="shared" si="328"/>
        <v>200610median3Southeast Burnaby</v>
      </c>
      <c r="B2983" t="str">
        <f t="shared" si="322"/>
        <v>200610apartmentmedian3+_bed_rateSoutheast Burnaby</v>
      </c>
      <c r="C2983" t="str">
        <f t="shared" si="323"/>
        <v>apartmentmedian3+_bed_rateSoutheast Burnaby</v>
      </c>
      <c r="D2983" t="str">
        <f t="shared" si="324"/>
        <v>200610apartmentmedian3+_bed_rateVancouver</v>
      </c>
      <c r="E2983">
        <v>2006</v>
      </c>
      <c r="F2983">
        <v>10</v>
      </c>
      <c r="G2983" t="s">
        <v>65</v>
      </c>
      <c r="H2983" t="s">
        <v>61</v>
      </c>
      <c r="I2983" t="s">
        <v>55</v>
      </c>
      <c r="J2983">
        <f t="shared" si="325"/>
        <v>3</v>
      </c>
      <c r="K2983" t="s">
        <v>29</v>
      </c>
      <c r="L2983" t="e">
        <f>VLOOKUP(B2983,average_median_rates_1!B:I,8,0)</f>
        <v>#N/A</v>
      </c>
      <c r="M2983">
        <f>IF(ISERROR(L2983),VLOOKUP(C2983,vancouver_ratios_2!B:J,9,0),IF(L2983="**",VLOOKUP(C2983,vancouver_ratios_2!B:J,9,0)))</f>
        <v>0.84818221008765604</v>
      </c>
      <c r="N2983">
        <f>IF(ISERROR(L2983),VLOOKUP(D2983,average_median_rates_1!B:I,8,0),IF(L2983="**", VLOOKUP(D2983,average_median_rates_1!B:I,8,0)))</f>
        <v>1030</v>
      </c>
      <c r="O2983">
        <f t="shared" si="326"/>
        <v>873.62767639028573</v>
      </c>
      <c r="P2983">
        <f t="shared" si="327"/>
        <v>873.62767639028573</v>
      </c>
    </row>
    <row r="2984" spans="1:16" x14ac:dyDescent="0.2">
      <c r="A2984" t="str">
        <f t="shared" si="328"/>
        <v>200610median3North Burnaby</v>
      </c>
      <c r="B2984" t="str">
        <f t="shared" si="322"/>
        <v>200610apartmentmedian3+_bed_rateNorth Burnaby</v>
      </c>
      <c r="C2984" t="str">
        <f t="shared" si="323"/>
        <v>apartmentmedian3+_bed_rateNorth Burnaby</v>
      </c>
      <c r="D2984" t="str">
        <f t="shared" si="324"/>
        <v>200610apartmentmedian3+_bed_rateVancouver</v>
      </c>
      <c r="E2984">
        <v>2006</v>
      </c>
      <c r="F2984">
        <v>10</v>
      </c>
      <c r="G2984" t="s">
        <v>65</v>
      </c>
      <c r="H2984" t="s">
        <v>61</v>
      </c>
      <c r="I2984" t="s">
        <v>55</v>
      </c>
      <c r="J2984">
        <f t="shared" si="325"/>
        <v>3</v>
      </c>
      <c r="K2984" t="s">
        <v>31</v>
      </c>
      <c r="L2984" t="e">
        <f>VLOOKUP(B2984,average_median_rates_1!B:I,8,0)</f>
        <v>#N/A</v>
      </c>
      <c r="M2984">
        <f>IF(ISERROR(L2984),VLOOKUP(C2984,vancouver_ratios_2!B:J,9,0),IF(L2984="**",VLOOKUP(C2984,vancouver_ratios_2!B:J,9,0)))</f>
        <v>1.0487617952771</v>
      </c>
      <c r="N2984">
        <f>IF(ISERROR(L2984),VLOOKUP(D2984,average_median_rates_1!B:I,8,0),IF(L2984="**", VLOOKUP(D2984,average_median_rates_1!B:I,8,0)))</f>
        <v>1030</v>
      </c>
      <c r="O2984">
        <f t="shared" si="326"/>
        <v>1080.2246491354131</v>
      </c>
      <c r="P2984">
        <f t="shared" si="327"/>
        <v>1080.2246491354131</v>
      </c>
    </row>
    <row r="2985" spans="1:16" x14ac:dyDescent="0.2">
      <c r="A2985" t="str">
        <f t="shared" si="328"/>
        <v>200610median3New Westminster</v>
      </c>
      <c r="B2985" t="str">
        <f t="shared" si="322"/>
        <v>200610apartmentmedian3+_bed_rateNew Westminster</v>
      </c>
      <c r="C2985" t="str">
        <f t="shared" si="323"/>
        <v>apartmentmedian3+_bed_rateNew Westminster</v>
      </c>
      <c r="D2985" t="str">
        <f t="shared" si="324"/>
        <v>200610apartmentmedian3+_bed_rateVancouver</v>
      </c>
      <c r="E2985">
        <v>2006</v>
      </c>
      <c r="F2985">
        <v>10</v>
      </c>
      <c r="G2985" t="s">
        <v>65</v>
      </c>
      <c r="H2985" t="s">
        <v>61</v>
      </c>
      <c r="I2985" t="s">
        <v>55</v>
      </c>
      <c r="J2985">
        <f t="shared" si="325"/>
        <v>3</v>
      </c>
      <c r="K2985" t="s">
        <v>32</v>
      </c>
      <c r="L2985" t="e">
        <f>VLOOKUP(B2985,average_median_rates_1!B:I,8,0)</f>
        <v>#N/A</v>
      </c>
      <c r="M2985">
        <f>IF(ISERROR(L2985),VLOOKUP(C2985,vancouver_ratios_2!B:J,9,0),IF(L2985="**",VLOOKUP(C2985,vancouver_ratios_2!B:J,9,0)))</f>
        <v>1.0906739474062399</v>
      </c>
      <c r="N2985">
        <f>IF(ISERROR(L2985),VLOOKUP(D2985,average_median_rates_1!B:I,8,0),IF(L2985="**", VLOOKUP(D2985,average_median_rates_1!B:I,8,0)))</f>
        <v>1030</v>
      </c>
      <c r="O2985">
        <f t="shared" si="326"/>
        <v>1123.394165828427</v>
      </c>
      <c r="P2985">
        <f t="shared" si="327"/>
        <v>1123.394165828427</v>
      </c>
    </row>
    <row r="2986" spans="1:16" x14ac:dyDescent="0.2">
      <c r="A2986" t="str">
        <f t="shared" si="328"/>
        <v>200610median3North Vancouver CY</v>
      </c>
      <c r="B2986" t="str">
        <f t="shared" si="322"/>
        <v>200610apartmentmedian3+_bed_rateNorth Vancouver CY</v>
      </c>
      <c r="C2986" t="str">
        <f t="shared" si="323"/>
        <v>apartmentmedian3+_bed_rateNorth Vancouver CY</v>
      </c>
      <c r="D2986" t="str">
        <f t="shared" si="324"/>
        <v>200610apartmentmedian3+_bed_rateVancouver</v>
      </c>
      <c r="E2986">
        <v>2006</v>
      </c>
      <c r="F2986">
        <v>10</v>
      </c>
      <c r="G2986" t="s">
        <v>65</v>
      </c>
      <c r="H2986" t="s">
        <v>61</v>
      </c>
      <c r="I2986" t="s">
        <v>55</v>
      </c>
      <c r="J2986">
        <f t="shared" si="325"/>
        <v>3</v>
      </c>
      <c r="K2986" t="s">
        <v>33</v>
      </c>
      <c r="L2986" t="e">
        <f>VLOOKUP(B2986,average_median_rates_1!B:I,8,0)</f>
        <v>#N/A</v>
      </c>
      <c r="M2986">
        <f>IF(ISERROR(L2986),VLOOKUP(C2986,vancouver_ratios_2!B:J,9,0),IF(L2986="**",VLOOKUP(C2986,vancouver_ratios_2!B:J,9,0)))</f>
        <v>1.6372682856732299</v>
      </c>
      <c r="N2986">
        <f>IF(ISERROR(L2986),VLOOKUP(D2986,average_median_rates_1!B:I,8,0),IF(L2986="**", VLOOKUP(D2986,average_median_rates_1!B:I,8,0)))</f>
        <v>1030</v>
      </c>
      <c r="O2986">
        <f t="shared" si="326"/>
        <v>1686.3863342434267</v>
      </c>
      <c r="P2986">
        <f t="shared" si="327"/>
        <v>1686.3863342434267</v>
      </c>
    </row>
    <row r="2987" spans="1:16" x14ac:dyDescent="0.2">
      <c r="A2987" t="str">
        <f t="shared" si="328"/>
        <v>200610median3North Vancouver DM</v>
      </c>
      <c r="B2987" t="str">
        <f t="shared" si="322"/>
        <v>200610apartmentmedian3+_bed_rateNorth Vancouver DM</v>
      </c>
      <c r="C2987" t="str">
        <f t="shared" si="323"/>
        <v>apartmentmedian3+_bed_rateNorth Vancouver DM</v>
      </c>
      <c r="D2987" t="str">
        <f t="shared" si="324"/>
        <v>200610apartmentmedian3+_bed_rateVancouver</v>
      </c>
      <c r="E2987">
        <v>2006</v>
      </c>
      <c r="F2987">
        <v>10</v>
      </c>
      <c r="G2987" t="s">
        <v>65</v>
      </c>
      <c r="H2987" t="s">
        <v>61</v>
      </c>
      <c r="I2987" t="s">
        <v>55</v>
      </c>
      <c r="J2987">
        <f t="shared" si="325"/>
        <v>3</v>
      </c>
      <c r="K2987" t="s">
        <v>34</v>
      </c>
      <c r="L2987" t="e">
        <f>VLOOKUP(B2987,average_median_rates_1!B:I,8,0)</f>
        <v>#N/A</v>
      </c>
      <c r="M2987">
        <f>IF(ISERROR(L2987),VLOOKUP(C2987,vancouver_ratios_2!B:J,9,0),IF(L2987="**",VLOOKUP(C2987,vancouver_ratios_2!B:J,9,0)))</f>
        <v>1.1276763902859599</v>
      </c>
      <c r="N2987">
        <f>IF(ISERROR(L2987),VLOOKUP(D2987,average_median_rates_1!B:I,8,0),IF(L2987="**", VLOOKUP(D2987,average_median_rates_1!B:I,8,0)))</f>
        <v>1030</v>
      </c>
      <c r="O2987">
        <f t="shared" si="326"/>
        <v>1161.5066819945387</v>
      </c>
      <c r="P2987">
        <f t="shared" si="327"/>
        <v>1161.5066819945387</v>
      </c>
    </row>
    <row r="2988" spans="1:16" x14ac:dyDescent="0.2">
      <c r="A2988" t="str">
        <f t="shared" si="328"/>
        <v>200610median3West Vancouver</v>
      </c>
      <c r="B2988" t="str">
        <f t="shared" si="322"/>
        <v>200610apartmentmedian3+_bed_rateWest Vancouver</v>
      </c>
      <c r="C2988" t="str">
        <f t="shared" si="323"/>
        <v>apartmentmedian3+_bed_rateWest Vancouver</v>
      </c>
      <c r="D2988" t="str">
        <f t="shared" si="324"/>
        <v>200610apartmentmedian3+_bed_rateVancouver</v>
      </c>
      <c r="E2988">
        <v>2006</v>
      </c>
      <c r="F2988">
        <v>10</v>
      </c>
      <c r="G2988" t="s">
        <v>65</v>
      </c>
      <c r="H2988" t="s">
        <v>61</v>
      </c>
      <c r="I2988" t="s">
        <v>55</v>
      </c>
      <c r="J2988">
        <f t="shared" si="325"/>
        <v>3</v>
      </c>
      <c r="K2988" t="s">
        <v>35</v>
      </c>
      <c r="L2988" t="e">
        <f>VLOOKUP(B2988,average_median_rates_1!B:I,8,0)</f>
        <v>#N/A</v>
      </c>
      <c r="M2988">
        <f>IF(ISERROR(L2988),VLOOKUP(C2988,vancouver_ratios_2!B:J,9,0),IF(L2988="**",VLOOKUP(C2988,vancouver_ratios_2!B:J,9,0)))</f>
        <v>2.2812185658858999</v>
      </c>
      <c r="N2988">
        <f>IF(ISERROR(L2988),VLOOKUP(D2988,average_median_rates_1!B:I,8,0),IF(L2988="**", VLOOKUP(D2988,average_median_rates_1!B:I,8,0)))</f>
        <v>1030</v>
      </c>
      <c r="O2988">
        <f t="shared" si="326"/>
        <v>2349.6551228624767</v>
      </c>
      <c r="P2988">
        <f t="shared" si="327"/>
        <v>2349.6551228624767</v>
      </c>
    </row>
    <row r="2989" spans="1:16" x14ac:dyDescent="0.2">
      <c r="A2989" t="str">
        <f t="shared" si="328"/>
        <v>200610median3Richmond</v>
      </c>
      <c r="B2989" t="str">
        <f t="shared" si="322"/>
        <v>200610apartmentmedian3+_bed_rateRichmond</v>
      </c>
      <c r="C2989" t="str">
        <f t="shared" si="323"/>
        <v>apartmentmedian3+_bed_rateRichmond</v>
      </c>
      <c r="D2989" t="str">
        <f t="shared" si="324"/>
        <v>200610apartmentmedian3+_bed_rateVancouver</v>
      </c>
      <c r="E2989">
        <v>2006</v>
      </c>
      <c r="F2989">
        <v>10</v>
      </c>
      <c r="G2989" t="s">
        <v>65</v>
      </c>
      <c r="H2989" t="s">
        <v>61</v>
      </c>
      <c r="I2989" t="s">
        <v>55</v>
      </c>
      <c r="J2989">
        <f t="shared" si="325"/>
        <v>3</v>
      </c>
      <c r="K2989" t="s">
        <v>36</v>
      </c>
      <c r="L2989" t="e">
        <f>VLOOKUP(B2989,average_median_rates_1!B:I,8,0)</f>
        <v>#N/A</v>
      </c>
      <c r="M2989">
        <f>IF(ISERROR(L2989),VLOOKUP(C2989,vancouver_ratios_2!B:J,9,0),IF(L2989="**",VLOOKUP(C2989,vancouver_ratios_2!B:J,9,0)))</f>
        <v>1.0282368156344299</v>
      </c>
      <c r="N2989">
        <f>IF(ISERROR(L2989),VLOOKUP(D2989,average_median_rates_1!B:I,8,0),IF(L2989="**", VLOOKUP(D2989,average_median_rates_1!B:I,8,0)))</f>
        <v>1030</v>
      </c>
      <c r="O2989">
        <f t="shared" si="326"/>
        <v>1059.0839201034628</v>
      </c>
      <c r="P2989">
        <f t="shared" si="327"/>
        <v>1059.0839201034628</v>
      </c>
    </row>
    <row r="2990" spans="1:16" x14ac:dyDescent="0.2">
      <c r="A2990" t="str">
        <f t="shared" si="328"/>
        <v>200610median3Delta</v>
      </c>
      <c r="B2990" t="str">
        <f t="shared" si="322"/>
        <v>200610apartmentmedian3+_bed_rateDelta</v>
      </c>
      <c r="C2990" t="str">
        <f t="shared" si="323"/>
        <v>apartmentmedian3+_bed_rateDelta</v>
      </c>
      <c r="D2990" t="str">
        <f t="shared" si="324"/>
        <v>200610apartmentmedian3+_bed_rateVancouver</v>
      </c>
      <c r="E2990">
        <v>2006</v>
      </c>
      <c r="F2990">
        <v>10</v>
      </c>
      <c r="G2990" t="s">
        <v>65</v>
      </c>
      <c r="H2990" t="s">
        <v>61</v>
      </c>
      <c r="I2990" t="s">
        <v>55</v>
      </c>
      <c r="J2990">
        <f t="shared" si="325"/>
        <v>3</v>
      </c>
      <c r="K2990" t="s">
        <v>37</v>
      </c>
      <c r="L2990" t="e">
        <f>VLOOKUP(B2990,average_median_rates_1!B:I,8,0)</f>
        <v>#N/A</v>
      </c>
      <c r="M2990">
        <f>IF(ISERROR(L2990),VLOOKUP(C2990,vancouver_ratios_2!B:J,9,0),IF(L2990="**",VLOOKUP(C2990,vancouver_ratios_2!B:J,9,0)))</f>
        <v>0.75472666434011404</v>
      </c>
      <c r="N2990">
        <f>IF(ISERROR(L2990),VLOOKUP(D2990,average_median_rates_1!B:I,8,0),IF(L2990="**", VLOOKUP(D2990,average_median_rates_1!B:I,8,0)))</f>
        <v>1030</v>
      </c>
      <c r="O2990">
        <f t="shared" si="326"/>
        <v>777.36846427031742</v>
      </c>
      <c r="P2990">
        <f t="shared" si="327"/>
        <v>777.36846427031742</v>
      </c>
    </row>
    <row r="2991" spans="1:16" x14ac:dyDescent="0.2">
      <c r="A2991" t="str">
        <f t="shared" si="328"/>
        <v>200610median3Surrey</v>
      </c>
      <c r="B2991" t="str">
        <f t="shared" si="322"/>
        <v>200610apartmentmedian3+_bed_rateSurrey</v>
      </c>
      <c r="C2991" t="str">
        <f t="shared" si="323"/>
        <v>apartmentmedian3+_bed_rateSurrey</v>
      </c>
      <c r="D2991" t="str">
        <f t="shared" si="324"/>
        <v>200610apartmentmedian3+_bed_rateVancouver</v>
      </c>
      <c r="E2991">
        <v>2006</v>
      </c>
      <c r="F2991">
        <v>10</v>
      </c>
      <c r="G2991" t="s">
        <v>65</v>
      </c>
      <c r="H2991" t="s">
        <v>61</v>
      </c>
      <c r="I2991" t="s">
        <v>55</v>
      </c>
      <c r="J2991">
        <f t="shared" si="325"/>
        <v>3</v>
      </c>
      <c r="K2991" t="s">
        <v>38</v>
      </c>
      <c r="L2991" t="e">
        <f>VLOOKUP(B2991,average_median_rates_1!B:I,8,0)</f>
        <v>#N/A</v>
      </c>
      <c r="M2991">
        <f>IF(ISERROR(L2991),VLOOKUP(C2991,vancouver_ratios_2!B:J,9,0),IF(L2991="**",VLOOKUP(C2991,vancouver_ratios_2!B:J,9,0)))</f>
        <v>0.80306078459548802</v>
      </c>
      <c r="N2991">
        <f>IF(ISERROR(L2991),VLOOKUP(D2991,average_median_rates_1!B:I,8,0),IF(L2991="**", VLOOKUP(D2991,average_median_rates_1!B:I,8,0)))</f>
        <v>1030</v>
      </c>
      <c r="O2991">
        <f t="shared" si="326"/>
        <v>827.15260813335271</v>
      </c>
      <c r="P2991">
        <f t="shared" si="327"/>
        <v>827.15260813335271</v>
      </c>
    </row>
    <row r="2992" spans="1:16" x14ac:dyDescent="0.2">
      <c r="A2992" t="str">
        <f t="shared" si="328"/>
        <v>200610median3White Rock</v>
      </c>
      <c r="B2992" t="str">
        <f t="shared" si="322"/>
        <v>200610apartmentmedian3+_bed_rateWhite Rock</v>
      </c>
      <c r="C2992" t="str">
        <f t="shared" si="323"/>
        <v>apartmentmedian3+_bed_rateWhite Rock</v>
      </c>
      <c r="D2992" t="str">
        <f t="shared" si="324"/>
        <v>200610apartmentmedian3+_bed_rateVancouver</v>
      </c>
      <c r="E2992">
        <v>2006</v>
      </c>
      <c r="F2992">
        <v>10</v>
      </c>
      <c r="G2992" t="s">
        <v>65</v>
      </c>
      <c r="H2992" t="s">
        <v>61</v>
      </c>
      <c r="I2992" t="s">
        <v>55</v>
      </c>
      <c r="J2992">
        <f t="shared" si="325"/>
        <v>3</v>
      </c>
      <c r="K2992" t="s">
        <v>39</v>
      </c>
      <c r="L2992" t="e">
        <f>VLOOKUP(B2992,average_median_rates_1!B:I,8,0)</f>
        <v>#N/A</v>
      </c>
      <c r="M2992">
        <f>IF(ISERROR(L2992),VLOOKUP(C2992,vancouver_ratios_2!B:J,9,0),IF(L2992="**",VLOOKUP(C2992,vancouver_ratios_2!B:J,9,0)))</f>
        <v>1.09211093547924</v>
      </c>
      <c r="N2992">
        <f>IF(ISERROR(L2992),VLOOKUP(D2992,average_median_rates_1!B:I,8,0),IF(L2992="**", VLOOKUP(D2992,average_median_rates_1!B:I,8,0)))</f>
        <v>1030</v>
      </c>
      <c r="O2992">
        <f t="shared" si="326"/>
        <v>1124.8742635436172</v>
      </c>
      <c r="P2992">
        <f t="shared" si="327"/>
        <v>1124.8742635436172</v>
      </c>
    </row>
    <row r="2993" spans="1:16" x14ac:dyDescent="0.2">
      <c r="A2993" t="str">
        <f t="shared" si="328"/>
        <v>200610median3Langley City and Langley DM</v>
      </c>
      <c r="B2993" t="str">
        <f t="shared" si="322"/>
        <v>200610apartmentmedian3+_bed_rateLangley City and Langley DM</v>
      </c>
      <c r="C2993" t="str">
        <f t="shared" si="323"/>
        <v>apartmentmedian3+_bed_rateLangley City and Langley DM</v>
      </c>
      <c r="D2993" t="str">
        <f t="shared" si="324"/>
        <v>200610apartmentmedian3+_bed_rateVancouver</v>
      </c>
      <c r="E2993">
        <v>2006</v>
      </c>
      <c r="F2993">
        <v>10</v>
      </c>
      <c r="G2993" t="s">
        <v>65</v>
      </c>
      <c r="H2993" t="s">
        <v>61</v>
      </c>
      <c r="I2993" t="s">
        <v>55</v>
      </c>
      <c r="J2993">
        <f t="shared" si="325"/>
        <v>3</v>
      </c>
      <c r="K2993" t="s">
        <v>40</v>
      </c>
      <c r="L2993" t="e">
        <f>VLOOKUP(B2993,average_median_rates_1!B:I,8,0)</f>
        <v>#N/A</v>
      </c>
      <c r="M2993">
        <f>IF(ISERROR(L2993),VLOOKUP(C2993,vancouver_ratios_2!B:J,9,0),IF(L2993="**",VLOOKUP(C2993,vancouver_ratios_2!B:J,9,0)))</f>
        <v>0.85508773610512401</v>
      </c>
      <c r="N2993">
        <f>IF(ISERROR(L2993),VLOOKUP(D2993,average_median_rates_1!B:I,8,0),IF(L2993="**", VLOOKUP(D2993,average_median_rates_1!B:I,8,0)))</f>
        <v>1030</v>
      </c>
      <c r="O2993">
        <f t="shared" si="326"/>
        <v>880.74036818827778</v>
      </c>
      <c r="P2993">
        <f t="shared" si="327"/>
        <v>880.74036818827778</v>
      </c>
    </row>
    <row r="2994" spans="1:16" x14ac:dyDescent="0.2">
      <c r="A2994" t="str">
        <f t="shared" si="328"/>
        <v>200610median3Tri-Cities</v>
      </c>
      <c r="B2994" t="str">
        <f t="shared" si="322"/>
        <v>200610apartmentmedian3+_bed_rateTri-Cities</v>
      </c>
      <c r="C2994" t="str">
        <f t="shared" si="323"/>
        <v>apartmentmedian3+_bed_rateTri-Cities</v>
      </c>
      <c r="D2994" t="str">
        <f t="shared" si="324"/>
        <v>200610apartmentmedian3+_bed_rateVancouver</v>
      </c>
      <c r="E2994">
        <v>2006</v>
      </c>
      <c r="F2994">
        <v>10</v>
      </c>
      <c r="G2994" t="s">
        <v>65</v>
      </c>
      <c r="H2994" t="s">
        <v>61</v>
      </c>
      <c r="I2994" t="s">
        <v>55</v>
      </c>
      <c r="J2994">
        <f t="shared" si="325"/>
        <v>3</v>
      </c>
      <c r="K2994" t="s">
        <v>41</v>
      </c>
      <c r="L2994" t="e">
        <f>VLOOKUP(B2994,average_median_rates_1!B:I,8,0)</f>
        <v>#N/A</v>
      </c>
      <c r="M2994">
        <f>IF(ISERROR(L2994),VLOOKUP(C2994,vancouver_ratios_2!B:J,9,0),IF(L2994="**",VLOOKUP(C2994,vancouver_ratios_2!B:J,9,0)))</f>
        <v>0.88410691191263102</v>
      </c>
      <c r="N2994">
        <f>IF(ISERROR(L2994),VLOOKUP(D2994,average_median_rates_1!B:I,8,0),IF(L2994="**", VLOOKUP(D2994,average_median_rates_1!B:I,8,0)))</f>
        <v>1030</v>
      </c>
      <c r="O2994">
        <f t="shared" si="326"/>
        <v>910.63011927000991</v>
      </c>
      <c r="P2994">
        <f t="shared" si="327"/>
        <v>910.63011927000991</v>
      </c>
    </row>
    <row r="2995" spans="1:16" x14ac:dyDescent="0.2">
      <c r="A2995" t="str">
        <f t="shared" si="328"/>
        <v>200610median3Maple Ridge/Pitt Meadows</v>
      </c>
      <c r="B2995" t="str">
        <f t="shared" si="322"/>
        <v>200610apartmentmedian3+_bed_rateMaple Ridge/Pitt Meadows</v>
      </c>
      <c r="C2995" t="str">
        <f t="shared" si="323"/>
        <v>apartmentmedian3+_bed_rateMaple Ridge/Pitt Meadows</v>
      </c>
      <c r="D2995" t="str">
        <f t="shared" si="324"/>
        <v>200610apartmentmedian3+_bed_rateVancouver</v>
      </c>
      <c r="E2995">
        <v>2006</v>
      </c>
      <c r="F2995">
        <v>10</v>
      </c>
      <c r="G2995" t="s">
        <v>65</v>
      </c>
      <c r="H2995" t="s">
        <v>61</v>
      </c>
      <c r="I2995" t="s">
        <v>55</v>
      </c>
      <c r="J2995">
        <f t="shared" si="325"/>
        <v>3</v>
      </c>
      <c r="K2995" t="s">
        <v>42</v>
      </c>
      <c r="L2995" t="e">
        <f>VLOOKUP(B2995,average_median_rates_1!B:I,8,0)</f>
        <v>#N/A</v>
      </c>
      <c r="M2995">
        <f>IF(ISERROR(L2995),VLOOKUP(C2995,vancouver_ratios_2!B:J,9,0),IF(L2995="**",VLOOKUP(C2995,vancouver_ratios_2!B:J,9,0)))</f>
        <v>0.87828711021698502</v>
      </c>
      <c r="N2995">
        <f>IF(ISERROR(L2995),VLOOKUP(D2995,average_median_rates_1!B:I,8,0),IF(L2995="**", VLOOKUP(D2995,average_median_rates_1!B:I,8,0)))</f>
        <v>1030</v>
      </c>
      <c r="O2995">
        <f t="shared" si="326"/>
        <v>904.63572352349456</v>
      </c>
      <c r="P2995">
        <f t="shared" si="327"/>
        <v>904.63572352349456</v>
      </c>
    </row>
    <row r="2996" spans="1:16" x14ac:dyDescent="0.2">
      <c r="A2996" t="str">
        <f t="shared" si="328"/>
        <v>200610median3Vancouver</v>
      </c>
      <c r="B2996" t="str">
        <f t="shared" si="322"/>
        <v>200610apartmentmedian3+_bed_rateVancouver</v>
      </c>
      <c r="C2996" t="str">
        <f t="shared" si="323"/>
        <v>apartmentmedian3+_bed_rateVancouver</v>
      </c>
      <c r="D2996" t="str">
        <f t="shared" si="324"/>
        <v>200610apartmentmedian3+_bed_rateVancouver</v>
      </c>
      <c r="E2996">
        <v>2006</v>
      </c>
      <c r="F2996">
        <v>10</v>
      </c>
      <c r="G2996" t="s">
        <v>65</v>
      </c>
      <c r="H2996" t="s">
        <v>61</v>
      </c>
      <c r="I2996" t="s">
        <v>55</v>
      </c>
      <c r="J2996">
        <f t="shared" si="325"/>
        <v>3</v>
      </c>
      <c r="K2996" t="s">
        <v>43</v>
      </c>
      <c r="L2996">
        <f>VLOOKUP(B2996,average_median_rates_1!B:I,8,0)</f>
        <v>1030</v>
      </c>
      <c r="M2996" t="b">
        <f>IF(ISERROR(L2996),VLOOKUP(C2996,vancouver_ratios_2!B:J,9,0),IF(L2996="**",VLOOKUP(C2996,vancouver_ratios_2!B:J,9,0)))</f>
        <v>0</v>
      </c>
      <c r="N2996" t="b">
        <f>IF(ISERROR(L2996),VLOOKUP(D2996,average_median_rates_1!B:I,8,0),IF(L2996="**", VLOOKUP(D2996,average_median_rates_1!B:I,8,0)))</f>
        <v>0</v>
      </c>
      <c r="O2996">
        <f t="shared" si="326"/>
        <v>0</v>
      </c>
      <c r="P2996">
        <f t="shared" si="327"/>
        <v>1030</v>
      </c>
    </row>
    <row r="2997" spans="1:16" x14ac:dyDescent="0.2">
      <c r="A2997" t="str">
        <f t="shared" si="328"/>
        <v>200610median3North Vancouver City</v>
      </c>
      <c r="B2997" t="str">
        <f t="shared" si="322"/>
        <v>200610apartmentmedian3+_bed_rateNorth Vancouver City</v>
      </c>
      <c r="C2997" t="str">
        <f t="shared" si="323"/>
        <v>apartmentmedian3+_bed_rateNorth Vancouver City</v>
      </c>
      <c r="D2997" t="str">
        <f t="shared" si="324"/>
        <v>200610apartmentmedian3+_bed_rateVancouver</v>
      </c>
      <c r="E2997">
        <v>2006</v>
      </c>
      <c r="F2997">
        <v>10</v>
      </c>
      <c r="G2997" t="s">
        <v>65</v>
      </c>
      <c r="H2997" t="s">
        <v>61</v>
      </c>
      <c r="I2997" t="s">
        <v>55</v>
      </c>
      <c r="J2997">
        <f t="shared" si="325"/>
        <v>3</v>
      </c>
      <c r="K2997" t="s">
        <v>60</v>
      </c>
      <c r="L2997" t="e">
        <f>VLOOKUP(B2997,average_median_rates_1!B:I,8,0)</f>
        <v>#N/A</v>
      </c>
      <c r="M2997">
        <f>IF(ISERROR(L2997),VLOOKUP(C2997,vancouver_ratios_2!B:J,9,0),IF(L2997="**",VLOOKUP(C2997,vancouver_ratios_2!B:J,9,0)))</f>
        <v>1.0597787038367601</v>
      </c>
      <c r="N2997">
        <f>IF(ISERROR(L2997),VLOOKUP(D2997,average_median_rates_1!B:I,8,0),IF(L2997="**", VLOOKUP(D2997,average_median_rates_1!B:I,8,0)))</f>
        <v>1030</v>
      </c>
      <c r="O2997">
        <f t="shared" si="326"/>
        <v>1091.5720649518628</v>
      </c>
      <c r="P2997">
        <f t="shared" si="327"/>
        <v>1091.5720649518628</v>
      </c>
    </row>
    <row r="2998" spans="1:16" x14ac:dyDescent="0.2">
      <c r="A2998" t="str">
        <f t="shared" si="328"/>
        <v>201910average1West End/Stanley Park</v>
      </c>
      <c r="B2998" t="str">
        <f t="shared" si="322"/>
        <v>201910apartmentaverage1_bed_rateWest End/Stanley Park</v>
      </c>
      <c r="C2998" t="str">
        <f t="shared" si="323"/>
        <v>apartmentaverage1_bed_rateWest End/Stanley Park</v>
      </c>
      <c r="D2998" t="str">
        <f t="shared" si="324"/>
        <v>201910apartmentaverage1_bed_rateVancouver</v>
      </c>
      <c r="E2998">
        <v>2019</v>
      </c>
      <c r="F2998">
        <v>10</v>
      </c>
      <c r="G2998" t="s">
        <v>65</v>
      </c>
      <c r="H2998" t="s">
        <v>59</v>
      </c>
      <c r="I2998" t="s">
        <v>51</v>
      </c>
      <c r="J2998">
        <f t="shared" si="325"/>
        <v>1</v>
      </c>
      <c r="K2998" t="s">
        <v>12</v>
      </c>
      <c r="L2998">
        <f>VLOOKUP(B2998,average_median_rates_1!B:I,8,0)</f>
        <v>1563</v>
      </c>
      <c r="M2998" t="b">
        <f>IF(ISERROR(L2998),VLOOKUP(C2998,vancouver_ratios_2!B:J,9,0),IF(L2998="**",VLOOKUP(C2998,vancouver_ratios_2!B:J,9,0)))</f>
        <v>0</v>
      </c>
      <c r="N2998" t="b">
        <f>IF(ISERROR(L2998),VLOOKUP(D2998,average_median_rates_1!B:I,8,0),IF(L2998="**", VLOOKUP(D2998,average_median_rates_1!B:I,8,0)))</f>
        <v>0</v>
      </c>
      <c r="O2998">
        <f t="shared" si="326"/>
        <v>0</v>
      </c>
      <c r="P2998">
        <f t="shared" si="327"/>
        <v>1563</v>
      </c>
    </row>
    <row r="2999" spans="1:16" x14ac:dyDescent="0.2">
      <c r="A2999" t="str">
        <f t="shared" si="328"/>
        <v>201810average1West End/Stanley Park</v>
      </c>
      <c r="B2999" t="str">
        <f t="shared" si="322"/>
        <v>201810apartmentaverage1_bed_rateWest End/Stanley Park</v>
      </c>
      <c r="C2999" t="str">
        <f t="shared" si="323"/>
        <v>apartmentaverage1_bed_rateWest End/Stanley Park</v>
      </c>
      <c r="D2999" t="str">
        <f t="shared" si="324"/>
        <v>201810apartmentaverage1_bed_rateVancouver</v>
      </c>
      <c r="E2999">
        <v>2018</v>
      </c>
      <c r="F2999">
        <v>10</v>
      </c>
      <c r="G2999" t="s">
        <v>65</v>
      </c>
      <c r="H2999" t="s">
        <v>59</v>
      </c>
      <c r="I2999" t="s">
        <v>51</v>
      </c>
      <c r="J2999">
        <f t="shared" si="325"/>
        <v>1</v>
      </c>
      <c r="K2999" t="s">
        <v>12</v>
      </c>
      <c r="L2999">
        <f>VLOOKUP(B2999,average_median_rates_1!B:I,8,0)</f>
        <v>1469</v>
      </c>
      <c r="M2999" t="b">
        <f>IF(ISERROR(L2999),VLOOKUP(C2999,vancouver_ratios_2!B:J,9,0),IF(L2999="**",VLOOKUP(C2999,vancouver_ratios_2!B:J,9,0)))</f>
        <v>0</v>
      </c>
      <c r="N2999" t="b">
        <f>IF(ISERROR(L2999),VLOOKUP(D2999,average_median_rates_1!B:I,8,0),IF(L2999="**", VLOOKUP(D2999,average_median_rates_1!B:I,8,0)))</f>
        <v>0</v>
      </c>
      <c r="O2999">
        <f t="shared" si="326"/>
        <v>0</v>
      </c>
      <c r="P2999">
        <f t="shared" si="327"/>
        <v>1469</v>
      </c>
    </row>
    <row r="3000" spans="1:16" x14ac:dyDescent="0.2">
      <c r="A3000" t="str">
        <f t="shared" si="328"/>
        <v>201710average1West End/Stanley Park</v>
      </c>
      <c r="B3000" t="str">
        <f t="shared" si="322"/>
        <v>201710apartmentaverage1_bed_rateWest End/Stanley Park</v>
      </c>
      <c r="C3000" t="str">
        <f t="shared" si="323"/>
        <v>apartmentaverage1_bed_rateWest End/Stanley Park</v>
      </c>
      <c r="D3000" t="str">
        <f t="shared" si="324"/>
        <v>201710apartmentaverage1_bed_rateVancouver</v>
      </c>
      <c r="E3000">
        <v>2017</v>
      </c>
      <c r="F3000">
        <v>10</v>
      </c>
      <c r="G3000" t="s">
        <v>65</v>
      </c>
      <c r="H3000" t="s">
        <v>59</v>
      </c>
      <c r="I3000" t="s">
        <v>51</v>
      </c>
      <c r="J3000">
        <f t="shared" si="325"/>
        <v>1</v>
      </c>
      <c r="K3000" t="s">
        <v>12</v>
      </c>
      <c r="L3000">
        <f>VLOOKUP(B3000,average_median_rates_1!B:I,8,0)</f>
        <v>1386</v>
      </c>
      <c r="M3000" t="b">
        <f>IF(ISERROR(L3000),VLOOKUP(C3000,vancouver_ratios_2!B:J,9,0),IF(L3000="**",VLOOKUP(C3000,vancouver_ratios_2!B:J,9,0)))</f>
        <v>0</v>
      </c>
      <c r="N3000" t="b">
        <f>IF(ISERROR(L3000),VLOOKUP(D3000,average_median_rates_1!B:I,8,0),IF(L3000="**", VLOOKUP(D3000,average_median_rates_1!B:I,8,0)))</f>
        <v>0</v>
      </c>
      <c r="O3000">
        <f t="shared" si="326"/>
        <v>0</v>
      </c>
      <c r="P3000">
        <f t="shared" si="327"/>
        <v>1386</v>
      </c>
    </row>
    <row r="3001" spans="1:16" x14ac:dyDescent="0.2">
      <c r="A3001" t="str">
        <f t="shared" si="328"/>
        <v>201610average1West End/Stanley Park</v>
      </c>
      <c r="B3001" t="str">
        <f t="shared" si="322"/>
        <v>201610apartmentaverage1_bed_rateWest End/Stanley Park</v>
      </c>
      <c r="C3001" t="str">
        <f t="shared" si="323"/>
        <v>apartmentaverage1_bed_rateWest End/Stanley Park</v>
      </c>
      <c r="D3001" t="str">
        <f t="shared" si="324"/>
        <v>201610apartmentaverage1_bed_rateVancouver</v>
      </c>
      <c r="E3001">
        <v>2016</v>
      </c>
      <c r="F3001">
        <v>10</v>
      </c>
      <c r="G3001" t="s">
        <v>65</v>
      </c>
      <c r="H3001" t="s">
        <v>59</v>
      </c>
      <c r="I3001" t="s">
        <v>51</v>
      </c>
      <c r="J3001">
        <f t="shared" si="325"/>
        <v>1</v>
      </c>
      <c r="K3001" t="s">
        <v>12</v>
      </c>
      <c r="L3001">
        <f>VLOOKUP(B3001,average_median_rates_1!B:I,8,0)</f>
        <v>1366</v>
      </c>
      <c r="M3001" t="b">
        <f>IF(ISERROR(L3001),VLOOKUP(C3001,vancouver_ratios_2!B:J,9,0),IF(L3001="**",VLOOKUP(C3001,vancouver_ratios_2!B:J,9,0)))</f>
        <v>0</v>
      </c>
      <c r="N3001" t="b">
        <f>IF(ISERROR(L3001),VLOOKUP(D3001,average_median_rates_1!B:I,8,0),IF(L3001="**", VLOOKUP(D3001,average_median_rates_1!B:I,8,0)))</f>
        <v>0</v>
      </c>
      <c r="O3001">
        <f t="shared" si="326"/>
        <v>0</v>
      </c>
      <c r="P3001">
        <f t="shared" si="327"/>
        <v>1366</v>
      </c>
    </row>
    <row r="3002" spans="1:16" x14ac:dyDescent="0.2">
      <c r="A3002" t="str">
        <f t="shared" si="328"/>
        <v>201510average1West End/Stanley Park</v>
      </c>
      <c r="B3002" t="str">
        <f t="shared" si="322"/>
        <v>201510apartmentaverage1_bed_rateWest End/Stanley Park</v>
      </c>
      <c r="C3002" t="str">
        <f t="shared" si="323"/>
        <v>apartmentaverage1_bed_rateWest End/Stanley Park</v>
      </c>
      <c r="D3002" t="str">
        <f t="shared" si="324"/>
        <v>201510apartmentaverage1_bed_rateVancouver</v>
      </c>
      <c r="E3002">
        <v>2015</v>
      </c>
      <c r="F3002">
        <v>10</v>
      </c>
      <c r="G3002" t="s">
        <v>65</v>
      </c>
      <c r="H3002" t="s">
        <v>59</v>
      </c>
      <c r="I3002" t="s">
        <v>51</v>
      </c>
      <c r="J3002">
        <f t="shared" si="325"/>
        <v>1</v>
      </c>
      <c r="K3002" t="s">
        <v>12</v>
      </c>
      <c r="L3002">
        <f>VLOOKUP(B3002,average_median_rates_1!B:I,8,0)</f>
        <v>1274</v>
      </c>
      <c r="M3002" t="b">
        <f>IF(ISERROR(L3002),VLOOKUP(C3002,vancouver_ratios_2!B:J,9,0),IF(L3002="**",VLOOKUP(C3002,vancouver_ratios_2!B:J,9,0)))</f>
        <v>0</v>
      </c>
      <c r="N3002" t="b">
        <f>IF(ISERROR(L3002),VLOOKUP(D3002,average_median_rates_1!B:I,8,0),IF(L3002="**", VLOOKUP(D3002,average_median_rates_1!B:I,8,0)))</f>
        <v>0</v>
      </c>
      <c r="O3002">
        <f t="shared" si="326"/>
        <v>0</v>
      </c>
      <c r="P3002">
        <f t="shared" si="327"/>
        <v>1274</v>
      </c>
    </row>
    <row r="3003" spans="1:16" x14ac:dyDescent="0.2">
      <c r="A3003" t="str">
        <f t="shared" si="328"/>
        <v>201410average1West End/Stanley Park</v>
      </c>
      <c r="B3003" t="str">
        <f t="shared" si="322"/>
        <v>201410apartmentaverage1_bed_rateWest End/Stanley Park</v>
      </c>
      <c r="C3003" t="str">
        <f t="shared" si="323"/>
        <v>apartmentaverage1_bed_rateWest End/Stanley Park</v>
      </c>
      <c r="D3003" t="str">
        <f t="shared" si="324"/>
        <v>201410apartmentaverage1_bed_rateVancouver</v>
      </c>
      <c r="E3003">
        <v>2014</v>
      </c>
      <c r="F3003">
        <v>10</v>
      </c>
      <c r="G3003" t="s">
        <v>65</v>
      </c>
      <c r="H3003" t="s">
        <v>59</v>
      </c>
      <c r="I3003" t="s">
        <v>51</v>
      </c>
      <c r="J3003">
        <f t="shared" si="325"/>
        <v>1</v>
      </c>
      <c r="K3003" t="s">
        <v>12</v>
      </c>
      <c r="L3003">
        <f>VLOOKUP(B3003,average_median_rates_1!B:I,8,0)</f>
        <v>1201</v>
      </c>
      <c r="M3003" t="b">
        <f>IF(ISERROR(L3003),VLOOKUP(C3003,vancouver_ratios_2!B:J,9,0),IF(L3003="**",VLOOKUP(C3003,vancouver_ratios_2!B:J,9,0)))</f>
        <v>0</v>
      </c>
      <c r="N3003" t="b">
        <f>IF(ISERROR(L3003),VLOOKUP(D3003,average_median_rates_1!B:I,8,0),IF(L3003="**", VLOOKUP(D3003,average_median_rates_1!B:I,8,0)))</f>
        <v>0</v>
      </c>
      <c r="O3003">
        <f t="shared" si="326"/>
        <v>0</v>
      </c>
      <c r="P3003">
        <f t="shared" si="327"/>
        <v>1201</v>
      </c>
    </row>
    <row r="3004" spans="1:16" x14ac:dyDescent="0.2">
      <c r="A3004" t="str">
        <f t="shared" si="328"/>
        <v>201310average1West End/Stanley Park</v>
      </c>
      <c r="B3004" t="str">
        <f t="shared" si="322"/>
        <v>201310apartmentaverage1_bed_rateWest End/Stanley Park</v>
      </c>
      <c r="C3004" t="str">
        <f t="shared" si="323"/>
        <v>apartmentaverage1_bed_rateWest End/Stanley Park</v>
      </c>
      <c r="D3004" t="str">
        <f t="shared" si="324"/>
        <v>201310apartmentaverage1_bed_rateVancouver</v>
      </c>
      <c r="E3004">
        <v>2013</v>
      </c>
      <c r="F3004">
        <v>10</v>
      </c>
      <c r="G3004" t="s">
        <v>65</v>
      </c>
      <c r="H3004" t="s">
        <v>59</v>
      </c>
      <c r="I3004" t="s">
        <v>51</v>
      </c>
      <c r="J3004">
        <f t="shared" si="325"/>
        <v>1</v>
      </c>
      <c r="K3004" t="s">
        <v>12</v>
      </c>
      <c r="L3004">
        <f>VLOOKUP(B3004,average_median_rates_1!B:I,8,0)</f>
        <v>1188</v>
      </c>
      <c r="M3004" t="b">
        <f>IF(ISERROR(L3004),VLOOKUP(C3004,vancouver_ratios_2!B:J,9,0),IF(L3004="**",VLOOKUP(C3004,vancouver_ratios_2!B:J,9,0)))</f>
        <v>0</v>
      </c>
      <c r="N3004" t="b">
        <f>IF(ISERROR(L3004),VLOOKUP(D3004,average_median_rates_1!B:I,8,0),IF(L3004="**", VLOOKUP(D3004,average_median_rates_1!B:I,8,0)))</f>
        <v>0</v>
      </c>
      <c r="O3004">
        <f t="shared" si="326"/>
        <v>0</v>
      </c>
      <c r="P3004">
        <f t="shared" si="327"/>
        <v>1188</v>
      </c>
    </row>
    <row r="3005" spans="1:16" x14ac:dyDescent="0.2">
      <c r="A3005" t="str">
        <f t="shared" si="328"/>
        <v>201210average1West End/Stanley Park</v>
      </c>
      <c r="B3005" t="str">
        <f t="shared" si="322"/>
        <v>201210apartmentaverage1_bed_rateWest End/Stanley Park</v>
      </c>
      <c r="C3005" t="str">
        <f t="shared" si="323"/>
        <v>apartmentaverage1_bed_rateWest End/Stanley Park</v>
      </c>
      <c r="D3005" t="str">
        <f t="shared" si="324"/>
        <v>201210apartmentaverage1_bed_rateVancouver</v>
      </c>
      <c r="E3005">
        <v>2012</v>
      </c>
      <c r="F3005">
        <v>10</v>
      </c>
      <c r="G3005" t="s">
        <v>65</v>
      </c>
      <c r="H3005" t="s">
        <v>59</v>
      </c>
      <c r="I3005" t="s">
        <v>51</v>
      </c>
      <c r="J3005">
        <f t="shared" si="325"/>
        <v>1</v>
      </c>
      <c r="K3005" t="s">
        <v>12</v>
      </c>
      <c r="L3005">
        <f>VLOOKUP(B3005,average_median_rates_1!B:I,8,0)</f>
        <v>1145</v>
      </c>
      <c r="M3005" t="b">
        <f>IF(ISERROR(L3005),VLOOKUP(C3005,vancouver_ratios_2!B:J,9,0),IF(L3005="**",VLOOKUP(C3005,vancouver_ratios_2!B:J,9,0)))</f>
        <v>0</v>
      </c>
      <c r="N3005" t="b">
        <f>IF(ISERROR(L3005),VLOOKUP(D3005,average_median_rates_1!B:I,8,0),IF(L3005="**", VLOOKUP(D3005,average_median_rates_1!B:I,8,0)))</f>
        <v>0</v>
      </c>
      <c r="O3005">
        <f t="shared" si="326"/>
        <v>0</v>
      </c>
      <c r="P3005">
        <f t="shared" si="327"/>
        <v>1145</v>
      </c>
    </row>
    <row r="3006" spans="1:16" x14ac:dyDescent="0.2">
      <c r="A3006" t="str">
        <f t="shared" si="328"/>
        <v>201110average1West End/Stanley Park</v>
      </c>
      <c r="B3006" t="str">
        <f t="shared" si="322"/>
        <v>201110apartmentaverage1_bed_rateWest End/Stanley Park</v>
      </c>
      <c r="C3006" t="str">
        <f t="shared" si="323"/>
        <v>apartmentaverage1_bed_rateWest End/Stanley Park</v>
      </c>
      <c r="D3006" t="str">
        <f t="shared" si="324"/>
        <v>201110apartmentaverage1_bed_rateVancouver</v>
      </c>
      <c r="E3006">
        <v>2011</v>
      </c>
      <c r="F3006">
        <v>10</v>
      </c>
      <c r="G3006" t="s">
        <v>65</v>
      </c>
      <c r="H3006" t="s">
        <v>59</v>
      </c>
      <c r="I3006" t="s">
        <v>51</v>
      </c>
      <c r="J3006">
        <f t="shared" si="325"/>
        <v>1</v>
      </c>
      <c r="K3006" t="s">
        <v>12</v>
      </c>
      <c r="L3006">
        <f>VLOOKUP(B3006,average_median_rates_1!B:I,8,0)</f>
        <v>1112</v>
      </c>
      <c r="M3006" t="b">
        <f>IF(ISERROR(L3006),VLOOKUP(C3006,vancouver_ratios_2!B:J,9,0),IF(L3006="**",VLOOKUP(C3006,vancouver_ratios_2!B:J,9,0)))</f>
        <v>0</v>
      </c>
      <c r="N3006" t="b">
        <f>IF(ISERROR(L3006),VLOOKUP(D3006,average_median_rates_1!B:I,8,0),IF(L3006="**", VLOOKUP(D3006,average_median_rates_1!B:I,8,0)))</f>
        <v>0</v>
      </c>
      <c r="O3006">
        <f t="shared" si="326"/>
        <v>0</v>
      </c>
      <c r="P3006">
        <f t="shared" si="327"/>
        <v>1112</v>
      </c>
    </row>
    <row r="3007" spans="1:16" x14ac:dyDescent="0.2">
      <c r="A3007" t="str">
        <f t="shared" si="328"/>
        <v>201010average1West End/Stanley Park</v>
      </c>
      <c r="B3007" t="str">
        <f t="shared" si="322"/>
        <v>201010apartmentaverage1_bed_rateWest End/Stanley Park</v>
      </c>
      <c r="C3007" t="str">
        <f t="shared" si="323"/>
        <v>apartmentaverage1_bed_rateWest End/Stanley Park</v>
      </c>
      <c r="D3007" t="str">
        <f t="shared" si="324"/>
        <v>201010apartmentaverage1_bed_rateVancouver</v>
      </c>
      <c r="E3007">
        <v>2010</v>
      </c>
      <c r="F3007">
        <v>10</v>
      </c>
      <c r="G3007" t="s">
        <v>65</v>
      </c>
      <c r="H3007" t="s">
        <v>59</v>
      </c>
      <c r="I3007" t="s">
        <v>51</v>
      </c>
      <c r="J3007">
        <f t="shared" si="325"/>
        <v>1</v>
      </c>
      <c r="K3007" t="s">
        <v>12</v>
      </c>
      <c r="L3007">
        <f>VLOOKUP(B3007,average_median_rates_1!B:I,8,0)</f>
        <v>1101</v>
      </c>
      <c r="M3007" t="b">
        <f>IF(ISERROR(L3007),VLOOKUP(C3007,vancouver_ratios_2!B:J,9,0),IF(L3007="**",VLOOKUP(C3007,vancouver_ratios_2!B:J,9,0)))</f>
        <v>0</v>
      </c>
      <c r="N3007" t="b">
        <f>IF(ISERROR(L3007),VLOOKUP(D3007,average_median_rates_1!B:I,8,0),IF(L3007="**", VLOOKUP(D3007,average_median_rates_1!B:I,8,0)))</f>
        <v>0</v>
      </c>
      <c r="O3007">
        <f t="shared" si="326"/>
        <v>0</v>
      </c>
      <c r="P3007">
        <f t="shared" si="327"/>
        <v>1101</v>
      </c>
    </row>
    <row r="3008" spans="1:16" x14ac:dyDescent="0.2">
      <c r="A3008" t="str">
        <f t="shared" si="328"/>
        <v>200910average1West End/Stanley Park</v>
      </c>
      <c r="B3008" t="str">
        <f t="shared" si="322"/>
        <v>200910apartmentaverage1_bed_rateWest End/Stanley Park</v>
      </c>
      <c r="C3008" t="str">
        <f t="shared" si="323"/>
        <v>apartmentaverage1_bed_rateWest End/Stanley Park</v>
      </c>
      <c r="D3008" t="str">
        <f t="shared" si="324"/>
        <v>200910apartmentaverage1_bed_rateVancouver</v>
      </c>
      <c r="E3008">
        <v>2009</v>
      </c>
      <c r="F3008">
        <v>10</v>
      </c>
      <c r="G3008" t="s">
        <v>65</v>
      </c>
      <c r="H3008" t="s">
        <v>59</v>
      </c>
      <c r="I3008" t="s">
        <v>51</v>
      </c>
      <c r="J3008">
        <f t="shared" si="325"/>
        <v>1</v>
      </c>
      <c r="K3008" t="s">
        <v>12</v>
      </c>
      <c r="L3008" t="e">
        <f>VLOOKUP(B3008,average_median_rates_1!B:I,8,0)</f>
        <v>#N/A</v>
      </c>
      <c r="M3008">
        <f>IF(ISERROR(L3008),VLOOKUP(C3008,vancouver_ratios_2!B:J,9,0),IF(L3008="**",VLOOKUP(C3008,vancouver_ratios_2!B:J,9,0)))</f>
        <v>1.1309696092619392</v>
      </c>
      <c r="N3008">
        <f>IF(ISERROR(L3008),VLOOKUP(D3008,average_median_rates_1!B:I,8,0),IF(L3008="**", VLOOKUP(D3008,average_median_rates_1!B:I,8,0)))</f>
        <v>919</v>
      </c>
      <c r="O3008">
        <f t="shared" si="326"/>
        <v>1039.3610709117222</v>
      </c>
      <c r="P3008">
        <f t="shared" si="327"/>
        <v>1039.3610709117222</v>
      </c>
    </row>
    <row r="3009" spans="1:16" x14ac:dyDescent="0.2">
      <c r="A3009" t="str">
        <f t="shared" si="328"/>
        <v>200810average1West End/Stanley Park</v>
      </c>
      <c r="B3009" t="str">
        <f t="shared" si="322"/>
        <v>200810apartmentaverage1_bed_rateWest End/Stanley Park</v>
      </c>
      <c r="C3009" t="str">
        <f t="shared" si="323"/>
        <v>apartmentaverage1_bed_rateWest End/Stanley Park</v>
      </c>
      <c r="D3009" t="str">
        <f t="shared" si="324"/>
        <v>200810apartmentaverage1_bed_rateVancouver</v>
      </c>
      <c r="E3009">
        <v>2008</v>
      </c>
      <c r="F3009">
        <v>10</v>
      </c>
      <c r="G3009" t="s">
        <v>65</v>
      </c>
      <c r="H3009" t="s">
        <v>59</v>
      </c>
      <c r="I3009" t="s">
        <v>51</v>
      </c>
      <c r="J3009">
        <f t="shared" si="325"/>
        <v>1</v>
      </c>
      <c r="K3009" t="s">
        <v>12</v>
      </c>
      <c r="L3009" t="e">
        <f>VLOOKUP(B3009,average_median_rates_1!B:I,8,0)</f>
        <v>#N/A</v>
      </c>
      <c r="M3009">
        <f>IF(ISERROR(L3009),VLOOKUP(C3009,vancouver_ratios_2!B:J,9,0),IF(L3009="**",VLOOKUP(C3009,vancouver_ratios_2!B:J,9,0)))</f>
        <v>1.1309696092619392</v>
      </c>
      <c r="N3009">
        <f>IF(ISERROR(L3009),VLOOKUP(D3009,average_median_rates_1!B:I,8,0),IF(L3009="**", VLOOKUP(D3009,average_median_rates_1!B:I,8,0)))</f>
        <v>880</v>
      </c>
      <c r="O3009">
        <f t="shared" si="326"/>
        <v>995.25325615050656</v>
      </c>
      <c r="P3009">
        <f t="shared" si="327"/>
        <v>995.25325615050656</v>
      </c>
    </row>
    <row r="3010" spans="1:16" x14ac:dyDescent="0.2">
      <c r="A3010" t="str">
        <f t="shared" si="328"/>
        <v>200710average1West End/Stanley Park</v>
      </c>
      <c r="B3010" t="str">
        <f t="shared" ref="B3010:B3025" si="329">E3010&amp;F3010&amp;G3010&amp;H3010&amp;I3010&amp;K3010</f>
        <v>200710apartmentaverage1_bed_rateWest End/Stanley Park</v>
      </c>
      <c r="C3010" t="str">
        <f t="shared" ref="C3010:C3025" si="330">G3010&amp;H3010&amp;I3010&amp;K3010</f>
        <v>apartmentaverage1_bed_rateWest End/Stanley Park</v>
      </c>
      <c r="D3010" t="str">
        <f t="shared" ref="D3010:D3073" si="331">E3010&amp;F3010&amp;G3010&amp;H3010&amp;I3010&amp;"Vancouver"</f>
        <v>200710apartmentaverage1_bed_rateVancouver</v>
      </c>
      <c r="E3010">
        <v>2007</v>
      </c>
      <c r="F3010">
        <v>10</v>
      </c>
      <c r="G3010" t="s">
        <v>65</v>
      </c>
      <c r="H3010" t="s">
        <v>59</v>
      </c>
      <c r="I3010" t="s">
        <v>51</v>
      </c>
      <c r="J3010">
        <f t="shared" ref="J3010:J3073" si="332">IF(I3010="bachelor_rate", 0, IF(I3010="1_bed_rate", 1, IF(I3010="2_bed_rate",2, IF(I3010="3+_bed_rate", 3, "error"))))</f>
        <v>1</v>
      </c>
      <c r="K3010" t="s">
        <v>12</v>
      </c>
      <c r="L3010" t="e">
        <f>VLOOKUP(B3010,average_median_rates_1!B:I,8,0)</f>
        <v>#N/A</v>
      </c>
      <c r="M3010">
        <f>IF(ISERROR(L3010),VLOOKUP(C3010,vancouver_ratios_2!B:J,9,0),IF(L3010="**",VLOOKUP(C3010,vancouver_ratios_2!B:J,9,0)))</f>
        <v>1.1309696092619392</v>
      </c>
      <c r="N3010">
        <f>IF(ISERROR(L3010),VLOOKUP(D3010,average_median_rates_1!B:I,8,0),IF(L3010="**", VLOOKUP(D3010,average_median_rates_1!B:I,8,0)))</f>
        <v>846</v>
      </c>
      <c r="O3010">
        <f t="shared" ref="O3010:O3073" si="333">N3010*M3010</f>
        <v>956.80028943560058</v>
      </c>
      <c r="P3010">
        <f t="shared" ref="P3010:P3073" si="334">IF(ISERROR(L3010),O3010, IF(L3010="**", O3010, L3010))</f>
        <v>956.80028943560058</v>
      </c>
    </row>
    <row r="3011" spans="1:16" x14ac:dyDescent="0.2">
      <c r="A3011" t="str">
        <f t="shared" ref="A3011:A3025" si="335">E3011&amp;F3011&amp;H3011&amp;J3011&amp;K3011</f>
        <v>200610average1West End/Stanley Park</v>
      </c>
      <c r="B3011" t="str">
        <f t="shared" si="329"/>
        <v>200610apartmentaverage1_bed_rateWest End/Stanley Park</v>
      </c>
      <c r="C3011" t="str">
        <f t="shared" si="330"/>
        <v>apartmentaverage1_bed_rateWest End/Stanley Park</v>
      </c>
      <c r="D3011" t="str">
        <f t="shared" si="331"/>
        <v>200610apartmentaverage1_bed_rateVancouver</v>
      </c>
      <c r="E3011">
        <v>2006</v>
      </c>
      <c r="F3011">
        <v>10</v>
      </c>
      <c r="G3011" t="s">
        <v>65</v>
      </c>
      <c r="H3011" t="s">
        <v>59</v>
      </c>
      <c r="I3011" t="s">
        <v>51</v>
      </c>
      <c r="J3011">
        <f t="shared" si="332"/>
        <v>1</v>
      </c>
      <c r="K3011" t="s">
        <v>12</v>
      </c>
      <c r="L3011" t="e">
        <f>VLOOKUP(B3011,average_median_rates_1!B:I,8,0)</f>
        <v>#N/A</v>
      </c>
      <c r="M3011">
        <f>IF(ISERROR(L3011),VLOOKUP(C3011,vancouver_ratios_2!B:J,9,0),IF(L3011="**",VLOOKUP(C3011,vancouver_ratios_2!B:J,9,0)))</f>
        <v>1.1309696092619392</v>
      </c>
      <c r="N3011">
        <f>IF(ISERROR(L3011),VLOOKUP(D3011,average_median_rates_1!B:I,8,0),IF(L3011="**", VLOOKUP(D3011,average_median_rates_1!B:I,8,0)))</f>
        <v>816</v>
      </c>
      <c r="O3011">
        <f t="shared" si="333"/>
        <v>922.87120115774246</v>
      </c>
      <c r="P3011">
        <f t="shared" si="334"/>
        <v>922.87120115774246</v>
      </c>
    </row>
    <row r="3012" spans="1:16" x14ac:dyDescent="0.2">
      <c r="A3012" t="str">
        <f t="shared" si="335"/>
        <v>201910median1West End/Stanley Park</v>
      </c>
      <c r="B3012" t="str">
        <f t="shared" si="329"/>
        <v>201910apartmentmedian1_bed_rateWest End/Stanley Park</v>
      </c>
      <c r="C3012" t="str">
        <f t="shared" si="330"/>
        <v>apartmentmedian1_bed_rateWest End/Stanley Park</v>
      </c>
      <c r="D3012" t="str">
        <f t="shared" si="331"/>
        <v>201910apartmentmedian1_bed_rateVancouver</v>
      </c>
      <c r="E3012">
        <v>2019</v>
      </c>
      <c r="F3012">
        <v>10</v>
      </c>
      <c r="G3012" t="s">
        <v>65</v>
      </c>
      <c r="H3012" t="s">
        <v>61</v>
      </c>
      <c r="I3012" t="s">
        <v>51</v>
      </c>
      <c r="J3012">
        <f t="shared" si="332"/>
        <v>1</v>
      </c>
      <c r="K3012" t="s">
        <v>12</v>
      </c>
      <c r="L3012">
        <f>VLOOKUP(B3012,average_median_rates_1!B:I,8,0)</f>
        <v>1600</v>
      </c>
      <c r="M3012" t="b">
        <f>IF(ISERROR(L3012),VLOOKUP(C3012,vancouver_ratios_2!B:J,9,0),IF(L3012="**",VLOOKUP(C3012,vancouver_ratios_2!B:J,9,0)))</f>
        <v>0</v>
      </c>
      <c r="N3012" t="b">
        <f>IF(ISERROR(L3012),VLOOKUP(D3012,average_median_rates_1!B:I,8,0),IF(L3012="**", VLOOKUP(D3012,average_median_rates_1!B:I,8,0)))</f>
        <v>0</v>
      </c>
      <c r="O3012">
        <f t="shared" si="333"/>
        <v>0</v>
      </c>
      <c r="P3012">
        <f t="shared" si="334"/>
        <v>1600</v>
      </c>
    </row>
    <row r="3013" spans="1:16" x14ac:dyDescent="0.2">
      <c r="A3013" t="str">
        <f t="shared" si="335"/>
        <v>201810median1West End/Stanley Park</v>
      </c>
      <c r="B3013" t="str">
        <f t="shared" si="329"/>
        <v>201810apartmentmedian1_bed_rateWest End/Stanley Park</v>
      </c>
      <c r="C3013" t="str">
        <f t="shared" si="330"/>
        <v>apartmentmedian1_bed_rateWest End/Stanley Park</v>
      </c>
      <c r="D3013" t="str">
        <f t="shared" si="331"/>
        <v>201810apartmentmedian1_bed_rateVancouver</v>
      </c>
      <c r="E3013">
        <v>2018</v>
      </c>
      <c r="F3013">
        <v>10</v>
      </c>
      <c r="G3013" t="s">
        <v>65</v>
      </c>
      <c r="H3013" t="s">
        <v>61</v>
      </c>
      <c r="I3013" t="s">
        <v>51</v>
      </c>
      <c r="J3013">
        <f t="shared" si="332"/>
        <v>1</v>
      </c>
      <c r="K3013" t="s">
        <v>12</v>
      </c>
      <c r="L3013">
        <f>VLOOKUP(B3013,average_median_rates_1!B:I,8,0)</f>
        <v>1500</v>
      </c>
      <c r="M3013" t="b">
        <f>IF(ISERROR(L3013),VLOOKUP(C3013,vancouver_ratios_2!B:J,9,0),IF(L3013="**",VLOOKUP(C3013,vancouver_ratios_2!B:J,9,0)))</f>
        <v>0</v>
      </c>
      <c r="N3013" t="b">
        <f>IF(ISERROR(L3013),VLOOKUP(D3013,average_median_rates_1!B:I,8,0),IF(L3013="**", VLOOKUP(D3013,average_median_rates_1!B:I,8,0)))</f>
        <v>0</v>
      </c>
      <c r="O3013">
        <f t="shared" si="333"/>
        <v>0</v>
      </c>
      <c r="P3013">
        <f t="shared" si="334"/>
        <v>1500</v>
      </c>
    </row>
    <row r="3014" spans="1:16" x14ac:dyDescent="0.2">
      <c r="A3014" t="str">
        <f t="shared" si="335"/>
        <v>201710median1West End/Stanley Park</v>
      </c>
      <c r="B3014" t="str">
        <f t="shared" si="329"/>
        <v>201710apartmentmedian1_bed_rateWest End/Stanley Park</v>
      </c>
      <c r="C3014" t="str">
        <f t="shared" si="330"/>
        <v>apartmentmedian1_bed_rateWest End/Stanley Park</v>
      </c>
      <c r="D3014" t="str">
        <f t="shared" si="331"/>
        <v>201710apartmentmedian1_bed_rateVancouver</v>
      </c>
      <c r="E3014">
        <v>2017</v>
      </c>
      <c r="F3014">
        <v>10</v>
      </c>
      <c r="G3014" t="s">
        <v>65</v>
      </c>
      <c r="H3014" t="s">
        <v>61</v>
      </c>
      <c r="I3014" t="s">
        <v>51</v>
      </c>
      <c r="J3014">
        <f t="shared" si="332"/>
        <v>1</v>
      </c>
      <c r="K3014" t="s">
        <v>12</v>
      </c>
      <c r="L3014">
        <f>VLOOKUP(B3014,average_median_rates_1!B:I,8,0)</f>
        <v>1388</v>
      </c>
      <c r="M3014" t="b">
        <f>IF(ISERROR(L3014),VLOOKUP(C3014,vancouver_ratios_2!B:J,9,0),IF(L3014="**",VLOOKUP(C3014,vancouver_ratios_2!B:J,9,0)))</f>
        <v>0</v>
      </c>
      <c r="N3014" t="b">
        <f>IF(ISERROR(L3014),VLOOKUP(D3014,average_median_rates_1!B:I,8,0),IF(L3014="**", VLOOKUP(D3014,average_median_rates_1!B:I,8,0)))</f>
        <v>0</v>
      </c>
      <c r="O3014">
        <f t="shared" si="333"/>
        <v>0</v>
      </c>
      <c r="P3014">
        <f t="shared" si="334"/>
        <v>1388</v>
      </c>
    </row>
    <row r="3015" spans="1:16" x14ac:dyDescent="0.2">
      <c r="A3015" t="str">
        <f t="shared" si="335"/>
        <v>201610median1West End/Stanley Park</v>
      </c>
      <c r="B3015" t="str">
        <f t="shared" si="329"/>
        <v>201610apartmentmedian1_bed_rateWest End/Stanley Park</v>
      </c>
      <c r="C3015" t="str">
        <f t="shared" si="330"/>
        <v>apartmentmedian1_bed_rateWest End/Stanley Park</v>
      </c>
      <c r="D3015" t="str">
        <f t="shared" si="331"/>
        <v>201610apartmentmedian1_bed_rateVancouver</v>
      </c>
      <c r="E3015">
        <v>2016</v>
      </c>
      <c r="F3015">
        <v>10</v>
      </c>
      <c r="G3015" t="s">
        <v>65</v>
      </c>
      <c r="H3015" t="s">
        <v>61</v>
      </c>
      <c r="I3015" t="s">
        <v>51</v>
      </c>
      <c r="J3015">
        <f t="shared" si="332"/>
        <v>1</v>
      </c>
      <c r="K3015" t="s">
        <v>12</v>
      </c>
      <c r="L3015">
        <f>VLOOKUP(B3015,average_median_rates_1!B:I,8,0)</f>
        <v>1375</v>
      </c>
      <c r="M3015" t="b">
        <f>IF(ISERROR(L3015),VLOOKUP(C3015,vancouver_ratios_2!B:J,9,0),IF(L3015="**",VLOOKUP(C3015,vancouver_ratios_2!B:J,9,0)))</f>
        <v>0</v>
      </c>
      <c r="N3015" t="b">
        <f>IF(ISERROR(L3015),VLOOKUP(D3015,average_median_rates_1!B:I,8,0),IF(L3015="**", VLOOKUP(D3015,average_median_rates_1!B:I,8,0)))</f>
        <v>0</v>
      </c>
      <c r="O3015">
        <f t="shared" si="333"/>
        <v>0</v>
      </c>
      <c r="P3015">
        <f t="shared" si="334"/>
        <v>1375</v>
      </c>
    </row>
    <row r="3016" spans="1:16" x14ac:dyDescent="0.2">
      <c r="A3016" t="str">
        <f t="shared" si="335"/>
        <v>201510median1West End/Stanley Park</v>
      </c>
      <c r="B3016" t="str">
        <f t="shared" si="329"/>
        <v>201510apartmentmedian1_bed_rateWest End/Stanley Park</v>
      </c>
      <c r="C3016" t="str">
        <f t="shared" si="330"/>
        <v>apartmentmedian1_bed_rateWest End/Stanley Park</v>
      </c>
      <c r="D3016" t="str">
        <f t="shared" si="331"/>
        <v>201510apartmentmedian1_bed_rateVancouver</v>
      </c>
      <c r="E3016">
        <v>2015</v>
      </c>
      <c r="F3016">
        <v>10</v>
      </c>
      <c r="G3016" t="s">
        <v>65</v>
      </c>
      <c r="H3016" t="s">
        <v>61</v>
      </c>
      <c r="I3016" t="s">
        <v>51</v>
      </c>
      <c r="J3016">
        <f t="shared" si="332"/>
        <v>1</v>
      </c>
      <c r="K3016" t="s">
        <v>12</v>
      </c>
      <c r="L3016">
        <f>VLOOKUP(B3016,average_median_rates_1!B:I,8,0)</f>
        <v>1250</v>
      </c>
      <c r="M3016" t="b">
        <f>IF(ISERROR(L3016),VLOOKUP(C3016,vancouver_ratios_2!B:J,9,0),IF(L3016="**",VLOOKUP(C3016,vancouver_ratios_2!B:J,9,0)))</f>
        <v>0</v>
      </c>
      <c r="N3016" t="b">
        <f>IF(ISERROR(L3016),VLOOKUP(D3016,average_median_rates_1!B:I,8,0),IF(L3016="**", VLOOKUP(D3016,average_median_rates_1!B:I,8,0)))</f>
        <v>0</v>
      </c>
      <c r="O3016">
        <f t="shared" si="333"/>
        <v>0</v>
      </c>
      <c r="P3016">
        <f t="shared" si="334"/>
        <v>1250</v>
      </c>
    </row>
    <row r="3017" spans="1:16" x14ac:dyDescent="0.2">
      <c r="A3017" t="str">
        <f t="shared" si="335"/>
        <v>201410median1West End/Stanley Park</v>
      </c>
      <c r="B3017" t="str">
        <f t="shared" si="329"/>
        <v>201410apartmentmedian1_bed_rateWest End/Stanley Park</v>
      </c>
      <c r="C3017" t="str">
        <f t="shared" si="330"/>
        <v>apartmentmedian1_bed_rateWest End/Stanley Park</v>
      </c>
      <c r="D3017" t="str">
        <f t="shared" si="331"/>
        <v>201410apartmentmedian1_bed_rateVancouver</v>
      </c>
      <c r="E3017">
        <v>2014</v>
      </c>
      <c r="F3017">
        <v>10</v>
      </c>
      <c r="G3017" t="s">
        <v>65</v>
      </c>
      <c r="H3017" t="s">
        <v>61</v>
      </c>
      <c r="I3017" t="s">
        <v>51</v>
      </c>
      <c r="J3017">
        <f t="shared" si="332"/>
        <v>1</v>
      </c>
      <c r="K3017" t="s">
        <v>12</v>
      </c>
      <c r="L3017">
        <f>VLOOKUP(B3017,average_median_rates_1!B:I,8,0)</f>
        <v>1195</v>
      </c>
      <c r="M3017" t="b">
        <f>IF(ISERROR(L3017),VLOOKUP(C3017,vancouver_ratios_2!B:J,9,0),IF(L3017="**",VLOOKUP(C3017,vancouver_ratios_2!B:J,9,0)))</f>
        <v>0</v>
      </c>
      <c r="N3017" t="b">
        <f>IF(ISERROR(L3017),VLOOKUP(D3017,average_median_rates_1!B:I,8,0),IF(L3017="**", VLOOKUP(D3017,average_median_rates_1!B:I,8,0)))</f>
        <v>0</v>
      </c>
      <c r="O3017">
        <f t="shared" si="333"/>
        <v>0</v>
      </c>
      <c r="P3017">
        <f t="shared" si="334"/>
        <v>1195</v>
      </c>
    </row>
    <row r="3018" spans="1:16" x14ac:dyDescent="0.2">
      <c r="A3018" t="str">
        <f t="shared" si="335"/>
        <v>201310median1West End/Stanley Park</v>
      </c>
      <c r="B3018" t="str">
        <f t="shared" si="329"/>
        <v>201310apartmentmedian1_bed_rateWest End/Stanley Park</v>
      </c>
      <c r="C3018" t="str">
        <f t="shared" si="330"/>
        <v>apartmentmedian1_bed_rateWest End/Stanley Park</v>
      </c>
      <c r="D3018" t="str">
        <f t="shared" si="331"/>
        <v>201310apartmentmedian1_bed_rateVancouver</v>
      </c>
      <c r="E3018">
        <v>2013</v>
      </c>
      <c r="F3018">
        <v>10</v>
      </c>
      <c r="G3018" t="s">
        <v>65</v>
      </c>
      <c r="H3018" t="s">
        <v>61</v>
      </c>
      <c r="I3018" t="s">
        <v>51</v>
      </c>
      <c r="J3018">
        <f t="shared" si="332"/>
        <v>1</v>
      </c>
      <c r="K3018" t="s">
        <v>12</v>
      </c>
      <c r="L3018">
        <f>VLOOKUP(B3018,average_median_rates_1!B:I,8,0)</f>
        <v>1150</v>
      </c>
      <c r="M3018" t="b">
        <f>IF(ISERROR(L3018),VLOOKUP(C3018,vancouver_ratios_2!B:J,9,0),IF(L3018="**",VLOOKUP(C3018,vancouver_ratios_2!B:J,9,0)))</f>
        <v>0</v>
      </c>
      <c r="N3018" t="b">
        <f>IF(ISERROR(L3018),VLOOKUP(D3018,average_median_rates_1!B:I,8,0),IF(L3018="**", VLOOKUP(D3018,average_median_rates_1!B:I,8,0)))</f>
        <v>0</v>
      </c>
      <c r="O3018">
        <f t="shared" si="333"/>
        <v>0</v>
      </c>
      <c r="P3018">
        <f t="shared" si="334"/>
        <v>1150</v>
      </c>
    </row>
    <row r="3019" spans="1:16" x14ac:dyDescent="0.2">
      <c r="A3019" t="str">
        <f t="shared" si="335"/>
        <v>201210median1West End/Stanley Park</v>
      </c>
      <c r="B3019" t="str">
        <f t="shared" si="329"/>
        <v>201210apartmentmedian1_bed_rateWest End/Stanley Park</v>
      </c>
      <c r="C3019" t="str">
        <f t="shared" si="330"/>
        <v>apartmentmedian1_bed_rateWest End/Stanley Park</v>
      </c>
      <c r="D3019" t="str">
        <f t="shared" si="331"/>
        <v>201210apartmentmedian1_bed_rateVancouver</v>
      </c>
      <c r="E3019">
        <v>2012</v>
      </c>
      <c r="F3019">
        <v>10</v>
      </c>
      <c r="G3019" t="s">
        <v>65</v>
      </c>
      <c r="H3019" t="s">
        <v>61</v>
      </c>
      <c r="I3019" t="s">
        <v>51</v>
      </c>
      <c r="J3019">
        <f t="shared" si="332"/>
        <v>1</v>
      </c>
      <c r="K3019" t="s">
        <v>12</v>
      </c>
      <c r="L3019">
        <f>VLOOKUP(B3019,average_median_rates_1!B:I,8,0)</f>
        <v>1100</v>
      </c>
      <c r="M3019" t="b">
        <f>IF(ISERROR(L3019),VLOOKUP(C3019,vancouver_ratios_2!B:J,9,0),IF(L3019="**",VLOOKUP(C3019,vancouver_ratios_2!B:J,9,0)))</f>
        <v>0</v>
      </c>
      <c r="N3019" t="b">
        <f>IF(ISERROR(L3019),VLOOKUP(D3019,average_median_rates_1!B:I,8,0),IF(L3019="**", VLOOKUP(D3019,average_median_rates_1!B:I,8,0)))</f>
        <v>0</v>
      </c>
      <c r="O3019">
        <f t="shared" si="333"/>
        <v>0</v>
      </c>
      <c r="P3019">
        <f t="shared" si="334"/>
        <v>1100</v>
      </c>
    </row>
    <row r="3020" spans="1:16" x14ac:dyDescent="0.2">
      <c r="A3020" t="str">
        <f t="shared" si="335"/>
        <v>201110median1West End/Stanley Park</v>
      </c>
      <c r="B3020" t="str">
        <f t="shared" si="329"/>
        <v>201110apartmentmedian1_bed_rateWest End/Stanley Park</v>
      </c>
      <c r="C3020" t="str">
        <f t="shared" si="330"/>
        <v>apartmentmedian1_bed_rateWest End/Stanley Park</v>
      </c>
      <c r="D3020" t="str">
        <f t="shared" si="331"/>
        <v>201110apartmentmedian1_bed_rateVancouver</v>
      </c>
      <c r="E3020">
        <v>2011</v>
      </c>
      <c r="F3020">
        <v>10</v>
      </c>
      <c r="G3020" t="s">
        <v>65</v>
      </c>
      <c r="H3020" t="s">
        <v>61</v>
      </c>
      <c r="I3020" t="s">
        <v>51</v>
      </c>
      <c r="J3020">
        <f t="shared" si="332"/>
        <v>1</v>
      </c>
      <c r="K3020" t="s">
        <v>12</v>
      </c>
      <c r="L3020">
        <f>VLOOKUP(B3020,average_median_rates_1!B:I,8,0)</f>
        <v>1075</v>
      </c>
      <c r="M3020" t="b">
        <f>IF(ISERROR(L3020),VLOOKUP(C3020,vancouver_ratios_2!B:J,9,0),IF(L3020="**",VLOOKUP(C3020,vancouver_ratios_2!B:J,9,0)))</f>
        <v>0</v>
      </c>
      <c r="N3020" t="b">
        <f>IF(ISERROR(L3020),VLOOKUP(D3020,average_median_rates_1!B:I,8,0),IF(L3020="**", VLOOKUP(D3020,average_median_rates_1!B:I,8,0)))</f>
        <v>0</v>
      </c>
      <c r="O3020">
        <f t="shared" si="333"/>
        <v>0</v>
      </c>
      <c r="P3020">
        <f t="shared" si="334"/>
        <v>1075</v>
      </c>
    </row>
    <row r="3021" spans="1:16" x14ac:dyDescent="0.2">
      <c r="A3021" t="str">
        <f t="shared" si="335"/>
        <v>201010median1West End/Stanley Park</v>
      </c>
      <c r="B3021" t="str">
        <f t="shared" si="329"/>
        <v>201010apartmentmedian1_bed_rateWest End/Stanley Park</v>
      </c>
      <c r="C3021" t="str">
        <f t="shared" si="330"/>
        <v>apartmentmedian1_bed_rateWest End/Stanley Park</v>
      </c>
      <c r="D3021" t="str">
        <f t="shared" si="331"/>
        <v>201010apartmentmedian1_bed_rateVancouver</v>
      </c>
      <c r="E3021">
        <v>2010</v>
      </c>
      <c r="F3021">
        <v>10</v>
      </c>
      <c r="G3021" t="s">
        <v>65</v>
      </c>
      <c r="H3021" t="s">
        <v>61</v>
      </c>
      <c r="I3021" t="s">
        <v>51</v>
      </c>
      <c r="J3021">
        <f t="shared" si="332"/>
        <v>1</v>
      </c>
      <c r="K3021" t="s">
        <v>12</v>
      </c>
      <c r="L3021">
        <f>VLOOKUP(B3021,average_median_rates_1!B:I,8,0)</f>
        <v>1050</v>
      </c>
      <c r="M3021" t="b">
        <f>IF(ISERROR(L3021),VLOOKUP(C3021,vancouver_ratios_2!B:J,9,0),IF(L3021="**",VLOOKUP(C3021,vancouver_ratios_2!B:J,9,0)))</f>
        <v>0</v>
      </c>
      <c r="N3021" t="b">
        <f>IF(ISERROR(L3021),VLOOKUP(D3021,average_median_rates_1!B:I,8,0),IF(L3021="**", VLOOKUP(D3021,average_median_rates_1!B:I,8,0)))</f>
        <v>0</v>
      </c>
      <c r="O3021">
        <f t="shared" si="333"/>
        <v>0</v>
      </c>
      <c r="P3021">
        <f t="shared" si="334"/>
        <v>1050</v>
      </c>
    </row>
    <row r="3022" spans="1:16" x14ac:dyDescent="0.2">
      <c r="A3022" t="str">
        <f t="shared" si="335"/>
        <v>200910median1West End/Stanley Park</v>
      </c>
      <c r="B3022" t="str">
        <f t="shared" si="329"/>
        <v>200910apartmentmedian1_bed_rateWest End/Stanley Park</v>
      </c>
      <c r="C3022" t="str">
        <f t="shared" si="330"/>
        <v>apartmentmedian1_bed_rateWest End/Stanley Park</v>
      </c>
      <c r="D3022" t="str">
        <f t="shared" si="331"/>
        <v>200910apartmentmedian1_bed_rateVancouver</v>
      </c>
      <c r="E3022">
        <v>2009</v>
      </c>
      <c r="F3022">
        <v>10</v>
      </c>
      <c r="G3022" t="s">
        <v>65</v>
      </c>
      <c r="H3022" t="s">
        <v>61</v>
      </c>
      <c r="I3022" t="s">
        <v>51</v>
      </c>
      <c r="J3022">
        <f t="shared" si="332"/>
        <v>1</v>
      </c>
      <c r="K3022" t="s">
        <v>12</v>
      </c>
      <c r="L3022" t="e">
        <f>VLOOKUP(B3022,average_median_rates_1!B:I,8,0)</f>
        <v>#N/A</v>
      </c>
      <c r="M3022">
        <f>IF(ISERROR(L3022),VLOOKUP(C3022,vancouver_ratios_2!B:J,9,0),IF(L3022="**",VLOOKUP(C3022,vancouver_ratios_2!B:J,9,0)))</f>
        <v>1.1851851851851851</v>
      </c>
      <c r="N3022">
        <f>IF(ISERROR(L3022),VLOOKUP(D3022,average_median_rates_1!B:I,8,0),IF(L3022="**", VLOOKUP(D3022,average_median_rates_1!B:I,8,0)))</f>
        <v>875</v>
      </c>
      <c r="O3022">
        <f t="shared" si="333"/>
        <v>1037.037037037037</v>
      </c>
      <c r="P3022">
        <f t="shared" si="334"/>
        <v>1037.037037037037</v>
      </c>
    </row>
    <row r="3023" spans="1:16" x14ac:dyDescent="0.2">
      <c r="A3023" t="str">
        <f t="shared" si="335"/>
        <v>200810median1West End/Stanley Park</v>
      </c>
      <c r="B3023" t="str">
        <f t="shared" si="329"/>
        <v>200810apartmentmedian1_bed_rateWest End/Stanley Park</v>
      </c>
      <c r="C3023" t="str">
        <f t="shared" si="330"/>
        <v>apartmentmedian1_bed_rateWest End/Stanley Park</v>
      </c>
      <c r="D3023" t="str">
        <f t="shared" si="331"/>
        <v>200810apartmentmedian1_bed_rateVancouver</v>
      </c>
      <c r="E3023">
        <v>2008</v>
      </c>
      <c r="F3023">
        <v>10</v>
      </c>
      <c r="G3023" t="s">
        <v>65</v>
      </c>
      <c r="H3023" t="s">
        <v>61</v>
      </c>
      <c r="I3023" t="s">
        <v>51</v>
      </c>
      <c r="J3023">
        <f t="shared" si="332"/>
        <v>1</v>
      </c>
      <c r="K3023" t="s">
        <v>12</v>
      </c>
      <c r="L3023" t="e">
        <f>VLOOKUP(B3023,average_median_rates_1!B:I,8,0)</f>
        <v>#N/A</v>
      </c>
      <c r="M3023">
        <f>IF(ISERROR(L3023),VLOOKUP(C3023,vancouver_ratios_2!B:J,9,0),IF(L3023="**",VLOOKUP(C3023,vancouver_ratios_2!B:J,9,0)))</f>
        <v>1.1851851851851851</v>
      </c>
      <c r="N3023">
        <f>IF(ISERROR(L3023),VLOOKUP(D3023,average_median_rates_1!B:I,8,0),IF(L3023="**", VLOOKUP(D3023,average_median_rates_1!B:I,8,0)))</f>
        <v>850</v>
      </c>
      <c r="O3023">
        <f t="shared" si="333"/>
        <v>1007.4074074074074</v>
      </c>
      <c r="P3023">
        <f t="shared" si="334"/>
        <v>1007.4074074074074</v>
      </c>
    </row>
    <row r="3024" spans="1:16" x14ac:dyDescent="0.2">
      <c r="A3024" t="str">
        <f t="shared" si="335"/>
        <v>200710median1West End/Stanley Park</v>
      </c>
      <c r="B3024" t="str">
        <f t="shared" si="329"/>
        <v>200710apartmentmedian1_bed_rateWest End/Stanley Park</v>
      </c>
      <c r="C3024" t="str">
        <f t="shared" si="330"/>
        <v>apartmentmedian1_bed_rateWest End/Stanley Park</v>
      </c>
      <c r="D3024" t="str">
        <f t="shared" si="331"/>
        <v>200710apartmentmedian1_bed_rateVancouver</v>
      </c>
      <c r="E3024">
        <v>2007</v>
      </c>
      <c r="F3024">
        <v>10</v>
      </c>
      <c r="G3024" t="s">
        <v>65</v>
      </c>
      <c r="H3024" t="s">
        <v>61</v>
      </c>
      <c r="I3024" t="s">
        <v>51</v>
      </c>
      <c r="J3024">
        <f t="shared" si="332"/>
        <v>1</v>
      </c>
      <c r="K3024" t="s">
        <v>12</v>
      </c>
      <c r="L3024" t="e">
        <f>VLOOKUP(B3024,average_median_rates_1!B:I,8,0)</f>
        <v>#N/A</v>
      </c>
      <c r="M3024">
        <f>IF(ISERROR(L3024),VLOOKUP(C3024,vancouver_ratios_2!B:J,9,0),IF(L3024="**",VLOOKUP(C3024,vancouver_ratios_2!B:J,9,0)))</f>
        <v>1.1851851851851851</v>
      </c>
      <c r="N3024">
        <f>IF(ISERROR(L3024),VLOOKUP(D3024,average_median_rates_1!B:I,8,0),IF(L3024="**", VLOOKUP(D3024,average_median_rates_1!B:I,8,0)))</f>
        <v>800</v>
      </c>
      <c r="O3024">
        <f t="shared" si="333"/>
        <v>948.14814814814804</v>
      </c>
      <c r="P3024">
        <f t="shared" si="334"/>
        <v>948.14814814814804</v>
      </c>
    </row>
    <row r="3025" spans="1:16" x14ac:dyDescent="0.2">
      <c r="A3025" t="str">
        <f t="shared" si="335"/>
        <v>200610median1West End/Stanley Park</v>
      </c>
      <c r="B3025" t="str">
        <f t="shared" si="329"/>
        <v>200610apartmentmedian1_bed_rateWest End/Stanley Park</v>
      </c>
      <c r="C3025" t="str">
        <f t="shared" si="330"/>
        <v>apartmentmedian1_bed_rateWest End/Stanley Park</v>
      </c>
      <c r="D3025" t="str">
        <f t="shared" si="331"/>
        <v>200610apartmentmedian1_bed_rateVancouver</v>
      </c>
      <c r="E3025">
        <v>2006</v>
      </c>
      <c r="F3025">
        <v>10</v>
      </c>
      <c r="G3025" t="s">
        <v>65</v>
      </c>
      <c r="H3025" t="s">
        <v>61</v>
      </c>
      <c r="I3025" t="s">
        <v>51</v>
      </c>
      <c r="J3025">
        <f t="shared" si="332"/>
        <v>1</v>
      </c>
      <c r="K3025" t="s">
        <v>12</v>
      </c>
      <c r="L3025" t="e">
        <f>VLOOKUP(B3025,average_median_rates_1!B:I,8,0)</f>
        <v>#N/A</v>
      </c>
      <c r="M3025">
        <f>IF(ISERROR(L3025),VLOOKUP(C3025,vancouver_ratios_2!B:J,9,0),IF(L3025="**",VLOOKUP(C3025,vancouver_ratios_2!B:J,9,0)))</f>
        <v>1.1851851851851851</v>
      </c>
      <c r="N3025">
        <f>IF(ISERROR(L3025),VLOOKUP(D3025,average_median_rates_1!B:I,8,0),IF(L3025="**", VLOOKUP(D3025,average_median_rates_1!B:I,8,0)))</f>
        <v>780</v>
      </c>
      <c r="O3025">
        <f t="shared" si="333"/>
        <v>924.44444444444434</v>
      </c>
      <c r="P3025">
        <f t="shared" si="334"/>
        <v>924.44444444444434</v>
      </c>
    </row>
  </sheetData>
  <autoFilter ref="B1:P3025" xr:uid="{5D92EE44-9F7A-4C9B-B9FB-7B56E61CB5CA}"/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69F65-A542-41F6-8018-AE60895D1399}">
  <dimension ref="A1:M4537"/>
  <sheetViews>
    <sheetView tabSelected="1" workbookViewId="0">
      <selection activeCell="E8" sqref="E8"/>
    </sheetView>
  </sheetViews>
  <sheetFormatPr defaultRowHeight="12.75" x14ac:dyDescent="0.2"/>
  <cols>
    <col min="5" max="5" width="28.5703125" bestFit="1" customWidth="1"/>
  </cols>
  <sheetData>
    <row r="1" spans="1:13" x14ac:dyDescent="0.2">
      <c r="A1" s="5" t="s">
        <v>44</v>
      </c>
      <c r="B1" s="5" t="s">
        <v>45</v>
      </c>
      <c r="C1" s="5" t="s">
        <v>47</v>
      </c>
      <c r="D1" s="5" t="s">
        <v>72</v>
      </c>
      <c r="E1" s="5" t="s">
        <v>48</v>
      </c>
      <c r="F1" s="5" t="s">
        <v>10</v>
      </c>
      <c r="G1" s="5" t="s">
        <v>146</v>
      </c>
      <c r="H1" s="5" t="s">
        <v>142</v>
      </c>
      <c r="I1" s="5" t="s">
        <v>147</v>
      </c>
      <c r="J1" t="s">
        <v>143</v>
      </c>
      <c r="K1" t="s">
        <v>144</v>
      </c>
      <c r="L1" t="s">
        <v>145</v>
      </c>
      <c r="M1" s="5" t="s">
        <v>77</v>
      </c>
    </row>
    <row r="2" spans="1:13" x14ac:dyDescent="0.2">
      <c r="A2">
        <v>2019</v>
      </c>
      <c r="B2">
        <v>10</v>
      </c>
      <c r="C2" t="s">
        <v>59</v>
      </c>
      <c r="D2">
        <v>1</v>
      </c>
      <c r="E2" t="s">
        <v>16</v>
      </c>
      <c r="F2">
        <f>VLOOKUP(A2&amp;B2&amp;C2&amp;D2&amp;E2,average_median_rates_2_aptFINAL!A:P,16,FALSE)</f>
        <v>1666</v>
      </c>
      <c r="G2">
        <f>VLOOKUP(A2&amp;B2&amp;C2&amp;3&amp;E2,average_median_rates_2_aptFINAL!A:P,16,FALSE)</f>
        <v>3365.8383534136533</v>
      </c>
      <c r="H2">
        <f>IF(D2&lt;=3,VLOOKUP(A2&amp;D2,[1]ratio_condo_family!$A:$F,6,FALSE),0)</f>
        <v>1.1105527638190955</v>
      </c>
      <c r="I2">
        <f>VLOOKUP(A2&amp;3,[1]ratio_condo_family!$A:$F,6,FALSE)</f>
        <v>1.2142857142857142</v>
      </c>
      <c r="J2">
        <f>VLOOKUP(A2,[1]ratio_family_bedrooms!$A:$K,9,FALSE)</f>
        <v>1.0588235294117647</v>
      </c>
      <c r="K2">
        <f>VLOOKUP(A2,[1]ratio_family_bedrooms!$A:$K,10,FALSE)</f>
        <v>1.2222222222222223</v>
      </c>
      <c r="L2">
        <f>VLOOKUP(A2,[1]ratio_family_bedrooms!$A:$K,11,FALSE)</f>
        <v>1.5</v>
      </c>
      <c r="M2">
        <f>IF(D2&lt;=3,F2*H2,IF(D2=4,G2*I2*J2,IF(D2=5,G2*I2*J2*K2,IF(D2=6,G2*I2*J2*K2*L2,0))))</f>
        <v>1850.1809045226132</v>
      </c>
    </row>
    <row r="3" spans="1:13" x14ac:dyDescent="0.2">
      <c r="A3">
        <v>2019</v>
      </c>
      <c r="B3">
        <v>10</v>
      </c>
      <c r="C3" t="s">
        <v>59</v>
      </c>
      <c r="D3">
        <v>1</v>
      </c>
      <c r="E3" t="s">
        <v>17</v>
      </c>
      <c r="F3">
        <f>VLOOKUP(A3&amp;B3&amp;C3&amp;D3&amp;E3,average_median_rates_2_aptFINAL!A:P,16,FALSE)</f>
        <v>1680</v>
      </c>
      <c r="G3">
        <f>VLOOKUP(A3&amp;B3&amp;C3&amp;3&amp;E3,average_median_rates_2_aptFINAL!A:P,16,FALSE)</f>
        <v>3700</v>
      </c>
      <c r="H3">
        <f>IF(D3&lt;=3,VLOOKUP(A3&amp;D3,[1]ratio_condo_family!$A:$F,6,FALSE),0)</f>
        <v>1.1105527638190955</v>
      </c>
      <c r="I3">
        <f>VLOOKUP(A3&amp;3,[1]ratio_condo_family!$A:$F,6,FALSE)</f>
        <v>1.2142857142857142</v>
      </c>
      <c r="J3">
        <f>VLOOKUP(A3,[1]ratio_family_bedrooms!$A:$K,9,FALSE)</f>
        <v>1.0588235294117647</v>
      </c>
      <c r="K3">
        <f>VLOOKUP(A3,[1]ratio_family_bedrooms!$A:$K,10,FALSE)</f>
        <v>1.2222222222222223</v>
      </c>
      <c r="L3">
        <f>VLOOKUP(A3,[1]ratio_family_bedrooms!$A:$K,11,FALSE)</f>
        <v>1.5</v>
      </c>
      <c r="M3">
        <f t="shared" ref="M3:M66" si="0">IF(D3&lt;=3,F3*H3,IF(D3=4,G3*I3*J3,IF(D3=5,G3*I3*J3*K3,IF(D3=6,G3*I3*J3*K3*L3,0))))</f>
        <v>1865.7286432160804</v>
      </c>
    </row>
    <row r="4" spans="1:13" x14ac:dyDescent="0.2">
      <c r="A4">
        <v>2019</v>
      </c>
      <c r="B4">
        <v>10</v>
      </c>
      <c r="C4" t="s">
        <v>59</v>
      </c>
      <c r="D4">
        <v>1</v>
      </c>
      <c r="E4" t="s">
        <v>19</v>
      </c>
      <c r="F4">
        <f>VLOOKUP(A4&amp;B4&amp;C4&amp;D4&amp;E4,average_median_rates_2_aptFINAL!A:P,16,FALSE)</f>
        <v>1492</v>
      </c>
      <c r="G4">
        <f>VLOOKUP(A4&amp;B4&amp;C4&amp;3&amp;E4,average_median_rates_2_aptFINAL!A:P,16,FALSE)</f>
        <v>2577</v>
      </c>
      <c r="H4">
        <f>IF(D4&lt;=3,VLOOKUP(A4&amp;D4,[1]ratio_condo_family!$A:$F,6,FALSE),0)</f>
        <v>1.1105527638190955</v>
      </c>
      <c r="I4">
        <f>VLOOKUP(A4&amp;3,[1]ratio_condo_family!$A:$F,6,FALSE)</f>
        <v>1.2142857142857142</v>
      </c>
      <c r="J4">
        <f>VLOOKUP(A4,[1]ratio_family_bedrooms!$A:$K,9,FALSE)</f>
        <v>1.0588235294117647</v>
      </c>
      <c r="K4">
        <f>VLOOKUP(A4,[1]ratio_family_bedrooms!$A:$K,10,FALSE)</f>
        <v>1.2222222222222223</v>
      </c>
      <c r="L4">
        <f>VLOOKUP(A4,[1]ratio_family_bedrooms!$A:$K,11,FALSE)</f>
        <v>1.5</v>
      </c>
      <c r="M4">
        <f t="shared" si="0"/>
        <v>1656.9447236180904</v>
      </c>
    </row>
    <row r="5" spans="1:13" x14ac:dyDescent="0.2">
      <c r="A5">
        <v>2019</v>
      </c>
      <c r="B5">
        <v>10</v>
      </c>
      <c r="C5" t="s">
        <v>59</v>
      </c>
      <c r="D5">
        <v>1</v>
      </c>
      <c r="E5" t="s">
        <v>20</v>
      </c>
      <c r="F5">
        <f>VLOOKUP(A5&amp;B5&amp;C5&amp;D5&amp;E5,average_median_rates_2_aptFINAL!A:P,16,FALSE)</f>
        <v>1575</v>
      </c>
      <c r="G5">
        <f>VLOOKUP(A5&amp;B5&amp;C5&amp;3&amp;E5,average_median_rates_2_aptFINAL!A:P,16,FALSE)</f>
        <v>2801</v>
      </c>
      <c r="H5">
        <f>IF(D5&lt;=3,VLOOKUP(A5&amp;D5,[1]ratio_condo_family!$A:$F,6,FALSE),0)</f>
        <v>1.1105527638190955</v>
      </c>
      <c r="I5">
        <f>VLOOKUP(A5&amp;3,[1]ratio_condo_family!$A:$F,6,FALSE)</f>
        <v>1.2142857142857142</v>
      </c>
      <c r="J5">
        <f>VLOOKUP(A5,[1]ratio_family_bedrooms!$A:$K,9,FALSE)</f>
        <v>1.0588235294117647</v>
      </c>
      <c r="K5">
        <f>VLOOKUP(A5,[1]ratio_family_bedrooms!$A:$K,10,FALSE)</f>
        <v>1.2222222222222223</v>
      </c>
      <c r="L5">
        <f>VLOOKUP(A5,[1]ratio_family_bedrooms!$A:$K,11,FALSE)</f>
        <v>1.5</v>
      </c>
      <c r="M5">
        <f t="shared" si="0"/>
        <v>1749.1206030150754</v>
      </c>
    </row>
    <row r="6" spans="1:13" x14ac:dyDescent="0.2">
      <c r="A6">
        <v>2019</v>
      </c>
      <c r="B6">
        <v>10</v>
      </c>
      <c r="C6" t="s">
        <v>59</v>
      </c>
      <c r="D6">
        <v>1</v>
      </c>
      <c r="E6" t="s">
        <v>21</v>
      </c>
      <c r="F6">
        <f>VLOOKUP(A6&amp;B6&amp;C6&amp;D6&amp;E6,average_median_rates_2_aptFINAL!A:P,16,FALSE)</f>
        <v>1486</v>
      </c>
      <c r="G6">
        <f>VLOOKUP(A6&amp;B6&amp;C6&amp;3&amp;E6,average_median_rates_2_aptFINAL!A:P,16,FALSE)</f>
        <v>3160</v>
      </c>
      <c r="H6">
        <f>IF(D6&lt;=3,VLOOKUP(A6&amp;D6,[1]ratio_condo_family!$A:$F,6,FALSE),0)</f>
        <v>1.1105527638190955</v>
      </c>
      <c r="I6">
        <f>VLOOKUP(A6&amp;3,[1]ratio_condo_family!$A:$F,6,FALSE)</f>
        <v>1.2142857142857142</v>
      </c>
      <c r="J6">
        <f>VLOOKUP(A6,[1]ratio_family_bedrooms!$A:$K,9,FALSE)</f>
        <v>1.0588235294117647</v>
      </c>
      <c r="K6">
        <f>VLOOKUP(A6,[1]ratio_family_bedrooms!$A:$K,10,FALSE)</f>
        <v>1.2222222222222223</v>
      </c>
      <c r="L6">
        <f>VLOOKUP(A6,[1]ratio_family_bedrooms!$A:$K,11,FALSE)</f>
        <v>1.5</v>
      </c>
      <c r="M6">
        <f t="shared" si="0"/>
        <v>1650.281407035176</v>
      </c>
    </row>
    <row r="7" spans="1:13" x14ac:dyDescent="0.2">
      <c r="A7">
        <v>2019</v>
      </c>
      <c r="B7">
        <v>10</v>
      </c>
      <c r="C7" t="s">
        <v>59</v>
      </c>
      <c r="D7">
        <v>1</v>
      </c>
      <c r="E7" t="s">
        <v>23</v>
      </c>
      <c r="F7">
        <f>VLOOKUP(A7&amp;B7&amp;C7&amp;D7&amp;E7,average_median_rates_2_aptFINAL!A:P,16,FALSE)</f>
        <v>1155</v>
      </c>
      <c r="G7">
        <f>VLOOKUP(A7&amp;B7&amp;C7&amp;3&amp;E7,average_median_rates_2_aptFINAL!A:P,16,FALSE)</f>
        <v>1610</v>
      </c>
      <c r="H7">
        <f>IF(D7&lt;=3,VLOOKUP(A7&amp;D7,[1]ratio_condo_family!$A:$F,6,FALSE),0)</f>
        <v>1.1105527638190955</v>
      </c>
      <c r="I7">
        <f>VLOOKUP(A7&amp;3,[1]ratio_condo_family!$A:$F,6,FALSE)</f>
        <v>1.2142857142857142</v>
      </c>
      <c r="J7">
        <f>VLOOKUP(A7,[1]ratio_family_bedrooms!$A:$K,9,FALSE)</f>
        <v>1.0588235294117647</v>
      </c>
      <c r="K7">
        <f>VLOOKUP(A7,[1]ratio_family_bedrooms!$A:$K,10,FALSE)</f>
        <v>1.2222222222222223</v>
      </c>
      <c r="L7">
        <f>VLOOKUP(A7,[1]ratio_family_bedrooms!$A:$K,11,FALSE)</f>
        <v>1.5</v>
      </c>
      <c r="M7">
        <f t="shared" si="0"/>
        <v>1282.6884422110554</v>
      </c>
    </row>
    <row r="8" spans="1:13" x14ac:dyDescent="0.2">
      <c r="A8">
        <v>2019</v>
      </c>
      <c r="B8">
        <v>10</v>
      </c>
      <c r="C8" t="s">
        <v>59</v>
      </c>
      <c r="D8">
        <v>1</v>
      </c>
      <c r="E8" t="s">
        <v>24</v>
      </c>
      <c r="F8">
        <f>VLOOKUP(A8&amp;B8&amp;C8&amp;D8&amp;E8,average_median_rates_2_aptFINAL!A:P,16,FALSE)</f>
        <v>1300</v>
      </c>
      <c r="G8">
        <f>VLOOKUP(A8&amp;B8&amp;C8&amp;3&amp;E8,average_median_rates_2_aptFINAL!A:P,16,FALSE)</f>
        <v>1915.7818394791282</v>
      </c>
      <c r="H8">
        <f>IF(D8&lt;=3,VLOOKUP(A8&amp;D8,[1]ratio_condo_family!$A:$F,6,FALSE),0)</f>
        <v>1.1105527638190955</v>
      </c>
      <c r="I8">
        <f>VLOOKUP(A8&amp;3,[1]ratio_condo_family!$A:$F,6,FALSE)</f>
        <v>1.2142857142857142</v>
      </c>
      <c r="J8">
        <f>VLOOKUP(A8,[1]ratio_family_bedrooms!$A:$K,9,FALSE)</f>
        <v>1.0588235294117647</v>
      </c>
      <c r="K8">
        <f>VLOOKUP(A8,[1]ratio_family_bedrooms!$A:$K,10,FALSE)</f>
        <v>1.2222222222222223</v>
      </c>
      <c r="L8">
        <f>VLOOKUP(A8,[1]ratio_family_bedrooms!$A:$K,11,FALSE)</f>
        <v>1.5</v>
      </c>
      <c r="M8">
        <f t="shared" si="0"/>
        <v>1443.7185929648242</v>
      </c>
    </row>
    <row r="9" spans="1:13" x14ac:dyDescent="0.2">
      <c r="A9">
        <v>2019</v>
      </c>
      <c r="B9">
        <v>10</v>
      </c>
      <c r="C9" t="s">
        <v>59</v>
      </c>
      <c r="D9">
        <v>1</v>
      </c>
      <c r="E9" t="s">
        <v>25</v>
      </c>
      <c r="F9">
        <f>VLOOKUP(A9&amp;B9&amp;C9&amp;D9&amp;E9,average_median_rates_2_aptFINAL!A:P,16,FALSE)</f>
        <v>1244</v>
      </c>
      <c r="G9">
        <f>VLOOKUP(A9&amp;B9&amp;C9&amp;3&amp;E9,average_median_rates_2_aptFINAL!A:P,16,FALSE)</f>
        <v>1762</v>
      </c>
      <c r="H9">
        <f>IF(D9&lt;=3,VLOOKUP(A9&amp;D9,[1]ratio_condo_family!$A:$F,6,FALSE),0)</f>
        <v>1.1105527638190955</v>
      </c>
      <c r="I9">
        <f>VLOOKUP(A9&amp;3,[1]ratio_condo_family!$A:$F,6,FALSE)</f>
        <v>1.2142857142857142</v>
      </c>
      <c r="J9">
        <f>VLOOKUP(A9,[1]ratio_family_bedrooms!$A:$K,9,FALSE)</f>
        <v>1.0588235294117647</v>
      </c>
      <c r="K9">
        <f>VLOOKUP(A9,[1]ratio_family_bedrooms!$A:$K,10,FALSE)</f>
        <v>1.2222222222222223</v>
      </c>
      <c r="L9">
        <f>VLOOKUP(A9,[1]ratio_family_bedrooms!$A:$K,11,FALSE)</f>
        <v>1.5</v>
      </c>
      <c r="M9">
        <f t="shared" si="0"/>
        <v>1381.5276381909548</v>
      </c>
    </row>
    <row r="10" spans="1:13" x14ac:dyDescent="0.2">
      <c r="A10">
        <v>2019</v>
      </c>
      <c r="B10">
        <v>10</v>
      </c>
      <c r="C10" t="s">
        <v>59</v>
      </c>
      <c r="D10">
        <v>1</v>
      </c>
      <c r="E10" t="s">
        <v>26</v>
      </c>
      <c r="F10">
        <f>VLOOKUP(A10&amp;B10&amp;C10&amp;D10&amp;E10,average_median_rates_2_aptFINAL!A:P,16,FALSE)</f>
        <v>1312</v>
      </c>
      <c r="G10">
        <f>VLOOKUP(A10&amp;B10&amp;C10&amp;3&amp;E10,average_median_rates_2_aptFINAL!A:P,16,FALSE)</f>
        <v>2102</v>
      </c>
      <c r="H10">
        <f>IF(D10&lt;=3,VLOOKUP(A10&amp;D10,[1]ratio_condo_family!$A:$F,6,FALSE),0)</f>
        <v>1.1105527638190955</v>
      </c>
      <c r="I10">
        <f>VLOOKUP(A10&amp;3,[1]ratio_condo_family!$A:$F,6,FALSE)</f>
        <v>1.2142857142857142</v>
      </c>
      <c r="J10">
        <f>VLOOKUP(A10,[1]ratio_family_bedrooms!$A:$K,9,FALSE)</f>
        <v>1.0588235294117647</v>
      </c>
      <c r="K10">
        <f>VLOOKUP(A10,[1]ratio_family_bedrooms!$A:$K,10,FALSE)</f>
        <v>1.2222222222222223</v>
      </c>
      <c r="L10">
        <f>VLOOKUP(A10,[1]ratio_family_bedrooms!$A:$K,11,FALSE)</f>
        <v>1.5</v>
      </c>
      <c r="M10">
        <f t="shared" si="0"/>
        <v>1457.0452261306534</v>
      </c>
    </row>
    <row r="11" spans="1:13" x14ac:dyDescent="0.2">
      <c r="A11">
        <v>2019</v>
      </c>
      <c r="B11">
        <v>10</v>
      </c>
      <c r="C11" t="s">
        <v>59</v>
      </c>
      <c r="D11">
        <v>1</v>
      </c>
      <c r="E11" t="s">
        <v>27</v>
      </c>
      <c r="F11">
        <f>VLOOKUP(A11&amp;B11&amp;C11&amp;D11&amp;E11,average_median_rates_2_aptFINAL!A:P,16,FALSE)</f>
        <v>1828</v>
      </c>
      <c r="G11">
        <f>VLOOKUP(A11&amp;B11&amp;C11&amp;3&amp;E11,average_median_rates_2_aptFINAL!A:P,16,FALSE)</f>
        <v>2979</v>
      </c>
      <c r="H11">
        <f>IF(D11&lt;=3,VLOOKUP(A11&amp;D11,[1]ratio_condo_family!$A:$F,6,FALSE),0)</f>
        <v>1.1105527638190955</v>
      </c>
      <c r="I11">
        <f>VLOOKUP(A11&amp;3,[1]ratio_condo_family!$A:$F,6,FALSE)</f>
        <v>1.2142857142857142</v>
      </c>
      <c r="J11">
        <f>VLOOKUP(A11,[1]ratio_family_bedrooms!$A:$K,9,FALSE)</f>
        <v>1.0588235294117647</v>
      </c>
      <c r="K11">
        <f>VLOOKUP(A11,[1]ratio_family_bedrooms!$A:$K,10,FALSE)</f>
        <v>1.2222222222222223</v>
      </c>
      <c r="L11">
        <f>VLOOKUP(A11,[1]ratio_family_bedrooms!$A:$K,11,FALSE)</f>
        <v>1.5</v>
      </c>
      <c r="M11">
        <f t="shared" si="0"/>
        <v>2030.0904522613066</v>
      </c>
    </row>
    <row r="12" spans="1:13" x14ac:dyDescent="0.2">
      <c r="A12">
        <v>2019</v>
      </c>
      <c r="B12">
        <v>10</v>
      </c>
      <c r="C12" t="s">
        <v>59</v>
      </c>
      <c r="D12">
        <v>1</v>
      </c>
      <c r="E12" t="s">
        <v>28</v>
      </c>
      <c r="F12">
        <f>VLOOKUP(A12&amp;B12&amp;C12&amp;D12&amp;E12,average_median_rates_2_aptFINAL!A:P,16,FALSE)</f>
        <v>1249</v>
      </c>
      <c r="G12">
        <f>VLOOKUP(A12&amp;B12&amp;C12&amp;3&amp;E12,average_median_rates_2_aptFINAL!A:P,16,FALSE)</f>
        <v>2060</v>
      </c>
      <c r="H12">
        <f>IF(D12&lt;=3,VLOOKUP(A12&amp;D12,[1]ratio_condo_family!$A:$F,6,FALSE),0)</f>
        <v>1.1105527638190955</v>
      </c>
      <c r="I12">
        <f>VLOOKUP(A12&amp;3,[1]ratio_condo_family!$A:$F,6,FALSE)</f>
        <v>1.2142857142857142</v>
      </c>
      <c r="J12">
        <f>VLOOKUP(A12,[1]ratio_family_bedrooms!$A:$K,9,FALSE)</f>
        <v>1.0588235294117647</v>
      </c>
      <c r="K12">
        <f>VLOOKUP(A12,[1]ratio_family_bedrooms!$A:$K,10,FALSE)</f>
        <v>1.2222222222222223</v>
      </c>
      <c r="L12">
        <f>VLOOKUP(A12,[1]ratio_family_bedrooms!$A:$K,11,FALSE)</f>
        <v>1.5</v>
      </c>
      <c r="M12">
        <f t="shared" si="0"/>
        <v>1387.0804020100502</v>
      </c>
    </row>
    <row r="13" spans="1:13" x14ac:dyDescent="0.2">
      <c r="A13">
        <v>2019</v>
      </c>
      <c r="B13">
        <v>10</v>
      </c>
      <c r="C13" t="s">
        <v>59</v>
      </c>
      <c r="D13">
        <v>1</v>
      </c>
      <c r="E13" t="s">
        <v>29</v>
      </c>
      <c r="F13">
        <f>VLOOKUP(A13&amp;B13&amp;C13&amp;D13&amp;E13,average_median_rates_2_aptFINAL!A:P,16,FALSE)</f>
        <v>1077</v>
      </c>
      <c r="G13">
        <f>VLOOKUP(A13&amp;B13&amp;C13&amp;3&amp;E13,average_median_rates_2_aptFINAL!A:P,16,FALSE)</f>
        <v>1443</v>
      </c>
      <c r="H13">
        <f>IF(D13&lt;=3,VLOOKUP(A13&amp;D13,[1]ratio_condo_family!$A:$F,6,FALSE),0)</f>
        <v>1.1105527638190955</v>
      </c>
      <c r="I13">
        <f>VLOOKUP(A13&amp;3,[1]ratio_condo_family!$A:$F,6,FALSE)</f>
        <v>1.2142857142857142</v>
      </c>
      <c r="J13">
        <f>VLOOKUP(A13,[1]ratio_family_bedrooms!$A:$K,9,FALSE)</f>
        <v>1.0588235294117647</v>
      </c>
      <c r="K13">
        <f>VLOOKUP(A13,[1]ratio_family_bedrooms!$A:$K,10,FALSE)</f>
        <v>1.2222222222222223</v>
      </c>
      <c r="L13">
        <f>VLOOKUP(A13,[1]ratio_family_bedrooms!$A:$K,11,FALSE)</f>
        <v>1.5</v>
      </c>
      <c r="M13">
        <f t="shared" si="0"/>
        <v>1196.0653266331658</v>
      </c>
    </row>
    <row r="14" spans="1:13" x14ac:dyDescent="0.2">
      <c r="A14">
        <v>2019</v>
      </c>
      <c r="B14">
        <v>10</v>
      </c>
      <c r="C14" t="s">
        <v>59</v>
      </c>
      <c r="D14">
        <v>1</v>
      </c>
      <c r="E14" t="s">
        <v>31</v>
      </c>
      <c r="F14">
        <f>VLOOKUP(A14&amp;B14&amp;C14&amp;D14&amp;E14,average_median_rates_2_aptFINAL!A:P,16,FALSE)</f>
        <v>1251</v>
      </c>
      <c r="G14">
        <f>VLOOKUP(A14&amp;B14&amp;C14&amp;3&amp;E14,average_median_rates_2_aptFINAL!A:P,16,FALSE)</f>
        <v>1964</v>
      </c>
      <c r="H14">
        <f>IF(D14&lt;=3,VLOOKUP(A14&amp;D14,[1]ratio_condo_family!$A:$F,6,FALSE),0)</f>
        <v>1.1105527638190955</v>
      </c>
      <c r="I14">
        <f>VLOOKUP(A14&amp;3,[1]ratio_condo_family!$A:$F,6,FALSE)</f>
        <v>1.2142857142857142</v>
      </c>
      <c r="J14">
        <f>VLOOKUP(A14,[1]ratio_family_bedrooms!$A:$K,9,FALSE)</f>
        <v>1.0588235294117647</v>
      </c>
      <c r="K14">
        <f>VLOOKUP(A14,[1]ratio_family_bedrooms!$A:$K,10,FALSE)</f>
        <v>1.2222222222222223</v>
      </c>
      <c r="L14">
        <f>VLOOKUP(A14,[1]ratio_family_bedrooms!$A:$K,11,FALSE)</f>
        <v>1.5</v>
      </c>
      <c r="M14">
        <f t="shared" si="0"/>
        <v>1389.3015075376884</v>
      </c>
    </row>
    <row r="15" spans="1:13" x14ac:dyDescent="0.2">
      <c r="A15">
        <v>2019</v>
      </c>
      <c r="B15">
        <v>10</v>
      </c>
      <c r="C15" t="s">
        <v>59</v>
      </c>
      <c r="D15">
        <v>1</v>
      </c>
      <c r="E15" t="s">
        <v>32</v>
      </c>
      <c r="F15">
        <f>VLOOKUP(A15&amp;B15&amp;C15&amp;D15&amp;E15,average_median_rates_2_aptFINAL!A:P,16,FALSE)</f>
        <v>1195</v>
      </c>
      <c r="G15">
        <f>VLOOKUP(A15&amp;B15&amp;C15&amp;3&amp;E15,average_median_rates_2_aptFINAL!A:P,16,FALSE)</f>
        <v>1972</v>
      </c>
      <c r="H15">
        <f>IF(D15&lt;=3,VLOOKUP(A15&amp;D15,[1]ratio_condo_family!$A:$F,6,FALSE),0)</f>
        <v>1.1105527638190955</v>
      </c>
      <c r="I15">
        <f>VLOOKUP(A15&amp;3,[1]ratio_condo_family!$A:$F,6,FALSE)</f>
        <v>1.2142857142857142</v>
      </c>
      <c r="J15">
        <f>VLOOKUP(A15,[1]ratio_family_bedrooms!$A:$K,9,FALSE)</f>
        <v>1.0588235294117647</v>
      </c>
      <c r="K15">
        <f>VLOOKUP(A15,[1]ratio_family_bedrooms!$A:$K,10,FALSE)</f>
        <v>1.2222222222222223</v>
      </c>
      <c r="L15">
        <f>VLOOKUP(A15,[1]ratio_family_bedrooms!$A:$K,11,FALSE)</f>
        <v>1.5</v>
      </c>
      <c r="M15">
        <f t="shared" si="0"/>
        <v>1327.1105527638192</v>
      </c>
    </row>
    <row r="16" spans="1:13" x14ac:dyDescent="0.2">
      <c r="A16">
        <v>2019</v>
      </c>
      <c r="B16">
        <v>10</v>
      </c>
      <c r="C16" t="s">
        <v>59</v>
      </c>
      <c r="D16">
        <v>1</v>
      </c>
      <c r="E16" t="s">
        <v>33</v>
      </c>
      <c r="F16">
        <f>VLOOKUP(A16&amp;B16&amp;C16&amp;D16&amp;E16,average_median_rates_2_aptFINAL!A:P,16,FALSE)</f>
        <v>1382</v>
      </c>
      <c r="G16">
        <f>VLOOKUP(A16&amp;B16&amp;C16&amp;3&amp;E16,average_median_rates_2_aptFINAL!A:P,16,FALSE)</f>
        <v>2626</v>
      </c>
      <c r="H16">
        <f>IF(D16&lt;=3,VLOOKUP(A16&amp;D16,[1]ratio_condo_family!$A:$F,6,FALSE),0)</f>
        <v>1.1105527638190955</v>
      </c>
      <c r="I16">
        <f>VLOOKUP(A16&amp;3,[1]ratio_condo_family!$A:$F,6,FALSE)</f>
        <v>1.2142857142857142</v>
      </c>
      <c r="J16">
        <f>VLOOKUP(A16,[1]ratio_family_bedrooms!$A:$K,9,FALSE)</f>
        <v>1.0588235294117647</v>
      </c>
      <c r="K16">
        <f>VLOOKUP(A16,[1]ratio_family_bedrooms!$A:$K,10,FALSE)</f>
        <v>1.2222222222222223</v>
      </c>
      <c r="L16">
        <f>VLOOKUP(A16,[1]ratio_family_bedrooms!$A:$K,11,FALSE)</f>
        <v>1.5</v>
      </c>
      <c r="M16">
        <f t="shared" si="0"/>
        <v>1534.78391959799</v>
      </c>
    </row>
    <row r="17" spans="1:13" x14ac:dyDescent="0.2">
      <c r="A17">
        <v>2019</v>
      </c>
      <c r="B17">
        <v>10</v>
      </c>
      <c r="C17" t="s">
        <v>59</v>
      </c>
      <c r="D17">
        <v>1</v>
      </c>
      <c r="E17" t="s">
        <v>34</v>
      </c>
      <c r="F17">
        <f>VLOOKUP(A17&amp;B17&amp;C17&amp;D17&amp;E17,average_median_rates_2_aptFINAL!A:P,16,FALSE)</f>
        <v>1556</v>
      </c>
      <c r="G17">
        <f>VLOOKUP(A17&amp;B17&amp;C17&amp;3&amp;E17,average_median_rates_2_aptFINAL!A:P,16,FALSE)</f>
        <v>1865</v>
      </c>
      <c r="H17">
        <f>IF(D17&lt;=3,VLOOKUP(A17&amp;D17,[1]ratio_condo_family!$A:$F,6,FALSE),0)</f>
        <v>1.1105527638190955</v>
      </c>
      <c r="I17">
        <f>VLOOKUP(A17&amp;3,[1]ratio_condo_family!$A:$F,6,FALSE)</f>
        <v>1.2142857142857142</v>
      </c>
      <c r="J17">
        <f>VLOOKUP(A17,[1]ratio_family_bedrooms!$A:$K,9,FALSE)</f>
        <v>1.0588235294117647</v>
      </c>
      <c r="K17">
        <f>VLOOKUP(A17,[1]ratio_family_bedrooms!$A:$K,10,FALSE)</f>
        <v>1.2222222222222223</v>
      </c>
      <c r="L17">
        <f>VLOOKUP(A17,[1]ratio_family_bedrooms!$A:$K,11,FALSE)</f>
        <v>1.5</v>
      </c>
      <c r="M17">
        <f t="shared" si="0"/>
        <v>1728.0201005025126</v>
      </c>
    </row>
    <row r="18" spans="1:13" x14ac:dyDescent="0.2">
      <c r="A18">
        <v>2019</v>
      </c>
      <c r="B18">
        <v>10</v>
      </c>
      <c r="C18" t="s">
        <v>59</v>
      </c>
      <c r="D18">
        <v>1</v>
      </c>
      <c r="E18" t="s">
        <v>35</v>
      </c>
      <c r="F18">
        <f>VLOOKUP(A18&amp;B18&amp;C18&amp;D18&amp;E18,average_median_rates_2_aptFINAL!A:P,16,FALSE)</f>
        <v>1752</v>
      </c>
      <c r="G18">
        <f>VLOOKUP(A18&amp;B18&amp;C18&amp;3&amp;E18,average_median_rates_2_aptFINAL!A:P,16,FALSE)</f>
        <v>3743</v>
      </c>
      <c r="H18">
        <f>IF(D18&lt;=3,VLOOKUP(A18&amp;D18,[1]ratio_condo_family!$A:$F,6,FALSE),0)</f>
        <v>1.1105527638190955</v>
      </c>
      <c r="I18">
        <f>VLOOKUP(A18&amp;3,[1]ratio_condo_family!$A:$F,6,FALSE)</f>
        <v>1.2142857142857142</v>
      </c>
      <c r="J18">
        <f>VLOOKUP(A18,[1]ratio_family_bedrooms!$A:$K,9,FALSE)</f>
        <v>1.0588235294117647</v>
      </c>
      <c r="K18">
        <f>VLOOKUP(A18,[1]ratio_family_bedrooms!$A:$K,10,FALSE)</f>
        <v>1.2222222222222223</v>
      </c>
      <c r="L18">
        <f>VLOOKUP(A18,[1]ratio_family_bedrooms!$A:$K,11,FALSE)</f>
        <v>1.5</v>
      </c>
      <c r="M18">
        <f t="shared" si="0"/>
        <v>1945.6884422110554</v>
      </c>
    </row>
    <row r="19" spans="1:13" x14ac:dyDescent="0.2">
      <c r="A19">
        <v>2019</v>
      </c>
      <c r="B19">
        <v>10</v>
      </c>
      <c r="C19" t="s">
        <v>59</v>
      </c>
      <c r="D19">
        <v>1</v>
      </c>
      <c r="E19" t="s">
        <v>36</v>
      </c>
      <c r="F19">
        <f>VLOOKUP(A19&amp;B19&amp;C19&amp;D19&amp;E19,average_median_rates_2_aptFINAL!A:P,16,FALSE)</f>
        <v>1250</v>
      </c>
      <c r="G19">
        <f>VLOOKUP(A19&amp;B19&amp;C19&amp;3&amp;E19,average_median_rates_2_aptFINAL!A:P,16,FALSE)</f>
        <v>1790</v>
      </c>
      <c r="H19">
        <f>IF(D19&lt;=3,VLOOKUP(A19&amp;D19,[1]ratio_condo_family!$A:$F,6,FALSE),0)</f>
        <v>1.1105527638190955</v>
      </c>
      <c r="I19">
        <f>VLOOKUP(A19&amp;3,[1]ratio_condo_family!$A:$F,6,FALSE)</f>
        <v>1.2142857142857142</v>
      </c>
      <c r="J19">
        <f>VLOOKUP(A19,[1]ratio_family_bedrooms!$A:$K,9,FALSE)</f>
        <v>1.0588235294117647</v>
      </c>
      <c r="K19">
        <f>VLOOKUP(A19,[1]ratio_family_bedrooms!$A:$K,10,FALSE)</f>
        <v>1.2222222222222223</v>
      </c>
      <c r="L19">
        <f>VLOOKUP(A19,[1]ratio_family_bedrooms!$A:$K,11,FALSE)</f>
        <v>1.5</v>
      </c>
      <c r="M19">
        <f t="shared" si="0"/>
        <v>1388.1909547738694</v>
      </c>
    </row>
    <row r="20" spans="1:13" x14ac:dyDescent="0.2">
      <c r="A20">
        <v>2019</v>
      </c>
      <c r="B20">
        <v>10</v>
      </c>
      <c r="C20" t="s">
        <v>59</v>
      </c>
      <c r="D20">
        <v>1</v>
      </c>
      <c r="E20" t="s">
        <v>37</v>
      </c>
      <c r="F20">
        <f>VLOOKUP(A20&amp;B20&amp;C20&amp;D20&amp;E20,average_median_rates_2_aptFINAL!A:P,16,FALSE)</f>
        <v>961</v>
      </c>
      <c r="G20">
        <f>VLOOKUP(A20&amp;B20&amp;C20&amp;3&amp;E20,average_median_rates_2_aptFINAL!A:P,16,FALSE)</f>
        <v>1408.1152314887258</v>
      </c>
      <c r="H20">
        <f>IF(D20&lt;=3,VLOOKUP(A20&amp;D20,[1]ratio_condo_family!$A:$F,6,FALSE),0)</f>
        <v>1.1105527638190955</v>
      </c>
      <c r="I20">
        <f>VLOOKUP(A20&amp;3,[1]ratio_condo_family!$A:$F,6,FALSE)</f>
        <v>1.2142857142857142</v>
      </c>
      <c r="J20">
        <f>VLOOKUP(A20,[1]ratio_family_bedrooms!$A:$K,9,FALSE)</f>
        <v>1.0588235294117647</v>
      </c>
      <c r="K20">
        <f>VLOOKUP(A20,[1]ratio_family_bedrooms!$A:$K,10,FALSE)</f>
        <v>1.2222222222222223</v>
      </c>
      <c r="L20">
        <f>VLOOKUP(A20,[1]ratio_family_bedrooms!$A:$K,11,FALSE)</f>
        <v>1.5</v>
      </c>
      <c r="M20">
        <f t="shared" si="0"/>
        <v>1067.2412060301508</v>
      </c>
    </row>
    <row r="21" spans="1:13" x14ac:dyDescent="0.2">
      <c r="A21">
        <v>2019</v>
      </c>
      <c r="B21">
        <v>10</v>
      </c>
      <c r="C21" t="s">
        <v>59</v>
      </c>
      <c r="D21">
        <v>1</v>
      </c>
      <c r="E21" t="s">
        <v>38</v>
      </c>
      <c r="F21">
        <f>VLOOKUP(A21&amp;B21&amp;C21&amp;D21&amp;E21,average_median_rates_2_aptFINAL!A:P,16,FALSE)</f>
        <v>1020</v>
      </c>
      <c r="G21">
        <f>VLOOKUP(A21&amp;B21&amp;C21&amp;3&amp;E21,average_median_rates_2_aptFINAL!A:P,16,FALSE)</f>
        <v>1346</v>
      </c>
      <c r="H21">
        <f>IF(D21&lt;=3,VLOOKUP(A21&amp;D21,[1]ratio_condo_family!$A:$F,6,FALSE),0)</f>
        <v>1.1105527638190955</v>
      </c>
      <c r="I21">
        <f>VLOOKUP(A21&amp;3,[1]ratio_condo_family!$A:$F,6,FALSE)</f>
        <v>1.2142857142857142</v>
      </c>
      <c r="J21">
        <f>VLOOKUP(A21,[1]ratio_family_bedrooms!$A:$K,9,FALSE)</f>
        <v>1.0588235294117647</v>
      </c>
      <c r="K21">
        <f>VLOOKUP(A21,[1]ratio_family_bedrooms!$A:$K,10,FALSE)</f>
        <v>1.2222222222222223</v>
      </c>
      <c r="L21">
        <f>VLOOKUP(A21,[1]ratio_family_bedrooms!$A:$K,11,FALSE)</f>
        <v>1.5</v>
      </c>
      <c r="M21">
        <f t="shared" si="0"/>
        <v>1132.7638190954774</v>
      </c>
    </row>
    <row r="22" spans="1:13" x14ac:dyDescent="0.2">
      <c r="A22">
        <v>2019</v>
      </c>
      <c r="B22">
        <v>10</v>
      </c>
      <c r="C22" t="s">
        <v>59</v>
      </c>
      <c r="D22">
        <v>1</v>
      </c>
      <c r="E22" t="s">
        <v>39</v>
      </c>
      <c r="F22">
        <f>VLOOKUP(A22&amp;B22&amp;C22&amp;D22&amp;E22,average_median_rates_2_aptFINAL!A:P,16,FALSE)</f>
        <v>1080</v>
      </c>
      <c r="G22">
        <f>VLOOKUP(A22&amp;B22&amp;C22&amp;3&amp;E22,average_median_rates_2_aptFINAL!A:P,16,FALSE)</f>
        <v>1805.6585128392353</v>
      </c>
      <c r="H22">
        <f>IF(D22&lt;=3,VLOOKUP(A22&amp;D22,[1]ratio_condo_family!$A:$F,6,FALSE),0)</f>
        <v>1.1105527638190955</v>
      </c>
      <c r="I22">
        <f>VLOOKUP(A22&amp;3,[1]ratio_condo_family!$A:$F,6,FALSE)</f>
        <v>1.2142857142857142</v>
      </c>
      <c r="J22">
        <f>VLOOKUP(A22,[1]ratio_family_bedrooms!$A:$K,9,FALSE)</f>
        <v>1.0588235294117647</v>
      </c>
      <c r="K22">
        <f>VLOOKUP(A22,[1]ratio_family_bedrooms!$A:$K,10,FALSE)</f>
        <v>1.2222222222222223</v>
      </c>
      <c r="L22">
        <f>VLOOKUP(A22,[1]ratio_family_bedrooms!$A:$K,11,FALSE)</f>
        <v>1.5</v>
      </c>
      <c r="M22">
        <f t="shared" si="0"/>
        <v>1199.3969849246232</v>
      </c>
    </row>
    <row r="23" spans="1:13" x14ac:dyDescent="0.2">
      <c r="A23">
        <v>2019</v>
      </c>
      <c r="B23">
        <v>10</v>
      </c>
      <c r="C23" t="s">
        <v>59</v>
      </c>
      <c r="D23">
        <v>1</v>
      </c>
      <c r="E23" t="s">
        <v>40</v>
      </c>
      <c r="F23">
        <f>VLOOKUP(A23&amp;B23&amp;C23&amp;D23&amp;E23,average_median_rates_2_aptFINAL!A:P,16,FALSE)</f>
        <v>1213</v>
      </c>
      <c r="G23">
        <f>VLOOKUP(A23&amp;B23&amp;C23&amp;3&amp;E23,average_median_rates_2_aptFINAL!A:P,16,FALSE)</f>
        <v>2099</v>
      </c>
      <c r="H23">
        <f>IF(D23&lt;=3,VLOOKUP(A23&amp;D23,[1]ratio_condo_family!$A:$F,6,FALSE),0)</f>
        <v>1.1105527638190955</v>
      </c>
      <c r="I23">
        <f>VLOOKUP(A23&amp;3,[1]ratio_condo_family!$A:$F,6,FALSE)</f>
        <v>1.2142857142857142</v>
      </c>
      <c r="J23">
        <f>VLOOKUP(A23,[1]ratio_family_bedrooms!$A:$K,9,FALSE)</f>
        <v>1.0588235294117647</v>
      </c>
      <c r="K23">
        <f>VLOOKUP(A23,[1]ratio_family_bedrooms!$A:$K,10,FALSE)</f>
        <v>1.2222222222222223</v>
      </c>
      <c r="L23">
        <f>VLOOKUP(A23,[1]ratio_family_bedrooms!$A:$K,11,FALSE)</f>
        <v>1.5</v>
      </c>
      <c r="M23">
        <f t="shared" si="0"/>
        <v>1347.1005025125628</v>
      </c>
    </row>
    <row r="24" spans="1:13" x14ac:dyDescent="0.2">
      <c r="A24">
        <v>2019</v>
      </c>
      <c r="B24">
        <v>10</v>
      </c>
      <c r="C24" t="s">
        <v>59</v>
      </c>
      <c r="D24">
        <v>1</v>
      </c>
      <c r="E24" t="s">
        <v>41</v>
      </c>
      <c r="F24">
        <f>VLOOKUP(A24&amp;B24&amp;C24&amp;D24&amp;E24,average_median_rates_2_aptFINAL!A:P,16,FALSE)</f>
        <v>1145</v>
      </c>
      <c r="G24">
        <f>VLOOKUP(A24&amp;B24&amp;C24&amp;3&amp;E24,average_median_rates_2_aptFINAL!A:P,16,FALSE)</f>
        <v>1455</v>
      </c>
      <c r="H24">
        <f>IF(D24&lt;=3,VLOOKUP(A24&amp;D24,[1]ratio_condo_family!$A:$F,6,FALSE),0)</f>
        <v>1.1105527638190955</v>
      </c>
      <c r="I24">
        <f>VLOOKUP(A24&amp;3,[1]ratio_condo_family!$A:$F,6,FALSE)</f>
        <v>1.2142857142857142</v>
      </c>
      <c r="J24">
        <f>VLOOKUP(A24,[1]ratio_family_bedrooms!$A:$K,9,FALSE)</f>
        <v>1.0588235294117647</v>
      </c>
      <c r="K24">
        <f>VLOOKUP(A24,[1]ratio_family_bedrooms!$A:$K,10,FALSE)</f>
        <v>1.2222222222222223</v>
      </c>
      <c r="L24">
        <f>VLOOKUP(A24,[1]ratio_family_bedrooms!$A:$K,11,FALSE)</f>
        <v>1.5</v>
      </c>
      <c r="M24">
        <f t="shared" si="0"/>
        <v>1271.5829145728644</v>
      </c>
    </row>
    <row r="25" spans="1:13" x14ac:dyDescent="0.2">
      <c r="A25">
        <v>2019</v>
      </c>
      <c r="B25">
        <v>10</v>
      </c>
      <c r="C25" t="s">
        <v>59</v>
      </c>
      <c r="D25">
        <v>1</v>
      </c>
      <c r="E25" t="s">
        <v>42</v>
      </c>
      <c r="F25">
        <f>VLOOKUP(A25&amp;B25&amp;C25&amp;D25&amp;E25,average_median_rates_2_aptFINAL!A:P,16,FALSE)</f>
        <v>958</v>
      </c>
      <c r="G25">
        <f>VLOOKUP(A25&amp;B25&amp;C25&amp;3&amp;E25,average_median_rates_2_aptFINAL!A:P,16,FALSE)</f>
        <v>1542</v>
      </c>
      <c r="H25">
        <f>IF(D25&lt;=3,VLOOKUP(A25&amp;D25,[1]ratio_condo_family!$A:$F,6,FALSE),0)</f>
        <v>1.1105527638190955</v>
      </c>
      <c r="I25">
        <f>VLOOKUP(A25&amp;3,[1]ratio_condo_family!$A:$F,6,FALSE)</f>
        <v>1.2142857142857142</v>
      </c>
      <c r="J25">
        <f>VLOOKUP(A25,[1]ratio_family_bedrooms!$A:$K,9,FALSE)</f>
        <v>1.0588235294117647</v>
      </c>
      <c r="K25">
        <f>VLOOKUP(A25,[1]ratio_family_bedrooms!$A:$K,10,FALSE)</f>
        <v>1.2222222222222223</v>
      </c>
      <c r="L25">
        <f>VLOOKUP(A25,[1]ratio_family_bedrooms!$A:$K,11,FALSE)</f>
        <v>1.5</v>
      </c>
      <c r="M25">
        <f t="shared" si="0"/>
        <v>1063.9095477386934</v>
      </c>
    </row>
    <row r="26" spans="1:13" x14ac:dyDescent="0.2">
      <c r="A26">
        <v>2019</v>
      </c>
      <c r="B26">
        <v>10</v>
      </c>
      <c r="C26" t="s">
        <v>59</v>
      </c>
      <c r="D26">
        <v>1</v>
      </c>
      <c r="E26" t="s">
        <v>43</v>
      </c>
      <c r="F26">
        <f>VLOOKUP(A26&amp;B26&amp;C26&amp;D26&amp;E26,average_median_rates_2_aptFINAL!A:P,16,FALSE)</f>
        <v>1382</v>
      </c>
      <c r="G26">
        <f>VLOOKUP(A26&amp;B26&amp;C26&amp;3&amp;E26,average_median_rates_2_aptFINAL!A:P,16,FALSE)</f>
        <v>2063</v>
      </c>
      <c r="H26">
        <f>IF(D26&lt;=3,VLOOKUP(A26&amp;D26,[1]ratio_condo_family!$A:$F,6,FALSE),0)</f>
        <v>1.1105527638190955</v>
      </c>
      <c r="I26">
        <f>VLOOKUP(A26&amp;3,[1]ratio_condo_family!$A:$F,6,FALSE)</f>
        <v>1.2142857142857142</v>
      </c>
      <c r="J26">
        <f>VLOOKUP(A26,[1]ratio_family_bedrooms!$A:$K,9,FALSE)</f>
        <v>1.0588235294117647</v>
      </c>
      <c r="K26">
        <f>VLOOKUP(A26,[1]ratio_family_bedrooms!$A:$K,10,FALSE)</f>
        <v>1.2222222222222223</v>
      </c>
      <c r="L26">
        <f>VLOOKUP(A26,[1]ratio_family_bedrooms!$A:$K,11,FALSE)</f>
        <v>1.5</v>
      </c>
      <c r="M26">
        <f t="shared" si="0"/>
        <v>1534.78391959799</v>
      </c>
    </row>
    <row r="27" spans="1:13" x14ac:dyDescent="0.2">
      <c r="A27">
        <v>2019</v>
      </c>
      <c r="B27">
        <v>10</v>
      </c>
      <c r="C27" t="s">
        <v>59</v>
      </c>
      <c r="D27">
        <v>1</v>
      </c>
      <c r="E27" t="s">
        <v>60</v>
      </c>
      <c r="F27">
        <f>VLOOKUP(A27&amp;B27&amp;C27&amp;D27&amp;E27,average_median_rates_2_aptFINAL!A:P,16,FALSE)</f>
        <v>1234.0993471131562</v>
      </c>
      <c r="G27">
        <f>VLOOKUP(A27&amp;B27&amp;C27&amp;3&amp;E27,average_median_rates_2_aptFINAL!A:P,16,FALSE)</f>
        <v>1869.1779238164777</v>
      </c>
      <c r="H27">
        <f>IF(D27&lt;=3,VLOOKUP(A27&amp;D27,[1]ratio_condo_family!$A:$F,6,FALSE),0)</f>
        <v>1.1105527638190955</v>
      </c>
      <c r="I27">
        <f>VLOOKUP(A27&amp;3,[1]ratio_condo_family!$A:$F,6,FALSE)</f>
        <v>1.2142857142857142</v>
      </c>
      <c r="J27">
        <f>VLOOKUP(A27,[1]ratio_family_bedrooms!$A:$K,9,FALSE)</f>
        <v>1.0588235294117647</v>
      </c>
      <c r="K27">
        <f>VLOOKUP(A27,[1]ratio_family_bedrooms!$A:$K,10,FALSE)</f>
        <v>1.2222222222222223</v>
      </c>
      <c r="L27">
        <f>VLOOKUP(A27,[1]ratio_family_bedrooms!$A:$K,11,FALSE)</f>
        <v>1.5</v>
      </c>
      <c r="M27">
        <f t="shared" si="0"/>
        <v>1370.532440763857</v>
      </c>
    </row>
    <row r="28" spans="1:13" x14ac:dyDescent="0.2">
      <c r="A28">
        <v>2019</v>
      </c>
      <c r="B28">
        <v>10</v>
      </c>
      <c r="C28" t="s">
        <v>59</v>
      </c>
      <c r="D28">
        <v>2</v>
      </c>
      <c r="E28" t="s">
        <v>12</v>
      </c>
      <c r="F28">
        <f>VLOOKUP(A28&amp;B28&amp;C28&amp;D28&amp;E28,average_median_rates_2_aptFINAL!A:P,16,FALSE)</f>
        <v>2285</v>
      </c>
      <c r="G28">
        <f>VLOOKUP(A28&amp;B28&amp;C28&amp;3&amp;E28,average_median_rates_2_aptFINAL!A:P,16,FALSE)</f>
        <v>3508</v>
      </c>
      <c r="H28">
        <f>IF(D28&lt;=3,VLOOKUP(A28&amp;D28,[1]ratio_condo_family!$A:$F,6,FALSE),0)</f>
        <v>1.2036108324974926</v>
      </c>
      <c r="I28">
        <f>VLOOKUP(A28&amp;3,[1]ratio_condo_family!$A:$F,6,FALSE)</f>
        <v>1.2142857142857142</v>
      </c>
      <c r="J28">
        <f>VLOOKUP(A28,[1]ratio_family_bedrooms!$A:$K,9,FALSE)</f>
        <v>1.0588235294117647</v>
      </c>
      <c r="K28">
        <f>VLOOKUP(A28,[1]ratio_family_bedrooms!$A:$K,10,FALSE)</f>
        <v>1.2222222222222223</v>
      </c>
      <c r="L28">
        <f>VLOOKUP(A28,[1]ratio_family_bedrooms!$A:$K,11,FALSE)</f>
        <v>1.5</v>
      </c>
      <c r="M28">
        <f t="shared" si="0"/>
        <v>2750.2507522567707</v>
      </c>
    </row>
    <row r="29" spans="1:13" x14ac:dyDescent="0.2">
      <c r="A29">
        <v>2019</v>
      </c>
      <c r="B29">
        <v>10</v>
      </c>
      <c r="C29" t="s">
        <v>59</v>
      </c>
      <c r="D29">
        <v>2</v>
      </c>
      <c r="E29" t="s">
        <v>16</v>
      </c>
      <c r="F29">
        <f>VLOOKUP(A29&amp;B29&amp;C29&amp;D29&amp;E29,average_median_rates_2_aptFINAL!A:P,16,FALSE)</f>
        <v>2339</v>
      </c>
      <c r="G29">
        <f>VLOOKUP(A29&amp;B29&amp;C29&amp;3&amp;E29,average_median_rates_2_aptFINAL!A:P,16,FALSE)</f>
        <v>3365.8383534136533</v>
      </c>
      <c r="H29">
        <f>IF(D29&lt;=3,VLOOKUP(A29&amp;D29,[1]ratio_condo_family!$A:$F,6,FALSE),0)</f>
        <v>1.2036108324974926</v>
      </c>
      <c r="I29">
        <f>VLOOKUP(A29&amp;3,[1]ratio_condo_family!$A:$F,6,FALSE)</f>
        <v>1.2142857142857142</v>
      </c>
      <c r="J29">
        <f>VLOOKUP(A29,[1]ratio_family_bedrooms!$A:$K,9,FALSE)</f>
        <v>1.0588235294117647</v>
      </c>
      <c r="K29">
        <f>VLOOKUP(A29,[1]ratio_family_bedrooms!$A:$K,10,FALSE)</f>
        <v>1.2222222222222223</v>
      </c>
      <c r="L29">
        <f>VLOOKUP(A29,[1]ratio_family_bedrooms!$A:$K,11,FALSE)</f>
        <v>1.5</v>
      </c>
      <c r="M29">
        <f t="shared" si="0"/>
        <v>2815.2457372116351</v>
      </c>
    </row>
    <row r="30" spans="1:13" x14ac:dyDescent="0.2">
      <c r="A30">
        <v>2019</v>
      </c>
      <c r="B30">
        <v>10</v>
      </c>
      <c r="C30" t="s">
        <v>59</v>
      </c>
      <c r="D30">
        <v>2</v>
      </c>
      <c r="E30" t="s">
        <v>17</v>
      </c>
      <c r="F30">
        <f>VLOOKUP(A30&amp;B30&amp;C30&amp;D30&amp;E30,average_median_rates_2_aptFINAL!A:P,16,FALSE)</f>
        <v>2545</v>
      </c>
      <c r="G30">
        <f>VLOOKUP(A30&amp;B30&amp;C30&amp;3&amp;E30,average_median_rates_2_aptFINAL!A:P,16,FALSE)</f>
        <v>3700</v>
      </c>
      <c r="H30">
        <f>IF(D30&lt;=3,VLOOKUP(A30&amp;D30,[1]ratio_condo_family!$A:$F,6,FALSE),0)</f>
        <v>1.2036108324974926</v>
      </c>
      <c r="I30">
        <f>VLOOKUP(A30&amp;3,[1]ratio_condo_family!$A:$F,6,FALSE)</f>
        <v>1.2142857142857142</v>
      </c>
      <c r="J30">
        <f>VLOOKUP(A30,[1]ratio_family_bedrooms!$A:$K,9,FALSE)</f>
        <v>1.0588235294117647</v>
      </c>
      <c r="K30">
        <f>VLOOKUP(A30,[1]ratio_family_bedrooms!$A:$K,10,FALSE)</f>
        <v>1.2222222222222223</v>
      </c>
      <c r="L30">
        <f>VLOOKUP(A30,[1]ratio_family_bedrooms!$A:$K,11,FALSE)</f>
        <v>1.5</v>
      </c>
      <c r="M30">
        <f t="shared" si="0"/>
        <v>3063.1895687061187</v>
      </c>
    </row>
    <row r="31" spans="1:13" x14ac:dyDescent="0.2">
      <c r="A31">
        <v>2019</v>
      </c>
      <c r="B31">
        <v>10</v>
      </c>
      <c r="C31" t="s">
        <v>59</v>
      </c>
      <c r="D31">
        <v>2</v>
      </c>
      <c r="E31" t="s">
        <v>19</v>
      </c>
      <c r="F31">
        <f>VLOOKUP(A31&amp;B31&amp;C31&amp;D31&amp;E31,average_median_rates_2_aptFINAL!A:P,16,FALSE)</f>
        <v>2016</v>
      </c>
      <c r="G31">
        <f>VLOOKUP(A31&amp;B31&amp;C31&amp;3&amp;E31,average_median_rates_2_aptFINAL!A:P,16,FALSE)</f>
        <v>2577</v>
      </c>
      <c r="H31">
        <f>IF(D31&lt;=3,VLOOKUP(A31&amp;D31,[1]ratio_condo_family!$A:$F,6,FALSE),0)</f>
        <v>1.2036108324974926</v>
      </c>
      <c r="I31">
        <f>VLOOKUP(A31&amp;3,[1]ratio_condo_family!$A:$F,6,FALSE)</f>
        <v>1.2142857142857142</v>
      </c>
      <c r="J31">
        <f>VLOOKUP(A31,[1]ratio_family_bedrooms!$A:$K,9,FALSE)</f>
        <v>1.0588235294117647</v>
      </c>
      <c r="K31">
        <f>VLOOKUP(A31,[1]ratio_family_bedrooms!$A:$K,10,FALSE)</f>
        <v>1.2222222222222223</v>
      </c>
      <c r="L31">
        <f>VLOOKUP(A31,[1]ratio_family_bedrooms!$A:$K,11,FALSE)</f>
        <v>1.5</v>
      </c>
      <c r="M31">
        <f t="shared" si="0"/>
        <v>2426.4794383149451</v>
      </c>
    </row>
    <row r="32" spans="1:13" x14ac:dyDescent="0.2">
      <c r="A32">
        <v>2019</v>
      </c>
      <c r="B32">
        <v>10</v>
      </c>
      <c r="C32" t="s">
        <v>59</v>
      </c>
      <c r="D32">
        <v>2</v>
      </c>
      <c r="E32" t="s">
        <v>20</v>
      </c>
      <c r="F32">
        <f>VLOOKUP(A32&amp;B32&amp;C32&amp;D32&amp;E32,average_median_rates_2_aptFINAL!A:P,16,FALSE)</f>
        <v>2141</v>
      </c>
      <c r="G32">
        <f>VLOOKUP(A32&amp;B32&amp;C32&amp;3&amp;E32,average_median_rates_2_aptFINAL!A:P,16,FALSE)</f>
        <v>2801</v>
      </c>
      <c r="H32">
        <f>IF(D32&lt;=3,VLOOKUP(A32&amp;D32,[1]ratio_condo_family!$A:$F,6,FALSE),0)</f>
        <v>1.2036108324974926</v>
      </c>
      <c r="I32">
        <f>VLOOKUP(A32&amp;3,[1]ratio_condo_family!$A:$F,6,FALSE)</f>
        <v>1.2142857142857142</v>
      </c>
      <c r="J32">
        <f>VLOOKUP(A32,[1]ratio_family_bedrooms!$A:$K,9,FALSE)</f>
        <v>1.0588235294117647</v>
      </c>
      <c r="K32">
        <f>VLOOKUP(A32,[1]ratio_family_bedrooms!$A:$K,10,FALSE)</f>
        <v>1.2222222222222223</v>
      </c>
      <c r="L32">
        <f>VLOOKUP(A32,[1]ratio_family_bedrooms!$A:$K,11,FALSE)</f>
        <v>1.5</v>
      </c>
      <c r="M32">
        <f t="shared" si="0"/>
        <v>2576.9307923771316</v>
      </c>
    </row>
    <row r="33" spans="1:13" x14ac:dyDescent="0.2">
      <c r="A33">
        <v>2019</v>
      </c>
      <c r="B33">
        <v>10</v>
      </c>
      <c r="C33" t="s">
        <v>59</v>
      </c>
      <c r="D33">
        <v>2</v>
      </c>
      <c r="E33" t="s">
        <v>21</v>
      </c>
      <c r="F33">
        <f>VLOOKUP(A33&amp;B33&amp;C33&amp;D33&amp;E33,average_median_rates_2_aptFINAL!A:P,16,FALSE)</f>
        <v>2307</v>
      </c>
      <c r="G33">
        <f>VLOOKUP(A33&amp;B33&amp;C33&amp;3&amp;E33,average_median_rates_2_aptFINAL!A:P,16,FALSE)</f>
        <v>3160</v>
      </c>
      <c r="H33">
        <f>IF(D33&lt;=3,VLOOKUP(A33&amp;D33,[1]ratio_condo_family!$A:$F,6,FALSE),0)</f>
        <v>1.2036108324974926</v>
      </c>
      <c r="I33">
        <f>VLOOKUP(A33&amp;3,[1]ratio_condo_family!$A:$F,6,FALSE)</f>
        <v>1.2142857142857142</v>
      </c>
      <c r="J33">
        <f>VLOOKUP(A33,[1]ratio_family_bedrooms!$A:$K,9,FALSE)</f>
        <v>1.0588235294117647</v>
      </c>
      <c r="K33">
        <f>VLOOKUP(A33,[1]ratio_family_bedrooms!$A:$K,10,FALSE)</f>
        <v>1.2222222222222223</v>
      </c>
      <c r="L33">
        <f>VLOOKUP(A33,[1]ratio_family_bedrooms!$A:$K,11,FALSE)</f>
        <v>1.5</v>
      </c>
      <c r="M33">
        <f t="shared" si="0"/>
        <v>2776.7301905717154</v>
      </c>
    </row>
    <row r="34" spans="1:13" x14ac:dyDescent="0.2">
      <c r="A34">
        <v>2019</v>
      </c>
      <c r="B34">
        <v>10</v>
      </c>
      <c r="C34" t="s">
        <v>59</v>
      </c>
      <c r="D34">
        <v>2</v>
      </c>
      <c r="E34" t="s">
        <v>23</v>
      </c>
      <c r="F34">
        <f>VLOOKUP(A34&amp;B34&amp;C34&amp;D34&amp;E34,average_median_rates_2_aptFINAL!A:P,16,FALSE)</f>
        <v>1538</v>
      </c>
      <c r="G34">
        <f>VLOOKUP(A34&amp;B34&amp;C34&amp;3&amp;E34,average_median_rates_2_aptFINAL!A:P,16,FALSE)</f>
        <v>1610</v>
      </c>
      <c r="H34">
        <f>IF(D34&lt;=3,VLOOKUP(A34&amp;D34,[1]ratio_condo_family!$A:$F,6,FALSE),0)</f>
        <v>1.2036108324974926</v>
      </c>
      <c r="I34">
        <f>VLOOKUP(A34&amp;3,[1]ratio_condo_family!$A:$F,6,FALSE)</f>
        <v>1.2142857142857142</v>
      </c>
      <c r="J34">
        <f>VLOOKUP(A34,[1]ratio_family_bedrooms!$A:$K,9,FALSE)</f>
        <v>1.0588235294117647</v>
      </c>
      <c r="K34">
        <f>VLOOKUP(A34,[1]ratio_family_bedrooms!$A:$K,10,FALSE)</f>
        <v>1.2222222222222223</v>
      </c>
      <c r="L34">
        <f>VLOOKUP(A34,[1]ratio_family_bedrooms!$A:$K,11,FALSE)</f>
        <v>1.5</v>
      </c>
      <c r="M34">
        <f t="shared" si="0"/>
        <v>1851.1534603811435</v>
      </c>
    </row>
    <row r="35" spans="1:13" x14ac:dyDescent="0.2">
      <c r="A35">
        <v>2019</v>
      </c>
      <c r="B35">
        <v>10</v>
      </c>
      <c r="C35" t="s">
        <v>59</v>
      </c>
      <c r="D35">
        <v>2</v>
      </c>
      <c r="E35" t="s">
        <v>24</v>
      </c>
      <c r="F35">
        <f>VLOOKUP(A35&amp;B35&amp;C35&amp;D35&amp;E35,average_median_rates_2_aptFINAL!A:P,16,FALSE)</f>
        <v>1786</v>
      </c>
      <c r="G35">
        <f>VLOOKUP(A35&amp;B35&amp;C35&amp;3&amp;E35,average_median_rates_2_aptFINAL!A:P,16,FALSE)</f>
        <v>1915.7818394791282</v>
      </c>
      <c r="H35">
        <f>IF(D35&lt;=3,VLOOKUP(A35&amp;D35,[1]ratio_condo_family!$A:$F,6,FALSE),0)</f>
        <v>1.2036108324974926</v>
      </c>
      <c r="I35">
        <f>VLOOKUP(A35&amp;3,[1]ratio_condo_family!$A:$F,6,FALSE)</f>
        <v>1.2142857142857142</v>
      </c>
      <c r="J35">
        <f>VLOOKUP(A35,[1]ratio_family_bedrooms!$A:$K,9,FALSE)</f>
        <v>1.0588235294117647</v>
      </c>
      <c r="K35">
        <f>VLOOKUP(A35,[1]ratio_family_bedrooms!$A:$K,10,FALSE)</f>
        <v>1.2222222222222223</v>
      </c>
      <c r="L35">
        <f>VLOOKUP(A35,[1]ratio_family_bedrooms!$A:$K,11,FALSE)</f>
        <v>1.5</v>
      </c>
      <c r="M35">
        <f t="shared" si="0"/>
        <v>2149.6489468405216</v>
      </c>
    </row>
    <row r="36" spans="1:13" x14ac:dyDescent="0.2">
      <c r="A36">
        <v>2019</v>
      </c>
      <c r="B36">
        <v>10</v>
      </c>
      <c r="C36" t="s">
        <v>59</v>
      </c>
      <c r="D36">
        <v>2</v>
      </c>
      <c r="E36" t="s">
        <v>25</v>
      </c>
      <c r="F36">
        <f>VLOOKUP(A36&amp;B36&amp;C36&amp;D36&amp;E36,average_median_rates_2_aptFINAL!A:P,16,FALSE)</f>
        <v>1655</v>
      </c>
      <c r="G36">
        <f>VLOOKUP(A36&amp;B36&amp;C36&amp;3&amp;E36,average_median_rates_2_aptFINAL!A:P,16,FALSE)</f>
        <v>1762</v>
      </c>
      <c r="H36">
        <f>IF(D36&lt;=3,VLOOKUP(A36&amp;D36,[1]ratio_condo_family!$A:$F,6,FALSE),0)</f>
        <v>1.2036108324974926</v>
      </c>
      <c r="I36">
        <f>VLOOKUP(A36&amp;3,[1]ratio_condo_family!$A:$F,6,FALSE)</f>
        <v>1.2142857142857142</v>
      </c>
      <c r="J36">
        <f>VLOOKUP(A36,[1]ratio_family_bedrooms!$A:$K,9,FALSE)</f>
        <v>1.0588235294117647</v>
      </c>
      <c r="K36">
        <f>VLOOKUP(A36,[1]ratio_family_bedrooms!$A:$K,10,FALSE)</f>
        <v>1.2222222222222223</v>
      </c>
      <c r="L36">
        <f>VLOOKUP(A36,[1]ratio_family_bedrooms!$A:$K,11,FALSE)</f>
        <v>1.5</v>
      </c>
      <c r="M36">
        <f t="shared" si="0"/>
        <v>1991.9759277833502</v>
      </c>
    </row>
    <row r="37" spans="1:13" x14ac:dyDescent="0.2">
      <c r="A37">
        <v>2019</v>
      </c>
      <c r="B37">
        <v>10</v>
      </c>
      <c r="C37" t="s">
        <v>59</v>
      </c>
      <c r="D37">
        <v>2</v>
      </c>
      <c r="E37" t="s">
        <v>26</v>
      </c>
      <c r="F37">
        <f>VLOOKUP(A37&amp;B37&amp;C37&amp;D37&amp;E37,average_median_rates_2_aptFINAL!A:P,16,FALSE)</f>
        <v>1867</v>
      </c>
      <c r="G37">
        <f>VLOOKUP(A37&amp;B37&amp;C37&amp;3&amp;E37,average_median_rates_2_aptFINAL!A:P,16,FALSE)</f>
        <v>2102</v>
      </c>
      <c r="H37">
        <f>IF(D37&lt;=3,VLOOKUP(A37&amp;D37,[1]ratio_condo_family!$A:$F,6,FALSE),0)</f>
        <v>1.2036108324974926</v>
      </c>
      <c r="I37">
        <f>VLOOKUP(A37&amp;3,[1]ratio_condo_family!$A:$F,6,FALSE)</f>
        <v>1.2142857142857142</v>
      </c>
      <c r="J37">
        <f>VLOOKUP(A37,[1]ratio_family_bedrooms!$A:$K,9,FALSE)</f>
        <v>1.0588235294117647</v>
      </c>
      <c r="K37">
        <f>VLOOKUP(A37,[1]ratio_family_bedrooms!$A:$K,10,FALSE)</f>
        <v>1.2222222222222223</v>
      </c>
      <c r="L37">
        <f>VLOOKUP(A37,[1]ratio_family_bedrooms!$A:$K,11,FALSE)</f>
        <v>1.5</v>
      </c>
      <c r="M37">
        <f t="shared" si="0"/>
        <v>2247.1414242728188</v>
      </c>
    </row>
    <row r="38" spans="1:13" x14ac:dyDescent="0.2">
      <c r="A38">
        <v>2019</v>
      </c>
      <c r="B38">
        <v>10</v>
      </c>
      <c r="C38" t="s">
        <v>59</v>
      </c>
      <c r="D38">
        <v>2</v>
      </c>
      <c r="E38" t="s">
        <v>27</v>
      </c>
      <c r="F38">
        <f>VLOOKUP(A38&amp;B38&amp;C38&amp;D38&amp;E38,average_median_rates_2_aptFINAL!A:P,16,FALSE)</f>
        <v>2351</v>
      </c>
      <c r="G38">
        <f>VLOOKUP(A38&amp;B38&amp;C38&amp;3&amp;E38,average_median_rates_2_aptFINAL!A:P,16,FALSE)</f>
        <v>2979</v>
      </c>
      <c r="H38">
        <f>IF(D38&lt;=3,VLOOKUP(A38&amp;D38,[1]ratio_condo_family!$A:$F,6,FALSE),0)</f>
        <v>1.2036108324974926</v>
      </c>
      <c r="I38">
        <f>VLOOKUP(A38&amp;3,[1]ratio_condo_family!$A:$F,6,FALSE)</f>
        <v>1.2142857142857142</v>
      </c>
      <c r="J38">
        <f>VLOOKUP(A38,[1]ratio_family_bedrooms!$A:$K,9,FALSE)</f>
        <v>1.0588235294117647</v>
      </c>
      <c r="K38">
        <f>VLOOKUP(A38,[1]ratio_family_bedrooms!$A:$K,10,FALSE)</f>
        <v>1.2222222222222223</v>
      </c>
      <c r="L38">
        <f>VLOOKUP(A38,[1]ratio_family_bedrooms!$A:$K,11,FALSE)</f>
        <v>1.5</v>
      </c>
      <c r="M38">
        <f t="shared" si="0"/>
        <v>2829.6890672016052</v>
      </c>
    </row>
    <row r="39" spans="1:13" x14ac:dyDescent="0.2">
      <c r="A39">
        <v>2019</v>
      </c>
      <c r="B39">
        <v>10</v>
      </c>
      <c r="C39" t="s">
        <v>59</v>
      </c>
      <c r="D39">
        <v>2</v>
      </c>
      <c r="E39" t="s">
        <v>28</v>
      </c>
      <c r="F39">
        <f>VLOOKUP(A39&amp;B39&amp;C39&amp;D39&amp;E39,average_median_rates_2_aptFINAL!A:P,16,FALSE)</f>
        <v>1589</v>
      </c>
      <c r="G39">
        <f>VLOOKUP(A39&amp;B39&amp;C39&amp;3&amp;E39,average_median_rates_2_aptFINAL!A:P,16,FALSE)</f>
        <v>2060</v>
      </c>
      <c r="H39">
        <f>IF(D39&lt;=3,VLOOKUP(A39&amp;D39,[1]ratio_condo_family!$A:$F,6,FALSE),0)</f>
        <v>1.2036108324974926</v>
      </c>
      <c r="I39">
        <f>VLOOKUP(A39&amp;3,[1]ratio_condo_family!$A:$F,6,FALSE)</f>
        <v>1.2142857142857142</v>
      </c>
      <c r="J39">
        <f>VLOOKUP(A39,[1]ratio_family_bedrooms!$A:$K,9,FALSE)</f>
        <v>1.0588235294117647</v>
      </c>
      <c r="K39">
        <f>VLOOKUP(A39,[1]ratio_family_bedrooms!$A:$K,10,FALSE)</f>
        <v>1.2222222222222223</v>
      </c>
      <c r="L39">
        <f>VLOOKUP(A39,[1]ratio_family_bedrooms!$A:$K,11,FALSE)</f>
        <v>1.5</v>
      </c>
      <c r="M39">
        <f t="shared" si="0"/>
        <v>1912.5376128385158</v>
      </c>
    </row>
    <row r="40" spans="1:13" x14ac:dyDescent="0.2">
      <c r="A40">
        <v>2019</v>
      </c>
      <c r="B40">
        <v>10</v>
      </c>
      <c r="C40" t="s">
        <v>59</v>
      </c>
      <c r="D40">
        <v>2</v>
      </c>
      <c r="E40" t="s">
        <v>29</v>
      </c>
      <c r="F40">
        <f>VLOOKUP(A40&amp;B40&amp;C40&amp;D40&amp;E40,average_median_rates_2_aptFINAL!A:P,16,FALSE)</f>
        <v>1355</v>
      </c>
      <c r="G40">
        <f>VLOOKUP(A40&amp;B40&amp;C40&amp;3&amp;E40,average_median_rates_2_aptFINAL!A:P,16,FALSE)</f>
        <v>1443</v>
      </c>
      <c r="H40">
        <f>IF(D40&lt;=3,VLOOKUP(A40&amp;D40,[1]ratio_condo_family!$A:$F,6,FALSE),0)</f>
        <v>1.2036108324974926</v>
      </c>
      <c r="I40">
        <f>VLOOKUP(A40&amp;3,[1]ratio_condo_family!$A:$F,6,FALSE)</f>
        <v>1.2142857142857142</v>
      </c>
      <c r="J40">
        <f>VLOOKUP(A40,[1]ratio_family_bedrooms!$A:$K,9,FALSE)</f>
        <v>1.0588235294117647</v>
      </c>
      <c r="K40">
        <f>VLOOKUP(A40,[1]ratio_family_bedrooms!$A:$K,10,FALSE)</f>
        <v>1.2222222222222223</v>
      </c>
      <c r="L40">
        <f>VLOOKUP(A40,[1]ratio_family_bedrooms!$A:$K,11,FALSE)</f>
        <v>1.5</v>
      </c>
      <c r="M40">
        <f t="shared" si="0"/>
        <v>1630.8926780341023</v>
      </c>
    </row>
    <row r="41" spans="1:13" x14ac:dyDescent="0.2">
      <c r="A41">
        <v>2019</v>
      </c>
      <c r="B41">
        <v>10</v>
      </c>
      <c r="C41" t="s">
        <v>59</v>
      </c>
      <c r="D41">
        <v>2</v>
      </c>
      <c r="E41" t="s">
        <v>31</v>
      </c>
      <c r="F41">
        <f>VLOOKUP(A41&amp;B41&amp;C41&amp;D41&amp;E41,average_median_rates_2_aptFINAL!A:P,16,FALSE)</f>
        <v>1609</v>
      </c>
      <c r="G41">
        <f>VLOOKUP(A41&amp;B41&amp;C41&amp;3&amp;E41,average_median_rates_2_aptFINAL!A:P,16,FALSE)</f>
        <v>1964</v>
      </c>
      <c r="H41">
        <f>IF(D41&lt;=3,VLOOKUP(A41&amp;D41,[1]ratio_condo_family!$A:$F,6,FALSE),0)</f>
        <v>1.2036108324974926</v>
      </c>
      <c r="I41">
        <f>VLOOKUP(A41&amp;3,[1]ratio_condo_family!$A:$F,6,FALSE)</f>
        <v>1.2142857142857142</v>
      </c>
      <c r="J41">
        <f>VLOOKUP(A41,[1]ratio_family_bedrooms!$A:$K,9,FALSE)</f>
        <v>1.0588235294117647</v>
      </c>
      <c r="K41">
        <f>VLOOKUP(A41,[1]ratio_family_bedrooms!$A:$K,10,FALSE)</f>
        <v>1.2222222222222223</v>
      </c>
      <c r="L41">
        <f>VLOOKUP(A41,[1]ratio_family_bedrooms!$A:$K,11,FALSE)</f>
        <v>1.5</v>
      </c>
      <c r="M41">
        <f t="shared" si="0"/>
        <v>1936.6098294884655</v>
      </c>
    </row>
    <row r="42" spans="1:13" x14ac:dyDescent="0.2">
      <c r="A42">
        <v>2019</v>
      </c>
      <c r="B42">
        <v>10</v>
      </c>
      <c r="C42" t="s">
        <v>59</v>
      </c>
      <c r="D42">
        <v>2</v>
      </c>
      <c r="E42" t="s">
        <v>32</v>
      </c>
      <c r="F42">
        <f>VLOOKUP(A42&amp;B42&amp;C42&amp;D42&amp;E42,average_median_rates_2_aptFINAL!A:P,16,FALSE)</f>
        <v>1593</v>
      </c>
      <c r="G42">
        <f>VLOOKUP(A42&amp;B42&amp;C42&amp;3&amp;E42,average_median_rates_2_aptFINAL!A:P,16,FALSE)</f>
        <v>1972</v>
      </c>
      <c r="H42">
        <f>IF(D42&lt;=3,VLOOKUP(A42&amp;D42,[1]ratio_condo_family!$A:$F,6,FALSE),0)</f>
        <v>1.2036108324974926</v>
      </c>
      <c r="I42">
        <f>VLOOKUP(A42&amp;3,[1]ratio_condo_family!$A:$F,6,FALSE)</f>
        <v>1.2142857142857142</v>
      </c>
      <c r="J42">
        <f>VLOOKUP(A42,[1]ratio_family_bedrooms!$A:$K,9,FALSE)</f>
        <v>1.0588235294117647</v>
      </c>
      <c r="K42">
        <f>VLOOKUP(A42,[1]ratio_family_bedrooms!$A:$K,10,FALSE)</f>
        <v>1.2222222222222223</v>
      </c>
      <c r="L42">
        <f>VLOOKUP(A42,[1]ratio_family_bedrooms!$A:$K,11,FALSE)</f>
        <v>1.5</v>
      </c>
      <c r="M42">
        <f t="shared" si="0"/>
        <v>1917.3520561685057</v>
      </c>
    </row>
    <row r="43" spans="1:13" x14ac:dyDescent="0.2">
      <c r="A43">
        <v>2019</v>
      </c>
      <c r="B43">
        <v>10</v>
      </c>
      <c r="C43" t="s">
        <v>59</v>
      </c>
      <c r="D43">
        <v>2</v>
      </c>
      <c r="E43" t="s">
        <v>33</v>
      </c>
      <c r="F43">
        <f>VLOOKUP(A43&amp;B43&amp;C43&amp;D43&amp;E43,average_median_rates_2_aptFINAL!A:P,16,FALSE)</f>
        <v>1698</v>
      </c>
      <c r="G43">
        <f>VLOOKUP(A43&amp;B43&amp;C43&amp;3&amp;E43,average_median_rates_2_aptFINAL!A:P,16,FALSE)</f>
        <v>2626</v>
      </c>
      <c r="H43">
        <f>IF(D43&lt;=3,VLOOKUP(A43&amp;D43,[1]ratio_condo_family!$A:$F,6,FALSE),0)</f>
        <v>1.2036108324974926</v>
      </c>
      <c r="I43">
        <f>VLOOKUP(A43&amp;3,[1]ratio_condo_family!$A:$F,6,FALSE)</f>
        <v>1.2142857142857142</v>
      </c>
      <c r="J43">
        <f>VLOOKUP(A43,[1]ratio_family_bedrooms!$A:$K,9,FALSE)</f>
        <v>1.0588235294117647</v>
      </c>
      <c r="K43">
        <f>VLOOKUP(A43,[1]ratio_family_bedrooms!$A:$K,10,FALSE)</f>
        <v>1.2222222222222223</v>
      </c>
      <c r="L43">
        <f>VLOOKUP(A43,[1]ratio_family_bedrooms!$A:$K,11,FALSE)</f>
        <v>1.5</v>
      </c>
      <c r="M43">
        <f t="shared" si="0"/>
        <v>2043.7311935807425</v>
      </c>
    </row>
    <row r="44" spans="1:13" x14ac:dyDescent="0.2">
      <c r="A44">
        <v>2019</v>
      </c>
      <c r="B44">
        <v>10</v>
      </c>
      <c r="C44" t="s">
        <v>59</v>
      </c>
      <c r="D44">
        <v>2</v>
      </c>
      <c r="E44" t="s">
        <v>34</v>
      </c>
      <c r="F44">
        <f>VLOOKUP(A44&amp;B44&amp;C44&amp;D44&amp;E44,average_median_rates_2_aptFINAL!A:P,16,FALSE)</f>
        <v>1974</v>
      </c>
      <c r="G44">
        <f>VLOOKUP(A44&amp;B44&amp;C44&amp;3&amp;E44,average_median_rates_2_aptFINAL!A:P,16,FALSE)</f>
        <v>1865</v>
      </c>
      <c r="H44">
        <f>IF(D44&lt;=3,VLOOKUP(A44&amp;D44,[1]ratio_condo_family!$A:$F,6,FALSE),0)</f>
        <v>1.2036108324974926</v>
      </c>
      <c r="I44">
        <f>VLOOKUP(A44&amp;3,[1]ratio_condo_family!$A:$F,6,FALSE)</f>
        <v>1.2142857142857142</v>
      </c>
      <c r="J44">
        <f>VLOOKUP(A44,[1]ratio_family_bedrooms!$A:$K,9,FALSE)</f>
        <v>1.0588235294117647</v>
      </c>
      <c r="K44">
        <f>VLOOKUP(A44,[1]ratio_family_bedrooms!$A:$K,10,FALSE)</f>
        <v>1.2222222222222223</v>
      </c>
      <c r="L44">
        <f>VLOOKUP(A44,[1]ratio_family_bedrooms!$A:$K,11,FALSE)</f>
        <v>1.5</v>
      </c>
      <c r="M44">
        <f t="shared" si="0"/>
        <v>2375.9277833500505</v>
      </c>
    </row>
    <row r="45" spans="1:13" x14ac:dyDescent="0.2">
      <c r="A45">
        <v>2019</v>
      </c>
      <c r="B45">
        <v>10</v>
      </c>
      <c r="C45" t="s">
        <v>59</v>
      </c>
      <c r="D45">
        <v>2</v>
      </c>
      <c r="E45" t="s">
        <v>35</v>
      </c>
      <c r="F45">
        <f>VLOOKUP(A45&amp;B45&amp;C45&amp;D45&amp;E45,average_median_rates_2_aptFINAL!A:P,16,FALSE)</f>
        <v>2586</v>
      </c>
      <c r="G45">
        <f>VLOOKUP(A45&amp;B45&amp;C45&amp;3&amp;E45,average_median_rates_2_aptFINAL!A:P,16,FALSE)</f>
        <v>3743</v>
      </c>
      <c r="H45">
        <f>IF(D45&lt;=3,VLOOKUP(A45&amp;D45,[1]ratio_condo_family!$A:$F,6,FALSE),0)</f>
        <v>1.2036108324974926</v>
      </c>
      <c r="I45">
        <f>VLOOKUP(A45&amp;3,[1]ratio_condo_family!$A:$F,6,FALSE)</f>
        <v>1.2142857142857142</v>
      </c>
      <c r="J45">
        <f>VLOOKUP(A45,[1]ratio_family_bedrooms!$A:$K,9,FALSE)</f>
        <v>1.0588235294117647</v>
      </c>
      <c r="K45">
        <f>VLOOKUP(A45,[1]ratio_family_bedrooms!$A:$K,10,FALSE)</f>
        <v>1.2222222222222223</v>
      </c>
      <c r="L45">
        <f>VLOOKUP(A45,[1]ratio_family_bedrooms!$A:$K,11,FALSE)</f>
        <v>1.5</v>
      </c>
      <c r="M45">
        <f t="shared" si="0"/>
        <v>3112.537612838516</v>
      </c>
    </row>
    <row r="46" spans="1:13" x14ac:dyDescent="0.2">
      <c r="A46">
        <v>2019</v>
      </c>
      <c r="B46">
        <v>10</v>
      </c>
      <c r="C46" t="s">
        <v>59</v>
      </c>
      <c r="D46">
        <v>2</v>
      </c>
      <c r="E46" t="s">
        <v>36</v>
      </c>
      <c r="F46">
        <f>VLOOKUP(A46&amp;B46&amp;C46&amp;D46&amp;E46,average_median_rates_2_aptFINAL!A:P,16,FALSE)</f>
        <v>1507</v>
      </c>
      <c r="G46">
        <f>VLOOKUP(A46&amp;B46&amp;C46&amp;3&amp;E46,average_median_rates_2_aptFINAL!A:P,16,FALSE)</f>
        <v>1790</v>
      </c>
      <c r="H46">
        <f>IF(D46&lt;=3,VLOOKUP(A46&amp;D46,[1]ratio_condo_family!$A:$F,6,FALSE),0)</f>
        <v>1.2036108324974926</v>
      </c>
      <c r="I46">
        <f>VLOOKUP(A46&amp;3,[1]ratio_condo_family!$A:$F,6,FALSE)</f>
        <v>1.2142857142857142</v>
      </c>
      <c r="J46">
        <f>VLOOKUP(A46,[1]ratio_family_bedrooms!$A:$K,9,FALSE)</f>
        <v>1.0588235294117647</v>
      </c>
      <c r="K46">
        <f>VLOOKUP(A46,[1]ratio_family_bedrooms!$A:$K,10,FALSE)</f>
        <v>1.2222222222222223</v>
      </c>
      <c r="L46">
        <f>VLOOKUP(A46,[1]ratio_family_bedrooms!$A:$K,11,FALSE)</f>
        <v>1.5</v>
      </c>
      <c r="M46">
        <f t="shared" si="0"/>
        <v>1813.8415245737212</v>
      </c>
    </row>
    <row r="47" spans="1:13" x14ac:dyDescent="0.2">
      <c r="A47">
        <v>2019</v>
      </c>
      <c r="B47">
        <v>10</v>
      </c>
      <c r="C47" t="s">
        <v>59</v>
      </c>
      <c r="D47">
        <v>2</v>
      </c>
      <c r="E47" t="s">
        <v>37</v>
      </c>
      <c r="F47">
        <f>VLOOKUP(A47&amp;B47&amp;C47&amp;D47&amp;E47,average_median_rates_2_aptFINAL!A:P,16,FALSE)</f>
        <v>1256</v>
      </c>
      <c r="G47">
        <f>VLOOKUP(A47&amp;B47&amp;C47&amp;3&amp;E47,average_median_rates_2_aptFINAL!A:P,16,FALSE)</f>
        <v>1408.1152314887258</v>
      </c>
      <c r="H47">
        <f>IF(D47&lt;=3,VLOOKUP(A47&amp;D47,[1]ratio_condo_family!$A:$F,6,FALSE),0)</f>
        <v>1.2036108324974926</v>
      </c>
      <c r="I47">
        <f>VLOOKUP(A47&amp;3,[1]ratio_condo_family!$A:$F,6,FALSE)</f>
        <v>1.2142857142857142</v>
      </c>
      <c r="J47">
        <f>VLOOKUP(A47,[1]ratio_family_bedrooms!$A:$K,9,FALSE)</f>
        <v>1.0588235294117647</v>
      </c>
      <c r="K47">
        <f>VLOOKUP(A47,[1]ratio_family_bedrooms!$A:$K,10,FALSE)</f>
        <v>1.2222222222222223</v>
      </c>
      <c r="L47">
        <f>VLOOKUP(A47,[1]ratio_family_bedrooms!$A:$K,11,FALSE)</f>
        <v>1.5</v>
      </c>
      <c r="M47">
        <f t="shared" si="0"/>
        <v>1511.7352056168506</v>
      </c>
    </row>
    <row r="48" spans="1:13" x14ac:dyDescent="0.2">
      <c r="A48">
        <v>2019</v>
      </c>
      <c r="B48">
        <v>10</v>
      </c>
      <c r="C48" t="s">
        <v>59</v>
      </c>
      <c r="D48">
        <v>2</v>
      </c>
      <c r="E48" t="s">
        <v>38</v>
      </c>
      <c r="F48">
        <f>VLOOKUP(A48&amp;B48&amp;C48&amp;D48&amp;E48,average_median_rates_2_aptFINAL!A:P,16,FALSE)</f>
        <v>1214</v>
      </c>
      <c r="G48">
        <f>VLOOKUP(A48&amp;B48&amp;C48&amp;3&amp;E48,average_median_rates_2_aptFINAL!A:P,16,FALSE)</f>
        <v>1346</v>
      </c>
      <c r="H48">
        <f>IF(D48&lt;=3,VLOOKUP(A48&amp;D48,[1]ratio_condo_family!$A:$F,6,FALSE),0)</f>
        <v>1.2036108324974926</v>
      </c>
      <c r="I48">
        <f>VLOOKUP(A48&amp;3,[1]ratio_condo_family!$A:$F,6,FALSE)</f>
        <v>1.2142857142857142</v>
      </c>
      <c r="J48">
        <f>VLOOKUP(A48,[1]ratio_family_bedrooms!$A:$K,9,FALSE)</f>
        <v>1.0588235294117647</v>
      </c>
      <c r="K48">
        <f>VLOOKUP(A48,[1]ratio_family_bedrooms!$A:$K,10,FALSE)</f>
        <v>1.2222222222222223</v>
      </c>
      <c r="L48">
        <f>VLOOKUP(A48,[1]ratio_family_bedrooms!$A:$K,11,FALSE)</f>
        <v>1.5</v>
      </c>
      <c r="M48">
        <f t="shared" si="0"/>
        <v>1461.183550651956</v>
      </c>
    </row>
    <row r="49" spans="1:13" x14ac:dyDescent="0.2">
      <c r="A49">
        <v>2019</v>
      </c>
      <c r="B49">
        <v>10</v>
      </c>
      <c r="C49" t="s">
        <v>59</v>
      </c>
      <c r="D49">
        <v>2</v>
      </c>
      <c r="E49" t="s">
        <v>39</v>
      </c>
      <c r="F49">
        <f>VLOOKUP(A49&amp;B49&amp;C49&amp;D49&amp;E49,average_median_rates_2_aptFINAL!A:P,16,FALSE)</f>
        <v>1390</v>
      </c>
      <c r="G49">
        <f>VLOOKUP(A49&amp;B49&amp;C49&amp;3&amp;E49,average_median_rates_2_aptFINAL!A:P,16,FALSE)</f>
        <v>1805.6585128392353</v>
      </c>
      <c r="H49">
        <f>IF(D49&lt;=3,VLOOKUP(A49&amp;D49,[1]ratio_condo_family!$A:$F,6,FALSE),0)</f>
        <v>1.2036108324974926</v>
      </c>
      <c r="I49">
        <f>VLOOKUP(A49&amp;3,[1]ratio_condo_family!$A:$F,6,FALSE)</f>
        <v>1.2142857142857142</v>
      </c>
      <c r="J49">
        <f>VLOOKUP(A49,[1]ratio_family_bedrooms!$A:$K,9,FALSE)</f>
        <v>1.0588235294117647</v>
      </c>
      <c r="K49">
        <f>VLOOKUP(A49,[1]ratio_family_bedrooms!$A:$K,10,FALSE)</f>
        <v>1.2222222222222223</v>
      </c>
      <c r="L49">
        <f>VLOOKUP(A49,[1]ratio_family_bedrooms!$A:$K,11,FALSE)</f>
        <v>1.5</v>
      </c>
      <c r="M49">
        <f t="shared" si="0"/>
        <v>1673.0190571715148</v>
      </c>
    </row>
    <row r="50" spans="1:13" x14ac:dyDescent="0.2">
      <c r="A50">
        <v>2019</v>
      </c>
      <c r="B50">
        <v>10</v>
      </c>
      <c r="C50" t="s">
        <v>59</v>
      </c>
      <c r="D50">
        <v>2</v>
      </c>
      <c r="E50" t="s">
        <v>40</v>
      </c>
      <c r="F50">
        <f>VLOOKUP(A50&amp;B50&amp;C50&amp;D50&amp;E50,average_median_rates_2_aptFINAL!A:P,16,FALSE)</f>
        <v>1564</v>
      </c>
      <c r="G50">
        <f>VLOOKUP(A50&amp;B50&amp;C50&amp;3&amp;E50,average_median_rates_2_aptFINAL!A:P,16,FALSE)</f>
        <v>2099</v>
      </c>
      <c r="H50">
        <f>IF(D50&lt;=3,VLOOKUP(A50&amp;D50,[1]ratio_condo_family!$A:$F,6,FALSE),0)</f>
        <v>1.2036108324974926</v>
      </c>
      <c r="I50">
        <f>VLOOKUP(A50&amp;3,[1]ratio_condo_family!$A:$F,6,FALSE)</f>
        <v>1.2142857142857142</v>
      </c>
      <c r="J50">
        <f>VLOOKUP(A50,[1]ratio_family_bedrooms!$A:$K,9,FALSE)</f>
        <v>1.0588235294117647</v>
      </c>
      <c r="K50">
        <f>VLOOKUP(A50,[1]ratio_family_bedrooms!$A:$K,10,FALSE)</f>
        <v>1.2222222222222223</v>
      </c>
      <c r="L50">
        <f>VLOOKUP(A50,[1]ratio_family_bedrooms!$A:$K,11,FALSE)</f>
        <v>1.5</v>
      </c>
      <c r="M50">
        <f t="shared" si="0"/>
        <v>1882.4473420260783</v>
      </c>
    </row>
    <row r="51" spans="1:13" x14ac:dyDescent="0.2">
      <c r="A51">
        <v>2019</v>
      </c>
      <c r="B51">
        <v>10</v>
      </c>
      <c r="C51" t="s">
        <v>59</v>
      </c>
      <c r="D51">
        <v>2</v>
      </c>
      <c r="E51" t="s">
        <v>41</v>
      </c>
      <c r="F51">
        <f>VLOOKUP(A51&amp;B51&amp;C51&amp;D51&amp;E51,average_median_rates_2_aptFINAL!A:P,16,FALSE)</f>
        <v>1524</v>
      </c>
      <c r="G51">
        <f>VLOOKUP(A51&amp;B51&amp;C51&amp;3&amp;E51,average_median_rates_2_aptFINAL!A:P,16,FALSE)</f>
        <v>1455</v>
      </c>
      <c r="H51">
        <f>IF(D51&lt;=3,VLOOKUP(A51&amp;D51,[1]ratio_condo_family!$A:$F,6,FALSE),0)</f>
        <v>1.2036108324974926</v>
      </c>
      <c r="I51">
        <f>VLOOKUP(A51&amp;3,[1]ratio_condo_family!$A:$F,6,FALSE)</f>
        <v>1.2142857142857142</v>
      </c>
      <c r="J51">
        <f>VLOOKUP(A51,[1]ratio_family_bedrooms!$A:$K,9,FALSE)</f>
        <v>1.0588235294117647</v>
      </c>
      <c r="K51">
        <f>VLOOKUP(A51,[1]ratio_family_bedrooms!$A:$K,10,FALSE)</f>
        <v>1.2222222222222223</v>
      </c>
      <c r="L51">
        <f>VLOOKUP(A51,[1]ratio_family_bedrooms!$A:$K,11,FALSE)</f>
        <v>1.5</v>
      </c>
      <c r="M51">
        <f t="shared" si="0"/>
        <v>1834.3029087261787</v>
      </c>
    </row>
    <row r="52" spans="1:13" x14ac:dyDescent="0.2">
      <c r="A52">
        <v>2019</v>
      </c>
      <c r="B52">
        <v>10</v>
      </c>
      <c r="C52" t="s">
        <v>59</v>
      </c>
      <c r="D52">
        <v>2</v>
      </c>
      <c r="E52" t="s">
        <v>42</v>
      </c>
      <c r="F52">
        <f>VLOOKUP(A52&amp;B52&amp;C52&amp;D52&amp;E52,average_median_rates_2_aptFINAL!A:P,16,FALSE)</f>
        <v>1232</v>
      </c>
      <c r="G52">
        <f>VLOOKUP(A52&amp;B52&amp;C52&amp;3&amp;E52,average_median_rates_2_aptFINAL!A:P,16,FALSE)</f>
        <v>1542</v>
      </c>
      <c r="H52">
        <f>IF(D52&lt;=3,VLOOKUP(A52&amp;D52,[1]ratio_condo_family!$A:$F,6,FALSE),0)</f>
        <v>1.2036108324974926</v>
      </c>
      <c r="I52">
        <f>VLOOKUP(A52&amp;3,[1]ratio_condo_family!$A:$F,6,FALSE)</f>
        <v>1.2142857142857142</v>
      </c>
      <c r="J52">
        <f>VLOOKUP(A52,[1]ratio_family_bedrooms!$A:$K,9,FALSE)</f>
        <v>1.0588235294117647</v>
      </c>
      <c r="K52">
        <f>VLOOKUP(A52,[1]ratio_family_bedrooms!$A:$K,10,FALSE)</f>
        <v>1.2222222222222223</v>
      </c>
      <c r="L52">
        <f>VLOOKUP(A52,[1]ratio_family_bedrooms!$A:$K,11,FALSE)</f>
        <v>1.5</v>
      </c>
      <c r="M52">
        <f t="shared" si="0"/>
        <v>1482.8485456369108</v>
      </c>
    </row>
    <row r="53" spans="1:13" x14ac:dyDescent="0.2">
      <c r="A53">
        <v>2019</v>
      </c>
      <c r="B53">
        <v>10</v>
      </c>
      <c r="C53" t="s">
        <v>59</v>
      </c>
      <c r="D53">
        <v>2</v>
      </c>
      <c r="E53" t="s">
        <v>43</v>
      </c>
      <c r="F53">
        <f>VLOOKUP(A53&amp;B53&amp;C53&amp;D53&amp;E53,average_median_rates_2_aptFINAL!A:P,16,FALSE)</f>
        <v>1748</v>
      </c>
      <c r="G53">
        <f>VLOOKUP(A53&amp;B53&amp;C53&amp;3&amp;E53,average_median_rates_2_aptFINAL!A:P,16,FALSE)</f>
        <v>2063</v>
      </c>
      <c r="H53">
        <f>IF(D53&lt;=3,VLOOKUP(A53&amp;D53,[1]ratio_condo_family!$A:$F,6,FALSE),0)</f>
        <v>1.2036108324974926</v>
      </c>
      <c r="I53">
        <f>VLOOKUP(A53&amp;3,[1]ratio_condo_family!$A:$F,6,FALSE)</f>
        <v>1.2142857142857142</v>
      </c>
      <c r="J53">
        <f>VLOOKUP(A53,[1]ratio_family_bedrooms!$A:$K,9,FALSE)</f>
        <v>1.0588235294117647</v>
      </c>
      <c r="K53">
        <f>VLOOKUP(A53,[1]ratio_family_bedrooms!$A:$K,10,FALSE)</f>
        <v>1.2222222222222223</v>
      </c>
      <c r="L53">
        <f>VLOOKUP(A53,[1]ratio_family_bedrooms!$A:$K,11,FALSE)</f>
        <v>1.5</v>
      </c>
      <c r="M53">
        <f t="shared" si="0"/>
        <v>2103.9117352056169</v>
      </c>
    </row>
    <row r="54" spans="1:13" x14ac:dyDescent="0.2">
      <c r="A54">
        <v>2019</v>
      </c>
      <c r="B54">
        <v>10</v>
      </c>
      <c r="C54" t="s">
        <v>59</v>
      </c>
      <c r="D54">
        <v>2</v>
      </c>
      <c r="E54" t="s">
        <v>60</v>
      </c>
      <c r="F54">
        <f>VLOOKUP(A54&amp;B54&amp;C54&amp;D54&amp;E54,average_median_rates_2_aptFINAL!A:P,16,FALSE)</f>
        <v>1538.7674352405354</v>
      </c>
      <c r="G54">
        <f>VLOOKUP(A54&amp;B54&amp;C54&amp;3&amp;E54,average_median_rates_2_aptFINAL!A:P,16,FALSE)</f>
        <v>1869.1779238164777</v>
      </c>
      <c r="H54">
        <f>IF(D54&lt;=3,VLOOKUP(A54&amp;D54,[1]ratio_condo_family!$A:$F,6,FALSE),0)</f>
        <v>1.2036108324974926</v>
      </c>
      <c r="I54">
        <f>VLOOKUP(A54&amp;3,[1]ratio_condo_family!$A:$F,6,FALSE)</f>
        <v>1.2142857142857142</v>
      </c>
      <c r="J54">
        <f>VLOOKUP(A54,[1]ratio_family_bedrooms!$A:$K,9,FALSE)</f>
        <v>1.0588235294117647</v>
      </c>
      <c r="K54">
        <f>VLOOKUP(A54,[1]ratio_family_bedrooms!$A:$K,10,FALSE)</f>
        <v>1.2222222222222223</v>
      </c>
      <c r="L54">
        <f>VLOOKUP(A54,[1]ratio_family_bedrooms!$A:$K,11,FALSE)</f>
        <v>1.5</v>
      </c>
      <c r="M54">
        <f t="shared" si="0"/>
        <v>1852.0771537498922</v>
      </c>
    </row>
    <row r="55" spans="1:13" x14ac:dyDescent="0.2">
      <c r="A55">
        <v>2019</v>
      </c>
      <c r="B55">
        <v>10</v>
      </c>
      <c r="C55" t="s">
        <v>59</v>
      </c>
      <c r="D55">
        <v>3</v>
      </c>
      <c r="E55" t="s">
        <v>12</v>
      </c>
      <c r="F55">
        <f>VLOOKUP(A55&amp;B55&amp;C55&amp;D55&amp;E55,average_median_rates_2_aptFINAL!A:P,16,FALSE)</f>
        <v>3508</v>
      </c>
      <c r="G55">
        <f>VLOOKUP(A55&amp;B55&amp;C55&amp;3&amp;E55,average_median_rates_2_aptFINAL!A:P,16,FALSE)</f>
        <v>3508</v>
      </c>
      <c r="H55">
        <f>IF(D55&lt;=3,VLOOKUP(A55&amp;D55,[1]ratio_condo_family!$A:$F,6,FALSE),0)</f>
        <v>1.2142857142857142</v>
      </c>
      <c r="I55">
        <f>VLOOKUP(A55&amp;3,[1]ratio_condo_family!$A:$F,6,FALSE)</f>
        <v>1.2142857142857142</v>
      </c>
      <c r="J55">
        <f>VLOOKUP(A55,[1]ratio_family_bedrooms!$A:$K,9,FALSE)</f>
        <v>1.0588235294117647</v>
      </c>
      <c r="K55">
        <f>VLOOKUP(A55,[1]ratio_family_bedrooms!$A:$K,10,FALSE)</f>
        <v>1.2222222222222223</v>
      </c>
      <c r="L55">
        <f>VLOOKUP(A55,[1]ratio_family_bedrooms!$A:$K,11,FALSE)</f>
        <v>1.5</v>
      </c>
      <c r="M55">
        <f t="shared" si="0"/>
        <v>4259.7142857142853</v>
      </c>
    </row>
    <row r="56" spans="1:13" x14ac:dyDescent="0.2">
      <c r="A56">
        <v>2019</v>
      </c>
      <c r="B56">
        <v>10</v>
      </c>
      <c r="C56" t="s">
        <v>59</v>
      </c>
      <c r="D56">
        <v>3</v>
      </c>
      <c r="E56" t="s">
        <v>16</v>
      </c>
      <c r="F56">
        <f>VLOOKUP(A56&amp;B56&amp;C56&amp;D56&amp;E56,average_median_rates_2_aptFINAL!A:P,16,FALSE)</f>
        <v>3365.8383534136533</v>
      </c>
      <c r="G56">
        <f>VLOOKUP(A56&amp;B56&amp;C56&amp;3&amp;E56,average_median_rates_2_aptFINAL!A:P,16,FALSE)</f>
        <v>3365.8383534136533</v>
      </c>
      <c r="H56">
        <f>IF(D56&lt;=3,VLOOKUP(A56&amp;D56,[1]ratio_condo_family!$A:$F,6,FALSE),0)</f>
        <v>1.2142857142857142</v>
      </c>
      <c r="I56">
        <f>VLOOKUP(A56&amp;3,[1]ratio_condo_family!$A:$F,6,FALSE)</f>
        <v>1.2142857142857142</v>
      </c>
      <c r="J56">
        <f>VLOOKUP(A56,[1]ratio_family_bedrooms!$A:$K,9,FALSE)</f>
        <v>1.0588235294117647</v>
      </c>
      <c r="K56">
        <f>VLOOKUP(A56,[1]ratio_family_bedrooms!$A:$K,10,FALSE)</f>
        <v>1.2222222222222223</v>
      </c>
      <c r="L56">
        <f>VLOOKUP(A56,[1]ratio_family_bedrooms!$A:$K,11,FALSE)</f>
        <v>1.5</v>
      </c>
      <c r="M56">
        <f t="shared" si="0"/>
        <v>4087.08942914515</v>
      </c>
    </row>
    <row r="57" spans="1:13" x14ac:dyDescent="0.2">
      <c r="A57">
        <v>2019</v>
      </c>
      <c r="B57">
        <v>10</v>
      </c>
      <c r="C57" t="s">
        <v>59</v>
      </c>
      <c r="D57">
        <v>3</v>
      </c>
      <c r="E57" t="s">
        <v>17</v>
      </c>
      <c r="F57">
        <f>VLOOKUP(A57&amp;B57&amp;C57&amp;D57&amp;E57,average_median_rates_2_aptFINAL!A:P,16,FALSE)</f>
        <v>3700</v>
      </c>
      <c r="G57">
        <f>VLOOKUP(A57&amp;B57&amp;C57&amp;3&amp;E57,average_median_rates_2_aptFINAL!A:P,16,FALSE)</f>
        <v>3700</v>
      </c>
      <c r="H57">
        <f>IF(D57&lt;=3,VLOOKUP(A57&amp;D57,[1]ratio_condo_family!$A:$F,6,FALSE),0)</f>
        <v>1.2142857142857142</v>
      </c>
      <c r="I57">
        <f>VLOOKUP(A57&amp;3,[1]ratio_condo_family!$A:$F,6,FALSE)</f>
        <v>1.2142857142857142</v>
      </c>
      <c r="J57">
        <f>VLOOKUP(A57,[1]ratio_family_bedrooms!$A:$K,9,FALSE)</f>
        <v>1.0588235294117647</v>
      </c>
      <c r="K57">
        <f>VLOOKUP(A57,[1]ratio_family_bedrooms!$A:$K,10,FALSE)</f>
        <v>1.2222222222222223</v>
      </c>
      <c r="L57">
        <f>VLOOKUP(A57,[1]ratio_family_bedrooms!$A:$K,11,FALSE)</f>
        <v>1.5</v>
      </c>
      <c r="M57">
        <f t="shared" si="0"/>
        <v>4492.8571428571422</v>
      </c>
    </row>
    <row r="58" spans="1:13" x14ac:dyDescent="0.2">
      <c r="A58">
        <v>2019</v>
      </c>
      <c r="B58">
        <v>10</v>
      </c>
      <c r="C58" t="s">
        <v>59</v>
      </c>
      <c r="D58">
        <v>3</v>
      </c>
      <c r="E58" t="s">
        <v>19</v>
      </c>
      <c r="F58">
        <f>VLOOKUP(A58&amp;B58&amp;C58&amp;D58&amp;E58,average_median_rates_2_aptFINAL!A:P,16,FALSE)</f>
        <v>2577</v>
      </c>
      <c r="G58">
        <f>VLOOKUP(A58&amp;B58&amp;C58&amp;3&amp;E58,average_median_rates_2_aptFINAL!A:P,16,FALSE)</f>
        <v>2577</v>
      </c>
      <c r="H58">
        <f>IF(D58&lt;=3,VLOOKUP(A58&amp;D58,[1]ratio_condo_family!$A:$F,6,FALSE),0)</f>
        <v>1.2142857142857142</v>
      </c>
      <c r="I58">
        <f>VLOOKUP(A58&amp;3,[1]ratio_condo_family!$A:$F,6,FALSE)</f>
        <v>1.2142857142857142</v>
      </c>
      <c r="J58">
        <f>VLOOKUP(A58,[1]ratio_family_bedrooms!$A:$K,9,FALSE)</f>
        <v>1.0588235294117647</v>
      </c>
      <c r="K58">
        <f>VLOOKUP(A58,[1]ratio_family_bedrooms!$A:$K,10,FALSE)</f>
        <v>1.2222222222222223</v>
      </c>
      <c r="L58">
        <f>VLOOKUP(A58,[1]ratio_family_bedrooms!$A:$K,11,FALSE)</f>
        <v>1.5</v>
      </c>
      <c r="M58">
        <f t="shared" si="0"/>
        <v>3129.2142857142853</v>
      </c>
    </row>
    <row r="59" spans="1:13" x14ac:dyDescent="0.2">
      <c r="A59">
        <v>2019</v>
      </c>
      <c r="B59">
        <v>10</v>
      </c>
      <c r="C59" t="s">
        <v>59</v>
      </c>
      <c r="D59">
        <v>3</v>
      </c>
      <c r="E59" t="s">
        <v>20</v>
      </c>
      <c r="F59">
        <f>VLOOKUP(A59&amp;B59&amp;C59&amp;D59&amp;E59,average_median_rates_2_aptFINAL!A:P,16,FALSE)</f>
        <v>2801</v>
      </c>
      <c r="G59">
        <f>VLOOKUP(A59&amp;B59&amp;C59&amp;3&amp;E59,average_median_rates_2_aptFINAL!A:P,16,FALSE)</f>
        <v>2801</v>
      </c>
      <c r="H59">
        <f>IF(D59&lt;=3,VLOOKUP(A59&amp;D59,[1]ratio_condo_family!$A:$F,6,FALSE),0)</f>
        <v>1.2142857142857142</v>
      </c>
      <c r="I59">
        <f>VLOOKUP(A59&amp;3,[1]ratio_condo_family!$A:$F,6,FALSE)</f>
        <v>1.2142857142857142</v>
      </c>
      <c r="J59">
        <f>VLOOKUP(A59,[1]ratio_family_bedrooms!$A:$K,9,FALSE)</f>
        <v>1.0588235294117647</v>
      </c>
      <c r="K59">
        <f>VLOOKUP(A59,[1]ratio_family_bedrooms!$A:$K,10,FALSE)</f>
        <v>1.2222222222222223</v>
      </c>
      <c r="L59">
        <f>VLOOKUP(A59,[1]ratio_family_bedrooms!$A:$K,11,FALSE)</f>
        <v>1.5</v>
      </c>
      <c r="M59">
        <f t="shared" si="0"/>
        <v>3401.2142857142853</v>
      </c>
    </row>
    <row r="60" spans="1:13" x14ac:dyDescent="0.2">
      <c r="A60">
        <v>2019</v>
      </c>
      <c r="B60">
        <v>10</v>
      </c>
      <c r="C60" t="s">
        <v>59</v>
      </c>
      <c r="D60">
        <v>3</v>
      </c>
      <c r="E60" t="s">
        <v>21</v>
      </c>
      <c r="F60">
        <f>VLOOKUP(A60&amp;B60&amp;C60&amp;D60&amp;E60,average_median_rates_2_aptFINAL!A:P,16,FALSE)</f>
        <v>3160</v>
      </c>
      <c r="G60">
        <f>VLOOKUP(A60&amp;B60&amp;C60&amp;3&amp;E60,average_median_rates_2_aptFINAL!A:P,16,FALSE)</f>
        <v>3160</v>
      </c>
      <c r="H60">
        <f>IF(D60&lt;=3,VLOOKUP(A60&amp;D60,[1]ratio_condo_family!$A:$F,6,FALSE),0)</f>
        <v>1.2142857142857142</v>
      </c>
      <c r="I60">
        <f>VLOOKUP(A60&amp;3,[1]ratio_condo_family!$A:$F,6,FALSE)</f>
        <v>1.2142857142857142</v>
      </c>
      <c r="J60">
        <f>VLOOKUP(A60,[1]ratio_family_bedrooms!$A:$K,9,FALSE)</f>
        <v>1.0588235294117647</v>
      </c>
      <c r="K60">
        <f>VLOOKUP(A60,[1]ratio_family_bedrooms!$A:$K,10,FALSE)</f>
        <v>1.2222222222222223</v>
      </c>
      <c r="L60">
        <f>VLOOKUP(A60,[1]ratio_family_bedrooms!$A:$K,11,FALSE)</f>
        <v>1.5</v>
      </c>
      <c r="M60">
        <f t="shared" si="0"/>
        <v>3837.1428571428569</v>
      </c>
    </row>
    <row r="61" spans="1:13" x14ac:dyDescent="0.2">
      <c r="A61">
        <v>2019</v>
      </c>
      <c r="B61">
        <v>10</v>
      </c>
      <c r="C61" t="s">
        <v>59</v>
      </c>
      <c r="D61">
        <v>3</v>
      </c>
      <c r="E61" t="s">
        <v>23</v>
      </c>
      <c r="F61">
        <f>VLOOKUP(A61&amp;B61&amp;C61&amp;D61&amp;E61,average_median_rates_2_aptFINAL!A:P,16,FALSE)</f>
        <v>1610</v>
      </c>
      <c r="G61">
        <f>VLOOKUP(A61&amp;B61&amp;C61&amp;3&amp;E61,average_median_rates_2_aptFINAL!A:P,16,FALSE)</f>
        <v>1610</v>
      </c>
      <c r="H61">
        <f>IF(D61&lt;=3,VLOOKUP(A61&amp;D61,[1]ratio_condo_family!$A:$F,6,FALSE),0)</f>
        <v>1.2142857142857142</v>
      </c>
      <c r="I61">
        <f>VLOOKUP(A61&amp;3,[1]ratio_condo_family!$A:$F,6,FALSE)</f>
        <v>1.2142857142857142</v>
      </c>
      <c r="J61">
        <f>VLOOKUP(A61,[1]ratio_family_bedrooms!$A:$K,9,FALSE)</f>
        <v>1.0588235294117647</v>
      </c>
      <c r="K61">
        <f>VLOOKUP(A61,[1]ratio_family_bedrooms!$A:$K,10,FALSE)</f>
        <v>1.2222222222222223</v>
      </c>
      <c r="L61">
        <f>VLOOKUP(A61,[1]ratio_family_bedrooms!$A:$K,11,FALSE)</f>
        <v>1.5</v>
      </c>
      <c r="M61">
        <f t="shared" si="0"/>
        <v>1954.9999999999998</v>
      </c>
    </row>
    <row r="62" spans="1:13" x14ac:dyDescent="0.2">
      <c r="A62">
        <v>2019</v>
      </c>
      <c r="B62">
        <v>10</v>
      </c>
      <c r="C62" t="s">
        <v>59</v>
      </c>
      <c r="D62">
        <v>3</v>
      </c>
      <c r="E62" t="s">
        <v>24</v>
      </c>
      <c r="F62">
        <f>VLOOKUP(A62&amp;B62&amp;C62&amp;D62&amp;E62,average_median_rates_2_aptFINAL!A:P,16,FALSE)</f>
        <v>1915.7818394791282</v>
      </c>
      <c r="G62">
        <f>VLOOKUP(A62&amp;B62&amp;C62&amp;3&amp;E62,average_median_rates_2_aptFINAL!A:P,16,FALSE)</f>
        <v>1915.7818394791282</v>
      </c>
      <c r="H62">
        <f>IF(D62&lt;=3,VLOOKUP(A62&amp;D62,[1]ratio_condo_family!$A:$F,6,FALSE),0)</f>
        <v>1.2142857142857142</v>
      </c>
      <c r="I62">
        <f>VLOOKUP(A62&amp;3,[1]ratio_condo_family!$A:$F,6,FALSE)</f>
        <v>1.2142857142857142</v>
      </c>
      <c r="J62">
        <f>VLOOKUP(A62,[1]ratio_family_bedrooms!$A:$K,9,FALSE)</f>
        <v>1.0588235294117647</v>
      </c>
      <c r="K62">
        <f>VLOOKUP(A62,[1]ratio_family_bedrooms!$A:$K,10,FALSE)</f>
        <v>1.2222222222222223</v>
      </c>
      <c r="L62">
        <f>VLOOKUP(A62,[1]ratio_family_bedrooms!$A:$K,11,FALSE)</f>
        <v>1.5</v>
      </c>
      <c r="M62">
        <f t="shared" si="0"/>
        <v>2326.3065193675125</v>
      </c>
    </row>
    <row r="63" spans="1:13" x14ac:dyDescent="0.2">
      <c r="A63">
        <v>2019</v>
      </c>
      <c r="B63">
        <v>10</v>
      </c>
      <c r="C63" t="s">
        <v>59</v>
      </c>
      <c r="D63">
        <v>3</v>
      </c>
      <c r="E63" t="s">
        <v>25</v>
      </c>
      <c r="F63">
        <f>VLOOKUP(A63&amp;B63&amp;C63&amp;D63&amp;E63,average_median_rates_2_aptFINAL!A:P,16,FALSE)</f>
        <v>1762</v>
      </c>
      <c r="G63">
        <f>VLOOKUP(A63&amp;B63&amp;C63&amp;3&amp;E63,average_median_rates_2_aptFINAL!A:P,16,FALSE)</f>
        <v>1762</v>
      </c>
      <c r="H63">
        <f>IF(D63&lt;=3,VLOOKUP(A63&amp;D63,[1]ratio_condo_family!$A:$F,6,FALSE),0)</f>
        <v>1.2142857142857142</v>
      </c>
      <c r="I63">
        <f>VLOOKUP(A63&amp;3,[1]ratio_condo_family!$A:$F,6,FALSE)</f>
        <v>1.2142857142857142</v>
      </c>
      <c r="J63">
        <f>VLOOKUP(A63,[1]ratio_family_bedrooms!$A:$K,9,FALSE)</f>
        <v>1.0588235294117647</v>
      </c>
      <c r="K63">
        <f>VLOOKUP(A63,[1]ratio_family_bedrooms!$A:$K,10,FALSE)</f>
        <v>1.2222222222222223</v>
      </c>
      <c r="L63">
        <f>VLOOKUP(A63,[1]ratio_family_bedrooms!$A:$K,11,FALSE)</f>
        <v>1.5</v>
      </c>
      <c r="M63">
        <f t="shared" si="0"/>
        <v>2139.5714285714284</v>
      </c>
    </row>
    <row r="64" spans="1:13" x14ac:dyDescent="0.2">
      <c r="A64">
        <v>2019</v>
      </c>
      <c r="B64">
        <v>10</v>
      </c>
      <c r="C64" t="s">
        <v>59</v>
      </c>
      <c r="D64">
        <v>3</v>
      </c>
      <c r="E64" t="s">
        <v>26</v>
      </c>
      <c r="F64">
        <f>VLOOKUP(A64&amp;B64&amp;C64&amp;D64&amp;E64,average_median_rates_2_aptFINAL!A:P,16,FALSE)</f>
        <v>2102</v>
      </c>
      <c r="G64">
        <f>VLOOKUP(A64&amp;B64&amp;C64&amp;3&amp;E64,average_median_rates_2_aptFINAL!A:P,16,FALSE)</f>
        <v>2102</v>
      </c>
      <c r="H64">
        <f>IF(D64&lt;=3,VLOOKUP(A64&amp;D64,[1]ratio_condo_family!$A:$F,6,FALSE),0)</f>
        <v>1.2142857142857142</v>
      </c>
      <c r="I64">
        <f>VLOOKUP(A64&amp;3,[1]ratio_condo_family!$A:$F,6,FALSE)</f>
        <v>1.2142857142857142</v>
      </c>
      <c r="J64">
        <f>VLOOKUP(A64,[1]ratio_family_bedrooms!$A:$K,9,FALSE)</f>
        <v>1.0588235294117647</v>
      </c>
      <c r="K64">
        <f>VLOOKUP(A64,[1]ratio_family_bedrooms!$A:$K,10,FALSE)</f>
        <v>1.2222222222222223</v>
      </c>
      <c r="L64">
        <f>VLOOKUP(A64,[1]ratio_family_bedrooms!$A:$K,11,FALSE)</f>
        <v>1.5</v>
      </c>
      <c r="M64">
        <f t="shared" si="0"/>
        <v>2552.4285714285711</v>
      </c>
    </row>
    <row r="65" spans="1:13" x14ac:dyDescent="0.2">
      <c r="A65">
        <v>2019</v>
      </c>
      <c r="B65">
        <v>10</v>
      </c>
      <c r="C65" t="s">
        <v>59</v>
      </c>
      <c r="D65">
        <v>3</v>
      </c>
      <c r="E65" t="s">
        <v>27</v>
      </c>
      <c r="F65">
        <f>VLOOKUP(A65&amp;B65&amp;C65&amp;D65&amp;E65,average_median_rates_2_aptFINAL!A:P,16,FALSE)</f>
        <v>2979</v>
      </c>
      <c r="G65">
        <f>VLOOKUP(A65&amp;B65&amp;C65&amp;3&amp;E65,average_median_rates_2_aptFINAL!A:P,16,FALSE)</f>
        <v>2979</v>
      </c>
      <c r="H65">
        <f>IF(D65&lt;=3,VLOOKUP(A65&amp;D65,[1]ratio_condo_family!$A:$F,6,FALSE),0)</f>
        <v>1.2142857142857142</v>
      </c>
      <c r="I65">
        <f>VLOOKUP(A65&amp;3,[1]ratio_condo_family!$A:$F,6,FALSE)</f>
        <v>1.2142857142857142</v>
      </c>
      <c r="J65">
        <f>VLOOKUP(A65,[1]ratio_family_bedrooms!$A:$K,9,FALSE)</f>
        <v>1.0588235294117647</v>
      </c>
      <c r="K65">
        <f>VLOOKUP(A65,[1]ratio_family_bedrooms!$A:$K,10,FALSE)</f>
        <v>1.2222222222222223</v>
      </c>
      <c r="L65">
        <f>VLOOKUP(A65,[1]ratio_family_bedrooms!$A:$K,11,FALSE)</f>
        <v>1.5</v>
      </c>
      <c r="M65">
        <f t="shared" si="0"/>
        <v>3617.3571428571427</v>
      </c>
    </row>
    <row r="66" spans="1:13" x14ac:dyDescent="0.2">
      <c r="A66">
        <v>2019</v>
      </c>
      <c r="B66">
        <v>10</v>
      </c>
      <c r="C66" t="s">
        <v>59</v>
      </c>
      <c r="D66">
        <v>3</v>
      </c>
      <c r="E66" t="s">
        <v>28</v>
      </c>
      <c r="F66">
        <f>VLOOKUP(A66&amp;B66&amp;C66&amp;D66&amp;E66,average_median_rates_2_aptFINAL!A:P,16,FALSE)</f>
        <v>2060</v>
      </c>
      <c r="G66">
        <f>VLOOKUP(A66&amp;B66&amp;C66&amp;3&amp;E66,average_median_rates_2_aptFINAL!A:P,16,FALSE)</f>
        <v>2060</v>
      </c>
      <c r="H66">
        <f>IF(D66&lt;=3,VLOOKUP(A66&amp;D66,[1]ratio_condo_family!$A:$F,6,FALSE),0)</f>
        <v>1.2142857142857142</v>
      </c>
      <c r="I66">
        <f>VLOOKUP(A66&amp;3,[1]ratio_condo_family!$A:$F,6,FALSE)</f>
        <v>1.2142857142857142</v>
      </c>
      <c r="J66">
        <f>VLOOKUP(A66,[1]ratio_family_bedrooms!$A:$K,9,FALSE)</f>
        <v>1.0588235294117647</v>
      </c>
      <c r="K66">
        <f>VLOOKUP(A66,[1]ratio_family_bedrooms!$A:$K,10,FALSE)</f>
        <v>1.2222222222222223</v>
      </c>
      <c r="L66">
        <f>VLOOKUP(A66,[1]ratio_family_bedrooms!$A:$K,11,FALSE)</f>
        <v>1.5</v>
      </c>
      <c r="M66">
        <f t="shared" si="0"/>
        <v>2501.4285714285711</v>
      </c>
    </row>
    <row r="67" spans="1:13" x14ac:dyDescent="0.2">
      <c r="A67">
        <v>2019</v>
      </c>
      <c r="B67">
        <v>10</v>
      </c>
      <c r="C67" t="s">
        <v>59</v>
      </c>
      <c r="D67">
        <v>3</v>
      </c>
      <c r="E67" t="s">
        <v>29</v>
      </c>
      <c r="F67">
        <f>VLOOKUP(A67&amp;B67&amp;C67&amp;D67&amp;E67,average_median_rates_2_aptFINAL!A:P,16,FALSE)</f>
        <v>1443</v>
      </c>
      <c r="G67">
        <f>VLOOKUP(A67&amp;B67&amp;C67&amp;3&amp;E67,average_median_rates_2_aptFINAL!A:P,16,FALSE)</f>
        <v>1443</v>
      </c>
      <c r="H67">
        <f>IF(D67&lt;=3,VLOOKUP(A67&amp;D67,[1]ratio_condo_family!$A:$F,6,FALSE),0)</f>
        <v>1.2142857142857142</v>
      </c>
      <c r="I67">
        <f>VLOOKUP(A67&amp;3,[1]ratio_condo_family!$A:$F,6,FALSE)</f>
        <v>1.2142857142857142</v>
      </c>
      <c r="J67">
        <f>VLOOKUP(A67,[1]ratio_family_bedrooms!$A:$K,9,FALSE)</f>
        <v>1.0588235294117647</v>
      </c>
      <c r="K67">
        <f>VLOOKUP(A67,[1]ratio_family_bedrooms!$A:$K,10,FALSE)</f>
        <v>1.2222222222222223</v>
      </c>
      <c r="L67">
        <f>VLOOKUP(A67,[1]ratio_family_bedrooms!$A:$K,11,FALSE)</f>
        <v>1.5</v>
      </c>
      <c r="M67">
        <f t="shared" ref="M67:M130" si="1">IF(D67&lt;=3,F67*H67,IF(D67=4,G67*I67*J67,IF(D67=5,G67*I67*J67*K67,IF(D67=6,G67*I67*J67*K67*L67,0))))</f>
        <v>1752.2142857142856</v>
      </c>
    </row>
    <row r="68" spans="1:13" x14ac:dyDescent="0.2">
      <c r="A68">
        <v>2019</v>
      </c>
      <c r="B68">
        <v>10</v>
      </c>
      <c r="C68" t="s">
        <v>59</v>
      </c>
      <c r="D68">
        <v>3</v>
      </c>
      <c r="E68" t="s">
        <v>31</v>
      </c>
      <c r="F68">
        <f>VLOOKUP(A68&amp;B68&amp;C68&amp;D68&amp;E68,average_median_rates_2_aptFINAL!A:P,16,FALSE)</f>
        <v>1964</v>
      </c>
      <c r="G68">
        <f>VLOOKUP(A68&amp;B68&amp;C68&amp;3&amp;E68,average_median_rates_2_aptFINAL!A:P,16,FALSE)</f>
        <v>1964</v>
      </c>
      <c r="H68">
        <f>IF(D68&lt;=3,VLOOKUP(A68&amp;D68,[1]ratio_condo_family!$A:$F,6,FALSE),0)</f>
        <v>1.2142857142857142</v>
      </c>
      <c r="I68">
        <f>VLOOKUP(A68&amp;3,[1]ratio_condo_family!$A:$F,6,FALSE)</f>
        <v>1.2142857142857142</v>
      </c>
      <c r="J68">
        <f>VLOOKUP(A68,[1]ratio_family_bedrooms!$A:$K,9,FALSE)</f>
        <v>1.0588235294117647</v>
      </c>
      <c r="K68">
        <f>VLOOKUP(A68,[1]ratio_family_bedrooms!$A:$K,10,FALSE)</f>
        <v>1.2222222222222223</v>
      </c>
      <c r="L68">
        <f>VLOOKUP(A68,[1]ratio_family_bedrooms!$A:$K,11,FALSE)</f>
        <v>1.5</v>
      </c>
      <c r="M68">
        <f t="shared" si="1"/>
        <v>2384.8571428571427</v>
      </c>
    </row>
    <row r="69" spans="1:13" x14ac:dyDescent="0.2">
      <c r="A69">
        <v>2019</v>
      </c>
      <c r="B69">
        <v>10</v>
      </c>
      <c r="C69" t="s">
        <v>59</v>
      </c>
      <c r="D69">
        <v>3</v>
      </c>
      <c r="E69" t="s">
        <v>32</v>
      </c>
      <c r="F69">
        <f>VLOOKUP(A69&amp;B69&amp;C69&amp;D69&amp;E69,average_median_rates_2_aptFINAL!A:P,16,FALSE)</f>
        <v>1972</v>
      </c>
      <c r="G69">
        <f>VLOOKUP(A69&amp;B69&amp;C69&amp;3&amp;E69,average_median_rates_2_aptFINAL!A:P,16,FALSE)</f>
        <v>1972</v>
      </c>
      <c r="H69">
        <f>IF(D69&lt;=3,VLOOKUP(A69&amp;D69,[1]ratio_condo_family!$A:$F,6,FALSE),0)</f>
        <v>1.2142857142857142</v>
      </c>
      <c r="I69">
        <f>VLOOKUP(A69&amp;3,[1]ratio_condo_family!$A:$F,6,FALSE)</f>
        <v>1.2142857142857142</v>
      </c>
      <c r="J69">
        <f>VLOOKUP(A69,[1]ratio_family_bedrooms!$A:$K,9,FALSE)</f>
        <v>1.0588235294117647</v>
      </c>
      <c r="K69">
        <f>VLOOKUP(A69,[1]ratio_family_bedrooms!$A:$K,10,FALSE)</f>
        <v>1.2222222222222223</v>
      </c>
      <c r="L69">
        <f>VLOOKUP(A69,[1]ratio_family_bedrooms!$A:$K,11,FALSE)</f>
        <v>1.5</v>
      </c>
      <c r="M69">
        <f t="shared" si="1"/>
        <v>2394.5714285714284</v>
      </c>
    </row>
    <row r="70" spans="1:13" x14ac:dyDescent="0.2">
      <c r="A70">
        <v>2019</v>
      </c>
      <c r="B70">
        <v>10</v>
      </c>
      <c r="C70" t="s">
        <v>59</v>
      </c>
      <c r="D70">
        <v>3</v>
      </c>
      <c r="E70" t="s">
        <v>33</v>
      </c>
      <c r="F70">
        <f>VLOOKUP(A70&amp;B70&amp;C70&amp;D70&amp;E70,average_median_rates_2_aptFINAL!A:P,16,FALSE)</f>
        <v>2626</v>
      </c>
      <c r="G70">
        <f>VLOOKUP(A70&amp;B70&amp;C70&amp;3&amp;E70,average_median_rates_2_aptFINAL!A:P,16,FALSE)</f>
        <v>2626</v>
      </c>
      <c r="H70">
        <f>IF(D70&lt;=3,VLOOKUP(A70&amp;D70,[1]ratio_condo_family!$A:$F,6,FALSE),0)</f>
        <v>1.2142857142857142</v>
      </c>
      <c r="I70">
        <f>VLOOKUP(A70&amp;3,[1]ratio_condo_family!$A:$F,6,FALSE)</f>
        <v>1.2142857142857142</v>
      </c>
      <c r="J70">
        <f>VLOOKUP(A70,[1]ratio_family_bedrooms!$A:$K,9,FALSE)</f>
        <v>1.0588235294117647</v>
      </c>
      <c r="K70">
        <f>VLOOKUP(A70,[1]ratio_family_bedrooms!$A:$K,10,FALSE)</f>
        <v>1.2222222222222223</v>
      </c>
      <c r="L70">
        <f>VLOOKUP(A70,[1]ratio_family_bedrooms!$A:$K,11,FALSE)</f>
        <v>1.5</v>
      </c>
      <c r="M70">
        <f t="shared" si="1"/>
        <v>3188.7142857142853</v>
      </c>
    </row>
    <row r="71" spans="1:13" x14ac:dyDescent="0.2">
      <c r="A71">
        <v>2019</v>
      </c>
      <c r="B71">
        <v>10</v>
      </c>
      <c r="C71" t="s">
        <v>59</v>
      </c>
      <c r="D71">
        <v>3</v>
      </c>
      <c r="E71" t="s">
        <v>34</v>
      </c>
      <c r="F71">
        <f>VLOOKUP(A71&amp;B71&amp;C71&amp;D71&amp;E71,average_median_rates_2_aptFINAL!A:P,16,FALSE)</f>
        <v>1865</v>
      </c>
      <c r="G71">
        <f>VLOOKUP(A71&amp;B71&amp;C71&amp;3&amp;E71,average_median_rates_2_aptFINAL!A:P,16,FALSE)</f>
        <v>1865</v>
      </c>
      <c r="H71">
        <f>IF(D71&lt;=3,VLOOKUP(A71&amp;D71,[1]ratio_condo_family!$A:$F,6,FALSE),0)</f>
        <v>1.2142857142857142</v>
      </c>
      <c r="I71">
        <f>VLOOKUP(A71&amp;3,[1]ratio_condo_family!$A:$F,6,FALSE)</f>
        <v>1.2142857142857142</v>
      </c>
      <c r="J71">
        <f>VLOOKUP(A71,[1]ratio_family_bedrooms!$A:$K,9,FALSE)</f>
        <v>1.0588235294117647</v>
      </c>
      <c r="K71">
        <f>VLOOKUP(A71,[1]ratio_family_bedrooms!$A:$K,10,FALSE)</f>
        <v>1.2222222222222223</v>
      </c>
      <c r="L71">
        <f>VLOOKUP(A71,[1]ratio_family_bedrooms!$A:$K,11,FALSE)</f>
        <v>1.5</v>
      </c>
      <c r="M71">
        <f t="shared" si="1"/>
        <v>2264.6428571428569</v>
      </c>
    </row>
    <row r="72" spans="1:13" x14ac:dyDescent="0.2">
      <c r="A72">
        <v>2019</v>
      </c>
      <c r="B72">
        <v>10</v>
      </c>
      <c r="C72" t="s">
        <v>59</v>
      </c>
      <c r="D72">
        <v>3</v>
      </c>
      <c r="E72" t="s">
        <v>35</v>
      </c>
      <c r="F72">
        <f>VLOOKUP(A72&amp;B72&amp;C72&amp;D72&amp;E72,average_median_rates_2_aptFINAL!A:P,16,FALSE)</f>
        <v>3743</v>
      </c>
      <c r="G72">
        <f>VLOOKUP(A72&amp;B72&amp;C72&amp;3&amp;E72,average_median_rates_2_aptFINAL!A:P,16,FALSE)</f>
        <v>3743</v>
      </c>
      <c r="H72">
        <f>IF(D72&lt;=3,VLOOKUP(A72&amp;D72,[1]ratio_condo_family!$A:$F,6,FALSE),0)</f>
        <v>1.2142857142857142</v>
      </c>
      <c r="I72">
        <f>VLOOKUP(A72&amp;3,[1]ratio_condo_family!$A:$F,6,FALSE)</f>
        <v>1.2142857142857142</v>
      </c>
      <c r="J72">
        <f>VLOOKUP(A72,[1]ratio_family_bedrooms!$A:$K,9,FALSE)</f>
        <v>1.0588235294117647</v>
      </c>
      <c r="K72">
        <f>VLOOKUP(A72,[1]ratio_family_bedrooms!$A:$K,10,FALSE)</f>
        <v>1.2222222222222223</v>
      </c>
      <c r="L72">
        <f>VLOOKUP(A72,[1]ratio_family_bedrooms!$A:$K,11,FALSE)</f>
        <v>1.5</v>
      </c>
      <c r="M72">
        <f t="shared" si="1"/>
        <v>4545.0714285714284</v>
      </c>
    </row>
    <row r="73" spans="1:13" x14ac:dyDescent="0.2">
      <c r="A73">
        <v>2019</v>
      </c>
      <c r="B73">
        <v>10</v>
      </c>
      <c r="C73" t="s">
        <v>59</v>
      </c>
      <c r="D73">
        <v>3</v>
      </c>
      <c r="E73" t="s">
        <v>36</v>
      </c>
      <c r="F73">
        <f>VLOOKUP(A73&amp;B73&amp;C73&amp;D73&amp;E73,average_median_rates_2_aptFINAL!A:P,16,FALSE)</f>
        <v>1790</v>
      </c>
      <c r="G73">
        <f>VLOOKUP(A73&amp;B73&amp;C73&amp;3&amp;E73,average_median_rates_2_aptFINAL!A:P,16,FALSE)</f>
        <v>1790</v>
      </c>
      <c r="H73">
        <f>IF(D73&lt;=3,VLOOKUP(A73&amp;D73,[1]ratio_condo_family!$A:$F,6,FALSE),0)</f>
        <v>1.2142857142857142</v>
      </c>
      <c r="I73">
        <f>VLOOKUP(A73&amp;3,[1]ratio_condo_family!$A:$F,6,FALSE)</f>
        <v>1.2142857142857142</v>
      </c>
      <c r="J73">
        <f>VLOOKUP(A73,[1]ratio_family_bedrooms!$A:$K,9,FALSE)</f>
        <v>1.0588235294117647</v>
      </c>
      <c r="K73">
        <f>VLOOKUP(A73,[1]ratio_family_bedrooms!$A:$K,10,FALSE)</f>
        <v>1.2222222222222223</v>
      </c>
      <c r="L73">
        <f>VLOOKUP(A73,[1]ratio_family_bedrooms!$A:$K,11,FALSE)</f>
        <v>1.5</v>
      </c>
      <c r="M73">
        <f t="shared" si="1"/>
        <v>2173.5714285714284</v>
      </c>
    </row>
    <row r="74" spans="1:13" x14ac:dyDescent="0.2">
      <c r="A74">
        <v>2019</v>
      </c>
      <c r="B74">
        <v>10</v>
      </c>
      <c r="C74" t="s">
        <v>59</v>
      </c>
      <c r="D74">
        <v>3</v>
      </c>
      <c r="E74" t="s">
        <v>37</v>
      </c>
      <c r="F74">
        <f>VLOOKUP(A74&amp;B74&amp;C74&amp;D74&amp;E74,average_median_rates_2_aptFINAL!A:P,16,FALSE)</f>
        <v>1408.1152314887258</v>
      </c>
      <c r="G74">
        <f>VLOOKUP(A74&amp;B74&amp;C74&amp;3&amp;E74,average_median_rates_2_aptFINAL!A:P,16,FALSE)</f>
        <v>1408.1152314887258</v>
      </c>
      <c r="H74">
        <f>IF(D74&lt;=3,VLOOKUP(A74&amp;D74,[1]ratio_condo_family!$A:$F,6,FALSE),0)</f>
        <v>1.2142857142857142</v>
      </c>
      <c r="I74">
        <f>VLOOKUP(A74&amp;3,[1]ratio_condo_family!$A:$F,6,FALSE)</f>
        <v>1.2142857142857142</v>
      </c>
      <c r="J74">
        <f>VLOOKUP(A74,[1]ratio_family_bedrooms!$A:$K,9,FALSE)</f>
        <v>1.0588235294117647</v>
      </c>
      <c r="K74">
        <f>VLOOKUP(A74,[1]ratio_family_bedrooms!$A:$K,10,FALSE)</f>
        <v>1.2222222222222223</v>
      </c>
      <c r="L74">
        <f>VLOOKUP(A74,[1]ratio_family_bedrooms!$A:$K,11,FALSE)</f>
        <v>1.5</v>
      </c>
      <c r="M74">
        <f t="shared" si="1"/>
        <v>1709.8542096648812</v>
      </c>
    </row>
    <row r="75" spans="1:13" x14ac:dyDescent="0.2">
      <c r="A75">
        <v>2019</v>
      </c>
      <c r="B75">
        <v>10</v>
      </c>
      <c r="C75" t="s">
        <v>59</v>
      </c>
      <c r="D75">
        <v>3</v>
      </c>
      <c r="E75" t="s">
        <v>38</v>
      </c>
      <c r="F75">
        <f>VLOOKUP(A75&amp;B75&amp;C75&amp;D75&amp;E75,average_median_rates_2_aptFINAL!A:P,16,FALSE)</f>
        <v>1346</v>
      </c>
      <c r="G75">
        <f>VLOOKUP(A75&amp;B75&amp;C75&amp;3&amp;E75,average_median_rates_2_aptFINAL!A:P,16,FALSE)</f>
        <v>1346</v>
      </c>
      <c r="H75">
        <f>IF(D75&lt;=3,VLOOKUP(A75&amp;D75,[1]ratio_condo_family!$A:$F,6,FALSE),0)</f>
        <v>1.2142857142857142</v>
      </c>
      <c r="I75">
        <f>VLOOKUP(A75&amp;3,[1]ratio_condo_family!$A:$F,6,FALSE)</f>
        <v>1.2142857142857142</v>
      </c>
      <c r="J75">
        <f>VLOOKUP(A75,[1]ratio_family_bedrooms!$A:$K,9,FALSE)</f>
        <v>1.0588235294117647</v>
      </c>
      <c r="K75">
        <f>VLOOKUP(A75,[1]ratio_family_bedrooms!$A:$K,10,FALSE)</f>
        <v>1.2222222222222223</v>
      </c>
      <c r="L75">
        <f>VLOOKUP(A75,[1]ratio_family_bedrooms!$A:$K,11,FALSE)</f>
        <v>1.5</v>
      </c>
      <c r="M75">
        <f t="shared" si="1"/>
        <v>1634.4285714285713</v>
      </c>
    </row>
    <row r="76" spans="1:13" x14ac:dyDescent="0.2">
      <c r="A76">
        <v>2019</v>
      </c>
      <c r="B76">
        <v>10</v>
      </c>
      <c r="C76" t="s">
        <v>59</v>
      </c>
      <c r="D76">
        <v>3</v>
      </c>
      <c r="E76" t="s">
        <v>39</v>
      </c>
      <c r="F76">
        <f>VLOOKUP(A76&amp;B76&amp;C76&amp;D76&amp;E76,average_median_rates_2_aptFINAL!A:P,16,FALSE)</f>
        <v>1805.6585128392353</v>
      </c>
      <c r="G76">
        <f>VLOOKUP(A76&amp;B76&amp;C76&amp;3&amp;E76,average_median_rates_2_aptFINAL!A:P,16,FALSE)</f>
        <v>1805.6585128392353</v>
      </c>
      <c r="H76">
        <f>IF(D76&lt;=3,VLOOKUP(A76&amp;D76,[1]ratio_condo_family!$A:$F,6,FALSE),0)</f>
        <v>1.2142857142857142</v>
      </c>
      <c r="I76">
        <f>VLOOKUP(A76&amp;3,[1]ratio_condo_family!$A:$F,6,FALSE)</f>
        <v>1.2142857142857142</v>
      </c>
      <c r="J76">
        <f>VLOOKUP(A76,[1]ratio_family_bedrooms!$A:$K,9,FALSE)</f>
        <v>1.0588235294117647</v>
      </c>
      <c r="K76">
        <f>VLOOKUP(A76,[1]ratio_family_bedrooms!$A:$K,10,FALSE)</f>
        <v>1.2222222222222223</v>
      </c>
      <c r="L76">
        <f>VLOOKUP(A76,[1]ratio_family_bedrooms!$A:$K,11,FALSE)</f>
        <v>1.5</v>
      </c>
      <c r="M76">
        <f t="shared" si="1"/>
        <v>2192.5853370190712</v>
      </c>
    </row>
    <row r="77" spans="1:13" x14ac:dyDescent="0.2">
      <c r="A77">
        <v>2019</v>
      </c>
      <c r="B77">
        <v>10</v>
      </c>
      <c r="C77" t="s">
        <v>59</v>
      </c>
      <c r="D77">
        <v>3</v>
      </c>
      <c r="E77" t="s">
        <v>40</v>
      </c>
      <c r="F77">
        <f>VLOOKUP(A77&amp;B77&amp;C77&amp;D77&amp;E77,average_median_rates_2_aptFINAL!A:P,16,FALSE)</f>
        <v>2099</v>
      </c>
      <c r="G77">
        <f>VLOOKUP(A77&amp;B77&amp;C77&amp;3&amp;E77,average_median_rates_2_aptFINAL!A:P,16,FALSE)</f>
        <v>2099</v>
      </c>
      <c r="H77">
        <f>IF(D77&lt;=3,VLOOKUP(A77&amp;D77,[1]ratio_condo_family!$A:$F,6,FALSE),0)</f>
        <v>1.2142857142857142</v>
      </c>
      <c r="I77">
        <f>VLOOKUP(A77&amp;3,[1]ratio_condo_family!$A:$F,6,FALSE)</f>
        <v>1.2142857142857142</v>
      </c>
      <c r="J77">
        <f>VLOOKUP(A77,[1]ratio_family_bedrooms!$A:$K,9,FALSE)</f>
        <v>1.0588235294117647</v>
      </c>
      <c r="K77">
        <f>VLOOKUP(A77,[1]ratio_family_bedrooms!$A:$K,10,FALSE)</f>
        <v>1.2222222222222223</v>
      </c>
      <c r="L77">
        <f>VLOOKUP(A77,[1]ratio_family_bedrooms!$A:$K,11,FALSE)</f>
        <v>1.5</v>
      </c>
      <c r="M77">
        <f t="shared" si="1"/>
        <v>2548.7857142857142</v>
      </c>
    </row>
    <row r="78" spans="1:13" x14ac:dyDescent="0.2">
      <c r="A78">
        <v>2019</v>
      </c>
      <c r="B78">
        <v>10</v>
      </c>
      <c r="C78" t="s">
        <v>59</v>
      </c>
      <c r="D78">
        <v>3</v>
      </c>
      <c r="E78" t="s">
        <v>41</v>
      </c>
      <c r="F78">
        <f>VLOOKUP(A78&amp;B78&amp;C78&amp;D78&amp;E78,average_median_rates_2_aptFINAL!A:P,16,FALSE)</f>
        <v>1455</v>
      </c>
      <c r="G78">
        <f>VLOOKUP(A78&amp;B78&amp;C78&amp;3&amp;E78,average_median_rates_2_aptFINAL!A:P,16,FALSE)</f>
        <v>1455</v>
      </c>
      <c r="H78">
        <f>IF(D78&lt;=3,VLOOKUP(A78&amp;D78,[1]ratio_condo_family!$A:$F,6,FALSE),0)</f>
        <v>1.2142857142857142</v>
      </c>
      <c r="I78">
        <f>VLOOKUP(A78&amp;3,[1]ratio_condo_family!$A:$F,6,FALSE)</f>
        <v>1.2142857142857142</v>
      </c>
      <c r="J78">
        <f>VLOOKUP(A78,[1]ratio_family_bedrooms!$A:$K,9,FALSE)</f>
        <v>1.0588235294117647</v>
      </c>
      <c r="K78">
        <f>VLOOKUP(A78,[1]ratio_family_bedrooms!$A:$K,10,FALSE)</f>
        <v>1.2222222222222223</v>
      </c>
      <c r="L78">
        <f>VLOOKUP(A78,[1]ratio_family_bedrooms!$A:$K,11,FALSE)</f>
        <v>1.5</v>
      </c>
      <c r="M78">
        <f t="shared" si="1"/>
        <v>1766.7857142857142</v>
      </c>
    </row>
    <row r="79" spans="1:13" x14ac:dyDescent="0.2">
      <c r="A79">
        <v>2019</v>
      </c>
      <c r="B79">
        <v>10</v>
      </c>
      <c r="C79" t="s">
        <v>59</v>
      </c>
      <c r="D79">
        <v>3</v>
      </c>
      <c r="E79" t="s">
        <v>42</v>
      </c>
      <c r="F79">
        <f>VLOOKUP(A79&amp;B79&amp;C79&amp;D79&amp;E79,average_median_rates_2_aptFINAL!A:P,16,FALSE)</f>
        <v>1542</v>
      </c>
      <c r="G79">
        <f>VLOOKUP(A79&amp;B79&amp;C79&amp;3&amp;E79,average_median_rates_2_aptFINAL!A:P,16,FALSE)</f>
        <v>1542</v>
      </c>
      <c r="H79">
        <f>IF(D79&lt;=3,VLOOKUP(A79&amp;D79,[1]ratio_condo_family!$A:$F,6,FALSE),0)</f>
        <v>1.2142857142857142</v>
      </c>
      <c r="I79">
        <f>VLOOKUP(A79&amp;3,[1]ratio_condo_family!$A:$F,6,FALSE)</f>
        <v>1.2142857142857142</v>
      </c>
      <c r="J79">
        <f>VLOOKUP(A79,[1]ratio_family_bedrooms!$A:$K,9,FALSE)</f>
        <v>1.0588235294117647</v>
      </c>
      <c r="K79">
        <f>VLOOKUP(A79,[1]ratio_family_bedrooms!$A:$K,10,FALSE)</f>
        <v>1.2222222222222223</v>
      </c>
      <c r="L79">
        <f>VLOOKUP(A79,[1]ratio_family_bedrooms!$A:$K,11,FALSE)</f>
        <v>1.5</v>
      </c>
      <c r="M79">
        <f t="shared" si="1"/>
        <v>1872.4285714285713</v>
      </c>
    </row>
    <row r="80" spans="1:13" x14ac:dyDescent="0.2">
      <c r="A80">
        <v>2019</v>
      </c>
      <c r="B80">
        <v>10</v>
      </c>
      <c r="C80" t="s">
        <v>59</v>
      </c>
      <c r="D80">
        <v>3</v>
      </c>
      <c r="E80" t="s">
        <v>43</v>
      </c>
      <c r="F80">
        <f>VLOOKUP(A80&amp;B80&amp;C80&amp;D80&amp;E80,average_median_rates_2_aptFINAL!A:P,16,FALSE)</f>
        <v>2063</v>
      </c>
      <c r="G80">
        <f>VLOOKUP(A80&amp;B80&amp;C80&amp;3&amp;E80,average_median_rates_2_aptFINAL!A:P,16,FALSE)</f>
        <v>2063</v>
      </c>
      <c r="H80">
        <f>IF(D80&lt;=3,VLOOKUP(A80&amp;D80,[1]ratio_condo_family!$A:$F,6,FALSE),0)</f>
        <v>1.2142857142857142</v>
      </c>
      <c r="I80">
        <f>VLOOKUP(A80&amp;3,[1]ratio_condo_family!$A:$F,6,FALSE)</f>
        <v>1.2142857142857142</v>
      </c>
      <c r="J80">
        <f>VLOOKUP(A80,[1]ratio_family_bedrooms!$A:$K,9,FALSE)</f>
        <v>1.0588235294117647</v>
      </c>
      <c r="K80">
        <f>VLOOKUP(A80,[1]ratio_family_bedrooms!$A:$K,10,FALSE)</f>
        <v>1.2222222222222223</v>
      </c>
      <c r="L80">
        <f>VLOOKUP(A80,[1]ratio_family_bedrooms!$A:$K,11,FALSE)</f>
        <v>1.5</v>
      </c>
      <c r="M80">
        <f t="shared" si="1"/>
        <v>2505.0714285714284</v>
      </c>
    </row>
    <row r="81" spans="1:13" x14ac:dyDescent="0.2">
      <c r="A81">
        <v>2019</v>
      </c>
      <c r="B81">
        <v>10</v>
      </c>
      <c r="C81" t="s">
        <v>59</v>
      </c>
      <c r="D81">
        <v>3</v>
      </c>
      <c r="E81" t="s">
        <v>60</v>
      </c>
      <c r="F81">
        <f>VLOOKUP(A81&amp;B81&amp;C81&amp;D81&amp;E81,average_median_rates_2_aptFINAL!A:P,16,FALSE)</f>
        <v>1869.1779238164777</v>
      </c>
      <c r="G81">
        <f>VLOOKUP(A81&amp;B81&amp;C81&amp;3&amp;E81,average_median_rates_2_aptFINAL!A:P,16,FALSE)</f>
        <v>1869.1779238164777</v>
      </c>
      <c r="H81">
        <f>IF(D81&lt;=3,VLOOKUP(A81&amp;D81,[1]ratio_condo_family!$A:$F,6,FALSE),0)</f>
        <v>1.2142857142857142</v>
      </c>
      <c r="I81">
        <f>VLOOKUP(A81&amp;3,[1]ratio_condo_family!$A:$F,6,FALSE)</f>
        <v>1.2142857142857142</v>
      </c>
      <c r="J81">
        <f>VLOOKUP(A81,[1]ratio_family_bedrooms!$A:$K,9,FALSE)</f>
        <v>1.0588235294117647</v>
      </c>
      <c r="K81">
        <f>VLOOKUP(A81,[1]ratio_family_bedrooms!$A:$K,10,FALSE)</f>
        <v>1.2222222222222223</v>
      </c>
      <c r="L81">
        <f>VLOOKUP(A81,[1]ratio_family_bedrooms!$A:$K,11,FALSE)</f>
        <v>1.5</v>
      </c>
      <c r="M81">
        <f t="shared" si="1"/>
        <v>2269.7160503485798</v>
      </c>
    </row>
    <row r="82" spans="1:13" x14ac:dyDescent="0.2">
      <c r="A82">
        <v>2019</v>
      </c>
      <c r="B82">
        <v>10</v>
      </c>
      <c r="C82" t="s">
        <v>61</v>
      </c>
      <c r="D82">
        <v>1</v>
      </c>
      <c r="E82" t="s">
        <v>16</v>
      </c>
      <c r="F82">
        <f>VLOOKUP(A82&amp;B82&amp;C82&amp;D82&amp;E82,average_median_rates_2_aptFINAL!A:P,16,FALSE)</f>
        <v>1750</v>
      </c>
      <c r="G82">
        <f>VLOOKUP(A82&amp;B82&amp;C82&amp;3&amp;E82,average_median_rates_2_aptFINAL!A:P,16,FALSE)</f>
        <v>3112.208240100174</v>
      </c>
      <c r="H82">
        <f>IF(D82&lt;=3,VLOOKUP(A82&amp;D82,[1]ratio_condo_family!$A:$F,6,FALSE),0)</f>
        <v>1.1105527638190955</v>
      </c>
      <c r="I82">
        <f>VLOOKUP(A82&amp;3,[1]ratio_condo_family!$A:$F,6,FALSE)</f>
        <v>1.2142857142857142</v>
      </c>
      <c r="J82">
        <f>VLOOKUP(A82,[1]ratio_family_bedrooms!$A:$K,9,FALSE)</f>
        <v>1.0588235294117647</v>
      </c>
      <c r="K82">
        <f>VLOOKUP(A82,[1]ratio_family_bedrooms!$A:$K,10,FALSE)</f>
        <v>1.2222222222222223</v>
      </c>
      <c r="L82">
        <f>VLOOKUP(A82,[1]ratio_family_bedrooms!$A:$K,11,FALSE)</f>
        <v>1.5</v>
      </c>
      <c r="M82">
        <f t="shared" si="1"/>
        <v>1943.4673366834172</v>
      </c>
    </row>
    <row r="83" spans="1:13" x14ac:dyDescent="0.2">
      <c r="A83">
        <v>2019</v>
      </c>
      <c r="B83">
        <v>10</v>
      </c>
      <c r="C83" t="s">
        <v>61</v>
      </c>
      <c r="D83">
        <v>1</v>
      </c>
      <c r="E83" t="s">
        <v>17</v>
      </c>
      <c r="F83">
        <f>VLOOKUP(A83&amp;B83&amp;C83&amp;D83&amp;E83,average_median_rates_2_aptFINAL!A:P,16,FALSE)</f>
        <v>1693</v>
      </c>
      <c r="G83">
        <f>VLOOKUP(A83&amp;B83&amp;C83&amp;3&amp;E83,average_median_rates_2_aptFINAL!A:P,16,FALSE)</f>
        <v>3350</v>
      </c>
      <c r="H83">
        <f>IF(D83&lt;=3,VLOOKUP(A83&amp;D83,[1]ratio_condo_family!$A:$F,6,FALSE),0)</f>
        <v>1.1105527638190955</v>
      </c>
      <c r="I83">
        <f>VLOOKUP(A83&amp;3,[1]ratio_condo_family!$A:$F,6,FALSE)</f>
        <v>1.2142857142857142</v>
      </c>
      <c r="J83">
        <f>VLOOKUP(A83,[1]ratio_family_bedrooms!$A:$K,9,FALSE)</f>
        <v>1.0588235294117647</v>
      </c>
      <c r="K83">
        <f>VLOOKUP(A83,[1]ratio_family_bedrooms!$A:$K,10,FALSE)</f>
        <v>1.2222222222222223</v>
      </c>
      <c r="L83">
        <f>VLOOKUP(A83,[1]ratio_family_bedrooms!$A:$K,11,FALSE)</f>
        <v>1.5</v>
      </c>
      <c r="M83">
        <f t="shared" si="1"/>
        <v>1880.1658291457286</v>
      </c>
    </row>
    <row r="84" spans="1:13" x14ac:dyDescent="0.2">
      <c r="A84">
        <v>2019</v>
      </c>
      <c r="B84">
        <v>10</v>
      </c>
      <c r="C84" t="s">
        <v>61</v>
      </c>
      <c r="D84">
        <v>1</v>
      </c>
      <c r="E84" t="s">
        <v>19</v>
      </c>
      <c r="F84">
        <f>VLOOKUP(A84&amp;B84&amp;C84&amp;D84&amp;E84,average_median_rates_2_aptFINAL!A:P,16,FALSE)</f>
        <v>1475</v>
      </c>
      <c r="G84">
        <f>VLOOKUP(A84&amp;B84&amp;C84&amp;3&amp;E84,average_median_rates_2_aptFINAL!A:P,16,FALSE)</f>
        <v>2565</v>
      </c>
      <c r="H84">
        <f>IF(D84&lt;=3,VLOOKUP(A84&amp;D84,[1]ratio_condo_family!$A:$F,6,FALSE),0)</f>
        <v>1.1105527638190955</v>
      </c>
      <c r="I84">
        <f>VLOOKUP(A84&amp;3,[1]ratio_condo_family!$A:$F,6,FALSE)</f>
        <v>1.2142857142857142</v>
      </c>
      <c r="J84">
        <f>VLOOKUP(A84,[1]ratio_family_bedrooms!$A:$K,9,FALSE)</f>
        <v>1.0588235294117647</v>
      </c>
      <c r="K84">
        <f>VLOOKUP(A84,[1]ratio_family_bedrooms!$A:$K,10,FALSE)</f>
        <v>1.2222222222222223</v>
      </c>
      <c r="L84">
        <f>VLOOKUP(A84,[1]ratio_family_bedrooms!$A:$K,11,FALSE)</f>
        <v>1.5</v>
      </c>
      <c r="M84">
        <f t="shared" si="1"/>
        <v>1638.0653266331658</v>
      </c>
    </row>
    <row r="85" spans="1:13" x14ac:dyDescent="0.2">
      <c r="A85">
        <v>2019</v>
      </c>
      <c r="B85">
        <v>10</v>
      </c>
      <c r="C85" t="s">
        <v>61</v>
      </c>
      <c r="D85">
        <v>1</v>
      </c>
      <c r="E85" t="s">
        <v>20</v>
      </c>
      <c r="F85">
        <f>VLOOKUP(A85&amp;B85&amp;C85&amp;D85&amp;E85,average_median_rates_2_aptFINAL!A:P,16,FALSE)</f>
        <v>1578</v>
      </c>
      <c r="G85">
        <f>VLOOKUP(A85&amp;B85&amp;C85&amp;3&amp;E85,average_median_rates_2_aptFINAL!A:P,16,FALSE)</f>
        <v>2925</v>
      </c>
      <c r="H85">
        <f>IF(D85&lt;=3,VLOOKUP(A85&amp;D85,[1]ratio_condo_family!$A:$F,6,FALSE),0)</f>
        <v>1.1105527638190955</v>
      </c>
      <c r="I85">
        <f>VLOOKUP(A85&amp;3,[1]ratio_condo_family!$A:$F,6,FALSE)</f>
        <v>1.2142857142857142</v>
      </c>
      <c r="J85">
        <f>VLOOKUP(A85,[1]ratio_family_bedrooms!$A:$K,9,FALSE)</f>
        <v>1.0588235294117647</v>
      </c>
      <c r="K85">
        <f>VLOOKUP(A85,[1]ratio_family_bedrooms!$A:$K,10,FALSE)</f>
        <v>1.2222222222222223</v>
      </c>
      <c r="L85">
        <f>VLOOKUP(A85,[1]ratio_family_bedrooms!$A:$K,11,FALSE)</f>
        <v>1.5</v>
      </c>
      <c r="M85">
        <f t="shared" si="1"/>
        <v>1752.4522613065328</v>
      </c>
    </row>
    <row r="86" spans="1:13" x14ac:dyDescent="0.2">
      <c r="A86">
        <v>2019</v>
      </c>
      <c r="B86">
        <v>10</v>
      </c>
      <c r="C86" t="s">
        <v>61</v>
      </c>
      <c r="D86">
        <v>1</v>
      </c>
      <c r="E86" t="s">
        <v>21</v>
      </c>
      <c r="F86">
        <f>VLOOKUP(A86&amp;B86&amp;C86&amp;D86&amp;E86,average_median_rates_2_aptFINAL!A:P,16,FALSE)</f>
        <v>1454</v>
      </c>
      <c r="G86">
        <f>VLOOKUP(A86&amp;B86&amp;C86&amp;3&amp;E86,average_median_rates_2_aptFINAL!A:P,16,FALSE)</f>
        <v>3075</v>
      </c>
      <c r="H86">
        <f>IF(D86&lt;=3,VLOOKUP(A86&amp;D86,[1]ratio_condo_family!$A:$F,6,FALSE),0)</f>
        <v>1.1105527638190955</v>
      </c>
      <c r="I86">
        <f>VLOOKUP(A86&amp;3,[1]ratio_condo_family!$A:$F,6,FALSE)</f>
        <v>1.2142857142857142</v>
      </c>
      <c r="J86">
        <f>VLOOKUP(A86,[1]ratio_family_bedrooms!$A:$K,9,FALSE)</f>
        <v>1.0588235294117647</v>
      </c>
      <c r="K86">
        <f>VLOOKUP(A86,[1]ratio_family_bedrooms!$A:$K,10,FALSE)</f>
        <v>1.2222222222222223</v>
      </c>
      <c r="L86">
        <f>VLOOKUP(A86,[1]ratio_family_bedrooms!$A:$K,11,FALSE)</f>
        <v>1.5</v>
      </c>
      <c r="M86">
        <f t="shared" si="1"/>
        <v>1614.7437185929648</v>
      </c>
    </row>
    <row r="87" spans="1:13" x14ac:dyDescent="0.2">
      <c r="A87">
        <v>2019</v>
      </c>
      <c r="B87">
        <v>10</v>
      </c>
      <c r="C87" t="s">
        <v>61</v>
      </c>
      <c r="D87">
        <v>1</v>
      </c>
      <c r="E87" t="s">
        <v>23</v>
      </c>
      <c r="F87">
        <f>VLOOKUP(A87&amp;B87&amp;C87&amp;D87&amp;E87,average_median_rates_2_aptFINAL!A:P,16,FALSE)</f>
        <v>1150</v>
      </c>
      <c r="G87">
        <f>VLOOKUP(A87&amp;B87&amp;C87&amp;3&amp;E87,average_median_rates_2_aptFINAL!A:P,16,FALSE)</f>
        <v>1550</v>
      </c>
      <c r="H87">
        <f>IF(D87&lt;=3,VLOOKUP(A87&amp;D87,[1]ratio_condo_family!$A:$F,6,FALSE),0)</f>
        <v>1.1105527638190955</v>
      </c>
      <c r="I87">
        <f>VLOOKUP(A87&amp;3,[1]ratio_condo_family!$A:$F,6,FALSE)</f>
        <v>1.2142857142857142</v>
      </c>
      <c r="J87">
        <f>VLOOKUP(A87,[1]ratio_family_bedrooms!$A:$K,9,FALSE)</f>
        <v>1.0588235294117647</v>
      </c>
      <c r="K87">
        <f>VLOOKUP(A87,[1]ratio_family_bedrooms!$A:$K,10,FALSE)</f>
        <v>1.2222222222222223</v>
      </c>
      <c r="L87">
        <f>VLOOKUP(A87,[1]ratio_family_bedrooms!$A:$K,11,FALSE)</f>
        <v>1.5</v>
      </c>
      <c r="M87">
        <f t="shared" si="1"/>
        <v>1277.1356783919598</v>
      </c>
    </row>
    <row r="88" spans="1:13" x14ac:dyDescent="0.2">
      <c r="A88">
        <v>2019</v>
      </c>
      <c r="B88">
        <v>10</v>
      </c>
      <c r="C88" t="s">
        <v>61</v>
      </c>
      <c r="D88">
        <v>1</v>
      </c>
      <c r="E88" t="s">
        <v>24</v>
      </c>
      <c r="F88">
        <f>VLOOKUP(A88&amp;B88&amp;C88&amp;D88&amp;E88,average_median_rates_2_aptFINAL!A:P,16,FALSE)</f>
        <v>1275</v>
      </c>
      <c r="G88">
        <f>VLOOKUP(A88&amp;B88&amp;C88&amp;3&amp;E88,average_median_rates_2_aptFINAL!A:P,16,FALSE)</f>
        <v>1790.2356660439721</v>
      </c>
      <c r="H88">
        <f>IF(D88&lt;=3,VLOOKUP(A88&amp;D88,[1]ratio_condo_family!$A:$F,6,FALSE),0)</f>
        <v>1.1105527638190955</v>
      </c>
      <c r="I88">
        <f>VLOOKUP(A88&amp;3,[1]ratio_condo_family!$A:$F,6,FALSE)</f>
        <v>1.2142857142857142</v>
      </c>
      <c r="J88">
        <f>VLOOKUP(A88,[1]ratio_family_bedrooms!$A:$K,9,FALSE)</f>
        <v>1.0588235294117647</v>
      </c>
      <c r="K88">
        <f>VLOOKUP(A88,[1]ratio_family_bedrooms!$A:$K,10,FALSE)</f>
        <v>1.2222222222222223</v>
      </c>
      <c r="L88">
        <f>VLOOKUP(A88,[1]ratio_family_bedrooms!$A:$K,11,FALSE)</f>
        <v>1.5</v>
      </c>
      <c r="M88">
        <f t="shared" si="1"/>
        <v>1415.9547738693468</v>
      </c>
    </row>
    <row r="89" spans="1:13" x14ac:dyDescent="0.2">
      <c r="A89">
        <v>2019</v>
      </c>
      <c r="B89">
        <v>10</v>
      </c>
      <c r="C89" t="s">
        <v>61</v>
      </c>
      <c r="D89">
        <v>1</v>
      </c>
      <c r="E89" t="s">
        <v>25</v>
      </c>
      <c r="F89">
        <f>VLOOKUP(A89&amp;B89&amp;C89&amp;D89&amp;E89,average_median_rates_2_aptFINAL!A:P,16,FALSE)</f>
        <v>1200</v>
      </c>
      <c r="G89">
        <f>VLOOKUP(A89&amp;B89&amp;C89&amp;3&amp;E89,average_median_rates_2_aptFINAL!A:P,16,FALSE)</f>
        <v>1692.6282511855145</v>
      </c>
      <c r="H89">
        <f>IF(D89&lt;=3,VLOOKUP(A89&amp;D89,[1]ratio_condo_family!$A:$F,6,FALSE),0)</f>
        <v>1.1105527638190955</v>
      </c>
      <c r="I89">
        <f>VLOOKUP(A89&amp;3,[1]ratio_condo_family!$A:$F,6,FALSE)</f>
        <v>1.2142857142857142</v>
      </c>
      <c r="J89">
        <f>VLOOKUP(A89,[1]ratio_family_bedrooms!$A:$K,9,FALSE)</f>
        <v>1.0588235294117647</v>
      </c>
      <c r="K89">
        <f>VLOOKUP(A89,[1]ratio_family_bedrooms!$A:$K,10,FALSE)</f>
        <v>1.2222222222222223</v>
      </c>
      <c r="L89">
        <f>VLOOKUP(A89,[1]ratio_family_bedrooms!$A:$K,11,FALSE)</f>
        <v>1.5</v>
      </c>
      <c r="M89">
        <f t="shared" si="1"/>
        <v>1332.6633165829146</v>
      </c>
    </row>
    <row r="90" spans="1:13" x14ac:dyDescent="0.2">
      <c r="A90">
        <v>2019</v>
      </c>
      <c r="B90">
        <v>10</v>
      </c>
      <c r="C90" t="s">
        <v>61</v>
      </c>
      <c r="D90">
        <v>1</v>
      </c>
      <c r="E90" t="s">
        <v>26</v>
      </c>
      <c r="F90">
        <f>VLOOKUP(A90&amp;B90&amp;C90&amp;D90&amp;E90,average_median_rates_2_aptFINAL!A:P,16,FALSE)</f>
        <v>1236</v>
      </c>
      <c r="G90">
        <f>VLOOKUP(A90&amp;B90&amp;C90&amp;3&amp;E90,average_median_rates_2_aptFINAL!A:P,16,FALSE)</f>
        <v>2350</v>
      </c>
      <c r="H90">
        <f>IF(D90&lt;=3,VLOOKUP(A90&amp;D90,[1]ratio_condo_family!$A:$F,6,FALSE),0)</f>
        <v>1.1105527638190955</v>
      </c>
      <c r="I90">
        <f>VLOOKUP(A90&amp;3,[1]ratio_condo_family!$A:$F,6,FALSE)</f>
        <v>1.2142857142857142</v>
      </c>
      <c r="J90">
        <f>VLOOKUP(A90,[1]ratio_family_bedrooms!$A:$K,9,FALSE)</f>
        <v>1.0588235294117647</v>
      </c>
      <c r="K90">
        <f>VLOOKUP(A90,[1]ratio_family_bedrooms!$A:$K,10,FALSE)</f>
        <v>1.2222222222222223</v>
      </c>
      <c r="L90">
        <f>VLOOKUP(A90,[1]ratio_family_bedrooms!$A:$K,11,FALSE)</f>
        <v>1.5</v>
      </c>
      <c r="M90">
        <f t="shared" si="1"/>
        <v>1372.643216080402</v>
      </c>
    </row>
    <row r="91" spans="1:13" x14ac:dyDescent="0.2">
      <c r="A91">
        <v>2019</v>
      </c>
      <c r="B91">
        <v>10</v>
      </c>
      <c r="C91" t="s">
        <v>61</v>
      </c>
      <c r="D91">
        <v>1</v>
      </c>
      <c r="E91" t="s">
        <v>27</v>
      </c>
      <c r="F91">
        <f>VLOOKUP(A91&amp;B91&amp;C91&amp;D91&amp;E91,average_median_rates_2_aptFINAL!A:P,16,FALSE)</f>
        <v>1858</v>
      </c>
      <c r="G91">
        <f>VLOOKUP(A91&amp;B91&amp;C91&amp;3&amp;E91,average_median_rates_2_aptFINAL!A:P,16,FALSE)</f>
        <v>2950</v>
      </c>
      <c r="H91">
        <f>IF(D91&lt;=3,VLOOKUP(A91&amp;D91,[1]ratio_condo_family!$A:$F,6,FALSE),0)</f>
        <v>1.1105527638190955</v>
      </c>
      <c r="I91">
        <f>VLOOKUP(A91&amp;3,[1]ratio_condo_family!$A:$F,6,FALSE)</f>
        <v>1.2142857142857142</v>
      </c>
      <c r="J91">
        <f>VLOOKUP(A91,[1]ratio_family_bedrooms!$A:$K,9,FALSE)</f>
        <v>1.0588235294117647</v>
      </c>
      <c r="K91">
        <f>VLOOKUP(A91,[1]ratio_family_bedrooms!$A:$K,10,FALSE)</f>
        <v>1.2222222222222223</v>
      </c>
      <c r="L91">
        <f>VLOOKUP(A91,[1]ratio_family_bedrooms!$A:$K,11,FALSE)</f>
        <v>1.5</v>
      </c>
      <c r="M91">
        <f t="shared" si="1"/>
        <v>2063.4070351758796</v>
      </c>
    </row>
    <row r="92" spans="1:13" x14ac:dyDescent="0.2">
      <c r="A92">
        <v>2019</v>
      </c>
      <c r="B92">
        <v>10</v>
      </c>
      <c r="C92" t="s">
        <v>61</v>
      </c>
      <c r="D92">
        <v>1</v>
      </c>
      <c r="E92" t="s">
        <v>28</v>
      </c>
      <c r="F92">
        <f>VLOOKUP(A92&amp;B92&amp;C92&amp;D92&amp;E92,average_median_rates_2_aptFINAL!A:P,16,FALSE)</f>
        <v>1200</v>
      </c>
      <c r="G92">
        <f>VLOOKUP(A92&amp;B92&amp;C92&amp;3&amp;E92,average_median_rates_2_aptFINAL!A:P,16,FALSE)</f>
        <v>2100</v>
      </c>
      <c r="H92">
        <f>IF(D92&lt;=3,VLOOKUP(A92&amp;D92,[1]ratio_condo_family!$A:$F,6,FALSE),0)</f>
        <v>1.1105527638190955</v>
      </c>
      <c r="I92">
        <f>VLOOKUP(A92&amp;3,[1]ratio_condo_family!$A:$F,6,FALSE)</f>
        <v>1.2142857142857142</v>
      </c>
      <c r="J92">
        <f>VLOOKUP(A92,[1]ratio_family_bedrooms!$A:$K,9,FALSE)</f>
        <v>1.0588235294117647</v>
      </c>
      <c r="K92">
        <f>VLOOKUP(A92,[1]ratio_family_bedrooms!$A:$K,10,FALSE)</f>
        <v>1.2222222222222223</v>
      </c>
      <c r="L92">
        <f>VLOOKUP(A92,[1]ratio_family_bedrooms!$A:$K,11,FALSE)</f>
        <v>1.5</v>
      </c>
      <c r="M92">
        <f t="shared" si="1"/>
        <v>1332.6633165829146</v>
      </c>
    </row>
    <row r="93" spans="1:13" x14ac:dyDescent="0.2">
      <c r="A93">
        <v>2019</v>
      </c>
      <c r="B93">
        <v>10</v>
      </c>
      <c r="C93" t="s">
        <v>61</v>
      </c>
      <c r="D93">
        <v>1</v>
      </c>
      <c r="E93" t="s">
        <v>29</v>
      </c>
      <c r="F93">
        <f>VLOOKUP(A93&amp;B93&amp;C93&amp;D93&amp;E93,average_median_rates_2_aptFINAL!A:P,16,FALSE)</f>
        <v>1050</v>
      </c>
      <c r="G93">
        <f>VLOOKUP(A93&amp;B93&amp;C93&amp;3&amp;E93,average_median_rates_2_aptFINAL!A:P,16,FALSE)</f>
        <v>1400</v>
      </c>
      <c r="H93">
        <f>IF(D93&lt;=3,VLOOKUP(A93&amp;D93,[1]ratio_condo_family!$A:$F,6,FALSE),0)</f>
        <v>1.1105527638190955</v>
      </c>
      <c r="I93">
        <f>VLOOKUP(A93&amp;3,[1]ratio_condo_family!$A:$F,6,FALSE)</f>
        <v>1.2142857142857142</v>
      </c>
      <c r="J93">
        <f>VLOOKUP(A93,[1]ratio_family_bedrooms!$A:$K,9,FALSE)</f>
        <v>1.0588235294117647</v>
      </c>
      <c r="K93">
        <f>VLOOKUP(A93,[1]ratio_family_bedrooms!$A:$K,10,FALSE)</f>
        <v>1.2222222222222223</v>
      </c>
      <c r="L93">
        <f>VLOOKUP(A93,[1]ratio_family_bedrooms!$A:$K,11,FALSE)</f>
        <v>1.5</v>
      </c>
      <c r="M93">
        <f t="shared" si="1"/>
        <v>1166.0804020100502</v>
      </c>
    </row>
    <row r="94" spans="1:13" x14ac:dyDescent="0.2">
      <c r="A94">
        <v>2019</v>
      </c>
      <c r="B94">
        <v>10</v>
      </c>
      <c r="C94" t="s">
        <v>61</v>
      </c>
      <c r="D94">
        <v>1</v>
      </c>
      <c r="E94" t="s">
        <v>31</v>
      </c>
      <c r="F94">
        <f>VLOOKUP(A94&amp;B94&amp;C94&amp;D94&amp;E94,average_median_rates_2_aptFINAL!A:P,16,FALSE)</f>
        <v>1225</v>
      </c>
      <c r="G94">
        <f>VLOOKUP(A94&amp;B94&amp;C94&amp;3&amp;E94,average_median_rates_2_aptFINAL!A:P,16,FALSE)</f>
        <v>1939</v>
      </c>
      <c r="H94">
        <f>IF(D94&lt;=3,VLOOKUP(A94&amp;D94,[1]ratio_condo_family!$A:$F,6,FALSE),0)</f>
        <v>1.1105527638190955</v>
      </c>
      <c r="I94">
        <f>VLOOKUP(A94&amp;3,[1]ratio_condo_family!$A:$F,6,FALSE)</f>
        <v>1.2142857142857142</v>
      </c>
      <c r="J94">
        <f>VLOOKUP(A94,[1]ratio_family_bedrooms!$A:$K,9,FALSE)</f>
        <v>1.0588235294117647</v>
      </c>
      <c r="K94">
        <f>VLOOKUP(A94,[1]ratio_family_bedrooms!$A:$K,10,FALSE)</f>
        <v>1.2222222222222223</v>
      </c>
      <c r="L94">
        <f>VLOOKUP(A94,[1]ratio_family_bedrooms!$A:$K,11,FALSE)</f>
        <v>1.5</v>
      </c>
      <c r="M94">
        <f t="shared" si="1"/>
        <v>1360.427135678392</v>
      </c>
    </row>
    <row r="95" spans="1:13" x14ac:dyDescent="0.2">
      <c r="A95">
        <v>2019</v>
      </c>
      <c r="B95">
        <v>10</v>
      </c>
      <c r="C95" t="s">
        <v>61</v>
      </c>
      <c r="D95">
        <v>1</v>
      </c>
      <c r="E95" t="s">
        <v>32</v>
      </c>
      <c r="F95">
        <f>VLOOKUP(A95&amp;B95&amp;C95&amp;D95&amp;E95,average_median_rates_2_aptFINAL!A:P,16,FALSE)</f>
        <v>1135</v>
      </c>
      <c r="G95">
        <f>VLOOKUP(A95&amp;B95&amp;C95&amp;3&amp;E95,average_median_rates_2_aptFINAL!A:P,16,FALSE)</f>
        <v>2025</v>
      </c>
      <c r="H95">
        <f>IF(D95&lt;=3,VLOOKUP(A95&amp;D95,[1]ratio_condo_family!$A:$F,6,FALSE),0)</f>
        <v>1.1105527638190955</v>
      </c>
      <c r="I95">
        <f>VLOOKUP(A95&amp;3,[1]ratio_condo_family!$A:$F,6,FALSE)</f>
        <v>1.2142857142857142</v>
      </c>
      <c r="J95">
        <f>VLOOKUP(A95,[1]ratio_family_bedrooms!$A:$K,9,FALSE)</f>
        <v>1.0588235294117647</v>
      </c>
      <c r="K95">
        <f>VLOOKUP(A95,[1]ratio_family_bedrooms!$A:$K,10,FALSE)</f>
        <v>1.2222222222222223</v>
      </c>
      <c r="L95">
        <f>VLOOKUP(A95,[1]ratio_family_bedrooms!$A:$K,11,FALSE)</f>
        <v>1.5</v>
      </c>
      <c r="M95">
        <f t="shared" si="1"/>
        <v>1260.4773869346734</v>
      </c>
    </row>
    <row r="96" spans="1:13" x14ac:dyDescent="0.2">
      <c r="A96">
        <v>2019</v>
      </c>
      <c r="B96">
        <v>10</v>
      </c>
      <c r="C96" t="s">
        <v>61</v>
      </c>
      <c r="D96">
        <v>1</v>
      </c>
      <c r="E96" t="s">
        <v>33</v>
      </c>
      <c r="F96">
        <f>VLOOKUP(A96&amp;B96&amp;C96&amp;D96&amp;E96,average_median_rates_2_aptFINAL!A:P,16,FALSE)</f>
        <v>1350</v>
      </c>
      <c r="G96">
        <f>VLOOKUP(A96&amp;B96&amp;C96&amp;3&amp;E96,average_median_rates_2_aptFINAL!A:P,16,FALSE)</f>
        <v>2800</v>
      </c>
      <c r="H96">
        <f>IF(D96&lt;=3,VLOOKUP(A96&amp;D96,[1]ratio_condo_family!$A:$F,6,FALSE),0)</f>
        <v>1.1105527638190955</v>
      </c>
      <c r="I96">
        <f>VLOOKUP(A96&amp;3,[1]ratio_condo_family!$A:$F,6,FALSE)</f>
        <v>1.2142857142857142</v>
      </c>
      <c r="J96">
        <f>VLOOKUP(A96,[1]ratio_family_bedrooms!$A:$K,9,FALSE)</f>
        <v>1.0588235294117647</v>
      </c>
      <c r="K96">
        <f>VLOOKUP(A96,[1]ratio_family_bedrooms!$A:$K,10,FALSE)</f>
        <v>1.2222222222222223</v>
      </c>
      <c r="L96">
        <f>VLOOKUP(A96,[1]ratio_family_bedrooms!$A:$K,11,FALSE)</f>
        <v>1.5</v>
      </c>
      <c r="M96">
        <f t="shared" si="1"/>
        <v>1499.246231155779</v>
      </c>
    </row>
    <row r="97" spans="1:13" x14ac:dyDescent="0.2">
      <c r="A97">
        <v>2019</v>
      </c>
      <c r="B97">
        <v>10</v>
      </c>
      <c r="C97" t="s">
        <v>61</v>
      </c>
      <c r="D97">
        <v>1</v>
      </c>
      <c r="E97" t="s">
        <v>34</v>
      </c>
      <c r="F97">
        <f>VLOOKUP(A97&amp;B97&amp;C97&amp;D97&amp;E97,average_median_rates_2_aptFINAL!A:P,16,FALSE)</f>
        <v>1525</v>
      </c>
      <c r="G97">
        <f>VLOOKUP(A97&amp;B97&amp;C97&amp;3&amp;E97,average_median_rates_2_aptFINAL!A:P,16,FALSE)</f>
        <v>1879</v>
      </c>
      <c r="H97">
        <f>IF(D97&lt;=3,VLOOKUP(A97&amp;D97,[1]ratio_condo_family!$A:$F,6,FALSE),0)</f>
        <v>1.1105527638190955</v>
      </c>
      <c r="I97">
        <f>VLOOKUP(A97&amp;3,[1]ratio_condo_family!$A:$F,6,FALSE)</f>
        <v>1.2142857142857142</v>
      </c>
      <c r="J97">
        <f>VLOOKUP(A97,[1]ratio_family_bedrooms!$A:$K,9,FALSE)</f>
        <v>1.0588235294117647</v>
      </c>
      <c r="K97">
        <f>VLOOKUP(A97,[1]ratio_family_bedrooms!$A:$K,10,FALSE)</f>
        <v>1.2222222222222223</v>
      </c>
      <c r="L97">
        <f>VLOOKUP(A97,[1]ratio_family_bedrooms!$A:$K,11,FALSE)</f>
        <v>1.5</v>
      </c>
      <c r="M97">
        <f t="shared" si="1"/>
        <v>1693.5929648241206</v>
      </c>
    </row>
    <row r="98" spans="1:13" x14ac:dyDescent="0.2">
      <c r="A98">
        <v>2019</v>
      </c>
      <c r="B98">
        <v>10</v>
      </c>
      <c r="C98" t="s">
        <v>61</v>
      </c>
      <c r="D98">
        <v>1</v>
      </c>
      <c r="E98" t="s">
        <v>35</v>
      </c>
      <c r="F98">
        <f>VLOOKUP(A98&amp;B98&amp;C98&amp;D98&amp;E98,average_median_rates_2_aptFINAL!A:P,16,FALSE)</f>
        <v>1785</v>
      </c>
      <c r="G98">
        <f>VLOOKUP(A98&amp;B98&amp;C98&amp;3&amp;E98,average_median_rates_2_aptFINAL!A:P,16,FALSE)</f>
        <v>3400</v>
      </c>
      <c r="H98">
        <f>IF(D98&lt;=3,VLOOKUP(A98&amp;D98,[1]ratio_condo_family!$A:$F,6,FALSE),0)</f>
        <v>1.1105527638190955</v>
      </c>
      <c r="I98">
        <f>VLOOKUP(A98&amp;3,[1]ratio_condo_family!$A:$F,6,FALSE)</f>
        <v>1.2142857142857142</v>
      </c>
      <c r="J98">
        <f>VLOOKUP(A98,[1]ratio_family_bedrooms!$A:$K,9,FALSE)</f>
        <v>1.0588235294117647</v>
      </c>
      <c r="K98">
        <f>VLOOKUP(A98,[1]ratio_family_bedrooms!$A:$K,10,FALSE)</f>
        <v>1.2222222222222223</v>
      </c>
      <c r="L98">
        <f>VLOOKUP(A98,[1]ratio_family_bedrooms!$A:$K,11,FALSE)</f>
        <v>1.5</v>
      </c>
      <c r="M98">
        <f t="shared" si="1"/>
        <v>1982.3366834170854</v>
      </c>
    </row>
    <row r="99" spans="1:13" x14ac:dyDescent="0.2">
      <c r="A99">
        <v>2019</v>
      </c>
      <c r="B99">
        <v>10</v>
      </c>
      <c r="C99" t="s">
        <v>61</v>
      </c>
      <c r="D99">
        <v>1</v>
      </c>
      <c r="E99" t="s">
        <v>36</v>
      </c>
      <c r="F99">
        <f>VLOOKUP(A99&amp;B99&amp;C99&amp;D99&amp;E99,average_median_rates_2_aptFINAL!A:P,16,FALSE)</f>
        <v>1200</v>
      </c>
      <c r="G99">
        <f>VLOOKUP(A99&amp;B99&amp;C99&amp;3&amp;E99,average_median_rates_2_aptFINAL!A:P,16,FALSE)</f>
        <v>1750</v>
      </c>
      <c r="H99">
        <f>IF(D99&lt;=3,VLOOKUP(A99&amp;D99,[1]ratio_condo_family!$A:$F,6,FALSE),0)</f>
        <v>1.1105527638190955</v>
      </c>
      <c r="I99">
        <f>VLOOKUP(A99&amp;3,[1]ratio_condo_family!$A:$F,6,FALSE)</f>
        <v>1.2142857142857142</v>
      </c>
      <c r="J99">
        <f>VLOOKUP(A99,[1]ratio_family_bedrooms!$A:$K,9,FALSE)</f>
        <v>1.0588235294117647</v>
      </c>
      <c r="K99">
        <f>VLOOKUP(A99,[1]ratio_family_bedrooms!$A:$K,10,FALSE)</f>
        <v>1.2222222222222223</v>
      </c>
      <c r="L99">
        <f>VLOOKUP(A99,[1]ratio_family_bedrooms!$A:$K,11,FALSE)</f>
        <v>1.5</v>
      </c>
      <c r="M99">
        <f t="shared" si="1"/>
        <v>1332.6633165829146</v>
      </c>
    </row>
    <row r="100" spans="1:13" x14ac:dyDescent="0.2">
      <c r="A100">
        <v>2019</v>
      </c>
      <c r="B100">
        <v>10</v>
      </c>
      <c r="C100" t="s">
        <v>61</v>
      </c>
      <c r="D100">
        <v>1</v>
      </c>
      <c r="E100" t="s">
        <v>37</v>
      </c>
      <c r="F100">
        <f>VLOOKUP(A100&amp;B100&amp;C100&amp;D100&amp;E100,average_median_rates_2_aptFINAL!A:P,16,FALSE)</f>
        <v>960</v>
      </c>
      <c r="G100">
        <f>VLOOKUP(A100&amp;B100&amp;C100&amp;3&amp;E100,average_median_rates_2_aptFINAL!A:P,16,FALSE)</f>
        <v>1358.5079958122053</v>
      </c>
      <c r="H100">
        <f>IF(D100&lt;=3,VLOOKUP(A100&amp;D100,[1]ratio_condo_family!$A:$F,6,FALSE),0)</f>
        <v>1.1105527638190955</v>
      </c>
      <c r="I100">
        <f>VLOOKUP(A100&amp;3,[1]ratio_condo_family!$A:$F,6,FALSE)</f>
        <v>1.2142857142857142</v>
      </c>
      <c r="J100">
        <f>VLOOKUP(A100,[1]ratio_family_bedrooms!$A:$K,9,FALSE)</f>
        <v>1.0588235294117647</v>
      </c>
      <c r="K100">
        <f>VLOOKUP(A100,[1]ratio_family_bedrooms!$A:$K,10,FALSE)</f>
        <v>1.2222222222222223</v>
      </c>
      <c r="L100">
        <f>VLOOKUP(A100,[1]ratio_family_bedrooms!$A:$K,11,FALSE)</f>
        <v>1.5</v>
      </c>
      <c r="M100">
        <f t="shared" si="1"/>
        <v>1066.1306532663316</v>
      </c>
    </row>
    <row r="101" spans="1:13" x14ac:dyDescent="0.2">
      <c r="A101">
        <v>2019</v>
      </c>
      <c r="B101">
        <v>10</v>
      </c>
      <c r="C101" t="s">
        <v>61</v>
      </c>
      <c r="D101">
        <v>1</v>
      </c>
      <c r="E101" t="s">
        <v>38</v>
      </c>
      <c r="F101">
        <f>VLOOKUP(A101&amp;B101&amp;C101&amp;D101&amp;E101,average_median_rates_2_aptFINAL!A:P,16,FALSE)</f>
        <v>1025</v>
      </c>
      <c r="G101">
        <f>VLOOKUP(A101&amp;B101&amp;C101&amp;3&amp;E101,average_median_rates_2_aptFINAL!A:P,16,FALSE)</f>
        <v>1299</v>
      </c>
      <c r="H101">
        <f>IF(D101&lt;=3,VLOOKUP(A101&amp;D101,[1]ratio_condo_family!$A:$F,6,FALSE),0)</f>
        <v>1.1105527638190955</v>
      </c>
      <c r="I101">
        <f>VLOOKUP(A101&amp;3,[1]ratio_condo_family!$A:$F,6,FALSE)</f>
        <v>1.2142857142857142</v>
      </c>
      <c r="J101">
        <f>VLOOKUP(A101,[1]ratio_family_bedrooms!$A:$K,9,FALSE)</f>
        <v>1.0588235294117647</v>
      </c>
      <c r="K101">
        <f>VLOOKUP(A101,[1]ratio_family_bedrooms!$A:$K,10,FALSE)</f>
        <v>1.2222222222222223</v>
      </c>
      <c r="L101">
        <f>VLOOKUP(A101,[1]ratio_family_bedrooms!$A:$K,11,FALSE)</f>
        <v>1.5</v>
      </c>
      <c r="M101">
        <f t="shared" si="1"/>
        <v>1138.3165829145728</v>
      </c>
    </row>
    <row r="102" spans="1:13" x14ac:dyDescent="0.2">
      <c r="A102">
        <v>2019</v>
      </c>
      <c r="B102">
        <v>10</v>
      </c>
      <c r="C102" t="s">
        <v>61</v>
      </c>
      <c r="D102">
        <v>1</v>
      </c>
      <c r="E102" t="s">
        <v>39</v>
      </c>
      <c r="F102">
        <f>VLOOKUP(A102&amp;B102&amp;C102&amp;D102&amp;E102,average_median_rates_2_aptFINAL!A:P,16,FALSE)</f>
        <v>1042</v>
      </c>
      <c r="G102">
        <f>VLOOKUP(A102&amp;B102&amp;C102&amp;3&amp;E102,average_median_rates_2_aptFINAL!A:P,16,FALSE)</f>
        <v>1965.799683862632</v>
      </c>
      <c r="H102">
        <f>IF(D102&lt;=3,VLOOKUP(A102&amp;D102,[1]ratio_condo_family!$A:$F,6,FALSE),0)</f>
        <v>1.1105527638190955</v>
      </c>
      <c r="I102">
        <f>VLOOKUP(A102&amp;3,[1]ratio_condo_family!$A:$F,6,FALSE)</f>
        <v>1.2142857142857142</v>
      </c>
      <c r="J102">
        <f>VLOOKUP(A102,[1]ratio_family_bedrooms!$A:$K,9,FALSE)</f>
        <v>1.0588235294117647</v>
      </c>
      <c r="K102">
        <f>VLOOKUP(A102,[1]ratio_family_bedrooms!$A:$K,10,FALSE)</f>
        <v>1.2222222222222223</v>
      </c>
      <c r="L102">
        <f>VLOOKUP(A102,[1]ratio_family_bedrooms!$A:$K,11,FALSE)</f>
        <v>1.5</v>
      </c>
      <c r="M102">
        <f t="shared" si="1"/>
        <v>1157.1959798994976</v>
      </c>
    </row>
    <row r="103" spans="1:13" x14ac:dyDescent="0.2">
      <c r="A103">
        <v>2019</v>
      </c>
      <c r="B103">
        <v>10</v>
      </c>
      <c r="C103" t="s">
        <v>61</v>
      </c>
      <c r="D103">
        <v>1</v>
      </c>
      <c r="E103" t="s">
        <v>40</v>
      </c>
      <c r="F103">
        <f>VLOOKUP(A103&amp;B103&amp;C103&amp;D103&amp;E103,average_median_rates_2_aptFINAL!A:P,16,FALSE)</f>
        <v>1250</v>
      </c>
      <c r="G103">
        <f>VLOOKUP(A103&amp;B103&amp;C103&amp;3&amp;E103,average_median_rates_2_aptFINAL!A:P,16,FALSE)</f>
        <v>1539.1579249892231</v>
      </c>
      <c r="H103">
        <f>IF(D103&lt;=3,VLOOKUP(A103&amp;D103,[1]ratio_condo_family!$A:$F,6,FALSE),0)</f>
        <v>1.1105527638190955</v>
      </c>
      <c r="I103">
        <f>VLOOKUP(A103&amp;3,[1]ratio_condo_family!$A:$F,6,FALSE)</f>
        <v>1.2142857142857142</v>
      </c>
      <c r="J103">
        <f>VLOOKUP(A103,[1]ratio_family_bedrooms!$A:$K,9,FALSE)</f>
        <v>1.0588235294117647</v>
      </c>
      <c r="K103">
        <f>VLOOKUP(A103,[1]ratio_family_bedrooms!$A:$K,10,FALSE)</f>
        <v>1.2222222222222223</v>
      </c>
      <c r="L103">
        <f>VLOOKUP(A103,[1]ratio_family_bedrooms!$A:$K,11,FALSE)</f>
        <v>1.5</v>
      </c>
      <c r="M103">
        <f t="shared" si="1"/>
        <v>1388.1909547738694</v>
      </c>
    </row>
    <row r="104" spans="1:13" x14ac:dyDescent="0.2">
      <c r="A104">
        <v>2019</v>
      </c>
      <c r="B104">
        <v>10</v>
      </c>
      <c r="C104" t="s">
        <v>61</v>
      </c>
      <c r="D104">
        <v>1</v>
      </c>
      <c r="E104" t="s">
        <v>41</v>
      </c>
      <c r="F104">
        <f>VLOOKUP(A104&amp;B104&amp;C104&amp;D104&amp;E104,average_median_rates_2_aptFINAL!A:P,16,FALSE)</f>
        <v>1107</v>
      </c>
      <c r="G104">
        <f>VLOOKUP(A104&amp;B104&amp;C104&amp;3&amp;E104,average_median_rates_2_aptFINAL!A:P,16,FALSE)</f>
        <v>1380</v>
      </c>
      <c r="H104">
        <f>IF(D104&lt;=3,VLOOKUP(A104&amp;D104,[1]ratio_condo_family!$A:$F,6,FALSE),0)</f>
        <v>1.1105527638190955</v>
      </c>
      <c r="I104">
        <f>VLOOKUP(A104&amp;3,[1]ratio_condo_family!$A:$F,6,FALSE)</f>
        <v>1.2142857142857142</v>
      </c>
      <c r="J104">
        <f>VLOOKUP(A104,[1]ratio_family_bedrooms!$A:$K,9,FALSE)</f>
        <v>1.0588235294117647</v>
      </c>
      <c r="K104">
        <f>VLOOKUP(A104,[1]ratio_family_bedrooms!$A:$K,10,FALSE)</f>
        <v>1.2222222222222223</v>
      </c>
      <c r="L104">
        <f>VLOOKUP(A104,[1]ratio_family_bedrooms!$A:$K,11,FALSE)</f>
        <v>1.5</v>
      </c>
      <c r="M104">
        <f t="shared" si="1"/>
        <v>1229.3819095477388</v>
      </c>
    </row>
    <row r="105" spans="1:13" x14ac:dyDescent="0.2">
      <c r="A105">
        <v>2019</v>
      </c>
      <c r="B105">
        <v>10</v>
      </c>
      <c r="C105" t="s">
        <v>61</v>
      </c>
      <c r="D105">
        <v>1</v>
      </c>
      <c r="E105" t="s">
        <v>42</v>
      </c>
      <c r="F105">
        <f>VLOOKUP(A105&amp;B105&amp;C105&amp;D105&amp;E105,average_median_rates_2_aptFINAL!A:P,16,FALSE)</f>
        <v>991</v>
      </c>
      <c r="G105">
        <f>VLOOKUP(A105&amp;B105&amp;C105&amp;3&amp;E105,average_median_rates_2_aptFINAL!A:P,16,FALSE)</f>
        <v>1600</v>
      </c>
      <c r="H105">
        <f>IF(D105&lt;=3,VLOOKUP(A105&amp;D105,[1]ratio_condo_family!$A:$F,6,FALSE),0)</f>
        <v>1.1105527638190955</v>
      </c>
      <c r="I105">
        <f>VLOOKUP(A105&amp;3,[1]ratio_condo_family!$A:$F,6,FALSE)</f>
        <v>1.2142857142857142</v>
      </c>
      <c r="J105">
        <f>VLOOKUP(A105,[1]ratio_family_bedrooms!$A:$K,9,FALSE)</f>
        <v>1.0588235294117647</v>
      </c>
      <c r="K105">
        <f>VLOOKUP(A105,[1]ratio_family_bedrooms!$A:$K,10,FALSE)</f>
        <v>1.2222222222222223</v>
      </c>
      <c r="L105">
        <f>VLOOKUP(A105,[1]ratio_family_bedrooms!$A:$K,11,FALSE)</f>
        <v>1.5</v>
      </c>
      <c r="M105">
        <f t="shared" si="1"/>
        <v>1100.5577889447236</v>
      </c>
    </row>
    <row r="106" spans="1:13" x14ac:dyDescent="0.2">
      <c r="A106">
        <v>2019</v>
      </c>
      <c r="B106">
        <v>10</v>
      </c>
      <c r="C106" t="s">
        <v>61</v>
      </c>
      <c r="D106">
        <v>1</v>
      </c>
      <c r="E106" t="s">
        <v>43</v>
      </c>
      <c r="F106">
        <f>VLOOKUP(A106&amp;B106&amp;C106&amp;D106&amp;E106,average_median_rates_2_aptFINAL!A:P,16,FALSE)</f>
        <v>1350</v>
      </c>
      <c r="G106">
        <f>VLOOKUP(A106&amp;B106&amp;C106&amp;3&amp;E106,average_median_rates_2_aptFINAL!A:P,16,FALSE)</f>
        <v>1800</v>
      </c>
      <c r="H106">
        <f>IF(D106&lt;=3,VLOOKUP(A106&amp;D106,[1]ratio_condo_family!$A:$F,6,FALSE),0)</f>
        <v>1.1105527638190955</v>
      </c>
      <c r="I106">
        <f>VLOOKUP(A106&amp;3,[1]ratio_condo_family!$A:$F,6,FALSE)</f>
        <v>1.2142857142857142</v>
      </c>
      <c r="J106">
        <f>VLOOKUP(A106,[1]ratio_family_bedrooms!$A:$K,9,FALSE)</f>
        <v>1.0588235294117647</v>
      </c>
      <c r="K106">
        <f>VLOOKUP(A106,[1]ratio_family_bedrooms!$A:$K,10,FALSE)</f>
        <v>1.2222222222222223</v>
      </c>
      <c r="L106">
        <f>VLOOKUP(A106,[1]ratio_family_bedrooms!$A:$K,11,FALSE)</f>
        <v>1.5</v>
      </c>
      <c r="M106">
        <f t="shared" si="1"/>
        <v>1499.246231155779</v>
      </c>
    </row>
    <row r="107" spans="1:13" x14ac:dyDescent="0.2">
      <c r="A107">
        <v>2019</v>
      </c>
      <c r="B107">
        <v>10</v>
      </c>
      <c r="C107" t="s">
        <v>61</v>
      </c>
      <c r="D107">
        <v>1</v>
      </c>
      <c r="E107" t="s">
        <v>60</v>
      </c>
      <c r="F107">
        <f>VLOOKUP(A107&amp;B107&amp;C107&amp;D107&amp;E107,average_median_rates_2_aptFINAL!A:P,16,FALSE)</f>
        <v>1225.9150388772998</v>
      </c>
      <c r="G107">
        <f>VLOOKUP(A107&amp;B107&amp;C107&amp;3&amp;E107,average_median_rates_2_aptFINAL!A:P,16,FALSE)</f>
        <v>1907.6016669061682</v>
      </c>
      <c r="H107">
        <f>IF(D107&lt;=3,VLOOKUP(A107&amp;D107,[1]ratio_condo_family!$A:$F,6,FALSE),0)</f>
        <v>1.1105527638190955</v>
      </c>
      <c r="I107">
        <f>VLOOKUP(A107&amp;3,[1]ratio_condo_family!$A:$F,6,FALSE)</f>
        <v>1.2142857142857142</v>
      </c>
      <c r="J107">
        <f>VLOOKUP(A107,[1]ratio_family_bedrooms!$A:$K,9,FALSE)</f>
        <v>1.0588235294117647</v>
      </c>
      <c r="K107">
        <f>VLOOKUP(A107,[1]ratio_family_bedrooms!$A:$K,10,FALSE)</f>
        <v>1.2222222222222223</v>
      </c>
      <c r="L107">
        <f>VLOOKUP(A107,[1]ratio_family_bedrooms!$A:$K,11,FALSE)</f>
        <v>1.5</v>
      </c>
      <c r="M107">
        <f t="shared" si="1"/>
        <v>1361.4433346325793</v>
      </c>
    </row>
    <row r="108" spans="1:13" x14ac:dyDescent="0.2">
      <c r="A108">
        <v>2019</v>
      </c>
      <c r="B108">
        <v>10</v>
      </c>
      <c r="C108" t="s">
        <v>61</v>
      </c>
      <c r="D108">
        <v>2</v>
      </c>
      <c r="E108" t="s">
        <v>12</v>
      </c>
      <c r="F108">
        <f>VLOOKUP(A108&amp;B108&amp;C108&amp;D108&amp;E108,average_median_rates_2_aptFINAL!A:P,16,FALSE)</f>
        <v>2130</v>
      </c>
      <c r="G108">
        <f>VLOOKUP(A108&amp;B108&amp;C108&amp;3&amp;E108,average_median_rates_2_aptFINAL!A:P,16,FALSE)</f>
        <v>3592.182784882878</v>
      </c>
      <c r="H108">
        <f>IF(D108&lt;=3,VLOOKUP(A108&amp;D108,[1]ratio_condo_family!$A:$F,6,FALSE),0)</f>
        <v>1.2036108324974926</v>
      </c>
      <c r="I108">
        <f>VLOOKUP(A108&amp;3,[1]ratio_condo_family!$A:$F,6,FALSE)</f>
        <v>1.2142857142857142</v>
      </c>
      <c r="J108">
        <f>VLOOKUP(A108,[1]ratio_family_bedrooms!$A:$K,9,FALSE)</f>
        <v>1.0588235294117647</v>
      </c>
      <c r="K108">
        <f>VLOOKUP(A108,[1]ratio_family_bedrooms!$A:$K,10,FALSE)</f>
        <v>1.2222222222222223</v>
      </c>
      <c r="L108">
        <f>VLOOKUP(A108,[1]ratio_family_bedrooms!$A:$K,11,FALSE)</f>
        <v>1.5</v>
      </c>
      <c r="M108">
        <f t="shared" si="1"/>
        <v>2563.6910732196593</v>
      </c>
    </row>
    <row r="109" spans="1:13" x14ac:dyDescent="0.2">
      <c r="A109">
        <v>2019</v>
      </c>
      <c r="B109">
        <v>10</v>
      </c>
      <c r="C109" t="s">
        <v>61</v>
      </c>
      <c r="D109">
        <v>2</v>
      </c>
      <c r="E109" t="s">
        <v>16</v>
      </c>
      <c r="F109">
        <f>VLOOKUP(A109&amp;B109&amp;C109&amp;D109&amp;E109,average_median_rates_2_aptFINAL!A:P,16,FALSE)</f>
        <v>2275</v>
      </c>
      <c r="G109">
        <f>VLOOKUP(A109&amp;B109&amp;C109&amp;3&amp;E109,average_median_rates_2_aptFINAL!A:P,16,FALSE)</f>
        <v>3112.208240100174</v>
      </c>
      <c r="H109">
        <f>IF(D109&lt;=3,VLOOKUP(A109&amp;D109,[1]ratio_condo_family!$A:$F,6,FALSE),0)</f>
        <v>1.2036108324974926</v>
      </c>
      <c r="I109">
        <f>VLOOKUP(A109&amp;3,[1]ratio_condo_family!$A:$F,6,FALSE)</f>
        <v>1.2142857142857142</v>
      </c>
      <c r="J109">
        <f>VLOOKUP(A109,[1]ratio_family_bedrooms!$A:$K,9,FALSE)</f>
        <v>1.0588235294117647</v>
      </c>
      <c r="K109">
        <f>VLOOKUP(A109,[1]ratio_family_bedrooms!$A:$K,10,FALSE)</f>
        <v>1.2222222222222223</v>
      </c>
      <c r="L109">
        <f>VLOOKUP(A109,[1]ratio_family_bedrooms!$A:$K,11,FALSE)</f>
        <v>1.5</v>
      </c>
      <c r="M109">
        <f t="shared" si="1"/>
        <v>2738.2146439317958</v>
      </c>
    </row>
    <row r="110" spans="1:13" x14ac:dyDescent="0.2">
      <c r="A110">
        <v>2019</v>
      </c>
      <c r="B110">
        <v>10</v>
      </c>
      <c r="C110" t="s">
        <v>61</v>
      </c>
      <c r="D110">
        <v>2</v>
      </c>
      <c r="E110" t="s">
        <v>17</v>
      </c>
      <c r="F110">
        <f>VLOOKUP(A110&amp;B110&amp;C110&amp;D110&amp;E110,average_median_rates_2_aptFINAL!A:P,16,FALSE)</f>
        <v>2600</v>
      </c>
      <c r="G110">
        <f>VLOOKUP(A110&amp;B110&amp;C110&amp;3&amp;E110,average_median_rates_2_aptFINAL!A:P,16,FALSE)</f>
        <v>3350</v>
      </c>
      <c r="H110">
        <f>IF(D110&lt;=3,VLOOKUP(A110&amp;D110,[1]ratio_condo_family!$A:$F,6,FALSE),0)</f>
        <v>1.2036108324974926</v>
      </c>
      <c r="I110">
        <f>VLOOKUP(A110&amp;3,[1]ratio_condo_family!$A:$F,6,FALSE)</f>
        <v>1.2142857142857142</v>
      </c>
      <c r="J110">
        <f>VLOOKUP(A110,[1]ratio_family_bedrooms!$A:$K,9,FALSE)</f>
        <v>1.0588235294117647</v>
      </c>
      <c r="K110">
        <f>VLOOKUP(A110,[1]ratio_family_bedrooms!$A:$K,10,FALSE)</f>
        <v>1.2222222222222223</v>
      </c>
      <c r="L110">
        <f>VLOOKUP(A110,[1]ratio_family_bedrooms!$A:$K,11,FALSE)</f>
        <v>1.5</v>
      </c>
      <c r="M110">
        <f t="shared" si="1"/>
        <v>3129.3881644934809</v>
      </c>
    </row>
    <row r="111" spans="1:13" x14ac:dyDescent="0.2">
      <c r="A111">
        <v>2019</v>
      </c>
      <c r="B111">
        <v>10</v>
      </c>
      <c r="C111" t="s">
        <v>61</v>
      </c>
      <c r="D111">
        <v>2</v>
      </c>
      <c r="E111" t="s">
        <v>19</v>
      </c>
      <c r="F111">
        <f>VLOOKUP(A111&amp;B111&amp;C111&amp;D111&amp;E111,average_median_rates_2_aptFINAL!A:P,16,FALSE)</f>
        <v>1950</v>
      </c>
      <c r="G111">
        <f>VLOOKUP(A111&amp;B111&amp;C111&amp;3&amp;E111,average_median_rates_2_aptFINAL!A:P,16,FALSE)</f>
        <v>2565</v>
      </c>
      <c r="H111">
        <f>IF(D111&lt;=3,VLOOKUP(A111&amp;D111,[1]ratio_condo_family!$A:$F,6,FALSE),0)</f>
        <v>1.2036108324974926</v>
      </c>
      <c r="I111">
        <f>VLOOKUP(A111&amp;3,[1]ratio_condo_family!$A:$F,6,FALSE)</f>
        <v>1.2142857142857142</v>
      </c>
      <c r="J111">
        <f>VLOOKUP(A111,[1]ratio_family_bedrooms!$A:$K,9,FALSE)</f>
        <v>1.0588235294117647</v>
      </c>
      <c r="K111">
        <f>VLOOKUP(A111,[1]ratio_family_bedrooms!$A:$K,10,FALSE)</f>
        <v>1.2222222222222223</v>
      </c>
      <c r="L111">
        <f>VLOOKUP(A111,[1]ratio_family_bedrooms!$A:$K,11,FALSE)</f>
        <v>1.5</v>
      </c>
      <c r="M111">
        <f t="shared" si="1"/>
        <v>2347.0411233701107</v>
      </c>
    </row>
    <row r="112" spans="1:13" x14ac:dyDescent="0.2">
      <c r="A112">
        <v>2019</v>
      </c>
      <c r="B112">
        <v>10</v>
      </c>
      <c r="C112" t="s">
        <v>61</v>
      </c>
      <c r="D112">
        <v>2</v>
      </c>
      <c r="E112" t="s">
        <v>20</v>
      </c>
      <c r="F112">
        <f>VLOOKUP(A112&amp;B112&amp;C112&amp;D112&amp;E112,average_median_rates_2_aptFINAL!A:P,16,FALSE)</f>
        <v>2150</v>
      </c>
      <c r="G112">
        <f>VLOOKUP(A112&amp;B112&amp;C112&amp;3&amp;E112,average_median_rates_2_aptFINAL!A:P,16,FALSE)</f>
        <v>2925</v>
      </c>
      <c r="H112">
        <f>IF(D112&lt;=3,VLOOKUP(A112&amp;D112,[1]ratio_condo_family!$A:$F,6,FALSE),0)</f>
        <v>1.2036108324974926</v>
      </c>
      <c r="I112">
        <f>VLOOKUP(A112&amp;3,[1]ratio_condo_family!$A:$F,6,FALSE)</f>
        <v>1.2142857142857142</v>
      </c>
      <c r="J112">
        <f>VLOOKUP(A112,[1]ratio_family_bedrooms!$A:$K,9,FALSE)</f>
        <v>1.0588235294117647</v>
      </c>
      <c r="K112">
        <f>VLOOKUP(A112,[1]ratio_family_bedrooms!$A:$K,10,FALSE)</f>
        <v>1.2222222222222223</v>
      </c>
      <c r="L112">
        <f>VLOOKUP(A112,[1]ratio_family_bedrooms!$A:$K,11,FALSE)</f>
        <v>1.5</v>
      </c>
      <c r="M112">
        <f t="shared" si="1"/>
        <v>2587.7632898696088</v>
      </c>
    </row>
    <row r="113" spans="1:13" x14ac:dyDescent="0.2">
      <c r="A113">
        <v>2019</v>
      </c>
      <c r="B113">
        <v>10</v>
      </c>
      <c r="C113" t="s">
        <v>61</v>
      </c>
      <c r="D113">
        <v>2</v>
      </c>
      <c r="E113" t="s">
        <v>21</v>
      </c>
      <c r="F113">
        <f>VLOOKUP(A113&amp;B113&amp;C113&amp;D113&amp;E113,average_median_rates_2_aptFINAL!A:P,16,FALSE)</f>
        <v>2210</v>
      </c>
      <c r="G113">
        <f>VLOOKUP(A113&amp;B113&amp;C113&amp;3&amp;E113,average_median_rates_2_aptFINAL!A:P,16,FALSE)</f>
        <v>3075</v>
      </c>
      <c r="H113">
        <f>IF(D113&lt;=3,VLOOKUP(A113&amp;D113,[1]ratio_condo_family!$A:$F,6,FALSE),0)</f>
        <v>1.2036108324974926</v>
      </c>
      <c r="I113">
        <f>VLOOKUP(A113&amp;3,[1]ratio_condo_family!$A:$F,6,FALSE)</f>
        <v>1.2142857142857142</v>
      </c>
      <c r="J113">
        <f>VLOOKUP(A113,[1]ratio_family_bedrooms!$A:$K,9,FALSE)</f>
        <v>1.0588235294117647</v>
      </c>
      <c r="K113">
        <f>VLOOKUP(A113,[1]ratio_family_bedrooms!$A:$K,10,FALSE)</f>
        <v>1.2222222222222223</v>
      </c>
      <c r="L113">
        <f>VLOOKUP(A113,[1]ratio_family_bedrooms!$A:$K,11,FALSE)</f>
        <v>1.5</v>
      </c>
      <c r="M113">
        <f t="shared" si="1"/>
        <v>2659.9799398194587</v>
      </c>
    </row>
    <row r="114" spans="1:13" x14ac:dyDescent="0.2">
      <c r="A114">
        <v>2019</v>
      </c>
      <c r="B114">
        <v>10</v>
      </c>
      <c r="C114" t="s">
        <v>61</v>
      </c>
      <c r="D114">
        <v>2</v>
      </c>
      <c r="E114" t="s">
        <v>23</v>
      </c>
      <c r="F114">
        <f>VLOOKUP(A114&amp;B114&amp;C114&amp;D114&amp;E114,average_median_rates_2_aptFINAL!A:P,16,FALSE)</f>
        <v>1450</v>
      </c>
      <c r="G114">
        <f>VLOOKUP(A114&amp;B114&amp;C114&amp;3&amp;E114,average_median_rates_2_aptFINAL!A:P,16,FALSE)</f>
        <v>1550</v>
      </c>
      <c r="H114">
        <f>IF(D114&lt;=3,VLOOKUP(A114&amp;D114,[1]ratio_condo_family!$A:$F,6,FALSE),0)</f>
        <v>1.2036108324974926</v>
      </c>
      <c r="I114">
        <f>VLOOKUP(A114&amp;3,[1]ratio_condo_family!$A:$F,6,FALSE)</f>
        <v>1.2142857142857142</v>
      </c>
      <c r="J114">
        <f>VLOOKUP(A114,[1]ratio_family_bedrooms!$A:$K,9,FALSE)</f>
        <v>1.0588235294117647</v>
      </c>
      <c r="K114">
        <f>VLOOKUP(A114,[1]ratio_family_bedrooms!$A:$K,10,FALSE)</f>
        <v>1.2222222222222223</v>
      </c>
      <c r="L114">
        <f>VLOOKUP(A114,[1]ratio_family_bedrooms!$A:$K,11,FALSE)</f>
        <v>1.5</v>
      </c>
      <c r="M114">
        <f t="shared" si="1"/>
        <v>1745.2357071213642</v>
      </c>
    </row>
    <row r="115" spans="1:13" x14ac:dyDescent="0.2">
      <c r="A115">
        <v>2019</v>
      </c>
      <c r="B115">
        <v>10</v>
      </c>
      <c r="C115" t="s">
        <v>61</v>
      </c>
      <c r="D115">
        <v>2</v>
      </c>
      <c r="E115" t="s">
        <v>24</v>
      </c>
      <c r="F115">
        <f>VLOOKUP(A115&amp;B115&amp;C115&amp;D115&amp;E115,average_median_rates_2_aptFINAL!A:P,16,FALSE)</f>
        <v>1700</v>
      </c>
      <c r="G115">
        <f>VLOOKUP(A115&amp;B115&amp;C115&amp;3&amp;E115,average_median_rates_2_aptFINAL!A:P,16,FALSE)</f>
        <v>1790.2356660439721</v>
      </c>
      <c r="H115">
        <f>IF(D115&lt;=3,VLOOKUP(A115&amp;D115,[1]ratio_condo_family!$A:$F,6,FALSE),0)</f>
        <v>1.2036108324974926</v>
      </c>
      <c r="I115">
        <f>VLOOKUP(A115&amp;3,[1]ratio_condo_family!$A:$F,6,FALSE)</f>
        <v>1.2142857142857142</v>
      </c>
      <c r="J115">
        <f>VLOOKUP(A115,[1]ratio_family_bedrooms!$A:$K,9,FALSE)</f>
        <v>1.0588235294117647</v>
      </c>
      <c r="K115">
        <f>VLOOKUP(A115,[1]ratio_family_bedrooms!$A:$K,10,FALSE)</f>
        <v>1.2222222222222223</v>
      </c>
      <c r="L115">
        <f>VLOOKUP(A115,[1]ratio_family_bedrooms!$A:$K,11,FALSE)</f>
        <v>1.5</v>
      </c>
      <c r="M115">
        <f t="shared" si="1"/>
        <v>2046.1384152457374</v>
      </c>
    </row>
    <row r="116" spans="1:13" x14ac:dyDescent="0.2">
      <c r="A116">
        <v>2019</v>
      </c>
      <c r="B116">
        <v>10</v>
      </c>
      <c r="C116" t="s">
        <v>61</v>
      </c>
      <c r="D116">
        <v>2</v>
      </c>
      <c r="E116" t="s">
        <v>25</v>
      </c>
      <c r="F116">
        <f>VLOOKUP(A116&amp;B116&amp;C116&amp;D116&amp;E116,average_median_rates_2_aptFINAL!A:P,16,FALSE)</f>
        <v>1500</v>
      </c>
      <c r="G116">
        <f>VLOOKUP(A116&amp;B116&amp;C116&amp;3&amp;E116,average_median_rates_2_aptFINAL!A:P,16,FALSE)</f>
        <v>1692.6282511855145</v>
      </c>
      <c r="H116">
        <f>IF(D116&lt;=3,VLOOKUP(A116&amp;D116,[1]ratio_condo_family!$A:$F,6,FALSE),0)</f>
        <v>1.2036108324974926</v>
      </c>
      <c r="I116">
        <f>VLOOKUP(A116&amp;3,[1]ratio_condo_family!$A:$F,6,FALSE)</f>
        <v>1.2142857142857142</v>
      </c>
      <c r="J116">
        <f>VLOOKUP(A116,[1]ratio_family_bedrooms!$A:$K,9,FALSE)</f>
        <v>1.0588235294117647</v>
      </c>
      <c r="K116">
        <f>VLOOKUP(A116,[1]ratio_family_bedrooms!$A:$K,10,FALSE)</f>
        <v>1.2222222222222223</v>
      </c>
      <c r="L116">
        <f>VLOOKUP(A116,[1]ratio_family_bedrooms!$A:$K,11,FALSE)</f>
        <v>1.5</v>
      </c>
      <c r="M116">
        <f t="shared" si="1"/>
        <v>1805.4162487462388</v>
      </c>
    </row>
    <row r="117" spans="1:13" x14ac:dyDescent="0.2">
      <c r="A117">
        <v>2019</v>
      </c>
      <c r="B117">
        <v>10</v>
      </c>
      <c r="C117" t="s">
        <v>61</v>
      </c>
      <c r="D117">
        <v>2</v>
      </c>
      <c r="E117" t="s">
        <v>26</v>
      </c>
      <c r="F117">
        <f>VLOOKUP(A117&amp;B117&amp;C117&amp;D117&amp;E117,average_median_rates_2_aptFINAL!A:P,16,FALSE)</f>
        <v>1788</v>
      </c>
      <c r="G117">
        <f>VLOOKUP(A117&amp;B117&amp;C117&amp;3&amp;E117,average_median_rates_2_aptFINAL!A:P,16,FALSE)</f>
        <v>2350</v>
      </c>
      <c r="H117">
        <f>IF(D117&lt;=3,VLOOKUP(A117&amp;D117,[1]ratio_condo_family!$A:$F,6,FALSE),0)</f>
        <v>1.2036108324974926</v>
      </c>
      <c r="I117">
        <f>VLOOKUP(A117&amp;3,[1]ratio_condo_family!$A:$F,6,FALSE)</f>
        <v>1.2142857142857142</v>
      </c>
      <c r="J117">
        <f>VLOOKUP(A117,[1]ratio_family_bedrooms!$A:$K,9,FALSE)</f>
        <v>1.0588235294117647</v>
      </c>
      <c r="K117">
        <f>VLOOKUP(A117,[1]ratio_family_bedrooms!$A:$K,10,FALSE)</f>
        <v>1.2222222222222223</v>
      </c>
      <c r="L117">
        <f>VLOOKUP(A117,[1]ratio_family_bedrooms!$A:$K,11,FALSE)</f>
        <v>1.5</v>
      </c>
      <c r="M117">
        <f t="shared" si="1"/>
        <v>2152.0561685055168</v>
      </c>
    </row>
    <row r="118" spans="1:13" x14ac:dyDescent="0.2">
      <c r="A118">
        <v>2019</v>
      </c>
      <c r="B118">
        <v>10</v>
      </c>
      <c r="C118" t="s">
        <v>61</v>
      </c>
      <c r="D118">
        <v>2</v>
      </c>
      <c r="E118" t="s">
        <v>27</v>
      </c>
      <c r="F118">
        <f>VLOOKUP(A118&amp;B118&amp;C118&amp;D118&amp;E118,average_median_rates_2_aptFINAL!A:P,16,FALSE)</f>
        <v>2450</v>
      </c>
      <c r="G118">
        <f>VLOOKUP(A118&amp;B118&amp;C118&amp;3&amp;E118,average_median_rates_2_aptFINAL!A:P,16,FALSE)</f>
        <v>2950</v>
      </c>
      <c r="H118">
        <f>IF(D118&lt;=3,VLOOKUP(A118&amp;D118,[1]ratio_condo_family!$A:$F,6,FALSE),0)</f>
        <v>1.2036108324974926</v>
      </c>
      <c r="I118">
        <f>VLOOKUP(A118&amp;3,[1]ratio_condo_family!$A:$F,6,FALSE)</f>
        <v>1.2142857142857142</v>
      </c>
      <c r="J118">
        <f>VLOOKUP(A118,[1]ratio_family_bedrooms!$A:$K,9,FALSE)</f>
        <v>1.0588235294117647</v>
      </c>
      <c r="K118">
        <f>VLOOKUP(A118,[1]ratio_family_bedrooms!$A:$K,10,FALSE)</f>
        <v>1.2222222222222223</v>
      </c>
      <c r="L118">
        <f>VLOOKUP(A118,[1]ratio_family_bedrooms!$A:$K,11,FALSE)</f>
        <v>1.5</v>
      </c>
      <c r="M118">
        <f t="shared" si="1"/>
        <v>2948.8465396188567</v>
      </c>
    </row>
    <row r="119" spans="1:13" x14ac:dyDescent="0.2">
      <c r="A119">
        <v>2019</v>
      </c>
      <c r="B119">
        <v>10</v>
      </c>
      <c r="C119" t="s">
        <v>61</v>
      </c>
      <c r="D119">
        <v>2</v>
      </c>
      <c r="E119" t="s">
        <v>28</v>
      </c>
      <c r="F119">
        <f>VLOOKUP(A119&amp;B119&amp;C119&amp;D119&amp;E119,average_median_rates_2_aptFINAL!A:P,16,FALSE)</f>
        <v>1550</v>
      </c>
      <c r="G119">
        <f>VLOOKUP(A119&amp;B119&amp;C119&amp;3&amp;E119,average_median_rates_2_aptFINAL!A:P,16,FALSE)</f>
        <v>2100</v>
      </c>
      <c r="H119">
        <f>IF(D119&lt;=3,VLOOKUP(A119&amp;D119,[1]ratio_condo_family!$A:$F,6,FALSE),0)</f>
        <v>1.2036108324974926</v>
      </c>
      <c r="I119">
        <f>VLOOKUP(A119&amp;3,[1]ratio_condo_family!$A:$F,6,FALSE)</f>
        <v>1.2142857142857142</v>
      </c>
      <c r="J119">
        <f>VLOOKUP(A119,[1]ratio_family_bedrooms!$A:$K,9,FALSE)</f>
        <v>1.0588235294117647</v>
      </c>
      <c r="K119">
        <f>VLOOKUP(A119,[1]ratio_family_bedrooms!$A:$K,10,FALSE)</f>
        <v>1.2222222222222223</v>
      </c>
      <c r="L119">
        <f>VLOOKUP(A119,[1]ratio_family_bedrooms!$A:$K,11,FALSE)</f>
        <v>1.5</v>
      </c>
      <c r="M119">
        <f t="shared" si="1"/>
        <v>1865.5967903711135</v>
      </c>
    </row>
    <row r="120" spans="1:13" x14ac:dyDescent="0.2">
      <c r="A120">
        <v>2019</v>
      </c>
      <c r="B120">
        <v>10</v>
      </c>
      <c r="C120" t="s">
        <v>61</v>
      </c>
      <c r="D120">
        <v>2</v>
      </c>
      <c r="E120" t="s">
        <v>29</v>
      </c>
      <c r="F120">
        <f>VLOOKUP(A120&amp;B120&amp;C120&amp;D120&amp;E120,average_median_rates_2_aptFINAL!A:P,16,FALSE)</f>
        <v>1300</v>
      </c>
      <c r="G120">
        <f>VLOOKUP(A120&amp;B120&amp;C120&amp;3&amp;E120,average_median_rates_2_aptFINAL!A:P,16,FALSE)</f>
        <v>1400</v>
      </c>
      <c r="H120">
        <f>IF(D120&lt;=3,VLOOKUP(A120&amp;D120,[1]ratio_condo_family!$A:$F,6,FALSE),0)</f>
        <v>1.2036108324974926</v>
      </c>
      <c r="I120">
        <f>VLOOKUP(A120&amp;3,[1]ratio_condo_family!$A:$F,6,FALSE)</f>
        <v>1.2142857142857142</v>
      </c>
      <c r="J120">
        <f>VLOOKUP(A120,[1]ratio_family_bedrooms!$A:$K,9,FALSE)</f>
        <v>1.0588235294117647</v>
      </c>
      <c r="K120">
        <f>VLOOKUP(A120,[1]ratio_family_bedrooms!$A:$K,10,FALSE)</f>
        <v>1.2222222222222223</v>
      </c>
      <c r="L120">
        <f>VLOOKUP(A120,[1]ratio_family_bedrooms!$A:$K,11,FALSE)</f>
        <v>1.5</v>
      </c>
      <c r="M120">
        <f t="shared" si="1"/>
        <v>1564.6940822467404</v>
      </c>
    </row>
    <row r="121" spans="1:13" x14ac:dyDescent="0.2">
      <c r="A121">
        <v>2019</v>
      </c>
      <c r="B121">
        <v>10</v>
      </c>
      <c r="C121" t="s">
        <v>61</v>
      </c>
      <c r="D121">
        <v>2</v>
      </c>
      <c r="E121" t="s">
        <v>31</v>
      </c>
      <c r="F121">
        <f>VLOOKUP(A121&amp;B121&amp;C121&amp;D121&amp;E121,average_median_rates_2_aptFINAL!A:P,16,FALSE)</f>
        <v>1600</v>
      </c>
      <c r="G121">
        <f>VLOOKUP(A121&amp;B121&amp;C121&amp;3&amp;E121,average_median_rates_2_aptFINAL!A:P,16,FALSE)</f>
        <v>1939</v>
      </c>
      <c r="H121">
        <f>IF(D121&lt;=3,VLOOKUP(A121&amp;D121,[1]ratio_condo_family!$A:$F,6,FALSE),0)</f>
        <v>1.2036108324974926</v>
      </c>
      <c r="I121">
        <f>VLOOKUP(A121&amp;3,[1]ratio_condo_family!$A:$F,6,FALSE)</f>
        <v>1.2142857142857142</v>
      </c>
      <c r="J121">
        <f>VLOOKUP(A121,[1]ratio_family_bedrooms!$A:$K,9,FALSE)</f>
        <v>1.0588235294117647</v>
      </c>
      <c r="K121">
        <f>VLOOKUP(A121,[1]ratio_family_bedrooms!$A:$K,10,FALSE)</f>
        <v>1.2222222222222223</v>
      </c>
      <c r="L121">
        <f>VLOOKUP(A121,[1]ratio_family_bedrooms!$A:$K,11,FALSE)</f>
        <v>1.5</v>
      </c>
      <c r="M121">
        <f t="shared" si="1"/>
        <v>1925.7773319959881</v>
      </c>
    </row>
    <row r="122" spans="1:13" x14ac:dyDescent="0.2">
      <c r="A122">
        <v>2019</v>
      </c>
      <c r="B122">
        <v>10</v>
      </c>
      <c r="C122" t="s">
        <v>61</v>
      </c>
      <c r="D122">
        <v>2</v>
      </c>
      <c r="E122" t="s">
        <v>32</v>
      </c>
      <c r="F122">
        <f>VLOOKUP(A122&amp;B122&amp;C122&amp;D122&amp;E122,average_median_rates_2_aptFINAL!A:P,16,FALSE)</f>
        <v>1550</v>
      </c>
      <c r="G122">
        <f>VLOOKUP(A122&amp;B122&amp;C122&amp;3&amp;E122,average_median_rates_2_aptFINAL!A:P,16,FALSE)</f>
        <v>2025</v>
      </c>
      <c r="H122">
        <f>IF(D122&lt;=3,VLOOKUP(A122&amp;D122,[1]ratio_condo_family!$A:$F,6,FALSE),0)</f>
        <v>1.2036108324974926</v>
      </c>
      <c r="I122">
        <f>VLOOKUP(A122&amp;3,[1]ratio_condo_family!$A:$F,6,FALSE)</f>
        <v>1.2142857142857142</v>
      </c>
      <c r="J122">
        <f>VLOOKUP(A122,[1]ratio_family_bedrooms!$A:$K,9,FALSE)</f>
        <v>1.0588235294117647</v>
      </c>
      <c r="K122">
        <f>VLOOKUP(A122,[1]ratio_family_bedrooms!$A:$K,10,FALSE)</f>
        <v>1.2222222222222223</v>
      </c>
      <c r="L122">
        <f>VLOOKUP(A122,[1]ratio_family_bedrooms!$A:$K,11,FALSE)</f>
        <v>1.5</v>
      </c>
      <c r="M122">
        <f t="shared" si="1"/>
        <v>1865.5967903711135</v>
      </c>
    </row>
    <row r="123" spans="1:13" x14ac:dyDescent="0.2">
      <c r="A123">
        <v>2019</v>
      </c>
      <c r="B123">
        <v>10</v>
      </c>
      <c r="C123" t="s">
        <v>61</v>
      </c>
      <c r="D123">
        <v>2</v>
      </c>
      <c r="E123" t="s">
        <v>33</v>
      </c>
      <c r="F123">
        <f>VLOOKUP(A123&amp;B123&amp;C123&amp;D123&amp;E123,average_median_rates_2_aptFINAL!A:P,16,FALSE)</f>
        <v>1600</v>
      </c>
      <c r="G123">
        <f>VLOOKUP(A123&amp;B123&amp;C123&amp;3&amp;E123,average_median_rates_2_aptFINAL!A:P,16,FALSE)</f>
        <v>2800</v>
      </c>
      <c r="H123">
        <f>IF(D123&lt;=3,VLOOKUP(A123&amp;D123,[1]ratio_condo_family!$A:$F,6,FALSE),0)</f>
        <v>1.2036108324974926</v>
      </c>
      <c r="I123">
        <f>VLOOKUP(A123&amp;3,[1]ratio_condo_family!$A:$F,6,FALSE)</f>
        <v>1.2142857142857142</v>
      </c>
      <c r="J123">
        <f>VLOOKUP(A123,[1]ratio_family_bedrooms!$A:$K,9,FALSE)</f>
        <v>1.0588235294117647</v>
      </c>
      <c r="K123">
        <f>VLOOKUP(A123,[1]ratio_family_bedrooms!$A:$K,10,FALSE)</f>
        <v>1.2222222222222223</v>
      </c>
      <c r="L123">
        <f>VLOOKUP(A123,[1]ratio_family_bedrooms!$A:$K,11,FALSE)</f>
        <v>1.5</v>
      </c>
      <c r="M123">
        <f t="shared" si="1"/>
        <v>1925.7773319959881</v>
      </c>
    </row>
    <row r="124" spans="1:13" x14ac:dyDescent="0.2">
      <c r="A124">
        <v>2019</v>
      </c>
      <c r="B124">
        <v>10</v>
      </c>
      <c r="C124" t="s">
        <v>61</v>
      </c>
      <c r="D124">
        <v>2</v>
      </c>
      <c r="E124" t="s">
        <v>34</v>
      </c>
      <c r="F124">
        <f>VLOOKUP(A124&amp;B124&amp;C124&amp;D124&amp;E124,average_median_rates_2_aptFINAL!A:P,16,FALSE)</f>
        <v>1902</v>
      </c>
      <c r="G124">
        <f>VLOOKUP(A124&amp;B124&amp;C124&amp;3&amp;E124,average_median_rates_2_aptFINAL!A:P,16,FALSE)</f>
        <v>1879</v>
      </c>
      <c r="H124">
        <f>IF(D124&lt;=3,VLOOKUP(A124&amp;D124,[1]ratio_condo_family!$A:$F,6,FALSE),0)</f>
        <v>1.2036108324974926</v>
      </c>
      <c r="I124">
        <f>VLOOKUP(A124&amp;3,[1]ratio_condo_family!$A:$F,6,FALSE)</f>
        <v>1.2142857142857142</v>
      </c>
      <c r="J124">
        <f>VLOOKUP(A124,[1]ratio_family_bedrooms!$A:$K,9,FALSE)</f>
        <v>1.0588235294117647</v>
      </c>
      <c r="K124">
        <f>VLOOKUP(A124,[1]ratio_family_bedrooms!$A:$K,10,FALSE)</f>
        <v>1.2222222222222223</v>
      </c>
      <c r="L124">
        <f>VLOOKUP(A124,[1]ratio_family_bedrooms!$A:$K,11,FALSE)</f>
        <v>1.5</v>
      </c>
      <c r="M124">
        <f t="shared" si="1"/>
        <v>2289.267803410231</v>
      </c>
    </row>
    <row r="125" spans="1:13" x14ac:dyDescent="0.2">
      <c r="A125">
        <v>2019</v>
      </c>
      <c r="B125">
        <v>10</v>
      </c>
      <c r="C125" t="s">
        <v>61</v>
      </c>
      <c r="D125">
        <v>2</v>
      </c>
      <c r="E125" t="s">
        <v>35</v>
      </c>
      <c r="F125">
        <f>VLOOKUP(A125&amp;B125&amp;C125&amp;D125&amp;E125,average_median_rates_2_aptFINAL!A:P,16,FALSE)</f>
        <v>2500</v>
      </c>
      <c r="G125">
        <f>VLOOKUP(A125&amp;B125&amp;C125&amp;3&amp;E125,average_median_rates_2_aptFINAL!A:P,16,FALSE)</f>
        <v>3400</v>
      </c>
      <c r="H125">
        <f>IF(D125&lt;=3,VLOOKUP(A125&amp;D125,[1]ratio_condo_family!$A:$F,6,FALSE),0)</f>
        <v>1.2036108324974926</v>
      </c>
      <c r="I125">
        <f>VLOOKUP(A125&amp;3,[1]ratio_condo_family!$A:$F,6,FALSE)</f>
        <v>1.2142857142857142</v>
      </c>
      <c r="J125">
        <f>VLOOKUP(A125,[1]ratio_family_bedrooms!$A:$K,9,FALSE)</f>
        <v>1.0588235294117647</v>
      </c>
      <c r="K125">
        <f>VLOOKUP(A125,[1]ratio_family_bedrooms!$A:$K,10,FALSE)</f>
        <v>1.2222222222222223</v>
      </c>
      <c r="L125">
        <f>VLOOKUP(A125,[1]ratio_family_bedrooms!$A:$K,11,FALSE)</f>
        <v>1.5</v>
      </c>
      <c r="M125">
        <f t="shared" si="1"/>
        <v>3009.0270812437316</v>
      </c>
    </row>
    <row r="126" spans="1:13" x14ac:dyDescent="0.2">
      <c r="A126">
        <v>2019</v>
      </c>
      <c r="B126">
        <v>10</v>
      </c>
      <c r="C126" t="s">
        <v>61</v>
      </c>
      <c r="D126">
        <v>2</v>
      </c>
      <c r="E126" t="s">
        <v>36</v>
      </c>
      <c r="F126">
        <f>VLOOKUP(A126&amp;B126&amp;C126&amp;D126&amp;E126,average_median_rates_2_aptFINAL!A:P,16,FALSE)</f>
        <v>1475</v>
      </c>
      <c r="G126">
        <f>VLOOKUP(A126&amp;B126&amp;C126&amp;3&amp;E126,average_median_rates_2_aptFINAL!A:P,16,FALSE)</f>
        <v>1750</v>
      </c>
      <c r="H126">
        <f>IF(D126&lt;=3,VLOOKUP(A126&amp;D126,[1]ratio_condo_family!$A:$F,6,FALSE),0)</f>
        <v>1.2036108324974926</v>
      </c>
      <c r="I126">
        <f>VLOOKUP(A126&amp;3,[1]ratio_condo_family!$A:$F,6,FALSE)</f>
        <v>1.2142857142857142</v>
      </c>
      <c r="J126">
        <f>VLOOKUP(A126,[1]ratio_family_bedrooms!$A:$K,9,FALSE)</f>
        <v>1.0588235294117647</v>
      </c>
      <c r="K126">
        <f>VLOOKUP(A126,[1]ratio_family_bedrooms!$A:$K,10,FALSE)</f>
        <v>1.2222222222222223</v>
      </c>
      <c r="L126">
        <f>VLOOKUP(A126,[1]ratio_family_bedrooms!$A:$K,11,FALSE)</f>
        <v>1.5</v>
      </c>
      <c r="M126">
        <f t="shared" si="1"/>
        <v>1775.3259779338016</v>
      </c>
    </row>
    <row r="127" spans="1:13" x14ac:dyDescent="0.2">
      <c r="A127">
        <v>2019</v>
      </c>
      <c r="B127">
        <v>10</v>
      </c>
      <c r="C127" t="s">
        <v>61</v>
      </c>
      <c r="D127">
        <v>2</v>
      </c>
      <c r="E127" t="s">
        <v>37</v>
      </c>
      <c r="F127">
        <f>VLOOKUP(A127&amp;B127&amp;C127&amp;D127&amp;E127,average_median_rates_2_aptFINAL!A:P,16,FALSE)</f>
        <v>1250</v>
      </c>
      <c r="G127">
        <f>VLOOKUP(A127&amp;B127&amp;C127&amp;3&amp;E127,average_median_rates_2_aptFINAL!A:P,16,FALSE)</f>
        <v>1358.5079958122053</v>
      </c>
      <c r="H127">
        <f>IF(D127&lt;=3,VLOOKUP(A127&amp;D127,[1]ratio_condo_family!$A:$F,6,FALSE),0)</f>
        <v>1.2036108324974926</v>
      </c>
      <c r="I127">
        <f>VLOOKUP(A127&amp;3,[1]ratio_condo_family!$A:$F,6,FALSE)</f>
        <v>1.2142857142857142</v>
      </c>
      <c r="J127">
        <f>VLOOKUP(A127,[1]ratio_family_bedrooms!$A:$K,9,FALSE)</f>
        <v>1.0588235294117647</v>
      </c>
      <c r="K127">
        <f>VLOOKUP(A127,[1]ratio_family_bedrooms!$A:$K,10,FALSE)</f>
        <v>1.2222222222222223</v>
      </c>
      <c r="L127">
        <f>VLOOKUP(A127,[1]ratio_family_bedrooms!$A:$K,11,FALSE)</f>
        <v>1.5</v>
      </c>
      <c r="M127">
        <f t="shared" si="1"/>
        <v>1504.5135406218658</v>
      </c>
    </row>
    <row r="128" spans="1:13" x14ac:dyDescent="0.2">
      <c r="A128">
        <v>2019</v>
      </c>
      <c r="B128">
        <v>10</v>
      </c>
      <c r="C128" t="s">
        <v>61</v>
      </c>
      <c r="D128">
        <v>2</v>
      </c>
      <c r="E128" t="s">
        <v>38</v>
      </c>
      <c r="F128">
        <f>VLOOKUP(A128&amp;B128&amp;C128&amp;D128&amp;E128,average_median_rates_2_aptFINAL!A:P,16,FALSE)</f>
        <v>1171</v>
      </c>
      <c r="G128">
        <f>VLOOKUP(A128&amp;B128&amp;C128&amp;3&amp;E128,average_median_rates_2_aptFINAL!A:P,16,FALSE)</f>
        <v>1299</v>
      </c>
      <c r="H128">
        <f>IF(D128&lt;=3,VLOOKUP(A128&amp;D128,[1]ratio_condo_family!$A:$F,6,FALSE),0)</f>
        <v>1.2036108324974926</v>
      </c>
      <c r="I128">
        <f>VLOOKUP(A128&amp;3,[1]ratio_condo_family!$A:$F,6,FALSE)</f>
        <v>1.2142857142857142</v>
      </c>
      <c r="J128">
        <f>VLOOKUP(A128,[1]ratio_family_bedrooms!$A:$K,9,FALSE)</f>
        <v>1.0588235294117647</v>
      </c>
      <c r="K128">
        <f>VLOOKUP(A128,[1]ratio_family_bedrooms!$A:$K,10,FALSE)</f>
        <v>1.2222222222222223</v>
      </c>
      <c r="L128">
        <f>VLOOKUP(A128,[1]ratio_family_bedrooms!$A:$K,11,FALSE)</f>
        <v>1.5</v>
      </c>
      <c r="M128">
        <f t="shared" si="1"/>
        <v>1409.4282848545638</v>
      </c>
    </row>
    <row r="129" spans="1:13" x14ac:dyDescent="0.2">
      <c r="A129">
        <v>2019</v>
      </c>
      <c r="B129">
        <v>10</v>
      </c>
      <c r="C129" t="s">
        <v>61</v>
      </c>
      <c r="D129">
        <v>2</v>
      </c>
      <c r="E129" t="s">
        <v>39</v>
      </c>
      <c r="F129">
        <f>VLOOKUP(A129&amp;B129&amp;C129&amp;D129&amp;E129,average_median_rates_2_aptFINAL!A:P,16,FALSE)</f>
        <v>1340</v>
      </c>
      <c r="G129">
        <f>VLOOKUP(A129&amp;B129&amp;C129&amp;3&amp;E129,average_median_rates_2_aptFINAL!A:P,16,FALSE)</f>
        <v>1965.799683862632</v>
      </c>
      <c r="H129">
        <f>IF(D129&lt;=3,VLOOKUP(A129&amp;D129,[1]ratio_condo_family!$A:$F,6,FALSE),0)</f>
        <v>1.2036108324974926</v>
      </c>
      <c r="I129">
        <f>VLOOKUP(A129&amp;3,[1]ratio_condo_family!$A:$F,6,FALSE)</f>
        <v>1.2142857142857142</v>
      </c>
      <c r="J129">
        <f>VLOOKUP(A129,[1]ratio_family_bedrooms!$A:$K,9,FALSE)</f>
        <v>1.0588235294117647</v>
      </c>
      <c r="K129">
        <f>VLOOKUP(A129,[1]ratio_family_bedrooms!$A:$K,10,FALSE)</f>
        <v>1.2222222222222223</v>
      </c>
      <c r="L129">
        <f>VLOOKUP(A129,[1]ratio_family_bedrooms!$A:$K,11,FALSE)</f>
        <v>1.5</v>
      </c>
      <c r="M129">
        <f t="shared" si="1"/>
        <v>1612.8385155466401</v>
      </c>
    </row>
    <row r="130" spans="1:13" x14ac:dyDescent="0.2">
      <c r="A130">
        <v>2019</v>
      </c>
      <c r="B130">
        <v>10</v>
      </c>
      <c r="C130" t="s">
        <v>61</v>
      </c>
      <c r="D130">
        <v>2</v>
      </c>
      <c r="E130" t="s">
        <v>40</v>
      </c>
      <c r="F130">
        <f>VLOOKUP(A130&amp;B130&amp;C130&amp;D130&amp;E130,average_median_rates_2_aptFINAL!A:P,16,FALSE)</f>
        <v>1592</v>
      </c>
      <c r="G130">
        <f>VLOOKUP(A130&amp;B130&amp;C130&amp;3&amp;E130,average_median_rates_2_aptFINAL!A:P,16,FALSE)</f>
        <v>1539.1579249892231</v>
      </c>
      <c r="H130">
        <f>IF(D130&lt;=3,VLOOKUP(A130&amp;D130,[1]ratio_condo_family!$A:$F,6,FALSE),0)</f>
        <v>1.2036108324974926</v>
      </c>
      <c r="I130">
        <f>VLOOKUP(A130&amp;3,[1]ratio_condo_family!$A:$F,6,FALSE)</f>
        <v>1.2142857142857142</v>
      </c>
      <c r="J130">
        <f>VLOOKUP(A130,[1]ratio_family_bedrooms!$A:$K,9,FALSE)</f>
        <v>1.0588235294117647</v>
      </c>
      <c r="K130">
        <f>VLOOKUP(A130,[1]ratio_family_bedrooms!$A:$K,10,FALSE)</f>
        <v>1.2222222222222223</v>
      </c>
      <c r="L130">
        <f>VLOOKUP(A130,[1]ratio_family_bedrooms!$A:$K,11,FALSE)</f>
        <v>1.5</v>
      </c>
      <c r="M130">
        <f t="shared" si="1"/>
        <v>1916.1484453360081</v>
      </c>
    </row>
    <row r="131" spans="1:13" x14ac:dyDescent="0.2">
      <c r="A131">
        <v>2019</v>
      </c>
      <c r="B131">
        <v>10</v>
      </c>
      <c r="C131" t="s">
        <v>61</v>
      </c>
      <c r="D131">
        <v>2</v>
      </c>
      <c r="E131" t="s">
        <v>41</v>
      </c>
      <c r="F131">
        <f>VLOOKUP(A131&amp;B131&amp;C131&amp;D131&amp;E131,average_median_rates_2_aptFINAL!A:P,16,FALSE)</f>
        <v>1410</v>
      </c>
      <c r="G131">
        <f>VLOOKUP(A131&amp;B131&amp;C131&amp;3&amp;E131,average_median_rates_2_aptFINAL!A:P,16,FALSE)</f>
        <v>1380</v>
      </c>
      <c r="H131">
        <f>IF(D131&lt;=3,VLOOKUP(A131&amp;D131,[1]ratio_condo_family!$A:$F,6,FALSE),0)</f>
        <v>1.2036108324974926</v>
      </c>
      <c r="I131">
        <f>VLOOKUP(A131&amp;3,[1]ratio_condo_family!$A:$F,6,FALSE)</f>
        <v>1.2142857142857142</v>
      </c>
      <c r="J131">
        <f>VLOOKUP(A131,[1]ratio_family_bedrooms!$A:$K,9,FALSE)</f>
        <v>1.0588235294117647</v>
      </c>
      <c r="K131">
        <f>VLOOKUP(A131,[1]ratio_family_bedrooms!$A:$K,10,FALSE)</f>
        <v>1.2222222222222223</v>
      </c>
      <c r="L131">
        <f>VLOOKUP(A131,[1]ratio_family_bedrooms!$A:$K,11,FALSE)</f>
        <v>1.5</v>
      </c>
      <c r="M131">
        <f t="shared" ref="M131:M194" si="2">IF(D131&lt;=3,F131*H131,IF(D131=4,G131*I131*J131,IF(D131=5,G131*I131*J131*K131,IF(D131=6,G131*I131*J131*K131*L131,0))))</f>
        <v>1697.0912738214645</v>
      </c>
    </row>
    <row r="132" spans="1:13" x14ac:dyDescent="0.2">
      <c r="A132">
        <v>2019</v>
      </c>
      <c r="B132">
        <v>10</v>
      </c>
      <c r="C132" t="s">
        <v>61</v>
      </c>
      <c r="D132">
        <v>2</v>
      </c>
      <c r="E132" t="s">
        <v>42</v>
      </c>
      <c r="F132">
        <f>VLOOKUP(A132&amp;B132&amp;C132&amp;D132&amp;E132,average_median_rates_2_aptFINAL!A:P,16,FALSE)</f>
        <v>1250</v>
      </c>
      <c r="G132">
        <f>VLOOKUP(A132&amp;B132&amp;C132&amp;3&amp;E132,average_median_rates_2_aptFINAL!A:P,16,FALSE)</f>
        <v>1600</v>
      </c>
      <c r="H132">
        <f>IF(D132&lt;=3,VLOOKUP(A132&amp;D132,[1]ratio_condo_family!$A:$F,6,FALSE),0)</f>
        <v>1.2036108324974926</v>
      </c>
      <c r="I132">
        <f>VLOOKUP(A132&amp;3,[1]ratio_condo_family!$A:$F,6,FALSE)</f>
        <v>1.2142857142857142</v>
      </c>
      <c r="J132">
        <f>VLOOKUP(A132,[1]ratio_family_bedrooms!$A:$K,9,FALSE)</f>
        <v>1.0588235294117647</v>
      </c>
      <c r="K132">
        <f>VLOOKUP(A132,[1]ratio_family_bedrooms!$A:$K,10,FALSE)</f>
        <v>1.2222222222222223</v>
      </c>
      <c r="L132">
        <f>VLOOKUP(A132,[1]ratio_family_bedrooms!$A:$K,11,FALSE)</f>
        <v>1.5</v>
      </c>
      <c r="M132">
        <f t="shared" si="2"/>
        <v>1504.5135406218658</v>
      </c>
    </row>
    <row r="133" spans="1:13" x14ac:dyDescent="0.2">
      <c r="A133">
        <v>2019</v>
      </c>
      <c r="B133">
        <v>10</v>
      </c>
      <c r="C133" t="s">
        <v>61</v>
      </c>
      <c r="D133">
        <v>2</v>
      </c>
      <c r="E133" t="s">
        <v>43</v>
      </c>
      <c r="F133">
        <f>VLOOKUP(A133&amp;B133&amp;C133&amp;D133&amp;E133,average_median_rates_2_aptFINAL!A:P,16,FALSE)</f>
        <v>1600</v>
      </c>
      <c r="G133">
        <f>VLOOKUP(A133&amp;B133&amp;C133&amp;3&amp;E133,average_median_rates_2_aptFINAL!A:P,16,FALSE)</f>
        <v>1800</v>
      </c>
      <c r="H133">
        <f>IF(D133&lt;=3,VLOOKUP(A133&amp;D133,[1]ratio_condo_family!$A:$F,6,FALSE),0)</f>
        <v>1.2036108324974926</v>
      </c>
      <c r="I133">
        <f>VLOOKUP(A133&amp;3,[1]ratio_condo_family!$A:$F,6,FALSE)</f>
        <v>1.2142857142857142</v>
      </c>
      <c r="J133">
        <f>VLOOKUP(A133,[1]ratio_family_bedrooms!$A:$K,9,FALSE)</f>
        <v>1.0588235294117647</v>
      </c>
      <c r="K133">
        <f>VLOOKUP(A133,[1]ratio_family_bedrooms!$A:$K,10,FALSE)</f>
        <v>1.2222222222222223</v>
      </c>
      <c r="L133">
        <f>VLOOKUP(A133,[1]ratio_family_bedrooms!$A:$K,11,FALSE)</f>
        <v>1.5</v>
      </c>
      <c r="M133">
        <f t="shared" si="2"/>
        <v>1925.7773319959881</v>
      </c>
    </row>
    <row r="134" spans="1:13" x14ac:dyDescent="0.2">
      <c r="A134">
        <v>2019</v>
      </c>
      <c r="B134">
        <v>10</v>
      </c>
      <c r="C134" t="s">
        <v>61</v>
      </c>
      <c r="D134">
        <v>2</v>
      </c>
      <c r="E134" t="s">
        <v>60</v>
      </c>
      <c r="F134">
        <f>VLOOKUP(A134&amp;B134&amp;C134&amp;D134&amp;E134,average_median_rates_2_aptFINAL!A:P,16,FALSE)</f>
        <v>1506.1186068402881</v>
      </c>
      <c r="G134">
        <f>VLOOKUP(A134&amp;B134&amp;C134&amp;3&amp;E134,average_median_rates_2_aptFINAL!A:P,16,FALSE)</f>
        <v>1907.6016669061682</v>
      </c>
      <c r="H134">
        <f>IF(D134&lt;=3,VLOOKUP(A134&amp;D134,[1]ratio_condo_family!$A:$F,6,FALSE),0)</f>
        <v>1.2036108324974926</v>
      </c>
      <c r="I134">
        <f>VLOOKUP(A134&amp;3,[1]ratio_condo_family!$A:$F,6,FALSE)</f>
        <v>1.2142857142857142</v>
      </c>
      <c r="J134">
        <f>VLOOKUP(A134,[1]ratio_family_bedrooms!$A:$K,9,FALSE)</f>
        <v>1.0588235294117647</v>
      </c>
      <c r="K134">
        <f>VLOOKUP(A134,[1]ratio_family_bedrooms!$A:$K,10,FALSE)</f>
        <v>1.2222222222222223</v>
      </c>
      <c r="L134">
        <f>VLOOKUP(A134,[1]ratio_family_bedrooms!$A:$K,11,FALSE)</f>
        <v>1.5</v>
      </c>
      <c r="M134">
        <f t="shared" si="2"/>
        <v>1812.7806702190028</v>
      </c>
    </row>
    <row r="135" spans="1:13" x14ac:dyDescent="0.2">
      <c r="A135">
        <v>2019</v>
      </c>
      <c r="B135">
        <v>10</v>
      </c>
      <c r="C135" t="s">
        <v>61</v>
      </c>
      <c r="D135">
        <v>3</v>
      </c>
      <c r="E135" t="s">
        <v>12</v>
      </c>
      <c r="F135">
        <f>VLOOKUP(A135&amp;B135&amp;C135&amp;D135&amp;E135,average_median_rates_2_aptFINAL!A:P,16,FALSE)</f>
        <v>3592.182784882878</v>
      </c>
      <c r="G135">
        <f>VLOOKUP(A135&amp;B135&amp;C135&amp;3&amp;E135,average_median_rates_2_aptFINAL!A:P,16,FALSE)</f>
        <v>3592.182784882878</v>
      </c>
      <c r="H135">
        <f>IF(D135&lt;=3,VLOOKUP(A135&amp;D135,[1]ratio_condo_family!$A:$F,6,FALSE),0)</f>
        <v>1.2142857142857142</v>
      </c>
      <c r="I135">
        <f>VLOOKUP(A135&amp;3,[1]ratio_condo_family!$A:$F,6,FALSE)</f>
        <v>1.2142857142857142</v>
      </c>
      <c r="J135">
        <f>VLOOKUP(A135,[1]ratio_family_bedrooms!$A:$K,9,FALSE)</f>
        <v>1.0588235294117647</v>
      </c>
      <c r="K135">
        <f>VLOOKUP(A135,[1]ratio_family_bedrooms!$A:$K,10,FALSE)</f>
        <v>1.2222222222222223</v>
      </c>
      <c r="L135">
        <f>VLOOKUP(A135,[1]ratio_family_bedrooms!$A:$K,11,FALSE)</f>
        <v>1.5</v>
      </c>
      <c r="M135">
        <f t="shared" si="2"/>
        <v>4361.9362387863512</v>
      </c>
    </row>
    <row r="136" spans="1:13" x14ac:dyDescent="0.2">
      <c r="A136">
        <v>2019</v>
      </c>
      <c r="B136">
        <v>10</v>
      </c>
      <c r="C136" t="s">
        <v>61</v>
      </c>
      <c r="D136">
        <v>3</v>
      </c>
      <c r="E136" t="s">
        <v>16</v>
      </c>
      <c r="F136">
        <f>VLOOKUP(A136&amp;B136&amp;C136&amp;D136&amp;E136,average_median_rates_2_aptFINAL!A:P,16,FALSE)</f>
        <v>3112.208240100174</v>
      </c>
      <c r="G136">
        <f>VLOOKUP(A136&amp;B136&amp;C136&amp;3&amp;E136,average_median_rates_2_aptFINAL!A:P,16,FALSE)</f>
        <v>3112.208240100174</v>
      </c>
      <c r="H136">
        <f>IF(D136&lt;=3,VLOOKUP(A136&amp;D136,[1]ratio_condo_family!$A:$F,6,FALSE),0)</f>
        <v>1.2142857142857142</v>
      </c>
      <c r="I136">
        <f>VLOOKUP(A136&amp;3,[1]ratio_condo_family!$A:$F,6,FALSE)</f>
        <v>1.2142857142857142</v>
      </c>
      <c r="J136">
        <f>VLOOKUP(A136,[1]ratio_family_bedrooms!$A:$K,9,FALSE)</f>
        <v>1.0588235294117647</v>
      </c>
      <c r="K136">
        <f>VLOOKUP(A136,[1]ratio_family_bedrooms!$A:$K,10,FALSE)</f>
        <v>1.2222222222222223</v>
      </c>
      <c r="L136">
        <f>VLOOKUP(A136,[1]ratio_family_bedrooms!$A:$K,11,FALSE)</f>
        <v>1.5</v>
      </c>
      <c r="M136">
        <f t="shared" si="2"/>
        <v>3779.1100058359252</v>
      </c>
    </row>
    <row r="137" spans="1:13" x14ac:dyDescent="0.2">
      <c r="A137">
        <v>2019</v>
      </c>
      <c r="B137">
        <v>10</v>
      </c>
      <c r="C137" t="s">
        <v>61</v>
      </c>
      <c r="D137">
        <v>3</v>
      </c>
      <c r="E137" t="s">
        <v>17</v>
      </c>
      <c r="F137">
        <f>VLOOKUP(A137&amp;B137&amp;C137&amp;D137&amp;E137,average_median_rates_2_aptFINAL!A:P,16,FALSE)</f>
        <v>3350</v>
      </c>
      <c r="G137">
        <f>VLOOKUP(A137&amp;B137&amp;C137&amp;3&amp;E137,average_median_rates_2_aptFINAL!A:P,16,FALSE)</f>
        <v>3350</v>
      </c>
      <c r="H137">
        <f>IF(D137&lt;=3,VLOOKUP(A137&amp;D137,[1]ratio_condo_family!$A:$F,6,FALSE),0)</f>
        <v>1.2142857142857142</v>
      </c>
      <c r="I137">
        <f>VLOOKUP(A137&amp;3,[1]ratio_condo_family!$A:$F,6,FALSE)</f>
        <v>1.2142857142857142</v>
      </c>
      <c r="J137">
        <f>VLOOKUP(A137,[1]ratio_family_bedrooms!$A:$K,9,FALSE)</f>
        <v>1.0588235294117647</v>
      </c>
      <c r="K137">
        <f>VLOOKUP(A137,[1]ratio_family_bedrooms!$A:$K,10,FALSE)</f>
        <v>1.2222222222222223</v>
      </c>
      <c r="L137">
        <f>VLOOKUP(A137,[1]ratio_family_bedrooms!$A:$K,11,FALSE)</f>
        <v>1.5</v>
      </c>
      <c r="M137">
        <f t="shared" si="2"/>
        <v>4067.8571428571427</v>
      </c>
    </row>
    <row r="138" spans="1:13" x14ac:dyDescent="0.2">
      <c r="A138">
        <v>2019</v>
      </c>
      <c r="B138">
        <v>10</v>
      </c>
      <c r="C138" t="s">
        <v>61</v>
      </c>
      <c r="D138">
        <v>3</v>
      </c>
      <c r="E138" t="s">
        <v>19</v>
      </c>
      <c r="F138">
        <f>VLOOKUP(A138&amp;B138&amp;C138&amp;D138&amp;E138,average_median_rates_2_aptFINAL!A:P,16,FALSE)</f>
        <v>2565</v>
      </c>
      <c r="G138">
        <f>VLOOKUP(A138&amp;B138&amp;C138&amp;3&amp;E138,average_median_rates_2_aptFINAL!A:P,16,FALSE)</f>
        <v>2565</v>
      </c>
      <c r="H138">
        <f>IF(D138&lt;=3,VLOOKUP(A138&amp;D138,[1]ratio_condo_family!$A:$F,6,FALSE),0)</f>
        <v>1.2142857142857142</v>
      </c>
      <c r="I138">
        <f>VLOOKUP(A138&amp;3,[1]ratio_condo_family!$A:$F,6,FALSE)</f>
        <v>1.2142857142857142</v>
      </c>
      <c r="J138">
        <f>VLOOKUP(A138,[1]ratio_family_bedrooms!$A:$K,9,FALSE)</f>
        <v>1.0588235294117647</v>
      </c>
      <c r="K138">
        <f>VLOOKUP(A138,[1]ratio_family_bedrooms!$A:$K,10,FALSE)</f>
        <v>1.2222222222222223</v>
      </c>
      <c r="L138">
        <f>VLOOKUP(A138,[1]ratio_family_bedrooms!$A:$K,11,FALSE)</f>
        <v>1.5</v>
      </c>
      <c r="M138">
        <f t="shared" si="2"/>
        <v>3114.6428571428569</v>
      </c>
    </row>
    <row r="139" spans="1:13" x14ac:dyDescent="0.2">
      <c r="A139">
        <v>2019</v>
      </c>
      <c r="B139">
        <v>10</v>
      </c>
      <c r="C139" t="s">
        <v>61</v>
      </c>
      <c r="D139">
        <v>3</v>
      </c>
      <c r="E139" t="s">
        <v>20</v>
      </c>
      <c r="F139">
        <f>VLOOKUP(A139&amp;B139&amp;C139&amp;D139&amp;E139,average_median_rates_2_aptFINAL!A:P,16,FALSE)</f>
        <v>2925</v>
      </c>
      <c r="G139">
        <f>VLOOKUP(A139&amp;B139&amp;C139&amp;3&amp;E139,average_median_rates_2_aptFINAL!A:P,16,FALSE)</f>
        <v>2925</v>
      </c>
      <c r="H139">
        <f>IF(D139&lt;=3,VLOOKUP(A139&amp;D139,[1]ratio_condo_family!$A:$F,6,FALSE),0)</f>
        <v>1.2142857142857142</v>
      </c>
      <c r="I139">
        <f>VLOOKUP(A139&amp;3,[1]ratio_condo_family!$A:$F,6,FALSE)</f>
        <v>1.2142857142857142</v>
      </c>
      <c r="J139">
        <f>VLOOKUP(A139,[1]ratio_family_bedrooms!$A:$K,9,FALSE)</f>
        <v>1.0588235294117647</v>
      </c>
      <c r="K139">
        <f>VLOOKUP(A139,[1]ratio_family_bedrooms!$A:$K,10,FALSE)</f>
        <v>1.2222222222222223</v>
      </c>
      <c r="L139">
        <f>VLOOKUP(A139,[1]ratio_family_bedrooms!$A:$K,11,FALSE)</f>
        <v>1.5</v>
      </c>
      <c r="M139">
        <f t="shared" si="2"/>
        <v>3551.7857142857142</v>
      </c>
    </row>
    <row r="140" spans="1:13" x14ac:dyDescent="0.2">
      <c r="A140">
        <v>2019</v>
      </c>
      <c r="B140">
        <v>10</v>
      </c>
      <c r="C140" t="s">
        <v>61</v>
      </c>
      <c r="D140">
        <v>3</v>
      </c>
      <c r="E140" t="s">
        <v>21</v>
      </c>
      <c r="F140">
        <f>VLOOKUP(A140&amp;B140&amp;C140&amp;D140&amp;E140,average_median_rates_2_aptFINAL!A:P,16,FALSE)</f>
        <v>3075</v>
      </c>
      <c r="G140">
        <f>VLOOKUP(A140&amp;B140&amp;C140&amp;3&amp;E140,average_median_rates_2_aptFINAL!A:P,16,FALSE)</f>
        <v>3075</v>
      </c>
      <c r="H140">
        <f>IF(D140&lt;=3,VLOOKUP(A140&amp;D140,[1]ratio_condo_family!$A:$F,6,FALSE),0)</f>
        <v>1.2142857142857142</v>
      </c>
      <c r="I140">
        <f>VLOOKUP(A140&amp;3,[1]ratio_condo_family!$A:$F,6,FALSE)</f>
        <v>1.2142857142857142</v>
      </c>
      <c r="J140">
        <f>VLOOKUP(A140,[1]ratio_family_bedrooms!$A:$K,9,FALSE)</f>
        <v>1.0588235294117647</v>
      </c>
      <c r="K140">
        <f>VLOOKUP(A140,[1]ratio_family_bedrooms!$A:$K,10,FALSE)</f>
        <v>1.2222222222222223</v>
      </c>
      <c r="L140">
        <f>VLOOKUP(A140,[1]ratio_family_bedrooms!$A:$K,11,FALSE)</f>
        <v>1.5</v>
      </c>
      <c r="M140">
        <f t="shared" si="2"/>
        <v>3733.9285714285711</v>
      </c>
    </row>
    <row r="141" spans="1:13" x14ac:dyDescent="0.2">
      <c r="A141">
        <v>2019</v>
      </c>
      <c r="B141">
        <v>10</v>
      </c>
      <c r="C141" t="s">
        <v>61</v>
      </c>
      <c r="D141">
        <v>3</v>
      </c>
      <c r="E141" t="s">
        <v>23</v>
      </c>
      <c r="F141">
        <f>VLOOKUP(A141&amp;B141&amp;C141&amp;D141&amp;E141,average_median_rates_2_aptFINAL!A:P,16,FALSE)</f>
        <v>1550</v>
      </c>
      <c r="G141">
        <f>VLOOKUP(A141&amp;B141&amp;C141&amp;3&amp;E141,average_median_rates_2_aptFINAL!A:P,16,FALSE)</f>
        <v>1550</v>
      </c>
      <c r="H141">
        <f>IF(D141&lt;=3,VLOOKUP(A141&amp;D141,[1]ratio_condo_family!$A:$F,6,FALSE),0)</f>
        <v>1.2142857142857142</v>
      </c>
      <c r="I141">
        <f>VLOOKUP(A141&amp;3,[1]ratio_condo_family!$A:$F,6,FALSE)</f>
        <v>1.2142857142857142</v>
      </c>
      <c r="J141">
        <f>VLOOKUP(A141,[1]ratio_family_bedrooms!$A:$K,9,FALSE)</f>
        <v>1.0588235294117647</v>
      </c>
      <c r="K141">
        <f>VLOOKUP(A141,[1]ratio_family_bedrooms!$A:$K,10,FALSE)</f>
        <v>1.2222222222222223</v>
      </c>
      <c r="L141">
        <f>VLOOKUP(A141,[1]ratio_family_bedrooms!$A:$K,11,FALSE)</f>
        <v>1.5</v>
      </c>
      <c r="M141">
        <f t="shared" si="2"/>
        <v>1882.1428571428569</v>
      </c>
    </row>
    <row r="142" spans="1:13" x14ac:dyDescent="0.2">
      <c r="A142">
        <v>2019</v>
      </c>
      <c r="B142">
        <v>10</v>
      </c>
      <c r="C142" t="s">
        <v>61</v>
      </c>
      <c r="D142">
        <v>3</v>
      </c>
      <c r="E142" t="s">
        <v>24</v>
      </c>
      <c r="F142">
        <f>VLOOKUP(A142&amp;B142&amp;C142&amp;D142&amp;E142,average_median_rates_2_aptFINAL!A:P,16,FALSE)</f>
        <v>1790.2356660439721</v>
      </c>
      <c r="G142">
        <f>VLOOKUP(A142&amp;B142&amp;C142&amp;3&amp;E142,average_median_rates_2_aptFINAL!A:P,16,FALSE)</f>
        <v>1790.2356660439721</v>
      </c>
      <c r="H142">
        <f>IF(D142&lt;=3,VLOOKUP(A142&amp;D142,[1]ratio_condo_family!$A:$F,6,FALSE),0)</f>
        <v>1.2142857142857142</v>
      </c>
      <c r="I142">
        <f>VLOOKUP(A142&amp;3,[1]ratio_condo_family!$A:$F,6,FALSE)</f>
        <v>1.2142857142857142</v>
      </c>
      <c r="J142">
        <f>VLOOKUP(A142,[1]ratio_family_bedrooms!$A:$K,9,FALSE)</f>
        <v>1.0588235294117647</v>
      </c>
      <c r="K142">
        <f>VLOOKUP(A142,[1]ratio_family_bedrooms!$A:$K,10,FALSE)</f>
        <v>1.2222222222222223</v>
      </c>
      <c r="L142">
        <f>VLOOKUP(A142,[1]ratio_family_bedrooms!$A:$K,11,FALSE)</f>
        <v>1.5</v>
      </c>
      <c r="M142">
        <f t="shared" si="2"/>
        <v>2173.8575944819659</v>
      </c>
    </row>
    <row r="143" spans="1:13" x14ac:dyDescent="0.2">
      <c r="A143">
        <v>2019</v>
      </c>
      <c r="B143">
        <v>10</v>
      </c>
      <c r="C143" t="s">
        <v>61</v>
      </c>
      <c r="D143">
        <v>3</v>
      </c>
      <c r="E143" t="s">
        <v>25</v>
      </c>
      <c r="F143">
        <f>VLOOKUP(A143&amp;B143&amp;C143&amp;D143&amp;E143,average_median_rates_2_aptFINAL!A:P,16,FALSE)</f>
        <v>1692.6282511855145</v>
      </c>
      <c r="G143">
        <f>VLOOKUP(A143&amp;B143&amp;C143&amp;3&amp;E143,average_median_rates_2_aptFINAL!A:P,16,FALSE)</f>
        <v>1692.6282511855145</v>
      </c>
      <c r="H143">
        <f>IF(D143&lt;=3,VLOOKUP(A143&amp;D143,[1]ratio_condo_family!$A:$F,6,FALSE),0)</f>
        <v>1.2142857142857142</v>
      </c>
      <c r="I143">
        <f>VLOOKUP(A143&amp;3,[1]ratio_condo_family!$A:$F,6,FALSE)</f>
        <v>1.2142857142857142</v>
      </c>
      <c r="J143">
        <f>VLOOKUP(A143,[1]ratio_family_bedrooms!$A:$K,9,FALSE)</f>
        <v>1.0588235294117647</v>
      </c>
      <c r="K143">
        <f>VLOOKUP(A143,[1]ratio_family_bedrooms!$A:$K,10,FALSE)</f>
        <v>1.2222222222222223</v>
      </c>
      <c r="L143">
        <f>VLOOKUP(A143,[1]ratio_family_bedrooms!$A:$K,11,FALSE)</f>
        <v>1.5</v>
      </c>
      <c r="M143">
        <f t="shared" si="2"/>
        <v>2055.3343050109816</v>
      </c>
    </row>
    <row r="144" spans="1:13" x14ac:dyDescent="0.2">
      <c r="A144">
        <v>2019</v>
      </c>
      <c r="B144">
        <v>10</v>
      </c>
      <c r="C144" t="s">
        <v>61</v>
      </c>
      <c r="D144">
        <v>3</v>
      </c>
      <c r="E144" t="s">
        <v>26</v>
      </c>
      <c r="F144">
        <f>VLOOKUP(A144&amp;B144&amp;C144&amp;D144&amp;E144,average_median_rates_2_aptFINAL!A:P,16,FALSE)</f>
        <v>2350</v>
      </c>
      <c r="G144">
        <f>VLOOKUP(A144&amp;B144&amp;C144&amp;3&amp;E144,average_median_rates_2_aptFINAL!A:P,16,FALSE)</f>
        <v>2350</v>
      </c>
      <c r="H144">
        <f>IF(D144&lt;=3,VLOOKUP(A144&amp;D144,[1]ratio_condo_family!$A:$F,6,FALSE),0)</f>
        <v>1.2142857142857142</v>
      </c>
      <c r="I144">
        <f>VLOOKUP(A144&amp;3,[1]ratio_condo_family!$A:$F,6,FALSE)</f>
        <v>1.2142857142857142</v>
      </c>
      <c r="J144">
        <f>VLOOKUP(A144,[1]ratio_family_bedrooms!$A:$K,9,FALSE)</f>
        <v>1.0588235294117647</v>
      </c>
      <c r="K144">
        <f>VLOOKUP(A144,[1]ratio_family_bedrooms!$A:$K,10,FALSE)</f>
        <v>1.2222222222222223</v>
      </c>
      <c r="L144">
        <f>VLOOKUP(A144,[1]ratio_family_bedrooms!$A:$K,11,FALSE)</f>
        <v>1.5</v>
      </c>
      <c r="M144">
        <f t="shared" si="2"/>
        <v>2853.5714285714284</v>
      </c>
    </row>
    <row r="145" spans="1:13" x14ac:dyDescent="0.2">
      <c r="A145">
        <v>2019</v>
      </c>
      <c r="B145">
        <v>10</v>
      </c>
      <c r="C145" t="s">
        <v>61</v>
      </c>
      <c r="D145">
        <v>3</v>
      </c>
      <c r="E145" t="s">
        <v>27</v>
      </c>
      <c r="F145">
        <f>VLOOKUP(A145&amp;B145&amp;C145&amp;D145&amp;E145,average_median_rates_2_aptFINAL!A:P,16,FALSE)</f>
        <v>2950</v>
      </c>
      <c r="G145">
        <f>VLOOKUP(A145&amp;B145&amp;C145&amp;3&amp;E145,average_median_rates_2_aptFINAL!A:P,16,FALSE)</f>
        <v>2950</v>
      </c>
      <c r="H145">
        <f>IF(D145&lt;=3,VLOOKUP(A145&amp;D145,[1]ratio_condo_family!$A:$F,6,FALSE),0)</f>
        <v>1.2142857142857142</v>
      </c>
      <c r="I145">
        <f>VLOOKUP(A145&amp;3,[1]ratio_condo_family!$A:$F,6,FALSE)</f>
        <v>1.2142857142857142</v>
      </c>
      <c r="J145">
        <f>VLOOKUP(A145,[1]ratio_family_bedrooms!$A:$K,9,FALSE)</f>
        <v>1.0588235294117647</v>
      </c>
      <c r="K145">
        <f>VLOOKUP(A145,[1]ratio_family_bedrooms!$A:$K,10,FALSE)</f>
        <v>1.2222222222222223</v>
      </c>
      <c r="L145">
        <f>VLOOKUP(A145,[1]ratio_family_bedrooms!$A:$K,11,FALSE)</f>
        <v>1.5</v>
      </c>
      <c r="M145">
        <f t="shared" si="2"/>
        <v>3582.1428571428569</v>
      </c>
    </row>
    <row r="146" spans="1:13" x14ac:dyDescent="0.2">
      <c r="A146">
        <v>2019</v>
      </c>
      <c r="B146">
        <v>10</v>
      </c>
      <c r="C146" t="s">
        <v>61</v>
      </c>
      <c r="D146">
        <v>3</v>
      </c>
      <c r="E146" t="s">
        <v>28</v>
      </c>
      <c r="F146">
        <f>VLOOKUP(A146&amp;B146&amp;C146&amp;D146&amp;E146,average_median_rates_2_aptFINAL!A:P,16,FALSE)</f>
        <v>2100</v>
      </c>
      <c r="G146">
        <f>VLOOKUP(A146&amp;B146&amp;C146&amp;3&amp;E146,average_median_rates_2_aptFINAL!A:P,16,FALSE)</f>
        <v>2100</v>
      </c>
      <c r="H146">
        <f>IF(D146&lt;=3,VLOOKUP(A146&amp;D146,[1]ratio_condo_family!$A:$F,6,FALSE),0)</f>
        <v>1.2142857142857142</v>
      </c>
      <c r="I146">
        <f>VLOOKUP(A146&amp;3,[1]ratio_condo_family!$A:$F,6,FALSE)</f>
        <v>1.2142857142857142</v>
      </c>
      <c r="J146">
        <f>VLOOKUP(A146,[1]ratio_family_bedrooms!$A:$K,9,FALSE)</f>
        <v>1.0588235294117647</v>
      </c>
      <c r="K146">
        <f>VLOOKUP(A146,[1]ratio_family_bedrooms!$A:$K,10,FALSE)</f>
        <v>1.2222222222222223</v>
      </c>
      <c r="L146">
        <f>VLOOKUP(A146,[1]ratio_family_bedrooms!$A:$K,11,FALSE)</f>
        <v>1.5</v>
      </c>
      <c r="M146">
        <f t="shared" si="2"/>
        <v>2550</v>
      </c>
    </row>
    <row r="147" spans="1:13" x14ac:dyDescent="0.2">
      <c r="A147">
        <v>2019</v>
      </c>
      <c r="B147">
        <v>10</v>
      </c>
      <c r="C147" t="s">
        <v>61</v>
      </c>
      <c r="D147">
        <v>3</v>
      </c>
      <c r="E147" t="s">
        <v>29</v>
      </c>
      <c r="F147">
        <f>VLOOKUP(A147&amp;B147&amp;C147&amp;D147&amp;E147,average_median_rates_2_aptFINAL!A:P,16,FALSE)</f>
        <v>1400</v>
      </c>
      <c r="G147">
        <f>VLOOKUP(A147&amp;B147&amp;C147&amp;3&amp;E147,average_median_rates_2_aptFINAL!A:P,16,FALSE)</f>
        <v>1400</v>
      </c>
      <c r="H147">
        <f>IF(D147&lt;=3,VLOOKUP(A147&amp;D147,[1]ratio_condo_family!$A:$F,6,FALSE),0)</f>
        <v>1.2142857142857142</v>
      </c>
      <c r="I147">
        <f>VLOOKUP(A147&amp;3,[1]ratio_condo_family!$A:$F,6,FALSE)</f>
        <v>1.2142857142857142</v>
      </c>
      <c r="J147">
        <f>VLOOKUP(A147,[1]ratio_family_bedrooms!$A:$K,9,FALSE)</f>
        <v>1.0588235294117647</v>
      </c>
      <c r="K147">
        <f>VLOOKUP(A147,[1]ratio_family_bedrooms!$A:$K,10,FALSE)</f>
        <v>1.2222222222222223</v>
      </c>
      <c r="L147">
        <f>VLOOKUP(A147,[1]ratio_family_bedrooms!$A:$K,11,FALSE)</f>
        <v>1.5</v>
      </c>
      <c r="M147">
        <f t="shared" si="2"/>
        <v>1699.9999999999998</v>
      </c>
    </row>
    <row r="148" spans="1:13" x14ac:dyDescent="0.2">
      <c r="A148">
        <v>2019</v>
      </c>
      <c r="B148">
        <v>10</v>
      </c>
      <c r="C148" t="s">
        <v>61</v>
      </c>
      <c r="D148">
        <v>3</v>
      </c>
      <c r="E148" t="s">
        <v>31</v>
      </c>
      <c r="F148">
        <f>VLOOKUP(A148&amp;B148&amp;C148&amp;D148&amp;E148,average_median_rates_2_aptFINAL!A:P,16,FALSE)</f>
        <v>1939</v>
      </c>
      <c r="G148">
        <f>VLOOKUP(A148&amp;B148&amp;C148&amp;3&amp;E148,average_median_rates_2_aptFINAL!A:P,16,FALSE)</f>
        <v>1939</v>
      </c>
      <c r="H148">
        <f>IF(D148&lt;=3,VLOOKUP(A148&amp;D148,[1]ratio_condo_family!$A:$F,6,FALSE),0)</f>
        <v>1.2142857142857142</v>
      </c>
      <c r="I148">
        <f>VLOOKUP(A148&amp;3,[1]ratio_condo_family!$A:$F,6,FALSE)</f>
        <v>1.2142857142857142</v>
      </c>
      <c r="J148">
        <f>VLOOKUP(A148,[1]ratio_family_bedrooms!$A:$K,9,FALSE)</f>
        <v>1.0588235294117647</v>
      </c>
      <c r="K148">
        <f>VLOOKUP(A148,[1]ratio_family_bedrooms!$A:$K,10,FALSE)</f>
        <v>1.2222222222222223</v>
      </c>
      <c r="L148">
        <f>VLOOKUP(A148,[1]ratio_family_bedrooms!$A:$K,11,FALSE)</f>
        <v>1.5</v>
      </c>
      <c r="M148">
        <f t="shared" si="2"/>
        <v>2354.5</v>
      </c>
    </row>
    <row r="149" spans="1:13" x14ac:dyDescent="0.2">
      <c r="A149">
        <v>2019</v>
      </c>
      <c r="B149">
        <v>10</v>
      </c>
      <c r="C149" t="s">
        <v>61</v>
      </c>
      <c r="D149">
        <v>3</v>
      </c>
      <c r="E149" t="s">
        <v>32</v>
      </c>
      <c r="F149">
        <f>VLOOKUP(A149&amp;B149&amp;C149&amp;D149&amp;E149,average_median_rates_2_aptFINAL!A:P,16,FALSE)</f>
        <v>2025</v>
      </c>
      <c r="G149">
        <f>VLOOKUP(A149&amp;B149&amp;C149&amp;3&amp;E149,average_median_rates_2_aptFINAL!A:P,16,FALSE)</f>
        <v>2025</v>
      </c>
      <c r="H149">
        <f>IF(D149&lt;=3,VLOOKUP(A149&amp;D149,[1]ratio_condo_family!$A:$F,6,FALSE),0)</f>
        <v>1.2142857142857142</v>
      </c>
      <c r="I149">
        <f>VLOOKUP(A149&amp;3,[1]ratio_condo_family!$A:$F,6,FALSE)</f>
        <v>1.2142857142857142</v>
      </c>
      <c r="J149">
        <f>VLOOKUP(A149,[1]ratio_family_bedrooms!$A:$K,9,FALSE)</f>
        <v>1.0588235294117647</v>
      </c>
      <c r="K149">
        <f>VLOOKUP(A149,[1]ratio_family_bedrooms!$A:$K,10,FALSE)</f>
        <v>1.2222222222222223</v>
      </c>
      <c r="L149">
        <f>VLOOKUP(A149,[1]ratio_family_bedrooms!$A:$K,11,FALSE)</f>
        <v>1.5</v>
      </c>
      <c r="M149">
        <f t="shared" si="2"/>
        <v>2458.9285714285711</v>
      </c>
    </row>
    <row r="150" spans="1:13" x14ac:dyDescent="0.2">
      <c r="A150">
        <v>2019</v>
      </c>
      <c r="B150">
        <v>10</v>
      </c>
      <c r="C150" t="s">
        <v>61</v>
      </c>
      <c r="D150">
        <v>3</v>
      </c>
      <c r="E150" t="s">
        <v>33</v>
      </c>
      <c r="F150">
        <f>VLOOKUP(A150&amp;B150&amp;C150&amp;D150&amp;E150,average_median_rates_2_aptFINAL!A:P,16,FALSE)</f>
        <v>2800</v>
      </c>
      <c r="G150">
        <f>VLOOKUP(A150&amp;B150&amp;C150&amp;3&amp;E150,average_median_rates_2_aptFINAL!A:P,16,FALSE)</f>
        <v>2800</v>
      </c>
      <c r="H150">
        <f>IF(D150&lt;=3,VLOOKUP(A150&amp;D150,[1]ratio_condo_family!$A:$F,6,FALSE),0)</f>
        <v>1.2142857142857142</v>
      </c>
      <c r="I150">
        <f>VLOOKUP(A150&amp;3,[1]ratio_condo_family!$A:$F,6,FALSE)</f>
        <v>1.2142857142857142</v>
      </c>
      <c r="J150">
        <f>VLOOKUP(A150,[1]ratio_family_bedrooms!$A:$K,9,FALSE)</f>
        <v>1.0588235294117647</v>
      </c>
      <c r="K150">
        <f>VLOOKUP(A150,[1]ratio_family_bedrooms!$A:$K,10,FALSE)</f>
        <v>1.2222222222222223</v>
      </c>
      <c r="L150">
        <f>VLOOKUP(A150,[1]ratio_family_bedrooms!$A:$K,11,FALSE)</f>
        <v>1.5</v>
      </c>
      <c r="M150">
        <f t="shared" si="2"/>
        <v>3399.9999999999995</v>
      </c>
    </row>
    <row r="151" spans="1:13" x14ac:dyDescent="0.2">
      <c r="A151">
        <v>2019</v>
      </c>
      <c r="B151">
        <v>10</v>
      </c>
      <c r="C151" t="s">
        <v>61</v>
      </c>
      <c r="D151">
        <v>3</v>
      </c>
      <c r="E151" t="s">
        <v>34</v>
      </c>
      <c r="F151">
        <f>VLOOKUP(A151&amp;B151&amp;C151&amp;D151&amp;E151,average_median_rates_2_aptFINAL!A:P,16,FALSE)</f>
        <v>1879</v>
      </c>
      <c r="G151">
        <f>VLOOKUP(A151&amp;B151&amp;C151&amp;3&amp;E151,average_median_rates_2_aptFINAL!A:P,16,FALSE)</f>
        <v>1879</v>
      </c>
      <c r="H151">
        <f>IF(D151&lt;=3,VLOOKUP(A151&amp;D151,[1]ratio_condo_family!$A:$F,6,FALSE),0)</f>
        <v>1.2142857142857142</v>
      </c>
      <c r="I151">
        <f>VLOOKUP(A151&amp;3,[1]ratio_condo_family!$A:$F,6,FALSE)</f>
        <v>1.2142857142857142</v>
      </c>
      <c r="J151">
        <f>VLOOKUP(A151,[1]ratio_family_bedrooms!$A:$K,9,FALSE)</f>
        <v>1.0588235294117647</v>
      </c>
      <c r="K151">
        <f>VLOOKUP(A151,[1]ratio_family_bedrooms!$A:$K,10,FALSE)</f>
        <v>1.2222222222222223</v>
      </c>
      <c r="L151">
        <f>VLOOKUP(A151,[1]ratio_family_bedrooms!$A:$K,11,FALSE)</f>
        <v>1.5</v>
      </c>
      <c r="M151">
        <f t="shared" si="2"/>
        <v>2281.6428571428569</v>
      </c>
    </row>
    <row r="152" spans="1:13" x14ac:dyDescent="0.2">
      <c r="A152">
        <v>2019</v>
      </c>
      <c r="B152">
        <v>10</v>
      </c>
      <c r="C152" t="s">
        <v>61</v>
      </c>
      <c r="D152">
        <v>3</v>
      </c>
      <c r="E152" t="s">
        <v>35</v>
      </c>
      <c r="F152">
        <f>VLOOKUP(A152&amp;B152&amp;C152&amp;D152&amp;E152,average_median_rates_2_aptFINAL!A:P,16,FALSE)</f>
        <v>3400</v>
      </c>
      <c r="G152">
        <f>VLOOKUP(A152&amp;B152&amp;C152&amp;3&amp;E152,average_median_rates_2_aptFINAL!A:P,16,FALSE)</f>
        <v>3400</v>
      </c>
      <c r="H152">
        <f>IF(D152&lt;=3,VLOOKUP(A152&amp;D152,[1]ratio_condo_family!$A:$F,6,FALSE),0)</f>
        <v>1.2142857142857142</v>
      </c>
      <c r="I152">
        <f>VLOOKUP(A152&amp;3,[1]ratio_condo_family!$A:$F,6,FALSE)</f>
        <v>1.2142857142857142</v>
      </c>
      <c r="J152">
        <f>VLOOKUP(A152,[1]ratio_family_bedrooms!$A:$K,9,FALSE)</f>
        <v>1.0588235294117647</v>
      </c>
      <c r="K152">
        <f>VLOOKUP(A152,[1]ratio_family_bedrooms!$A:$K,10,FALSE)</f>
        <v>1.2222222222222223</v>
      </c>
      <c r="L152">
        <f>VLOOKUP(A152,[1]ratio_family_bedrooms!$A:$K,11,FALSE)</f>
        <v>1.5</v>
      </c>
      <c r="M152">
        <f t="shared" si="2"/>
        <v>4128.5714285714284</v>
      </c>
    </row>
    <row r="153" spans="1:13" x14ac:dyDescent="0.2">
      <c r="A153">
        <v>2019</v>
      </c>
      <c r="B153">
        <v>10</v>
      </c>
      <c r="C153" t="s">
        <v>61</v>
      </c>
      <c r="D153">
        <v>3</v>
      </c>
      <c r="E153" t="s">
        <v>36</v>
      </c>
      <c r="F153">
        <f>VLOOKUP(A153&amp;B153&amp;C153&amp;D153&amp;E153,average_median_rates_2_aptFINAL!A:P,16,FALSE)</f>
        <v>1750</v>
      </c>
      <c r="G153">
        <f>VLOOKUP(A153&amp;B153&amp;C153&amp;3&amp;E153,average_median_rates_2_aptFINAL!A:P,16,FALSE)</f>
        <v>1750</v>
      </c>
      <c r="H153">
        <f>IF(D153&lt;=3,VLOOKUP(A153&amp;D153,[1]ratio_condo_family!$A:$F,6,FALSE),0)</f>
        <v>1.2142857142857142</v>
      </c>
      <c r="I153">
        <f>VLOOKUP(A153&amp;3,[1]ratio_condo_family!$A:$F,6,FALSE)</f>
        <v>1.2142857142857142</v>
      </c>
      <c r="J153">
        <f>VLOOKUP(A153,[1]ratio_family_bedrooms!$A:$K,9,FALSE)</f>
        <v>1.0588235294117647</v>
      </c>
      <c r="K153">
        <f>VLOOKUP(A153,[1]ratio_family_bedrooms!$A:$K,10,FALSE)</f>
        <v>1.2222222222222223</v>
      </c>
      <c r="L153">
        <f>VLOOKUP(A153,[1]ratio_family_bedrooms!$A:$K,11,FALSE)</f>
        <v>1.5</v>
      </c>
      <c r="M153">
        <f t="shared" si="2"/>
        <v>2125</v>
      </c>
    </row>
    <row r="154" spans="1:13" x14ac:dyDescent="0.2">
      <c r="A154">
        <v>2019</v>
      </c>
      <c r="B154">
        <v>10</v>
      </c>
      <c r="C154" t="s">
        <v>61</v>
      </c>
      <c r="D154">
        <v>3</v>
      </c>
      <c r="E154" t="s">
        <v>37</v>
      </c>
      <c r="F154">
        <f>VLOOKUP(A154&amp;B154&amp;C154&amp;D154&amp;E154,average_median_rates_2_aptFINAL!A:P,16,FALSE)</f>
        <v>1358.5079958122053</v>
      </c>
      <c r="G154">
        <f>VLOOKUP(A154&amp;B154&amp;C154&amp;3&amp;E154,average_median_rates_2_aptFINAL!A:P,16,FALSE)</f>
        <v>1358.5079958122053</v>
      </c>
      <c r="H154">
        <f>IF(D154&lt;=3,VLOOKUP(A154&amp;D154,[1]ratio_condo_family!$A:$F,6,FALSE),0)</f>
        <v>1.2142857142857142</v>
      </c>
      <c r="I154">
        <f>VLOOKUP(A154&amp;3,[1]ratio_condo_family!$A:$F,6,FALSE)</f>
        <v>1.2142857142857142</v>
      </c>
      <c r="J154">
        <f>VLOOKUP(A154,[1]ratio_family_bedrooms!$A:$K,9,FALSE)</f>
        <v>1.0588235294117647</v>
      </c>
      <c r="K154">
        <f>VLOOKUP(A154,[1]ratio_family_bedrooms!$A:$K,10,FALSE)</f>
        <v>1.2222222222222223</v>
      </c>
      <c r="L154">
        <f>VLOOKUP(A154,[1]ratio_family_bedrooms!$A:$K,11,FALSE)</f>
        <v>1.5</v>
      </c>
      <c r="M154">
        <f t="shared" si="2"/>
        <v>1649.6168520576778</v>
      </c>
    </row>
    <row r="155" spans="1:13" x14ac:dyDescent="0.2">
      <c r="A155">
        <v>2019</v>
      </c>
      <c r="B155">
        <v>10</v>
      </c>
      <c r="C155" t="s">
        <v>61</v>
      </c>
      <c r="D155">
        <v>3</v>
      </c>
      <c r="E155" t="s">
        <v>38</v>
      </c>
      <c r="F155">
        <f>VLOOKUP(A155&amp;B155&amp;C155&amp;D155&amp;E155,average_median_rates_2_aptFINAL!A:P,16,FALSE)</f>
        <v>1299</v>
      </c>
      <c r="G155">
        <f>VLOOKUP(A155&amp;B155&amp;C155&amp;3&amp;E155,average_median_rates_2_aptFINAL!A:P,16,FALSE)</f>
        <v>1299</v>
      </c>
      <c r="H155">
        <f>IF(D155&lt;=3,VLOOKUP(A155&amp;D155,[1]ratio_condo_family!$A:$F,6,FALSE),0)</f>
        <v>1.2142857142857142</v>
      </c>
      <c r="I155">
        <f>VLOOKUP(A155&amp;3,[1]ratio_condo_family!$A:$F,6,FALSE)</f>
        <v>1.2142857142857142</v>
      </c>
      <c r="J155">
        <f>VLOOKUP(A155,[1]ratio_family_bedrooms!$A:$K,9,FALSE)</f>
        <v>1.0588235294117647</v>
      </c>
      <c r="K155">
        <f>VLOOKUP(A155,[1]ratio_family_bedrooms!$A:$K,10,FALSE)</f>
        <v>1.2222222222222223</v>
      </c>
      <c r="L155">
        <f>VLOOKUP(A155,[1]ratio_family_bedrooms!$A:$K,11,FALSE)</f>
        <v>1.5</v>
      </c>
      <c r="M155">
        <f t="shared" si="2"/>
        <v>1577.3571428571427</v>
      </c>
    </row>
    <row r="156" spans="1:13" x14ac:dyDescent="0.2">
      <c r="A156">
        <v>2019</v>
      </c>
      <c r="B156">
        <v>10</v>
      </c>
      <c r="C156" t="s">
        <v>61</v>
      </c>
      <c r="D156">
        <v>3</v>
      </c>
      <c r="E156" t="s">
        <v>39</v>
      </c>
      <c r="F156">
        <f>VLOOKUP(A156&amp;B156&amp;C156&amp;D156&amp;E156,average_median_rates_2_aptFINAL!A:P,16,FALSE)</f>
        <v>1965.799683862632</v>
      </c>
      <c r="G156">
        <f>VLOOKUP(A156&amp;B156&amp;C156&amp;3&amp;E156,average_median_rates_2_aptFINAL!A:P,16,FALSE)</f>
        <v>1965.799683862632</v>
      </c>
      <c r="H156">
        <f>IF(D156&lt;=3,VLOOKUP(A156&amp;D156,[1]ratio_condo_family!$A:$F,6,FALSE),0)</f>
        <v>1.2142857142857142</v>
      </c>
      <c r="I156">
        <f>VLOOKUP(A156&amp;3,[1]ratio_condo_family!$A:$F,6,FALSE)</f>
        <v>1.2142857142857142</v>
      </c>
      <c r="J156">
        <f>VLOOKUP(A156,[1]ratio_family_bedrooms!$A:$K,9,FALSE)</f>
        <v>1.0588235294117647</v>
      </c>
      <c r="K156">
        <f>VLOOKUP(A156,[1]ratio_family_bedrooms!$A:$K,10,FALSE)</f>
        <v>1.2222222222222223</v>
      </c>
      <c r="L156">
        <f>VLOOKUP(A156,[1]ratio_family_bedrooms!$A:$K,11,FALSE)</f>
        <v>1.5</v>
      </c>
      <c r="M156">
        <f t="shared" si="2"/>
        <v>2387.0424732617671</v>
      </c>
    </row>
    <row r="157" spans="1:13" x14ac:dyDescent="0.2">
      <c r="A157">
        <v>2019</v>
      </c>
      <c r="B157">
        <v>10</v>
      </c>
      <c r="C157" t="s">
        <v>61</v>
      </c>
      <c r="D157">
        <v>3</v>
      </c>
      <c r="E157" t="s">
        <v>40</v>
      </c>
      <c r="F157">
        <f>VLOOKUP(A157&amp;B157&amp;C157&amp;D157&amp;E157,average_median_rates_2_aptFINAL!A:P,16,FALSE)</f>
        <v>1539.1579249892231</v>
      </c>
      <c r="G157">
        <f>VLOOKUP(A157&amp;B157&amp;C157&amp;3&amp;E157,average_median_rates_2_aptFINAL!A:P,16,FALSE)</f>
        <v>1539.1579249892231</v>
      </c>
      <c r="H157">
        <f>IF(D157&lt;=3,VLOOKUP(A157&amp;D157,[1]ratio_condo_family!$A:$F,6,FALSE),0)</f>
        <v>1.2142857142857142</v>
      </c>
      <c r="I157">
        <f>VLOOKUP(A157&amp;3,[1]ratio_condo_family!$A:$F,6,FALSE)</f>
        <v>1.2142857142857142</v>
      </c>
      <c r="J157">
        <f>VLOOKUP(A157,[1]ratio_family_bedrooms!$A:$K,9,FALSE)</f>
        <v>1.0588235294117647</v>
      </c>
      <c r="K157">
        <f>VLOOKUP(A157,[1]ratio_family_bedrooms!$A:$K,10,FALSE)</f>
        <v>1.2222222222222223</v>
      </c>
      <c r="L157">
        <f>VLOOKUP(A157,[1]ratio_family_bedrooms!$A:$K,11,FALSE)</f>
        <v>1.5</v>
      </c>
      <c r="M157">
        <f t="shared" si="2"/>
        <v>1868.9774803440566</v>
      </c>
    </row>
    <row r="158" spans="1:13" x14ac:dyDescent="0.2">
      <c r="A158">
        <v>2019</v>
      </c>
      <c r="B158">
        <v>10</v>
      </c>
      <c r="C158" t="s">
        <v>61</v>
      </c>
      <c r="D158">
        <v>3</v>
      </c>
      <c r="E158" t="s">
        <v>41</v>
      </c>
      <c r="F158">
        <f>VLOOKUP(A158&amp;B158&amp;C158&amp;D158&amp;E158,average_median_rates_2_aptFINAL!A:P,16,FALSE)</f>
        <v>1380</v>
      </c>
      <c r="G158">
        <f>VLOOKUP(A158&amp;B158&amp;C158&amp;3&amp;E158,average_median_rates_2_aptFINAL!A:P,16,FALSE)</f>
        <v>1380</v>
      </c>
      <c r="H158">
        <f>IF(D158&lt;=3,VLOOKUP(A158&amp;D158,[1]ratio_condo_family!$A:$F,6,FALSE),0)</f>
        <v>1.2142857142857142</v>
      </c>
      <c r="I158">
        <f>VLOOKUP(A158&amp;3,[1]ratio_condo_family!$A:$F,6,FALSE)</f>
        <v>1.2142857142857142</v>
      </c>
      <c r="J158">
        <f>VLOOKUP(A158,[1]ratio_family_bedrooms!$A:$K,9,FALSE)</f>
        <v>1.0588235294117647</v>
      </c>
      <c r="K158">
        <f>VLOOKUP(A158,[1]ratio_family_bedrooms!$A:$K,10,FALSE)</f>
        <v>1.2222222222222223</v>
      </c>
      <c r="L158">
        <f>VLOOKUP(A158,[1]ratio_family_bedrooms!$A:$K,11,FALSE)</f>
        <v>1.5</v>
      </c>
      <c r="M158">
        <f t="shared" si="2"/>
        <v>1675.7142857142856</v>
      </c>
    </row>
    <row r="159" spans="1:13" x14ac:dyDescent="0.2">
      <c r="A159">
        <v>2019</v>
      </c>
      <c r="B159">
        <v>10</v>
      </c>
      <c r="C159" t="s">
        <v>61</v>
      </c>
      <c r="D159">
        <v>3</v>
      </c>
      <c r="E159" t="s">
        <v>42</v>
      </c>
      <c r="F159">
        <f>VLOOKUP(A159&amp;B159&amp;C159&amp;D159&amp;E159,average_median_rates_2_aptFINAL!A:P,16,FALSE)</f>
        <v>1600</v>
      </c>
      <c r="G159">
        <f>VLOOKUP(A159&amp;B159&amp;C159&amp;3&amp;E159,average_median_rates_2_aptFINAL!A:P,16,FALSE)</f>
        <v>1600</v>
      </c>
      <c r="H159">
        <f>IF(D159&lt;=3,VLOOKUP(A159&amp;D159,[1]ratio_condo_family!$A:$F,6,FALSE),0)</f>
        <v>1.2142857142857142</v>
      </c>
      <c r="I159">
        <f>VLOOKUP(A159&amp;3,[1]ratio_condo_family!$A:$F,6,FALSE)</f>
        <v>1.2142857142857142</v>
      </c>
      <c r="J159">
        <f>VLOOKUP(A159,[1]ratio_family_bedrooms!$A:$K,9,FALSE)</f>
        <v>1.0588235294117647</v>
      </c>
      <c r="K159">
        <f>VLOOKUP(A159,[1]ratio_family_bedrooms!$A:$K,10,FALSE)</f>
        <v>1.2222222222222223</v>
      </c>
      <c r="L159">
        <f>VLOOKUP(A159,[1]ratio_family_bedrooms!$A:$K,11,FALSE)</f>
        <v>1.5</v>
      </c>
      <c r="M159">
        <f t="shared" si="2"/>
        <v>1942.8571428571427</v>
      </c>
    </row>
    <row r="160" spans="1:13" x14ac:dyDescent="0.2">
      <c r="A160">
        <v>2019</v>
      </c>
      <c r="B160">
        <v>10</v>
      </c>
      <c r="C160" t="s">
        <v>61</v>
      </c>
      <c r="D160">
        <v>3</v>
      </c>
      <c r="E160" t="s">
        <v>43</v>
      </c>
      <c r="F160">
        <f>VLOOKUP(A160&amp;B160&amp;C160&amp;D160&amp;E160,average_median_rates_2_aptFINAL!A:P,16,FALSE)</f>
        <v>1800</v>
      </c>
      <c r="G160">
        <f>VLOOKUP(A160&amp;B160&amp;C160&amp;3&amp;E160,average_median_rates_2_aptFINAL!A:P,16,FALSE)</f>
        <v>1800</v>
      </c>
      <c r="H160">
        <f>IF(D160&lt;=3,VLOOKUP(A160&amp;D160,[1]ratio_condo_family!$A:$F,6,FALSE),0)</f>
        <v>1.2142857142857142</v>
      </c>
      <c r="I160">
        <f>VLOOKUP(A160&amp;3,[1]ratio_condo_family!$A:$F,6,FALSE)</f>
        <v>1.2142857142857142</v>
      </c>
      <c r="J160">
        <f>VLOOKUP(A160,[1]ratio_family_bedrooms!$A:$K,9,FALSE)</f>
        <v>1.0588235294117647</v>
      </c>
      <c r="K160">
        <f>VLOOKUP(A160,[1]ratio_family_bedrooms!$A:$K,10,FALSE)</f>
        <v>1.2222222222222223</v>
      </c>
      <c r="L160">
        <f>VLOOKUP(A160,[1]ratio_family_bedrooms!$A:$K,11,FALSE)</f>
        <v>1.5</v>
      </c>
      <c r="M160">
        <f t="shared" si="2"/>
        <v>2185.7142857142853</v>
      </c>
    </row>
    <row r="161" spans="1:13" x14ac:dyDescent="0.2">
      <c r="A161">
        <v>2019</v>
      </c>
      <c r="B161">
        <v>10</v>
      </c>
      <c r="C161" t="s">
        <v>61</v>
      </c>
      <c r="D161">
        <v>3</v>
      </c>
      <c r="E161" t="s">
        <v>60</v>
      </c>
      <c r="F161">
        <f>VLOOKUP(A161&amp;B161&amp;C161&amp;D161&amp;E161,average_median_rates_2_aptFINAL!A:P,16,FALSE)</f>
        <v>1907.6016669061682</v>
      </c>
      <c r="G161">
        <f>VLOOKUP(A161&amp;B161&amp;C161&amp;3&amp;E161,average_median_rates_2_aptFINAL!A:P,16,FALSE)</f>
        <v>1907.6016669061682</v>
      </c>
      <c r="H161">
        <f>IF(D161&lt;=3,VLOOKUP(A161&amp;D161,[1]ratio_condo_family!$A:$F,6,FALSE),0)</f>
        <v>1.2142857142857142</v>
      </c>
      <c r="I161">
        <f>VLOOKUP(A161&amp;3,[1]ratio_condo_family!$A:$F,6,FALSE)</f>
        <v>1.2142857142857142</v>
      </c>
      <c r="J161">
        <f>VLOOKUP(A161,[1]ratio_family_bedrooms!$A:$K,9,FALSE)</f>
        <v>1.0588235294117647</v>
      </c>
      <c r="K161">
        <f>VLOOKUP(A161,[1]ratio_family_bedrooms!$A:$K,10,FALSE)</f>
        <v>1.2222222222222223</v>
      </c>
      <c r="L161">
        <f>VLOOKUP(A161,[1]ratio_family_bedrooms!$A:$K,11,FALSE)</f>
        <v>1.5</v>
      </c>
      <c r="M161">
        <f t="shared" si="2"/>
        <v>2316.3734526717753</v>
      </c>
    </row>
    <row r="162" spans="1:13" x14ac:dyDescent="0.2">
      <c r="A162">
        <v>2018</v>
      </c>
      <c r="B162">
        <v>10</v>
      </c>
      <c r="C162" t="s">
        <v>59</v>
      </c>
      <c r="D162">
        <v>1</v>
      </c>
      <c r="E162" t="s">
        <v>16</v>
      </c>
      <c r="F162">
        <f>VLOOKUP(A162&amp;B162&amp;C162&amp;D162&amp;E162,average_median_rates_2_aptFINAL!A:P,16,FALSE)</f>
        <v>1579</v>
      </c>
      <c r="G162">
        <f>VLOOKUP(A162&amp;B162&amp;C162&amp;3&amp;E162,average_median_rates_2_aptFINAL!A:P,16,FALSE)</f>
        <v>3586</v>
      </c>
      <c r="H162">
        <f>IF(D162&lt;=3,VLOOKUP(A162&amp;D162,[1]ratio_condo_family!$A:$F,6,FALSE),0)</f>
        <v>1.14215441659439</v>
      </c>
      <c r="I162">
        <f>VLOOKUP(A162&amp;3,[1]ratio_condo_family!$A:$F,6,FALSE)</f>
        <v>1.2488391697927674</v>
      </c>
      <c r="J162">
        <f>VLOOKUP(A162,[1]ratio_family_bedrooms!$A:$K,9,FALSE)</f>
        <v>1.0588235294117647</v>
      </c>
      <c r="K162">
        <f>VLOOKUP(A162,[1]ratio_family_bedrooms!$A:$K,10,FALSE)</f>
        <v>1.2222222222222221</v>
      </c>
      <c r="L162">
        <f>VLOOKUP(A162,[1]ratio_family_bedrooms!$A:$K,11,FALSE)</f>
        <v>1.5</v>
      </c>
      <c r="M162">
        <f t="shared" si="2"/>
        <v>1803.4618238025419</v>
      </c>
    </row>
    <row r="163" spans="1:13" x14ac:dyDescent="0.2">
      <c r="A163">
        <v>2018</v>
      </c>
      <c r="B163">
        <v>10</v>
      </c>
      <c r="C163" t="s">
        <v>59</v>
      </c>
      <c r="D163">
        <v>1</v>
      </c>
      <c r="E163" t="s">
        <v>17</v>
      </c>
      <c r="F163">
        <f>VLOOKUP(A163&amp;B163&amp;C163&amp;D163&amp;E163,average_median_rates_2_aptFINAL!A:P,16,FALSE)</f>
        <v>1590</v>
      </c>
      <c r="G163">
        <f>VLOOKUP(A163&amp;B163&amp;C163&amp;3&amp;E163,average_median_rates_2_aptFINAL!A:P,16,FALSE)</f>
        <v>3511</v>
      </c>
      <c r="H163">
        <f>IF(D163&lt;=3,VLOOKUP(A163&amp;D163,[1]ratio_condo_family!$A:$F,6,FALSE),0)</f>
        <v>1.14215441659439</v>
      </c>
      <c r="I163">
        <f>VLOOKUP(A163&amp;3,[1]ratio_condo_family!$A:$F,6,FALSE)</f>
        <v>1.2488391697927674</v>
      </c>
      <c r="J163">
        <f>VLOOKUP(A163,[1]ratio_family_bedrooms!$A:$K,9,FALSE)</f>
        <v>1.0588235294117647</v>
      </c>
      <c r="K163">
        <f>VLOOKUP(A163,[1]ratio_family_bedrooms!$A:$K,10,FALSE)</f>
        <v>1.2222222222222221</v>
      </c>
      <c r="L163">
        <f>VLOOKUP(A163,[1]ratio_family_bedrooms!$A:$K,11,FALSE)</f>
        <v>1.5</v>
      </c>
      <c r="M163">
        <f t="shared" si="2"/>
        <v>1816.02552238508</v>
      </c>
    </row>
    <row r="164" spans="1:13" x14ac:dyDescent="0.2">
      <c r="A164">
        <v>2018</v>
      </c>
      <c r="B164">
        <v>10</v>
      </c>
      <c r="C164" t="s">
        <v>59</v>
      </c>
      <c r="D164">
        <v>1</v>
      </c>
      <c r="E164" t="s">
        <v>19</v>
      </c>
      <c r="F164">
        <f>VLOOKUP(A164&amp;B164&amp;C164&amp;D164&amp;E164,average_median_rates_2_aptFINAL!A:P,16,FALSE)</f>
        <v>1446</v>
      </c>
      <c r="G164">
        <f>VLOOKUP(A164&amp;B164&amp;C164&amp;3&amp;E164,average_median_rates_2_aptFINAL!A:P,16,FALSE)</f>
        <v>2370</v>
      </c>
      <c r="H164">
        <f>IF(D164&lt;=3,VLOOKUP(A164&amp;D164,[1]ratio_condo_family!$A:$F,6,FALSE),0)</f>
        <v>1.14215441659439</v>
      </c>
      <c r="I164">
        <f>VLOOKUP(A164&amp;3,[1]ratio_condo_family!$A:$F,6,FALSE)</f>
        <v>1.2488391697927674</v>
      </c>
      <c r="J164">
        <f>VLOOKUP(A164,[1]ratio_family_bedrooms!$A:$K,9,FALSE)</f>
        <v>1.0588235294117647</v>
      </c>
      <c r="K164">
        <f>VLOOKUP(A164,[1]ratio_family_bedrooms!$A:$K,10,FALSE)</f>
        <v>1.2222222222222221</v>
      </c>
      <c r="L164">
        <f>VLOOKUP(A164,[1]ratio_family_bedrooms!$A:$K,11,FALSE)</f>
        <v>1.5</v>
      </c>
      <c r="M164">
        <f t="shared" si="2"/>
        <v>1651.5552863954879</v>
      </c>
    </row>
    <row r="165" spans="1:13" x14ac:dyDescent="0.2">
      <c r="A165">
        <v>2018</v>
      </c>
      <c r="B165">
        <v>10</v>
      </c>
      <c r="C165" t="s">
        <v>59</v>
      </c>
      <c r="D165">
        <v>1</v>
      </c>
      <c r="E165" t="s">
        <v>20</v>
      </c>
      <c r="F165">
        <f>VLOOKUP(A165&amp;B165&amp;C165&amp;D165&amp;E165,average_median_rates_2_aptFINAL!A:P,16,FALSE)</f>
        <v>1442</v>
      </c>
      <c r="G165">
        <f>VLOOKUP(A165&amp;B165&amp;C165&amp;3&amp;E165,average_median_rates_2_aptFINAL!A:P,16,FALSE)</f>
        <v>2931.3543568212181</v>
      </c>
      <c r="H165">
        <f>IF(D165&lt;=3,VLOOKUP(A165&amp;D165,[1]ratio_condo_family!$A:$F,6,FALSE),0)</f>
        <v>1.14215441659439</v>
      </c>
      <c r="I165">
        <f>VLOOKUP(A165&amp;3,[1]ratio_condo_family!$A:$F,6,FALSE)</f>
        <v>1.2488391697927674</v>
      </c>
      <c r="J165">
        <f>VLOOKUP(A165,[1]ratio_family_bedrooms!$A:$K,9,FALSE)</f>
        <v>1.0588235294117647</v>
      </c>
      <c r="K165">
        <f>VLOOKUP(A165,[1]ratio_family_bedrooms!$A:$K,10,FALSE)</f>
        <v>1.2222222222222221</v>
      </c>
      <c r="L165">
        <f>VLOOKUP(A165,[1]ratio_family_bedrooms!$A:$K,11,FALSE)</f>
        <v>1.5</v>
      </c>
      <c r="M165">
        <f t="shared" si="2"/>
        <v>1646.9866687291103</v>
      </c>
    </row>
    <row r="166" spans="1:13" x14ac:dyDescent="0.2">
      <c r="A166">
        <v>2018</v>
      </c>
      <c r="B166">
        <v>10</v>
      </c>
      <c r="C166" t="s">
        <v>59</v>
      </c>
      <c r="D166">
        <v>1</v>
      </c>
      <c r="E166" t="s">
        <v>21</v>
      </c>
      <c r="F166">
        <f>VLOOKUP(A166&amp;B166&amp;C166&amp;D166&amp;E166,average_median_rates_2_aptFINAL!A:P,16,FALSE)</f>
        <v>1444</v>
      </c>
      <c r="G166">
        <f>VLOOKUP(A166&amp;B166&amp;C166&amp;3&amp;E166,average_median_rates_2_aptFINAL!A:P,16,FALSE)</f>
        <v>3082</v>
      </c>
      <c r="H166">
        <f>IF(D166&lt;=3,VLOOKUP(A166&amp;D166,[1]ratio_condo_family!$A:$F,6,FALSE),0)</f>
        <v>1.14215441659439</v>
      </c>
      <c r="I166">
        <f>VLOOKUP(A166&amp;3,[1]ratio_condo_family!$A:$F,6,FALSE)</f>
        <v>1.2488391697927674</v>
      </c>
      <c r="J166">
        <f>VLOOKUP(A166,[1]ratio_family_bedrooms!$A:$K,9,FALSE)</f>
        <v>1.0588235294117647</v>
      </c>
      <c r="K166">
        <f>VLOOKUP(A166,[1]ratio_family_bedrooms!$A:$K,10,FALSE)</f>
        <v>1.2222222222222221</v>
      </c>
      <c r="L166">
        <f>VLOOKUP(A166,[1]ratio_family_bedrooms!$A:$K,11,FALSE)</f>
        <v>1.5</v>
      </c>
      <c r="M166">
        <f t="shared" si="2"/>
        <v>1649.2709775622991</v>
      </c>
    </row>
    <row r="167" spans="1:13" x14ac:dyDescent="0.2">
      <c r="A167">
        <v>2018</v>
      </c>
      <c r="B167">
        <v>10</v>
      </c>
      <c r="C167" t="s">
        <v>59</v>
      </c>
      <c r="D167">
        <v>1</v>
      </c>
      <c r="E167" t="s">
        <v>23</v>
      </c>
      <c r="F167">
        <f>VLOOKUP(A167&amp;B167&amp;C167&amp;D167&amp;E167,average_median_rates_2_aptFINAL!A:P,16,FALSE)</f>
        <v>1048</v>
      </c>
      <c r="G167">
        <f>VLOOKUP(A167&amp;B167&amp;C167&amp;3&amp;E167,average_median_rates_2_aptFINAL!A:P,16,FALSE)</f>
        <v>1477</v>
      </c>
      <c r="H167">
        <f>IF(D167&lt;=3,VLOOKUP(A167&amp;D167,[1]ratio_condo_family!$A:$F,6,FALSE),0)</f>
        <v>1.14215441659439</v>
      </c>
      <c r="I167">
        <f>VLOOKUP(A167&amp;3,[1]ratio_condo_family!$A:$F,6,FALSE)</f>
        <v>1.2488391697927674</v>
      </c>
      <c r="J167">
        <f>VLOOKUP(A167,[1]ratio_family_bedrooms!$A:$K,9,FALSE)</f>
        <v>1.0588235294117647</v>
      </c>
      <c r="K167">
        <f>VLOOKUP(A167,[1]ratio_family_bedrooms!$A:$K,10,FALSE)</f>
        <v>1.2222222222222221</v>
      </c>
      <c r="L167">
        <f>VLOOKUP(A167,[1]ratio_family_bedrooms!$A:$K,11,FALSE)</f>
        <v>1.5</v>
      </c>
      <c r="M167">
        <f t="shared" si="2"/>
        <v>1196.9778285909208</v>
      </c>
    </row>
    <row r="168" spans="1:13" x14ac:dyDescent="0.2">
      <c r="A168">
        <v>2018</v>
      </c>
      <c r="B168">
        <v>10</v>
      </c>
      <c r="C168" t="s">
        <v>59</v>
      </c>
      <c r="D168">
        <v>1</v>
      </c>
      <c r="E168" t="s">
        <v>24</v>
      </c>
      <c r="F168">
        <f>VLOOKUP(A168&amp;B168&amp;C168&amp;D168&amp;E168,average_median_rates_2_aptFINAL!A:P,16,FALSE)</f>
        <v>1265</v>
      </c>
      <c r="G168">
        <f>VLOOKUP(A168&amp;B168&amp;C168&amp;3&amp;E168,average_median_rates_2_aptFINAL!A:P,16,FALSE)</f>
        <v>1783.9151302178407</v>
      </c>
      <c r="H168">
        <f>IF(D168&lt;=3,VLOOKUP(A168&amp;D168,[1]ratio_condo_family!$A:$F,6,FALSE),0)</f>
        <v>1.14215441659439</v>
      </c>
      <c r="I168">
        <f>VLOOKUP(A168&amp;3,[1]ratio_condo_family!$A:$F,6,FALSE)</f>
        <v>1.2488391697927674</v>
      </c>
      <c r="J168">
        <f>VLOOKUP(A168,[1]ratio_family_bedrooms!$A:$K,9,FALSE)</f>
        <v>1.0588235294117647</v>
      </c>
      <c r="K168">
        <f>VLOOKUP(A168,[1]ratio_family_bedrooms!$A:$K,10,FALSE)</f>
        <v>1.2222222222222221</v>
      </c>
      <c r="L168">
        <f>VLOOKUP(A168,[1]ratio_family_bedrooms!$A:$K,11,FALSE)</f>
        <v>1.5</v>
      </c>
      <c r="M168">
        <f t="shared" si="2"/>
        <v>1444.8253369919034</v>
      </c>
    </row>
    <row r="169" spans="1:13" x14ac:dyDescent="0.2">
      <c r="A169">
        <v>2018</v>
      </c>
      <c r="B169">
        <v>10</v>
      </c>
      <c r="C169" t="s">
        <v>59</v>
      </c>
      <c r="D169">
        <v>1</v>
      </c>
      <c r="E169" t="s">
        <v>25</v>
      </c>
      <c r="F169">
        <f>VLOOKUP(A169&amp;B169&amp;C169&amp;D169&amp;E169,average_median_rates_2_aptFINAL!A:P,16,FALSE)</f>
        <v>1172</v>
      </c>
      <c r="G169">
        <f>VLOOKUP(A169&amp;B169&amp;C169&amp;3&amp;E169,average_median_rates_2_aptFINAL!A:P,16,FALSE)</f>
        <v>1466</v>
      </c>
      <c r="H169">
        <f>IF(D169&lt;=3,VLOOKUP(A169&amp;D169,[1]ratio_condo_family!$A:$F,6,FALSE),0)</f>
        <v>1.14215441659439</v>
      </c>
      <c r="I169">
        <f>VLOOKUP(A169&amp;3,[1]ratio_condo_family!$A:$F,6,FALSE)</f>
        <v>1.2488391697927674</v>
      </c>
      <c r="J169">
        <f>VLOOKUP(A169,[1]ratio_family_bedrooms!$A:$K,9,FALSE)</f>
        <v>1.0588235294117647</v>
      </c>
      <c r="K169">
        <f>VLOOKUP(A169,[1]ratio_family_bedrooms!$A:$K,10,FALSE)</f>
        <v>1.2222222222222221</v>
      </c>
      <c r="L169">
        <f>VLOOKUP(A169,[1]ratio_family_bedrooms!$A:$K,11,FALSE)</f>
        <v>1.5</v>
      </c>
      <c r="M169">
        <f t="shared" si="2"/>
        <v>1338.604976248625</v>
      </c>
    </row>
    <row r="170" spans="1:13" x14ac:dyDescent="0.2">
      <c r="A170">
        <v>2018</v>
      </c>
      <c r="B170">
        <v>10</v>
      </c>
      <c r="C170" t="s">
        <v>59</v>
      </c>
      <c r="D170">
        <v>1</v>
      </c>
      <c r="E170" t="s">
        <v>26</v>
      </c>
      <c r="F170">
        <f>VLOOKUP(A170&amp;B170&amp;C170&amp;D170&amp;E170,average_median_rates_2_aptFINAL!A:P,16,FALSE)</f>
        <v>1194</v>
      </c>
      <c r="G170">
        <f>VLOOKUP(A170&amp;B170&amp;C170&amp;3&amp;E170,average_median_rates_2_aptFINAL!A:P,16,FALSE)</f>
        <v>1365</v>
      </c>
      <c r="H170">
        <f>IF(D170&lt;=3,VLOOKUP(A170&amp;D170,[1]ratio_condo_family!$A:$F,6,FALSE),0)</f>
        <v>1.14215441659439</v>
      </c>
      <c r="I170">
        <f>VLOOKUP(A170&amp;3,[1]ratio_condo_family!$A:$F,6,FALSE)</f>
        <v>1.2488391697927674</v>
      </c>
      <c r="J170">
        <f>VLOOKUP(A170,[1]ratio_family_bedrooms!$A:$K,9,FALSE)</f>
        <v>1.0588235294117647</v>
      </c>
      <c r="K170">
        <f>VLOOKUP(A170,[1]ratio_family_bedrooms!$A:$K,10,FALSE)</f>
        <v>1.2222222222222221</v>
      </c>
      <c r="L170">
        <f>VLOOKUP(A170,[1]ratio_family_bedrooms!$A:$K,11,FALSE)</f>
        <v>1.5</v>
      </c>
      <c r="M170">
        <f t="shared" si="2"/>
        <v>1363.7323734137017</v>
      </c>
    </row>
    <row r="171" spans="1:13" x14ac:dyDescent="0.2">
      <c r="A171">
        <v>2018</v>
      </c>
      <c r="B171">
        <v>10</v>
      </c>
      <c r="C171" t="s">
        <v>59</v>
      </c>
      <c r="D171">
        <v>1</v>
      </c>
      <c r="E171" t="s">
        <v>27</v>
      </c>
      <c r="F171">
        <f>VLOOKUP(A171&amp;B171&amp;C171&amp;D171&amp;E171,average_median_rates_2_aptFINAL!A:P,16,FALSE)</f>
        <v>1749</v>
      </c>
      <c r="G171">
        <f>VLOOKUP(A171&amp;B171&amp;C171&amp;3&amp;E171,average_median_rates_2_aptFINAL!A:P,16,FALSE)</f>
        <v>2829</v>
      </c>
      <c r="H171">
        <f>IF(D171&lt;=3,VLOOKUP(A171&amp;D171,[1]ratio_condo_family!$A:$F,6,FALSE),0)</f>
        <v>1.14215441659439</v>
      </c>
      <c r="I171">
        <f>VLOOKUP(A171&amp;3,[1]ratio_condo_family!$A:$F,6,FALSE)</f>
        <v>1.2488391697927674</v>
      </c>
      <c r="J171">
        <f>VLOOKUP(A171,[1]ratio_family_bedrooms!$A:$K,9,FALSE)</f>
        <v>1.0588235294117647</v>
      </c>
      <c r="K171">
        <f>VLOOKUP(A171,[1]ratio_family_bedrooms!$A:$K,10,FALSE)</f>
        <v>1.2222222222222221</v>
      </c>
      <c r="L171">
        <f>VLOOKUP(A171,[1]ratio_family_bedrooms!$A:$K,11,FALSE)</f>
        <v>1.5</v>
      </c>
      <c r="M171">
        <f t="shared" si="2"/>
        <v>1997.6280746235882</v>
      </c>
    </row>
    <row r="172" spans="1:13" x14ac:dyDescent="0.2">
      <c r="A172">
        <v>2018</v>
      </c>
      <c r="B172">
        <v>10</v>
      </c>
      <c r="C172" t="s">
        <v>59</v>
      </c>
      <c r="D172">
        <v>1</v>
      </c>
      <c r="E172" t="s">
        <v>28</v>
      </c>
      <c r="F172">
        <f>VLOOKUP(A172&amp;B172&amp;C172&amp;D172&amp;E172,average_median_rates_2_aptFINAL!A:P,16,FALSE)</f>
        <v>1173</v>
      </c>
      <c r="G172">
        <f>VLOOKUP(A172&amp;B172&amp;C172&amp;3&amp;E172,average_median_rates_2_aptFINAL!A:P,16,FALSE)</f>
        <v>1919</v>
      </c>
      <c r="H172">
        <f>IF(D172&lt;=3,VLOOKUP(A172&amp;D172,[1]ratio_condo_family!$A:$F,6,FALSE),0)</f>
        <v>1.14215441659439</v>
      </c>
      <c r="I172">
        <f>VLOOKUP(A172&amp;3,[1]ratio_condo_family!$A:$F,6,FALSE)</f>
        <v>1.2488391697927674</v>
      </c>
      <c r="J172">
        <f>VLOOKUP(A172,[1]ratio_family_bedrooms!$A:$K,9,FALSE)</f>
        <v>1.0588235294117647</v>
      </c>
      <c r="K172">
        <f>VLOOKUP(A172,[1]ratio_family_bedrooms!$A:$K,10,FALSE)</f>
        <v>1.2222222222222221</v>
      </c>
      <c r="L172">
        <f>VLOOKUP(A172,[1]ratio_family_bedrooms!$A:$K,11,FALSE)</f>
        <v>1.5</v>
      </c>
      <c r="M172">
        <f t="shared" si="2"/>
        <v>1339.7471306652194</v>
      </c>
    </row>
    <row r="173" spans="1:13" x14ac:dyDescent="0.2">
      <c r="A173">
        <v>2018</v>
      </c>
      <c r="B173">
        <v>10</v>
      </c>
      <c r="C173" t="s">
        <v>59</v>
      </c>
      <c r="D173">
        <v>1</v>
      </c>
      <c r="E173" t="s">
        <v>29</v>
      </c>
      <c r="F173">
        <f>VLOOKUP(A173&amp;B173&amp;C173&amp;D173&amp;E173,average_median_rates_2_aptFINAL!A:P,16,FALSE)</f>
        <v>1006</v>
      </c>
      <c r="G173">
        <f>VLOOKUP(A173&amp;B173&amp;C173&amp;3&amp;E173,average_median_rates_2_aptFINAL!A:P,16,FALSE)</f>
        <v>1294</v>
      </c>
      <c r="H173">
        <f>IF(D173&lt;=3,VLOOKUP(A173&amp;D173,[1]ratio_condo_family!$A:$F,6,FALSE),0)</f>
        <v>1.14215441659439</v>
      </c>
      <c r="I173">
        <f>VLOOKUP(A173&amp;3,[1]ratio_condo_family!$A:$F,6,FALSE)</f>
        <v>1.2488391697927674</v>
      </c>
      <c r="J173">
        <f>VLOOKUP(A173,[1]ratio_family_bedrooms!$A:$K,9,FALSE)</f>
        <v>1.0588235294117647</v>
      </c>
      <c r="K173">
        <f>VLOOKUP(A173,[1]ratio_family_bedrooms!$A:$K,10,FALSE)</f>
        <v>1.2222222222222221</v>
      </c>
      <c r="L173">
        <f>VLOOKUP(A173,[1]ratio_family_bedrooms!$A:$K,11,FALSE)</f>
        <v>1.5</v>
      </c>
      <c r="M173">
        <f t="shared" si="2"/>
        <v>1149.0073430939563</v>
      </c>
    </row>
    <row r="174" spans="1:13" x14ac:dyDescent="0.2">
      <c r="A174">
        <v>2018</v>
      </c>
      <c r="B174">
        <v>10</v>
      </c>
      <c r="C174" t="s">
        <v>59</v>
      </c>
      <c r="D174">
        <v>1</v>
      </c>
      <c r="E174" t="s">
        <v>31</v>
      </c>
      <c r="F174">
        <f>VLOOKUP(A174&amp;B174&amp;C174&amp;D174&amp;E174,average_median_rates_2_aptFINAL!A:P,16,FALSE)</f>
        <v>1191</v>
      </c>
      <c r="G174">
        <f>VLOOKUP(A174&amp;B174&amp;C174&amp;3&amp;E174,average_median_rates_2_aptFINAL!A:P,16,FALSE)</f>
        <v>1914</v>
      </c>
      <c r="H174">
        <f>IF(D174&lt;=3,VLOOKUP(A174&amp;D174,[1]ratio_condo_family!$A:$F,6,FALSE),0)</f>
        <v>1.14215441659439</v>
      </c>
      <c r="I174">
        <f>VLOOKUP(A174&amp;3,[1]ratio_condo_family!$A:$F,6,FALSE)</f>
        <v>1.2488391697927674</v>
      </c>
      <c r="J174">
        <f>VLOOKUP(A174,[1]ratio_family_bedrooms!$A:$K,9,FALSE)</f>
        <v>1.0588235294117647</v>
      </c>
      <c r="K174">
        <f>VLOOKUP(A174,[1]ratio_family_bedrooms!$A:$K,10,FALSE)</f>
        <v>1.2222222222222221</v>
      </c>
      <c r="L174">
        <f>VLOOKUP(A174,[1]ratio_family_bedrooms!$A:$K,11,FALSE)</f>
        <v>1.5</v>
      </c>
      <c r="M174">
        <f t="shared" si="2"/>
        <v>1360.3059101639185</v>
      </c>
    </row>
    <row r="175" spans="1:13" x14ac:dyDescent="0.2">
      <c r="A175">
        <v>2018</v>
      </c>
      <c r="B175">
        <v>10</v>
      </c>
      <c r="C175" t="s">
        <v>59</v>
      </c>
      <c r="D175">
        <v>1</v>
      </c>
      <c r="E175" t="s">
        <v>32</v>
      </c>
      <c r="F175">
        <f>VLOOKUP(A175&amp;B175&amp;C175&amp;D175&amp;E175,average_median_rates_2_aptFINAL!A:P,16,FALSE)</f>
        <v>1109</v>
      </c>
      <c r="G175">
        <f>VLOOKUP(A175&amp;B175&amp;C175&amp;3&amp;E175,average_median_rates_2_aptFINAL!A:P,16,FALSE)</f>
        <v>1860</v>
      </c>
      <c r="H175">
        <f>IF(D175&lt;=3,VLOOKUP(A175&amp;D175,[1]ratio_condo_family!$A:$F,6,FALSE),0)</f>
        <v>1.14215441659439</v>
      </c>
      <c r="I175">
        <f>VLOOKUP(A175&amp;3,[1]ratio_condo_family!$A:$F,6,FALSE)</f>
        <v>1.2488391697927674</v>
      </c>
      <c r="J175">
        <f>VLOOKUP(A175,[1]ratio_family_bedrooms!$A:$K,9,FALSE)</f>
        <v>1.0588235294117647</v>
      </c>
      <c r="K175">
        <f>VLOOKUP(A175,[1]ratio_family_bedrooms!$A:$K,10,FALSE)</f>
        <v>1.2222222222222221</v>
      </c>
      <c r="L175">
        <f>VLOOKUP(A175,[1]ratio_family_bedrooms!$A:$K,11,FALSE)</f>
        <v>1.5</v>
      </c>
      <c r="M175">
        <f t="shared" si="2"/>
        <v>1266.6492480031784</v>
      </c>
    </row>
    <row r="176" spans="1:13" x14ac:dyDescent="0.2">
      <c r="A176">
        <v>2018</v>
      </c>
      <c r="B176">
        <v>10</v>
      </c>
      <c r="C176" t="s">
        <v>59</v>
      </c>
      <c r="D176">
        <v>1</v>
      </c>
      <c r="E176" t="s">
        <v>33</v>
      </c>
      <c r="F176">
        <f>VLOOKUP(A176&amp;B176&amp;C176&amp;D176&amp;E176,average_median_rates_2_aptFINAL!A:P,16,FALSE)</f>
        <v>1333</v>
      </c>
      <c r="G176">
        <f>VLOOKUP(A176&amp;B176&amp;C176&amp;3&amp;E176,average_median_rates_2_aptFINAL!A:P,16,FALSE)</f>
        <v>2457</v>
      </c>
      <c r="H176">
        <f>IF(D176&lt;=3,VLOOKUP(A176&amp;D176,[1]ratio_condo_family!$A:$F,6,FALSE),0)</f>
        <v>1.14215441659439</v>
      </c>
      <c r="I176">
        <f>VLOOKUP(A176&amp;3,[1]ratio_condo_family!$A:$F,6,FALSE)</f>
        <v>1.2488391697927674</v>
      </c>
      <c r="J176">
        <f>VLOOKUP(A176,[1]ratio_family_bedrooms!$A:$K,9,FALSE)</f>
        <v>1.0588235294117647</v>
      </c>
      <c r="K176">
        <f>VLOOKUP(A176,[1]ratio_family_bedrooms!$A:$K,10,FALSE)</f>
        <v>1.2222222222222221</v>
      </c>
      <c r="L176">
        <f>VLOOKUP(A176,[1]ratio_family_bedrooms!$A:$K,11,FALSE)</f>
        <v>1.5</v>
      </c>
      <c r="M176">
        <f t="shared" si="2"/>
        <v>1522.4918373203218</v>
      </c>
    </row>
    <row r="177" spans="1:13" x14ac:dyDescent="0.2">
      <c r="A177">
        <v>2018</v>
      </c>
      <c r="B177">
        <v>10</v>
      </c>
      <c r="C177" t="s">
        <v>59</v>
      </c>
      <c r="D177">
        <v>1</v>
      </c>
      <c r="E177" t="s">
        <v>34</v>
      </c>
      <c r="F177">
        <f>VLOOKUP(A177&amp;B177&amp;C177&amp;D177&amp;E177,average_median_rates_2_aptFINAL!A:P,16,FALSE)</f>
        <v>1452</v>
      </c>
      <c r="G177">
        <f>VLOOKUP(A177&amp;B177&amp;C177&amp;3&amp;E177,average_median_rates_2_aptFINAL!A:P,16,FALSE)</f>
        <v>1780</v>
      </c>
      <c r="H177">
        <f>IF(D177&lt;=3,VLOOKUP(A177&amp;D177,[1]ratio_condo_family!$A:$F,6,FALSE),0)</f>
        <v>1.14215441659439</v>
      </c>
      <c r="I177">
        <f>VLOOKUP(A177&amp;3,[1]ratio_condo_family!$A:$F,6,FALSE)</f>
        <v>1.2488391697927674</v>
      </c>
      <c r="J177">
        <f>VLOOKUP(A177,[1]ratio_family_bedrooms!$A:$K,9,FALSE)</f>
        <v>1.0588235294117647</v>
      </c>
      <c r="K177">
        <f>VLOOKUP(A177,[1]ratio_family_bedrooms!$A:$K,10,FALSE)</f>
        <v>1.2222222222222221</v>
      </c>
      <c r="L177">
        <f>VLOOKUP(A177,[1]ratio_family_bedrooms!$A:$K,11,FALSE)</f>
        <v>1.5</v>
      </c>
      <c r="M177">
        <f t="shared" si="2"/>
        <v>1658.4082128950542</v>
      </c>
    </row>
    <row r="178" spans="1:13" x14ac:dyDescent="0.2">
      <c r="A178">
        <v>2018</v>
      </c>
      <c r="B178">
        <v>10</v>
      </c>
      <c r="C178" t="s">
        <v>59</v>
      </c>
      <c r="D178">
        <v>1</v>
      </c>
      <c r="E178" t="s">
        <v>35</v>
      </c>
      <c r="F178">
        <f>VLOOKUP(A178&amp;B178&amp;C178&amp;D178&amp;E178,average_median_rates_2_aptFINAL!A:P,16,FALSE)</f>
        <v>1620</v>
      </c>
      <c r="G178">
        <f>VLOOKUP(A178&amp;B178&amp;C178&amp;3&amp;E178,average_median_rates_2_aptFINAL!A:P,16,FALSE)</f>
        <v>3621</v>
      </c>
      <c r="H178">
        <f>IF(D178&lt;=3,VLOOKUP(A178&amp;D178,[1]ratio_condo_family!$A:$F,6,FALSE),0)</f>
        <v>1.14215441659439</v>
      </c>
      <c r="I178">
        <f>VLOOKUP(A178&amp;3,[1]ratio_condo_family!$A:$F,6,FALSE)</f>
        <v>1.2488391697927674</v>
      </c>
      <c r="J178">
        <f>VLOOKUP(A178,[1]ratio_family_bedrooms!$A:$K,9,FALSE)</f>
        <v>1.0588235294117647</v>
      </c>
      <c r="K178">
        <f>VLOOKUP(A178,[1]ratio_family_bedrooms!$A:$K,10,FALSE)</f>
        <v>1.2222222222222221</v>
      </c>
      <c r="L178">
        <f>VLOOKUP(A178,[1]ratio_family_bedrooms!$A:$K,11,FALSE)</f>
        <v>1.5</v>
      </c>
      <c r="M178">
        <f t="shared" si="2"/>
        <v>1850.2901548829118</v>
      </c>
    </row>
    <row r="179" spans="1:13" x14ac:dyDescent="0.2">
      <c r="A179">
        <v>2018</v>
      </c>
      <c r="B179">
        <v>10</v>
      </c>
      <c r="C179" t="s">
        <v>59</v>
      </c>
      <c r="D179">
        <v>1</v>
      </c>
      <c r="E179" t="s">
        <v>36</v>
      </c>
      <c r="F179">
        <f>VLOOKUP(A179&amp;B179&amp;C179&amp;D179&amp;E179,average_median_rates_2_aptFINAL!A:P,16,FALSE)</f>
        <v>1213</v>
      </c>
      <c r="G179">
        <f>VLOOKUP(A179&amp;B179&amp;C179&amp;3&amp;E179,average_median_rates_2_aptFINAL!A:P,16,FALSE)</f>
        <v>1730</v>
      </c>
      <c r="H179">
        <f>IF(D179&lt;=3,VLOOKUP(A179&amp;D179,[1]ratio_condo_family!$A:$F,6,FALSE),0)</f>
        <v>1.14215441659439</v>
      </c>
      <c r="I179">
        <f>VLOOKUP(A179&amp;3,[1]ratio_condo_family!$A:$F,6,FALSE)</f>
        <v>1.2488391697927674</v>
      </c>
      <c r="J179">
        <f>VLOOKUP(A179,[1]ratio_family_bedrooms!$A:$K,9,FALSE)</f>
        <v>1.0588235294117647</v>
      </c>
      <c r="K179">
        <f>VLOOKUP(A179,[1]ratio_family_bedrooms!$A:$K,10,FALSE)</f>
        <v>1.2222222222222221</v>
      </c>
      <c r="L179">
        <f>VLOOKUP(A179,[1]ratio_family_bedrooms!$A:$K,11,FALSE)</f>
        <v>1.5</v>
      </c>
      <c r="M179">
        <f t="shared" si="2"/>
        <v>1385.4333073289949</v>
      </c>
    </row>
    <row r="180" spans="1:13" x14ac:dyDescent="0.2">
      <c r="A180">
        <v>2018</v>
      </c>
      <c r="B180">
        <v>10</v>
      </c>
      <c r="C180" t="s">
        <v>59</v>
      </c>
      <c r="D180">
        <v>1</v>
      </c>
      <c r="E180" t="s">
        <v>37</v>
      </c>
      <c r="F180">
        <f>VLOOKUP(A180&amp;B180&amp;C180&amp;D180&amp;E180,average_median_rates_2_aptFINAL!A:P,16,FALSE)</f>
        <v>931</v>
      </c>
      <c r="G180">
        <f>VLOOKUP(A180&amp;B180&amp;C180&amp;3&amp;E180,average_median_rates_2_aptFINAL!A:P,16,FALSE)</f>
        <v>1311.1921278186342</v>
      </c>
      <c r="H180">
        <f>IF(D180&lt;=3,VLOOKUP(A180&amp;D180,[1]ratio_condo_family!$A:$F,6,FALSE),0)</f>
        <v>1.14215441659439</v>
      </c>
      <c r="I180">
        <f>VLOOKUP(A180&amp;3,[1]ratio_condo_family!$A:$F,6,FALSE)</f>
        <v>1.2488391697927674</v>
      </c>
      <c r="J180">
        <f>VLOOKUP(A180,[1]ratio_family_bedrooms!$A:$K,9,FALSE)</f>
        <v>1.0588235294117647</v>
      </c>
      <c r="K180">
        <f>VLOOKUP(A180,[1]ratio_family_bedrooms!$A:$K,10,FALSE)</f>
        <v>1.2222222222222221</v>
      </c>
      <c r="L180">
        <f>VLOOKUP(A180,[1]ratio_family_bedrooms!$A:$K,11,FALSE)</f>
        <v>1.5</v>
      </c>
      <c r="M180">
        <f t="shared" si="2"/>
        <v>1063.3457618493771</v>
      </c>
    </row>
    <row r="181" spans="1:13" x14ac:dyDescent="0.2">
      <c r="A181">
        <v>2018</v>
      </c>
      <c r="B181">
        <v>10</v>
      </c>
      <c r="C181" t="s">
        <v>59</v>
      </c>
      <c r="D181">
        <v>1</v>
      </c>
      <c r="E181" t="s">
        <v>38</v>
      </c>
      <c r="F181">
        <f>VLOOKUP(A181&amp;B181&amp;C181&amp;D181&amp;E181,average_median_rates_2_aptFINAL!A:P,16,FALSE)</f>
        <v>978</v>
      </c>
      <c r="G181">
        <f>VLOOKUP(A181&amp;B181&amp;C181&amp;3&amp;E181,average_median_rates_2_aptFINAL!A:P,16,FALSE)</f>
        <v>1307</v>
      </c>
      <c r="H181">
        <f>IF(D181&lt;=3,VLOOKUP(A181&amp;D181,[1]ratio_condo_family!$A:$F,6,FALSE),0)</f>
        <v>1.14215441659439</v>
      </c>
      <c r="I181">
        <f>VLOOKUP(A181&amp;3,[1]ratio_condo_family!$A:$F,6,FALSE)</f>
        <v>1.2488391697927674</v>
      </c>
      <c r="J181">
        <f>VLOOKUP(A181,[1]ratio_family_bedrooms!$A:$K,9,FALSE)</f>
        <v>1.0588235294117647</v>
      </c>
      <c r="K181">
        <f>VLOOKUP(A181,[1]ratio_family_bedrooms!$A:$K,10,FALSE)</f>
        <v>1.2222222222222221</v>
      </c>
      <c r="L181">
        <f>VLOOKUP(A181,[1]ratio_family_bedrooms!$A:$K,11,FALSE)</f>
        <v>1.5</v>
      </c>
      <c r="M181">
        <f t="shared" si="2"/>
        <v>1117.0270194293134</v>
      </c>
    </row>
    <row r="182" spans="1:13" x14ac:dyDescent="0.2">
      <c r="A182">
        <v>2018</v>
      </c>
      <c r="B182">
        <v>10</v>
      </c>
      <c r="C182" t="s">
        <v>59</v>
      </c>
      <c r="D182">
        <v>1</v>
      </c>
      <c r="E182" t="s">
        <v>39</v>
      </c>
      <c r="F182">
        <f>VLOOKUP(A182&amp;B182&amp;C182&amp;D182&amp;E182,average_median_rates_2_aptFINAL!A:P,16,FALSE)</f>
        <v>1019</v>
      </c>
      <c r="G182">
        <f>VLOOKUP(A182&amp;B182&amp;C182&amp;3&amp;E182,average_median_rates_2_aptFINAL!A:P,16,FALSE)</f>
        <v>1681.371790191067</v>
      </c>
      <c r="H182">
        <f>IF(D182&lt;=3,VLOOKUP(A182&amp;D182,[1]ratio_condo_family!$A:$F,6,FALSE),0)</f>
        <v>1.14215441659439</v>
      </c>
      <c r="I182">
        <f>VLOOKUP(A182&amp;3,[1]ratio_condo_family!$A:$F,6,FALSE)</f>
        <v>1.2488391697927674</v>
      </c>
      <c r="J182">
        <f>VLOOKUP(A182,[1]ratio_family_bedrooms!$A:$K,9,FALSE)</f>
        <v>1.0588235294117647</v>
      </c>
      <c r="K182">
        <f>VLOOKUP(A182,[1]ratio_family_bedrooms!$A:$K,10,FALSE)</f>
        <v>1.2222222222222221</v>
      </c>
      <c r="L182">
        <f>VLOOKUP(A182,[1]ratio_family_bedrooms!$A:$K,11,FALSE)</f>
        <v>1.5</v>
      </c>
      <c r="M182">
        <f t="shared" si="2"/>
        <v>1163.8553505096834</v>
      </c>
    </row>
    <row r="183" spans="1:13" x14ac:dyDescent="0.2">
      <c r="A183">
        <v>2018</v>
      </c>
      <c r="B183">
        <v>10</v>
      </c>
      <c r="C183" t="s">
        <v>59</v>
      </c>
      <c r="D183">
        <v>1</v>
      </c>
      <c r="E183" t="s">
        <v>40</v>
      </c>
      <c r="F183">
        <f>VLOOKUP(A183&amp;B183&amp;C183&amp;D183&amp;E183,average_median_rates_2_aptFINAL!A:P,16,FALSE)</f>
        <v>1046</v>
      </c>
      <c r="G183">
        <f>VLOOKUP(A183&amp;B183&amp;C183&amp;3&amp;E183,average_median_rates_2_aptFINAL!A:P,16,FALSE)</f>
        <v>1719</v>
      </c>
      <c r="H183">
        <f>IF(D183&lt;=3,VLOOKUP(A183&amp;D183,[1]ratio_condo_family!$A:$F,6,FALSE),0)</f>
        <v>1.14215441659439</v>
      </c>
      <c r="I183">
        <f>VLOOKUP(A183&amp;3,[1]ratio_condo_family!$A:$F,6,FALSE)</f>
        <v>1.2488391697927674</v>
      </c>
      <c r="J183">
        <f>VLOOKUP(A183,[1]ratio_family_bedrooms!$A:$K,9,FALSE)</f>
        <v>1.0588235294117647</v>
      </c>
      <c r="K183">
        <f>VLOOKUP(A183,[1]ratio_family_bedrooms!$A:$K,10,FALSE)</f>
        <v>1.2222222222222221</v>
      </c>
      <c r="L183">
        <f>VLOOKUP(A183,[1]ratio_family_bedrooms!$A:$K,11,FALSE)</f>
        <v>1.5</v>
      </c>
      <c r="M183">
        <f t="shared" si="2"/>
        <v>1194.693519757732</v>
      </c>
    </row>
    <row r="184" spans="1:13" x14ac:dyDescent="0.2">
      <c r="A184">
        <v>2018</v>
      </c>
      <c r="B184">
        <v>10</v>
      </c>
      <c r="C184" t="s">
        <v>59</v>
      </c>
      <c r="D184">
        <v>1</v>
      </c>
      <c r="E184" t="s">
        <v>41</v>
      </c>
      <c r="F184">
        <f>VLOOKUP(A184&amp;B184&amp;C184&amp;D184&amp;E184,average_median_rates_2_aptFINAL!A:P,16,FALSE)</f>
        <v>1098</v>
      </c>
      <c r="G184">
        <f>VLOOKUP(A184&amp;B184&amp;C184&amp;3&amp;E184,average_median_rates_2_aptFINAL!A:P,16,FALSE)</f>
        <v>1370</v>
      </c>
      <c r="H184">
        <f>IF(D184&lt;=3,VLOOKUP(A184&amp;D184,[1]ratio_condo_family!$A:$F,6,FALSE),0)</f>
        <v>1.14215441659439</v>
      </c>
      <c r="I184">
        <f>VLOOKUP(A184&amp;3,[1]ratio_condo_family!$A:$F,6,FALSE)</f>
        <v>1.2488391697927674</v>
      </c>
      <c r="J184">
        <f>VLOOKUP(A184,[1]ratio_family_bedrooms!$A:$K,9,FALSE)</f>
        <v>1.0588235294117647</v>
      </c>
      <c r="K184">
        <f>VLOOKUP(A184,[1]ratio_family_bedrooms!$A:$K,10,FALSE)</f>
        <v>1.2222222222222221</v>
      </c>
      <c r="L184">
        <f>VLOOKUP(A184,[1]ratio_family_bedrooms!$A:$K,11,FALSE)</f>
        <v>1.5</v>
      </c>
      <c r="M184">
        <f t="shared" si="2"/>
        <v>1254.0855494206403</v>
      </c>
    </row>
    <row r="185" spans="1:13" x14ac:dyDescent="0.2">
      <c r="A185">
        <v>2018</v>
      </c>
      <c r="B185">
        <v>10</v>
      </c>
      <c r="C185" t="s">
        <v>59</v>
      </c>
      <c r="D185">
        <v>1</v>
      </c>
      <c r="E185" t="s">
        <v>42</v>
      </c>
      <c r="F185">
        <f>VLOOKUP(A185&amp;B185&amp;C185&amp;D185&amp;E185,average_median_rates_2_aptFINAL!A:P,16,FALSE)</f>
        <v>928</v>
      </c>
      <c r="G185">
        <f>VLOOKUP(A185&amp;B185&amp;C185&amp;3&amp;E185,average_median_rates_2_aptFINAL!A:P,16,FALSE)</f>
        <v>1444</v>
      </c>
      <c r="H185">
        <f>IF(D185&lt;=3,VLOOKUP(A185&amp;D185,[1]ratio_condo_family!$A:$F,6,FALSE),0)</f>
        <v>1.14215441659439</v>
      </c>
      <c r="I185">
        <f>VLOOKUP(A185&amp;3,[1]ratio_condo_family!$A:$F,6,FALSE)</f>
        <v>1.2488391697927674</v>
      </c>
      <c r="J185">
        <f>VLOOKUP(A185,[1]ratio_family_bedrooms!$A:$K,9,FALSE)</f>
        <v>1.0588235294117647</v>
      </c>
      <c r="K185">
        <f>VLOOKUP(A185,[1]ratio_family_bedrooms!$A:$K,10,FALSE)</f>
        <v>1.2222222222222221</v>
      </c>
      <c r="L185">
        <f>VLOOKUP(A185,[1]ratio_family_bedrooms!$A:$K,11,FALSE)</f>
        <v>1.5</v>
      </c>
      <c r="M185">
        <f t="shared" si="2"/>
        <v>1059.919298599594</v>
      </c>
    </row>
    <row r="186" spans="1:13" x14ac:dyDescent="0.2">
      <c r="A186">
        <v>2018</v>
      </c>
      <c r="B186">
        <v>10</v>
      </c>
      <c r="C186" t="s">
        <v>59</v>
      </c>
      <c r="D186">
        <v>1</v>
      </c>
      <c r="E186" t="s">
        <v>43</v>
      </c>
      <c r="F186">
        <f>VLOOKUP(A186&amp;B186&amp;C186&amp;D186&amp;E186,average_median_rates_2_aptFINAL!A:P,16,FALSE)</f>
        <v>1307</v>
      </c>
      <c r="G186">
        <f>VLOOKUP(A186&amp;B186&amp;C186&amp;3&amp;E186,average_median_rates_2_aptFINAL!A:P,16,FALSE)</f>
        <v>1921</v>
      </c>
      <c r="H186">
        <f>IF(D186&lt;=3,VLOOKUP(A186&amp;D186,[1]ratio_condo_family!$A:$F,6,FALSE),0)</f>
        <v>1.14215441659439</v>
      </c>
      <c r="I186">
        <f>VLOOKUP(A186&amp;3,[1]ratio_condo_family!$A:$F,6,FALSE)</f>
        <v>1.2488391697927674</v>
      </c>
      <c r="J186">
        <f>VLOOKUP(A186,[1]ratio_family_bedrooms!$A:$K,9,FALSE)</f>
        <v>1.0588235294117647</v>
      </c>
      <c r="K186">
        <f>VLOOKUP(A186,[1]ratio_family_bedrooms!$A:$K,10,FALSE)</f>
        <v>1.2222222222222221</v>
      </c>
      <c r="L186">
        <f>VLOOKUP(A186,[1]ratio_family_bedrooms!$A:$K,11,FALSE)</f>
        <v>1.5</v>
      </c>
      <c r="M186">
        <f t="shared" si="2"/>
        <v>1492.7958224888678</v>
      </c>
    </row>
    <row r="187" spans="1:13" x14ac:dyDescent="0.2">
      <c r="A187">
        <v>2018</v>
      </c>
      <c r="B187">
        <v>10</v>
      </c>
      <c r="C187" t="s">
        <v>59</v>
      </c>
      <c r="D187">
        <v>1</v>
      </c>
      <c r="E187" t="s">
        <v>60</v>
      </c>
      <c r="F187">
        <f>VLOOKUP(A187&amp;B187&amp;C187&amp;D187&amp;E187,average_median_rates_2_aptFINAL!A:P,16,FALSE)</f>
        <v>1167.1257935433393</v>
      </c>
      <c r="G187">
        <f>VLOOKUP(A187&amp;B187&amp;C187&amp;3&amp;E187,average_median_rates_2_aptFINAL!A:P,16,FALSE)</f>
        <v>1740.5190458804914</v>
      </c>
      <c r="H187">
        <f>IF(D187&lt;=3,VLOOKUP(A187&amp;D187,[1]ratio_condo_family!$A:$F,6,FALSE),0)</f>
        <v>1.14215441659439</v>
      </c>
      <c r="I187">
        <f>VLOOKUP(A187&amp;3,[1]ratio_condo_family!$A:$F,6,FALSE)</f>
        <v>1.2488391697927674</v>
      </c>
      <c r="J187">
        <f>VLOOKUP(A187,[1]ratio_family_bedrooms!$A:$K,9,FALSE)</f>
        <v>1.0588235294117647</v>
      </c>
      <c r="K187">
        <f>VLOOKUP(A187,[1]ratio_family_bedrooms!$A:$K,10,FALSE)</f>
        <v>1.2222222222222221</v>
      </c>
      <c r="L187">
        <f>VLOOKUP(A187,[1]ratio_family_bedrooms!$A:$K,11,FALSE)</f>
        <v>1.5</v>
      </c>
      <c r="M187">
        <f t="shared" si="2"/>
        <v>1333.0378798167571</v>
      </c>
    </row>
    <row r="188" spans="1:13" x14ac:dyDescent="0.2">
      <c r="A188">
        <v>2018</v>
      </c>
      <c r="B188">
        <v>10</v>
      </c>
      <c r="C188" t="s">
        <v>59</v>
      </c>
      <c r="D188">
        <v>2</v>
      </c>
      <c r="E188" t="s">
        <v>12</v>
      </c>
      <c r="F188">
        <f>VLOOKUP(A188&amp;B188&amp;C188&amp;D188&amp;E188,average_median_rates_2_aptFINAL!A:P,16,FALSE)</f>
        <v>2214</v>
      </c>
      <c r="G188">
        <f>VLOOKUP(A188&amp;B188&amp;C188&amp;3&amp;E188,average_median_rates_2_aptFINAL!A:P,16,FALSE)</f>
        <v>3201</v>
      </c>
      <c r="H188">
        <f>IF(D188&lt;=3,VLOOKUP(A188&amp;D188,[1]ratio_condo_family!$A:$F,6,FALSE),0)</f>
        <v>1.2378605258433237</v>
      </c>
      <c r="I188">
        <f>VLOOKUP(A188&amp;3,[1]ratio_condo_family!$A:$F,6,FALSE)</f>
        <v>1.2488391697927674</v>
      </c>
      <c r="J188">
        <f>VLOOKUP(A188,[1]ratio_family_bedrooms!$A:$K,9,FALSE)</f>
        <v>1.0588235294117647</v>
      </c>
      <c r="K188">
        <f>VLOOKUP(A188,[1]ratio_family_bedrooms!$A:$K,10,FALSE)</f>
        <v>1.2222222222222221</v>
      </c>
      <c r="L188">
        <f>VLOOKUP(A188,[1]ratio_family_bedrooms!$A:$K,11,FALSE)</f>
        <v>1.5</v>
      </c>
      <c r="M188">
        <f t="shared" si="2"/>
        <v>2740.6232042171187</v>
      </c>
    </row>
    <row r="189" spans="1:13" x14ac:dyDescent="0.2">
      <c r="A189">
        <v>2018</v>
      </c>
      <c r="B189">
        <v>10</v>
      </c>
      <c r="C189" t="s">
        <v>59</v>
      </c>
      <c r="D189">
        <v>2</v>
      </c>
      <c r="E189" t="s">
        <v>16</v>
      </c>
      <c r="F189">
        <f>VLOOKUP(A189&amp;B189&amp;C189&amp;D189&amp;E189,average_median_rates_2_aptFINAL!A:P,16,FALSE)</f>
        <v>2254</v>
      </c>
      <c r="G189">
        <f>VLOOKUP(A189&amp;B189&amp;C189&amp;3&amp;E189,average_median_rates_2_aptFINAL!A:P,16,FALSE)</f>
        <v>3586</v>
      </c>
      <c r="H189">
        <f>IF(D189&lt;=3,VLOOKUP(A189&amp;D189,[1]ratio_condo_family!$A:$F,6,FALSE),0)</f>
        <v>1.2378605258433237</v>
      </c>
      <c r="I189">
        <f>VLOOKUP(A189&amp;3,[1]ratio_condo_family!$A:$F,6,FALSE)</f>
        <v>1.2488391697927674</v>
      </c>
      <c r="J189">
        <f>VLOOKUP(A189,[1]ratio_family_bedrooms!$A:$K,9,FALSE)</f>
        <v>1.0588235294117647</v>
      </c>
      <c r="K189">
        <f>VLOOKUP(A189,[1]ratio_family_bedrooms!$A:$K,10,FALSE)</f>
        <v>1.2222222222222221</v>
      </c>
      <c r="L189">
        <f>VLOOKUP(A189,[1]ratio_family_bedrooms!$A:$K,11,FALSE)</f>
        <v>1.5</v>
      </c>
      <c r="M189">
        <f t="shared" si="2"/>
        <v>2790.1376252508517</v>
      </c>
    </row>
    <row r="190" spans="1:13" x14ac:dyDescent="0.2">
      <c r="A190">
        <v>2018</v>
      </c>
      <c r="B190">
        <v>10</v>
      </c>
      <c r="C190" t="s">
        <v>59</v>
      </c>
      <c r="D190">
        <v>2</v>
      </c>
      <c r="E190" t="s">
        <v>17</v>
      </c>
      <c r="F190">
        <f>VLOOKUP(A190&amp;B190&amp;C190&amp;D190&amp;E190,average_median_rates_2_aptFINAL!A:P,16,FALSE)</f>
        <v>2405</v>
      </c>
      <c r="G190">
        <f>VLOOKUP(A190&amp;B190&amp;C190&amp;3&amp;E190,average_median_rates_2_aptFINAL!A:P,16,FALSE)</f>
        <v>3511</v>
      </c>
      <c r="H190">
        <f>IF(D190&lt;=3,VLOOKUP(A190&amp;D190,[1]ratio_condo_family!$A:$F,6,FALSE),0)</f>
        <v>1.2378605258433237</v>
      </c>
      <c r="I190">
        <f>VLOOKUP(A190&amp;3,[1]ratio_condo_family!$A:$F,6,FALSE)</f>
        <v>1.2488391697927674</v>
      </c>
      <c r="J190">
        <f>VLOOKUP(A190,[1]ratio_family_bedrooms!$A:$K,9,FALSE)</f>
        <v>1.0588235294117647</v>
      </c>
      <c r="K190">
        <f>VLOOKUP(A190,[1]ratio_family_bedrooms!$A:$K,10,FALSE)</f>
        <v>1.2222222222222221</v>
      </c>
      <c r="L190">
        <f>VLOOKUP(A190,[1]ratio_family_bedrooms!$A:$K,11,FALSE)</f>
        <v>1.5</v>
      </c>
      <c r="M190">
        <f t="shared" si="2"/>
        <v>2977.0545646531937</v>
      </c>
    </row>
    <row r="191" spans="1:13" x14ac:dyDescent="0.2">
      <c r="A191">
        <v>2018</v>
      </c>
      <c r="B191">
        <v>10</v>
      </c>
      <c r="C191" t="s">
        <v>59</v>
      </c>
      <c r="D191">
        <v>2</v>
      </c>
      <c r="E191" t="s">
        <v>19</v>
      </c>
      <c r="F191">
        <f>VLOOKUP(A191&amp;B191&amp;C191&amp;D191&amp;E191,average_median_rates_2_aptFINAL!A:P,16,FALSE)</f>
        <v>1965</v>
      </c>
      <c r="G191">
        <f>VLOOKUP(A191&amp;B191&amp;C191&amp;3&amp;E191,average_median_rates_2_aptFINAL!A:P,16,FALSE)</f>
        <v>2370</v>
      </c>
      <c r="H191">
        <f>IF(D191&lt;=3,VLOOKUP(A191&amp;D191,[1]ratio_condo_family!$A:$F,6,FALSE),0)</f>
        <v>1.2378605258433237</v>
      </c>
      <c r="I191">
        <f>VLOOKUP(A191&amp;3,[1]ratio_condo_family!$A:$F,6,FALSE)</f>
        <v>1.2488391697927674</v>
      </c>
      <c r="J191">
        <f>VLOOKUP(A191,[1]ratio_family_bedrooms!$A:$K,9,FALSE)</f>
        <v>1.0588235294117647</v>
      </c>
      <c r="K191">
        <f>VLOOKUP(A191,[1]ratio_family_bedrooms!$A:$K,10,FALSE)</f>
        <v>1.2222222222222221</v>
      </c>
      <c r="L191">
        <f>VLOOKUP(A191,[1]ratio_family_bedrooms!$A:$K,11,FALSE)</f>
        <v>1.5</v>
      </c>
      <c r="M191">
        <f t="shared" si="2"/>
        <v>2432.395933282131</v>
      </c>
    </row>
    <row r="192" spans="1:13" x14ac:dyDescent="0.2">
      <c r="A192">
        <v>2018</v>
      </c>
      <c r="B192">
        <v>10</v>
      </c>
      <c r="C192" t="s">
        <v>59</v>
      </c>
      <c r="D192">
        <v>2</v>
      </c>
      <c r="E192" t="s">
        <v>20</v>
      </c>
      <c r="F192">
        <f>VLOOKUP(A192&amp;B192&amp;C192&amp;D192&amp;E192,average_median_rates_2_aptFINAL!A:P,16,FALSE)</f>
        <v>2023</v>
      </c>
      <c r="G192">
        <f>VLOOKUP(A192&amp;B192&amp;C192&amp;3&amp;E192,average_median_rates_2_aptFINAL!A:P,16,FALSE)</f>
        <v>2931.3543568212181</v>
      </c>
      <c r="H192">
        <f>IF(D192&lt;=3,VLOOKUP(A192&amp;D192,[1]ratio_condo_family!$A:$F,6,FALSE),0)</f>
        <v>1.2378605258433237</v>
      </c>
      <c r="I192">
        <f>VLOOKUP(A192&amp;3,[1]ratio_condo_family!$A:$F,6,FALSE)</f>
        <v>1.2488391697927674</v>
      </c>
      <c r="J192">
        <f>VLOOKUP(A192,[1]ratio_family_bedrooms!$A:$K,9,FALSE)</f>
        <v>1.0588235294117647</v>
      </c>
      <c r="K192">
        <f>VLOOKUP(A192,[1]ratio_family_bedrooms!$A:$K,10,FALSE)</f>
        <v>1.2222222222222221</v>
      </c>
      <c r="L192">
        <f>VLOOKUP(A192,[1]ratio_family_bedrooms!$A:$K,11,FALSE)</f>
        <v>1.5</v>
      </c>
      <c r="M192">
        <f t="shared" si="2"/>
        <v>2504.1918437810441</v>
      </c>
    </row>
    <row r="193" spans="1:13" x14ac:dyDescent="0.2">
      <c r="A193">
        <v>2018</v>
      </c>
      <c r="B193">
        <v>10</v>
      </c>
      <c r="C193" t="s">
        <v>59</v>
      </c>
      <c r="D193">
        <v>2</v>
      </c>
      <c r="E193" t="s">
        <v>21</v>
      </c>
      <c r="F193">
        <f>VLOOKUP(A193&amp;B193&amp;C193&amp;D193&amp;E193,average_median_rates_2_aptFINAL!A:P,16,FALSE)</f>
        <v>2155</v>
      </c>
      <c r="G193">
        <f>VLOOKUP(A193&amp;B193&amp;C193&amp;3&amp;E193,average_median_rates_2_aptFINAL!A:P,16,FALSE)</f>
        <v>3082</v>
      </c>
      <c r="H193">
        <f>IF(D193&lt;=3,VLOOKUP(A193&amp;D193,[1]ratio_condo_family!$A:$F,6,FALSE),0)</f>
        <v>1.2378605258433237</v>
      </c>
      <c r="I193">
        <f>VLOOKUP(A193&amp;3,[1]ratio_condo_family!$A:$F,6,FALSE)</f>
        <v>1.2488391697927674</v>
      </c>
      <c r="J193">
        <f>VLOOKUP(A193,[1]ratio_family_bedrooms!$A:$K,9,FALSE)</f>
        <v>1.0588235294117647</v>
      </c>
      <c r="K193">
        <f>VLOOKUP(A193,[1]ratio_family_bedrooms!$A:$K,10,FALSE)</f>
        <v>1.2222222222222221</v>
      </c>
      <c r="L193">
        <f>VLOOKUP(A193,[1]ratio_family_bedrooms!$A:$K,11,FALSE)</f>
        <v>1.5</v>
      </c>
      <c r="M193">
        <f t="shared" si="2"/>
        <v>2667.5894331923628</v>
      </c>
    </row>
    <row r="194" spans="1:13" x14ac:dyDescent="0.2">
      <c r="A194">
        <v>2018</v>
      </c>
      <c r="B194">
        <v>10</v>
      </c>
      <c r="C194" t="s">
        <v>59</v>
      </c>
      <c r="D194">
        <v>2</v>
      </c>
      <c r="E194" t="s">
        <v>23</v>
      </c>
      <c r="F194">
        <f>VLOOKUP(A194&amp;B194&amp;C194&amp;D194&amp;E194,average_median_rates_2_aptFINAL!A:P,16,FALSE)</f>
        <v>1325</v>
      </c>
      <c r="G194">
        <f>VLOOKUP(A194&amp;B194&amp;C194&amp;3&amp;E194,average_median_rates_2_aptFINAL!A:P,16,FALSE)</f>
        <v>1477</v>
      </c>
      <c r="H194">
        <f>IF(D194&lt;=3,VLOOKUP(A194&amp;D194,[1]ratio_condo_family!$A:$F,6,FALSE),0)</f>
        <v>1.2378605258433237</v>
      </c>
      <c r="I194">
        <f>VLOOKUP(A194&amp;3,[1]ratio_condo_family!$A:$F,6,FALSE)</f>
        <v>1.2488391697927674</v>
      </c>
      <c r="J194">
        <f>VLOOKUP(A194,[1]ratio_family_bedrooms!$A:$K,9,FALSE)</f>
        <v>1.0588235294117647</v>
      </c>
      <c r="K194">
        <f>VLOOKUP(A194,[1]ratio_family_bedrooms!$A:$K,10,FALSE)</f>
        <v>1.2222222222222221</v>
      </c>
      <c r="L194">
        <f>VLOOKUP(A194,[1]ratio_family_bedrooms!$A:$K,11,FALSE)</f>
        <v>1.5</v>
      </c>
      <c r="M194">
        <f t="shared" si="2"/>
        <v>1640.1651967424039</v>
      </c>
    </row>
    <row r="195" spans="1:13" x14ac:dyDescent="0.2">
      <c r="A195">
        <v>2018</v>
      </c>
      <c r="B195">
        <v>10</v>
      </c>
      <c r="C195" t="s">
        <v>59</v>
      </c>
      <c r="D195">
        <v>2</v>
      </c>
      <c r="E195" t="s">
        <v>24</v>
      </c>
      <c r="F195">
        <f>VLOOKUP(A195&amp;B195&amp;C195&amp;D195&amp;E195,average_median_rates_2_aptFINAL!A:P,16,FALSE)</f>
        <v>1722</v>
      </c>
      <c r="G195">
        <f>VLOOKUP(A195&amp;B195&amp;C195&amp;3&amp;E195,average_median_rates_2_aptFINAL!A:P,16,FALSE)</f>
        <v>1783.9151302178407</v>
      </c>
      <c r="H195">
        <f>IF(D195&lt;=3,VLOOKUP(A195&amp;D195,[1]ratio_condo_family!$A:$F,6,FALSE),0)</f>
        <v>1.2378605258433237</v>
      </c>
      <c r="I195">
        <f>VLOOKUP(A195&amp;3,[1]ratio_condo_family!$A:$F,6,FALSE)</f>
        <v>1.2488391697927674</v>
      </c>
      <c r="J195">
        <f>VLOOKUP(A195,[1]ratio_family_bedrooms!$A:$K,9,FALSE)</f>
        <v>1.0588235294117647</v>
      </c>
      <c r="K195">
        <f>VLOOKUP(A195,[1]ratio_family_bedrooms!$A:$K,10,FALSE)</f>
        <v>1.2222222222222221</v>
      </c>
      <c r="L195">
        <f>VLOOKUP(A195,[1]ratio_family_bedrooms!$A:$K,11,FALSE)</f>
        <v>1.5</v>
      </c>
      <c r="M195">
        <f t="shared" ref="M195:M258" si="3">IF(D195&lt;=3,F195*H195,IF(D195=4,G195*I195*J195,IF(D195=5,G195*I195*J195*K195,IF(D195=6,G195*I195*J195*K195*L195,0))))</f>
        <v>2131.5958255022033</v>
      </c>
    </row>
    <row r="196" spans="1:13" x14ac:dyDescent="0.2">
      <c r="A196">
        <v>2018</v>
      </c>
      <c r="B196">
        <v>10</v>
      </c>
      <c r="C196" t="s">
        <v>59</v>
      </c>
      <c r="D196">
        <v>2</v>
      </c>
      <c r="E196" t="s">
        <v>25</v>
      </c>
      <c r="F196">
        <f>VLOOKUP(A196&amp;B196&amp;C196&amp;D196&amp;E196,average_median_rates_2_aptFINAL!A:P,16,FALSE)</f>
        <v>1619</v>
      </c>
      <c r="G196">
        <f>VLOOKUP(A196&amp;B196&amp;C196&amp;3&amp;E196,average_median_rates_2_aptFINAL!A:P,16,FALSE)</f>
        <v>1466</v>
      </c>
      <c r="H196">
        <f>IF(D196&lt;=3,VLOOKUP(A196&amp;D196,[1]ratio_condo_family!$A:$F,6,FALSE),0)</f>
        <v>1.2378605258433237</v>
      </c>
      <c r="I196">
        <f>VLOOKUP(A196&amp;3,[1]ratio_condo_family!$A:$F,6,FALSE)</f>
        <v>1.2488391697927674</v>
      </c>
      <c r="J196">
        <f>VLOOKUP(A196,[1]ratio_family_bedrooms!$A:$K,9,FALSE)</f>
        <v>1.0588235294117647</v>
      </c>
      <c r="K196">
        <f>VLOOKUP(A196,[1]ratio_family_bedrooms!$A:$K,10,FALSE)</f>
        <v>1.2222222222222221</v>
      </c>
      <c r="L196">
        <f>VLOOKUP(A196,[1]ratio_family_bedrooms!$A:$K,11,FALSE)</f>
        <v>1.5</v>
      </c>
      <c r="M196">
        <f t="shared" si="3"/>
        <v>2004.0961913403412</v>
      </c>
    </row>
    <row r="197" spans="1:13" x14ac:dyDescent="0.2">
      <c r="A197">
        <v>2018</v>
      </c>
      <c r="B197">
        <v>10</v>
      </c>
      <c r="C197" t="s">
        <v>59</v>
      </c>
      <c r="D197">
        <v>2</v>
      </c>
      <c r="E197" t="s">
        <v>26</v>
      </c>
      <c r="F197">
        <f>VLOOKUP(A197&amp;B197&amp;C197&amp;D197&amp;E197,average_median_rates_2_aptFINAL!A:P,16,FALSE)</f>
        <v>1636</v>
      </c>
      <c r="G197">
        <f>VLOOKUP(A197&amp;B197&amp;C197&amp;3&amp;E197,average_median_rates_2_aptFINAL!A:P,16,FALSE)</f>
        <v>1365</v>
      </c>
      <c r="H197">
        <f>IF(D197&lt;=3,VLOOKUP(A197&amp;D197,[1]ratio_condo_family!$A:$F,6,FALSE),0)</f>
        <v>1.2378605258433237</v>
      </c>
      <c r="I197">
        <f>VLOOKUP(A197&amp;3,[1]ratio_condo_family!$A:$F,6,FALSE)</f>
        <v>1.2488391697927674</v>
      </c>
      <c r="J197">
        <f>VLOOKUP(A197,[1]ratio_family_bedrooms!$A:$K,9,FALSE)</f>
        <v>1.0588235294117647</v>
      </c>
      <c r="K197">
        <f>VLOOKUP(A197,[1]ratio_family_bedrooms!$A:$K,10,FALSE)</f>
        <v>1.2222222222222221</v>
      </c>
      <c r="L197">
        <f>VLOOKUP(A197,[1]ratio_family_bedrooms!$A:$K,11,FALSE)</f>
        <v>1.5</v>
      </c>
      <c r="M197">
        <f t="shared" si="3"/>
        <v>2025.1398202796777</v>
      </c>
    </row>
    <row r="198" spans="1:13" x14ac:dyDescent="0.2">
      <c r="A198">
        <v>2018</v>
      </c>
      <c r="B198">
        <v>10</v>
      </c>
      <c r="C198" t="s">
        <v>59</v>
      </c>
      <c r="D198">
        <v>2</v>
      </c>
      <c r="E198" t="s">
        <v>27</v>
      </c>
      <c r="F198">
        <f>VLOOKUP(A198&amp;B198&amp;C198&amp;D198&amp;E198,average_median_rates_2_aptFINAL!A:P,16,FALSE)</f>
        <v>2259</v>
      </c>
      <c r="G198">
        <f>VLOOKUP(A198&amp;B198&amp;C198&amp;3&amp;E198,average_median_rates_2_aptFINAL!A:P,16,FALSE)</f>
        <v>2829</v>
      </c>
      <c r="H198">
        <f>IF(D198&lt;=3,VLOOKUP(A198&amp;D198,[1]ratio_condo_family!$A:$F,6,FALSE),0)</f>
        <v>1.2378605258433237</v>
      </c>
      <c r="I198">
        <f>VLOOKUP(A198&amp;3,[1]ratio_condo_family!$A:$F,6,FALSE)</f>
        <v>1.2488391697927674</v>
      </c>
      <c r="J198">
        <f>VLOOKUP(A198,[1]ratio_family_bedrooms!$A:$K,9,FALSE)</f>
        <v>1.0588235294117647</v>
      </c>
      <c r="K198">
        <f>VLOOKUP(A198,[1]ratio_family_bedrooms!$A:$K,10,FALSE)</f>
        <v>1.2222222222222221</v>
      </c>
      <c r="L198">
        <f>VLOOKUP(A198,[1]ratio_family_bedrooms!$A:$K,11,FALSE)</f>
        <v>1.5</v>
      </c>
      <c r="M198">
        <f t="shared" si="3"/>
        <v>2796.3269278800685</v>
      </c>
    </row>
    <row r="199" spans="1:13" x14ac:dyDescent="0.2">
      <c r="A199">
        <v>2018</v>
      </c>
      <c r="B199">
        <v>10</v>
      </c>
      <c r="C199" t="s">
        <v>59</v>
      </c>
      <c r="D199">
        <v>2</v>
      </c>
      <c r="E199" t="s">
        <v>28</v>
      </c>
      <c r="F199">
        <f>VLOOKUP(A199&amp;B199&amp;C199&amp;D199&amp;E199,average_median_rates_2_aptFINAL!A:P,16,FALSE)</f>
        <v>1490</v>
      </c>
      <c r="G199">
        <f>VLOOKUP(A199&amp;B199&amp;C199&amp;3&amp;E199,average_median_rates_2_aptFINAL!A:P,16,FALSE)</f>
        <v>1919</v>
      </c>
      <c r="H199">
        <f>IF(D199&lt;=3,VLOOKUP(A199&amp;D199,[1]ratio_condo_family!$A:$F,6,FALSE),0)</f>
        <v>1.2378605258433237</v>
      </c>
      <c r="I199">
        <f>VLOOKUP(A199&amp;3,[1]ratio_condo_family!$A:$F,6,FALSE)</f>
        <v>1.2488391697927674</v>
      </c>
      <c r="J199">
        <f>VLOOKUP(A199,[1]ratio_family_bedrooms!$A:$K,9,FALSE)</f>
        <v>1.0588235294117647</v>
      </c>
      <c r="K199">
        <f>VLOOKUP(A199,[1]ratio_family_bedrooms!$A:$K,10,FALSE)</f>
        <v>1.2222222222222221</v>
      </c>
      <c r="L199">
        <f>VLOOKUP(A199,[1]ratio_family_bedrooms!$A:$K,11,FALSE)</f>
        <v>1.5</v>
      </c>
      <c r="M199">
        <f t="shared" si="3"/>
        <v>1844.4121835065523</v>
      </c>
    </row>
    <row r="200" spans="1:13" x14ac:dyDescent="0.2">
      <c r="A200">
        <v>2018</v>
      </c>
      <c r="B200">
        <v>10</v>
      </c>
      <c r="C200" t="s">
        <v>59</v>
      </c>
      <c r="D200">
        <v>2</v>
      </c>
      <c r="E200" t="s">
        <v>29</v>
      </c>
      <c r="F200">
        <f>VLOOKUP(A200&amp;B200&amp;C200&amp;D200&amp;E200,average_median_rates_2_aptFINAL!A:P,16,FALSE)</f>
        <v>1291</v>
      </c>
      <c r="G200">
        <f>VLOOKUP(A200&amp;B200&amp;C200&amp;3&amp;E200,average_median_rates_2_aptFINAL!A:P,16,FALSE)</f>
        <v>1294</v>
      </c>
      <c r="H200">
        <f>IF(D200&lt;=3,VLOOKUP(A200&amp;D200,[1]ratio_condo_family!$A:$F,6,FALSE),0)</f>
        <v>1.2378605258433237</v>
      </c>
      <c r="I200">
        <f>VLOOKUP(A200&amp;3,[1]ratio_condo_family!$A:$F,6,FALSE)</f>
        <v>1.2488391697927674</v>
      </c>
      <c r="J200">
        <f>VLOOKUP(A200,[1]ratio_family_bedrooms!$A:$K,9,FALSE)</f>
        <v>1.0588235294117647</v>
      </c>
      <c r="K200">
        <f>VLOOKUP(A200,[1]ratio_family_bedrooms!$A:$K,10,FALSE)</f>
        <v>1.2222222222222221</v>
      </c>
      <c r="L200">
        <f>VLOOKUP(A200,[1]ratio_family_bedrooms!$A:$K,11,FALSE)</f>
        <v>1.5</v>
      </c>
      <c r="M200">
        <f t="shared" si="3"/>
        <v>1598.0779388637309</v>
      </c>
    </row>
    <row r="201" spans="1:13" x14ac:dyDescent="0.2">
      <c r="A201">
        <v>2018</v>
      </c>
      <c r="B201">
        <v>10</v>
      </c>
      <c r="C201" t="s">
        <v>59</v>
      </c>
      <c r="D201">
        <v>2</v>
      </c>
      <c r="E201" t="s">
        <v>31</v>
      </c>
      <c r="F201">
        <f>VLOOKUP(A201&amp;B201&amp;C201&amp;D201&amp;E201,average_median_rates_2_aptFINAL!A:P,16,FALSE)</f>
        <v>1541</v>
      </c>
      <c r="G201">
        <f>VLOOKUP(A201&amp;B201&amp;C201&amp;3&amp;E201,average_median_rates_2_aptFINAL!A:P,16,FALSE)</f>
        <v>1914</v>
      </c>
      <c r="H201">
        <f>IF(D201&lt;=3,VLOOKUP(A201&amp;D201,[1]ratio_condo_family!$A:$F,6,FALSE),0)</f>
        <v>1.2378605258433237</v>
      </c>
      <c r="I201">
        <f>VLOOKUP(A201&amp;3,[1]ratio_condo_family!$A:$F,6,FALSE)</f>
        <v>1.2488391697927674</v>
      </c>
      <c r="J201">
        <f>VLOOKUP(A201,[1]ratio_family_bedrooms!$A:$K,9,FALSE)</f>
        <v>1.0588235294117647</v>
      </c>
      <c r="K201">
        <f>VLOOKUP(A201,[1]ratio_family_bedrooms!$A:$K,10,FALSE)</f>
        <v>1.2222222222222221</v>
      </c>
      <c r="L201">
        <f>VLOOKUP(A201,[1]ratio_family_bedrooms!$A:$K,11,FALSE)</f>
        <v>1.5</v>
      </c>
      <c r="M201">
        <f t="shared" si="3"/>
        <v>1907.5430703245618</v>
      </c>
    </row>
    <row r="202" spans="1:13" x14ac:dyDescent="0.2">
      <c r="A202">
        <v>2018</v>
      </c>
      <c r="B202">
        <v>10</v>
      </c>
      <c r="C202" t="s">
        <v>59</v>
      </c>
      <c r="D202">
        <v>2</v>
      </c>
      <c r="E202" t="s">
        <v>32</v>
      </c>
      <c r="F202">
        <f>VLOOKUP(A202&amp;B202&amp;C202&amp;D202&amp;E202,average_median_rates_2_aptFINAL!A:P,16,FALSE)</f>
        <v>1476</v>
      </c>
      <c r="G202">
        <f>VLOOKUP(A202&amp;B202&amp;C202&amp;3&amp;E202,average_median_rates_2_aptFINAL!A:P,16,FALSE)</f>
        <v>1860</v>
      </c>
      <c r="H202">
        <f>IF(D202&lt;=3,VLOOKUP(A202&amp;D202,[1]ratio_condo_family!$A:$F,6,FALSE),0)</f>
        <v>1.2378605258433237</v>
      </c>
      <c r="I202">
        <f>VLOOKUP(A202&amp;3,[1]ratio_condo_family!$A:$F,6,FALSE)</f>
        <v>1.2488391697927674</v>
      </c>
      <c r="J202">
        <f>VLOOKUP(A202,[1]ratio_family_bedrooms!$A:$K,9,FALSE)</f>
        <v>1.0588235294117647</v>
      </c>
      <c r="K202">
        <f>VLOOKUP(A202,[1]ratio_family_bedrooms!$A:$K,10,FALSE)</f>
        <v>1.2222222222222221</v>
      </c>
      <c r="L202">
        <f>VLOOKUP(A202,[1]ratio_family_bedrooms!$A:$K,11,FALSE)</f>
        <v>1.5</v>
      </c>
      <c r="M202">
        <f t="shared" si="3"/>
        <v>1827.0821361447458</v>
      </c>
    </row>
    <row r="203" spans="1:13" x14ac:dyDescent="0.2">
      <c r="A203">
        <v>2018</v>
      </c>
      <c r="B203">
        <v>10</v>
      </c>
      <c r="C203" t="s">
        <v>59</v>
      </c>
      <c r="D203">
        <v>2</v>
      </c>
      <c r="E203" t="s">
        <v>33</v>
      </c>
      <c r="F203">
        <f>VLOOKUP(A203&amp;B203&amp;C203&amp;D203&amp;E203,average_median_rates_2_aptFINAL!A:P,16,FALSE)</f>
        <v>1648</v>
      </c>
      <c r="G203">
        <f>VLOOKUP(A203&amp;B203&amp;C203&amp;3&amp;E203,average_median_rates_2_aptFINAL!A:P,16,FALSE)</f>
        <v>2457</v>
      </c>
      <c r="H203">
        <f>IF(D203&lt;=3,VLOOKUP(A203&amp;D203,[1]ratio_condo_family!$A:$F,6,FALSE),0)</f>
        <v>1.2378605258433237</v>
      </c>
      <c r="I203">
        <f>VLOOKUP(A203&amp;3,[1]ratio_condo_family!$A:$F,6,FALSE)</f>
        <v>1.2488391697927674</v>
      </c>
      <c r="J203">
        <f>VLOOKUP(A203,[1]ratio_family_bedrooms!$A:$K,9,FALSE)</f>
        <v>1.0588235294117647</v>
      </c>
      <c r="K203">
        <f>VLOOKUP(A203,[1]ratio_family_bedrooms!$A:$K,10,FALSE)</f>
        <v>1.2222222222222221</v>
      </c>
      <c r="L203">
        <f>VLOOKUP(A203,[1]ratio_family_bedrooms!$A:$K,11,FALSE)</f>
        <v>1.5</v>
      </c>
      <c r="M203">
        <f t="shared" si="3"/>
        <v>2039.9941465897975</v>
      </c>
    </row>
    <row r="204" spans="1:13" x14ac:dyDescent="0.2">
      <c r="A204">
        <v>2018</v>
      </c>
      <c r="B204">
        <v>10</v>
      </c>
      <c r="C204" t="s">
        <v>59</v>
      </c>
      <c r="D204">
        <v>2</v>
      </c>
      <c r="E204" t="s">
        <v>34</v>
      </c>
      <c r="F204">
        <f>VLOOKUP(A204&amp;B204&amp;C204&amp;D204&amp;E204,average_median_rates_2_aptFINAL!A:P,16,FALSE)</f>
        <v>1833</v>
      </c>
      <c r="G204">
        <f>VLOOKUP(A204&amp;B204&amp;C204&amp;3&amp;E204,average_median_rates_2_aptFINAL!A:P,16,FALSE)</f>
        <v>1780</v>
      </c>
      <c r="H204">
        <f>IF(D204&lt;=3,VLOOKUP(A204&amp;D204,[1]ratio_condo_family!$A:$F,6,FALSE),0)</f>
        <v>1.2378605258433237</v>
      </c>
      <c r="I204">
        <f>VLOOKUP(A204&amp;3,[1]ratio_condo_family!$A:$F,6,FALSE)</f>
        <v>1.2488391697927674</v>
      </c>
      <c r="J204">
        <f>VLOOKUP(A204,[1]ratio_family_bedrooms!$A:$K,9,FALSE)</f>
        <v>1.0588235294117647</v>
      </c>
      <c r="K204">
        <f>VLOOKUP(A204,[1]ratio_family_bedrooms!$A:$K,10,FALSE)</f>
        <v>1.2222222222222221</v>
      </c>
      <c r="L204">
        <f>VLOOKUP(A204,[1]ratio_family_bedrooms!$A:$K,11,FALSE)</f>
        <v>1.5</v>
      </c>
      <c r="M204">
        <f t="shared" si="3"/>
        <v>2268.9983438708123</v>
      </c>
    </row>
    <row r="205" spans="1:13" x14ac:dyDescent="0.2">
      <c r="A205">
        <v>2018</v>
      </c>
      <c r="B205">
        <v>10</v>
      </c>
      <c r="C205" t="s">
        <v>59</v>
      </c>
      <c r="D205">
        <v>2</v>
      </c>
      <c r="E205" t="s">
        <v>35</v>
      </c>
      <c r="F205">
        <f>VLOOKUP(A205&amp;B205&amp;C205&amp;D205&amp;E205,average_median_rates_2_aptFINAL!A:P,16,FALSE)</f>
        <v>2408</v>
      </c>
      <c r="G205">
        <f>VLOOKUP(A205&amp;B205&amp;C205&amp;3&amp;E205,average_median_rates_2_aptFINAL!A:P,16,FALSE)</f>
        <v>3621</v>
      </c>
      <c r="H205">
        <f>IF(D205&lt;=3,VLOOKUP(A205&amp;D205,[1]ratio_condo_family!$A:$F,6,FALSE),0)</f>
        <v>1.2378605258433237</v>
      </c>
      <c r="I205">
        <f>VLOOKUP(A205&amp;3,[1]ratio_condo_family!$A:$F,6,FALSE)</f>
        <v>1.2488391697927674</v>
      </c>
      <c r="J205">
        <f>VLOOKUP(A205,[1]ratio_family_bedrooms!$A:$K,9,FALSE)</f>
        <v>1.0588235294117647</v>
      </c>
      <c r="K205">
        <f>VLOOKUP(A205,[1]ratio_family_bedrooms!$A:$K,10,FALSE)</f>
        <v>1.2222222222222221</v>
      </c>
      <c r="L205">
        <f>VLOOKUP(A205,[1]ratio_family_bedrooms!$A:$K,11,FALSE)</f>
        <v>1.5</v>
      </c>
      <c r="M205">
        <f t="shared" si="3"/>
        <v>2980.7681462307237</v>
      </c>
    </row>
    <row r="206" spans="1:13" x14ac:dyDescent="0.2">
      <c r="A206">
        <v>2018</v>
      </c>
      <c r="B206">
        <v>10</v>
      </c>
      <c r="C206" t="s">
        <v>59</v>
      </c>
      <c r="D206">
        <v>2</v>
      </c>
      <c r="E206" t="s">
        <v>36</v>
      </c>
      <c r="F206">
        <f>VLOOKUP(A206&amp;B206&amp;C206&amp;D206&amp;E206,average_median_rates_2_aptFINAL!A:P,16,FALSE)</f>
        <v>1466</v>
      </c>
      <c r="G206">
        <f>VLOOKUP(A206&amp;B206&amp;C206&amp;3&amp;E206,average_median_rates_2_aptFINAL!A:P,16,FALSE)</f>
        <v>1730</v>
      </c>
      <c r="H206">
        <f>IF(D206&lt;=3,VLOOKUP(A206&amp;D206,[1]ratio_condo_family!$A:$F,6,FALSE),0)</f>
        <v>1.2378605258433237</v>
      </c>
      <c r="I206">
        <f>VLOOKUP(A206&amp;3,[1]ratio_condo_family!$A:$F,6,FALSE)</f>
        <v>1.2488391697927674</v>
      </c>
      <c r="J206">
        <f>VLOOKUP(A206,[1]ratio_family_bedrooms!$A:$K,9,FALSE)</f>
        <v>1.0588235294117647</v>
      </c>
      <c r="K206">
        <f>VLOOKUP(A206,[1]ratio_family_bedrooms!$A:$K,10,FALSE)</f>
        <v>1.2222222222222221</v>
      </c>
      <c r="L206">
        <f>VLOOKUP(A206,[1]ratio_family_bedrooms!$A:$K,11,FALSE)</f>
        <v>1.5</v>
      </c>
      <c r="M206">
        <f t="shared" si="3"/>
        <v>1814.7035308863126</v>
      </c>
    </row>
    <row r="207" spans="1:13" x14ac:dyDescent="0.2">
      <c r="A207">
        <v>2018</v>
      </c>
      <c r="B207">
        <v>10</v>
      </c>
      <c r="C207" t="s">
        <v>59</v>
      </c>
      <c r="D207">
        <v>2</v>
      </c>
      <c r="E207" t="s">
        <v>37</v>
      </c>
      <c r="F207">
        <f>VLOOKUP(A207&amp;B207&amp;C207&amp;D207&amp;E207,average_median_rates_2_aptFINAL!A:P,16,FALSE)</f>
        <v>1185</v>
      </c>
      <c r="G207">
        <f>VLOOKUP(A207&amp;B207&amp;C207&amp;3&amp;E207,average_median_rates_2_aptFINAL!A:P,16,FALSE)</f>
        <v>1311.1921278186342</v>
      </c>
      <c r="H207">
        <f>IF(D207&lt;=3,VLOOKUP(A207&amp;D207,[1]ratio_condo_family!$A:$F,6,FALSE),0)</f>
        <v>1.2378605258433237</v>
      </c>
      <c r="I207">
        <f>VLOOKUP(A207&amp;3,[1]ratio_condo_family!$A:$F,6,FALSE)</f>
        <v>1.2488391697927674</v>
      </c>
      <c r="J207">
        <f>VLOOKUP(A207,[1]ratio_family_bedrooms!$A:$K,9,FALSE)</f>
        <v>1.0588235294117647</v>
      </c>
      <c r="K207">
        <f>VLOOKUP(A207,[1]ratio_family_bedrooms!$A:$K,10,FALSE)</f>
        <v>1.2222222222222221</v>
      </c>
      <c r="L207">
        <f>VLOOKUP(A207,[1]ratio_family_bedrooms!$A:$K,11,FALSE)</f>
        <v>1.5</v>
      </c>
      <c r="M207">
        <f t="shared" si="3"/>
        <v>1466.8647231243385</v>
      </c>
    </row>
    <row r="208" spans="1:13" x14ac:dyDescent="0.2">
      <c r="A208">
        <v>2018</v>
      </c>
      <c r="B208">
        <v>10</v>
      </c>
      <c r="C208" t="s">
        <v>59</v>
      </c>
      <c r="D208">
        <v>2</v>
      </c>
      <c r="E208" t="s">
        <v>38</v>
      </c>
      <c r="F208">
        <f>VLOOKUP(A208&amp;B208&amp;C208&amp;D208&amp;E208,average_median_rates_2_aptFINAL!A:P,16,FALSE)</f>
        <v>1151</v>
      </c>
      <c r="G208">
        <f>VLOOKUP(A208&amp;B208&amp;C208&amp;3&amp;E208,average_median_rates_2_aptFINAL!A:P,16,FALSE)</f>
        <v>1307</v>
      </c>
      <c r="H208">
        <f>IF(D208&lt;=3,VLOOKUP(A208&amp;D208,[1]ratio_condo_family!$A:$F,6,FALSE),0)</f>
        <v>1.2378605258433237</v>
      </c>
      <c r="I208">
        <f>VLOOKUP(A208&amp;3,[1]ratio_condo_family!$A:$F,6,FALSE)</f>
        <v>1.2488391697927674</v>
      </c>
      <c r="J208">
        <f>VLOOKUP(A208,[1]ratio_family_bedrooms!$A:$K,9,FALSE)</f>
        <v>1.0588235294117647</v>
      </c>
      <c r="K208">
        <f>VLOOKUP(A208,[1]ratio_family_bedrooms!$A:$K,10,FALSE)</f>
        <v>1.2222222222222221</v>
      </c>
      <c r="L208">
        <f>VLOOKUP(A208,[1]ratio_family_bedrooms!$A:$K,11,FALSE)</f>
        <v>1.5</v>
      </c>
      <c r="M208">
        <f t="shared" si="3"/>
        <v>1424.7774652456656</v>
      </c>
    </row>
    <row r="209" spans="1:13" x14ac:dyDescent="0.2">
      <c r="A209">
        <v>2018</v>
      </c>
      <c r="B209">
        <v>10</v>
      </c>
      <c r="C209" t="s">
        <v>59</v>
      </c>
      <c r="D209">
        <v>2</v>
      </c>
      <c r="E209" t="s">
        <v>39</v>
      </c>
      <c r="F209">
        <f>VLOOKUP(A209&amp;B209&amp;C209&amp;D209&amp;E209,average_median_rates_2_aptFINAL!A:P,16,FALSE)</f>
        <v>1280</v>
      </c>
      <c r="G209">
        <f>VLOOKUP(A209&amp;B209&amp;C209&amp;3&amp;E209,average_median_rates_2_aptFINAL!A:P,16,FALSE)</f>
        <v>1681.371790191067</v>
      </c>
      <c r="H209">
        <f>IF(D209&lt;=3,VLOOKUP(A209&amp;D209,[1]ratio_condo_family!$A:$F,6,FALSE),0)</f>
        <v>1.2378605258433237</v>
      </c>
      <c r="I209">
        <f>VLOOKUP(A209&amp;3,[1]ratio_condo_family!$A:$F,6,FALSE)</f>
        <v>1.2488391697927674</v>
      </c>
      <c r="J209">
        <f>VLOOKUP(A209,[1]ratio_family_bedrooms!$A:$K,9,FALSE)</f>
        <v>1.0588235294117647</v>
      </c>
      <c r="K209">
        <f>VLOOKUP(A209,[1]ratio_family_bedrooms!$A:$K,10,FALSE)</f>
        <v>1.2222222222222221</v>
      </c>
      <c r="L209">
        <f>VLOOKUP(A209,[1]ratio_family_bedrooms!$A:$K,11,FALSE)</f>
        <v>1.5</v>
      </c>
      <c r="M209">
        <f t="shared" si="3"/>
        <v>1584.4614730794544</v>
      </c>
    </row>
    <row r="210" spans="1:13" x14ac:dyDescent="0.2">
      <c r="A210">
        <v>2018</v>
      </c>
      <c r="B210">
        <v>10</v>
      </c>
      <c r="C210" t="s">
        <v>59</v>
      </c>
      <c r="D210">
        <v>2</v>
      </c>
      <c r="E210" t="s">
        <v>40</v>
      </c>
      <c r="F210">
        <f>VLOOKUP(A210&amp;B210&amp;C210&amp;D210&amp;E210,average_median_rates_2_aptFINAL!A:P,16,FALSE)</f>
        <v>1385</v>
      </c>
      <c r="G210">
        <f>VLOOKUP(A210&amp;B210&amp;C210&amp;3&amp;E210,average_median_rates_2_aptFINAL!A:P,16,FALSE)</f>
        <v>1719</v>
      </c>
      <c r="H210">
        <f>IF(D210&lt;=3,VLOOKUP(A210&amp;D210,[1]ratio_condo_family!$A:$F,6,FALSE),0)</f>
        <v>1.2378605258433237</v>
      </c>
      <c r="I210">
        <f>VLOOKUP(A210&amp;3,[1]ratio_condo_family!$A:$F,6,FALSE)</f>
        <v>1.2488391697927674</v>
      </c>
      <c r="J210">
        <f>VLOOKUP(A210,[1]ratio_family_bedrooms!$A:$K,9,FALSE)</f>
        <v>1.0588235294117647</v>
      </c>
      <c r="K210">
        <f>VLOOKUP(A210,[1]ratio_family_bedrooms!$A:$K,10,FALSE)</f>
        <v>1.2222222222222221</v>
      </c>
      <c r="L210">
        <f>VLOOKUP(A210,[1]ratio_family_bedrooms!$A:$K,11,FALSE)</f>
        <v>1.5</v>
      </c>
      <c r="M210">
        <f t="shared" si="3"/>
        <v>1714.4368282930034</v>
      </c>
    </row>
    <row r="211" spans="1:13" x14ac:dyDescent="0.2">
      <c r="A211">
        <v>2018</v>
      </c>
      <c r="B211">
        <v>10</v>
      </c>
      <c r="C211" t="s">
        <v>59</v>
      </c>
      <c r="D211">
        <v>2</v>
      </c>
      <c r="E211" t="s">
        <v>41</v>
      </c>
      <c r="F211">
        <f>VLOOKUP(A211&amp;B211&amp;C211&amp;D211&amp;E211,average_median_rates_2_aptFINAL!A:P,16,FALSE)</f>
        <v>1328</v>
      </c>
      <c r="G211">
        <f>VLOOKUP(A211&amp;B211&amp;C211&amp;3&amp;E211,average_median_rates_2_aptFINAL!A:P,16,FALSE)</f>
        <v>1370</v>
      </c>
      <c r="H211">
        <f>IF(D211&lt;=3,VLOOKUP(A211&amp;D211,[1]ratio_condo_family!$A:$F,6,FALSE),0)</f>
        <v>1.2378605258433237</v>
      </c>
      <c r="I211">
        <f>VLOOKUP(A211&amp;3,[1]ratio_condo_family!$A:$F,6,FALSE)</f>
        <v>1.2488391697927674</v>
      </c>
      <c r="J211">
        <f>VLOOKUP(A211,[1]ratio_family_bedrooms!$A:$K,9,FALSE)</f>
        <v>1.0588235294117647</v>
      </c>
      <c r="K211">
        <f>VLOOKUP(A211,[1]ratio_family_bedrooms!$A:$K,10,FALSE)</f>
        <v>1.2222222222222221</v>
      </c>
      <c r="L211">
        <f>VLOOKUP(A211,[1]ratio_family_bedrooms!$A:$K,11,FALSE)</f>
        <v>1.5</v>
      </c>
      <c r="M211">
        <f t="shared" si="3"/>
        <v>1643.8787783199339</v>
      </c>
    </row>
    <row r="212" spans="1:13" x14ac:dyDescent="0.2">
      <c r="A212">
        <v>2018</v>
      </c>
      <c r="B212">
        <v>10</v>
      </c>
      <c r="C212" t="s">
        <v>59</v>
      </c>
      <c r="D212">
        <v>2</v>
      </c>
      <c r="E212" t="s">
        <v>42</v>
      </c>
      <c r="F212">
        <f>VLOOKUP(A212&amp;B212&amp;C212&amp;D212&amp;E212,average_median_rates_2_aptFINAL!A:P,16,FALSE)</f>
        <v>1156</v>
      </c>
      <c r="G212">
        <f>VLOOKUP(A212&amp;B212&amp;C212&amp;3&amp;E212,average_median_rates_2_aptFINAL!A:P,16,FALSE)</f>
        <v>1444</v>
      </c>
      <c r="H212">
        <f>IF(D212&lt;=3,VLOOKUP(A212&amp;D212,[1]ratio_condo_family!$A:$F,6,FALSE),0)</f>
        <v>1.2378605258433237</v>
      </c>
      <c r="I212">
        <f>VLOOKUP(A212&amp;3,[1]ratio_condo_family!$A:$F,6,FALSE)</f>
        <v>1.2488391697927674</v>
      </c>
      <c r="J212">
        <f>VLOOKUP(A212,[1]ratio_family_bedrooms!$A:$K,9,FALSE)</f>
        <v>1.0588235294117647</v>
      </c>
      <c r="K212">
        <f>VLOOKUP(A212,[1]ratio_family_bedrooms!$A:$K,10,FALSE)</f>
        <v>1.2222222222222221</v>
      </c>
      <c r="L212">
        <f>VLOOKUP(A212,[1]ratio_family_bedrooms!$A:$K,11,FALSE)</f>
        <v>1.5</v>
      </c>
      <c r="M212">
        <f t="shared" si="3"/>
        <v>1430.9667678748822</v>
      </c>
    </row>
    <row r="213" spans="1:13" x14ac:dyDescent="0.2">
      <c r="A213">
        <v>2018</v>
      </c>
      <c r="B213">
        <v>10</v>
      </c>
      <c r="C213" t="s">
        <v>59</v>
      </c>
      <c r="D213">
        <v>2</v>
      </c>
      <c r="E213" t="s">
        <v>43</v>
      </c>
      <c r="F213">
        <f>VLOOKUP(A213&amp;B213&amp;C213&amp;D213&amp;E213,average_median_rates_2_aptFINAL!A:P,16,FALSE)</f>
        <v>1649</v>
      </c>
      <c r="G213">
        <f>VLOOKUP(A213&amp;B213&amp;C213&amp;3&amp;E213,average_median_rates_2_aptFINAL!A:P,16,FALSE)</f>
        <v>1921</v>
      </c>
      <c r="H213">
        <f>IF(D213&lt;=3,VLOOKUP(A213&amp;D213,[1]ratio_condo_family!$A:$F,6,FALSE),0)</f>
        <v>1.2378605258433237</v>
      </c>
      <c r="I213">
        <f>VLOOKUP(A213&amp;3,[1]ratio_condo_family!$A:$F,6,FALSE)</f>
        <v>1.2488391697927674</v>
      </c>
      <c r="J213">
        <f>VLOOKUP(A213,[1]ratio_family_bedrooms!$A:$K,9,FALSE)</f>
        <v>1.0588235294117647</v>
      </c>
      <c r="K213">
        <f>VLOOKUP(A213,[1]ratio_family_bedrooms!$A:$K,10,FALSE)</f>
        <v>1.2222222222222221</v>
      </c>
      <c r="L213">
        <f>VLOOKUP(A213,[1]ratio_family_bedrooms!$A:$K,11,FALSE)</f>
        <v>1.5</v>
      </c>
      <c r="M213">
        <f t="shared" si="3"/>
        <v>2041.2320071156407</v>
      </c>
    </row>
    <row r="214" spans="1:13" x14ac:dyDescent="0.2">
      <c r="A214">
        <v>2018</v>
      </c>
      <c r="B214">
        <v>10</v>
      </c>
      <c r="C214" t="s">
        <v>59</v>
      </c>
      <c r="D214">
        <v>2</v>
      </c>
      <c r="E214" t="s">
        <v>60</v>
      </c>
      <c r="F214">
        <f>VLOOKUP(A214&amp;B214&amp;C214&amp;D214&amp;E214,average_median_rates_2_aptFINAL!A:P,16,FALSE)</f>
        <v>1451.6175633361802</v>
      </c>
      <c r="G214">
        <f>VLOOKUP(A214&amp;B214&amp;C214&amp;3&amp;E214,average_median_rates_2_aptFINAL!A:P,16,FALSE)</f>
        <v>1740.5190458804914</v>
      </c>
      <c r="H214">
        <f>IF(D214&lt;=3,VLOOKUP(A214&amp;D214,[1]ratio_condo_family!$A:$F,6,FALSE),0)</f>
        <v>1.2378605258433237</v>
      </c>
      <c r="I214">
        <f>VLOOKUP(A214&amp;3,[1]ratio_condo_family!$A:$F,6,FALSE)</f>
        <v>1.2488391697927674</v>
      </c>
      <c r="J214">
        <f>VLOOKUP(A214,[1]ratio_family_bedrooms!$A:$K,9,FALSE)</f>
        <v>1.0588235294117647</v>
      </c>
      <c r="K214">
        <f>VLOOKUP(A214,[1]ratio_family_bedrooms!$A:$K,10,FALSE)</f>
        <v>1.2222222222222221</v>
      </c>
      <c r="L214">
        <f>VLOOKUP(A214,[1]ratio_family_bedrooms!$A:$K,11,FALSE)</f>
        <v>1.5</v>
      </c>
      <c r="M214">
        <f t="shared" si="3"/>
        <v>1796.9000802747282</v>
      </c>
    </row>
    <row r="215" spans="1:13" x14ac:dyDescent="0.2">
      <c r="A215">
        <v>2018</v>
      </c>
      <c r="B215">
        <v>10</v>
      </c>
      <c r="C215" t="s">
        <v>59</v>
      </c>
      <c r="D215">
        <v>3</v>
      </c>
      <c r="E215" t="s">
        <v>12</v>
      </c>
      <c r="F215">
        <f>VLOOKUP(A215&amp;B215&amp;C215&amp;D215&amp;E215,average_median_rates_2_aptFINAL!A:P,16,FALSE)</f>
        <v>3201</v>
      </c>
      <c r="G215">
        <f>VLOOKUP(A215&amp;B215&amp;C215&amp;3&amp;E215,average_median_rates_2_aptFINAL!A:P,16,FALSE)</f>
        <v>3201</v>
      </c>
      <c r="H215">
        <f>IF(D215&lt;=3,VLOOKUP(A215&amp;D215,[1]ratio_condo_family!$A:$F,6,FALSE),0)</f>
        <v>1.2488391697927674</v>
      </c>
      <c r="I215">
        <f>VLOOKUP(A215&amp;3,[1]ratio_condo_family!$A:$F,6,FALSE)</f>
        <v>1.2488391697927674</v>
      </c>
      <c r="J215">
        <f>VLOOKUP(A215,[1]ratio_family_bedrooms!$A:$K,9,FALSE)</f>
        <v>1.0588235294117647</v>
      </c>
      <c r="K215">
        <f>VLOOKUP(A215,[1]ratio_family_bedrooms!$A:$K,10,FALSE)</f>
        <v>1.2222222222222221</v>
      </c>
      <c r="L215">
        <f>VLOOKUP(A215,[1]ratio_family_bedrooms!$A:$K,11,FALSE)</f>
        <v>1.5</v>
      </c>
      <c r="M215">
        <f t="shared" si="3"/>
        <v>3997.5341825066484</v>
      </c>
    </row>
    <row r="216" spans="1:13" x14ac:dyDescent="0.2">
      <c r="A216">
        <v>2018</v>
      </c>
      <c r="B216">
        <v>10</v>
      </c>
      <c r="C216" t="s">
        <v>59</v>
      </c>
      <c r="D216">
        <v>3</v>
      </c>
      <c r="E216" t="s">
        <v>16</v>
      </c>
      <c r="F216">
        <f>VLOOKUP(A216&amp;B216&amp;C216&amp;D216&amp;E216,average_median_rates_2_aptFINAL!A:P,16,FALSE)</f>
        <v>3586</v>
      </c>
      <c r="G216">
        <f>VLOOKUP(A216&amp;B216&amp;C216&amp;3&amp;E216,average_median_rates_2_aptFINAL!A:P,16,FALSE)</f>
        <v>3586</v>
      </c>
      <c r="H216">
        <f>IF(D216&lt;=3,VLOOKUP(A216&amp;D216,[1]ratio_condo_family!$A:$F,6,FALSE),0)</f>
        <v>1.2488391697927674</v>
      </c>
      <c r="I216">
        <f>VLOOKUP(A216&amp;3,[1]ratio_condo_family!$A:$F,6,FALSE)</f>
        <v>1.2488391697927674</v>
      </c>
      <c r="J216">
        <f>VLOOKUP(A216,[1]ratio_family_bedrooms!$A:$K,9,FALSE)</f>
        <v>1.0588235294117647</v>
      </c>
      <c r="K216">
        <f>VLOOKUP(A216,[1]ratio_family_bedrooms!$A:$K,10,FALSE)</f>
        <v>1.2222222222222221</v>
      </c>
      <c r="L216">
        <f>VLOOKUP(A216,[1]ratio_family_bedrooms!$A:$K,11,FALSE)</f>
        <v>1.5</v>
      </c>
      <c r="M216">
        <f t="shared" si="3"/>
        <v>4478.3372628768639</v>
      </c>
    </row>
    <row r="217" spans="1:13" x14ac:dyDescent="0.2">
      <c r="A217">
        <v>2018</v>
      </c>
      <c r="B217">
        <v>10</v>
      </c>
      <c r="C217" t="s">
        <v>59</v>
      </c>
      <c r="D217">
        <v>3</v>
      </c>
      <c r="E217" t="s">
        <v>17</v>
      </c>
      <c r="F217">
        <f>VLOOKUP(A217&amp;B217&amp;C217&amp;D217&amp;E217,average_median_rates_2_aptFINAL!A:P,16,FALSE)</f>
        <v>3511</v>
      </c>
      <c r="G217">
        <f>VLOOKUP(A217&amp;B217&amp;C217&amp;3&amp;E217,average_median_rates_2_aptFINAL!A:P,16,FALSE)</f>
        <v>3511</v>
      </c>
      <c r="H217">
        <f>IF(D217&lt;=3,VLOOKUP(A217&amp;D217,[1]ratio_condo_family!$A:$F,6,FALSE),0)</f>
        <v>1.2488391697927674</v>
      </c>
      <c r="I217">
        <f>VLOOKUP(A217&amp;3,[1]ratio_condo_family!$A:$F,6,FALSE)</f>
        <v>1.2488391697927674</v>
      </c>
      <c r="J217">
        <f>VLOOKUP(A217,[1]ratio_family_bedrooms!$A:$K,9,FALSE)</f>
        <v>1.0588235294117647</v>
      </c>
      <c r="K217">
        <f>VLOOKUP(A217,[1]ratio_family_bedrooms!$A:$K,10,FALSE)</f>
        <v>1.2222222222222221</v>
      </c>
      <c r="L217">
        <f>VLOOKUP(A217,[1]ratio_family_bedrooms!$A:$K,11,FALSE)</f>
        <v>1.5</v>
      </c>
      <c r="M217">
        <f t="shared" si="3"/>
        <v>4384.6743251424068</v>
      </c>
    </row>
    <row r="218" spans="1:13" x14ac:dyDescent="0.2">
      <c r="A218">
        <v>2018</v>
      </c>
      <c r="B218">
        <v>10</v>
      </c>
      <c r="C218" t="s">
        <v>59</v>
      </c>
      <c r="D218">
        <v>3</v>
      </c>
      <c r="E218" t="s">
        <v>19</v>
      </c>
      <c r="F218">
        <f>VLOOKUP(A218&amp;B218&amp;C218&amp;D218&amp;E218,average_median_rates_2_aptFINAL!A:P,16,FALSE)</f>
        <v>2370</v>
      </c>
      <c r="G218">
        <f>VLOOKUP(A218&amp;B218&amp;C218&amp;3&amp;E218,average_median_rates_2_aptFINAL!A:P,16,FALSE)</f>
        <v>2370</v>
      </c>
      <c r="H218">
        <f>IF(D218&lt;=3,VLOOKUP(A218&amp;D218,[1]ratio_condo_family!$A:$F,6,FALSE),0)</f>
        <v>1.2488391697927674</v>
      </c>
      <c r="I218">
        <f>VLOOKUP(A218&amp;3,[1]ratio_condo_family!$A:$F,6,FALSE)</f>
        <v>1.2488391697927674</v>
      </c>
      <c r="J218">
        <f>VLOOKUP(A218,[1]ratio_family_bedrooms!$A:$K,9,FALSE)</f>
        <v>1.0588235294117647</v>
      </c>
      <c r="K218">
        <f>VLOOKUP(A218,[1]ratio_family_bedrooms!$A:$K,10,FALSE)</f>
        <v>1.2222222222222221</v>
      </c>
      <c r="L218">
        <f>VLOOKUP(A218,[1]ratio_family_bedrooms!$A:$K,11,FALSE)</f>
        <v>1.5</v>
      </c>
      <c r="M218">
        <f t="shared" si="3"/>
        <v>2959.748832408859</v>
      </c>
    </row>
    <row r="219" spans="1:13" x14ac:dyDescent="0.2">
      <c r="A219">
        <v>2018</v>
      </c>
      <c r="B219">
        <v>10</v>
      </c>
      <c r="C219" t="s">
        <v>59</v>
      </c>
      <c r="D219">
        <v>3</v>
      </c>
      <c r="E219" t="s">
        <v>20</v>
      </c>
      <c r="F219">
        <f>VLOOKUP(A219&amp;B219&amp;C219&amp;D219&amp;E219,average_median_rates_2_aptFINAL!A:P,16,FALSE)</f>
        <v>2931.3543568212181</v>
      </c>
      <c r="G219">
        <f>VLOOKUP(A219&amp;B219&amp;C219&amp;3&amp;E219,average_median_rates_2_aptFINAL!A:P,16,FALSE)</f>
        <v>2931.3543568212181</v>
      </c>
      <c r="H219">
        <f>IF(D219&lt;=3,VLOOKUP(A219&amp;D219,[1]ratio_condo_family!$A:$F,6,FALSE),0)</f>
        <v>1.2488391697927674</v>
      </c>
      <c r="I219">
        <f>VLOOKUP(A219&amp;3,[1]ratio_condo_family!$A:$F,6,FALSE)</f>
        <v>1.2488391697927674</v>
      </c>
      <c r="J219">
        <f>VLOOKUP(A219,[1]ratio_family_bedrooms!$A:$K,9,FALSE)</f>
        <v>1.0588235294117647</v>
      </c>
      <c r="K219">
        <f>VLOOKUP(A219,[1]ratio_family_bedrooms!$A:$K,10,FALSE)</f>
        <v>1.2222222222222221</v>
      </c>
      <c r="L219">
        <f>VLOOKUP(A219,[1]ratio_family_bedrooms!$A:$K,11,FALSE)</f>
        <v>1.5</v>
      </c>
      <c r="M219">
        <f t="shared" si="3"/>
        <v>3660.7901413410218</v>
      </c>
    </row>
    <row r="220" spans="1:13" x14ac:dyDescent="0.2">
      <c r="A220">
        <v>2018</v>
      </c>
      <c r="B220">
        <v>10</v>
      </c>
      <c r="C220" t="s">
        <v>59</v>
      </c>
      <c r="D220">
        <v>3</v>
      </c>
      <c r="E220" t="s">
        <v>21</v>
      </c>
      <c r="F220">
        <f>VLOOKUP(A220&amp;B220&amp;C220&amp;D220&amp;E220,average_median_rates_2_aptFINAL!A:P,16,FALSE)</f>
        <v>3082</v>
      </c>
      <c r="G220">
        <f>VLOOKUP(A220&amp;B220&amp;C220&amp;3&amp;E220,average_median_rates_2_aptFINAL!A:P,16,FALSE)</f>
        <v>3082</v>
      </c>
      <c r="H220">
        <f>IF(D220&lt;=3,VLOOKUP(A220&amp;D220,[1]ratio_condo_family!$A:$F,6,FALSE),0)</f>
        <v>1.2488391697927674</v>
      </c>
      <c r="I220">
        <f>VLOOKUP(A220&amp;3,[1]ratio_condo_family!$A:$F,6,FALSE)</f>
        <v>1.2488391697927674</v>
      </c>
      <c r="J220">
        <f>VLOOKUP(A220,[1]ratio_family_bedrooms!$A:$K,9,FALSE)</f>
        <v>1.0588235294117647</v>
      </c>
      <c r="K220">
        <f>VLOOKUP(A220,[1]ratio_family_bedrooms!$A:$K,10,FALSE)</f>
        <v>1.2222222222222221</v>
      </c>
      <c r="L220">
        <f>VLOOKUP(A220,[1]ratio_family_bedrooms!$A:$K,11,FALSE)</f>
        <v>1.5</v>
      </c>
      <c r="M220">
        <f t="shared" si="3"/>
        <v>3848.9223213013092</v>
      </c>
    </row>
    <row r="221" spans="1:13" x14ac:dyDescent="0.2">
      <c r="A221">
        <v>2018</v>
      </c>
      <c r="B221">
        <v>10</v>
      </c>
      <c r="C221" t="s">
        <v>59</v>
      </c>
      <c r="D221">
        <v>3</v>
      </c>
      <c r="E221" t="s">
        <v>23</v>
      </c>
      <c r="F221">
        <f>VLOOKUP(A221&amp;B221&amp;C221&amp;D221&amp;E221,average_median_rates_2_aptFINAL!A:P,16,FALSE)</f>
        <v>1477</v>
      </c>
      <c r="G221">
        <f>VLOOKUP(A221&amp;B221&amp;C221&amp;3&amp;E221,average_median_rates_2_aptFINAL!A:P,16,FALSE)</f>
        <v>1477</v>
      </c>
      <c r="H221">
        <f>IF(D221&lt;=3,VLOOKUP(A221&amp;D221,[1]ratio_condo_family!$A:$F,6,FALSE),0)</f>
        <v>1.2488391697927674</v>
      </c>
      <c r="I221">
        <f>VLOOKUP(A221&amp;3,[1]ratio_condo_family!$A:$F,6,FALSE)</f>
        <v>1.2488391697927674</v>
      </c>
      <c r="J221">
        <f>VLOOKUP(A221,[1]ratio_family_bedrooms!$A:$K,9,FALSE)</f>
        <v>1.0588235294117647</v>
      </c>
      <c r="K221">
        <f>VLOOKUP(A221,[1]ratio_family_bedrooms!$A:$K,10,FALSE)</f>
        <v>1.2222222222222221</v>
      </c>
      <c r="L221">
        <f>VLOOKUP(A221,[1]ratio_family_bedrooms!$A:$K,11,FALSE)</f>
        <v>1.5</v>
      </c>
      <c r="M221">
        <f t="shared" si="3"/>
        <v>1844.5354537839175</v>
      </c>
    </row>
    <row r="222" spans="1:13" x14ac:dyDescent="0.2">
      <c r="A222">
        <v>2018</v>
      </c>
      <c r="B222">
        <v>10</v>
      </c>
      <c r="C222" t="s">
        <v>59</v>
      </c>
      <c r="D222">
        <v>3</v>
      </c>
      <c r="E222" t="s">
        <v>24</v>
      </c>
      <c r="F222">
        <f>VLOOKUP(A222&amp;B222&amp;C222&amp;D222&amp;E222,average_median_rates_2_aptFINAL!A:P,16,FALSE)</f>
        <v>1783.9151302178407</v>
      </c>
      <c r="G222">
        <f>VLOOKUP(A222&amp;B222&amp;C222&amp;3&amp;E222,average_median_rates_2_aptFINAL!A:P,16,FALSE)</f>
        <v>1783.9151302178407</v>
      </c>
      <c r="H222">
        <f>IF(D222&lt;=3,VLOOKUP(A222&amp;D222,[1]ratio_condo_family!$A:$F,6,FALSE),0)</f>
        <v>1.2488391697927674</v>
      </c>
      <c r="I222">
        <f>VLOOKUP(A222&amp;3,[1]ratio_condo_family!$A:$F,6,FALSE)</f>
        <v>1.2488391697927674</v>
      </c>
      <c r="J222">
        <f>VLOOKUP(A222,[1]ratio_family_bedrooms!$A:$K,9,FALSE)</f>
        <v>1.0588235294117647</v>
      </c>
      <c r="K222">
        <f>VLOOKUP(A222,[1]ratio_family_bedrooms!$A:$K,10,FALSE)</f>
        <v>1.2222222222222221</v>
      </c>
      <c r="L222">
        <f>VLOOKUP(A222,[1]ratio_family_bedrooms!$A:$K,11,FALSE)</f>
        <v>1.5</v>
      </c>
      <c r="M222">
        <f t="shared" si="3"/>
        <v>2227.8230902020046</v>
      </c>
    </row>
    <row r="223" spans="1:13" x14ac:dyDescent="0.2">
      <c r="A223">
        <v>2018</v>
      </c>
      <c r="B223">
        <v>10</v>
      </c>
      <c r="C223" t="s">
        <v>59</v>
      </c>
      <c r="D223">
        <v>3</v>
      </c>
      <c r="E223" t="s">
        <v>25</v>
      </c>
      <c r="F223">
        <f>VLOOKUP(A223&amp;B223&amp;C223&amp;D223&amp;E223,average_median_rates_2_aptFINAL!A:P,16,FALSE)</f>
        <v>1466</v>
      </c>
      <c r="G223">
        <f>VLOOKUP(A223&amp;B223&amp;C223&amp;3&amp;E223,average_median_rates_2_aptFINAL!A:P,16,FALSE)</f>
        <v>1466</v>
      </c>
      <c r="H223">
        <f>IF(D223&lt;=3,VLOOKUP(A223&amp;D223,[1]ratio_condo_family!$A:$F,6,FALSE),0)</f>
        <v>1.2488391697927674</v>
      </c>
      <c r="I223">
        <f>VLOOKUP(A223&amp;3,[1]ratio_condo_family!$A:$F,6,FALSE)</f>
        <v>1.2488391697927674</v>
      </c>
      <c r="J223">
        <f>VLOOKUP(A223,[1]ratio_family_bedrooms!$A:$K,9,FALSE)</f>
        <v>1.0588235294117647</v>
      </c>
      <c r="K223">
        <f>VLOOKUP(A223,[1]ratio_family_bedrooms!$A:$K,10,FALSE)</f>
        <v>1.2222222222222221</v>
      </c>
      <c r="L223">
        <f>VLOOKUP(A223,[1]ratio_family_bedrooms!$A:$K,11,FALSE)</f>
        <v>1.5</v>
      </c>
      <c r="M223">
        <f t="shared" si="3"/>
        <v>1830.7982229161971</v>
      </c>
    </row>
    <row r="224" spans="1:13" x14ac:dyDescent="0.2">
      <c r="A224">
        <v>2018</v>
      </c>
      <c r="B224">
        <v>10</v>
      </c>
      <c r="C224" t="s">
        <v>59</v>
      </c>
      <c r="D224">
        <v>3</v>
      </c>
      <c r="E224" t="s">
        <v>26</v>
      </c>
      <c r="F224">
        <f>VLOOKUP(A224&amp;B224&amp;C224&amp;D224&amp;E224,average_median_rates_2_aptFINAL!A:P,16,FALSE)</f>
        <v>1365</v>
      </c>
      <c r="G224">
        <f>VLOOKUP(A224&amp;B224&amp;C224&amp;3&amp;E224,average_median_rates_2_aptFINAL!A:P,16,FALSE)</f>
        <v>1365</v>
      </c>
      <c r="H224">
        <f>IF(D224&lt;=3,VLOOKUP(A224&amp;D224,[1]ratio_condo_family!$A:$F,6,FALSE),0)</f>
        <v>1.2488391697927674</v>
      </c>
      <c r="I224">
        <f>VLOOKUP(A224&amp;3,[1]ratio_condo_family!$A:$F,6,FALSE)</f>
        <v>1.2488391697927674</v>
      </c>
      <c r="J224">
        <f>VLOOKUP(A224,[1]ratio_family_bedrooms!$A:$K,9,FALSE)</f>
        <v>1.0588235294117647</v>
      </c>
      <c r="K224">
        <f>VLOOKUP(A224,[1]ratio_family_bedrooms!$A:$K,10,FALSE)</f>
        <v>1.2222222222222221</v>
      </c>
      <c r="L224">
        <f>VLOOKUP(A224,[1]ratio_family_bedrooms!$A:$K,11,FALSE)</f>
        <v>1.5</v>
      </c>
      <c r="M224">
        <f t="shared" si="3"/>
        <v>1704.6654667671276</v>
      </c>
    </row>
    <row r="225" spans="1:13" x14ac:dyDescent="0.2">
      <c r="A225">
        <v>2018</v>
      </c>
      <c r="B225">
        <v>10</v>
      </c>
      <c r="C225" t="s">
        <v>59</v>
      </c>
      <c r="D225">
        <v>3</v>
      </c>
      <c r="E225" t="s">
        <v>27</v>
      </c>
      <c r="F225">
        <f>VLOOKUP(A225&amp;B225&amp;C225&amp;D225&amp;E225,average_median_rates_2_aptFINAL!A:P,16,FALSE)</f>
        <v>2829</v>
      </c>
      <c r="G225">
        <f>VLOOKUP(A225&amp;B225&amp;C225&amp;3&amp;E225,average_median_rates_2_aptFINAL!A:P,16,FALSE)</f>
        <v>2829</v>
      </c>
      <c r="H225">
        <f>IF(D225&lt;=3,VLOOKUP(A225&amp;D225,[1]ratio_condo_family!$A:$F,6,FALSE),0)</f>
        <v>1.2488391697927674</v>
      </c>
      <c r="I225">
        <f>VLOOKUP(A225&amp;3,[1]ratio_condo_family!$A:$F,6,FALSE)</f>
        <v>1.2488391697927674</v>
      </c>
      <c r="J225">
        <f>VLOOKUP(A225,[1]ratio_family_bedrooms!$A:$K,9,FALSE)</f>
        <v>1.0588235294117647</v>
      </c>
      <c r="K225">
        <f>VLOOKUP(A225,[1]ratio_family_bedrooms!$A:$K,10,FALSE)</f>
        <v>1.2222222222222221</v>
      </c>
      <c r="L225">
        <f>VLOOKUP(A225,[1]ratio_family_bedrooms!$A:$K,11,FALSE)</f>
        <v>1.5</v>
      </c>
      <c r="M225">
        <f t="shared" si="3"/>
        <v>3532.966011343739</v>
      </c>
    </row>
    <row r="226" spans="1:13" x14ac:dyDescent="0.2">
      <c r="A226">
        <v>2018</v>
      </c>
      <c r="B226">
        <v>10</v>
      </c>
      <c r="C226" t="s">
        <v>59</v>
      </c>
      <c r="D226">
        <v>3</v>
      </c>
      <c r="E226" t="s">
        <v>28</v>
      </c>
      <c r="F226">
        <f>VLOOKUP(A226&amp;B226&amp;C226&amp;D226&amp;E226,average_median_rates_2_aptFINAL!A:P,16,FALSE)</f>
        <v>1919</v>
      </c>
      <c r="G226">
        <f>VLOOKUP(A226&amp;B226&amp;C226&amp;3&amp;E226,average_median_rates_2_aptFINAL!A:P,16,FALSE)</f>
        <v>1919</v>
      </c>
      <c r="H226">
        <f>IF(D226&lt;=3,VLOOKUP(A226&amp;D226,[1]ratio_condo_family!$A:$F,6,FALSE),0)</f>
        <v>1.2488391697927674</v>
      </c>
      <c r="I226">
        <f>VLOOKUP(A226&amp;3,[1]ratio_condo_family!$A:$F,6,FALSE)</f>
        <v>1.2488391697927674</v>
      </c>
      <c r="J226">
        <f>VLOOKUP(A226,[1]ratio_family_bedrooms!$A:$K,9,FALSE)</f>
        <v>1.0588235294117647</v>
      </c>
      <c r="K226">
        <f>VLOOKUP(A226,[1]ratio_family_bedrooms!$A:$K,10,FALSE)</f>
        <v>1.2222222222222221</v>
      </c>
      <c r="L226">
        <f>VLOOKUP(A226,[1]ratio_family_bedrooms!$A:$K,11,FALSE)</f>
        <v>1.5</v>
      </c>
      <c r="M226">
        <f t="shared" si="3"/>
        <v>2396.5223668323206</v>
      </c>
    </row>
    <row r="227" spans="1:13" x14ac:dyDescent="0.2">
      <c r="A227">
        <v>2018</v>
      </c>
      <c r="B227">
        <v>10</v>
      </c>
      <c r="C227" t="s">
        <v>59</v>
      </c>
      <c r="D227">
        <v>3</v>
      </c>
      <c r="E227" t="s">
        <v>29</v>
      </c>
      <c r="F227">
        <f>VLOOKUP(A227&amp;B227&amp;C227&amp;D227&amp;E227,average_median_rates_2_aptFINAL!A:P,16,FALSE)</f>
        <v>1294</v>
      </c>
      <c r="G227">
        <f>VLOOKUP(A227&amp;B227&amp;C227&amp;3&amp;E227,average_median_rates_2_aptFINAL!A:P,16,FALSE)</f>
        <v>1294</v>
      </c>
      <c r="H227">
        <f>IF(D227&lt;=3,VLOOKUP(A227&amp;D227,[1]ratio_condo_family!$A:$F,6,FALSE),0)</f>
        <v>1.2488391697927674</v>
      </c>
      <c r="I227">
        <f>VLOOKUP(A227&amp;3,[1]ratio_condo_family!$A:$F,6,FALSE)</f>
        <v>1.2488391697927674</v>
      </c>
      <c r="J227">
        <f>VLOOKUP(A227,[1]ratio_family_bedrooms!$A:$K,9,FALSE)</f>
        <v>1.0588235294117647</v>
      </c>
      <c r="K227">
        <f>VLOOKUP(A227,[1]ratio_family_bedrooms!$A:$K,10,FALSE)</f>
        <v>1.2222222222222221</v>
      </c>
      <c r="L227">
        <f>VLOOKUP(A227,[1]ratio_family_bedrooms!$A:$K,11,FALSE)</f>
        <v>1.5</v>
      </c>
      <c r="M227">
        <f t="shared" si="3"/>
        <v>1615.997885711841</v>
      </c>
    </row>
    <row r="228" spans="1:13" x14ac:dyDescent="0.2">
      <c r="A228">
        <v>2018</v>
      </c>
      <c r="B228">
        <v>10</v>
      </c>
      <c r="C228" t="s">
        <v>59</v>
      </c>
      <c r="D228">
        <v>3</v>
      </c>
      <c r="E228" t="s">
        <v>31</v>
      </c>
      <c r="F228">
        <f>VLOOKUP(A228&amp;B228&amp;C228&amp;D228&amp;E228,average_median_rates_2_aptFINAL!A:P,16,FALSE)</f>
        <v>1914</v>
      </c>
      <c r="G228">
        <f>VLOOKUP(A228&amp;B228&amp;C228&amp;3&amp;E228,average_median_rates_2_aptFINAL!A:P,16,FALSE)</f>
        <v>1914</v>
      </c>
      <c r="H228">
        <f>IF(D228&lt;=3,VLOOKUP(A228&amp;D228,[1]ratio_condo_family!$A:$F,6,FALSE),0)</f>
        <v>1.2488391697927674</v>
      </c>
      <c r="I228">
        <f>VLOOKUP(A228&amp;3,[1]ratio_condo_family!$A:$F,6,FALSE)</f>
        <v>1.2488391697927674</v>
      </c>
      <c r="J228">
        <f>VLOOKUP(A228,[1]ratio_family_bedrooms!$A:$K,9,FALSE)</f>
        <v>1.0588235294117647</v>
      </c>
      <c r="K228">
        <f>VLOOKUP(A228,[1]ratio_family_bedrooms!$A:$K,10,FALSE)</f>
        <v>1.2222222222222221</v>
      </c>
      <c r="L228">
        <f>VLOOKUP(A228,[1]ratio_family_bedrooms!$A:$K,11,FALSE)</f>
        <v>1.5</v>
      </c>
      <c r="M228">
        <f t="shared" si="3"/>
        <v>2390.2781709833571</v>
      </c>
    </row>
    <row r="229" spans="1:13" x14ac:dyDescent="0.2">
      <c r="A229">
        <v>2018</v>
      </c>
      <c r="B229">
        <v>10</v>
      </c>
      <c r="C229" t="s">
        <v>59</v>
      </c>
      <c r="D229">
        <v>3</v>
      </c>
      <c r="E229" t="s">
        <v>32</v>
      </c>
      <c r="F229">
        <f>VLOOKUP(A229&amp;B229&amp;C229&amp;D229&amp;E229,average_median_rates_2_aptFINAL!A:P,16,FALSE)</f>
        <v>1860</v>
      </c>
      <c r="G229">
        <f>VLOOKUP(A229&amp;B229&amp;C229&amp;3&amp;E229,average_median_rates_2_aptFINAL!A:P,16,FALSE)</f>
        <v>1860</v>
      </c>
      <c r="H229">
        <f>IF(D229&lt;=3,VLOOKUP(A229&amp;D229,[1]ratio_condo_family!$A:$F,6,FALSE),0)</f>
        <v>1.2488391697927674</v>
      </c>
      <c r="I229">
        <f>VLOOKUP(A229&amp;3,[1]ratio_condo_family!$A:$F,6,FALSE)</f>
        <v>1.2488391697927674</v>
      </c>
      <c r="J229">
        <f>VLOOKUP(A229,[1]ratio_family_bedrooms!$A:$K,9,FALSE)</f>
        <v>1.0588235294117647</v>
      </c>
      <c r="K229">
        <f>VLOOKUP(A229,[1]ratio_family_bedrooms!$A:$K,10,FALSE)</f>
        <v>1.2222222222222221</v>
      </c>
      <c r="L229">
        <f>VLOOKUP(A229,[1]ratio_family_bedrooms!$A:$K,11,FALSE)</f>
        <v>1.5</v>
      </c>
      <c r="M229">
        <f t="shared" si="3"/>
        <v>2322.8408558145475</v>
      </c>
    </row>
    <row r="230" spans="1:13" x14ac:dyDescent="0.2">
      <c r="A230">
        <v>2018</v>
      </c>
      <c r="B230">
        <v>10</v>
      </c>
      <c r="C230" t="s">
        <v>59</v>
      </c>
      <c r="D230">
        <v>3</v>
      </c>
      <c r="E230" t="s">
        <v>33</v>
      </c>
      <c r="F230">
        <f>VLOOKUP(A230&amp;B230&amp;C230&amp;D230&amp;E230,average_median_rates_2_aptFINAL!A:P,16,FALSE)</f>
        <v>2457</v>
      </c>
      <c r="G230">
        <f>VLOOKUP(A230&amp;B230&amp;C230&amp;3&amp;E230,average_median_rates_2_aptFINAL!A:P,16,FALSE)</f>
        <v>2457</v>
      </c>
      <c r="H230">
        <f>IF(D230&lt;=3,VLOOKUP(A230&amp;D230,[1]ratio_condo_family!$A:$F,6,FALSE),0)</f>
        <v>1.2488391697927674</v>
      </c>
      <c r="I230">
        <f>VLOOKUP(A230&amp;3,[1]ratio_condo_family!$A:$F,6,FALSE)</f>
        <v>1.2488391697927674</v>
      </c>
      <c r="J230">
        <f>VLOOKUP(A230,[1]ratio_family_bedrooms!$A:$K,9,FALSE)</f>
        <v>1.0588235294117647</v>
      </c>
      <c r="K230">
        <f>VLOOKUP(A230,[1]ratio_family_bedrooms!$A:$K,10,FALSE)</f>
        <v>1.2222222222222221</v>
      </c>
      <c r="L230">
        <f>VLOOKUP(A230,[1]ratio_family_bedrooms!$A:$K,11,FALSE)</f>
        <v>1.5</v>
      </c>
      <c r="M230">
        <f t="shared" si="3"/>
        <v>3068.3978401808295</v>
      </c>
    </row>
    <row r="231" spans="1:13" x14ac:dyDescent="0.2">
      <c r="A231">
        <v>2018</v>
      </c>
      <c r="B231">
        <v>10</v>
      </c>
      <c r="C231" t="s">
        <v>59</v>
      </c>
      <c r="D231">
        <v>3</v>
      </c>
      <c r="E231" t="s">
        <v>34</v>
      </c>
      <c r="F231">
        <f>VLOOKUP(A231&amp;B231&amp;C231&amp;D231&amp;E231,average_median_rates_2_aptFINAL!A:P,16,FALSE)</f>
        <v>1780</v>
      </c>
      <c r="G231">
        <f>VLOOKUP(A231&amp;B231&amp;C231&amp;3&amp;E231,average_median_rates_2_aptFINAL!A:P,16,FALSE)</f>
        <v>1780</v>
      </c>
      <c r="H231">
        <f>IF(D231&lt;=3,VLOOKUP(A231&amp;D231,[1]ratio_condo_family!$A:$F,6,FALSE),0)</f>
        <v>1.2488391697927674</v>
      </c>
      <c r="I231">
        <f>VLOOKUP(A231&amp;3,[1]ratio_condo_family!$A:$F,6,FALSE)</f>
        <v>1.2488391697927674</v>
      </c>
      <c r="J231">
        <f>VLOOKUP(A231,[1]ratio_family_bedrooms!$A:$K,9,FALSE)</f>
        <v>1.0588235294117647</v>
      </c>
      <c r="K231">
        <f>VLOOKUP(A231,[1]ratio_family_bedrooms!$A:$K,10,FALSE)</f>
        <v>1.2222222222222221</v>
      </c>
      <c r="L231">
        <f>VLOOKUP(A231,[1]ratio_family_bedrooms!$A:$K,11,FALSE)</f>
        <v>1.5</v>
      </c>
      <c r="M231">
        <f t="shared" si="3"/>
        <v>2222.933722231126</v>
      </c>
    </row>
    <row r="232" spans="1:13" x14ac:dyDescent="0.2">
      <c r="A232">
        <v>2018</v>
      </c>
      <c r="B232">
        <v>10</v>
      </c>
      <c r="C232" t="s">
        <v>59</v>
      </c>
      <c r="D232">
        <v>3</v>
      </c>
      <c r="E232" t="s">
        <v>35</v>
      </c>
      <c r="F232">
        <f>VLOOKUP(A232&amp;B232&amp;C232&amp;D232&amp;E232,average_median_rates_2_aptFINAL!A:P,16,FALSE)</f>
        <v>3621</v>
      </c>
      <c r="G232">
        <f>VLOOKUP(A232&amp;B232&amp;C232&amp;3&amp;E232,average_median_rates_2_aptFINAL!A:P,16,FALSE)</f>
        <v>3621</v>
      </c>
      <c r="H232">
        <f>IF(D232&lt;=3,VLOOKUP(A232&amp;D232,[1]ratio_condo_family!$A:$F,6,FALSE),0)</f>
        <v>1.2488391697927674</v>
      </c>
      <c r="I232">
        <f>VLOOKUP(A232&amp;3,[1]ratio_condo_family!$A:$F,6,FALSE)</f>
        <v>1.2488391697927674</v>
      </c>
      <c r="J232">
        <f>VLOOKUP(A232,[1]ratio_family_bedrooms!$A:$K,9,FALSE)</f>
        <v>1.0588235294117647</v>
      </c>
      <c r="K232">
        <f>VLOOKUP(A232,[1]ratio_family_bedrooms!$A:$K,10,FALSE)</f>
        <v>1.2222222222222221</v>
      </c>
      <c r="L232">
        <f>VLOOKUP(A232,[1]ratio_family_bedrooms!$A:$K,11,FALSE)</f>
        <v>1.5</v>
      </c>
      <c r="M232">
        <f t="shared" si="3"/>
        <v>4522.0466338196111</v>
      </c>
    </row>
    <row r="233" spans="1:13" x14ac:dyDescent="0.2">
      <c r="A233">
        <v>2018</v>
      </c>
      <c r="B233">
        <v>10</v>
      </c>
      <c r="C233" t="s">
        <v>59</v>
      </c>
      <c r="D233">
        <v>3</v>
      </c>
      <c r="E233" t="s">
        <v>36</v>
      </c>
      <c r="F233">
        <f>VLOOKUP(A233&amp;B233&amp;C233&amp;D233&amp;E233,average_median_rates_2_aptFINAL!A:P,16,FALSE)</f>
        <v>1730</v>
      </c>
      <c r="G233">
        <f>VLOOKUP(A233&amp;B233&amp;C233&amp;3&amp;E233,average_median_rates_2_aptFINAL!A:P,16,FALSE)</f>
        <v>1730</v>
      </c>
      <c r="H233">
        <f>IF(D233&lt;=3,VLOOKUP(A233&amp;D233,[1]ratio_condo_family!$A:$F,6,FALSE),0)</f>
        <v>1.2488391697927674</v>
      </c>
      <c r="I233">
        <f>VLOOKUP(A233&amp;3,[1]ratio_condo_family!$A:$F,6,FALSE)</f>
        <v>1.2488391697927674</v>
      </c>
      <c r="J233">
        <f>VLOOKUP(A233,[1]ratio_family_bedrooms!$A:$K,9,FALSE)</f>
        <v>1.0588235294117647</v>
      </c>
      <c r="K233">
        <f>VLOOKUP(A233,[1]ratio_family_bedrooms!$A:$K,10,FALSE)</f>
        <v>1.2222222222222221</v>
      </c>
      <c r="L233">
        <f>VLOOKUP(A233,[1]ratio_family_bedrooms!$A:$K,11,FALSE)</f>
        <v>1.5</v>
      </c>
      <c r="M233">
        <f t="shared" si="3"/>
        <v>2160.4917637414878</v>
      </c>
    </row>
    <row r="234" spans="1:13" x14ac:dyDescent="0.2">
      <c r="A234">
        <v>2018</v>
      </c>
      <c r="B234">
        <v>10</v>
      </c>
      <c r="C234" t="s">
        <v>59</v>
      </c>
      <c r="D234">
        <v>3</v>
      </c>
      <c r="E234" t="s">
        <v>37</v>
      </c>
      <c r="F234">
        <f>VLOOKUP(A234&amp;B234&amp;C234&amp;D234&amp;E234,average_median_rates_2_aptFINAL!A:P,16,FALSE)</f>
        <v>1311.1921278186342</v>
      </c>
      <c r="G234">
        <f>VLOOKUP(A234&amp;B234&amp;C234&amp;3&amp;E234,average_median_rates_2_aptFINAL!A:P,16,FALSE)</f>
        <v>1311.1921278186342</v>
      </c>
      <c r="H234">
        <f>IF(D234&lt;=3,VLOOKUP(A234&amp;D234,[1]ratio_condo_family!$A:$F,6,FALSE),0)</f>
        <v>1.2488391697927674</v>
      </c>
      <c r="I234">
        <f>VLOOKUP(A234&amp;3,[1]ratio_condo_family!$A:$F,6,FALSE)</f>
        <v>1.2488391697927674</v>
      </c>
      <c r="J234">
        <f>VLOOKUP(A234,[1]ratio_family_bedrooms!$A:$K,9,FALSE)</f>
        <v>1.0588235294117647</v>
      </c>
      <c r="K234">
        <f>VLOOKUP(A234,[1]ratio_family_bedrooms!$A:$K,10,FALSE)</f>
        <v>1.2222222222222221</v>
      </c>
      <c r="L234">
        <f>VLOOKUP(A234,[1]ratio_family_bedrooms!$A:$K,11,FALSE)</f>
        <v>1.5</v>
      </c>
      <c r="M234">
        <f t="shared" si="3"/>
        <v>1637.4680883438352</v>
      </c>
    </row>
    <row r="235" spans="1:13" x14ac:dyDescent="0.2">
      <c r="A235">
        <v>2018</v>
      </c>
      <c r="B235">
        <v>10</v>
      </c>
      <c r="C235" t="s">
        <v>59</v>
      </c>
      <c r="D235">
        <v>3</v>
      </c>
      <c r="E235" t="s">
        <v>38</v>
      </c>
      <c r="F235">
        <f>VLOOKUP(A235&amp;B235&amp;C235&amp;D235&amp;E235,average_median_rates_2_aptFINAL!A:P,16,FALSE)</f>
        <v>1307</v>
      </c>
      <c r="G235">
        <f>VLOOKUP(A235&amp;B235&amp;C235&amp;3&amp;E235,average_median_rates_2_aptFINAL!A:P,16,FALSE)</f>
        <v>1307</v>
      </c>
      <c r="H235">
        <f>IF(D235&lt;=3,VLOOKUP(A235&amp;D235,[1]ratio_condo_family!$A:$F,6,FALSE),0)</f>
        <v>1.2488391697927674</v>
      </c>
      <c r="I235">
        <f>VLOOKUP(A235&amp;3,[1]ratio_condo_family!$A:$F,6,FALSE)</f>
        <v>1.2488391697927674</v>
      </c>
      <c r="J235">
        <f>VLOOKUP(A235,[1]ratio_family_bedrooms!$A:$K,9,FALSE)</f>
        <v>1.0588235294117647</v>
      </c>
      <c r="K235">
        <f>VLOOKUP(A235,[1]ratio_family_bedrooms!$A:$K,10,FALSE)</f>
        <v>1.2222222222222221</v>
      </c>
      <c r="L235">
        <f>VLOOKUP(A235,[1]ratio_family_bedrooms!$A:$K,11,FALSE)</f>
        <v>1.5</v>
      </c>
      <c r="M235">
        <f t="shared" si="3"/>
        <v>1632.232794919147</v>
      </c>
    </row>
    <row r="236" spans="1:13" x14ac:dyDescent="0.2">
      <c r="A236">
        <v>2018</v>
      </c>
      <c r="B236">
        <v>10</v>
      </c>
      <c r="C236" t="s">
        <v>59</v>
      </c>
      <c r="D236">
        <v>3</v>
      </c>
      <c r="E236" t="s">
        <v>39</v>
      </c>
      <c r="F236">
        <f>VLOOKUP(A236&amp;B236&amp;C236&amp;D236&amp;E236,average_median_rates_2_aptFINAL!A:P,16,FALSE)</f>
        <v>1681.371790191067</v>
      </c>
      <c r="G236">
        <f>VLOOKUP(A236&amp;B236&amp;C236&amp;3&amp;E236,average_median_rates_2_aptFINAL!A:P,16,FALSE)</f>
        <v>1681.371790191067</v>
      </c>
      <c r="H236">
        <f>IF(D236&lt;=3,VLOOKUP(A236&amp;D236,[1]ratio_condo_family!$A:$F,6,FALSE),0)</f>
        <v>1.2488391697927674</v>
      </c>
      <c r="I236">
        <f>VLOOKUP(A236&amp;3,[1]ratio_condo_family!$A:$F,6,FALSE)</f>
        <v>1.2488391697927674</v>
      </c>
      <c r="J236">
        <f>VLOOKUP(A236,[1]ratio_family_bedrooms!$A:$K,9,FALSE)</f>
        <v>1.0588235294117647</v>
      </c>
      <c r="K236">
        <f>VLOOKUP(A236,[1]ratio_family_bedrooms!$A:$K,10,FALSE)</f>
        <v>1.2222222222222221</v>
      </c>
      <c r="L236">
        <f>VLOOKUP(A236,[1]ratio_family_bedrooms!$A:$K,11,FALSE)</f>
        <v>1.5</v>
      </c>
      <c r="M236">
        <f t="shared" si="3"/>
        <v>2099.7629505751911</v>
      </c>
    </row>
    <row r="237" spans="1:13" x14ac:dyDescent="0.2">
      <c r="A237">
        <v>2018</v>
      </c>
      <c r="B237">
        <v>10</v>
      </c>
      <c r="C237" t="s">
        <v>59</v>
      </c>
      <c r="D237">
        <v>3</v>
      </c>
      <c r="E237" t="s">
        <v>40</v>
      </c>
      <c r="F237">
        <f>VLOOKUP(A237&amp;B237&amp;C237&amp;D237&amp;E237,average_median_rates_2_aptFINAL!A:P,16,FALSE)</f>
        <v>1719</v>
      </c>
      <c r="G237">
        <f>VLOOKUP(A237&amp;B237&amp;C237&amp;3&amp;E237,average_median_rates_2_aptFINAL!A:P,16,FALSE)</f>
        <v>1719</v>
      </c>
      <c r="H237">
        <f>IF(D237&lt;=3,VLOOKUP(A237&amp;D237,[1]ratio_condo_family!$A:$F,6,FALSE),0)</f>
        <v>1.2488391697927674</v>
      </c>
      <c r="I237">
        <f>VLOOKUP(A237&amp;3,[1]ratio_condo_family!$A:$F,6,FALSE)</f>
        <v>1.2488391697927674</v>
      </c>
      <c r="J237">
        <f>VLOOKUP(A237,[1]ratio_family_bedrooms!$A:$K,9,FALSE)</f>
        <v>1.0588235294117647</v>
      </c>
      <c r="K237">
        <f>VLOOKUP(A237,[1]ratio_family_bedrooms!$A:$K,10,FALSE)</f>
        <v>1.2222222222222221</v>
      </c>
      <c r="L237">
        <f>VLOOKUP(A237,[1]ratio_family_bedrooms!$A:$K,11,FALSE)</f>
        <v>1.5</v>
      </c>
      <c r="M237">
        <f t="shared" si="3"/>
        <v>2146.7545328737674</v>
      </c>
    </row>
    <row r="238" spans="1:13" x14ac:dyDescent="0.2">
      <c r="A238">
        <v>2018</v>
      </c>
      <c r="B238">
        <v>10</v>
      </c>
      <c r="C238" t="s">
        <v>59</v>
      </c>
      <c r="D238">
        <v>3</v>
      </c>
      <c r="E238" t="s">
        <v>41</v>
      </c>
      <c r="F238">
        <f>VLOOKUP(A238&amp;B238&amp;C238&amp;D238&amp;E238,average_median_rates_2_aptFINAL!A:P,16,FALSE)</f>
        <v>1370</v>
      </c>
      <c r="G238">
        <f>VLOOKUP(A238&amp;B238&amp;C238&amp;3&amp;E238,average_median_rates_2_aptFINAL!A:P,16,FALSE)</f>
        <v>1370</v>
      </c>
      <c r="H238">
        <f>IF(D238&lt;=3,VLOOKUP(A238&amp;D238,[1]ratio_condo_family!$A:$F,6,FALSE),0)</f>
        <v>1.2488391697927674</v>
      </c>
      <c r="I238">
        <f>VLOOKUP(A238&amp;3,[1]ratio_condo_family!$A:$F,6,FALSE)</f>
        <v>1.2488391697927674</v>
      </c>
      <c r="J238">
        <f>VLOOKUP(A238,[1]ratio_family_bedrooms!$A:$K,9,FALSE)</f>
        <v>1.0588235294117647</v>
      </c>
      <c r="K238">
        <f>VLOOKUP(A238,[1]ratio_family_bedrooms!$A:$K,10,FALSE)</f>
        <v>1.2222222222222221</v>
      </c>
      <c r="L238">
        <f>VLOOKUP(A238,[1]ratio_family_bedrooms!$A:$K,11,FALSE)</f>
        <v>1.5</v>
      </c>
      <c r="M238">
        <f t="shared" si="3"/>
        <v>1710.9096626160913</v>
      </c>
    </row>
    <row r="239" spans="1:13" x14ac:dyDescent="0.2">
      <c r="A239">
        <v>2018</v>
      </c>
      <c r="B239">
        <v>10</v>
      </c>
      <c r="C239" t="s">
        <v>59</v>
      </c>
      <c r="D239">
        <v>3</v>
      </c>
      <c r="E239" t="s">
        <v>42</v>
      </c>
      <c r="F239">
        <f>VLOOKUP(A239&amp;B239&amp;C239&amp;D239&amp;E239,average_median_rates_2_aptFINAL!A:P,16,FALSE)</f>
        <v>1444</v>
      </c>
      <c r="G239">
        <f>VLOOKUP(A239&amp;B239&amp;C239&amp;3&amp;E239,average_median_rates_2_aptFINAL!A:P,16,FALSE)</f>
        <v>1444</v>
      </c>
      <c r="H239">
        <f>IF(D239&lt;=3,VLOOKUP(A239&amp;D239,[1]ratio_condo_family!$A:$F,6,FALSE),0)</f>
        <v>1.2488391697927674</v>
      </c>
      <c r="I239">
        <f>VLOOKUP(A239&amp;3,[1]ratio_condo_family!$A:$F,6,FALSE)</f>
        <v>1.2488391697927674</v>
      </c>
      <c r="J239">
        <f>VLOOKUP(A239,[1]ratio_family_bedrooms!$A:$K,9,FALSE)</f>
        <v>1.0588235294117647</v>
      </c>
      <c r="K239">
        <f>VLOOKUP(A239,[1]ratio_family_bedrooms!$A:$K,10,FALSE)</f>
        <v>1.2222222222222221</v>
      </c>
      <c r="L239">
        <f>VLOOKUP(A239,[1]ratio_family_bedrooms!$A:$K,11,FALSE)</f>
        <v>1.5</v>
      </c>
      <c r="M239">
        <f t="shared" si="3"/>
        <v>1803.3237611807563</v>
      </c>
    </row>
    <row r="240" spans="1:13" x14ac:dyDescent="0.2">
      <c r="A240">
        <v>2018</v>
      </c>
      <c r="B240">
        <v>10</v>
      </c>
      <c r="C240" t="s">
        <v>59</v>
      </c>
      <c r="D240">
        <v>3</v>
      </c>
      <c r="E240" t="s">
        <v>43</v>
      </c>
      <c r="F240">
        <f>VLOOKUP(A240&amp;B240&amp;C240&amp;D240&amp;E240,average_median_rates_2_aptFINAL!A:P,16,FALSE)</f>
        <v>1921</v>
      </c>
      <c r="G240">
        <f>VLOOKUP(A240&amp;B240&amp;C240&amp;3&amp;E240,average_median_rates_2_aptFINAL!A:P,16,FALSE)</f>
        <v>1921</v>
      </c>
      <c r="H240">
        <f>IF(D240&lt;=3,VLOOKUP(A240&amp;D240,[1]ratio_condo_family!$A:$F,6,FALSE),0)</f>
        <v>1.2488391697927674</v>
      </c>
      <c r="I240">
        <f>VLOOKUP(A240&amp;3,[1]ratio_condo_family!$A:$F,6,FALSE)</f>
        <v>1.2488391697927674</v>
      </c>
      <c r="J240">
        <f>VLOOKUP(A240,[1]ratio_family_bedrooms!$A:$K,9,FALSE)</f>
        <v>1.0588235294117647</v>
      </c>
      <c r="K240">
        <f>VLOOKUP(A240,[1]ratio_family_bedrooms!$A:$K,10,FALSE)</f>
        <v>1.2222222222222221</v>
      </c>
      <c r="L240">
        <f>VLOOKUP(A240,[1]ratio_family_bedrooms!$A:$K,11,FALSE)</f>
        <v>1.5</v>
      </c>
      <c r="M240">
        <f t="shared" si="3"/>
        <v>2399.0200451719061</v>
      </c>
    </row>
    <row r="241" spans="1:13" x14ac:dyDescent="0.2">
      <c r="A241">
        <v>2018</v>
      </c>
      <c r="B241">
        <v>10</v>
      </c>
      <c r="C241" t="s">
        <v>59</v>
      </c>
      <c r="D241">
        <v>3</v>
      </c>
      <c r="E241" t="s">
        <v>60</v>
      </c>
      <c r="F241">
        <f>VLOOKUP(A241&amp;B241&amp;C241&amp;D241&amp;E241,average_median_rates_2_aptFINAL!A:P,16,FALSE)</f>
        <v>1740.5190458804914</v>
      </c>
      <c r="G241">
        <f>VLOOKUP(A241&amp;B241&amp;C241&amp;3&amp;E241,average_median_rates_2_aptFINAL!A:P,16,FALSE)</f>
        <v>1740.5190458804914</v>
      </c>
      <c r="H241">
        <f>IF(D241&lt;=3,VLOOKUP(A241&amp;D241,[1]ratio_condo_family!$A:$F,6,FALSE),0)</f>
        <v>1.2488391697927674</v>
      </c>
      <c r="I241">
        <f>VLOOKUP(A241&amp;3,[1]ratio_condo_family!$A:$F,6,FALSE)</f>
        <v>1.2488391697927674</v>
      </c>
      <c r="J241">
        <f>VLOOKUP(A241,[1]ratio_family_bedrooms!$A:$K,9,FALSE)</f>
        <v>1.0588235294117647</v>
      </c>
      <c r="K241">
        <f>VLOOKUP(A241,[1]ratio_family_bedrooms!$A:$K,10,FALSE)</f>
        <v>1.2222222222222221</v>
      </c>
      <c r="L241">
        <f>VLOOKUP(A241,[1]ratio_family_bedrooms!$A:$K,11,FALSE)</f>
        <v>1.5</v>
      </c>
      <c r="M241">
        <f t="shared" si="3"/>
        <v>2173.6283602658928</v>
      </c>
    </row>
    <row r="242" spans="1:13" x14ac:dyDescent="0.2">
      <c r="A242">
        <v>2018</v>
      </c>
      <c r="B242">
        <v>10</v>
      </c>
      <c r="C242" t="s">
        <v>61</v>
      </c>
      <c r="D242">
        <v>1</v>
      </c>
      <c r="E242" t="s">
        <v>16</v>
      </c>
      <c r="F242">
        <f>VLOOKUP(A242&amp;B242&amp;C242&amp;D242&amp;E242,average_median_rates_2_aptFINAL!A:P,16,FALSE)</f>
        <v>1600</v>
      </c>
      <c r="G242">
        <f>VLOOKUP(A242&amp;B242&amp;C242&amp;3&amp;E242,average_median_rates_2_aptFINAL!A:P,16,FALSE)</f>
        <v>2852.8575534251595</v>
      </c>
      <c r="H242">
        <f>IF(D242&lt;=3,VLOOKUP(A242&amp;D242,[1]ratio_condo_family!$A:$F,6,FALSE),0)</f>
        <v>1.14215441659439</v>
      </c>
      <c r="I242">
        <f>VLOOKUP(A242&amp;3,[1]ratio_condo_family!$A:$F,6,FALSE)</f>
        <v>1.2488391697927674</v>
      </c>
      <c r="J242">
        <f>VLOOKUP(A242,[1]ratio_family_bedrooms!$A:$K,9,FALSE)</f>
        <v>1.0588235294117647</v>
      </c>
      <c r="K242">
        <f>VLOOKUP(A242,[1]ratio_family_bedrooms!$A:$K,10,FALSE)</f>
        <v>1.2222222222222221</v>
      </c>
      <c r="L242">
        <f>VLOOKUP(A242,[1]ratio_family_bedrooms!$A:$K,11,FALSE)</f>
        <v>1.5</v>
      </c>
      <c r="M242">
        <f t="shared" si="3"/>
        <v>1827.4470665510239</v>
      </c>
    </row>
    <row r="243" spans="1:13" x14ac:dyDescent="0.2">
      <c r="A243">
        <v>2018</v>
      </c>
      <c r="B243">
        <v>10</v>
      </c>
      <c r="C243" t="s">
        <v>61</v>
      </c>
      <c r="D243">
        <v>1</v>
      </c>
      <c r="E243" t="s">
        <v>17</v>
      </c>
      <c r="F243">
        <f>VLOOKUP(A243&amp;B243&amp;C243&amp;D243&amp;E243,average_median_rates_2_aptFINAL!A:P,16,FALSE)</f>
        <v>1600</v>
      </c>
      <c r="G243">
        <f>VLOOKUP(A243&amp;B243&amp;C243&amp;3&amp;E243,average_median_rates_2_aptFINAL!A:P,16,FALSE)</f>
        <v>3500</v>
      </c>
      <c r="H243">
        <f>IF(D243&lt;=3,VLOOKUP(A243&amp;D243,[1]ratio_condo_family!$A:$F,6,FALSE),0)</f>
        <v>1.14215441659439</v>
      </c>
      <c r="I243">
        <f>VLOOKUP(A243&amp;3,[1]ratio_condo_family!$A:$F,6,FALSE)</f>
        <v>1.2488391697927674</v>
      </c>
      <c r="J243">
        <f>VLOOKUP(A243,[1]ratio_family_bedrooms!$A:$K,9,FALSE)</f>
        <v>1.0588235294117647</v>
      </c>
      <c r="K243">
        <f>VLOOKUP(A243,[1]ratio_family_bedrooms!$A:$K,10,FALSE)</f>
        <v>1.2222222222222221</v>
      </c>
      <c r="L243">
        <f>VLOOKUP(A243,[1]ratio_family_bedrooms!$A:$K,11,FALSE)</f>
        <v>1.5</v>
      </c>
      <c r="M243">
        <f t="shared" si="3"/>
        <v>1827.4470665510239</v>
      </c>
    </row>
    <row r="244" spans="1:13" x14ac:dyDescent="0.2">
      <c r="A244">
        <v>2018</v>
      </c>
      <c r="B244">
        <v>10</v>
      </c>
      <c r="C244" t="s">
        <v>61</v>
      </c>
      <c r="D244">
        <v>1</v>
      </c>
      <c r="E244" t="s">
        <v>19</v>
      </c>
      <c r="F244">
        <f>VLOOKUP(A244&amp;B244&amp;C244&amp;D244&amp;E244,average_median_rates_2_aptFINAL!A:P,16,FALSE)</f>
        <v>1400</v>
      </c>
      <c r="G244">
        <f>VLOOKUP(A244&amp;B244&amp;C244&amp;3&amp;E244,average_median_rates_2_aptFINAL!A:P,16,FALSE)</f>
        <v>2250</v>
      </c>
      <c r="H244">
        <f>IF(D244&lt;=3,VLOOKUP(A244&amp;D244,[1]ratio_condo_family!$A:$F,6,FALSE),0)</f>
        <v>1.14215441659439</v>
      </c>
      <c r="I244">
        <f>VLOOKUP(A244&amp;3,[1]ratio_condo_family!$A:$F,6,FALSE)</f>
        <v>1.2488391697927674</v>
      </c>
      <c r="J244">
        <f>VLOOKUP(A244,[1]ratio_family_bedrooms!$A:$K,9,FALSE)</f>
        <v>1.0588235294117647</v>
      </c>
      <c r="K244">
        <f>VLOOKUP(A244,[1]ratio_family_bedrooms!$A:$K,10,FALSE)</f>
        <v>1.2222222222222221</v>
      </c>
      <c r="L244">
        <f>VLOOKUP(A244,[1]ratio_family_bedrooms!$A:$K,11,FALSE)</f>
        <v>1.5</v>
      </c>
      <c r="M244">
        <f t="shared" si="3"/>
        <v>1599.016183232146</v>
      </c>
    </row>
    <row r="245" spans="1:13" x14ac:dyDescent="0.2">
      <c r="A245">
        <v>2018</v>
      </c>
      <c r="B245">
        <v>10</v>
      </c>
      <c r="C245" t="s">
        <v>61</v>
      </c>
      <c r="D245">
        <v>1</v>
      </c>
      <c r="E245" t="s">
        <v>20</v>
      </c>
      <c r="F245">
        <f>VLOOKUP(A245&amp;B245&amp;C245&amp;D245&amp;E245,average_median_rates_2_aptFINAL!A:P,16,FALSE)</f>
        <v>1450</v>
      </c>
      <c r="G245">
        <f>VLOOKUP(A245&amp;B245&amp;C245&amp;3&amp;E245,average_median_rates_2_aptFINAL!A:P,16,FALSE)</f>
        <v>3119.3867653398447</v>
      </c>
      <c r="H245">
        <f>IF(D245&lt;=3,VLOOKUP(A245&amp;D245,[1]ratio_condo_family!$A:$F,6,FALSE),0)</f>
        <v>1.14215441659439</v>
      </c>
      <c r="I245">
        <f>VLOOKUP(A245&amp;3,[1]ratio_condo_family!$A:$F,6,FALSE)</f>
        <v>1.2488391697927674</v>
      </c>
      <c r="J245">
        <f>VLOOKUP(A245,[1]ratio_family_bedrooms!$A:$K,9,FALSE)</f>
        <v>1.0588235294117647</v>
      </c>
      <c r="K245">
        <f>VLOOKUP(A245,[1]ratio_family_bedrooms!$A:$K,10,FALSE)</f>
        <v>1.2222222222222221</v>
      </c>
      <c r="L245">
        <f>VLOOKUP(A245,[1]ratio_family_bedrooms!$A:$K,11,FALSE)</f>
        <v>1.5</v>
      </c>
      <c r="M245">
        <f t="shared" si="3"/>
        <v>1656.1239040618655</v>
      </c>
    </row>
    <row r="246" spans="1:13" x14ac:dyDescent="0.2">
      <c r="A246">
        <v>2018</v>
      </c>
      <c r="B246">
        <v>10</v>
      </c>
      <c r="C246" t="s">
        <v>61</v>
      </c>
      <c r="D246">
        <v>1</v>
      </c>
      <c r="E246" t="s">
        <v>21</v>
      </c>
      <c r="F246">
        <f>VLOOKUP(A246&amp;B246&amp;C246&amp;D246&amp;E246,average_median_rates_2_aptFINAL!A:P,16,FALSE)</f>
        <v>1475</v>
      </c>
      <c r="G246">
        <f>VLOOKUP(A246&amp;B246&amp;C246&amp;3&amp;E246,average_median_rates_2_aptFINAL!A:P,16,FALSE)</f>
        <v>3050</v>
      </c>
      <c r="H246">
        <f>IF(D246&lt;=3,VLOOKUP(A246&amp;D246,[1]ratio_condo_family!$A:$F,6,FALSE),0)</f>
        <v>1.14215441659439</v>
      </c>
      <c r="I246">
        <f>VLOOKUP(A246&amp;3,[1]ratio_condo_family!$A:$F,6,FALSE)</f>
        <v>1.2488391697927674</v>
      </c>
      <c r="J246">
        <f>VLOOKUP(A246,[1]ratio_family_bedrooms!$A:$K,9,FALSE)</f>
        <v>1.0588235294117647</v>
      </c>
      <c r="K246">
        <f>VLOOKUP(A246,[1]ratio_family_bedrooms!$A:$K,10,FALSE)</f>
        <v>1.2222222222222221</v>
      </c>
      <c r="L246">
        <f>VLOOKUP(A246,[1]ratio_family_bedrooms!$A:$K,11,FALSE)</f>
        <v>1.5</v>
      </c>
      <c r="M246">
        <f t="shared" si="3"/>
        <v>1684.6777644767253</v>
      </c>
    </row>
    <row r="247" spans="1:13" x14ac:dyDescent="0.2">
      <c r="A247">
        <v>2018</v>
      </c>
      <c r="B247">
        <v>10</v>
      </c>
      <c r="C247" t="s">
        <v>61</v>
      </c>
      <c r="D247">
        <v>1</v>
      </c>
      <c r="E247" t="s">
        <v>23</v>
      </c>
      <c r="F247">
        <f>VLOOKUP(A247&amp;B247&amp;C247&amp;D247&amp;E247,average_median_rates_2_aptFINAL!A:P,16,FALSE)</f>
        <v>1000</v>
      </c>
      <c r="G247">
        <f>VLOOKUP(A247&amp;B247&amp;C247&amp;3&amp;E247,average_median_rates_2_aptFINAL!A:P,16,FALSE)</f>
        <v>1450</v>
      </c>
      <c r="H247">
        <f>IF(D247&lt;=3,VLOOKUP(A247&amp;D247,[1]ratio_condo_family!$A:$F,6,FALSE),0)</f>
        <v>1.14215441659439</v>
      </c>
      <c r="I247">
        <f>VLOOKUP(A247&amp;3,[1]ratio_condo_family!$A:$F,6,FALSE)</f>
        <v>1.2488391697927674</v>
      </c>
      <c r="J247">
        <f>VLOOKUP(A247,[1]ratio_family_bedrooms!$A:$K,9,FALSE)</f>
        <v>1.0588235294117647</v>
      </c>
      <c r="K247">
        <f>VLOOKUP(A247,[1]ratio_family_bedrooms!$A:$K,10,FALSE)</f>
        <v>1.2222222222222221</v>
      </c>
      <c r="L247">
        <f>VLOOKUP(A247,[1]ratio_family_bedrooms!$A:$K,11,FALSE)</f>
        <v>1.5</v>
      </c>
      <c r="M247">
        <f t="shared" si="3"/>
        <v>1142.1544165943899</v>
      </c>
    </row>
    <row r="248" spans="1:13" x14ac:dyDescent="0.2">
      <c r="A248">
        <v>2018</v>
      </c>
      <c r="B248">
        <v>10</v>
      </c>
      <c r="C248" t="s">
        <v>61</v>
      </c>
      <c r="D248">
        <v>1</v>
      </c>
      <c r="E248" t="s">
        <v>24</v>
      </c>
      <c r="F248">
        <f>VLOOKUP(A248&amp;B248&amp;C248&amp;D248&amp;E248,average_median_rates_2_aptFINAL!A:P,16,FALSE)</f>
        <v>1200</v>
      </c>
      <c r="G248">
        <f>VLOOKUP(A248&amp;B248&amp;C248&amp;3&amp;E248,average_median_rates_2_aptFINAL!A:P,16,FALSE)</f>
        <v>1641.0493605403078</v>
      </c>
      <c r="H248">
        <f>IF(D248&lt;=3,VLOOKUP(A248&amp;D248,[1]ratio_condo_family!$A:$F,6,FALSE),0)</f>
        <v>1.14215441659439</v>
      </c>
      <c r="I248">
        <f>VLOOKUP(A248&amp;3,[1]ratio_condo_family!$A:$F,6,FALSE)</f>
        <v>1.2488391697927674</v>
      </c>
      <c r="J248">
        <f>VLOOKUP(A248,[1]ratio_family_bedrooms!$A:$K,9,FALSE)</f>
        <v>1.0588235294117647</v>
      </c>
      <c r="K248">
        <f>VLOOKUP(A248,[1]ratio_family_bedrooms!$A:$K,10,FALSE)</f>
        <v>1.2222222222222221</v>
      </c>
      <c r="L248">
        <f>VLOOKUP(A248,[1]ratio_family_bedrooms!$A:$K,11,FALSE)</f>
        <v>1.5</v>
      </c>
      <c r="M248">
        <f t="shared" si="3"/>
        <v>1370.585299913268</v>
      </c>
    </row>
    <row r="249" spans="1:13" x14ac:dyDescent="0.2">
      <c r="A249">
        <v>2018</v>
      </c>
      <c r="B249">
        <v>10</v>
      </c>
      <c r="C249" t="s">
        <v>61</v>
      </c>
      <c r="D249">
        <v>1</v>
      </c>
      <c r="E249" t="s">
        <v>25</v>
      </c>
      <c r="F249">
        <f>VLOOKUP(A249&amp;B249&amp;C249&amp;D249&amp;E249,average_median_rates_2_aptFINAL!A:P,16,FALSE)</f>
        <v>1144</v>
      </c>
      <c r="G249">
        <f>VLOOKUP(A249&amp;B249&amp;C249&amp;3&amp;E249,average_median_rates_2_aptFINAL!A:P,16,FALSE)</f>
        <v>1430</v>
      </c>
      <c r="H249">
        <f>IF(D249&lt;=3,VLOOKUP(A249&amp;D249,[1]ratio_condo_family!$A:$F,6,FALSE),0)</f>
        <v>1.14215441659439</v>
      </c>
      <c r="I249">
        <f>VLOOKUP(A249&amp;3,[1]ratio_condo_family!$A:$F,6,FALSE)</f>
        <v>1.2488391697927674</v>
      </c>
      <c r="J249">
        <f>VLOOKUP(A249,[1]ratio_family_bedrooms!$A:$K,9,FALSE)</f>
        <v>1.0588235294117647</v>
      </c>
      <c r="K249">
        <f>VLOOKUP(A249,[1]ratio_family_bedrooms!$A:$K,10,FALSE)</f>
        <v>1.2222222222222221</v>
      </c>
      <c r="L249">
        <f>VLOOKUP(A249,[1]ratio_family_bedrooms!$A:$K,11,FALSE)</f>
        <v>1.5</v>
      </c>
      <c r="M249">
        <f t="shared" si="3"/>
        <v>1306.6246525839822</v>
      </c>
    </row>
    <row r="250" spans="1:13" x14ac:dyDescent="0.2">
      <c r="A250">
        <v>2018</v>
      </c>
      <c r="B250">
        <v>10</v>
      </c>
      <c r="C250" t="s">
        <v>61</v>
      </c>
      <c r="D250">
        <v>1</v>
      </c>
      <c r="E250" t="s">
        <v>26</v>
      </c>
      <c r="F250">
        <f>VLOOKUP(A250&amp;B250&amp;C250&amp;D250&amp;E250,average_median_rates_2_aptFINAL!A:P,16,FALSE)</f>
        <v>1166</v>
      </c>
      <c r="G250">
        <f>VLOOKUP(A250&amp;B250&amp;C250&amp;3&amp;E250,average_median_rates_2_aptFINAL!A:P,16,FALSE)</f>
        <v>1375</v>
      </c>
      <c r="H250">
        <f>IF(D250&lt;=3,VLOOKUP(A250&amp;D250,[1]ratio_condo_family!$A:$F,6,FALSE),0)</f>
        <v>1.14215441659439</v>
      </c>
      <c r="I250">
        <f>VLOOKUP(A250&amp;3,[1]ratio_condo_family!$A:$F,6,FALSE)</f>
        <v>1.2488391697927674</v>
      </c>
      <c r="J250">
        <f>VLOOKUP(A250,[1]ratio_family_bedrooms!$A:$K,9,FALSE)</f>
        <v>1.0588235294117647</v>
      </c>
      <c r="K250">
        <f>VLOOKUP(A250,[1]ratio_family_bedrooms!$A:$K,10,FALSE)</f>
        <v>1.2222222222222221</v>
      </c>
      <c r="L250">
        <f>VLOOKUP(A250,[1]ratio_family_bedrooms!$A:$K,11,FALSE)</f>
        <v>1.5</v>
      </c>
      <c r="M250">
        <f t="shared" si="3"/>
        <v>1331.7520497490586</v>
      </c>
    </row>
    <row r="251" spans="1:13" x14ac:dyDescent="0.2">
      <c r="A251">
        <v>2018</v>
      </c>
      <c r="B251">
        <v>10</v>
      </c>
      <c r="C251" t="s">
        <v>61</v>
      </c>
      <c r="D251">
        <v>1</v>
      </c>
      <c r="E251" t="s">
        <v>27</v>
      </c>
      <c r="F251">
        <f>VLOOKUP(A251&amp;B251&amp;C251&amp;D251&amp;E251,average_median_rates_2_aptFINAL!A:P,16,FALSE)</f>
        <v>1741</v>
      </c>
      <c r="G251">
        <f>VLOOKUP(A251&amp;B251&amp;C251&amp;3&amp;E251,average_median_rates_2_aptFINAL!A:P,16,FALSE)</f>
        <v>2931</v>
      </c>
      <c r="H251">
        <f>IF(D251&lt;=3,VLOOKUP(A251&amp;D251,[1]ratio_condo_family!$A:$F,6,FALSE),0)</f>
        <v>1.14215441659439</v>
      </c>
      <c r="I251">
        <f>VLOOKUP(A251&amp;3,[1]ratio_condo_family!$A:$F,6,FALSE)</f>
        <v>1.2488391697927674</v>
      </c>
      <c r="J251">
        <f>VLOOKUP(A251,[1]ratio_family_bedrooms!$A:$K,9,FALSE)</f>
        <v>1.0588235294117647</v>
      </c>
      <c r="K251">
        <f>VLOOKUP(A251,[1]ratio_family_bedrooms!$A:$K,10,FALSE)</f>
        <v>1.2222222222222221</v>
      </c>
      <c r="L251">
        <f>VLOOKUP(A251,[1]ratio_family_bedrooms!$A:$K,11,FALSE)</f>
        <v>1.5</v>
      </c>
      <c r="M251">
        <f t="shared" si="3"/>
        <v>1988.490839290833</v>
      </c>
    </row>
    <row r="252" spans="1:13" x14ac:dyDescent="0.2">
      <c r="A252">
        <v>2018</v>
      </c>
      <c r="B252">
        <v>10</v>
      </c>
      <c r="C252" t="s">
        <v>61</v>
      </c>
      <c r="D252">
        <v>1</v>
      </c>
      <c r="E252" t="s">
        <v>28</v>
      </c>
      <c r="F252">
        <f>VLOOKUP(A252&amp;B252&amp;C252&amp;D252&amp;E252,average_median_rates_2_aptFINAL!A:P,16,FALSE)</f>
        <v>1100</v>
      </c>
      <c r="G252">
        <f>VLOOKUP(A252&amp;B252&amp;C252&amp;3&amp;E252,average_median_rates_2_aptFINAL!A:P,16,FALSE)</f>
        <v>1750</v>
      </c>
      <c r="H252">
        <f>IF(D252&lt;=3,VLOOKUP(A252&amp;D252,[1]ratio_condo_family!$A:$F,6,FALSE),0)</f>
        <v>1.14215441659439</v>
      </c>
      <c r="I252">
        <f>VLOOKUP(A252&amp;3,[1]ratio_condo_family!$A:$F,6,FALSE)</f>
        <v>1.2488391697927674</v>
      </c>
      <c r="J252">
        <f>VLOOKUP(A252,[1]ratio_family_bedrooms!$A:$K,9,FALSE)</f>
        <v>1.0588235294117647</v>
      </c>
      <c r="K252">
        <f>VLOOKUP(A252,[1]ratio_family_bedrooms!$A:$K,10,FALSE)</f>
        <v>1.2222222222222221</v>
      </c>
      <c r="L252">
        <f>VLOOKUP(A252,[1]ratio_family_bedrooms!$A:$K,11,FALSE)</f>
        <v>1.5</v>
      </c>
      <c r="M252">
        <f t="shared" si="3"/>
        <v>1256.3698582538291</v>
      </c>
    </row>
    <row r="253" spans="1:13" x14ac:dyDescent="0.2">
      <c r="A253">
        <v>2018</v>
      </c>
      <c r="B253">
        <v>10</v>
      </c>
      <c r="C253" t="s">
        <v>61</v>
      </c>
      <c r="D253">
        <v>1</v>
      </c>
      <c r="E253" t="s">
        <v>29</v>
      </c>
      <c r="F253">
        <f>VLOOKUP(A253&amp;B253&amp;C253&amp;D253&amp;E253,average_median_rates_2_aptFINAL!A:P,16,FALSE)</f>
        <v>975</v>
      </c>
      <c r="G253">
        <f>VLOOKUP(A253&amp;B253&amp;C253&amp;3&amp;E253,average_median_rates_2_aptFINAL!A:P,16,FALSE)</f>
        <v>1200</v>
      </c>
      <c r="H253">
        <f>IF(D253&lt;=3,VLOOKUP(A253&amp;D253,[1]ratio_condo_family!$A:$F,6,FALSE),0)</f>
        <v>1.14215441659439</v>
      </c>
      <c r="I253">
        <f>VLOOKUP(A253&amp;3,[1]ratio_condo_family!$A:$F,6,FALSE)</f>
        <v>1.2488391697927674</v>
      </c>
      <c r="J253">
        <f>VLOOKUP(A253,[1]ratio_family_bedrooms!$A:$K,9,FALSE)</f>
        <v>1.0588235294117647</v>
      </c>
      <c r="K253">
        <f>VLOOKUP(A253,[1]ratio_family_bedrooms!$A:$K,10,FALSE)</f>
        <v>1.2222222222222221</v>
      </c>
      <c r="L253">
        <f>VLOOKUP(A253,[1]ratio_family_bedrooms!$A:$K,11,FALSE)</f>
        <v>1.5</v>
      </c>
      <c r="M253">
        <f t="shared" si="3"/>
        <v>1113.6005561795303</v>
      </c>
    </row>
    <row r="254" spans="1:13" x14ac:dyDescent="0.2">
      <c r="A254">
        <v>2018</v>
      </c>
      <c r="B254">
        <v>10</v>
      </c>
      <c r="C254" t="s">
        <v>61</v>
      </c>
      <c r="D254">
        <v>1</v>
      </c>
      <c r="E254" t="s">
        <v>31</v>
      </c>
      <c r="F254">
        <f>VLOOKUP(A254&amp;B254&amp;C254&amp;D254&amp;E254,average_median_rates_2_aptFINAL!A:P,16,FALSE)</f>
        <v>1150</v>
      </c>
      <c r="G254">
        <f>VLOOKUP(A254&amp;B254&amp;C254&amp;3&amp;E254,average_median_rates_2_aptFINAL!A:P,16,FALSE)</f>
        <v>1938</v>
      </c>
      <c r="H254">
        <f>IF(D254&lt;=3,VLOOKUP(A254&amp;D254,[1]ratio_condo_family!$A:$F,6,FALSE),0)</f>
        <v>1.14215441659439</v>
      </c>
      <c r="I254">
        <f>VLOOKUP(A254&amp;3,[1]ratio_condo_family!$A:$F,6,FALSE)</f>
        <v>1.2488391697927674</v>
      </c>
      <c r="J254">
        <f>VLOOKUP(A254,[1]ratio_family_bedrooms!$A:$K,9,FALSE)</f>
        <v>1.0588235294117647</v>
      </c>
      <c r="K254">
        <f>VLOOKUP(A254,[1]ratio_family_bedrooms!$A:$K,10,FALSE)</f>
        <v>1.2222222222222221</v>
      </c>
      <c r="L254">
        <f>VLOOKUP(A254,[1]ratio_family_bedrooms!$A:$K,11,FALSE)</f>
        <v>1.5</v>
      </c>
      <c r="M254">
        <f t="shared" si="3"/>
        <v>1313.4775790835486</v>
      </c>
    </row>
    <row r="255" spans="1:13" x14ac:dyDescent="0.2">
      <c r="A255">
        <v>2018</v>
      </c>
      <c r="B255">
        <v>10</v>
      </c>
      <c r="C255" t="s">
        <v>61</v>
      </c>
      <c r="D255">
        <v>1</v>
      </c>
      <c r="E255" t="s">
        <v>32</v>
      </c>
      <c r="F255">
        <f>VLOOKUP(A255&amp;B255&amp;C255&amp;D255&amp;E255,average_median_rates_2_aptFINAL!A:P,16,FALSE)</f>
        <v>1057</v>
      </c>
      <c r="G255">
        <f>VLOOKUP(A255&amp;B255&amp;C255&amp;3&amp;E255,average_median_rates_2_aptFINAL!A:P,16,FALSE)</f>
        <v>1905</v>
      </c>
      <c r="H255">
        <f>IF(D255&lt;=3,VLOOKUP(A255&amp;D255,[1]ratio_condo_family!$A:$F,6,FALSE),0)</f>
        <v>1.14215441659439</v>
      </c>
      <c r="I255">
        <f>VLOOKUP(A255&amp;3,[1]ratio_condo_family!$A:$F,6,FALSE)</f>
        <v>1.2488391697927674</v>
      </c>
      <c r="J255">
        <f>VLOOKUP(A255,[1]ratio_family_bedrooms!$A:$K,9,FALSE)</f>
        <v>1.0588235294117647</v>
      </c>
      <c r="K255">
        <f>VLOOKUP(A255,[1]ratio_family_bedrooms!$A:$K,10,FALSE)</f>
        <v>1.2222222222222221</v>
      </c>
      <c r="L255">
        <f>VLOOKUP(A255,[1]ratio_family_bedrooms!$A:$K,11,FALSE)</f>
        <v>1.5</v>
      </c>
      <c r="M255">
        <f t="shared" si="3"/>
        <v>1207.2572183402701</v>
      </c>
    </row>
    <row r="256" spans="1:13" x14ac:dyDescent="0.2">
      <c r="A256">
        <v>2018</v>
      </c>
      <c r="B256">
        <v>10</v>
      </c>
      <c r="C256" t="s">
        <v>61</v>
      </c>
      <c r="D256">
        <v>1</v>
      </c>
      <c r="E256" t="s">
        <v>33</v>
      </c>
      <c r="F256">
        <f>VLOOKUP(A256&amp;B256&amp;C256&amp;D256&amp;E256,average_median_rates_2_aptFINAL!A:P,16,FALSE)</f>
        <v>1298</v>
      </c>
      <c r="G256">
        <f>VLOOKUP(A256&amp;B256&amp;C256&amp;3&amp;E256,average_median_rates_2_aptFINAL!A:P,16,FALSE)</f>
        <v>2790</v>
      </c>
      <c r="H256">
        <f>IF(D256&lt;=3,VLOOKUP(A256&amp;D256,[1]ratio_condo_family!$A:$F,6,FALSE),0)</f>
        <v>1.14215441659439</v>
      </c>
      <c r="I256">
        <f>VLOOKUP(A256&amp;3,[1]ratio_condo_family!$A:$F,6,FALSE)</f>
        <v>1.2488391697927674</v>
      </c>
      <c r="J256">
        <f>VLOOKUP(A256,[1]ratio_family_bedrooms!$A:$K,9,FALSE)</f>
        <v>1.0588235294117647</v>
      </c>
      <c r="K256">
        <f>VLOOKUP(A256,[1]ratio_family_bedrooms!$A:$K,10,FALSE)</f>
        <v>1.2222222222222221</v>
      </c>
      <c r="L256">
        <f>VLOOKUP(A256,[1]ratio_family_bedrooms!$A:$K,11,FALSE)</f>
        <v>1.5</v>
      </c>
      <c r="M256">
        <f t="shared" si="3"/>
        <v>1482.5164327395182</v>
      </c>
    </row>
    <row r="257" spans="1:13" x14ac:dyDescent="0.2">
      <c r="A257">
        <v>2018</v>
      </c>
      <c r="B257">
        <v>10</v>
      </c>
      <c r="C257" t="s">
        <v>61</v>
      </c>
      <c r="D257">
        <v>1</v>
      </c>
      <c r="E257" t="s">
        <v>34</v>
      </c>
      <c r="F257">
        <f>VLOOKUP(A257&amp;B257&amp;C257&amp;D257&amp;E257,average_median_rates_2_aptFINAL!A:P,16,FALSE)</f>
        <v>1460</v>
      </c>
      <c r="G257">
        <f>VLOOKUP(A257&amp;B257&amp;C257&amp;3&amp;E257,average_median_rates_2_aptFINAL!A:P,16,FALSE)</f>
        <v>1798</v>
      </c>
      <c r="H257">
        <f>IF(D257&lt;=3,VLOOKUP(A257&amp;D257,[1]ratio_condo_family!$A:$F,6,FALSE),0)</f>
        <v>1.14215441659439</v>
      </c>
      <c r="I257">
        <f>VLOOKUP(A257&amp;3,[1]ratio_condo_family!$A:$F,6,FALSE)</f>
        <v>1.2488391697927674</v>
      </c>
      <c r="J257">
        <f>VLOOKUP(A257,[1]ratio_family_bedrooms!$A:$K,9,FALSE)</f>
        <v>1.0588235294117647</v>
      </c>
      <c r="K257">
        <f>VLOOKUP(A257,[1]ratio_family_bedrooms!$A:$K,10,FALSE)</f>
        <v>1.2222222222222221</v>
      </c>
      <c r="L257">
        <f>VLOOKUP(A257,[1]ratio_family_bedrooms!$A:$K,11,FALSE)</f>
        <v>1.5</v>
      </c>
      <c r="M257">
        <f t="shared" si="3"/>
        <v>1667.5454482278094</v>
      </c>
    </row>
    <row r="258" spans="1:13" x14ac:dyDescent="0.2">
      <c r="A258">
        <v>2018</v>
      </c>
      <c r="B258">
        <v>10</v>
      </c>
      <c r="C258" t="s">
        <v>61</v>
      </c>
      <c r="D258">
        <v>1</v>
      </c>
      <c r="E258" t="s">
        <v>35</v>
      </c>
      <c r="F258">
        <f>VLOOKUP(A258&amp;B258&amp;C258&amp;D258&amp;E258,average_median_rates_2_aptFINAL!A:P,16,FALSE)</f>
        <v>1610</v>
      </c>
      <c r="G258">
        <f>VLOOKUP(A258&amp;B258&amp;C258&amp;3&amp;E258,average_median_rates_2_aptFINAL!A:P,16,FALSE)</f>
        <v>3600</v>
      </c>
      <c r="H258">
        <f>IF(D258&lt;=3,VLOOKUP(A258&amp;D258,[1]ratio_condo_family!$A:$F,6,FALSE),0)</f>
        <v>1.14215441659439</v>
      </c>
      <c r="I258">
        <f>VLOOKUP(A258&amp;3,[1]ratio_condo_family!$A:$F,6,FALSE)</f>
        <v>1.2488391697927674</v>
      </c>
      <c r="J258">
        <f>VLOOKUP(A258,[1]ratio_family_bedrooms!$A:$K,9,FALSE)</f>
        <v>1.0588235294117647</v>
      </c>
      <c r="K258">
        <f>VLOOKUP(A258,[1]ratio_family_bedrooms!$A:$K,10,FALSE)</f>
        <v>1.2222222222222221</v>
      </c>
      <c r="L258">
        <f>VLOOKUP(A258,[1]ratio_family_bedrooms!$A:$K,11,FALSE)</f>
        <v>1.5</v>
      </c>
      <c r="M258">
        <f t="shared" si="3"/>
        <v>1838.8686107169679</v>
      </c>
    </row>
    <row r="259" spans="1:13" x14ac:dyDescent="0.2">
      <c r="A259">
        <v>2018</v>
      </c>
      <c r="B259">
        <v>10</v>
      </c>
      <c r="C259" t="s">
        <v>61</v>
      </c>
      <c r="D259">
        <v>1</v>
      </c>
      <c r="E259" t="s">
        <v>36</v>
      </c>
      <c r="F259">
        <f>VLOOKUP(A259&amp;B259&amp;C259&amp;D259&amp;E259,average_median_rates_2_aptFINAL!A:P,16,FALSE)</f>
        <v>1150</v>
      </c>
      <c r="G259">
        <f>VLOOKUP(A259&amp;B259&amp;C259&amp;3&amp;E259,average_median_rates_2_aptFINAL!A:P,16,FALSE)</f>
        <v>1700</v>
      </c>
      <c r="H259">
        <f>IF(D259&lt;=3,VLOOKUP(A259&amp;D259,[1]ratio_condo_family!$A:$F,6,FALSE),0)</f>
        <v>1.14215441659439</v>
      </c>
      <c r="I259">
        <f>VLOOKUP(A259&amp;3,[1]ratio_condo_family!$A:$F,6,FALSE)</f>
        <v>1.2488391697927674</v>
      </c>
      <c r="J259">
        <f>VLOOKUP(A259,[1]ratio_family_bedrooms!$A:$K,9,FALSE)</f>
        <v>1.0588235294117647</v>
      </c>
      <c r="K259">
        <f>VLOOKUP(A259,[1]ratio_family_bedrooms!$A:$K,10,FALSE)</f>
        <v>1.2222222222222221</v>
      </c>
      <c r="L259">
        <f>VLOOKUP(A259,[1]ratio_family_bedrooms!$A:$K,11,FALSE)</f>
        <v>1.5</v>
      </c>
      <c r="M259">
        <f t="shared" ref="M259:M322" si="4">IF(D259&lt;=3,F259*H259,IF(D259=4,G259*I259*J259,IF(D259=5,G259*I259*J259*K259,IF(D259=6,G259*I259*J259*K259*L259,0))))</f>
        <v>1313.4775790835486</v>
      </c>
    </row>
    <row r="260" spans="1:13" x14ac:dyDescent="0.2">
      <c r="A260">
        <v>2018</v>
      </c>
      <c r="B260">
        <v>10</v>
      </c>
      <c r="C260" t="s">
        <v>61</v>
      </c>
      <c r="D260">
        <v>1</v>
      </c>
      <c r="E260" t="s">
        <v>37</v>
      </c>
      <c r="F260">
        <f>VLOOKUP(A260&amp;B260&amp;C260&amp;D260&amp;E260,average_median_rates_2_aptFINAL!A:P,16,FALSE)</f>
        <v>918</v>
      </c>
      <c r="G260">
        <f>VLOOKUP(A260&amp;B260&amp;C260&amp;3&amp;E260,average_median_rates_2_aptFINAL!A:P,16,FALSE)</f>
        <v>1245.2989961611881</v>
      </c>
      <c r="H260">
        <f>IF(D260&lt;=3,VLOOKUP(A260&amp;D260,[1]ratio_condo_family!$A:$F,6,FALSE),0)</f>
        <v>1.14215441659439</v>
      </c>
      <c r="I260">
        <f>VLOOKUP(A260&amp;3,[1]ratio_condo_family!$A:$F,6,FALSE)</f>
        <v>1.2488391697927674</v>
      </c>
      <c r="J260">
        <f>VLOOKUP(A260,[1]ratio_family_bedrooms!$A:$K,9,FALSE)</f>
        <v>1.0588235294117647</v>
      </c>
      <c r="K260">
        <f>VLOOKUP(A260,[1]ratio_family_bedrooms!$A:$K,10,FALSE)</f>
        <v>1.2222222222222221</v>
      </c>
      <c r="L260">
        <f>VLOOKUP(A260,[1]ratio_family_bedrooms!$A:$K,11,FALSE)</f>
        <v>1.5</v>
      </c>
      <c r="M260">
        <f t="shared" si="4"/>
        <v>1048.49775443365</v>
      </c>
    </row>
    <row r="261" spans="1:13" x14ac:dyDescent="0.2">
      <c r="A261">
        <v>2018</v>
      </c>
      <c r="B261">
        <v>10</v>
      </c>
      <c r="C261" t="s">
        <v>61</v>
      </c>
      <c r="D261">
        <v>1</v>
      </c>
      <c r="E261" t="s">
        <v>38</v>
      </c>
      <c r="F261">
        <f>VLOOKUP(A261&amp;B261&amp;C261&amp;D261&amp;E261,average_median_rates_2_aptFINAL!A:P,16,FALSE)</f>
        <v>960</v>
      </c>
      <c r="G261">
        <f>VLOOKUP(A261&amp;B261&amp;C261&amp;3&amp;E261,average_median_rates_2_aptFINAL!A:P,16,FALSE)</f>
        <v>1248</v>
      </c>
      <c r="H261">
        <f>IF(D261&lt;=3,VLOOKUP(A261&amp;D261,[1]ratio_condo_family!$A:$F,6,FALSE),0)</f>
        <v>1.14215441659439</v>
      </c>
      <c r="I261">
        <f>VLOOKUP(A261&amp;3,[1]ratio_condo_family!$A:$F,6,FALSE)</f>
        <v>1.2488391697927674</v>
      </c>
      <c r="J261">
        <f>VLOOKUP(A261,[1]ratio_family_bedrooms!$A:$K,9,FALSE)</f>
        <v>1.0588235294117647</v>
      </c>
      <c r="K261">
        <f>VLOOKUP(A261,[1]ratio_family_bedrooms!$A:$K,10,FALSE)</f>
        <v>1.2222222222222221</v>
      </c>
      <c r="L261">
        <f>VLOOKUP(A261,[1]ratio_family_bedrooms!$A:$K,11,FALSE)</f>
        <v>1.5</v>
      </c>
      <c r="M261">
        <f t="shared" si="4"/>
        <v>1096.4682399306143</v>
      </c>
    </row>
    <row r="262" spans="1:13" x14ac:dyDescent="0.2">
      <c r="A262">
        <v>2018</v>
      </c>
      <c r="B262">
        <v>10</v>
      </c>
      <c r="C262" t="s">
        <v>61</v>
      </c>
      <c r="D262">
        <v>1</v>
      </c>
      <c r="E262" t="s">
        <v>39</v>
      </c>
      <c r="F262">
        <f>VLOOKUP(A262&amp;B262&amp;C262&amp;D262&amp;E262,average_median_rates_2_aptFINAL!A:P,16,FALSE)</f>
        <v>960</v>
      </c>
      <c r="G262">
        <f>VLOOKUP(A262&amp;B262&amp;C262&amp;3&amp;E262,average_median_rates_2_aptFINAL!A:P,16,FALSE)</f>
        <v>1801.9830435407459</v>
      </c>
      <c r="H262">
        <f>IF(D262&lt;=3,VLOOKUP(A262&amp;D262,[1]ratio_condo_family!$A:$F,6,FALSE),0)</f>
        <v>1.14215441659439</v>
      </c>
      <c r="I262">
        <f>VLOOKUP(A262&amp;3,[1]ratio_condo_family!$A:$F,6,FALSE)</f>
        <v>1.2488391697927674</v>
      </c>
      <c r="J262">
        <f>VLOOKUP(A262,[1]ratio_family_bedrooms!$A:$K,9,FALSE)</f>
        <v>1.0588235294117647</v>
      </c>
      <c r="K262">
        <f>VLOOKUP(A262,[1]ratio_family_bedrooms!$A:$K,10,FALSE)</f>
        <v>1.2222222222222221</v>
      </c>
      <c r="L262">
        <f>VLOOKUP(A262,[1]ratio_family_bedrooms!$A:$K,11,FALSE)</f>
        <v>1.5</v>
      </c>
      <c r="M262">
        <f t="shared" si="4"/>
        <v>1096.4682399306143</v>
      </c>
    </row>
    <row r="263" spans="1:13" x14ac:dyDescent="0.2">
      <c r="A263">
        <v>2018</v>
      </c>
      <c r="B263">
        <v>10</v>
      </c>
      <c r="C263" t="s">
        <v>61</v>
      </c>
      <c r="D263">
        <v>1</v>
      </c>
      <c r="E263" t="s">
        <v>40</v>
      </c>
      <c r="F263">
        <f>VLOOKUP(A263&amp;B263&amp;C263&amp;D263&amp;E263,average_median_rates_2_aptFINAL!A:P,16,FALSE)</f>
        <v>988</v>
      </c>
      <c r="G263">
        <f>VLOOKUP(A263&amp;B263&amp;C263&amp;3&amp;E263,average_median_rates_2_aptFINAL!A:P,16,FALSE)</f>
        <v>1600</v>
      </c>
      <c r="H263">
        <f>IF(D263&lt;=3,VLOOKUP(A263&amp;D263,[1]ratio_condo_family!$A:$F,6,FALSE),0)</f>
        <v>1.14215441659439</v>
      </c>
      <c r="I263">
        <f>VLOOKUP(A263&amp;3,[1]ratio_condo_family!$A:$F,6,FALSE)</f>
        <v>1.2488391697927674</v>
      </c>
      <c r="J263">
        <f>VLOOKUP(A263,[1]ratio_family_bedrooms!$A:$K,9,FALSE)</f>
        <v>1.0588235294117647</v>
      </c>
      <c r="K263">
        <f>VLOOKUP(A263,[1]ratio_family_bedrooms!$A:$K,10,FALSE)</f>
        <v>1.2222222222222221</v>
      </c>
      <c r="L263">
        <f>VLOOKUP(A263,[1]ratio_family_bedrooms!$A:$K,11,FALSE)</f>
        <v>1.5</v>
      </c>
      <c r="M263">
        <f t="shared" si="4"/>
        <v>1128.4485635952574</v>
      </c>
    </row>
    <row r="264" spans="1:13" x14ac:dyDescent="0.2">
      <c r="A264">
        <v>2018</v>
      </c>
      <c r="B264">
        <v>10</v>
      </c>
      <c r="C264" t="s">
        <v>61</v>
      </c>
      <c r="D264">
        <v>1</v>
      </c>
      <c r="E264" t="s">
        <v>41</v>
      </c>
      <c r="F264">
        <f>VLOOKUP(A264&amp;B264&amp;C264&amp;D264&amp;E264,average_median_rates_2_aptFINAL!A:P,16,FALSE)</f>
        <v>1063</v>
      </c>
      <c r="G264">
        <f>VLOOKUP(A264&amp;B264&amp;C264&amp;3&amp;E264,average_median_rates_2_aptFINAL!A:P,16,FALSE)</f>
        <v>1375</v>
      </c>
      <c r="H264">
        <f>IF(D264&lt;=3,VLOOKUP(A264&amp;D264,[1]ratio_condo_family!$A:$F,6,FALSE),0)</f>
        <v>1.14215441659439</v>
      </c>
      <c r="I264">
        <f>VLOOKUP(A264&amp;3,[1]ratio_condo_family!$A:$F,6,FALSE)</f>
        <v>1.2488391697927674</v>
      </c>
      <c r="J264">
        <f>VLOOKUP(A264,[1]ratio_family_bedrooms!$A:$K,9,FALSE)</f>
        <v>1.0588235294117647</v>
      </c>
      <c r="K264">
        <f>VLOOKUP(A264,[1]ratio_family_bedrooms!$A:$K,10,FALSE)</f>
        <v>1.2222222222222221</v>
      </c>
      <c r="L264">
        <f>VLOOKUP(A264,[1]ratio_family_bedrooms!$A:$K,11,FALSE)</f>
        <v>1.5</v>
      </c>
      <c r="M264">
        <f t="shared" si="4"/>
        <v>1214.1101448398365</v>
      </c>
    </row>
    <row r="265" spans="1:13" x14ac:dyDescent="0.2">
      <c r="A265">
        <v>2018</v>
      </c>
      <c r="B265">
        <v>10</v>
      </c>
      <c r="C265" t="s">
        <v>61</v>
      </c>
      <c r="D265">
        <v>1</v>
      </c>
      <c r="E265" t="s">
        <v>42</v>
      </c>
      <c r="F265">
        <f>VLOOKUP(A265&amp;B265&amp;C265&amp;D265&amp;E265,average_median_rates_2_aptFINAL!A:P,16,FALSE)</f>
        <v>909</v>
      </c>
      <c r="G265">
        <f>VLOOKUP(A265&amp;B265&amp;C265&amp;3&amp;E265,average_median_rates_2_aptFINAL!A:P,16,FALSE)</f>
        <v>1600</v>
      </c>
      <c r="H265">
        <f>IF(D265&lt;=3,VLOOKUP(A265&amp;D265,[1]ratio_condo_family!$A:$F,6,FALSE),0)</f>
        <v>1.14215441659439</v>
      </c>
      <c r="I265">
        <f>VLOOKUP(A265&amp;3,[1]ratio_condo_family!$A:$F,6,FALSE)</f>
        <v>1.2488391697927674</v>
      </c>
      <c r="J265">
        <f>VLOOKUP(A265,[1]ratio_family_bedrooms!$A:$K,9,FALSE)</f>
        <v>1.0588235294117647</v>
      </c>
      <c r="K265">
        <f>VLOOKUP(A265,[1]ratio_family_bedrooms!$A:$K,10,FALSE)</f>
        <v>1.2222222222222221</v>
      </c>
      <c r="L265">
        <f>VLOOKUP(A265,[1]ratio_family_bedrooms!$A:$K,11,FALSE)</f>
        <v>1.5</v>
      </c>
      <c r="M265">
        <f t="shared" si="4"/>
        <v>1038.2183646843005</v>
      </c>
    </row>
    <row r="266" spans="1:13" x14ac:dyDescent="0.2">
      <c r="A266">
        <v>2018</v>
      </c>
      <c r="B266">
        <v>10</v>
      </c>
      <c r="C266" t="s">
        <v>61</v>
      </c>
      <c r="D266">
        <v>1</v>
      </c>
      <c r="E266" t="s">
        <v>43</v>
      </c>
      <c r="F266">
        <f>VLOOKUP(A266&amp;B266&amp;C266&amp;D266&amp;E266,average_median_rates_2_aptFINAL!A:P,16,FALSE)</f>
        <v>1250</v>
      </c>
      <c r="G266">
        <f>VLOOKUP(A266&amp;B266&amp;C266&amp;3&amp;E266,average_median_rates_2_aptFINAL!A:P,16,FALSE)</f>
        <v>1650</v>
      </c>
      <c r="H266">
        <f>IF(D266&lt;=3,VLOOKUP(A266&amp;D266,[1]ratio_condo_family!$A:$F,6,FALSE),0)</f>
        <v>1.14215441659439</v>
      </c>
      <c r="I266">
        <f>VLOOKUP(A266&amp;3,[1]ratio_condo_family!$A:$F,6,FALSE)</f>
        <v>1.2488391697927674</v>
      </c>
      <c r="J266">
        <f>VLOOKUP(A266,[1]ratio_family_bedrooms!$A:$K,9,FALSE)</f>
        <v>1.0588235294117647</v>
      </c>
      <c r="K266">
        <f>VLOOKUP(A266,[1]ratio_family_bedrooms!$A:$K,10,FALSE)</f>
        <v>1.2222222222222221</v>
      </c>
      <c r="L266">
        <f>VLOOKUP(A266,[1]ratio_family_bedrooms!$A:$K,11,FALSE)</f>
        <v>1.5</v>
      </c>
      <c r="M266">
        <f t="shared" si="4"/>
        <v>1427.6930207429875</v>
      </c>
    </row>
    <row r="267" spans="1:13" x14ac:dyDescent="0.2">
      <c r="A267">
        <v>2018</v>
      </c>
      <c r="B267">
        <v>10</v>
      </c>
      <c r="C267" t="s">
        <v>61</v>
      </c>
      <c r="D267">
        <v>1</v>
      </c>
      <c r="E267" t="s">
        <v>60</v>
      </c>
      <c r="F267">
        <f>VLOOKUP(A267&amp;B267&amp;C267&amp;D267&amp;E267,average_median_rates_2_aptFINAL!A:P,16,FALSE)</f>
        <v>1135.1065174789812</v>
      </c>
      <c r="G267">
        <f>VLOOKUP(A267&amp;B267&amp;C267&amp;3&amp;E267,average_median_rates_2_aptFINAL!A:P,16,FALSE)</f>
        <v>1748.6348613306541</v>
      </c>
      <c r="H267">
        <f>IF(D267&lt;=3,VLOOKUP(A267&amp;D267,[1]ratio_condo_family!$A:$F,6,FALSE),0)</f>
        <v>1.14215441659439</v>
      </c>
      <c r="I267">
        <f>VLOOKUP(A267&amp;3,[1]ratio_condo_family!$A:$F,6,FALSE)</f>
        <v>1.2488391697927674</v>
      </c>
      <c r="J267">
        <f>VLOOKUP(A267,[1]ratio_family_bedrooms!$A:$K,9,FALSE)</f>
        <v>1.0588235294117647</v>
      </c>
      <c r="K267">
        <f>VLOOKUP(A267,[1]ratio_family_bedrooms!$A:$K,10,FALSE)</f>
        <v>1.2222222222222221</v>
      </c>
      <c r="L267">
        <f>VLOOKUP(A267,[1]ratio_family_bedrooms!$A:$K,11,FALSE)</f>
        <v>1.5</v>
      </c>
      <c r="M267">
        <f t="shared" si="4"/>
        <v>1296.4669222436955</v>
      </c>
    </row>
    <row r="268" spans="1:13" x14ac:dyDescent="0.2">
      <c r="A268">
        <v>2018</v>
      </c>
      <c r="B268">
        <v>10</v>
      </c>
      <c r="C268" t="s">
        <v>61</v>
      </c>
      <c r="D268">
        <v>2</v>
      </c>
      <c r="E268" t="s">
        <v>12</v>
      </c>
      <c r="F268">
        <f>VLOOKUP(A268&amp;B268&amp;C268&amp;D268&amp;E268,average_median_rates_2_aptFINAL!A:P,16,FALSE)</f>
        <v>2065</v>
      </c>
      <c r="G268">
        <f>VLOOKUP(A268&amp;B268&amp;C268&amp;3&amp;E268,average_median_rates_2_aptFINAL!A:P,16,FALSE)</f>
        <v>2925</v>
      </c>
      <c r="H268">
        <f>IF(D268&lt;=3,VLOOKUP(A268&amp;D268,[1]ratio_condo_family!$A:$F,6,FALSE),0)</f>
        <v>1.2378605258433237</v>
      </c>
      <c r="I268">
        <f>VLOOKUP(A268&amp;3,[1]ratio_condo_family!$A:$F,6,FALSE)</f>
        <v>1.2488391697927674</v>
      </c>
      <c r="J268">
        <f>VLOOKUP(A268,[1]ratio_family_bedrooms!$A:$K,9,FALSE)</f>
        <v>1.0588235294117647</v>
      </c>
      <c r="K268">
        <f>VLOOKUP(A268,[1]ratio_family_bedrooms!$A:$K,10,FALSE)</f>
        <v>1.2222222222222221</v>
      </c>
      <c r="L268">
        <f>VLOOKUP(A268,[1]ratio_family_bedrooms!$A:$K,11,FALSE)</f>
        <v>1.5</v>
      </c>
      <c r="M268">
        <f t="shared" si="4"/>
        <v>2556.1819858664635</v>
      </c>
    </row>
    <row r="269" spans="1:13" x14ac:dyDescent="0.2">
      <c r="A269">
        <v>2018</v>
      </c>
      <c r="B269">
        <v>10</v>
      </c>
      <c r="C269" t="s">
        <v>61</v>
      </c>
      <c r="D269">
        <v>2</v>
      </c>
      <c r="E269" t="s">
        <v>16</v>
      </c>
      <c r="F269">
        <f>VLOOKUP(A269&amp;B269&amp;C269&amp;D269&amp;E269,average_median_rates_2_aptFINAL!A:P,16,FALSE)</f>
        <v>2125</v>
      </c>
      <c r="G269">
        <f>VLOOKUP(A269&amp;B269&amp;C269&amp;3&amp;E269,average_median_rates_2_aptFINAL!A:P,16,FALSE)</f>
        <v>2852.8575534251595</v>
      </c>
      <c r="H269">
        <f>IF(D269&lt;=3,VLOOKUP(A269&amp;D269,[1]ratio_condo_family!$A:$F,6,FALSE),0)</f>
        <v>1.2378605258433237</v>
      </c>
      <c r="I269">
        <f>VLOOKUP(A269&amp;3,[1]ratio_condo_family!$A:$F,6,FALSE)</f>
        <v>1.2488391697927674</v>
      </c>
      <c r="J269">
        <f>VLOOKUP(A269,[1]ratio_family_bedrooms!$A:$K,9,FALSE)</f>
        <v>1.0588235294117647</v>
      </c>
      <c r="K269">
        <f>VLOOKUP(A269,[1]ratio_family_bedrooms!$A:$K,10,FALSE)</f>
        <v>1.2222222222222221</v>
      </c>
      <c r="L269">
        <f>VLOOKUP(A269,[1]ratio_family_bedrooms!$A:$K,11,FALSE)</f>
        <v>1.5</v>
      </c>
      <c r="M269">
        <f t="shared" si="4"/>
        <v>2630.453617417063</v>
      </c>
    </row>
    <row r="270" spans="1:13" x14ac:dyDescent="0.2">
      <c r="A270">
        <v>2018</v>
      </c>
      <c r="B270">
        <v>10</v>
      </c>
      <c r="C270" t="s">
        <v>61</v>
      </c>
      <c r="D270">
        <v>2</v>
      </c>
      <c r="E270" t="s">
        <v>17</v>
      </c>
      <c r="F270">
        <f>VLOOKUP(A270&amp;B270&amp;C270&amp;D270&amp;E270,average_median_rates_2_aptFINAL!A:P,16,FALSE)</f>
        <v>2400</v>
      </c>
      <c r="G270">
        <f>VLOOKUP(A270&amp;B270&amp;C270&amp;3&amp;E270,average_median_rates_2_aptFINAL!A:P,16,FALSE)</f>
        <v>3500</v>
      </c>
      <c r="H270">
        <f>IF(D270&lt;=3,VLOOKUP(A270&amp;D270,[1]ratio_condo_family!$A:$F,6,FALSE),0)</f>
        <v>1.2378605258433237</v>
      </c>
      <c r="I270">
        <f>VLOOKUP(A270&amp;3,[1]ratio_condo_family!$A:$F,6,FALSE)</f>
        <v>1.2488391697927674</v>
      </c>
      <c r="J270">
        <f>VLOOKUP(A270,[1]ratio_family_bedrooms!$A:$K,9,FALSE)</f>
        <v>1.0588235294117647</v>
      </c>
      <c r="K270">
        <f>VLOOKUP(A270,[1]ratio_family_bedrooms!$A:$K,10,FALSE)</f>
        <v>1.2222222222222221</v>
      </c>
      <c r="L270">
        <f>VLOOKUP(A270,[1]ratio_family_bedrooms!$A:$K,11,FALSE)</f>
        <v>1.5</v>
      </c>
      <c r="M270">
        <f t="shared" si="4"/>
        <v>2970.8652620239768</v>
      </c>
    </row>
    <row r="271" spans="1:13" x14ac:dyDescent="0.2">
      <c r="A271">
        <v>2018</v>
      </c>
      <c r="B271">
        <v>10</v>
      </c>
      <c r="C271" t="s">
        <v>61</v>
      </c>
      <c r="D271">
        <v>2</v>
      </c>
      <c r="E271" t="s">
        <v>19</v>
      </c>
      <c r="F271">
        <f>VLOOKUP(A271&amp;B271&amp;C271&amp;D271&amp;E271,average_median_rates_2_aptFINAL!A:P,16,FALSE)</f>
        <v>1859</v>
      </c>
      <c r="G271">
        <f>VLOOKUP(A271&amp;B271&amp;C271&amp;3&amp;E271,average_median_rates_2_aptFINAL!A:P,16,FALSE)</f>
        <v>2250</v>
      </c>
      <c r="H271">
        <f>IF(D271&lt;=3,VLOOKUP(A271&amp;D271,[1]ratio_condo_family!$A:$F,6,FALSE),0)</f>
        <v>1.2378605258433237</v>
      </c>
      <c r="I271">
        <f>VLOOKUP(A271&amp;3,[1]ratio_condo_family!$A:$F,6,FALSE)</f>
        <v>1.2488391697927674</v>
      </c>
      <c r="J271">
        <f>VLOOKUP(A271,[1]ratio_family_bedrooms!$A:$K,9,FALSE)</f>
        <v>1.0588235294117647</v>
      </c>
      <c r="K271">
        <f>VLOOKUP(A271,[1]ratio_family_bedrooms!$A:$K,10,FALSE)</f>
        <v>1.2222222222222221</v>
      </c>
      <c r="L271">
        <f>VLOOKUP(A271,[1]ratio_family_bedrooms!$A:$K,11,FALSE)</f>
        <v>1.5</v>
      </c>
      <c r="M271">
        <f t="shared" si="4"/>
        <v>2301.1827175427388</v>
      </c>
    </row>
    <row r="272" spans="1:13" x14ac:dyDescent="0.2">
      <c r="A272">
        <v>2018</v>
      </c>
      <c r="B272">
        <v>10</v>
      </c>
      <c r="C272" t="s">
        <v>61</v>
      </c>
      <c r="D272">
        <v>2</v>
      </c>
      <c r="E272" t="s">
        <v>20</v>
      </c>
      <c r="F272">
        <f>VLOOKUP(A272&amp;B272&amp;C272&amp;D272&amp;E272,average_median_rates_2_aptFINAL!A:P,16,FALSE)</f>
        <v>2000</v>
      </c>
      <c r="G272">
        <f>VLOOKUP(A272&amp;B272&amp;C272&amp;3&amp;E272,average_median_rates_2_aptFINAL!A:P,16,FALSE)</f>
        <v>3119.3867653398447</v>
      </c>
      <c r="H272">
        <f>IF(D272&lt;=3,VLOOKUP(A272&amp;D272,[1]ratio_condo_family!$A:$F,6,FALSE),0)</f>
        <v>1.2378605258433237</v>
      </c>
      <c r="I272">
        <f>VLOOKUP(A272&amp;3,[1]ratio_condo_family!$A:$F,6,FALSE)</f>
        <v>1.2488391697927674</v>
      </c>
      <c r="J272">
        <f>VLOOKUP(A272,[1]ratio_family_bedrooms!$A:$K,9,FALSE)</f>
        <v>1.0588235294117647</v>
      </c>
      <c r="K272">
        <f>VLOOKUP(A272,[1]ratio_family_bedrooms!$A:$K,10,FALSE)</f>
        <v>1.2222222222222221</v>
      </c>
      <c r="L272">
        <f>VLOOKUP(A272,[1]ratio_family_bedrooms!$A:$K,11,FALSE)</f>
        <v>1.5</v>
      </c>
      <c r="M272">
        <f t="shared" si="4"/>
        <v>2475.7210516866476</v>
      </c>
    </row>
    <row r="273" spans="1:13" x14ac:dyDescent="0.2">
      <c r="A273">
        <v>2018</v>
      </c>
      <c r="B273">
        <v>10</v>
      </c>
      <c r="C273" t="s">
        <v>61</v>
      </c>
      <c r="D273">
        <v>2</v>
      </c>
      <c r="E273" t="s">
        <v>21</v>
      </c>
      <c r="F273">
        <f>VLOOKUP(A273&amp;B273&amp;C273&amp;D273&amp;E273,average_median_rates_2_aptFINAL!A:P,16,FALSE)</f>
        <v>2013</v>
      </c>
      <c r="G273">
        <f>VLOOKUP(A273&amp;B273&amp;C273&amp;3&amp;E273,average_median_rates_2_aptFINAL!A:P,16,FALSE)</f>
        <v>3050</v>
      </c>
      <c r="H273">
        <f>IF(D273&lt;=3,VLOOKUP(A273&amp;D273,[1]ratio_condo_family!$A:$F,6,FALSE),0)</f>
        <v>1.2378605258433237</v>
      </c>
      <c r="I273">
        <f>VLOOKUP(A273&amp;3,[1]ratio_condo_family!$A:$F,6,FALSE)</f>
        <v>1.2488391697927674</v>
      </c>
      <c r="J273">
        <f>VLOOKUP(A273,[1]ratio_family_bedrooms!$A:$K,9,FALSE)</f>
        <v>1.0588235294117647</v>
      </c>
      <c r="K273">
        <f>VLOOKUP(A273,[1]ratio_family_bedrooms!$A:$K,10,FALSE)</f>
        <v>1.2222222222222221</v>
      </c>
      <c r="L273">
        <f>VLOOKUP(A273,[1]ratio_family_bedrooms!$A:$K,11,FALSE)</f>
        <v>1.5</v>
      </c>
      <c r="M273">
        <f t="shared" si="4"/>
        <v>2491.8132385226108</v>
      </c>
    </row>
    <row r="274" spans="1:13" x14ac:dyDescent="0.2">
      <c r="A274">
        <v>2018</v>
      </c>
      <c r="B274">
        <v>10</v>
      </c>
      <c r="C274" t="s">
        <v>61</v>
      </c>
      <c r="D274">
        <v>2</v>
      </c>
      <c r="E274" t="s">
        <v>23</v>
      </c>
      <c r="F274">
        <f>VLOOKUP(A274&amp;B274&amp;C274&amp;D274&amp;E274,average_median_rates_2_aptFINAL!A:P,16,FALSE)</f>
        <v>1300</v>
      </c>
      <c r="G274">
        <f>VLOOKUP(A274&amp;B274&amp;C274&amp;3&amp;E274,average_median_rates_2_aptFINAL!A:P,16,FALSE)</f>
        <v>1450</v>
      </c>
      <c r="H274">
        <f>IF(D274&lt;=3,VLOOKUP(A274&amp;D274,[1]ratio_condo_family!$A:$F,6,FALSE),0)</f>
        <v>1.2378605258433237</v>
      </c>
      <c r="I274">
        <f>VLOOKUP(A274&amp;3,[1]ratio_condo_family!$A:$F,6,FALSE)</f>
        <v>1.2488391697927674</v>
      </c>
      <c r="J274">
        <f>VLOOKUP(A274,[1]ratio_family_bedrooms!$A:$K,9,FALSE)</f>
        <v>1.0588235294117647</v>
      </c>
      <c r="K274">
        <f>VLOOKUP(A274,[1]ratio_family_bedrooms!$A:$K,10,FALSE)</f>
        <v>1.2222222222222221</v>
      </c>
      <c r="L274">
        <f>VLOOKUP(A274,[1]ratio_family_bedrooms!$A:$K,11,FALSE)</f>
        <v>1.5</v>
      </c>
      <c r="M274">
        <f t="shared" si="4"/>
        <v>1609.2186835963209</v>
      </c>
    </row>
    <row r="275" spans="1:13" x14ac:dyDescent="0.2">
      <c r="A275">
        <v>2018</v>
      </c>
      <c r="B275">
        <v>10</v>
      </c>
      <c r="C275" t="s">
        <v>61</v>
      </c>
      <c r="D275">
        <v>2</v>
      </c>
      <c r="E275" t="s">
        <v>24</v>
      </c>
      <c r="F275">
        <f>VLOOKUP(A275&amp;B275&amp;C275&amp;D275&amp;E275,average_median_rates_2_aptFINAL!A:P,16,FALSE)</f>
        <v>1600</v>
      </c>
      <c r="G275">
        <f>VLOOKUP(A275&amp;B275&amp;C275&amp;3&amp;E275,average_median_rates_2_aptFINAL!A:P,16,FALSE)</f>
        <v>1641.0493605403078</v>
      </c>
      <c r="H275">
        <f>IF(D275&lt;=3,VLOOKUP(A275&amp;D275,[1]ratio_condo_family!$A:$F,6,FALSE),0)</f>
        <v>1.2378605258433237</v>
      </c>
      <c r="I275">
        <f>VLOOKUP(A275&amp;3,[1]ratio_condo_family!$A:$F,6,FALSE)</f>
        <v>1.2488391697927674</v>
      </c>
      <c r="J275">
        <f>VLOOKUP(A275,[1]ratio_family_bedrooms!$A:$K,9,FALSE)</f>
        <v>1.0588235294117647</v>
      </c>
      <c r="K275">
        <f>VLOOKUP(A275,[1]ratio_family_bedrooms!$A:$K,10,FALSE)</f>
        <v>1.2222222222222221</v>
      </c>
      <c r="L275">
        <f>VLOOKUP(A275,[1]ratio_family_bedrooms!$A:$K,11,FALSE)</f>
        <v>1.5</v>
      </c>
      <c r="M275">
        <f t="shared" si="4"/>
        <v>1980.5768413493179</v>
      </c>
    </row>
    <row r="276" spans="1:13" x14ac:dyDescent="0.2">
      <c r="A276">
        <v>2018</v>
      </c>
      <c r="B276">
        <v>10</v>
      </c>
      <c r="C276" t="s">
        <v>61</v>
      </c>
      <c r="D276">
        <v>2</v>
      </c>
      <c r="E276" t="s">
        <v>25</v>
      </c>
      <c r="F276">
        <f>VLOOKUP(A276&amp;B276&amp;C276&amp;D276&amp;E276,average_median_rates_2_aptFINAL!A:P,16,FALSE)</f>
        <v>1450</v>
      </c>
      <c r="G276">
        <f>VLOOKUP(A276&amp;B276&amp;C276&amp;3&amp;E276,average_median_rates_2_aptFINAL!A:P,16,FALSE)</f>
        <v>1430</v>
      </c>
      <c r="H276">
        <f>IF(D276&lt;=3,VLOOKUP(A276&amp;D276,[1]ratio_condo_family!$A:$F,6,FALSE),0)</f>
        <v>1.2378605258433237</v>
      </c>
      <c r="I276">
        <f>VLOOKUP(A276&amp;3,[1]ratio_condo_family!$A:$F,6,FALSE)</f>
        <v>1.2488391697927674</v>
      </c>
      <c r="J276">
        <f>VLOOKUP(A276,[1]ratio_family_bedrooms!$A:$K,9,FALSE)</f>
        <v>1.0588235294117647</v>
      </c>
      <c r="K276">
        <f>VLOOKUP(A276,[1]ratio_family_bedrooms!$A:$K,10,FALSE)</f>
        <v>1.2222222222222221</v>
      </c>
      <c r="L276">
        <f>VLOOKUP(A276,[1]ratio_family_bedrooms!$A:$K,11,FALSE)</f>
        <v>1.5</v>
      </c>
      <c r="M276">
        <f t="shared" si="4"/>
        <v>1794.8977624728195</v>
      </c>
    </row>
    <row r="277" spans="1:13" x14ac:dyDescent="0.2">
      <c r="A277">
        <v>2018</v>
      </c>
      <c r="B277">
        <v>10</v>
      </c>
      <c r="C277" t="s">
        <v>61</v>
      </c>
      <c r="D277">
        <v>2</v>
      </c>
      <c r="E277" t="s">
        <v>26</v>
      </c>
      <c r="F277">
        <f>VLOOKUP(A277&amp;B277&amp;C277&amp;D277&amp;E277,average_median_rates_2_aptFINAL!A:P,16,FALSE)</f>
        <v>1592</v>
      </c>
      <c r="G277">
        <f>VLOOKUP(A277&amp;B277&amp;C277&amp;3&amp;E277,average_median_rates_2_aptFINAL!A:P,16,FALSE)</f>
        <v>1375</v>
      </c>
      <c r="H277">
        <f>IF(D277&lt;=3,VLOOKUP(A277&amp;D277,[1]ratio_condo_family!$A:$F,6,FALSE),0)</f>
        <v>1.2378605258433237</v>
      </c>
      <c r="I277">
        <f>VLOOKUP(A277&amp;3,[1]ratio_condo_family!$A:$F,6,FALSE)</f>
        <v>1.2488391697927674</v>
      </c>
      <c r="J277">
        <f>VLOOKUP(A277,[1]ratio_family_bedrooms!$A:$K,9,FALSE)</f>
        <v>1.0588235294117647</v>
      </c>
      <c r="K277">
        <f>VLOOKUP(A277,[1]ratio_family_bedrooms!$A:$K,10,FALSE)</f>
        <v>1.2222222222222221</v>
      </c>
      <c r="L277">
        <f>VLOOKUP(A277,[1]ratio_family_bedrooms!$A:$K,11,FALSE)</f>
        <v>1.5</v>
      </c>
      <c r="M277">
        <f t="shared" si="4"/>
        <v>1970.6739571425715</v>
      </c>
    </row>
    <row r="278" spans="1:13" x14ac:dyDescent="0.2">
      <c r="A278">
        <v>2018</v>
      </c>
      <c r="B278">
        <v>10</v>
      </c>
      <c r="C278" t="s">
        <v>61</v>
      </c>
      <c r="D278">
        <v>2</v>
      </c>
      <c r="E278" t="s">
        <v>27</v>
      </c>
      <c r="F278">
        <f>VLOOKUP(A278&amp;B278&amp;C278&amp;D278&amp;E278,average_median_rates_2_aptFINAL!A:P,16,FALSE)</f>
        <v>2350</v>
      </c>
      <c r="G278">
        <f>VLOOKUP(A278&amp;B278&amp;C278&amp;3&amp;E278,average_median_rates_2_aptFINAL!A:P,16,FALSE)</f>
        <v>2931</v>
      </c>
      <c r="H278">
        <f>IF(D278&lt;=3,VLOOKUP(A278&amp;D278,[1]ratio_condo_family!$A:$F,6,FALSE),0)</f>
        <v>1.2378605258433237</v>
      </c>
      <c r="I278">
        <f>VLOOKUP(A278&amp;3,[1]ratio_condo_family!$A:$F,6,FALSE)</f>
        <v>1.2488391697927674</v>
      </c>
      <c r="J278">
        <f>VLOOKUP(A278,[1]ratio_family_bedrooms!$A:$K,9,FALSE)</f>
        <v>1.0588235294117647</v>
      </c>
      <c r="K278">
        <f>VLOOKUP(A278,[1]ratio_family_bedrooms!$A:$K,10,FALSE)</f>
        <v>1.2222222222222221</v>
      </c>
      <c r="L278">
        <f>VLOOKUP(A278,[1]ratio_family_bedrooms!$A:$K,11,FALSE)</f>
        <v>1.5</v>
      </c>
      <c r="M278">
        <f t="shared" si="4"/>
        <v>2908.972235731811</v>
      </c>
    </row>
    <row r="279" spans="1:13" x14ac:dyDescent="0.2">
      <c r="A279">
        <v>2018</v>
      </c>
      <c r="B279">
        <v>10</v>
      </c>
      <c r="C279" t="s">
        <v>61</v>
      </c>
      <c r="D279">
        <v>2</v>
      </c>
      <c r="E279" t="s">
        <v>28</v>
      </c>
      <c r="F279">
        <f>VLOOKUP(A279&amp;B279&amp;C279&amp;D279&amp;E279,average_median_rates_2_aptFINAL!A:P,16,FALSE)</f>
        <v>1400</v>
      </c>
      <c r="G279">
        <f>VLOOKUP(A279&amp;B279&amp;C279&amp;3&amp;E279,average_median_rates_2_aptFINAL!A:P,16,FALSE)</f>
        <v>1750</v>
      </c>
      <c r="H279">
        <f>IF(D279&lt;=3,VLOOKUP(A279&amp;D279,[1]ratio_condo_family!$A:$F,6,FALSE),0)</f>
        <v>1.2378605258433237</v>
      </c>
      <c r="I279">
        <f>VLOOKUP(A279&amp;3,[1]ratio_condo_family!$A:$F,6,FALSE)</f>
        <v>1.2488391697927674</v>
      </c>
      <c r="J279">
        <f>VLOOKUP(A279,[1]ratio_family_bedrooms!$A:$K,9,FALSE)</f>
        <v>1.0588235294117647</v>
      </c>
      <c r="K279">
        <f>VLOOKUP(A279,[1]ratio_family_bedrooms!$A:$K,10,FALSE)</f>
        <v>1.2222222222222221</v>
      </c>
      <c r="L279">
        <f>VLOOKUP(A279,[1]ratio_family_bedrooms!$A:$K,11,FALSE)</f>
        <v>1.5</v>
      </c>
      <c r="M279">
        <f t="shared" si="4"/>
        <v>1733.0047361806533</v>
      </c>
    </row>
    <row r="280" spans="1:13" x14ac:dyDescent="0.2">
      <c r="A280">
        <v>2018</v>
      </c>
      <c r="B280">
        <v>10</v>
      </c>
      <c r="C280" t="s">
        <v>61</v>
      </c>
      <c r="D280">
        <v>2</v>
      </c>
      <c r="E280" t="s">
        <v>29</v>
      </c>
      <c r="F280">
        <f>VLOOKUP(A280&amp;B280&amp;C280&amp;D280&amp;E280,average_median_rates_2_aptFINAL!A:P,16,FALSE)</f>
        <v>1250</v>
      </c>
      <c r="G280">
        <f>VLOOKUP(A280&amp;B280&amp;C280&amp;3&amp;E280,average_median_rates_2_aptFINAL!A:P,16,FALSE)</f>
        <v>1200</v>
      </c>
      <c r="H280">
        <f>IF(D280&lt;=3,VLOOKUP(A280&amp;D280,[1]ratio_condo_family!$A:$F,6,FALSE),0)</f>
        <v>1.2378605258433237</v>
      </c>
      <c r="I280">
        <f>VLOOKUP(A280&amp;3,[1]ratio_condo_family!$A:$F,6,FALSE)</f>
        <v>1.2488391697927674</v>
      </c>
      <c r="J280">
        <f>VLOOKUP(A280,[1]ratio_family_bedrooms!$A:$K,9,FALSE)</f>
        <v>1.0588235294117647</v>
      </c>
      <c r="K280">
        <f>VLOOKUP(A280,[1]ratio_family_bedrooms!$A:$K,10,FALSE)</f>
        <v>1.2222222222222221</v>
      </c>
      <c r="L280">
        <f>VLOOKUP(A280,[1]ratio_family_bedrooms!$A:$K,11,FALSE)</f>
        <v>1.5</v>
      </c>
      <c r="M280">
        <f t="shared" si="4"/>
        <v>1547.3256573041547</v>
      </c>
    </row>
    <row r="281" spans="1:13" x14ac:dyDescent="0.2">
      <c r="A281">
        <v>2018</v>
      </c>
      <c r="B281">
        <v>10</v>
      </c>
      <c r="C281" t="s">
        <v>61</v>
      </c>
      <c r="D281">
        <v>2</v>
      </c>
      <c r="E281" t="s">
        <v>31</v>
      </c>
      <c r="F281">
        <f>VLOOKUP(A281&amp;B281&amp;C281&amp;D281&amp;E281,average_median_rates_2_aptFINAL!A:P,16,FALSE)</f>
        <v>1550</v>
      </c>
      <c r="G281">
        <f>VLOOKUP(A281&amp;B281&amp;C281&amp;3&amp;E281,average_median_rates_2_aptFINAL!A:P,16,FALSE)</f>
        <v>1938</v>
      </c>
      <c r="H281">
        <f>IF(D281&lt;=3,VLOOKUP(A281&amp;D281,[1]ratio_condo_family!$A:$F,6,FALSE),0)</f>
        <v>1.2378605258433237</v>
      </c>
      <c r="I281">
        <f>VLOOKUP(A281&amp;3,[1]ratio_condo_family!$A:$F,6,FALSE)</f>
        <v>1.2488391697927674</v>
      </c>
      <c r="J281">
        <f>VLOOKUP(A281,[1]ratio_family_bedrooms!$A:$K,9,FALSE)</f>
        <v>1.0588235294117647</v>
      </c>
      <c r="K281">
        <f>VLOOKUP(A281,[1]ratio_family_bedrooms!$A:$K,10,FALSE)</f>
        <v>1.2222222222222221</v>
      </c>
      <c r="L281">
        <f>VLOOKUP(A281,[1]ratio_family_bedrooms!$A:$K,11,FALSE)</f>
        <v>1.5</v>
      </c>
      <c r="M281">
        <f t="shared" si="4"/>
        <v>1918.6838150571518</v>
      </c>
    </row>
    <row r="282" spans="1:13" x14ac:dyDescent="0.2">
      <c r="A282">
        <v>2018</v>
      </c>
      <c r="B282">
        <v>10</v>
      </c>
      <c r="C282" t="s">
        <v>61</v>
      </c>
      <c r="D282">
        <v>2</v>
      </c>
      <c r="E282" t="s">
        <v>32</v>
      </c>
      <c r="F282">
        <f>VLOOKUP(A282&amp;B282&amp;C282&amp;D282&amp;E282,average_median_rates_2_aptFINAL!A:P,16,FALSE)</f>
        <v>1413</v>
      </c>
      <c r="G282">
        <f>VLOOKUP(A282&amp;B282&amp;C282&amp;3&amp;E282,average_median_rates_2_aptFINAL!A:P,16,FALSE)</f>
        <v>1905</v>
      </c>
      <c r="H282">
        <f>IF(D282&lt;=3,VLOOKUP(A282&amp;D282,[1]ratio_condo_family!$A:$F,6,FALSE),0)</f>
        <v>1.2378605258433237</v>
      </c>
      <c r="I282">
        <f>VLOOKUP(A282&amp;3,[1]ratio_condo_family!$A:$F,6,FALSE)</f>
        <v>1.2488391697927674</v>
      </c>
      <c r="J282">
        <f>VLOOKUP(A282,[1]ratio_family_bedrooms!$A:$K,9,FALSE)</f>
        <v>1.0588235294117647</v>
      </c>
      <c r="K282">
        <f>VLOOKUP(A282,[1]ratio_family_bedrooms!$A:$K,10,FALSE)</f>
        <v>1.2222222222222221</v>
      </c>
      <c r="L282">
        <f>VLOOKUP(A282,[1]ratio_family_bedrooms!$A:$K,11,FALSE)</f>
        <v>1.5</v>
      </c>
      <c r="M282">
        <f t="shared" si="4"/>
        <v>1749.0969230166165</v>
      </c>
    </row>
    <row r="283" spans="1:13" x14ac:dyDescent="0.2">
      <c r="A283">
        <v>2018</v>
      </c>
      <c r="B283">
        <v>10</v>
      </c>
      <c r="C283" t="s">
        <v>61</v>
      </c>
      <c r="D283">
        <v>2</v>
      </c>
      <c r="E283" t="s">
        <v>33</v>
      </c>
      <c r="F283">
        <f>VLOOKUP(A283&amp;B283&amp;C283&amp;D283&amp;E283,average_median_rates_2_aptFINAL!A:P,16,FALSE)</f>
        <v>1575</v>
      </c>
      <c r="G283">
        <f>VLOOKUP(A283&amp;B283&amp;C283&amp;3&amp;E283,average_median_rates_2_aptFINAL!A:P,16,FALSE)</f>
        <v>2790</v>
      </c>
      <c r="H283">
        <f>IF(D283&lt;=3,VLOOKUP(A283&amp;D283,[1]ratio_condo_family!$A:$F,6,FALSE),0)</f>
        <v>1.2378605258433237</v>
      </c>
      <c r="I283">
        <f>VLOOKUP(A283&amp;3,[1]ratio_condo_family!$A:$F,6,FALSE)</f>
        <v>1.2488391697927674</v>
      </c>
      <c r="J283">
        <f>VLOOKUP(A283,[1]ratio_family_bedrooms!$A:$K,9,FALSE)</f>
        <v>1.0588235294117647</v>
      </c>
      <c r="K283">
        <f>VLOOKUP(A283,[1]ratio_family_bedrooms!$A:$K,10,FALSE)</f>
        <v>1.2222222222222221</v>
      </c>
      <c r="L283">
        <f>VLOOKUP(A283,[1]ratio_family_bedrooms!$A:$K,11,FALSE)</f>
        <v>1.5</v>
      </c>
      <c r="M283">
        <f t="shared" si="4"/>
        <v>1949.630328203235</v>
      </c>
    </row>
    <row r="284" spans="1:13" x14ac:dyDescent="0.2">
      <c r="A284">
        <v>2018</v>
      </c>
      <c r="B284">
        <v>10</v>
      </c>
      <c r="C284" t="s">
        <v>61</v>
      </c>
      <c r="D284">
        <v>2</v>
      </c>
      <c r="E284" t="s">
        <v>34</v>
      </c>
      <c r="F284">
        <f>VLOOKUP(A284&amp;B284&amp;C284&amp;D284&amp;E284,average_median_rates_2_aptFINAL!A:P,16,FALSE)</f>
        <v>1750</v>
      </c>
      <c r="G284">
        <f>VLOOKUP(A284&amp;B284&amp;C284&amp;3&amp;E284,average_median_rates_2_aptFINAL!A:P,16,FALSE)</f>
        <v>1798</v>
      </c>
      <c r="H284">
        <f>IF(D284&lt;=3,VLOOKUP(A284&amp;D284,[1]ratio_condo_family!$A:$F,6,FALSE),0)</f>
        <v>1.2378605258433237</v>
      </c>
      <c r="I284">
        <f>VLOOKUP(A284&amp;3,[1]ratio_condo_family!$A:$F,6,FALSE)</f>
        <v>1.2488391697927674</v>
      </c>
      <c r="J284">
        <f>VLOOKUP(A284,[1]ratio_family_bedrooms!$A:$K,9,FALSE)</f>
        <v>1.0588235294117647</v>
      </c>
      <c r="K284">
        <f>VLOOKUP(A284,[1]ratio_family_bedrooms!$A:$K,10,FALSE)</f>
        <v>1.2222222222222221</v>
      </c>
      <c r="L284">
        <f>VLOOKUP(A284,[1]ratio_family_bedrooms!$A:$K,11,FALSE)</f>
        <v>1.5</v>
      </c>
      <c r="M284">
        <f t="shared" si="4"/>
        <v>2166.2559202258167</v>
      </c>
    </row>
    <row r="285" spans="1:13" x14ac:dyDescent="0.2">
      <c r="A285">
        <v>2018</v>
      </c>
      <c r="B285">
        <v>10</v>
      </c>
      <c r="C285" t="s">
        <v>61</v>
      </c>
      <c r="D285">
        <v>2</v>
      </c>
      <c r="E285" t="s">
        <v>35</v>
      </c>
      <c r="F285">
        <f>VLOOKUP(A285&amp;B285&amp;C285&amp;D285&amp;E285,average_median_rates_2_aptFINAL!A:P,16,FALSE)</f>
        <v>2350</v>
      </c>
      <c r="G285">
        <f>VLOOKUP(A285&amp;B285&amp;C285&amp;3&amp;E285,average_median_rates_2_aptFINAL!A:P,16,FALSE)</f>
        <v>3600</v>
      </c>
      <c r="H285">
        <f>IF(D285&lt;=3,VLOOKUP(A285&amp;D285,[1]ratio_condo_family!$A:$F,6,FALSE),0)</f>
        <v>1.2378605258433237</v>
      </c>
      <c r="I285">
        <f>VLOOKUP(A285&amp;3,[1]ratio_condo_family!$A:$F,6,FALSE)</f>
        <v>1.2488391697927674</v>
      </c>
      <c r="J285">
        <f>VLOOKUP(A285,[1]ratio_family_bedrooms!$A:$K,9,FALSE)</f>
        <v>1.0588235294117647</v>
      </c>
      <c r="K285">
        <f>VLOOKUP(A285,[1]ratio_family_bedrooms!$A:$K,10,FALSE)</f>
        <v>1.2222222222222221</v>
      </c>
      <c r="L285">
        <f>VLOOKUP(A285,[1]ratio_family_bedrooms!$A:$K,11,FALSE)</f>
        <v>1.5</v>
      </c>
      <c r="M285">
        <f t="shared" si="4"/>
        <v>2908.972235731811</v>
      </c>
    </row>
    <row r="286" spans="1:13" x14ac:dyDescent="0.2">
      <c r="A286">
        <v>2018</v>
      </c>
      <c r="B286">
        <v>10</v>
      </c>
      <c r="C286" t="s">
        <v>61</v>
      </c>
      <c r="D286">
        <v>2</v>
      </c>
      <c r="E286" t="s">
        <v>36</v>
      </c>
      <c r="F286">
        <f>VLOOKUP(A286&amp;B286&amp;C286&amp;D286&amp;E286,average_median_rates_2_aptFINAL!A:P,16,FALSE)</f>
        <v>1409</v>
      </c>
      <c r="G286">
        <f>VLOOKUP(A286&amp;B286&amp;C286&amp;3&amp;E286,average_median_rates_2_aptFINAL!A:P,16,FALSE)</f>
        <v>1700</v>
      </c>
      <c r="H286">
        <f>IF(D286&lt;=3,VLOOKUP(A286&amp;D286,[1]ratio_condo_family!$A:$F,6,FALSE),0)</f>
        <v>1.2378605258433237</v>
      </c>
      <c r="I286">
        <f>VLOOKUP(A286&amp;3,[1]ratio_condo_family!$A:$F,6,FALSE)</f>
        <v>1.2488391697927674</v>
      </c>
      <c r="J286">
        <f>VLOOKUP(A286,[1]ratio_family_bedrooms!$A:$K,9,FALSE)</f>
        <v>1.0588235294117647</v>
      </c>
      <c r="K286">
        <f>VLOOKUP(A286,[1]ratio_family_bedrooms!$A:$K,10,FALSE)</f>
        <v>1.2222222222222221</v>
      </c>
      <c r="L286">
        <f>VLOOKUP(A286,[1]ratio_family_bedrooms!$A:$K,11,FALSE)</f>
        <v>1.5</v>
      </c>
      <c r="M286">
        <f t="shared" si="4"/>
        <v>1744.1454809132431</v>
      </c>
    </row>
    <row r="287" spans="1:13" x14ac:dyDescent="0.2">
      <c r="A287">
        <v>2018</v>
      </c>
      <c r="B287">
        <v>10</v>
      </c>
      <c r="C287" t="s">
        <v>61</v>
      </c>
      <c r="D287">
        <v>2</v>
      </c>
      <c r="E287" t="s">
        <v>37</v>
      </c>
      <c r="F287">
        <f>VLOOKUP(A287&amp;B287&amp;C287&amp;D287&amp;E287,average_median_rates_2_aptFINAL!A:P,16,FALSE)</f>
        <v>1210</v>
      </c>
      <c r="G287">
        <f>VLOOKUP(A287&amp;B287&amp;C287&amp;3&amp;E287,average_median_rates_2_aptFINAL!A:P,16,FALSE)</f>
        <v>1245.2989961611881</v>
      </c>
      <c r="H287">
        <f>IF(D287&lt;=3,VLOOKUP(A287&amp;D287,[1]ratio_condo_family!$A:$F,6,FALSE),0)</f>
        <v>1.2378605258433237</v>
      </c>
      <c r="I287">
        <f>VLOOKUP(A287&amp;3,[1]ratio_condo_family!$A:$F,6,FALSE)</f>
        <v>1.2488391697927674</v>
      </c>
      <c r="J287">
        <f>VLOOKUP(A287,[1]ratio_family_bedrooms!$A:$K,9,FALSE)</f>
        <v>1.0588235294117647</v>
      </c>
      <c r="K287">
        <f>VLOOKUP(A287,[1]ratio_family_bedrooms!$A:$K,10,FALSE)</f>
        <v>1.2222222222222221</v>
      </c>
      <c r="L287">
        <f>VLOOKUP(A287,[1]ratio_family_bedrooms!$A:$K,11,FALSE)</f>
        <v>1.5</v>
      </c>
      <c r="M287">
        <f t="shared" si="4"/>
        <v>1497.8112362704217</v>
      </c>
    </row>
    <row r="288" spans="1:13" x14ac:dyDescent="0.2">
      <c r="A288">
        <v>2018</v>
      </c>
      <c r="B288">
        <v>10</v>
      </c>
      <c r="C288" t="s">
        <v>61</v>
      </c>
      <c r="D288">
        <v>2</v>
      </c>
      <c r="E288" t="s">
        <v>38</v>
      </c>
      <c r="F288">
        <f>VLOOKUP(A288&amp;B288&amp;C288&amp;D288&amp;E288,average_median_rates_2_aptFINAL!A:P,16,FALSE)</f>
        <v>1090</v>
      </c>
      <c r="G288">
        <f>VLOOKUP(A288&amp;B288&amp;C288&amp;3&amp;E288,average_median_rates_2_aptFINAL!A:P,16,FALSE)</f>
        <v>1248</v>
      </c>
      <c r="H288">
        <f>IF(D288&lt;=3,VLOOKUP(A288&amp;D288,[1]ratio_condo_family!$A:$F,6,FALSE),0)</f>
        <v>1.2378605258433237</v>
      </c>
      <c r="I288">
        <f>VLOOKUP(A288&amp;3,[1]ratio_condo_family!$A:$F,6,FALSE)</f>
        <v>1.2488391697927674</v>
      </c>
      <c r="J288">
        <f>VLOOKUP(A288,[1]ratio_family_bedrooms!$A:$K,9,FALSE)</f>
        <v>1.0588235294117647</v>
      </c>
      <c r="K288">
        <f>VLOOKUP(A288,[1]ratio_family_bedrooms!$A:$K,10,FALSE)</f>
        <v>1.2222222222222221</v>
      </c>
      <c r="L288">
        <f>VLOOKUP(A288,[1]ratio_family_bedrooms!$A:$K,11,FALSE)</f>
        <v>1.5</v>
      </c>
      <c r="M288">
        <f t="shared" si="4"/>
        <v>1349.2679731692228</v>
      </c>
    </row>
    <row r="289" spans="1:13" x14ac:dyDescent="0.2">
      <c r="A289">
        <v>2018</v>
      </c>
      <c r="B289">
        <v>10</v>
      </c>
      <c r="C289" t="s">
        <v>61</v>
      </c>
      <c r="D289">
        <v>2</v>
      </c>
      <c r="E289" t="s">
        <v>39</v>
      </c>
      <c r="F289">
        <f>VLOOKUP(A289&amp;B289&amp;C289&amp;D289&amp;E289,average_median_rates_2_aptFINAL!A:P,16,FALSE)</f>
        <v>1209</v>
      </c>
      <c r="G289">
        <f>VLOOKUP(A289&amp;B289&amp;C289&amp;3&amp;E289,average_median_rates_2_aptFINAL!A:P,16,FALSE)</f>
        <v>1801.9830435407459</v>
      </c>
      <c r="H289">
        <f>IF(D289&lt;=3,VLOOKUP(A289&amp;D289,[1]ratio_condo_family!$A:$F,6,FALSE),0)</f>
        <v>1.2378605258433237</v>
      </c>
      <c r="I289">
        <f>VLOOKUP(A289&amp;3,[1]ratio_condo_family!$A:$F,6,FALSE)</f>
        <v>1.2488391697927674</v>
      </c>
      <c r="J289">
        <f>VLOOKUP(A289,[1]ratio_family_bedrooms!$A:$K,9,FALSE)</f>
        <v>1.0588235294117647</v>
      </c>
      <c r="K289">
        <f>VLOOKUP(A289,[1]ratio_family_bedrooms!$A:$K,10,FALSE)</f>
        <v>1.2222222222222221</v>
      </c>
      <c r="L289">
        <f>VLOOKUP(A289,[1]ratio_family_bedrooms!$A:$K,11,FALSE)</f>
        <v>1.5</v>
      </c>
      <c r="M289">
        <f t="shared" si="4"/>
        <v>1496.5733757445785</v>
      </c>
    </row>
    <row r="290" spans="1:13" x14ac:dyDescent="0.2">
      <c r="A290">
        <v>2018</v>
      </c>
      <c r="B290">
        <v>10</v>
      </c>
      <c r="C290" t="s">
        <v>61</v>
      </c>
      <c r="D290">
        <v>2</v>
      </c>
      <c r="E290" t="s">
        <v>40</v>
      </c>
      <c r="F290">
        <f>VLOOKUP(A290&amp;B290&amp;C290&amp;D290&amp;E290,average_median_rates_2_aptFINAL!A:P,16,FALSE)</f>
        <v>1374</v>
      </c>
      <c r="G290">
        <f>VLOOKUP(A290&amp;B290&amp;C290&amp;3&amp;E290,average_median_rates_2_aptFINAL!A:P,16,FALSE)</f>
        <v>1600</v>
      </c>
      <c r="H290">
        <f>IF(D290&lt;=3,VLOOKUP(A290&amp;D290,[1]ratio_condo_family!$A:$F,6,FALSE),0)</f>
        <v>1.2378605258433237</v>
      </c>
      <c r="I290">
        <f>VLOOKUP(A290&amp;3,[1]ratio_condo_family!$A:$F,6,FALSE)</f>
        <v>1.2488391697927674</v>
      </c>
      <c r="J290">
        <f>VLOOKUP(A290,[1]ratio_family_bedrooms!$A:$K,9,FALSE)</f>
        <v>1.0588235294117647</v>
      </c>
      <c r="K290">
        <f>VLOOKUP(A290,[1]ratio_family_bedrooms!$A:$K,10,FALSE)</f>
        <v>1.2222222222222221</v>
      </c>
      <c r="L290">
        <f>VLOOKUP(A290,[1]ratio_family_bedrooms!$A:$K,11,FALSE)</f>
        <v>1.5</v>
      </c>
      <c r="M290">
        <f t="shared" si="4"/>
        <v>1700.8203625087267</v>
      </c>
    </row>
    <row r="291" spans="1:13" x14ac:dyDescent="0.2">
      <c r="A291">
        <v>2018</v>
      </c>
      <c r="B291">
        <v>10</v>
      </c>
      <c r="C291" t="s">
        <v>61</v>
      </c>
      <c r="D291">
        <v>2</v>
      </c>
      <c r="E291" t="s">
        <v>41</v>
      </c>
      <c r="F291">
        <f>VLOOKUP(A291&amp;B291&amp;C291&amp;D291&amp;E291,average_median_rates_2_aptFINAL!A:P,16,FALSE)</f>
        <v>1285</v>
      </c>
      <c r="G291">
        <f>VLOOKUP(A291&amp;B291&amp;C291&amp;3&amp;E291,average_median_rates_2_aptFINAL!A:P,16,FALSE)</f>
        <v>1375</v>
      </c>
      <c r="H291">
        <f>IF(D291&lt;=3,VLOOKUP(A291&amp;D291,[1]ratio_condo_family!$A:$F,6,FALSE),0)</f>
        <v>1.2378605258433237</v>
      </c>
      <c r="I291">
        <f>VLOOKUP(A291&amp;3,[1]ratio_condo_family!$A:$F,6,FALSE)</f>
        <v>1.2488391697927674</v>
      </c>
      <c r="J291">
        <f>VLOOKUP(A291,[1]ratio_family_bedrooms!$A:$K,9,FALSE)</f>
        <v>1.0588235294117647</v>
      </c>
      <c r="K291">
        <f>VLOOKUP(A291,[1]ratio_family_bedrooms!$A:$K,10,FALSE)</f>
        <v>1.2222222222222221</v>
      </c>
      <c r="L291">
        <f>VLOOKUP(A291,[1]ratio_family_bedrooms!$A:$K,11,FALSE)</f>
        <v>1.5</v>
      </c>
      <c r="M291">
        <f t="shared" si="4"/>
        <v>1590.6507757086711</v>
      </c>
    </row>
    <row r="292" spans="1:13" x14ac:dyDescent="0.2">
      <c r="A292">
        <v>2018</v>
      </c>
      <c r="B292">
        <v>10</v>
      </c>
      <c r="C292" t="s">
        <v>61</v>
      </c>
      <c r="D292">
        <v>2</v>
      </c>
      <c r="E292" t="s">
        <v>42</v>
      </c>
      <c r="F292">
        <f>VLOOKUP(A292&amp;B292&amp;C292&amp;D292&amp;E292,average_median_rates_2_aptFINAL!A:P,16,FALSE)</f>
        <v>1190</v>
      </c>
      <c r="G292">
        <f>VLOOKUP(A292&amp;B292&amp;C292&amp;3&amp;E292,average_median_rates_2_aptFINAL!A:P,16,FALSE)</f>
        <v>1600</v>
      </c>
      <c r="H292">
        <f>IF(D292&lt;=3,VLOOKUP(A292&amp;D292,[1]ratio_condo_family!$A:$F,6,FALSE),0)</f>
        <v>1.2378605258433237</v>
      </c>
      <c r="I292">
        <f>VLOOKUP(A292&amp;3,[1]ratio_condo_family!$A:$F,6,FALSE)</f>
        <v>1.2488391697927674</v>
      </c>
      <c r="J292">
        <f>VLOOKUP(A292,[1]ratio_family_bedrooms!$A:$K,9,FALSE)</f>
        <v>1.0588235294117647</v>
      </c>
      <c r="K292">
        <f>VLOOKUP(A292,[1]ratio_family_bedrooms!$A:$K,10,FALSE)</f>
        <v>1.2222222222222221</v>
      </c>
      <c r="L292">
        <f>VLOOKUP(A292,[1]ratio_family_bedrooms!$A:$K,11,FALSE)</f>
        <v>1.5</v>
      </c>
      <c r="M292">
        <f t="shared" si="4"/>
        <v>1473.0540257535552</v>
      </c>
    </row>
    <row r="293" spans="1:13" x14ac:dyDescent="0.2">
      <c r="A293">
        <v>2018</v>
      </c>
      <c r="B293">
        <v>10</v>
      </c>
      <c r="C293" t="s">
        <v>61</v>
      </c>
      <c r="D293">
        <v>2</v>
      </c>
      <c r="E293" t="s">
        <v>43</v>
      </c>
      <c r="F293">
        <f>VLOOKUP(A293&amp;B293&amp;C293&amp;D293&amp;E293,average_median_rates_2_aptFINAL!A:P,16,FALSE)</f>
        <v>1505</v>
      </c>
      <c r="G293">
        <f>VLOOKUP(A293&amp;B293&amp;C293&amp;3&amp;E293,average_median_rates_2_aptFINAL!A:P,16,FALSE)</f>
        <v>1650</v>
      </c>
      <c r="H293">
        <f>IF(D293&lt;=3,VLOOKUP(A293&amp;D293,[1]ratio_condo_family!$A:$F,6,FALSE),0)</f>
        <v>1.2378605258433237</v>
      </c>
      <c r="I293">
        <f>VLOOKUP(A293&amp;3,[1]ratio_condo_family!$A:$F,6,FALSE)</f>
        <v>1.2488391697927674</v>
      </c>
      <c r="J293">
        <f>VLOOKUP(A293,[1]ratio_family_bedrooms!$A:$K,9,FALSE)</f>
        <v>1.0588235294117647</v>
      </c>
      <c r="K293">
        <f>VLOOKUP(A293,[1]ratio_family_bedrooms!$A:$K,10,FALSE)</f>
        <v>1.2222222222222221</v>
      </c>
      <c r="L293">
        <f>VLOOKUP(A293,[1]ratio_family_bedrooms!$A:$K,11,FALSE)</f>
        <v>1.5</v>
      </c>
      <c r="M293">
        <f t="shared" si="4"/>
        <v>1862.9800913942022</v>
      </c>
    </row>
    <row r="294" spans="1:13" x14ac:dyDescent="0.2">
      <c r="A294">
        <v>2018</v>
      </c>
      <c r="B294">
        <v>10</v>
      </c>
      <c r="C294" t="s">
        <v>61</v>
      </c>
      <c r="D294">
        <v>2</v>
      </c>
      <c r="E294" t="s">
        <v>60</v>
      </c>
      <c r="F294">
        <f>VLOOKUP(A294&amp;B294&amp;C294&amp;D294&amp;E294,average_median_rates_2_aptFINAL!A:P,16,FALSE)</f>
        <v>1416.692814559146</v>
      </c>
      <c r="G294">
        <f>VLOOKUP(A294&amp;B294&amp;C294&amp;3&amp;E294,average_median_rates_2_aptFINAL!A:P,16,FALSE)</f>
        <v>1748.6348613306541</v>
      </c>
      <c r="H294">
        <f>IF(D294&lt;=3,VLOOKUP(A294&amp;D294,[1]ratio_condo_family!$A:$F,6,FALSE),0)</f>
        <v>1.2378605258433237</v>
      </c>
      <c r="I294">
        <f>VLOOKUP(A294&amp;3,[1]ratio_condo_family!$A:$F,6,FALSE)</f>
        <v>1.2488391697927674</v>
      </c>
      <c r="J294">
        <f>VLOOKUP(A294,[1]ratio_family_bedrooms!$A:$K,9,FALSE)</f>
        <v>1.0588235294117647</v>
      </c>
      <c r="K294">
        <f>VLOOKUP(A294,[1]ratio_family_bedrooms!$A:$K,10,FALSE)</f>
        <v>1.2222222222222221</v>
      </c>
      <c r="L294">
        <f>VLOOKUP(A294,[1]ratio_family_bedrooms!$A:$K,11,FALSE)</f>
        <v>1.5</v>
      </c>
      <c r="M294">
        <f t="shared" si="4"/>
        <v>1753.6681123886428</v>
      </c>
    </row>
    <row r="295" spans="1:13" x14ac:dyDescent="0.2">
      <c r="A295">
        <v>2018</v>
      </c>
      <c r="B295">
        <v>10</v>
      </c>
      <c r="C295" t="s">
        <v>61</v>
      </c>
      <c r="D295">
        <v>3</v>
      </c>
      <c r="E295" t="s">
        <v>12</v>
      </c>
      <c r="F295">
        <f>VLOOKUP(A295&amp;B295&amp;C295&amp;D295&amp;E295,average_median_rates_2_aptFINAL!A:P,16,FALSE)</f>
        <v>2925</v>
      </c>
      <c r="G295">
        <f>VLOOKUP(A295&amp;B295&amp;C295&amp;3&amp;E295,average_median_rates_2_aptFINAL!A:P,16,FALSE)</f>
        <v>2925</v>
      </c>
      <c r="H295">
        <f>IF(D295&lt;=3,VLOOKUP(A295&amp;D295,[1]ratio_condo_family!$A:$F,6,FALSE),0)</f>
        <v>1.2488391697927674</v>
      </c>
      <c r="I295">
        <f>VLOOKUP(A295&amp;3,[1]ratio_condo_family!$A:$F,6,FALSE)</f>
        <v>1.2488391697927674</v>
      </c>
      <c r="J295">
        <f>VLOOKUP(A295,[1]ratio_family_bedrooms!$A:$K,9,FALSE)</f>
        <v>1.0588235294117647</v>
      </c>
      <c r="K295">
        <f>VLOOKUP(A295,[1]ratio_family_bedrooms!$A:$K,10,FALSE)</f>
        <v>1.2222222222222221</v>
      </c>
      <c r="L295">
        <f>VLOOKUP(A295,[1]ratio_family_bedrooms!$A:$K,11,FALSE)</f>
        <v>1.5</v>
      </c>
      <c r="M295">
        <f t="shared" si="4"/>
        <v>3652.8545716438448</v>
      </c>
    </row>
    <row r="296" spans="1:13" x14ac:dyDescent="0.2">
      <c r="A296">
        <v>2018</v>
      </c>
      <c r="B296">
        <v>10</v>
      </c>
      <c r="C296" t="s">
        <v>61</v>
      </c>
      <c r="D296">
        <v>3</v>
      </c>
      <c r="E296" t="s">
        <v>16</v>
      </c>
      <c r="F296">
        <f>VLOOKUP(A296&amp;B296&amp;C296&amp;D296&amp;E296,average_median_rates_2_aptFINAL!A:P,16,FALSE)</f>
        <v>2852.8575534251595</v>
      </c>
      <c r="G296">
        <f>VLOOKUP(A296&amp;B296&amp;C296&amp;3&amp;E296,average_median_rates_2_aptFINAL!A:P,16,FALSE)</f>
        <v>2852.8575534251595</v>
      </c>
      <c r="H296">
        <f>IF(D296&lt;=3,VLOOKUP(A296&amp;D296,[1]ratio_condo_family!$A:$F,6,FALSE),0)</f>
        <v>1.2488391697927674</v>
      </c>
      <c r="I296">
        <f>VLOOKUP(A296&amp;3,[1]ratio_condo_family!$A:$F,6,FALSE)</f>
        <v>1.2488391697927674</v>
      </c>
      <c r="J296">
        <f>VLOOKUP(A296,[1]ratio_family_bedrooms!$A:$K,9,FALSE)</f>
        <v>1.0588235294117647</v>
      </c>
      <c r="K296">
        <f>VLOOKUP(A296,[1]ratio_family_bedrooms!$A:$K,10,FALSE)</f>
        <v>1.2222222222222221</v>
      </c>
      <c r="L296">
        <f>VLOOKUP(A296,[1]ratio_family_bedrooms!$A:$K,11,FALSE)</f>
        <v>1.5</v>
      </c>
      <c r="M296">
        <f t="shared" si="4"/>
        <v>3562.7602585565019</v>
      </c>
    </row>
    <row r="297" spans="1:13" x14ac:dyDescent="0.2">
      <c r="A297">
        <v>2018</v>
      </c>
      <c r="B297">
        <v>10</v>
      </c>
      <c r="C297" t="s">
        <v>61</v>
      </c>
      <c r="D297">
        <v>3</v>
      </c>
      <c r="E297" t="s">
        <v>17</v>
      </c>
      <c r="F297">
        <f>VLOOKUP(A297&amp;B297&amp;C297&amp;D297&amp;E297,average_median_rates_2_aptFINAL!A:P,16,FALSE)</f>
        <v>3500</v>
      </c>
      <c r="G297">
        <f>VLOOKUP(A297&amp;B297&amp;C297&amp;3&amp;E297,average_median_rates_2_aptFINAL!A:P,16,FALSE)</f>
        <v>3500</v>
      </c>
      <c r="H297">
        <f>IF(D297&lt;=3,VLOOKUP(A297&amp;D297,[1]ratio_condo_family!$A:$F,6,FALSE),0)</f>
        <v>1.2488391697927674</v>
      </c>
      <c r="I297">
        <f>VLOOKUP(A297&amp;3,[1]ratio_condo_family!$A:$F,6,FALSE)</f>
        <v>1.2488391697927674</v>
      </c>
      <c r="J297">
        <f>VLOOKUP(A297,[1]ratio_family_bedrooms!$A:$K,9,FALSE)</f>
        <v>1.0588235294117647</v>
      </c>
      <c r="K297">
        <f>VLOOKUP(A297,[1]ratio_family_bedrooms!$A:$K,10,FALSE)</f>
        <v>1.2222222222222221</v>
      </c>
      <c r="L297">
        <f>VLOOKUP(A297,[1]ratio_family_bedrooms!$A:$K,11,FALSE)</f>
        <v>1.5</v>
      </c>
      <c r="M297">
        <f t="shared" si="4"/>
        <v>4370.9370942746864</v>
      </c>
    </row>
    <row r="298" spans="1:13" x14ac:dyDescent="0.2">
      <c r="A298">
        <v>2018</v>
      </c>
      <c r="B298">
        <v>10</v>
      </c>
      <c r="C298" t="s">
        <v>61</v>
      </c>
      <c r="D298">
        <v>3</v>
      </c>
      <c r="E298" t="s">
        <v>19</v>
      </c>
      <c r="F298">
        <f>VLOOKUP(A298&amp;B298&amp;C298&amp;D298&amp;E298,average_median_rates_2_aptFINAL!A:P,16,FALSE)</f>
        <v>2250</v>
      </c>
      <c r="G298">
        <f>VLOOKUP(A298&amp;B298&amp;C298&amp;3&amp;E298,average_median_rates_2_aptFINAL!A:P,16,FALSE)</f>
        <v>2250</v>
      </c>
      <c r="H298">
        <f>IF(D298&lt;=3,VLOOKUP(A298&amp;D298,[1]ratio_condo_family!$A:$F,6,FALSE),0)</f>
        <v>1.2488391697927674</v>
      </c>
      <c r="I298">
        <f>VLOOKUP(A298&amp;3,[1]ratio_condo_family!$A:$F,6,FALSE)</f>
        <v>1.2488391697927674</v>
      </c>
      <c r="J298">
        <f>VLOOKUP(A298,[1]ratio_family_bedrooms!$A:$K,9,FALSE)</f>
        <v>1.0588235294117647</v>
      </c>
      <c r="K298">
        <f>VLOOKUP(A298,[1]ratio_family_bedrooms!$A:$K,10,FALSE)</f>
        <v>1.2222222222222221</v>
      </c>
      <c r="L298">
        <f>VLOOKUP(A298,[1]ratio_family_bedrooms!$A:$K,11,FALSE)</f>
        <v>1.5</v>
      </c>
      <c r="M298">
        <f t="shared" si="4"/>
        <v>2809.8881320337268</v>
      </c>
    </row>
    <row r="299" spans="1:13" x14ac:dyDescent="0.2">
      <c r="A299">
        <v>2018</v>
      </c>
      <c r="B299">
        <v>10</v>
      </c>
      <c r="C299" t="s">
        <v>61</v>
      </c>
      <c r="D299">
        <v>3</v>
      </c>
      <c r="E299" t="s">
        <v>20</v>
      </c>
      <c r="F299">
        <f>VLOOKUP(A299&amp;B299&amp;C299&amp;D299&amp;E299,average_median_rates_2_aptFINAL!A:P,16,FALSE)</f>
        <v>3119.3867653398447</v>
      </c>
      <c r="G299">
        <f>VLOOKUP(A299&amp;B299&amp;C299&amp;3&amp;E299,average_median_rates_2_aptFINAL!A:P,16,FALSE)</f>
        <v>3119.3867653398447</v>
      </c>
      <c r="H299">
        <f>IF(D299&lt;=3,VLOOKUP(A299&amp;D299,[1]ratio_condo_family!$A:$F,6,FALSE),0)</f>
        <v>1.2488391697927674</v>
      </c>
      <c r="I299">
        <f>VLOOKUP(A299&amp;3,[1]ratio_condo_family!$A:$F,6,FALSE)</f>
        <v>1.2488391697927674</v>
      </c>
      <c r="J299">
        <f>VLOOKUP(A299,[1]ratio_family_bedrooms!$A:$K,9,FALSE)</f>
        <v>1.0588235294117647</v>
      </c>
      <c r="K299">
        <f>VLOOKUP(A299,[1]ratio_family_bedrooms!$A:$K,10,FALSE)</f>
        <v>1.2222222222222221</v>
      </c>
      <c r="L299">
        <f>VLOOKUP(A299,[1]ratio_family_bedrooms!$A:$K,11,FALSE)</f>
        <v>1.5</v>
      </c>
      <c r="M299">
        <f t="shared" si="4"/>
        <v>3895.6123782895579</v>
      </c>
    </row>
    <row r="300" spans="1:13" x14ac:dyDescent="0.2">
      <c r="A300">
        <v>2018</v>
      </c>
      <c r="B300">
        <v>10</v>
      </c>
      <c r="C300" t="s">
        <v>61</v>
      </c>
      <c r="D300">
        <v>3</v>
      </c>
      <c r="E300" t="s">
        <v>21</v>
      </c>
      <c r="F300">
        <f>VLOOKUP(A300&amp;B300&amp;C300&amp;D300&amp;E300,average_median_rates_2_aptFINAL!A:P,16,FALSE)</f>
        <v>3050</v>
      </c>
      <c r="G300">
        <f>VLOOKUP(A300&amp;B300&amp;C300&amp;3&amp;E300,average_median_rates_2_aptFINAL!A:P,16,FALSE)</f>
        <v>3050</v>
      </c>
      <c r="H300">
        <f>IF(D300&lt;=3,VLOOKUP(A300&amp;D300,[1]ratio_condo_family!$A:$F,6,FALSE),0)</f>
        <v>1.2488391697927674</v>
      </c>
      <c r="I300">
        <f>VLOOKUP(A300&amp;3,[1]ratio_condo_family!$A:$F,6,FALSE)</f>
        <v>1.2488391697927674</v>
      </c>
      <c r="J300">
        <f>VLOOKUP(A300,[1]ratio_family_bedrooms!$A:$K,9,FALSE)</f>
        <v>1.0588235294117647</v>
      </c>
      <c r="K300">
        <f>VLOOKUP(A300,[1]ratio_family_bedrooms!$A:$K,10,FALSE)</f>
        <v>1.2222222222222221</v>
      </c>
      <c r="L300">
        <f>VLOOKUP(A300,[1]ratio_family_bedrooms!$A:$K,11,FALSE)</f>
        <v>1.5</v>
      </c>
      <c r="M300">
        <f t="shared" si="4"/>
        <v>3808.9594678679405</v>
      </c>
    </row>
    <row r="301" spans="1:13" x14ac:dyDescent="0.2">
      <c r="A301">
        <v>2018</v>
      </c>
      <c r="B301">
        <v>10</v>
      </c>
      <c r="C301" t="s">
        <v>61</v>
      </c>
      <c r="D301">
        <v>3</v>
      </c>
      <c r="E301" t="s">
        <v>23</v>
      </c>
      <c r="F301">
        <f>VLOOKUP(A301&amp;B301&amp;C301&amp;D301&amp;E301,average_median_rates_2_aptFINAL!A:P,16,FALSE)</f>
        <v>1450</v>
      </c>
      <c r="G301">
        <f>VLOOKUP(A301&amp;B301&amp;C301&amp;3&amp;E301,average_median_rates_2_aptFINAL!A:P,16,FALSE)</f>
        <v>1450</v>
      </c>
      <c r="H301">
        <f>IF(D301&lt;=3,VLOOKUP(A301&amp;D301,[1]ratio_condo_family!$A:$F,6,FALSE),0)</f>
        <v>1.2488391697927674</v>
      </c>
      <c r="I301">
        <f>VLOOKUP(A301&amp;3,[1]ratio_condo_family!$A:$F,6,FALSE)</f>
        <v>1.2488391697927674</v>
      </c>
      <c r="J301">
        <f>VLOOKUP(A301,[1]ratio_family_bedrooms!$A:$K,9,FALSE)</f>
        <v>1.0588235294117647</v>
      </c>
      <c r="K301">
        <f>VLOOKUP(A301,[1]ratio_family_bedrooms!$A:$K,10,FALSE)</f>
        <v>1.2222222222222221</v>
      </c>
      <c r="L301">
        <f>VLOOKUP(A301,[1]ratio_family_bedrooms!$A:$K,11,FALSE)</f>
        <v>1.5</v>
      </c>
      <c r="M301">
        <f t="shared" si="4"/>
        <v>1810.8167961995127</v>
      </c>
    </row>
    <row r="302" spans="1:13" x14ac:dyDescent="0.2">
      <c r="A302">
        <v>2018</v>
      </c>
      <c r="B302">
        <v>10</v>
      </c>
      <c r="C302" t="s">
        <v>61</v>
      </c>
      <c r="D302">
        <v>3</v>
      </c>
      <c r="E302" t="s">
        <v>24</v>
      </c>
      <c r="F302">
        <f>VLOOKUP(A302&amp;B302&amp;C302&amp;D302&amp;E302,average_median_rates_2_aptFINAL!A:P,16,FALSE)</f>
        <v>1641.0493605403078</v>
      </c>
      <c r="G302">
        <f>VLOOKUP(A302&amp;B302&amp;C302&amp;3&amp;E302,average_median_rates_2_aptFINAL!A:P,16,FALSE)</f>
        <v>1641.0493605403078</v>
      </c>
      <c r="H302">
        <f>IF(D302&lt;=3,VLOOKUP(A302&amp;D302,[1]ratio_condo_family!$A:$F,6,FALSE),0)</f>
        <v>1.2488391697927674</v>
      </c>
      <c r="I302">
        <f>VLOOKUP(A302&amp;3,[1]ratio_condo_family!$A:$F,6,FALSE)</f>
        <v>1.2488391697927674</v>
      </c>
      <c r="J302">
        <f>VLOOKUP(A302,[1]ratio_family_bedrooms!$A:$K,9,FALSE)</f>
        <v>1.0588235294117647</v>
      </c>
      <c r="K302">
        <f>VLOOKUP(A302,[1]ratio_family_bedrooms!$A:$K,10,FALSE)</f>
        <v>1.2222222222222221</v>
      </c>
      <c r="L302">
        <f>VLOOKUP(A302,[1]ratio_family_bedrooms!$A:$K,11,FALSE)</f>
        <v>1.5</v>
      </c>
      <c r="M302">
        <f t="shared" si="4"/>
        <v>2049.4067210061098</v>
      </c>
    </row>
    <row r="303" spans="1:13" x14ac:dyDescent="0.2">
      <c r="A303">
        <v>2018</v>
      </c>
      <c r="B303">
        <v>10</v>
      </c>
      <c r="C303" t="s">
        <v>61</v>
      </c>
      <c r="D303">
        <v>3</v>
      </c>
      <c r="E303" t="s">
        <v>25</v>
      </c>
      <c r="F303">
        <f>VLOOKUP(A303&amp;B303&amp;C303&amp;D303&amp;E303,average_median_rates_2_aptFINAL!A:P,16,FALSE)</f>
        <v>1430</v>
      </c>
      <c r="G303">
        <f>VLOOKUP(A303&amp;B303&amp;C303&amp;3&amp;E303,average_median_rates_2_aptFINAL!A:P,16,FALSE)</f>
        <v>1430</v>
      </c>
      <c r="H303">
        <f>IF(D303&lt;=3,VLOOKUP(A303&amp;D303,[1]ratio_condo_family!$A:$F,6,FALSE),0)</f>
        <v>1.2488391697927674</v>
      </c>
      <c r="I303">
        <f>VLOOKUP(A303&amp;3,[1]ratio_condo_family!$A:$F,6,FALSE)</f>
        <v>1.2488391697927674</v>
      </c>
      <c r="J303">
        <f>VLOOKUP(A303,[1]ratio_family_bedrooms!$A:$K,9,FALSE)</f>
        <v>1.0588235294117647</v>
      </c>
      <c r="K303">
        <f>VLOOKUP(A303,[1]ratio_family_bedrooms!$A:$K,10,FALSE)</f>
        <v>1.2222222222222221</v>
      </c>
      <c r="L303">
        <f>VLOOKUP(A303,[1]ratio_family_bedrooms!$A:$K,11,FALSE)</f>
        <v>1.5</v>
      </c>
      <c r="M303">
        <f t="shared" si="4"/>
        <v>1785.8400128036574</v>
      </c>
    </row>
    <row r="304" spans="1:13" x14ac:dyDescent="0.2">
      <c r="A304">
        <v>2018</v>
      </c>
      <c r="B304">
        <v>10</v>
      </c>
      <c r="C304" t="s">
        <v>61</v>
      </c>
      <c r="D304">
        <v>3</v>
      </c>
      <c r="E304" t="s">
        <v>26</v>
      </c>
      <c r="F304">
        <f>VLOOKUP(A304&amp;B304&amp;C304&amp;D304&amp;E304,average_median_rates_2_aptFINAL!A:P,16,FALSE)</f>
        <v>1375</v>
      </c>
      <c r="G304">
        <f>VLOOKUP(A304&amp;B304&amp;C304&amp;3&amp;E304,average_median_rates_2_aptFINAL!A:P,16,FALSE)</f>
        <v>1375</v>
      </c>
      <c r="H304">
        <f>IF(D304&lt;=3,VLOOKUP(A304&amp;D304,[1]ratio_condo_family!$A:$F,6,FALSE),0)</f>
        <v>1.2488391697927674</v>
      </c>
      <c r="I304">
        <f>VLOOKUP(A304&amp;3,[1]ratio_condo_family!$A:$F,6,FALSE)</f>
        <v>1.2488391697927674</v>
      </c>
      <c r="J304">
        <f>VLOOKUP(A304,[1]ratio_family_bedrooms!$A:$K,9,FALSE)</f>
        <v>1.0588235294117647</v>
      </c>
      <c r="K304">
        <f>VLOOKUP(A304,[1]ratio_family_bedrooms!$A:$K,10,FALSE)</f>
        <v>1.2222222222222221</v>
      </c>
      <c r="L304">
        <f>VLOOKUP(A304,[1]ratio_family_bedrooms!$A:$K,11,FALSE)</f>
        <v>1.5</v>
      </c>
      <c r="M304">
        <f t="shared" si="4"/>
        <v>1717.1538584650552</v>
      </c>
    </row>
    <row r="305" spans="1:13" x14ac:dyDescent="0.2">
      <c r="A305">
        <v>2018</v>
      </c>
      <c r="B305">
        <v>10</v>
      </c>
      <c r="C305" t="s">
        <v>61</v>
      </c>
      <c r="D305">
        <v>3</v>
      </c>
      <c r="E305" t="s">
        <v>27</v>
      </c>
      <c r="F305">
        <f>VLOOKUP(A305&amp;B305&amp;C305&amp;D305&amp;E305,average_median_rates_2_aptFINAL!A:P,16,FALSE)</f>
        <v>2931</v>
      </c>
      <c r="G305">
        <f>VLOOKUP(A305&amp;B305&amp;C305&amp;3&amp;E305,average_median_rates_2_aptFINAL!A:P,16,FALSE)</f>
        <v>2931</v>
      </c>
      <c r="H305">
        <f>IF(D305&lt;=3,VLOOKUP(A305&amp;D305,[1]ratio_condo_family!$A:$F,6,FALSE),0)</f>
        <v>1.2488391697927674</v>
      </c>
      <c r="I305">
        <f>VLOOKUP(A305&amp;3,[1]ratio_condo_family!$A:$F,6,FALSE)</f>
        <v>1.2488391697927674</v>
      </c>
      <c r="J305">
        <f>VLOOKUP(A305,[1]ratio_family_bedrooms!$A:$K,9,FALSE)</f>
        <v>1.0588235294117647</v>
      </c>
      <c r="K305">
        <f>VLOOKUP(A305,[1]ratio_family_bedrooms!$A:$K,10,FALSE)</f>
        <v>1.2222222222222221</v>
      </c>
      <c r="L305">
        <f>VLOOKUP(A305,[1]ratio_family_bedrooms!$A:$K,11,FALSE)</f>
        <v>1.5</v>
      </c>
      <c r="M305">
        <f t="shared" si="4"/>
        <v>3660.3476066626013</v>
      </c>
    </row>
    <row r="306" spans="1:13" x14ac:dyDescent="0.2">
      <c r="A306">
        <v>2018</v>
      </c>
      <c r="B306">
        <v>10</v>
      </c>
      <c r="C306" t="s">
        <v>61</v>
      </c>
      <c r="D306">
        <v>3</v>
      </c>
      <c r="E306" t="s">
        <v>28</v>
      </c>
      <c r="F306">
        <f>VLOOKUP(A306&amp;B306&amp;C306&amp;D306&amp;E306,average_median_rates_2_aptFINAL!A:P,16,FALSE)</f>
        <v>1750</v>
      </c>
      <c r="G306">
        <f>VLOOKUP(A306&amp;B306&amp;C306&amp;3&amp;E306,average_median_rates_2_aptFINAL!A:P,16,FALSE)</f>
        <v>1750</v>
      </c>
      <c r="H306">
        <f>IF(D306&lt;=3,VLOOKUP(A306&amp;D306,[1]ratio_condo_family!$A:$F,6,FALSE),0)</f>
        <v>1.2488391697927674</v>
      </c>
      <c r="I306">
        <f>VLOOKUP(A306&amp;3,[1]ratio_condo_family!$A:$F,6,FALSE)</f>
        <v>1.2488391697927674</v>
      </c>
      <c r="J306">
        <f>VLOOKUP(A306,[1]ratio_family_bedrooms!$A:$K,9,FALSE)</f>
        <v>1.0588235294117647</v>
      </c>
      <c r="K306">
        <f>VLOOKUP(A306,[1]ratio_family_bedrooms!$A:$K,10,FALSE)</f>
        <v>1.2222222222222221</v>
      </c>
      <c r="L306">
        <f>VLOOKUP(A306,[1]ratio_family_bedrooms!$A:$K,11,FALSE)</f>
        <v>1.5</v>
      </c>
      <c r="M306">
        <f t="shared" si="4"/>
        <v>2185.4685471373432</v>
      </c>
    </row>
    <row r="307" spans="1:13" x14ac:dyDescent="0.2">
      <c r="A307">
        <v>2018</v>
      </c>
      <c r="B307">
        <v>10</v>
      </c>
      <c r="C307" t="s">
        <v>61</v>
      </c>
      <c r="D307">
        <v>3</v>
      </c>
      <c r="E307" t="s">
        <v>29</v>
      </c>
      <c r="F307">
        <f>VLOOKUP(A307&amp;B307&amp;C307&amp;D307&amp;E307,average_median_rates_2_aptFINAL!A:P,16,FALSE)</f>
        <v>1200</v>
      </c>
      <c r="G307">
        <f>VLOOKUP(A307&amp;B307&amp;C307&amp;3&amp;E307,average_median_rates_2_aptFINAL!A:P,16,FALSE)</f>
        <v>1200</v>
      </c>
      <c r="H307">
        <f>IF(D307&lt;=3,VLOOKUP(A307&amp;D307,[1]ratio_condo_family!$A:$F,6,FALSE),0)</f>
        <v>1.2488391697927674</v>
      </c>
      <c r="I307">
        <f>VLOOKUP(A307&amp;3,[1]ratio_condo_family!$A:$F,6,FALSE)</f>
        <v>1.2488391697927674</v>
      </c>
      <c r="J307">
        <f>VLOOKUP(A307,[1]ratio_family_bedrooms!$A:$K,9,FALSE)</f>
        <v>1.0588235294117647</v>
      </c>
      <c r="K307">
        <f>VLOOKUP(A307,[1]ratio_family_bedrooms!$A:$K,10,FALSE)</f>
        <v>1.2222222222222221</v>
      </c>
      <c r="L307">
        <f>VLOOKUP(A307,[1]ratio_family_bedrooms!$A:$K,11,FALSE)</f>
        <v>1.5</v>
      </c>
      <c r="M307">
        <f t="shared" si="4"/>
        <v>1498.6070037513209</v>
      </c>
    </row>
    <row r="308" spans="1:13" x14ac:dyDescent="0.2">
      <c r="A308">
        <v>2018</v>
      </c>
      <c r="B308">
        <v>10</v>
      </c>
      <c r="C308" t="s">
        <v>61</v>
      </c>
      <c r="D308">
        <v>3</v>
      </c>
      <c r="E308" t="s">
        <v>31</v>
      </c>
      <c r="F308">
        <f>VLOOKUP(A308&amp;B308&amp;C308&amp;D308&amp;E308,average_median_rates_2_aptFINAL!A:P,16,FALSE)</f>
        <v>1938</v>
      </c>
      <c r="G308">
        <f>VLOOKUP(A308&amp;B308&amp;C308&amp;3&amp;E308,average_median_rates_2_aptFINAL!A:P,16,FALSE)</f>
        <v>1938</v>
      </c>
      <c r="H308">
        <f>IF(D308&lt;=3,VLOOKUP(A308&amp;D308,[1]ratio_condo_family!$A:$F,6,FALSE),0)</f>
        <v>1.2488391697927674</v>
      </c>
      <c r="I308">
        <f>VLOOKUP(A308&amp;3,[1]ratio_condo_family!$A:$F,6,FALSE)</f>
        <v>1.2488391697927674</v>
      </c>
      <c r="J308">
        <f>VLOOKUP(A308,[1]ratio_family_bedrooms!$A:$K,9,FALSE)</f>
        <v>1.0588235294117647</v>
      </c>
      <c r="K308">
        <f>VLOOKUP(A308,[1]ratio_family_bedrooms!$A:$K,10,FALSE)</f>
        <v>1.2222222222222221</v>
      </c>
      <c r="L308">
        <f>VLOOKUP(A308,[1]ratio_family_bedrooms!$A:$K,11,FALSE)</f>
        <v>1.5</v>
      </c>
      <c r="M308">
        <f t="shared" si="4"/>
        <v>2420.2503110583834</v>
      </c>
    </row>
    <row r="309" spans="1:13" x14ac:dyDescent="0.2">
      <c r="A309">
        <v>2018</v>
      </c>
      <c r="B309">
        <v>10</v>
      </c>
      <c r="C309" t="s">
        <v>61</v>
      </c>
      <c r="D309">
        <v>3</v>
      </c>
      <c r="E309" t="s">
        <v>32</v>
      </c>
      <c r="F309">
        <f>VLOOKUP(A309&amp;B309&amp;C309&amp;D309&amp;E309,average_median_rates_2_aptFINAL!A:P,16,FALSE)</f>
        <v>1905</v>
      </c>
      <c r="G309">
        <f>VLOOKUP(A309&amp;B309&amp;C309&amp;3&amp;E309,average_median_rates_2_aptFINAL!A:P,16,FALSE)</f>
        <v>1905</v>
      </c>
      <c r="H309">
        <f>IF(D309&lt;=3,VLOOKUP(A309&amp;D309,[1]ratio_condo_family!$A:$F,6,FALSE),0)</f>
        <v>1.2488391697927674</v>
      </c>
      <c r="I309">
        <f>VLOOKUP(A309&amp;3,[1]ratio_condo_family!$A:$F,6,FALSE)</f>
        <v>1.2488391697927674</v>
      </c>
      <c r="J309">
        <f>VLOOKUP(A309,[1]ratio_family_bedrooms!$A:$K,9,FALSE)</f>
        <v>1.0588235294117647</v>
      </c>
      <c r="K309">
        <f>VLOOKUP(A309,[1]ratio_family_bedrooms!$A:$K,10,FALSE)</f>
        <v>1.2222222222222221</v>
      </c>
      <c r="L309">
        <f>VLOOKUP(A309,[1]ratio_family_bedrooms!$A:$K,11,FALSE)</f>
        <v>1.5</v>
      </c>
      <c r="M309">
        <f t="shared" si="4"/>
        <v>2379.0386184552221</v>
      </c>
    </row>
    <row r="310" spans="1:13" x14ac:dyDescent="0.2">
      <c r="A310">
        <v>2018</v>
      </c>
      <c r="B310">
        <v>10</v>
      </c>
      <c r="C310" t="s">
        <v>61</v>
      </c>
      <c r="D310">
        <v>3</v>
      </c>
      <c r="E310" t="s">
        <v>33</v>
      </c>
      <c r="F310">
        <f>VLOOKUP(A310&amp;B310&amp;C310&amp;D310&amp;E310,average_median_rates_2_aptFINAL!A:P,16,FALSE)</f>
        <v>2790</v>
      </c>
      <c r="G310">
        <f>VLOOKUP(A310&amp;B310&amp;C310&amp;3&amp;E310,average_median_rates_2_aptFINAL!A:P,16,FALSE)</f>
        <v>2790</v>
      </c>
      <c r="H310">
        <f>IF(D310&lt;=3,VLOOKUP(A310&amp;D310,[1]ratio_condo_family!$A:$F,6,FALSE),0)</f>
        <v>1.2488391697927674</v>
      </c>
      <c r="I310">
        <f>VLOOKUP(A310&amp;3,[1]ratio_condo_family!$A:$F,6,FALSE)</f>
        <v>1.2488391697927674</v>
      </c>
      <c r="J310">
        <f>VLOOKUP(A310,[1]ratio_family_bedrooms!$A:$K,9,FALSE)</f>
        <v>1.0588235294117647</v>
      </c>
      <c r="K310">
        <f>VLOOKUP(A310,[1]ratio_family_bedrooms!$A:$K,10,FALSE)</f>
        <v>1.2222222222222221</v>
      </c>
      <c r="L310">
        <f>VLOOKUP(A310,[1]ratio_family_bedrooms!$A:$K,11,FALSE)</f>
        <v>1.5</v>
      </c>
      <c r="M310">
        <f t="shared" si="4"/>
        <v>3484.2612837218212</v>
      </c>
    </row>
    <row r="311" spans="1:13" x14ac:dyDescent="0.2">
      <c r="A311">
        <v>2018</v>
      </c>
      <c r="B311">
        <v>10</v>
      </c>
      <c r="C311" t="s">
        <v>61</v>
      </c>
      <c r="D311">
        <v>3</v>
      </c>
      <c r="E311" t="s">
        <v>34</v>
      </c>
      <c r="F311">
        <f>VLOOKUP(A311&amp;B311&amp;C311&amp;D311&amp;E311,average_median_rates_2_aptFINAL!A:P,16,FALSE)</f>
        <v>1798</v>
      </c>
      <c r="G311">
        <f>VLOOKUP(A311&amp;B311&amp;C311&amp;3&amp;E311,average_median_rates_2_aptFINAL!A:P,16,FALSE)</f>
        <v>1798</v>
      </c>
      <c r="H311">
        <f>IF(D311&lt;=3,VLOOKUP(A311&amp;D311,[1]ratio_condo_family!$A:$F,6,FALSE),0)</f>
        <v>1.2488391697927674</v>
      </c>
      <c r="I311">
        <f>VLOOKUP(A311&amp;3,[1]ratio_condo_family!$A:$F,6,FALSE)</f>
        <v>1.2488391697927674</v>
      </c>
      <c r="J311">
        <f>VLOOKUP(A311,[1]ratio_family_bedrooms!$A:$K,9,FALSE)</f>
        <v>1.0588235294117647</v>
      </c>
      <c r="K311">
        <f>VLOOKUP(A311,[1]ratio_family_bedrooms!$A:$K,10,FALSE)</f>
        <v>1.2222222222222221</v>
      </c>
      <c r="L311">
        <f>VLOOKUP(A311,[1]ratio_family_bedrooms!$A:$K,11,FALSE)</f>
        <v>1.5</v>
      </c>
      <c r="M311">
        <f t="shared" si="4"/>
        <v>2245.4128272873959</v>
      </c>
    </row>
    <row r="312" spans="1:13" x14ac:dyDescent="0.2">
      <c r="A312">
        <v>2018</v>
      </c>
      <c r="B312">
        <v>10</v>
      </c>
      <c r="C312" t="s">
        <v>61</v>
      </c>
      <c r="D312">
        <v>3</v>
      </c>
      <c r="E312" t="s">
        <v>35</v>
      </c>
      <c r="F312">
        <f>VLOOKUP(A312&amp;B312&amp;C312&amp;D312&amp;E312,average_median_rates_2_aptFINAL!A:P,16,FALSE)</f>
        <v>3600</v>
      </c>
      <c r="G312">
        <f>VLOOKUP(A312&amp;B312&amp;C312&amp;3&amp;E312,average_median_rates_2_aptFINAL!A:P,16,FALSE)</f>
        <v>3600</v>
      </c>
      <c r="H312">
        <f>IF(D312&lt;=3,VLOOKUP(A312&amp;D312,[1]ratio_condo_family!$A:$F,6,FALSE),0)</f>
        <v>1.2488391697927674</v>
      </c>
      <c r="I312">
        <f>VLOOKUP(A312&amp;3,[1]ratio_condo_family!$A:$F,6,FALSE)</f>
        <v>1.2488391697927674</v>
      </c>
      <c r="J312">
        <f>VLOOKUP(A312,[1]ratio_family_bedrooms!$A:$K,9,FALSE)</f>
        <v>1.0588235294117647</v>
      </c>
      <c r="K312">
        <f>VLOOKUP(A312,[1]ratio_family_bedrooms!$A:$K,10,FALSE)</f>
        <v>1.2222222222222221</v>
      </c>
      <c r="L312">
        <f>VLOOKUP(A312,[1]ratio_family_bedrooms!$A:$K,11,FALSE)</f>
        <v>1.5</v>
      </c>
      <c r="M312">
        <f t="shared" si="4"/>
        <v>4495.8210112539628</v>
      </c>
    </row>
    <row r="313" spans="1:13" x14ac:dyDescent="0.2">
      <c r="A313">
        <v>2018</v>
      </c>
      <c r="B313">
        <v>10</v>
      </c>
      <c r="C313" t="s">
        <v>61</v>
      </c>
      <c r="D313">
        <v>3</v>
      </c>
      <c r="E313" t="s">
        <v>36</v>
      </c>
      <c r="F313">
        <f>VLOOKUP(A313&amp;B313&amp;C313&amp;D313&amp;E313,average_median_rates_2_aptFINAL!A:P,16,FALSE)</f>
        <v>1700</v>
      </c>
      <c r="G313">
        <f>VLOOKUP(A313&amp;B313&amp;C313&amp;3&amp;E313,average_median_rates_2_aptFINAL!A:P,16,FALSE)</f>
        <v>1700</v>
      </c>
      <c r="H313">
        <f>IF(D313&lt;=3,VLOOKUP(A313&amp;D313,[1]ratio_condo_family!$A:$F,6,FALSE),0)</f>
        <v>1.2488391697927674</v>
      </c>
      <c r="I313">
        <f>VLOOKUP(A313&amp;3,[1]ratio_condo_family!$A:$F,6,FALSE)</f>
        <v>1.2488391697927674</v>
      </c>
      <c r="J313">
        <f>VLOOKUP(A313,[1]ratio_family_bedrooms!$A:$K,9,FALSE)</f>
        <v>1.0588235294117647</v>
      </c>
      <c r="K313">
        <f>VLOOKUP(A313,[1]ratio_family_bedrooms!$A:$K,10,FALSE)</f>
        <v>1.2222222222222221</v>
      </c>
      <c r="L313">
        <f>VLOOKUP(A313,[1]ratio_family_bedrooms!$A:$K,11,FALSE)</f>
        <v>1.5</v>
      </c>
      <c r="M313">
        <f t="shared" si="4"/>
        <v>2123.0265886477046</v>
      </c>
    </row>
    <row r="314" spans="1:13" x14ac:dyDescent="0.2">
      <c r="A314">
        <v>2018</v>
      </c>
      <c r="B314">
        <v>10</v>
      </c>
      <c r="C314" t="s">
        <v>61</v>
      </c>
      <c r="D314">
        <v>3</v>
      </c>
      <c r="E314" t="s">
        <v>37</v>
      </c>
      <c r="F314">
        <f>VLOOKUP(A314&amp;B314&amp;C314&amp;D314&amp;E314,average_median_rates_2_aptFINAL!A:P,16,FALSE)</f>
        <v>1245.2989961611881</v>
      </c>
      <c r="G314">
        <f>VLOOKUP(A314&amp;B314&amp;C314&amp;3&amp;E314,average_median_rates_2_aptFINAL!A:P,16,FALSE)</f>
        <v>1245.2989961611881</v>
      </c>
      <c r="H314">
        <f>IF(D314&lt;=3,VLOOKUP(A314&amp;D314,[1]ratio_condo_family!$A:$F,6,FALSE),0)</f>
        <v>1.2488391697927674</v>
      </c>
      <c r="I314">
        <f>VLOOKUP(A314&amp;3,[1]ratio_condo_family!$A:$F,6,FALSE)</f>
        <v>1.2488391697927674</v>
      </c>
      <c r="J314">
        <f>VLOOKUP(A314,[1]ratio_family_bedrooms!$A:$K,9,FALSE)</f>
        <v>1.0588235294117647</v>
      </c>
      <c r="K314">
        <f>VLOOKUP(A314,[1]ratio_family_bedrooms!$A:$K,10,FALSE)</f>
        <v>1.2222222222222221</v>
      </c>
      <c r="L314">
        <f>VLOOKUP(A314,[1]ratio_family_bedrooms!$A:$K,11,FALSE)</f>
        <v>1.5</v>
      </c>
      <c r="M314">
        <f t="shared" si="4"/>
        <v>1555.1781645097049</v>
      </c>
    </row>
    <row r="315" spans="1:13" x14ac:dyDescent="0.2">
      <c r="A315">
        <v>2018</v>
      </c>
      <c r="B315">
        <v>10</v>
      </c>
      <c r="C315" t="s">
        <v>61</v>
      </c>
      <c r="D315">
        <v>3</v>
      </c>
      <c r="E315" t="s">
        <v>38</v>
      </c>
      <c r="F315">
        <f>VLOOKUP(A315&amp;B315&amp;C315&amp;D315&amp;E315,average_median_rates_2_aptFINAL!A:P,16,FALSE)</f>
        <v>1248</v>
      </c>
      <c r="G315">
        <f>VLOOKUP(A315&amp;B315&amp;C315&amp;3&amp;E315,average_median_rates_2_aptFINAL!A:P,16,FALSE)</f>
        <v>1248</v>
      </c>
      <c r="H315">
        <f>IF(D315&lt;=3,VLOOKUP(A315&amp;D315,[1]ratio_condo_family!$A:$F,6,FALSE),0)</f>
        <v>1.2488391697927674</v>
      </c>
      <c r="I315">
        <f>VLOOKUP(A315&amp;3,[1]ratio_condo_family!$A:$F,6,FALSE)</f>
        <v>1.2488391697927674</v>
      </c>
      <c r="J315">
        <f>VLOOKUP(A315,[1]ratio_family_bedrooms!$A:$K,9,FALSE)</f>
        <v>1.0588235294117647</v>
      </c>
      <c r="K315">
        <f>VLOOKUP(A315,[1]ratio_family_bedrooms!$A:$K,10,FALSE)</f>
        <v>1.2222222222222221</v>
      </c>
      <c r="L315">
        <f>VLOOKUP(A315,[1]ratio_family_bedrooms!$A:$K,11,FALSE)</f>
        <v>1.5</v>
      </c>
      <c r="M315">
        <f t="shared" si="4"/>
        <v>1558.5512839013738</v>
      </c>
    </row>
    <row r="316" spans="1:13" x14ac:dyDescent="0.2">
      <c r="A316">
        <v>2018</v>
      </c>
      <c r="B316">
        <v>10</v>
      </c>
      <c r="C316" t="s">
        <v>61</v>
      </c>
      <c r="D316">
        <v>3</v>
      </c>
      <c r="E316" t="s">
        <v>39</v>
      </c>
      <c r="F316">
        <f>VLOOKUP(A316&amp;B316&amp;C316&amp;D316&amp;E316,average_median_rates_2_aptFINAL!A:P,16,FALSE)</f>
        <v>1801.9830435407459</v>
      </c>
      <c r="G316">
        <f>VLOOKUP(A316&amp;B316&amp;C316&amp;3&amp;E316,average_median_rates_2_aptFINAL!A:P,16,FALSE)</f>
        <v>1801.9830435407459</v>
      </c>
      <c r="H316">
        <f>IF(D316&lt;=3,VLOOKUP(A316&amp;D316,[1]ratio_condo_family!$A:$F,6,FALSE),0)</f>
        <v>1.2488391697927674</v>
      </c>
      <c r="I316">
        <f>VLOOKUP(A316&amp;3,[1]ratio_condo_family!$A:$F,6,FALSE)</f>
        <v>1.2488391697927674</v>
      </c>
      <c r="J316">
        <f>VLOOKUP(A316,[1]ratio_family_bedrooms!$A:$K,9,FALSE)</f>
        <v>1.0588235294117647</v>
      </c>
      <c r="K316">
        <f>VLOOKUP(A316,[1]ratio_family_bedrooms!$A:$K,10,FALSE)</f>
        <v>1.2222222222222221</v>
      </c>
      <c r="L316">
        <f>VLOOKUP(A316,[1]ratio_family_bedrooms!$A:$K,11,FALSE)</f>
        <v>1.5</v>
      </c>
      <c r="M316">
        <f t="shared" si="4"/>
        <v>2250.3870080760694</v>
      </c>
    </row>
    <row r="317" spans="1:13" x14ac:dyDescent="0.2">
      <c r="A317">
        <v>2018</v>
      </c>
      <c r="B317">
        <v>10</v>
      </c>
      <c r="C317" t="s">
        <v>61</v>
      </c>
      <c r="D317">
        <v>3</v>
      </c>
      <c r="E317" t="s">
        <v>40</v>
      </c>
      <c r="F317">
        <f>VLOOKUP(A317&amp;B317&amp;C317&amp;D317&amp;E317,average_median_rates_2_aptFINAL!A:P,16,FALSE)</f>
        <v>1600</v>
      </c>
      <c r="G317">
        <f>VLOOKUP(A317&amp;B317&amp;C317&amp;3&amp;E317,average_median_rates_2_aptFINAL!A:P,16,FALSE)</f>
        <v>1600</v>
      </c>
      <c r="H317">
        <f>IF(D317&lt;=3,VLOOKUP(A317&amp;D317,[1]ratio_condo_family!$A:$F,6,FALSE),0)</f>
        <v>1.2488391697927674</v>
      </c>
      <c r="I317">
        <f>VLOOKUP(A317&amp;3,[1]ratio_condo_family!$A:$F,6,FALSE)</f>
        <v>1.2488391697927674</v>
      </c>
      <c r="J317">
        <f>VLOOKUP(A317,[1]ratio_family_bedrooms!$A:$K,9,FALSE)</f>
        <v>1.0588235294117647</v>
      </c>
      <c r="K317">
        <f>VLOOKUP(A317,[1]ratio_family_bedrooms!$A:$K,10,FALSE)</f>
        <v>1.2222222222222221</v>
      </c>
      <c r="L317">
        <f>VLOOKUP(A317,[1]ratio_family_bedrooms!$A:$K,11,FALSE)</f>
        <v>1.5</v>
      </c>
      <c r="M317">
        <f t="shared" si="4"/>
        <v>1998.142671668428</v>
      </c>
    </row>
    <row r="318" spans="1:13" x14ac:dyDescent="0.2">
      <c r="A318">
        <v>2018</v>
      </c>
      <c r="B318">
        <v>10</v>
      </c>
      <c r="C318" t="s">
        <v>61</v>
      </c>
      <c r="D318">
        <v>3</v>
      </c>
      <c r="E318" t="s">
        <v>41</v>
      </c>
      <c r="F318">
        <f>VLOOKUP(A318&amp;B318&amp;C318&amp;D318&amp;E318,average_median_rates_2_aptFINAL!A:P,16,FALSE)</f>
        <v>1375</v>
      </c>
      <c r="G318">
        <f>VLOOKUP(A318&amp;B318&amp;C318&amp;3&amp;E318,average_median_rates_2_aptFINAL!A:P,16,FALSE)</f>
        <v>1375</v>
      </c>
      <c r="H318">
        <f>IF(D318&lt;=3,VLOOKUP(A318&amp;D318,[1]ratio_condo_family!$A:$F,6,FALSE),0)</f>
        <v>1.2488391697927674</v>
      </c>
      <c r="I318">
        <f>VLOOKUP(A318&amp;3,[1]ratio_condo_family!$A:$F,6,FALSE)</f>
        <v>1.2488391697927674</v>
      </c>
      <c r="J318">
        <f>VLOOKUP(A318,[1]ratio_family_bedrooms!$A:$K,9,FALSE)</f>
        <v>1.0588235294117647</v>
      </c>
      <c r="K318">
        <f>VLOOKUP(A318,[1]ratio_family_bedrooms!$A:$K,10,FALSE)</f>
        <v>1.2222222222222221</v>
      </c>
      <c r="L318">
        <f>VLOOKUP(A318,[1]ratio_family_bedrooms!$A:$K,11,FALSE)</f>
        <v>1.5</v>
      </c>
      <c r="M318">
        <f t="shared" si="4"/>
        <v>1717.1538584650552</v>
      </c>
    </row>
    <row r="319" spans="1:13" x14ac:dyDescent="0.2">
      <c r="A319">
        <v>2018</v>
      </c>
      <c r="B319">
        <v>10</v>
      </c>
      <c r="C319" t="s">
        <v>61</v>
      </c>
      <c r="D319">
        <v>3</v>
      </c>
      <c r="E319" t="s">
        <v>42</v>
      </c>
      <c r="F319">
        <f>VLOOKUP(A319&amp;B319&amp;C319&amp;D319&amp;E319,average_median_rates_2_aptFINAL!A:P,16,FALSE)</f>
        <v>1600</v>
      </c>
      <c r="G319">
        <f>VLOOKUP(A319&amp;B319&amp;C319&amp;3&amp;E319,average_median_rates_2_aptFINAL!A:P,16,FALSE)</f>
        <v>1600</v>
      </c>
      <c r="H319">
        <f>IF(D319&lt;=3,VLOOKUP(A319&amp;D319,[1]ratio_condo_family!$A:$F,6,FALSE),0)</f>
        <v>1.2488391697927674</v>
      </c>
      <c r="I319">
        <f>VLOOKUP(A319&amp;3,[1]ratio_condo_family!$A:$F,6,FALSE)</f>
        <v>1.2488391697927674</v>
      </c>
      <c r="J319">
        <f>VLOOKUP(A319,[1]ratio_family_bedrooms!$A:$K,9,FALSE)</f>
        <v>1.0588235294117647</v>
      </c>
      <c r="K319">
        <f>VLOOKUP(A319,[1]ratio_family_bedrooms!$A:$K,10,FALSE)</f>
        <v>1.2222222222222221</v>
      </c>
      <c r="L319">
        <f>VLOOKUP(A319,[1]ratio_family_bedrooms!$A:$K,11,FALSE)</f>
        <v>1.5</v>
      </c>
      <c r="M319">
        <f t="shared" si="4"/>
        <v>1998.142671668428</v>
      </c>
    </row>
    <row r="320" spans="1:13" x14ac:dyDescent="0.2">
      <c r="A320">
        <v>2018</v>
      </c>
      <c r="B320">
        <v>10</v>
      </c>
      <c r="C320" t="s">
        <v>61</v>
      </c>
      <c r="D320">
        <v>3</v>
      </c>
      <c r="E320" t="s">
        <v>43</v>
      </c>
      <c r="F320">
        <f>VLOOKUP(A320&amp;B320&amp;C320&amp;D320&amp;E320,average_median_rates_2_aptFINAL!A:P,16,FALSE)</f>
        <v>1650</v>
      </c>
      <c r="G320">
        <f>VLOOKUP(A320&amp;B320&amp;C320&amp;3&amp;E320,average_median_rates_2_aptFINAL!A:P,16,FALSE)</f>
        <v>1650</v>
      </c>
      <c r="H320">
        <f>IF(D320&lt;=3,VLOOKUP(A320&amp;D320,[1]ratio_condo_family!$A:$F,6,FALSE),0)</f>
        <v>1.2488391697927674</v>
      </c>
      <c r="I320">
        <f>VLOOKUP(A320&amp;3,[1]ratio_condo_family!$A:$F,6,FALSE)</f>
        <v>1.2488391697927674</v>
      </c>
      <c r="J320">
        <f>VLOOKUP(A320,[1]ratio_family_bedrooms!$A:$K,9,FALSE)</f>
        <v>1.0588235294117647</v>
      </c>
      <c r="K320">
        <f>VLOOKUP(A320,[1]ratio_family_bedrooms!$A:$K,10,FALSE)</f>
        <v>1.2222222222222221</v>
      </c>
      <c r="L320">
        <f>VLOOKUP(A320,[1]ratio_family_bedrooms!$A:$K,11,FALSE)</f>
        <v>1.5</v>
      </c>
      <c r="M320">
        <f t="shared" si="4"/>
        <v>2060.5846301580664</v>
      </c>
    </row>
    <row r="321" spans="1:13" x14ac:dyDescent="0.2">
      <c r="A321">
        <v>2018</v>
      </c>
      <c r="B321">
        <v>10</v>
      </c>
      <c r="C321" t="s">
        <v>61</v>
      </c>
      <c r="D321">
        <v>3</v>
      </c>
      <c r="E321" t="s">
        <v>60</v>
      </c>
      <c r="F321">
        <f>VLOOKUP(A321&amp;B321&amp;C321&amp;D321&amp;E321,average_median_rates_2_aptFINAL!A:P,16,FALSE)</f>
        <v>1748.6348613306541</v>
      </c>
      <c r="G321">
        <f>VLOOKUP(A321&amp;B321&amp;C321&amp;3&amp;E321,average_median_rates_2_aptFINAL!A:P,16,FALSE)</f>
        <v>1748.6348613306541</v>
      </c>
      <c r="H321">
        <f>IF(D321&lt;=3,VLOOKUP(A321&amp;D321,[1]ratio_condo_family!$A:$F,6,FALSE),0)</f>
        <v>1.2488391697927674</v>
      </c>
      <c r="I321">
        <f>VLOOKUP(A321&amp;3,[1]ratio_condo_family!$A:$F,6,FALSE)</f>
        <v>1.2488391697927674</v>
      </c>
      <c r="J321">
        <f>VLOOKUP(A321,[1]ratio_family_bedrooms!$A:$K,9,FALSE)</f>
        <v>1.0588235294117647</v>
      </c>
      <c r="K321">
        <f>VLOOKUP(A321,[1]ratio_family_bedrooms!$A:$K,10,FALSE)</f>
        <v>1.2222222222222221</v>
      </c>
      <c r="L321">
        <f>VLOOKUP(A321,[1]ratio_family_bedrooms!$A:$K,11,FALSE)</f>
        <v>1.5</v>
      </c>
      <c r="M321">
        <f t="shared" si="4"/>
        <v>2183.7637084948651</v>
      </c>
    </row>
    <row r="322" spans="1:13" x14ac:dyDescent="0.2">
      <c r="A322">
        <v>2017</v>
      </c>
      <c r="B322">
        <v>10</v>
      </c>
      <c r="C322" t="s">
        <v>59</v>
      </c>
      <c r="D322">
        <v>1</v>
      </c>
      <c r="E322" t="s">
        <v>16</v>
      </c>
      <c r="F322">
        <f>VLOOKUP(A322&amp;B322&amp;C322&amp;D322&amp;E322,average_median_rates_2_aptFINAL!A:P,16,FALSE)</f>
        <v>1436</v>
      </c>
      <c r="G322">
        <f>VLOOKUP(A322&amp;B322&amp;C322&amp;3&amp;E322,average_median_rates_2_aptFINAL!A:P,16,FALSE)</f>
        <v>2723</v>
      </c>
      <c r="H322">
        <f>IF(D322&lt;=3,VLOOKUP(A322&amp;D322,[1]ratio_condo_family!$A:$F,6,FALSE),0)</f>
        <v>1.2748869450531464</v>
      </c>
      <c r="I322">
        <f>VLOOKUP(A322&amp;3,[1]ratio_condo_family!$A:$F,6,FALSE)</f>
        <v>1.3939697915690996</v>
      </c>
      <c r="J322">
        <f>VLOOKUP(A322,[1]ratio_family_bedrooms!$A:$K,9,FALSE)</f>
        <v>1.0588235294117647</v>
      </c>
      <c r="K322">
        <f>VLOOKUP(A322,[1]ratio_family_bedrooms!$A:$K,10,FALSE)</f>
        <v>1.2222222222222223</v>
      </c>
      <c r="L322">
        <f>VLOOKUP(A322,[1]ratio_family_bedrooms!$A:$K,11,FALSE)</f>
        <v>1.5</v>
      </c>
      <c r="M322">
        <f t="shared" si="4"/>
        <v>1830.7376530963181</v>
      </c>
    </row>
    <row r="323" spans="1:13" x14ac:dyDescent="0.2">
      <c r="A323">
        <v>2017</v>
      </c>
      <c r="B323">
        <v>10</v>
      </c>
      <c r="C323" t="s">
        <v>59</v>
      </c>
      <c r="D323">
        <v>1</v>
      </c>
      <c r="E323" t="s">
        <v>17</v>
      </c>
      <c r="F323">
        <f>VLOOKUP(A323&amp;B323&amp;C323&amp;D323&amp;E323,average_median_rates_2_aptFINAL!A:P,16,FALSE)</f>
        <v>1520</v>
      </c>
      <c r="G323">
        <f>VLOOKUP(A323&amp;B323&amp;C323&amp;3&amp;E323,average_median_rates_2_aptFINAL!A:P,16,FALSE)</f>
        <v>3129.7650534799159</v>
      </c>
      <c r="H323">
        <f>IF(D323&lt;=3,VLOOKUP(A323&amp;D323,[1]ratio_condo_family!$A:$F,6,FALSE),0)</f>
        <v>1.2748869450531464</v>
      </c>
      <c r="I323">
        <f>VLOOKUP(A323&amp;3,[1]ratio_condo_family!$A:$F,6,FALSE)</f>
        <v>1.3939697915690996</v>
      </c>
      <c r="J323">
        <f>VLOOKUP(A323,[1]ratio_family_bedrooms!$A:$K,9,FALSE)</f>
        <v>1.0588235294117647</v>
      </c>
      <c r="K323">
        <f>VLOOKUP(A323,[1]ratio_family_bedrooms!$A:$K,10,FALSE)</f>
        <v>1.2222222222222223</v>
      </c>
      <c r="L323">
        <f>VLOOKUP(A323,[1]ratio_family_bedrooms!$A:$K,11,FALSE)</f>
        <v>1.5</v>
      </c>
      <c r="M323">
        <f t="shared" ref="M323:M386" si="5">IF(D323&lt;=3,F323*H323,IF(D323=4,G323*I323*J323,IF(D323=5,G323*I323*J323*K323,IF(D323=6,G323*I323*J323*K323*L323,0))))</f>
        <v>1937.8281564807826</v>
      </c>
    </row>
    <row r="324" spans="1:13" x14ac:dyDescent="0.2">
      <c r="A324">
        <v>2017</v>
      </c>
      <c r="B324">
        <v>10</v>
      </c>
      <c r="C324" t="s">
        <v>59</v>
      </c>
      <c r="D324">
        <v>1</v>
      </c>
      <c r="E324" t="s">
        <v>19</v>
      </c>
      <c r="F324">
        <f>VLOOKUP(A324&amp;B324&amp;C324&amp;D324&amp;E324,average_median_rates_2_aptFINAL!A:P,16,FALSE)</f>
        <v>1360</v>
      </c>
      <c r="G324">
        <f>VLOOKUP(A324&amp;B324&amp;C324&amp;3&amp;E324,average_median_rates_2_aptFINAL!A:P,16,FALSE)</f>
        <v>2154</v>
      </c>
      <c r="H324">
        <f>IF(D324&lt;=3,VLOOKUP(A324&amp;D324,[1]ratio_condo_family!$A:$F,6,FALSE),0)</f>
        <v>1.2748869450531464</v>
      </c>
      <c r="I324">
        <f>VLOOKUP(A324&amp;3,[1]ratio_condo_family!$A:$F,6,FALSE)</f>
        <v>1.3939697915690996</v>
      </c>
      <c r="J324">
        <f>VLOOKUP(A324,[1]ratio_family_bedrooms!$A:$K,9,FALSE)</f>
        <v>1.0588235294117647</v>
      </c>
      <c r="K324">
        <f>VLOOKUP(A324,[1]ratio_family_bedrooms!$A:$K,10,FALSE)</f>
        <v>1.2222222222222223</v>
      </c>
      <c r="L324">
        <f>VLOOKUP(A324,[1]ratio_family_bedrooms!$A:$K,11,FALSE)</f>
        <v>1.5</v>
      </c>
      <c r="M324">
        <f t="shared" si="5"/>
        <v>1733.846245272279</v>
      </c>
    </row>
    <row r="325" spans="1:13" x14ac:dyDescent="0.2">
      <c r="A325">
        <v>2017</v>
      </c>
      <c r="B325">
        <v>10</v>
      </c>
      <c r="C325" t="s">
        <v>59</v>
      </c>
      <c r="D325">
        <v>1</v>
      </c>
      <c r="E325" t="s">
        <v>20</v>
      </c>
      <c r="F325">
        <f>VLOOKUP(A325&amp;B325&amp;C325&amp;D325&amp;E325,average_median_rates_2_aptFINAL!A:P,16,FALSE)</f>
        <v>1367</v>
      </c>
      <c r="G325">
        <f>VLOOKUP(A325&amp;B325&amp;C325&amp;3&amp;E325,average_median_rates_2_aptFINAL!A:P,16,FALSE)</f>
        <v>2727</v>
      </c>
      <c r="H325">
        <f>IF(D325&lt;=3,VLOOKUP(A325&amp;D325,[1]ratio_condo_family!$A:$F,6,FALSE),0)</f>
        <v>1.2748869450531464</v>
      </c>
      <c r="I325">
        <f>VLOOKUP(A325&amp;3,[1]ratio_condo_family!$A:$F,6,FALSE)</f>
        <v>1.3939697915690996</v>
      </c>
      <c r="J325">
        <f>VLOOKUP(A325,[1]ratio_family_bedrooms!$A:$K,9,FALSE)</f>
        <v>1.0588235294117647</v>
      </c>
      <c r="K325">
        <f>VLOOKUP(A325,[1]ratio_family_bedrooms!$A:$K,10,FALSE)</f>
        <v>1.2222222222222223</v>
      </c>
      <c r="L325">
        <f>VLOOKUP(A325,[1]ratio_family_bedrooms!$A:$K,11,FALSE)</f>
        <v>1.5</v>
      </c>
      <c r="M325">
        <f t="shared" si="5"/>
        <v>1742.770453887651</v>
      </c>
    </row>
    <row r="326" spans="1:13" x14ac:dyDescent="0.2">
      <c r="A326">
        <v>2017</v>
      </c>
      <c r="B326">
        <v>10</v>
      </c>
      <c r="C326" t="s">
        <v>59</v>
      </c>
      <c r="D326">
        <v>1</v>
      </c>
      <c r="E326" t="s">
        <v>21</v>
      </c>
      <c r="F326">
        <f>VLOOKUP(A326&amp;B326&amp;C326&amp;D326&amp;E326,average_median_rates_2_aptFINAL!A:P,16,FALSE)</f>
        <v>1371</v>
      </c>
      <c r="G326">
        <f>VLOOKUP(A326&amp;B326&amp;C326&amp;3&amp;E326,average_median_rates_2_aptFINAL!A:P,16,FALSE)</f>
        <v>2899</v>
      </c>
      <c r="H326">
        <f>IF(D326&lt;=3,VLOOKUP(A326&amp;D326,[1]ratio_condo_family!$A:$F,6,FALSE),0)</f>
        <v>1.2748869450531464</v>
      </c>
      <c r="I326">
        <f>VLOOKUP(A326&amp;3,[1]ratio_condo_family!$A:$F,6,FALSE)</f>
        <v>1.3939697915690996</v>
      </c>
      <c r="J326">
        <f>VLOOKUP(A326,[1]ratio_family_bedrooms!$A:$K,9,FALSE)</f>
        <v>1.0588235294117647</v>
      </c>
      <c r="K326">
        <f>VLOOKUP(A326,[1]ratio_family_bedrooms!$A:$K,10,FALSE)</f>
        <v>1.2222222222222223</v>
      </c>
      <c r="L326">
        <f>VLOOKUP(A326,[1]ratio_family_bedrooms!$A:$K,11,FALSE)</f>
        <v>1.5</v>
      </c>
      <c r="M326">
        <f t="shared" si="5"/>
        <v>1747.8700016678636</v>
      </c>
    </row>
    <row r="327" spans="1:13" x14ac:dyDescent="0.2">
      <c r="A327">
        <v>2017</v>
      </c>
      <c r="B327">
        <v>10</v>
      </c>
      <c r="C327" t="s">
        <v>59</v>
      </c>
      <c r="D327">
        <v>1</v>
      </c>
      <c r="E327" t="s">
        <v>23</v>
      </c>
      <c r="F327">
        <f>VLOOKUP(A327&amp;B327&amp;C327&amp;D327&amp;E327,average_median_rates_2_aptFINAL!A:P,16,FALSE)</f>
        <v>978</v>
      </c>
      <c r="G327">
        <f>VLOOKUP(A327&amp;B327&amp;C327&amp;3&amp;E327,average_median_rates_2_aptFINAL!A:P,16,FALSE)</f>
        <v>1397</v>
      </c>
      <c r="H327">
        <f>IF(D327&lt;=3,VLOOKUP(A327&amp;D327,[1]ratio_condo_family!$A:$F,6,FALSE),0)</f>
        <v>1.2748869450531464</v>
      </c>
      <c r="I327">
        <f>VLOOKUP(A327&amp;3,[1]ratio_condo_family!$A:$F,6,FALSE)</f>
        <v>1.3939697915690996</v>
      </c>
      <c r="J327">
        <f>VLOOKUP(A327,[1]ratio_family_bedrooms!$A:$K,9,FALSE)</f>
        <v>1.0588235294117647</v>
      </c>
      <c r="K327">
        <f>VLOOKUP(A327,[1]ratio_family_bedrooms!$A:$K,10,FALSE)</f>
        <v>1.2222222222222223</v>
      </c>
      <c r="L327">
        <f>VLOOKUP(A327,[1]ratio_family_bedrooms!$A:$K,11,FALSE)</f>
        <v>1.5</v>
      </c>
      <c r="M327">
        <f t="shared" si="5"/>
        <v>1246.8394322619772</v>
      </c>
    </row>
    <row r="328" spans="1:13" x14ac:dyDescent="0.2">
      <c r="A328">
        <v>2017</v>
      </c>
      <c r="B328">
        <v>10</v>
      </c>
      <c r="C328" t="s">
        <v>59</v>
      </c>
      <c r="D328">
        <v>1</v>
      </c>
      <c r="E328" t="s">
        <v>24</v>
      </c>
      <c r="F328">
        <f>VLOOKUP(A328&amp;B328&amp;C328&amp;D328&amp;E328,average_median_rates_2_aptFINAL!A:P,16,FALSE)</f>
        <v>1198</v>
      </c>
      <c r="G328">
        <f>VLOOKUP(A328&amp;B328&amp;C328&amp;3&amp;E328,average_median_rates_2_aptFINAL!A:P,16,FALSE)</f>
        <v>1686</v>
      </c>
      <c r="H328">
        <f>IF(D328&lt;=3,VLOOKUP(A328&amp;D328,[1]ratio_condo_family!$A:$F,6,FALSE),0)</f>
        <v>1.2748869450531464</v>
      </c>
      <c r="I328">
        <f>VLOOKUP(A328&amp;3,[1]ratio_condo_family!$A:$F,6,FALSE)</f>
        <v>1.3939697915690996</v>
      </c>
      <c r="J328">
        <f>VLOOKUP(A328,[1]ratio_family_bedrooms!$A:$K,9,FALSE)</f>
        <v>1.0588235294117647</v>
      </c>
      <c r="K328">
        <f>VLOOKUP(A328,[1]ratio_family_bedrooms!$A:$K,10,FALSE)</f>
        <v>1.2222222222222223</v>
      </c>
      <c r="L328">
        <f>VLOOKUP(A328,[1]ratio_family_bedrooms!$A:$K,11,FALSE)</f>
        <v>1.5</v>
      </c>
      <c r="M328">
        <f t="shared" si="5"/>
        <v>1527.3145601736694</v>
      </c>
    </row>
    <row r="329" spans="1:13" x14ac:dyDescent="0.2">
      <c r="A329">
        <v>2017</v>
      </c>
      <c r="B329">
        <v>10</v>
      </c>
      <c r="C329" t="s">
        <v>59</v>
      </c>
      <c r="D329">
        <v>1</v>
      </c>
      <c r="E329" t="s">
        <v>25</v>
      </c>
      <c r="F329">
        <f>VLOOKUP(A329&amp;B329&amp;C329&amp;D329&amp;E329,average_median_rates_2_aptFINAL!A:P,16,FALSE)</f>
        <v>1093</v>
      </c>
      <c r="G329">
        <f>VLOOKUP(A329&amp;B329&amp;C329&amp;3&amp;E329,average_median_rates_2_aptFINAL!A:P,16,FALSE)</f>
        <v>1482</v>
      </c>
      <c r="H329">
        <f>IF(D329&lt;=3,VLOOKUP(A329&amp;D329,[1]ratio_condo_family!$A:$F,6,FALSE),0)</f>
        <v>1.2748869450531464</v>
      </c>
      <c r="I329">
        <f>VLOOKUP(A329&amp;3,[1]ratio_condo_family!$A:$F,6,FALSE)</f>
        <v>1.3939697915690996</v>
      </c>
      <c r="J329">
        <f>VLOOKUP(A329,[1]ratio_family_bedrooms!$A:$K,9,FALSE)</f>
        <v>1.0588235294117647</v>
      </c>
      <c r="K329">
        <f>VLOOKUP(A329,[1]ratio_family_bedrooms!$A:$K,10,FALSE)</f>
        <v>1.2222222222222223</v>
      </c>
      <c r="L329">
        <f>VLOOKUP(A329,[1]ratio_family_bedrooms!$A:$K,11,FALSE)</f>
        <v>1.5</v>
      </c>
      <c r="M329">
        <f t="shared" si="5"/>
        <v>1393.451430943089</v>
      </c>
    </row>
    <row r="330" spans="1:13" x14ac:dyDescent="0.2">
      <c r="A330">
        <v>2017</v>
      </c>
      <c r="B330">
        <v>10</v>
      </c>
      <c r="C330" t="s">
        <v>59</v>
      </c>
      <c r="D330">
        <v>1</v>
      </c>
      <c r="E330" t="s">
        <v>26</v>
      </c>
      <c r="F330">
        <f>VLOOKUP(A330&amp;B330&amp;C330&amp;D330&amp;E330,average_median_rates_2_aptFINAL!A:P,16,FALSE)</f>
        <v>1118</v>
      </c>
      <c r="G330">
        <f>VLOOKUP(A330&amp;B330&amp;C330&amp;3&amp;E330,average_median_rates_2_aptFINAL!A:P,16,FALSE)</f>
        <v>1337</v>
      </c>
      <c r="H330">
        <f>IF(D330&lt;=3,VLOOKUP(A330&amp;D330,[1]ratio_condo_family!$A:$F,6,FALSE),0)</f>
        <v>1.2748869450531464</v>
      </c>
      <c r="I330">
        <f>VLOOKUP(A330&amp;3,[1]ratio_condo_family!$A:$F,6,FALSE)</f>
        <v>1.3939697915690996</v>
      </c>
      <c r="J330">
        <f>VLOOKUP(A330,[1]ratio_family_bedrooms!$A:$K,9,FALSE)</f>
        <v>1.0588235294117647</v>
      </c>
      <c r="K330">
        <f>VLOOKUP(A330,[1]ratio_family_bedrooms!$A:$K,10,FALSE)</f>
        <v>1.2222222222222223</v>
      </c>
      <c r="L330">
        <f>VLOOKUP(A330,[1]ratio_family_bedrooms!$A:$K,11,FALSE)</f>
        <v>1.5</v>
      </c>
      <c r="M330">
        <f t="shared" si="5"/>
        <v>1425.3236045694177</v>
      </c>
    </row>
    <row r="331" spans="1:13" x14ac:dyDescent="0.2">
      <c r="A331">
        <v>2017</v>
      </c>
      <c r="B331">
        <v>10</v>
      </c>
      <c r="C331" t="s">
        <v>59</v>
      </c>
      <c r="D331">
        <v>1</v>
      </c>
      <c r="E331" t="s">
        <v>27</v>
      </c>
      <c r="F331">
        <f>VLOOKUP(A331&amp;B331&amp;C331&amp;D331&amp;E331,average_median_rates_2_aptFINAL!A:P,16,FALSE)</f>
        <v>1700</v>
      </c>
      <c r="G331">
        <f>VLOOKUP(A331&amp;B331&amp;C331&amp;3&amp;E331,average_median_rates_2_aptFINAL!A:P,16,FALSE)</f>
        <v>2623</v>
      </c>
      <c r="H331">
        <f>IF(D331&lt;=3,VLOOKUP(A331&amp;D331,[1]ratio_condo_family!$A:$F,6,FALSE),0)</f>
        <v>1.2748869450531464</v>
      </c>
      <c r="I331">
        <f>VLOOKUP(A331&amp;3,[1]ratio_condo_family!$A:$F,6,FALSE)</f>
        <v>1.3939697915690996</v>
      </c>
      <c r="J331">
        <f>VLOOKUP(A331,[1]ratio_family_bedrooms!$A:$K,9,FALSE)</f>
        <v>1.0588235294117647</v>
      </c>
      <c r="K331">
        <f>VLOOKUP(A331,[1]ratio_family_bedrooms!$A:$K,10,FALSE)</f>
        <v>1.2222222222222223</v>
      </c>
      <c r="L331">
        <f>VLOOKUP(A331,[1]ratio_family_bedrooms!$A:$K,11,FALSE)</f>
        <v>1.5</v>
      </c>
      <c r="M331">
        <f t="shared" si="5"/>
        <v>2167.3078065903487</v>
      </c>
    </row>
    <row r="332" spans="1:13" x14ac:dyDescent="0.2">
      <c r="A332">
        <v>2017</v>
      </c>
      <c r="B332">
        <v>10</v>
      </c>
      <c r="C332" t="s">
        <v>59</v>
      </c>
      <c r="D332">
        <v>1</v>
      </c>
      <c r="E332" t="s">
        <v>28</v>
      </c>
      <c r="F332">
        <f>VLOOKUP(A332&amp;B332&amp;C332&amp;D332&amp;E332,average_median_rates_2_aptFINAL!A:P,16,FALSE)</f>
        <v>1112</v>
      </c>
      <c r="G332">
        <f>VLOOKUP(A332&amp;B332&amp;C332&amp;3&amp;E332,average_median_rates_2_aptFINAL!A:P,16,FALSE)</f>
        <v>1764</v>
      </c>
      <c r="H332">
        <f>IF(D332&lt;=3,VLOOKUP(A332&amp;D332,[1]ratio_condo_family!$A:$F,6,FALSE),0)</f>
        <v>1.2748869450531464</v>
      </c>
      <c r="I332">
        <f>VLOOKUP(A332&amp;3,[1]ratio_condo_family!$A:$F,6,FALSE)</f>
        <v>1.3939697915690996</v>
      </c>
      <c r="J332">
        <f>VLOOKUP(A332,[1]ratio_family_bedrooms!$A:$K,9,FALSE)</f>
        <v>1.0588235294117647</v>
      </c>
      <c r="K332">
        <f>VLOOKUP(A332,[1]ratio_family_bedrooms!$A:$K,10,FALSE)</f>
        <v>1.2222222222222223</v>
      </c>
      <c r="L332">
        <f>VLOOKUP(A332,[1]ratio_family_bedrooms!$A:$K,11,FALSE)</f>
        <v>1.5</v>
      </c>
      <c r="M332">
        <f t="shared" si="5"/>
        <v>1417.6742828990987</v>
      </c>
    </row>
    <row r="333" spans="1:13" x14ac:dyDescent="0.2">
      <c r="A333">
        <v>2017</v>
      </c>
      <c r="B333">
        <v>10</v>
      </c>
      <c r="C333" t="s">
        <v>59</v>
      </c>
      <c r="D333">
        <v>1</v>
      </c>
      <c r="E333" t="s">
        <v>29</v>
      </c>
      <c r="F333">
        <f>VLOOKUP(A333&amp;B333&amp;C333&amp;D333&amp;E333,average_median_rates_2_aptFINAL!A:P,16,FALSE)</f>
        <v>945</v>
      </c>
      <c r="G333">
        <f>VLOOKUP(A333&amp;B333&amp;C333&amp;3&amp;E333,average_median_rates_2_aptFINAL!A:P,16,FALSE)</f>
        <v>1266</v>
      </c>
      <c r="H333">
        <f>IF(D333&lt;=3,VLOOKUP(A333&amp;D333,[1]ratio_condo_family!$A:$F,6,FALSE),0)</f>
        <v>1.2748869450531464</v>
      </c>
      <c r="I333">
        <f>VLOOKUP(A333&amp;3,[1]ratio_condo_family!$A:$F,6,FALSE)</f>
        <v>1.3939697915690996</v>
      </c>
      <c r="J333">
        <f>VLOOKUP(A333,[1]ratio_family_bedrooms!$A:$K,9,FALSE)</f>
        <v>1.0588235294117647</v>
      </c>
      <c r="K333">
        <f>VLOOKUP(A333,[1]ratio_family_bedrooms!$A:$K,10,FALSE)</f>
        <v>1.2222222222222223</v>
      </c>
      <c r="L333">
        <f>VLOOKUP(A333,[1]ratio_family_bedrooms!$A:$K,11,FALSE)</f>
        <v>1.5</v>
      </c>
      <c r="M333">
        <f t="shared" si="5"/>
        <v>1204.7681630752234</v>
      </c>
    </row>
    <row r="334" spans="1:13" x14ac:dyDescent="0.2">
      <c r="A334">
        <v>2017</v>
      </c>
      <c r="B334">
        <v>10</v>
      </c>
      <c r="C334" t="s">
        <v>59</v>
      </c>
      <c r="D334">
        <v>1</v>
      </c>
      <c r="E334" t="s">
        <v>31</v>
      </c>
      <c r="F334">
        <f>VLOOKUP(A334&amp;B334&amp;C334&amp;D334&amp;E334,average_median_rates_2_aptFINAL!A:P,16,FALSE)</f>
        <v>1171</v>
      </c>
      <c r="G334">
        <f>VLOOKUP(A334&amp;B334&amp;C334&amp;3&amp;E334,average_median_rates_2_aptFINAL!A:P,16,FALSE)</f>
        <v>1839</v>
      </c>
      <c r="H334">
        <f>IF(D334&lt;=3,VLOOKUP(A334&amp;D334,[1]ratio_condo_family!$A:$F,6,FALSE),0)</f>
        <v>1.2748869450531464</v>
      </c>
      <c r="I334">
        <f>VLOOKUP(A334&amp;3,[1]ratio_condo_family!$A:$F,6,FALSE)</f>
        <v>1.3939697915690996</v>
      </c>
      <c r="J334">
        <f>VLOOKUP(A334,[1]ratio_family_bedrooms!$A:$K,9,FALSE)</f>
        <v>1.0588235294117647</v>
      </c>
      <c r="K334">
        <f>VLOOKUP(A334,[1]ratio_family_bedrooms!$A:$K,10,FALSE)</f>
        <v>1.2222222222222223</v>
      </c>
      <c r="L334">
        <f>VLOOKUP(A334,[1]ratio_family_bedrooms!$A:$K,11,FALSE)</f>
        <v>1.5</v>
      </c>
      <c r="M334">
        <f t="shared" si="5"/>
        <v>1492.8926126572344</v>
      </c>
    </row>
    <row r="335" spans="1:13" x14ac:dyDescent="0.2">
      <c r="A335">
        <v>2017</v>
      </c>
      <c r="B335">
        <v>10</v>
      </c>
      <c r="C335" t="s">
        <v>59</v>
      </c>
      <c r="D335">
        <v>1</v>
      </c>
      <c r="E335" t="s">
        <v>32</v>
      </c>
      <c r="F335">
        <f>VLOOKUP(A335&amp;B335&amp;C335&amp;D335&amp;E335,average_median_rates_2_aptFINAL!A:P,16,FALSE)</f>
        <v>988</v>
      </c>
      <c r="G335">
        <f>VLOOKUP(A335&amp;B335&amp;C335&amp;3&amp;E335,average_median_rates_2_aptFINAL!A:P,16,FALSE)</f>
        <v>1632</v>
      </c>
      <c r="H335">
        <f>IF(D335&lt;=3,VLOOKUP(A335&amp;D335,[1]ratio_condo_family!$A:$F,6,FALSE),0)</f>
        <v>1.2748869450531464</v>
      </c>
      <c r="I335">
        <f>VLOOKUP(A335&amp;3,[1]ratio_condo_family!$A:$F,6,FALSE)</f>
        <v>1.3939697915690996</v>
      </c>
      <c r="J335">
        <f>VLOOKUP(A335,[1]ratio_family_bedrooms!$A:$K,9,FALSE)</f>
        <v>1.0588235294117647</v>
      </c>
      <c r="K335">
        <f>VLOOKUP(A335,[1]ratio_family_bedrooms!$A:$K,10,FALSE)</f>
        <v>1.2222222222222223</v>
      </c>
      <c r="L335">
        <f>VLOOKUP(A335,[1]ratio_family_bedrooms!$A:$K,11,FALSE)</f>
        <v>1.5</v>
      </c>
      <c r="M335">
        <f t="shared" si="5"/>
        <v>1259.5883017125086</v>
      </c>
    </row>
    <row r="336" spans="1:13" x14ac:dyDescent="0.2">
      <c r="A336">
        <v>2017</v>
      </c>
      <c r="B336">
        <v>10</v>
      </c>
      <c r="C336" t="s">
        <v>59</v>
      </c>
      <c r="D336">
        <v>1</v>
      </c>
      <c r="E336" t="s">
        <v>33</v>
      </c>
      <c r="F336">
        <f>VLOOKUP(A336&amp;B336&amp;C336&amp;D336&amp;E336,average_median_rates_2_aptFINAL!A:P,16,FALSE)</f>
        <v>1220</v>
      </c>
      <c r="G336">
        <f>VLOOKUP(A336&amp;B336&amp;C336&amp;3&amp;E336,average_median_rates_2_aptFINAL!A:P,16,FALSE)</f>
        <v>2022</v>
      </c>
      <c r="H336">
        <f>IF(D336&lt;=3,VLOOKUP(A336&amp;D336,[1]ratio_condo_family!$A:$F,6,FALSE),0)</f>
        <v>1.2748869450531464</v>
      </c>
      <c r="I336">
        <f>VLOOKUP(A336&amp;3,[1]ratio_condo_family!$A:$F,6,FALSE)</f>
        <v>1.3939697915690996</v>
      </c>
      <c r="J336">
        <f>VLOOKUP(A336,[1]ratio_family_bedrooms!$A:$K,9,FALSE)</f>
        <v>1.0588235294117647</v>
      </c>
      <c r="K336">
        <f>VLOOKUP(A336,[1]ratio_family_bedrooms!$A:$K,10,FALSE)</f>
        <v>1.2222222222222223</v>
      </c>
      <c r="L336">
        <f>VLOOKUP(A336,[1]ratio_family_bedrooms!$A:$K,11,FALSE)</f>
        <v>1.5</v>
      </c>
      <c r="M336">
        <f t="shared" si="5"/>
        <v>1555.3620729648385</v>
      </c>
    </row>
    <row r="337" spans="1:13" x14ac:dyDescent="0.2">
      <c r="A337">
        <v>2017</v>
      </c>
      <c r="B337">
        <v>10</v>
      </c>
      <c r="C337" t="s">
        <v>59</v>
      </c>
      <c r="D337">
        <v>1</v>
      </c>
      <c r="E337" t="s">
        <v>34</v>
      </c>
      <c r="F337">
        <f>VLOOKUP(A337&amp;B337&amp;C337&amp;D337&amp;E337,average_median_rates_2_aptFINAL!A:P,16,FALSE)</f>
        <v>1312</v>
      </c>
      <c r="G337">
        <f>VLOOKUP(A337&amp;B337&amp;C337&amp;3&amp;E337,average_median_rates_2_aptFINAL!A:P,16,FALSE)</f>
        <v>1648</v>
      </c>
      <c r="H337">
        <f>IF(D337&lt;=3,VLOOKUP(A337&amp;D337,[1]ratio_condo_family!$A:$F,6,FALSE),0)</f>
        <v>1.2748869450531464</v>
      </c>
      <c r="I337">
        <f>VLOOKUP(A337&amp;3,[1]ratio_condo_family!$A:$F,6,FALSE)</f>
        <v>1.3939697915690996</v>
      </c>
      <c r="J337">
        <f>VLOOKUP(A337,[1]ratio_family_bedrooms!$A:$K,9,FALSE)</f>
        <v>1.0588235294117647</v>
      </c>
      <c r="K337">
        <f>VLOOKUP(A337,[1]ratio_family_bedrooms!$A:$K,10,FALSE)</f>
        <v>1.2222222222222223</v>
      </c>
      <c r="L337">
        <f>VLOOKUP(A337,[1]ratio_family_bedrooms!$A:$K,11,FALSE)</f>
        <v>1.5</v>
      </c>
      <c r="M337">
        <f t="shared" si="5"/>
        <v>1672.6516719097281</v>
      </c>
    </row>
    <row r="338" spans="1:13" x14ac:dyDescent="0.2">
      <c r="A338">
        <v>2017</v>
      </c>
      <c r="B338">
        <v>10</v>
      </c>
      <c r="C338" t="s">
        <v>59</v>
      </c>
      <c r="D338">
        <v>1</v>
      </c>
      <c r="E338" t="s">
        <v>35</v>
      </c>
      <c r="F338">
        <f>VLOOKUP(A338&amp;B338&amp;C338&amp;D338&amp;E338,average_median_rates_2_aptFINAL!A:P,16,FALSE)</f>
        <v>1551</v>
      </c>
      <c r="G338">
        <f>VLOOKUP(A338&amp;B338&amp;C338&amp;3&amp;E338,average_median_rates_2_aptFINAL!A:P,16,FALSE)</f>
        <v>3400</v>
      </c>
      <c r="H338">
        <f>IF(D338&lt;=3,VLOOKUP(A338&amp;D338,[1]ratio_condo_family!$A:$F,6,FALSE),0)</f>
        <v>1.2748869450531464</v>
      </c>
      <c r="I338">
        <f>VLOOKUP(A338&amp;3,[1]ratio_condo_family!$A:$F,6,FALSE)</f>
        <v>1.3939697915690996</v>
      </c>
      <c r="J338">
        <f>VLOOKUP(A338,[1]ratio_family_bedrooms!$A:$K,9,FALSE)</f>
        <v>1.0588235294117647</v>
      </c>
      <c r="K338">
        <f>VLOOKUP(A338,[1]ratio_family_bedrooms!$A:$K,10,FALSE)</f>
        <v>1.2222222222222223</v>
      </c>
      <c r="L338">
        <f>VLOOKUP(A338,[1]ratio_family_bedrooms!$A:$K,11,FALSE)</f>
        <v>1.5</v>
      </c>
      <c r="M338">
        <f t="shared" si="5"/>
        <v>1977.3496517774299</v>
      </c>
    </row>
    <row r="339" spans="1:13" x14ac:dyDescent="0.2">
      <c r="A339">
        <v>2017</v>
      </c>
      <c r="B339">
        <v>10</v>
      </c>
      <c r="C339" t="s">
        <v>59</v>
      </c>
      <c r="D339">
        <v>1</v>
      </c>
      <c r="E339" t="s">
        <v>36</v>
      </c>
      <c r="F339">
        <f>VLOOKUP(A339&amp;B339&amp;C339&amp;D339&amp;E339,average_median_rates_2_aptFINAL!A:P,16,FALSE)</f>
        <v>1185</v>
      </c>
      <c r="G339">
        <f>VLOOKUP(A339&amp;B339&amp;C339&amp;3&amp;E339,average_median_rates_2_aptFINAL!A:P,16,FALSE)</f>
        <v>1698</v>
      </c>
      <c r="H339">
        <f>IF(D339&lt;=3,VLOOKUP(A339&amp;D339,[1]ratio_condo_family!$A:$F,6,FALSE),0)</f>
        <v>1.2748869450531464</v>
      </c>
      <c r="I339">
        <f>VLOOKUP(A339&amp;3,[1]ratio_condo_family!$A:$F,6,FALSE)</f>
        <v>1.3939697915690996</v>
      </c>
      <c r="J339">
        <f>VLOOKUP(A339,[1]ratio_family_bedrooms!$A:$K,9,FALSE)</f>
        <v>1.0588235294117647</v>
      </c>
      <c r="K339">
        <f>VLOOKUP(A339,[1]ratio_family_bedrooms!$A:$K,10,FALSE)</f>
        <v>1.2222222222222223</v>
      </c>
      <c r="L339">
        <f>VLOOKUP(A339,[1]ratio_family_bedrooms!$A:$K,11,FALSE)</f>
        <v>1.5</v>
      </c>
      <c r="M339">
        <f t="shared" si="5"/>
        <v>1510.7410298879784</v>
      </c>
    </row>
    <row r="340" spans="1:13" x14ac:dyDescent="0.2">
      <c r="A340">
        <v>2017</v>
      </c>
      <c r="B340">
        <v>10</v>
      </c>
      <c r="C340" t="s">
        <v>59</v>
      </c>
      <c r="D340">
        <v>1</v>
      </c>
      <c r="E340" t="s">
        <v>37</v>
      </c>
      <c r="F340">
        <f>VLOOKUP(A340&amp;B340&amp;C340&amp;D340&amp;E340,average_median_rates_2_aptFINAL!A:P,16,FALSE)</f>
        <v>872</v>
      </c>
      <c r="G340">
        <f>VLOOKUP(A340&amp;B340&amp;C340&amp;3&amp;E340,average_median_rates_2_aptFINAL!A:P,16,FALSE)</f>
        <v>1170</v>
      </c>
      <c r="H340">
        <f>IF(D340&lt;=3,VLOOKUP(A340&amp;D340,[1]ratio_condo_family!$A:$F,6,FALSE),0)</f>
        <v>1.2748869450531464</v>
      </c>
      <c r="I340">
        <f>VLOOKUP(A340&amp;3,[1]ratio_condo_family!$A:$F,6,FALSE)</f>
        <v>1.3939697915690996</v>
      </c>
      <c r="J340">
        <f>VLOOKUP(A340,[1]ratio_family_bedrooms!$A:$K,9,FALSE)</f>
        <v>1.0588235294117647</v>
      </c>
      <c r="K340">
        <f>VLOOKUP(A340,[1]ratio_family_bedrooms!$A:$K,10,FALSE)</f>
        <v>1.2222222222222223</v>
      </c>
      <c r="L340">
        <f>VLOOKUP(A340,[1]ratio_family_bedrooms!$A:$K,11,FALSE)</f>
        <v>1.5</v>
      </c>
      <c r="M340">
        <f t="shared" si="5"/>
        <v>1111.7014160863437</v>
      </c>
    </row>
    <row r="341" spans="1:13" x14ac:dyDescent="0.2">
      <c r="A341">
        <v>2017</v>
      </c>
      <c r="B341">
        <v>10</v>
      </c>
      <c r="C341" t="s">
        <v>59</v>
      </c>
      <c r="D341">
        <v>1</v>
      </c>
      <c r="E341" t="s">
        <v>38</v>
      </c>
      <c r="F341">
        <f>VLOOKUP(A341&amp;B341&amp;C341&amp;D341&amp;E341,average_median_rates_2_aptFINAL!A:P,16,FALSE)</f>
        <v>908</v>
      </c>
      <c r="G341">
        <f>VLOOKUP(A341&amp;B341&amp;C341&amp;3&amp;E341,average_median_rates_2_aptFINAL!A:P,16,FALSE)</f>
        <v>1213</v>
      </c>
      <c r="H341">
        <f>IF(D341&lt;=3,VLOOKUP(A341&amp;D341,[1]ratio_condo_family!$A:$F,6,FALSE),0)</f>
        <v>1.2748869450531464</v>
      </c>
      <c r="I341">
        <f>VLOOKUP(A341&amp;3,[1]ratio_condo_family!$A:$F,6,FALSE)</f>
        <v>1.3939697915690996</v>
      </c>
      <c r="J341">
        <f>VLOOKUP(A341,[1]ratio_family_bedrooms!$A:$K,9,FALSE)</f>
        <v>1.0588235294117647</v>
      </c>
      <c r="K341">
        <f>VLOOKUP(A341,[1]ratio_family_bedrooms!$A:$K,10,FALSE)</f>
        <v>1.2222222222222223</v>
      </c>
      <c r="L341">
        <f>VLOOKUP(A341,[1]ratio_family_bedrooms!$A:$K,11,FALSE)</f>
        <v>1.5</v>
      </c>
      <c r="M341">
        <f t="shared" si="5"/>
        <v>1157.5973461082569</v>
      </c>
    </row>
    <row r="342" spans="1:13" x14ac:dyDescent="0.2">
      <c r="A342">
        <v>2017</v>
      </c>
      <c r="B342">
        <v>10</v>
      </c>
      <c r="C342" t="s">
        <v>59</v>
      </c>
      <c r="D342">
        <v>1</v>
      </c>
      <c r="E342" t="s">
        <v>39</v>
      </c>
      <c r="F342">
        <f>VLOOKUP(A342&amp;B342&amp;C342&amp;D342&amp;E342,average_median_rates_2_aptFINAL!A:P,16,FALSE)</f>
        <v>944</v>
      </c>
      <c r="G342">
        <f>VLOOKUP(A342&amp;B342&amp;C342&amp;3&amp;E342,average_median_rates_2_aptFINAL!A:P,16,FALSE)</f>
        <v>1576.3407569672627</v>
      </c>
      <c r="H342">
        <f>IF(D342&lt;=3,VLOOKUP(A342&amp;D342,[1]ratio_condo_family!$A:$F,6,FALSE),0)</f>
        <v>1.2748869450531464</v>
      </c>
      <c r="I342">
        <f>VLOOKUP(A342&amp;3,[1]ratio_condo_family!$A:$F,6,FALSE)</f>
        <v>1.3939697915690996</v>
      </c>
      <c r="J342">
        <f>VLOOKUP(A342,[1]ratio_family_bedrooms!$A:$K,9,FALSE)</f>
        <v>1.0588235294117647</v>
      </c>
      <c r="K342">
        <f>VLOOKUP(A342,[1]ratio_family_bedrooms!$A:$K,10,FALSE)</f>
        <v>1.2222222222222223</v>
      </c>
      <c r="L342">
        <f>VLOOKUP(A342,[1]ratio_family_bedrooms!$A:$K,11,FALSE)</f>
        <v>1.5</v>
      </c>
      <c r="M342">
        <f t="shared" si="5"/>
        <v>1203.4932761301702</v>
      </c>
    </row>
    <row r="343" spans="1:13" x14ac:dyDescent="0.2">
      <c r="A343">
        <v>2017</v>
      </c>
      <c r="B343">
        <v>10</v>
      </c>
      <c r="C343" t="s">
        <v>59</v>
      </c>
      <c r="D343">
        <v>1</v>
      </c>
      <c r="E343" t="s">
        <v>40</v>
      </c>
      <c r="F343">
        <f>VLOOKUP(A343&amp;B343&amp;C343&amp;D343&amp;E343,average_median_rates_2_aptFINAL!A:P,16,FALSE)</f>
        <v>975</v>
      </c>
      <c r="G343">
        <f>VLOOKUP(A343&amp;B343&amp;C343&amp;3&amp;E343,average_median_rates_2_aptFINAL!A:P,16,FALSE)</f>
        <v>1752</v>
      </c>
      <c r="H343">
        <f>IF(D343&lt;=3,VLOOKUP(A343&amp;D343,[1]ratio_condo_family!$A:$F,6,FALSE),0)</f>
        <v>1.2748869450531464</v>
      </c>
      <c r="I343">
        <f>VLOOKUP(A343&amp;3,[1]ratio_condo_family!$A:$F,6,FALSE)</f>
        <v>1.3939697915690996</v>
      </c>
      <c r="J343">
        <f>VLOOKUP(A343,[1]ratio_family_bedrooms!$A:$K,9,FALSE)</f>
        <v>1.0588235294117647</v>
      </c>
      <c r="K343">
        <f>VLOOKUP(A343,[1]ratio_family_bedrooms!$A:$K,10,FALSE)</f>
        <v>1.2222222222222223</v>
      </c>
      <c r="L343">
        <f>VLOOKUP(A343,[1]ratio_family_bedrooms!$A:$K,11,FALSE)</f>
        <v>1.5</v>
      </c>
      <c r="M343">
        <f t="shared" si="5"/>
        <v>1243.0147714268178</v>
      </c>
    </row>
    <row r="344" spans="1:13" x14ac:dyDescent="0.2">
      <c r="A344">
        <v>2017</v>
      </c>
      <c r="B344">
        <v>10</v>
      </c>
      <c r="C344" t="s">
        <v>59</v>
      </c>
      <c r="D344">
        <v>1</v>
      </c>
      <c r="E344" t="s">
        <v>41</v>
      </c>
      <c r="F344">
        <f>VLOOKUP(A344&amp;B344&amp;C344&amp;D344&amp;E344,average_median_rates_2_aptFINAL!A:P,16,FALSE)</f>
        <v>1005</v>
      </c>
      <c r="G344">
        <f>VLOOKUP(A344&amp;B344&amp;C344&amp;3&amp;E344,average_median_rates_2_aptFINAL!A:P,16,FALSE)</f>
        <v>1342</v>
      </c>
      <c r="H344">
        <f>IF(D344&lt;=3,VLOOKUP(A344&amp;D344,[1]ratio_condo_family!$A:$F,6,FALSE),0)</f>
        <v>1.2748869450531464</v>
      </c>
      <c r="I344">
        <f>VLOOKUP(A344&amp;3,[1]ratio_condo_family!$A:$F,6,FALSE)</f>
        <v>1.3939697915690996</v>
      </c>
      <c r="J344">
        <f>VLOOKUP(A344,[1]ratio_family_bedrooms!$A:$K,9,FALSE)</f>
        <v>1.0588235294117647</v>
      </c>
      <c r="K344">
        <f>VLOOKUP(A344,[1]ratio_family_bedrooms!$A:$K,10,FALSE)</f>
        <v>1.2222222222222223</v>
      </c>
      <c r="L344">
        <f>VLOOKUP(A344,[1]ratio_family_bedrooms!$A:$K,11,FALSE)</f>
        <v>1.5</v>
      </c>
      <c r="M344">
        <f t="shared" si="5"/>
        <v>1281.261379778412</v>
      </c>
    </row>
    <row r="345" spans="1:13" x14ac:dyDescent="0.2">
      <c r="A345">
        <v>2017</v>
      </c>
      <c r="B345">
        <v>10</v>
      </c>
      <c r="C345" t="s">
        <v>59</v>
      </c>
      <c r="D345">
        <v>1</v>
      </c>
      <c r="E345" t="s">
        <v>42</v>
      </c>
      <c r="F345">
        <f>VLOOKUP(A345&amp;B345&amp;C345&amp;D345&amp;E345,average_median_rates_2_aptFINAL!A:P,16,FALSE)</f>
        <v>802</v>
      </c>
      <c r="G345">
        <f>VLOOKUP(A345&amp;B345&amp;C345&amp;3&amp;E345,average_median_rates_2_aptFINAL!A:P,16,FALSE)</f>
        <v>1366</v>
      </c>
      <c r="H345">
        <f>IF(D345&lt;=3,VLOOKUP(A345&amp;D345,[1]ratio_condo_family!$A:$F,6,FALSE),0)</f>
        <v>1.2748869450531464</v>
      </c>
      <c r="I345">
        <f>VLOOKUP(A345&amp;3,[1]ratio_condo_family!$A:$F,6,FALSE)</f>
        <v>1.3939697915690996</v>
      </c>
      <c r="J345">
        <f>VLOOKUP(A345,[1]ratio_family_bedrooms!$A:$K,9,FALSE)</f>
        <v>1.0588235294117647</v>
      </c>
      <c r="K345">
        <f>VLOOKUP(A345,[1]ratio_family_bedrooms!$A:$K,10,FALSE)</f>
        <v>1.2222222222222223</v>
      </c>
      <c r="L345">
        <f>VLOOKUP(A345,[1]ratio_family_bedrooms!$A:$K,11,FALSE)</f>
        <v>1.5</v>
      </c>
      <c r="M345">
        <f t="shared" si="5"/>
        <v>1022.4593299326234</v>
      </c>
    </row>
    <row r="346" spans="1:13" x14ac:dyDescent="0.2">
      <c r="A346">
        <v>2017</v>
      </c>
      <c r="B346">
        <v>10</v>
      </c>
      <c r="C346" t="s">
        <v>59</v>
      </c>
      <c r="D346">
        <v>1</v>
      </c>
      <c r="E346" t="s">
        <v>43</v>
      </c>
      <c r="F346">
        <f>VLOOKUP(A346&amp;B346&amp;C346&amp;D346&amp;E346,average_median_rates_2_aptFINAL!A:P,16,FALSE)</f>
        <v>1223</v>
      </c>
      <c r="G346">
        <f>VLOOKUP(A346&amp;B346&amp;C346&amp;3&amp;E346,average_median_rates_2_aptFINAL!A:P,16,FALSE)</f>
        <v>1801</v>
      </c>
      <c r="H346">
        <f>IF(D346&lt;=3,VLOOKUP(A346&amp;D346,[1]ratio_condo_family!$A:$F,6,FALSE),0)</f>
        <v>1.2748869450531464</v>
      </c>
      <c r="I346">
        <f>VLOOKUP(A346&amp;3,[1]ratio_condo_family!$A:$F,6,FALSE)</f>
        <v>1.3939697915690996</v>
      </c>
      <c r="J346">
        <f>VLOOKUP(A346,[1]ratio_family_bedrooms!$A:$K,9,FALSE)</f>
        <v>1.0588235294117647</v>
      </c>
      <c r="K346">
        <f>VLOOKUP(A346,[1]ratio_family_bedrooms!$A:$K,10,FALSE)</f>
        <v>1.2222222222222223</v>
      </c>
      <c r="L346">
        <f>VLOOKUP(A346,[1]ratio_family_bedrooms!$A:$K,11,FALSE)</f>
        <v>1.5</v>
      </c>
      <c r="M346">
        <f t="shared" si="5"/>
        <v>1559.1867337999979</v>
      </c>
    </row>
    <row r="347" spans="1:13" x14ac:dyDescent="0.2">
      <c r="A347">
        <v>2017</v>
      </c>
      <c r="B347">
        <v>10</v>
      </c>
      <c r="C347" t="s">
        <v>59</v>
      </c>
      <c r="D347">
        <v>1</v>
      </c>
      <c r="E347" t="s">
        <v>60</v>
      </c>
      <c r="F347">
        <f>VLOOKUP(A347&amp;B347&amp;C347&amp;D347&amp;E347,average_median_rates_2_aptFINAL!A:P,16,FALSE)</f>
        <v>1092.1154135451447</v>
      </c>
      <c r="G347">
        <f>VLOOKUP(A347&amp;B347&amp;C347&amp;3&amp;E347,average_median_rates_2_aptFINAL!A:P,16,FALSE)</f>
        <v>1631.7932335402213</v>
      </c>
      <c r="H347">
        <f>IF(D347&lt;=3,VLOOKUP(A347&amp;D347,[1]ratio_condo_family!$A:$F,6,FALSE),0)</f>
        <v>1.2748869450531464</v>
      </c>
      <c r="I347">
        <f>VLOOKUP(A347&amp;3,[1]ratio_condo_family!$A:$F,6,FALSE)</f>
        <v>1.3939697915690996</v>
      </c>
      <c r="J347">
        <f>VLOOKUP(A347,[1]ratio_family_bedrooms!$A:$K,9,FALSE)</f>
        <v>1.0588235294117647</v>
      </c>
      <c r="K347">
        <f>VLOOKUP(A347,[1]ratio_family_bedrooms!$A:$K,10,FALSE)</f>
        <v>1.2222222222222223</v>
      </c>
      <c r="L347">
        <f>VLOOKUP(A347,[1]ratio_family_bedrooms!$A:$K,11,FALSE)</f>
        <v>1.5</v>
      </c>
      <c r="M347">
        <f t="shared" si="5"/>
        <v>1392.3236832200232</v>
      </c>
    </row>
    <row r="348" spans="1:13" x14ac:dyDescent="0.2">
      <c r="A348">
        <v>2017</v>
      </c>
      <c r="B348">
        <v>10</v>
      </c>
      <c r="C348" t="s">
        <v>59</v>
      </c>
      <c r="D348">
        <v>2</v>
      </c>
      <c r="E348" t="s">
        <v>12</v>
      </c>
      <c r="F348">
        <f>VLOOKUP(A348&amp;B348&amp;C348&amp;D348&amp;E348,average_median_rates_2_aptFINAL!A:P,16,FALSE)</f>
        <v>2076</v>
      </c>
      <c r="G348">
        <f>VLOOKUP(A348&amp;B348&amp;C348&amp;3&amp;E348,average_median_rates_2_aptFINAL!A:P,16,FALSE)</f>
        <v>3150</v>
      </c>
      <c r="H348">
        <f>IF(D348&lt;=3,VLOOKUP(A348&amp;D348,[1]ratio_condo_family!$A:$F,6,FALSE),0)</f>
        <v>1.3817152928409271</v>
      </c>
      <c r="I348">
        <f>VLOOKUP(A348&amp;3,[1]ratio_condo_family!$A:$F,6,FALSE)</f>
        <v>1.3939697915690996</v>
      </c>
      <c r="J348">
        <f>VLOOKUP(A348,[1]ratio_family_bedrooms!$A:$K,9,FALSE)</f>
        <v>1.0588235294117647</v>
      </c>
      <c r="K348">
        <f>VLOOKUP(A348,[1]ratio_family_bedrooms!$A:$K,10,FALSE)</f>
        <v>1.2222222222222223</v>
      </c>
      <c r="L348">
        <f>VLOOKUP(A348,[1]ratio_family_bedrooms!$A:$K,11,FALSE)</f>
        <v>1.5</v>
      </c>
      <c r="M348">
        <f t="shared" si="5"/>
        <v>2868.4409479377646</v>
      </c>
    </row>
    <row r="349" spans="1:13" x14ac:dyDescent="0.2">
      <c r="A349">
        <v>2017</v>
      </c>
      <c r="B349">
        <v>10</v>
      </c>
      <c r="C349" t="s">
        <v>59</v>
      </c>
      <c r="D349">
        <v>2</v>
      </c>
      <c r="E349" t="s">
        <v>16</v>
      </c>
      <c r="F349">
        <f>VLOOKUP(A349&amp;B349&amp;C349&amp;D349&amp;E349,average_median_rates_2_aptFINAL!A:P,16,FALSE)</f>
        <v>2097</v>
      </c>
      <c r="G349">
        <f>VLOOKUP(A349&amp;B349&amp;C349&amp;3&amp;E349,average_median_rates_2_aptFINAL!A:P,16,FALSE)</f>
        <v>2723</v>
      </c>
      <c r="H349">
        <f>IF(D349&lt;=3,VLOOKUP(A349&amp;D349,[1]ratio_condo_family!$A:$F,6,FALSE),0)</f>
        <v>1.3817152928409271</v>
      </c>
      <c r="I349">
        <f>VLOOKUP(A349&amp;3,[1]ratio_condo_family!$A:$F,6,FALSE)</f>
        <v>1.3939697915690996</v>
      </c>
      <c r="J349">
        <f>VLOOKUP(A349,[1]ratio_family_bedrooms!$A:$K,9,FALSE)</f>
        <v>1.0588235294117647</v>
      </c>
      <c r="K349">
        <f>VLOOKUP(A349,[1]ratio_family_bedrooms!$A:$K,10,FALSE)</f>
        <v>1.2222222222222223</v>
      </c>
      <c r="L349">
        <f>VLOOKUP(A349,[1]ratio_family_bedrooms!$A:$K,11,FALSE)</f>
        <v>1.5</v>
      </c>
      <c r="M349">
        <f t="shared" si="5"/>
        <v>2897.4569690874241</v>
      </c>
    </row>
    <row r="350" spans="1:13" x14ac:dyDescent="0.2">
      <c r="A350">
        <v>2017</v>
      </c>
      <c r="B350">
        <v>10</v>
      </c>
      <c r="C350" t="s">
        <v>59</v>
      </c>
      <c r="D350">
        <v>2</v>
      </c>
      <c r="E350" t="s">
        <v>17</v>
      </c>
      <c r="F350">
        <f>VLOOKUP(A350&amp;B350&amp;C350&amp;D350&amp;E350,average_median_rates_2_aptFINAL!A:P,16,FALSE)</f>
        <v>2282</v>
      </c>
      <c r="G350">
        <f>VLOOKUP(A350&amp;B350&amp;C350&amp;3&amp;E350,average_median_rates_2_aptFINAL!A:P,16,FALSE)</f>
        <v>3129.7650534799159</v>
      </c>
      <c r="H350">
        <f>IF(D350&lt;=3,VLOOKUP(A350&amp;D350,[1]ratio_condo_family!$A:$F,6,FALSE),0)</f>
        <v>1.3817152928409271</v>
      </c>
      <c r="I350">
        <f>VLOOKUP(A350&amp;3,[1]ratio_condo_family!$A:$F,6,FALSE)</f>
        <v>1.3939697915690996</v>
      </c>
      <c r="J350">
        <f>VLOOKUP(A350,[1]ratio_family_bedrooms!$A:$K,9,FALSE)</f>
        <v>1.0588235294117647</v>
      </c>
      <c r="K350">
        <f>VLOOKUP(A350,[1]ratio_family_bedrooms!$A:$K,10,FALSE)</f>
        <v>1.2222222222222223</v>
      </c>
      <c r="L350">
        <f>VLOOKUP(A350,[1]ratio_family_bedrooms!$A:$K,11,FALSE)</f>
        <v>1.5</v>
      </c>
      <c r="M350">
        <f t="shared" si="5"/>
        <v>3153.0742982629954</v>
      </c>
    </row>
    <row r="351" spans="1:13" x14ac:dyDescent="0.2">
      <c r="A351">
        <v>2017</v>
      </c>
      <c r="B351">
        <v>10</v>
      </c>
      <c r="C351" t="s">
        <v>59</v>
      </c>
      <c r="D351">
        <v>2</v>
      </c>
      <c r="E351" t="s">
        <v>19</v>
      </c>
      <c r="F351">
        <f>VLOOKUP(A351&amp;B351&amp;C351&amp;D351&amp;E351,average_median_rates_2_aptFINAL!A:P,16,FALSE)</f>
        <v>1893</v>
      </c>
      <c r="G351">
        <f>VLOOKUP(A351&amp;B351&amp;C351&amp;3&amp;E351,average_median_rates_2_aptFINAL!A:P,16,FALSE)</f>
        <v>2154</v>
      </c>
      <c r="H351">
        <f>IF(D351&lt;=3,VLOOKUP(A351&amp;D351,[1]ratio_condo_family!$A:$F,6,FALSE),0)</f>
        <v>1.3817152928409271</v>
      </c>
      <c r="I351">
        <f>VLOOKUP(A351&amp;3,[1]ratio_condo_family!$A:$F,6,FALSE)</f>
        <v>1.3939697915690996</v>
      </c>
      <c r="J351">
        <f>VLOOKUP(A351,[1]ratio_family_bedrooms!$A:$K,9,FALSE)</f>
        <v>1.0588235294117647</v>
      </c>
      <c r="K351">
        <f>VLOOKUP(A351,[1]ratio_family_bedrooms!$A:$K,10,FALSE)</f>
        <v>1.2222222222222223</v>
      </c>
      <c r="L351">
        <f>VLOOKUP(A351,[1]ratio_family_bedrooms!$A:$K,11,FALSE)</f>
        <v>1.5</v>
      </c>
      <c r="M351">
        <f t="shared" si="5"/>
        <v>2615.5870493478751</v>
      </c>
    </row>
    <row r="352" spans="1:13" x14ac:dyDescent="0.2">
      <c r="A352">
        <v>2017</v>
      </c>
      <c r="B352">
        <v>10</v>
      </c>
      <c r="C352" t="s">
        <v>59</v>
      </c>
      <c r="D352">
        <v>2</v>
      </c>
      <c r="E352" t="s">
        <v>20</v>
      </c>
      <c r="F352">
        <f>VLOOKUP(A352&amp;B352&amp;C352&amp;D352&amp;E352,average_median_rates_2_aptFINAL!A:P,16,FALSE)</f>
        <v>1912</v>
      </c>
      <c r="G352">
        <f>VLOOKUP(A352&amp;B352&amp;C352&amp;3&amp;E352,average_median_rates_2_aptFINAL!A:P,16,FALSE)</f>
        <v>2727</v>
      </c>
      <c r="H352">
        <f>IF(D352&lt;=3,VLOOKUP(A352&amp;D352,[1]ratio_condo_family!$A:$F,6,FALSE),0)</f>
        <v>1.3817152928409271</v>
      </c>
      <c r="I352">
        <f>VLOOKUP(A352&amp;3,[1]ratio_condo_family!$A:$F,6,FALSE)</f>
        <v>1.3939697915690996</v>
      </c>
      <c r="J352">
        <f>VLOOKUP(A352,[1]ratio_family_bedrooms!$A:$K,9,FALSE)</f>
        <v>1.0588235294117647</v>
      </c>
      <c r="K352">
        <f>VLOOKUP(A352,[1]ratio_family_bedrooms!$A:$K,10,FALSE)</f>
        <v>1.2222222222222223</v>
      </c>
      <c r="L352">
        <f>VLOOKUP(A352,[1]ratio_family_bedrooms!$A:$K,11,FALSE)</f>
        <v>1.5</v>
      </c>
      <c r="M352">
        <f t="shared" si="5"/>
        <v>2641.8396399118524</v>
      </c>
    </row>
    <row r="353" spans="1:13" x14ac:dyDescent="0.2">
      <c r="A353">
        <v>2017</v>
      </c>
      <c r="B353">
        <v>10</v>
      </c>
      <c r="C353" t="s">
        <v>59</v>
      </c>
      <c r="D353">
        <v>2</v>
      </c>
      <c r="E353" t="s">
        <v>21</v>
      </c>
      <c r="F353">
        <f>VLOOKUP(A353&amp;B353&amp;C353&amp;D353&amp;E353,average_median_rates_2_aptFINAL!A:P,16,FALSE)</f>
        <v>2194</v>
      </c>
      <c r="G353">
        <f>VLOOKUP(A353&amp;B353&amp;C353&amp;3&amp;E353,average_median_rates_2_aptFINAL!A:P,16,FALSE)</f>
        <v>2899</v>
      </c>
      <c r="H353">
        <f>IF(D353&lt;=3,VLOOKUP(A353&amp;D353,[1]ratio_condo_family!$A:$F,6,FALSE),0)</f>
        <v>1.3817152928409271</v>
      </c>
      <c r="I353">
        <f>VLOOKUP(A353&amp;3,[1]ratio_condo_family!$A:$F,6,FALSE)</f>
        <v>1.3939697915690996</v>
      </c>
      <c r="J353">
        <f>VLOOKUP(A353,[1]ratio_family_bedrooms!$A:$K,9,FALSE)</f>
        <v>1.0588235294117647</v>
      </c>
      <c r="K353">
        <f>VLOOKUP(A353,[1]ratio_family_bedrooms!$A:$K,10,FALSE)</f>
        <v>1.2222222222222223</v>
      </c>
      <c r="L353">
        <f>VLOOKUP(A353,[1]ratio_family_bedrooms!$A:$K,11,FALSE)</f>
        <v>1.5</v>
      </c>
      <c r="M353">
        <f t="shared" si="5"/>
        <v>3031.4833524929941</v>
      </c>
    </row>
    <row r="354" spans="1:13" x14ac:dyDescent="0.2">
      <c r="A354">
        <v>2017</v>
      </c>
      <c r="B354">
        <v>10</v>
      </c>
      <c r="C354" t="s">
        <v>59</v>
      </c>
      <c r="D354">
        <v>2</v>
      </c>
      <c r="E354" t="s">
        <v>23</v>
      </c>
      <c r="F354">
        <f>VLOOKUP(A354&amp;B354&amp;C354&amp;D354&amp;E354,average_median_rates_2_aptFINAL!A:P,16,FALSE)</f>
        <v>1248</v>
      </c>
      <c r="G354">
        <f>VLOOKUP(A354&amp;B354&amp;C354&amp;3&amp;E354,average_median_rates_2_aptFINAL!A:P,16,FALSE)</f>
        <v>1397</v>
      </c>
      <c r="H354">
        <f>IF(D354&lt;=3,VLOOKUP(A354&amp;D354,[1]ratio_condo_family!$A:$F,6,FALSE),0)</f>
        <v>1.3817152928409271</v>
      </c>
      <c r="I354">
        <f>VLOOKUP(A354&amp;3,[1]ratio_condo_family!$A:$F,6,FALSE)</f>
        <v>1.3939697915690996</v>
      </c>
      <c r="J354">
        <f>VLOOKUP(A354,[1]ratio_family_bedrooms!$A:$K,9,FALSE)</f>
        <v>1.0588235294117647</v>
      </c>
      <c r="K354">
        <f>VLOOKUP(A354,[1]ratio_family_bedrooms!$A:$K,10,FALSE)</f>
        <v>1.2222222222222223</v>
      </c>
      <c r="L354">
        <f>VLOOKUP(A354,[1]ratio_family_bedrooms!$A:$K,11,FALSE)</f>
        <v>1.5</v>
      </c>
      <c r="M354">
        <f t="shared" si="5"/>
        <v>1724.380685465477</v>
      </c>
    </row>
    <row r="355" spans="1:13" x14ac:dyDescent="0.2">
      <c r="A355">
        <v>2017</v>
      </c>
      <c r="B355">
        <v>10</v>
      </c>
      <c r="C355" t="s">
        <v>59</v>
      </c>
      <c r="D355">
        <v>2</v>
      </c>
      <c r="E355" t="s">
        <v>24</v>
      </c>
      <c r="F355">
        <f>VLOOKUP(A355&amp;B355&amp;C355&amp;D355&amp;E355,average_median_rates_2_aptFINAL!A:P,16,FALSE)</f>
        <v>1587</v>
      </c>
      <c r="G355">
        <f>VLOOKUP(A355&amp;B355&amp;C355&amp;3&amp;E355,average_median_rates_2_aptFINAL!A:P,16,FALSE)</f>
        <v>1686</v>
      </c>
      <c r="H355">
        <f>IF(D355&lt;=3,VLOOKUP(A355&amp;D355,[1]ratio_condo_family!$A:$F,6,FALSE),0)</f>
        <v>1.3817152928409271</v>
      </c>
      <c r="I355">
        <f>VLOOKUP(A355&amp;3,[1]ratio_condo_family!$A:$F,6,FALSE)</f>
        <v>1.3939697915690996</v>
      </c>
      <c r="J355">
        <f>VLOOKUP(A355,[1]ratio_family_bedrooms!$A:$K,9,FALSE)</f>
        <v>1.0588235294117647</v>
      </c>
      <c r="K355">
        <f>VLOOKUP(A355,[1]ratio_family_bedrooms!$A:$K,10,FALSE)</f>
        <v>1.2222222222222223</v>
      </c>
      <c r="L355">
        <f>VLOOKUP(A355,[1]ratio_family_bedrooms!$A:$K,11,FALSE)</f>
        <v>1.5</v>
      </c>
      <c r="M355">
        <f t="shared" si="5"/>
        <v>2192.7821697385511</v>
      </c>
    </row>
    <row r="356" spans="1:13" x14ac:dyDescent="0.2">
      <c r="A356">
        <v>2017</v>
      </c>
      <c r="B356">
        <v>10</v>
      </c>
      <c r="C356" t="s">
        <v>59</v>
      </c>
      <c r="D356">
        <v>2</v>
      </c>
      <c r="E356" t="s">
        <v>25</v>
      </c>
      <c r="F356">
        <f>VLOOKUP(A356&amp;B356&amp;C356&amp;D356&amp;E356,average_median_rates_2_aptFINAL!A:P,16,FALSE)</f>
        <v>1538</v>
      </c>
      <c r="G356">
        <f>VLOOKUP(A356&amp;B356&amp;C356&amp;3&amp;E356,average_median_rates_2_aptFINAL!A:P,16,FALSE)</f>
        <v>1482</v>
      </c>
      <c r="H356">
        <f>IF(D356&lt;=3,VLOOKUP(A356&amp;D356,[1]ratio_condo_family!$A:$F,6,FALSE),0)</f>
        <v>1.3817152928409271</v>
      </c>
      <c r="I356">
        <f>VLOOKUP(A356&amp;3,[1]ratio_condo_family!$A:$F,6,FALSE)</f>
        <v>1.3939697915690996</v>
      </c>
      <c r="J356">
        <f>VLOOKUP(A356,[1]ratio_family_bedrooms!$A:$K,9,FALSE)</f>
        <v>1.0588235294117647</v>
      </c>
      <c r="K356">
        <f>VLOOKUP(A356,[1]ratio_family_bedrooms!$A:$K,10,FALSE)</f>
        <v>1.2222222222222223</v>
      </c>
      <c r="L356">
        <f>VLOOKUP(A356,[1]ratio_family_bedrooms!$A:$K,11,FALSE)</f>
        <v>1.5</v>
      </c>
      <c r="M356">
        <f t="shared" si="5"/>
        <v>2125.0781203893457</v>
      </c>
    </row>
    <row r="357" spans="1:13" x14ac:dyDescent="0.2">
      <c r="A357">
        <v>2017</v>
      </c>
      <c r="B357">
        <v>10</v>
      </c>
      <c r="C357" t="s">
        <v>59</v>
      </c>
      <c r="D357">
        <v>2</v>
      </c>
      <c r="E357" t="s">
        <v>26</v>
      </c>
      <c r="F357">
        <f>VLOOKUP(A357&amp;B357&amp;C357&amp;D357&amp;E357,average_median_rates_2_aptFINAL!A:P,16,FALSE)</f>
        <v>1458</v>
      </c>
      <c r="G357">
        <f>VLOOKUP(A357&amp;B357&amp;C357&amp;3&amp;E357,average_median_rates_2_aptFINAL!A:P,16,FALSE)</f>
        <v>1337</v>
      </c>
      <c r="H357">
        <f>IF(D357&lt;=3,VLOOKUP(A357&amp;D357,[1]ratio_condo_family!$A:$F,6,FALSE),0)</f>
        <v>1.3817152928409271</v>
      </c>
      <c r="I357">
        <f>VLOOKUP(A357&amp;3,[1]ratio_condo_family!$A:$F,6,FALSE)</f>
        <v>1.3939697915690996</v>
      </c>
      <c r="J357">
        <f>VLOOKUP(A357,[1]ratio_family_bedrooms!$A:$K,9,FALSE)</f>
        <v>1.0588235294117647</v>
      </c>
      <c r="K357">
        <f>VLOOKUP(A357,[1]ratio_family_bedrooms!$A:$K,10,FALSE)</f>
        <v>1.2222222222222223</v>
      </c>
      <c r="L357">
        <f>VLOOKUP(A357,[1]ratio_family_bedrooms!$A:$K,11,FALSE)</f>
        <v>1.5</v>
      </c>
      <c r="M357">
        <f t="shared" si="5"/>
        <v>2014.5408969620717</v>
      </c>
    </row>
    <row r="358" spans="1:13" x14ac:dyDescent="0.2">
      <c r="A358">
        <v>2017</v>
      </c>
      <c r="B358">
        <v>10</v>
      </c>
      <c r="C358" t="s">
        <v>59</v>
      </c>
      <c r="D358">
        <v>2</v>
      </c>
      <c r="E358" t="s">
        <v>27</v>
      </c>
      <c r="F358">
        <f>VLOOKUP(A358&amp;B358&amp;C358&amp;D358&amp;E358,average_median_rates_2_aptFINAL!A:P,16,FALSE)</f>
        <v>2188</v>
      </c>
      <c r="G358">
        <f>VLOOKUP(A358&amp;B358&amp;C358&amp;3&amp;E358,average_median_rates_2_aptFINAL!A:P,16,FALSE)</f>
        <v>2623</v>
      </c>
      <c r="H358">
        <f>IF(D358&lt;=3,VLOOKUP(A358&amp;D358,[1]ratio_condo_family!$A:$F,6,FALSE),0)</f>
        <v>1.3817152928409271</v>
      </c>
      <c r="I358">
        <f>VLOOKUP(A358&amp;3,[1]ratio_condo_family!$A:$F,6,FALSE)</f>
        <v>1.3939697915690996</v>
      </c>
      <c r="J358">
        <f>VLOOKUP(A358,[1]ratio_family_bedrooms!$A:$K,9,FALSE)</f>
        <v>1.0588235294117647</v>
      </c>
      <c r="K358">
        <f>VLOOKUP(A358,[1]ratio_family_bedrooms!$A:$K,10,FALSE)</f>
        <v>1.2222222222222223</v>
      </c>
      <c r="L358">
        <f>VLOOKUP(A358,[1]ratio_family_bedrooms!$A:$K,11,FALSE)</f>
        <v>1.5</v>
      </c>
      <c r="M358">
        <f t="shared" si="5"/>
        <v>3023.1930607359486</v>
      </c>
    </row>
    <row r="359" spans="1:13" x14ac:dyDescent="0.2">
      <c r="A359">
        <v>2017</v>
      </c>
      <c r="B359">
        <v>10</v>
      </c>
      <c r="C359" t="s">
        <v>59</v>
      </c>
      <c r="D359">
        <v>2</v>
      </c>
      <c r="E359" t="s">
        <v>28</v>
      </c>
      <c r="F359">
        <f>VLOOKUP(A359&amp;B359&amp;C359&amp;D359&amp;E359,average_median_rates_2_aptFINAL!A:P,16,FALSE)</f>
        <v>1404</v>
      </c>
      <c r="G359">
        <f>VLOOKUP(A359&amp;B359&amp;C359&amp;3&amp;E359,average_median_rates_2_aptFINAL!A:P,16,FALSE)</f>
        <v>1764</v>
      </c>
      <c r="H359">
        <f>IF(D359&lt;=3,VLOOKUP(A359&amp;D359,[1]ratio_condo_family!$A:$F,6,FALSE),0)</f>
        <v>1.3817152928409271</v>
      </c>
      <c r="I359">
        <f>VLOOKUP(A359&amp;3,[1]ratio_condo_family!$A:$F,6,FALSE)</f>
        <v>1.3939697915690996</v>
      </c>
      <c r="J359">
        <f>VLOOKUP(A359,[1]ratio_family_bedrooms!$A:$K,9,FALSE)</f>
        <v>1.0588235294117647</v>
      </c>
      <c r="K359">
        <f>VLOOKUP(A359,[1]ratio_family_bedrooms!$A:$K,10,FALSE)</f>
        <v>1.2222222222222223</v>
      </c>
      <c r="L359">
        <f>VLOOKUP(A359,[1]ratio_family_bedrooms!$A:$K,11,FALSE)</f>
        <v>1.5</v>
      </c>
      <c r="M359">
        <f t="shared" si="5"/>
        <v>1939.9282711486617</v>
      </c>
    </row>
    <row r="360" spans="1:13" x14ac:dyDescent="0.2">
      <c r="A360">
        <v>2017</v>
      </c>
      <c r="B360">
        <v>10</v>
      </c>
      <c r="C360" t="s">
        <v>59</v>
      </c>
      <c r="D360">
        <v>2</v>
      </c>
      <c r="E360" t="s">
        <v>29</v>
      </c>
      <c r="F360">
        <f>VLOOKUP(A360&amp;B360&amp;C360&amp;D360&amp;E360,average_median_rates_2_aptFINAL!A:P,16,FALSE)</f>
        <v>1155</v>
      </c>
      <c r="G360">
        <f>VLOOKUP(A360&amp;B360&amp;C360&amp;3&amp;E360,average_median_rates_2_aptFINAL!A:P,16,FALSE)</f>
        <v>1266</v>
      </c>
      <c r="H360">
        <f>IF(D360&lt;=3,VLOOKUP(A360&amp;D360,[1]ratio_condo_family!$A:$F,6,FALSE),0)</f>
        <v>1.3817152928409271</v>
      </c>
      <c r="I360">
        <f>VLOOKUP(A360&amp;3,[1]ratio_condo_family!$A:$F,6,FALSE)</f>
        <v>1.3939697915690996</v>
      </c>
      <c r="J360">
        <f>VLOOKUP(A360,[1]ratio_family_bedrooms!$A:$K,9,FALSE)</f>
        <v>1.0588235294117647</v>
      </c>
      <c r="K360">
        <f>VLOOKUP(A360,[1]ratio_family_bedrooms!$A:$K,10,FALSE)</f>
        <v>1.2222222222222223</v>
      </c>
      <c r="L360">
        <f>VLOOKUP(A360,[1]ratio_family_bedrooms!$A:$K,11,FALSE)</f>
        <v>1.5</v>
      </c>
      <c r="M360">
        <f t="shared" si="5"/>
        <v>1595.8811632312709</v>
      </c>
    </row>
    <row r="361" spans="1:13" x14ac:dyDescent="0.2">
      <c r="A361">
        <v>2017</v>
      </c>
      <c r="B361">
        <v>10</v>
      </c>
      <c r="C361" t="s">
        <v>59</v>
      </c>
      <c r="D361">
        <v>2</v>
      </c>
      <c r="E361" t="s">
        <v>31</v>
      </c>
      <c r="F361">
        <f>VLOOKUP(A361&amp;B361&amp;C361&amp;D361&amp;E361,average_median_rates_2_aptFINAL!A:P,16,FALSE)</f>
        <v>1481</v>
      </c>
      <c r="G361">
        <f>VLOOKUP(A361&amp;B361&amp;C361&amp;3&amp;E361,average_median_rates_2_aptFINAL!A:P,16,FALSE)</f>
        <v>1839</v>
      </c>
      <c r="H361">
        <f>IF(D361&lt;=3,VLOOKUP(A361&amp;D361,[1]ratio_condo_family!$A:$F,6,FALSE),0)</f>
        <v>1.3817152928409271</v>
      </c>
      <c r="I361">
        <f>VLOOKUP(A361&amp;3,[1]ratio_condo_family!$A:$F,6,FALSE)</f>
        <v>1.3939697915690996</v>
      </c>
      <c r="J361">
        <f>VLOOKUP(A361,[1]ratio_family_bedrooms!$A:$K,9,FALSE)</f>
        <v>1.0588235294117647</v>
      </c>
      <c r="K361">
        <f>VLOOKUP(A361,[1]ratio_family_bedrooms!$A:$K,10,FALSE)</f>
        <v>1.2222222222222223</v>
      </c>
      <c r="L361">
        <f>VLOOKUP(A361,[1]ratio_family_bedrooms!$A:$K,11,FALSE)</f>
        <v>1.5</v>
      </c>
      <c r="M361">
        <f t="shared" si="5"/>
        <v>2046.320348697413</v>
      </c>
    </row>
    <row r="362" spans="1:13" x14ac:dyDescent="0.2">
      <c r="A362">
        <v>2017</v>
      </c>
      <c r="B362">
        <v>10</v>
      </c>
      <c r="C362" t="s">
        <v>59</v>
      </c>
      <c r="D362">
        <v>2</v>
      </c>
      <c r="E362" t="s">
        <v>32</v>
      </c>
      <c r="F362">
        <f>VLOOKUP(A362&amp;B362&amp;C362&amp;D362&amp;E362,average_median_rates_2_aptFINAL!A:P,16,FALSE)</f>
        <v>1335</v>
      </c>
      <c r="G362">
        <f>VLOOKUP(A362&amp;B362&amp;C362&amp;3&amp;E362,average_median_rates_2_aptFINAL!A:P,16,FALSE)</f>
        <v>1632</v>
      </c>
      <c r="H362">
        <f>IF(D362&lt;=3,VLOOKUP(A362&amp;D362,[1]ratio_condo_family!$A:$F,6,FALSE),0)</f>
        <v>1.3817152928409271</v>
      </c>
      <c r="I362">
        <f>VLOOKUP(A362&amp;3,[1]ratio_condo_family!$A:$F,6,FALSE)</f>
        <v>1.3939697915690996</v>
      </c>
      <c r="J362">
        <f>VLOOKUP(A362,[1]ratio_family_bedrooms!$A:$K,9,FALSE)</f>
        <v>1.0588235294117647</v>
      </c>
      <c r="K362">
        <f>VLOOKUP(A362,[1]ratio_family_bedrooms!$A:$K,10,FALSE)</f>
        <v>1.2222222222222223</v>
      </c>
      <c r="L362">
        <f>VLOOKUP(A362,[1]ratio_family_bedrooms!$A:$K,11,FALSE)</f>
        <v>1.5</v>
      </c>
      <c r="M362">
        <f t="shared" si="5"/>
        <v>1844.5899159426376</v>
      </c>
    </row>
    <row r="363" spans="1:13" x14ac:dyDescent="0.2">
      <c r="A363">
        <v>2017</v>
      </c>
      <c r="B363">
        <v>10</v>
      </c>
      <c r="C363" t="s">
        <v>59</v>
      </c>
      <c r="D363">
        <v>2</v>
      </c>
      <c r="E363" t="s">
        <v>33</v>
      </c>
      <c r="F363">
        <f>VLOOKUP(A363&amp;B363&amp;C363&amp;D363&amp;E363,average_median_rates_2_aptFINAL!A:P,16,FALSE)</f>
        <v>1584</v>
      </c>
      <c r="G363">
        <f>VLOOKUP(A363&amp;B363&amp;C363&amp;3&amp;E363,average_median_rates_2_aptFINAL!A:P,16,FALSE)</f>
        <v>2022</v>
      </c>
      <c r="H363">
        <f>IF(D363&lt;=3,VLOOKUP(A363&amp;D363,[1]ratio_condo_family!$A:$F,6,FALSE),0)</f>
        <v>1.3817152928409271</v>
      </c>
      <c r="I363">
        <f>VLOOKUP(A363&amp;3,[1]ratio_condo_family!$A:$F,6,FALSE)</f>
        <v>1.3939697915690996</v>
      </c>
      <c r="J363">
        <f>VLOOKUP(A363,[1]ratio_family_bedrooms!$A:$K,9,FALSE)</f>
        <v>1.0588235294117647</v>
      </c>
      <c r="K363">
        <f>VLOOKUP(A363,[1]ratio_family_bedrooms!$A:$K,10,FALSE)</f>
        <v>1.2222222222222223</v>
      </c>
      <c r="L363">
        <f>VLOOKUP(A363,[1]ratio_family_bedrooms!$A:$K,11,FALSE)</f>
        <v>1.5</v>
      </c>
      <c r="M363">
        <f t="shared" si="5"/>
        <v>2188.6370238600284</v>
      </c>
    </row>
    <row r="364" spans="1:13" x14ac:dyDescent="0.2">
      <c r="A364">
        <v>2017</v>
      </c>
      <c r="B364">
        <v>10</v>
      </c>
      <c r="C364" t="s">
        <v>59</v>
      </c>
      <c r="D364">
        <v>2</v>
      </c>
      <c r="E364" t="s">
        <v>34</v>
      </c>
      <c r="F364">
        <f>VLOOKUP(A364&amp;B364&amp;C364&amp;D364&amp;E364,average_median_rates_2_aptFINAL!A:P,16,FALSE)</f>
        <v>1757</v>
      </c>
      <c r="G364">
        <f>VLOOKUP(A364&amp;B364&amp;C364&amp;3&amp;E364,average_median_rates_2_aptFINAL!A:P,16,FALSE)</f>
        <v>1648</v>
      </c>
      <c r="H364">
        <f>IF(D364&lt;=3,VLOOKUP(A364&amp;D364,[1]ratio_condo_family!$A:$F,6,FALSE),0)</f>
        <v>1.3817152928409271</v>
      </c>
      <c r="I364">
        <f>VLOOKUP(A364&amp;3,[1]ratio_condo_family!$A:$F,6,FALSE)</f>
        <v>1.3939697915690996</v>
      </c>
      <c r="J364">
        <f>VLOOKUP(A364,[1]ratio_family_bedrooms!$A:$K,9,FALSE)</f>
        <v>1.0588235294117647</v>
      </c>
      <c r="K364">
        <f>VLOOKUP(A364,[1]ratio_family_bedrooms!$A:$K,10,FALSE)</f>
        <v>1.2222222222222223</v>
      </c>
      <c r="L364">
        <f>VLOOKUP(A364,[1]ratio_family_bedrooms!$A:$K,11,FALSE)</f>
        <v>1.5</v>
      </c>
      <c r="M364">
        <f t="shared" si="5"/>
        <v>2427.6737695215088</v>
      </c>
    </row>
    <row r="365" spans="1:13" x14ac:dyDescent="0.2">
      <c r="A365">
        <v>2017</v>
      </c>
      <c r="B365">
        <v>10</v>
      </c>
      <c r="C365" t="s">
        <v>59</v>
      </c>
      <c r="D365">
        <v>2</v>
      </c>
      <c r="E365" t="s">
        <v>35</v>
      </c>
      <c r="F365">
        <f>VLOOKUP(A365&amp;B365&amp;C365&amp;D365&amp;E365,average_median_rates_2_aptFINAL!A:P,16,FALSE)</f>
        <v>2434</v>
      </c>
      <c r="G365">
        <f>VLOOKUP(A365&amp;B365&amp;C365&amp;3&amp;E365,average_median_rates_2_aptFINAL!A:P,16,FALSE)</f>
        <v>3400</v>
      </c>
      <c r="H365">
        <f>IF(D365&lt;=3,VLOOKUP(A365&amp;D365,[1]ratio_condo_family!$A:$F,6,FALSE),0)</f>
        <v>1.3817152928409271</v>
      </c>
      <c r="I365">
        <f>VLOOKUP(A365&amp;3,[1]ratio_condo_family!$A:$F,6,FALSE)</f>
        <v>1.3939697915690996</v>
      </c>
      <c r="J365">
        <f>VLOOKUP(A365,[1]ratio_family_bedrooms!$A:$K,9,FALSE)</f>
        <v>1.0588235294117647</v>
      </c>
      <c r="K365">
        <f>VLOOKUP(A365,[1]ratio_family_bedrooms!$A:$K,10,FALSE)</f>
        <v>1.2222222222222223</v>
      </c>
      <c r="L365">
        <f>VLOOKUP(A365,[1]ratio_family_bedrooms!$A:$K,11,FALSE)</f>
        <v>1.5</v>
      </c>
      <c r="M365">
        <f t="shared" si="5"/>
        <v>3363.0950227748167</v>
      </c>
    </row>
    <row r="366" spans="1:13" x14ac:dyDescent="0.2">
      <c r="A366">
        <v>2017</v>
      </c>
      <c r="B366">
        <v>10</v>
      </c>
      <c r="C366" t="s">
        <v>59</v>
      </c>
      <c r="D366">
        <v>2</v>
      </c>
      <c r="E366" t="s">
        <v>36</v>
      </c>
      <c r="F366">
        <f>VLOOKUP(A366&amp;B366&amp;C366&amp;D366&amp;E366,average_median_rates_2_aptFINAL!A:P,16,FALSE)</f>
        <v>1375</v>
      </c>
      <c r="G366">
        <f>VLOOKUP(A366&amp;B366&amp;C366&amp;3&amp;E366,average_median_rates_2_aptFINAL!A:P,16,FALSE)</f>
        <v>1698</v>
      </c>
      <c r="H366">
        <f>IF(D366&lt;=3,VLOOKUP(A366&amp;D366,[1]ratio_condo_family!$A:$F,6,FALSE),0)</f>
        <v>1.3817152928409271</v>
      </c>
      <c r="I366">
        <f>VLOOKUP(A366&amp;3,[1]ratio_condo_family!$A:$F,6,FALSE)</f>
        <v>1.3939697915690996</v>
      </c>
      <c r="J366">
        <f>VLOOKUP(A366,[1]ratio_family_bedrooms!$A:$K,9,FALSE)</f>
        <v>1.0588235294117647</v>
      </c>
      <c r="K366">
        <f>VLOOKUP(A366,[1]ratio_family_bedrooms!$A:$K,10,FALSE)</f>
        <v>1.2222222222222223</v>
      </c>
      <c r="L366">
        <f>VLOOKUP(A366,[1]ratio_family_bedrooms!$A:$K,11,FALSE)</f>
        <v>1.5</v>
      </c>
      <c r="M366">
        <f t="shared" si="5"/>
        <v>1899.8585276562746</v>
      </c>
    </row>
    <row r="367" spans="1:13" x14ac:dyDescent="0.2">
      <c r="A367">
        <v>2017</v>
      </c>
      <c r="B367">
        <v>10</v>
      </c>
      <c r="C367" t="s">
        <v>59</v>
      </c>
      <c r="D367">
        <v>2</v>
      </c>
      <c r="E367" t="s">
        <v>37</v>
      </c>
      <c r="F367">
        <f>VLOOKUP(A367&amp;B367&amp;C367&amp;D367&amp;E367,average_median_rates_2_aptFINAL!A:P,16,FALSE)</f>
        <v>1162</v>
      </c>
      <c r="G367">
        <f>VLOOKUP(A367&amp;B367&amp;C367&amp;3&amp;E367,average_median_rates_2_aptFINAL!A:P,16,FALSE)</f>
        <v>1170</v>
      </c>
      <c r="H367">
        <f>IF(D367&lt;=3,VLOOKUP(A367&amp;D367,[1]ratio_condo_family!$A:$F,6,FALSE),0)</f>
        <v>1.3817152928409271</v>
      </c>
      <c r="I367">
        <f>VLOOKUP(A367&amp;3,[1]ratio_condo_family!$A:$F,6,FALSE)</f>
        <v>1.3939697915690996</v>
      </c>
      <c r="J367">
        <f>VLOOKUP(A367,[1]ratio_family_bedrooms!$A:$K,9,FALSE)</f>
        <v>1.0588235294117647</v>
      </c>
      <c r="K367">
        <f>VLOOKUP(A367,[1]ratio_family_bedrooms!$A:$K,10,FALSE)</f>
        <v>1.2222222222222223</v>
      </c>
      <c r="L367">
        <f>VLOOKUP(A367,[1]ratio_family_bedrooms!$A:$K,11,FALSE)</f>
        <v>1.5</v>
      </c>
      <c r="M367">
        <f t="shared" si="5"/>
        <v>1605.5531702811572</v>
      </c>
    </row>
    <row r="368" spans="1:13" x14ac:dyDescent="0.2">
      <c r="A368">
        <v>2017</v>
      </c>
      <c r="B368">
        <v>10</v>
      </c>
      <c r="C368" t="s">
        <v>59</v>
      </c>
      <c r="D368">
        <v>2</v>
      </c>
      <c r="E368" t="s">
        <v>38</v>
      </c>
      <c r="F368">
        <f>VLOOKUP(A368&amp;B368&amp;C368&amp;D368&amp;E368,average_median_rates_2_aptFINAL!A:P,16,FALSE)</f>
        <v>1077</v>
      </c>
      <c r="G368">
        <f>VLOOKUP(A368&amp;B368&amp;C368&amp;3&amp;E368,average_median_rates_2_aptFINAL!A:P,16,FALSE)</f>
        <v>1213</v>
      </c>
      <c r="H368">
        <f>IF(D368&lt;=3,VLOOKUP(A368&amp;D368,[1]ratio_condo_family!$A:$F,6,FALSE),0)</f>
        <v>1.3817152928409271</v>
      </c>
      <c r="I368">
        <f>VLOOKUP(A368&amp;3,[1]ratio_condo_family!$A:$F,6,FALSE)</f>
        <v>1.3939697915690996</v>
      </c>
      <c r="J368">
        <f>VLOOKUP(A368,[1]ratio_family_bedrooms!$A:$K,9,FALSE)</f>
        <v>1.0588235294117647</v>
      </c>
      <c r="K368">
        <f>VLOOKUP(A368,[1]ratio_family_bedrooms!$A:$K,10,FALSE)</f>
        <v>1.2222222222222223</v>
      </c>
      <c r="L368">
        <f>VLOOKUP(A368,[1]ratio_family_bedrooms!$A:$K,11,FALSE)</f>
        <v>1.5</v>
      </c>
      <c r="M368">
        <f t="shared" si="5"/>
        <v>1488.1073703896784</v>
      </c>
    </row>
    <row r="369" spans="1:13" x14ac:dyDescent="0.2">
      <c r="A369">
        <v>2017</v>
      </c>
      <c r="B369">
        <v>10</v>
      </c>
      <c r="C369" t="s">
        <v>59</v>
      </c>
      <c r="D369">
        <v>2</v>
      </c>
      <c r="E369" t="s">
        <v>39</v>
      </c>
      <c r="F369">
        <f>VLOOKUP(A369&amp;B369&amp;C369&amp;D369&amp;E369,average_median_rates_2_aptFINAL!A:P,16,FALSE)</f>
        <v>1241</v>
      </c>
      <c r="G369">
        <f>VLOOKUP(A369&amp;B369&amp;C369&amp;3&amp;E369,average_median_rates_2_aptFINAL!A:P,16,FALSE)</f>
        <v>1576.3407569672627</v>
      </c>
      <c r="H369">
        <f>IF(D369&lt;=3,VLOOKUP(A369&amp;D369,[1]ratio_condo_family!$A:$F,6,FALSE),0)</f>
        <v>1.3817152928409271</v>
      </c>
      <c r="I369">
        <f>VLOOKUP(A369&amp;3,[1]ratio_condo_family!$A:$F,6,FALSE)</f>
        <v>1.3939697915690996</v>
      </c>
      <c r="J369">
        <f>VLOOKUP(A369,[1]ratio_family_bedrooms!$A:$K,9,FALSE)</f>
        <v>1.0588235294117647</v>
      </c>
      <c r="K369">
        <f>VLOOKUP(A369,[1]ratio_family_bedrooms!$A:$K,10,FALSE)</f>
        <v>1.2222222222222223</v>
      </c>
      <c r="L369">
        <f>VLOOKUP(A369,[1]ratio_family_bedrooms!$A:$K,11,FALSE)</f>
        <v>1.5</v>
      </c>
      <c r="M369">
        <f t="shared" si="5"/>
        <v>1714.7086784155906</v>
      </c>
    </row>
    <row r="370" spans="1:13" x14ac:dyDescent="0.2">
      <c r="A370">
        <v>2017</v>
      </c>
      <c r="B370">
        <v>10</v>
      </c>
      <c r="C370" t="s">
        <v>59</v>
      </c>
      <c r="D370">
        <v>2</v>
      </c>
      <c r="E370" t="s">
        <v>40</v>
      </c>
      <c r="F370">
        <f>VLOOKUP(A370&amp;B370&amp;C370&amp;D370&amp;E370,average_median_rates_2_aptFINAL!A:P,16,FALSE)</f>
        <v>1340</v>
      </c>
      <c r="G370">
        <f>VLOOKUP(A370&amp;B370&amp;C370&amp;3&amp;E370,average_median_rates_2_aptFINAL!A:P,16,FALSE)</f>
        <v>1752</v>
      </c>
      <c r="H370">
        <f>IF(D370&lt;=3,VLOOKUP(A370&amp;D370,[1]ratio_condo_family!$A:$F,6,FALSE),0)</f>
        <v>1.3817152928409271</v>
      </c>
      <c r="I370">
        <f>VLOOKUP(A370&amp;3,[1]ratio_condo_family!$A:$F,6,FALSE)</f>
        <v>1.3939697915690996</v>
      </c>
      <c r="J370">
        <f>VLOOKUP(A370,[1]ratio_family_bedrooms!$A:$K,9,FALSE)</f>
        <v>1.0588235294117647</v>
      </c>
      <c r="K370">
        <f>VLOOKUP(A370,[1]ratio_family_bedrooms!$A:$K,10,FALSE)</f>
        <v>1.2222222222222223</v>
      </c>
      <c r="L370">
        <f>VLOOKUP(A370,[1]ratio_family_bedrooms!$A:$K,11,FALSE)</f>
        <v>1.5</v>
      </c>
      <c r="M370">
        <f t="shared" si="5"/>
        <v>1851.4984924068424</v>
      </c>
    </row>
    <row r="371" spans="1:13" x14ac:dyDescent="0.2">
      <c r="A371">
        <v>2017</v>
      </c>
      <c r="B371">
        <v>10</v>
      </c>
      <c r="C371" t="s">
        <v>59</v>
      </c>
      <c r="D371">
        <v>2</v>
      </c>
      <c r="E371" t="s">
        <v>41</v>
      </c>
      <c r="F371">
        <f>VLOOKUP(A371&amp;B371&amp;C371&amp;D371&amp;E371,average_median_rates_2_aptFINAL!A:P,16,FALSE)</f>
        <v>1221</v>
      </c>
      <c r="G371">
        <f>VLOOKUP(A371&amp;B371&amp;C371&amp;3&amp;E371,average_median_rates_2_aptFINAL!A:P,16,FALSE)</f>
        <v>1342</v>
      </c>
      <c r="H371">
        <f>IF(D371&lt;=3,VLOOKUP(A371&amp;D371,[1]ratio_condo_family!$A:$F,6,FALSE),0)</f>
        <v>1.3817152928409271</v>
      </c>
      <c r="I371">
        <f>VLOOKUP(A371&amp;3,[1]ratio_condo_family!$A:$F,6,FALSE)</f>
        <v>1.3939697915690996</v>
      </c>
      <c r="J371">
        <f>VLOOKUP(A371,[1]ratio_family_bedrooms!$A:$K,9,FALSE)</f>
        <v>1.0588235294117647</v>
      </c>
      <c r="K371">
        <f>VLOOKUP(A371,[1]ratio_family_bedrooms!$A:$K,10,FALSE)</f>
        <v>1.2222222222222223</v>
      </c>
      <c r="L371">
        <f>VLOOKUP(A371,[1]ratio_family_bedrooms!$A:$K,11,FALSE)</f>
        <v>1.5</v>
      </c>
      <c r="M371">
        <f t="shared" si="5"/>
        <v>1687.074372558772</v>
      </c>
    </row>
    <row r="372" spans="1:13" x14ac:dyDescent="0.2">
      <c r="A372">
        <v>2017</v>
      </c>
      <c r="B372">
        <v>10</v>
      </c>
      <c r="C372" t="s">
        <v>59</v>
      </c>
      <c r="D372">
        <v>2</v>
      </c>
      <c r="E372" t="s">
        <v>42</v>
      </c>
      <c r="F372">
        <f>VLOOKUP(A372&amp;B372&amp;C372&amp;D372&amp;E372,average_median_rates_2_aptFINAL!A:P,16,FALSE)</f>
        <v>1016</v>
      </c>
      <c r="G372">
        <f>VLOOKUP(A372&amp;B372&amp;C372&amp;3&amp;E372,average_median_rates_2_aptFINAL!A:P,16,FALSE)</f>
        <v>1366</v>
      </c>
      <c r="H372">
        <f>IF(D372&lt;=3,VLOOKUP(A372&amp;D372,[1]ratio_condo_family!$A:$F,6,FALSE),0)</f>
        <v>1.3817152928409271</v>
      </c>
      <c r="I372">
        <f>VLOOKUP(A372&amp;3,[1]ratio_condo_family!$A:$F,6,FALSE)</f>
        <v>1.3939697915690996</v>
      </c>
      <c r="J372">
        <f>VLOOKUP(A372,[1]ratio_family_bedrooms!$A:$K,9,FALSE)</f>
        <v>1.0588235294117647</v>
      </c>
      <c r="K372">
        <f>VLOOKUP(A372,[1]ratio_family_bedrooms!$A:$K,10,FALSE)</f>
        <v>1.2222222222222223</v>
      </c>
      <c r="L372">
        <f>VLOOKUP(A372,[1]ratio_family_bedrooms!$A:$K,11,FALSE)</f>
        <v>1.5</v>
      </c>
      <c r="M372">
        <f t="shared" si="5"/>
        <v>1403.8227375263818</v>
      </c>
    </row>
    <row r="373" spans="1:13" x14ac:dyDescent="0.2">
      <c r="A373">
        <v>2017</v>
      </c>
      <c r="B373">
        <v>10</v>
      </c>
      <c r="C373" t="s">
        <v>59</v>
      </c>
      <c r="D373">
        <v>2</v>
      </c>
      <c r="E373" t="s">
        <v>43</v>
      </c>
      <c r="F373">
        <f>VLOOKUP(A373&amp;B373&amp;C373&amp;D373&amp;E373,average_median_rates_2_aptFINAL!A:P,16,FALSE)</f>
        <v>1552</v>
      </c>
      <c r="G373">
        <f>VLOOKUP(A373&amp;B373&amp;C373&amp;3&amp;E373,average_median_rates_2_aptFINAL!A:P,16,FALSE)</f>
        <v>1801</v>
      </c>
      <c r="H373">
        <f>IF(D373&lt;=3,VLOOKUP(A373&amp;D373,[1]ratio_condo_family!$A:$F,6,FALSE),0)</f>
        <v>1.3817152928409271</v>
      </c>
      <c r="I373">
        <f>VLOOKUP(A373&amp;3,[1]ratio_condo_family!$A:$F,6,FALSE)</f>
        <v>1.3939697915690996</v>
      </c>
      <c r="J373">
        <f>VLOOKUP(A373,[1]ratio_family_bedrooms!$A:$K,9,FALSE)</f>
        <v>1.0588235294117647</v>
      </c>
      <c r="K373">
        <f>VLOOKUP(A373,[1]ratio_family_bedrooms!$A:$K,10,FALSE)</f>
        <v>1.2222222222222223</v>
      </c>
      <c r="L373">
        <f>VLOOKUP(A373,[1]ratio_family_bedrooms!$A:$K,11,FALSE)</f>
        <v>1.5</v>
      </c>
      <c r="M373">
        <f t="shared" si="5"/>
        <v>2144.4221344891189</v>
      </c>
    </row>
    <row r="374" spans="1:13" x14ac:dyDescent="0.2">
      <c r="A374">
        <v>2017</v>
      </c>
      <c r="B374">
        <v>10</v>
      </c>
      <c r="C374" t="s">
        <v>59</v>
      </c>
      <c r="D374">
        <v>2</v>
      </c>
      <c r="E374" t="s">
        <v>60</v>
      </c>
      <c r="F374">
        <f>VLOOKUP(A374&amp;B374&amp;C374&amp;D374&amp;E374,average_median_rates_2_aptFINAL!A:P,16,FALSE)</f>
        <v>1366.2282949046403</v>
      </c>
      <c r="G374">
        <f>VLOOKUP(A374&amp;B374&amp;C374&amp;3&amp;E374,average_median_rates_2_aptFINAL!A:P,16,FALSE)</f>
        <v>1631.7932335402213</v>
      </c>
      <c r="H374">
        <f>IF(D374&lt;=3,VLOOKUP(A374&amp;D374,[1]ratio_condo_family!$A:$F,6,FALSE),0)</f>
        <v>1.3817152928409271</v>
      </c>
      <c r="I374">
        <f>VLOOKUP(A374&amp;3,[1]ratio_condo_family!$A:$F,6,FALSE)</f>
        <v>1.3939697915690996</v>
      </c>
      <c r="J374">
        <f>VLOOKUP(A374,[1]ratio_family_bedrooms!$A:$K,9,FALSE)</f>
        <v>1.0588235294117647</v>
      </c>
      <c r="K374">
        <f>VLOOKUP(A374,[1]ratio_family_bedrooms!$A:$K,10,FALSE)</f>
        <v>1.2222222222222223</v>
      </c>
      <c r="L374">
        <f>VLOOKUP(A374,[1]ratio_family_bedrooms!$A:$K,11,FALSE)</f>
        <v>1.5</v>
      </c>
      <c r="M374">
        <f t="shared" si="5"/>
        <v>1887.7385285817256</v>
      </c>
    </row>
    <row r="375" spans="1:13" x14ac:dyDescent="0.2">
      <c r="A375">
        <v>2017</v>
      </c>
      <c r="B375">
        <v>10</v>
      </c>
      <c r="C375" t="s">
        <v>59</v>
      </c>
      <c r="D375">
        <v>3</v>
      </c>
      <c r="E375" t="s">
        <v>12</v>
      </c>
      <c r="F375">
        <f>VLOOKUP(A375&amp;B375&amp;C375&amp;D375&amp;E375,average_median_rates_2_aptFINAL!A:P,16,FALSE)</f>
        <v>3150</v>
      </c>
      <c r="G375">
        <f>VLOOKUP(A375&amp;B375&amp;C375&amp;3&amp;E375,average_median_rates_2_aptFINAL!A:P,16,FALSE)</f>
        <v>3150</v>
      </c>
      <c r="H375">
        <f>IF(D375&lt;=3,VLOOKUP(A375&amp;D375,[1]ratio_condo_family!$A:$F,6,FALSE),0)</f>
        <v>1.3939697915690996</v>
      </c>
      <c r="I375">
        <f>VLOOKUP(A375&amp;3,[1]ratio_condo_family!$A:$F,6,FALSE)</f>
        <v>1.3939697915690996</v>
      </c>
      <c r="J375">
        <f>VLOOKUP(A375,[1]ratio_family_bedrooms!$A:$K,9,FALSE)</f>
        <v>1.0588235294117647</v>
      </c>
      <c r="K375">
        <f>VLOOKUP(A375,[1]ratio_family_bedrooms!$A:$K,10,FALSE)</f>
        <v>1.2222222222222223</v>
      </c>
      <c r="L375">
        <f>VLOOKUP(A375,[1]ratio_family_bedrooms!$A:$K,11,FALSE)</f>
        <v>1.5</v>
      </c>
      <c r="M375">
        <f t="shared" si="5"/>
        <v>4391.0048434426635</v>
      </c>
    </row>
    <row r="376" spans="1:13" x14ac:dyDescent="0.2">
      <c r="A376">
        <v>2017</v>
      </c>
      <c r="B376">
        <v>10</v>
      </c>
      <c r="C376" t="s">
        <v>59</v>
      </c>
      <c r="D376">
        <v>3</v>
      </c>
      <c r="E376" t="s">
        <v>16</v>
      </c>
      <c r="F376">
        <f>VLOOKUP(A376&amp;B376&amp;C376&amp;D376&amp;E376,average_median_rates_2_aptFINAL!A:P,16,FALSE)</f>
        <v>2723</v>
      </c>
      <c r="G376">
        <f>VLOOKUP(A376&amp;B376&amp;C376&amp;3&amp;E376,average_median_rates_2_aptFINAL!A:P,16,FALSE)</f>
        <v>2723</v>
      </c>
      <c r="H376">
        <f>IF(D376&lt;=3,VLOOKUP(A376&amp;D376,[1]ratio_condo_family!$A:$F,6,FALSE),0)</f>
        <v>1.3939697915690996</v>
      </c>
      <c r="I376">
        <f>VLOOKUP(A376&amp;3,[1]ratio_condo_family!$A:$F,6,FALSE)</f>
        <v>1.3939697915690996</v>
      </c>
      <c r="J376">
        <f>VLOOKUP(A376,[1]ratio_family_bedrooms!$A:$K,9,FALSE)</f>
        <v>1.0588235294117647</v>
      </c>
      <c r="K376">
        <f>VLOOKUP(A376,[1]ratio_family_bedrooms!$A:$K,10,FALSE)</f>
        <v>1.2222222222222223</v>
      </c>
      <c r="L376">
        <f>VLOOKUP(A376,[1]ratio_family_bedrooms!$A:$K,11,FALSE)</f>
        <v>1.5</v>
      </c>
      <c r="M376">
        <f t="shared" si="5"/>
        <v>3795.7797424426581</v>
      </c>
    </row>
    <row r="377" spans="1:13" x14ac:dyDescent="0.2">
      <c r="A377">
        <v>2017</v>
      </c>
      <c r="B377">
        <v>10</v>
      </c>
      <c r="C377" t="s">
        <v>59</v>
      </c>
      <c r="D377">
        <v>3</v>
      </c>
      <c r="E377" t="s">
        <v>17</v>
      </c>
      <c r="F377">
        <f>VLOOKUP(A377&amp;B377&amp;C377&amp;D377&amp;E377,average_median_rates_2_aptFINAL!A:P,16,FALSE)</f>
        <v>3129.7650534799159</v>
      </c>
      <c r="G377">
        <f>VLOOKUP(A377&amp;B377&amp;C377&amp;3&amp;E377,average_median_rates_2_aptFINAL!A:P,16,FALSE)</f>
        <v>3129.7650534799159</v>
      </c>
      <c r="H377">
        <f>IF(D377&lt;=3,VLOOKUP(A377&amp;D377,[1]ratio_condo_family!$A:$F,6,FALSE),0)</f>
        <v>1.3939697915690996</v>
      </c>
      <c r="I377">
        <f>VLOOKUP(A377&amp;3,[1]ratio_condo_family!$A:$F,6,FALSE)</f>
        <v>1.3939697915690996</v>
      </c>
      <c r="J377">
        <f>VLOOKUP(A377,[1]ratio_family_bedrooms!$A:$K,9,FALSE)</f>
        <v>1.0588235294117647</v>
      </c>
      <c r="K377">
        <f>VLOOKUP(A377,[1]ratio_family_bedrooms!$A:$K,10,FALSE)</f>
        <v>1.2222222222222223</v>
      </c>
      <c r="L377">
        <f>VLOOKUP(A377,[1]ratio_family_bedrooms!$A:$K,11,FALSE)</f>
        <v>1.5</v>
      </c>
      <c r="M377">
        <f t="shared" si="5"/>
        <v>4362.7979392596499</v>
      </c>
    </row>
    <row r="378" spans="1:13" x14ac:dyDescent="0.2">
      <c r="A378">
        <v>2017</v>
      </c>
      <c r="B378">
        <v>10</v>
      </c>
      <c r="C378" t="s">
        <v>59</v>
      </c>
      <c r="D378">
        <v>3</v>
      </c>
      <c r="E378" t="s">
        <v>19</v>
      </c>
      <c r="F378">
        <f>VLOOKUP(A378&amp;B378&amp;C378&amp;D378&amp;E378,average_median_rates_2_aptFINAL!A:P,16,FALSE)</f>
        <v>2154</v>
      </c>
      <c r="G378">
        <f>VLOOKUP(A378&amp;B378&amp;C378&amp;3&amp;E378,average_median_rates_2_aptFINAL!A:P,16,FALSE)</f>
        <v>2154</v>
      </c>
      <c r="H378">
        <f>IF(D378&lt;=3,VLOOKUP(A378&amp;D378,[1]ratio_condo_family!$A:$F,6,FALSE),0)</f>
        <v>1.3939697915690996</v>
      </c>
      <c r="I378">
        <f>VLOOKUP(A378&amp;3,[1]ratio_condo_family!$A:$F,6,FALSE)</f>
        <v>1.3939697915690996</v>
      </c>
      <c r="J378">
        <f>VLOOKUP(A378,[1]ratio_family_bedrooms!$A:$K,9,FALSE)</f>
        <v>1.0588235294117647</v>
      </c>
      <c r="K378">
        <f>VLOOKUP(A378,[1]ratio_family_bedrooms!$A:$K,10,FALSE)</f>
        <v>1.2222222222222223</v>
      </c>
      <c r="L378">
        <f>VLOOKUP(A378,[1]ratio_family_bedrooms!$A:$K,11,FALSE)</f>
        <v>1.5</v>
      </c>
      <c r="M378">
        <f t="shared" si="5"/>
        <v>3002.6109310398406</v>
      </c>
    </row>
    <row r="379" spans="1:13" x14ac:dyDescent="0.2">
      <c r="A379">
        <v>2017</v>
      </c>
      <c r="B379">
        <v>10</v>
      </c>
      <c r="C379" t="s">
        <v>59</v>
      </c>
      <c r="D379">
        <v>3</v>
      </c>
      <c r="E379" t="s">
        <v>20</v>
      </c>
      <c r="F379">
        <f>VLOOKUP(A379&amp;B379&amp;C379&amp;D379&amp;E379,average_median_rates_2_aptFINAL!A:P,16,FALSE)</f>
        <v>2727</v>
      </c>
      <c r="G379">
        <f>VLOOKUP(A379&amp;B379&amp;C379&amp;3&amp;E379,average_median_rates_2_aptFINAL!A:P,16,FALSE)</f>
        <v>2727</v>
      </c>
      <c r="H379">
        <f>IF(D379&lt;=3,VLOOKUP(A379&amp;D379,[1]ratio_condo_family!$A:$F,6,FALSE),0)</f>
        <v>1.3939697915690996</v>
      </c>
      <c r="I379">
        <f>VLOOKUP(A379&amp;3,[1]ratio_condo_family!$A:$F,6,FALSE)</f>
        <v>1.3939697915690996</v>
      </c>
      <c r="J379">
        <f>VLOOKUP(A379,[1]ratio_family_bedrooms!$A:$K,9,FALSE)</f>
        <v>1.0588235294117647</v>
      </c>
      <c r="K379">
        <f>VLOOKUP(A379,[1]ratio_family_bedrooms!$A:$K,10,FALSE)</f>
        <v>1.2222222222222223</v>
      </c>
      <c r="L379">
        <f>VLOOKUP(A379,[1]ratio_family_bedrooms!$A:$K,11,FALSE)</f>
        <v>1.5</v>
      </c>
      <c r="M379">
        <f t="shared" si="5"/>
        <v>3801.3556216089346</v>
      </c>
    </row>
    <row r="380" spans="1:13" x14ac:dyDescent="0.2">
      <c r="A380">
        <v>2017</v>
      </c>
      <c r="B380">
        <v>10</v>
      </c>
      <c r="C380" t="s">
        <v>59</v>
      </c>
      <c r="D380">
        <v>3</v>
      </c>
      <c r="E380" t="s">
        <v>21</v>
      </c>
      <c r="F380">
        <f>VLOOKUP(A380&amp;B380&amp;C380&amp;D380&amp;E380,average_median_rates_2_aptFINAL!A:P,16,FALSE)</f>
        <v>2899</v>
      </c>
      <c r="G380">
        <f>VLOOKUP(A380&amp;B380&amp;C380&amp;3&amp;E380,average_median_rates_2_aptFINAL!A:P,16,FALSE)</f>
        <v>2899</v>
      </c>
      <c r="H380">
        <f>IF(D380&lt;=3,VLOOKUP(A380&amp;D380,[1]ratio_condo_family!$A:$F,6,FALSE),0)</f>
        <v>1.3939697915690996</v>
      </c>
      <c r="I380">
        <f>VLOOKUP(A380&amp;3,[1]ratio_condo_family!$A:$F,6,FALSE)</f>
        <v>1.3939697915690996</v>
      </c>
      <c r="J380">
        <f>VLOOKUP(A380,[1]ratio_family_bedrooms!$A:$K,9,FALSE)</f>
        <v>1.0588235294117647</v>
      </c>
      <c r="K380">
        <f>VLOOKUP(A380,[1]ratio_family_bedrooms!$A:$K,10,FALSE)</f>
        <v>1.2222222222222223</v>
      </c>
      <c r="L380">
        <f>VLOOKUP(A380,[1]ratio_family_bedrooms!$A:$K,11,FALSE)</f>
        <v>1.5</v>
      </c>
      <c r="M380">
        <f t="shared" si="5"/>
        <v>4041.1184257588197</v>
      </c>
    </row>
    <row r="381" spans="1:13" x14ac:dyDescent="0.2">
      <c r="A381">
        <v>2017</v>
      </c>
      <c r="B381">
        <v>10</v>
      </c>
      <c r="C381" t="s">
        <v>59</v>
      </c>
      <c r="D381">
        <v>3</v>
      </c>
      <c r="E381" t="s">
        <v>23</v>
      </c>
      <c r="F381">
        <f>VLOOKUP(A381&amp;B381&amp;C381&amp;D381&amp;E381,average_median_rates_2_aptFINAL!A:P,16,FALSE)</f>
        <v>1397</v>
      </c>
      <c r="G381">
        <f>VLOOKUP(A381&amp;B381&amp;C381&amp;3&amp;E381,average_median_rates_2_aptFINAL!A:P,16,FALSE)</f>
        <v>1397</v>
      </c>
      <c r="H381">
        <f>IF(D381&lt;=3,VLOOKUP(A381&amp;D381,[1]ratio_condo_family!$A:$F,6,FALSE),0)</f>
        <v>1.3939697915690996</v>
      </c>
      <c r="I381">
        <f>VLOOKUP(A381&amp;3,[1]ratio_condo_family!$A:$F,6,FALSE)</f>
        <v>1.3939697915690996</v>
      </c>
      <c r="J381">
        <f>VLOOKUP(A381,[1]ratio_family_bedrooms!$A:$K,9,FALSE)</f>
        <v>1.0588235294117647</v>
      </c>
      <c r="K381">
        <f>VLOOKUP(A381,[1]ratio_family_bedrooms!$A:$K,10,FALSE)</f>
        <v>1.2222222222222223</v>
      </c>
      <c r="L381">
        <f>VLOOKUP(A381,[1]ratio_family_bedrooms!$A:$K,11,FALSE)</f>
        <v>1.5</v>
      </c>
      <c r="M381">
        <f t="shared" si="5"/>
        <v>1947.3757988220323</v>
      </c>
    </row>
    <row r="382" spans="1:13" x14ac:dyDescent="0.2">
      <c r="A382">
        <v>2017</v>
      </c>
      <c r="B382">
        <v>10</v>
      </c>
      <c r="C382" t="s">
        <v>59</v>
      </c>
      <c r="D382">
        <v>3</v>
      </c>
      <c r="E382" t="s">
        <v>24</v>
      </c>
      <c r="F382">
        <f>VLOOKUP(A382&amp;B382&amp;C382&amp;D382&amp;E382,average_median_rates_2_aptFINAL!A:P,16,FALSE)</f>
        <v>1686</v>
      </c>
      <c r="G382">
        <f>VLOOKUP(A382&amp;B382&amp;C382&amp;3&amp;E382,average_median_rates_2_aptFINAL!A:P,16,FALSE)</f>
        <v>1686</v>
      </c>
      <c r="H382">
        <f>IF(D382&lt;=3,VLOOKUP(A382&amp;D382,[1]ratio_condo_family!$A:$F,6,FALSE),0)</f>
        <v>1.3939697915690996</v>
      </c>
      <c r="I382">
        <f>VLOOKUP(A382&amp;3,[1]ratio_condo_family!$A:$F,6,FALSE)</f>
        <v>1.3939697915690996</v>
      </c>
      <c r="J382">
        <f>VLOOKUP(A382,[1]ratio_family_bedrooms!$A:$K,9,FALSE)</f>
        <v>1.0588235294117647</v>
      </c>
      <c r="K382">
        <f>VLOOKUP(A382,[1]ratio_family_bedrooms!$A:$K,10,FALSE)</f>
        <v>1.2222222222222223</v>
      </c>
      <c r="L382">
        <f>VLOOKUP(A382,[1]ratio_family_bedrooms!$A:$K,11,FALSE)</f>
        <v>1.5</v>
      </c>
      <c r="M382">
        <f t="shared" si="5"/>
        <v>2350.2330685855018</v>
      </c>
    </row>
    <row r="383" spans="1:13" x14ac:dyDescent="0.2">
      <c r="A383">
        <v>2017</v>
      </c>
      <c r="B383">
        <v>10</v>
      </c>
      <c r="C383" t="s">
        <v>59</v>
      </c>
      <c r="D383">
        <v>3</v>
      </c>
      <c r="E383" t="s">
        <v>25</v>
      </c>
      <c r="F383">
        <f>VLOOKUP(A383&amp;B383&amp;C383&amp;D383&amp;E383,average_median_rates_2_aptFINAL!A:P,16,FALSE)</f>
        <v>1482</v>
      </c>
      <c r="G383">
        <f>VLOOKUP(A383&amp;B383&amp;C383&amp;3&amp;E383,average_median_rates_2_aptFINAL!A:P,16,FALSE)</f>
        <v>1482</v>
      </c>
      <c r="H383">
        <f>IF(D383&lt;=3,VLOOKUP(A383&amp;D383,[1]ratio_condo_family!$A:$F,6,FALSE),0)</f>
        <v>1.3939697915690996</v>
      </c>
      <c r="I383">
        <f>VLOOKUP(A383&amp;3,[1]ratio_condo_family!$A:$F,6,FALSE)</f>
        <v>1.3939697915690996</v>
      </c>
      <c r="J383">
        <f>VLOOKUP(A383,[1]ratio_family_bedrooms!$A:$K,9,FALSE)</f>
        <v>1.0588235294117647</v>
      </c>
      <c r="K383">
        <f>VLOOKUP(A383,[1]ratio_family_bedrooms!$A:$K,10,FALSE)</f>
        <v>1.2222222222222223</v>
      </c>
      <c r="L383">
        <f>VLOOKUP(A383,[1]ratio_family_bedrooms!$A:$K,11,FALSE)</f>
        <v>1.5</v>
      </c>
      <c r="M383">
        <f t="shared" si="5"/>
        <v>2065.8632311054057</v>
      </c>
    </row>
    <row r="384" spans="1:13" x14ac:dyDescent="0.2">
      <c r="A384">
        <v>2017</v>
      </c>
      <c r="B384">
        <v>10</v>
      </c>
      <c r="C384" t="s">
        <v>59</v>
      </c>
      <c r="D384">
        <v>3</v>
      </c>
      <c r="E384" t="s">
        <v>26</v>
      </c>
      <c r="F384">
        <f>VLOOKUP(A384&amp;B384&amp;C384&amp;D384&amp;E384,average_median_rates_2_aptFINAL!A:P,16,FALSE)</f>
        <v>1337</v>
      </c>
      <c r="G384">
        <f>VLOOKUP(A384&amp;B384&amp;C384&amp;3&amp;E384,average_median_rates_2_aptFINAL!A:P,16,FALSE)</f>
        <v>1337</v>
      </c>
      <c r="H384">
        <f>IF(D384&lt;=3,VLOOKUP(A384&amp;D384,[1]ratio_condo_family!$A:$F,6,FALSE),0)</f>
        <v>1.3939697915690996</v>
      </c>
      <c r="I384">
        <f>VLOOKUP(A384&amp;3,[1]ratio_condo_family!$A:$F,6,FALSE)</f>
        <v>1.3939697915690996</v>
      </c>
      <c r="J384">
        <f>VLOOKUP(A384,[1]ratio_family_bedrooms!$A:$K,9,FALSE)</f>
        <v>1.0588235294117647</v>
      </c>
      <c r="K384">
        <f>VLOOKUP(A384,[1]ratio_family_bedrooms!$A:$K,10,FALSE)</f>
        <v>1.2222222222222223</v>
      </c>
      <c r="L384">
        <f>VLOOKUP(A384,[1]ratio_family_bedrooms!$A:$K,11,FALSE)</f>
        <v>1.5</v>
      </c>
      <c r="M384">
        <f t="shared" si="5"/>
        <v>1863.7376113278863</v>
      </c>
    </row>
    <row r="385" spans="1:13" x14ac:dyDescent="0.2">
      <c r="A385">
        <v>2017</v>
      </c>
      <c r="B385">
        <v>10</v>
      </c>
      <c r="C385" t="s">
        <v>59</v>
      </c>
      <c r="D385">
        <v>3</v>
      </c>
      <c r="E385" t="s">
        <v>27</v>
      </c>
      <c r="F385">
        <f>VLOOKUP(A385&amp;B385&amp;C385&amp;D385&amp;E385,average_median_rates_2_aptFINAL!A:P,16,FALSE)</f>
        <v>2623</v>
      </c>
      <c r="G385">
        <f>VLOOKUP(A385&amp;B385&amp;C385&amp;3&amp;E385,average_median_rates_2_aptFINAL!A:P,16,FALSE)</f>
        <v>2623</v>
      </c>
      <c r="H385">
        <f>IF(D385&lt;=3,VLOOKUP(A385&amp;D385,[1]ratio_condo_family!$A:$F,6,FALSE),0)</f>
        <v>1.3939697915690996</v>
      </c>
      <c r="I385">
        <f>VLOOKUP(A385&amp;3,[1]ratio_condo_family!$A:$F,6,FALSE)</f>
        <v>1.3939697915690996</v>
      </c>
      <c r="J385">
        <f>VLOOKUP(A385,[1]ratio_family_bedrooms!$A:$K,9,FALSE)</f>
        <v>1.0588235294117647</v>
      </c>
      <c r="K385">
        <f>VLOOKUP(A385,[1]ratio_family_bedrooms!$A:$K,10,FALSE)</f>
        <v>1.2222222222222223</v>
      </c>
      <c r="L385">
        <f>VLOOKUP(A385,[1]ratio_family_bedrooms!$A:$K,11,FALSE)</f>
        <v>1.5</v>
      </c>
      <c r="M385">
        <f t="shared" si="5"/>
        <v>3656.3827632857483</v>
      </c>
    </row>
    <row r="386" spans="1:13" x14ac:dyDescent="0.2">
      <c r="A386">
        <v>2017</v>
      </c>
      <c r="B386">
        <v>10</v>
      </c>
      <c r="C386" t="s">
        <v>59</v>
      </c>
      <c r="D386">
        <v>3</v>
      </c>
      <c r="E386" t="s">
        <v>28</v>
      </c>
      <c r="F386">
        <f>VLOOKUP(A386&amp;B386&amp;C386&amp;D386&amp;E386,average_median_rates_2_aptFINAL!A:P,16,FALSE)</f>
        <v>1764</v>
      </c>
      <c r="G386">
        <f>VLOOKUP(A386&amp;B386&amp;C386&amp;3&amp;E386,average_median_rates_2_aptFINAL!A:P,16,FALSE)</f>
        <v>1764</v>
      </c>
      <c r="H386">
        <f>IF(D386&lt;=3,VLOOKUP(A386&amp;D386,[1]ratio_condo_family!$A:$F,6,FALSE),0)</f>
        <v>1.3939697915690996</v>
      </c>
      <c r="I386">
        <f>VLOOKUP(A386&amp;3,[1]ratio_condo_family!$A:$F,6,FALSE)</f>
        <v>1.3939697915690996</v>
      </c>
      <c r="J386">
        <f>VLOOKUP(A386,[1]ratio_family_bedrooms!$A:$K,9,FALSE)</f>
        <v>1.0588235294117647</v>
      </c>
      <c r="K386">
        <f>VLOOKUP(A386,[1]ratio_family_bedrooms!$A:$K,10,FALSE)</f>
        <v>1.2222222222222223</v>
      </c>
      <c r="L386">
        <f>VLOOKUP(A386,[1]ratio_family_bedrooms!$A:$K,11,FALSE)</f>
        <v>1.5</v>
      </c>
      <c r="M386">
        <f t="shared" si="5"/>
        <v>2458.9627123278915</v>
      </c>
    </row>
    <row r="387" spans="1:13" x14ac:dyDescent="0.2">
      <c r="A387">
        <v>2017</v>
      </c>
      <c r="B387">
        <v>10</v>
      </c>
      <c r="C387" t="s">
        <v>59</v>
      </c>
      <c r="D387">
        <v>3</v>
      </c>
      <c r="E387" t="s">
        <v>29</v>
      </c>
      <c r="F387">
        <f>VLOOKUP(A387&amp;B387&amp;C387&amp;D387&amp;E387,average_median_rates_2_aptFINAL!A:P,16,FALSE)</f>
        <v>1266</v>
      </c>
      <c r="G387">
        <f>VLOOKUP(A387&amp;B387&amp;C387&amp;3&amp;E387,average_median_rates_2_aptFINAL!A:P,16,FALSE)</f>
        <v>1266</v>
      </c>
      <c r="H387">
        <f>IF(D387&lt;=3,VLOOKUP(A387&amp;D387,[1]ratio_condo_family!$A:$F,6,FALSE),0)</f>
        <v>1.3939697915690996</v>
      </c>
      <c r="I387">
        <f>VLOOKUP(A387&amp;3,[1]ratio_condo_family!$A:$F,6,FALSE)</f>
        <v>1.3939697915690996</v>
      </c>
      <c r="J387">
        <f>VLOOKUP(A387,[1]ratio_family_bedrooms!$A:$K,9,FALSE)</f>
        <v>1.0588235294117647</v>
      </c>
      <c r="K387">
        <f>VLOOKUP(A387,[1]ratio_family_bedrooms!$A:$K,10,FALSE)</f>
        <v>1.2222222222222223</v>
      </c>
      <c r="L387">
        <f>VLOOKUP(A387,[1]ratio_family_bedrooms!$A:$K,11,FALSE)</f>
        <v>1.5</v>
      </c>
      <c r="M387">
        <f t="shared" ref="M387:M450" si="6">IF(D387&lt;=3,F387*H387,IF(D387=4,G387*I387*J387,IF(D387=5,G387*I387*J387*K387,IF(D387=6,G387*I387*J387*K387*L387,0))))</f>
        <v>1764.76575612648</v>
      </c>
    </row>
    <row r="388" spans="1:13" x14ac:dyDescent="0.2">
      <c r="A388">
        <v>2017</v>
      </c>
      <c r="B388">
        <v>10</v>
      </c>
      <c r="C388" t="s">
        <v>59</v>
      </c>
      <c r="D388">
        <v>3</v>
      </c>
      <c r="E388" t="s">
        <v>31</v>
      </c>
      <c r="F388">
        <f>VLOOKUP(A388&amp;B388&amp;C388&amp;D388&amp;E388,average_median_rates_2_aptFINAL!A:P,16,FALSE)</f>
        <v>1839</v>
      </c>
      <c r="G388">
        <f>VLOOKUP(A388&amp;B388&amp;C388&amp;3&amp;E388,average_median_rates_2_aptFINAL!A:P,16,FALSE)</f>
        <v>1839</v>
      </c>
      <c r="H388">
        <f>IF(D388&lt;=3,VLOOKUP(A388&amp;D388,[1]ratio_condo_family!$A:$F,6,FALSE),0)</f>
        <v>1.3939697915690996</v>
      </c>
      <c r="I388">
        <f>VLOOKUP(A388&amp;3,[1]ratio_condo_family!$A:$F,6,FALSE)</f>
        <v>1.3939697915690996</v>
      </c>
      <c r="J388">
        <f>VLOOKUP(A388,[1]ratio_family_bedrooms!$A:$K,9,FALSE)</f>
        <v>1.0588235294117647</v>
      </c>
      <c r="K388">
        <f>VLOOKUP(A388,[1]ratio_family_bedrooms!$A:$K,10,FALSE)</f>
        <v>1.2222222222222223</v>
      </c>
      <c r="L388">
        <f>VLOOKUP(A388,[1]ratio_family_bedrooms!$A:$K,11,FALSE)</f>
        <v>1.5</v>
      </c>
      <c r="M388">
        <f t="shared" si="6"/>
        <v>2563.510446695574</v>
      </c>
    </row>
    <row r="389" spans="1:13" x14ac:dyDescent="0.2">
      <c r="A389">
        <v>2017</v>
      </c>
      <c r="B389">
        <v>10</v>
      </c>
      <c r="C389" t="s">
        <v>59</v>
      </c>
      <c r="D389">
        <v>3</v>
      </c>
      <c r="E389" t="s">
        <v>32</v>
      </c>
      <c r="F389">
        <f>VLOOKUP(A389&amp;B389&amp;C389&amp;D389&amp;E389,average_median_rates_2_aptFINAL!A:P,16,FALSE)</f>
        <v>1632</v>
      </c>
      <c r="G389">
        <f>VLOOKUP(A389&amp;B389&amp;C389&amp;3&amp;E389,average_median_rates_2_aptFINAL!A:P,16,FALSE)</f>
        <v>1632</v>
      </c>
      <c r="H389">
        <f>IF(D389&lt;=3,VLOOKUP(A389&amp;D389,[1]ratio_condo_family!$A:$F,6,FALSE),0)</f>
        <v>1.3939697915690996</v>
      </c>
      <c r="I389">
        <f>VLOOKUP(A389&amp;3,[1]ratio_condo_family!$A:$F,6,FALSE)</f>
        <v>1.3939697915690996</v>
      </c>
      <c r="J389">
        <f>VLOOKUP(A389,[1]ratio_family_bedrooms!$A:$K,9,FALSE)</f>
        <v>1.0588235294117647</v>
      </c>
      <c r="K389">
        <f>VLOOKUP(A389,[1]ratio_family_bedrooms!$A:$K,10,FALSE)</f>
        <v>1.2222222222222223</v>
      </c>
      <c r="L389">
        <f>VLOOKUP(A389,[1]ratio_family_bedrooms!$A:$K,11,FALSE)</f>
        <v>1.5</v>
      </c>
      <c r="M389">
        <f t="shared" si="6"/>
        <v>2274.9586998407704</v>
      </c>
    </row>
    <row r="390" spans="1:13" x14ac:dyDescent="0.2">
      <c r="A390">
        <v>2017</v>
      </c>
      <c r="B390">
        <v>10</v>
      </c>
      <c r="C390" t="s">
        <v>59</v>
      </c>
      <c r="D390">
        <v>3</v>
      </c>
      <c r="E390" t="s">
        <v>33</v>
      </c>
      <c r="F390">
        <f>VLOOKUP(A390&amp;B390&amp;C390&amp;D390&amp;E390,average_median_rates_2_aptFINAL!A:P,16,FALSE)</f>
        <v>2022</v>
      </c>
      <c r="G390">
        <f>VLOOKUP(A390&amp;B390&amp;C390&amp;3&amp;E390,average_median_rates_2_aptFINAL!A:P,16,FALSE)</f>
        <v>2022</v>
      </c>
      <c r="H390">
        <f>IF(D390&lt;=3,VLOOKUP(A390&amp;D390,[1]ratio_condo_family!$A:$F,6,FALSE),0)</f>
        <v>1.3939697915690996</v>
      </c>
      <c r="I390">
        <f>VLOOKUP(A390&amp;3,[1]ratio_condo_family!$A:$F,6,FALSE)</f>
        <v>1.3939697915690996</v>
      </c>
      <c r="J390">
        <f>VLOOKUP(A390,[1]ratio_family_bedrooms!$A:$K,9,FALSE)</f>
        <v>1.0588235294117647</v>
      </c>
      <c r="K390">
        <f>VLOOKUP(A390,[1]ratio_family_bedrooms!$A:$K,10,FALSE)</f>
        <v>1.2222222222222223</v>
      </c>
      <c r="L390">
        <f>VLOOKUP(A390,[1]ratio_family_bedrooms!$A:$K,11,FALSE)</f>
        <v>1.5</v>
      </c>
      <c r="M390">
        <f t="shared" si="6"/>
        <v>2818.6069185527194</v>
      </c>
    </row>
    <row r="391" spans="1:13" x14ac:dyDescent="0.2">
      <c r="A391">
        <v>2017</v>
      </c>
      <c r="B391">
        <v>10</v>
      </c>
      <c r="C391" t="s">
        <v>59</v>
      </c>
      <c r="D391">
        <v>3</v>
      </c>
      <c r="E391" t="s">
        <v>34</v>
      </c>
      <c r="F391">
        <f>VLOOKUP(A391&amp;B391&amp;C391&amp;D391&amp;E391,average_median_rates_2_aptFINAL!A:P,16,FALSE)</f>
        <v>1648</v>
      </c>
      <c r="G391">
        <f>VLOOKUP(A391&amp;B391&amp;C391&amp;3&amp;E391,average_median_rates_2_aptFINAL!A:P,16,FALSE)</f>
        <v>1648</v>
      </c>
      <c r="H391">
        <f>IF(D391&lt;=3,VLOOKUP(A391&amp;D391,[1]ratio_condo_family!$A:$F,6,FALSE),0)</f>
        <v>1.3939697915690996</v>
      </c>
      <c r="I391">
        <f>VLOOKUP(A391&amp;3,[1]ratio_condo_family!$A:$F,6,FALSE)</f>
        <v>1.3939697915690996</v>
      </c>
      <c r="J391">
        <f>VLOOKUP(A391,[1]ratio_family_bedrooms!$A:$K,9,FALSE)</f>
        <v>1.0588235294117647</v>
      </c>
      <c r="K391">
        <f>VLOOKUP(A391,[1]ratio_family_bedrooms!$A:$K,10,FALSE)</f>
        <v>1.2222222222222223</v>
      </c>
      <c r="L391">
        <f>VLOOKUP(A391,[1]ratio_family_bedrooms!$A:$K,11,FALSE)</f>
        <v>1.5</v>
      </c>
      <c r="M391">
        <f t="shared" si="6"/>
        <v>2297.262216505876</v>
      </c>
    </row>
    <row r="392" spans="1:13" x14ac:dyDescent="0.2">
      <c r="A392">
        <v>2017</v>
      </c>
      <c r="B392">
        <v>10</v>
      </c>
      <c r="C392" t="s">
        <v>59</v>
      </c>
      <c r="D392">
        <v>3</v>
      </c>
      <c r="E392" t="s">
        <v>35</v>
      </c>
      <c r="F392">
        <f>VLOOKUP(A392&amp;B392&amp;C392&amp;D392&amp;E392,average_median_rates_2_aptFINAL!A:P,16,FALSE)</f>
        <v>3400</v>
      </c>
      <c r="G392">
        <f>VLOOKUP(A392&amp;B392&amp;C392&amp;3&amp;E392,average_median_rates_2_aptFINAL!A:P,16,FALSE)</f>
        <v>3400</v>
      </c>
      <c r="H392">
        <f>IF(D392&lt;=3,VLOOKUP(A392&amp;D392,[1]ratio_condo_family!$A:$F,6,FALSE),0)</f>
        <v>1.3939697915690996</v>
      </c>
      <c r="I392">
        <f>VLOOKUP(A392&amp;3,[1]ratio_condo_family!$A:$F,6,FALSE)</f>
        <v>1.3939697915690996</v>
      </c>
      <c r="J392">
        <f>VLOOKUP(A392,[1]ratio_family_bedrooms!$A:$K,9,FALSE)</f>
        <v>1.0588235294117647</v>
      </c>
      <c r="K392">
        <f>VLOOKUP(A392,[1]ratio_family_bedrooms!$A:$K,10,FALSE)</f>
        <v>1.2222222222222223</v>
      </c>
      <c r="L392">
        <f>VLOOKUP(A392,[1]ratio_family_bedrooms!$A:$K,11,FALSE)</f>
        <v>1.5</v>
      </c>
      <c r="M392">
        <f t="shared" si="6"/>
        <v>4739.4972913349384</v>
      </c>
    </row>
    <row r="393" spans="1:13" x14ac:dyDescent="0.2">
      <c r="A393">
        <v>2017</v>
      </c>
      <c r="B393">
        <v>10</v>
      </c>
      <c r="C393" t="s">
        <v>59</v>
      </c>
      <c r="D393">
        <v>3</v>
      </c>
      <c r="E393" t="s">
        <v>36</v>
      </c>
      <c r="F393">
        <f>VLOOKUP(A393&amp;B393&amp;C393&amp;D393&amp;E393,average_median_rates_2_aptFINAL!A:P,16,FALSE)</f>
        <v>1698</v>
      </c>
      <c r="G393">
        <f>VLOOKUP(A393&amp;B393&amp;C393&amp;3&amp;E393,average_median_rates_2_aptFINAL!A:P,16,FALSE)</f>
        <v>1698</v>
      </c>
      <c r="H393">
        <f>IF(D393&lt;=3,VLOOKUP(A393&amp;D393,[1]ratio_condo_family!$A:$F,6,FALSE),0)</f>
        <v>1.3939697915690996</v>
      </c>
      <c r="I393">
        <f>VLOOKUP(A393&amp;3,[1]ratio_condo_family!$A:$F,6,FALSE)</f>
        <v>1.3939697915690996</v>
      </c>
      <c r="J393">
        <f>VLOOKUP(A393,[1]ratio_family_bedrooms!$A:$K,9,FALSE)</f>
        <v>1.0588235294117647</v>
      </c>
      <c r="K393">
        <f>VLOOKUP(A393,[1]ratio_family_bedrooms!$A:$K,10,FALSE)</f>
        <v>1.2222222222222223</v>
      </c>
      <c r="L393">
        <f>VLOOKUP(A393,[1]ratio_family_bedrooms!$A:$K,11,FALSE)</f>
        <v>1.5</v>
      </c>
      <c r="M393">
        <f t="shared" si="6"/>
        <v>2366.9607060843309</v>
      </c>
    </row>
    <row r="394" spans="1:13" x14ac:dyDescent="0.2">
      <c r="A394">
        <v>2017</v>
      </c>
      <c r="B394">
        <v>10</v>
      </c>
      <c r="C394" t="s">
        <v>59</v>
      </c>
      <c r="D394">
        <v>3</v>
      </c>
      <c r="E394" t="s">
        <v>37</v>
      </c>
      <c r="F394">
        <f>VLOOKUP(A394&amp;B394&amp;C394&amp;D394&amp;E394,average_median_rates_2_aptFINAL!A:P,16,FALSE)</f>
        <v>1170</v>
      </c>
      <c r="G394">
        <f>VLOOKUP(A394&amp;B394&amp;C394&amp;3&amp;E394,average_median_rates_2_aptFINAL!A:P,16,FALSE)</f>
        <v>1170</v>
      </c>
      <c r="H394">
        <f>IF(D394&lt;=3,VLOOKUP(A394&amp;D394,[1]ratio_condo_family!$A:$F,6,FALSE),0)</f>
        <v>1.3939697915690996</v>
      </c>
      <c r="I394">
        <f>VLOOKUP(A394&amp;3,[1]ratio_condo_family!$A:$F,6,FALSE)</f>
        <v>1.3939697915690996</v>
      </c>
      <c r="J394">
        <f>VLOOKUP(A394,[1]ratio_family_bedrooms!$A:$K,9,FALSE)</f>
        <v>1.0588235294117647</v>
      </c>
      <c r="K394">
        <f>VLOOKUP(A394,[1]ratio_family_bedrooms!$A:$K,10,FALSE)</f>
        <v>1.2222222222222223</v>
      </c>
      <c r="L394">
        <f>VLOOKUP(A394,[1]ratio_family_bedrooms!$A:$K,11,FALSE)</f>
        <v>1.5</v>
      </c>
      <c r="M394">
        <f t="shared" si="6"/>
        <v>1630.9446561358466</v>
      </c>
    </row>
    <row r="395" spans="1:13" x14ac:dyDescent="0.2">
      <c r="A395">
        <v>2017</v>
      </c>
      <c r="B395">
        <v>10</v>
      </c>
      <c r="C395" t="s">
        <v>59</v>
      </c>
      <c r="D395">
        <v>3</v>
      </c>
      <c r="E395" t="s">
        <v>38</v>
      </c>
      <c r="F395">
        <f>VLOOKUP(A395&amp;B395&amp;C395&amp;D395&amp;E395,average_median_rates_2_aptFINAL!A:P,16,FALSE)</f>
        <v>1213</v>
      </c>
      <c r="G395">
        <f>VLOOKUP(A395&amp;B395&amp;C395&amp;3&amp;E395,average_median_rates_2_aptFINAL!A:P,16,FALSE)</f>
        <v>1213</v>
      </c>
      <c r="H395">
        <f>IF(D395&lt;=3,VLOOKUP(A395&amp;D395,[1]ratio_condo_family!$A:$F,6,FALSE),0)</f>
        <v>1.3939697915690996</v>
      </c>
      <c r="I395">
        <f>VLOOKUP(A395&amp;3,[1]ratio_condo_family!$A:$F,6,FALSE)</f>
        <v>1.3939697915690996</v>
      </c>
      <c r="J395">
        <f>VLOOKUP(A395,[1]ratio_family_bedrooms!$A:$K,9,FALSE)</f>
        <v>1.0588235294117647</v>
      </c>
      <c r="K395">
        <f>VLOOKUP(A395,[1]ratio_family_bedrooms!$A:$K,10,FALSE)</f>
        <v>1.2222222222222223</v>
      </c>
      <c r="L395">
        <f>VLOOKUP(A395,[1]ratio_family_bedrooms!$A:$K,11,FALSE)</f>
        <v>1.5</v>
      </c>
      <c r="M395">
        <f t="shared" si="6"/>
        <v>1690.8853571733177</v>
      </c>
    </row>
    <row r="396" spans="1:13" x14ac:dyDescent="0.2">
      <c r="A396">
        <v>2017</v>
      </c>
      <c r="B396">
        <v>10</v>
      </c>
      <c r="C396" t="s">
        <v>59</v>
      </c>
      <c r="D396">
        <v>3</v>
      </c>
      <c r="E396" t="s">
        <v>39</v>
      </c>
      <c r="F396">
        <f>VLOOKUP(A396&amp;B396&amp;C396&amp;D396&amp;E396,average_median_rates_2_aptFINAL!A:P,16,FALSE)</f>
        <v>1576.3407569672627</v>
      </c>
      <c r="G396">
        <f>VLOOKUP(A396&amp;B396&amp;C396&amp;3&amp;E396,average_median_rates_2_aptFINAL!A:P,16,FALSE)</f>
        <v>1576.3407569672627</v>
      </c>
      <c r="H396">
        <f>IF(D396&lt;=3,VLOOKUP(A396&amp;D396,[1]ratio_condo_family!$A:$F,6,FALSE),0)</f>
        <v>1.3939697915690996</v>
      </c>
      <c r="I396">
        <f>VLOOKUP(A396&amp;3,[1]ratio_condo_family!$A:$F,6,FALSE)</f>
        <v>1.3939697915690996</v>
      </c>
      <c r="J396">
        <f>VLOOKUP(A396,[1]ratio_family_bedrooms!$A:$K,9,FALSE)</f>
        <v>1.0588235294117647</v>
      </c>
      <c r="K396">
        <f>VLOOKUP(A396,[1]ratio_family_bedrooms!$A:$K,10,FALSE)</f>
        <v>1.2222222222222223</v>
      </c>
      <c r="L396">
        <f>VLOOKUP(A396,[1]ratio_family_bedrooms!$A:$K,11,FALSE)</f>
        <v>1.5</v>
      </c>
      <c r="M396">
        <f t="shared" si="6"/>
        <v>2197.371396431532</v>
      </c>
    </row>
    <row r="397" spans="1:13" x14ac:dyDescent="0.2">
      <c r="A397">
        <v>2017</v>
      </c>
      <c r="B397">
        <v>10</v>
      </c>
      <c r="C397" t="s">
        <v>59</v>
      </c>
      <c r="D397">
        <v>3</v>
      </c>
      <c r="E397" t="s">
        <v>40</v>
      </c>
      <c r="F397">
        <f>VLOOKUP(A397&amp;B397&amp;C397&amp;D397&amp;E397,average_median_rates_2_aptFINAL!A:P,16,FALSE)</f>
        <v>1752</v>
      </c>
      <c r="G397">
        <f>VLOOKUP(A397&amp;B397&amp;C397&amp;3&amp;E397,average_median_rates_2_aptFINAL!A:P,16,FALSE)</f>
        <v>1752</v>
      </c>
      <c r="H397">
        <f>IF(D397&lt;=3,VLOOKUP(A397&amp;D397,[1]ratio_condo_family!$A:$F,6,FALSE),0)</f>
        <v>1.3939697915690996</v>
      </c>
      <c r="I397">
        <f>VLOOKUP(A397&amp;3,[1]ratio_condo_family!$A:$F,6,FALSE)</f>
        <v>1.3939697915690996</v>
      </c>
      <c r="J397">
        <f>VLOOKUP(A397,[1]ratio_family_bedrooms!$A:$K,9,FALSE)</f>
        <v>1.0588235294117647</v>
      </c>
      <c r="K397">
        <f>VLOOKUP(A397,[1]ratio_family_bedrooms!$A:$K,10,FALSE)</f>
        <v>1.2222222222222223</v>
      </c>
      <c r="L397">
        <f>VLOOKUP(A397,[1]ratio_family_bedrooms!$A:$K,11,FALSE)</f>
        <v>1.5</v>
      </c>
      <c r="M397">
        <f t="shared" si="6"/>
        <v>2442.2350748290623</v>
      </c>
    </row>
    <row r="398" spans="1:13" x14ac:dyDescent="0.2">
      <c r="A398">
        <v>2017</v>
      </c>
      <c r="B398">
        <v>10</v>
      </c>
      <c r="C398" t="s">
        <v>59</v>
      </c>
      <c r="D398">
        <v>3</v>
      </c>
      <c r="E398" t="s">
        <v>41</v>
      </c>
      <c r="F398">
        <f>VLOOKUP(A398&amp;B398&amp;C398&amp;D398&amp;E398,average_median_rates_2_aptFINAL!A:P,16,FALSE)</f>
        <v>1342</v>
      </c>
      <c r="G398">
        <f>VLOOKUP(A398&amp;B398&amp;C398&amp;3&amp;E398,average_median_rates_2_aptFINAL!A:P,16,FALSE)</f>
        <v>1342</v>
      </c>
      <c r="H398">
        <f>IF(D398&lt;=3,VLOOKUP(A398&amp;D398,[1]ratio_condo_family!$A:$F,6,FALSE),0)</f>
        <v>1.3939697915690996</v>
      </c>
      <c r="I398">
        <f>VLOOKUP(A398&amp;3,[1]ratio_condo_family!$A:$F,6,FALSE)</f>
        <v>1.3939697915690996</v>
      </c>
      <c r="J398">
        <f>VLOOKUP(A398,[1]ratio_family_bedrooms!$A:$K,9,FALSE)</f>
        <v>1.0588235294117647</v>
      </c>
      <c r="K398">
        <f>VLOOKUP(A398,[1]ratio_family_bedrooms!$A:$K,10,FALSE)</f>
        <v>1.2222222222222223</v>
      </c>
      <c r="L398">
        <f>VLOOKUP(A398,[1]ratio_family_bedrooms!$A:$K,11,FALSE)</f>
        <v>1.5</v>
      </c>
      <c r="M398">
        <f t="shared" si="6"/>
        <v>1870.7074602857317</v>
      </c>
    </row>
    <row r="399" spans="1:13" x14ac:dyDescent="0.2">
      <c r="A399">
        <v>2017</v>
      </c>
      <c r="B399">
        <v>10</v>
      </c>
      <c r="C399" t="s">
        <v>59</v>
      </c>
      <c r="D399">
        <v>3</v>
      </c>
      <c r="E399" t="s">
        <v>42</v>
      </c>
      <c r="F399">
        <f>VLOOKUP(A399&amp;B399&amp;C399&amp;D399&amp;E399,average_median_rates_2_aptFINAL!A:P,16,FALSE)</f>
        <v>1366</v>
      </c>
      <c r="G399">
        <f>VLOOKUP(A399&amp;B399&amp;C399&amp;3&amp;E399,average_median_rates_2_aptFINAL!A:P,16,FALSE)</f>
        <v>1366</v>
      </c>
      <c r="H399">
        <f>IF(D399&lt;=3,VLOOKUP(A399&amp;D399,[1]ratio_condo_family!$A:$F,6,FALSE),0)</f>
        <v>1.3939697915690996</v>
      </c>
      <c r="I399">
        <f>VLOOKUP(A399&amp;3,[1]ratio_condo_family!$A:$F,6,FALSE)</f>
        <v>1.3939697915690996</v>
      </c>
      <c r="J399">
        <f>VLOOKUP(A399,[1]ratio_family_bedrooms!$A:$K,9,FALSE)</f>
        <v>1.0588235294117647</v>
      </c>
      <c r="K399">
        <f>VLOOKUP(A399,[1]ratio_family_bedrooms!$A:$K,10,FALSE)</f>
        <v>1.2222222222222223</v>
      </c>
      <c r="L399">
        <f>VLOOKUP(A399,[1]ratio_family_bedrooms!$A:$K,11,FALSE)</f>
        <v>1.5</v>
      </c>
      <c r="M399">
        <f t="shared" si="6"/>
        <v>1904.16273528339</v>
      </c>
    </row>
    <row r="400" spans="1:13" x14ac:dyDescent="0.2">
      <c r="A400">
        <v>2017</v>
      </c>
      <c r="B400">
        <v>10</v>
      </c>
      <c r="C400" t="s">
        <v>59</v>
      </c>
      <c r="D400">
        <v>3</v>
      </c>
      <c r="E400" t="s">
        <v>43</v>
      </c>
      <c r="F400">
        <f>VLOOKUP(A400&amp;B400&amp;C400&amp;D400&amp;E400,average_median_rates_2_aptFINAL!A:P,16,FALSE)</f>
        <v>1801</v>
      </c>
      <c r="G400">
        <f>VLOOKUP(A400&amp;B400&amp;C400&amp;3&amp;E400,average_median_rates_2_aptFINAL!A:P,16,FALSE)</f>
        <v>1801</v>
      </c>
      <c r="H400">
        <f>IF(D400&lt;=3,VLOOKUP(A400&amp;D400,[1]ratio_condo_family!$A:$F,6,FALSE),0)</f>
        <v>1.3939697915690996</v>
      </c>
      <c r="I400">
        <f>VLOOKUP(A400&amp;3,[1]ratio_condo_family!$A:$F,6,FALSE)</f>
        <v>1.3939697915690996</v>
      </c>
      <c r="J400">
        <f>VLOOKUP(A400,[1]ratio_family_bedrooms!$A:$K,9,FALSE)</f>
        <v>1.0588235294117647</v>
      </c>
      <c r="K400">
        <f>VLOOKUP(A400,[1]ratio_family_bedrooms!$A:$K,10,FALSE)</f>
        <v>1.2222222222222223</v>
      </c>
      <c r="L400">
        <f>VLOOKUP(A400,[1]ratio_family_bedrooms!$A:$K,11,FALSE)</f>
        <v>1.5</v>
      </c>
      <c r="M400">
        <f t="shared" si="6"/>
        <v>2510.5395946159483</v>
      </c>
    </row>
    <row r="401" spans="1:13" x14ac:dyDescent="0.2">
      <c r="A401">
        <v>2017</v>
      </c>
      <c r="B401">
        <v>10</v>
      </c>
      <c r="C401" t="s">
        <v>59</v>
      </c>
      <c r="D401">
        <v>3</v>
      </c>
      <c r="E401" t="s">
        <v>60</v>
      </c>
      <c r="F401">
        <f>VLOOKUP(A401&amp;B401&amp;C401&amp;D401&amp;E401,average_median_rates_2_aptFINAL!A:P,16,FALSE)</f>
        <v>1631.7932335402213</v>
      </c>
      <c r="G401">
        <f>VLOOKUP(A401&amp;B401&amp;C401&amp;3&amp;E401,average_median_rates_2_aptFINAL!A:P,16,FALSE)</f>
        <v>1631.7932335402213</v>
      </c>
      <c r="H401">
        <f>IF(D401&lt;=3,VLOOKUP(A401&amp;D401,[1]ratio_condo_family!$A:$F,6,FALSE),0)</f>
        <v>1.3939697915690996</v>
      </c>
      <c r="I401">
        <f>VLOOKUP(A401&amp;3,[1]ratio_condo_family!$A:$F,6,FALSE)</f>
        <v>1.3939697915690996</v>
      </c>
      <c r="J401">
        <f>VLOOKUP(A401,[1]ratio_family_bedrooms!$A:$K,9,FALSE)</f>
        <v>1.0588235294117647</v>
      </c>
      <c r="K401">
        <f>VLOOKUP(A401,[1]ratio_family_bedrooms!$A:$K,10,FALSE)</f>
        <v>1.2222222222222223</v>
      </c>
      <c r="L401">
        <f>VLOOKUP(A401,[1]ratio_family_bedrooms!$A:$K,11,FALSE)</f>
        <v>1.5</v>
      </c>
      <c r="M401">
        <f t="shared" si="6"/>
        <v>2274.6704736419292</v>
      </c>
    </row>
    <row r="402" spans="1:13" x14ac:dyDescent="0.2">
      <c r="A402">
        <v>2017</v>
      </c>
      <c r="B402">
        <v>10</v>
      </c>
      <c r="C402" t="s">
        <v>61</v>
      </c>
      <c r="D402">
        <v>1</v>
      </c>
      <c r="E402" t="s">
        <v>16</v>
      </c>
      <c r="F402">
        <f>VLOOKUP(A402&amp;B402&amp;C402&amp;D402&amp;E402,average_median_rates_2_aptFINAL!A:P,16,FALSE)</f>
        <v>1450</v>
      </c>
      <c r="G402">
        <f>VLOOKUP(A402&amp;B402&amp;C402&amp;3&amp;E402,average_median_rates_2_aptFINAL!A:P,16,FALSE)</f>
        <v>2450</v>
      </c>
      <c r="H402">
        <f>IF(D402&lt;=3,VLOOKUP(A402&amp;D402,[1]ratio_condo_family!$A:$F,6,FALSE),0)</f>
        <v>1.2748869450531464</v>
      </c>
      <c r="I402">
        <f>VLOOKUP(A402&amp;3,[1]ratio_condo_family!$A:$F,6,FALSE)</f>
        <v>1.3939697915690996</v>
      </c>
      <c r="J402">
        <f>VLOOKUP(A402,[1]ratio_family_bedrooms!$A:$K,9,FALSE)</f>
        <v>1.0588235294117647</v>
      </c>
      <c r="K402">
        <f>VLOOKUP(A402,[1]ratio_family_bedrooms!$A:$K,10,FALSE)</f>
        <v>1.2222222222222223</v>
      </c>
      <c r="L402">
        <f>VLOOKUP(A402,[1]ratio_family_bedrooms!$A:$K,11,FALSE)</f>
        <v>1.5</v>
      </c>
      <c r="M402">
        <f t="shared" si="6"/>
        <v>1848.5860703270623</v>
      </c>
    </row>
    <row r="403" spans="1:13" x14ac:dyDescent="0.2">
      <c r="A403">
        <v>2017</v>
      </c>
      <c r="B403">
        <v>10</v>
      </c>
      <c r="C403" t="s">
        <v>61</v>
      </c>
      <c r="D403">
        <v>1</v>
      </c>
      <c r="E403" t="s">
        <v>17</v>
      </c>
      <c r="F403">
        <f>VLOOKUP(A403&amp;B403&amp;C403&amp;D403&amp;E403,average_median_rates_2_aptFINAL!A:P,16,FALSE)</f>
        <v>1521</v>
      </c>
      <c r="G403">
        <f>VLOOKUP(A403&amp;B403&amp;C403&amp;3&amp;E403,average_median_rates_2_aptFINAL!A:P,16,FALSE)</f>
        <v>2767.7737462279051</v>
      </c>
      <c r="H403">
        <f>IF(D403&lt;=3,VLOOKUP(A403&amp;D403,[1]ratio_condo_family!$A:$F,6,FALSE),0)</f>
        <v>1.2748869450531464</v>
      </c>
      <c r="I403">
        <f>VLOOKUP(A403&amp;3,[1]ratio_condo_family!$A:$F,6,FALSE)</f>
        <v>1.3939697915690996</v>
      </c>
      <c r="J403">
        <f>VLOOKUP(A403,[1]ratio_family_bedrooms!$A:$K,9,FALSE)</f>
        <v>1.0588235294117647</v>
      </c>
      <c r="K403">
        <f>VLOOKUP(A403,[1]ratio_family_bedrooms!$A:$K,10,FALSE)</f>
        <v>1.2222222222222223</v>
      </c>
      <c r="L403">
        <f>VLOOKUP(A403,[1]ratio_family_bedrooms!$A:$K,11,FALSE)</f>
        <v>1.5</v>
      </c>
      <c r="M403">
        <f t="shared" si="6"/>
        <v>1939.1030434258357</v>
      </c>
    </row>
    <row r="404" spans="1:13" x14ac:dyDescent="0.2">
      <c r="A404">
        <v>2017</v>
      </c>
      <c r="B404">
        <v>10</v>
      </c>
      <c r="C404" t="s">
        <v>61</v>
      </c>
      <c r="D404">
        <v>1</v>
      </c>
      <c r="E404" t="s">
        <v>19</v>
      </c>
      <c r="F404">
        <f>VLOOKUP(A404&amp;B404&amp;C404&amp;D404&amp;E404,average_median_rates_2_aptFINAL!A:P,16,FALSE)</f>
        <v>1315</v>
      </c>
      <c r="G404">
        <f>VLOOKUP(A404&amp;B404&amp;C404&amp;3&amp;E404,average_median_rates_2_aptFINAL!A:P,16,FALSE)</f>
        <v>2200</v>
      </c>
      <c r="H404">
        <f>IF(D404&lt;=3,VLOOKUP(A404&amp;D404,[1]ratio_condo_family!$A:$F,6,FALSE),0)</f>
        <v>1.2748869450531464</v>
      </c>
      <c r="I404">
        <f>VLOOKUP(A404&amp;3,[1]ratio_condo_family!$A:$F,6,FALSE)</f>
        <v>1.3939697915690996</v>
      </c>
      <c r="J404">
        <f>VLOOKUP(A404,[1]ratio_family_bedrooms!$A:$K,9,FALSE)</f>
        <v>1.0588235294117647</v>
      </c>
      <c r="K404">
        <f>VLOOKUP(A404,[1]ratio_family_bedrooms!$A:$K,10,FALSE)</f>
        <v>1.2222222222222223</v>
      </c>
      <c r="L404">
        <f>VLOOKUP(A404,[1]ratio_family_bedrooms!$A:$K,11,FALSE)</f>
        <v>1.5</v>
      </c>
      <c r="M404">
        <f t="shared" si="6"/>
        <v>1676.4763327448875</v>
      </c>
    </row>
    <row r="405" spans="1:13" x14ac:dyDescent="0.2">
      <c r="A405">
        <v>2017</v>
      </c>
      <c r="B405">
        <v>10</v>
      </c>
      <c r="C405" t="s">
        <v>61</v>
      </c>
      <c r="D405">
        <v>1</v>
      </c>
      <c r="E405" t="s">
        <v>20</v>
      </c>
      <c r="F405">
        <f>VLOOKUP(A405&amp;B405&amp;C405&amp;D405&amp;E405,average_median_rates_2_aptFINAL!A:P,16,FALSE)</f>
        <v>1375</v>
      </c>
      <c r="G405">
        <f>VLOOKUP(A405&amp;B405&amp;C405&amp;3&amp;E405,average_median_rates_2_aptFINAL!A:P,16,FALSE)</f>
        <v>2600</v>
      </c>
      <c r="H405">
        <f>IF(D405&lt;=3,VLOOKUP(A405&amp;D405,[1]ratio_condo_family!$A:$F,6,FALSE),0)</f>
        <v>1.2748869450531464</v>
      </c>
      <c r="I405">
        <f>VLOOKUP(A405&amp;3,[1]ratio_condo_family!$A:$F,6,FALSE)</f>
        <v>1.3939697915690996</v>
      </c>
      <c r="J405">
        <f>VLOOKUP(A405,[1]ratio_family_bedrooms!$A:$K,9,FALSE)</f>
        <v>1.0588235294117647</v>
      </c>
      <c r="K405">
        <f>VLOOKUP(A405,[1]ratio_family_bedrooms!$A:$K,10,FALSE)</f>
        <v>1.2222222222222223</v>
      </c>
      <c r="L405">
        <f>VLOOKUP(A405,[1]ratio_family_bedrooms!$A:$K,11,FALSE)</f>
        <v>1.5</v>
      </c>
      <c r="M405">
        <f t="shared" si="6"/>
        <v>1752.9695494480764</v>
      </c>
    </row>
    <row r="406" spans="1:13" x14ac:dyDescent="0.2">
      <c r="A406">
        <v>2017</v>
      </c>
      <c r="B406">
        <v>10</v>
      </c>
      <c r="C406" t="s">
        <v>61</v>
      </c>
      <c r="D406">
        <v>1</v>
      </c>
      <c r="E406" t="s">
        <v>21</v>
      </c>
      <c r="F406">
        <f>VLOOKUP(A406&amp;B406&amp;C406&amp;D406&amp;E406,average_median_rates_2_aptFINAL!A:P,16,FALSE)</f>
        <v>1300</v>
      </c>
      <c r="G406">
        <f>VLOOKUP(A406&amp;B406&amp;C406&amp;3&amp;E406,average_median_rates_2_aptFINAL!A:P,16,FALSE)</f>
        <v>2750</v>
      </c>
      <c r="H406">
        <f>IF(D406&lt;=3,VLOOKUP(A406&amp;D406,[1]ratio_condo_family!$A:$F,6,FALSE),0)</f>
        <v>1.2748869450531464</v>
      </c>
      <c r="I406">
        <f>VLOOKUP(A406&amp;3,[1]ratio_condo_family!$A:$F,6,FALSE)</f>
        <v>1.3939697915690996</v>
      </c>
      <c r="J406">
        <f>VLOOKUP(A406,[1]ratio_family_bedrooms!$A:$K,9,FALSE)</f>
        <v>1.0588235294117647</v>
      </c>
      <c r="K406">
        <f>VLOOKUP(A406,[1]ratio_family_bedrooms!$A:$K,10,FALSE)</f>
        <v>1.2222222222222223</v>
      </c>
      <c r="L406">
        <f>VLOOKUP(A406,[1]ratio_family_bedrooms!$A:$K,11,FALSE)</f>
        <v>1.5</v>
      </c>
      <c r="M406">
        <f t="shared" si="6"/>
        <v>1657.3530285690904</v>
      </c>
    </row>
    <row r="407" spans="1:13" x14ac:dyDescent="0.2">
      <c r="A407">
        <v>2017</v>
      </c>
      <c r="B407">
        <v>10</v>
      </c>
      <c r="C407" t="s">
        <v>61</v>
      </c>
      <c r="D407">
        <v>1</v>
      </c>
      <c r="E407" t="s">
        <v>23</v>
      </c>
      <c r="F407">
        <f>VLOOKUP(A407&amp;B407&amp;C407&amp;D407&amp;E407,average_median_rates_2_aptFINAL!A:P,16,FALSE)</f>
        <v>938</v>
      </c>
      <c r="G407">
        <f>VLOOKUP(A407&amp;B407&amp;C407&amp;3&amp;E407,average_median_rates_2_aptFINAL!A:P,16,FALSE)</f>
        <v>1400</v>
      </c>
      <c r="H407">
        <f>IF(D407&lt;=3,VLOOKUP(A407&amp;D407,[1]ratio_condo_family!$A:$F,6,FALSE),0)</f>
        <v>1.2748869450531464</v>
      </c>
      <c r="I407">
        <f>VLOOKUP(A407&amp;3,[1]ratio_condo_family!$A:$F,6,FALSE)</f>
        <v>1.3939697915690996</v>
      </c>
      <c r="J407">
        <f>VLOOKUP(A407,[1]ratio_family_bedrooms!$A:$K,9,FALSE)</f>
        <v>1.0588235294117647</v>
      </c>
      <c r="K407">
        <f>VLOOKUP(A407,[1]ratio_family_bedrooms!$A:$K,10,FALSE)</f>
        <v>1.2222222222222223</v>
      </c>
      <c r="L407">
        <f>VLOOKUP(A407,[1]ratio_family_bedrooms!$A:$K,11,FALSE)</f>
        <v>1.5</v>
      </c>
      <c r="M407">
        <f t="shared" si="6"/>
        <v>1195.8439544598514</v>
      </c>
    </row>
    <row r="408" spans="1:13" x14ac:dyDescent="0.2">
      <c r="A408">
        <v>2017</v>
      </c>
      <c r="B408">
        <v>10</v>
      </c>
      <c r="C408" t="s">
        <v>61</v>
      </c>
      <c r="D408">
        <v>1</v>
      </c>
      <c r="E408" t="s">
        <v>24</v>
      </c>
      <c r="F408">
        <f>VLOOKUP(A408&amp;B408&amp;C408&amp;D408&amp;E408,average_median_rates_2_aptFINAL!A:P,16,FALSE)</f>
        <v>1125</v>
      </c>
      <c r="G408">
        <f>VLOOKUP(A408&amp;B408&amp;C408&amp;3&amp;E408,average_median_rates_2_aptFINAL!A:P,16,FALSE)</f>
        <v>1491.8630550366436</v>
      </c>
      <c r="H408">
        <f>IF(D408&lt;=3,VLOOKUP(A408&amp;D408,[1]ratio_condo_family!$A:$F,6,FALSE),0)</f>
        <v>1.2748869450531464</v>
      </c>
      <c r="I408">
        <f>VLOOKUP(A408&amp;3,[1]ratio_condo_family!$A:$F,6,FALSE)</f>
        <v>1.3939697915690996</v>
      </c>
      <c r="J408">
        <f>VLOOKUP(A408,[1]ratio_family_bedrooms!$A:$K,9,FALSE)</f>
        <v>1.0588235294117647</v>
      </c>
      <c r="K408">
        <f>VLOOKUP(A408,[1]ratio_family_bedrooms!$A:$K,10,FALSE)</f>
        <v>1.2222222222222223</v>
      </c>
      <c r="L408">
        <f>VLOOKUP(A408,[1]ratio_family_bedrooms!$A:$K,11,FALSE)</f>
        <v>1.5</v>
      </c>
      <c r="M408">
        <f t="shared" si="6"/>
        <v>1434.2478131847897</v>
      </c>
    </row>
    <row r="409" spans="1:13" x14ac:dyDescent="0.2">
      <c r="A409">
        <v>2017</v>
      </c>
      <c r="B409">
        <v>10</v>
      </c>
      <c r="C409" t="s">
        <v>61</v>
      </c>
      <c r="D409">
        <v>1</v>
      </c>
      <c r="E409" t="s">
        <v>25</v>
      </c>
      <c r="F409">
        <f>VLOOKUP(A409&amp;B409&amp;C409&amp;D409&amp;E409,average_median_rates_2_aptFINAL!A:P,16,FALSE)</f>
        <v>1025</v>
      </c>
      <c r="G409">
        <f>VLOOKUP(A409&amp;B409&amp;C409&amp;3&amp;E409,average_median_rates_2_aptFINAL!A:P,16,FALSE)</f>
        <v>1466</v>
      </c>
      <c r="H409">
        <f>IF(D409&lt;=3,VLOOKUP(A409&amp;D409,[1]ratio_condo_family!$A:$F,6,FALSE),0)</f>
        <v>1.2748869450531464</v>
      </c>
      <c r="I409">
        <f>VLOOKUP(A409&amp;3,[1]ratio_condo_family!$A:$F,6,FALSE)</f>
        <v>1.3939697915690996</v>
      </c>
      <c r="J409">
        <f>VLOOKUP(A409,[1]ratio_family_bedrooms!$A:$K,9,FALSE)</f>
        <v>1.0588235294117647</v>
      </c>
      <c r="K409">
        <f>VLOOKUP(A409,[1]ratio_family_bedrooms!$A:$K,10,FALSE)</f>
        <v>1.2222222222222223</v>
      </c>
      <c r="L409">
        <f>VLOOKUP(A409,[1]ratio_family_bedrooms!$A:$K,11,FALSE)</f>
        <v>1.5</v>
      </c>
      <c r="M409">
        <f t="shared" si="6"/>
        <v>1306.759118679475</v>
      </c>
    </row>
    <row r="410" spans="1:13" x14ac:dyDescent="0.2">
      <c r="A410">
        <v>2017</v>
      </c>
      <c r="B410">
        <v>10</v>
      </c>
      <c r="C410" t="s">
        <v>61</v>
      </c>
      <c r="D410">
        <v>1</v>
      </c>
      <c r="E410" t="s">
        <v>26</v>
      </c>
      <c r="F410">
        <f>VLOOKUP(A410&amp;B410&amp;C410&amp;D410&amp;E410,average_median_rates_2_aptFINAL!A:P,16,FALSE)</f>
        <v>1100</v>
      </c>
      <c r="G410">
        <f>VLOOKUP(A410&amp;B410&amp;C410&amp;3&amp;E410,average_median_rates_2_aptFINAL!A:P,16,FALSE)</f>
        <v>1371</v>
      </c>
      <c r="H410">
        <f>IF(D410&lt;=3,VLOOKUP(A410&amp;D410,[1]ratio_condo_family!$A:$F,6,FALSE),0)</f>
        <v>1.2748869450531464</v>
      </c>
      <c r="I410">
        <f>VLOOKUP(A410&amp;3,[1]ratio_condo_family!$A:$F,6,FALSE)</f>
        <v>1.3939697915690996</v>
      </c>
      <c r="J410">
        <f>VLOOKUP(A410,[1]ratio_family_bedrooms!$A:$K,9,FALSE)</f>
        <v>1.0588235294117647</v>
      </c>
      <c r="K410">
        <f>VLOOKUP(A410,[1]ratio_family_bedrooms!$A:$K,10,FALSE)</f>
        <v>1.2222222222222223</v>
      </c>
      <c r="L410">
        <f>VLOOKUP(A410,[1]ratio_family_bedrooms!$A:$K,11,FALSE)</f>
        <v>1.5</v>
      </c>
      <c r="M410">
        <f t="shared" si="6"/>
        <v>1402.375639558461</v>
      </c>
    </row>
    <row r="411" spans="1:13" x14ac:dyDescent="0.2">
      <c r="A411">
        <v>2017</v>
      </c>
      <c r="B411">
        <v>10</v>
      </c>
      <c r="C411" t="s">
        <v>61</v>
      </c>
      <c r="D411">
        <v>1</v>
      </c>
      <c r="E411" t="s">
        <v>27</v>
      </c>
      <c r="F411">
        <f>VLOOKUP(A411&amp;B411&amp;C411&amp;D411&amp;E411,average_median_rates_2_aptFINAL!A:P,16,FALSE)</f>
        <v>1660</v>
      </c>
      <c r="G411">
        <f>VLOOKUP(A411&amp;B411&amp;C411&amp;3&amp;E411,average_median_rates_2_aptFINAL!A:P,16,FALSE)</f>
        <v>2906</v>
      </c>
      <c r="H411">
        <f>IF(D411&lt;=3,VLOOKUP(A411&amp;D411,[1]ratio_condo_family!$A:$F,6,FALSE),0)</f>
        <v>1.2748869450531464</v>
      </c>
      <c r="I411">
        <f>VLOOKUP(A411&amp;3,[1]ratio_condo_family!$A:$F,6,FALSE)</f>
        <v>1.3939697915690996</v>
      </c>
      <c r="J411">
        <f>VLOOKUP(A411,[1]ratio_family_bedrooms!$A:$K,9,FALSE)</f>
        <v>1.0588235294117647</v>
      </c>
      <c r="K411">
        <f>VLOOKUP(A411,[1]ratio_family_bedrooms!$A:$K,10,FALSE)</f>
        <v>1.2222222222222223</v>
      </c>
      <c r="L411">
        <f>VLOOKUP(A411,[1]ratio_family_bedrooms!$A:$K,11,FALSE)</f>
        <v>1.5</v>
      </c>
      <c r="M411">
        <f t="shared" si="6"/>
        <v>2116.3123287882231</v>
      </c>
    </row>
    <row r="412" spans="1:13" x14ac:dyDescent="0.2">
      <c r="A412">
        <v>2017</v>
      </c>
      <c r="B412">
        <v>10</v>
      </c>
      <c r="C412" t="s">
        <v>61</v>
      </c>
      <c r="D412">
        <v>1</v>
      </c>
      <c r="E412" t="s">
        <v>28</v>
      </c>
      <c r="F412">
        <f>VLOOKUP(A412&amp;B412&amp;C412&amp;D412&amp;E412,average_median_rates_2_aptFINAL!A:P,16,FALSE)</f>
        <v>1038</v>
      </c>
      <c r="G412">
        <f>VLOOKUP(A412&amp;B412&amp;C412&amp;3&amp;E412,average_median_rates_2_aptFINAL!A:P,16,FALSE)</f>
        <v>1600</v>
      </c>
      <c r="H412">
        <f>IF(D412&lt;=3,VLOOKUP(A412&amp;D412,[1]ratio_condo_family!$A:$F,6,FALSE),0)</f>
        <v>1.2748869450531464</v>
      </c>
      <c r="I412">
        <f>VLOOKUP(A412&amp;3,[1]ratio_condo_family!$A:$F,6,FALSE)</f>
        <v>1.3939697915690996</v>
      </c>
      <c r="J412">
        <f>VLOOKUP(A412,[1]ratio_family_bedrooms!$A:$K,9,FALSE)</f>
        <v>1.0588235294117647</v>
      </c>
      <c r="K412">
        <f>VLOOKUP(A412,[1]ratio_family_bedrooms!$A:$K,10,FALSE)</f>
        <v>1.2222222222222223</v>
      </c>
      <c r="L412">
        <f>VLOOKUP(A412,[1]ratio_family_bedrooms!$A:$K,11,FALSE)</f>
        <v>1.5</v>
      </c>
      <c r="M412">
        <f t="shared" si="6"/>
        <v>1323.3326489651658</v>
      </c>
    </row>
    <row r="413" spans="1:13" x14ac:dyDescent="0.2">
      <c r="A413">
        <v>2017</v>
      </c>
      <c r="B413">
        <v>10</v>
      </c>
      <c r="C413" t="s">
        <v>61</v>
      </c>
      <c r="D413">
        <v>1</v>
      </c>
      <c r="E413" t="s">
        <v>29</v>
      </c>
      <c r="F413">
        <f>VLOOKUP(A413&amp;B413&amp;C413&amp;D413&amp;E413,average_median_rates_2_aptFINAL!A:P,16,FALSE)</f>
        <v>931</v>
      </c>
      <c r="G413">
        <f>VLOOKUP(A413&amp;B413&amp;C413&amp;3&amp;E413,average_median_rates_2_aptFINAL!A:P,16,FALSE)</f>
        <v>1200</v>
      </c>
      <c r="H413">
        <f>IF(D413&lt;=3,VLOOKUP(A413&amp;D413,[1]ratio_condo_family!$A:$F,6,FALSE),0)</f>
        <v>1.2748869450531464</v>
      </c>
      <c r="I413">
        <f>VLOOKUP(A413&amp;3,[1]ratio_condo_family!$A:$F,6,FALSE)</f>
        <v>1.3939697915690996</v>
      </c>
      <c r="J413">
        <f>VLOOKUP(A413,[1]ratio_family_bedrooms!$A:$K,9,FALSE)</f>
        <v>1.0588235294117647</v>
      </c>
      <c r="K413">
        <f>VLOOKUP(A413,[1]ratio_family_bedrooms!$A:$K,10,FALSE)</f>
        <v>1.2222222222222223</v>
      </c>
      <c r="L413">
        <f>VLOOKUP(A413,[1]ratio_family_bedrooms!$A:$K,11,FALSE)</f>
        <v>1.5</v>
      </c>
      <c r="M413">
        <f t="shared" si="6"/>
        <v>1186.9197458444792</v>
      </c>
    </row>
    <row r="414" spans="1:13" x14ac:dyDescent="0.2">
      <c r="A414">
        <v>2017</v>
      </c>
      <c r="B414">
        <v>10</v>
      </c>
      <c r="C414" t="s">
        <v>61</v>
      </c>
      <c r="D414">
        <v>1</v>
      </c>
      <c r="E414" t="s">
        <v>31</v>
      </c>
      <c r="F414">
        <f>VLOOKUP(A414&amp;B414&amp;C414&amp;D414&amp;E414,average_median_rates_2_aptFINAL!A:P,16,FALSE)</f>
        <v>1125</v>
      </c>
      <c r="G414">
        <f>VLOOKUP(A414&amp;B414&amp;C414&amp;3&amp;E414,average_median_rates_2_aptFINAL!A:P,16,FALSE)</f>
        <v>1573.1426929156501</v>
      </c>
      <c r="H414">
        <f>IF(D414&lt;=3,VLOOKUP(A414&amp;D414,[1]ratio_condo_family!$A:$F,6,FALSE),0)</f>
        <v>1.2748869450531464</v>
      </c>
      <c r="I414">
        <f>VLOOKUP(A414&amp;3,[1]ratio_condo_family!$A:$F,6,FALSE)</f>
        <v>1.3939697915690996</v>
      </c>
      <c r="J414">
        <f>VLOOKUP(A414,[1]ratio_family_bedrooms!$A:$K,9,FALSE)</f>
        <v>1.0588235294117647</v>
      </c>
      <c r="K414">
        <f>VLOOKUP(A414,[1]ratio_family_bedrooms!$A:$K,10,FALSE)</f>
        <v>1.2222222222222223</v>
      </c>
      <c r="L414">
        <f>VLOOKUP(A414,[1]ratio_family_bedrooms!$A:$K,11,FALSE)</f>
        <v>1.5</v>
      </c>
      <c r="M414">
        <f t="shared" si="6"/>
        <v>1434.2478131847897</v>
      </c>
    </row>
    <row r="415" spans="1:13" x14ac:dyDescent="0.2">
      <c r="A415">
        <v>2017</v>
      </c>
      <c r="B415">
        <v>10</v>
      </c>
      <c r="C415" t="s">
        <v>61</v>
      </c>
      <c r="D415">
        <v>1</v>
      </c>
      <c r="E415" t="s">
        <v>32</v>
      </c>
      <c r="F415">
        <f>VLOOKUP(A415&amp;B415&amp;C415&amp;D415&amp;E415,average_median_rates_2_aptFINAL!A:P,16,FALSE)</f>
        <v>950</v>
      </c>
      <c r="G415">
        <f>VLOOKUP(A415&amp;B415&amp;C415&amp;3&amp;E415,average_median_rates_2_aptFINAL!A:P,16,FALSE)</f>
        <v>1650</v>
      </c>
      <c r="H415">
        <f>IF(D415&lt;=3,VLOOKUP(A415&amp;D415,[1]ratio_condo_family!$A:$F,6,FALSE),0)</f>
        <v>1.2748869450531464</v>
      </c>
      <c r="I415">
        <f>VLOOKUP(A415&amp;3,[1]ratio_condo_family!$A:$F,6,FALSE)</f>
        <v>1.3939697915690996</v>
      </c>
      <c r="J415">
        <f>VLOOKUP(A415,[1]ratio_family_bedrooms!$A:$K,9,FALSE)</f>
        <v>1.0588235294117647</v>
      </c>
      <c r="K415">
        <f>VLOOKUP(A415,[1]ratio_family_bedrooms!$A:$K,10,FALSE)</f>
        <v>1.2222222222222223</v>
      </c>
      <c r="L415">
        <f>VLOOKUP(A415,[1]ratio_family_bedrooms!$A:$K,11,FALSE)</f>
        <v>1.5</v>
      </c>
      <c r="M415">
        <f t="shared" si="6"/>
        <v>1211.1425978004891</v>
      </c>
    </row>
    <row r="416" spans="1:13" x14ac:dyDescent="0.2">
      <c r="A416">
        <v>2017</v>
      </c>
      <c r="B416">
        <v>10</v>
      </c>
      <c r="C416" t="s">
        <v>61</v>
      </c>
      <c r="D416">
        <v>1</v>
      </c>
      <c r="E416" t="s">
        <v>33</v>
      </c>
      <c r="F416">
        <f>VLOOKUP(A416&amp;B416&amp;C416&amp;D416&amp;E416,average_median_rates_2_aptFINAL!A:P,16,FALSE)</f>
        <v>1175</v>
      </c>
      <c r="G416">
        <f>VLOOKUP(A416&amp;B416&amp;C416&amp;3&amp;E416,average_median_rates_2_aptFINAL!A:P,16,FALSE)</f>
        <v>1925</v>
      </c>
      <c r="H416">
        <f>IF(D416&lt;=3,VLOOKUP(A416&amp;D416,[1]ratio_condo_family!$A:$F,6,FALSE),0)</f>
        <v>1.2748869450531464</v>
      </c>
      <c r="I416">
        <f>VLOOKUP(A416&amp;3,[1]ratio_condo_family!$A:$F,6,FALSE)</f>
        <v>1.3939697915690996</v>
      </c>
      <c r="J416">
        <f>VLOOKUP(A416,[1]ratio_family_bedrooms!$A:$K,9,FALSE)</f>
        <v>1.0588235294117647</v>
      </c>
      <c r="K416">
        <f>VLOOKUP(A416,[1]ratio_family_bedrooms!$A:$K,10,FALSE)</f>
        <v>1.2222222222222223</v>
      </c>
      <c r="L416">
        <f>VLOOKUP(A416,[1]ratio_family_bedrooms!$A:$K,11,FALSE)</f>
        <v>1.5</v>
      </c>
      <c r="M416">
        <f t="shared" si="6"/>
        <v>1497.992160437447</v>
      </c>
    </row>
    <row r="417" spans="1:13" x14ac:dyDescent="0.2">
      <c r="A417">
        <v>2017</v>
      </c>
      <c r="B417">
        <v>10</v>
      </c>
      <c r="C417" t="s">
        <v>61</v>
      </c>
      <c r="D417">
        <v>1</v>
      </c>
      <c r="E417" t="s">
        <v>34</v>
      </c>
      <c r="F417">
        <f>VLOOKUP(A417&amp;B417&amp;C417&amp;D417&amp;E417,average_median_rates_2_aptFINAL!A:P,16,FALSE)</f>
        <v>1296</v>
      </c>
      <c r="G417">
        <f>VLOOKUP(A417&amp;B417&amp;C417&amp;3&amp;E417,average_median_rates_2_aptFINAL!A:P,16,FALSE)</f>
        <v>1638</v>
      </c>
      <c r="H417">
        <f>IF(D417&lt;=3,VLOOKUP(A417&amp;D417,[1]ratio_condo_family!$A:$F,6,FALSE),0)</f>
        <v>1.2748869450531464</v>
      </c>
      <c r="I417">
        <f>VLOOKUP(A417&amp;3,[1]ratio_condo_family!$A:$F,6,FALSE)</f>
        <v>1.3939697915690996</v>
      </c>
      <c r="J417">
        <f>VLOOKUP(A417,[1]ratio_family_bedrooms!$A:$K,9,FALSE)</f>
        <v>1.0588235294117647</v>
      </c>
      <c r="K417">
        <f>VLOOKUP(A417,[1]ratio_family_bedrooms!$A:$K,10,FALSE)</f>
        <v>1.2222222222222223</v>
      </c>
      <c r="L417">
        <f>VLOOKUP(A417,[1]ratio_family_bedrooms!$A:$K,11,FALSE)</f>
        <v>1.5</v>
      </c>
      <c r="M417">
        <f t="shared" si="6"/>
        <v>1652.2534807888776</v>
      </c>
    </row>
    <row r="418" spans="1:13" x14ac:dyDescent="0.2">
      <c r="A418">
        <v>2017</v>
      </c>
      <c r="B418">
        <v>10</v>
      </c>
      <c r="C418" t="s">
        <v>61</v>
      </c>
      <c r="D418">
        <v>1</v>
      </c>
      <c r="E418" t="s">
        <v>35</v>
      </c>
      <c r="F418">
        <f>VLOOKUP(A418&amp;B418&amp;C418&amp;D418&amp;E418,average_median_rates_2_aptFINAL!A:P,16,FALSE)</f>
        <v>1600</v>
      </c>
      <c r="G418">
        <f>VLOOKUP(A418&amp;B418&amp;C418&amp;3&amp;E418,average_median_rates_2_aptFINAL!A:P,16,FALSE)</f>
        <v>3350</v>
      </c>
      <c r="H418">
        <f>IF(D418&lt;=3,VLOOKUP(A418&amp;D418,[1]ratio_condo_family!$A:$F,6,FALSE),0)</f>
        <v>1.2748869450531464</v>
      </c>
      <c r="I418">
        <f>VLOOKUP(A418&amp;3,[1]ratio_condo_family!$A:$F,6,FALSE)</f>
        <v>1.3939697915690996</v>
      </c>
      <c r="J418">
        <f>VLOOKUP(A418,[1]ratio_family_bedrooms!$A:$K,9,FALSE)</f>
        <v>1.0588235294117647</v>
      </c>
      <c r="K418">
        <f>VLOOKUP(A418,[1]ratio_family_bedrooms!$A:$K,10,FALSE)</f>
        <v>1.2222222222222223</v>
      </c>
      <c r="L418">
        <f>VLOOKUP(A418,[1]ratio_family_bedrooms!$A:$K,11,FALSE)</f>
        <v>1.5</v>
      </c>
      <c r="M418">
        <f t="shared" si="6"/>
        <v>2039.8191120850342</v>
      </c>
    </row>
    <row r="419" spans="1:13" x14ac:dyDescent="0.2">
      <c r="A419">
        <v>2017</v>
      </c>
      <c r="B419">
        <v>10</v>
      </c>
      <c r="C419" t="s">
        <v>61</v>
      </c>
      <c r="D419">
        <v>1</v>
      </c>
      <c r="E419" t="s">
        <v>36</v>
      </c>
      <c r="F419">
        <f>VLOOKUP(A419&amp;B419&amp;C419&amp;D419&amp;E419,average_median_rates_2_aptFINAL!A:P,16,FALSE)</f>
        <v>1095</v>
      </c>
      <c r="G419">
        <f>VLOOKUP(A419&amp;B419&amp;C419&amp;3&amp;E419,average_median_rates_2_aptFINAL!A:P,16,FALSE)</f>
        <v>1525</v>
      </c>
      <c r="H419">
        <f>IF(D419&lt;=3,VLOOKUP(A419&amp;D419,[1]ratio_condo_family!$A:$F,6,FALSE),0)</f>
        <v>1.2748869450531464</v>
      </c>
      <c r="I419">
        <f>VLOOKUP(A419&amp;3,[1]ratio_condo_family!$A:$F,6,FALSE)</f>
        <v>1.3939697915690996</v>
      </c>
      <c r="J419">
        <f>VLOOKUP(A419,[1]ratio_family_bedrooms!$A:$K,9,FALSE)</f>
        <v>1.0588235294117647</v>
      </c>
      <c r="K419">
        <f>VLOOKUP(A419,[1]ratio_family_bedrooms!$A:$K,10,FALSE)</f>
        <v>1.2222222222222223</v>
      </c>
      <c r="L419">
        <f>VLOOKUP(A419,[1]ratio_family_bedrooms!$A:$K,11,FALSE)</f>
        <v>1.5</v>
      </c>
      <c r="M419">
        <f t="shared" si="6"/>
        <v>1396.0012048331953</v>
      </c>
    </row>
    <row r="420" spans="1:13" x14ac:dyDescent="0.2">
      <c r="A420">
        <v>2017</v>
      </c>
      <c r="B420">
        <v>10</v>
      </c>
      <c r="C420" t="s">
        <v>61</v>
      </c>
      <c r="D420">
        <v>1</v>
      </c>
      <c r="E420" t="s">
        <v>37</v>
      </c>
      <c r="F420">
        <f>VLOOKUP(A420&amp;B420&amp;C420&amp;D420&amp;E420,average_median_rates_2_aptFINAL!A:P,16,FALSE)</f>
        <v>875</v>
      </c>
      <c r="G420">
        <f>VLOOKUP(A420&amp;B420&amp;C420&amp;3&amp;E420,average_median_rates_2_aptFINAL!A:P,16,FALSE)</f>
        <v>1145</v>
      </c>
      <c r="H420">
        <f>IF(D420&lt;=3,VLOOKUP(A420&amp;D420,[1]ratio_condo_family!$A:$F,6,FALSE),0)</f>
        <v>1.2748869450531464</v>
      </c>
      <c r="I420">
        <f>VLOOKUP(A420&amp;3,[1]ratio_condo_family!$A:$F,6,FALSE)</f>
        <v>1.3939697915690996</v>
      </c>
      <c r="J420">
        <f>VLOOKUP(A420,[1]ratio_family_bedrooms!$A:$K,9,FALSE)</f>
        <v>1.0588235294117647</v>
      </c>
      <c r="K420">
        <f>VLOOKUP(A420,[1]ratio_family_bedrooms!$A:$K,10,FALSE)</f>
        <v>1.2222222222222223</v>
      </c>
      <c r="L420">
        <f>VLOOKUP(A420,[1]ratio_family_bedrooms!$A:$K,11,FALSE)</f>
        <v>1.5</v>
      </c>
      <c r="M420">
        <f t="shared" si="6"/>
        <v>1115.5260769215031</v>
      </c>
    </row>
    <row r="421" spans="1:13" x14ac:dyDescent="0.2">
      <c r="A421">
        <v>2017</v>
      </c>
      <c r="B421">
        <v>10</v>
      </c>
      <c r="C421" t="s">
        <v>61</v>
      </c>
      <c r="D421">
        <v>1</v>
      </c>
      <c r="E421" t="s">
        <v>38</v>
      </c>
      <c r="F421">
        <f>VLOOKUP(A421&amp;B421&amp;C421&amp;D421&amp;E421,average_median_rates_2_aptFINAL!A:P,16,FALSE)</f>
        <v>885</v>
      </c>
      <c r="G421">
        <f>VLOOKUP(A421&amp;B421&amp;C421&amp;3&amp;E421,average_median_rates_2_aptFINAL!A:P,16,FALSE)</f>
        <v>1175</v>
      </c>
      <c r="H421">
        <f>IF(D421&lt;=3,VLOOKUP(A421&amp;D421,[1]ratio_condo_family!$A:$F,6,FALSE),0)</f>
        <v>1.2748869450531464</v>
      </c>
      <c r="I421">
        <f>VLOOKUP(A421&amp;3,[1]ratio_condo_family!$A:$F,6,FALSE)</f>
        <v>1.3939697915690996</v>
      </c>
      <c r="J421">
        <f>VLOOKUP(A421,[1]ratio_family_bedrooms!$A:$K,9,FALSE)</f>
        <v>1.0588235294117647</v>
      </c>
      <c r="K421">
        <f>VLOOKUP(A421,[1]ratio_family_bedrooms!$A:$K,10,FALSE)</f>
        <v>1.2222222222222223</v>
      </c>
      <c r="L421">
        <f>VLOOKUP(A421,[1]ratio_family_bedrooms!$A:$K,11,FALSE)</f>
        <v>1.5</v>
      </c>
      <c r="M421">
        <f t="shared" si="6"/>
        <v>1128.2749463720345</v>
      </c>
    </row>
    <row r="422" spans="1:13" x14ac:dyDescent="0.2">
      <c r="A422">
        <v>2017</v>
      </c>
      <c r="B422">
        <v>10</v>
      </c>
      <c r="C422" t="s">
        <v>61</v>
      </c>
      <c r="D422">
        <v>1</v>
      </c>
      <c r="E422" t="s">
        <v>39</v>
      </c>
      <c r="F422">
        <f>VLOOKUP(A422&amp;B422&amp;C422&amp;D422&amp;E422,average_median_rates_2_aptFINAL!A:P,16,FALSE)</f>
        <v>940</v>
      </c>
      <c r="G422">
        <f>VLOOKUP(A422&amp;B422&amp;C422&amp;3&amp;E422,average_median_rates_2_aptFINAL!A:P,16,FALSE)</f>
        <v>1638.1664032188601</v>
      </c>
      <c r="H422">
        <f>IF(D422&lt;=3,VLOOKUP(A422&amp;D422,[1]ratio_condo_family!$A:$F,6,FALSE),0)</f>
        <v>1.2748869450531464</v>
      </c>
      <c r="I422">
        <f>VLOOKUP(A422&amp;3,[1]ratio_condo_family!$A:$F,6,FALSE)</f>
        <v>1.3939697915690996</v>
      </c>
      <c r="J422">
        <f>VLOOKUP(A422,[1]ratio_family_bedrooms!$A:$K,9,FALSE)</f>
        <v>1.0588235294117647</v>
      </c>
      <c r="K422">
        <f>VLOOKUP(A422,[1]ratio_family_bedrooms!$A:$K,10,FALSE)</f>
        <v>1.2222222222222223</v>
      </c>
      <c r="L422">
        <f>VLOOKUP(A422,[1]ratio_family_bedrooms!$A:$K,11,FALSE)</f>
        <v>1.5</v>
      </c>
      <c r="M422">
        <f t="shared" si="6"/>
        <v>1198.3937283499577</v>
      </c>
    </row>
    <row r="423" spans="1:13" x14ac:dyDescent="0.2">
      <c r="A423">
        <v>2017</v>
      </c>
      <c r="B423">
        <v>10</v>
      </c>
      <c r="C423" t="s">
        <v>61</v>
      </c>
      <c r="D423">
        <v>1</v>
      </c>
      <c r="E423" t="s">
        <v>40</v>
      </c>
      <c r="F423">
        <f>VLOOKUP(A423&amp;B423&amp;C423&amp;D423&amp;E423,average_median_rates_2_aptFINAL!A:P,16,FALSE)</f>
        <v>983</v>
      </c>
      <c r="G423">
        <f>VLOOKUP(A423&amp;B423&amp;C423&amp;3&amp;E423,average_median_rates_2_aptFINAL!A:P,16,FALSE)</f>
        <v>1475</v>
      </c>
      <c r="H423">
        <f>IF(D423&lt;=3,VLOOKUP(A423&amp;D423,[1]ratio_condo_family!$A:$F,6,FALSE),0)</f>
        <v>1.2748869450531464</v>
      </c>
      <c r="I423">
        <f>VLOOKUP(A423&amp;3,[1]ratio_condo_family!$A:$F,6,FALSE)</f>
        <v>1.3939697915690996</v>
      </c>
      <c r="J423">
        <f>VLOOKUP(A423,[1]ratio_family_bedrooms!$A:$K,9,FALSE)</f>
        <v>1.0588235294117647</v>
      </c>
      <c r="K423">
        <f>VLOOKUP(A423,[1]ratio_family_bedrooms!$A:$K,10,FALSE)</f>
        <v>1.2222222222222223</v>
      </c>
      <c r="L423">
        <f>VLOOKUP(A423,[1]ratio_family_bedrooms!$A:$K,11,FALSE)</f>
        <v>1.5</v>
      </c>
      <c r="M423">
        <f t="shared" si="6"/>
        <v>1253.2138669872429</v>
      </c>
    </row>
    <row r="424" spans="1:13" x14ac:dyDescent="0.2">
      <c r="A424">
        <v>2017</v>
      </c>
      <c r="B424">
        <v>10</v>
      </c>
      <c r="C424" t="s">
        <v>61</v>
      </c>
      <c r="D424">
        <v>1</v>
      </c>
      <c r="E424" t="s">
        <v>41</v>
      </c>
      <c r="F424">
        <f>VLOOKUP(A424&amp;B424&amp;C424&amp;D424&amp;E424,average_median_rates_2_aptFINAL!A:P,16,FALSE)</f>
        <v>994</v>
      </c>
      <c r="G424">
        <f>VLOOKUP(A424&amp;B424&amp;C424&amp;3&amp;E424,average_median_rates_2_aptFINAL!A:P,16,FALSE)</f>
        <v>1340</v>
      </c>
      <c r="H424">
        <f>IF(D424&lt;=3,VLOOKUP(A424&amp;D424,[1]ratio_condo_family!$A:$F,6,FALSE),0)</f>
        <v>1.2748869450531464</v>
      </c>
      <c r="I424">
        <f>VLOOKUP(A424&amp;3,[1]ratio_condo_family!$A:$F,6,FALSE)</f>
        <v>1.3939697915690996</v>
      </c>
      <c r="J424">
        <f>VLOOKUP(A424,[1]ratio_family_bedrooms!$A:$K,9,FALSE)</f>
        <v>1.0588235294117647</v>
      </c>
      <c r="K424">
        <f>VLOOKUP(A424,[1]ratio_family_bedrooms!$A:$K,10,FALSE)</f>
        <v>1.2222222222222223</v>
      </c>
      <c r="L424">
        <f>VLOOKUP(A424,[1]ratio_family_bedrooms!$A:$K,11,FALSE)</f>
        <v>1.5</v>
      </c>
      <c r="M424">
        <f t="shared" si="6"/>
        <v>1267.2376233828275</v>
      </c>
    </row>
    <row r="425" spans="1:13" x14ac:dyDescent="0.2">
      <c r="A425">
        <v>2017</v>
      </c>
      <c r="B425">
        <v>10</v>
      </c>
      <c r="C425" t="s">
        <v>61</v>
      </c>
      <c r="D425">
        <v>1</v>
      </c>
      <c r="E425" t="s">
        <v>42</v>
      </c>
      <c r="F425">
        <f>VLOOKUP(A425&amp;B425&amp;C425&amp;D425&amp;E425,average_median_rates_2_aptFINAL!A:P,16,FALSE)</f>
        <v>803</v>
      </c>
      <c r="G425">
        <f>VLOOKUP(A425&amp;B425&amp;C425&amp;3&amp;E425,average_median_rates_2_aptFINAL!A:P,16,FALSE)</f>
        <v>1300</v>
      </c>
      <c r="H425">
        <f>IF(D425&lt;=3,VLOOKUP(A425&amp;D425,[1]ratio_condo_family!$A:$F,6,FALSE),0)</f>
        <v>1.2748869450531464</v>
      </c>
      <c r="I425">
        <f>VLOOKUP(A425&amp;3,[1]ratio_condo_family!$A:$F,6,FALSE)</f>
        <v>1.3939697915690996</v>
      </c>
      <c r="J425">
        <f>VLOOKUP(A425,[1]ratio_family_bedrooms!$A:$K,9,FALSE)</f>
        <v>1.0588235294117647</v>
      </c>
      <c r="K425">
        <f>VLOOKUP(A425,[1]ratio_family_bedrooms!$A:$K,10,FALSE)</f>
        <v>1.2222222222222223</v>
      </c>
      <c r="L425">
        <f>VLOOKUP(A425,[1]ratio_family_bedrooms!$A:$K,11,FALSE)</f>
        <v>1.5</v>
      </c>
      <c r="M425">
        <f t="shared" si="6"/>
        <v>1023.7342168776765</v>
      </c>
    </row>
    <row r="426" spans="1:13" x14ac:dyDescent="0.2">
      <c r="A426">
        <v>2017</v>
      </c>
      <c r="B426">
        <v>10</v>
      </c>
      <c r="C426" t="s">
        <v>61</v>
      </c>
      <c r="D426">
        <v>1</v>
      </c>
      <c r="E426" t="s">
        <v>43</v>
      </c>
      <c r="F426">
        <f>VLOOKUP(A426&amp;B426&amp;C426&amp;D426&amp;E426,average_median_rates_2_aptFINAL!A:P,16,FALSE)</f>
        <v>1165</v>
      </c>
      <c r="G426">
        <f>VLOOKUP(A426&amp;B426&amp;C426&amp;3&amp;E426,average_median_rates_2_aptFINAL!A:P,16,FALSE)</f>
        <v>1500</v>
      </c>
      <c r="H426">
        <f>IF(D426&lt;=3,VLOOKUP(A426&amp;D426,[1]ratio_condo_family!$A:$F,6,FALSE),0)</f>
        <v>1.2748869450531464</v>
      </c>
      <c r="I426">
        <f>VLOOKUP(A426&amp;3,[1]ratio_condo_family!$A:$F,6,FALSE)</f>
        <v>1.3939697915690996</v>
      </c>
      <c r="J426">
        <f>VLOOKUP(A426,[1]ratio_family_bedrooms!$A:$K,9,FALSE)</f>
        <v>1.0588235294117647</v>
      </c>
      <c r="K426">
        <f>VLOOKUP(A426,[1]ratio_family_bedrooms!$A:$K,10,FALSE)</f>
        <v>1.2222222222222223</v>
      </c>
      <c r="L426">
        <f>VLOOKUP(A426,[1]ratio_family_bedrooms!$A:$K,11,FALSE)</f>
        <v>1.5</v>
      </c>
      <c r="M426">
        <f t="shared" si="6"/>
        <v>1485.2432909869156</v>
      </c>
    </row>
    <row r="427" spans="1:13" x14ac:dyDescent="0.2">
      <c r="A427">
        <v>2017</v>
      </c>
      <c r="B427">
        <v>10</v>
      </c>
      <c r="C427" t="s">
        <v>61</v>
      </c>
      <c r="D427">
        <v>1</v>
      </c>
      <c r="E427" t="s">
        <v>60</v>
      </c>
      <c r="F427">
        <f>VLOOKUP(A427&amp;B427&amp;C427&amp;D427&amp;E427,average_median_rates_2_aptFINAL!A:P,16,FALSE)</f>
        <v>1057.9192742904106</v>
      </c>
      <c r="G427">
        <f>VLOOKUP(A427&amp;B427&amp;C427&amp;3&amp;E427,average_median_rates_2_aptFINAL!A:P,16,FALSE)</f>
        <v>1589.6680557551401</v>
      </c>
      <c r="H427">
        <f>IF(D427&lt;=3,VLOOKUP(A427&amp;D427,[1]ratio_condo_family!$A:$F,6,FALSE),0)</f>
        <v>1.2748869450531464</v>
      </c>
      <c r="I427">
        <f>VLOOKUP(A427&amp;3,[1]ratio_condo_family!$A:$F,6,FALSE)</f>
        <v>1.3939697915690996</v>
      </c>
      <c r="J427">
        <f>VLOOKUP(A427,[1]ratio_family_bedrooms!$A:$K,9,FALSE)</f>
        <v>1.0588235294117647</v>
      </c>
      <c r="K427">
        <f>VLOOKUP(A427,[1]ratio_family_bedrooms!$A:$K,10,FALSE)</f>
        <v>1.2222222222222223</v>
      </c>
      <c r="L427">
        <f>VLOOKUP(A427,[1]ratio_family_bedrooms!$A:$K,11,FALSE)</f>
        <v>1.5</v>
      </c>
      <c r="M427">
        <f t="shared" si="6"/>
        <v>1348.7274717129433</v>
      </c>
    </row>
    <row r="428" spans="1:13" x14ac:dyDescent="0.2">
      <c r="A428">
        <v>2017</v>
      </c>
      <c r="B428">
        <v>10</v>
      </c>
      <c r="C428" t="s">
        <v>61</v>
      </c>
      <c r="D428">
        <v>2</v>
      </c>
      <c r="E428" t="s">
        <v>12</v>
      </c>
      <c r="F428">
        <f>VLOOKUP(A428&amp;B428&amp;C428&amp;D428&amp;E428,average_median_rates_2_aptFINAL!A:P,16,FALSE)</f>
        <v>1987</v>
      </c>
      <c r="G428">
        <f>VLOOKUP(A428&amp;B428&amp;C428&amp;3&amp;E428,average_median_rates_2_aptFINAL!A:P,16,FALSE)</f>
        <v>3000</v>
      </c>
      <c r="H428">
        <f>IF(D428&lt;=3,VLOOKUP(A428&amp;D428,[1]ratio_condo_family!$A:$F,6,FALSE),0)</f>
        <v>1.3817152928409271</v>
      </c>
      <c r="I428">
        <f>VLOOKUP(A428&amp;3,[1]ratio_condo_family!$A:$F,6,FALSE)</f>
        <v>1.3939697915690996</v>
      </c>
      <c r="J428">
        <f>VLOOKUP(A428,[1]ratio_family_bedrooms!$A:$K,9,FALSE)</f>
        <v>1.0588235294117647</v>
      </c>
      <c r="K428">
        <f>VLOOKUP(A428,[1]ratio_family_bedrooms!$A:$K,10,FALSE)</f>
        <v>1.2222222222222223</v>
      </c>
      <c r="L428">
        <f>VLOOKUP(A428,[1]ratio_family_bedrooms!$A:$K,11,FALSE)</f>
        <v>1.5</v>
      </c>
      <c r="M428">
        <f t="shared" si="6"/>
        <v>2745.4682868749223</v>
      </c>
    </row>
    <row r="429" spans="1:13" x14ac:dyDescent="0.2">
      <c r="A429">
        <v>2017</v>
      </c>
      <c r="B429">
        <v>10</v>
      </c>
      <c r="C429" t="s">
        <v>61</v>
      </c>
      <c r="D429">
        <v>2</v>
      </c>
      <c r="E429" t="s">
        <v>16</v>
      </c>
      <c r="F429">
        <f>VLOOKUP(A429&amp;B429&amp;C429&amp;D429&amp;E429,average_median_rates_2_aptFINAL!A:P,16,FALSE)</f>
        <v>2095</v>
      </c>
      <c r="G429">
        <f>VLOOKUP(A429&amp;B429&amp;C429&amp;3&amp;E429,average_median_rates_2_aptFINAL!A:P,16,FALSE)</f>
        <v>2450</v>
      </c>
      <c r="H429">
        <f>IF(D429&lt;=3,VLOOKUP(A429&amp;D429,[1]ratio_condo_family!$A:$F,6,FALSE),0)</f>
        <v>1.3817152928409271</v>
      </c>
      <c r="I429">
        <f>VLOOKUP(A429&amp;3,[1]ratio_condo_family!$A:$F,6,FALSE)</f>
        <v>1.3939697915690996</v>
      </c>
      <c r="J429">
        <f>VLOOKUP(A429,[1]ratio_family_bedrooms!$A:$K,9,FALSE)</f>
        <v>1.0588235294117647</v>
      </c>
      <c r="K429">
        <f>VLOOKUP(A429,[1]ratio_family_bedrooms!$A:$K,10,FALSE)</f>
        <v>1.2222222222222223</v>
      </c>
      <c r="L429">
        <f>VLOOKUP(A429,[1]ratio_family_bedrooms!$A:$K,11,FALSE)</f>
        <v>1.5</v>
      </c>
      <c r="M429">
        <f t="shared" si="6"/>
        <v>2894.6935385017423</v>
      </c>
    </row>
    <row r="430" spans="1:13" x14ac:dyDescent="0.2">
      <c r="A430">
        <v>2017</v>
      </c>
      <c r="B430">
        <v>10</v>
      </c>
      <c r="C430" t="s">
        <v>61</v>
      </c>
      <c r="D430">
        <v>2</v>
      </c>
      <c r="E430" t="s">
        <v>17</v>
      </c>
      <c r="F430">
        <f>VLOOKUP(A430&amp;B430&amp;C430&amp;D430&amp;E430,average_median_rates_2_aptFINAL!A:P,16,FALSE)</f>
        <v>2281</v>
      </c>
      <c r="G430">
        <f>VLOOKUP(A430&amp;B430&amp;C430&amp;3&amp;E430,average_median_rates_2_aptFINAL!A:P,16,FALSE)</f>
        <v>2767.7737462279051</v>
      </c>
      <c r="H430">
        <f>IF(D430&lt;=3,VLOOKUP(A430&amp;D430,[1]ratio_condo_family!$A:$F,6,FALSE),0)</f>
        <v>1.3817152928409271</v>
      </c>
      <c r="I430">
        <f>VLOOKUP(A430&amp;3,[1]ratio_condo_family!$A:$F,6,FALSE)</f>
        <v>1.3939697915690996</v>
      </c>
      <c r="J430">
        <f>VLOOKUP(A430,[1]ratio_family_bedrooms!$A:$K,9,FALSE)</f>
        <v>1.0588235294117647</v>
      </c>
      <c r="K430">
        <f>VLOOKUP(A430,[1]ratio_family_bedrooms!$A:$K,10,FALSE)</f>
        <v>1.2222222222222223</v>
      </c>
      <c r="L430">
        <f>VLOOKUP(A430,[1]ratio_family_bedrooms!$A:$K,11,FALSE)</f>
        <v>1.5</v>
      </c>
      <c r="M430">
        <f t="shared" si="6"/>
        <v>3151.6925829701545</v>
      </c>
    </row>
    <row r="431" spans="1:13" x14ac:dyDescent="0.2">
      <c r="A431">
        <v>2017</v>
      </c>
      <c r="B431">
        <v>10</v>
      </c>
      <c r="C431" t="s">
        <v>61</v>
      </c>
      <c r="D431">
        <v>2</v>
      </c>
      <c r="E431" t="s">
        <v>19</v>
      </c>
      <c r="F431">
        <f>VLOOKUP(A431&amp;B431&amp;C431&amp;D431&amp;E431,average_median_rates_2_aptFINAL!A:P,16,FALSE)</f>
        <v>1825</v>
      </c>
      <c r="G431">
        <f>VLOOKUP(A431&amp;B431&amp;C431&amp;3&amp;E431,average_median_rates_2_aptFINAL!A:P,16,FALSE)</f>
        <v>2200</v>
      </c>
      <c r="H431">
        <f>IF(D431&lt;=3,VLOOKUP(A431&amp;D431,[1]ratio_condo_family!$A:$F,6,FALSE),0)</f>
        <v>1.3817152928409271</v>
      </c>
      <c r="I431">
        <f>VLOOKUP(A431&amp;3,[1]ratio_condo_family!$A:$F,6,FALSE)</f>
        <v>1.3939697915690996</v>
      </c>
      <c r="J431">
        <f>VLOOKUP(A431,[1]ratio_family_bedrooms!$A:$K,9,FALSE)</f>
        <v>1.0588235294117647</v>
      </c>
      <c r="K431">
        <f>VLOOKUP(A431,[1]ratio_family_bedrooms!$A:$K,10,FALSE)</f>
        <v>1.2222222222222223</v>
      </c>
      <c r="L431">
        <f>VLOOKUP(A431,[1]ratio_family_bedrooms!$A:$K,11,FALSE)</f>
        <v>1.5</v>
      </c>
      <c r="M431">
        <f t="shared" si="6"/>
        <v>2521.630409434692</v>
      </c>
    </row>
    <row r="432" spans="1:13" x14ac:dyDescent="0.2">
      <c r="A432">
        <v>2017</v>
      </c>
      <c r="B432">
        <v>10</v>
      </c>
      <c r="C432" t="s">
        <v>61</v>
      </c>
      <c r="D432">
        <v>2</v>
      </c>
      <c r="E432" t="s">
        <v>20</v>
      </c>
      <c r="F432">
        <f>VLOOKUP(A432&amp;B432&amp;C432&amp;D432&amp;E432,average_median_rates_2_aptFINAL!A:P,16,FALSE)</f>
        <v>1900</v>
      </c>
      <c r="G432">
        <f>VLOOKUP(A432&amp;B432&amp;C432&amp;3&amp;E432,average_median_rates_2_aptFINAL!A:P,16,FALSE)</f>
        <v>2600</v>
      </c>
      <c r="H432">
        <f>IF(D432&lt;=3,VLOOKUP(A432&amp;D432,[1]ratio_condo_family!$A:$F,6,FALSE),0)</f>
        <v>1.3817152928409271</v>
      </c>
      <c r="I432">
        <f>VLOOKUP(A432&amp;3,[1]ratio_condo_family!$A:$F,6,FALSE)</f>
        <v>1.3939697915690996</v>
      </c>
      <c r="J432">
        <f>VLOOKUP(A432,[1]ratio_family_bedrooms!$A:$K,9,FALSE)</f>
        <v>1.0588235294117647</v>
      </c>
      <c r="K432">
        <f>VLOOKUP(A432,[1]ratio_family_bedrooms!$A:$K,10,FALSE)</f>
        <v>1.2222222222222223</v>
      </c>
      <c r="L432">
        <f>VLOOKUP(A432,[1]ratio_family_bedrooms!$A:$K,11,FALSE)</f>
        <v>1.5</v>
      </c>
      <c r="M432">
        <f t="shared" si="6"/>
        <v>2625.2590563977615</v>
      </c>
    </row>
    <row r="433" spans="1:13" x14ac:dyDescent="0.2">
      <c r="A433">
        <v>2017</v>
      </c>
      <c r="B433">
        <v>10</v>
      </c>
      <c r="C433" t="s">
        <v>61</v>
      </c>
      <c r="D433">
        <v>2</v>
      </c>
      <c r="E433" t="s">
        <v>21</v>
      </c>
      <c r="F433">
        <f>VLOOKUP(A433&amp;B433&amp;C433&amp;D433&amp;E433,average_median_rates_2_aptFINAL!A:P,16,FALSE)</f>
        <v>2075</v>
      </c>
      <c r="G433">
        <f>VLOOKUP(A433&amp;B433&amp;C433&amp;3&amp;E433,average_median_rates_2_aptFINAL!A:P,16,FALSE)</f>
        <v>2750</v>
      </c>
      <c r="H433">
        <f>IF(D433&lt;=3,VLOOKUP(A433&amp;D433,[1]ratio_condo_family!$A:$F,6,FALSE),0)</f>
        <v>1.3817152928409271</v>
      </c>
      <c r="I433">
        <f>VLOOKUP(A433&amp;3,[1]ratio_condo_family!$A:$F,6,FALSE)</f>
        <v>1.3939697915690996</v>
      </c>
      <c r="J433">
        <f>VLOOKUP(A433,[1]ratio_family_bedrooms!$A:$K,9,FALSE)</f>
        <v>1.0588235294117647</v>
      </c>
      <c r="K433">
        <f>VLOOKUP(A433,[1]ratio_family_bedrooms!$A:$K,10,FALSE)</f>
        <v>1.2222222222222223</v>
      </c>
      <c r="L433">
        <f>VLOOKUP(A433,[1]ratio_family_bedrooms!$A:$K,11,FALSE)</f>
        <v>1.5</v>
      </c>
      <c r="M433">
        <f t="shared" si="6"/>
        <v>2867.0592326449237</v>
      </c>
    </row>
    <row r="434" spans="1:13" x14ac:dyDescent="0.2">
      <c r="A434">
        <v>2017</v>
      </c>
      <c r="B434">
        <v>10</v>
      </c>
      <c r="C434" t="s">
        <v>61</v>
      </c>
      <c r="D434">
        <v>2</v>
      </c>
      <c r="E434" t="s">
        <v>23</v>
      </c>
      <c r="F434">
        <f>VLOOKUP(A434&amp;B434&amp;C434&amp;D434&amp;E434,average_median_rates_2_aptFINAL!A:P,16,FALSE)</f>
        <v>1225</v>
      </c>
      <c r="G434">
        <f>VLOOKUP(A434&amp;B434&amp;C434&amp;3&amp;E434,average_median_rates_2_aptFINAL!A:P,16,FALSE)</f>
        <v>1400</v>
      </c>
      <c r="H434">
        <f>IF(D434&lt;=3,VLOOKUP(A434&amp;D434,[1]ratio_condo_family!$A:$F,6,FALSE),0)</f>
        <v>1.3817152928409271</v>
      </c>
      <c r="I434">
        <f>VLOOKUP(A434&amp;3,[1]ratio_condo_family!$A:$F,6,FALSE)</f>
        <v>1.3939697915690996</v>
      </c>
      <c r="J434">
        <f>VLOOKUP(A434,[1]ratio_family_bedrooms!$A:$K,9,FALSE)</f>
        <v>1.0588235294117647</v>
      </c>
      <c r="K434">
        <f>VLOOKUP(A434,[1]ratio_family_bedrooms!$A:$K,10,FALSE)</f>
        <v>1.2222222222222223</v>
      </c>
      <c r="L434">
        <f>VLOOKUP(A434,[1]ratio_family_bedrooms!$A:$K,11,FALSE)</f>
        <v>1.5</v>
      </c>
      <c r="M434">
        <f t="shared" si="6"/>
        <v>1692.6012337301356</v>
      </c>
    </row>
    <row r="435" spans="1:13" x14ac:dyDescent="0.2">
      <c r="A435">
        <v>2017</v>
      </c>
      <c r="B435">
        <v>10</v>
      </c>
      <c r="C435" t="s">
        <v>61</v>
      </c>
      <c r="D435">
        <v>2</v>
      </c>
      <c r="E435" t="s">
        <v>24</v>
      </c>
      <c r="F435">
        <f>VLOOKUP(A435&amp;B435&amp;C435&amp;D435&amp;E435,average_median_rates_2_aptFINAL!A:P,16,FALSE)</f>
        <v>1510</v>
      </c>
      <c r="G435">
        <f>VLOOKUP(A435&amp;B435&amp;C435&amp;3&amp;E435,average_median_rates_2_aptFINAL!A:P,16,FALSE)</f>
        <v>1491.8630550366436</v>
      </c>
      <c r="H435">
        <f>IF(D435&lt;=3,VLOOKUP(A435&amp;D435,[1]ratio_condo_family!$A:$F,6,FALSE),0)</f>
        <v>1.3817152928409271</v>
      </c>
      <c r="I435">
        <f>VLOOKUP(A435&amp;3,[1]ratio_condo_family!$A:$F,6,FALSE)</f>
        <v>1.3939697915690996</v>
      </c>
      <c r="J435">
        <f>VLOOKUP(A435,[1]ratio_family_bedrooms!$A:$K,9,FALSE)</f>
        <v>1.0588235294117647</v>
      </c>
      <c r="K435">
        <f>VLOOKUP(A435,[1]ratio_family_bedrooms!$A:$K,10,FALSE)</f>
        <v>1.2222222222222223</v>
      </c>
      <c r="L435">
        <f>VLOOKUP(A435,[1]ratio_family_bedrooms!$A:$K,11,FALSE)</f>
        <v>1.5</v>
      </c>
      <c r="M435">
        <f t="shared" si="6"/>
        <v>2086.3900921897998</v>
      </c>
    </row>
    <row r="436" spans="1:13" x14ac:dyDescent="0.2">
      <c r="A436">
        <v>2017</v>
      </c>
      <c r="B436">
        <v>10</v>
      </c>
      <c r="C436" t="s">
        <v>61</v>
      </c>
      <c r="D436">
        <v>2</v>
      </c>
      <c r="E436" t="s">
        <v>25</v>
      </c>
      <c r="F436">
        <f>VLOOKUP(A436&amp;B436&amp;C436&amp;D436&amp;E436,average_median_rates_2_aptFINAL!A:P,16,FALSE)</f>
        <v>1370</v>
      </c>
      <c r="G436">
        <f>VLOOKUP(A436&amp;B436&amp;C436&amp;3&amp;E436,average_median_rates_2_aptFINAL!A:P,16,FALSE)</f>
        <v>1466</v>
      </c>
      <c r="H436">
        <f>IF(D436&lt;=3,VLOOKUP(A436&amp;D436,[1]ratio_condo_family!$A:$F,6,FALSE),0)</f>
        <v>1.3817152928409271</v>
      </c>
      <c r="I436">
        <f>VLOOKUP(A436&amp;3,[1]ratio_condo_family!$A:$F,6,FALSE)</f>
        <v>1.3939697915690996</v>
      </c>
      <c r="J436">
        <f>VLOOKUP(A436,[1]ratio_family_bedrooms!$A:$K,9,FALSE)</f>
        <v>1.0588235294117647</v>
      </c>
      <c r="K436">
        <f>VLOOKUP(A436,[1]ratio_family_bedrooms!$A:$K,10,FALSE)</f>
        <v>1.2222222222222223</v>
      </c>
      <c r="L436">
        <f>VLOOKUP(A436,[1]ratio_family_bedrooms!$A:$K,11,FALSE)</f>
        <v>1.5</v>
      </c>
      <c r="M436">
        <f t="shared" si="6"/>
        <v>1892.9499511920701</v>
      </c>
    </row>
    <row r="437" spans="1:13" x14ac:dyDescent="0.2">
      <c r="A437">
        <v>2017</v>
      </c>
      <c r="B437">
        <v>10</v>
      </c>
      <c r="C437" t="s">
        <v>61</v>
      </c>
      <c r="D437">
        <v>2</v>
      </c>
      <c r="E437" t="s">
        <v>26</v>
      </c>
      <c r="F437">
        <f>VLOOKUP(A437&amp;B437&amp;C437&amp;D437&amp;E437,average_median_rates_2_aptFINAL!A:P,16,FALSE)</f>
        <v>1460</v>
      </c>
      <c r="G437">
        <f>VLOOKUP(A437&amp;B437&amp;C437&amp;3&amp;E437,average_median_rates_2_aptFINAL!A:P,16,FALSE)</f>
        <v>1371</v>
      </c>
      <c r="H437">
        <f>IF(D437&lt;=3,VLOOKUP(A437&amp;D437,[1]ratio_condo_family!$A:$F,6,FALSE),0)</f>
        <v>1.3817152928409271</v>
      </c>
      <c r="I437">
        <f>VLOOKUP(A437&amp;3,[1]ratio_condo_family!$A:$F,6,FALSE)</f>
        <v>1.3939697915690996</v>
      </c>
      <c r="J437">
        <f>VLOOKUP(A437,[1]ratio_family_bedrooms!$A:$K,9,FALSE)</f>
        <v>1.0588235294117647</v>
      </c>
      <c r="K437">
        <f>VLOOKUP(A437,[1]ratio_family_bedrooms!$A:$K,10,FALSE)</f>
        <v>1.2222222222222223</v>
      </c>
      <c r="L437">
        <f>VLOOKUP(A437,[1]ratio_family_bedrooms!$A:$K,11,FALSE)</f>
        <v>1.5</v>
      </c>
      <c r="M437">
        <f t="shared" si="6"/>
        <v>2017.3043275477535</v>
      </c>
    </row>
    <row r="438" spans="1:13" x14ac:dyDescent="0.2">
      <c r="A438">
        <v>2017</v>
      </c>
      <c r="B438">
        <v>10</v>
      </c>
      <c r="C438" t="s">
        <v>61</v>
      </c>
      <c r="D438">
        <v>2</v>
      </c>
      <c r="E438" t="s">
        <v>27</v>
      </c>
      <c r="F438">
        <f>VLOOKUP(A438&amp;B438&amp;C438&amp;D438&amp;E438,average_median_rates_2_aptFINAL!A:P,16,FALSE)</f>
        <v>2330</v>
      </c>
      <c r="G438">
        <f>VLOOKUP(A438&amp;B438&amp;C438&amp;3&amp;E438,average_median_rates_2_aptFINAL!A:P,16,FALSE)</f>
        <v>2906</v>
      </c>
      <c r="H438">
        <f>IF(D438&lt;=3,VLOOKUP(A438&amp;D438,[1]ratio_condo_family!$A:$F,6,FALSE),0)</f>
        <v>1.3817152928409271</v>
      </c>
      <c r="I438">
        <f>VLOOKUP(A438&amp;3,[1]ratio_condo_family!$A:$F,6,FALSE)</f>
        <v>1.3939697915690996</v>
      </c>
      <c r="J438">
        <f>VLOOKUP(A438,[1]ratio_family_bedrooms!$A:$K,9,FALSE)</f>
        <v>1.0588235294117647</v>
      </c>
      <c r="K438">
        <f>VLOOKUP(A438,[1]ratio_family_bedrooms!$A:$K,10,FALSE)</f>
        <v>1.2222222222222223</v>
      </c>
      <c r="L438">
        <f>VLOOKUP(A438,[1]ratio_family_bedrooms!$A:$K,11,FALSE)</f>
        <v>1.5</v>
      </c>
      <c r="M438">
        <f t="shared" si="6"/>
        <v>3219.3966323193599</v>
      </c>
    </row>
    <row r="439" spans="1:13" x14ac:dyDescent="0.2">
      <c r="A439">
        <v>2017</v>
      </c>
      <c r="B439">
        <v>10</v>
      </c>
      <c r="C439" t="s">
        <v>61</v>
      </c>
      <c r="D439">
        <v>2</v>
      </c>
      <c r="E439" t="s">
        <v>28</v>
      </c>
      <c r="F439">
        <f>VLOOKUP(A439&amp;B439&amp;C439&amp;D439&amp;E439,average_median_rates_2_aptFINAL!A:P,16,FALSE)</f>
        <v>1350</v>
      </c>
      <c r="G439">
        <f>VLOOKUP(A439&amp;B439&amp;C439&amp;3&amp;E439,average_median_rates_2_aptFINAL!A:P,16,FALSE)</f>
        <v>1600</v>
      </c>
      <c r="H439">
        <f>IF(D439&lt;=3,VLOOKUP(A439&amp;D439,[1]ratio_condo_family!$A:$F,6,FALSE),0)</f>
        <v>1.3817152928409271</v>
      </c>
      <c r="I439">
        <f>VLOOKUP(A439&amp;3,[1]ratio_condo_family!$A:$F,6,FALSE)</f>
        <v>1.3939697915690996</v>
      </c>
      <c r="J439">
        <f>VLOOKUP(A439,[1]ratio_family_bedrooms!$A:$K,9,FALSE)</f>
        <v>1.0588235294117647</v>
      </c>
      <c r="K439">
        <f>VLOOKUP(A439,[1]ratio_family_bedrooms!$A:$K,10,FALSE)</f>
        <v>1.2222222222222223</v>
      </c>
      <c r="L439">
        <f>VLOOKUP(A439,[1]ratio_family_bedrooms!$A:$K,11,FALSE)</f>
        <v>1.5</v>
      </c>
      <c r="M439">
        <f t="shared" si="6"/>
        <v>1865.3156453352515</v>
      </c>
    </row>
    <row r="440" spans="1:13" x14ac:dyDescent="0.2">
      <c r="A440">
        <v>2017</v>
      </c>
      <c r="B440">
        <v>10</v>
      </c>
      <c r="C440" t="s">
        <v>61</v>
      </c>
      <c r="D440">
        <v>2</v>
      </c>
      <c r="E440" t="s">
        <v>29</v>
      </c>
      <c r="F440">
        <f>VLOOKUP(A440&amp;B440&amp;C440&amp;D440&amp;E440,average_median_rates_2_aptFINAL!A:P,16,FALSE)</f>
        <v>1169</v>
      </c>
      <c r="G440">
        <f>VLOOKUP(A440&amp;B440&amp;C440&amp;3&amp;E440,average_median_rates_2_aptFINAL!A:P,16,FALSE)</f>
        <v>1200</v>
      </c>
      <c r="H440">
        <f>IF(D440&lt;=3,VLOOKUP(A440&amp;D440,[1]ratio_condo_family!$A:$F,6,FALSE),0)</f>
        <v>1.3817152928409271</v>
      </c>
      <c r="I440">
        <f>VLOOKUP(A440&amp;3,[1]ratio_condo_family!$A:$F,6,FALSE)</f>
        <v>1.3939697915690996</v>
      </c>
      <c r="J440">
        <f>VLOOKUP(A440,[1]ratio_family_bedrooms!$A:$K,9,FALSE)</f>
        <v>1.0588235294117647</v>
      </c>
      <c r="K440">
        <f>VLOOKUP(A440,[1]ratio_family_bedrooms!$A:$K,10,FALSE)</f>
        <v>1.2222222222222223</v>
      </c>
      <c r="L440">
        <f>VLOOKUP(A440,[1]ratio_family_bedrooms!$A:$K,11,FALSE)</f>
        <v>1.5</v>
      </c>
      <c r="M440">
        <f t="shared" si="6"/>
        <v>1615.2251773310438</v>
      </c>
    </row>
    <row r="441" spans="1:13" x14ac:dyDescent="0.2">
      <c r="A441">
        <v>2017</v>
      </c>
      <c r="B441">
        <v>10</v>
      </c>
      <c r="C441" t="s">
        <v>61</v>
      </c>
      <c r="D441">
        <v>2</v>
      </c>
      <c r="E441" t="s">
        <v>31</v>
      </c>
      <c r="F441">
        <f>VLOOKUP(A441&amp;B441&amp;C441&amp;D441&amp;E441,average_median_rates_2_aptFINAL!A:P,16,FALSE)</f>
        <v>1457</v>
      </c>
      <c r="G441">
        <f>VLOOKUP(A441&amp;B441&amp;C441&amp;3&amp;E441,average_median_rates_2_aptFINAL!A:P,16,FALSE)</f>
        <v>1573.1426929156501</v>
      </c>
      <c r="H441">
        <f>IF(D441&lt;=3,VLOOKUP(A441&amp;D441,[1]ratio_condo_family!$A:$F,6,FALSE),0)</f>
        <v>1.3817152928409271</v>
      </c>
      <c r="I441">
        <f>VLOOKUP(A441&amp;3,[1]ratio_condo_family!$A:$F,6,FALSE)</f>
        <v>1.3939697915690996</v>
      </c>
      <c r="J441">
        <f>VLOOKUP(A441,[1]ratio_family_bedrooms!$A:$K,9,FALSE)</f>
        <v>1.0588235294117647</v>
      </c>
      <c r="K441">
        <f>VLOOKUP(A441,[1]ratio_family_bedrooms!$A:$K,10,FALSE)</f>
        <v>1.2222222222222223</v>
      </c>
      <c r="L441">
        <f>VLOOKUP(A441,[1]ratio_family_bedrooms!$A:$K,11,FALSE)</f>
        <v>1.5</v>
      </c>
      <c r="M441">
        <f t="shared" si="6"/>
        <v>2013.1591816692307</v>
      </c>
    </row>
    <row r="442" spans="1:13" x14ac:dyDescent="0.2">
      <c r="A442">
        <v>2017</v>
      </c>
      <c r="B442">
        <v>10</v>
      </c>
      <c r="C442" t="s">
        <v>61</v>
      </c>
      <c r="D442">
        <v>2</v>
      </c>
      <c r="E442" t="s">
        <v>32</v>
      </c>
      <c r="F442">
        <f>VLOOKUP(A442&amp;B442&amp;C442&amp;D442&amp;E442,average_median_rates_2_aptFINAL!A:P,16,FALSE)</f>
        <v>1295</v>
      </c>
      <c r="G442">
        <f>VLOOKUP(A442&amp;B442&amp;C442&amp;3&amp;E442,average_median_rates_2_aptFINAL!A:P,16,FALSE)</f>
        <v>1650</v>
      </c>
      <c r="H442">
        <f>IF(D442&lt;=3,VLOOKUP(A442&amp;D442,[1]ratio_condo_family!$A:$F,6,FALSE),0)</f>
        <v>1.3817152928409271</v>
      </c>
      <c r="I442">
        <f>VLOOKUP(A442&amp;3,[1]ratio_condo_family!$A:$F,6,FALSE)</f>
        <v>1.3939697915690996</v>
      </c>
      <c r="J442">
        <f>VLOOKUP(A442,[1]ratio_family_bedrooms!$A:$K,9,FALSE)</f>
        <v>1.0588235294117647</v>
      </c>
      <c r="K442">
        <f>VLOOKUP(A442,[1]ratio_family_bedrooms!$A:$K,10,FALSE)</f>
        <v>1.2222222222222223</v>
      </c>
      <c r="L442">
        <f>VLOOKUP(A442,[1]ratio_family_bedrooms!$A:$K,11,FALSE)</f>
        <v>1.5</v>
      </c>
      <c r="M442">
        <f t="shared" si="6"/>
        <v>1789.3213042290006</v>
      </c>
    </row>
    <row r="443" spans="1:13" x14ac:dyDescent="0.2">
      <c r="A443">
        <v>2017</v>
      </c>
      <c r="B443">
        <v>10</v>
      </c>
      <c r="C443" t="s">
        <v>61</v>
      </c>
      <c r="D443">
        <v>2</v>
      </c>
      <c r="E443" t="s">
        <v>33</v>
      </c>
      <c r="F443">
        <f>VLOOKUP(A443&amp;B443&amp;C443&amp;D443&amp;E443,average_median_rates_2_aptFINAL!A:P,16,FALSE)</f>
        <v>1475</v>
      </c>
      <c r="G443">
        <f>VLOOKUP(A443&amp;B443&amp;C443&amp;3&amp;E443,average_median_rates_2_aptFINAL!A:P,16,FALSE)</f>
        <v>1925</v>
      </c>
      <c r="H443">
        <f>IF(D443&lt;=3,VLOOKUP(A443&amp;D443,[1]ratio_condo_family!$A:$F,6,FALSE),0)</f>
        <v>1.3817152928409271</v>
      </c>
      <c r="I443">
        <f>VLOOKUP(A443&amp;3,[1]ratio_condo_family!$A:$F,6,FALSE)</f>
        <v>1.3939697915690996</v>
      </c>
      <c r="J443">
        <f>VLOOKUP(A443,[1]ratio_family_bedrooms!$A:$K,9,FALSE)</f>
        <v>1.0588235294117647</v>
      </c>
      <c r="K443">
        <f>VLOOKUP(A443,[1]ratio_family_bedrooms!$A:$K,10,FALSE)</f>
        <v>1.2222222222222223</v>
      </c>
      <c r="L443">
        <f>VLOOKUP(A443,[1]ratio_family_bedrooms!$A:$K,11,FALSE)</f>
        <v>1.5</v>
      </c>
      <c r="M443">
        <f t="shared" si="6"/>
        <v>2038.0300569403676</v>
      </c>
    </row>
    <row r="444" spans="1:13" x14ac:dyDescent="0.2">
      <c r="A444">
        <v>2017</v>
      </c>
      <c r="B444">
        <v>10</v>
      </c>
      <c r="C444" t="s">
        <v>61</v>
      </c>
      <c r="D444">
        <v>2</v>
      </c>
      <c r="E444" t="s">
        <v>34</v>
      </c>
      <c r="F444">
        <f>VLOOKUP(A444&amp;B444&amp;C444&amp;D444&amp;E444,average_median_rates_2_aptFINAL!A:P,16,FALSE)</f>
        <v>1731</v>
      </c>
      <c r="G444">
        <f>VLOOKUP(A444&amp;B444&amp;C444&amp;3&amp;E444,average_median_rates_2_aptFINAL!A:P,16,FALSE)</f>
        <v>1638</v>
      </c>
      <c r="H444">
        <f>IF(D444&lt;=3,VLOOKUP(A444&amp;D444,[1]ratio_condo_family!$A:$F,6,FALSE),0)</f>
        <v>1.3817152928409271</v>
      </c>
      <c r="I444">
        <f>VLOOKUP(A444&amp;3,[1]ratio_condo_family!$A:$F,6,FALSE)</f>
        <v>1.3939697915690996</v>
      </c>
      <c r="J444">
        <f>VLOOKUP(A444,[1]ratio_family_bedrooms!$A:$K,9,FALSE)</f>
        <v>1.0588235294117647</v>
      </c>
      <c r="K444">
        <f>VLOOKUP(A444,[1]ratio_family_bedrooms!$A:$K,10,FALSE)</f>
        <v>1.2222222222222223</v>
      </c>
      <c r="L444">
        <f>VLOOKUP(A444,[1]ratio_family_bedrooms!$A:$K,11,FALSE)</f>
        <v>1.5</v>
      </c>
      <c r="M444">
        <f t="shared" si="6"/>
        <v>2391.7491719076447</v>
      </c>
    </row>
    <row r="445" spans="1:13" x14ac:dyDescent="0.2">
      <c r="A445">
        <v>2017</v>
      </c>
      <c r="B445">
        <v>10</v>
      </c>
      <c r="C445" t="s">
        <v>61</v>
      </c>
      <c r="D445">
        <v>2</v>
      </c>
      <c r="E445" t="s">
        <v>35</v>
      </c>
      <c r="F445">
        <f>VLOOKUP(A445&amp;B445&amp;C445&amp;D445&amp;E445,average_median_rates_2_aptFINAL!A:P,16,FALSE)</f>
        <v>2500</v>
      </c>
      <c r="G445">
        <f>VLOOKUP(A445&amp;B445&amp;C445&amp;3&amp;E445,average_median_rates_2_aptFINAL!A:P,16,FALSE)</f>
        <v>3350</v>
      </c>
      <c r="H445">
        <f>IF(D445&lt;=3,VLOOKUP(A445&amp;D445,[1]ratio_condo_family!$A:$F,6,FALSE),0)</f>
        <v>1.3817152928409271</v>
      </c>
      <c r="I445">
        <f>VLOOKUP(A445&amp;3,[1]ratio_condo_family!$A:$F,6,FALSE)</f>
        <v>1.3939697915690996</v>
      </c>
      <c r="J445">
        <f>VLOOKUP(A445,[1]ratio_family_bedrooms!$A:$K,9,FALSE)</f>
        <v>1.0588235294117647</v>
      </c>
      <c r="K445">
        <f>VLOOKUP(A445,[1]ratio_family_bedrooms!$A:$K,10,FALSE)</f>
        <v>1.2222222222222223</v>
      </c>
      <c r="L445">
        <f>VLOOKUP(A445,[1]ratio_family_bedrooms!$A:$K,11,FALSE)</f>
        <v>1.5</v>
      </c>
      <c r="M445">
        <f t="shared" si="6"/>
        <v>3454.2882321023176</v>
      </c>
    </row>
    <row r="446" spans="1:13" x14ac:dyDescent="0.2">
      <c r="A446">
        <v>2017</v>
      </c>
      <c r="B446">
        <v>10</v>
      </c>
      <c r="C446" t="s">
        <v>61</v>
      </c>
      <c r="D446">
        <v>2</v>
      </c>
      <c r="E446" t="s">
        <v>36</v>
      </c>
      <c r="F446">
        <f>VLOOKUP(A446&amp;B446&amp;C446&amp;D446&amp;E446,average_median_rates_2_aptFINAL!A:P,16,FALSE)</f>
        <v>1291</v>
      </c>
      <c r="G446">
        <f>VLOOKUP(A446&amp;B446&amp;C446&amp;3&amp;E446,average_median_rates_2_aptFINAL!A:P,16,FALSE)</f>
        <v>1525</v>
      </c>
      <c r="H446">
        <f>IF(D446&lt;=3,VLOOKUP(A446&amp;D446,[1]ratio_condo_family!$A:$F,6,FALSE),0)</f>
        <v>1.3817152928409271</v>
      </c>
      <c r="I446">
        <f>VLOOKUP(A446&amp;3,[1]ratio_condo_family!$A:$F,6,FALSE)</f>
        <v>1.3939697915690996</v>
      </c>
      <c r="J446">
        <f>VLOOKUP(A446,[1]ratio_family_bedrooms!$A:$K,9,FALSE)</f>
        <v>1.0588235294117647</v>
      </c>
      <c r="K446">
        <f>VLOOKUP(A446,[1]ratio_family_bedrooms!$A:$K,10,FALSE)</f>
        <v>1.2222222222222223</v>
      </c>
      <c r="L446">
        <f>VLOOKUP(A446,[1]ratio_family_bedrooms!$A:$K,11,FALSE)</f>
        <v>1.5</v>
      </c>
      <c r="M446">
        <f t="shared" si="6"/>
        <v>1783.794443057637</v>
      </c>
    </row>
    <row r="447" spans="1:13" x14ac:dyDescent="0.2">
      <c r="A447">
        <v>2017</v>
      </c>
      <c r="B447">
        <v>10</v>
      </c>
      <c r="C447" t="s">
        <v>61</v>
      </c>
      <c r="D447">
        <v>2</v>
      </c>
      <c r="E447" t="s">
        <v>37</v>
      </c>
      <c r="F447">
        <f>VLOOKUP(A447&amp;B447&amp;C447&amp;D447&amp;E447,average_median_rates_2_aptFINAL!A:P,16,FALSE)</f>
        <v>1165</v>
      </c>
      <c r="G447">
        <f>VLOOKUP(A447&amp;B447&amp;C447&amp;3&amp;E447,average_median_rates_2_aptFINAL!A:P,16,FALSE)</f>
        <v>1145</v>
      </c>
      <c r="H447">
        <f>IF(D447&lt;=3,VLOOKUP(A447&amp;D447,[1]ratio_condo_family!$A:$F,6,FALSE),0)</f>
        <v>1.3817152928409271</v>
      </c>
      <c r="I447">
        <f>VLOOKUP(A447&amp;3,[1]ratio_condo_family!$A:$F,6,FALSE)</f>
        <v>1.3939697915690996</v>
      </c>
      <c r="J447">
        <f>VLOOKUP(A447,[1]ratio_family_bedrooms!$A:$K,9,FALSE)</f>
        <v>1.0588235294117647</v>
      </c>
      <c r="K447">
        <f>VLOOKUP(A447,[1]ratio_family_bedrooms!$A:$K,10,FALSE)</f>
        <v>1.2222222222222223</v>
      </c>
      <c r="L447">
        <f>VLOOKUP(A447,[1]ratio_family_bedrooms!$A:$K,11,FALSE)</f>
        <v>1.5</v>
      </c>
      <c r="M447">
        <f t="shared" si="6"/>
        <v>1609.69831615968</v>
      </c>
    </row>
    <row r="448" spans="1:13" x14ac:dyDescent="0.2">
      <c r="A448">
        <v>2017</v>
      </c>
      <c r="B448">
        <v>10</v>
      </c>
      <c r="C448" t="s">
        <v>61</v>
      </c>
      <c r="D448">
        <v>2</v>
      </c>
      <c r="E448" t="s">
        <v>38</v>
      </c>
      <c r="F448">
        <f>VLOOKUP(A448&amp;B448&amp;C448&amp;D448&amp;E448,average_median_rates_2_aptFINAL!A:P,16,FALSE)</f>
        <v>1050</v>
      </c>
      <c r="G448">
        <f>VLOOKUP(A448&amp;B448&amp;C448&amp;3&amp;E448,average_median_rates_2_aptFINAL!A:P,16,FALSE)</f>
        <v>1175</v>
      </c>
      <c r="H448">
        <f>IF(D448&lt;=3,VLOOKUP(A448&amp;D448,[1]ratio_condo_family!$A:$F,6,FALSE),0)</f>
        <v>1.3817152928409271</v>
      </c>
      <c r="I448">
        <f>VLOOKUP(A448&amp;3,[1]ratio_condo_family!$A:$F,6,FALSE)</f>
        <v>1.3939697915690996</v>
      </c>
      <c r="J448">
        <f>VLOOKUP(A448,[1]ratio_family_bedrooms!$A:$K,9,FALSE)</f>
        <v>1.0588235294117647</v>
      </c>
      <c r="K448">
        <f>VLOOKUP(A448,[1]ratio_family_bedrooms!$A:$K,10,FALSE)</f>
        <v>1.2222222222222223</v>
      </c>
      <c r="L448">
        <f>VLOOKUP(A448,[1]ratio_family_bedrooms!$A:$K,11,FALSE)</f>
        <v>1.5</v>
      </c>
      <c r="M448">
        <f t="shared" si="6"/>
        <v>1450.8010574829734</v>
      </c>
    </row>
    <row r="449" spans="1:13" x14ac:dyDescent="0.2">
      <c r="A449">
        <v>2017</v>
      </c>
      <c r="B449">
        <v>10</v>
      </c>
      <c r="C449" t="s">
        <v>61</v>
      </c>
      <c r="D449">
        <v>2</v>
      </c>
      <c r="E449" t="s">
        <v>39</v>
      </c>
      <c r="F449">
        <f>VLOOKUP(A449&amp;B449&amp;C449&amp;D449&amp;E449,average_median_rates_2_aptFINAL!A:P,16,FALSE)</f>
        <v>1181</v>
      </c>
      <c r="G449">
        <f>VLOOKUP(A449&amp;B449&amp;C449&amp;3&amp;E449,average_median_rates_2_aptFINAL!A:P,16,FALSE)</f>
        <v>1638.1664032188601</v>
      </c>
      <c r="H449">
        <f>IF(D449&lt;=3,VLOOKUP(A449&amp;D449,[1]ratio_condo_family!$A:$F,6,FALSE),0)</f>
        <v>1.3817152928409271</v>
      </c>
      <c r="I449">
        <f>VLOOKUP(A449&amp;3,[1]ratio_condo_family!$A:$F,6,FALSE)</f>
        <v>1.3939697915690996</v>
      </c>
      <c r="J449">
        <f>VLOOKUP(A449,[1]ratio_family_bedrooms!$A:$K,9,FALSE)</f>
        <v>1.0588235294117647</v>
      </c>
      <c r="K449">
        <f>VLOOKUP(A449,[1]ratio_family_bedrooms!$A:$K,10,FALSE)</f>
        <v>1.2222222222222223</v>
      </c>
      <c r="L449">
        <f>VLOOKUP(A449,[1]ratio_family_bedrooms!$A:$K,11,FALSE)</f>
        <v>1.5</v>
      </c>
      <c r="M449">
        <f t="shared" si="6"/>
        <v>1631.805760845135</v>
      </c>
    </row>
    <row r="450" spans="1:13" x14ac:dyDescent="0.2">
      <c r="A450">
        <v>2017</v>
      </c>
      <c r="B450">
        <v>10</v>
      </c>
      <c r="C450" t="s">
        <v>61</v>
      </c>
      <c r="D450">
        <v>2</v>
      </c>
      <c r="E450" t="s">
        <v>40</v>
      </c>
      <c r="F450">
        <f>VLOOKUP(A450&amp;B450&amp;C450&amp;D450&amp;E450,average_median_rates_2_aptFINAL!A:P,16,FALSE)</f>
        <v>1250</v>
      </c>
      <c r="G450">
        <f>VLOOKUP(A450&amp;B450&amp;C450&amp;3&amp;E450,average_median_rates_2_aptFINAL!A:P,16,FALSE)</f>
        <v>1475</v>
      </c>
      <c r="H450">
        <f>IF(D450&lt;=3,VLOOKUP(A450&amp;D450,[1]ratio_condo_family!$A:$F,6,FALSE),0)</f>
        <v>1.3817152928409271</v>
      </c>
      <c r="I450">
        <f>VLOOKUP(A450&amp;3,[1]ratio_condo_family!$A:$F,6,FALSE)</f>
        <v>1.3939697915690996</v>
      </c>
      <c r="J450">
        <f>VLOOKUP(A450,[1]ratio_family_bedrooms!$A:$K,9,FALSE)</f>
        <v>1.0588235294117647</v>
      </c>
      <c r="K450">
        <f>VLOOKUP(A450,[1]ratio_family_bedrooms!$A:$K,10,FALSE)</f>
        <v>1.2222222222222223</v>
      </c>
      <c r="L450">
        <f>VLOOKUP(A450,[1]ratio_family_bedrooms!$A:$K,11,FALSE)</f>
        <v>1.5</v>
      </c>
      <c r="M450">
        <f t="shared" si="6"/>
        <v>1727.1441160511588</v>
      </c>
    </row>
    <row r="451" spans="1:13" x14ac:dyDescent="0.2">
      <c r="A451">
        <v>2017</v>
      </c>
      <c r="B451">
        <v>10</v>
      </c>
      <c r="C451" t="s">
        <v>61</v>
      </c>
      <c r="D451">
        <v>2</v>
      </c>
      <c r="E451" t="s">
        <v>41</v>
      </c>
      <c r="F451">
        <f>VLOOKUP(A451&amp;B451&amp;C451&amp;D451&amp;E451,average_median_rates_2_aptFINAL!A:P,16,FALSE)</f>
        <v>1225</v>
      </c>
      <c r="G451">
        <f>VLOOKUP(A451&amp;B451&amp;C451&amp;3&amp;E451,average_median_rates_2_aptFINAL!A:P,16,FALSE)</f>
        <v>1340</v>
      </c>
      <c r="H451">
        <f>IF(D451&lt;=3,VLOOKUP(A451&amp;D451,[1]ratio_condo_family!$A:$F,6,FALSE),0)</f>
        <v>1.3817152928409271</v>
      </c>
      <c r="I451">
        <f>VLOOKUP(A451&amp;3,[1]ratio_condo_family!$A:$F,6,FALSE)</f>
        <v>1.3939697915690996</v>
      </c>
      <c r="J451">
        <f>VLOOKUP(A451,[1]ratio_family_bedrooms!$A:$K,9,FALSE)</f>
        <v>1.0588235294117647</v>
      </c>
      <c r="K451">
        <f>VLOOKUP(A451,[1]ratio_family_bedrooms!$A:$K,10,FALSE)</f>
        <v>1.2222222222222223</v>
      </c>
      <c r="L451">
        <f>VLOOKUP(A451,[1]ratio_family_bedrooms!$A:$K,11,FALSE)</f>
        <v>1.5</v>
      </c>
      <c r="M451">
        <f t="shared" ref="M451:M514" si="7">IF(D451&lt;=3,F451*H451,IF(D451=4,G451*I451*J451,IF(D451=5,G451*I451*J451*K451,IF(D451=6,G451*I451*J451*K451*L451,0))))</f>
        <v>1692.6012337301356</v>
      </c>
    </row>
    <row r="452" spans="1:13" x14ac:dyDescent="0.2">
      <c r="A452">
        <v>2017</v>
      </c>
      <c r="B452">
        <v>10</v>
      </c>
      <c r="C452" t="s">
        <v>61</v>
      </c>
      <c r="D452">
        <v>2</v>
      </c>
      <c r="E452" t="s">
        <v>42</v>
      </c>
      <c r="F452">
        <f>VLOOKUP(A452&amp;B452&amp;C452&amp;D452&amp;E452,average_median_rates_2_aptFINAL!A:P,16,FALSE)</f>
        <v>975</v>
      </c>
      <c r="G452">
        <f>VLOOKUP(A452&amp;B452&amp;C452&amp;3&amp;E452,average_median_rates_2_aptFINAL!A:P,16,FALSE)</f>
        <v>1300</v>
      </c>
      <c r="H452">
        <f>IF(D452&lt;=3,VLOOKUP(A452&amp;D452,[1]ratio_condo_family!$A:$F,6,FALSE),0)</f>
        <v>1.3817152928409271</v>
      </c>
      <c r="I452">
        <f>VLOOKUP(A452&amp;3,[1]ratio_condo_family!$A:$F,6,FALSE)</f>
        <v>1.3939697915690996</v>
      </c>
      <c r="J452">
        <f>VLOOKUP(A452,[1]ratio_family_bedrooms!$A:$K,9,FALSE)</f>
        <v>1.0588235294117647</v>
      </c>
      <c r="K452">
        <f>VLOOKUP(A452,[1]ratio_family_bedrooms!$A:$K,10,FALSE)</f>
        <v>1.2222222222222223</v>
      </c>
      <c r="L452">
        <f>VLOOKUP(A452,[1]ratio_family_bedrooms!$A:$K,11,FALSE)</f>
        <v>1.5</v>
      </c>
      <c r="M452">
        <f t="shared" si="7"/>
        <v>1347.1724105199039</v>
      </c>
    </row>
    <row r="453" spans="1:13" x14ac:dyDescent="0.2">
      <c r="A453">
        <v>2017</v>
      </c>
      <c r="B453">
        <v>10</v>
      </c>
      <c r="C453" t="s">
        <v>61</v>
      </c>
      <c r="D453">
        <v>2</v>
      </c>
      <c r="E453" t="s">
        <v>43</v>
      </c>
      <c r="F453">
        <f>VLOOKUP(A453&amp;B453&amp;C453&amp;D453&amp;E453,average_median_rates_2_aptFINAL!A:P,16,FALSE)</f>
        <v>1400</v>
      </c>
      <c r="G453">
        <f>VLOOKUP(A453&amp;B453&amp;C453&amp;3&amp;E453,average_median_rates_2_aptFINAL!A:P,16,FALSE)</f>
        <v>1500</v>
      </c>
      <c r="H453">
        <f>IF(D453&lt;=3,VLOOKUP(A453&amp;D453,[1]ratio_condo_family!$A:$F,6,FALSE),0)</f>
        <v>1.3817152928409271</v>
      </c>
      <c r="I453">
        <f>VLOOKUP(A453&amp;3,[1]ratio_condo_family!$A:$F,6,FALSE)</f>
        <v>1.3939697915690996</v>
      </c>
      <c r="J453">
        <f>VLOOKUP(A453,[1]ratio_family_bedrooms!$A:$K,9,FALSE)</f>
        <v>1.0588235294117647</v>
      </c>
      <c r="K453">
        <f>VLOOKUP(A453,[1]ratio_family_bedrooms!$A:$K,10,FALSE)</f>
        <v>1.2222222222222223</v>
      </c>
      <c r="L453">
        <f>VLOOKUP(A453,[1]ratio_family_bedrooms!$A:$K,11,FALSE)</f>
        <v>1.5</v>
      </c>
      <c r="M453">
        <f t="shared" si="7"/>
        <v>1934.4014099772978</v>
      </c>
    </row>
    <row r="454" spans="1:13" x14ac:dyDescent="0.2">
      <c r="A454">
        <v>2017</v>
      </c>
      <c r="B454">
        <v>10</v>
      </c>
      <c r="C454" t="s">
        <v>61</v>
      </c>
      <c r="D454">
        <v>2</v>
      </c>
      <c r="E454" t="s">
        <v>60</v>
      </c>
      <c r="F454">
        <f>VLOOKUP(A454&amp;B454&amp;C454&amp;D454&amp;E454,average_median_rates_2_aptFINAL!A:P,16,FALSE)</f>
        <v>1317.8537809852521</v>
      </c>
      <c r="G454">
        <f>VLOOKUP(A454&amp;B454&amp;C454&amp;3&amp;E454,average_median_rates_2_aptFINAL!A:P,16,FALSE)</f>
        <v>1589.6680557551401</v>
      </c>
      <c r="H454">
        <f>IF(D454&lt;=3,VLOOKUP(A454&amp;D454,[1]ratio_condo_family!$A:$F,6,FALSE),0)</f>
        <v>1.3817152928409271</v>
      </c>
      <c r="I454">
        <f>VLOOKUP(A454&amp;3,[1]ratio_condo_family!$A:$F,6,FALSE)</f>
        <v>1.3939697915690996</v>
      </c>
      <c r="J454">
        <f>VLOOKUP(A454,[1]ratio_family_bedrooms!$A:$K,9,FALSE)</f>
        <v>1.0588235294117647</v>
      </c>
      <c r="K454">
        <f>VLOOKUP(A454,[1]ratio_family_bedrooms!$A:$K,10,FALSE)</f>
        <v>1.2222222222222223</v>
      </c>
      <c r="L454">
        <f>VLOOKUP(A454,[1]ratio_family_bedrooms!$A:$K,11,FALSE)</f>
        <v>1.5</v>
      </c>
      <c r="M454">
        <f t="shared" si="7"/>
        <v>1820.8987229155607</v>
      </c>
    </row>
    <row r="455" spans="1:13" x14ac:dyDescent="0.2">
      <c r="A455">
        <v>2017</v>
      </c>
      <c r="B455">
        <v>10</v>
      </c>
      <c r="C455" t="s">
        <v>61</v>
      </c>
      <c r="D455">
        <v>3</v>
      </c>
      <c r="E455" t="s">
        <v>12</v>
      </c>
      <c r="F455">
        <f>VLOOKUP(A455&amp;B455&amp;C455&amp;D455&amp;E455,average_median_rates_2_aptFINAL!A:P,16,FALSE)</f>
        <v>3000</v>
      </c>
      <c r="G455">
        <f>VLOOKUP(A455&amp;B455&amp;C455&amp;3&amp;E455,average_median_rates_2_aptFINAL!A:P,16,FALSE)</f>
        <v>3000</v>
      </c>
      <c r="H455">
        <f>IF(D455&lt;=3,VLOOKUP(A455&amp;D455,[1]ratio_condo_family!$A:$F,6,FALSE),0)</f>
        <v>1.3939697915690996</v>
      </c>
      <c r="I455">
        <f>VLOOKUP(A455&amp;3,[1]ratio_condo_family!$A:$F,6,FALSE)</f>
        <v>1.3939697915690996</v>
      </c>
      <c r="J455">
        <f>VLOOKUP(A455,[1]ratio_family_bedrooms!$A:$K,9,FALSE)</f>
        <v>1.0588235294117647</v>
      </c>
      <c r="K455">
        <f>VLOOKUP(A455,[1]ratio_family_bedrooms!$A:$K,10,FALSE)</f>
        <v>1.2222222222222223</v>
      </c>
      <c r="L455">
        <f>VLOOKUP(A455,[1]ratio_family_bedrooms!$A:$K,11,FALSE)</f>
        <v>1.5</v>
      </c>
      <c r="M455">
        <f t="shared" si="7"/>
        <v>4181.9093747072984</v>
      </c>
    </row>
    <row r="456" spans="1:13" x14ac:dyDescent="0.2">
      <c r="A456">
        <v>2017</v>
      </c>
      <c r="B456">
        <v>10</v>
      </c>
      <c r="C456" t="s">
        <v>61</v>
      </c>
      <c r="D456">
        <v>3</v>
      </c>
      <c r="E456" t="s">
        <v>16</v>
      </c>
      <c r="F456">
        <f>VLOOKUP(A456&amp;B456&amp;C456&amp;D456&amp;E456,average_median_rates_2_aptFINAL!A:P,16,FALSE)</f>
        <v>2450</v>
      </c>
      <c r="G456">
        <f>VLOOKUP(A456&amp;B456&amp;C456&amp;3&amp;E456,average_median_rates_2_aptFINAL!A:P,16,FALSE)</f>
        <v>2450</v>
      </c>
      <c r="H456">
        <f>IF(D456&lt;=3,VLOOKUP(A456&amp;D456,[1]ratio_condo_family!$A:$F,6,FALSE),0)</f>
        <v>1.3939697915690996</v>
      </c>
      <c r="I456">
        <f>VLOOKUP(A456&amp;3,[1]ratio_condo_family!$A:$F,6,FALSE)</f>
        <v>1.3939697915690996</v>
      </c>
      <c r="J456">
        <f>VLOOKUP(A456,[1]ratio_family_bedrooms!$A:$K,9,FALSE)</f>
        <v>1.0588235294117647</v>
      </c>
      <c r="K456">
        <f>VLOOKUP(A456,[1]ratio_family_bedrooms!$A:$K,10,FALSE)</f>
        <v>1.2222222222222223</v>
      </c>
      <c r="L456">
        <f>VLOOKUP(A456,[1]ratio_family_bedrooms!$A:$K,11,FALSE)</f>
        <v>1.5</v>
      </c>
      <c r="M456">
        <f t="shared" si="7"/>
        <v>3415.2259893442942</v>
      </c>
    </row>
    <row r="457" spans="1:13" x14ac:dyDescent="0.2">
      <c r="A457">
        <v>2017</v>
      </c>
      <c r="B457">
        <v>10</v>
      </c>
      <c r="C457" t="s">
        <v>61</v>
      </c>
      <c r="D457">
        <v>3</v>
      </c>
      <c r="E457" t="s">
        <v>17</v>
      </c>
      <c r="F457">
        <f>VLOOKUP(A457&amp;B457&amp;C457&amp;D457&amp;E457,average_median_rates_2_aptFINAL!A:P,16,FALSE)</f>
        <v>2767.7737462279051</v>
      </c>
      <c r="G457">
        <f>VLOOKUP(A457&amp;B457&amp;C457&amp;3&amp;E457,average_median_rates_2_aptFINAL!A:P,16,FALSE)</f>
        <v>2767.7737462279051</v>
      </c>
      <c r="H457">
        <f>IF(D457&lt;=3,VLOOKUP(A457&amp;D457,[1]ratio_condo_family!$A:$F,6,FALSE),0)</f>
        <v>1.3939697915690996</v>
      </c>
      <c r="I457">
        <f>VLOOKUP(A457&amp;3,[1]ratio_condo_family!$A:$F,6,FALSE)</f>
        <v>1.3939697915690996</v>
      </c>
      <c r="J457">
        <f>VLOOKUP(A457,[1]ratio_family_bedrooms!$A:$K,9,FALSE)</f>
        <v>1.0588235294117647</v>
      </c>
      <c r="K457">
        <f>VLOOKUP(A457,[1]ratio_family_bedrooms!$A:$K,10,FALSE)</f>
        <v>1.2222222222222223</v>
      </c>
      <c r="L457">
        <f>VLOOKUP(A457,[1]ratio_family_bedrooms!$A:$K,11,FALSE)</f>
        <v>1.5</v>
      </c>
      <c r="M457">
        <f t="shared" si="7"/>
        <v>3858.1929921397391</v>
      </c>
    </row>
    <row r="458" spans="1:13" x14ac:dyDescent="0.2">
      <c r="A458">
        <v>2017</v>
      </c>
      <c r="B458">
        <v>10</v>
      </c>
      <c r="C458" t="s">
        <v>61</v>
      </c>
      <c r="D458">
        <v>3</v>
      </c>
      <c r="E458" t="s">
        <v>19</v>
      </c>
      <c r="F458">
        <f>VLOOKUP(A458&amp;B458&amp;C458&amp;D458&amp;E458,average_median_rates_2_aptFINAL!A:P,16,FALSE)</f>
        <v>2200</v>
      </c>
      <c r="G458">
        <f>VLOOKUP(A458&amp;B458&amp;C458&amp;3&amp;E458,average_median_rates_2_aptFINAL!A:P,16,FALSE)</f>
        <v>2200</v>
      </c>
      <c r="H458">
        <f>IF(D458&lt;=3,VLOOKUP(A458&amp;D458,[1]ratio_condo_family!$A:$F,6,FALSE),0)</f>
        <v>1.3939697915690996</v>
      </c>
      <c r="I458">
        <f>VLOOKUP(A458&amp;3,[1]ratio_condo_family!$A:$F,6,FALSE)</f>
        <v>1.3939697915690996</v>
      </c>
      <c r="J458">
        <f>VLOOKUP(A458,[1]ratio_family_bedrooms!$A:$K,9,FALSE)</f>
        <v>1.0588235294117647</v>
      </c>
      <c r="K458">
        <f>VLOOKUP(A458,[1]ratio_family_bedrooms!$A:$K,10,FALSE)</f>
        <v>1.2222222222222223</v>
      </c>
      <c r="L458">
        <f>VLOOKUP(A458,[1]ratio_family_bedrooms!$A:$K,11,FALSE)</f>
        <v>1.5</v>
      </c>
      <c r="M458">
        <f t="shared" si="7"/>
        <v>3066.7335414520189</v>
      </c>
    </row>
    <row r="459" spans="1:13" x14ac:dyDescent="0.2">
      <c r="A459">
        <v>2017</v>
      </c>
      <c r="B459">
        <v>10</v>
      </c>
      <c r="C459" t="s">
        <v>61</v>
      </c>
      <c r="D459">
        <v>3</v>
      </c>
      <c r="E459" t="s">
        <v>20</v>
      </c>
      <c r="F459">
        <f>VLOOKUP(A459&amp;B459&amp;C459&amp;D459&amp;E459,average_median_rates_2_aptFINAL!A:P,16,FALSE)</f>
        <v>2600</v>
      </c>
      <c r="G459">
        <f>VLOOKUP(A459&amp;B459&amp;C459&amp;3&amp;E459,average_median_rates_2_aptFINAL!A:P,16,FALSE)</f>
        <v>2600</v>
      </c>
      <c r="H459">
        <f>IF(D459&lt;=3,VLOOKUP(A459&amp;D459,[1]ratio_condo_family!$A:$F,6,FALSE),0)</f>
        <v>1.3939697915690996</v>
      </c>
      <c r="I459">
        <f>VLOOKUP(A459&amp;3,[1]ratio_condo_family!$A:$F,6,FALSE)</f>
        <v>1.3939697915690996</v>
      </c>
      <c r="J459">
        <f>VLOOKUP(A459,[1]ratio_family_bedrooms!$A:$K,9,FALSE)</f>
        <v>1.0588235294117647</v>
      </c>
      <c r="K459">
        <f>VLOOKUP(A459,[1]ratio_family_bedrooms!$A:$K,10,FALSE)</f>
        <v>1.2222222222222223</v>
      </c>
      <c r="L459">
        <f>VLOOKUP(A459,[1]ratio_family_bedrooms!$A:$K,11,FALSE)</f>
        <v>1.5</v>
      </c>
      <c r="M459">
        <f t="shared" si="7"/>
        <v>3624.3214580796589</v>
      </c>
    </row>
    <row r="460" spans="1:13" x14ac:dyDescent="0.2">
      <c r="A460">
        <v>2017</v>
      </c>
      <c r="B460">
        <v>10</v>
      </c>
      <c r="C460" t="s">
        <v>61</v>
      </c>
      <c r="D460">
        <v>3</v>
      </c>
      <c r="E460" t="s">
        <v>21</v>
      </c>
      <c r="F460">
        <f>VLOOKUP(A460&amp;B460&amp;C460&amp;D460&amp;E460,average_median_rates_2_aptFINAL!A:P,16,FALSE)</f>
        <v>2750</v>
      </c>
      <c r="G460">
        <f>VLOOKUP(A460&amp;B460&amp;C460&amp;3&amp;E460,average_median_rates_2_aptFINAL!A:P,16,FALSE)</f>
        <v>2750</v>
      </c>
      <c r="H460">
        <f>IF(D460&lt;=3,VLOOKUP(A460&amp;D460,[1]ratio_condo_family!$A:$F,6,FALSE),0)</f>
        <v>1.3939697915690996</v>
      </c>
      <c r="I460">
        <f>VLOOKUP(A460&amp;3,[1]ratio_condo_family!$A:$F,6,FALSE)</f>
        <v>1.3939697915690996</v>
      </c>
      <c r="J460">
        <f>VLOOKUP(A460,[1]ratio_family_bedrooms!$A:$K,9,FALSE)</f>
        <v>1.0588235294117647</v>
      </c>
      <c r="K460">
        <f>VLOOKUP(A460,[1]ratio_family_bedrooms!$A:$K,10,FALSE)</f>
        <v>1.2222222222222223</v>
      </c>
      <c r="L460">
        <f>VLOOKUP(A460,[1]ratio_family_bedrooms!$A:$K,11,FALSE)</f>
        <v>1.5</v>
      </c>
      <c r="M460">
        <f t="shared" si="7"/>
        <v>3833.416926815024</v>
      </c>
    </row>
    <row r="461" spans="1:13" x14ac:dyDescent="0.2">
      <c r="A461">
        <v>2017</v>
      </c>
      <c r="B461">
        <v>10</v>
      </c>
      <c r="C461" t="s">
        <v>61</v>
      </c>
      <c r="D461">
        <v>3</v>
      </c>
      <c r="E461" t="s">
        <v>23</v>
      </c>
      <c r="F461">
        <f>VLOOKUP(A461&amp;B461&amp;C461&amp;D461&amp;E461,average_median_rates_2_aptFINAL!A:P,16,FALSE)</f>
        <v>1400</v>
      </c>
      <c r="G461">
        <f>VLOOKUP(A461&amp;B461&amp;C461&amp;3&amp;E461,average_median_rates_2_aptFINAL!A:P,16,FALSE)</f>
        <v>1400</v>
      </c>
      <c r="H461">
        <f>IF(D461&lt;=3,VLOOKUP(A461&amp;D461,[1]ratio_condo_family!$A:$F,6,FALSE),0)</f>
        <v>1.3939697915690996</v>
      </c>
      <c r="I461">
        <f>VLOOKUP(A461&amp;3,[1]ratio_condo_family!$A:$F,6,FALSE)</f>
        <v>1.3939697915690996</v>
      </c>
      <c r="J461">
        <f>VLOOKUP(A461,[1]ratio_family_bedrooms!$A:$K,9,FALSE)</f>
        <v>1.0588235294117647</v>
      </c>
      <c r="K461">
        <f>VLOOKUP(A461,[1]ratio_family_bedrooms!$A:$K,10,FALSE)</f>
        <v>1.2222222222222223</v>
      </c>
      <c r="L461">
        <f>VLOOKUP(A461,[1]ratio_family_bedrooms!$A:$K,11,FALSE)</f>
        <v>1.5</v>
      </c>
      <c r="M461">
        <f t="shared" si="7"/>
        <v>1951.5577081967394</v>
      </c>
    </row>
    <row r="462" spans="1:13" x14ac:dyDescent="0.2">
      <c r="A462">
        <v>2017</v>
      </c>
      <c r="B462">
        <v>10</v>
      </c>
      <c r="C462" t="s">
        <v>61</v>
      </c>
      <c r="D462">
        <v>3</v>
      </c>
      <c r="E462" t="s">
        <v>24</v>
      </c>
      <c r="F462">
        <f>VLOOKUP(A462&amp;B462&amp;C462&amp;D462&amp;E462,average_median_rates_2_aptFINAL!A:P,16,FALSE)</f>
        <v>1491.8630550366436</v>
      </c>
      <c r="G462">
        <f>VLOOKUP(A462&amp;B462&amp;C462&amp;3&amp;E462,average_median_rates_2_aptFINAL!A:P,16,FALSE)</f>
        <v>1491.8630550366436</v>
      </c>
      <c r="H462">
        <f>IF(D462&lt;=3,VLOOKUP(A462&amp;D462,[1]ratio_condo_family!$A:$F,6,FALSE),0)</f>
        <v>1.3939697915690996</v>
      </c>
      <c r="I462">
        <f>VLOOKUP(A462&amp;3,[1]ratio_condo_family!$A:$F,6,FALSE)</f>
        <v>1.3939697915690996</v>
      </c>
      <c r="J462">
        <f>VLOOKUP(A462,[1]ratio_family_bedrooms!$A:$K,9,FALSE)</f>
        <v>1.0588235294117647</v>
      </c>
      <c r="K462">
        <f>VLOOKUP(A462,[1]ratio_family_bedrooms!$A:$K,10,FALSE)</f>
        <v>1.2222222222222223</v>
      </c>
      <c r="L462">
        <f>VLOOKUP(A462,[1]ratio_family_bedrooms!$A:$K,11,FALSE)</f>
        <v>1.5</v>
      </c>
      <c r="M462">
        <f t="shared" si="7"/>
        <v>2079.6120318790704</v>
      </c>
    </row>
    <row r="463" spans="1:13" x14ac:dyDescent="0.2">
      <c r="A463">
        <v>2017</v>
      </c>
      <c r="B463">
        <v>10</v>
      </c>
      <c r="C463" t="s">
        <v>61</v>
      </c>
      <c r="D463">
        <v>3</v>
      </c>
      <c r="E463" t="s">
        <v>25</v>
      </c>
      <c r="F463">
        <f>VLOOKUP(A463&amp;B463&amp;C463&amp;D463&amp;E463,average_median_rates_2_aptFINAL!A:P,16,FALSE)</f>
        <v>1466</v>
      </c>
      <c r="G463">
        <f>VLOOKUP(A463&amp;B463&amp;C463&amp;3&amp;E463,average_median_rates_2_aptFINAL!A:P,16,FALSE)</f>
        <v>1466</v>
      </c>
      <c r="H463">
        <f>IF(D463&lt;=3,VLOOKUP(A463&amp;D463,[1]ratio_condo_family!$A:$F,6,FALSE),0)</f>
        <v>1.3939697915690996</v>
      </c>
      <c r="I463">
        <f>VLOOKUP(A463&amp;3,[1]ratio_condo_family!$A:$F,6,FALSE)</f>
        <v>1.3939697915690996</v>
      </c>
      <c r="J463">
        <f>VLOOKUP(A463,[1]ratio_family_bedrooms!$A:$K,9,FALSE)</f>
        <v>1.0588235294117647</v>
      </c>
      <c r="K463">
        <f>VLOOKUP(A463,[1]ratio_family_bedrooms!$A:$K,10,FALSE)</f>
        <v>1.2222222222222223</v>
      </c>
      <c r="L463">
        <f>VLOOKUP(A463,[1]ratio_family_bedrooms!$A:$K,11,FALSE)</f>
        <v>1.5</v>
      </c>
      <c r="M463">
        <f t="shared" si="7"/>
        <v>2043.5597144403</v>
      </c>
    </row>
    <row r="464" spans="1:13" x14ac:dyDescent="0.2">
      <c r="A464">
        <v>2017</v>
      </c>
      <c r="B464">
        <v>10</v>
      </c>
      <c r="C464" t="s">
        <v>61</v>
      </c>
      <c r="D464">
        <v>3</v>
      </c>
      <c r="E464" t="s">
        <v>26</v>
      </c>
      <c r="F464">
        <f>VLOOKUP(A464&amp;B464&amp;C464&amp;D464&amp;E464,average_median_rates_2_aptFINAL!A:P,16,FALSE)</f>
        <v>1371</v>
      </c>
      <c r="G464">
        <f>VLOOKUP(A464&amp;B464&amp;C464&amp;3&amp;E464,average_median_rates_2_aptFINAL!A:P,16,FALSE)</f>
        <v>1371</v>
      </c>
      <c r="H464">
        <f>IF(D464&lt;=3,VLOOKUP(A464&amp;D464,[1]ratio_condo_family!$A:$F,6,FALSE),0)</f>
        <v>1.3939697915690996</v>
      </c>
      <c r="I464">
        <f>VLOOKUP(A464&amp;3,[1]ratio_condo_family!$A:$F,6,FALSE)</f>
        <v>1.3939697915690996</v>
      </c>
      <c r="J464">
        <f>VLOOKUP(A464,[1]ratio_family_bedrooms!$A:$K,9,FALSE)</f>
        <v>1.0588235294117647</v>
      </c>
      <c r="K464">
        <f>VLOOKUP(A464,[1]ratio_family_bedrooms!$A:$K,10,FALSE)</f>
        <v>1.2222222222222223</v>
      </c>
      <c r="L464">
        <f>VLOOKUP(A464,[1]ratio_family_bedrooms!$A:$K,11,FALSE)</f>
        <v>1.5</v>
      </c>
      <c r="M464">
        <f t="shared" si="7"/>
        <v>1911.1325842412355</v>
      </c>
    </row>
    <row r="465" spans="1:13" x14ac:dyDescent="0.2">
      <c r="A465">
        <v>2017</v>
      </c>
      <c r="B465">
        <v>10</v>
      </c>
      <c r="C465" t="s">
        <v>61</v>
      </c>
      <c r="D465">
        <v>3</v>
      </c>
      <c r="E465" t="s">
        <v>27</v>
      </c>
      <c r="F465">
        <f>VLOOKUP(A465&amp;B465&amp;C465&amp;D465&amp;E465,average_median_rates_2_aptFINAL!A:P,16,FALSE)</f>
        <v>2906</v>
      </c>
      <c r="G465">
        <f>VLOOKUP(A465&amp;B465&amp;C465&amp;3&amp;E465,average_median_rates_2_aptFINAL!A:P,16,FALSE)</f>
        <v>2906</v>
      </c>
      <c r="H465">
        <f>IF(D465&lt;=3,VLOOKUP(A465&amp;D465,[1]ratio_condo_family!$A:$F,6,FALSE),0)</f>
        <v>1.3939697915690996</v>
      </c>
      <c r="I465">
        <f>VLOOKUP(A465&amp;3,[1]ratio_condo_family!$A:$F,6,FALSE)</f>
        <v>1.3939697915690996</v>
      </c>
      <c r="J465">
        <f>VLOOKUP(A465,[1]ratio_family_bedrooms!$A:$K,9,FALSE)</f>
        <v>1.0588235294117647</v>
      </c>
      <c r="K465">
        <f>VLOOKUP(A465,[1]ratio_family_bedrooms!$A:$K,10,FALSE)</f>
        <v>1.2222222222222223</v>
      </c>
      <c r="L465">
        <f>VLOOKUP(A465,[1]ratio_family_bedrooms!$A:$K,11,FALSE)</f>
        <v>1.5</v>
      </c>
      <c r="M465">
        <f t="shared" si="7"/>
        <v>4050.8762142998035</v>
      </c>
    </row>
    <row r="466" spans="1:13" x14ac:dyDescent="0.2">
      <c r="A466">
        <v>2017</v>
      </c>
      <c r="B466">
        <v>10</v>
      </c>
      <c r="C466" t="s">
        <v>61</v>
      </c>
      <c r="D466">
        <v>3</v>
      </c>
      <c r="E466" t="s">
        <v>28</v>
      </c>
      <c r="F466">
        <f>VLOOKUP(A466&amp;B466&amp;C466&amp;D466&amp;E466,average_median_rates_2_aptFINAL!A:P,16,FALSE)</f>
        <v>1600</v>
      </c>
      <c r="G466">
        <f>VLOOKUP(A466&amp;B466&amp;C466&amp;3&amp;E466,average_median_rates_2_aptFINAL!A:P,16,FALSE)</f>
        <v>1600</v>
      </c>
      <c r="H466">
        <f>IF(D466&lt;=3,VLOOKUP(A466&amp;D466,[1]ratio_condo_family!$A:$F,6,FALSE),0)</f>
        <v>1.3939697915690996</v>
      </c>
      <c r="I466">
        <f>VLOOKUP(A466&amp;3,[1]ratio_condo_family!$A:$F,6,FALSE)</f>
        <v>1.3939697915690996</v>
      </c>
      <c r="J466">
        <f>VLOOKUP(A466,[1]ratio_family_bedrooms!$A:$K,9,FALSE)</f>
        <v>1.0588235294117647</v>
      </c>
      <c r="K466">
        <f>VLOOKUP(A466,[1]ratio_family_bedrooms!$A:$K,10,FALSE)</f>
        <v>1.2222222222222223</v>
      </c>
      <c r="L466">
        <f>VLOOKUP(A466,[1]ratio_family_bedrooms!$A:$K,11,FALSE)</f>
        <v>1.5</v>
      </c>
      <c r="M466">
        <f t="shared" si="7"/>
        <v>2230.3516665105594</v>
      </c>
    </row>
    <row r="467" spans="1:13" x14ac:dyDescent="0.2">
      <c r="A467">
        <v>2017</v>
      </c>
      <c r="B467">
        <v>10</v>
      </c>
      <c r="C467" t="s">
        <v>61</v>
      </c>
      <c r="D467">
        <v>3</v>
      </c>
      <c r="E467" t="s">
        <v>29</v>
      </c>
      <c r="F467">
        <f>VLOOKUP(A467&amp;B467&amp;C467&amp;D467&amp;E467,average_median_rates_2_aptFINAL!A:P,16,FALSE)</f>
        <v>1200</v>
      </c>
      <c r="G467">
        <f>VLOOKUP(A467&amp;B467&amp;C467&amp;3&amp;E467,average_median_rates_2_aptFINAL!A:P,16,FALSE)</f>
        <v>1200</v>
      </c>
      <c r="H467">
        <f>IF(D467&lt;=3,VLOOKUP(A467&amp;D467,[1]ratio_condo_family!$A:$F,6,FALSE),0)</f>
        <v>1.3939697915690996</v>
      </c>
      <c r="I467">
        <f>VLOOKUP(A467&amp;3,[1]ratio_condo_family!$A:$F,6,FALSE)</f>
        <v>1.3939697915690996</v>
      </c>
      <c r="J467">
        <f>VLOOKUP(A467,[1]ratio_family_bedrooms!$A:$K,9,FALSE)</f>
        <v>1.0588235294117647</v>
      </c>
      <c r="K467">
        <f>VLOOKUP(A467,[1]ratio_family_bedrooms!$A:$K,10,FALSE)</f>
        <v>1.2222222222222223</v>
      </c>
      <c r="L467">
        <f>VLOOKUP(A467,[1]ratio_family_bedrooms!$A:$K,11,FALSE)</f>
        <v>1.5</v>
      </c>
      <c r="M467">
        <f t="shared" si="7"/>
        <v>1672.7637498829195</v>
      </c>
    </row>
    <row r="468" spans="1:13" x14ac:dyDescent="0.2">
      <c r="A468">
        <v>2017</v>
      </c>
      <c r="B468">
        <v>10</v>
      </c>
      <c r="C468" t="s">
        <v>61</v>
      </c>
      <c r="D468">
        <v>3</v>
      </c>
      <c r="E468" t="s">
        <v>31</v>
      </c>
      <c r="F468">
        <f>VLOOKUP(A468&amp;B468&amp;C468&amp;D468&amp;E468,average_median_rates_2_aptFINAL!A:P,16,FALSE)</f>
        <v>1573.1426929156501</v>
      </c>
      <c r="G468">
        <f>VLOOKUP(A468&amp;B468&amp;C468&amp;3&amp;E468,average_median_rates_2_aptFINAL!A:P,16,FALSE)</f>
        <v>1573.1426929156501</v>
      </c>
      <c r="H468">
        <f>IF(D468&lt;=3,VLOOKUP(A468&amp;D468,[1]ratio_condo_family!$A:$F,6,FALSE),0)</f>
        <v>1.3939697915690996</v>
      </c>
      <c r="I468">
        <f>VLOOKUP(A468&amp;3,[1]ratio_condo_family!$A:$F,6,FALSE)</f>
        <v>1.3939697915690996</v>
      </c>
      <c r="J468">
        <f>VLOOKUP(A468,[1]ratio_family_bedrooms!$A:$K,9,FALSE)</f>
        <v>1.0588235294117647</v>
      </c>
      <c r="K468">
        <f>VLOOKUP(A468,[1]ratio_family_bedrooms!$A:$K,10,FALSE)</f>
        <v>1.2222222222222223</v>
      </c>
      <c r="L468">
        <f>VLOOKUP(A468,[1]ratio_family_bedrooms!$A:$K,11,FALSE)</f>
        <v>1.5</v>
      </c>
      <c r="M468">
        <f t="shared" si="7"/>
        <v>2192.9133917520808</v>
      </c>
    </row>
    <row r="469" spans="1:13" x14ac:dyDescent="0.2">
      <c r="A469">
        <v>2017</v>
      </c>
      <c r="B469">
        <v>10</v>
      </c>
      <c r="C469" t="s">
        <v>61</v>
      </c>
      <c r="D469">
        <v>3</v>
      </c>
      <c r="E469" t="s">
        <v>32</v>
      </c>
      <c r="F469">
        <f>VLOOKUP(A469&amp;B469&amp;C469&amp;D469&amp;E469,average_median_rates_2_aptFINAL!A:P,16,FALSE)</f>
        <v>1650</v>
      </c>
      <c r="G469">
        <f>VLOOKUP(A469&amp;B469&amp;C469&amp;3&amp;E469,average_median_rates_2_aptFINAL!A:P,16,FALSE)</f>
        <v>1650</v>
      </c>
      <c r="H469">
        <f>IF(D469&lt;=3,VLOOKUP(A469&amp;D469,[1]ratio_condo_family!$A:$F,6,FALSE),0)</f>
        <v>1.3939697915690996</v>
      </c>
      <c r="I469">
        <f>VLOOKUP(A469&amp;3,[1]ratio_condo_family!$A:$F,6,FALSE)</f>
        <v>1.3939697915690996</v>
      </c>
      <c r="J469">
        <f>VLOOKUP(A469,[1]ratio_family_bedrooms!$A:$K,9,FALSE)</f>
        <v>1.0588235294117647</v>
      </c>
      <c r="K469">
        <f>VLOOKUP(A469,[1]ratio_family_bedrooms!$A:$K,10,FALSE)</f>
        <v>1.2222222222222223</v>
      </c>
      <c r="L469">
        <f>VLOOKUP(A469,[1]ratio_family_bedrooms!$A:$K,11,FALSE)</f>
        <v>1.5</v>
      </c>
      <c r="M469">
        <f t="shared" si="7"/>
        <v>2300.0501560890143</v>
      </c>
    </row>
    <row r="470" spans="1:13" x14ac:dyDescent="0.2">
      <c r="A470">
        <v>2017</v>
      </c>
      <c r="B470">
        <v>10</v>
      </c>
      <c r="C470" t="s">
        <v>61</v>
      </c>
      <c r="D470">
        <v>3</v>
      </c>
      <c r="E470" t="s">
        <v>33</v>
      </c>
      <c r="F470">
        <f>VLOOKUP(A470&amp;B470&amp;C470&amp;D470&amp;E470,average_median_rates_2_aptFINAL!A:P,16,FALSE)</f>
        <v>1925</v>
      </c>
      <c r="G470">
        <f>VLOOKUP(A470&amp;B470&amp;C470&amp;3&amp;E470,average_median_rates_2_aptFINAL!A:P,16,FALSE)</f>
        <v>1925</v>
      </c>
      <c r="H470">
        <f>IF(D470&lt;=3,VLOOKUP(A470&amp;D470,[1]ratio_condo_family!$A:$F,6,FALSE),0)</f>
        <v>1.3939697915690996</v>
      </c>
      <c r="I470">
        <f>VLOOKUP(A470&amp;3,[1]ratio_condo_family!$A:$F,6,FALSE)</f>
        <v>1.3939697915690996</v>
      </c>
      <c r="J470">
        <f>VLOOKUP(A470,[1]ratio_family_bedrooms!$A:$K,9,FALSE)</f>
        <v>1.0588235294117647</v>
      </c>
      <c r="K470">
        <f>VLOOKUP(A470,[1]ratio_family_bedrooms!$A:$K,10,FALSE)</f>
        <v>1.2222222222222223</v>
      </c>
      <c r="L470">
        <f>VLOOKUP(A470,[1]ratio_family_bedrooms!$A:$K,11,FALSE)</f>
        <v>1.5</v>
      </c>
      <c r="M470">
        <f t="shared" si="7"/>
        <v>2683.3918487705168</v>
      </c>
    </row>
    <row r="471" spans="1:13" x14ac:dyDescent="0.2">
      <c r="A471">
        <v>2017</v>
      </c>
      <c r="B471">
        <v>10</v>
      </c>
      <c r="C471" t="s">
        <v>61</v>
      </c>
      <c r="D471">
        <v>3</v>
      </c>
      <c r="E471" t="s">
        <v>34</v>
      </c>
      <c r="F471">
        <f>VLOOKUP(A471&amp;B471&amp;C471&amp;D471&amp;E471,average_median_rates_2_aptFINAL!A:P,16,FALSE)</f>
        <v>1638</v>
      </c>
      <c r="G471">
        <f>VLOOKUP(A471&amp;B471&amp;C471&amp;3&amp;E471,average_median_rates_2_aptFINAL!A:P,16,FALSE)</f>
        <v>1638</v>
      </c>
      <c r="H471">
        <f>IF(D471&lt;=3,VLOOKUP(A471&amp;D471,[1]ratio_condo_family!$A:$F,6,FALSE),0)</f>
        <v>1.3939697915690996</v>
      </c>
      <c r="I471">
        <f>VLOOKUP(A471&amp;3,[1]ratio_condo_family!$A:$F,6,FALSE)</f>
        <v>1.3939697915690996</v>
      </c>
      <c r="J471">
        <f>VLOOKUP(A471,[1]ratio_family_bedrooms!$A:$K,9,FALSE)</f>
        <v>1.0588235294117647</v>
      </c>
      <c r="K471">
        <f>VLOOKUP(A471,[1]ratio_family_bedrooms!$A:$K,10,FALSE)</f>
        <v>1.2222222222222223</v>
      </c>
      <c r="L471">
        <f>VLOOKUP(A471,[1]ratio_family_bedrooms!$A:$K,11,FALSE)</f>
        <v>1.5</v>
      </c>
      <c r="M471">
        <f t="shared" si="7"/>
        <v>2283.3225185901852</v>
      </c>
    </row>
    <row r="472" spans="1:13" x14ac:dyDescent="0.2">
      <c r="A472">
        <v>2017</v>
      </c>
      <c r="B472">
        <v>10</v>
      </c>
      <c r="C472" t="s">
        <v>61</v>
      </c>
      <c r="D472">
        <v>3</v>
      </c>
      <c r="E472" t="s">
        <v>35</v>
      </c>
      <c r="F472">
        <f>VLOOKUP(A472&amp;B472&amp;C472&amp;D472&amp;E472,average_median_rates_2_aptFINAL!A:P,16,FALSE)</f>
        <v>3350</v>
      </c>
      <c r="G472">
        <f>VLOOKUP(A472&amp;B472&amp;C472&amp;3&amp;E472,average_median_rates_2_aptFINAL!A:P,16,FALSE)</f>
        <v>3350</v>
      </c>
      <c r="H472">
        <f>IF(D472&lt;=3,VLOOKUP(A472&amp;D472,[1]ratio_condo_family!$A:$F,6,FALSE),0)</f>
        <v>1.3939697915690996</v>
      </c>
      <c r="I472">
        <f>VLOOKUP(A472&amp;3,[1]ratio_condo_family!$A:$F,6,FALSE)</f>
        <v>1.3939697915690996</v>
      </c>
      <c r="J472">
        <f>VLOOKUP(A472,[1]ratio_family_bedrooms!$A:$K,9,FALSE)</f>
        <v>1.0588235294117647</v>
      </c>
      <c r="K472">
        <f>VLOOKUP(A472,[1]ratio_family_bedrooms!$A:$K,10,FALSE)</f>
        <v>1.2222222222222223</v>
      </c>
      <c r="L472">
        <f>VLOOKUP(A472,[1]ratio_family_bedrooms!$A:$K,11,FALSE)</f>
        <v>1.5</v>
      </c>
      <c r="M472">
        <f t="shared" si="7"/>
        <v>4669.798801756484</v>
      </c>
    </row>
    <row r="473" spans="1:13" x14ac:dyDescent="0.2">
      <c r="A473">
        <v>2017</v>
      </c>
      <c r="B473">
        <v>10</v>
      </c>
      <c r="C473" t="s">
        <v>61</v>
      </c>
      <c r="D473">
        <v>3</v>
      </c>
      <c r="E473" t="s">
        <v>36</v>
      </c>
      <c r="F473">
        <f>VLOOKUP(A473&amp;B473&amp;C473&amp;D473&amp;E473,average_median_rates_2_aptFINAL!A:P,16,FALSE)</f>
        <v>1525</v>
      </c>
      <c r="G473">
        <f>VLOOKUP(A473&amp;B473&amp;C473&amp;3&amp;E473,average_median_rates_2_aptFINAL!A:P,16,FALSE)</f>
        <v>1525</v>
      </c>
      <c r="H473">
        <f>IF(D473&lt;=3,VLOOKUP(A473&amp;D473,[1]ratio_condo_family!$A:$F,6,FALSE),0)</f>
        <v>1.3939697915690996</v>
      </c>
      <c r="I473">
        <f>VLOOKUP(A473&amp;3,[1]ratio_condo_family!$A:$F,6,FALSE)</f>
        <v>1.3939697915690996</v>
      </c>
      <c r="J473">
        <f>VLOOKUP(A473,[1]ratio_family_bedrooms!$A:$K,9,FALSE)</f>
        <v>1.0588235294117647</v>
      </c>
      <c r="K473">
        <f>VLOOKUP(A473,[1]ratio_family_bedrooms!$A:$K,10,FALSE)</f>
        <v>1.2222222222222223</v>
      </c>
      <c r="L473">
        <f>VLOOKUP(A473,[1]ratio_family_bedrooms!$A:$K,11,FALSE)</f>
        <v>1.5</v>
      </c>
      <c r="M473">
        <f t="shared" si="7"/>
        <v>2125.8039321428769</v>
      </c>
    </row>
    <row r="474" spans="1:13" x14ac:dyDescent="0.2">
      <c r="A474">
        <v>2017</v>
      </c>
      <c r="B474">
        <v>10</v>
      </c>
      <c r="C474" t="s">
        <v>61</v>
      </c>
      <c r="D474">
        <v>3</v>
      </c>
      <c r="E474" t="s">
        <v>37</v>
      </c>
      <c r="F474">
        <f>VLOOKUP(A474&amp;B474&amp;C474&amp;D474&amp;E474,average_median_rates_2_aptFINAL!A:P,16,FALSE)</f>
        <v>1145</v>
      </c>
      <c r="G474">
        <f>VLOOKUP(A474&amp;B474&amp;C474&amp;3&amp;E474,average_median_rates_2_aptFINAL!A:P,16,FALSE)</f>
        <v>1145</v>
      </c>
      <c r="H474">
        <f>IF(D474&lt;=3,VLOOKUP(A474&amp;D474,[1]ratio_condo_family!$A:$F,6,FALSE),0)</f>
        <v>1.3939697915690996</v>
      </c>
      <c r="I474">
        <f>VLOOKUP(A474&amp;3,[1]ratio_condo_family!$A:$F,6,FALSE)</f>
        <v>1.3939697915690996</v>
      </c>
      <c r="J474">
        <f>VLOOKUP(A474,[1]ratio_family_bedrooms!$A:$K,9,FALSE)</f>
        <v>1.0588235294117647</v>
      </c>
      <c r="K474">
        <f>VLOOKUP(A474,[1]ratio_family_bedrooms!$A:$K,10,FALSE)</f>
        <v>1.2222222222222223</v>
      </c>
      <c r="L474">
        <f>VLOOKUP(A474,[1]ratio_family_bedrooms!$A:$K,11,FALSE)</f>
        <v>1.5</v>
      </c>
      <c r="M474">
        <f t="shared" si="7"/>
        <v>1596.0954113466191</v>
      </c>
    </row>
    <row r="475" spans="1:13" x14ac:dyDescent="0.2">
      <c r="A475">
        <v>2017</v>
      </c>
      <c r="B475">
        <v>10</v>
      </c>
      <c r="C475" t="s">
        <v>61</v>
      </c>
      <c r="D475">
        <v>3</v>
      </c>
      <c r="E475" t="s">
        <v>38</v>
      </c>
      <c r="F475">
        <f>VLOOKUP(A475&amp;B475&amp;C475&amp;D475&amp;E475,average_median_rates_2_aptFINAL!A:P,16,FALSE)</f>
        <v>1175</v>
      </c>
      <c r="G475">
        <f>VLOOKUP(A475&amp;B475&amp;C475&amp;3&amp;E475,average_median_rates_2_aptFINAL!A:P,16,FALSE)</f>
        <v>1175</v>
      </c>
      <c r="H475">
        <f>IF(D475&lt;=3,VLOOKUP(A475&amp;D475,[1]ratio_condo_family!$A:$F,6,FALSE),0)</f>
        <v>1.3939697915690996</v>
      </c>
      <c r="I475">
        <f>VLOOKUP(A475&amp;3,[1]ratio_condo_family!$A:$F,6,FALSE)</f>
        <v>1.3939697915690996</v>
      </c>
      <c r="J475">
        <f>VLOOKUP(A475,[1]ratio_family_bedrooms!$A:$K,9,FALSE)</f>
        <v>1.0588235294117647</v>
      </c>
      <c r="K475">
        <f>VLOOKUP(A475,[1]ratio_family_bedrooms!$A:$K,10,FALSE)</f>
        <v>1.2222222222222223</v>
      </c>
      <c r="L475">
        <f>VLOOKUP(A475,[1]ratio_family_bedrooms!$A:$K,11,FALSE)</f>
        <v>1.5</v>
      </c>
      <c r="M475">
        <f t="shared" si="7"/>
        <v>1637.914505093692</v>
      </c>
    </row>
    <row r="476" spans="1:13" x14ac:dyDescent="0.2">
      <c r="A476">
        <v>2017</v>
      </c>
      <c r="B476">
        <v>10</v>
      </c>
      <c r="C476" t="s">
        <v>61</v>
      </c>
      <c r="D476">
        <v>3</v>
      </c>
      <c r="E476" t="s">
        <v>39</v>
      </c>
      <c r="F476">
        <f>VLOOKUP(A476&amp;B476&amp;C476&amp;D476&amp;E476,average_median_rates_2_aptFINAL!A:P,16,FALSE)</f>
        <v>1638.1664032188601</v>
      </c>
      <c r="G476">
        <f>VLOOKUP(A476&amp;B476&amp;C476&amp;3&amp;E476,average_median_rates_2_aptFINAL!A:P,16,FALSE)</f>
        <v>1638.1664032188601</v>
      </c>
      <c r="H476">
        <f>IF(D476&lt;=3,VLOOKUP(A476&amp;D476,[1]ratio_condo_family!$A:$F,6,FALSE),0)</f>
        <v>1.3939697915690996</v>
      </c>
      <c r="I476">
        <f>VLOOKUP(A476&amp;3,[1]ratio_condo_family!$A:$F,6,FALSE)</f>
        <v>1.3939697915690996</v>
      </c>
      <c r="J476">
        <f>VLOOKUP(A476,[1]ratio_family_bedrooms!$A:$K,9,FALSE)</f>
        <v>1.0588235294117647</v>
      </c>
      <c r="K476">
        <f>VLOOKUP(A476,[1]ratio_family_bedrooms!$A:$K,10,FALSE)</f>
        <v>1.2222222222222223</v>
      </c>
      <c r="L476">
        <f>VLOOKUP(A476,[1]ratio_family_bedrooms!$A:$K,11,FALSE)</f>
        <v>1.5</v>
      </c>
      <c r="M476">
        <f t="shared" si="7"/>
        <v>2283.554479650496</v>
      </c>
    </row>
    <row r="477" spans="1:13" x14ac:dyDescent="0.2">
      <c r="A477">
        <v>2017</v>
      </c>
      <c r="B477">
        <v>10</v>
      </c>
      <c r="C477" t="s">
        <v>61</v>
      </c>
      <c r="D477">
        <v>3</v>
      </c>
      <c r="E477" t="s">
        <v>40</v>
      </c>
      <c r="F477">
        <f>VLOOKUP(A477&amp;B477&amp;C477&amp;D477&amp;E477,average_median_rates_2_aptFINAL!A:P,16,FALSE)</f>
        <v>1475</v>
      </c>
      <c r="G477">
        <f>VLOOKUP(A477&amp;B477&amp;C477&amp;3&amp;E477,average_median_rates_2_aptFINAL!A:P,16,FALSE)</f>
        <v>1475</v>
      </c>
      <c r="H477">
        <f>IF(D477&lt;=3,VLOOKUP(A477&amp;D477,[1]ratio_condo_family!$A:$F,6,FALSE),0)</f>
        <v>1.3939697915690996</v>
      </c>
      <c r="I477">
        <f>VLOOKUP(A477&amp;3,[1]ratio_condo_family!$A:$F,6,FALSE)</f>
        <v>1.3939697915690996</v>
      </c>
      <c r="J477">
        <f>VLOOKUP(A477,[1]ratio_family_bedrooms!$A:$K,9,FALSE)</f>
        <v>1.0588235294117647</v>
      </c>
      <c r="K477">
        <f>VLOOKUP(A477,[1]ratio_family_bedrooms!$A:$K,10,FALSE)</f>
        <v>1.2222222222222223</v>
      </c>
      <c r="L477">
        <f>VLOOKUP(A477,[1]ratio_family_bedrooms!$A:$K,11,FALSE)</f>
        <v>1.5</v>
      </c>
      <c r="M477">
        <f t="shared" si="7"/>
        <v>2056.105442564422</v>
      </c>
    </row>
    <row r="478" spans="1:13" x14ac:dyDescent="0.2">
      <c r="A478">
        <v>2017</v>
      </c>
      <c r="B478">
        <v>10</v>
      </c>
      <c r="C478" t="s">
        <v>61</v>
      </c>
      <c r="D478">
        <v>3</v>
      </c>
      <c r="E478" t="s">
        <v>41</v>
      </c>
      <c r="F478">
        <f>VLOOKUP(A478&amp;B478&amp;C478&amp;D478&amp;E478,average_median_rates_2_aptFINAL!A:P,16,FALSE)</f>
        <v>1340</v>
      </c>
      <c r="G478">
        <f>VLOOKUP(A478&amp;B478&amp;C478&amp;3&amp;E478,average_median_rates_2_aptFINAL!A:P,16,FALSE)</f>
        <v>1340</v>
      </c>
      <c r="H478">
        <f>IF(D478&lt;=3,VLOOKUP(A478&amp;D478,[1]ratio_condo_family!$A:$F,6,FALSE),0)</f>
        <v>1.3939697915690996</v>
      </c>
      <c r="I478">
        <f>VLOOKUP(A478&amp;3,[1]ratio_condo_family!$A:$F,6,FALSE)</f>
        <v>1.3939697915690996</v>
      </c>
      <c r="J478">
        <f>VLOOKUP(A478,[1]ratio_family_bedrooms!$A:$K,9,FALSE)</f>
        <v>1.0588235294117647</v>
      </c>
      <c r="K478">
        <f>VLOOKUP(A478,[1]ratio_family_bedrooms!$A:$K,10,FALSE)</f>
        <v>1.2222222222222223</v>
      </c>
      <c r="L478">
        <f>VLOOKUP(A478,[1]ratio_family_bedrooms!$A:$K,11,FALSE)</f>
        <v>1.5</v>
      </c>
      <c r="M478">
        <f t="shared" si="7"/>
        <v>1867.9195207025934</v>
      </c>
    </row>
    <row r="479" spans="1:13" x14ac:dyDescent="0.2">
      <c r="A479">
        <v>2017</v>
      </c>
      <c r="B479">
        <v>10</v>
      </c>
      <c r="C479" t="s">
        <v>61</v>
      </c>
      <c r="D479">
        <v>3</v>
      </c>
      <c r="E479" t="s">
        <v>42</v>
      </c>
      <c r="F479">
        <f>VLOOKUP(A479&amp;B479&amp;C479&amp;D479&amp;E479,average_median_rates_2_aptFINAL!A:P,16,FALSE)</f>
        <v>1300</v>
      </c>
      <c r="G479">
        <f>VLOOKUP(A479&amp;B479&amp;C479&amp;3&amp;E479,average_median_rates_2_aptFINAL!A:P,16,FALSE)</f>
        <v>1300</v>
      </c>
      <c r="H479">
        <f>IF(D479&lt;=3,VLOOKUP(A479&amp;D479,[1]ratio_condo_family!$A:$F,6,FALSE),0)</f>
        <v>1.3939697915690996</v>
      </c>
      <c r="I479">
        <f>VLOOKUP(A479&amp;3,[1]ratio_condo_family!$A:$F,6,FALSE)</f>
        <v>1.3939697915690996</v>
      </c>
      <c r="J479">
        <f>VLOOKUP(A479,[1]ratio_family_bedrooms!$A:$K,9,FALSE)</f>
        <v>1.0588235294117647</v>
      </c>
      <c r="K479">
        <f>VLOOKUP(A479,[1]ratio_family_bedrooms!$A:$K,10,FALSE)</f>
        <v>1.2222222222222223</v>
      </c>
      <c r="L479">
        <f>VLOOKUP(A479,[1]ratio_family_bedrooms!$A:$K,11,FALSE)</f>
        <v>1.5</v>
      </c>
      <c r="M479">
        <f t="shared" si="7"/>
        <v>1812.1607290398294</v>
      </c>
    </row>
    <row r="480" spans="1:13" x14ac:dyDescent="0.2">
      <c r="A480">
        <v>2017</v>
      </c>
      <c r="B480">
        <v>10</v>
      </c>
      <c r="C480" t="s">
        <v>61</v>
      </c>
      <c r="D480">
        <v>3</v>
      </c>
      <c r="E480" t="s">
        <v>43</v>
      </c>
      <c r="F480">
        <f>VLOOKUP(A480&amp;B480&amp;C480&amp;D480&amp;E480,average_median_rates_2_aptFINAL!A:P,16,FALSE)</f>
        <v>1500</v>
      </c>
      <c r="G480">
        <f>VLOOKUP(A480&amp;B480&amp;C480&amp;3&amp;E480,average_median_rates_2_aptFINAL!A:P,16,FALSE)</f>
        <v>1500</v>
      </c>
      <c r="H480">
        <f>IF(D480&lt;=3,VLOOKUP(A480&amp;D480,[1]ratio_condo_family!$A:$F,6,FALSE),0)</f>
        <v>1.3939697915690996</v>
      </c>
      <c r="I480">
        <f>VLOOKUP(A480&amp;3,[1]ratio_condo_family!$A:$F,6,FALSE)</f>
        <v>1.3939697915690996</v>
      </c>
      <c r="J480">
        <f>VLOOKUP(A480,[1]ratio_family_bedrooms!$A:$K,9,FALSE)</f>
        <v>1.0588235294117647</v>
      </c>
      <c r="K480">
        <f>VLOOKUP(A480,[1]ratio_family_bedrooms!$A:$K,10,FALSE)</f>
        <v>1.2222222222222223</v>
      </c>
      <c r="L480">
        <f>VLOOKUP(A480,[1]ratio_family_bedrooms!$A:$K,11,FALSE)</f>
        <v>1.5</v>
      </c>
      <c r="M480">
        <f t="shared" si="7"/>
        <v>2090.9546873536492</v>
      </c>
    </row>
    <row r="481" spans="1:13" x14ac:dyDescent="0.2">
      <c r="A481">
        <v>2017</v>
      </c>
      <c r="B481">
        <v>10</v>
      </c>
      <c r="C481" t="s">
        <v>61</v>
      </c>
      <c r="D481">
        <v>3</v>
      </c>
      <c r="E481" t="s">
        <v>60</v>
      </c>
      <c r="F481">
        <f>VLOOKUP(A481&amp;B481&amp;C481&amp;D481&amp;E481,average_median_rates_2_aptFINAL!A:P,16,FALSE)</f>
        <v>1589.6680557551401</v>
      </c>
      <c r="G481">
        <f>VLOOKUP(A481&amp;B481&amp;C481&amp;3&amp;E481,average_median_rates_2_aptFINAL!A:P,16,FALSE)</f>
        <v>1589.6680557551401</v>
      </c>
      <c r="H481">
        <f>IF(D481&lt;=3,VLOOKUP(A481&amp;D481,[1]ratio_condo_family!$A:$F,6,FALSE),0)</f>
        <v>1.3939697915690996</v>
      </c>
      <c r="I481">
        <f>VLOOKUP(A481&amp;3,[1]ratio_condo_family!$A:$F,6,FALSE)</f>
        <v>1.3939697915690996</v>
      </c>
      <c r="J481">
        <f>VLOOKUP(A481,[1]ratio_family_bedrooms!$A:$K,9,FALSE)</f>
        <v>1.0588235294117647</v>
      </c>
      <c r="K481">
        <f>VLOOKUP(A481,[1]ratio_family_bedrooms!$A:$K,10,FALSE)</f>
        <v>1.2222222222222223</v>
      </c>
      <c r="L481">
        <f>VLOOKUP(A481,[1]ratio_family_bedrooms!$A:$K,11,FALSE)</f>
        <v>1.5</v>
      </c>
      <c r="M481">
        <f t="shared" si="7"/>
        <v>2215.9492483450485</v>
      </c>
    </row>
    <row r="482" spans="1:13" x14ac:dyDescent="0.2">
      <c r="A482">
        <v>2016</v>
      </c>
      <c r="B482">
        <v>10</v>
      </c>
      <c r="C482" t="s">
        <v>59</v>
      </c>
      <c r="D482">
        <v>1</v>
      </c>
      <c r="E482" t="s">
        <v>16</v>
      </c>
      <c r="F482">
        <f>VLOOKUP(A482&amp;B482&amp;C482&amp;D482&amp;E482,average_median_rates_2_aptFINAL!A:P,16,FALSE)</f>
        <v>1441</v>
      </c>
      <c r="G482">
        <f>VLOOKUP(A482&amp;B482&amp;C482&amp;3&amp;E482,average_median_rates_2_aptFINAL!A:P,16,FALSE)</f>
        <v>2661.0190763052201</v>
      </c>
      <c r="H482">
        <f>IF(D482&lt;=3,VLOOKUP(A482&amp;D482,[1]ratio_condo_family!$A:$F,6,FALSE),0)</f>
        <v>1.4179359605543278</v>
      </c>
      <c r="I482">
        <f>VLOOKUP(A482&amp;3,[1]ratio_condo_family!$A:$F,6,FALSE)</f>
        <v>1.5503805282984133</v>
      </c>
      <c r="J482">
        <f>VLOOKUP(A482,[1]ratio_family_bedrooms!$A:$K,9,FALSE)</f>
        <v>1.0588235294117647</v>
      </c>
      <c r="K482">
        <f>VLOOKUP(A482,[1]ratio_family_bedrooms!$A:$K,10,FALSE)</f>
        <v>1.2222222222222221</v>
      </c>
      <c r="L482">
        <f>VLOOKUP(A482,[1]ratio_family_bedrooms!$A:$K,11,FALSE)</f>
        <v>1.5000000000000002</v>
      </c>
      <c r="M482">
        <f t="shared" si="7"/>
        <v>2043.2457191587864</v>
      </c>
    </row>
    <row r="483" spans="1:13" x14ac:dyDescent="0.2">
      <c r="A483">
        <v>2016</v>
      </c>
      <c r="B483">
        <v>10</v>
      </c>
      <c r="C483" t="s">
        <v>59</v>
      </c>
      <c r="D483">
        <v>1</v>
      </c>
      <c r="E483" t="s">
        <v>17</v>
      </c>
      <c r="F483">
        <f>VLOOKUP(A483&amp;B483&amp;C483&amp;D483&amp;E483,average_median_rates_2_aptFINAL!A:P,16,FALSE)</f>
        <v>1434</v>
      </c>
      <c r="G483">
        <f>VLOOKUP(A483&amp;B483&amp;C483&amp;3&amp;E483,average_median_rates_2_aptFINAL!A:P,16,FALSE)</f>
        <v>3105</v>
      </c>
      <c r="H483">
        <f>IF(D483&lt;=3,VLOOKUP(A483&amp;D483,[1]ratio_condo_family!$A:$F,6,FALSE),0)</f>
        <v>1.4179359605543278</v>
      </c>
      <c r="I483">
        <f>VLOOKUP(A483&amp;3,[1]ratio_condo_family!$A:$F,6,FALSE)</f>
        <v>1.5503805282984133</v>
      </c>
      <c r="J483">
        <f>VLOOKUP(A483,[1]ratio_family_bedrooms!$A:$K,9,FALSE)</f>
        <v>1.0588235294117647</v>
      </c>
      <c r="K483">
        <f>VLOOKUP(A483,[1]ratio_family_bedrooms!$A:$K,10,FALSE)</f>
        <v>1.2222222222222221</v>
      </c>
      <c r="L483">
        <f>VLOOKUP(A483,[1]ratio_family_bedrooms!$A:$K,11,FALSE)</f>
        <v>1.5000000000000002</v>
      </c>
      <c r="M483">
        <f t="shared" si="7"/>
        <v>2033.3201674349061</v>
      </c>
    </row>
    <row r="484" spans="1:13" x14ac:dyDescent="0.2">
      <c r="A484">
        <v>2016</v>
      </c>
      <c r="B484">
        <v>10</v>
      </c>
      <c r="C484" t="s">
        <v>59</v>
      </c>
      <c r="D484">
        <v>1</v>
      </c>
      <c r="E484" t="s">
        <v>19</v>
      </c>
      <c r="F484">
        <f>VLOOKUP(A484&amp;B484&amp;C484&amp;D484&amp;E484,average_median_rates_2_aptFINAL!A:P,16,FALSE)</f>
        <v>1295</v>
      </c>
      <c r="G484">
        <f>VLOOKUP(A484&amp;B484&amp;C484&amp;3&amp;E484,average_median_rates_2_aptFINAL!A:P,16,FALSE)</f>
        <v>2199</v>
      </c>
      <c r="H484">
        <f>IF(D484&lt;=3,VLOOKUP(A484&amp;D484,[1]ratio_condo_family!$A:$F,6,FALSE),0)</f>
        <v>1.4179359605543278</v>
      </c>
      <c r="I484">
        <f>VLOOKUP(A484&amp;3,[1]ratio_condo_family!$A:$F,6,FALSE)</f>
        <v>1.5503805282984133</v>
      </c>
      <c r="J484">
        <f>VLOOKUP(A484,[1]ratio_family_bedrooms!$A:$K,9,FALSE)</f>
        <v>1.0588235294117647</v>
      </c>
      <c r="K484">
        <f>VLOOKUP(A484,[1]ratio_family_bedrooms!$A:$K,10,FALSE)</f>
        <v>1.2222222222222221</v>
      </c>
      <c r="L484">
        <f>VLOOKUP(A484,[1]ratio_family_bedrooms!$A:$K,11,FALSE)</f>
        <v>1.5000000000000002</v>
      </c>
      <c r="M484">
        <f t="shared" si="7"/>
        <v>1836.2270689178545</v>
      </c>
    </row>
    <row r="485" spans="1:13" x14ac:dyDescent="0.2">
      <c r="A485">
        <v>2016</v>
      </c>
      <c r="B485">
        <v>10</v>
      </c>
      <c r="C485" t="s">
        <v>59</v>
      </c>
      <c r="D485">
        <v>1</v>
      </c>
      <c r="E485" t="s">
        <v>20</v>
      </c>
      <c r="F485">
        <f>VLOOKUP(A485&amp;B485&amp;C485&amp;D485&amp;E485,average_median_rates_2_aptFINAL!A:P,16,FALSE)</f>
        <v>1314</v>
      </c>
      <c r="G485">
        <f>VLOOKUP(A485&amp;B485&amp;C485&amp;3&amp;E485,average_median_rates_2_aptFINAL!A:P,16,FALSE)</f>
        <v>2665</v>
      </c>
      <c r="H485">
        <f>IF(D485&lt;=3,VLOOKUP(A485&amp;D485,[1]ratio_condo_family!$A:$F,6,FALSE),0)</f>
        <v>1.4179359605543278</v>
      </c>
      <c r="I485">
        <f>VLOOKUP(A485&amp;3,[1]ratio_condo_family!$A:$F,6,FALSE)</f>
        <v>1.5503805282984133</v>
      </c>
      <c r="J485">
        <f>VLOOKUP(A485,[1]ratio_family_bedrooms!$A:$K,9,FALSE)</f>
        <v>1.0588235294117647</v>
      </c>
      <c r="K485">
        <f>VLOOKUP(A485,[1]ratio_family_bedrooms!$A:$K,10,FALSE)</f>
        <v>1.2222222222222221</v>
      </c>
      <c r="L485">
        <f>VLOOKUP(A485,[1]ratio_family_bedrooms!$A:$K,11,FALSE)</f>
        <v>1.5000000000000002</v>
      </c>
      <c r="M485">
        <f t="shared" si="7"/>
        <v>1863.1678521683868</v>
      </c>
    </row>
    <row r="486" spans="1:13" x14ac:dyDescent="0.2">
      <c r="A486">
        <v>2016</v>
      </c>
      <c r="B486">
        <v>10</v>
      </c>
      <c r="C486" t="s">
        <v>59</v>
      </c>
      <c r="D486">
        <v>1</v>
      </c>
      <c r="E486" t="s">
        <v>21</v>
      </c>
      <c r="F486">
        <f>VLOOKUP(A486&amp;B486&amp;C486&amp;D486&amp;E486,average_median_rates_2_aptFINAL!A:P,16,FALSE)</f>
        <v>1264</v>
      </c>
      <c r="G486">
        <f>VLOOKUP(A486&amp;B486&amp;C486&amp;3&amp;E486,average_median_rates_2_aptFINAL!A:P,16,FALSE)</f>
        <v>2697</v>
      </c>
      <c r="H486">
        <f>IF(D486&lt;=3,VLOOKUP(A486&amp;D486,[1]ratio_condo_family!$A:$F,6,FALSE),0)</f>
        <v>1.4179359605543278</v>
      </c>
      <c r="I486">
        <f>VLOOKUP(A486&amp;3,[1]ratio_condo_family!$A:$F,6,FALSE)</f>
        <v>1.5503805282984133</v>
      </c>
      <c r="J486">
        <f>VLOOKUP(A486,[1]ratio_family_bedrooms!$A:$K,9,FALSE)</f>
        <v>1.0588235294117647</v>
      </c>
      <c r="K486">
        <f>VLOOKUP(A486,[1]ratio_family_bedrooms!$A:$K,10,FALSE)</f>
        <v>1.2222222222222221</v>
      </c>
      <c r="L486">
        <f>VLOOKUP(A486,[1]ratio_family_bedrooms!$A:$K,11,FALSE)</f>
        <v>1.5000000000000002</v>
      </c>
      <c r="M486">
        <f t="shared" si="7"/>
        <v>1792.2710541406702</v>
      </c>
    </row>
    <row r="487" spans="1:13" x14ac:dyDescent="0.2">
      <c r="A487">
        <v>2016</v>
      </c>
      <c r="B487">
        <v>10</v>
      </c>
      <c r="C487" t="s">
        <v>59</v>
      </c>
      <c r="D487">
        <v>1</v>
      </c>
      <c r="E487" t="s">
        <v>23</v>
      </c>
      <c r="F487">
        <f>VLOOKUP(A487&amp;B487&amp;C487&amp;D487&amp;E487,average_median_rates_2_aptFINAL!A:P,16,FALSE)</f>
        <v>955</v>
      </c>
      <c r="G487">
        <f>VLOOKUP(A487&amp;B487&amp;C487&amp;3&amp;E487,average_median_rates_2_aptFINAL!A:P,16,FALSE)</f>
        <v>1394</v>
      </c>
      <c r="H487">
        <f>IF(D487&lt;=3,VLOOKUP(A487&amp;D487,[1]ratio_condo_family!$A:$F,6,FALSE),0)</f>
        <v>1.4179359605543278</v>
      </c>
      <c r="I487">
        <f>VLOOKUP(A487&amp;3,[1]ratio_condo_family!$A:$F,6,FALSE)</f>
        <v>1.5503805282984133</v>
      </c>
      <c r="J487">
        <f>VLOOKUP(A487,[1]ratio_family_bedrooms!$A:$K,9,FALSE)</f>
        <v>1.0588235294117647</v>
      </c>
      <c r="K487">
        <f>VLOOKUP(A487,[1]ratio_family_bedrooms!$A:$K,10,FALSE)</f>
        <v>1.2222222222222221</v>
      </c>
      <c r="L487">
        <f>VLOOKUP(A487,[1]ratio_family_bedrooms!$A:$K,11,FALSE)</f>
        <v>1.5000000000000002</v>
      </c>
      <c r="M487">
        <f t="shared" si="7"/>
        <v>1354.1288423293831</v>
      </c>
    </row>
    <row r="488" spans="1:13" x14ac:dyDescent="0.2">
      <c r="A488">
        <v>2016</v>
      </c>
      <c r="B488">
        <v>10</v>
      </c>
      <c r="C488" t="s">
        <v>59</v>
      </c>
      <c r="D488">
        <v>1</v>
      </c>
      <c r="E488" t="s">
        <v>24</v>
      </c>
      <c r="F488">
        <f>VLOOKUP(A488&amp;B488&amp;C488&amp;D488&amp;E488,average_median_rates_2_aptFINAL!A:P,16,FALSE)</f>
        <v>1103</v>
      </c>
      <c r="G488">
        <f>VLOOKUP(A488&amp;B488&amp;C488&amp;3&amp;E488,average_median_rates_2_aptFINAL!A:P,16,FALSE)</f>
        <v>1667</v>
      </c>
      <c r="H488">
        <f>IF(D488&lt;=3,VLOOKUP(A488&amp;D488,[1]ratio_condo_family!$A:$F,6,FALSE),0)</f>
        <v>1.4179359605543278</v>
      </c>
      <c r="I488">
        <f>VLOOKUP(A488&amp;3,[1]ratio_condo_family!$A:$F,6,FALSE)</f>
        <v>1.5503805282984133</v>
      </c>
      <c r="J488">
        <f>VLOOKUP(A488,[1]ratio_family_bedrooms!$A:$K,9,FALSE)</f>
        <v>1.0588235294117647</v>
      </c>
      <c r="K488">
        <f>VLOOKUP(A488,[1]ratio_family_bedrooms!$A:$K,10,FALSE)</f>
        <v>1.2222222222222221</v>
      </c>
      <c r="L488">
        <f>VLOOKUP(A488,[1]ratio_family_bedrooms!$A:$K,11,FALSE)</f>
        <v>1.5000000000000002</v>
      </c>
      <c r="M488">
        <f t="shared" si="7"/>
        <v>1563.9833644914236</v>
      </c>
    </row>
    <row r="489" spans="1:13" x14ac:dyDescent="0.2">
      <c r="A489">
        <v>2016</v>
      </c>
      <c r="B489">
        <v>10</v>
      </c>
      <c r="C489" t="s">
        <v>59</v>
      </c>
      <c r="D489">
        <v>1</v>
      </c>
      <c r="E489" t="s">
        <v>25</v>
      </c>
      <c r="F489">
        <f>VLOOKUP(A489&amp;B489&amp;C489&amp;D489&amp;E489,average_median_rates_2_aptFINAL!A:P,16,FALSE)</f>
        <v>1000</v>
      </c>
      <c r="G489">
        <f>VLOOKUP(A489&amp;B489&amp;C489&amp;3&amp;E489,average_median_rates_2_aptFINAL!A:P,16,FALSE)</f>
        <v>1393</v>
      </c>
      <c r="H489">
        <f>IF(D489&lt;=3,VLOOKUP(A489&amp;D489,[1]ratio_condo_family!$A:$F,6,FALSE),0)</f>
        <v>1.4179359605543278</v>
      </c>
      <c r="I489">
        <f>VLOOKUP(A489&amp;3,[1]ratio_condo_family!$A:$F,6,FALSE)</f>
        <v>1.5503805282984133</v>
      </c>
      <c r="J489">
        <f>VLOOKUP(A489,[1]ratio_family_bedrooms!$A:$K,9,FALSE)</f>
        <v>1.0588235294117647</v>
      </c>
      <c r="K489">
        <f>VLOOKUP(A489,[1]ratio_family_bedrooms!$A:$K,10,FALSE)</f>
        <v>1.2222222222222221</v>
      </c>
      <c r="L489">
        <f>VLOOKUP(A489,[1]ratio_family_bedrooms!$A:$K,11,FALSE)</f>
        <v>1.5000000000000002</v>
      </c>
      <c r="M489">
        <f t="shared" si="7"/>
        <v>1417.9359605543277</v>
      </c>
    </row>
    <row r="490" spans="1:13" x14ac:dyDescent="0.2">
      <c r="A490">
        <v>2016</v>
      </c>
      <c r="B490">
        <v>10</v>
      </c>
      <c r="C490" t="s">
        <v>59</v>
      </c>
      <c r="D490">
        <v>1</v>
      </c>
      <c r="E490" t="s">
        <v>26</v>
      </c>
      <c r="F490">
        <f>VLOOKUP(A490&amp;B490&amp;C490&amp;D490&amp;E490,average_median_rates_2_aptFINAL!A:P,16,FALSE)</f>
        <v>1159</v>
      </c>
      <c r="G490">
        <f>VLOOKUP(A490&amp;B490&amp;C490&amp;3&amp;E490,average_median_rates_2_aptFINAL!A:P,16,FALSE)</f>
        <v>1272</v>
      </c>
      <c r="H490">
        <f>IF(D490&lt;=3,VLOOKUP(A490&amp;D490,[1]ratio_condo_family!$A:$F,6,FALSE),0)</f>
        <v>1.4179359605543278</v>
      </c>
      <c r="I490">
        <f>VLOOKUP(A490&amp;3,[1]ratio_condo_family!$A:$F,6,FALSE)</f>
        <v>1.5503805282984133</v>
      </c>
      <c r="J490">
        <f>VLOOKUP(A490,[1]ratio_family_bedrooms!$A:$K,9,FALSE)</f>
        <v>1.0588235294117647</v>
      </c>
      <c r="K490">
        <f>VLOOKUP(A490,[1]ratio_family_bedrooms!$A:$K,10,FALSE)</f>
        <v>1.2222222222222221</v>
      </c>
      <c r="L490">
        <f>VLOOKUP(A490,[1]ratio_family_bedrooms!$A:$K,11,FALSE)</f>
        <v>1.5000000000000002</v>
      </c>
      <c r="M490">
        <f t="shared" si="7"/>
        <v>1643.3877782824659</v>
      </c>
    </row>
    <row r="491" spans="1:13" x14ac:dyDescent="0.2">
      <c r="A491">
        <v>2016</v>
      </c>
      <c r="B491">
        <v>10</v>
      </c>
      <c r="C491" t="s">
        <v>59</v>
      </c>
      <c r="D491">
        <v>1</v>
      </c>
      <c r="E491" t="s">
        <v>27</v>
      </c>
      <c r="F491">
        <f>VLOOKUP(A491&amp;B491&amp;C491&amp;D491&amp;E491,average_median_rates_2_aptFINAL!A:P,16,FALSE)</f>
        <v>1569</v>
      </c>
      <c r="G491">
        <f>VLOOKUP(A491&amp;B491&amp;C491&amp;3&amp;E491,average_median_rates_2_aptFINAL!A:P,16,FALSE)</f>
        <v>2358</v>
      </c>
      <c r="H491">
        <f>IF(D491&lt;=3,VLOOKUP(A491&amp;D491,[1]ratio_condo_family!$A:$F,6,FALSE),0)</f>
        <v>1.4179359605543278</v>
      </c>
      <c r="I491">
        <f>VLOOKUP(A491&amp;3,[1]ratio_condo_family!$A:$F,6,FALSE)</f>
        <v>1.5503805282984133</v>
      </c>
      <c r="J491">
        <f>VLOOKUP(A491,[1]ratio_family_bedrooms!$A:$K,9,FALSE)</f>
        <v>1.0588235294117647</v>
      </c>
      <c r="K491">
        <f>VLOOKUP(A491,[1]ratio_family_bedrooms!$A:$K,10,FALSE)</f>
        <v>1.2222222222222221</v>
      </c>
      <c r="L491">
        <f>VLOOKUP(A491,[1]ratio_family_bedrooms!$A:$K,11,FALSE)</f>
        <v>1.5000000000000002</v>
      </c>
      <c r="M491">
        <f t="shared" si="7"/>
        <v>2224.7415221097403</v>
      </c>
    </row>
    <row r="492" spans="1:13" x14ac:dyDescent="0.2">
      <c r="A492">
        <v>2016</v>
      </c>
      <c r="B492">
        <v>10</v>
      </c>
      <c r="C492" t="s">
        <v>59</v>
      </c>
      <c r="D492">
        <v>1</v>
      </c>
      <c r="E492" t="s">
        <v>28</v>
      </c>
      <c r="F492">
        <f>VLOOKUP(A492&amp;B492&amp;C492&amp;D492&amp;E492,average_median_rates_2_aptFINAL!A:P,16,FALSE)</f>
        <v>1034</v>
      </c>
      <c r="G492">
        <f>VLOOKUP(A492&amp;B492&amp;C492&amp;3&amp;E492,average_median_rates_2_aptFINAL!A:P,16,FALSE)</f>
        <v>1741</v>
      </c>
      <c r="H492">
        <f>IF(D492&lt;=3,VLOOKUP(A492&amp;D492,[1]ratio_condo_family!$A:$F,6,FALSE),0)</f>
        <v>1.4179359605543278</v>
      </c>
      <c r="I492">
        <f>VLOOKUP(A492&amp;3,[1]ratio_condo_family!$A:$F,6,FALSE)</f>
        <v>1.5503805282984133</v>
      </c>
      <c r="J492">
        <f>VLOOKUP(A492,[1]ratio_family_bedrooms!$A:$K,9,FALSE)</f>
        <v>1.0588235294117647</v>
      </c>
      <c r="K492">
        <f>VLOOKUP(A492,[1]ratio_family_bedrooms!$A:$K,10,FALSE)</f>
        <v>1.2222222222222221</v>
      </c>
      <c r="L492">
        <f>VLOOKUP(A492,[1]ratio_family_bedrooms!$A:$K,11,FALSE)</f>
        <v>1.5000000000000002</v>
      </c>
      <c r="M492">
        <f t="shared" si="7"/>
        <v>1466.145783213175</v>
      </c>
    </row>
    <row r="493" spans="1:13" x14ac:dyDescent="0.2">
      <c r="A493">
        <v>2016</v>
      </c>
      <c r="B493">
        <v>10</v>
      </c>
      <c r="C493" t="s">
        <v>59</v>
      </c>
      <c r="D493">
        <v>1</v>
      </c>
      <c r="E493" t="s">
        <v>29</v>
      </c>
      <c r="F493">
        <f>VLOOKUP(A493&amp;B493&amp;C493&amp;D493&amp;E493,average_median_rates_2_aptFINAL!A:P,16,FALSE)</f>
        <v>901</v>
      </c>
      <c r="G493">
        <f>VLOOKUP(A493&amp;B493&amp;C493&amp;3&amp;E493,average_median_rates_2_aptFINAL!A:P,16,FALSE)</f>
        <v>1265</v>
      </c>
      <c r="H493">
        <f>IF(D493&lt;=3,VLOOKUP(A493&amp;D493,[1]ratio_condo_family!$A:$F,6,FALSE),0)</f>
        <v>1.4179359605543278</v>
      </c>
      <c r="I493">
        <f>VLOOKUP(A493&amp;3,[1]ratio_condo_family!$A:$F,6,FALSE)</f>
        <v>1.5503805282984133</v>
      </c>
      <c r="J493">
        <f>VLOOKUP(A493,[1]ratio_family_bedrooms!$A:$K,9,FALSE)</f>
        <v>1.0588235294117647</v>
      </c>
      <c r="K493">
        <f>VLOOKUP(A493,[1]ratio_family_bedrooms!$A:$K,10,FALSE)</f>
        <v>1.2222222222222221</v>
      </c>
      <c r="L493">
        <f>VLOOKUP(A493,[1]ratio_family_bedrooms!$A:$K,11,FALSE)</f>
        <v>1.5000000000000002</v>
      </c>
      <c r="M493">
        <f t="shared" si="7"/>
        <v>1277.5603004594493</v>
      </c>
    </row>
    <row r="494" spans="1:13" x14ac:dyDescent="0.2">
      <c r="A494">
        <v>2016</v>
      </c>
      <c r="B494">
        <v>10</v>
      </c>
      <c r="C494" t="s">
        <v>59</v>
      </c>
      <c r="D494">
        <v>1</v>
      </c>
      <c r="E494" t="s">
        <v>31</v>
      </c>
      <c r="F494">
        <f>VLOOKUP(A494&amp;B494&amp;C494&amp;D494&amp;E494,average_median_rates_2_aptFINAL!A:P,16,FALSE)</f>
        <v>1062</v>
      </c>
      <c r="G494">
        <f>VLOOKUP(A494&amp;B494&amp;C494&amp;3&amp;E494,average_median_rates_2_aptFINAL!A:P,16,FALSE)</f>
        <v>1557</v>
      </c>
      <c r="H494">
        <f>IF(D494&lt;=3,VLOOKUP(A494&amp;D494,[1]ratio_condo_family!$A:$F,6,FALSE),0)</f>
        <v>1.4179359605543278</v>
      </c>
      <c r="I494">
        <f>VLOOKUP(A494&amp;3,[1]ratio_condo_family!$A:$F,6,FALSE)</f>
        <v>1.5503805282984133</v>
      </c>
      <c r="J494">
        <f>VLOOKUP(A494,[1]ratio_family_bedrooms!$A:$K,9,FALSE)</f>
        <v>1.0588235294117647</v>
      </c>
      <c r="K494">
        <f>VLOOKUP(A494,[1]ratio_family_bedrooms!$A:$K,10,FALSE)</f>
        <v>1.2222222222222221</v>
      </c>
      <c r="L494">
        <f>VLOOKUP(A494,[1]ratio_family_bedrooms!$A:$K,11,FALSE)</f>
        <v>1.5000000000000002</v>
      </c>
      <c r="M494">
        <f t="shared" si="7"/>
        <v>1505.8479901086962</v>
      </c>
    </row>
    <row r="495" spans="1:13" x14ac:dyDescent="0.2">
      <c r="A495">
        <v>2016</v>
      </c>
      <c r="B495">
        <v>10</v>
      </c>
      <c r="C495" t="s">
        <v>59</v>
      </c>
      <c r="D495">
        <v>1</v>
      </c>
      <c r="E495" t="s">
        <v>32</v>
      </c>
      <c r="F495">
        <f>VLOOKUP(A495&amp;B495&amp;C495&amp;D495&amp;E495,average_median_rates_2_aptFINAL!A:P,16,FALSE)</f>
        <v>914</v>
      </c>
      <c r="G495">
        <f>VLOOKUP(A495&amp;B495&amp;C495&amp;3&amp;E495,average_median_rates_2_aptFINAL!A:P,16,FALSE)</f>
        <v>1449</v>
      </c>
      <c r="H495">
        <f>IF(D495&lt;=3,VLOOKUP(A495&amp;D495,[1]ratio_condo_family!$A:$F,6,FALSE),0)</f>
        <v>1.4179359605543278</v>
      </c>
      <c r="I495">
        <f>VLOOKUP(A495&amp;3,[1]ratio_condo_family!$A:$F,6,FALSE)</f>
        <v>1.5503805282984133</v>
      </c>
      <c r="J495">
        <f>VLOOKUP(A495,[1]ratio_family_bedrooms!$A:$K,9,FALSE)</f>
        <v>1.0588235294117647</v>
      </c>
      <c r="K495">
        <f>VLOOKUP(A495,[1]ratio_family_bedrooms!$A:$K,10,FALSE)</f>
        <v>1.2222222222222221</v>
      </c>
      <c r="L495">
        <f>VLOOKUP(A495,[1]ratio_family_bedrooms!$A:$K,11,FALSE)</f>
        <v>1.5000000000000002</v>
      </c>
      <c r="M495">
        <f t="shared" si="7"/>
        <v>1295.9934679466555</v>
      </c>
    </row>
    <row r="496" spans="1:13" x14ac:dyDescent="0.2">
      <c r="A496">
        <v>2016</v>
      </c>
      <c r="B496">
        <v>10</v>
      </c>
      <c r="C496" t="s">
        <v>59</v>
      </c>
      <c r="D496">
        <v>1</v>
      </c>
      <c r="E496" t="s">
        <v>33</v>
      </c>
      <c r="F496">
        <f>VLOOKUP(A496&amp;B496&amp;C496&amp;D496&amp;E496,average_median_rates_2_aptFINAL!A:P,16,FALSE)</f>
        <v>1176</v>
      </c>
      <c r="G496">
        <f>VLOOKUP(A496&amp;B496&amp;C496&amp;3&amp;E496,average_median_rates_2_aptFINAL!A:P,16,FALSE)</f>
        <v>1647</v>
      </c>
      <c r="H496">
        <f>IF(D496&lt;=3,VLOOKUP(A496&amp;D496,[1]ratio_condo_family!$A:$F,6,FALSE),0)</f>
        <v>1.4179359605543278</v>
      </c>
      <c r="I496">
        <f>VLOOKUP(A496&amp;3,[1]ratio_condo_family!$A:$F,6,FALSE)</f>
        <v>1.5503805282984133</v>
      </c>
      <c r="J496">
        <f>VLOOKUP(A496,[1]ratio_family_bedrooms!$A:$K,9,FALSE)</f>
        <v>1.0588235294117647</v>
      </c>
      <c r="K496">
        <f>VLOOKUP(A496,[1]ratio_family_bedrooms!$A:$K,10,FALSE)</f>
        <v>1.2222222222222221</v>
      </c>
      <c r="L496">
        <f>VLOOKUP(A496,[1]ratio_family_bedrooms!$A:$K,11,FALSE)</f>
        <v>1.5000000000000002</v>
      </c>
      <c r="M496">
        <f t="shared" si="7"/>
        <v>1667.4926896118895</v>
      </c>
    </row>
    <row r="497" spans="1:13" x14ac:dyDescent="0.2">
      <c r="A497">
        <v>2016</v>
      </c>
      <c r="B497">
        <v>10</v>
      </c>
      <c r="C497" t="s">
        <v>59</v>
      </c>
      <c r="D497">
        <v>1</v>
      </c>
      <c r="E497" t="s">
        <v>34</v>
      </c>
      <c r="F497">
        <f>VLOOKUP(A497&amp;B497&amp;C497&amp;D497&amp;E497,average_median_rates_2_aptFINAL!A:P,16,FALSE)</f>
        <v>1223</v>
      </c>
      <c r="G497">
        <f>VLOOKUP(A497&amp;B497&amp;C497&amp;3&amp;E497,average_median_rates_2_aptFINAL!A:P,16,FALSE)</f>
        <v>1726</v>
      </c>
      <c r="H497">
        <f>IF(D497&lt;=3,VLOOKUP(A497&amp;D497,[1]ratio_condo_family!$A:$F,6,FALSE),0)</f>
        <v>1.4179359605543278</v>
      </c>
      <c r="I497">
        <f>VLOOKUP(A497&amp;3,[1]ratio_condo_family!$A:$F,6,FALSE)</f>
        <v>1.5503805282984133</v>
      </c>
      <c r="J497">
        <f>VLOOKUP(A497,[1]ratio_family_bedrooms!$A:$K,9,FALSE)</f>
        <v>1.0588235294117647</v>
      </c>
      <c r="K497">
        <f>VLOOKUP(A497,[1]ratio_family_bedrooms!$A:$K,10,FALSE)</f>
        <v>1.2222222222222221</v>
      </c>
      <c r="L497">
        <f>VLOOKUP(A497,[1]ratio_family_bedrooms!$A:$K,11,FALSE)</f>
        <v>1.5000000000000002</v>
      </c>
      <c r="M497">
        <f t="shared" si="7"/>
        <v>1734.1356797579429</v>
      </c>
    </row>
    <row r="498" spans="1:13" x14ac:dyDescent="0.2">
      <c r="A498">
        <v>2016</v>
      </c>
      <c r="B498">
        <v>10</v>
      </c>
      <c r="C498" t="s">
        <v>59</v>
      </c>
      <c r="D498">
        <v>1</v>
      </c>
      <c r="E498" t="s">
        <v>35</v>
      </c>
      <c r="F498">
        <f>VLOOKUP(A498&amp;B498&amp;C498&amp;D498&amp;E498,average_median_rates_2_aptFINAL!A:P,16,FALSE)</f>
        <v>1484</v>
      </c>
      <c r="G498">
        <f>VLOOKUP(A498&amp;B498&amp;C498&amp;3&amp;E498,average_median_rates_2_aptFINAL!A:P,16,FALSE)</f>
        <v>3670</v>
      </c>
      <c r="H498">
        <f>IF(D498&lt;=3,VLOOKUP(A498&amp;D498,[1]ratio_condo_family!$A:$F,6,FALSE),0)</f>
        <v>1.4179359605543278</v>
      </c>
      <c r="I498">
        <f>VLOOKUP(A498&amp;3,[1]ratio_condo_family!$A:$F,6,FALSE)</f>
        <v>1.5503805282984133</v>
      </c>
      <c r="J498">
        <f>VLOOKUP(A498,[1]ratio_family_bedrooms!$A:$K,9,FALSE)</f>
        <v>1.0588235294117647</v>
      </c>
      <c r="K498">
        <f>VLOOKUP(A498,[1]ratio_family_bedrooms!$A:$K,10,FALSE)</f>
        <v>1.2222222222222221</v>
      </c>
      <c r="L498">
        <f>VLOOKUP(A498,[1]ratio_family_bedrooms!$A:$K,11,FALSE)</f>
        <v>1.5000000000000002</v>
      </c>
      <c r="M498">
        <f t="shared" si="7"/>
        <v>2104.2169654626223</v>
      </c>
    </row>
    <row r="499" spans="1:13" x14ac:dyDescent="0.2">
      <c r="A499">
        <v>2016</v>
      </c>
      <c r="B499">
        <v>10</v>
      </c>
      <c r="C499" t="s">
        <v>59</v>
      </c>
      <c r="D499">
        <v>1</v>
      </c>
      <c r="E499" t="s">
        <v>36</v>
      </c>
      <c r="F499">
        <f>VLOOKUP(A499&amp;B499&amp;C499&amp;D499&amp;E499,average_median_rates_2_aptFINAL!A:P,16,FALSE)</f>
        <v>1083</v>
      </c>
      <c r="G499">
        <f>VLOOKUP(A499&amp;B499&amp;C499&amp;3&amp;E499,average_median_rates_2_aptFINAL!A:P,16,FALSE)</f>
        <v>1644</v>
      </c>
      <c r="H499">
        <f>IF(D499&lt;=3,VLOOKUP(A499&amp;D499,[1]ratio_condo_family!$A:$F,6,FALSE),0)</f>
        <v>1.4179359605543278</v>
      </c>
      <c r="I499">
        <f>VLOOKUP(A499&amp;3,[1]ratio_condo_family!$A:$F,6,FALSE)</f>
        <v>1.5503805282984133</v>
      </c>
      <c r="J499">
        <f>VLOOKUP(A499,[1]ratio_family_bedrooms!$A:$K,9,FALSE)</f>
        <v>1.0588235294117647</v>
      </c>
      <c r="K499">
        <f>VLOOKUP(A499,[1]ratio_family_bedrooms!$A:$K,10,FALSE)</f>
        <v>1.2222222222222221</v>
      </c>
      <c r="L499">
        <f>VLOOKUP(A499,[1]ratio_family_bedrooms!$A:$K,11,FALSE)</f>
        <v>1.5000000000000002</v>
      </c>
      <c r="M499">
        <f t="shared" si="7"/>
        <v>1535.6246452803371</v>
      </c>
    </row>
    <row r="500" spans="1:13" x14ac:dyDescent="0.2">
      <c r="A500">
        <v>2016</v>
      </c>
      <c r="B500">
        <v>10</v>
      </c>
      <c r="C500" t="s">
        <v>59</v>
      </c>
      <c r="D500">
        <v>1</v>
      </c>
      <c r="E500" t="s">
        <v>37</v>
      </c>
      <c r="F500">
        <f>VLOOKUP(A500&amp;B500&amp;C500&amp;D500&amp;E500,average_median_rates_2_aptFINAL!A:P,16,FALSE)</f>
        <v>849</v>
      </c>
      <c r="G500">
        <f>VLOOKUP(A500&amp;B500&amp;C500&amp;3&amp;E500,average_median_rates_2_aptFINAL!A:P,16,FALSE)</f>
        <v>1113.2505780698555</v>
      </c>
      <c r="H500">
        <f>IF(D500&lt;=3,VLOOKUP(A500&amp;D500,[1]ratio_condo_family!$A:$F,6,FALSE),0)</f>
        <v>1.4179359605543278</v>
      </c>
      <c r="I500">
        <f>VLOOKUP(A500&amp;3,[1]ratio_condo_family!$A:$F,6,FALSE)</f>
        <v>1.5503805282984133</v>
      </c>
      <c r="J500">
        <f>VLOOKUP(A500,[1]ratio_family_bedrooms!$A:$K,9,FALSE)</f>
        <v>1.0588235294117647</v>
      </c>
      <c r="K500">
        <f>VLOOKUP(A500,[1]ratio_family_bedrooms!$A:$K,10,FALSE)</f>
        <v>1.2222222222222221</v>
      </c>
      <c r="L500">
        <f>VLOOKUP(A500,[1]ratio_family_bedrooms!$A:$K,11,FALSE)</f>
        <v>1.5000000000000002</v>
      </c>
      <c r="M500">
        <f t="shared" si="7"/>
        <v>1203.8276305106242</v>
      </c>
    </row>
    <row r="501" spans="1:13" x14ac:dyDescent="0.2">
      <c r="A501">
        <v>2016</v>
      </c>
      <c r="B501">
        <v>10</v>
      </c>
      <c r="C501" t="s">
        <v>59</v>
      </c>
      <c r="D501">
        <v>1</v>
      </c>
      <c r="E501" t="s">
        <v>38</v>
      </c>
      <c r="F501">
        <f>VLOOKUP(A501&amp;B501&amp;C501&amp;D501&amp;E501,average_median_rates_2_aptFINAL!A:P,16,FALSE)</f>
        <v>855</v>
      </c>
      <c r="G501">
        <f>VLOOKUP(A501&amp;B501&amp;C501&amp;3&amp;E501,average_median_rates_2_aptFINAL!A:P,16,FALSE)</f>
        <v>1169</v>
      </c>
      <c r="H501">
        <f>IF(D501&lt;=3,VLOOKUP(A501&amp;D501,[1]ratio_condo_family!$A:$F,6,FALSE),0)</f>
        <v>1.4179359605543278</v>
      </c>
      <c r="I501">
        <f>VLOOKUP(A501&amp;3,[1]ratio_condo_family!$A:$F,6,FALSE)</f>
        <v>1.5503805282984133</v>
      </c>
      <c r="J501">
        <f>VLOOKUP(A501,[1]ratio_family_bedrooms!$A:$K,9,FALSE)</f>
        <v>1.0588235294117647</v>
      </c>
      <c r="K501">
        <f>VLOOKUP(A501,[1]ratio_family_bedrooms!$A:$K,10,FALSE)</f>
        <v>1.2222222222222221</v>
      </c>
      <c r="L501">
        <f>VLOOKUP(A501,[1]ratio_family_bedrooms!$A:$K,11,FALSE)</f>
        <v>1.5000000000000002</v>
      </c>
      <c r="M501">
        <f t="shared" si="7"/>
        <v>1212.3352462739504</v>
      </c>
    </row>
    <row r="502" spans="1:13" x14ac:dyDescent="0.2">
      <c r="A502">
        <v>2016</v>
      </c>
      <c r="B502">
        <v>10</v>
      </c>
      <c r="C502" t="s">
        <v>59</v>
      </c>
      <c r="D502">
        <v>1</v>
      </c>
      <c r="E502" t="s">
        <v>39</v>
      </c>
      <c r="F502">
        <f>VLOOKUP(A502&amp;B502&amp;C502&amp;D502&amp;E502,average_median_rates_2_aptFINAL!A:P,16,FALSE)</f>
        <v>893</v>
      </c>
      <c r="G502">
        <f>VLOOKUP(A502&amp;B502&amp;C502&amp;3&amp;E502,average_median_rates_2_aptFINAL!A:P,16,FALSE)</f>
        <v>1427.5467932335398</v>
      </c>
      <c r="H502">
        <f>IF(D502&lt;=3,VLOOKUP(A502&amp;D502,[1]ratio_condo_family!$A:$F,6,FALSE),0)</f>
        <v>1.4179359605543278</v>
      </c>
      <c r="I502">
        <f>VLOOKUP(A502&amp;3,[1]ratio_condo_family!$A:$F,6,FALSE)</f>
        <v>1.5503805282984133</v>
      </c>
      <c r="J502">
        <f>VLOOKUP(A502,[1]ratio_family_bedrooms!$A:$K,9,FALSE)</f>
        <v>1.0588235294117647</v>
      </c>
      <c r="K502">
        <f>VLOOKUP(A502,[1]ratio_family_bedrooms!$A:$K,10,FALSE)</f>
        <v>1.2222222222222221</v>
      </c>
      <c r="L502">
        <f>VLOOKUP(A502,[1]ratio_family_bedrooms!$A:$K,11,FALSE)</f>
        <v>1.5000000000000002</v>
      </c>
      <c r="M502">
        <f t="shared" si="7"/>
        <v>1266.2168127750147</v>
      </c>
    </row>
    <row r="503" spans="1:13" x14ac:dyDescent="0.2">
      <c r="A503">
        <v>2016</v>
      </c>
      <c r="B503">
        <v>10</v>
      </c>
      <c r="C503" t="s">
        <v>59</v>
      </c>
      <c r="D503">
        <v>1</v>
      </c>
      <c r="E503" t="s">
        <v>40</v>
      </c>
      <c r="F503">
        <f>VLOOKUP(A503&amp;B503&amp;C503&amp;D503&amp;E503,average_median_rates_2_aptFINAL!A:P,16,FALSE)</f>
        <v>889</v>
      </c>
      <c r="G503">
        <f>VLOOKUP(A503&amp;B503&amp;C503&amp;3&amp;E503,average_median_rates_2_aptFINAL!A:P,16,FALSE)</f>
        <v>1145</v>
      </c>
      <c r="H503">
        <f>IF(D503&lt;=3,VLOOKUP(A503&amp;D503,[1]ratio_condo_family!$A:$F,6,FALSE),0)</f>
        <v>1.4179359605543278</v>
      </c>
      <c r="I503">
        <f>VLOOKUP(A503&amp;3,[1]ratio_condo_family!$A:$F,6,FALSE)</f>
        <v>1.5503805282984133</v>
      </c>
      <c r="J503">
        <f>VLOOKUP(A503,[1]ratio_family_bedrooms!$A:$K,9,FALSE)</f>
        <v>1.0588235294117647</v>
      </c>
      <c r="K503">
        <f>VLOOKUP(A503,[1]ratio_family_bedrooms!$A:$K,10,FALSE)</f>
        <v>1.2222222222222221</v>
      </c>
      <c r="L503">
        <f>VLOOKUP(A503,[1]ratio_family_bedrooms!$A:$K,11,FALSE)</f>
        <v>1.5000000000000002</v>
      </c>
      <c r="M503">
        <f t="shared" si="7"/>
        <v>1260.5450689327974</v>
      </c>
    </row>
    <row r="504" spans="1:13" x14ac:dyDescent="0.2">
      <c r="A504">
        <v>2016</v>
      </c>
      <c r="B504">
        <v>10</v>
      </c>
      <c r="C504" t="s">
        <v>59</v>
      </c>
      <c r="D504">
        <v>1</v>
      </c>
      <c r="E504" t="s">
        <v>41</v>
      </c>
      <c r="F504">
        <f>VLOOKUP(A504&amp;B504&amp;C504&amp;D504&amp;E504,average_median_rates_2_aptFINAL!A:P,16,FALSE)</f>
        <v>897</v>
      </c>
      <c r="G504">
        <f>VLOOKUP(A504&amp;B504&amp;C504&amp;3&amp;E504,average_median_rates_2_aptFINAL!A:P,16,FALSE)</f>
        <v>1219</v>
      </c>
      <c r="H504">
        <f>IF(D504&lt;=3,VLOOKUP(A504&amp;D504,[1]ratio_condo_family!$A:$F,6,FALSE),0)</f>
        <v>1.4179359605543278</v>
      </c>
      <c r="I504">
        <f>VLOOKUP(A504&amp;3,[1]ratio_condo_family!$A:$F,6,FALSE)</f>
        <v>1.5503805282984133</v>
      </c>
      <c r="J504">
        <f>VLOOKUP(A504,[1]ratio_family_bedrooms!$A:$K,9,FALSE)</f>
        <v>1.0588235294117647</v>
      </c>
      <c r="K504">
        <f>VLOOKUP(A504,[1]ratio_family_bedrooms!$A:$K,10,FALSE)</f>
        <v>1.2222222222222221</v>
      </c>
      <c r="L504">
        <f>VLOOKUP(A504,[1]ratio_family_bedrooms!$A:$K,11,FALSE)</f>
        <v>1.5000000000000002</v>
      </c>
      <c r="M504">
        <f t="shared" si="7"/>
        <v>1271.8885566172321</v>
      </c>
    </row>
    <row r="505" spans="1:13" x14ac:dyDescent="0.2">
      <c r="A505">
        <v>2016</v>
      </c>
      <c r="B505">
        <v>10</v>
      </c>
      <c r="C505" t="s">
        <v>59</v>
      </c>
      <c r="D505">
        <v>1</v>
      </c>
      <c r="E505" t="s">
        <v>42</v>
      </c>
      <c r="F505">
        <f>VLOOKUP(A505&amp;B505&amp;C505&amp;D505&amp;E505,average_median_rates_2_aptFINAL!A:P,16,FALSE)</f>
        <v>762</v>
      </c>
      <c r="G505">
        <f>VLOOKUP(A505&amp;B505&amp;C505&amp;3&amp;E505,average_median_rates_2_aptFINAL!A:P,16,FALSE)</f>
        <v>1191</v>
      </c>
      <c r="H505">
        <f>IF(D505&lt;=3,VLOOKUP(A505&amp;D505,[1]ratio_condo_family!$A:$F,6,FALSE),0)</f>
        <v>1.4179359605543278</v>
      </c>
      <c r="I505">
        <f>VLOOKUP(A505&amp;3,[1]ratio_condo_family!$A:$F,6,FALSE)</f>
        <v>1.5503805282984133</v>
      </c>
      <c r="J505">
        <f>VLOOKUP(A505,[1]ratio_family_bedrooms!$A:$K,9,FALSE)</f>
        <v>1.0588235294117647</v>
      </c>
      <c r="K505">
        <f>VLOOKUP(A505,[1]ratio_family_bedrooms!$A:$K,10,FALSE)</f>
        <v>1.2222222222222221</v>
      </c>
      <c r="L505">
        <f>VLOOKUP(A505,[1]ratio_family_bedrooms!$A:$K,11,FALSE)</f>
        <v>1.5000000000000002</v>
      </c>
      <c r="M505">
        <f t="shared" si="7"/>
        <v>1080.4672019423979</v>
      </c>
    </row>
    <row r="506" spans="1:13" x14ac:dyDescent="0.2">
      <c r="A506">
        <v>2016</v>
      </c>
      <c r="B506">
        <v>10</v>
      </c>
      <c r="C506" t="s">
        <v>59</v>
      </c>
      <c r="D506">
        <v>1</v>
      </c>
      <c r="E506" t="s">
        <v>43</v>
      </c>
      <c r="F506">
        <f>VLOOKUP(A506&amp;B506&amp;C506&amp;D506&amp;E506,average_median_rates_2_aptFINAL!A:P,16,FALSE)</f>
        <v>1159</v>
      </c>
      <c r="G506">
        <f>VLOOKUP(A506&amp;B506&amp;C506&amp;3&amp;E506,average_median_rates_2_aptFINAL!A:P,16,FALSE)</f>
        <v>1631</v>
      </c>
      <c r="H506">
        <f>IF(D506&lt;=3,VLOOKUP(A506&amp;D506,[1]ratio_condo_family!$A:$F,6,FALSE),0)</f>
        <v>1.4179359605543278</v>
      </c>
      <c r="I506">
        <f>VLOOKUP(A506&amp;3,[1]ratio_condo_family!$A:$F,6,FALSE)</f>
        <v>1.5503805282984133</v>
      </c>
      <c r="J506">
        <f>VLOOKUP(A506,[1]ratio_family_bedrooms!$A:$K,9,FALSE)</f>
        <v>1.0588235294117647</v>
      </c>
      <c r="K506">
        <f>VLOOKUP(A506,[1]ratio_family_bedrooms!$A:$K,10,FALSE)</f>
        <v>1.2222222222222221</v>
      </c>
      <c r="L506">
        <f>VLOOKUP(A506,[1]ratio_family_bedrooms!$A:$K,11,FALSE)</f>
        <v>1.5000000000000002</v>
      </c>
      <c r="M506">
        <f t="shared" si="7"/>
        <v>1643.3877782824659</v>
      </c>
    </row>
    <row r="507" spans="1:13" x14ac:dyDescent="0.2">
      <c r="A507">
        <v>2016</v>
      </c>
      <c r="B507">
        <v>10</v>
      </c>
      <c r="C507" t="s">
        <v>59</v>
      </c>
      <c r="D507">
        <v>1</v>
      </c>
      <c r="E507" t="s">
        <v>60</v>
      </c>
      <c r="F507">
        <f>VLOOKUP(A507&amp;B507&amp;C507&amp;D507&amp;E507,average_median_rates_2_aptFINAL!A:P,16,FALSE)</f>
        <v>1034.9646478322345</v>
      </c>
      <c r="G507">
        <f>VLOOKUP(A507&amp;B507&amp;C507&amp;3&amp;E507,average_median_rates_2_aptFINAL!A:P,16,FALSE)</f>
        <v>1477.7649993915052</v>
      </c>
      <c r="H507">
        <f>IF(D507&lt;=3,VLOOKUP(A507&amp;D507,[1]ratio_condo_family!$A:$F,6,FALSE),0)</f>
        <v>1.4179359605543278</v>
      </c>
      <c r="I507">
        <f>VLOOKUP(A507&amp;3,[1]ratio_condo_family!$A:$F,6,FALSE)</f>
        <v>1.5503805282984133</v>
      </c>
      <c r="J507">
        <f>VLOOKUP(A507,[1]ratio_family_bedrooms!$A:$K,9,FALSE)</f>
        <v>1.0588235294117647</v>
      </c>
      <c r="K507">
        <f>VLOOKUP(A507,[1]ratio_family_bedrooms!$A:$K,10,FALSE)</f>
        <v>1.2222222222222221</v>
      </c>
      <c r="L507">
        <f>VLOOKUP(A507,[1]ratio_family_bedrooms!$A:$K,11,FALSE)</f>
        <v>1.5000000000000002</v>
      </c>
      <c r="M507">
        <f t="shared" si="7"/>
        <v>1467.5135920637711</v>
      </c>
    </row>
    <row r="508" spans="1:13" x14ac:dyDescent="0.2">
      <c r="A508">
        <v>2016</v>
      </c>
      <c r="B508">
        <v>10</v>
      </c>
      <c r="C508" t="s">
        <v>59</v>
      </c>
      <c r="D508">
        <v>2</v>
      </c>
      <c r="E508" t="s">
        <v>12</v>
      </c>
      <c r="F508">
        <f>VLOOKUP(A508&amp;B508&amp;C508&amp;D508&amp;E508,average_median_rates_2_aptFINAL!A:P,16,FALSE)</f>
        <v>2109</v>
      </c>
      <c r="G508">
        <f>VLOOKUP(A508&amp;B508&amp;C508&amp;3&amp;E508,average_median_rates_2_aptFINAL!A:P,16,FALSE)</f>
        <v>3158</v>
      </c>
      <c r="H508">
        <f>IF(D508&lt;=3,VLOOKUP(A508&amp;D508,[1]ratio_condo_family!$A:$F,6,FALSE),0)</f>
        <v>1.5367510104084812</v>
      </c>
      <c r="I508">
        <f>VLOOKUP(A508&amp;3,[1]ratio_condo_family!$A:$F,6,FALSE)</f>
        <v>1.5503805282984133</v>
      </c>
      <c r="J508">
        <f>VLOOKUP(A508,[1]ratio_family_bedrooms!$A:$K,9,FALSE)</f>
        <v>1.0588235294117647</v>
      </c>
      <c r="K508">
        <f>VLOOKUP(A508,[1]ratio_family_bedrooms!$A:$K,10,FALSE)</f>
        <v>1.2222222222222221</v>
      </c>
      <c r="L508">
        <f>VLOOKUP(A508,[1]ratio_family_bedrooms!$A:$K,11,FALSE)</f>
        <v>1.5000000000000002</v>
      </c>
      <c r="M508">
        <f t="shared" si="7"/>
        <v>3241.0078809514866</v>
      </c>
    </row>
    <row r="509" spans="1:13" x14ac:dyDescent="0.2">
      <c r="A509">
        <v>2016</v>
      </c>
      <c r="B509">
        <v>10</v>
      </c>
      <c r="C509" t="s">
        <v>59</v>
      </c>
      <c r="D509">
        <v>2</v>
      </c>
      <c r="E509" t="s">
        <v>16</v>
      </c>
      <c r="F509">
        <f>VLOOKUP(A509&amp;B509&amp;C509&amp;D509&amp;E509,average_median_rates_2_aptFINAL!A:P,16,FALSE)</f>
        <v>2110</v>
      </c>
      <c r="G509">
        <f>VLOOKUP(A509&amp;B509&amp;C509&amp;3&amp;E509,average_median_rates_2_aptFINAL!A:P,16,FALSE)</f>
        <v>2661.0190763052201</v>
      </c>
      <c r="H509">
        <f>IF(D509&lt;=3,VLOOKUP(A509&amp;D509,[1]ratio_condo_family!$A:$F,6,FALSE),0)</f>
        <v>1.5367510104084812</v>
      </c>
      <c r="I509">
        <f>VLOOKUP(A509&amp;3,[1]ratio_condo_family!$A:$F,6,FALSE)</f>
        <v>1.5503805282984133</v>
      </c>
      <c r="J509">
        <f>VLOOKUP(A509,[1]ratio_family_bedrooms!$A:$K,9,FALSE)</f>
        <v>1.0588235294117647</v>
      </c>
      <c r="K509">
        <f>VLOOKUP(A509,[1]ratio_family_bedrooms!$A:$K,10,FALSE)</f>
        <v>1.2222222222222221</v>
      </c>
      <c r="L509">
        <f>VLOOKUP(A509,[1]ratio_family_bedrooms!$A:$K,11,FALSE)</f>
        <v>1.5000000000000002</v>
      </c>
      <c r="M509">
        <f t="shared" si="7"/>
        <v>3242.5446319618954</v>
      </c>
    </row>
    <row r="510" spans="1:13" x14ac:dyDescent="0.2">
      <c r="A510">
        <v>2016</v>
      </c>
      <c r="B510">
        <v>10</v>
      </c>
      <c r="C510" t="s">
        <v>59</v>
      </c>
      <c r="D510">
        <v>2</v>
      </c>
      <c r="E510" t="s">
        <v>17</v>
      </c>
      <c r="F510">
        <f>VLOOKUP(A510&amp;B510&amp;C510&amp;D510&amp;E510,average_median_rates_2_aptFINAL!A:P,16,FALSE)</f>
        <v>2222</v>
      </c>
      <c r="G510">
        <f>VLOOKUP(A510&amp;B510&amp;C510&amp;3&amp;E510,average_median_rates_2_aptFINAL!A:P,16,FALSE)</f>
        <v>3105</v>
      </c>
      <c r="H510">
        <f>IF(D510&lt;=3,VLOOKUP(A510&amp;D510,[1]ratio_condo_family!$A:$F,6,FALSE),0)</f>
        <v>1.5367510104084812</v>
      </c>
      <c r="I510">
        <f>VLOOKUP(A510&amp;3,[1]ratio_condo_family!$A:$F,6,FALSE)</f>
        <v>1.5503805282984133</v>
      </c>
      <c r="J510">
        <f>VLOOKUP(A510,[1]ratio_family_bedrooms!$A:$K,9,FALSE)</f>
        <v>1.0588235294117647</v>
      </c>
      <c r="K510">
        <f>VLOOKUP(A510,[1]ratio_family_bedrooms!$A:$K,10,FALSE)</f>
        <v>1.2222222222222221</v>
      </c>
      <c r="L510">
        <f>VLOOKUP(A510,[1]ratio_family_bedrooms!$A:$K,11,FALSE)</f>
        <v>1.5000000000000002</v>
      </c>
      <c r="M510">
        <f t="shared" si="7"/>
        <v>3414.660745127645</v>
      </c>
    </row>
    <row r="511" spans="1:13" x14ac:dyDescent="0.2">
      <c r="A511">
        <v>2016</v>
      </c>
      <c r="B511">
        <v>10</v>
      </c>
      <c r="C511" t="s">
        <v>59</v>
      </c>
      <c r="D511">
        <v>2</v>
      </c>
      <c r="E511" t="s">
        <v>19</v>
      </c>
      <c r="F511">
        <f>VLOOKUP(A511&amp;B511&amp;C511&amp;D511&amp;E511,average_median_rates_2_aptFINAL!A:P,16,FALSE)</f>
        <v>1779</v>
      </c>
      <c r="G511">
        <f>VLOOKUP(A511&amp;B511&amp;C511&amp;3&amp;E511,average_median_rates_2_aptFINAL!A:P,16,FALSE)</f>
        <v>2199</v>
      </c>
      <c r="H511">
        <f>IF(D511&lt;=3,VLOOKUP(A511&amp;D511,[1]ratio_condo_family!$A:$F,6,FALSE),0)</f>
        <v>1.5367510104084812</v>
      </c>
      <c r="I511">
        <f>VLOOKUP(A511&amp;3,[1]ratio_condo_family!$A:$F,6,FALSE)</f>
        <v>1.5503805282984133</v>
      </c>
      <c r="J511">
        <f>VLOOKUP(A511,[1]ratio_family_bedrooms!$A:$K,9,FALSE)</f>
        <v>1.0588235294117647</v>
      </c>
      <c r="K511">
        <f>VLOOKUP(A511,[1]ratio_family_bedrooms!$A:$K,10,FALSE)</f>
        <v>1.2222222222222221</v>
      </c>
      <c r="L511">
        <f>VLOOKUP(A511,[1]ratio_family_bedrooms!$A:$K,11,FALSE)</f>
        <v>1.5000000000000002</v>
      </c>
      <c r="M511">
        <f t="shared" si="7"/>
        <v>2733.8800475166881</v>
      </c>
    </row>
    <row r="512" spans="1:13" x14ac:dyDescent="0.2">
      <c r="A512">
        <v>2016</v>
      </c>
      <c r="B512">
        <v>10</v>
      </c>
      <c r="C512" t="s">
        <v>59</v>
      </c>
      <c r="D512">
        <v>2</v>
      </c>
      <c r="E512" t="s">
        <v>20</v>
      </c>
      <c r="F512">
        <f>VLOOKUP(A512&amp;B512&amp;C512&amp;D512&amp;E512,average_median_rates_2_aptFINAL!A:P,16,FALSE)</f>
        <v>1818</v>
      </c>
      <c r="G512">
        <f>VLOOKUP(A512&amp;B512&amp;C512&amp;3&amp;E512,average_median_rates_2_aptFINAL!A:P,16,FALSE)</f>
        <v>2665</v>
      </c>
      <c r="H512">
        <f>IF(D512&lt;=3,VLOOKUP(A512&amp;D512,[1]ratio_condo_family!$A:$F,6,FALSE),0)</f>
        <v>1.5367510104084812</v>
      </c>
      <c r="I512">
        <f>VLOOKUP(A512&amp;3,[1]ratio_condo_family!$A:$F,6,FALSE)</f>
        <v>1.5503805282984133</v>
      </c>
      <c r="J512">
        <f>VLOOKUP(A512,[1]ratio_family_bedrooms!$A:$K,9,FALSE)</f>
        <v>1.0588235294117647</v>
      </c>
      <c r="K512">
        <f>VLOOKUP(A512,[1]ratio_family_bedrooms!$A:$K,10,FALSE)</f>
        <v>1.2222222222222221</v>
      </c>
      <c r="L512">
        <f>VLOOKUP(A512,[1]ratio_family_bedrooms!$A:$K,11,FALSE)</f>
        <v>1.5000000000000002</v>
      </c>
      <c r="M512">
        <f t="shared" si="7"/>
        <v>2793.8133369226189</v>
      </c>
    </row>
    <row r="513" spans="1:13" x14ac:dyDescent="0.2">
      <c r="A513">
        <v>2016</v>
      </c>
      <c r="B513">
        <v>10</v>
      </c>
      <c r="C513" t="s">
        <v>59</v>
      </c>
      <c r="D513">
        <v>2</v>
      </c>
      <c r="E513" t="s">
        <v>21</v>
      </c>
      <c r="F513">
        <f>VLOOKUP(A513&amp;B513&amp;C513&amp;D513&amp;E513,average_median_rates_2_aptFINAL!A:P,16,FALSE)</f>
        <v>1885</v>
      </c>
      <c r="G513">
        <f>VLOOKUP(A513&amp;B513&amp;C513&amp;3&amp;E513,average_median_rates_2_aptFINAL!A:P,16,FALSE)</f>
        <v>2697</v>
      </c>
      <c r="H513">
        <f>IF(D513&lt;=3,VLOOKUP(A513&amp;D513,[1]ratio_condo_family!$A:$F,6,FALSE),0)</f>
        <v>1.5367510104084812</v>
      </c>
      <c r="I513">
        <f>VLOOKUP(A513&amp;3,[1]ratio_condo_family!$A:$F,6,FALSE)</f>
        <v>1.5503805282984133</v>
      </c>
      <c r="J513">
        <f>VLOOKUP(A513,[1]ratio_family_bedrooms!$A:$K,9,FALSE)</f>
        <v>1.0588235294117647</v>
      </c>
      <c r="K513">
        <f>VLOOKUP(A513,[1]ratio_family_bedrooms!$A:$K,10,FALSE)</f>
        <v>1.2222222222222221</v>
      </c>
      <c r="L513">
        <f>VLOOKUP(A513,[1]ratio_family_bedrooms!$A:$K,11,FALSE)</f>
        <v>1.5000000000000002</v>
      </c>
      <c r="M513">
        <f t="shared" si="7"/>
        <v>2896.7756546199871</v>
      </c>
    </row>
    <row r="514" spans="1:13" x14ac:dyDescent="0.2">
      <c r="A514">
        <v>2016</v>
      </c>
      <c r="B514">
        <v>10</v>
      </c>
      <c r="C514" t="s">
        <v>59</v>
      </c>
      <c r="D514">
        <v>2</v>
      </c>
      <c r="E514" t="s">
        <v>23</v>
      </c>
      <c r="F514">
        <f>VLOOKUP(A514&amp;B514&amp;C514&amp;D514&amp;E514,average_median_rates_2_aptFINAL!A:P,16,FALSE)</f>
        <v>1200</v>
      </c>
      <c r="G514">
        <f>VLOOKUP(A514&amp;B514&amp;C514&amp;3&amp;E514,average_median_rates_2_aptFINAL!A:P,16,FALSE)</f>
        <v>1394</v>
      </c>
      <c r="H514">
        <f>IF(D514&lt;=3,VLOOKUP(A514&amp;D514,[1]ratio_condo_family!$A:$F,6,FALSE),0)</f>
        <v>1.5367510104084812</v>
      </c>
      <c r="I514">
        <f>VLOOKUP(A514&amp;3,[1]ratio_condo_family!$A:$F,6,FALSE)</f>
        <v>1.5503805282984133</v>
      </c>
      <c r="J514">
        <f>VLOOKUP(A514,[1]ratio_family_bedrooms!$A:$K,9,FALSE)</f>
        <v>1.0588235294117647</v>
      </c>
      <c r="K514">
        <f>VLOOKUP(A514,[1]ratio_family_bedrooms!$A:$K,10,FALSE)</f>
        <v>1.2222222222222221</v>
      </c>
      <c r="L514">
        <f>VLOOKUP(A514,[1]ratio_family_bedrooms!$A:$K,11,FALSE)</f>
        <v>1.5000000000000002</v>
      </c>
      <c r="M514">
        <f t="shared" si="7"/>
        <v>1844.1012124901774</v>
      </c>
    </row>
    <row r="515" spans="1:13" x14ac:dyDescent="0.2">
      <c r="A515">
        <v>2016</v>
      </c>
      <c r="B515">
        <v>10</v>
      </c>
      <c r="C515" t="s">
        <v>59</v>
      </c>
      <c r="D515">
        <v>2</v>
      </c>
      <c r="E515" t="s">
        <v>24</v>
      </c>
      <c r="F515">
        <f>VLOOKUP(A515&amp;B515&amp;C515&amp;D515&amp;E515,average_median_rates_2_aptFINAL!A:P,16,FALSE)</f>
        <v>1459</v>
      </c>
      <c r="G515">
        <f>VLOOKUP(A515&amp;B515&amp;C515&amp;3&amp;E515,average_median_rates_2_aptFINAL!A:P,16,FALSE)</f>
        <v>1667</v>
      </c>
      <c r="H515">
        <f>IF(D515&lt;=3,VLOOKUP(A515&amp;D515,[1]ratio_condo_family!$A:$F,6,FALSE),0)</f>
        <v>1.5367510104084812</v>
      </c>
      <c r="I515">
        <f>VLOOKUP(A515&amp;3,[1]ratio_condo_family!$A:$F,6,FALSE)</f>
        <v>1.5503805282984133</v>
      </c>
      <c r="J515">
        <f>VLOOKUP(A515,[1]ratio_family_bedrooms!$A:$K,9,FALSE)</f>
        <v>1.0588235294117647</v>
      </c>
      <c r="K515">
        <f>VLOOKUP(A515,[1]ratio_family_bedrooms!$A:$K,10,FALSE)</f>
        <v>1.2222222222222221</v>
      </c>
      <c r="L515">
        <f>VLOOKUP(A515,[1]ratio_family_bedrooms!$A:$K,11,FALSE)</f>
        <v>1.5000000000000002</v>
      </c>
      <c r="M515">
        <f t="shared" ref="M515:M578" si="8">IF(D515&lt;=3,F515*H515,IF(D515=4,G515*I515*J515,IF(D515=5,G515*I515*J515*K515,IF(D515=6,G515*I515*J515*K515*L515,0))))</f>
        <v>2242.1197241859741</v>
      </c>
    </row>
    <row r="516" spans="1:13" x14ac:dyDescent="0.2">
      <c r="A516">
        <v>2016</v>
      </c>
      <c r="B516">
        <v>10</v>
      </c>
      <c r="C516" t="s">
        <v>59</v>
      </c>
      <c r="D516">
        <v>2</v>
      </c>
      <c r="E516" t="s">
        <v>25</v>
      </c>
      <c r="F516">
        <f>VLOOKUP(A516&amp;B516&amp;C516&amp;D516&amp;E516,average_median_rates_2_aptFINAL!A:P,16,FALSE)</f>
        <v>1305</v>
      </c>
      <c r="G516">
        <f>VLOOKUP(A516&amp;B516&amp;C516&amp;3&amp;E516,average_median_rates_2_aptFINAL!A:P,16,FALSE)</f>
        <v>1393</v>
      </c>
      <c r="H516">
        <f>IF(D516&lt;=3,VLOOKUP(A516&amp;D516,[1]ratio_condo_family!$A:$F,6,FALSE),0)</f>
        <v>1.5367510104084812</v>
      </c>
      <c r="I516">
        <f>VLOOKUP(A516&amp;3,[1]ratio_condo_family!$A:$F,6,FALSE)</f>
        <v>1.5503805282984133</v>
      </c>
      <c r="J516">
        <f>VLOOKUP(A516,[1]ratio_family_bedrooms!$A:$K,9,FALSE)</f>
        <v>1.0588235294117647</v>
      </c>
      <c r="K516">
        <f>VLOOKUP(A516,[1]ratio_family_bedrooms!$A:$K,10,FALSE)</f>
        <v>1.2222222222222221</v>
      </c>
      <c r="L516">
        <f>VLOOKUP(A516,[1]ratio_family_bedrooms!$A:$K,11,FALSE)</f>
        <v>1.5000000000000002</v>
      </c>
      <c r="M516">
        <f t="shared" si="8"/>
        <v>2005.4600685830678</v>
      </c>
    </row>
    <row r="517" spans="1:13" x14ac:dyDescent="0.2">
      <c r="A517">
        <v>2016</v>
      </c>
      <c r="B517">
        <v>10</v>
      </c>
      <c r="C517" t="s">
        <v>59</v>
      </c>
      <c r="D517">
        <v>2</v>
      </c>
      <c r="E517" t="s">
        <v>26</v>
      </c>
      <c r="F517">
        <f>VLOOKUP(A517&amp;B517&amp;C517&amp;D517&amp;E517,average_median_rates_2_aptFINAL!A:P,16,FALSE)</f>
        <v>1425</v>
      </c>
      <c r="G517">
        <f>VLOOKUP(A517&amp;B517&amp;C517&amp;3&amp;E517,average_median_rates_2_aptFINAL!A:P,16,FALSE)</f>
        <v>1272</v>
      </c>
      <c r="H517">
        <f>IF(D517&lt;=3,VLOOKUP(A517&amp;D517,[1]ratio_condo_family!$A:$F,6,FALSE),0)</f>
        <v>1.5367510104084812</v>
      </c>
      <c r="I517">
        <f>VLOOKUP(A517&amp;3,[1]ratio_condo_family!$A:$F,6,FALSE)</f>
        <v>1.5503805282984133</v>
      </c>
      <c r="J517">
        <f>VLOOKUP(A517,[1]ratio_family_bedrooms!$A:$K,9,FALSE)</f>
        <v>1.0588235294117647</v>
      </c>
      <c r="K517">
        <f>VLOOKUP(A517,[1]ratio_family_bedrooms!$A:$K,10,FALSE)</f>
        <v>1.2222222222222221</v>
      </c>
      <c r="L517">
        <f>VLOOKUP(A517,[1]ratio_family_bedrooms!$A:$K,11,FALSE)</f>
        <v>1.5000000000000002</v>
      </c>
      <c r="M517">
        <f t="shared" si="8"/>
        <v>2189.8701898320855</v>
      </c>
    </row>
    <row r="518" spans="1:13" x14ac:dyDescent="0.2">
      <c r="A518">
        <v>2016</v>
      </c>
      <c r="B518">
        <v>10</v>
      </c>
      <c r="C518" t="s">
        <v>59</v>
      </c>
      <c r="D518">
        <v>2</v>
      </c>
      <c r="E518" t="s">
        <v>27</v>
      </c>
      <c r="F518">
        <f>VLOOKUP(A518&amp;B518&amp;C518&amp;D518&amp;E518,average_median_rates_2_aptFINAL!A:P,16,FALSE)</f>
        <v>2058</v>
      </c>
      <c r="G518">
        <f>VLOOKUP(A518&amp;B518&amp;C518&amp;3&amp;E518,average_median_rates_2_aptFINAL!A:P,16,FALSE)</f>
        <v>2358</v>
      </c>
      <c r="H518">
        <f>IF(D518&lt;=3,VLOOKUP(A518&amp;D518,[1]ratio_condo_family!$A:$F,6,FALSE),0)</f>
        <v>1.5367510104084812</v>
      </c>
      <c r="I518">
        <f>VLOOKUP(A518&amp;3,[1]ratio_condo_family!$A:$F,6,FALSE)</f>
        <v>1.5503805282984133</v>
      </c>
      <c r="J518">
        <f>VLOOKUP(A518,[1]ratio_family_bedrooms!$A:$K,9,FALSE)</f>
        <v>1.0588235294117647</v>
      </c>
      <c r="K518">
        <f>VLOOKUP(A518,[1]ratio_family_bedrooms!$A:$K,10,FALSE)</f>
        <v>1.2222222222222221</v>
      </c>
      <c r="L518">
        <f>VLOOKUP(A518,[1]ratio_family_bedrooms!$A:$K,11,FALSE)</f>
        <v>1.5000000000000002</v>
      </c>
      <c r="M518">
        <f t="shared" si="8"/>
        <v>3162.6335794206543</v>
      </c>
    </row>
    <row r="519" spans="1:13" x14ac:dyDescent="0.2">
      <c r="A519">
        <v>2016</v>
      </c>
      <c r="B519">
        <v>10</v>
      </c>
      <c r="C519" t="s">
        <v>59</v>
      </c>
      <c r="D519">
        <v>2</v>
      </c>
      <c r="E519" t="s">
        <v>28</v>
      </c>
      <c r="F519">
        <f>VLOOKUP(A519&amp;B519&amp;C519&amp;D519&amp;E519,average_median_rates_2_aptFINAL!A:P,16,FALSE)</f>
        <v>1372</v>
      </c>
      <c r="G519">
        <f>VLOOKUP(A519&amp;B519&amp;C519&amp;3&amp;E519,average_median_rates_2_aptFINAL!A:P,16,FALSE)</f>
        <v>1741</v>
      </c>
      <c r="H519">
        <f>IF(D519&lt;=3,VLOOKUP(A519&amp;D519,[1]ratio_condo_family!$A:$F,6,FALSE),0)</f>
        <v>1.5367510104084812</v>
      </c>
      <c r="I519">
        <f>VLOOKUP(A519&amp;3,[1]ratio_condo_family!$A:$F,6,FALSE)</f>
        <v>1.5503805282984133</v>
      </c>
      <c r="J519">
        <f>VLOOKUP(A519,[1]ratio_family_bedrooms!$A:$K,9,FALSE)</f>
        <v>1.0588235294117647</v>
      </c>
      <c r="K519">
        <f>VLOOKUP(A519,[1]ratio_family_bedrooms!$A:$K,10,FALSE)</f>
        <v>1.2222222222222221</v>
      </c>
      <c r="L519">
        <f>VLOOKUP(A519,[1]ratio_family_bedrooms!$A:$K,11,FALSE)</f>
        <v>1.5000000000000002</v>
      </c>
      <c r="M519">
        <f t="shared" si="8"/>
        <v>2108.4223862804361</v>
      </c>
    </row>
    <row r="520" spans="1:13" x14ac:dyDescent="0.2">
      <c r="A520">
        <v>2016</v>
      </c>
      <c r="B520">
        <v>10</v>
      </c>
      <c r="C520" t="s">
        <v>59</v>
      </c>
      <c r="D520">
        <v>2</v>
      </c>
      <c r="E520" t="s">
        <v>29</v>
      </c>
      <c r="F520">
        <f>VLOOKUP(A520&amp;B520&amp;C520&amp;D520&amp;E520,average_median_rates_2_aptFINAL!A:P,16,FALSE)</f>
        <v>1101</v>
      </c>
      <c r="G520">
        <f>VLOOKUP(A520&amp;B520&amp;C520&amp;3&amp;E520,average_median_rates_2_aptFINAL!A:P,16,FALSE)</f>
        <v>1265</v>
      </c>
      <c r="H520">
        <f>IF(D520&lt;=3,VLOOKUP(A520&amp;D520,[1]ratio_condo_family!$A:$F,6,FALSE),0)</f>
        <v>1.5367510104084812</v>
      </c>
      <c r="I520">
        <f>VLOOKUP(A520&amp;3,[1]ratio_condo_family!$A:$F,6,FALSE)</f>
        <v>1.5503805282984133</v>
      </c>
      <c r="J520">
        <f>VLOOKUP(A520,[1]ratio_family_bedrooms!$A:$K,9,FALSE)</f>
        <v>1.0588235294117647</v>
      </c>
      <c r="K520">
        <f>VLOOKUP(A520,[1]ratio_family_bedrooms!$A:$K,10,FALSE)</f>
        <v>1.2222222222222221</v>
      </c>
      <c r="L520">
        <f>VLOOKUP(A520,[1]ratio_family_bedrooms!$A:$K,11,FALSE)</f>
        <v>1.5000000000000002</v>
      </c>
      <c r="M520">
        <f t="shared" si="8"/>
        <v>1691.9628624597378</v>
      </c>
    </row>
    <row r="521" spans="1:13" x14ac:dyDescent="0.2">
      <c r="A521">
        <v>2016</v>
      </c>
      <c r="B521">
        <v>10</v>
      </c>
      <c r="C521" t="s">
        <v>59</v>
      </c>
      <c r="D521">
        <v>2</v>
      </c>
      <c r="E521" t="s">
        <v>31</v>
      </c>
      <c r="F521">
        <f>VLOOKUP(A521&amp;B521&amp;C521&amp;D521&amp;E521,average_median_rates_2_aptFINAL!A:P,16,FALSE)</f>
        <v>1359</v>
      </c>
      <c r="G521">
        <f>VLOOKUP(A521&amp;B521&amp;C521&amp;3&amp;E521,average_median_rates_2_aptFINAL!A:P,16,FALSE)</f>
        <v>1557</v>
      </c>
      <c r="H521">
        <f>IF(D521&lt;=3,VLOOKUP(A521&amp;D521,[1]ratio_condo_family!$A:$F,6,FALSE),0)</f>
        <v>1.5367510104084812</v>
      </c>
      <c r="I521">
        <f>VLOOKUP(A521&amp;3,[1]ratio_condo_family!$A:$F,6,FALSE)</f>
        <v>1.5503805282984133</v>
      </c>
      <c r="J521">
        <f>VLOOKUP(A521,[1]ratio_family_bedrooms!$A:$K,9,FALSE)</f>
        <v>1.0588235294117647</v>
      </c>
      <c r="K521">
        <f>VLOOKUP(A521,[1]ratio_family_bedrooms!$A:$K,10,FALSE)</f>
        <v>1.2222222222222221</v>
      </c>
      <c r="L521">
        <f>VLOOKUP(A521,[1]ratio_family_bedrooms!$A:$K,11,FALSE)</f>
        <v>1.5000000000000002</v>
      </c>
      <c r="M521">
        <f t="shared" si="8"/>
        <v>2088.4446231451261</v>
      </c>
    </row>
    <row r="522" spans="1:13" x14ac:dyDescent="0.2">
      <c r="A522">
        <v>2016</v>
      </c>
      <c r="B522">
        <v>10</v>
      </c>
      <c r="C522" t="s">
        <v>59</v>
      </c>
      <c r="D522">
        <v>2</v>
      </c>
      <c r="E522" t="s">
        <v>32</v>
      </c>
      <c r="F522">
        <f>VLOOKUP(A522&amp;B522&amp;C522&amp;D522&amp;E522,average_median_rates_2_aptFINAL!A:P,16,FALSE)</f>
        <v>1217</v>
      </c>
      <c r="G522">
        <f>VLOOKUP(A522&amp;B522&amp;C522&amp;3&amp;E522,average_median_rates_2_aptFINAL!A:P,16,FALSE)</f>
        <v>1449</v>
      </c>
      <c r="H522">
        <f>IF(D522&lt;=3,VLOOKUP(A522&amp;D522,[1]ratio_condo_family!$A:$F,6,FALSE),0)</f>
        <v>1.5367510104084812</v>
      </c>
      <c r="I522">
        <f>VLOOKUP(A522&amp;3,[1]ratio_condo_family!$A:$F,6,FALSE)</f>
        <v>1.5503805282984133</v>
      </c>
      <c r="J522">
        <f>VLOOKUP(A522,[1]ratio_family_bedrooms!$A:$K,9,FALSE)</f>
        <v>1.0588235294117647</v>
      </c>
      <c r="K522">
        <f>VLOOKUP(A522,[1]ratio_family_bedrooms!$A:$K,10,FALSE)</f>
        <v>1.2222222222222221</v>
      </c>
      <c r="L522">
        <f>VLOOKUP(A522,[1]ratio_family_bedrooms!$A:$K,11,FALSE)</f>
        <v>1.5000000000000002</v>
      </c>
      <c r="M522">
        <f t="shared" si="8"/>
        <v>1870.2259796671217</v>
      </c>
    </row>
    <row r="523" spans="1:13" x14ac:dyDescent="0.2">
      <c r="A523">
        <v>2016</v>
      </c>
      <c r="B523">
        <v>10</v>
      </c>
      <c r="C523" t="s">
        <v>59</v>
      </c>
      <c r="D523">
        <v>2</v>
      </c>
      <c r="E523" t="s">
        <v>33</v>
      </c>
      <c r="F523">
        <f>VLOOKUP(A523&amp;B523&amp;C523&amp;D523&amp;E523,average_median_rates_2_aptFINAL!A:P,16,FALSE)</f>
        <v>1432</v>
      </c>
      <c r="G523">
        <f>VLOOKUP(A523&amp;B523&amp;C523&amp;3&amp;E523,average_median_rates_2_aptFINAL!A:P,16,FALSE)</f>
        <v>1647</v>
      </c>
      <c r="H523">
        <f>IF(D523&lt;=3,VLOOKUP(A523&amp;D523,[1]ratio_condo_family!$A:$F,6,FALSE),0)</f>
        <v>1.5367510104084812</v>
      </c>
      <c r="I523">
        <f>VLOOKUP(A523&amp;3,[1]ratio_condo_family!$A:$F,6,FALSE)</f>
        <v>1.5503805282984133</v>
      </c>
      <c r="J523">
        <f>VLOOKUP(A523,[1]ratio_family_bedrooms!$A:$K,9,FALSE)</f>
        <v>1.0588235294117647</v>
      </c>
      <c r="K523">
        <f>VLOOKUP(A523,[1]ratio_family_bedrooms!$A:$K,10,FALSE)</f>
        <v>1.2222222222222221</v>
      </c>
      <c r="L523">
        <f>VLOOKUP(A523,[1]ratio_family_bedrooms!$A:$K,11,FALSE)</f>
        <v>1.5000000000000002</v>
      </c>
      <c r="M523">
        <f t="shared" si="8"/>
        <v>2200.6274469049449</v>
      </c>
    </row>
    <row r="524" spans="1:13" x14ac:dyDescent="0.2">
      <c r="A524">
        <v>2016</v>
      </c>
      <c r="B524">
        <v>10</v>
      </c>
      <c r="C524" t="s">
        <v>59</v>
      </c>
      <c r="D524">
        <v>2</v>
      </c>
      <c r="E524" t="s">
        <v>34</v>
      </c>
      <c r="F524">
        <f>VLOOKUP(A524&amp;B524&amp;C524&amp;D524&amp;E524,average_median_rates_2_aptFINAL!A:P,16,FALSE)</f>
        <v>1449</v>
      </c>
      <c r="G524">
        <f>VLOOKUP(A524&amp;B524&amp;C524&amp;3&amp;E524,average_median_rates_2_aptFINAL!A:P,16,FALSE)</f>
        <v>1726</v>
      </c>
      <c r="H524">
        <f>IF(D524&lt;=3,VLOOKUP(A524&amp;D524,[1]ratio_condo_family!$A:$F,6,FALSE),0)</f>
        <v>1.5367510104084812</v>
      </c>
      <c r="I524">
        <f>VLOOKUP(A524&amp;3,[1]ratio_condo_family!$A:$F,6,FALSE)</f>
        <v>1.5503805282984133</v>
      </c>
      <c r="J524">
        <f>VLOOKUP(A524,[1]ratio_family_bedrooms!$A:$K,9,FALSE)</f>
        <v>1.0588235294117647</v>
      </c>
      <c r="K524">
        <f>VLOOKUP(A524,[1]ratio_family_bedrooms!$A:$K,10,FALSE)</f>
        <v>1.2222222222222221</v>
      </c>
      <c r="L524">
        <f>VLOOKUP(A524,[1]ratio_family_bedrooms!$A:$K,11,FALSE)</f>
        <v>1.5000000000000002</v>
      </c>
      <c r="M524">
        <f t="shared" si="8"/>
        <v>2226.7522140818892</v>
      </c>
    </row>
    <row r="525" spans="1:13" x14ac:dyDescent="0.2">
      <c r="A525">
        <v>2016</v>
      </c>
      <c r="B525">
        <v>10</v>
      </c>
      <c r="C525" t="s">
        <v>59</v>
      </c>
      <c r="D525">
        <v>2</v>
      </c>
      <c r="E525" t="s">
        <v>35</v>
      </c>
      <c r="F525">
        <f>VLOOKUP(A525&amp;B525&amp;C525&amp;D525&amp;E525,average_median_rates_2_aptFINAL!A:P,16,FALSE)</f>
        <v>2229</v>
      </c>
      <c r="G525">
        <f>VLOOKUP(A525&amp;B525&amp;C525&amp;3&amp;E525,average_median_rates_2_aptFINAL!A:P,16,FALSE)</f>
        <v>3670</v>
      </c>
      <c r="H525">
        <f>IF(D525&lt;=3,VLOOKUP(A525&amp;D525,[1]ratio_condo_family!$A:$F,6,FALSE),0)</f>
        <v>1.5367510104084812</v>
      </c>
      <c r="I525">
        <f>VLOOKUP(A525&amp;3,[1]ratio_condo_family!$A:$F,6,FALSE)</f>
        <v>1.5503805282984133</v>
      </c>
      <c r="J525">
        <f>VLOOKUP(A525,[1]ratio_family_bedrooms!$A:$K,9,FALSE)</f>
        <v>1.0588235294117647</v>
      </c>
      <c r="K525">
        <f>VLOOKUP(A525,[1]ratio_family_bedrooms!$A:$K,10,FALSE)</f>
        <v>1.2222222222222221</v>
      </c>
      <c r="L525">
        <f>VLOOKUP(A525,[1]ratio_family_bedrooms!$A:$K,11,FALSE)</f>
        <v>1.5000000000000002</v>
      </c>
      <c r="M525">
        <f t="shared" si="8"/>
        <v>3425.4180022005044</v>
      </c>
    </row>
    <row r="526" spans="1:13" x14ac:dyDescent="0.2">
      <c r="A526">
        <v>2016</v>
      </c>
      <c r="B526">
        <v>10</v>
      </c>
      <c r="C526" t="s">
        <v>59</v>
      </c>
      <c r="D526">
        <v>2</v>
      </c>
      <c r="E526" t="s">
        <v>36</v>
      </c>
      <c r="F526">
        <f>VLOOKUP(A526&amp;B526&amp;C526&amp;D526&amp;E526,average_median_rates_2_aptFINAL!A:P,16,FALSE)</f>
        <v>1353</v>
      </c>
      <c r="G526">
        <f>VLOOKUP(A526&amp;B526&amp;C526&amp;3&amp;E526,average_median_rates_2_aptFINAL!A:P,16,FALSE)</f>
        <v>1644</v>
      </c>
      <c r="H526">
        <f>IF(D526&lt;=3,VLOOKUP(A526&amp;D526,[1]ratio_condo_family!$A:$F,6,FALSE),0)</f>
        <v>1.5367510104084812</v>
      </c>
      <c r="I526">
        <f>VLOOKUP(A526&amp;3,[1]ratio_condo_family!$A:$F,6,FALSE)</f>
        <v>1.5503805282984133</v>
      </c>
      <c r="J526">
        <f>VLOOKUP(A526,[1]ratio_family_bedrooms!$A:$K,9,FALSE)</f>
        <v>1.0588235294117647</v>
      </c>
      <c r="K526">
        <f>VLOOKUP(A526,[1]ratio_family_bedrooms!$A:$K,10,FALSE)</f>
        <v>1.2222222222222221</v>
      </c>
      <c r="L526">
        <f>VLOOKUP(A526,[1]ratio_family_bedrooms!$A:$K,11,FALSE)</f>
        <v>1.5000000000000002</v>
      </c>
      <c r="M526">
        <f t="shared" si="8"/>
        <v>2079.2241170826751</v>
      </c>
    </row>
    <row r="527" spans="1:13" x14ac:dyDescent="0.2">
      <c r="A527">
        <v>2016</v>
      </c>
      <c r="B527">
        <v>10</v>
      </c>
      <c r="C527" t="s">
        <v>59</v>
      </c>
      <c r="D527">
        <v>2</v>
      </c>
      <c r="E527" t="s">
        <v>37</v>
      </c>
      <c r="F527">
        <f>VLOOKUP(A527&amp;B527&amp;C527&amp;D527&amp;E527,average_median_rates_2_aptFINAL!A:P,16,FALSE)</f>
        <v>1113</v>
      </c>
      <c r="G527">
        <f>VLOOKUP(A527&amp;B527&amp;C527&amp;3&amp;E527,average_median_rates_2_aptFINAL!A:P,16,FALSE)</f>
        <v>1113.2505780698555</v>
      </c>
      <c r="H527">
        <f>IF(D527&lt;=3,VLOOKUP(A527&amp;D527,[1]ratio_condo_family!$A:$F,6,FALSE),0)</f>
        <v>1.5367510104084812</v>
      </c>
      <c r="I527">
        <f>VLOOKUP(A527&amp;3,[1]ratio_condo_family!$A:$F,6,FALSE)</f>
        <v>1.5503805282984133</v>
      </c>
      <c r="J527">
        <f>VLOOKUP(A527,[1]ratio_family_bedrooms!$A:$K,9,FALSE)</f>
        <v>1.0588235294117647</v>
      </c>
      <c r="K527">
        <f>VLOOKUP(A527,[1]ratio_family_bedrooms!$A:$K,10,FALSE)</f>
        <v>1.2222222222222221</v>
      </c>
      <c r="L527">
        <f>VLOOKUP(A527,[1]ratio_family_bedrooms!$A:$K,11,FALSE)</f>
        <v>1.5000000000000002</v>
      </c>
      <c r="M527">
        <f t="shared" si="8"/>
        <v>1710.4038745846394</v>
      </c>
    </row>
    <row r="528" spans="1:13" x14ac:dyDescent="0.2">
      <c r="A528">
        <v>2016</v>
      </c>
      <c r="B528">
        <v>10</v>
      </c>
      <c r="C528" t="s">
        <v>59</v>
      </c>
      <c r="D528">
        <v>2</v>
      </c>
      <c r="E528" t="s">
        <v>38</v>
      </c>
      <c r="F528">
        <f>VLOOKUP(A528&amp;B528&amp;C528&amp;D528&amp;E528,average_median_rates_2_aptFINAL!A:P,16,FALSE)</f>
        <v>1006</v>
      </c>
      <c r="G528">
        <f>VLOOKUP(A528&amp;B528&amp;C528&amp;3&amp;E528,average_median_rates_2_aptFINAL!A:P,16,FALSE)</f>
        <v>1169</v>
      </c>
      <c r="H528">
        <f>IF(D528&lt;=3,VLOOKUP(A528&amp;D528,[1]ratio_condo_family!$A:$F,6,FALSE),0)</f>
        <v>1.5367510104084812</v>
      </c>
      <c r="I528">
        <f>VLOOKUP(A528&amp;3,[1]ratio_condo_family!$A:$F,6,FALSE)</f>
        <v>1.5503805282984133</v>
      </c>
      <c r="J528">
        <f>VLOOKUP(A528,[1]ratio_family_bedrooms!$A:$K,9,FALSE)</f>
        <v>1.0588235294117647</v>
      </c>
      <c r="K528">
        <f>VLOOKUP(A528,[1]ratio_family_bedrooms!$A:$K,10,FALSE)</f>
        <v>1.2222222222222221</v>
      </c>
      <c r="L528">
        <f>VLOOKUP(A528,[1]ratio_family_bedrooms!$A:$K,11,FALSE)</f>
        <v>1.5000000000000002</v>
      </c>
      <c r="M528">
        <f t="shared" si="8"/>
        <v>1545.9715164709321</v>
      </c>
    </row>
    <row r="529" spans="1:13" x14ac:dyDescent="0.2">
      <c r="A529">
        <v>2016</v>
      </c>
      <c r="B529">
        <v>10</v>
      </c>
      <c r="C529" t="s">
        <v>59</v>
      </c>
      <c r="D529">
        <v>2</v>
      </c>
      <c r="E529" t="s">
        <v>39</v>
      </c>
      <c r="F529">
        <f>VLOOKUP(A529&amp;B529&amp;C529&amp;D529&amp;E529,average_median_rates_2_aptFINAL!A:P,16,FALSE)</f>
        <v>1093</v>
      </c>
      <c r="G529">
        <f>VLOOKUP(A529&amp;B529&amp;C529&amp;3&amp;E529,average_median_rates_2_aptFINAL!A:P,16,FALSE)</f>
        <v>1427.5467932335398</v>
      </c>
      <c r="H529">
        <f>IF(D529&lt;=3,VLOOKUP(A529&amp;D529,[1]ratio_condo_family!$A:$F,6,FALSE),0)</f>
        <v>1.5367510104084812</v>
      </c>
      <c r="I529">
        <f>VLOOKUP(A529&amp;3,[1]ratio_condo_family!$A:$F,6,FALSE)</f>
        <v>1.5503805282984133</v>
      </c>
      <c r="J529">
        <f>VLOOKUP(A529,[1]ratio_family_bedrooms!$A:$K,9,FALSE)</f>
        <v>1.0588235294117647</v>
      </c>
      <c r="K529">
        <f>VLOOKUP(A529,[1]ratio_family_bedrooms!$A:$K,10,FALSE)</f>
        <v>1.2222222222222221</v>
      </c>
      <c r="L529">
        <f>VLOOKUP(A529,[1]ratio_family_bedrooms!$A:$K,11,FALSE)</f>
        <v>1.5000000000000002</v>
      </c>
      <c r="M529">
        <f t="shared" si="8"/>
        <v>1679.6688543764699</v>
      </c>
    </row>
    <row r="530" spans="1:13" x14ac:dyDescent="0.2">
      <c r="A530">
        <v>2016</v>
      </c>
      <c r="B530">
        <v>10</v>
      </c>
      <c r="C530" t="s">
        <v>59</v>
      </c>
      <c r="D530">
        <v>2</v>
      </c>
      <c r="E530" t="s">
        <v>40</v>
      </c>
      <c r="F530">
        <f>VLOOKUP(A530&amp;B530&amp;C530&amp;D530&amp;E530,average_median_rates_2_aptFINAL!A:P,16,FALSE)</f>
        <v>1150</v>
      </c>
      <c r="G530">
        <f>VLOOKUP(A530&amp;B530&amp;C530&amp;3&amp;E530,average_median_rates_2_aptFINAL!A:P,16,FALSE)</f>
        <v>1145</v>
      </c>
      <c r="H530">
        <f>IF(D530&lt;=3,VLOOKUP(A530&amp;D530,[1]ratio_condo_family!$A:$F,6,FALSE),0)</f>
        <v>1.5367510104084812</v>
      </c>
      <c r="I530">
        <f>VLOOKUP(A530&amp;3,[1]ratio_condo_family!$A:$F,6,FALSE)</f>
        <v>1.5503805282984133</v>
      </c>
      <c r="J530">
        <f>VLOOKUP(A530,[1]ratio_family_bedrooms!$A:$K,9,FALSE)</f>
        <v>1.0588235294117647</v>
      </c>
      <c r="K530">
        <f>VLOOKUP(A530,[1]ratio_family_bedrooms!$A:$K,10,FALSE)</f>
        <v>1.2222222222222221</v>
      </c>
      <c r="L530">
        <f>VLOOKUP(A530,[1]ratio_family_bedrooms!$A:$K,11,FALSE)</f>
        <v>1.5000000000000002</v>
      </c>
      <c r="M530">
        <f t="shared" si="8"/>
        <v>1767.2636619697532</v>
      </c>
    </row>
    <row r="531" spans="1:13" x14ac:dyDescent="0.2">
      <c r="A531">
        <v>2016</v>
      </c>
      <c r="B531">
        <v>10</v>
      </c>
      <c r="C531" t="s">
        <v>59</v>
      </c>
      <c r="D531">
        <v>2</v>
      </c>
      <c r="E531" t="s">
        <v>41</v>
      </c>
      <c r="F531">
        <f>VLOOKUP(A531&amp;B531&amp;C531&amp;D531&amp;E531,average_median_rates_2_aptFINAL!A:P,16,FALSE)</f>
        <v>1112</v>
      </c>
      <c r="G531">
        <f>VLOOKUP(A531&amp;B531&amp;C531&amp;3&amp;E531,average_median_rates_2_aptFINAL!A:P,16,FALSE)</f>
        <v>1219</v>
      </c>
      <c r="H531">
        <f>IF(D531&lt;=3,VLOOKUP(A531&amp;D531,[1]ratio_condo_family!$A:$F,6,FALSE),0)</f>
        <v>1.5367510104084812</v>
      </c>
      <c r="I531">
        <f>VLOOKUP(A531&amp;3,[1]ratio_condo_family!$A:$F,6,FALSE)</f>
        <v>1.5503805282984133</v>
      </c>
      <c r="J531">
        <f>VLOOKUP(A531,[1]ratio_family_bedrooms!$A:$K,9,FALSE)</f>
        <v>1.0588235294117647</v>
      </c>
      <c r="K531">
        <f>VLOOKUP(A531,[1]ratio_family_bedrooms!$A:$K,10,FALSE)</f>
        <v>1.2222222222222221</v>
      </c>
      <c r="L531">
        <f>VLOOKUP(A531,[1]ratio_family_bedrooms!$A:$K,11,FALSE)</f>
        <v>1.5000000000000002</v>
      </c>
      <c r="M531">
        <f t="shared" si="8"/>
        <v>1708.8671235742311</v>
      </c>
    </row>
    <row r="532" spans="1:13" x14ac:dyDescent="0.2">
      <c r="A532">
        <v>2016</v>
      </c>
      <c r="B532">
        <v>10</v>
      </c>
      <c r="C532" t="s">
        <v>59</v>
      </c>
      <c r="D532">
        <v>2</v>
      </c>
      <c r="E532" t="s">
        <v>42</v>
      </c>
      <c r="F532">
        <f>VLOOKUP(A532&amp;B532&amp;C532&amp;D532&amp;E532,average_median_rates_2_aptFINAL!A:P,16,FALSE)</f>
        <v>953</v>
      </c>
      <c r="G532">
        <f>VLOOKUP(A532&amp;B532&amp;C532&amp;3&amp;E532,average_median_rates_2_aptFINAL!A:P,16,FALSE)</f>
        <v>1191</v>
      </c>
      <c r="H532">
        <f>IF(D532&lt;=3,VLOOKUP(A532&amp;D532,[1]ratio_condo_family!$A:$F,6,FALSE),0)</f>
        <v>1.5367510104084812</v>
      </c>
      <c r="I532">
        <f>VLOOKUP(A532&amp;3,[1]ratio_condo_family!$A:$F,6,FALSE)</f>
        <v>1.5503805282984133</v>
      </c>
      <c r="J532">
        <f>VLOOKUP(A532,[1]ratio_family_bedrooms!$A:$K,9,FALSE)</f>
        <v>1.0588235294117647</v>
      </c>
      <c r="K532">
        <f>VLOOKUP(A532,[1]ratio_family_bedrooms!$A:$K,10,FALSE)</f>
        <v>1.2222222222222221</v>
      </c>
      <c r="L532">
        <f>VLOOKUP(A532,[1]ratio_family_bedrooms!$A:$K,11,FALSE)</f>
        <v>1.5000000000000002</v>
      </c>
      <c r="M532">
        <f t="shared" si="8"/>
        <v>1464.5237129192826</v>
      </c>
    </row>
    <row r="533" spans="1:13" x14ac:dyDescent="0.2">
      <c r="A533">
        <v>2016</v>
      </c>
      <c r="B533">
        <v>10</v>
      </c>
      <c r="C533" t="s">
        <v>59</v>
      </c>
      <c r="D533">
        <v>2</v>
      </c>
      <c r="E533" t="s">
        <v>43</v>
      </c>
      <c r="F533">
        <f>VLOOKUP(A533&amp;B533&amp;C533&amp;D533&amp;E533,average_median_rates_2_aptFINAL!A:P,16,FALSE)</f>
        <v>1450</v>
      </c>
      <c r="G533">
        <f>VLOOKUP(A533&amp;B533&amp;C533&amp;3&amp;E533,average_median_rates_2_aptFINAL!A:P,16,FALSE)</f>
        <v>1631</v>
      </c>
      <c r="H533">
        <f>IF(D533&lt;=3,VLOOKUP(A533&amp;D533,[1]ratio_condo_family!$A:$F,6,FALSE),0)</f>
        <v>1.5367510104084812</v>
      </c>
      <c r="I533">
        <f>VLOOKUP(A533&amp;3,[1]ratio_condo_family!$A:$F,6,FALSE)</f>
        <v>1.5503805282984133</v>
      </c>
      <c r="J533">
        <f>VLOOKUP(A533,[1]ratio_family_bedrooms!$A:$K,9,FALSE)</f>
        <v>1.0588235294117647</v>
      </c>
      <c r="K533">
        <f>VLOOKUP(A533,[1]ratio_family_bedrooms!$A:$K,10,FALSE)</f>
        <v>1.2222222222222221</v>
      </c>
      <c r="L533">
        <f>VLOOKUP(A533,[1]ratio_family_bedrooms!$A:$K,11,FALSE)</f>
        <v>1.5000000000000002</v>
      </c>
      <c r="M533">
        <f t="shared" si="8"/>
        <v>2228.2889650922975</v>
      </c>
    </row>
    <row r="534" spans="1:13" x14ac:dyDescent="0.2">
      <c r="A534">
        <v>2016</v>
      </c>
      <c r="B534">
        <v>10</v>
      </c>
      <c r="C534" t="s">
        <v>59</v>
      </c>
      <c r="D534">
        <v>2</v>
      </c>
      <c r="E534" t="s">
        <v>60</v>
      </c>
      <c r="F534">
        <f>VLOOKUP(A534&amp;B534&amp;C534&amp;D534&amp;E534,average_median_rates_2_aptFINAL!A:P,16,FALSE)</f>
        <v>1276.437517791062</v>
      </c>
      <c r="G534">
        <f>VLOOKUP(A534&amp;B534&amp;C534&amp;3&amp;E534,average_median_rates_2_aptFINAL!A:P,16,FALSE)</f>
        <v>1477.7649993915052</v>
      </c>
      <c r="H534">
        <f>IF(D534&lt;=3,VLOOKUP(A534&amp;D534,[1]ratio_condo_family!$A:$F,6,FALSE),0)</f>
        <v>1.5367510104084812</v>
      </c>
      <c r="I534">
        <f>VLOOKUP(A534&amp;3,[1]ratio_condo_family!$A:$F,6,FALSE)</f>
        <v>1.5503805282984133</v>
      </c>
      <c r="J534">
        <f>VLOOKUP(A534,[1]ratio_family_bedrooms!$A:$K,9,FALSE)</f>
        <v>1.0588235294117647</v>
      </c>
      <c r="K534">
        <f>VLOOKUP(A534,[1]ratio_family_bedrooms!$A:$K,10,FALSE)</f>
        <v>1.2222222222222221</v>
      </c>
      <c r="L534">
        <f>VLOOKUP(A534,[1]ratio_family_bedrooms!$A:$K,11,FALSE)</f>
        <v>1.5000000000000002</v>
      </c>
      <c r="M534">
        <f t="shared" si="8"/>
        <v>1961.5666451887082</v>
      </c>
    </row>
    <row r="535" spans="1:13" x14ac:dyDescent="0.2">
      <c r="A535">
        <v>2016</v>
      </c>
      <c r="B535">
        <v>10</v>
      </c>
      <c r="C535" t="s">
        <v>59</v>
      </c>
      <c r="D535">
        <v>3</v>
      </c>
      <c r="E535" t="s">
        <v>12</v>
      </c>
      <c r="F535">
        <f>VLOOKUP(A535&amp;B535&amp;C535&amp;D535&amp;E535,average_median_rates_2_aptFINAL!A:P,16,FALSE)</f>
        <v>3158</v>
      </c>
      <c r="G535">
        <f>VLOOKUP(A535&amp;B535&amp;C535&amp;3&amp;E535,average_median_rates_2_aptFINAL!A:P,16,FALSE)</f>
        <v>3158</v>
      </c>
      <c r="H535">
        <f>IF(D535&lt;=3,VLOOKUP(A535&amp;D535,[1]ratio_condo_family!$A:$F,6,FALSE),0)</f>
        <v>1.5503805282984133</v>
      </c>
      <c r="I535">
        <f>VLOOKUP(A535&amp;3,[1]ratio_condo_family!$A:$F,6,FALSE)</f>
        <v>1.5503805282984133</v>
      </c>
      <c r="J535">
        <f>VLOOKUP(A535,[1]ratio_family_bedrooms!$A:$K,9,FALSE)</f>
        <v>1.0588235294117647</v>
      </c>
      <c r="K535">
        <f>VLOOKUP(A535,[1]ratio_family_bedrooms!$A:$K,10,FALSE)</f>
        <v>1.2222222222222221</v>
      </c>
      <c r="L535">
        <f>VLOOKUP(A535,[1]ratio_family_bedrooms!$A:$K,11,FALSE)</f>
        <v>1.5000000000000002</v>
      </c>
      <c r="M535">
        <f t="shared" si="8"/>
        <v>4896.1017083663892</v>
      </c>
    </row>
    <row r="536" spans="1:13" x14ac:dyDescent="0.2">
      <c r="A536">
        <v>2016</v>
      </c>
      <c r="B536">
        <v>10</v>
      </c>
      <c r="C536" t="s">
        <v>59</v>
      </c>
      <c r="D536">
        <v>3</v>
      </c>
      <c r="E536" t="s">
        <v>16</v>
      </c>
      <c r="F536">
        <f>VLOOKUP(A536&amp;B536&amp;C536&amp;D536&amp;E536,average_median_rates_2_aptFINAL!A:P,16,FALSE)</f>
        <v>2661.0190763052201</v>
      </c>
      <c r="G536">
        <f>VLOOKUP(A536&amp;B536&amp;C536&amp;3&amp;E536,average_median_rates_2_aptFINAL!A:P,16,FALSE)</f>
        <v>2661.0190763052201</v>
      </c>
      <c r="H536">
        <f>IF(D536&lt;=3,VLOOKUP(A536&amp;D536,[1]ratio_condo_family!$A:$F,6,FALSE),0)</f>
        <v>1.5503805282984133</v>
      </c>
      <c r="I536">
        <f>VLOOKUP(A536&amp;3,[1]ratio_condo_family!$A:$F,6,FALSE)</f>
        <v>1.5503805282984133</v>
      </c>
      <c r="J536">
        <f>VLOOKUP(A536,[1]ratio_family_bedrooms!$A:$K,9,FALSE)</f>
        <v>1.0588235294117647</v>
      </c>
      <c r="K536">
        <f>VLOOKUP(A536,[1]ratio_family_bedrooms!$A:$K,10,FALSE)</f>
        <v>1.2222222222222221</v>
      </c>
      <c r="L536">
        <f>VLOOKUP(A536,[1]ratio_family_bedrooms!$A:$K,11,FALSE)</f>
        <v>1.5000000000000002</v>
      </c>
      <c r="M536">
        <f t="shared" si="8"/>
        <v>4125.5921613342434</v>
      </c>
    </row>
    <row r="537" spans="1:13" x14ac:dyDescent="0.2">
      <c r="A537">
        <v>2016</v>
      </c>
      <c r="B537">
        <v>10</v>
      </c>
      <c r="C537" t="s">
        <v>59</v>
      </c>
      <c r="D537">
        <v>3</v>
      </c>
      <c r="E537" t="s">
        <v>17</v>
      </c>
      <c r="F537">
        <f>VLOOKUP(A537&amp;B537&amp;C537&amp;D537&amp;E537,average_median_rates_2_aptFINAL!A:P,16,FALSE)</f>
        <v>3105</v>
      </c>
      <c r="G537">
        <f>VLOOKUP(A537&amp;B537&amp;C537&amp;3&amp;E537,average_median_rates_2_aptFINAL!A:P,16,FALSE)</f>
        <v>3105</v>
      </c>
      <c r="H537">
        <f>IF(D537&lt;=3,VLOOKUP(A537&amp;D537,[1]ratio_condo_family!$A:$F,6,FALSE),0)</f>
        <v>1.5503805282984133</v>
      </c>
      <c r="I537">
        <f>VLOOKUP(A537&amp;3,[1]ratio_condo_family!$A:$F,6,FALSE)</f>
        <v>1.5503805282984133</v>
      </c>
      <c r="J537">
        <f>VLOOKUP(A537,[1]ratio_family_bedrooms!$A:$K,9,FALSE)</f>
        <v>1.0588235294117647</v>
      </c>
      <c r="K537">
        <f>VLOOKUP(A537,[1]ratio_family_bedrooms!$A:$K,10,FALSE)</f>
        <v>1.2222222222222221</v>
      </c>
      <c r="L537">
        <f>VLOOKUP(A537,[1]ratio_family_bedrooms!$A:$K,11,FALSE)</f>
        <v>1.5000000000000002</v>
      </c>
      <c r="M537">
        <f t="shared" si="8"/>
        <v>4813.9315403665732</v>
      </c>
    </row>
    <row r="538" spans="1:13" x14ac:dyDescent="0.2">
      <c r="A538">
        <v>2016</v>
      </c>
      <c r="B538">
        <v>10</v>
      </c>
      <c r="C538" t="s">
        <v>59</v>
      </c>
      <c r="D538">
        <v>3</v>
      </c>
      <c r="E538" t="s">
        <v>19</v>
      </c>
      <c r="F538">
        <f>VLOOKUP(A538&amp;B538&amp;C538&amp;D538&amp;E538,average_median_rates_2_aptFINAL!A:P,16,FALSE)</f>
        <v>2199</v>
      </c>
      <c r="G538">
        <f>VLOOKUP(A538&amp;B538&amp;C538&amp;3&amp;E538,average_median_rates_2_aptFINAL!A:P,16,FALSE)</f>
        <v>2199</v>
      </c>
      <c r="H538">
        <f>IF(D538&lt;=3,VLOOKUP(A538&amp;D538,[1]ratio_condo_family!$A:$F,6,FALSE),0)</f>
        <v>1.5503805282984133</v>
      </c>
      <c r="I538">
        <f>VLOOKUP(A538&amp;3,[1]ratio_condo_family!$A:$F,6,FALSE)</f>
        <v>1.5503805282984133</v>
      </c>
      <c r="J538">
        <f>VLOOKUP(A538,[1]ratio_family_bedrooms!$A:$K,9,FALSE)</f>
        <v>1.0588235294117647</v>
      </c>
      <c r="K538">
        <f>VLOOKUP(A538,[1]ratio_family_bedrooms!$A:$K,10,FALSE)</f>
        <v>1.2222222222222221</v>
      </c>
      <c r="L538">
        <f>VLOOKUP(A538,[1]ratio_family_bedrooms!$A:$K,11,FALSE)</f>
        <v>1.5000000000000002</v>
      </c>
      <c r="M538">
        <f t="shared" si="8"/>
        <v>3409.2867817282108</v>
      </c>
    </row>
    <row r="539" spans="1:13" x14ac:dyDescent="0.2">
      <c r="A539">
        <v>2016</v>
      </c>
      <c r="B539">
        <v>10</v>
      </c>
      <c r="C539" t="s">
        <v>59</v>
      </c>
      <c r="D539">
        <v>3</v>
      </c>
      <c r="E539" t="s">
        <v>20</v>
      </c>
      <c r="F539">
        <f>VLOOKUP(A539&amp;B539&amp;C539&amp;D539&amp;E539,average_median_rates_2_aptFINAL!A:P,16,FALSE)</f>
        <v>2665</v>
      </c>
      <c r="G539">
        <f>VLOOKUP(A539&amp;B539&amp;C539&amp;3&amp;E539,average_median_rates_2_aptFINAL!A:P,16,FALSE)</f>
        <v>2665</v>
      </c>
      <c r="H539">
        <f>IF(D539&lt;=3,VLOOKUP(A539&amp;D539,[1]ratio_condo_family!$A:$F,6,FALSE),0)</f>
        <v>1.5503805282984133</v>
      </c>
      <c r="I539">
        <f>VLOOKUP(A539&amp;3,[1]ratio_condo_family!$A:$F,6,FALSE)</f>
        <v>1.5503805282984133</v>
      </c>
      <c r="J539">
        <f>VLOOKUP(A539,[1]ratio_family_bedrooms!$A:$K,9,FALSE)</f>
        <v>1.0588235294117647</v>
      </c>
      <c r="K539">
        <f>VLOOKUP(A539,[1]ratio_family_bedrooms!$A:$K,10,FALSE)</f>
        <v>1.2222222222222221</v>
      </c>
      <c r="L539">
        <f>VLOOKUP(A539,[1]ratio_family_bedrooms!$A:$K,11,FALSE)</f>
        <v>1.5000000000000002</v>
      </c>
      <c r="M539">
        <f t="shared" si="8"/>
        <v>4131.7641079152718</v>
      </c>
    </row>
    <row r="540" spans="1:13" x14ac:dyDescent="0.2">
      <c r="A540">
        <v>2016</v>
      </c>
      <c r="B540">
        <v>10</v>
      </c>
      <c r="C540" t="s">
        <v>59</v>
      </c>
      <c r="D540">
        <v>3</v>
      </c>
      <c r="E540" t="s">
        <v>21</v>
      </c>
      <c r="F540">
        <f>VLOOKUP(A540&amp;B540&amp;C540&amp;D540&amp;E540,average_median_rates_2_aptFINAL!A:P,16,FALSE)</f>
        <v>2697</v>
      </c>
      <c r="G540">
        <f>VLOOKUP(A540&amp;B540&amp;C540&amp;3&amp;E540,average_median_rates_2_aptFINAL!A:P,16,FALSE)</f>
        <v>2697</v>
      </c>
      <c r="H540">
        <f>IF(D540&lt;=3,VLOOKUP(A540&amp;D540,[1]ratio_condo_family!$A:$F,6,FALSE),0)</f>
        <v>1.5503805282984133</v>
      </c>
      <c r="I540">
        <f>VLOOKUP(A540&amp;3,[1]ratio_condo_family!$A:$F,6,FALSE)</f>
        <v>1.5503805282984133</v>
      </c>
      <c r="J540">
        <f>VLOOKUP(A540,[1]ratio_family_bedrooms!$A:$K,9,FALSE)</f>
        <v>1.0588235294117647</v>
      </c>
      <c r="K540">
        <f>VLOOKUP(A540,[1]ratio_family_bedrooms!$A:$K,10,FALSE)</f>
        <v>1.2222222222222221</v>
      </c>
      <c r="L540">
        <f>VLOOKUP(A540,[1]ratio_family_bedrooms!$A:$K,11,FALSE)</f>
        <v>1.5000000000000002</v>
      </c>
      <c r="M540">
        <f t="shared" si="8"/>
        <v>4181.3762848208207</v>
      </c>
    </row>
    <row r="541" spans="1:13" x14ac:dyDescent="0.2">
      <c r="A541">
        <v>2016</v>
      </c>
      <c r="B541">
        <v>10</v>
      </c>
      <c r="C541" t="s">
        <v>59</v>
      </c>
      <c r="D541">
        <v>3</v>
      </c>
      <c r="E541" t="s">
        <v>23</v>
      </c>
      <c r="F541">
        <f>VLOOKUP(A541&amp;B541&amp;C541&amp;D541&amp;E541,average_median_rates_2_aptFINAL!A:P,16,FALSE)</f>
        <v>1394</v>
      </c>
      <c r="G541">
        <f>VLOOKUP(A541&amp;B541&amp;C541&amp;3&amp;E541,average_median_rates_2_aptFINAL!A:P,16,FALSE)</f>
        <v>1394</v>
      </c>
      <c r="H541">
        <f>IF(D541&lt;=3,VLOOKUP(A541&amp;D541,[1]ratio_condo_family!$A:$F,6,FALSE),0)</f>
        <v>1.5503805282984133</v>
      </c>
      <c r="I541">
        <f>VLOOKUP(A541&amp;3,[1]ratio_condo_family!$A:$F,6,FALSE)</f>
        <v>1.5503805282984133</v>
      </c>
      <c r="J541">
        <f>VLOOKUP(A541,[1]ratio_family_bedrooms!$A:$K,9,FALSE)</f>
        <v>1.0588235294117647</v>
      </c>
      <c r="K541">
        <f>VLOOKUP(A541,[1]ratio_family_bedrooms!$A:$K,10,FALSE)</f>
        <v>1.2222222222222221</v>
      </c>
      <c r="L541">
        <f>VLOOKUP(A541,[1]ratio_family_bedrooms!$A:$K,11,FALSE)</f>
        <v>1.5000000000000002</v>
      </c>
      <c r="M541">
        <f t="shared" si="8"/>
        <v>2161.2304564479882</v>
      </c>
    </row>
    <row r="542" spans="1:13" x14ac:dyDescent="0.2">
      <c r="A542">
        <v>2016</v>
      </c>
      <c r="B542">
        <v>10</v>
      </c>
      <c r="C542" t="s">
        <v>59</v>
      </c>
      <c r="D542">
        <v>3</v>
      </c>
      <c r="E542" t="s">
        <v>24</v>
      </c>
      <c r="F542">
        <f>VLOOKUP(A542&amp;B542&amp;C542&amp;D542&amp;E542,average_median_rates_2_aptFINAL!A:P,16,FALSE)</f>
        <v>1667</v>
      </c>
      <c r="G542">
        <f>VLOOKUP(A542&amp;B542&amp;C542&amp;3&amp;E542,average_median_rates_2_aptFINAL!A:P,16,FALSE)</f>
        <v>1667</v>
      </c>
      <c r="H542">
        <f>IF(D542&lt;=3,VLOOKUP(A542&amp;D542,[1]ratio_condo_family!$A:$F,6,FALSE),0)</f>
        <v>1.5503805282984133</v>
      </c>
      <c r="I542">
        <f>VLOOKUP(A542&amp;3,[1]ratio_condo_family!$A:$F,6,FALSE)</f>
        <v>1.5503805282984133</v>
      </c>
      <c r="J542">
        <f>VLOOKUP(A542,[1]ratio_family_bedrooms!$A:$K,9,FALSE)</f>
        <v>1.0588235294117647</v>
      </c>
      <c r="K542">
        <f>VLOOKUP(A542,[1]ratio_family_bedrooms!$A:$K,10,FALSE)</f>
        <v>1.2222222222222221</v>
      </c>
      <c r="L542">
        <f>VLOOKUP(A542,[1]ratio_family_bedrooms!$A:$K,11,FALSE)</f>
        <v>1.5000000000000002</v>
      </c>
      <c r="M542">
        <f t="shared" si="8"/>
        <v>2584.4843406734549</v>
      </c>
    </row>
    <row r="543" spans="1:13" x14ac:dyDescent="0.2">
      <c r="A543">
        <v>2016</v>
      </c>
      <c r="B543">
        <v>10</v>
      </c>
      <c r="C543" t="s">
        <v>59</v>
      </c>
      <c r="D543">
        <v>3</v>
      </c>
      <c r="E543" t="s">
        <v>25</v>
      </c>
      <c r="F543">
        <f>VLOOKUP(A543&amp;B543&amp;C543&amp;D543&amp;E543,average_median_rates_2_aptFINAL!A:P,16,FALSE)</f>
        <v>1393</v>
      </c>
      <c r="G543">
        <f>VLOOKUP(A543&amp;B543&amp;C543&amp;3&amp;E543,average_median_rates_2_aptFINAL!A:P,16,FALSE)</f>
        <v>1393</v>
      </c>
      <c r="H543">
        <f>IF(D543&lt;=3,VLOOKUP(A543&amp;D543,[1]ratio_condo_family!$A:$F,6,FALSE),0)</f>
        <v>1.5503805282984133</v>
      </c>
      <c r="I543">
        <f>VLOOKUP(A543&amp;3,[1]ratio_condo_family!$A:$F,6,FALSE)</f>
        <v>1.5503805282984133</v>
      </c>
      <c r="J543">
        <f>VLOOKUP(A543,[1]ratio_family_bedrooms!$A:$K,9,FALSE)</f>
        <v>1.0588235294117647</v>
      </c>
      <c r="K543">
        <f>VLOOKUP(A543,[1]ratio_family_bedrooms!$A:$K,10,FALSE)</f>
        <v>1.2222222222222221</v>
      </c>
      <c r="L543">
        <f>VLOOKUP(A543,[1]ratio_family_bedrooms!$A:$K,11,FALSE)</f>
        <v>1.5000000000000002</v>
      </c>
      <c r="M543">
        <f t="shared" si="8"/>
        <v>2159.6800759196899</v>
      </c>
    </row>
    <row r="544" spans="1:13" x14ac:dyDescent="0.2">
      <c r="A544">
        <v>2016</v>
      </c>
      <c r="B544">
        <v>10</v>
      </c>
      <c r="C544" t="s">
        <v>59</v>
      </c>
      <c r="D544">
        <v>3</v>
      </c>
      <c r="E544" t="s">
        <v>26</v>
      </c>
      <c r="F544">
        <f>VLOOKUP(A544&amp;B544&amp;C544&amp;D544&amp;E544,average_median_rates_2_aptFINAL!A:P,16,FALSE)</f>
        <v>1272</v>
      </c>
      <c r="G544">
        <f>VLOOKUP(A544&amp;B544&amp;C544&amp;3&amp;E544,average_median_rates_2_aptFINAL!A:P,16,FALSE)</f>
        <v>1272</v>
      </c>
      <c r="H544">
        <f>IF(D544&lt;=3,VLOOKUP(A544&amp;D544,[1]ratio_condo_family!$A:$F,6,FALSE),0)</f>
        <v>1.5503805282984133</v>
      </c>
      <c r="I544">
        <f>VLOOKUP(A544&amp;3,[1]ratio_condo_family!$A:$F,6,FALSE)</f>
        <v>1.5503805282984133</v>
      </c>
      <c r="J544">
        <f>VLOOKUP(A544,[1]ratio_family_bedrooms!$A:$K,9,FALSE)</f>
        <v>1.0588235294117647</v>
      </c>
      <c r="K544">
        <f>VLOOKUP(A544,[1]ratio_family_bedrooms!$A:$K,10,FALSE)</f>
        <v>1.2222222222222221</v>
      </c>
      <c r="L544">
        <f>VLOOKUP(A544,[1]ratio_family_bedrooms!$A:$K,11,FALSE)</f>
        <v>1.5000000000000002</v>
      </c>
      <c r="M544">
        <f t="shared" si="8"/>
        <v>1972.0840319955817</v>
      </c>
    </row>
    <row r="545" spans="1:13" x14ac:dyDescent="0.2">
      <c r="A545">
        <v>2016</v>
      </c>
      <c r="B545">
        <v>10</v>
      </c>
      <c r="C545" t="s">
        <v>59</v>
      </c>
      <c r="D545">
        <v>3</v>
      </c>
      <c r="E545" t="s">
        <v>27</v>
      </c>
      <c r="F545">
        <f>VLOOKUP(A545&amp;B545&amp;C545&amp;D545&amp;E545,average_median_rates_2_aptFINAL!A:P,16,FALSE)</f>
        <v>2358</v>
      </c>
      <c r="G545">
        <f>VLOOKUP(A545&amp;B545&amp;C545&amp;3&amp;E545,average_median_rates_2_aptFINAL!A:P,16,FALSE)</f>
        <v>2358</v>
      </c>
      <c r="H545">
        <f>IF(D545&lt;=3,VLOOKUP(A545&amp;D545,[1]ratio_condo_family!$A:$F,6,FALSE),0)</f>
        <v>1.5503805282984133</v>
      </c>
      <c r="I545">
        <f>VLOOKUP(A545&amp;3,[1]ratio_condo_family!$A:$F,6,FALSE)</f>
        <v>1.5503805282984133</v>
      </c>
      <c r="J545">
        <f>VLOOKUP(A545,[1]ratio_family_bedrooms!$A:$K,9,FALSE)</f>
        <v>1.0588235294117647</v>
      </c>
      <c r="K545">
        <f>VLOOKUP(A545,[1]ratio_family_bedrooms!$A:$K,10,FALSE)</f>
        <v>1.2222222222222221</v>
      </c>
      <c r="L545">
        <f>VLOOKUP(A545,[1]ratio_family_bedrooms!$A:$K,11,FALSE)</f>
        <v>1.5000000000000002</v>
      </c>
      <c r="M545">
        <f t="shared" si="8"/>
        <v>3655.7972857276586</v>
      </c>
    </row>
    <row r="546" spans="1:13" x14ac:dyDescent="0.2">
      <c r="A546">
        <v>2016</v>
      </c>
      <c r="B546">
        <v>10</v>
      </c>
      <c r="C546" t="s">
        <v>59</v>
      </c>
      <c r="D546">
        <v>3</v>
      </c>
      <c r="E546" t="s">
        <v>28</v>
      </c>
      <c r="F546">
        <f>VLOOKUP(A546&amp;B546&amp;C546&amp;D546&amp;E546,average_median_rates_2_aptFINAL!A:P,16,FALSE)</f>
        <v>1741</v>
      </c>
      <c r="G546">
        <f>VLOOKUP(A546&amp;B546&amp;C546&amp;3&amp;E546,average_median_rates_2_aptFINAL!A:P,16,FALSE)</f>
        <v>1741</v>
      </c>
      <c r="H546">
        <f>IF(D546&lt;=3,VLOOKUP(A546&amp;D546,[1]ratio_condo_family!$A:$F,6,FALSE),0)</f>
        <v>1.5503805282984133</v>
      </c>
      <c r="I546">
        <f>VLOOKUP(A546&amp;3,[1]ratio_condo_family!$A:$F,6,FALSE)</f>
        <v>1.5503805282984133</v>
      </c>
      <c r="J546">
        <f>VLOOKUP(A546,[1]ratio_family_bedrooms!$A:$K,9,FALSE)</f>
        <v>1.0588235294117647</v>
      </c>
      <c r="K546">
        <f>VLOOKUP(A546,[1]ratio_family_bedrooms!$A:$K,10,FALSE)</f>
        <v>1.2222222222222221</v>
      </c>
      <c r="L546">
        <f>VLOOKUP(A546,[1]ratio_family_bedrooms!$A:$K,11,FALSE)</f>
        <v>1.5000000000000002</v>
      </c>
      <c r="M546">
        <f t="shared" si="8"/>
        <v>2699.2124997675378</v>
      </c>
    </row>
    <row r="547" spans="1:13" x14ac:dyDescent="0.2">
      <c r="A547">
        <v>2016</v>
      </c>
      <c r="B547">
        <v>10</v>
      </c>
      <c r="C547" t="s">
        <v>59</v>
      </c>
      <c r="D547">
        <v>3</v>
      </c>
      <c r="E547" t="s">
        <v>29</v>
      </c>
      <c r="F547">
        <f>VLOOKUP(A547&amp;B547&amp;C547&amp;D547&amp;E547,average_median_rates_2_aptFINAL!A:P,16,FALSE)</f>
        <v>1265</v>
      </c>
      <c r="G547">
        <f>VLOOKUP(A547&amp;B547&amp;C547&amp;3&amp;E547,average_median_rates_2_aptFINAL!A:P,16,FALSE)</f>
        <v>1265</v>
      </c>
      <c r="H547">
        <f>IF(D547&lt;=3,VLOOKUP(A547&amp;D547,[1]ratio_condo_family!$A:$F,6,FALSE),0)</f>
        <v>1.5503805282984133</v>
      </c>
      <c r="I547">
        <f>VLOOKUP(A547&amp;3,[1]ratio_condo_family!$A:$F,6,FALSE)</f>
        <v>1.5503805282984133</v>
      </c>
      <c r="J547">
        <f>VLOOKUP(A547,[1]ratio_family_bedrooms!$A:$K,9,FALSE)</f>
        <v>1.0588235294117647</v>
      </c>
      <c r="K547">
        <f>VLOOKUP(A547,[1]ratio_family_bedrooms!$A:$K,10,FALSE)</f>
        <v>1.2222222222222221</v>
      </c>
      <c r="L547">
        <f>VLOOKUP(A547,[1]ratio_family_bedrooms!$A:$K,11,FALSE)</f>
        <v>1.5000000000000002</v>
      </c>
      <c r="M547">
        <f t="shared" si="8"/>
        <v>1961.231368297493</v>
      </c>
    </row>
    <row r="548" spans="1:13" x14ac:dyDescent="0.2">
      <c r="A548">
        <v>2016</v>
      </c>
      <c r="B548">
        <v>10</v>
      </c>
      <c r="C548" t="s">
        <v>59</v>
      </c>
      <c r="D548">
        <v>3</v>
      </c>
      <c r="E548" t="s">
        <v>31</v>
      </c>
      <c r="F548">
        <f>VLOOKUP(A548&amp;B548&amp;C548&amp;D548&amp;E548,average_median_rates_2_aptFINAL!A:P,16,FALSE)</f>
        <v>1557</v>
      </c>
      <c r="G548">
        <f>VLOOKUP(A548&amp;B548&amp;C548&amp;3&amp;E548,average_median_rates_2_aptFINAL!A:P,16,FALSE)</f>
        <v>1557</v>
      </c>
      <c r="H548">
        <f>IF(D548&lt;=3,VLOOKUP(A548&amp;D548,[1]ratio_condo_family!$A:$F,6,FALSE),0)</f>
        <v>1.5503805282984133</v>
      </c>
      <c r="I548">
        <f>VLOOKUP(A548&amp;3,[1]ratio_condo_family!$A:$F,6,FALSE)</f>
        <v>1.5503805282984133</v>
      </c>
      <c r="J548">
        <f>VLOOKUP(A548,[1]ratio_family_bedrooms!$A:$K,9,FALSE)</f>
        <v>1.0588235294117647</v>
      </c>
      <c r="K548">
        <f>VLOOKUP(A548,[1]ratio_family_bedrooms!$A:$K,10,FALSE)</f>
        <v>1.2222222222222221</v>
      </c>
      <c r="L548">
        <f>VLOOKUP(A548,[1]ratio_family_bedrooms!$A:$K,11,FALSE)</f>
        <v>1.5000000000000002</v>
      </c>
      <c r="M548">
        <f t="shared" si="8"/>
        <v>2413.9424825606297</v>
      </c>
    </row>
    <row r="549" spans="1:13" x14ac:dyDescent="0.2">
      <c r="A549">
        <v>2016</v>
      </c>
      <c r="B549">
        <v>10</v>
      </c>
      <c r="C549" t="s">
        <v>59</v>
      </c>
      <c r="D549">
        <v>3</v>
      </c>
      <c r="E549" t="s">
        <v>32</v>
      </c>
      <c r="F549">
        <f>VLOOKUP(A549&amp;B549&amp;C549&amp;D549&amp;E549,average_median_rates_2_aptFINAL!A:P,16,FALSE)</f>
        <v>1449</v>
      </c>
      <c r="G549">
        <f>VLOOKUP(A549&amp;B549&amp;C549&amp;3&amp;E549,average_median_rates_2_aptFINAL!A:P,16,FALSE)</f>
        <v>1449</v>
      </c>
      <c r="H549">
        <f>IF(D549&lt;=3,VLOOKUP(A549&amp;D549,[1]ratio_condo_family!$A:$F,6,FALSE),0)</f>
        <v>1.5503805282984133</v>
      </c>
      <c r="I549">
        <f>VLOOKUP(A549&amp;3,[1]ratio_condo_family!$A:$F,6,FALSE)</f>
        <v>1.5503805282984133</v>
      </c>
      <c r="J549">
        <f>VLOOKUP(A549,[1]ratio_family_bedrooms!$A:$K,9,FALSE)</f>
        <v>1.0588235294117647</v>
      </c>
      <c r="K549">
        <f>VLOOKUP(A549,[1]ratio_family_bedrooms!$A:$K,10,FALSE)</f>
        <v>1.2222222222222221</v>
      </c>
      <c r="L549">
        <f>VLOOKUP(A549,[1]ratio_family_bedrooms!$A:$K,11,FALSE)</f>
        <v>1.5000000000000002</v>
      </c>
      <c r="M549">
        <f t="shared" si="8"/>
        <v>2246.5013855044008</v>
      </c>
    </row>
    <row r="550" spans="1:13" x14ac:dyDescent="0.2">
      <c r="A550">
        <v>2016</v>
      </c>
      <c r="B550">
        <v>10</v>
      </c>
      <c r="C550" t="s">
        <v>59</v>
      </c>
      <c r="D550">
        <v>3</v>
      </c>
      <c r="E550" t="s">
        <v>33</v>
      </c>
      <c r="F550">
        <f>VLOOKUP(A550&amp;B550&amp;C550&amp;D550&amp;E550,average_median_rates_2_aptFINAL!A:P,16,FALSE)</f>
        <v>1647</v>
      </c>
      <c r="G550">
        <f>VLOOKUP(A550&amp;B550&amp;C550&amp;3&amp;E550,average_median_rates_2_aptFINAL!A:P,16,FALSE)</f>
        <v>1647</v>
      </c>
      <c r="H550">
        <f>IF(D550&lt;=3,VLOOKUP(A550&amp;D550,[1]ratio_condo_family!$A:$F,6,FALSE),0)</f>
        <v>1.5503805282984133</v>
      </c>
      <c r="I550">
        <f>VLOOKUP(A550&amp;3,[1]ratio_condo_family!$A:$F,6,FALSE)</f>
        <v>1.5503805282984133</v>
      </c>
      <c r="J550">
        <f>VLOOKUP(A550,[1]ratio_family_bedrooms!$A:$K,9,FALSE)</f>
        <v>1.0588235294117647</v>
      </c>
      <c r="K550">
        <f>VLOOKUP(A550,[1]ratio_family_bedrooms!$A:$K,10,FALSE)</f>
        <v>1.2222222222222221</v>
      </c>
      <c r="L550">
        <f>VLOOKUP(A550,[1]ratio_family_bedrooms!$A:$K,11,FALSE)</f>
        <v>1.5000000000000002</v>
      </c>
      <c r="M550">
        <f t="shared" si="8"/>
        <v>2553.4767301074867</v>
      </c>
    </row>
    <row r="551" spans="1:13" x14ac:dyDescent="0.2">
      <c r="A551">
        <v>2016</v>
      </c>
      <c r="B551">
        <v>10</v>
      </c>
      <c r="C551" t="s">
        <v>59</v>
      </c>
      <c r="D551">
        <v>3</v>
      </c>
      <c r="E551" t="s">
        <v>34</v>
      </c>
      <c r="F551">
        <f>VLOOKUP(A551&amp;B551&amp;C551&amp;D551&amp;E551,average_median_rates_2_aptFINAL!A:P,16,FALSE)</f>
        <v>1726</v>
      </c>
      <c r="G551">
        <f>VLOOKUP(A551&amp;B551&amp;C551&amp;3&amp;E551,average_median_rates_2_aptFINAL!A:P,16,FALSE)</f>
        <v>1726</v>
      </c>
      <c r="H551">
        <f>IF(D551&lt;=3,VLOOKUP(A551&amp;D551,[1]ratio_condo_family!$A:$F,6,FALSE),0)</f>
        <v>1.5503805282984133</v>
      </c>
      <c r="I551">
        <f>VLOOKUP(A551&amp;3,[1]ratio_condo_family!$A:$F,6,FALSE)</f>
        <v>1.5503805282984133</v>
      </c>
      <c r="J551">
        <f>VLOOKUP(A551,[1]ratio_family_bedrooms!$A:$K,9,FALSE)</f>
        <v>1.0588235294117647</v>
      </c>
      <c r="K551">
        <f>VLOOKUP(A551,[1]ratio_family_bedrooms!$A:$K,10,FALSE)</f>
        <v>1.2222222222222221</v>
      </c>
      <c r="L551">
        <f>VLOOKUP(A551,[1]ratio_family_bedrooms!$A:$K,11,FALSE)</f>
        <v>1.5000000000000002</v>
      </c>
      <c r="M551">
        <f t="shared" si="8"/>
        <v>2675.9567918430612</v>
      </c>
    </row>
    <row r="552" spans="1:13" x14ac:dyDescent="0.2">
      <c r="A552">
        <v>2016</v>
      </c>
      <c r="B552">
        <v>10</v>
      </c>
      <c r="C552" t="s">
        <v>59</v>
      </c>
      <c r="D552">
        <v>3</v>
      </c>
      <c r="E552" t="s">
        <v>35</v>
      </c>
      <c r="F552">
        <f>VLOOKUP(A552&amp;B552&amp;C552&amp;D552&amp;E552,average_median_rates_2_aptFINAL!A:P,16,FALSE)</f>
        <v>3670</v>
      </c>
      <c r="G552">
        <f>VLOOKUP(A552&amp;B552&amp;C552&amp;3&amp;E552,average_median_rates_2_aptFINAL!A:P,16,FALSE)</f>
        <v>3670</v>
      </c>
      <c r="H552">
        <f>IF(D552&lt;=3,VLOOKUP(A552&amp;D552,[1]ratio_condo_family!$A:$F,6,FALSE),0)</f>
        <v>1.5503805282984133</v>
      </c>
      <c r="I552">
        <f>VLOOKUP(A552&amp;3,[1]ratio_condo_family!$A:$F,6,FALSE)</f>
        <v>1.5503805282984133</v>
      </c>
      <c r="J552">
        <f>VLOOKUP(A552,[1]ratio_family_bedrooms!$A:$K,9,FALSE)</f>
        <v>1.0588235294117647</v>
      </c>
      <c r="K552">
        <f>VLOOKUP(A552,[1]ratio_family_bedrooms!$A:$K,10,FALSE)</f>
        <v>1.2222222222222221</v>
      </c>
      <c r="L552">
        <f>VLOOKUP(A552,[1]ratio_family_bedrooms!$A:$K,11,FALSE)</f>
        <v>1.5000000000000002</v>
      </c>
      <c r="M552">
        <f t="shared" si="8"/>
        <v>5689.8965388551769</v>
      </c>
    </row>
    <row r="553" spans="1:13" x14ac:dyDescent="0.2">
      <c r="A553">
        <v>2016</v>
      </c>
      <c r="B553">
        <v>10</v>
      </c>
      <c r="C553" t="s">
        <v>59</v>
      </c>
      <c r="D553">
        <v>3</v>
      </c>
      <c r="E553" t="s">
        <v>36</v>
      </c>
      <c r="F553">
        <f>VLOOKUP(A553&amp;B553&amp;C553&amp;D553&amp;E553,average_median_rates_2_aptFINAL!A:P,16,FALSE)</f>
        <v>1644</v>
      </c>
      <c r="G553">
        <f>VLOOKUP(A553&amp;B553&amp;C553&amp;3&amp;E553,average_median_rates_2_aptFINAL!A:P,16,FALSE)</f>
        <v>1644</v>
      </c>
      <c r="H553">
        <f>IF(D553&lt;=3,VLOOKUP(A553&amp;D553,[1]ratio_condo_family!$A:$F,6,FALSE),0)</f>
        <v>1.5503805282984133</v>
      </c>
      <c r="I553">
        <f>VLOOKUP(A553&amp;3,[1]ratio_condo_family!$A:$F,6,FALSE)</f>
        <v>1.5503805282984133</v>
      </c>
      <c r="J553">
        <f>VLOOKUP(A553,[1]ratio_family_bedrooms!$A:$K,9,FALSE)</f>
        <v>1.0588235294117647</v>
      </c>
      <c r="K553">
        <f>VLOOKUP(A553,[1]ratio_family_bedrooms!$A:$K,10,FALSE)</f>
        <v>1.2222222222222221</v>
      </c>
      <c r="L553">
        <f>VLOOKUP(A553,[1]ratio_family_bedrooms!$A:$K,11,FALSE)</f>
        <v>1.5000000000000002</v>
      </c>
      <c r="M553">
        <f t="shared" si="8"/>
        <v>2548.8255885225917</v>
      </c>
    </row>
    <row r="554" spans="1:13" x14ac:dyDescent="0.2">
      <c r="A554">
        <v>2016</v>
      </c>
      <c r="B554">
        <v>10</v>
      </c>
      <c r="C554" t="s">
        <v>59</v>
      </c>
      <c r="D554">
        <v>3</v>
      </c>
      <c r="E554" t="s">
        <v>37</v>
      </c>
      <c r="F554">
        <f>VLOOKUP(A554&amp;B554&amp;C554&amp;D554&amp;E554,average_median_rates_2_aptFINAL!A:P,16,FALSE)</f>
        <v>1113.2505780698555</v>
      </c>
      <c r="G554">
        <f>VLOOKUP(A554&amp;B554&amp;C554&amp;3&amp;E554,average_median_rates_2_aptFINAL!A:P,16,FALSE)</f>
        <v>1113.2505780698555</v>
      </c>
      <c r="H554">
        <f>IF(D554&lt;=3,VLOOKUP(A554&amp;D554,[1]ratio_condo_family!$A:$F,6,FALSE),0)</f>
        <v>1.5503805282984133</v>
      </c>
      <c r="I554">
        <f>VLOOKUP(A554&amp;3,[1]ratio_condo_family!$A:$F,6,FALSE)</f>
        <v>1.5503805282984133</v>
      </c>
      <c r="J554">
        <f>VLOOKUP(A554,[1]ratio_family_bedrooms!$A:$K,9,FALSE)</f>
        <v>1.0588235294117647</v>
      </c>
      <c r="K554">
        <f>VLOOKUP(A554,[1]ratio_family_bedrooms!$A:$K,10,FALSE)</f>
        <v>1.2222222222222221</v>
      </c>
      <c r="L554">
        <f>VLOOKUP(A554,[1]ratio_family_bedrooms!$A:$K,11,FALSE)</f>
        <v>1.5000000000000002</v>
      </c>
      <c r="M554">
        <f t="shared" si="8"/>
        <v>1725.9620193564565</v>
      </c>
    </row>
    <row r="555" spans="1:13" x14ac:dyDescent="0.2">
      <c r="A555">
        <v>2016</v>
      </c>
      <c r="B555">
        <v>10</v>
      </c>
      <c r="C555" t="s">
        <v>59</v>
      </c>
      <c r="D555">
        <v>3</v>
      </c>
      <c r="E555" t="s">
        <v>38</v>
      </c>
      <c r="F555">
        <f>VLOOKUP(A555&amp;B555&amp;C555&amp;D555&amp;E555,average_median_rates_2_aptFINAL!A:P,16,FALSE)</f>
        <v>1169</v>
      </c>
      <c r="G555">
        <f>VLOOKUP(A555&amp;B555&amp;C555&amp;3&amp;E555,average_median_rates_2_aptFINAL!A:P,16,FALSE)</f>
        <v>1169</v>
      </c>
      <c r="H555">
        <f>IF(D555&lt;=3,VLOOKUP(A555&amp;D555,[1]ratio_condo_family!$A:$F,6,FALSE),0)</f>
        <v>1.5503805282984133</v>
      </c>
      <c r="I555">
        <f>VLOOKUP(A555&amp;3,[1]ratio_condo_family!$A:$F,6,FALSE)</f>
        <v>1.5503805282984133</v>
      </c>
      <c r="J555">
        <f>VLOOKUP(A555,[1]ratio_family_bedrooms!$A:$K,9,FALSE)</f>
        <v>1.0588235294117647</v>
      </c>
      <c r="K555">
        <f>VLOOKUP(A555,[1]ratio_family_bedrooms!$A:$K,10,FALSE)</f>
        <v>1.2222222222222221</v>
      </c>
      <c r="L555">
        <f>VLOOKUP(A555,[1]ratio_family_bedrooms!$A:$K,11,FALSE)</f>
        <v>1.5000000000000002</v>
      </c>
      <c r="M555">
        <f t="shared" si="8"/>
        <v>1812.3948375808452</v>
      </c>
    </row>
    <row r="556" spans="1:13" x14ac:dyDescent="0.2">
      <c r="A556">
        <v>2016</v>
      </c>
      <c r="B556">
        <v>10</v>
      </c>
      <c r="C556" t="s">
        <v>59</v>
      </c>
      <c r="D556">
        <v>3</v>
      </c>
      <c r="E556" t="s">
        <v>39</v>
      </c>
      <c r="F556">
        <f>VLOOKUP(A556&amp;B556&amp;C556&amp;D556&amp;E556,average_median_rates_2_aptFINAL!A:P,16,FALSE)</f>
        <v>1427.5467932335398</v>
      </c>
      <c r="G556">
        <f>VLOOKUP(A556&amp;B556&amp;C556&amp;3&amp;E556,average_median_rates_2_aptFINAL!A:P,16,FALSE)</f>
        <v>1427.5467932335398</v>
      </c>
      <c r="H556">
        <f>IF(D556&lt;=3,VLOOKUP(A556&amp;D556,[1]ratio_condo_family!$A:$F,6,FALSE),0)</f>
        <v>1.5503805282984133</v>
      </c>
      <c r="I556">
        <f>VLOOKUP(A556&amp;3,[1]ratio_condo_family!$A:$F,6,FALSE)</f>
        <v>1.5503805282984133</v>
      </c>
      <c r="J556">
        <f>VLOOKUP(A556,[1]ratio_family_bedrooms!$A:$K,9,FALSE)</f>
        <v>1.0588235294117647</v>
      </c>
      <c r="K556">
        <f>VLOOKUP(A556,[1]ratio_family_bedrooms!$A:$K,10,FALSE)</f>
        <v>1.2222222222222221</v>
      </c>
      <c r="L556">
        <f>VLOOKUP(A556,[1]ratio_family_bedrooms!$A:$K,11,FALSE)</f>
        <v>1.5000000000000002</v>
      </c>
      <c r="M556">
        <f t="shared" si="8"/>
        <v>2213.2407514641213</v>
      </c>
    </row>
    <row r="557" spans="1:13" x14ac:dyDescent="0.2">
      <c r="A557">
        <v>2016</v>
      </c>
      <c r="B557">
        <v>10</v>
      </c>
      <c r="C557" t="s">
        <v>59</v>
      </c>
      <c r="D557">
        <v>3</v>
      </c>
      <c r="E557" t="s">
        <v>40</v>
      </c>
      <c r="F557">
        <f>VLOOKUP(A557&amp;B557&amp;C557&amp;D557&amp;E557,average_median_rates_2_aptFINAL!A:P,16,FALSE)</f>
        <v>1145</v>
      </c>
      <c r="G557">
        <f>VLOOKUP(A557&amp;B557&amp;C557&amp;3&amp;E557,average_median_rates_2_aptFINAL!A:P,16,FALSE)</f>
        <v>1145</v>
      </c>
      <c r="H557">
        <f>IF(D557&lt;=3,VLOOKUP(A557&amp;D557,[1]ratio_condo_family!$A:$F,6,FALSE),0)</f>
        <v>1.5503805282984133</v>
      </c>
      <c r="I557">
        <f>VLOOKUP(A557&amp;3,[1]ratio_condo_family!$A:$F,6,FALSE)</f>
        <v>1.5503805282984133</v>
      </c>
      <c r="J557">
        <f>VLOOKUP(A557,[1]ratio_family_bedrooms!$A:$K,9,FALSE)</f>
        <v>1.0588235294117647</v>
      </c>
      <c r="K557">
        <f>VLOOKUP(A557,[1]ratio_family_bedrooms!$A:$K,10,FALSE)</f>
        <v>1.2222222222222221</v>
      </c>
      <c r="L557">
        <f>VLOOKUP(A557,[1]ratio_family_bedrooms!$A:$K,11,FALSE)</f>
        <v>1.5000000000000002</v>
      </c>
      <c r="M557">
        <f t="shared" si="8"/>
        <v>1775.1857049016833</v>
      </c>
    </row>
    <row r="558" spans="1:13" x14ac:dyDescent="0.2">
      <c r="A558">
        <v>2016</v>
      </c>
      <c r="B558">
        <v>10</v>
      </c>
      <c r="C558" t="s">
        <v>59</v>
      </c>
      <c r="D558">
        <v>3</v>
      </c>
      <c r="E558" t="s">
        <v>41</v>
      </c>
      <c r="F558">
        <f>VLOOKUP(A558&amp;B558&amp;C558&amp;D558&amp;E558,average_median_rates_2_aptFINAL!A:P,16,FALSE)</f>
        <v>1219</v>
      </c>
      <c r="G558">
        <f>VLOOKUP(A558&amp;B558&amp;C558&amp;3&amp;E558,average_median_rates_2_aptFINAL!A:P,16,FALSE)</f>
        <v>1219</v>
      </c>
      <c r="H558">
        <f>IF(D558&lt;=3,VLOOKUP(A558&amp;D558,[1]ratio_condo_family!$A:$F,6,FALSE),0)</f>
        <v>1.5503805282984133</v>
      </c>
      <c r="I558">
        <f>VLOOKUP(A558&amp;3,[1]ratio_condo_family!$A:$F,6,FALSE)</f>
        <v>1.5503805282984133</v>
      </c>
      <c r="J558">
        <f>VLOOKUP(A558,[1]ratio_family_bedrooms!$A:$K,9,FALSE)</f>
        <v>1.0588235294117647</v>
      </c>
      <c r="K558">
        <f>VLOOKUP(A558,[1]ratio_family_bedrooms!$A:$K,10,FALSE)</f>
        <v>1.2222222222222221</v>
      </c>
      <c r="L558">
        <f>VLOOKUP(A558,[1]ratio_family_bedrooms!$A:$K,11,FALSE)</f>
        <v>1.5000000000000002</v>
      </c>
      <c r="M558">
        <f t="shared" si="8"/>
        <v>1889.913863995766</v>
      </c>
    </row>
    <row r="559" spans="1:13" x14ac:dyDescent="0.2">
      <c r="A559">
        <v>2016</v>
      </c>
      <c r="B559">
        <v>10</v>
      </c>
      <c r="C559" t="s">
        <v>59</v>
      </c>
      <c r="D559">
        <v>3</v>
      </c>
      <c r="E559" t="s">
        <v>42</v>
      </c>
      <c r="F559">
        <f>VLOOKUP(A559&amp;B559&amp;C559&amp;D559&amp;E559,average_median_rates_2_aptFINAL!A:P,16,FALSE)</f>
        <v>1191</v>
      </c>
      <c r="G559">
        <f>VLOOKUP(A559&amp;B559&amp;C559&amp;3&amp;E559,average_median_rates_2_aptFINAL!A:P,16,FALSE)</f>
        <v>1191</v>
      </c>
      <c r="H559">
        <f>IF(D559&lt;=3,VLOOKUP(A559&amp;D559,[1]ratio_condo_family!$A:$F,6,FALSE),0)</f>
        <v>1.5503805282984133</v>
      </c>
      <c r="I559">
        <f>VLOOKUP(A559&amp;3,[1]ratio_condo_family!$A:$F,6,FALSE)</f>
        <v>1.5503805282984133</v>
      </c>
      <c r="J559">
        <f>VLOOKUP(A559,[1]ratio_family_bedrooms!$A:$K,9,FALSE)</f>
        <v>1.0588235294117647</v>
      </c>
      <c r="K559">
        <f>VLOOKUP(A559,[1]ratio_family_bedrooms!$A:$K,10,FALSE)</f>
        <v>1.2222222222222221</v>
      </c>
      <c r="L559">
        <f>VLOOKUP(A559,[1]ratio_family_bedrooms!$A:$K,11,FALSE)</f>
        <v>1.5000000000000002</v>
      </c>
      <c r="M559">
        <f t="shared" si="8"/>
        <v>1846.5032092034103</v>
      </c>
    </row>
    <row r="560" spans="1:13" x14ac:dyDescent="0.2">
      <c r="A560">
        <v>2016</v>
      </c>
      <c r="B560">
        <v>10</v>
      </c>
      <c r="C560" t="s">
        <v>59</v>
      </c>
      <c r="D560">
        <v>3</v>
      </c>
      <c r="E560" t="s">
        <v>43</v>
      </c>
      <c r="F560">
        <f>VLOOKUP(A560&amp;B560&amp;C560&amp;D560&amp;E560,average_median_rates_2_aptFINAL!A:P,16,FALSE)</f>
        <v>1631</v>
      </c>
      <c r="G560">
        <f>VLOOKUP(A560&amp;B560&amp;C560&amp;3&amp;E560,average_median_rates_2_aptFINAL!A:P,16,FALSE)</f>
        <v>1631</v>
      </c>
      <c r="H560">
        <f>IF(D560&lt;=3,VLOOKUP(A560&amp;D560,[1]ratio_condo_family!$A:$F,6,FALSE),0)</f>
        <v>1.5503805282984133</v>
      </c>
      <c r="I560">
        <f>VLOOKUP(A560&amp;3,[1]ratio_condo_family!$A:$F,6,FALSE)</f>
        <v>1.5503805282984133</v>
      </c>
      <c r="J560">
        <f>VLOOKUP(A560,[1]ratio_family_bedrooms!$A:$K,9,FALSE)</f>
        <v>1.0588235294117647</v>
      </c>
      <c r="K560">
        <f>VLOOKUP(A560,[1]ratio_family_bedrooms!$A:$K,10,FALSE)</f>
        <v>1.2222222222222221</v>
      </c>
      <c r="L560">
        <f>VLOOKUP(A560,[1]ratio_family_bedrooms!$A:$K,11,FALSE)</f>
        <v>1.5000000000000002</v>
      </c>
      <c r="M560">
        <f t="shared" si="8"/>
        <v>2528.6706416547122</v>
      </c>
    </row>
    <row r="561" spans="1:13" x14ac:dyDescent="0.2">
      <c r="A561">
        <v>2016</v>
      </c>
      <c r="B561">
        <v>10</v>
      </c>
      <c r="C561" t="s">
        <v>59</v>
      </c>
      <c r="D561">
        <v>3</v>
      </c>
      <c r="E561" t="s">
        <v>60</v>
      </c>
      <c r="F561">
        <f>VLOOKUP(A561&amp;B561&amp;C561&amp;D561&amp;E561,average_median_rates_2_aptFINAL!A:P,16,FALSE)</f>
        <v>1477.7649993915052</v>
      </c>
      <c r="G561">
        <f>VLOOKUP(A561&amp;B561&amp;C561&amp;3&amp;E561,average_median_rates_2_aptFINAL!A:P,16,FALSE)</f>
        <v>1477.7649993915052</v>
      </c>
      <c r="H561">
        <f>IF(D561&lt;=3,VLOOKUP(A561&amp;D561,[1]ratio_condo_family!$A:$F,6,FALSE),0)</f>
        <v>1.5503805282984133</v>
      </c>
      <c r="I561">
        <f>VLOOKUP(A561&amp;3,[1]ratio_condo_family!$A:$F,6,FALSE)</f>
        <v>1.5503805282984133</v>
      </c>
      <c r="J561">
        <f>VLOOKUP(A561,[1]ratio_family_bedrooms!$A:$K,9,FALSE)</f>
        <v>1.0588235294117647</v>
      </c>
      <c r="K561">
        <f>VLOOKUP(A561,[1]ratio_family_bedrooms!$A:$K,10,FALSE)</f>
        <v>1.2222222222222221</v>
      </c>
      <c r="L561">
        <f>VLOOKUP(A561,[1]ratio_family_bedrooms!$A:$K,11,FALSE)</f>
        <v>1.5000000000000002</v>
      </c>
      <c r="M561">
        <f t="shared" si="8"/>
        <v>2291.0980804575061</v>
      </c>
    </row>
    <row r="562" spans="1:13" x14ac:dyDescent="0.2">
      <c r="A562">
        <v>2016</v>
      </c>
      <c r="B562">
        <v>10</v>
      </c>
      <c r="C562" t="s">
        <v>61</v>
      </c>
      <c r="D562">
        <v>1</v>
      </c>
      <c r="E562" t="s">
        <v>16</v>
      </c>
      <c r="F562">
        <f>VLOOKUP(A562&amp;B562&amp;C562&amp;D562&amp;E562,average_median_rates_2_aptFINAL!A:P,16,FALSE)</f>
        <v>1446</v>
      </c>
      <c r="G562">
        <f>VLOOKUP(A562&amp;B562&amp;C562&amp;3&amp;E562,average_median_rates_2_aptFINAL!A:P,16,FALSE)</f>
        <v>2344.5302075421309</v>
      </c>
      <c r="H562">
        <f>IF(D562&lt;=3,VLOOKUP(A562&amp;D562,[1]ratio_condo_family!$A:$F,6,FALSE),0)</f>
        <v>1.4179359605543278</v>
      </c>
      <c r="I562">
        <f>VLOOKUP(A562&amp;3,[1]ratio_condo_family!$A:$F,6,FALSE)</f>
        <v>1.5503805282984133</v>
      </c>
      <c r="J562">
        <f>VLOOKUP(A562,[1]ratio_family_bedrooms!$A:$K,9,FALSE)</f>
        <v>1.0588235294117647</v>
      </c>
      <c r="K562">
        <f>VLOOKUP(A562,[1]ratio_family_bedrooms!$A:$K,10,FALSE)</f>
        <v>1.2222222222222221</v>
      </c>
      <c r="L562">
        <f>VLOOKUP(A562,[1]ratio_family_bedrooms!$A:$K,11,FALSE)</f>
        <v>1.5000000000000002</v>
      </c>
      <c r="M562">
        <f t="shared" si="8"/>
        <v>2050.335398961558</v>
      </c>
    </row>
    <row r="563" spans="1:13" x14ac:dyDescent="0.2">
      <c r="A563">
        <v>2016</v>
      </c>
      <c r="B563">
        <v>10</v>
      </c>
      <c r="C563" t="s">
        <v>61</v>
      </c>
      <c r="D563">
        <v>1</v>
      </c>
      <c r="E563" t="s">
        <v>17</v>
      </c>
      <c r="F563">
        <f>VLOOKUP(A563&amp;B563&amp;C563&amp;D563&amp;E563,average_median_rates_2_aptFINAL!A:P,16,FALSE)</f>
        <v>1400</v>
      </c>
      <c r="G563">
        <f>VLOOKUP(A563&amp;B563&amp;C563&amp;3&amp;E563,average_median_rates_2_aptFINAL!A:P,16,FALSE)</f>
        <v>3000</v>
      </c>
      <c r="H563">
        <f>IF(D563&lt;=3,VLOOKUP(A563&amp;D563,[1]ratio_condo_family!$A:$F,6,FALSE),0)</f>
        <v>1.4179359605543278</v>
      </c>
      <c r="I563">
        <f>VLOOKUP(A563&amp;3,[1]ratio_condo_family!$A:$F,6,FALSE)</f>
        <v>1.5503805282984133</v>
      </c>
      <c r="J563">
        <f>VLOOKUP(A563,[1]ratio_family_bedrooms!$A:$K,9,FALSE)</f>
        <v>1.0588235294117647</v>
      </c>
      <c r="K563">
        <f>VLOOKUP(A563,[1]ratio_family_bedrooms!$A:$K,10,FALSE)</f>
        <v>1.2222222222222221</v>
      </c>
      <c r="L563">
        <f>VLOOKUP(A563,[1]ratio_family_bedrooms!$A:$K,11,FALSE)</f>
        <v>1.5000000000000002</v>
      </c>
      <c r="M563">
        <f t="shared" si="8"/>
        <v>1985.1103447760588</v>
      </c>
    </row>
    <row r="564" spans="1:13" x14ac:dyDescent="0.2">
      <c r="A564">
        <v>2016</v>
      </c>
      <c r="B564">
        <v>10</v>
      </c>
      <c r="C564" t="s">
        <v>61</v>
      </c>
      <c r="D564">
        <v>1</v>
      </c>
      <c r="E564" t="s">
        <v>19</v>
      </c>
      <c r="F564">
        <f>VLOOKUP(A564&amp;B564&amp;C564&amp;D564&amp;E564,average_median_rates_2_aptFINAL!A:P,16,FALSE)</f>
        <v>1245</v>
      </c>
      <c r="G564">
        <f>VLOOKUP(A564&amp;B564&amp;C564&amp;3&amp;E564,average_median_rates_2_aptFINAL!A:P,16,FALSE)</f>
        <v>2200</v>
      </c>
      <c r="H564">
        <f>IF(D564&lt;=3,VLOOKUP(A564&amp;D564,[1]ratio_condo_family!$A:$F,6,FALSE),0)</f>
        <v>1.4179359605543278</v>
      </c>
      <c r="I564">
        <f>VLOOKUP(A564&amp;3,[1]ratio_condo_family!$A:$F,6,FALSE)</f>
        <v>1.5503805282984133</v>
      </c>
      <c r="J564">
        <f>VLOOKUP(A564,[1]ratio_family_bedrooms!$A:$K,9,FALSE)</f>
        <v>1.0588235294117647</v>
      </c>
      <c r="K564">
        <f>VLOOKUP(A564,[1]ratio_family_bedrooms!$A:$K,10,FALSE)</f>
        <v>1.2222222222222221</v>
      </c>
      <c r="L564">
        <f>VLOOKUP(A564,[1]ratio_family_bedrooms!$A:$K,11,FALSE)</f>
        <v>1.5000000000000002</v>
      </c>
      <c r="M564">
        <f t="shared" si="8"/>
        <v>1765.3302708901381</v>
      </c>
    </row>
    <row r="565" spans="1:13" x14ac:dyDescent="0.2">
      <c r="A565">
        <v>2016</v>
      </c>
      <c r="B565">
        <v>10</v>
      </c>
      <c r="C565" t="s">
        <v>61</v>
      </c>
      <c r="D565">
        <v>1</v>
      </c>
      <c r="E565" t="s">
        <v>20</v>
      </c>
      <c r="F565">
        <f>VLOOKUP(A565&amp;B565&amp;C565&amp;D565&amp;E565,average_median_rates_2_aptFINAL!A:P,16,FALSE)</f>
        <v>1295</v>
      </c>
      <c r="G565">
        <f>VLOOKUP(A565&amp;B565&amp;C565&amp;3&amp;E565,average_median_rates_2_aptFINAL!A:P,16,FALSE)</f>
        <v>2650</v>
      </c>
      <c r="H565">
        <f>IF(D565&lt;=3,VLOOKUP(A565&amp;D565,[1]ratio_condo_family!$A:$F,6,FALSE),0)</f>
        <v>1.4179359605543278</v>
      </c>
      <c r="I565">
        <f>VLOOKUP(A565&amp;3,[1]ratio_condo_family!$A:$F,6,FALSE)</f>
        <v>1.5503805282984133</v>
      </c>
      <c r="J565">
        <f>VLOOKUP(A565,[1]ratio_family_bedrooms!$A:$K,9,FALSE)</f>
        <v>1.0588235294117647</v>
      </c>
      <c r="K565">
        <f>VLOOKUP(A565,[1]ratio_family_bedrooms!$A:$K,10,FALSE)</f>
        <v>1.2222222222222221</v>
      </c>
      <c r="L565">
        <f>VLOOKUP(A565,[1]ratio_family_bedrooms!$A:$K,11,FALSE)</f>
        <v>1.5000000000000002</v>
      </c>
      <c r="M565">
        <f t="shared" si="8"/>
        <v>1836.2270689178545</v>
      </c>
    </row>
    <row r="566" spans="1:13" x14ac:dyDescent="0.2">
      <c r="A566">
        <v>2016</v>
      </c>
      <c r="B566">
        <v>10</v>
      </c>
      <c r="C566" t="s">
        <v>61</v>
      </c>
      <c r="D566">
        <v>1</v>
      </c>
      <c r="E566" t="s">
        <v>21</v>
      </c>
      <c r="F566">
        <f>VLOOKUP(A566&amp;B566&amp;C566&amp;D566&amp;E566,average_median_rates_2_aptFINAL!A:P,16,FALSE)</f>
        <v>1163</v>
      </c>
      <c r="G566">
        <f>VLOOKUP(A566&amp;B566&amp;C566&amp;3&amp;E566,average_median_rates_2_aptFINAL!A:P,16,FALSE)</f>
        <v>2800</v>
      </c>
      <c r="H566">
        <f>IF(D566&lt;=3,VLOOKUP(A566&amp;D566,[1]ratio_condo_family!$A:$F,6,FALSE),0)</f>
        <v>1.4179359605543278</v>
      </c>
      <c r="I566">
        <f>VLOOKUP(A566&amp;3,[1]ratio_condo_family!$A:$F,6,FALSE)</f>
        <v>1.5503805282984133</v>
      </c>
      <c r="J566">
        <f>VLOOKUP(A566,[1]ratio_family_bedrooms!$A:$K,9,FALSE)</f>
        <v>1.0588235294117647</v>
      </c>
      <c r="K566">
        <f>VLOOKUP(A566,[1]ratio_family_bedrooms!$A:$K,10,FALSE)</f>
        <v>1.2222222222222221</v>
      </c>
      <c r="L566">
        <f>VLOOKUP(A566,[1]ratio_family_bedrooms!$A:$K,11,FALSE)</f>
        <v>1.5000000000000002</v>
      </c>
      <c r="M566">
        <f t="shared" si="8"/>
        <v>1649.0595221246833</v>
      </c>
    </row>
    <row r="567" spans="1:13" x14ac:dyDescent="0.2">
      <c r="A567">
        <v>2016</v>
      </c>
      <c r="B567">
        <v>10</v>
      </c>
      <c r="C567" t="s">
        <v>61</v>
      </c>
      <c r="D567">
        <v>1</v>
      </c>
      <c r="E567" t="s">
        <v>23</v>
      </c>
      <c r="F567">
        <f>VLOOKUP(A567&amp;B567&amp;C567&amp;D567&amp;E567,average_median_rates_2_aptFINAL!A:P,16,FALSE)</f>
        <v>910</v>
      </c>
      <c r="G567">
        <f>VLOOKUP(A567&amp;B567&amp;C567&amp;3&amp;E567,average_median_rates_2_aptFINAL!A:P,16,FALSE)</f>
        <v>1350</v>
      </c>
      <c r="H567">
        <f>IF(D567&lt;=3,VLOOKUP(A567&amp;D567,[1]ratio_condo_family!$A:$F,6,FALSE),0)</f>
        <v>1.4179359605543278</v>
      </c>
      <c r="I567">
        <f>VLOOKUP(A567&amp;3,[1]ratio_condo_family!$A:$F,6,FALSE)</f>
        <v>1.5503805282984133</v>
      </c>
      <c r="J567">
        <f>VLOOKUP(A567,[1]ratio_family_bedrooms!$A:$K,9,FALSE)</f>
        <v>1.0588235294117647</v>
      </c>
      <c r="K567">
        <f>VLOOKUP(A567,[1]ratio_family_bedrooms!$A:$K,10,FALSE)</f>
        <v>1.2222222222222221</v>
      </c>
      <c r="L567">
        <f>VLOOKUP(A567,[1]ratio_family_bedrooms!$A:$K,11,FALSE)</f>
        <v>1.5000000000000002</v>
      </c>
      <c r="M567">
        <f t="shared" si="8"/>
        <v>1290.3217241044383</v>
      </c>
    </row>
    <row r="568" spans="1:13" x14ac:dyDescent="0.2">
      <c r="A568">
        <v>2016</v>
      </c>
      <c r="B568">
        <v>10</v>
      </c>
      <c r="C568" t="s">
        <v>61</v>
      </c>
      <c r="D568">
        <v>1</v>
      </c>
      <c r="E568" t="s">
        <v>24</v>
      </c>
      <c r="F568">
        <f>VLOOKUP(A568&amp;B568&amp;C568&amp;D568&amp;E568,average_median_rates_2_aptFINAL!A:P,16,FALSE)</f>
        <v>1038</v>
      </c>
      <c r="G568">
        <f>VLOOKUP(A568&amp;B568&amp;C568&amp;3&amp;E568,average_median_rates_2_aptFINAL!A:P,16,FALSE)</f>
        <v>1348.6442017531258</v>
      </c>
      <c r="H568">
        <f>IF(D568&lt;=3,VLOOKUP(A568&amp;D568,[1]ratio_condo_family!$A:$F,6,FALSE),0)</f>
        <v>1.4179359605543278</v>
      </c>
      <c r="I568">
        <f>VLOOKUP(A568&amp;3,[1]ratio_condo_family!$A:$F,6,FALSE)</f>
        <v>1.5503805282984133</v>
      </c>
      <c r="J568">
        <f>VLOOKUP(A568,[1]ratio_family_bedrooms!$A:$K,9,FALSE)</f>
        <v>1.0588235294117647</v>
      </c>
      <c r="K568">
        <f>VLOOKUP(A568,[1]ratio_family_bedrooms!$A:$K,10,FALSE)</f>
        <v>1.2222222222222221</v>
      </c>
      <c r="L568">
        <f>VLOOKUP(A568,[1]ratio_family_bedrooms!$A:$K,11,FALSE)</f>
        <v>1.5000000000000002</v>
      </c>
      <c r="M568">
        <f t="shared" si="8"/>
        <v>1471.8175270553922</v>
      </c>
    </row>
    <row r="569" spans="1:13" x14ac:dyDescent="0.2">
      <c r="A569">
        <v>2016</v>
      </c>
      <c r="B569">
        <v>10</v>
      </c>
      <c r="C569" t="s">
        <v>61</v>
      </c>
      <c r="D569">
        <v>1</v>
      </c>
      <c r="E569" t="s">
        <v>25</v>
      </c>
      <c r="F569">
        <f>VLOOKUP(A569&amp;B569&amp;C569&amp;D569&amp;E569,average_median_rates_2_aptFINAL!A:P,16,FALSE)</f>
        <v>970</v>
      </c>
      <c r="G569">
        <f>VLOOKUP(A569&amp;B569&amp;C569&amp;3&amp;E569,average_median_rates_2_aptFINAL!A:P,16,FALSE)</f>
        <v>1400</v>
      </c>
      <c r="H569">
        <f>IF(D569&lt;=3,VLOOKUP(A569&amp;D569,[1]ratio_condo_family!$A:$F,6,FALSE),0)</f>
        <v>1.4179359605543278</v>
      </c>
      <c r="I569">
        <f>VLOOKUP(A569&amp;3,[1]ratio_condo_family!$A:$F,6,FALSE)</f>
        <v>1.5503805282984133</v>
      </c>
      <c r="J569">
        <f>VLOOKUP(A569,[1]ratio_family_bedrooms!$A:$K,9,FALSE)</f>
        <v>1.0588235294117647</v>
      </c>
      <c r="K569">
        <f>VLOOKUP(A569,[1]ratio_family_bedrooms!$A:$K,10,FALSE)</f>
        <v>1.2222222222222221</v>
      </c>
      <c r="L569">
        <f>VLOOKUP(A569,[1]ratio_family_bedrooms!$A:$K,11,FALSE)</f>
        <v>1.5000000000000002</v>
      </c>
      <c r="M569">
        <f t="shared" si="8"/>
        <v>1375.3978817376981</v>
      </c>
    </row>
    <row r="570" spans="1:13" x14ac:dyDescent="0.2">
      <c r="A570">
        <v>2016</v>
      </c>
      <c r="B570">
        <v>10</v>
      </c>
      <c r="C570" t="s">
        <v>61</v>
      </c>
      <c r="D570">
        <v>1</v>
      </c>
      <c r="E570" t="s">
        <v>26</v>
      </c>
      <c r="F570">
        <f>VLOOKUP(A570&amp;B570&amp;C570&amp;D570&amp;E570,average_median_rates_2_aptFINAL!A:P,16,FALSE)</f>
        <v>1100</v>
      </c>
      <c r="G570">
        <f>VLOOKUP(A570&amp;B570&amp;C570&amp;3&amp;E570,average_median_rates_2_aptFINAL!A:P,16,FALSE)</f>
        <v>1272</v>
      </c>
      <c r="H570">
        <f>IF(D570&lt;=3,VLOOKUP(A570&amp;D570,[1]ratio_condo_family!$A:$F,6,FALSE),0)</f>
        <v>1.4179359605543278</v>
      </c>
      <c r="I570">
        <f>VLOOKUP(A570&amp;3,[1]ratio_condo_family!$A:$F,6,FALSE)</f>
        <v>1.5503805282984133</v>
      </c>
      <c r="J570">
        <f>VLOOKUP(A570,[1]ratio_family_bedrooms!$A:$K,9,FALSE)</f>
        <v>1.0588235294117647</v>
      </c>
      <c r="K570">
        <f>VLOOKUP(A570,[1]ratio_family_bedrooms!$A:$K,10,FALSE)</f>
        <v>1.2222222222222221</v>
      </c>
      <c r="L570">
        <f>VLOOKUP(A570,[1]ratio_family_bedrooms!$A:$K,11,FALSE)</f>
        <v>1.5000000000000002</v>
      </c>
      <c r="M570">
        <f t="shared" si="8"/>
        <v>1559.7295566097605</v>
      </c>
    </row>
    <row r="571" spans="1:13" x14ac:dyDescent="0.2">
      <c r="A571">
        <v>2016</v>
      </c>
      <c r="B571">
        <v>10</v>
      </c>
      <c r="C571" t="s">
        <v>61</v>
      </c>
      <c r="D571">
        <v>1</v>
      </c>
      <c r="E571" t="s">
        <v>27</v>
      </c>
      <c r="F571">
        <f>VLOOKUP(A571&amp;B571&amp;C571&amp;D571&amp;E571,average_median_rates_2_aptFINAL!A:P,16,FALSE)</f>
        <v>1600</v>
      </c>
      <c r="G571">
        <f>VLOOKUP(A571&amp;B571&amp;C571&amp;3&amp;E571,average_median_rates_2_aptFINAL!A:P,16,FALSE)</f>
        <v>2608</v>
      </c>
      <c r="H571">
        <f>IF(D571&lt;=3,VLOOKUP(A571&amp;D571,[1]ratio_condo_family!$A:$F,6,FALSE),0)</f>
        <v>1.4179359605543278</v>
      </c>
      <c r="I571">
        <f>VLOOKUP(A571&amp;3,[1]ratio_condo_family!$A:$F,6,FALSE)</f>
        <v>1.5503805282984133</v>
      </c>
      <c r="J571">
        <f>VLOOKUP(A571,[1]ratio_family_bedrooms!$A:$K,9,FALSE)</f>
        <v>1.0588235294117647</v>
      </c>
      <c r="K571">
        <f>VLOOKUP(A571,[1]ratio_family_bedrooms!$A:$K,10,FALSE)</f>
        <v>1.2222222222222221</v>
      </c>
      <c r="L571">
        <f>VLOOKUP(A571,[1]ratio_family_bedrooms!$A:$K,11,FALSE)</f>
        <v>1.5000000000000002</v>
      </c>
      <c r="M571">
        <f t="shared" si="8"/>
        <v>2268.6975368869244</v>
      </c>
    </row>
    <row r="572" spans="1:13" x14ac:dyDescent="0.2">
      <c r="A572">
        <v>2016</v>
      </c>
      <c r="B572">
        <v>10</v>
      </c>
      <c r="C572" t="s">
        <v>61</v>
      </c>
      <c r="D572">
        <v>1</v>
      </c>
      <c r="E572" t="s">
        <v>28</v>
      </c>
      <c r="F572">
        <f>VLOOKUP(A572&amp;B572&amp;C572&amp;D572&amp;E572,average_median_rates_2_aptFINAL!A:P,16,FALSE)</f>
        <v>950</v>
      </c>
      <c r="G572">
        <f>VLOOKUP(A572&amp;B572&amp;C572&amp;3&amp;E572,average_median_rates_2_aptFINAL!A:P,16,FALSE)</f>
        <v>1700</v>
      </c>
      <c r="H572">
        <f>IF(D572&lt;=3,VLOOKUP(A572&amp;D572,[1]ratio_condo_family!$A:$F,6,FALSE),0)</f>
        <v>1.4179359605543278</v>
      </c>
      <c r="I572">
        <f>VLOOKUP(A572&amp;3,[1]ratio_condo_family!$A:$F,6,FALSE)</f>
        <v>1.5503805282984133</v>
      </c>
      <c r="J572">
        <f>VLOOKUP(A572,[1]ratio_family_bedrooms!$A:$K,9,FALSE)</f>
        <v>1.0588235294117647</v>
      </c>
      <c r="K572">
        <f>VLOOKUP(A572,[1]ratio_family_bedrooms!$A:$K,10,FALSE)</f>
        <v>1.2222222222222221</v>
      </c>
      <c r="L572">
        <f>VLOOKUP(A572,[1]ratio_family_bedrooms!$A:$K,11,FALSE)</f>
        <v>1.5000000000000002</v>
      </c>
      <c r="M572">
        <f t="shared" si="8"/>
        <v>1347.0391625266113</v>
      </c>
    </row>
    <row r="573" spans="1:13" x14ac:dyDescent="0.2">
      <c r="A573">
        <v>2016</v>
      </c>
      <c r="B573">
        <v>10</v>
      </c>
      <c r="C573" t="s">
        <v>61</v>
      </c>
      <c r="D573">
        <v>1</v>
      </c>
      <c r="E573" t="s">
        <v>29</v>
      </c>
      <c r="F573">
        <f>VLOOKUP(A573&amp;B573&amp;C573&amp;D573&amp;E573,average_median_rates_2_aptFINAL!A:P,16,FALSE)</f>
        <v>890</v>
      </c>
      <c r="G573">
        <f>VLOOKUP(A573&amp;B573&amp;C573&amp;3&amp;E573,average_median_rates_2_aptFINAL!A:P,16,FALSE)</f>
        <v>1225</v>
      </c>
      <c r="H573">
        <f>IF(D573&lt;=3,VLOOKUP(A573&amp;D573,[1]ratio_condo_family!$A:$F,6,FALSE),0)</f>
        <v>1.4179359605543278</v>
      </c>
      <c r="I573">
        <f>VLOOKUP(A573&amp;3,[1]ratio_condo_family!$A:$F,6,FALSE)</f>
        <v>1.5503805282984133</v>
      </c>
      <c r="J573">
        <f>VLOOKUP(A573,[1]ratio_family_bedrooms!$A:$K,9,FALSE)</f>
        <v>1.0588235294117647</v>
      </c>
      <c r="K573">
        <f>VLOOKUP(A573,[1]ratio_family_bedrooms!$A:$K,10,FALSE)</f>
        <v>1.2222222222222221</v>
      </c>
      <c r="L573">
        <f>VLOOKUP(A573,[1]ratio_family_bedrooms!$A:$K,11,FALSE)</f>
        <v>1.5000000000000002</v>
      </c>
      <c r="M573">
        <f t="shared" si="8"/>
        <v>1261.9630048933518</v>
      </c>
    </row>
    <row r="574" spans="1:13" x14ac:dyDescent="0.2">
      <c r="A574">
        <v>2016</v>
      </c>
      <c r="B574">
        <v>10</v>
      </c>
      <c r="C574" t="s">
        <v>61</v>
      </c>
      <c r="D574">
        <v>1</v>
      </c>
      <c r="E574" t="s">
        <v>31</v>
      </c>
      <c r="F574">
        <f>VLOOKUP(A574&amp;B574&amp;C574&amp;D574&amp;E574,average_median_rates_2_aptFINAL!A:P,16,FALSE)</f>
        <v>1010</v>
      </c>
      <c r="G574">
        <f>VLOOKUP(A574&amp;B574&amp;C574&amp;3&amp;E574,average_median_rates_2_aptFINAL!A:P,16,FALSE)</f>
        <v>1500</v>
      </c>
      <c r="H574">
        <f>IF(D574&lt;=3,VLOOKUP(A574&amp;D574,[1]ratio_condo_family!$A:$F,6,FALSE),0)</f>
        <v>1.4179359605543278</v>
      </c>
      <c r="I574">
        <f>VLOOKUP(A574&amp;3,[1]ratio_condo_family!$A:$F,6,FALSE)</f>
        <v>1.5503805282984133</v>
      </c>
      <c r="J574">
        <f>VLOOKUP(A574,[1]ratio_family_bedrooms!$A:$K,9,FALSE)</f>
        <v>1.0588235294117647</v>
      </c>
      <c r="K574">
        <f>VLOOKUP(A574,[1]ratio_family_bedrooms!$A:$K,10,FALSE)</f>
        <v>1.2222222222222221</v>
      </c>
      <c r="L574">
        <f>VLOOKUP(A574,[1]ratio_family_bedrooms!$A:$K,11,FALSE)</f>
        <v>1.5000000000000002</v>
      </c>
      <c r="M574">
        <f t="shared" si="8"/>
        <v>1432.1153201598711</v>
      </c>
    </row>
    <row r="575" spans="1:13" x14ac:dyDescent="0.2">
      <c r="A575">
        <v>2016</v>
      </c>
      <c r="B575">
        <v>10</v>
      </c>
      <c r="C575" t="s">
        <v>61</v>
      </c>
      <c r="D575">
        <v>1</v>
      </c>
      <c r="E575" t="s">
        <v>32</v>
      </c>
      <c r="F575">
        <f>VLOOKUP(A575&amp;B575&amp;C575&amp;D575&amp;E575,average_median_rates_2_aptFINAL!A:P,16,FALSE)</f>
        <v>900</v>
      </c>
      <c r="G575">
        <f>VLOOKUP(A575&amp;B575&amp;C575&amp;3&amp;E575,average_median_rates_2_aptFINAL!A:P,16,FALSE)</f>
        <v>1400</v>
      </c>
      <c r="H575">
        <f>IF(D575&lt;=3,VLOOKUP(A575&amp;D575,[1]ratio_condo_family!$A:$F,6,FALSE),0)</f>
        <v>1.4179359605543278</v>
      </c>
      <c r="I575">
        <f>VLOOKUP(A575&amp;3,[1]ratio_condo_family!$A:$F,6,FALSE)</f>
        <v>1.5503805282984133</v>
      </c>
      <c r="J575">
        <f>VLOOKUP(A575,[1]ratio_family_bedrooms!$A:$K,9,FALSE)</f>
        <v>1.0588235294117647</v>
      </c>
      <c r="K575">
        <f>VLOOKUP(A575,[1]ratio_family_bedrooms!$A:$K,10,FALSE)</f>
        <v>1.2222222222222221</v>
      </c>
      <c r="L575">
        <f>VLOOKUP(A575,[1]ratio_family_bedrooms!$A:$K,11,FALSE)</f>
        <v>1.5000000000000002</v>
      </c>
      <c r="M575">
        <f t="shared" si="8"/>
        <v>1276.1423644988949</v>
      </c>
    </row>
    <row r="576" spans="1:13" x14ac:dyDescent="0.2">
      <c r="A576">
        <v>2016</v>
      </c>
      <c r="B576">
        <v>10</v>
      </c>
      <c r="C576" t="s">
        <v>61</v>
      </c>
      <c r="D576">
        <v>1</v>
      </c>
      <c r="E576" t="s">
        <v>33</v>
      </c>
      <c r="F576">
        <f>VLOOKUP(A576&amp;B576&amp;C576&amp;D576&amp;E576,average_median_rates_2_aptFINAL!A:P,16,FALSE)</f>
        <v>1115</v>
      </c>
      <c r="G576">
        <f>VLOOKUP(A576&amp;B576&amp;C576&amp;3&amp;E576,average_median_rates_2_aptFINAL!A:P,16,FALSE)</f>
        <v>1600</v>
      </c>
      <c r="H576">
        <f>IF(D576&lt;=3,VLOOKUP(A576&amp;D576,[1]ratio_condo_family!$A:$F,6,FALSE),0)</f>
        <v>1.4179359605543278</v>
      </c>
      <c r="I576">
        <f>VLOOKUP(A576&amp;3,[1]ratio_condo_family!$A:$F,6,FALSE)</f>
        <v>1.5503805282984133</v>
      </c>
      <c r="J576">
        <f>VLOOKUP(A576,[1]ratio_family_bedrooms!$A:$K,9,FALSE)</f>
        <v>1.0588235294117647</v>
      </c>
      <c r="K576">
        <f>VLOOKUP(A576,[1]ratio_family_bedrooms!$A:$K,10,FALSE)</f>
        <v>1.2222222222222221</v>
      </c>
      <c r="L576">
        <f>VLOOKUP(A576,[1]ratio_family_bedrooms!$A:$K,11,FALSE)</f>
        <v>1.5000000000000002</v>
      </c>
      <c r="M576">
        <f t="shared" si="8"/>
        <v>1580.9985960180754</v>
      </c>
    </row>
    <row r="577" spans="1:13" x14ac:dyDescent="0.2">
      <c r="A577">
        <v>2016</v>
      </c>
      <c r="B577">
        <v>10</v>
      </c>
      <c r="C577" t="s">
        <v>61</v>
      </c>
      <c r="D577">
        <v>1</v>
      </c>
      <c r="E577" t="s">
        <v>34</v>
      </c>
      <c r="F577">
        <f>VLOOKUP(A577&amp;B577&amp;C577&amp;D577&amp;E577,average_median_rates_2_aptFINAL!A:P,16,FALSE)</f>
        <v>1220</v>
      </c>
      <c r="G577">
        <f>VLOOKUP(A577&amp;B577&amp;C577&amp;3&amp;E577,average_median_rates_2_aptFINAL!A:P,16,FALSE)</f>
        <v>1600</v>
      </c>
      <c r="H577">
        <f>IF(D577&lt;=3,VLOOKUP(A577&amp;D577,[1]ratio_condo_family!$A:$F,6,FALSE),0)</f>
        <v>1.4179359605543278</v>
      </c>
      <c r="I577">
        <f>VLOOKUP(A577&amp;3,[1]ratio_condo_family!$A:$F,6,FALSE)</f>
        <v>1.5503805282984133</v>
      </c>
      <c r="J577">
        <f>VLOOKUP(A577,[1]ratio_family_bedrooms!$A:$K,9,FALSE)</f>
        <v>1.0588235294117647</v>
      </c>
      <c r="K577">
        <f>VLOOKUP(A577,[1]ratio_family_bedrooms!$A:$K,10,FALSE)</f>
        <v>1.2222222222222221</v>
      </c>
      <c r="L577">
        <f>VLOOKUP(A577,[1]ratio_family_bedrooms!$A:$K,11,FALSE)</f>
        <v>1.5000000000000002</v>
      </c>
      <c r="M577">
        <f t="shared" si="8"/>
        <v>1729.88187187628</v>
      </c>
    </row>
    <row r="578" spans="1:13" x14ac:dyDescent="0.2">
      <c r="A578">
        <v>2016</v>
      </c>
      <c r="B578">
        <v>10</v>
      </c>
      <c r="C578" t="s">
        <v>61</v>
      </c>
      <c r="D578">
        <v>1</v>
      </c>
      <c r="E578" t="s">
        <v>35</v>
      </c>
      <c r="F578">
        <f>VLOOKUP(A578&amp;B578&amp;C578&amp;D578&amp;E578,average_median_rates_2_aptFINAL!A:P,16,FALSE)</f>
        <v>1500</v>
      </c>
      <c r="G578">
        <f>VLOOKUP(A578&amp;B578&amp;C578&amp;3&amp;E578,average_median_rates_2_aptFINAL!A:P,16,FALSE)</f>
        <v>3500</v>
      </c>
      <c r="H578">
        <f>IF(D578&lt;=3,VLOOKUP(A578&amp;D578,[1]ratio_condo_family!$A:$F,6,FALSE),0)</f>
        <v>1.4179359605543278</v>
      </c>
      <c r="I578">
        <f>VLOOKUP(A578&amp;3,[1]ratio_condo_family!$A:$F,6,FALSE)</f>
        <v>1.5503805282984133</v>
      </c>
      <c r="J578">
        <f>VLOOKUP(A578,[1]ratio_family_bedrooms!$A:$K,9,FALSE)</f>
        <v>1.0588235294117647</v>
      </c>
      <c r="K578">
        <f>VLOOKUP(A578,[1]ratio_family_bedrooms!$A:$K,10,FALSE)</f>
        <v>1.2222222222222221</v>
      </c>
      <c r="L578">
        <f>VLOOKUP(A578,[1]ratio_family_bedrooms!$A:$K,11,FALSE)</f>
        <v>1.5000000000000002</v>
      </c>
      <c r="M578">
        <f t="shared" si="8"/>
        <v>2126.9039408314916</v>
      </c>
    </row>
    <row r="579" spans="1:13" x14ac:dyDescent="0.2">
      <c r="A579">
        <v>2016</v>
      </c>
      <c r="B579">
        <v>10</v>
      </c>
      <c r="C579" t="s">
        <v>61</v>
      </c>
      <c r="D579">
        <v>1</v>
      </c>
      <c r="E579" t="s">
        <v>36</v>
      </c>
      <c r="F579">
        <f>VLOOKUP(A579&amp;B579&amp;C579&amp;D579&amp;E579,average_median_rates_2_aptFINAL!A:P,16,FALSE)</f>
        <v>1050</v>
      </c>
      <c r="G579">
        <f>VLOOKUP(A579&amp;B579&amp;C579&amp;3&amp;E579,average_median_rates_2_aptFINAL!A:P,16,FALSE)</f>
        <v>1471</v>
      </c>
      <c r="H579">
        <f>IF(D579&lt;=3,VLOOKUP(A579&amp;D579,[1]ratio_condo_family!$A:$F,6,FALSE),0)</f>
        <v>1.4179359605543278</v>
      </c>
      <c r="I579">
        <f>VLOOKUP(A579&amp;3,[1]ratio_condo_family!$A:$F,6,FALSE)</f>
        <v>1.5503805282984133</v>
      </c>
      <c r="J579">
        <f>VLOOKUP(A579,[1]ratio_family_bedrooms!$A:$K,9,FALSE)</f>
        <v>1.0588235294117647</v>
      </c>
      <c r="K579">
        <f>VLOOKUP(A579,[1]ratio_family_bedrooms!$A:$K,10,FALSE)</f>
        <v>1.2222222222222221</v>
      </c>
      <c r="L579">
        <f>VLOOKUP(A579,[1]ratio_family_bedrooms!$A:$K,11,FALSE)</f>
        <v>1.5000000000000002</v>
      </c>
      <c r="M579">
        <f t="shared" ref="M579:M642" si="9">IF(D579&lt;=3,F579*H579,IF(D579=4,G579*I579*J579,IF(D579=5,G579*I579*J579*K579,IF(D579=6,G579*I579*J579*K579*L579,0))))</f>
        <v>1488.8327585820441</v>
      </c>
    </row>
    <row r="580" spans="1:13" x14ac:dyDescent="0.2">
      <c r="A580">
        <v>2016</v>
      </c>
      <c r="B580">
        <v>10</v>
      </c>
      <c r="C580" t="s">
        <v>61</v>
      </c>
      <c r="D580">
        <v>1</v>
      </c>
      <c r="E580" t="s">
        <v>37</v>
      </c>
      <c r="F580">
        <f>VLOOKUP(A580&amp;B580&amp;C580&amp;D580&amp;E580,average_median_rates_2_aptFINAL!A:P,16,FALSE)</f>
        <v>865</v>
      </c>
      <c r="G580">
        <f>VLOOKUP(A580&amp;B580&amp;C580&amp;3&amp;E580,average_median_rates_2_aptFINAL!A:P,16,FALSE)</f>
        <v>1023.4093568451947</v>
      </c>
      <c r="H580">
        <f>IF(D580&lt;=3,VLOOKUP(A580&amp;D580,[1]ratio_condo_family!$A:$F,6,FALSE),0)</f>
        <v>1.4179359605543278</v>
      </c>
      <c r="I580">
        <f>VLOOKUP(A580&amp;3,[1]ratio_condo_family!$A:$F,6,FALSE)</f>
        <v>1.5503805282984133</v>
      </c>
      <c r="J580">
        <f>VLOOKUP(A580,[1]ratio_family_bedrooms!$A:$K,9,FALSE)</f>
        <v>1.0588235294117647</v>
      </c>
      <c r="K580">
        <f>VLOOKUP(A580,[1]ratio_family_bedrooms!$A:$K,10,FALSE)</f>
        <v>1.2222222222222221</v>
      </c>
      <c r="L580">
        <f>VLOOKUP(A580,[1]ratio_family_bedrooms!$A:$K,11,FALSE)</f>
        <v>1.5000000000000002</v>
      </c>
      <c r="M580">
        <f t="shared" si="9"/>
        <v>1226.5146058794935</v>
      </c>
    </row>
    <row r="581" spans="1:13" x14ac:dyDescent="0.2">
      <c r="A581">
        <v>2016</v>
      </c>
      <c r="B581">
        <v>10</v>
      </c>
      <c r="C581" t="s">
        <v>61</v>
      </c>
      <c r="D581">
        <v>1</v>
      </c>
      <c r="E581" t="s">
        <v>38</v>
      </c>
      <c r="F581">
        <f>VLOOKUP(A581&amp;B581&amp;C581&amp;D581&amp;E581,average_median_rates_2_aptFINAL!A:P,16,FALSE)</f>
        <v>850</v>
      </c>
      <c r="G581">
        <f>VLOOKUP(A581&amp;B581&amp;C581&amp;3&amp;E581,average_median_rates_2_aptFINAL!A:P,16,FALSE)</f>
        <v>1150</v>
      </c>
      <c r="H581">
        <f>IF(D581&lt;=3,VLOOKUP(A581&amp;D581,[1]ratio_condo_family!$A:$F,6,FALSE),0)</f>
        <v>1.4179359605543278</v>
      </c>
      <c r="I581">
        <f>VLOOKUP(A581&amp;3,[1]ratio_condo_family!$A:$F,6,FALSE)</f>
        <v>1.5503805282984133</v>
      </c>
      <c r="J581">
        <f>VLOOKUP(A581,[1]ratio_family_bedrooms!$A:$K,9,FALSE)</f>
        <v>1.0588235294117647</v>
      </c>
      <c r="K581">
        <f>VLOOKUP(A581,[1]ratio_family_bedrooms!$A:$K,10,FALSE)</f>
        <v>1.2222222222222221</v>
      </c>
      <c r="L581">
        <f>VLOOKUP(A581,[1]ratio_family_bedrooms!$A:$K,11,FALSE)</f>
        <v>1.5000000000000002</v>
      </c>
      <c r="M581">
        <f t="shared" si="9"/>
        <v>1205.2455664711786</v>
      </c>
    </row>
    <row r="582" spans="1:13" x14ac:dyDescent="0.2">
      <c r="A582">
        <v>2016</v>
      </c>
      <c r="B582">
        <v>10</v>
      </c>
      <c r="C582" t="s">
        <v>61</v>
      </c>
      <c r="D582">
        <v>1</v>
      </c>
      <c r="E582" t="s">
        <v>39</v>
      </c>
      <c r="F582">
        <f>VLOOKUP(A582&amp;B582&amp;C582&amp;D582&amp;E582,average_median_rates_2_aptFINAL!A:P,16,FALSE)</f>
        <v>875</v>
      </c>
      <c r="G582">
        <f>VLOOKUP(A582&amp;B582&amp;C582&amp;3&amp;E582,average_median_rates_2_aptFINAL!A:P,16,FALSE)</f>
        <v>1480.9024285098494</v>
      </c>
      <c r="H582">
        <f>IF(D582&lt;=3,VLOOKUP(A582&amp;D582,[1]ratio_condo_family!$A:$F,6,FALSE),0)</f>
        <v>1.4179359605543278</v>
      </c>
      <c r="I582">
        <f>VLOOKUP(A582&amp;3,[1]ratio_condo_family!$A:$F,6,FALSE)</f>
        <v>1.5503805282984133</v>
      </c>
      <c r="J582">
        <f>VLOOKUP(A582,[1]ratio_family_bedrooms!$A:$K,9,FALSE)</f>
        <v>1.0588235294117647</v>
      </c>
      <c r="K582">
        <f>VLOOKUP(A582,[1]ratio_family_bedrooms!$A:$K,10,FALSE)</f>
        <v>1.2222222222222221</v>
      </c>
      <c r="L582">
        <f>VLOOKUP(A582,[1]ratio_family_bedrooms!$A:$K,11,FALSE)</f>
        <v>1.5000000000000002</v>
      </c>
      <c r="M582">
        <f t="shared" si="9"/>
        <v>1240.6939654850369</v>
      </c>
    </row>
    <row r="583" spans="1:13" x14ac:dyDescent="0.2">
      <c r="A583">
        <v>2016</v>
      </c>
      <c r="B583">
        <v>10</v>
      </c>
      <c r="C583" t="s">
        <v>61</v>
      </c>
      <c r="D583">
        <v>1</v>
      </c>
      <c r="E583" t="s">
        <v>40</v>
      </c>
      <c r="F583">
        <f>VLOOKUP(A583&amp;B583&amp;C583&amp;D583&amp;E583,average_median_rates_2_aptFINAL!A:P,16,FALSE)</f>
        <v>900</v>
      </c>
      <c r="G583">
        <f>VLOOKUP(A583&amp;B583&amp;C583&amp;3&amp;E583,average_median_rates_2_aptFINAL!A:P,16,FALSE)</f>
        <v>1146</v>
      </c>
      <c r="H583">
        <f>IF(D583&lt;=3,VLOOKUP(A583&amp;D583,[1]ratio_condo_family!$A:$F,6,FALSE),0)</f>
        <v>1.4179359605543278</v>
      </c>
      <c r="I583">
        <f>VLOOKUP(A583&amp;3,[1]ratio_condo_family!$A:$F,6,FALSE)</f>
        <v>1.5503805282984133</v>
      </c>
      <c r="J583">
        <f>VLOOKUP(A583,[1]ratio_family_bedrooms!$A:$K,9,FALSE)</f>
        <v>1.0588235294117647</v>
      </c>
      <c r="K583">
        <f>VLOOKUP(A583,[1]ratio_family_bedrooms!$A:$K,10,FALSE)</f>
        <v>1.2222222222222221</v>
      </c>
      <c r="L583">
        <f>VLOOKUP(A583,[1]ratio_family_bedrooms!$A:$K,11,FALSE)</f>
        <v>1.5000000000000002</v>
      </c>
      <c r="M583">
        <f t="shared" si="9"/>
        <v>1276.1423644988949</v>
      </c>
    </row>
    <row r="584" spans="1:13" x14ac:dyDescent="0.2">
      <c r="A584">
        <v>2016</v>
      </c>
      <c r="B584">
        <v>10</v>
      </c>
      <c r="C584" t="s">
        <v>61</v>
      </c>
      <c r="D584">
        <v>1</v>
      </c>
      <c r="E584" t="s">
        <v>41</v>
      </c>
      <c r="F584">
        <f>VLOOKUP(A584&amp;B584&amp;C584&amp;D584&amp;E584,average_median_rates_2_aptFINAL!A:P,16,FALSE)</f>
        <v>900</v>
      </c>
      <c r="G584">
        <f>VLOOKUP(A584&amp;B584&amp;C584&amp;3&amp;E584,average_median_rates_2_aptFINAL!A:P,16,FALSE)</f>
        <v>1250</v>
      </c>
      <c r="H584">
        <f>IF(D584&lt;=3,VLOOKUP(A584&amp;D584,[1]ratio_condo_family!$A:$F,6,FALSE),0)</f>
        <v>1.4179359605543278</v>
      </c>
      <c r="I584">
        <f>VLOOKUP(A584&amp;3,[1]ratio_condo_family!$A:$F,6,FALSE)</f>
        <v>1.5503805282984133</v>
      </c>
      <c r="J584">
        <f>VLOOKUP(A584,[1]ratio_family_bedrooms!$A:$K,9,FALSE)</f>
        <v>1.0588235294117647</v>
      </c>
      <c r="K584">
        <f>VLOOKUP(A584,[1]ratio_family_bedrooms!$A:$K,10,FALSE)</f>
        <v>1.2222222222222221</v>
      </c>
      <c r="L584">
        <f>VLOOKUP(A584,[1]ratio_family_bedrooms!$A:$K,11,FALSE)</f>
        <v>1.5000000000000002</v>
      </c>
      <c r="M584">
        <f t="shared" si="9"/>
        <v>1276.1423644988949</v>
      </c>
    </row>
    <row r="585" spans="1:13" x14ac:dyDescent="0.2">
      <c r="A585">
        <v>2016</v>
      </c>
      <c r="B585">
        <v>10</v>
      </c>
      <c r="C585" t="s">
        <v>61</v>
      </c>
      <c r="D585">
        <v>1</v>
      </c>
      <c r="E585" t="s">
        <v>42</v>
      </c>
      <c r="F585">
        <f>VLOOKUP(A585&amp;B585&amp;C585&amp;D585&amp;E585,average_median_rates_2_aptFINAL!A:P,16,FALSE)</f>
        <v>733</v>
      </c>
      <c r="G585">
        <f>VLOOKUP(A585&amp;B585&amp;C585&amp;3&amp;E585,average_median_rates_2_aptFINAL!A:P,16,FALSE)</f>
        <v>1300</v>
      </c>
      <c r="H585">
        <f>IF(D585&lt;=3,VLOOKUP(A585&amp;D585,[1]ratio_condo_family!$A:$F,6,FALSE),0)</f>
        <v>1.4179359605543278</v>
      </c>
      <c r="I585">
        <f>VLOOKUP(A585&amp;3,[1]ratio_condo_family!$A:$F,6,FALSE)</f>
        <v>1.5503805282984133</v>
      </c>
      <c r="J585">
        <f>VLOOKUP(A585,[1]ratio_family_bedrooms!$A:$K,9,FALSE)</f>
        <v>1.0588235294117647</v>
      </c>
      <c r="K585">
        <f>VLOOKUP(A585,[1]ratio_family_bedrooms!$A:$K,10,FALSE)</f>
        <v>1.2222222222222221</v>
      </c>
      <c r="L585">
        <f>VLOOKUP(A585,[1]ratio_family_bedrooms!$A:$K,11,FALSE)</f>
        <v>1.5000000000000002</v>
      </c>
      <c r="M585">
        <f t="shared" si="9"/>
        <v>1039.3470590863224</v>
      </c>
    </row>
    <row r="586" spans="1:13" x14ac:dyDescent="0.2">
      <c r="A586">
        <v>2016</v>
      </c>
      <c r="B586">
        <v>10</v>
      </c>
      <c r="C586" t="s">
        <v>61</v>
      </c>
      <c r="D586">
        <v>1</v>
      </c>
      <c r="E586" t="s">
        <v>43</v>
      </c>
      <c r="F586">
        <f>VLOOKUP(A586&amp;B586&amp;C586&amp;D586&amp;E586,average_median_rates_2_aptFINAL!A:P,16,FALSE)</f>
        <v>1086</v>
      </c>
      <c r="G586">
        <f>VLOOKUP(A586&amp;B586&amp;C586&amp;3&amp;E586,average_median_rates_2_aptFINAL!A:P,16,FALSE)</f>
        <v>1356</v>
      </c>
      <c r="H586">
        <f>IF(D586&lt;=3,VLOOKUP(A586&amp;D586,[1]ratio_condo_family!$A:$F,6,FALSE),0)</f>
        <v>1.4179359605543278</v>
      </c>
      <c r="I586">
        <f>VLOOKUP(A586&amp;3,[1]ratio_condo_family!$A:$F,6,FALSE)</f>
        <v>1.5503805282984133</v>
      </c>
      <c r="J586">
        <f>VLOOKUP(A586,[1]ratio_family_bedrooms!$A:$K,9,FALSE)</f>
        <v>1.0588235294117647</v>
      </c>
      <c r="K586">
        <f>VLOOKUP(A586,[1]ratio_family_bedrooms!$A:$K,10,FALSE)</f>
        <v>1.2222222222222221</v>
      </c>
      <c r="L586">
        <f>VLOOKUP(A586,[1]ratio_family_bedrooms!$A:$K,11,FALSE)</f>
        <v>1.5000000000000002</v>
      </c>
      <c r="M586">
        <f t="shared" si="9"/>
        <v>1539.8784531619999</v>
      </c>
    </row>
    <row r="587" spans="1:13" x14ac:dyDescent="0.2">
      <c r="A587">
        <v>2016</v>
      </c>
      <c r="B587">
        <v>10</v>
      </c>
      <c r="C587" t="s">
        <v>61</v>
      </c>
      <c r="D587">
        <v>1</v>
      </c>
      <c r="E587" t="s">
        <v>60</v>
      </c>
      <c r="F587">
        <f>VLOOKUP(A587&amp;B587&amp;C587&amp;D587&amp;E587,average_median_rates_2_aptFINAL!A:P,16,FALSE)</f>
        <v>986.18054238573893</v>
      </c>
      <c r="G587">
        <f>VLOOKUP(A587&amp;B587&amp;C587&amp;3&amp;E587,average_median_rates_2_aptFINAL!A:P,16,FALSE)</f>
        <v>1437.0599224026466</v>
      </c>
      <c r="H587">
        <f>IF(D587&lt;=3,VLOOKUP(A587&amp;D587,[1]ratio_condo_family!$A:$F,6,FALSE),0)</f>
        <v>1.4179359605543278</v>
      </c>
      <c r="I587">
        <f>VLOOKUP(A587&amp;3,[1]ratio_condo_family!$A:$F,6,FALSE)</f>
        <v>1.5503805282984133</v>
      </c>
      <c r="J587">
        <f>VLOOKUP(A587,[1]ratio_family_bedrooms!$A:$K,9,FALSE)</f>
        <v>1.0588235294117647</v>
      </c>
      <c r="K587">
        <f>VLOOKUP(A587,[1]ratio_family_bedrooms!$A:$K,10,FALSE)</f>
        <v>1.2222222222222221</v>
      </c>
      <c r="L587">
        <f>VLOOKUP(A587,[1]ratio_family_bedrooms!$A:$K,11,FALSE)</f>
        <v>1.5000000000000002</v>
      </c>
      <c r="M587">
        <f t="shared" si="9"/>
        <v>1398.3408546477108</v>
      </c>
    </row>
    <row r="588" spans="1:13" x14ac:dyDescent="0.2">
      <c r="A588">
        <v>2016</v>
      </c>
      <c r="B588">
        <v>10</v>
      </c>
      <c r="C588" t="s">
        <v>61</v>
      </c>
      <c r="D588">
        <v>2</v>
      </c>
      <c r="E588" t="s">
        <v>12</v>
      </c>
      <c r="F588">
        <f>VLOOKUP(A588&amp;B588&amp;C588&amp;D588&amp;E588,average_median_rates_2_aptFINAL!A:P,16,FALSE)</f>
        <v>1955</v>
      </c>
      <c r="G588">
        <f>VLOOKUP(A588&amp;B588&amp;C588&amp;3&amp;E588,average_median_rates_2_aptFINAL!A:P,16,FALSE)</f>
        <v>2750</v>
      </c>
      <c r="H588">
        <f>IF(D588&lt;=3,VLOOKUP(A588&amp;D588,[1]ratio_condo_family!$A:$F,6,FALSE),0)</f>
        <v>1.5367510104084812</v>
      </c>
      <c r="I588">
        <f>VLOOKUP(A588&amp;3,[1]ratio_condo_family!$A:$F,6,FALSE)</f>
        <v>1.5503805282984133</v>
      </c>
      <c r="J588">
        <f>VLOOKUP(A588,[1]ratio_family_bedrooms!$A:$K,9,FALSE)</f>
        <v>1.0588235294117647</v>
      </c>
      <c r="K588">
        <f>VLOOKUP(A588,[1]ratio_family_bedrooms!$A:$K,10,FALSE)</f>
        <v>1.2222222222222221</v>
      </c>
      <c r="L588">
        <f>VLOOKUP(A588,[1]ratio_family_bedrooms!$A:$K,11,FALSE)</f>
        <v>1.5000000000000002</v>
      </c>
      <c r="M588">
        <f t="shared" si="9"/>
        <v>3004.3482253485809</v>
      </c>
    </row>
    <row r="589" spans="1:13" x14ac:dyDescent="0.2">
      <c r="A589">
        <v>2016</v>
      </c>
      <c r="B589">
        <v>10</v>
      </c>
      <c r="C589" t="s">
        <v>61</v>
      </c>
      <c r="D589">
        <v>2</v>
      </c>
      <c r="E589" t="s">
        <v>16</v>
      </c>
      <c r="F589">
        <f>VLOOKUP(A589&amp;B589&amp;C589&amp;D589&amp;E589,average_median_rates_2_aptFINAL!A:P,16,FALSE)</f>
        <v>2000</v>
      </c>
      <c r="G589">
        <f>VLOOKUP(A589&amp;B589&amp;C589&amp;3&amp;E589,average_median_rates_2_aptFINAL!A:P,16,FALSE)</f>
        <v>2344.5302075421309</v>
      </c>
      <c r="H589">
        <f>IF(D589&lt;=3,VLOOKUP(A589&amp;D589,[1]ratio_condo_family!$A:$F,6,FALSE),0)</f>
        <v>1.5367510104084812</v>
      </c>
      <c r="I589">
        <f>VLOOKUP(A589&amp;3,[1]ratio_condo_family!$A:$F,6,FALSE)</f>
        <v>1.5503805282984133</v>
      </c>
      <c r="J589">
        <f>VLOOKUP(A589,[1]ratio_family_bedrooms!$A:$K,9,FALSE)</f>
        <v>1.0588235294117647</v>
      </c>
      <c r="K589">
        <f>VLOOKUP(A589,[1]ratio_family_bedrooms!$A:$K,10,FALSE)</f>
        <v>1.2222222222222221</v>
      </c>
      <c r="L589">
        <f>VLOOKUP(A589,[1]ratio_family_bedrooms!$A:$K,11,FALSE)</f>
        <v>1.5000000000000002</v>
      </c>
      <c r="M589">
        <f t="shared" si="9"/>
        <v>3073.5020208169622</v>
      </c>
    </row>
    <row r="590" spans="1:13" x14ac:dyDescent="0.2">
      <c r="A590">
        <v>2016</v>
      </c>
      <c r="B590">
        <v>10</v>
      </c>
      <c r="C590" t="s">
        <v>61</v>
      </c>
      <c r="D590">
        <v>2</v>
      </c>
      <c r="E590" t="s">
        <v>17</v>
      </c>
      <c r="F590">
        <f>VLOOKUP(A590&amp;B590&amp;C590&amp;D590&amp;E590,average_median_rates_2_aptFINAL!A:P,16,FALSE)</f>
        <v>2195</v>
      </c>
      <c r="G590">
        <f>VLOOKUP(A590&amp;B590&amp;C590&amp;3&amp;E590,average_median_rates_2_aptFINAL!A:P,16,FALSE)</f>
        <v>3000</v>
      </c>
      <c r="H590">
        <f>IF(D590&lt;=3,VLOOKUP(A590&amp;D590,[1]ratio_condo_family!$A:$F,6,FALSE),0)</f>
        <v>1.5367510104084812</v>
      </c>
      <c r="I590">
        <f>VLOOKUP(A590&amp;3,[1]ratio_condo_family!$A:$F,6,FALSE)</f>
        <v>1.5503805282984133</v>
      </c>
      <c r="J590">
        <f>VLOOKUP(A590,[1]ratio_family_bedrooms!$A:$K,9,FALSE)</f>
        <v>1.0588235294117647</v>
      </c>
      <c r="K590">
        <f>VLOOKUP(A590,[1]ratio_family_bedrooms!$A:$K,10,FALSE)</f>
        <v>1.2222222222222221</v>
      </c>
      <c r="L590">
        <f>VLOOKUP(A590,[1]ratio_family_bedrooms!$A:$K,11,FALSE)</f>
        <v>1.5000000000000002</v>
      </c>
      <c r="M590">
        <f t="shared" si="9"/>
        <v>3373.1684678466163</v>
      </c>
    </row>
    <row r="591" spans="1:13" x14ac:dyDescent="0.2">
      <c r="A591">
        <v>2016</v>
      </c>
      <c r="B591">
        <v>10</v>
      </c>
      <c r="C591" t="s">
        <v>61</v>
      </c>
      <c r="D591">
        <v>2</v>
      </c>
      <c r="E591" t="s">
        <v>19</v>
      </c>
      <c r="F591">
        <f>VLOOKUP(A591&amp;B591&amp;C591&amp;D591&amp;E591,average_median_rates_2_aptFINAL!A:P,16,FALSE)</f>
        <v>1700</v>
      </c>
      <c r="G591">
        <f>VLOOKUP(A591&amp;B591&amp;C591&amp;3&amp;E591,average_median_rates_2_aptFINAL!A:P,16,FALSE)</f>
        <v>2200</v>
      </c>
      <c r="H591">
        <f>IF(D591&lt;=3,VLOOKUP(A591&amp;D591,[1]ratio_condo_family!$A:$F,6,FALSE),0)</f>
        <v>1.5367510104084812</v>
      </c>
      <c r="I591">
        <f>VLOOKUP(A591&amp;3,[1]ratio_condo_family!$A:$F,6,FALSE)</f>
        <v>1.5503805282984133</v>
      </c>
      <c r="J591">
        <f>VLOOKUP(A591,[1]ratio_family_bedrooms!$A:$K,9,FALSE)</f>
        <v>1.0588235294117647</v>
      </c>
      <c r="K591">
        <f>VLOOKUP(A591,[1]ratio_family_bedrooms!$A:$K,10,FALSE)</f>
        <v>1.2222222222222221</v>
      </c>
      <c r="L591">
        <f>VLOOKUP(A591,[1]ratio_family_bedrooms!$A:$K,11,FALSE)</f>
        <v>1.5000000000000002</v>
      </c>
      <c r="M591">
        <f t="shared" si="9"/>
        <v>2612.4767176944179</v>
      </c>
    </row>
    <row r="592" spans="1:13" x14ac:dyDescent="0.2">
      <c r="A592">
        <v>2016</v>
      </c>
      <c r="B592">
        <v>10</v>
      </c>
      <c r="C592" t="s">
        <v>61</v>
      </c>
      <c r="D592">
        <v>2</v>
      </c>
      <c r="E592" t="s">
        <v>20</v>
      </c>
      <c r="F592">
        <f>VLOOKUP(A592&amp;B592&amp;C592&amp;D592&amp;E592,average_median_rates_2_aptFINAL!A:P,16,FALSE)</f>
        <v>1750</v>
      </c>
      <c r="G592">
        <f>VLOOKUP(A592&amp;B592&amp;C592&amp;3&amp;E592,average_median_rates_2_aptFINAL!A:P,16,FALSE)</f>
        <v>2650</v>
      </c>
      <c r="H592">
        <f>IF(D592&lt;=3,VLOOKUP(A592&amp;D592,[1]ratio_condo_family!$A:$F,6,FALSE),0)</f>
        <v>1.5367510104084812</v>
      </c>
      <c r="I592">
        <f>VLOOKUP(A592&amp;3,[1]ratio_condo_family!$A:$F,6,FALSE)</f>
        <v>1.5503805282984133</v>
      </c>
      <c r="J592">
        <f>VLOOKUP(A592,[1]ratio_family_bedrooms!$A:$K,9,FALSE)</f>
        <v>1.0588235294117647</v>
      </c>
      <c r="K592">
        <f>VLOOKUP(A592,[1]ratio_family_bedrooms!$A:$K,10,FALSE)</f>
        <v>1.2222222222222221</v>
      </c>
      <c r="L592">
        <f>VLOOKUP(A592,[1]ratio_family_bedrooms!$A:$K,11,FALSE)</f>
        <v>1.5000000000000002</v>
      </c>
      <c r="M592">
        <f t="shared" si="9"/>
        <v>2689.3142682148418</v>
      </c>
    </row>
    <row r="593" spans="1:13" x14ac:dyDescent="0.2">
      <c r="A593">
        <v>2016</v>
      </c>
      <c r="B593">
        <v>10</v>
      </c>
      <c r="C593" t="s">
        <v>61</v>
      </c>
      <c r="D593">
        <v>2</v>
      </c>
      <c r="E593" t="s">
        <v>21</v>
      </c>
      <c r="F593">
        <f>VLOOKUP(A593&amp;B593&amp;C593&amp;D593&amp;E593,average_median_rates_2_aptFINAL!A:P,16,FALSE)</f>
        <v>1850</v>
      </c>
      <c r="G593">
        <f>VLOOKUP(A593&amp;B593&amp;C593&amp;3&amp;E593,average_median_rates_2_aptFINAL!A:P,16,FALSE)</f>
        <v>2800</v>
      </c>
      <c r="H593">
        <f>IF(D593&lt;=3,VLOOKUP(A593&amp;D593,[1]ratio_condo_family!$A:$F,6,FALSE),0)</f>
        <v>1.5367510104084812</v>
      </c>
      <c r="I593">
        <f>VLOOKUP(A593&amp;3,[1]ratio_condo_family!$A:$F,6,FALSE)</f>
        <v>1.5503805282984133</v>
      </c>
      <c r="J593">
        <f>VLOOKUP(A593,[1]ratio_family_bedrooms!$A:$K,9,FALSE)</f>
        <v>1.0588235294117647</v>
      </c>
      <c r="K593">
        <f>VLOOKUP(A593,[1]ratio_family_bedrooms!$A:$K,10,FALSE)</f>
        <v>1.2222222222222221</v>
      </c>
      <c r="L593">
        <f>VLOOKUP(A593,[1]ratio_family_bedrooms!$A:$K,11,FALSE)</f>
        <v>1.5000000000000002</v>
      </c>
      <c r="M593">
        <f t="shared" si="9"/>
        <v>2842.9893692556902</v>
      </c>
    </row>
    <row r="594" spans="1:13" x14ac:dyDescent="0.2">
      <c r="A594">
        <v>2016</v>
      </c>
      <c r="B594">
        <v>10</v>
      </c>
      <c r="C594" t="s">
        <v>61</v>
      </c>
      <c r="D594">
        <v>2</v>
      </c>
      <c r="E594" t="s">
        <v>23</v>
      </c>
      <c r="F594">
        <f>VLOOKUP(A594&amp;B594&amp;C594&amp;D594&amp;E594,average_median_rates_2_aptFINAL!A:P,16,FALSE)</f>
        <v>1200</v>
      </c>
      <c r="G594">
        <f>VLOOKUP(A594&amp;B594&amp;C594&amp;3&amp;E594,average_median_rates_2_aptFINAL!A:P,16,FALSE)</f>
        <v>1350</v>
      </c>
      <c r="H594">
        <f>IF(D594&lt;=3,VLOOKUP(A594&amp;D594,[1]ratio_condo_family!$A:$F,6,FALSE),0)</f>
        <v>1.5367510104084812</v>
      </c>
      <c r="I594">
        <f>VLOOKUP(A594&amp;3,[1]ratio_condo_family!$A:$F,6,FALSE)</f>
        <v>1.5503805282984133</v>
      </c>
      <c r="J594">
        <f>VLOOKUP(A594,[1]ratio_family_bedrooms!$A:$K,9,FALSE)</f>
        <v>1.0588235294117647</v>
      </c>
      <c r="K594">
        <f>VLOOKUP(A594,[1]ratio_family_bedrooms!$A:$K,10,FALSE)</f>
        <v>1.2222222222222221</v>
      </c>
      <c r="L594">
        <f>VLOOKUP(A594,[1]ratio_family_bedrooms!$A:$K,11,FALSE)</f>
        <v>1.5000000000000002</v>
      </c>
      <c r="M594">
        <f t="shared" si="9"/>
        <v>1844.1012124901774</v>
      </c>
    </row>
    <row r="595" spans="1:13" x14ac:dyDescent="0.2">
      <c r="A595">
        <v>2016</v>
      </c>
      <c r="B595">
        <v>10</v>
      </c>
      <c r="C595" t="s">
        <v>61</v>
      </c>
      <c r="D595">
        <v>2</v>
      </c>
      <c r="E595" t="s">
        <v>24</v>
      </c>
      <c r="F595">
        <f>VLOOKUP(A595&amp;B595&amp;C595&amp;D595&amp;E595,average_median_rates_2_aptFINAL!A:P,16,FALSE)</f>
        <v>1400</v>
      </c>
      <c r="G595">
        <f>VLOOKUP(A595&amp;B595&amp;C595&amp;3&amp;E595,average_median_rates_2_aptFINAL!A:P,16,FALSE)</f>
        <v>1348.6442017531258</v>
      </c>
      <c r="H595">
        <f>IF(D595&lt;=3,VLOOKUP(A595&amp;D595,[1]ratio_condo_family!$A:$F,6,FALSE),0)</f>
        <v>1.5367510104084812</v>
      </c>
      <c r="I595">
        <f>VLOOKUP(A595&amp;3,[1]ratio_condo_family!$A:$F,6,FALSE)</f>
        <v>1.5503805282984133</v>
      </c>
      <c r="J595">
        <f>VLOOKUP(A595,[1]ratio_family_bedrooms!$A:$K,9,FALSE)</f>
        <v>1.0588235294117647</v>
      </c>
      <c r="K595">
        <f>VLOOKUP(A595,[1]ratio_family_bedrooms!$A:$K,10,FALSE)</f>
        <v>1.2222222222222221</v>
      </c>
      <c r="L595">
        <f>VLOOKUP(A595,[1]ratio_family_bedrooms!$A:$K,11,FALSE)</f>
        <v>1.5000000000000002</v>
      </c>
      <c r="M595">
        <f t="shared" si="9"/>
        <v>2151.4514145718736</v>
      </c>
    </row>
    <row r="596" spans="1:13" x14ac:dyDescent="0.2">
      <c r="A596">
        <v>2016</v>
      </c>
      <c r="B596">
        <v>10</v>
      </c>
      <c r="C596" t="s">
        <v>61</v>
      </c>
      <c r="D596">
        <v>2</v>
      </c>
      <c r="E596" t="s">
        <v>25</v>
      </c>
      <c r="F596">
        <f>VLOOKUP(A596&amp;B596&amp;C596&amp;D596&amp;E596,average_median_rates_2_aptFINAL!A:P,16,FALSE)</f>
        <v>1270</v>
      </c>
      <c r="G596">
        <f>VLOOKUP(A596&amp;B596&amp;C596&amp;3&amp;E596,average_median_rates_2_aptFINAL!A:P,16,FALSE)</f>
        <v>1400</v>
      </c>
      <c r="H596">
        <f>IF(D596&lt;=3,VLOOKUP(A596&amp;D596,[1]ratio_condo_family!$A:$F,6,FALSE),0)</f>
        <v>1.5367510104084812</v>
      </c>
      <c r="I596">
        <f>VLOOKUP(A596&amp;3,[1]ratio_condo_family!$A:$F,6,FALSE)</f>
        <v>1.5503805282984133</v>
      </c>
      <c r="J596">
        <f>VLOOKUP(A596,[1]ratio_family_bedrooms!$A:$K,9,FALSE)</f>
        <v>1.0588235294117647</v>
      </c>
      <c r="K596">
        <f>VLOOKUP(A596,[1]ratio_family_bedrooms!$A:$K,10,FALSE)</f>
        <v>1.2222222222222221</v>
      </c>
      <c r="L596">
        <f>VLOOKUP(A596,[1]ratio_family_bedrooms!$A:$K,11,FALSE)</f>
        <v>1.5000000000000002</v>
      </c>
      <c r="M596">
        <f t="shared" si="9"/>
        <v>1951.6737832187712</v>
      </c>
    </row>
    <row r="597" spans="1:13" x14ac:dyDescent="0.2">
      <c r="A597">
        <v>2016</v>
      </c>
      <c r="B597">
        <v>10</v>
      </c>
      <c r="C597" t="s">
        <v>61</v>
      </c>
      <c r="D597">
        <v>2</v>
      </c>
      <c r="E597" t="s">
        <v>26</v>
      </c>
      <c r="F597">
        <f>VLOOKUP(A597&amp;B597&amp;C597&amp;D597&amp;E597,average_median_rates_2_aptFINAL!A:P,16,FALSE)</f>
        <v>1440</v>
      </c>
      <c r="G597">
        <f>VLOOKUP(A597&amp;B597&amp;C597&amp;3&amp;E597,average_median_rates_2_aptFINAL!A:P,16,FALSE)</f>
        <v>1272</v>
      </c>
      <c r="H597">
        <f>IF(D597&lt;=3,VLOOKUP(A597&amp;D597,[1]ratio_condo_family!$A:$F,6,FALSE),0)</f>
        <v>1.5367510104084812</v>
      </c>
      <c r="I597">
        <f>VLOOKUP(A597&amp;3,[1]ratio_condo_family!$A:$F,6,FALSE)</f>
        <v>1.5503805282984133</v>
      </c>
      <c r="J597">
        <f>VLOOKUP(A597,[1]ratio_family_bedrooms!$A:$K,9,FALSE)</f>
        <v>1.0588235294117647</v>
      </c>
      <c r="K597">
        <f>VLOOKUP(A597,[1]ratio_family_bedrooms!$A:$K,10,FALSE)</f>
        <v>1.2222222222222221</v>
      </c>
      <c r="L597">
        <f>VLOOKUP(A597,[1]ratio_family_bedrooms!$A:$K,11,FALSE)</f>
        <v>1.5000000000000002</v>
      </c>
      <c r="M597">
        <f t="shared" si="9"/>
        <v>2212.9214549882131</v>
      </c>
    </row>
    <row r="598" spans="1:13" x14ac:dyDescent="0.2">
      <c r="A598">
        <v>2016</v>
      </c>
      <c r="B598">
        <v>10</v>
      </c>
      <c r="C598" t="s">
        <v>61</v>
      </c>
      <c r="D598">
        <v>2</v>
      </c>
      <c r="E598" t="s">
        <v>27</v>
      </c>
      <c r="F598">
        <f>VLOOKUP(A598&amp;B598&amp;C598&amp;D598&amp;E598,average_median_rates_2_aptFINAL!A:P,16,FALSE)</f>
        <v>2178</v>
      </c>
      <c r="G598">
        <f>VLOOKUP(A598&amp;B598&amp;C598&amp;3&amp;E598,average_median_rates_2_aptFINAL!A:P,16,FALSE)</f>
        <v>2608</v>
      </c>
      <c r="H598">
        <f>IF(D598&lt;=3,VLOOKUP(A598&amp;D598,[1]ratio_condo_family!$A:$F,6,FALSE),0)</f>
        <v>1.5367510104084812</v>
      </c>
      <c r="I598">
        <f>VLOOKUP(A598&amp;3,[1]ratio_condo_family!$A:$F,6,FALSE)</f>
        <v>1.5503805282984133</v>
      </c>
      <c r="J598">
        <f>VLOOKUP(A598,[1]ratio_family_bedrooms!$A:$K,9,FALSE)</f>
        <v>1.0588235294117647</v>
      </c>
      <c r="K598">
        <f>VLOOKUP(A598,[1]ratio_family_bedrooms!$A:$K,10,FALSE)</f>
        <v>1.2222222222222221</v>
      </c>
      <c r="L598">
        <f>VLOOKUP(A598,[1]ratio_family_bedrooms!$A:$K,11,FALSE)</f>
        <v>1.5000000000000002</v>
      </c>
      <c r="M598">
        <f t="shared" si="9"/>
        <v>3347.043700669672</v>
      </c>
    </row>
    <row r="599" spans="1:13" x14ac:dyDescent="0.2">
      <c r="A599">
        <v>2016</v>
      </c>
      <c r="B599">
        <v>10</v>
      </c>
      <c r="C599" t="s">
        <v>61</v>
      </c>
      <c r="D599">
        <v>2</v>
      </c>
      <c r="E599" t="s">
        <v>28</v>
      </c>
      <c r="F599">
        <f>VLOOKUP(A599&amp;B599&amp;C599&amp;D599&amp;E599,average_median_rates_2_aptFINAL!A:P,16,FALSE)</f>
        <v>1300</v>
      </c>
      <c r="G599">
        <f>VLOOKUP(A599&amp;B599&amp;C599&amp;3&amp;E599,average_median_rates_2_aptFINAL!A:P,16,FALSE)</f>
        <v>1700</v>
      </c>
      <c r="H599">
        <f>IF(D599&lt;=3,VLOOKUP(A599&amp;D599,[1]ratio_condo_family!$A:$F,6,FALSE),0)</f>
        <v>1.5367510104084812</v>
      </c>
      <c r="I599">
        <f>VLOOKUP(A599&amp;3,[1]ratio_condo_family!$A:$F,6,FALSE)</f>
        <v>1.5503805282984133</v>
      </c>
      <c r="J599">
        <f>VLOOKUP(A599,[1]ratio_family_bedrooms!$A:$K,9,FALSE)</f>
        <v>1.0588235294117647</v>
      </c>
      <c r="K599">
        <f>VLOOKUP(A599,[1]ratio_family_bedrooms!$A:$K,10,FALSE)</f>
        <v>1.2222222222222221</v>
      </c>
      <c r="L599">
        <f>VLOOKUP(A599,[1]ratio_family_bedrooms!$A:$K,11,FALSE)</f>
        <v>1.5000000000000002</v>
      </c>
      <c r="M599">
        <f t="shared" si="9"/>
        <v>1997.7763135310256</v>
      </c>
    </row>
    <row r="600" spans="1:13" x14ac:dyDescent="0.2">
      <c r="A600">
        <v>2016</v>
      </c>
      <c r="B600">
        <v>10</v>
      </c>
      <c r="C600" t="s">
        <v>61</v>
      </c>
      <c r="D600">
        <v>2</v>
      </c>
      <c r="E600" t="s">
        <v>29</v>
      </c>
      <c r="F600">
        <f>VLOOKUP(A600&amp;B600&amp;C600&amp;D600&amp;E600,average_median_rates_2_aptFINAL!A:P,16,FALSE)</f>
        <v>1100</v>
      </c>
      <c r="G600">
        <f>VLOOKUP(A600&amp;B600&amp;C600&amp;3&amp;E600,average_median_rates_2_aptFINAL!A:P,16,FALSE)</f>
        <v>1225</v>
      </c>
      <c r="H600">
        <f>IF(D600&lt;=3,VLOOKUP(A600&amp;D600,[1]ratio_condo_family!$A:$F,6,FALSE),0)</f>
        <v>1.5367510104084812</v>
      </c>
      <c r="I600">
        <f>VLOOKUP(A600&amp;3,[1]ratio_condo_family!$A:$F,6,FALSE)</f>
        <v>1.5503805282984133</v>
      </c>
      <c r="J600">
        <f>VLOOKUP(A600,[1]ratio_family_bedrooms!$A:$K,9,FALSE)</f>
        <v>1.0588235294117647</v>
      </c>
      <c r="K600">
        <f>VLOOKUP(A600,[1]ratio_family_bedrooms!$A:$K,10,FALSE)</f>
        <v>1.2222222222222221</v>
      </c>
      <c r="L600">
        <f>VLOOKUP(A600,[1]ratio_family_bedrooms!$A:$K,11,FALSE)</f>
        <v>1.5000000000000002</v>
      </c>
      <c r="M600">
        <f t="shared" si="9"/>
        <v>1690.4261114493293</v>
      </c>
    </row>
    <row r="601" spans="1:13" x14ac:dyDescent="0.2">
      <c r="A601">
        <v>2016</v>
      </c>
      <c r="B601">
        <v>10</v>
      </c>
      <c r="C601" t="s">
        <v>61</v>
      </c>
      <c r="D601">
        <v>2</v>
      </c>
      <c r="E601" t="s">
        <v>31</v>
      </c>
      <c r="F601">
        <f>VLOOKUP(A601&amp;B601&amp;C601&amp;D601&amp;E601,average_median_rates_2_aptFINAL!A:P,16,FALSE)</f>
        <v>1313</v>
      </c>
      <c r="G601">
        <f>VLOOKUP(A601&amp;B601&amp;C601&amp;3&amp;E601,average_median_rates_2_aptFINAL!A:P,16,FALSE)</f>
        <v>1500</v>
      </c>
      <c r="H601">
        <f>IF(D601&lt;=3,VLOOKUP(A601&amp;D601,[1]ratio_condo_family!$A:$F,6,FALSE),0)</f>
        <v>1.5367510104084812</v>
      </c>
      <c r="I601">
        <f>VLOOKUP(A601&amp;3,[1]ratio_condo_family!$A:$F,6,FALSE)</f>
        <v>1.5503805282984133</v>
      </c>
      <c r="J601">
        <f>VLOOKUP(A601,[1]ratio_family_bedrooms!$A:$K,9,FALSE)</f>
        <v>1.0588235294117647</v>
      </c>
      <c r="K601">
        <f>VLOOKUP(A601,[1]ratio_family_bedrooms!$A:$K,10,FALSE)</f>
        <v>1.2222222222222221</v>
      </c>
      <c r="L601">
        <f>VLOOKUP(A601,[1]ratio_family_bedrooms!$A:$K,11,FALSE)</f>
        <v>1.5000000000000002</v>
      </c>
      <c r="M601">
        <f t="shared" si="9"/>
        <v>2017.7540766663358</v>
      </c>
    </row>
    <row r="602" spans="1:13" x14ac:dyDescent="0.2">
      <c r="A602">
        <v>2016</v>
      </c>
      <c r="B602">
        <v>10</v>
      </c>
      <c r="C602" t="s">
        <v>61</v>
      </c>
      <c r="D602">
        <v>2</v>
      </c>
      <c r="E602" t="s">
        <v>32</v>
      </c>
      <c r="F602">
        <f>VLOOKUP(A602&amp;B602&amp;C602&amp;D602&amp;E602,average_median_rates_2_aptFINAL!A:P,16,FALSE)</f>
        <v>1200</v>
      </c>
      <c r="G602">
        <f>VLOOKUP(A602&amp;B602&amp;C602&amp;3&amp;E602,average_median_rates_2_aptFINAL!A:P,16,FALSE)</f>
        <v>1400</v>
      </c>
      <c r="H602">
        <f>IF(D602&lt;=3,VLOOKUP(A602&amp;D602,[1]ratio_condo_family!$A:$F,6,FALSE),0)</f>
        <v>1.5367510104084812</v>
      </c>
      <c r="I602">
        <f>VLOOKUP(A602&amp;3,[1]ratio_condo_family!$A:$F,6,FALSE)</f>
        <v>1.5503805282984133</v>
      </c>
      <c r="J602">
        <f>VLOOKUP(A602,[1]ratio_family_bedrooms!$A:$K,9,FALSE)</f>
        <v>1.0588235294117647</v>
      </c>
      <c r="K602">
        <f>VLOOKUP(A602,[1]ratio_family_bedrooms!$A:$K,10,FALSE)</f>
        <v>1.2222222222222221</v>
      </c>
      <c r="L602">
        <f>VLOOKUP(A602,[1]ratio_family_bedrooms!$A:$K,11,FALSE)</f>
        <v>1.5000000000000002</v>
      </c>
      <c r="M602">
        <f t="shared" si="9"/>
        <v>1844.1012124901774</v>
      </c>
    </row>
    <row r="603" spans="1:13" x14ac:dyDescent="0.2">
      <c r="A603">
        <v>2016</v>
      </c>
      <c r="B603">
        <v>10</v>
      </c>
      <c r="C603" t="s">
        <v>61</v>
      </c>
      <c r="D603">
        <v>2</v>
      </c>
      <c r="E603" t="s">
        <v>33</v>
      </c>
      <c r="F603">
        <f>VLOOKUP(A603&amp;B603&amp;C603&amp;D603&amp;E603,average_median_rates_2_aptFINAL!A:P,16,FALSE)</f>
        <v>1377</v>
      </c>
      <c r="G603">
        <f>VLOOKUP(A603&amp;B603&amp;C603&amp;3&amp;E603,average_median_rates_2_aptFINAL!A:P,16,FALSE)</f>
        <v>1600</v>
      </c>
      <c r="H603">
        <f>IF(D603&lt;=3,VLOOKUP(A603&amp;D603,[1]ratio_condo_family!$A:$F,6,FALSE),0)</f>
        <v>1.5367510104084812</v>
      </c>
      <c r="I603">
        <f>VLOOKUP(A603&amp;3,[1]ratio_condo_family!$A:$F,6,FALSE)</f>
        <v>1.5503805282984133</v>
      </c>
      <c r="J603">
        <f>VLOOKUP(A603,[1]ratio_family_bedrooms!$A:$K,9,FALSE)</f>
        <v>1.0588235294117647</v>
      </c>
      <c r="K603">
        <f>VLOOKUP(A603,[1]ratio_family_bedrooms!$A:$K,10,FALSE)</f>
        <v>1.2222222222222221</v>
      </c>
      <c r="L603">
        <f>VLOOKUP(A603,[1]ratio_family_bedrooms!$A:$K,11,FALSE)</f>
        <v>1.5000000000000002</v>
      </c>
      <c r="M603">
        <f t="shared" si="9"/>
        <v>2116.1061413324787</v>
      </c>
    </row>
    <row r="604" spans="1:13" x14ac:dyDescent="0.2">
      <c r="A604">
        <v>2016</v>
      </c>
      <c r="B604">
        <v>10</v>
      </c>
      <c r="C604" t="s">
        <v>61</v>
      </c>
      <c r="D604">
        <v>2</v>
      </c>
      <c r="E604" t="s">
        <v>34</v>
      </c>
      <c r="F604">
        <f>VLOOKUP(A604&amp;B604&amp;C604&amp;D604&amp;E604,average_median_rates_2_aptFINAL!A:P,16,FALSE)</f>
        <v>1375</v>
      </c>
      <c r="G604">
        <f>VLOOKUP(A604&amp;B604&amp;C604&amp;3&amp;E604,average_median_rates_2_aptFINAL!A:P,16,FALSE)</f>
        <v>1600</v>
      </c>
      <c r="H604">
        <f>IF(D604&lt;=3,VLOOKUP(A604&amp;D604,[1]ratio_condo_family!$A:$F,6,FALSE),0)</f>
        <v>1.5367510104084812</v>
      </c>
      <c r="I604">
        <f>VLOOKUP(A604&amp;3,[1]ratio_condo_family!$A:$F,6,FALSE)</f>
        <v>1.5503805282984133</v>
      </c>
      <c r="J604">
        <f>VLOOKUP(A604,[1]ratio_family_bedrooms!$A:$K,9,FALSE)</f>
        <v>1.0588235294117647</v>
      </c>
      <c r="K604">
        <f>VLOOKUP(A604,[1]ratio_family_bedrooms!$A:$K,10,FALSE)</f>
        <v>1.2222222222222221</v>
      </c>
      <c r="L604">
        <f>VLOOKUP(A604,[1]ratio_family_bedrooms!$A:$K,11,FALSE)</f>
        <v>1.5000000000000002</v>
      </c>
      <c r="M604">
        <f t="shared" si="9"/>
        <v>2113.0326393116616</v>
      </c>
    </row>
    <row r="605" spans="1:13" x14ac:dyDescent="0.2">
      <c r="A605">
        <v>2016</v>
      </c>
      <c r="B605">
        <v>10</v>
      </c>
      <c r="C605" t="s">
        <v>61</v>
      </c>
      <c r="D605">
        <v>2</v>
      </c>
      <c r="E605" t="s">
        <v>35</v>
      </c>
      <c r="F605">
        <f>VLOOKUP(A605&amp;B605&amp;C605&amp;D605&amp;E605,average_median_rates_2_aptFINAL!A:P,16,FALSE)</f>
        <v>2200</v>
      </c>
      <c r="G605">
        <f>VLOOKUP(A605&amp;B605&amp;C605&amp;3&amp;E605,average_median_rates_2_aptFINAL!A:P,16,FALSE)</f>
        <v>3500</v>
      </c>
      <c r="H605">
        <f>IF(D605&lt;=3,VLOOKUP(A605&amp;D605,[1]ratio_condo_family!$A:$F,6,FALSE),0)</f>
        <v>1.5367510104084812</v>
      </c>
      <c r="I605">
        <f>VLOOKUP(A605&amp;3,[1]ratio_condo_family!$A:$F,6,FALSE)</f>
        <v>1.5503805282984133</v>
      </c>
      <c r="J605">
        <f>VLOOKUP(A605,[1]ratio_family_bedrooms!$A:$K,9,FALSE)</f>
        <v>1.0588235294117647</v>
      </c>
      <c r="K605">
        <f>VLOOKUP(A605,[1]ratio_family_bedrooms!$A:$K,10,FALSE)</f>
        <v>1.2222222222222221</v>
      </c>
      <c r="L605">
        <f>VLOOKUP(A605,[1]ratio_family_bedrooms!$A:$K,11,FALSE)</f>
        <v>1.5000000000000002</v>
      </c>
      <c r="M605">
        <f t="shared" si="9"/>
        <v>3380.8522228986585</v>
      </c>
    </row>
    <row r="606" spans="1:13" x14ac:dyDescent="0.2">
      <c r="A606">
        <v>2016</v>
      </c>
      <c r="B606">
        <v>10</v>
      </c>
      <c r="C606" t="s">
        <v>61</v>
      </c>
      <c r="D606">
        <v>2</v>
      </c>
      <c r="E606" t="s">
        <v>36</v>
      </c>
      <c r="F606">
        <f>VLOOKUP(A606&amp;B606&amp;C606&amp;D606&amp;E606,average_median_rates_2_aptFINAL!A:P,16,FALSE)</f>
        <v>1278</v>
      </c>
      <c r="G606">
        <f>VLOOKUP(A606&amp;B606&amp;C606&amp;3&amp;E606,average_median_rates_2_aptFINAL!A:P,16,FALSE)</f>
        <v>1471</v>
      </c>
      <c r="H606">
        <f>IF(D606&lt;=3,VLOOKUP(A606&amp;D606,[1]ratio_condo_family!$A:$F,6,FALSE),0)</f>
        <v>1.5367510104084812</v>
      </c>
      <c r="I606">
        <f>VLOOKUP(A606&amp;3,[1]ratio_condo_family!$A:$F,6,FALSE)</f>
        <v>1.5503805282984133</v>
      </c>
      <c r="J606">
        <f>VLOOKUP(A606,[1]ratio_family_bedrooms!$A:$K,9,FALSE)</f>
        <v>1.0588235294117647</v>
      </c>
      <c r="K606">
        <f>VLOOKUP(A606,[1]ratio_family_bedrooms!$A:$K,10,FALSE)</f>
        <v>1.2222222222222221</v>
      </c>
      <c r="L606">
        <f>VLOOKUP(A606,[1]ratio_family_bedrooms!$A:$K,11,FALSE)</f>
        <v>1.5000000000000002</v>
      </c>
      <c r="M606">
        <f t="shared" si="9"/>
        <v>1963.9677913020389</v>
      </c>
    </row>
    <row r="607" spans="1:13" x14ac:dyDescent="0.2">
      <c r="A607">
        <v>2016</v>
      </c>
      <c r="B607">
        <v>10</v>
      </c>
      <c r="C607" t="s">
        <v>61</v>
      </c>
      <c r="D607">
        <v>2</v>
      </c>
      <c r="E607" t="s">
        <v>37</v>
      </c>
      <c r="F607">
        <f>VLOOKUP(A607&amp;B607&amp;C607&amp;D607&amp;E607,average_median_rates_2_aptFINAL!A:P,16,FALSE)</f>
        <v>1135</v>
      </c>
      <c r="G607">
        <f>VLOOKUP(A607&amp;B607&amp;C607&amp;3&amp;E607,average_median_rates_2_aptFINAL!A:P,16,FALSE)</f>
        <v>1023.4093568451947</v>
      </c>
      <c r="H607">
        <f>IF(D607&lt;=3,VLOOKUP(A607&amp;D607,[1]ratio_condo_family!$A:$F,6,FALSE),0)</f>
        <v>1.5367510104084812</v>
      </c>
      <c r="I607">
        <f>VLOOKUP(A607&amp;3,[1]ratio_condo_family!$A:$F,6,FALSE)</f>
        <v>1.5503805282984133</v>
      </c>
      <c r="J607">
        <f>VLOOKUP(A607,[1]ratio_family_bedrooms!$A:$K,9,FALSE)</f>
        <v>1.0588235294117647</v>
      </c>
      <c r="K607">
        <f>VLOOKUP(A607,[1]ratio_family_bedrooms!$A:$K,10,FALSE)</f>
        <v>1.2222222222222221</v>
      </c>
      <c r="L607">
        <f>VLOOKUP(A607,[1]ratio_family_bedrooms!$A:$K,11,FALSE)</f>
        <v>1.5000000000000002</v>
      </c>
      <c r="M607">
        <f t="shared" si="9"/>
        <v>1744.2123968136261</v>
      </c>
    </row>
    <row r="608" spans="1:13" x14ac:dyDescent="0.2">
      <c r="A608">
        <v>2016</v>
      </c>
      <c r="B608">
        <v>10</v>
      </c>
      <c r="C608" t="s">
        <v>61</v>
      </c>
      <c r="D608">
        <v>2</v>
      </c>
      <c r="E608" t="s">
        <v>38</v>
      </c>
      <c r="F608">
        <f>VLOOKUP(A608&amp;B608&amp;C608&amp;D608&amp;E608,average_median_rates_2_aptFINAL!A:P,16,FALSE)</f>
        <v>975</v>
      </c>
      <c r="G608">
        <f>VLOOKUP(A608&amp;B608&amp;C608&amp;3&amp;E608,average_median_rates_2_aptFINAL!A:P,16,FALSE)</f>
        <v>1150</v>
      </c>
      <c r="H608">
        <f>IF(D608&lt;=3,VLOOKUP(A608&amp;D608,[1]ratio_condo_family!$A:$F,6,FALSE),0)</f>
        <v>1.5367510104084812</v>
      </c>
      <c r="I608">
        <f>VLOOKUP(A608&amp;3,[1]ratio_condo_family!$A:$F,6,FALSE)</f>
        <v>1.5503805282984133</v>
      </c>
      <c r="J608">
        <f>VLOOKUP(A608,[1]ratio_family_bedrooms!$A:$K,9,FALSE)</f>
        <v>1.0588235294117647</v>
      </c>
      <c r="K608">
        <f>VLOOKUP(A608,[1]ratio_family_bedrooms!$A:$K,10,FALSE)</f>
        <v>1.2222222222222221</v>
      </c>
      <c r="L608">
        <f>VLOOKUP(A608,[1]ratio_family_bedrooms!$A:$K,11,FALSE)</f>
        <v>1.5000000000000002</v>
      </c>
      <c r="M608">
        <f t="shared" si="9"/>
        <v>1498.3322351482691</v>
      </c>
    </row>
    <row r="609" spans="1:13" x14ac:dyDescent="0.2">
      <c r="A609">
        <v>2016</v>
      </c>
      <c r="B609">
        <v>10</v>
      </c>
      <c r="C609" t="s">
        <v>61</v>
      </c>
      <c r="D609">
        <v>2</v>
      </c>
      <c r="E609" t="s">
        <v>39</v>
      </c>
      <c r="F609">
        <f>VLOOKUP(A609&amp;B609&amp;C609&amp;D609&amp;E609,average_median_rates_2_aptFINAL!A:P,16,FALSE)</f>
        <v>1050</v>
      </c>
      <c r="G609">
        <f>VLOOKUP(A609&amp;B609&amp;C609&amp;3&amp;E609,average_median_rates_2_aptFINAL!A:P,16,FALSE)</f>
        <v>1480.9024285098494</v>
      </c>
      <c r="H609">
        <f>IF(D609&lt;=3,VLOOKUP(A609&amp;D609,[1]ratio_condo_family!$A:$F,6,FALSE),0)</f>
        <v>1.5367510104084812</v>
      </c>
      <c r="I609">
        <f>VLOOKUP(A609&amp;3,[1]ratio_condo_family!$A:$F,6,FALSE)</f>
        <v>1.5503805282984133</v>
      </c>
      <c r="J609">
        <f>VLOOKUP(A609,[1]ratio_family_bedrooms!$A:$K,9,FALSE)</f>
        <v>1.0588235294117647</v>
      </c>
      <c r="K609">
        <f>VLOOKUP(A609,[1]ratio_family_bedrooms!$A:$K,10,FALSE)</f>
        <v>1.2222222222222221</v>
      </c>
      <c r="L609">
        <f>VLOOKUP(A609,[1]ratio_family_bedrooms!$A:$K,11,FALSE)</f>
        <v>1.5000000000000002</v>
      </c>
      <c r="M609">
        <f t="shared" si="9"/>
        <v>1613.5885609289053</v>
      </c>
    </row>
    <row r="610" spans="1:13" x14ac:dyDescent="0.2">
      <c r="A610">
        <v>2016</v>
      </c>
      <c r="B610">
        <v>10</v>
      </c>
      <c r="C610" t="s">
        <v>61</v>
      </c>
      <c r="D610">
        <v>2</v>
      </c>
      <c r="E610" t="s">
        <v>40</v>
      </c>
      <c r="F610">
        <f>VLOOKUP(A610&amp;B610&amp;C610&amp;D610&amp;E610,average_median_rates_2_aptFINAL!A:P,16,FALSE)</f>
        <v>1125</v>
      </c>
      <c r="G610">
        <f>VLOOKUP(A610&amp;B610&amp;C610&amp;3&amp;E610,average_median_rates_2_aptFINAL!A:P,16,FALSE)</f>
        <v>1146</v>
      </c>
      <c r="H610">
        <f>IF(D610&lt;=3,VLOOKUP(A610&amp;D610,[1]ratio_condo_family!$A:$F,6,FALSE),0)</f>
        <v>1.5367510104084812</v>
      </c>
      <c r="I610">
        <f>VLOOKUP(A610&amp;3,[1]ratio_condo_family!$A:$F,6,FALSE)</f>
        <v>1.5503805282984133</v>
      </c>
      <c r="J610">
        <f>VLOOKUP(A610,[1]ratio_family_bedrooms!$A:$K,9,FALSE)</f>
        <v>1.0588235294117647</v>
      </c>
      <c r="K610">
        <f>VLOOKUP(A610,[1]ratio_family_bedrooms!$A:$K,10,FALSE)</f>
        <v>1.2222222222222221</v>
      </c>
      <c r="L610">
        <f>VLOOKUP(A610,[1]ratio_family_bedrooms!$A:$K,11,FALSE)</f>
        <v>1.5000000000000002</v>
      </c>
      <c r="M610">
        <f t="shared" si="9"/>
        <v>1728.8448867095412</v>
      </c>
    </row>
    <row r="611" spans="1:13" x14ac:dyDescent="0.2">
      <c r="A611">
        <v>2016</v>
      </c>
      <c r="B611">
        <v>10</v>
      </c>
      <c r="C611" t="s">
        <v>61</v>
      </c>
      <c r="D611">
        <v>2</v>
      </c>
      <c r="E611" t="s">
        <v>41</v>
      </c>
      <c r="F611">
        <f>VLOOKUP(A611&amp;B611&amp;C611&amp;D611&amp;E611,average_median_rates_2_aptFINAL!A:P,16,FALSE)</f>
        <v>1110</v>
      </c>
      <c r="G611">
        <f>VLOOKUP(A611&amp;B611&amp;C611&amp;3&amp;E611,average_median_rates_2_aptFINAL!A:P,16,FALSE)</f>
        <v>1250</v>
      </c>
      <c r="H611">
        <f>IF(D611&lt;=3,VLOOKUP(A611&amp;D611,[1]ratio_condo_family!$A:$F,6,FALSE),0)</f>
        <v>1.5367510104084812</v>
      </c>
      <c r="I611">
        <f>VLOOKUP(A611&amp;3,[1]ratio_condo_family!$A:$F,6,FALSE)</f>
        <v>1.5503805282984133</v>
      </c>
      <c r="J611">
        <f>VLOOKUP(A611,[1]ratio_family_bedrooms!$A:$K,9,FALSE)</f>
        <v>1.0588235294117647</v>
      </c>
      <c r="K611">
        <f>VLOOKUP(A611,[1]ratio_family_bedrooms!$A:$K,10,FALSE)</f>
        <v>1.2222222222222221</v>
      </c>
      <c r="L611">
        <f>VLOOKUP(A611,[1]ratio_family_bedrooms!$A:$K,11,FALSE)</f>
        <v>1.5000000000000002</v>
      </c>
      <c r="M611">
        <f t="shared" si="9"/>
        <v>1705.7936215534141</v>
      </c>
    </row>
    <row r="612" spans="1:13" x14ac:dyDescent="0.2">
      <c r="A612">
        <v>2016</v>
      </c>
      <c r="B612">
        <v>10</v>
      </c>
      <c r="C612" t="s">
        <v>61</v>
      </c>
      <c r="D612">
        <v>2</v>
      </c>
      <c r="E612" t="s">
        <v>42</v>
      </c>
      <c r="F612">
        <f>VLOOKUP(A612&amp;B612&amp;C612&amp;D612&amp;E612,average_median_rates_2_aptFINAL!A:P,16,FALSE)</f>
        <v>938</v>
      </c>
      <c r="G612">
        <f>VLOOKUP(A612&amp;B612&amp;C612&amp;3&amp;E612,average_median_rates_2_aptFINAL!A:P,16,FALSE)</f>
        <v>1300</v>
      </c>
      <c r="H612">
        <f>IF(D612&lt;=3,VLOOKUP(A612&amp;D612,[1]ratio_condo_family!$A:$F,6,FALSE),0)</f>
        <v>1.5367510104084812</v>
      </c>
      <c r="I612">
        <f>VLOOKUP(A612&amp;3,[1]ratio_condo_family!$A:$F,6,FALSE)</f>
        <v>1.5503805282984133</v>
      </c>
      <c r="J612">
        <f>VLOOKUP(A612,[1]ratio_family_bedrooms!$A:$K,9,FALSE)</f>
        <v>1.0588235294117647</v>
      </c>
      <c r="K612">
        <f>VLOOKUP(A612,[1]ratio_family_bedrooms!$A:$K,10,FALSE)</f>
        <v>1.2222222222222221</v>
      </c>
      <c r="L612">
        <f>VLOOKUP(A612,[1]ratio_family_bedrooms!$A:$K,11,FALSE)</f>
        <v>1.5000000000000002</v>
      </c>
      <c r="M612">
        <f t="shared" si="9"/>
        <v>1441.4724477631553</v>
      </c>
    </row>
    <row r="613" spans="1:13" x14ac:dyDescent="0.2">
      <c r="A613">
        <v>2016</v>
      </c>
      <c r="B613">
        <v>10</v>
      </c>
      <c r="C613" t="s">
        <v>61</v>
      </c>
      <c r="D613">
        <v>2</v>
      </c>
      <c r="E613" t="s">
        <v>43</v>
      </c>
      <c r="F613">
        <f>VLOOKUP(A613&amp;B613&amp;C613&amp;D613&amp;E613,average_median_rates_2_aptFINAL!A:P,16,FALSE)</f>
        <v>1300</v>
      </c>
      <c r="G613">
        <f>VLOOKUP(A613&amp;B613&amp;C613&amp;3&amp;E613,average_median_rates_2_aptFINAL!A:P,16,FALSE)</f>
        <v>1356</v>
      </c>
      <c r="H613">
        <f>IF(D613&lt;=3,VLOOKUP(A613&amp;D613,[1]ratio_condo_family!$A:$F,6,FALSE),0)</f>
        <v>1.5367510104084812</v>
      </c>
      <c r="I613">
        <f>VLOOKUP(A613&amp;3,[1]ratio_condo_family!$A:$F,6,FALSE)</f>
        <v>1.5503805282984133</v>
      </c>
      <c r="J613">
        <f>VLOOKUP(A613,[1]ratio_family_bedrooms!$A:$K,9,FALSE)</f>
        <v>1.0588235294117647</v>
      </c>
      <c r="K613">
        <f>VLOOKUP(A613,[1]ratio_family_bedrooms!$A:$K,10,FALSE)</f>
        <v>1.2222222222222221</v>
      </c>
      <c r="L613">
        <f>VLOOKUP(A613,[1]ratio_family_bedrooms!$A:$K,11,FALSE)</f>
        <v>1.5000000000000002</v>
      </c>
      <c r="M613">
        <f t="shared" si="9"/>
        <v>1997.7763135310256</v>
      </c>
    </row>
    <row r="614" spans="1:13" x14ac:dyDescent="0.2">
      <c r="A614">
        <v>2016</v>
      </c>
      <c r="B614">
        <v>10</v>
      </c>
      <c r="C614" t="s">
        <v>61</v>
      </c>
      <c r="D614">
        <v>2</v>
      </c>
      <c r="E614" t="s">
        <v>60</v>
      </c>
      <c r="F614">
        <f>VLOOKUP(A614&amp;B614&amp;C614&amp;D614&amp;E614,average_median_rates_2_aptFINAL!A:P,16,FALSE)</f>
        <v>1223.721368057734</v>
      </c>
      <c r="G614">
        <f>VLOOKUP(A614&amp;B614&amp;C614&amp;3&amp;E614,average_median_rates_2_aptFINAL!A:P,16,FALSE)</f>
        <v>1437.0599224026466</v>
      </c>
      <c r="H614">
        <f>IF(D614&lt;=3,VLOOKUP(A614&amp;D614,[1]ratio_condo_family!$A:$F,6,FALSE),0)</f>
        <v>1.5367510104084812</v>
      </c>
      <c r="I614">
        <f>VLOOKUP(A614&amp;3,[1]ratio_condo_family!$A:$F,6,FALSE)</f>
        <v>1.5503805282984133</v>
      </c>
      <c r="J614">
        <f>VLOOKUP(A614,[1]ratio_family_bedrooms!$A:$K,9,FALSE)</f>
        <v>1.0588235294117647</v>
      </c>
      <c r="K614">
        <f>VLOOKUP(A614,[1]ratio_family_bedrooms!$A:$K,10,FALSE)</f>
        <v>1.2222222222222221</v>
      </c>
      <c r="L614">
        <f>VLOOKUP(A614,[1]ratio_family_bedrooms!$A:$K,11,FALSE)</f>
        <v>1.5000000000000002</v>
      </c>
      <c r="M614">
        <f t="shared" si="9"/>
        <v>1880.5550488211716</v>
      </c>
    </row>
    <row r="615" spans="1:13" x14ac:dyDescent="0.2">
      <c r="A615">
        <v>2016</v>
      </c>
      <c r="B615">
        <v>10</v>
      </c>
      <c r="C615" t="s">
        <v>61</v>
      </c>
      <c r="D615">
        <v>3</v>
      </c>
      <c r="E615" t="s">
        <v>12</v>
      </c>
      <c r="F615">
        <f>VLOOKUP(A615&amp;B615&amp;C615&amp;D615&amp;E615,average_median_rates_2_aptFINAL!A:P,16,FALSE)</f>
        <v>2750</v>
      </c>
      <c r="G615">
        <f>VLOOKUP(A615&amp;B615&amp;C615&amp;3&amp;E615,average_median_rates_2_aptFINAL!A:P,16,FALSE)</f>
        <v>2750</v>
      </c>
      <c r="H615">
        <f>IF(D615&lt;=3,VLOOKUP(A615&amp;D615,[1]ratio_condo_family!$A:$F,6,FALSE),0)</f>
        <v>1.5503805282984133</v>
      </c>
      <c r="I615">
        <f>VLOOKUP(A615&amp;3,[1]ratio_condo_family!$A:$F,6,FALSE)</f>
        <v>1.5503805282984133</v>
      </c>
      <c r="J615">
        <f>VLOOKUP(A615,[1]ratio_family_bedrooms!$A:$K,9,FALSE)</f>
        <v>1.0588235294117647</v>
      </c>
      <c r="K615">
        <f>VLOOKUP(A615,[1]ratio_family_bedrooms!$A:$K,10,FALSE)</f>
        <v>1.2222222222222221</v>
      </c>
      <c r="L615">
        <f>VLOOKUP(A615,[1]ratio_family_bedrooms!$A:$K,11,FALSE)</f>
        <v>1.5000000000000002</v>
      </c>
      <c r="M615">
        <f t="shared" si="9"/>
        <v>4263.5464528206367</v>
      </c>
    </row>
    <row r="616" spans="1:13" x14ac:dyDescent="0.2">
      <c r="A616">
        <v>2016</v>
      </c>
      <c r="B616">
        <v>10</v>
      </c>
      <c r="C616" t="s">
        <v>61</v>
      </c>
      <c r="D616">
        <v>3</v>
      </c>
      <c r="E616" t="s">
        <v>16</v>
      </c>
      <c r="F616">
        <f>VLOOKUP(A616&amp;B616&amp;C616&amp;D616&amp;E616,average_median_rates_2_aptFINAL!A:P,16,FALSE)</f>
        <v>2344.5302075421309</v>
      </c>
      <c r="G616">
        <f>VLOOKUP(A616&amp;B616&amp;C616&amp;3&amp;E616,average_median_rates_2_aptFINAL!A:P,16,FALSE)</f>
        <v>2344.5302075421309</v>
      </c>
      <c r="H616">
        <f>IF(D616&lt;=3,VLOOKUP(A616&amp;D616,[1]ratio_condo_family!$A:$F,6,FALSE),0)</f>
        <v>1.5503805282984133</v>
      </c>
      <c r="I616">
        <f>VLOOKUP(A616&amp;3,[1]ratio_condo_family!$A:$F,6,FALSE)</f>
        <v>1.5503805282984133</v>
      </c>
      <c r="J616">
        <f>VLOOKUP(A616,[1]ratio_family_bedrooms!$A:$K,9,FALSE)</f>
        <v>1.0588235294117647</v>
      </c>
      <c r="K616">
        <f>VLOOKUP(A616,[1]ratio_family_bedrooms!$A:$K,10,FALSE)</f>
        <v>1.2222222222222221</v>
      </c>
      <c r="L616">
        <f>VLOOKUP(A616,[1]ratio_family_bedrooms!$A:$K,11,FALSE)</f>
        <v>1.5000000000000002</v>
      </c>
      <c r="M616">
        <f t="shared" si="9"/>
        <v>3634.9139817807577</v>
      </c>
    </row>
    <row r="617" spans="1:13" x14ac:dyDescent="0.2">
      <c r="A617">
        <v>2016</v>
      </c>
      <c r="B617">
        <v>10</v>
      </c>
      <c r="C617" t="s">
        <v>61</v>
      </c>
      <c r="D617">
        <v>3</v>
      </c>
      <c r="E617" t="s">
        <v>17</v>
      </c>
      <c r="F617">
        <f>VLOOKUP(A617&amp;B617&amp;C617&amp;D617&amp;E617,average_median_rates_2_aptFINAL!A:P,16,FALSE)</f>
        <v>3000</v>
      </c>
      <c r="G617">
        <f>VLOOKUP(A617&amp;B617&amp;C617&amp;3&amp;E617,average_median_rates_2_aptFINAL!A:P,16,FALSE)</f>
        <v>3000</v>
      </c>
      <c r="H617">
        <f>IF(D617&lt;=3,VLOOKUP(A617&amp;D617,[1]ratio_condo_family!$A:$F,6,FALSE),0)</f>
        <v>1.5503805282984133</v>
      </c>
      <c r="I617">
        <f>VLOOKUP(A617&amp;3,[1]ratio_condo_family!$A:$F,6,FALSE)</f>
        <v>1.5503805282984133</v>
      </c>
      <c r="J617">
        <f>VLOOKUP(A617,[1]ratio_family_bedrooms!$A:$K,9,FALSE)</f>
        <v>1.0588235294117647</v>
      </c>
      <c r="K617">
        <f>VLOOKUP(A617,[1]ratio_family_bedrooms!$A:$K,10,FALSE)</f>
        <v>1.2222222222222221</v>
      </c>
      <c r="L617">
        <f>VLOOKUP(A617,[1]ratio_family_bedrooms!$A:$K,11,FALSE)</f>
        <v>1.5000000000000002</v>
      </c>
      <c r="M617">
        <f t="shared" si="9"/>
        <v>4651.1415848952402</v>
      </c>
    </row>
    <row r="618" spans="1:13" x14ac:dyDescent="0.2">
      <c r="A618">
        <v>2016</v>
      </c>
      <c r="B618">
        <v>10</v>
      </c>
      <c r="C618" t="s">
        <v>61</v>
      </c>
      <c r="D618">
        <v>3</v>
      </c>
      <c r="E618" t="s">
        <v>19</v>
      </c>
      <c r="F618">
        <f>VLOOKUP(A618&amp;B618&amp;C618&amp;D618&amp;E618,average_median_rates_2_aptFINAL!A:P,16,FALSE)</f>
        <v>2200</v>
      </c>
      <c r="G618">
        <f>VLOOKUP(A618&amp;B618&amp;C618&amp;3&amp;E618,average_median_rates_2_aptFINAL!A:P,16,FALSE)</f>
        <v>2200</v>
      </c>
      <c r="H618">
        <f>IF(D618&lt;=3,VLOOKUP(A618&amp;D618,[1]ratio_condo_family!$A:$F,6,FALSE),0)</f>
        <v>1.5503805282984133</v>
      </c>
      <c r="I618">
        <f>VLOOKUP(A618&amp;3,[1]ratio_condo_family!$A:$F,6,FALSE)</f>
        <v>1.5503805282984133</v>
      </c>
      <c r="J618">
        <f>VLOOKUP(A618,[1]ratio_family_bedrooms!$A:$K,9,FALSE)</f>
        <v>1.0588235294117647</v>
      </c>
      <c r="K618">
        <f>VLOOKUP(A618,[1]ratio_family_bedrooms!$A:$K,10,FALSE)</f>
        <v>1.2222222222222221</v>
      </c>
      <c r="L618">
        <f>VLOOKUP(A618,[1]ratio_family_bedrooms!$A:$K,11,FALSE)</f>
        <v>1.5000000000000002</v>
      </c>
      <c r="M618">
        <f t="shared" si="9"/>
        <v>3410.8371622565091</v>
      </c>
    </row>
    <row r="619" spans="1:13" x14ac:dyDescent="0.2">
      <c r="A619">
        <v>2016</v>
      </c>
      <c r="B619">
        <v>10</v>
      </c>
      <c r="C619" t="s">
        <v>61</v>
      </c>
      <c r="D619">
        <v>3</v>
      </c>
      <c r="E619" t="s">
        <v>20</v>
      </c>
      <c r="F619">
        <f>VLOOKUP(A619&amp;B619&amp;C619&amp;D619&amp;E619,average_median_rates_2_aptFINAL!A:P,16,FALSE)</f>
        <v>2650</v>
      </c>
      <c r="G619">
        <f>VLOOKUP(A619&amp;B619&amp;C619&amp;3&amp;E619,average_median_rates_2_aptFINAL!A:P,16,FALSE)</f>
        <v>2650</v>
      </c>
      <c r="H619">
        <f>IF(D619&lt;=3,VLOOKUP(A619&amp;D619,[1]ratio_condo_family!$A:$F,6,FALSE),0)</f>
        <v>1.5503805282984133</v>
      </c>
      <c r="I619">
        <f>VLOOKUP(A619&amp;3,[1]ratio_condo_family!$A:$F,6,FALSE)</f>
        <v>1.5503805282984133</v>
      </c>
      <c r="J619">
        <f>VLOOKUP(A619,[1]ratio_family_bedrooms!$A:$K,9,FALSE)</f>
        <v>1.0588235294117647</v>
      </c>
      <c r="K619">
        <f>VLOOKUP(A619,[1]ratio_family_bedrooms!$A:$K,10,FALSE)</f>
        <v>1.2222222222222221</v>
      </c>
      <c r="L619">
        <f>VLOOKUP(A619,[1]ratio_family_bedrooms!$A:$K,11,FALSE)</f>
        <v>1.5000000000000002</v>
      </c>
      <c r="M619">
        <f t="shared" si="9"/>
        <v>4108.5083999907956</v>
      </c>
    </row>
    <row r="620" spans="1:13" x14ac:dyDescent="0.2">
      <c r="A620">
        <v>2016</v>
      </c>
      <c r="B620">
        <v>10</v>
      </c>
      <c r="C620" t="s">
        <v>61</v>
      </c>
      <c r="D620">
        <v>3</v>
      </c>
      <c r="E620" t="s">
        <v>21</v>
      </c>
      <c r="F620">
        <f>VLOOKUP(A620&amp;B620&amp;C620&amp;D620&amp;E620,average_median_rates_2_aptFINAL!A:P,16,FALSE)</f>
        <v>2800</v>
      </c>
      <c r="G620">
        <f>VLOOKUP(A620&amp;B620&amp;C620&amp;3&amp;E620,average_median_rates_2_aptFINAL!A:P,16,FALSE)</f>
        <v>2800</v>
      </c>
      <c r="H620">
        <f>IF(D620&lt;=3,VLOOKUP(A620&amp;D620,[1]ratio_condo_family!$A:$F,6,FALSE),0)</f>
        <v>1.5503805282984133</v>
      </c>
      <c r="I620">
        <f>VLOOKUP(A620&amp;3,[1]ratio_condo_family!$A:$F,6,FALSE)</f>
        <v>1.5503805282984133</v>
      </c>
      <c r="J620">
        <f>VLOOKUP(A620,[1]ratio_family_bedrooms!$A:$K,9,FALSE)</f>
        <v>1.0588235294117647</v>
      </c>
      <c r="K620">
        <f>VLOOKUP(A620,[1]ratio_family_bedrooms!$A:$K,10,FALSE)</f>
        <v>1.2222222222222221</v>
      </c>
      <c r="L620">
        <f>VLOOKUP(A620,[1]ratio_family_bedrooms!$A:$K,11,FALSE)</f>
        <v>1.5000000000000002</v>
      </c>
      <c r="M620">
        <f t="shared" si="9"/>
        <v>4341.0654792355572</v>
      </c>
    </row>
    <row r="621" spans="1:13" x14ac:dyDescent="0.2">
      <c r="A621">
        <v>2016</v>
      </c>
      <c r="B621">
        <v>10</v>
      </c>
      <c r="C621" t="s">
        <v>61</v>
      </c>
      <c r="D621">
        <v>3</v>
      </c>
      <c r="E621" t="s">
        <v>23</v>
      </c>
      <c r="F621">
        <f>VLOOKUP(A621&amp;B621&amp;C621&amp;D621&amp;E621,average_median_rates_2_aptFINAL!A:P,16,FALSE)</f>
        <v>1350</v>
      </c>
      <c r="G621">
        <f>VLOOKUP(A621&amp;B621&amp;C621&amp;3&amp;E621,average_median_rates_2_aptFINAL!A:P,16,FALSE)</f>
        <v>1350</v>
      </c>
      <c r="H621">
        <f>IF(D621&lt;=3,VLOOKUP(A621&amp;D621,[1]ratio_condo_family!$A:$F,6,FALSE),0)</f>
        <v>1.5503805282984133</v>
      </c>
      <c r="I621">
        <f>VLOOKUP(A621&amp;3,[1]ratio_condo_family!$A:$F,6,FALSE)</f>
        <v>1.5503805282984133</v>
      </c>
      <c r="J621">
        <f>VLOOKUP(A621,[1]ratio_family_bedrooms!$A:$K,9,FALSE)</f>
        <v>1.0588235294117647</v>
      </c>
      <c r="K621">
        <f>VLOOKUP(A621,[1]ratio_family_bedrooms!$A:$K,10,FALSE)</f>
        <v>1.2222222222222221</v>
      </c>
      <c r="L621">
        <f>VLOOKUP(A621,[1]ratio_family_bedrooms!$A:$K,11,FALSE)</f>
        <v>1.5000000000000002</v>
      </c>
      <c r="M621">
        <f t="shared" si="9"/>
        <v>2093.0137132028581</v>
      </c>
    </row>
    <row r="622" spans="1:13" x14ac:dyDescent="0.2">
      <c r="A622">
        <v>2016</v>
      </c>
      <c r="B622">
        <v>10</v>
      </c>
      <c r="C622" t="s">
        <v>61</v>
      </c>
      <c r="D622">
        <v>3</v>
      </c>
      <c r="E622" t="s">
        <v>24</v>
      </c>
      <c r="F622">
        <f>VLOOKUP(A622&amp;B622&amp;C622&amp;D622&amp;E622,average_median_rates_2_aptFINAL!A:P,16,FALSE)</f>
        <v>1348.6442017531258</v>
      </c>
      <c r="G622">
        <f>VLOOKUP(A622&amp;B622&amp;C622&amp;3&amp;E622,average_median_rates_2_aptFINAL!A:P,16,FALSE)</f>
        <v>1348.6442017531258</v>
      </c>
      <c r="H622">
        <f>IF(D622&lt;=3,VLOOKUP(A622&amp;D622,[1]ratio_condo_family!$A:$F,6,FALSE),0)</f>
        <v>1.5503805282984133</v>
      </c>
      <c r="I622">
        <f>VLOOKUP(A622&amp;3,[1]ratio_condo_family!$A:$F,6,FALSE)</f>
        <v>1.5503805282984133</v>
      </c>
      <c r="J622">
        <f>VLOOKUP(A622,[1]ratio_family_bedrooms!$A:$K,9,FALSE)</f>
        <v>1.0588235294117647</v>
      </c>
      <c r="K622">
        <f>VLOOKUP(A622,[1]ratio_family_bedrooms!$A:$K,10,FALSE)</f>
        <v>1.2222222222222221</v>
      </c>
      <c r="L622">
        <f>VLOOKUP(A622,[1]ratio_family_bedrooms!$A:$K,11,FALSE)</f>
        <v>1.5000000000000002</v>
      </c>
      <c r="M622">
        <f t="shared" si="9"/>
        <v>2090.9117100006033</v>
      </c>
    </row>
    <row r="623" spans="1:13" x14ac:dyDescent="0.2">
      <c r="A623">
        <v>2016</v>
      </c>
      <c r="B623">
        <v>10</v>
      </c>
      <c r="C623" t="s">
        <v>61</v>
      </c>
      <c r="D623">
        <v>3</v>
      </c>
      <c r="E623" t="s">
        <v>25</v>
      </c>
      <c r="F623">
        <f>VLOOKUP(A623&amp;B623&amp;C623&amp;D623&amp;E623,average_median_rates_2_aptFINAL!A:P,16,FALSE)</f>
        <v>1400</v>
      </c>
      <c r="G623">
        <f>VLOOKUP(A623&amp;B623&amp;C623&amp;3&amp;E623,average_median_rates_2_aptFINAL!A:P,16,FALSE)</f>
        <v>1400</v>
      </c>
      <c r="H623">
        <f>IF(D623&lt;=3,VLOOKUP(A623&amp;D623,[1]ratio_condo_family!$A:$F,6,FALSE),0)</f>
        <v>1.5503805282984133</v>
      </c>
      <c r="I623">
        <f>VLOOKUP(A623&amp;3,[1]ratio_condo_family!$A:$F,6,FALSE)</f>
        <v>1.5503805282984133</v>
      </c>
      <c r="J623">
        <f>VLOOKUP(A623,[1]ratio_family_bedrooms!$A:$K,9,FALSE)</f>
        <v>1.0588235294117647</v>
      </c>
      <c r="K623">
        <f>VLOOKUP(A623,[1]ratio_family_bedrooms!$A:$K,10,FALSE)</f>
        <v>1.2222222222222221</v>
      </c>
      <c r="L623">
        <f>VLOOKUP(A623,[1]ratio_family_bedrooms!$A:$K,11,FALSE)</f>
        <v>1.5000000000000002</v>
      </c>
      <c r="M623">
        <f t="shared" si="9"/>
        <v>2170.5327396177786</v>
      </c>
    </row>
    <row r="624" spans="1:13" x14ac:dyDescent="0.2">
      <c r="A624">
        <v>2016</v>
      </c>
      <c r="B624">
        <v>10</v>
      </c>
      <c r="C624" t="s">
        <v>61</v>
      </c>
      <c r="D624">
        <v>3</v>
      </c>
      <c r="E624" t="s">
        <v>26</v>
      </c>
      <c r="F624">
        <f>VLOOKUP(A624&amp;B624&amp;C624&amp;D624&amp;E624,average_median_rates_2_aptFINAL!A:P,16,FALSE)</f>
        <v>1272</v>
      </c>
      <c r="G624">
        <f>VLOOKUP(A624&amp;B624&amp;C624&amp;3&amp;E624,average_median_rates_2_aptFINAL!A:P,16,FALSE)</f>
        <v>1272</v>
      </c>
      <c r="H624">
        <f>IF(D624&lt;=3,VLOOKUP(A624&amp;D624,[1]ratio_condo_family!$A:$F,6,FALSE),0)</f>
        <v>1.5503805282984133</v>
      </c>
      <c r="I624">
        <f>VLOOKUP(A624&amp;3,[1]ratio_condo_family!$A:$F,6,FALSE)</f>
        <v>1.5503805282984133</v>
      </c>
      <c r="J624">
        <f>VLOOKUP(A624,[1]ratio_family_bedrooms!$A:$K,9,FALSE)</f>
        <v>1.0588235294117647</v>
      </c>
      <c r="K624">
        <f>VLOOKUP(A624,[1]ratio_family_bedrooms!$A:$K,10,FALSE)</f>
        <v>1.2222222222222221</v>
      </c>
      <c r="L624">
        <f>VLOOKUP(A624,[1]ratio_family_bedrooms!$A:$K,11,FALSE)</f>
        <v>1.5000000000000002</v>
      </c>
      <c r="M624">
        <f t="shared" si="9"/>
        <v>1972.0840319955817</v>
      </c>
    </row>
    <row r="625" spans="1:13" x14ac:dyDescent="0.2">
      <c r="A625">
        <v>2016</v>
      </c>
      <c r="B625">
        <v>10</v>
      </c>
      <c r="C625" t="s">
        <v>61</v>
      </c>
      <c r="D625">
        <v>3</v>
      </c>
      <c r="E625" t="s">
        <v>27</v>
      </c>
      <c r="F625">
        <f>VLOOKUP(A625&amp;B625&amp;C625&amp;D625&amp;E625,average_median_rates_2_aptFINAL!A:P,16,FALSE)</f>
        <v>2608</v>
      </c>
      <c r="G625">
        <f>VLOOKUP(A625&amp;B625&amp;C625&amp;3&amp;E625,average_median_rates_2_aptFINAL!A:P,16,FALSE)</f>
        <v>2608</v>
      </c>
      <c r="H625">
        <f>IF(D625&lt;=3,VLOOKUP(A625&amp;D625,[1]ratio_condo_family!$A:$F,6,FALSE),0)</f>
        <v>1.5503805282984133</v>
      </c>
      <c r="I625">
        <f>VLOOKUP(A625&amp;3,[1]ratio_condo_family!$A:$F,6,FALSE)</f>
        <v>1.5503805282984133</v>
      </c>
      <c r="J625">
        <f>VLOOKUP(A625,[1]ratio_family_bedrooms!$A:$K,9,FALSE)</f>
        <v>1.0588235294117647</v>
      </c>
      <c r="K625">
        <f>VLOOKUP(A625,[1]ratio_family_bedrooms!$A:$K,10,FALSE)</f>
        <v>1.2222222222222221</v>
      </c>
      <c r="L625">
        <f>VLOOKUP(A625,[1]ratio_family_bedrooms!$A:$K,11,FALSE)</f>
        <v>1.5000000000000002</v>
      </c>
      <c r="M625">
        <f t="shared" si="9"/>
        <v>4043.3924178022621</v>
      </c>
    </row>
    <row r="626" spans="1:13" x14ac:dyDescent="0.2">
      <c r="A626">
        <v>2016</v>
      </c>
      <c r="B626">
        <v>10</v>
      </c>
      <c r="C626" t="s">
        <v>61</v>
      </c>
      <c r="D626">
        <v>3</v>
      </c>
      <c r="E626" t="s">
        <v>28</v>
      </c>
      <c r="F626">
        <f>VLOOKUP(A626&amp;B626&amp;C626&amp;D626&amp;E626,average_median_rates_2_aptFINAL!A:P,16,FALSE)</f>
        <v>1700</v>
      </c>
      <c r="G626">
        <f>VLOOKUP(A626&amp;B626&amp;C626&amp;3&amp;E626,average_median_rates_2_aptFINAL!A:P,16,FALSE)</f>
        <v>1700</v>
      </c>
      <c r="H626">
        <f>IF(D626&lt;=3,VLOOKUP(A626&amp;D626,[1]ratio_condo_family!$A:$F,6,FALSE),0)</f>
        <v>1.5503805282984133</v>
      </c>
      <c r="I626">
        <f>VLOOKUP(A626&amp;3,[1]ratio_condo_family!$A:$F,6,FALSE)</f>
        <v>1.5503805282984133</v>
      </c>
      <c r="J626">
        <f>VLOOKUP(A626,[1]ratio_family_bedrooms!$A:$K,9,FALSE)</f>
        <v>1.0588235294117647</v>
      </c>
      <c r="K626">
        <f>VLOOKUP(A626,[1]ratio_family_bedrooms!$A:$K,10,FALSE)</f>
        <v>1.2222222222222221</v>
      </c>
      <c r="L626">
        <f>VLOOKUP(A626,[1]ratio_family_bedrooms!$A:$K,11,FALSE)</f>
        <v>1.5000000000000002</v>
      </c>
      <c r="M626">
        <f t="shared" si="9"/>
        <v>2635.6468981073026</v>
      </c>
    </row>
    <row r="627" spans="1:13" x14ac:dyDescent="0.2">
      <c r="A627">
        <v>2016</v>
      </c>
      <c r="B627">
        <v>10</v>
      </c>
      <c r="C627" t="s">
        <v>61</v>
      </c>
      <c r="D627">
        <v>3</v>
      </c>
      <c r="E627" t="s">
        <v>29</v>
      </c>
      <c r="F627">
        <f>VLOOKUP(A627&amp;B627&amp;C627&amp;D627&amp;E627,average_median_rates_2_aptFINAL!A:P,16,FALSE)</f>
        <v>1225</v>
      </c>
      <c r="G627">
        <f>VLOOKUP(A627&amp;B627&amp;C627&amp;3&amp;E627,average_median_rates_2_aptFINAL!A:P,16,FALSE)</f>
        <v>1225</v>
      </c>
      <c r="H627">
        <f>IF(D627&lt;=3,VLOOKUP(A627&amp;D627,[1]ratio_condo_family!$A:$F,6,FALSE),0)</f>
        <v>1.5503805282984133</v>
      </c>
      <c r="I627">
        <f>VLOOKUP(A627&amp;3,[1]ratio_condo_family!$A:$F,6,FALSE)</f>
        <v>1.5503805282984133</v>
      </c>
      <c r="J627">
        <f>VLOOKUP(A627,[1]ratio_family_bedrooms!$A:$K,9,FALSE)</f>
        <v>1.0588235294117647</v>
      </c>
      <c r="K627">
        <f>VLOOKUP(A627,[1]ratio_family_bedrooms!$A:$K,10,FALSE)</f>
        <v>1.2222222222222221</v>
      </c>
      <c r="L627">
        <f>VLOOKUP(A627,[1]ratio_family_bedrooms!$A:$K,11,FALSE)</f>
        <v>1.5000000000000002</v>
      </c>
      <c r="M627">
        <f t="shared" si="9"/>
        <v>1899.2161471655563</v>
      </c>
    </row>
    <row r="628" spans="1:13" x14ac:dyDescent="0.2">
      <c r="A628">
        <v>2016</v>
      </c>
      <c r="B628">
        <v>10</v>
      </c>
      <c r="C628" t="s">
        <v>61</v>
      </c>
      <c r="D628">
        <v>3</v>
      </c>
      <c r="E628" t="s">
        <v>31</v>
      </c>
      <c r="F628">
        <f>VLOOKUP(A628&amp;B628&amp;C628&amp;D628&amp;E628,average_median_rates_2_aptFINAL!A:P,16,FALSE)</f>
        <v>1500</v>
      </c>
      <c r="G628">
        <f>VLOOKUP(A628&amp;B628&amp;C628&amp;3&amp;E628,average_median_rates_2_aptFINAL!A:P,16,FALSE)</f>
        <v>1500</v>
      </c>
      <c r="H628">
        <f>IF(D628&lt;=3,VLOOKUP(A628&amp;D628,[1]ratio_condo_family!$A:$F,6,FALSE),0)</f>
        <v>1.5503805282984133</v>
      </c>
      <c r="I628">
        <f>VLOOKUP(A628&amp;3,[1]ratio_condo_family!$A:$F,6,FALSE)</f>
        <v>1.5503805282984133</v>
      </c>
      <c r="J628">
        <f>VLOOKUP(A628,[1]ratio_family_bedrooms!$A:$K,9,FALSE)</f>
        <v>1.0588235294117647</v>
      </c>
      <c r="K628">
        <f>VLOOKUP(A628,[1]ratio_family_bedrooms!$A:$K,10,FALSE)</f>
        <v>1.2222222222222221</v>
      </c>
      <c r="L628">
        <f>VLOOKUP(A628,[1]ratio_family_bedrooms!$A:$K,11,FALSE)</f>
        <v>1.5000000000000002</v>
      </c>
      <c r="M628">
        <f t="shared" si="9"/>
        <v>2325.5707924476201</v>
      </c>
    </row>
    <row r="629" spans="1:13" x14ac:dyDescent="0.2">
      <c r="A629">
        <v>2016</v>
      </c>
      <c r="B629">
        <v>10</v>
      </c>
      <c r="C629" t="s">
        <v>61</v>
      </c>
      <c r="D629">
        <v>3</v>
      </c>
      <c r="E629" t="s">
        <v>32</v>
      </c>
      <c r="F629">
        <f>VLOOKUP(A629&amp;B629&amp;C629&amp;D629&amp;E629,average_median_rates_2_aptFINAL!A:P,16,FALSE)</f>
        <v>1400</v>
      </c>
      <c r="G629">
        <f>VLOOKUP(A629&amp;B629&amp;C629&amp;3&amp;E629,average_median_rates_2_aptFINAL!A:P,16,FALSE)</f>
        <v>1400</v>
      </c>
      <c r="H629">
        <f>IF(D629&lt;=3,VLOOKUP(A629&amp;D629,[1]ratio_condo_family!$A:$F,6,FALSE),0)</f>
        <v>1.5503805282984133</v>
      </c>
      <c r="I629">
        <f>VLOOKUP(A629&amp;3,[1]ratio_condo_family!$A:$F,6,FALSE)</f>
        <v>1.5503805282984133</v>
      </c>
      <c r="J629">
        <f>VLOOKUP(A629,[1]ratio_family_bedrooms!$A:$K,9,FALSE)</f>
        <v>1.0588235294117647</v>
      </c>
      <c r="K629">
        <f>VLOOKUP(A629,[1]ratio_family_bedrooms!$A:$K,10,FALSE)</f>
        <v>1.2222222222222221</v>
      </c>
      <c r="L629">
        <f>VLOOKUP(A629,[1]ratio_family_bedrooms!$A:$K,11,FALSE)</f>
        <v>1.5000000000000002</v>
      </c>
      <c r="M629">
        <f t="shared" si="9"/>
        <v>2170.5327396177786</v>
      </c>
    </row>
    <row r="630" spans="1:13" x14ac:dyDescent="0.2">
      <c r="A630">
        <v>2016</v>
      </c>
      <c r="B630">
        <v>10</v>
      </c>
      <c r="C630" t="s">
        <v>61</v>
      </c>
      <c r="D630">
        <v>3</v>
      </c>
      <c r="E630" t="s">
        <v>33</v>
      </c>
      <c r="F630">
        <f>VLOOKUP(A630&amp;B630&amp;C630&amp;D630&amp;E630,average_median_rates_2_aptFINAL!A:P,16,FALSE)</f>
        <v>1600</v>
      </c>
      <c r="G630">
        <f>VLOOKUP(A630&amp;B630&amp;C630&amp;3&amp;E630,average_median_rates_2_aptFINAL!A:P,16,FALSE)</f>
        <v>1600</v>
      </c>
      <c r="H630">
        <f>IF(D630&lt;=3,VLOOKUP(A630&amp;D630,[1]ratio_condo_family!$A:$F,6,FALSE),0)</f>
        <v>1.5503805282984133</v>
      </c>
      <c r="I630">
        <f>VLOOKUP(A630&amp;3,[1]ratio_condo_family!$A:$F,6,FALSE)</f>
        <v>1.5503805282984133</v>
      </c>
      <c r="J630">
        <f>VLOOKUP(A630,[1]ratio_family_bedrooms!$A:$K,9,FALSE)</f>
        <v>1.0588235294117647</v>
      </c>
      <c r="K630">
        <f>VLOOKUP(A630,[1]ratio_family_bedrooms!$A:$K,10,FALSE)</f>
        <v>1.2222222222222221</v>
      </c>
      <c r="L630">
        <f>VLOOKUP(A630,[1]ratio_family_bedrooms!$A:$K,11,FALSE)</f>
        <v>1.5000000000000002</v>
      </c>
      <c r="M630">
        <f t="shared" si="9"/>
        <v>2480.6088452774611</v>
      </c>
    </row>
    <row r="631" spans="1:13" x14ac:dyDescent="0.2">
      <c r="A631">
        <v>2016</v>
      </c>
      <c r="B631">
        <v>10</v>
      </c>
      <c r="C631" t="s">
        <v>61</v>
      </c>
      <c r="D631">
        <v>3</v>
      </c>
      <c r="E631" t="s">
        <v>34</v>
      </c>
      <c r="F631">
        <f>VLOOKUP(A631&amp;B631&amp;C631&amp;D631&amp;E631,average_median_rates_2_aptFINAL!A:P,16,FALSE)</f>
        <v>1600</v>
      </c>
      <c r="G631">
        <f>VLOOKUP(A631&amp;B631&amp;C631&amp;3&amp;E631,average_median_rates_2_aptFINAL!A:P,16,FALSE)</f>
        <v>1600</v>
      </c>
      <c r="H631">
        <f>IF(D631&lt;=3,VLOOKUP(A631&amp;D631,[1]ratio_condo_family!$A:$F,6,FALSE),0)</f>
        <v>1.5503805282984133</v>
      </c>
      <c r="I631">
        <f>VLOOKUP(A631&amp;3,[1]ratio_condo_family!$A:$F,6,FALSE)</f>
        <v>1.5503805282984133</v>
      </c>
      <c r="J631">
        <f>VLOOKUP(A631,[1]ratio_family_bedrooms!$A:$K,9,FALSE)</f>
        <v>1.0588235294117647</v>
      </c>
      <c r="K631">
        <f>VLOOKUP(A631,[1]ratio_family_bedrooms!$A:$K,10,FALSE)</f>
        <v>1.2222222222222221</v>
      </c>
      <c r="L631">
        <f>VLOOKUP(A631,[1]ratio_family_bedrooms!$A:$K,11,FALSE)</f>
        <v>1.5000000000000002</v>
      </c>
      <c r="M631">
        <f t="shared" si="9"/>
        <v>2480.6088452774611</v>
      </c>
    </row>
    <row r="632" spans="1:13" x14ac:dyDescent="0.2">
      <c r="A632">
        <v>2016</v>
      </c>
      <c r="B632">
        <v>10</v>
      </c>
      <c r="C632" t="s">
        <v>61</v>
      </c>
      <c r="D632">
        <v>3</v>
      </c>
      <c r="E632" t="s">
        <v>35</v>
      </c>
      <c r="F632">
        <f>VLOOKUP(A632&amp;B632&amp;C632&amp;D632&amp;E632,average_median_rates_2_aptFINAL!A:P,16,FALSE)</f>
        <v>3500</v>
      </c>
      <c r="G632">
        <f>VLOOKUP(A632&amp;B632&amp;C632&amp;3&amp;E632,average_median_rates_2_aptFINAL!A:P,16,FALSE)</f>
        <v>3500</v>
      </c>
      <c r="H632">
        <f>IF(D632&lt;=3,VLOOKUP(A632&amp;D632,[1]ratio_condo_family!$A:$F,6,FALSE),0)</f>
        <v>1.5503805282984133</v>
      </c>
      <c r="I632">
        <f>VLOOKUP(A632&amp;3,[1]ratio_condo_family!$A:$F,6,FALSE)</f>
        <v>1.5503805282984133</v>
      </c>
      <c r="J632">
        <f>VLOOKUP(A632,[1]ratio_family_bedrooms!$A:$K,9,FALSE)</f>
        <v>1.0588235294117647</v>
      </c>
      <c r="K632">
        <f>VLOOKUP(A632,[1]ratio_family_bedrooms!$A:$K,10,FALSE)</f>
        <v>1.2222222222222221</v>
      </c>
      <c r="L632">
        <f>VLOOKUP(A632,[1]ratio_family_bedrooms!$A:$K,11,FALSE)</f>
        <v>1.5000000000000002</v>
      </c>
      <c r="M632">
        <f t="shared" si="9"/>
        <v>5426.3318490444462</v>
      </c>
    </row>
    <row r="633" spans="1:13" x14ac:dyDescent="0.2">
      <c r="A633">
        <v>2016</v>
      </c>
      <c r="B633">
        <v>10</v>
      </c>
      <c r="C633" t="s">
        <v>61</v>
      </c>
      <c r="D633">
        <v>3</v>
      </c>
      <c r="E633" t="s">
        <v>36</v>
      </c>
      <c r="F633">
        <f>VLOOKUP(A633&amp;B633&amp;C633&amp;D633&amp;E633,average_median_rates_2_aptFINAL!A:P,16,FALSE)</f>
        <v>1471</v>
      </c>
      <c r="G633">
        <f>VLOOKUP(A633&amp;B633&amp;C633&amp;3&amp;E633,average_median_rates_2_aptFINAL!A:P,16,FALSE)</f>
        <v>1471</v>
      </c>
      <c r="H633">
        <f>IF(D633&lt;=3,VLOOKUP(A633&amp;D633,[1]ratio_condo_family!$A:$F,6,FALSE),0)</f>
        <v>1.5503805282984133</v>
      </c>
      <c r="I633">
        <f>VLOOKUP(A633&amp;3,[1]ratio_condo_family!$A:$F,6,FALSE)</f>
        <v>1.5503805282984133</v>
      </c>
      <c r="J633">
        <f>VLOOKUP(A633,[1]ratio_family_bedrooms!$A:$K,9,FALSE)</f>
        <v>1.0588235294117647</v>
      </c>
      <c r="K633">
        <f>VLOOKUP(A633,[1]ratio_family_bedrooms!$A:$K,10,FALSE)</f>
        <v>1.2222222222222221</v>
      </c>
      <c r="L633">
        <f>VLOOKUP(A633,[1]ratio_family_bedrooms!$A:$K,11,FALSE)</f>
        <v>1.5000000000000002</v>
      </c>
      <c r="M633">
        <f t="shared" si="9"/>
        <v>2280.6097571269661</v>
      </c>
    </row>
    <row r="634" spans="1:13" x14ac:dyDescent="0.2">
      <c r="A634">
        <v>2016</v>
      </c>
      <c r="B634">
        <v>10</v>
      </c>
      <c r="C634" t="s">
        <v>61</v>
      </c>
      <c r="D634">
        <v>3</v>
      </c>
      <c r="E634" t="s">
        <v>37</v>
      </c>
      <c r="F634">
        <f>VLOOKUP(A634&amp;B634&amp;C634&amp;D634&amp;E634,average_median_rates_2_aptFINAL!A:P,16,FALSE)</f>
        <v>1023.4093568451947</v>
      </c>
      <c r="G634">
        <f>VLOOKUP(A634&amp;B634&amp;C634&amp;3&amp;E634,average_median_rates_2_aptFINAL!A:P,16,FALSE)</f>
        <v>1023.4093568451947</v>
      </c>
      <c r="H634">
        <f>IF(D634&lt;=3,VLOOKUP(A634&amp;D634,[1]ratio_condo_family!$A:$F,6,FALSE),0)</f>
        <v>1.5503805282984133</v>
      </c>
      <c r="I634">
        <f>VLOOKUP(A634&amp;3,[1]ratio_condo_family!$A:$F,6,FALSE)</f>
        <v>1.5503805282984133</v>
      </c>
      <c r="J634">
        <f>VLOOKUP(A634,[1]ratio_family_bedrooms!$A:$K,9,FALSE)</f>
        <v>1.0588235294117647</v>
      </c>
      <c r="K634">
        <f>VLOOKUP(A634,[1]ratio_family_bedrooms!$A:$K,10,FALSE)</f>
        <v>1.2222222222222221</v>
      </c>
      <c r="L634">
        <f>VLOOKUP(A634,[1]ratio_family_bedrooms!$A:$K,11,FALSE)</f>
        <v>1.5000000000000002</v>
      </c>
      <c r="M634">
        <f t="shared" si="9"/>
        <v>1586.6739393311923</v>
      </c>
    </row>
    <row r="635" spans="1:13" x14ac:dyDescent="0.2">
      <c r="A635">
        <v>2016</v>
      </c>
      <c r="B635">
        <v>10</v>
      </c>
      <c r="C635" t="s">
        <v>61</v>
      </c>
      <c r="D635">
        <v>3</v>
      </c>
      <c r="E635" t="s">
        <v>38</v>
      </c>
      <c r="F635">
        <f>VLOOKUP(A635&amp;B635&amp;C635&amp;D635&amp;E635,average_median_rates_2_aptFINAL!A:P,16,FALSE)</f>
        <v>1150</v>
      </c>
      <c r="G635">
        <f>VLOOKUP(A635&amp;B635&amp;C635&amp;3&amp;E635,average_median_rates_2_aptFINAL!A:P,16,FALSE)</f>
        <v>1150</v>
      </c>
      <c r="H635">
        <f>IF(D635&lt;=3,VLOOKUP(A635&amp;D635,[1]ratio_condo_family!$A:$F,6,FALSE),0)</f>
        <v>1.5503805282984133</v>
      </c>
      <c r="I635">
        <f>VLOOKUP(A635&amp;3,[1]ratio_condo_family!$A:$F,6,FALSE)</f>
        <v>1.5503805282984133</v>
      </c>
      <c r="J635">
        <f>VLOOKUP(A635,[1]ratio_family_bedrooms!$A:$K,9,FALSE)</f>
        <v>1.0588235294117647</v>
      </c>
      <c r="K635">
        <f>VLOOKUP(A635,[1]ratio_family_bedrooms!$A:$K,10,FALSE)</f>
        <v>1.2222222222222221</v>
      </c>
      <c r="L635">
        <f>VLOOKUP(A635,[1]ratio_family_bedrooms!$A:$K,11,FALSE)</f>
        <v>1.5000000000000002</v>
      </c>
      <c r="M635">
        <f t="shared" si="9"/>
        <v>1782.9376075431753</v>
      </c>
    </row>
    <row r="636" spans="1:13" x14ac:dyDescent="0.2">
      <c r="A636">
        <v>2016</v>
      </c>
      <c r="B636">
        <v>10</v>
      </c>
      <c r="C636" t="s">
        <v>61</v>
      </c>
      <c r="D636">
        <v>3</v>
      </c>
      <c r="E636" t="s">
        <v>39</v>
      </c>
      <c r="F636">
        <f>VLOOKUP(A636&amp;B636&amp;C636&amp;D636&amp;E636,average_median_rates_2_aptFINAL!A:P,16,FALSE)</f>
        <v>1480.9024285098494</v>
      </c>
      <c r="G636">
        <f>VLOOKUP(A636&amp;B636&amp;C636&amp;3&amp;E636,average_median_rates_2_aptFINAL!A:P,16,FALSE)</f>
        <v>1480.9024285098494</v>
      </c>
      <c r="H636">
        <f>IF(D636&lt;=3,VLOOKUP(A636&amp;D636,[1]ratio_condo_family!$A:$F,6,FALSE),0)</f>
        <v>1.5503805282984133</v>
      </c>
      <c r="I636">
        <f>VLOOKUP(A636&amp;3,[1]ratio_condo_family!$A:$F,6,FALSE)</f>
        <v>1.5503805282984133</v>
      </c>
      <c r="J636">
        <f>VLOOKUP(A636,[1]ratio_family_bedrooms!$A:$K,9,FALSE)</f>
        <v>1.0588235294117647</v>
      </c>
      <c r="K636">
        <f>VLOOKUP(A636,[1]ratio_family_bedrooms!$A:$K,10,FALSE)</f>
        <v>1.2222222222222221</v>
      </c>
      <c r="L636">
        <f>VLOOKUP(A636,[1]ratio_family_bedrooms!$A:$K,11,FALSE)</f>
        <v>1.5000000000000002</v>
      </c>
      <c r="M636">
        <f t="shared" si="9"/>
        <v>2295.9622894715035</v>
      </c>
    </row>
    <row r="637" spans="1:13" x14ac:dyDescent="0.2">
      <c r="A637">
        <v>2016</v>
      </c>
      <c r="B637">
        <v>10</v>
      </c>
      <c r="C637" t="s">
        <v>61</v>
      </c>
      <c r="D637">
        <v>3</v>
      </c>
      <c r="E637" t="s">
        <v>40</v>
      </c>
      <c r="F637">
        <f>VLOOKUP(A637&amp;B637&amp;C637&amp;D637&amp;E637,average_median_rates_2_aptFINAL!A:P,16,FALSE)</f>
        <v>1146</v>
      </c>
      <c r="G637">
        <f>VLOOKUP(A637&amp;B637&amp;C637&amp;3&amp;E637,average_median_rates_2_aptFINAL!A:P,16,FALSE)</f>
        <v>1146</v>
      </c>
      <c r="H637">
        <f>IF(D637&lt;=3,VLOOKUP(A637&amp;D637,[1]ratio_condo_family!$A:$F,6,FALSE),0)</f>
        <v>1.5503805282984133</v>
      </c>
      <c r="I637">
        <f>VLOOKUP(A637&amp;3,[1]ratio_condo_family!$A:$F,6,FALSE)</f>
        <v>1.5503805282984133</v>
      </c>
      <c r="J637">
        <f>VLOOKUP(A637,[1]ratio_family_bedrooms!$A:$K,9,FALSE)</f>
        <v>1.0588235294117647</v>
      </c>
      <c r="K637">
        <f>VLOOKUP(A637,[1]ratio_family_bedrooms!$A:$K,10,FALSE)</f>
        <v>1.2222222222222221</v>
      </c>
      <c r="L637">
        <f>VLOOKUP(A637,[1]ratio_family_bedrooms!$A:$K,11,FALSE)</f>
        <v>1.5000000000000002</v>
      </c>
      <c r="M637">
        <f t="shared" si="9"/>
        <v>1776.7360854299816</v>
      </c>
    </row>
    <row r="638" spans="1:13" x14ac:dyDescent="0.2">
      <c r="A638">
        <v>2016</v>
      </c>
      <c r="B638">
        <v>10</v>
      </c>
      <c r="C638" t="s">
        <v>61</v>
      </c>
      <c r="D638">
        <v>3</v>
      </c>
      <c r="E638" t="s">
        <v>41</v>
      </c>
      <c r="F638">
        <f>VLOOKUP(A638&amp;B638&amp;C638&amp;D638&amp;E638,average_median_rates_2_aptFINAL!A:P,16,FALSE)</f>
        <v>1250</v>
      </c>
      <c r="G638">
        <f>VLOOKUP(A638&amp;B638&amp;C638&amp;3&amp;E638,average_median_rates_2_aptFINAL!A:P,16,FALSE)</f>
        <v>1250</v>
      </c>
      <c r="H638">
        <f>IF(D638&lt;=3,VLOOKUP(A638&amp;D638,[1]ratio_condo_family!$A:$F,6,FALSE),0)</f>
        <v>1.5503805282984133</v>
      </c>
      <c r="I638">
        <f>VLOOKUP(A638&amp;3,[1]ratio_condo_family!$A:$F,6,FALSE)</f>
        <v>1.5503805282984133</v>
      </c>
      <c r="J638">
        <f>VLOOKUP(A638,[1]ratio_family_bedrooms!$A:$K,9,FALSE)</f>
        <v>1.0588235294117647</v>
      </c>
      <c r="K638">
        <f>VLOOKUP(A638,[1]ratio_family_bedrooms!$A:$K,10,FALSE)</f>
        <v>1.2222222222222221</v>
      </c>
      <c r="L638">
        <f>VLOOKUP(A638,[1]ratio_family_bedrooms!$A:$K,11,FALSE)</f>
        <v>1.5000000000000002</v>
      </c>
      <c r="M638">
        <f t="shared" si="9"/>
        <v>1937.9756603730166</v>
      </c>
    </row>
    <row r="639" spans="1:13" x14ac:dyDescent="0.2">
      <c r="A639">
        <v>2016</v>
      </c>
      <c r="B639">
        <v>10</v>
      </c>
      <c r="C639" t="s">
        <v>61</v>
      </c>
      <c r="D639">
        <v>3</v>
      </c>
      <c r="E639" t="s">
        <v>42</v>
      </c>
      <c r="F639">
        <f>VLOOKUP(A639&amp;B639&amp;C639&amp;D639&amp;E639,average_median_rates_2_aptFINAL!A:P,16,FALSE)</f>
        <v>1300</v>
      </c>
      <c r="G639">
        <f>VLOOKUP(A639&amp;B639&amp;C639&amp;3&amp;E639,average_median_rates_2_aptFINAL!A:P,16,FALSE)</f>
        <v>1300</v>
      </c>
      <c r="H639">
        <f>IF(D639&lt;=3,VLOOKUP(A639&amp;D639,[1]ratio_condo_family!$A:$F,6,FALSE),0)</f>
        <v>1.5503805282984133</v>
      </c>
      <c r="I639">
        <f>VLOOKUP(A639&amp;3,[1]ratio_condo_family!$A:$F,6,FALSE)</f>
        <v>1.5503805282984133</v>
      </c>
      <c r="J639">
        <f>VLOOKUP(A639,[1]ratio_family_bedrooms!$A:$K,9,FALSE)</f>
        <v>1.0588235294117647</v>
      </c>
      <c r="K639">
        <f>VLOOKUP(A639,[1]ratio_family_bedrooms!$A:$K,10,FALSE)</f>
        <v>1.2222222222222221</v>
      </c>
      <c r="L639">
        <f>VLOOKUP(A639,[1]ratio_family_bedrooms!$A:$K,11,FALSE)</f>
        <v>1.5000000000000002</v>
      </c>
      <c r="M639">
        <f t="shared" si="9"/>
        <v>2015.4946867879373</v>
      </c>
    </row>
    <row r="640" spans="1:13" x14ac:dyDescent="0.2">
      <c r="A640">
        <v>2016</v>
      </c>
      <c r="B640">
        <v>10</v>
      </c>
      <c r="C640" t="s">
        <v>61</v>
      </c>
      <c r="D640">
        <v>3</v>
      </c>
      <c r="E640" t="s">
        <v>43</v>
      </c>
      <c r="F640">
        <f>VLOOKUP(A640&amp;B640&amp;C640&amp;D640&amp;E640,average_median_rates_2_aptFINAL!A:P,16,FALSE)</f>
        <v>1356</v>
      </c>
      <c r="G640">
        <f>VLOOKUP(A640&amp;B640&amp;C640&amp;3&amp;E640,average_median_rates_2_aptFINAL!A:P,16,FALSE)</f>
        <v>1356</v>
      </c>
      <c r="H640">
        <f>IF(D640&lt;=3,VLOOKUP(A640&amp;D640,[1]ratio_condo_family!$A:$F,6,FALSE),0)</f>
        <v>1.5503805282984133</v>
      </c>
      <c r="I640">
        <f>VLOOKUP(A640&amp;3,[1]ratio_condo_family!$A:$F,6,FALSE)</f>
        <v>1.5503805282984133</v>
      </c>
      <c r="J640">
        <f>VLOOKUP(A640,[1]ratio_family_bedrooms!$A:$K,9,FALSE)</f>
        <v>1.0588235294117647</v>
      </c>
      <c r="K640">
        <f>VLOOKUP(A640,[1]ratio_family_bedrooms!$A:$K,10,FALSE)</f>
        <v>1.2222222222222221</v>
      </c>
      <c r="L640">
        <f>VLOOKUP(A640,[1]ratio_family_bedrooms!$A:$K,11,FALSE)</f>
        <v>1.5000000000000002</v>
      </c>
      <c r="M640">
        <f t="shared" si="9"/>
        <v>2102.3159963726484</v>
      </c>
    </row>
    <row r="641" spans="1:13" x14ac:dyDescent="0.2">
      <c r="A641">
        <v>2016</v>
      </c>
      <c r="B641">
        <v>10</v>
      </c>
      <c r="C641" t="s">
        <v>61</v>
      </c>
      <c r="D641">
        <v>3</v>
      </c>
      <c r="E641" t="s">
        <v>60</v>
      </c>
      <c r="F641">
        <f>VLOOKUP(A641&amp;B641&amp;C641&amp;D641&amp;E641,average_median_rates_2_aptFINAL!A:P,16,FALSE)</f>
        <v>1437.0599224026466</v>
      </c>
      <c r="G641">
        <f>VLOOKUP(A641&amp;B641&amp;C641&amp;3&amp;E641,average_median_rates_2_aptFINAL!A:P,16,FALSE)</f>
        <v>1437.0599224026466</v>
      </c>
      <c r="H641">
        <f>IF(D641&lt;=3,VLOOKUP(A641&amp;D641,[1]ratio_condo_family!$A:$F,6,FALSE),0)</f>
        <v>1.5503805282984133</v>
      </c>
      <c r="I641">
        <f>VLOOKUP(A641&amp;3,[1]ratio_condo_family!$A:$F,6,FALSE)</f>
        <v>1.5503805282984133</v>
      </c>
      <c r="J641">
        <f>VLOOKUP(A641,[1]ratio_family_bedrooms!$A:$K,9,FALSE)</f>
        <v>1.0588235294117647</v>
      </c>
      <c r="K641">
        <f>VLOOKUP(A641,[1]ratio_family_bedrooms!$A:$K,10,FALSE)</f>
        <v>1.2222222222222221</v>
      </c>
      <c r="L641">
        <f>VLOOKUP(A641,[1]ratio_family_bedrooms!$A:$K,11,FALSE)</f>
        <v>1.5000000000000002</v>
      </c>
      <c r="M641">
        <f t="shared" si="9"/>
        <v>2227.9897216910922</v>
      </c>
    </row>
    <row r="642" spans="1:13" x14ac:dyDescent="0.2">
      <c r="A642">
        <v>2015</v>
      </c>
      <c r="B642">
        <v>10</v>
      </c>
      <c r="C642" t="s">
        <v>59</v>
      </c>
      <c r="D642">
        <v>1</v>
      </c>
      <c r="E642" t="s">
        <v>16</v>
      </c>
      <c r="F642">
        <f>VLOOKUP(A642&amp;B642&amp;C642&amp;D642&amp;E642,average_median_rates_2_aptFINAL!A:P,16,FALSE)</f>
        <v>1308</v>
      </c>
      <c r="G642">
        <f>VLOOKUP(A642&amp;B642&amp;C642&amp;3&amp;E642,average_median_rates_2_aptFINAL!A:P,16,FALSE)</f>
        <v>2854</v>
      </c>
      <c r="H642">
        <f>IF(D642&lt;=3,VLOOKUP(A642&amp;D642,[1]ratio_condo_family!$A:$F,6,FALSE),0)</f>
        <v>1.3425040179507959</v>
      </c>
      <c r="I642">
        <f>VLOOKUP(A642&amp;3,[1]ratio_condo_family!$A:$F,6,FALSE)</f>
        <v>1.4679027449022439</v>
      </c>
      <c r="J642">
        <f>VLOOKUP(A642,[1]ratio_family_bedrooms!$A:$K,9,FALSE)</f>
        <v>1.0588235294117647</v>
      </c>
      <c r="K642">
        <f>VLOOKUP(A642,[1]ratio_family_bedrooms!$A:$K,10,FALSE)</f>
        <v>1.2222222222222221</v>
      </c>
      <c r="L642">
        <f>VLOOKUP(A642,[1]ratio_family_bedrooms!$A:$K,11,FALSE)</f>
        <v>1.5</v>
      </c>
      <c r="M642">
        <f t="shared" si="9"/>
        <v>1755.9952554796409</v>
      </c>
    </row>
    <row r="643" spans="1:13" x14ac:dyDescent="0.2">
      <c r="A643">
        <v>2015</v>
      </c>
      <c r="B643">
        <v>10</v>
      </c>
      <c r="C643" t="s">
        <v>59</v>
      </c>
      <c r="D643">
        <v>1</v>
      </c>
      <c r="E643" t="s">
        <v>17</v>
      </c>
      <c r="F643">
        <f>VLOOKUP(A643&amp;B643&amp;C643&amp;D643&amp;E643,average_median_rates_2_aptFINAL!A:P,16,FALSE)</f>
        <v>1331</v>
      </c>
      <c r="G643">
        <f>VLOOKUP(A643&amp;B643&amp;C643&amp;3&amp;E643,average_median_rates_2_aptFINAL!A:P,16,FALSE)</f>
        <v>2656</v>
      </c>
      <c r="H643">
        <f>IF(D643&lt;=3,VLOOKUP(A643&amp;D643,[1]ratio_condo_family!$A:$F,6,FALSE),0)</f>
        <v>1.3425040179507959</v>
      </c>
      <c r="I643">
        <f>VLOOKUP(A643&amp;3,[1]ratio_condo_family!$A:$F,6,FALSE)</f>
        <v>1.4679027449022439</v>
      </c>
      <c r="J643">
        <f>VLOOKUP(A643,[1]ratio_family_bedrooms!$A:$K,9,FALSE)</f>
        <v>1.0588235294117647</v>
      </c>
      <c r="K643">
        <f>VLOOKUP(A643,[1]ratio_family_bedrooms!$A:$K,10,FALSE)</f>
        <v>1.2222222222222221</v>
      </c>
      <c r="L643">
        <f>VLOOKUP(A643,[1]ratio_family_bedrooms!$A:$K,11,FALSE)</f>
        <v>1.5</v>
      </c>
      <c r="M643">
        <f t="shared" ref="M643:M706" si="10">IF(D643&lt;=3,F643*H643,IF(D643=4,G643*I643*J643,IF(D643=5,G643*I643*J643*K643,IF(D643=6,G643*I643*J643*K643*L643,0))))</f>
        <v>1786.8728478925093</v>
      </c>
    </row>
    <row r="644" spans="1:13" x14ac:dyDescent="0.2">
      <c r="A644">
        <v>2015</v>
      </c>
      <c r="B644">
        <v>10</v>
      </c>
      <c r="C644" t="s">
        <v>59</v>
      </c>
      <c r="D644">
        <v>1</v>
      </c>
      <c r="E644" t="s">
        <v>19</v>
      </c>
      <c r="F644">
        <f>VLOOKUP(A644&amp;B644&amp;C644&amp;D644&amp;E644,average_median_rates_2_aptFINAL!A:P,16,FALSE)</f>
        <v>1200</v>
      </c>
      <c r="G644">
        <f>VLOOKUP(A644&amp;B644&amp;C644&amp;3&amp;E644,average_median_rates_2_aptFINAL!A:P,16,FALSE)</f>
        <v>2166</v>
      </c>
      <c r="H644">
        <f>IF(D644&lt;=3,VLOOKUP(A644&amp;D644,[1]ratio_condo_family!$A:$F,6,FALSE),0)</f>
        <v>1.3425040179507959</v>
      </c>
      <c r="I644">
        <f>VLOOKUP(A644&amp;3,[1]ratio_condo_family!$A:$F,6,FALSE)</f>
        <v>1.4679027449022439</v>
      </c>
      <c r="J644">
        <f>VLOOKUP(A644,[1]ratio_family_bedrooms!$A:$K,9,FALSE)</f>
        <v>1.0588235294117647</v>
      </c>
      <c r="K644">
        <f>VLOOKUP(A644,[1]ratio_family_bedrooms!$A:$K,10,FALSE)</f>
        <v>1.2222222222222221</v>
      </c>
      <c r="L644">
        <f>VLOOKUP(A644,[1]ratio_family_bedrooms!$A:$K,11,FALSE)</f>
        <v>1.5</v>
      </c>
      <c r="M644">
        <f t="shared" si="10"/>
        <v>1611.0048215409552</v>
      </c>
    </row>
    <row r="645" spans="1:13" x14ac:dyDescent="0.2">
      <c r="A645">
        <v>2015</v>
      </c>
      <c r="B645">
        <v>10</v>
      </c>
      <c r="C645" t="s">
        <v>59</v>
      </c>
      <c r="D645">
        <v>1</v>
      </c>
      <c r="E645" t="s">
        <v>20</v>
      </c>
      <c r="F645">
        <f>VLOOKUP(A645&amp;B645&amp;C645&amp;D645&amp;E645,average_median_rates_2_aptFINAL!A:P,16,FALSE)</f>
        <v>1194</v>
      </c>
      <c r="G645">
        <f>VLOOKUP(A645&amp;B645&amp;C645&amp;3&amp;E645,average_median_rates_2_aptFINAL!A:P,16,FALSE)</f>
        <v>2978</v>
      </c>
      <c r="H645">
        <f>IF(D645&lt;=3,VLOOKUP(A645&amp;D645,[1]ratio_condo_family!$A:$F,6,FALSE),0)</f>
        <v>1.3425040179507959</v>
      </c>
      <c r="I645">
        <f>VLOOKUP(A645&amp;3,[1]ratio_condo_family!$A:$F,6,FALSE)</f>
        <v>1.4679027449022439</v>
      </c>
      <c r="J645">
        <f>VLOOKUP(A645,[1]ratio_family_bedrooms!$A:$K,9,FALSE)</f>
        <v>1.0588235294117647</v>
      </c>
      <c r="K645">
        <f>VLOOKUP(A645,[1]ratio_family_bedrooms!$A:$K,10,FALSE)</f>
        <v>1.2222222222222221</v>
      </c>
      <c r="L645">
        <f>VLOOKUP(A645,[1]ratio_family_bedrooms!$A:$K,11,FALSE)</f>
        <v>1.5</v>
      </c>
      <c r="M645">
        <f t="shared" si="10"/>
        <v>1602.9497974332503</v>
      </c>
    </row>
    <row r="646" spans="1:13" x14ac:dyDescent="0.2">
      <c r="A646">
        <v>2015</v>
      </c>
      <c r="B646">
        <v>10</v>
      </c>
      <c r="C646" t="s">
        <v>59</v>
      </c>
      <c r="D646">
        <v>1</v>
      </c>
      <c r="E646" t="s">
        <v>21</v>
      </c>
      <c r="F646">
        <f>VLOOKUP(A646&amp;B646&amp;C646&amp;D646&amp;E646,average_median_rates_2_aptFINAL!A:P,16,FALSE)</f>
        <v>1170</v>
      </c>
      <c r="G646">
        <f>VLOOKUP(A646&amp;B646&amp;C646&amp;3&amp;E646,average_median_rates_2_aptFINAL!A:P,16,FALSE)</f>
        <v>2470</v>
      </c>
      <c r="H646">
        <f>IF(D646&lt;=3,VLOOKUP(A646&amp;D646,[1]ratio_condo_family!$A:$F,6,FALSE),0)</f>
        <v>1.3425040179507959</v>
      </c>
      <c r="I646">
        <f>VLOOKUP(A646&amp;3,[1]ratio_condo_family!$A:$F,6,FALSE)</f>
        <v>1.4679027449022439</v>
      </c>
      <c r="J646">
        <f>VLOOKUP(A646,[1]ratio_family_bedrooms!$A:$K,9,FALSE)</f>
        <v>1.0588235294117647</v>
      </c>
      <c r="K646">
        <f>VLOOKUP(A646,[1]ratio_family_bedrooms!$A:$K,10,FALSE)</f>
        <v>1.2222222222222221</v>
      </c>
      <c r="L646">
        <f>VLOOKUP(A646,[1]ratio_family_bedrooms!$A:$K,11,FALSE)</f>
        <v>1.5</v>
      </c>
      <c r="M646">
        <f t="shared" si="10"/>
        <v>1570.7297010024313</v>
      </c>
    </row>
    <row r="647" spans="1:13" x14ac:dyDescent="0.2">
      <c r="A647">
        <v>2015</v>
      </c>
      <c r="B647">
        <v>10</v>
      </c>
      <c r="C647" t="s">
        <v>59</v>
      </c>
      <c r="D647">
        <v>1</v>
      </c>
      <c r="E647" t="s">
        <v>23</v>
      </c>
      <c r="F647">
        <f>VLOOKUP(A647&amp;B647&amp;C647&amp;D647&amp;E647,average_median_rates_2_aptFINAL!A:P,16,FALSE)</f>
        <v>889</v>
      </c>
      <c r="G647">
        <f>VLOOKUP(A647&amp;B647&amp;C647&amp;3&amp;E647,average_median_rates_2_aptFINAL!A:P,16,FALSE)</f>
        <v>1269</v>
      </c>
      <c r="H647">
        <f>IF(D647&lt;=3,VLOOKUP(A647&amp;D647,[1]ratio_condo_family!$A:$F,6,FALSE),0)</f>
        <v>1.3425040179507959</v>
      </c>
      <c r="I647">
        <f>VLOOKUP(A647&amp;3,[1]ratio_condo_family!$A:$F,6,FALSE)</f>
        <v>1.4679027449022439</v>
      </c>
      <c r="J647">
        <f>VLOOKUP(A647,[1]ratio_family_bedrooms!$A:$K,9,FALSE)</f>
        <v>1.0588235294117647</v>
      </c>
      <c r="K647">
        <f>VLOOKUP(A647,[1]ratio_family_bedrooms!$A:$K,10,FALSE)</f>
        <v>1.2222222222222221</v>
      </c>
      <c r="L647">
        <f>VLOOKUP(A647,[1]ratio_family_bedrooms!$A:$K,11,FALSE)</f>
        <v>1.5</v>
      </c>
      <c r="M647">
        <f t="shared" si="10"/>
        <v>1193.4860719582575</v>
      </c>
    </row>
    <row r="648" spans="1:13" x14ac:dyDescent="0.2">
      <c r="A648">
        <v>2015</v>
      </c>
      <c r="B648">
        <v>10</v>
      </c>
      <c r="C648" t="s">
        <v>59</v>
      </c>
      <c r="D648">
        <v>1</v>
      </c>
      <c r="E648" t="s">
        <v>24</v>
      </c>
      <c r="F648">
        <f>VLOOKUP(A648&amp;B648&amp;C648&amp;D648&amp;E648,average_median_rates_2_aptFINAL!A:P,16,FALSE)</f>
        <v>1037</v>
      </c>
      <c r="G648">
        <f>VLOOKUP(A648&amp;B648&amp;C648&amp;3&amp;E648,average_median_rates_2_aptFINAL!A:P,16,FALSE)</f>
        <v>1619</v>
      </c>
      <c r="H648">
        <f>IF(D648&lt;=3,VLOOKUP(A648&amp;D648,[1]ratio_condo_family!$A:$F,6,FALSE),0)</f>
        <v>1.3425040179507959</v>
      </c>
      <c r="I648">
        <f>VLOOKUP(A648&amp;3,[1]ratio_condo_family!$A:$F,6,FALSE)</f>
        <v>1.4679027449022439</v>
      </c>
      <c r="J648">
        <f>VLOOKUP(A648,[1]ratio_family_bedrooms!$A:$K,9,FALSE)</f>
        <v>1.0588235294117647</v>
      </c>
      <c r="K648">
        <f>VLOOKUP(A648,[1]ratio_family_bedrooms!$A:$K,10,FALSE)</f>
        <v>1.2222222222222221</v>
      </c>
      <c r="L648">
        <f>VLOOKUP(A648,[1]ratio_family_bedrooms!$A:$K,11,FALSE)</f>
        <v>1.5</v>
      </c>
      <c r="M648">
        <f t="shared" si="10"/>
        <v>1392.1766666149754</v>
      </c>
    </row>
    <row r="649" spans="1:13" x14ac:dyDescent="0.2">
      <c r="A649">
        <v>2015</v>
      </c>
      <c r="B649">
        <v>10</v>
      </c>
      <c r="C649" t="s">
        <v>59</v>
      </c>
      <c r="D649">
        <v>1</v>
      </c>
      <c r="E649" t="s">
        <v>25</v>
      </c>
      <c r="F649">
        <f>VLOOKUP(A649&amp;B649&amp;C649&amp;D649&amp;E649,average_median_rates_2_aptFINAL!A:P,16,FALSE)</f>
        <v>971</v>
      </c>
      <c r="G649">
        <f>VLOOKUP(A649&amp;B649&amp;C649&amp;3&amp;E649,average_median_rates_2_aptFINAL!A:P,16,FALSE)</f>
        <v>1319</v>
      </c>
      <c r="H649">
        <f>IF(D649&lt;=3,VLOOKUP(A649&amp;D649,[1]ratio_condo_family!$A:$F,6,FALSE),0)</f>
        <v>1.3425040179507959</v>
      </c>
      <c r="I649">
        <f>VLOOKUP(A649&amp;3,[1]ratio_condo_family!$A:$F,6,FALSE)</f>
        <v>1.4679027449022439</v>
      </c>
      <c r="J649">
        <f>VLOOKUP(A649,[1]ratio_family_bedrooms!$A:$K,9,FALSE)</f>
        <v>1.0588235294117647</v>
      </c>
      <c r="K649">
        <f>VLOOKUP(A649,[1]ratio_family_bedrooms!$A:$K,10,FALSE)</f>
        <v>1.2222222222222221</v>
      </c>
      <c r="L649">
        <f>VLOOKUP(A649,[1]ratio_family_bedrooms!$A:$K,11,FALSE)</f>
        <v>1.5</v>
      </c>
      <c r="M649">
        <f t="shared" si="10"/>
        <v>1303.5714014302227</v>
      </c>
    </row>
    <row r="650" spans="1:13" x14ac:dyDescent="0.2">
      <c r="A650">
        <v>2015</v>
      </c>
      <c r="B650">
        <v>10</v>
      </c>
      <c r="C650" t="s">
        <v>59</v>
      </c>
      <c r="D650">
        <v>1</v>
      </c>
      <c r="E650" t="s">
        <v>26</v>
      </c>
      <c r="F650">
        <f>VLOOKUP(A650&amp;B650&amp;C650&amp;D650&amp;E650,average_median_rates_2_aptFINAL!A:P,16,FALSE)</f>
        <v>1009</v>
      </c>
      <c r="G650">
        <f>VLOOKUP(A650&amp;B650&amp;C650&amp;3&amp;E650,average_median_rates_2_aptFINAL!A:P,16,FALSE)</f>
        <v>1235</v>
      </c>
      <c r="H650">
        <f>IF(D650&lt;=3,VLOOKUP(A650&amp;D650,[1]ratio_condo_family!$A:$F,6,FALSE),0)</f>
        <v>1.3425040179507959</v>
      </c>
      <c r="I650">
        <f>VLOOKUP(A650&amp;3,[1]ratio_condo_family!$A:$F,6,FALSE)</f>
        <v>1.4679027449022439</v>
      </c>
      <c r="J650">
        <f>VLOOKUP(A650,[1]ratio_family_bedrooms!$A:$K,9,FALSE)</f>
        <v>1.0588235294117647</v>
      </c>
      <c r="K650">
        <f>VLOOKUP(A650,[1]ratio_family_bedrooms!$A:$K,10,FALSE)</f>
        <v>1.2222222222222221</v>
      </c>
      <c r="L650">
        <f>VLOOKUP(A650,[1]ratio_family_bedrooms!$A:$K,11,FALSE)</f>
        <v>1.5</v>
      </c>
      <c r="M650">
        <f t="shared" si="10"/>
        <v>1354.586554112353</v>
      </c>
    </row>
    <row r="651" spans="1:13" x14ac:dyDescent="0.2">
      <c r="A651">
        <v>2015</v>
      </c>
      <c r="B651">
        <v>10</v>
      </c>
      <c r="C651" t="s">
        <v>59</v>
      </c>
      <c r="D651">
        <v>1</v>
      </c>
      <c r="E651" t="s">
        <v>27</v>
      </c>
      <c r="F651">
        <f>VLOOKUP(A651&amp;B651&amp;C651&amp;D651&amp;E651,average_median_rates_2_aptFINAL!A:P,16,FALSE)</f>
        <v>1513</v>
      </c>
      <c r="G651">
        <f>VLOOKUP(A651&amp;B651&amp;C651&amp;3&amp;E651,average_median_rates_2_aptFINAL!A:P,16,FALSE)</f>
        <v>2510</v>
      </c>
      <c r="H651">
        <f>IF(D651&lt;=3,VLOOKUP(A651&amp;D651,[1]ratio_condo_family!$A:$F,6,FALSE),0)</f>
        <v>1.3425040179507959</v>
      </c>
      <c r="I651">
        <f>VLOOKUP(A651&amp;3,[1]ratio_condo_family!$A:$F,6,FALSE)</f>
        <v>1.4679027449022439</v>
      </c>
      <c r="J651">
        <f>VLOOKUP(A651,[1]ratio_family_bedrooms!$A:$K,9,FALSE)</f>
        <v>1.0588235294117647</v>
      </c>
      <c r="K651">
        <f>VLOOKUP(A651,[1]ratio_family_bedrooms!$A:$K,10,FALSE)</f>
        <v>1.2222222222222221</v>
      </c>
      <c r="L651">
        <f>VLOOKUP(A651,[1]ratio_family_bedrooms!$A:$K,11,FALSE)</f>
        <v>1.5</v>
      </c>
      <c r="M651">
        <f t="shared" si="10"/>
        <v>2031.2085791595541</v>
      </c>
    </row>
    <row r="652" spans="1:13" x14ac:dyDescent="0.2">
      <c r="A652">
        <v>2015</v>
      </c>
      <c r="B652">
        <v>10</v>
      </c>
      <c r="C652" t="s">
        <v>59</v>
      </c>
      <c r="D652">
        <v>1</v>
      </c>
      <c r="E652" t="s">
        <v>28</v>
      </c>
      <c r="F652">
        <f>VLOOKUP(A652&amp;B652&amp;C652&amp;D652&amp;E652,average_median_rates_2_aptFINAL!A:P,16,FALSE)</f>
        <v>963</v>
      </c>
      <c r="G652">
        <f>VLOOKUP(A652&amp;B652&amp;C652&amp;3&amp;E652,average_median_rates_2_aptFINAL!A:P,16,FALSE)</f>
        <v>1638</v>
      </c>
      <c r="H652">
        <f>IF(D652&lt;=3,VLOOKUP(A652&amp;D652,[1]ratio_condo_family!$A:$F,6,FALSE),0)</f>
        <v>1.3425040179507959</v>
      </c>
      <c r="I652">
        <f>VLOOKUP(A652&amp;3,[1]ratio_condo_family!$A:$F,6,FALSE)</f>
        <v>1.4679027449022439</v>
      </c>
      <c r="J652">
        <f>VLOOKUP(A652,[1]ratio_family_bedrooms!$A:$K,9,FALSE)</f>
        <v>1.0588235294117647</v>
      </c>
      <c r="K652">
        <f>VLOOKUP(A652,[1]ratio_family_bedrooms!$A:$K,10,FALSE)</f>
        <v>1.2222222222222221</v>
      </c>
      <c r="L652">
        <f>VLOOKUP(A652,[1]ratio_family_bedrooms!$A:$K,11,FALSE)</f>
        <v>1.5</v>
      </c>
      <c r="M652">
        <f t="shared" si="10"/>
        <v>1292.8313692866163</v>
      </c>
    </row>
    <row r="653" spans="1:13" x14ac:dyDescent="0.2">
      <c r="A653">
        <v>2015</v>
      </c>
      <c r="B653">
        <v>10</v>
      </c>
      <c r="C653" t="s">
        <v>59</v>
      </c>
      <c r="D653">
        <v>1</v>
      </c>
      <c r="E653" t="s">
        <v>29</v>
      </c>
      <c r="F653">
        <f>VLOOKUP(A653&amp;B653&amp;C653&amp;D653&amp;E653,average_median_rates_2_aptFINAL!A:P,16,FALSE)</f>
        <v>844</v>
      </c>
      <c r="G653">
        <f>VLOOKUP(A653&amp;B653&amp;C653&amp;3&amp;E653,average_median_rates_2_aptFINAL!A:P,16,FALSE)</f>
        <v>1270</v>
      </c>
      <c r="H653">
        <f>IF(D653&lt;=3,VLOOKUP(A653&amp;D653,[1]ratio_condo_family!$A:$F,6,FALSE),0)</f>
        <v>1.3425040179507959</v>
      </c>
      <c r="I653">
        <f>VLOOKUP(A653&amp;3,[1]ratio_condo_family!$A:$F,6,FALSE)</f>
        <v>1.4679027449022439</v>
      </c>
      <c r="J653">
        <f>VLOOKUP(A653,[1]ratio_family_bedrooms!$A:$K,9,FALSE)</f>
        <v>1.0588235294117647</v>
      </c>
      <c r="K653">
        <f>VLOOKUP(A653,[1]ratio_family_bedrooms!$A:$K,10,FALSE)</f>
        <v>1.2222222222222221</v>
      </c>
      <c r="L653">
        <f>VLOOKUP(A653,[1]ratio_family_bedrooms!$A:$K,11,FALSE)</f>
        <v>1.5</v>
      </c>
      <c r="M653">
        <f t="shared" si="10"/>
        <v>1133.0733911504717</v>
      </c>
    </row>
    <row r="654" spans="1:13" x14ac:dyDescent="0.2">
      <c r="A654">
        <v>2015</v>
      </c>
      <c r="B654">
        <v>10</v>
      </c>
      <c r="C654" t="s">
        <v>59</v>
      </c>
      <c r="D654">
        <v>1</v>
      </c>
      <c r="E654" t="s">
        <v>31</v>
      </c>
      <c r="F654">
        <f>VLOOKUP(A654&amp;B654&amp;C654&amp;D654&amp;E654,average_median_rates_2_aptFINAL!A:P,16,FALSE)</f>
        <v>1013</v>
      </c>
      <c r="G654">
        <f>VLOOKUP(A654&amp;B654&amp;C654&amp;3&amp;E654,average_median_rates_2_aptFINAL!A:P,16,FALSE)</f>
        <v>1427</v>
      </c>
      <c r="H654">
        <f>IF(D654&lt;=3,VLOOKUP(A654&amp;D654,[1]ratio_condo_family!$A:$F,6,FALSE),0)</f>
        <v>1.3425040179507959</v>
      </c>
      <c r="I654">
        <f>VLOOKUP(A654&amp;3,[1]ratio_condo_family!$A:$F,6,FALSE)</f>
        <v>1.4679027449022439</v>
      </c>
      <c r="J654">
        <f>VLOOKUP(A654,[1]ratio_family_bedrooms!$A:$K,9,FALSE)</f>
        <v>1.0588235294117647</v>
      </c>
      <c r="K654">
        <f>VLOOKUP(A654,[1]ratio_family_bedrooms!$A:$K,10,FALSE)</f>
        <v>1.2222222222222221</v>
      </c>
      <c r="L654">
        <f>VLOOKUP(A654,[1]ratio_family_bedrooms!$A:$K,11,FALSE)</f>
        <v>1.5</v>
      </c>
      <c r="M654">
        <f t="shared" si="10"/>
        <v>1359.9565701841561</v>
      </c>
    </row>
    <row r="655" spans="1:13" x14ac:dyDescent="0.2">
      <c r="A655">
        <v>2015</v>
      </c>
      <c r="B655">
        <v>10</v>
      </c>
      <c r="C655" t="s">
        <v>59</v>
      </c>
      <c r="D655">
        <v>1</v>
      </c>
      <c r="E655" t="s">
        <v>32</v>
      </c>
      <c r="F655">
        <f>VLOOKUP(A655&amp;B655&amp;C655&amp;D655&amp;E655,average_median_rates_2_aptFINAL!A:P,16,FALSE)</f>
        <v>858</v>
      </c>
      <c r="G655">
        <f>VLOOKUP(A655&amp;B655&amp;C655&amp;3&amp;E655,average_median_rates_2_aptFINAL!A:P,16,FALSE)</f>
        <v>1478</v>
      </c>
      <c r="H655">
        <f>IF(D655&lt;=3,VLOOKUP(A655&amp;D655,[1]ratio_condo_family!$A:$F,6,FALSE),0)</f>
        <v>1.3425040179507959</v>
      </c>
      <c r="I655">
        <f>VLOOKUP(A655&amp;3,[1]ratio_condo_family!$A:$F,6,FALSE)</f>
        <v>1.4679027449022439</v>
      </c>
      <c r="J655">
        <f>VLOOKUP(A655,[1]ratio_family_bedrooms!$A:$K,9,FALSE)</f>
        <v>1.0588235294117647</v>
      </c>
      <c r="K655">
        <f>VLOOKUP(A655,[1]ratio_family_bedrooms!$A:$K,10,FALSE)</f>
        <v>1.2222222222222221</v>
      </c>
      <c r="L655">
        <f>VLOOKUP(A655,[1]ratio_family_bedrooms!$A:$K,11,FALSE)</f>
        <v>1.5</v>
      </c>
      <c r="M655">
        <f t="shared" si="10"/>
        <v>1151.8684474017828</v>
      </c>
    </row>
    <row r="656" spans="1:13" x14ac:dyDescent="0.2">
      <c r="A656">
        <v>2015</v>
      </c>
      <c r="B656">
        <v>10</v>
      </c>
      <c r="C656" t="s">
        <v>59</v>
      </c>
      <c r="D656">
        <v>1</v>
      </c>
      <c r="E656" t="s">
        <v>33</v>
      </c>
      <c r="F656">
        <f>VLOOKUP(A656&amp;B656&amp;C656&amp;D656&amp;E656,average_median_rates_2_aptFINAL!A:P,16,FALSE)</f>
        <v>1244.4193970574959</v>
      </c>
      <c r="G656">
        <f>VLOOKUP(A656&amp;B656&amp;C656&amp;3&amp;E656,average_median_rates_2_aptFINAL!A:P,16,FALSE)</f>
        <v>2150.1886333211651</v>
      </c>
      <c r="H656">
        <f>IF(D656&lt;=3,VLOOKUP(A656&amp;D656,[1]ratio_condo_family!$A:$F,6,FALSE),0)</f>
        <v>1.3425040179507959</v>
      </c>
      <c r="I656">
        <f>VLOOKUP(A656&amp;3,[1]ratio_condo_family!$A:$F,6,FALSE)</f>
        <v>1.4679027449022439</v>
      </c>
      <c r="J656">
        <f>VLOOKUP(A656,[1]ratio_family_bedrooms!$A:$K,9,FALSE)</f>
        <v>1.0588235294117647</v>
      </c>
      <c r="K656">
        <f>VLOOKUP(A656,[1]ratio_family_bedrooms!$A:$K,10,FALSE)</f>
        <v>1.2222222222222221</v>
      </c>
      <c r="L656">
        <f>VLOOKUP(A656,[1]ratio_family_bedrooms!$A:$K,11,FALSE)</f>
        <v>1.5</v>
      </c>
      <c r="M656">
        <f t="shared" si="10"/>
        <v>1670.638040565595</v>
      </c>
    </row>
    <row r="657" spans="1:13" x14ac:dyDescent="0.2">
      <c r="A657">
        <v>2015</v>
      </c>
      <c r="B657">
        <v>10</v>
      </c>
      <c r="C657" t="s">
        <v>59</v>
      </c>
      <c r="D657">
        <v>1</v>
      </c>
      <c r="E657" t="s">
        <v>34</v>
      </c>
      <c r="F657">
        <f>VLOOKUP(A657&amp;B657&amp;C657&amp;D657&amp;E657,average_median_rates_2_aptFINAL!A:P,16,FALSE)</f>
        <v>1145</v>
      </c>
      <c r="G657">
        <f>VLOOKUP(A657&amp;B657&amp;C657&amp;3&amp;E657,average_median_rates_2_aptFINAL!A:P,16,FALSE)</f>
        <v>1542</v>
      </c>
      <c r="H657">
        <f>IF(D657&lt;=3,VLOOKUP(A657&amp;D657,[1]ratio_condo_family!$A:$F,6,FALSE),0)</f>
        <v>1.3425040179507959</v>
      </c>
      <c r="I657">
        <f>VLOOKUP(A657&amp;3,[1]ratio_condo_family!$A:$F,6,FALSE)</f>
        <v>1.4679027449022439</v>
      </c>
      <c r="J657">
        <f>VLOOKUP(A657,[1]ratio_family_bedrooms!$A:$K,9,FALSE)</f>
        <v>1.0588235294117647</v>
      </c>
      <c r="K657">
        <f>VLOOKUP(A657,[1]ratio_family_bedrooms!$A:$K,10,FALSE)</f>
        <v>1.2222222222222221</v>
      </c>
      <c r="L657">
        <f>VLOOKUP(A657,[1]ratio_family_bedrooms!$A:$K,11,FALSE)</f>
        <v>1.5</v>
      </c>
      <c r="M657">
        <f t="shared" si="10"/>
        <v>1537.1671005536614</v>
      </c>
    </row>
    <row r="658" spans="1:13" x14ac:dyDescent="0.2">
      <c r="A658">
        <v>2015</v>
      </c>
      <c r="B658">
        <v>10</v>
      </c>
      <c r="C658" t="s">
        <v>59</v>
      </c>
      <c r="D658">
        <v>1</v>
      </c>
      <c r="E658" t="s">
        <v>35</v>
      </c>
      <c r="F658">
        <f>VLOOKUP(A658&amp;B658&amp;C658&amp;D658&amp;E658,average_median_rates_2_aptFINAL!A:P,16,FALSE)</f>
        <v>1401</v>
      </c>
      <c r="G658">
        <f>VLOOKUP(A658&amp;B658&amp;C658&amp;3&amp;E658,average_median_rates_2_aptFINAL!A:P,16,FALSE)</f>
        <v>3485</v>
      </c>
      <c r="H658">
        <f>IF(D658&lt;=3,VLOOKUP(A658&amp;D658,[1]ratio_condo_family!$A:$F,6,FALSE),0)</f>
        <v>1.3425040179507959</v>
      </c>
      <c r="I658">
        <f>VLOOKUP(A658&amp;3,[1]ratio_condo_family!$A:$F,6,FALSE)</f>
        <v>1.4679027449022439</v>
      </c>
      <c r="J658">
        <f>VLOOKUP(A658,[1]ratio_family_bedrooms!$A:$K,9,FALSE)</f>
        <v>1.0588235294117647</v>
      </c>
      <c r="K658">
        <f>VLOOKUP(A658,[1]ratio_family_bedrooms!$A:$K,10,FALSE)</f>
        <v>1.2222222222222221</v>
      </c>
      <c r="L658">
        <f>VLOOKUP(A658,[1]ratio_family_bedrooms!$A:$K,11,FALSE)</f>
        <v>1.5</v>
      </c>
      <c r="M658">
        <f t="shared" si="10"/>
        <v>1880.848129149065</v>
      </c>
    </row>
    <row r="659" spans="1:13" x14ac:dyDescent="0.2">
      <c r="A659">
        <v>2015</v>
      </c>
      <c r="B659">
        <v>10</v>
      </c>
      <c r="C659" t="s">
        <v>59</v>
      </c>
      <c r="D659">
        <v>1</v>
      </c>
      <c r="E659" t="s">
        <v>36</v>
      </c>
      <c r="F659">
        <f>VLOOKUP(A659&amp;B659&amp;C659&amp;D659&amp;E659,average_median_rates_2_aptFINAL!A:P,16,FALSE)</f>
        <v>1025</v>
      </c>
      <c r="G659">
        <f>VLOOKUP(A659&amp;B659&amp;C659&amp;3&amp;E659,average_median_rates_2_aptFINAL!A:P,16,FALSE)</f>
        <v>1596</v>
      </c>
      <c r="H659">
        <f>IF(D659&lt;=3,VLOOKUP(A659&amp;D659,[1]ratio_condo_family!$A:$F,6,FALSE),0)</f>
        <v>1.3425040179507959</v>
      </c>
      <c r="I659">
        <f>VLOOKUP(A659&amp;3,[1]ratio_condo_family!$A:$F,6,FALSE)</f>
        <v>1.4679027449022439</v>
      </c>
      <c r="J659">
        <f>VLOOKUP(A659,[1]ratio_family_bedrooms!$A:$K,9,FALSE)</f>
        <v>1.0588235294117647</v>
      </c>
      <c r="K659">
        <f>VLOOKUP(A659,[1]ratio_family_bedrooms!$A:$K,10,FALSE)</f>
        <v>1.2222222222222221</v>
      </c>
      <c r="L659">
        <f>VLOOKUP(A659,[1]ratio_family_bedrooms!$A:$K,11,FALSE)</f>
        <v>1.5</v>
      </c>
      <c r="M659">
        <f t="shared" si="10"/>
        <v>1376.0666183995659</v>
      </c>
    </row>
    <row r="660" spans="1:13" x14ac:dyDescent="0.2">
      <c r="A660">
        <v>2015</v>
      </c>
      <c r="B660">
        <v>10</v>
      </c>
      <c r="C660" t="s">
        <v>59</v>
      </c>
      <c r="D660">
        <v>1</v>
      </c>
      <c r="E660" t="s">
        <v>37</v>
      </c>
      <c r="F660">
        <f>VLOOKUP(A660&amp;B660&amp;C660&amp;D660&amp;E660,average_median_rates_2_aptFINAL!A:P,16,FALSE)</f>
        <v>811</v>
      </c>
      <c r="G660">
        <f>VLOOKUP(A660&amp;B660&amp;C660&amp;3&amp;E660,average_median_rates_2_aptFINAL!A:P,16,FALSE)</f>
        <v>1194</v>
      </c>
      <c r="H660">
        <f>IF(D660&lt;=3,VLOOKUP(A660&amp;D660,[1]ratio_condo_family!$A:$F,6,FALSE),0)</f>
        <v>1.3425040179507959</v>
      </c>
      <c r="I660">
        <f>VLOOKUP(A660&amp;3,[1]ratio_condo_family!$A:$F,6,FALSE)</f>
        <v>1.4679027449022439</v>
      </c>
      <c r="J660">
        <f>VLOOKUP(A660,[1]ratio_family_bedrooms!$A:$K,9,FALSE)</f>
        <v>1.0588235294117647</v>
      </c>
      <c r="K660">
        <f>VLOOKUP(A660,[1]ratio_family_bedrooms!$A:$K,10,FALSE)</f>
        <v>1.2222222222222221</v>
      </c>
      <c r="L660">
        <f>VLOOKUP(A660,[1]ratio_family_bedrooms!$A:$K,11,FALSE)</f>
        <v>1.5</v>
      </c>
      <c r="M660">
        <f t="shared" si="10"/>
        <v>1088.7707585580954</v>
      </c>
    </row>
    <row r="661" spans="1:13" x14ac:dyDescent="0.2">
      <c r="A661">
        <v>2015</v>
      </c>
      <c r="B661">
        <v>10</v>
      </c>
      <c r="C661" t="s">
        <v>59</v>
      </c>
      <c r="D661">
        <v>1</v>
      </c>
      <c r="E661" t="s">
        <v>38</v>
      </c>
      <c r="F661">
        <f>VLOOKUP(A661&amp;B661&amp;C661&amp;D661&amp;E661,average_median_rates_2_aptFINAL!A:P,16,FALSE)</f>
        <v>773</v>
      </c>
      <c r="G661">
        <f>VLOOKUP(A661&amp;B661&amp;C661&amp;3&amp;E661,average_median_rates_2_aptFINAL!A:P,16,FALSE)</f>
        <v>1098</v>
      </c>
      <c r="H661">
        <f>IF(D661&lt;=3,VLOOKUP(A661&amp;D661,[1]ratio_condo_family!$A:$F,6,FALSE),0)</f>
        <v>1.3425040179507959</v>
      </c>
      <c r="I661">
        <f>VLOOKUP(A661&amp;3,[1]ratio_condo_family!$A:$F,6,FALSE)</f>
        <v>1.4679027449022439</v>
      </c>
      <c r="J661">
        <f>VLOOKUP(A661,[1]ratio_family_bedrooms!$A:$K,9,FALSE)</f>
        <v>1.0588235294117647</v>
      </c>
      <c r="K661">
        <f>VLOOKUP(A661,[1]ratio_family_bedrooms!$A:$K,10,FALSE)</f>
        <v>1.2222222222222221</v>
      </c>
      <c r="L661">
        <f>VLOOKUP(A661,[1]ratio_family_bedrooms!$A:$K,11,FALSE)</f>
        <v>1.5</v>
      </c>
      <c r="M661">
        <f t="shared" si="10"/>
        <v>1037.7556058759651</v>
      </c>
    </row>
    <row r="662" spans="1:13" x14ac:dyDescent="0.2">
      <c r="A662">
        <v>2015</v>
      </c>
      <c r="B662">
        <v>10</v>
      </c>
      <c r="C662" t="s">
        <v>59</v>
      </c>
      <c r="D662">
        <v>1</v>
      </c>
      <c r="E662" t="s">
        <v>39</v>
      </c>
      <c r="F662">
        <f>VLOOKUP(A662&amp;B662&amp;C662&amp;D662&amp;E662,average_median_rates_2_aptFINAL!A:P,16,FALSE)</f>
        <v>865</v>
      </c>
      <c r="G662">
        <f>VLOOKUP(A662&amp;B662&amp;C662&amp;3&amp;E662,average_median_rates_2_aptFINAL!A:P,16,FALSE)</f>
        <v>1592</v>
      </c>
      <c r="H662">
        <f>IF(D662&lt;=3,VLOOKUP(A662&amp;D662,[1]ratio_condo_family!$A:$F,6,FALSE),0)</f>
        <v>1.3425040179507959</v>
      </c>
      <c r="I662">
        <f>VLOOKUP(A662&amp;3,[1]ratio_condo_family!$A:$F,6,FALSE)</f>
        <v>1.4679027449022439</v>
      </c>
      <c r="J662">
        <f>VLOOKUP(A662,[1]ratio_family_bedrooms!$A:$K,9,FALSE)</f>
        <v>1.0588235294117647</v>
      </c>
      <c r="K662">
        <f>VLOOKUP(A662,[1]ratio_family_bedrooms!$A:$K,10,FALSE)</f>
        <v>1.2222222222222221</v>
      </c>
      <c r="L662">
        <f>VLOOKUP(A662,[1]ratio_family_bedrooms!$A:$K,11,FALSE)</f>
        <v>1.5</v>
      </c>
      <c r="M662">
        <f t="shared" si="10"/>
        <v>1161.2659755274385</v>
      </c>
    </row>
    <row r="663" spans="1:13" x14ac:dyDescent="0.2">
      <c r="A663">
        <v>2015</v>
      </c>
      <c r="B663">
        <v>10</v>
      </c>
      <c r="C663" t="s">
        <v>59</v>
      </c>
      <c r="D663">
        <v>1</v>
      </c>
      <c r="E663" t="s">
        <v>40</v>
      </c>
      <c r="F663">
        <f>VLOOKUP(A663&amp;B663&amp;C663&amp;D663&amp;E663,average_median_rates_2_aptFINAL!A:P,16,FALSE)</f>
        <v>806</v>
      </c>
      <c r="G663">
        <f>VLOOKUP(A663&amp;B663&amp;C663&amp;3&amp;E663,average_median_rates_2_aptFINAL!A:P,16,FALSE)</f>
        <v>1137</v>
      </c>
      <c r="H663">
        <f>IF(D663&lt;=3,VLOOKUP(A663&amp;D663,[1]ratio_condo_family!$A:$F,6,FALSE),0)</f>
        <v>1.3425040179507959</v>
      </c>
      <c r="I663">
        <f>VLOOKUP(A663&amp;3,[1]ratio_condo_family!$A:$F,6,FALSE)</f>
        <v>1.4679027449022439</v>
      </c>
      <c r="J663">
        <f>VLOOKUP(A663,[1]ratio_family_bedrooms!$A:$K,9,FALSE)</f>
        <v>1.0588235294117647</v>
      </c>
      <c r="K663">
        <f>VLOOKUP(A663,[1]ratio_family_bedrooms!$A:$K,10,FALSE)</f>
        <v>1.2222222222222221</v>
      </c>
      <c r="L663">
        <f>VLOOKUP(A663,[1]ratio_family_bedrooms!$A:$K,11,FALSE)</f>
        <v>1.5</v>
      </c>
      <c r="M663">
        <f t="shared" si="10"/>
        <v>1082.0582384683414</v>
      </c>
    </row>
    <row r="664" spans="1:13" x14ac:dyDescent="0.2">
      <c r="A664">
        <v>2015</v>
      </c>
      <c r="B664">
        <v>10</v>
      </c>
      <c r="C664" t="s">
        <v>59</v>
      </c>
      <c r="D664">
        <v>1</v>
      </c>
      <c r="E664" t="s">
        <v>41</v>
      </c>
      <c r="F664">
        <f>VLOOKUP(A664&amp;B664&amp;C664&amp;D664&amp;E664,average_median_rates_2_aptFINAL!A:P,16,FALSE)</f>
        <v>862</v>
      </c>
      <c r="G664">
        <f>VLOOKUP(A664&amp;B664&amp;C664&amp;3&amp;E664,average_median_rates_2_aptFINAL!A:P,16,FALSE)</f>
        <v>1212</v>
      </c>
      <c r="H664">
        <f>IF(D664&lt;=3,VLOOKUP(A664&amp;D664,[1]ratio_condo_family!$A:$F,6,FALSE),0)</f>
        <v>1.3425040179507959</v>
      </c>
      <c r="I664">
        <f>VLOOKUP(A664&amp;3,[1]ratio_condo_family!$A:$F,6,FALSE)</f>
        <v>1.4679027449022439</v>
      </c>
      <c r="J664">
        <f>VLOOKUP(A664,[1]ratio_family_bedrooms!$A:$K,9,FALSE)</f>
        <v>1.0588235294117647</v>
      </c>
      <c r="K664">
        <f>VLOOKUP(A664,[1]ratio_family_bedrooms!$A:$K,10,FALSE)</f>
        <v>1.2222222222222221</v>
      </c>
      <c r="L664">
        <f>VLOOKUP(A664,[1]ratio_family_bedrooms!$A:$K,11,FALSE)</f>
        <v>1.5</v>
      </c>
      <c r="M664">
        <f t="shared" si="10"/>
        <v>1157.2384634735861</v>
      </c>
    </row>
    <row r="665" spans="1:13" x14ac:dyDescent="0.2">
      <c r="A665">
        <v>2015</v>
      </c>
      <c r="B665">
        <v>10</v>
      </c>
      <c r="C665" t="s">
        <v>59</v>
      </c>
      <c r="D665">
        <v>1</v>
      </c>
      <c r="E665" t="s">
        <v>42</v>
      </c>
      <c r="F665">
        <f>VLOOKUP(A665&amp;B665&amp;C665&amp;D665&amp;E665,average_median_rates_2_aptFINAL!A:P,16,FALSE)</f>
        <v>740</v>
      </c>
      <c r="G665">
        <f>VLOOKUP(A665&amp;B665&amp;C665&amp;3&amp;E665,average_median_rates_2_aptFINAL!A:P,16,FALSE)</f>
        <v>1070</v>
      </c>
      <c r="H665">
        <f>IF(D665&lt;=3,VLOOKUP(A665&amp;D665,[1]ratio_condo_family!$A:$F,6,FALSE),0)</f>
        <v>1.3425040179507959</v>
      </c>
      <c r="I665">
        <f>VLOOKUP(A665&amp;3,[1]ratio_condo_family!$A:$F,6,FALSE)</f>
        <v>1.4679027449022439</v>
      </c>
      <c r="J665">
        <f>VLOOKUP(A665,[1]ratio_family_bedrooms!$A:$K,9,FALSE)</f>
        <v>1.0588235294117647</v>
      </c>
      <c r="K665">
        <f>VLOOKUP(A665,[1]ratio_family_bedrooms!$A:$K,10,FALSE)</f>
        <v>1.2222222222222221</v>
      </c>
      <c r="L665">
        <f>VLOOKUP(A665,[1]ratio_family_bedrooms!$A:$K,11,FALSE)</f>
        <v>1.5</v>
      </c>
      <c r="M665">
        <f t="shared" si="10"/>
        <v>993.4529732835889</v>
      </c>
    </row>
    <row r="666" spans="1:13" x14ac:dyDescent="0.2">
      <c r="A666">
        <v>2015</v>
      </c>
      <c r="B666">
        <v>10</v>
      </c>
      <c r="C666" t="s">
        <v>59</v>
      </c>
      <c r="D666">
        <v>1</v>
      </c>
      <c r="E666" t="s">
        <v>43</v>
      </c>
      <c r="F666">
        <f>VLOOKUP(A666&amp;B666&amp;C666&amp;D666&amp;E666,average_median_rates_2_aptFINAL!A:P,16,FALSE)</f>
        <v>1079</v>
      </c>
      <c r="G666">
        <f>VLOOKUP(A666&amp;B666&amp;C666&amp;3&amp;E666,average_median_rates_2_aptFINAL!A:P,16,FALSE)</f>
        <v>1615</v>
      </c>
      <c r="H666">
        <f>IF(D666&lt;=3,VLOOKUP(A666&amp;D666,[1]ratio_condo_family!$A:$F,6,FALSE),0)</f>
        <v>1.3425040179507959</v>
      </c>
      <c r="I666">
        <f>VLOOKUP(A666&amp;3,[1]ratio_condo_family!$A:$F,6,FALSE)</f>
        <v>1.4679027449022439</v>
      </c>
      <c r="J666">
        <f>VLOOKUP(A666,[1]ratio_family_bedrooms!$A:$K,9,FALSE)</f>
        <v>1.0588235294117647</v>
      </c>
      <c r="K666">
        <f>VLOOKUP(A666,[1]ratio_family_bedrooms!$A:$K,10,FALSE)</f>
        <v>1.2222222222222221</v>
      </c>
      <c r="L666">
        <f>VLOOKUP(A666,[1]ratio_family_bedrooms!$A:$K,11,FALSE)</f>
        <v>1.5</v>
      </c>
      <c r="M666">
        <f t="shared" si="10"/>
        <v>1448.5618353689088</v>
      </c>
    </row>
    <row r="667" spans="1:13" x14ac:dyDescent="0.2">
      <c r="A667">
        <v>2015</v>
      </c>
      <c r="B667">
        <v>10</v>
      </c>
      <c r="C667" t="s">
        <v>59</v>
      </c>
      <c r="D667">
        <v>1</v>
      </c>
      <c r="E667" t="s">
        <v>60</v>
      </c>
      <c r="F667">
        <f>VLOOKUP(A667&amp;B667&amp;C667&amp;D667&amp;E667,average_median_rates_2_aptFINAL!A:P,16,FALSE)</f>
        <v>1084</v>
      </c>
      <c r="G667">
        <f>VLOOKUP(A667&amp;B667&amp;C667&amp;3&amp;E667,average_median_rates_2_aptFINAL!A:P,16,FALSE)</f>
        <v>1567</v>
      </c>
      <c r="H667">
        <f>IF(D667&lt;=3,VLOOKUP(A667&amp;D667,[1]ratio_condo_family!$A:$F,6,FALSE),0)</f>
        <v>1.3425040179507959</v>
      </c>
      <c r="I667">
        <f>VLOOKUP(A667&amp;3,[1]ratio_condo_family!$A:$F,6,FALSE)</f>
        <v>1.4679027449022439</v>
      </c>
      <c r="J667">
        <f>VLOOKUP(A667,[1]ratio_family_bedrooms!$A:$K,9,FALSE)</f>
        <v>1.0588235294117647</v>
      </c>
      <c r="K667">
        <f>VLOOKUP(A667,[1]ratio_family_bedrooms!$A:$K,10,FALSE)</f>
        <v>1.2222222222222221</v>
      </c>
      <c r="L667">
        <f>VLOOKUP(A667,[1]ratio_family_bedrooms!$A:$K,11,FALSE)</f>
        <v>1.5</v>
      </c>
      <c r="M667">
        <f t="shared" si="10"/>
        <v>1455.2743554586627</v>
      </c>
    </row>
    <row r="668" spans="1:13" x14ac:dyDescent="0.2">
      <c r="A668">
        <v>2015</v>
      </c>
      <c r="B668">
        <v>10</v>
      </c>
      <c r="C668" t="s">
        <v>59</v>
      </c>
      <c r="D668">
        <v>2</v>
      </c>
      <c r="E668" t="s">
        <v>12</v>
      </c>
      <c r="F668">
        <f>VLOOKUP(A668&amp;B668&amp;C668&amp;D668&amp;E668,average_median_rates_2_aptFINAL!A:P,16,FALSE)</f>
        <v>1975</v>
      </c>
      <c r="G668">
        <f>VLOOKUP(A668&amp;B668&amp;C668&amp;3&amp;E668,average_median_rates_2_aptFINAL!A:P,16,FALSE)</f>
        <v>3156</v>
      </c>
      <c r="H668">
        <f>IF(D668&lt;=3,VLOOKUP(A668&amp;D668,[1]ratio_condo_family!$A:$F,6,FALSE),0)</f>
        <v>1.4549982957317658</v>
      </c>
      <c r="I668">
        <f>VLOOKUP(A668&amp;3,[1]ratio_condo_family!$A:$F,6,FALSE)</f>
        <v>1.4679027449022439</v>
      </c>
      <c r="J668">
        <f>VLOOKUP(A668,[1]ratio_family_bedrooms!$A:$K,9,FALSE)</f>
        <v>1.0588235294117647</v>
      </c>
      <c r="K668">
        <f>VLOOKUP(A668,[1]ratio_family_bedrooms!$A:$K,10,FALSE)</f>
        <v>1.2222222222222221</v>
      </c>
      <c r="L668">
        <f>VLOOKUP(A668,[1]ratio_family_bedrooms!$A:$K,11,FALSE)</f>
        <v>1.5</v>
      </c>
      <c r="M668">
        <f t="shared" si="10"/>
        <v>2873.6216340702372</v>
      </c>
    </row>
    <row r="669" spans="1:13" x14ac:dyDescent="0.2">
      <c r="A669">
        <v>2015</v>
      </c>
      <c r="B669">
        <v>10</v>
      </c>
      <c r="C669" t="s">
        <v>59</v>
      </c>
      <c r="D669">
        <v>2</v>
      </c>
      <c r="E669" t="s">
        <v>16</v>
      </c>
      <c r="F669">
        <f>VLOOKUP(A669&amp;B669&amp;C669&amp;D669&amp;E669,average_median_rates_2_aptFINAL!A:P,16,FALSE)</f>
        <v>1908</v>
      </c>
      <c r="G669">
        <f>VLOOKUP(A669&amp;B669&amp;C669&amp;3&amp;E669,average_median_rates_2_aptFINAL!A:P,16,FALSE)</f>
        <v>2854</v>
      </c>
      <c r="H669">
        <f>IF(D669&lt;=3,VLOOKUP(A669&amp;D669,[1]ratio_condo_family!$A:$F,6,FALSE),0)</f>
        <v>1.4549982957317658</v>
      </c>
      <c r="I669">
        <f>VLOOKUP(A669&amp;3,[1]ratio_condo_family!$A:$F,6,FALSE)</f>
        <v>1.4679027449022439</v>
      </c>
      <c r="J669">
        <f>VLOOKUP(A669,[1]ratio_family_bedrooms!$A:$K,9,FALSE)</f>
        <v>1.0588235294117647</v>
      </c>
      <c r="K669">
        <f>VLOOKUP(A669,[1]ratio_family_bedrooms!$A:$K,10,FALSE)</f>
        <v>1.2222222222222221</v>
      </c>
      <c r="L669">
        <f>VLOOKUP(A669,[1]ratio_family_bedrooms!$A:$K,11,FALSE)</f>
        <v>1.5</v>
      </c>
      <c r="M669">
        <f t="shared" si="10"/>
        <v>2776.1367482562091</v>
      </c>
    </row>
    <row r="670" spans="1:13" x14ac:dyDescent="0.2">
      <c r="A670">
        <v>2015</v>
      </c>
      <c r="B670">
        <v>10</v>
      </c>
      <c r="C670" t="s">
        <v>59</v>
      </c>
      <c r="D670">
        <v>2</v>
      </c>
      <c r="E670" t="s">
        <v>17</v>
      </c>
      <c r="F670">
        <f>VLOOKUP(A670&amp;B670&amp;C670&amp;D670&amp;E670,average_median_rates_2_aptFINAL!A:P,16,FALSE)</f>
        <v>1968</v>
      </c>
      <c r="G670">
        <f>VLOOKUP(A670&amp;B670&amp;C670&amp;3&amp;E670,average_median_rates_2_aptFINAL!A:P,16,FALSE)</f>
        <v>2656</v>
      </c>
      <c r="H670">
        <f>IF(D670&lt;=3,VLOOKUP(A670&amp;D670,[1]ratio_condo_family!$A:$F,6,FALSE),0)</f>
        <v>1.4549982957317658</v>
      </c>
      <c r="I670">
        <f>VLOOKUP(A670&amp;3,[1]ratio_condo_family!$A:$F,6,FALSE)</f>
        <v>1.4679027449022439</v>
      </c>
      <c r="J670">
        <f>VLOOKUP(A670,[1]ratio_family_bedrooms!$A:$K,9,FALSE)</f>
        <v>1.0588235294117647</v>
      </c>
      <c r="K670">
        <f>VLOOKUP(A670,[1]ratio_family_bedrooms!$A:$K,10,FALSE)</f>
        <v>1.2222222222222221</v>
      </c>
      <c r="L670">
        <f>VLOOKUP(A670,[1]ratio_family_bedrooms!$A:$K,11,FALSE)</f>
        <v>1.5</v>
      </c>
      <c r="M670">
        <f t="shared" si="10"/>
        <v>2863.4366460001152</v>
      </c>
    </row>
    <row r="671" spans="1:13" x14ac:dyDescent="0.2">
      <c r="A671">
        <v>2015</v>
      </c>
      <c r="B671">
        <v>10</v>
      </c>
      <c r="C671" t="s">
        <v>59</v>
      </c>
      <c r="D671">
        <v>2</v>
      </c>
      <c r="E671" t="s">
        <v>19</v>
      </c>
      <c r="F671">
        <f>VLOOKUP(A671&amp;B671&amp;C671&amp;D671&amp;E671,average_median_rates_2_aptFINAL!A:P,16,FALSE)</f>
        <v>1698</v>
      </c>
      <c r="G671">
        <f>VLOOKUP(A671&amp;B671&amp;C671&amp;3&amp;E671,average_median_rates_2_aptFINAL!A:P,16,FALSE)</f>
        <v>2166</v>
      </c>
      <c r="H671">
        <f>IF(D671&lt;=3,VLOOKUP(A671&amp;D671,[1]ratio_condo_family!$A:$F,6,FALSE),0)</f>
        <v>1.4549982957317658</v>
      </c>
      <c r="I671">
        <f>VLOOKUP(A671&amp;3,[1]ratio_condo_family!$A:$F,6,FALSE)</f>
        <v>1.4679027449022439</v>
      </c>
      <c r="J671">
        <f>VLOOKUP(A671,[1]ratio_family_bedrooms!$A:$K,9,FALSE)</f>
        <v>1.0588235294117647</v>
      </c>
      <c r="K671">
        <f>VLOOKUP(A671,[1]ratio_family_bedrooms!$A:$K,10,FALSE)</f>
        <v>1.2222222222222221</v>
      </c>
      <c r="L671">
        <f>VLOOKUP(A671,[1]ratio_family_bedrooms!$A:$K,11,FALSE)</f>
        <v>1.5</v>
      </c>
      <c r="M671">
        <f t="shared" si="10"/>
        <v>2470.5871061525381</v>
      </c>
    </row>
    <row r="672" spans="1:13" x14ac:dyDescent="0.2">
      <c r="A672">
        <v>2015</v>
      </c>
      <c r="B672">
        <v>10</v>
      </c>
      <c r="C672" t="s">
        <v>59</v>
      </c>
      <c r="D672">
        <v>2</v>
      </c>
      <c r="E672" t="s">
        <v>20</v>
      </c>
      <c r="F672">
        <f>VLOOKUP(A672&amp;B672&amp;C672&amp;D672&amp;E672,average_median_rates_2_aptFINAL!A:P,16,FALSE)</f>
        <v>1732</v>
      </c>
      <c r="G672">
        <f>VLOOKUP(A672&amp;B672&amp;C672&amp;3&amp;E672,average_median_rates_2_aptFINAL!A:P,16,FALSE)</f>
        <v>2978</v>
      </c>
      <c r="H672">
        <f>IF(D672&lt;=3,VLOOKUP(A672&amp;D672,[1]ratio_condo_family!$A:$F,6,FALSE),0)</f>
        <v>1.4549982957317658</v>
      </c>
      <c r="I672">
        <f>VLOOKUP(A672&amp;3,[1]ratio_condo_family!$A:$F,6,FALSE)</f>
        <v>1.4679027449022439</v>
      </c>
      <c r="J672">
        <f>VLOOKUP(A672,[1]ratio_family_bedrooms!$A:$K,9,FALSE)</f>
        <v>1.0588235294117647</v>
      </c>
      <c r="K672">
        <f>VLOOKUP(A672,[1]ratio_family_bedrooms!$A:$K,10,FALSE)</f>
        <v>1.2222222222222221</v>
      </c>
      <c r="L672">
        <f>VLOOKUP(A672,[1]ratio_family_bedrooms!$A:$K,11,FALSE)</f>
        <v>1.5</v>
      </c>
      <c r="M672">
        <f t="shared" si="10"/>
        <v>2520.0570482074181</v>
      </c>
    </row>
    <row r="673" spans="1:13" x14ac:dyDescent="0.2">
      <c r="A673">
        <v>2015</v>
      </c>
      <c r="B673">
        <v>10</v>
      </c>
      <c r="C673" t="s">
        <v>59</v>
      </c>
      <c r="D673">
        <v>2</v>
      </c>
      <c r="E673" t="s">
        <v>21</v>
      </c>
      <c r="F673">
        <f>VLOOKUP(A673&amp;B673&amp;C673&amp;D673&amp;E673,average_median_rates_2_aptFINAL!A:P,16,FALSE)</f>
        <v>1824</v>
      </c>
      <c r="G673">
        <f>VLOOKUP(A673&amp;B673&amp;C673&amp;3&amp;E673,average_median_rates_2_aptFINAL!A:P,16,FALSE)</f>
        <v>2470</v>
      </c>
      <c r="H673">
        <f>IF(D673&lt;=3,VLOOKUP(A673&amp;D673,[1]ratio_condo_family!$A:$F,6,FALSE),0)</f>
        <v>1.4549982957317658</v>
      </c>
      <c r="I673">
        <f>VLOOKUP(A673&amp;3,[1]ratio_condo_family!$A:$F,6,FALSE)</f>
        <v>1.4679027449022439</v>
      </c>
      <c r="J673">
        <f>VLOOKUP(A673,[1]ratio_family_bedrooms!$A:$K,9,FALSE)</f>
        <v>1.0588235294117647</v>
      </c>
      <c r="K673">
        <f>VLOOKUP(A673,[1]ratio_family_bedrooms!$A:$K,10,FALSE)</f>
        <v>1.2222222222222221</v>
      </c>
      <c r="L673">
        <f>VLOOKUP(A673,[1]ratio_family_bedrooms!$A:$K,11,FALSE)</f>
        <v>1.5</v>
      </c>
      <c r="M673">
        <f t="shared" si="10"/>
        <v>2653.9168914147408</v>
      </c>
    </row>
    <row r="674" spans="1:13" x14ac:dyDescent="0.2">
      <c r="A674">
        <v>2015</v>
      </c>
      <c r="B674">
        <v>10</v>
      </c>
      <c r="C674" t="s">
        <v>59</v>
      </c>
      <c r="D674">
        <v>2</v>
      </c>
      <c r="E674" t="s">
        <v>23</v>
      </c>
      <c r="F674">
        <f>VLOOKUP(A674&amp;B674&amp;C674&amp;D674&amp;E674,average_median_rates_2_aptFINAL!A:P,16,FALSE)</f>
        <v>1157</v>
      </c>
      <c r="G674">
        <f>VLOOKUP(A674&amp;B674&amp;C674&amp;3&amp;E674,average_median_rates_2_aptFINAL!A:P,16,FALSE)</f>
        <v>1269</v>
      </c>
      <c r="H674">
        <f>IF(D674&lt;=3,VLOOKUP(A674&amp;D674,[1]ratio_condo_family!$A:$F,6,FALSE),0)</f>
        <v>1.4549982957317658</v>
      </c>
      <c r="I674">
        <f>VLOOKUP(A674&amp;3,[1]ratio_condo_family!$A:$F,6,FALSE)</f>
        <v>1.4679027449022439</v>
      </c>
      <c r="J674">
        <f>VLOOKUP(A674,[1]ratio_family_bedrooms!$A:$K,9,FALSE)</f>
        <v>1.0588235294117647</v>
      </c>
      <c r="K674">
        <f>VLOOKUP(A674,[1]ratio_family_bedrooms!$A:$K,10,FALSE)</f>
        <v>1.2222222222222221</v>
      </c>
      <c r="L674">
        <f>VLOOKUP(A674,[1]ratio_family_bedrooms!$A:$K,11,FALSE)</f>
        <v>1.5</v>
      </c>
      <c r="M674">
        <f t="shared" si="10"/>
        <v>1683.4330281616531</v>
      </c>
    </row>
    <row r="675" spans="1:13" x14ac:dyDescent="0.2">
      <c r="A675">
        <v>2015</v>
      </c>
      <c r="B675">
        <v>10</v>
      </c>
      <c r="C675" t="s">
        <v>59</v>
      </c>
      <c r="D675">
        <v>2</v>
      </c>
      <c r="E675" t="s">
        <v>24</v>
      </c>
      <c r="F675">
        <f>VLOOKUP(A675&amp;B675&amp;C675&amp;D675&amp;E675,average_median_rates_2_aptFINAL!A:P,16,FALSE)</f>
        <v>1367</v>
      </c>
      <c r="G675">
        <f>VLOOKUP(A675&amp;B675&amp;C675&amp;3&amp;E675,average_median_rates_2_aptFINAL!A:P,16,FALSE)</f>
        <v>1619</v>
      </c>
      <c r="H675">
        <f>IF(D675&lt;=3,VLOOKUP(A675&amp;D675,[1]ratio_condo_family!$A:$F,6,FALSE),0)</f>
        <v>1.4549982957317658</v>
      </c>
      <c r="I675">
        <f>VLOOKUP(A675&amp;3,[1]ratio_condo_family!$A:$F,6,FALSE)</f>
        <v>1.4679027449022439</v>
      </c>
      <c r="J675">
        <f>VLOOKUP(A675,[1]ratio_family_bedrooms!$A:$K,9,FALSE)</f>
        <v>1.0588235294117647</v>
      </c>
      <c r="K675">
        <f>VLOOKUP(A675,[1]ratio_family_bedrooms!$A:$K,10,FALSE)</f>
        <v>1.2222222222222221</v>
      </c>
      <c r="L675">
        <f>VLOOKUP(A675,[1]ratio_family_bedrooms!$A:$K,11,FALSE)</f>
        <v>1.5</v>
      </c>
      <c r="M675">
        <f t="shared" si="10"/>
        <v>1988.9826702653238</v>
      </c>
    </row>
    <row r="676" spans="1:13" x14ac:dyDescent="0.2">
      <c r="A676">
        <v>2015</v>
      </c>
      <c r="B676">
        <v>10</v>
      </c>
      <c r="C676" t="s">
        <v>59</v>
      </c>
      <c r="D676">
        <v>2</v>
      </c>
      <c r="E676" t="s">
        <v>25</v>
      </c>
      <c r="F676">
        <f>VLOOKUP(A676&amp;B676&amp;C676&amp;D676&amp;E676,average_median_rates_2_aptFINAL!A:P,16,FALSE)</f>
        <v>1268</v>
      </c>
      <c r="G676">
        <f>VLOOKUP(A676&amp;B676&amp;C676&amp;3&amp;E676,average_median_rates_2_aptFINAL!A:P,16,FALSE)</f>
        <v>1319</v>
      </c>
      <c r="H676">
        <f>IF(D676&lt;=3,VLOOKUP(A676&amp;D676,[1]ratio_condo_family!$A:$F,6,FALSE),0)</f>
        <v>1.4549982957317658</v>
      </c>
      <c r="I676">
        <f>VLOOKUP(A676&amp;3,[1]ratio_condo_family!$A:$F,6,FALSE)</f>
        <v>1.4679027449022439</v>
      </c>
      <c r="J676">
        <f>VLOOKUP(A676,[1]ratio_family_bedrooms!$A:$K,9,FALSE)</f>
        <v>1.0588235294117647</v>
      </c>
      <c r="K676">
        <f>VLOOKUP(A676,[1]ratio_family_bedrooms!$A:$K,10,FALSE)</f>
        <v>1.2222222222222221</v>
      </c>
      <c r="L676">
        <f>VLOOKUP(A676,[1]ratio_family_bedrooms!$A:$K,11,FALSE)</f>
        <v>1.5</v>
      </c>
      <c r="M676">
        <f t="shared" si="10"/>
        <v>1844.9378389878789</v>
      </c>
    </row>
    <row r="677" spans="1:13" x14ac:dyDescent="0.2">
      <c r="A677">
        <v>2015</v>
      </c>
      <c r="B677">
        <v>10</v>
      </c>
      <c r="C677" t="s">
        <v>59</v>
      </c>
      <c r="D677">
        <v>2</v>
      </c>
      <c r="E677" t="s">
        <v>26</v>
      </c>
      <c r="F677">
        <f>VLOOKUP(A677&amp;B677&amp;C677&amp;D677&amp;E677,average_median_rates_2_aptFINAL!A:P,16,FALSE)</f>
        <v>1327</v>
      </c>
      <c r="G677">
        <f>VLOOKUP(A677&amp;B677&amp;C677&amp;3&amp;E677,average_median_rates_2_aptFINAL!A:P,16,FALSE)</f>
        <v>1235</v>
      </c>
      <c r="H677">
        <f>IF(D677&lt;=3,VLOOKUP(A677&amp;D677,[1]ratio_condo_family!$A:$F,6,FALSE),0)</f>
        <v>1.4549982957317658</v>
      </c>
      <c r="I677">
        <f>VLOOKUP(A677&amp;3,[1]ratio_condo_family!$A:$F,6,FALSE)</f>
        <v>1.4679027449022439</v>
      </c>
      <c r="J677">
        <f>VLOOKUP(A677,[1]ratio_family_bedrooms!$A:$K,9,FALSE)</f>
        <v>1.0588235294117647</v>
      </c>
      <c r="K677">
        <f>VLOOKUP(A677,[1]ratio_family_bedrooms!$A:$K,10,FALSE)</f>
        <v>1.2222222222222221</v>
      </c>
      <c r="L677">
        <f>VLOOKUP(A677,[1]ratio_family_bedrooms!$A:$K,11,FALSE)</f>
        <v>1.5</v>
      </c>
      <c r="M677">
        <f t="shared" si="10"/>
        <v>1930.7827384360533</v>
      </c>
    </row>
    <row r="678" spans="1:13" x14ac:dyDescent="0.2">
      <c r="A678">
        <v>2015</v>
      </c>
      <c r="B678">
        <v>10</v>
      </c>
      <c r="C678" t="s">
        <v>59</v>
      </c>
      <c r="D678">
        <v>2</v>
      </c>
      <c r="E678" t="s">
        <v>27</v>
      </c>
      <c r="F678">
        <f>VLOOKUP(A678&amp;B678&amp;C678&amp;D678&amp;E678,average_median_rates_2_aptFINAL!A:P,16,FALSE)</f>
        <v>1986</v>
      </c>
      <c r="G678">
        <f>VLOOKUP(A678&amp;B678&amp;C678&amp;3&amp;E678,average_median_rates_2_aptFINAL!A:P,16,FALSE)</f>
        <v>2510</v>
      </c>
      <c r="H678">
        <f>IF(D678&lt;=3,VLOOKUP(A678&amp;D678,[1]ratio_condo_family!$A:$F,6,FALSE),0)</f>
        <v>1.4549982957317658</v>
      </c>
      <c r="I678">
        <f>VLOOKUP(A678&amp;3,[1]ratio_condo_family!$A:$F,6,FALSE)</f>
        <v>1.4679027449022439</v>
      </c>
      <c r="J678">
        <f>VLOOKUP(A678,[1]ratio_family_bedrooms!$A:$K,9,FALSE)</f>
        <v>1.0588235294117647</v>
      </c>
      <c r="K678">
        <f>VLOOKUP(A678,[1]ratio_family_bedrooms!$A:$K,10,FALSE)</f>
        <v>1.2222222222222221</v>
      </c>
      <c r="L678">
        <f>VLOOKUP(A678,[1]ratio_family_bedrooms!$A:$K,11,FALSE)</f>
        <v>1.5</v>
      </c>
      <c r="M678">
        <f t="shared" si="10"/>
        <v>2889.6266153232868</v>
      </c>
    </row>
    <row r="679" spans="1:13" x14ac:dyDescent="0.2">
      <c r="A679">
        <v>2015</v>
      </c>
      <c r="B679">
        <v>10</v>
      </c>
      <c r="C679" t="s">
        <v>59</v>
      </c>
      <c r="D679">
        <v>2</v>
      </c>
      <c r="E679" t="s">
        <v>28</v>
      </c>
      <c r="F679">
        <f>VLOOKUP(A679&amp;B679&amp;C679&amp;D679&amp;E679,average_median_rates_2_aptFINAL!A:P,16,FALSE)</f>
        <v>1272</v>
      </c>
      <c r="G679">
        <f>VLOOKUP(A679&amp;B679&amp;C679&amp;3&amp;E679,average_median_rates_2_aptFINAL!A:P,16,FALSE)</f>
        <v>1638</v>
      </c>
      <c r="H679">
        <f>IF(D679&lt;=3,VLOOKUP(A679&amp;D679,[1]ratio_condo_family!$A:$F,6,FALSE),0)</f>
        <v>1.4549982957317658</v>
      </c>
      <c r="I679">
        <f>VLOOKUP(A679&amp;3,[1]ratio_condo_family!$A:$F,6,FALSE)</f>
        <v>1.4679027449022439</v>
      </c>
      <c r="J679">
        <f>VLOOKUP(A679,[1]ratio_family_bedrooms!$A:$K,9,FALSE)</f>
        <v>1.0588235294117647</v>
      </c>
      <c r="K679">
        <f>VLOOKUP(A679,[1]ratio_family_bedrooms!$A:$K,10,FALSE)</f>
        <v>1.2222222222222221</v>
      </c>
      <c r="L679">
        <f>VLOOKUP(A679,[1]ratio_family_bedrooms!$A:$K,11,FALSE)</f>
        <v>1.5</v>
      </c>
      <c r="M679">
        <f t="shared" si="10"/>
        <v>1850.7578321708061</v>
      </c>
    </row>
    <row r="680" spans="1:13" x14ac:dyDescent="0.2">
      <c r="A680">
        <v>2015</v>
      </c>
      <c r="B680">
        <v>10</v>
      </c>
      <c r="C680" t="s">
        <v>59</v>
      </c>
      <c r="D680">
        <v>2</v>
      </c>
      <c r="E680" t="s">
        <v>29</v>
      </c>
      <c r="F680">
        <f>VLOOKUP(A680&amp;B680&amp;C680&amp;D680&amp;E680,average_median_rates_2_aptFINAL!A:P,16,FALSE)</f>
        <v>1037</v>
      </c>
      <c r="G680">
        <f>VLOOKUP(A680&amp;B680&amp;C680&amp;3&amp;E680,average_median_rates_2_aptFINAL!A:P,16,FALSE)</f>
        <v>1270</v>
      </c>
      <c r="H680">
        <f>IF(D680&lt;=3,VLOOKUP(A680&amp;D680,[1]ratio_condo_family!$A:$F,6,FALSE),0)</f>
        <v>1.4549982957317658</v>
      </c>
      <c r="I680">
        <f>VLOOKUP(A680&amp;3,[1]ratio_condo_family!$A:$F,6,FALSE)</f>
        <v>1.4679027449022439</v>
      </c>
      <c r="J680">
        <f>VLOOKUP(A680,[1]ratio_family_bedrooms!$A:$K,9,FALSE)</f>
        <v>1.0588235294117647</v>
      </c>
      <c r="K680">
        <f>VLOOKUP(A680,[1]ratio_family_bedrooms!$A:$K,10,FALSE)</f>
        <v>1.2222222222222221</v>
      </c>
      <c r="L680">
        <f>VLOOKUP(A680,[1]ratio_family_bedrooms!$A:$K,11,FALSE)</f>
        <v>1.5</v>
      </c>
      <c r="M680">
        <f t="shared" si="10"/>
        <v>1508.8332326738412</v>
      </c>
    </row>
    <row r="681" spans="1:13" x14ac:dyDescent="0.2">
      <c r="A681">
        <v>2015</v>
      </c>
      <c r="B681">
        <v>10</v>
      </c>
      <c r="C681" t="s">
        <v>59</v>
      </c>
      <c r="D681">
        <v>2</v>
      </c>
      <c r="E681" t="s">
        <v>31</v>
      </c>
      <c r="F681">
        <f>VLOOKUP(A681&amp;B681&amp;C681&amp;D681&amp;E681,average_median_rates_2_aptFINAL!A:P,16,FALSE)</f>
        <v>1258</v>
      </c>
      <c r="G681">
        <f>VLOOKUP(A681&amp;B681&amp;C681&amp;3&amp;E681,average_median_rates_2_aptFINAL!A:P,16,FALSE)</f>
        <v>1427</v>
      </c>
      <c r="H681">
        <f>IF(D681&lt;=3,VLOOKUP(A681&amp;D681,[1]ratio_condo_family!$A:$F,6,FALSE),0)</f>
        <v>1.4549982957317658</v>
      </c>
      <c r="I681">
        <f>VLOOKUP(A681&amp;3,[1]ratio_condo_family!$A:$F,6,FALSE)</f>
        <v>1.4679027449022439</v>
      </c>
      <c r="J681">
        <f>VLOOKUP(A681,[1]ratio_family_bedrooms!$A:$K,9,FALSE)</f>
        <v>1.0588235294117647</v>
      </c>
      <c r="K681">
        <f>VLOOKUP(A681,[1]ratio_family_bedrooms!$A:$K,10,FALSE)</f>
        <v>1.2222222222222221</v>
      </c>
      <c r="L681">
        <f>VLOOKUP(A681,[1]ratio_family_bedrooms!$A:$K,11,FALSE)</f>
        <v>1.5</v>
      </c>
      <c r="M681">
        <f t="shared" si="10"/>
        <v>1830.3878560305614</v>
      </c>
    </row>
    <row r="682" spans="1:13" x14ac:dyDescent="0.2">
      <c r="A682">
        <v>2015</v>
      </c>
      <c r="B682">
        <v>10</v>
      </c>
      <c r="C682" t="s">
        <v>59</v>
      </c>
      <c r="D682">
        <v>2</v>
      </c>
      <c r="E682" t="s">
        <v>32</v>
      </c>
      <c r="F682">
        <f>VLOOKUP(A682&amp;B682&amp;C682&amp;D682&amp;E682,average_median_rates_2_aptFINAL!A:P,16,FALSE)</f>
        <v>1159</v>
      </c>
      <c r="G682">
        <f>VLOOKUP(A682&amp;B682&amp;C682&amp;3&amp;E682,average_median_rates_2_aptFINAL!A:P,16,FALSE)</f>
        <v>1478</v>
      </c>
      <c r="H682">
        <f>IF(D682&lt;=3,VLOOKUP(A682&amp;D682,[1]ratio_condo_family!$A:$F,6,FALSE),0)</f>
        <v>1.4549982957317658</v>
      </c>
      <c r="I682">
        <f>VLOOKUP(A682&amp;3,[1]ratio_condo_family!$A:$F,6,FALSE)</f>
        <v>1.4679027449022439</v>
      </c>
      <c r="J682">
        <f>VLOOKUP(A682,[1]ratio_family_bedrooms!$A:$K,9,FALSE)</f>
        <v>1.0588235294117647</v>
      </c>
      <c r="K682">
        <f>VLOOKUP(A682,[1]ratio_family_bedrooms!$A:$K,10,FALSE)</f>
        <v>1.2222222222222221</v>
      </c>
      <c r="L682">
        <f>VLOOKUP(A682,[1]ratio_family_bedrooms!$A:$K,11,FALSE)</f>
        <v>1.5</v>
      </c>
      <c r="M682">
        <f t="shared" si="10"/>
        <v>1686.3430247531164</v>
      </c>
    </row>
    <row r="683" spans="1:13" x14ac:dyDescent="0.2">
      <c r="A683">
        <v>2015</v>
      </c>
      <c r="B683">
        <v>10</v>
      </c>
      <c r="C683" t="s">
        <v>59</v>
      </c>
      <c r="D683">
        <v>2</v>
      </c>
      <c r="E683" t="s">
        <v>33</v>
      </c>
      <c r="F683">
        <f>VLOOKUP(A683&amp;B683&amp;C683&amp;D683&amp;E683,average_median_rates_2_aptFINAL!A:P,16,FALSE)</f>
        <v>1548.3945345858258</v>
      </c>
      <c r="G683">
        <f>VLOOKUP(A683&amp;B683&amp;C683&amp;3&amp;E683,average_median_rates_2_aptFINAL!A:P,16,FALSE)</f>
        <v>2150.1886333211651</v>
      </c>
      <c r="H683">
        <f>IF(D683&lt;=3,VLOOKUP(A683&amp;D683,[1]ratio_condo_family!$A:$F,6,FALSE),0)</f>
        <v>1.4549982957317658</v>
      </c>
      <c r="I683">
        <f>VLOOKUP(A683&amp;3,[1]ratio_condo_family!$A:$F,6,FALSE)</f>
        <v>1.4679027449022439</v>
      </c>
      <c r="J683">
        <f>VLOOKUP(A683,[1]ratio_family_bedrooms!$A:$K,9,FALSE)</f>
        <v>1.0588235294117647</v>
      </c>
      <c r="K683">
        <f>VLOOKUP(A683,[1]ratio_family_bedrooms!$A:$K,10,FALSE)</f>
        <v>1.2222222222222221</v>
      </c>
      <c r="L683">
        <f>VLOOKUP(A683,[1]ratio_family_bedrooms!$A:$K,11,FALSE)</f>
        <v>1.5</v>
      </c>
      <c r="M683">
        <f t="shared" si="10"/>
        <v>2252.9114089427571</v>
      </c>
    </row>
    <row r="684" spans="1:13" x14ac:dyDescent="0.2">
      <c r="A684">
        <v>2015</v>
      </c>
      <c r="B684">
        <v>10</v>
      </c>
      <c r="C684" t="s">
        <v>59</v>
      </c>
      <c r="D684">
        <v>2</v>
      </c>
      <c r="E684" t="s">
        <v>34</v>
      </c>
      <c r="F684">
        <f>VLOOKUP(A684&amp;B684&amp;C684&amp;D684&amp;E684,average_median_rates_2_aptFINAL!A:P,16,FALSE)</f>
        <v>1451</v>
      </c>
      <c r="G684">
        <f>VLOOKUP(A684&amp;B684&amp;C684&amp;3&amp;E684,average_median_rates_2_aptFINAL!A:P,16,FALSE)</f>
        <v>1542</v>
      </c>
      <c r="H684">
        <f>IF(D684&lt;=3,VLOOKUP(A684&amp;D684,[1]ratio_condo_family!$A:$F,6,FALSE),0)</f>
        <v>1.4549982957317658</v>
      </c>
      <c r="I684">
        <f>VLOOKUP(A684&amp;3,[1]ratio_condo_family!$A:$F,6,FALSE)</f>
        <v>1.4679027449022439</v>
      </c>
      <c r="J684">
        <f>VLOOKUP(A684,[1]ratio_family_bedrooms!$A:$K,9,FALSE)</f>
        <v>1.0588235294117647</v>
      </c>
      <c r="K684">
        <f>VLOOKUP(A684,[1]ratio_family_bedrooms!$A:$K,10,FALSE)</f>
        <v>1.2222222222222221</v>
      </c>
      <c r="L684">
        <f>VLOOKUP(A684,[1]ratio_family_bedrooms!$A:$K,11,FALSE)</f>
        <v>1.5</v>
      </c>
      <c r="M684">
        <f t="shared" si="10"/>
        <v>2111.2025271067923</v>
      </c>
    </row>
    <row r="685" spans="1:13" x14ac:dyDescent="0.2">
      <c r="A685">
        <v>2015</v>
      </c>
      <c r="B685">
        <v>10</v>
      </c>
      <c r="C685" t="s">
        <v>59</v>
      </c>
      <c r="D685">
        <v>2</v>
      </c>
      <c r="E685" t="s">
        <v>35</v>
      </c>
      <c r="F685">
        <f>VLOOKUP(A685&amp;B685&amp;C685&amp;D685&amp;E685,average_median_rates_2_aptFINAL!A:P,16,FALSE)</f>
        <v>2171</v>
      </c>
      <c r="G685">
        <f>VLOOKUP(A685&amp;B685&amp;C685&amp;3&amp;E685,average_median_rates_2_aptFINAL!A:P,16,FALSE)</f>
        <v>3485</v>
      </c>
      <c r="H685">
        <f>IF(D685&lt;=3,VLOOKUP(A685&amp;D685,[1]ratio_condo_family!$A:$F,6,FALSE),0)</f>
        <v>1.4549982957317658</v>
      </c>
      <c r="I685">
        <f>VLOOKUP(A685&amp;3,[1]ratio_condo_family!$A:$F,6,FALSE)</f>
        <v>1.4679027449022439</v>
      </c>
      <c r="J685">
        <f>VLOOKUP(A685,[1]ratio_family_bedrooms!$A:$K,9,FALSE)</f>
        <v>1.0588235294117647</v>
      </c>
      <c r="K685">
        <f>VLOOKUP(A685,[1]ratio_family_bedrooms!$A:$K,10,FALSE)</f>
        <v>1.2222222222222221</v>
      </c>
      <c r="L685">
        <f>VLOOKUP(A685,[1]ratio_family_bedrooms!$A:$K,11,FALSE)</f>
        <v>1.5</v>
      </c>
      <c r="M685">
        <f t="shared" si="10"/>
        <v>3158.8013000336637</v>
      </c>
    </row>
    <row r="686" spans="1:13" x14ac:dyDescent="0.2">
      <c r="A686">
        <v>2015</v>
      </c>
      <c r="B686">
        <v>10</v>
      </c>
      <c r="C686" t="s">
        <v>59</v>
      </c>
      <c r="D686">
        <v>2</v>
      </c>
      <c r="E686" t="s">
        <v>36</v>
      </c>
      <c r="F686">
        <f>VLOOKUP(A686&amp;B686&amp;C686&amp;D686&amp;E686,average_median_rates_2_aptFINAL!A:P,16,FALSE)</f>
        <v>1296</v>
      </c>
      <c r="G686">
        <f>VLOOKUP(A686&amp;B686&amp;C686&amp;3&amp;E686,average_median_rates_2_aptFINAL!A:P,16,FALSE)</f>
        <v>1596</v>
      </c>
      <c r="H686">
        <f>IF(D686&lt;=3,VLOOKUP(A686&amp;D686,[1]ratio_condo_family!$A:$F,6,FALSE),0)</f>
        <v>1.4549982957317658</v>
      </c>
      <c r="I686">
        <f>VLOOKUP(A686&amp;3,[1]ratio_condo_family!$A:$F,6,FALSE)</f>
        <v>1.4679027449022439</v>
      </c>
      <c r="J686">
        <f>VLOOKUP(A686,[1]ratio_family_bedrooms!$A:$K,9,FALSE)</f>
        <v>1.0588235294117647</v>
      </c>
      <c r="K686">
        <f>VLOOKUP(A686,[1]ratio_family_bedrooms!$A:$K,10,FALSE)</f>
        <v>1.2222222222222221</v>
      </c>
      <c r="L686">
        <f>VLOOKUP(A686,[1]ratio_family_bedrooms!$A:$K,11,FALSE)</f>
        <v>1.5</v>
      </c>
      <c r="M686">
        <f t="shared" si="10"/>
        <v>1885.6777912683683</v>
      </c>
    </row>
    <row r="687" spans="1:13" x14ac:dyDescent="0.2">
      <c r="A687">
        <v>2015</v>
      </c>
      <c r="B687">
        <v>10</v>
      </c>
      <c r="C687" t="s">
        <v>59</v>
      </c>
      <c r="D687">
        <v>2</v>
      </c>
      <c r="E687" t="s">
        <v>37</v>
      </c>
      <c r="F687">
        <f>VLOOKUP(A687&amp;B687&amp;C687&amp;D687&amp;E687,average_median_rates_2_aptFINAL!A:P,16,FALSE)</f>
        <v>1051</v>
      </c>
      <c r="G687">
        <f>VLOOKUP(A687&amp;B687&amp;C687&amp;3&amp;E687,average_median_rates_2_aptFINAL!A:P,16,FALSE)</f>
        <v>1194</v>
      </c>
      <c r="H687">
        <f>IF(D687&lt;=3,VLOOKUP(A687&amp;D687,[1]ratio_condo_family!$A:$F,6,FALSE),0)</f>
        <v>1.4549982957317658</v>
      </c>
      <c r="I687">
        <f>VLOOKUP(A687&amp;3,[1]ratio_condo_family!$A:$F,6,FALSE)</f>
        <v>1.4679027449022439</v>
      </c>
      <c r="J687">
        <f>VLOOKUP(A687,[1]ratio_family_bedrooms!$A:$K,9,FALSE)</f>
        <v>1.0588235294117647</v>
      </c>
      <c r="K687">
        <f>VLOOKUP(A687,[1]ratio_family_bedrooms!$A:$K,10,FALSE)</f>
        <v>1.2222222222222221</v>
      </c>
      <c r="L687">
        <f>VLOOKUP(A687,[1]ratio_family_bedrooms!$A:$K,11,FALSE)</f>
        <v>1.5</v>
      </c>
      <c r="M687">
        <f t="shared" si="10"/>
        <v>1529.2032088140859</v>
      </c>
    </row>
    <row r="688" spans="1:13" x14ac:dyDescent="0.2">
      <c r="A688">
        <v>2015</v>
      </c>
      <c r="B688">
        <v>10</v>
      </c>
      <c r="C688" t="s">
        <v>59</v>
      </c>
      <c r="D688">
        <v>2</v>
      </c>
      <c r="E688" t="s">
        <v>38</v>
      </c>
      <c r="F688">
        <f>VLOOKUP(A688&amp;B688&amp;C688&amp;D688&amp;E688,average_median_rates_2_aptFINAL!A:P,16,FALSE)</f>
        <v>954</v>
      </c>
      <c r="G688">
        <f>VLOOKUP(A688&amp;B688&amp;C688&amp;3&amp;E688,average_median_rates_2_aptFINAL!A:P,16,FALSE)</f>
        <v>1098</v>
      </c>
      <c r="H688">
        <f>IF(D688&lt;=3,VLOOKUP(A688&amp;D688,[1]ratio_condo_family!$A:$F,6,FALSE),0)</f>
        <v>1.4549982957317658</v>
      </c>
      <c r="I688">
        <f>VLOOKUP(A688&amp;3,[1]ratio_condo_family!$A:$F,6,FALSE)</f>
        <v>1.4679027449022439</v>
      </c>
      <c r="J688">
        <f>VLOOKUP(A688,[1]ratio_family_bedrooms!$A:$K,9,FALSE)</f>
        <v>1.0588235294117647</v>
      </c>
      <c r="K688">
        <f>VLOOKUP(A688,[1]ratio_family_bedrooms!$A:$K,10,FALSE)</f>
        <v>1.2222222222222221</v>
      </c>
      <c r="L688">
        <f>VLOOKUP(A688,[1]ratio_family_bedrooms!$A:$K,11,FALSE)</f>
        <v>1.5</v>
      </c>
      <c r="M688">
        <f t="shared" si="10"/>
        <v>1388.0683741281046</v>
      </c>
    </row>
    <row r="689" spans="1:13" x14ac:dyDescent="0.2">
      <c r="A689">
        <v>2015</v>
      </c>
      <c r="B689">
        <v>10</v>
      </c>
      <c r="C689" t="s">
        <v>59</v>
      </c>
      <c r="D689">
        <v>2</v>
      </c>
      <c r="E689" t="s">
        <v>39</v>
      </c>
      <c r="F689">
        <f>VLOOKUP(A689&amp;B689&amp;C689&amp;D689&amp;E689,average_median_rates_2_aptFINAL!A:P,16,FALSE)</f>
        <v>1087</v>
      </c>
      <c r="G689">
        <f>VLOOKUP(A689&amp;B689&amp;C689&amp;3&amp;E689,average_median_rates_2_aptFINAL!A:P,16,FALSE)</f>
        <v>1592</v>
      </c>
      <c r="H689">
        <f>IF(D689&lt;=3,VLOOKUP(A689&amp;D689,[1]ratio_condo_family!$A:$F,6,FALSE),0)</f>
        <v>1.4549982957317658</v>
      </c>
      <c r="I689">
        <f>VLOOKUP(A689&amp;3,[1]ratio_condo_family!$A:$F,6,FALSE)</f>
        <v>1.4679027449022439</v>
      </c>
      <c r="J689">
        <f>VLOOKUP(A689,[1]ratio_family_bedrooms!$A:$K,9,FALSE)</f>
        <v>1.0588235294117647</v>
      </c>
      <c r="K689">
        <f>VLOOKUP(A689,[1]ratio_family_bedrooms!$A:$K,10,FALSE)</f>
        <v>1.2222222222222221</v>
      </c>
      <c r="L689">
        <f>VLOOKUP(A689,[1]ratio_family_bedrooms!$A:$K,11,FALSE)</f>
        <v>1.5</v>
      </c>
      <c r="M689">
        <f t="shared" si="10"/>
        <v>1581.5831474604295</v>
      </c>
    </row>
    <row r="690" spans="1:13" x14ac:dyDescent="0.2">
      <c r="A690">
        <v>2015</v>
      </c>
      <c r="B690">
        <v>10</v>
      </c>
      <c r="C690" t="s">
        <v>59</v>
      </c>
      <c r="D690">
        <v>2</v>
      </c>
      <c r="E690" t="s">
        <v>40</v>
      </c>
      <c r="F690">
        <f>VLOOKUP(A690&amp;B690&amp;C690&amp;D690&amp;E690,average_median_rates_2_aptFINAL!A:P,16,FALSE)</f>
        <v>997</v>
      </c>
      <c r="G690">
        <f>VLOOKUP(A690&amp;B690&amp;C690&amp;3&amp;E690,average_median_rates_2_aptFINAL!A:P,16,FALSE)</f>
        <v>1137</v>
      </c>
      <c r="H690">
        <f>IF(D690&lt;=3,VLOOKUP(A690&amp;D690,[1]ratio_condo_family!$A:$F,6,FALSE),0)</f>
        <v>1.4549982957317658</v>
      </c>
      <c r="I690">
        <f>VLOOKUP(A690&amp;3,[1]ratio_condo_family!$A:$F,6,FALSE)</f>
        <v>1.4679027449022439</v>
      </c>
      <c r="J690">
        <f>VLOOKUP(A690,[1]ratio_family_bedrooms!$A:$K,9,FALSE)</f>
        <v>1.0588235294117647</v>
      </c>
      <c r="K690">
        <f>VLOOKUP(A690,[1]ratio_family_bedrooms!$A:$K,10,FALSE)</f>
        <v>1.2222222222222221</v>
      </c>
      <c r="L690">
        <f>VLOOKUP(A690,[1]ratio_family_bedrooms!$A:$K,11,FALSE)</f>
        <v>1.5</v>
      </c>
      <c r="M690">
        <f t="shared" si="10"/>
        <v>1450.6333008445704</v>
      </c>
    </row>
    <row r="691" spans="1:13" x14ac:dyDescent="0.2">
      <c r="A691">
        <v>2015</v>
      </c>
      <c r="B691">
        <v>10</v>
      </c>
      <c r="C691" t="s">
        <v>59</v>
      </c>
      <c r="D691">
        <v>2</v>
      </c>
      <c r="E691" t="s">
        <v>41</v>
      </c>
      <c r="F691">
        <f>VLOOKUP(A691&amp;B691&amp;C691&amp;D691&amp;E691,average_median_rates_2_aptFINAL!A:P,16,FALSE)</f>
        <v>1086</v>
      </c>
      <c r="G691">
        <f>VLOOKUP(A691&amp;B691&amp;C691&amp;3&amp;E691,average_median_rates_2_aptFINAL!A:P,16,FALSE)</f>
        <v>1212</v>
      </c>
      <c r="H691">
        <f>IF(D691&lt;=3,VLOOKUP(A691&amp;D691,[1]ratio_condo_family!$A:$F,6,FALSE),0)</f>
        <v>1.4549982957317658</v>
      </c>
      <c r="I691">
        <f>VLOOKUP(A691&amp;3,[1]ratio_condo_family!$A:$F,6,FALSE)</f>
        <v>1.4679027449022439</v>
      </c>
      <c r="J691">
        <f>VLOOKUP(A691,[1]ratio_family_bedrooms!$A:$K,9,FALSE)</f>
        <v>1.0588235294117647</v>
      </c>
      <c r="K691">
        <f>VLOOKUP(A691,[1]ratio_family_bedrooms!$A:$K,10,FALSE)</f>
        <v>1.2222222222222221</v>
      </c>
      <c r="L691">
        <f>VLOOKUP(A691,[1]ratio_family_bedrooms!$A:$K,11,FALSE)</f>
        <v>1.5</v>
      </c>
      <c r="M691">
        <f t="shared" si="10"/>
        <v>1580.1281491646976</v>
      </c>
    </row>
    <row r="692" spans="1:13" x14ac:dyDescent="0.2">
      <c r="A692">
        <v>2015</v>
      </c>
      <c r="B692">
        <v>10</v>
      </c>
      <c r="C692" t="s">
        <v>59</v>
      </c>
      <c r="D692">
        <v>2</v>
      </c>
      <c r="E692" t="s">
        <v>42</v>
      </c>
      <c r="F692">
        <f>VLOOKUP(A692&amp;B692&amp;C692&amp;D692&amp;E692,average_median_rates_2_aptFINAL!A:P,16,FALSE)</f>
        <v>940</v>
      </c>
      <c r="G692">
        <f>VLOOKUP(A692&amp;B692&amp;C692&amp;3&amp;E692,average_median_rates_2_aptFINAL!A:P,16,FALSE)</f>
        <v>1070</v>
      </c>
      <c r="H692">
        <f>IF(D692&lt;=3,VLOOKUP(A692&amp;D692,[1]ratio_condo_family!$A:$F,6,FALSE),0)</f>
        <v>1.4549982957317658</v>
      </c>
      <c r="I692">
        <f>VLOOKUP(A692&amp;3,[1]ratio_condo_family!$A:$F,6,FALSE)</f>
        <v>1.4679027449022439</v>
      </c>
      <c r="J692">
        <f>VLOOKUP(A692,[1]ratio_family_bedrooms!$A:$K,9,FALSE)</f>
        <v>1.0588235294117647</v>
      </c>
      <c r="K692">
        <f>VLOOKUP(A692,[1]ratio_family_bedrooms!$A:$K,10,FALSE)</f>
        <v>1.2222222222222221</v>
      </c>
      <c r="L692">
        <f>VLOOKUP(A692,[1]ratio_family_bedrooms!$A:$K,11,FALSE)</f>
        <v>1.5</v>
      </c>
      <c r="M692">
        <f t="shared" si="10"/>
        <v>1367.6983979878598</v>
      </c>
    </row>
    <row r="693" spans="1:13" x14ac:dyDescent="0.2">
      <c r="A693">
        <v>2015</v>
      </c>
      <c r="B693">
        <v>10</v>
      </c>
      <c r="C693" t="s">
        <v>59</v>
      </c>
      <c r="D693">
        <v>2</v>
      </c>
      <c r="E693" t="s">
        <v>43</v>
      </c>
      <c r="F693">
        <f>VLOOKUP(A693&amp;B693&amp;C693&amp;D693&amp;E693,average_median_rates_2_aptFINAL!A:P,16,FALSE)</f>
        <v>1368</v>
      </c>
      <c r="G693">
        <f>VLOOKUP(A693&amp;B693&amp;C693&amp;3&amp;E693,average_median_rates_2_aptFINAL!A:P,16,FALSE)</f>
        <v>1615</v>
      </c>
      <c r="H693">
        <f>IF(D693&lt;=3,VLOOKUP(A693&amp;D693,[1]ratio_condo_family!$A:$F,6,FALSE),0)</f>
        <v>1.4549982957317658</v>
      </c>
      <c r="I693">
        <f>VLOOKUP(A693&amp;3,[1]ratio_condo_family!$A:$F,6,FALSE)</f>
        <v>1.4679027449022439</v>
      </c>
      <c r="J693">
        <f>VLOOKUP(A693,[1]ratio_family_bedrooms!$A:$K,9,FALSE)</f>
        <v>1.0588235294117647</v>
      </c>
      <c r="K693">
        <f>VLOOKUP(A693,[1]ratio_family_bedrooms!$A:$K,10,FALSE)</f>
        <v>1.2222222222222221</v>
      </c>
      <c r="L693">
        <f>VLOOKUP(A693,[1]ratio_family_bedrooms!$A:$K,11,FALSE)</f>
        <v>1.5</v>
      </c>
      <c r="M693">
        <f t="shared" si="10"/>
        <v>1990.4376685610555</v>
      </c>
    </row>
    <row r="694" spans="1:13" x14ac:dyDescent="0.2">
      <c r="A694">
        <v>2015</v>
      </c>
      <c r="B694">
        <v>10</v>
      </c>
      <c r="C694" t="s">
        <v>59</v>
      </c>
      <c r="D694">
        <v>2</v>
      </c>
      <c r="E694" t="s">
        <v>60</v>
      </c>
      <c r="F694">
        <f>VLOOKUP(A694&amp;B694&amp;C694&amp;D694&amp;E694,average_median_rates_2_aptFINAL!A:P,16,FALSE)</f>
        <v>1367</v>
      </c>
      <c r="G694">
        <f>VLOOKUP(A694&amp;B694&amp;C694&amp;3&amp;E694,average_median_rates_2_aptFINAL!A:P,16,FALSE)</f>
        <v>1567</v>
      </c>
      <c r="H694">
        <f>IF(D694&lt;=3,VLOOKUP(A694&amp;D694,[1]ratio_condo_family!$A:$F,6,FALSE),0)</f>
        <v>1.4549982957317658</v>
      </c>
      <c r="I694">
        <f>VLOOKUP(A694&amp;3,[1]ratio_condo_family!$A:$F,6,FALSE)</f>
        <v>1.4679027449022439</v>
      </c>
      <c r="J694">
        <f>VLOOKUP(A694,[1]ratio_family_bedrooms!$A:$K,9,FALSE)</f>
        <v>1.0588235294117647</v>
      </c>
      <c r="K694">
        <f>VLOOKUP(A694,[1]ratio_family_bedrooms!$A:$K,10,FALSE)</f>
        <v>1.2222222222222221</v>
      </c>
      <c r="L694">
        <f>VLOOKUP(A694,[1]ratio_family_bedrooms!$A:$K,11,FALSE)</f>
        <v>1.5</v>
      </c>
      <c r="M694">
        <f t="shared" si="10"/>
        <v>1988.9826702653238</v>
      </c>
    </row>
    <row r="695" spans="1:13" x14ac:dyDescent="0.2">
      <c r="A695">
        <v>2015</v>
      </c>
      <c r="B695">
        <v>10</v>
      </c>
      <c r="C695" t="s">
        <v>59</v>
      </c>
      <c r="D695">
        <v>3</v>
      </c>
      <c r="E695" t="s">
        <v>12</v>
      </c>
      <c r="F695">
        <f>VLOOKUP(A695&amp;B695&amp;C695&amp;D695&amp;E695,average_median_rates_2_aptFINAL!A:P,16,FALSE)</f>
        <v>3156</v>
      </c>
      <c r="G695">
        <f>VLOOKUP(A695&amp;B695&amp;C695&amp;3&amp;E695,average_median_rates_2_aptFINAL!A:P,16,FALSE)</f>
        <v>3156</v>
      </c>
      <c r="H695">
        <f>IF(D695&lt;=3,VLOOKUP(A695&amp;D695,[1]ratio_condo_family!$A:$F,6,FALSE),0)</f>
        <v>1.4679027449022439</v>
      </c>
      <c r="I695">
        <f>VLOOKUP(A695&amp;3,[1]ratio_condo_family!$A:$F,6,FALSE)</f>
        <v>1.4679027449022439</v>
      </c>
      <c r="J695">
        <f>VLOOKUP(A695,[1]ratio_family_bedrooms!$A:$K,9,FALSE)</f>
        <v>1.0588235294117647</v>
      </c>
      <c r="K695">
        <f>VLOOKUP(A695,[1]ratio_family_bedrooms!$A:$K,10,FALSE)</f>
        <v>1.2222222222222221</v>
      </c>
      <c r="L695">
        <f>VLOOKUP(A695,[1]ratio_family_bedrooms!$A:$K,11,FALSE)</f>
        <v>1.5</v>
      </c>
      <c r="M695">
        <f t="shared" si="10"/>
        <v>4632.701062911482</v>
      </c>
    </row>
    <row r="696" spans="1:13" x14ac:dyDescent="0.2">
      <c r="A696">
        <v>2015</v>
      </c>
      <c r="B696">
        <v>10</v>
      </c>
      <c r="C696" t="s">
        <v>59</v>
      </c>
      <c r="D696">
        <v>3</v>
      </c>
      <c r="E696" t="s">
        <v>16</v>
      </c>
      <c r="F696">
        <f>VLOOKUP(A696&amp;B696&amp;C696&amp;D696&amp;E696,average_median_rates_2_aptFINAL!A:P,16,FALSE)</f>
        <v>2854</v>
      </c>
      <c r="G696">
        <f>VLOOKUP(A696&amp;B696&amp;C696&amp;3&amp;E696,average_median_rates_2_aptFINAL!A:P,16,FALSE)</f>
        <v>2854</v>
      </c>
      <c r="H696">
        <f>IF(D696&lt;=3,VLOOKUP(A696&amp;D696,[1]ratio_condo_family!$A:$F,6,FALSE),0)</f>
        <v>1.4679027449022439</v>
      </c>
      <c r="I696">
        <f>VLOOKUP(A696&amp;3,[1]ratio_condo_family!$A:$F,6,FALSE)</f>
        <v>1.4679027449022439</v>
      </c>
      <c r="J696">
        <f>VLOOKUP(A696,[1]ratio_family_bedrooms!$A:$K,9,FALSE)</f>
        <v>1.0588235294117647</v>
      </c>
      <c r="K696">
        <f>VLOOKUP(A696,[1]ratio_family_bedrooms!$A:$K,10,FALSE)</f>
        <v>1.2222222222222221</v>
      </c>
      <c r="L696">
        <f>VLOOKUP(A696,[1]ratio_family_bedrooms!$A:$K,11,FALSE)</f>
        <v>1.5</v>
      </c>
      <c r="M696">
        <f t="shared" si="10"/>
        <v>4189.3944339510044</v>
      </c>
    </row>
    <row r="697" spans="1:13" x14ac:dyDescent="0.2">
      <c r="A697">
        <v>2015</v>
      </c>
      <c r="B697">
        <v>10</v>
      </c>
      <c r="C697" t="s">
        <v>59</v>
      </c>
      <c r="D697">
        <v>3</v>
      </c>
      <c r="E697" t="s">
        <v>17</v>
      </c>
      <c r="F697">
        <f>VLOOKUP(A697&amp;B697&amp;C697&amp;D697&amp;E697,average_median_rates_2_aptFINAL!A:P,16,FALSE)</f>
        <v>2656</v>
      </c>
      <c r="G697">
        <f>VLOOKUP(A697&amp;B697&amp;C697&amp;3&amp;E697,average_median_rates_2_aptFINAL!A:P,16,FALSE)</f>
        <v>2656</v>
      </c>
      <c r="H697">
        <f>IF(D697&lt;=3,VLOOKUP(A697&amp;D697,[1]ratio_condo_family!$A:$F,6,FALSE),0)</f>
        <v>1.4679027449022439</v>
      </c>
      <c r="I697">
        <f>VLOOKUP(A697&amp;3,[1]ratio_condo_family!$A:$F,6,FALSE)</f>
        <v>1.4679027449022439</v>
      </c>
      <c r="J697">
        <f>VLOOKUP(A697,[1]ratio_family_bedrooms!$A:$K,9,FALSE)</f>
        <v>1.0588235294117647</v>
      </c>
      <c r="K697">
        <f>VLOOKUP(A697,[1]ratio_family_bedrooms!$A:$K,10,FALSE)</f>
        <v>1.2222222222222221</v>
      </c>
      <c r="L697">
        <f>VLOOKUP(A697,[1]ratio_family_bedrooms!$A:$K,11,FALSE)</f>
        <v>1.5</v>
      </c>
      <c r="M697">
        <f t="shared" si="10"/>
        <v>3898.7496904603599</v>
      </c>
    </row>
    <row r="698" spans="1:13" x14ac:dyDescent="0.2">
      <c r="A698">
        <v>2015</v>
      </c>
      <c r="B698">
        <v>10</v>
      </c>
      <c r="C698" t="s">
        <v>59</v>
      </c>
      <c r="D698">
        <v>3</v>
      </c>
      <c r="E698" t="s">
        <v>19</v>
      </c>
      <c r="F698">
        <f>VLOOKUP(A698&amp;B698&amp;C698&amp;D698&amp;E698,average_median_rates_2_aptFINAL!A:P,16,FALSE)</f>
        <v>2166</v>
      </c>
      <c r="G698">
        <f>VLOOKUP(A698&amp;B698&amp;C698&amp;3&amp;E698,average_median_rates_2_aptFINAL!A:P,16,FALSE)</f>
        <v>2166</v>
      </c>
      <c r="H698">
        <f>IF(D698&lt;=3,VLOOKUP(A698&amp;D698,[1]ratio_condo_family!$A:$F,6,FALSE),0)</f>
        <v>1.4679027449022439</v>
      </c>
      <c r="I698">
        <f>VLOOKUP(A698&amp;3,[1]ratio_condo_family!$A:$F,6,FALSE)</f>
        <v>1.4679027449022439</v>
      </c>
      <c r="J698">
        <f>VLOOKUP(A698,[1]ratio_family_bedrooms!$A:$K,9,FALSE)</f>
        <v>1.0588235294117647</v>
      </c>
      <c r="K698">
        <f>VLOOKUP(A698,[1]ratio_family_bedrooms!$A:$K,10,FALSE)</f>
        <v>1.2222222222222221</v>
      </c>
      <c r="L698">
        <f>VLOOKUP(A698,[1]ratio_family_bedrooms!$A:$K,11,FALSE)</f>
        <v>1.5</v>
      </c>
      <c r="M698">
        <f t="shared" si="10"/>
        <v>3179.4773454582605</v>
      </c>
    </row>
    <row r="699" spans="1:13" x14ac:dyDescent="0.2">
      <c r="A699">
        <v>2015</v>
      </c>
      <c r="B699">
        <v>10</v>
      </c>
      <c r="C699" t="s">
        <v>59</v>
      </c>
      <c r="D699">
        <v>3</v>
      </c>
      <c r="E699" t="s">
        <v>20</v>
      </c>
      <c r="F699">
        <f>VLOOKUP(A699&amp;B699&amp;C699&amp;D699&amp;E699,average_median_rates_2_aptFINAL!A:P,16,FALSE)</f>
        <v>2978</v>
      </c>
      <c r="G699">
        <f>VLOOKUP(A699&amp;B699&amp;C699&amp;3&amp;E699,average_median_rates_2_aptFINAL!A:P,16,FALSE)</f>
        <v>2978</v>
      </c>
      <c r="H699">
        <f>IF(D699&lt;=3,VLOOKUP(A699&amp;D699,[1]ratio_condo_family!$A:$F,6,FALSE),0)</f>
        <v>1.4679027449022439</v>
      </c>
      <c r="I699">
        <f>VLOOKUP(A699&amp;3,[1]ratio_condo_family!$A:$F,6,FALSE)</f>
        <v>1.4679027449022439</v>
      </c>
      <c r="J699">
        <f>VLOOKUP(A699,[1]ratio_family_bedrooms!$A:$K,9,FALSE)</f>
        <v>1.0588235294117647</v>
      </c>
      <c r="K699">
        <f>VLOOKUP(A699,[1]ratio_family_bedrooms!$A:$K,10,FALSE)</f>
        <v>1.2222222222222221</v>
      </c>
      <c r="L699">
        <f>VLOOKUP(A699,[1]ratio_family_bedrooms!$A:$K,11,FALSE)</f>
        <v>1.5</v>
      </c>
      <c r="M699">
        <f t="shared" si="10"/>
        <v>4371.4143743188824</v>
      </c>
    </row>
    <row r="700" spans="1:13" x14ac:dyDescent="0.2">
      <c r="A700">
        <v>2015</v>
      </c>
      <c r="B700">
        <v>10</v>
      </c>
      <c r="C700" t="s">
        <v>59</v>
      </c>
      <c r="D700">
        <v>3</v>
      </c>
      <c r="E700" t="s">
        <v>21</v>
      </c>
      <c r="F700">
        <f>VLOOKUP(A700&amp;B700&amp;C700&amp;D700&amp;E700,average_median_rates_2_aptFINAL!A:P,16,FALSE)</f>
        <v>2470</v>
      </c>
      <c r="G700">
        <f>VLOOKUP(A700&amp;B700&amp;C700&amp;3&amp;E700,average_median_rates_2_aptFINAL!A:P,16,FALSE)</f>
        <v>2470</v>
      </c>
      <c r="H700">
        <f>IF(D700&lt;=3,VLOOKUP(A700&amp;D700,[1]ratio_condo_family!$A:$F,6,FALSE),0)</f>
        <v>1.4679027449022439</v>
      </c>
      <c r="I700">
        <f>VLOOKUP(A700&amp;3,[1]ratio_condo_family!$A:$F,6,FALSE)</f>
        <v>1.4679027449022439</v>
      </c>
      <c r="J700">
        <f>VLOOKUP(A700,[1]ratio_family_bedrooms!$A:$K,9,FALSE)</f>
        <v>1.0588235294117647</v>
      </c>
      <c r="K700">
        <f>VLOOKUP(A700,[1]ratio_family_bedrooms!$A:$K,10,FALSE)</f>
        <v>1.2222222222222221</v>
      </c>
      <c r="L700">
        <f>VLOOKUP(A700,[1]ratio_family_bedrooms!$A:$K,11,FALSE)</f>
        <v>1.5</v>
      </c>
      <c r="M700">
        <f t="shared" si="10"/>
        <v>3625.7197799085425</v>
      </c>
    </row>
    <row r="701" spans="1:13" x14ac:dyDescent="0.2">
      <c r="A701">
        <v>2015</v>
      </c>
      <c r="B701">
        <v>10</v>
      </c>
      <c r="C701" t="s">
        <v>59</v>
      </c>
      <c r="D701">
        <v>3</v>
      </c>
      <c r="E701" t="s">
        <v>23</v>
      </c>
      <c r="F701">
        <f>VLOOKUP(A701&amp;B701&amp;C701&amp;D701&amp;E701,average_median_rates_2_aptFINAL!A:P,16,FALSE)</f>
        <v>1269</v>
      </c>
      <c r="G701">
        <f>VLOOKUP(A701&amp;B701&amp;C701&amp;3&amp;E701,average_median_rates_2_aptFINAL!A:P,16,FALSE)</f>
        <v>1269</v>
      </c>
      <c r="H701">
        <f>IF(D701&lt;=3,VLOOKUP(A701&amp;D701,[1]ratio_condo_family!$A:$F,6,FALSE),0)</f>
        <v>1.4679027449022439</v>
      </c>
      <c r="I701">
        <f>VLOOKUP(A701&amp;3,[1]ratio_condo_family!$A:$F,6,FALSE)</f>
        <v>1.4679027449022439</v>
      </c>
      <c r="J701">
        <f>VLOOKUP(A701,[1]ratio_family_bedrooms!$A:$K,9,FALSE)</f>
        <v>1.0588235294117647</v>
      </c>
      <c r="K701">
        <f>VLOOKUP(A701,[1]ratio_family_bedrooms!$A:$K,10,FALSE)</f>
        <v>1.2222222222222221</v>
      </c>
      <c r="L701">
        <f>VLOOKUP(A701,[1]ratio_family_bedrooms!$A:$K,11,FALSE)</f>
        <v>1.5</v>
      </c>
      <c r="M701">
        <f t="shared" si="10"/>
        <v>1862.7685832809475</v>
      </c>
    </row>
    <row r="702" spans="1:13" x14ac:dyDescent="0.2">
      <c r="A702">
        <v>2015</v>
      </c>
      <c r="B702">
        <v>10</v>
      </c>
      <c r="C702" t="s">
        <v>59</v>
      </c>
      <c r="D702">
        <v>3</v>
      </c>
      <c r="E702" t="s">
        <v>24</v>
      </c>
      <c r="F702">
        <f>VLOOKUP(A702&amp;B702&amp;C702&amp;D702&amp;E702,average_median_rates_2_aptFINAL!A:P,16,FALSE)</f>
        <v>1619</v>
      </c>
      <c r="G702">
        <f>VLOOKUP(A702&amp;B702&amp;C702&amp;3&amp;E702,average_median_rates_2_aptFINAL!A:P,16,FALSE)</f>
        <v>1619</v>
      </c>
      <c r="H702">
        <f>IF(D702&lt;=3,VLOOKUP(A702&amp;D702,[1]ratio_condo_family!$A:$F,6,FALSE),0)</f>
        <v>1.4679027449022439</v>
      </c>
      <c r="I702">
        <f>VLOOKUP(A702&amp;3,[1]ratio_condo_family!$A:$F,6,FALSE)</f>
        <v>1.4679027449022439</v>
      </c>
      <c r="J702">
        <f>VLOOKUP(A702,[1]ratio_family_bedrooms!$A:$K,9,FALSE)</f>
        <v>1.0588235294117647</v>
      </c>
      <c r="K702">
        <f>VLOOKUP(A702,[1]ratio_family_bedrooms!$A:$K,10,FALSE)</f>
        <v>1.2222222222222221</v>
      </c>
      <c r="L702">
        <f>VLOOKUP(A702,[1]ratio_family_bedrooms!$A:$K,11,FALSE)</f>
        <v>1.5</v>
      </c>
      <c r="M702">
        <f t="shared" si="10"/>
        <v>2376.5345439967327</v>
      </c>
    </row>
    <row r="703" spans="1:13" x14ac:dyDescent="0.2">
      <c r="A703">
        <v>2015</v>
      </c>
      <c r="B703">
        <v>10</v>
      </c>
      <c r="C703" t="s">
        <v>59</v>
      </c>
      <c r="D703">
        <v>3</v>
      </c>
      <c r="E703" t="s">
        <v>25</v>
      </c>
      <c r="F703">
        <f>VLOOKUP(A703&amp;B703&amp;C703&amp;D703&amp;E703,average_median_rates_2_aptFINAL!A:P,16,FALSE)</f>
        <v>1319</v>
      </c>
      <c r="G703">
        <f>VLOOKUP(A703&amp;B703&amp;C703&amp;3&amp;E703,average_median_rates_2_aptFINAL!A:P,16,FALSE)</f>
        <v>1319</v>
      </c>
      <c r="H703">
        <f>IF(D703&lt;=3,VLOOKUP(A703&amp;D703,[1]ratio_condo_family!$A:$F,6,FALSE),0)</f>
        <v>1.4679027449022439</v>
      </c>
      <c r="I703">
        <f>VLOOKUP(A703&amp;3,[1]ratio_condo_family!$A:$F,6,FALSE)</f>
        <v>1.4679027449022439</v>
      </c>
      <c r="J703">
        <f>VLOOKUP(A703,[1]ratio_family_bedrooms!$A:$K,9,FALSE)</f>
        <v>1.0588235294117647</v>
      </c>
      <c r="K703">
        <f>VLOOKUP(A703,[1]ratio_family_bedrooms!$A:$K,10,FALSE)</f>
        <v>1.2222222222222221</v>
      </c>
      <c r="L703">
        <f>VLOOKUP(A703,[1]ratio_family_bedrooms!$A:$K,11,FALSE)</f>
        <v>1.5</v>
      </c>
      <c r="M703">
        <f t="shared" si="10"/>
        <v>1936.1637205260597</v>
      </c>
    </row>
    <row r="704" spans="1:13" x14ac:dyDescent="0.2">
      <c r="A704">
        <v>2015</v>
      </c>
      <c r="B704">
        <v>10</v>
      </c>
      <c r="C704" t="s">
        <v>59</v>
      </c>
      <c r="D704">
        <v>3</v>
      </c>
      <c r="E704" t="s">
        <v>26</v>
      </c>
      <c r="F704">
        <f>VLOOKUP(A704&amp;B704&amp;C704&amp;D704&amp;E704,average_median_rates_2_aptFINAL!A:P,16,FALSE)</f>
        <v>1235</v>
      </c>
      <c r="G704">
        <f>VLOOKUP(A704&amp;B704&amp;C704&amp;3&amp;E704,average_median_rates_2_aptFINAL!A:P,16,FALSE)</f>
        <v>1235</v>
      </c>
      <c r="H704">
        <f>IF(D704&lt;=3,VLOOKUP(A704&amp;D704,[1]ratio_condo_family!$A:$F,6,FALSE),0)</f>
        <v>1.4679027449022439</v>
      </c>
      <c r="I704">
        <f>VLOOKUP(A704&amp;3,[1]ratio_condo_family!$A:$F,6,FALSE)</f>
        <v>1.4679027449022439</v>
      </c>
      <c r="J704">
        <f>VLOOKUP(A704,[1]ratio_family_bedrooms!$A:$K,9,FALSE)</f>
        <v>1.0588235294117647</v>
      </c>
      <c r="K704">
        <f>VLOOKUP(A704,[1]ratio_family_bedrooms!$A:$K,10,FALSE)</f>
        <v>1.2222222222222221</v>
      </c>
      <c r="L704">
        <f>VLOOKUP(A704,[1]ratio_family_bedrooms!$A:$K,11,FALSE)</f>
        <v>1.5</v>
      </c>
      <c r="M704">
        <f t="shared" si="10"/>
        <v>1812.8598899542712</v>
      </c>
    </row>
    <row r="705" spans="1:13" x14ac:dyDescent="0.2">
      <c r="A705">
        <v>2015</v>
      </c>
      <c r="B705">
        <v>10</v>
      </c>
      <c r="C705" t="s">
        <v>59</v>
      </c>
      <c r="D705">
        <v>3</v>
      </c>
      <c r="E705" t="s">
        <v>27</v>
      </c>
      <c r="F705">
        <f>VLOOKUP(A705&amp;B705&amp;C705&amp;D705&amp;E705,average_median_rates_2_aptFINAL!A:P,16,FALSE)</f>
        <v>2510</v>
      </c>
      <c r="G705">
        <f>VLOOKUP(A705&amp;B705&amp;C705&amp;3&amp;E705,average_median_rates_2_aptFINAL!A:P,16,FALSE)</f>
        <v>2510</v>
      </c>
      <c r="H705">
        <f>IF(D705&lt;=3,VLOOKUP(A705&amp;D705,[1]ratio_condo_family!$A:$F,6,FALSE),0)</f>
        <v>1.4679027449022439</v>
      </c>
      <c r="I705">
        <f>VLOOKUP(A705&amp;3,[1]ratio_condo_family!$A:$F,6,FALSE)</f>
        <v>1.4679027449022439</v>
      </c>
      <c r="J705">
        <f>VLOOKUP(A705,[1]ratio_family_bedrooms!$A:$K,9,FALSE)</f>
        <v>1.0588235294117647</v>
      </c>
      <c r="K705">
        <f>VLOOKUP(A705,[1]ratio_family_bedrooms!$A:$K,10,FALSE)</f>
        <v>1.2222222222222221</v>
      </c>
      <c r="L705">
        <f>VLOOKUP(A705,[1]ratio_family_bedrooms!$A:$K,11,FALSE)</f>
        <v>1.5</v>
      </c>
      <c r="M705">
        <f t="shared" si="10"/>
        <v>3684.4358897046322</v>
      </c>
    </row>
    <row r="706" spans="1:13" x14ac:dyDescent="0.2">
      <c r="A706">
        <v>2015</v>
      </c>
      <c r="B706">
        <v>10</v>
      </c>
      <c r="C706" t="s">
        <v>59</v>
      </c>
      <c r="D706">
        <v>3</v>
      </c>
      <c r="E706" t="s">
        <v>28</v>
      </c>
      <c r="F706">
        <f>VLOOKUP(A706&amp;B706&amp;C706&amp;D706&amp;E706,average_median_rates_2_aptFINAL!A:P,16,FALSE)</f>
        <v>1638</v>
      </c>
      <c r="G706">
        <f>VLOOKUP(A706&amp;B706&amp;C706&amp;3&amp;E706,average_median_rates_2_aptFINAL!A:P,16,FALSE)</f>
        <v>1638</v>
      </c>
      <c r="H706">
        <f>IF(D706&lt;=3,VLOOKUP(A706&amp;D706,[1]ratio_condo_family!$A:$F,6,FALSE),0)</f>
        <v>1.4679027449022439</v>
      </c>
      <c r="I706">
        <f>VLOOKUP(A706&amp;3,[1]ratio_condo_family!$A:$F,6,FALSE)</f>
        <v>1.4679027449022439</v>
      </c>
      <c r="J706">
        <f>VLOOKUP(A706,[1]ratio_family_bedrooms!$A:$K,9,FALSE)</f>
        <v>1.0588235294117647</v>
      </c>
      <c r="K706">
        <f>VLOOKUP(A706,[1]ratio_family_bedrooms!$A:$K,10,FALSE)</f>
        <v>1.2222222222222221</v>
      </c>
      <c r="L706">
        <f>VLOOKUP(A706,[1]ratio_family_bedrooms!$A:$K,11,FALSE)</f>
        <v>1.5</v>
      </c>
      <c r="M706">
        <f t="shared" si="10"/>
        <v>2404.4246961498757</v>
      </c>
    </row>
    <row r="707" spans="1:13" x14ac:dyDescent="0.2">
      <c r="A707">
        <v>2015</v>
      </c>
      <c r="B707">
        <v>10</v>
      </c>
      <c r="C707" t="s">
        <v>59</v>
      </c>
      <c r="D707">
        <v>3</v>
      </c>
      <c r="E707" t="s">
        <v>29</v>
      </c>
      <c r="F707">
        <f>VLOOKUP(A707&amp;B707&amp;C707&amp;D707&amp;E707,average_median_rates_2_aptFINAL!A:P,16,FALSE)</f>
        <v>1270</v>
      </c>
      <c r="G707">
        <f>VLOOKUP(A707&amp;B707&amp;C707&amp;3&amp;E707,average_median_rates_2_aptFINAL!A:P,16,FALSE)</f>
        <v>1270</v>
      </c>
      <c r="H707">
        <f>IF(D707&lt;=3,VLOOKUP(A707&amp;D707,[1]ratio_condo_family!$A:$F,6,FALSE),0)</f>
        <v>1.4679027449022439</v>
      </c>
      <c r="I707">
        <f>VLOOKUP(A707&amp;3,[1]ratio_condo_family!$A:$F,6,FALSE)</f>
        <v>1.4679027449022439</v>
      </c>
      <c r="J707">
        <f>VLOOKUP(A707,[1]ratio_family_bedrooms!$A:$K,9,FALSE)</f>
        <v>1.0588235294117647</v>
      </c>
      <c r="K707">
        <f>VLOOKUP(A707,[1]ratio_family_bedrooms!$A:$K,10,FALSE)</f>
        <v>1.2222222222222221</v>
      </c>
      <c r="L707">
        <f>VLOOKUP(A707,[1]ratio_family_bedrooms!$A:$K,11,FALSE)</f>
        <v>1.5</v>
      </c>
      <c r="M707">
        <f t="shared" ref="M707:M770" si="11">IF(D707&lt;=3,F707*H707,IF(D707=4,G707*I707*J707,IF(D707=5,G707*I707*J707*K707,IF(D707=6,G707*I707*J707*K707*L707,0))))</f>
        <v>1864.2364860258499</v>
      </c>
    </row>
    <row r="708" spans="1:13" x14ac:dyDescent="0.2">
      <c r="A708">
        <v>2015</v>
      </c>
      <c r="B708">
        <v>10</v>
      </c>
      <c r="C708" t="s">
        <v>59</v>
      </c>
      <c r="D708">
        <v>3</v>
      </c>
      <c r="E708" t="s">
        <v>31</v>
      </c>
      <c r="F708">
        <f>VLOOKUP(A708&amp;B708&amp;C708&amp;D708&amp;E708,average_median_rates_2_aptFINAL!A:P,16,FALSE)</f>
        <v>1427</v>
      </c>
      <c r="G708">
        <f>VLOOKUP(A708&amp;B708&amp;C708&amp;3&amp;E708,average_median_rates_2_aptFINAL!A:P,16,FALSE)</f>
        <v>1427</v>
      </c>
      <c r="H708">
        <f>IF(D708&lt;=3,VLOOKUP(A708&amp;D708,[1]ratio_condo_family!$A:$F,6,FALSE),0)</f>
        <v>1.4679027449022439</v>
      </c>
      <c r="I708">
        <f>VLOOKUP(A708&amp;3,[1]ratio_condo_family!$A:$F,6,FALSE)</f>
        <v>1.4679027449022439</v>
      </c>
      <c r="J708">
        <f>VLOOKUP(A708,[1]ratio_family_bedrooms!$A:$K,9,FALSE)</f>
        <v>1.0588235294117647</v>
      </c>
      <c r="K708">
        <f>VLOOKUP(A708,[1]ratio_family_bedrooms!$A:$K,10,FALSE)</f>
        <v>1.2222222222222221</v>
      </c>
      <c r="L708">
        <f>VLOOKUP(A708,[1]ratio_family_bedrooms!$A:$K,11,FALSE)</f>
        <v>1.5</v>
      </c>
      <c r="M708">
        <f t="shared" si="11"/>
        <v>2094.6972169755022</v>
      </c>
    </row>
    <row r="709" spans="1:13" x14ac:dyDescent="0.2">
      <c r="A709">
        <v>2015</v>
      </c>
      <c r="B709">
        <v>10</v>
      </c>
      <c r="C709" t="s">
        <v>59</v>
      </c>
      <c r="D709">
        <v>3</v>
      </c>
      <c r="E709" t="s">
        <v>32</v>
      </c>
      <c r="F709">
        <f>VLOOKUP(A709&amp;B709&amp;C709&amp;D709&amp;E709,average_median_rates_2_aptFINAL!A:P,16,FALSE)</f>
        <v>1478</v>
      </c>
      <c r="G709">
        <f>VLOOKUP(A709&amp;B709&amp;C709&amp;3&amp;E709,average_median_rates_2_aptFINAL!A:P,16,FALSE)</f>
        <v>1478</v>
      </c>
      <c r="H709">
        <f>IF(D709&lt;=3,VLOOKUP(A709&amp;D709,[1]ratio_condo_family!$A:$F,6,FALSE),0)</f>
        <v>1.4679027449022439</v>
      </c>
      <c r="I709">
        <f>VLOOKUP(A709&amp;3,[1]ratio_condo_family!$A:$F,6,FALSE)</f>
        <v>1.4679027449022439</v>
      </c>
      <c r="J709">
        <f>VLOOKUP(A709,[1]ratio_family_bedrooms!$A:$K,9,FALSE)</f>
        <v>1.0588235294117647</v>
      </c>
      <c r="K709">
        <f>VLOOKUP(A709,[1]ratio_family_bedrooms!$A:$K,10,FALSE)</f>
        <v>1.2222222222222221</v>
      </c>
      <c r="L709">
        <f>VLOOKUP(A709,[1]ratio_family_bedrooms!$A:$K,11,FALSE)</f>
        <v>1.5</v>
      </c>
      <c r="M709">
        <f t="shared" si="11"/>
        <v>2169.5602569655166</v>
      </c>
    </row>
    <row r="710" spans="1:13" x14ac:dyDescent="0.2">
      <c r="A710">
        <v>2015</v>
      </c>
      <c r="B710">
        <v>10</v>
      </c>
      <c r="C710" t="s">
        <v>59</v>
      </c>
      <c r="D710">
        <v>3</v>
      </c>
      <c r="E710" t="s">
        <v>33</v>
      </c>
      <c r="F710">
        <f>VLOOKUP(A710&amp;B710&amp;C710&amp;D710&amp;E710,average_median_rates_2_aptFINAL!A:P,16,FALSE)</f>
        <v>2150.1886333211651</v>
      </c>
      <c r="G710">
        <f>VLOOKUP(A710&amp;B710&amp;C710&amp;3&amp;E710,average_median_rates_2_aptFINAL!A:P,16,FALSE)</f>
        <v>2150.1886333211651</v>
      </c>
      <c r="H710">
        <f>IF(D710&lt;=3,VLOOKUP(A710&amp;D710,[1]ratio_condo_family!$A:$F,6,FALSE),0)</f>
        <v>1.4679027449022439</v>
      </c>
      <c r="I710">
        <f>VLOOKUP(A710&amp;3,[1]ratio_condo_family!$A:$F,6,FALSE)</f>
        <v>1.4679027449022439</v>
      </c>
      <c r="J710">
        <f>VLOOKUP(A710,[1]ratio_family_bedrooms!$A:$K,9,FALSE)</f>
        <v>1.0588235294117647</v>
      </c>
      <c r="K710">
        <f>VLOOKUP(A710,[1]ratio_family_bedrooms!$A:$K,10,FALSE)</f>
        <v>1.2222222222222221</v>
      </c>
      <c r="L710">
        <f>VLOOKUP(A710,[1]ratio_family_bedrooms!$A:$K,11,FALSE)</f>
        <v>1.5</v>
      </c>
      <c r="M710">
        <f t="shared" si="11"/>
        <v>3156.2677969097426</v>
      </c>
    </row>
    <row r="711" spans="1:13" x14ac:dyDescent="0.2">
      <c r="A711">
        <v>2015</v>
      </c>
      <c r="B711">
        <v>10</v>
      </c>
      <c r="C711" t="s">
        <v>59</v>
      </c>
      <c r="D711">
        <v>3</v>
      </c>
      <c r="E711" t="s">
        <v>34</v>
      </c>
      <c r="F711">
        <f>VLOOKUP(A711&amp;B711&amp;C711&amp;D711&amp;E711,average_median_rates_2_aptFINAL!A:P,16,FALSE)</f>
        <v>1542</v>
      </c>
      <c r="G711">
        <f>VLOOKUP(A711&amp;B711&amp;C711&amp;3&amp;E711,average_median_rates_2_aptFINAL!A:P,16,FALSE)</f>
        <v>1542</v>
      </c>
      <c r="H711">
        <f>IF(D711&lt;=3,VLOOKUP(A711&amp;D711,[1]ratio_condo_family!$A:$F,6,FALSE),0)</f>
        <v>1.4679027449022439</v>
      </c>
      <c r="I711">
        <f>VLOOKUP(A711&amp;3,[1]ratio_condo_family!$A:$F,6,FALSE)</f>
        <v>1.4679027449022439</v>
      </c>
      <c r="J711">
        <f>VLOOKUP(A711,[1]ratio_family_bedrooms!$A:$K,9,FALSE)</f>
        <v>1.0588235294117647</v>
      </c>
      <c r="K711">
        <f>VLOOKUP(A711,[1]ratio_family_bedrooms!$A:$K,10,FALSE)</f>
        <v>1.2222222222222221</v>
      </c>
      <c r="L711">
        <f>VLOOKUP(A711,[1]ratio_family_bedrooms!$A:$K,11,FALSE)</f>
        <v>1.5</v>
      </c>
      <c r="M711">
        <f t="shared" si="11"/>
        <v>2263.50603263926</v>
      </c>
    </row>
    <row r="712" spans="1:13" x14ac:dyDescent="0.2">
      <c r="A712">
        <v>2015</v>
      </c>
      <c r="B712">
        <v>10</v>
      </c>
      <c r="C712" t="s">
        <v>59</v>
      </c>
      <c r="D712">
        <v>3</v>
      </c>
      <c r="E712" t="s">
        <v>35</v>
      </c>
      <c r="F712">
        <f>VLOOKUP(A712&amp;B712&amp;C712&amp;D712&amp;E712,average_median_rates_2_aptFINAL!A:P,16,FALSE)</f>
        <v>3485</v>
      </c>
      <c r="G712">
        <f>VLOOKUP(A712&amp;B712&amp;C712&amp;3&amp;E712,average_median_rates_2_aptFINAL!A:P,16,FALSE)</f>
        <v>3485</v>
      </c>
      <c r="H712">
        <f>IF(D712&lt;=3,VLOOKUP(A712&amp;D712,[1]ratio_condo_family!$A:$F,6,FALSE),0)</f>
        <v>1.4679027449022439</v>
      </c>
      <c r="I712">
        <f>VLOOKUP(A712&amp;3,[1]ratio_condo_family!$A:$F,6,FALSE)</f>
        <v>1.4679027449022439</v>
      </c>
      <c r="J712">
        <f>VLOOKUP(A712,[1]ratio_family_bedrooms!$A:$K,9,FALSE)</f>
        <v>1.0588235294117647</v>
      </c>
      <c r="K712">
        <f>VLOOKUP(A712,[1]ratio_family_bedrooms!$A:$K,10,FALSE)</f>
        <v>1.2222222222222221</v>
      </c>
      <c r="L712">
        <f>VLOOKUP(A712,[1]ratio_family_bedrooms!$A:$K,11,FALSE)</f>
        <v>1.5</v>
      </c>
      <c r="M712">
        <f t="shared" si="11"/>
        <v>5115.6410659843204</v>
      </c>
    </row>
    <row r="713" spans="1:13" x14ac:dyDescent="0.2">
      <c r="A713">
        <v>2015</v>
      </c>
      <c r="B713">
        <v>10</v>
      </c>
      <c r="C713" t="s">
        <v>59</v>
      </c>
      <c r="D713">
        <v>3</v>
      </c>
      <c r="E713" t="s">
        <v>36</v>
      </c>
      <c r="F713">
        <f>VLOOKUP(A713&amp;B713&amp;C713&amp;D713&amp;E713,average_median_rates_2_aptFINAL!A:P,16,FALSE)</f>
        <v>1596</v>
      </c>
      <c r="G713">
        <f>VLOOKUP(A713&amp;B713&amp;C713&amp;3&amp;E713,average_median_rates_2_aptFINAL!A:P,16,FALSE)</f>
        <v>1596</v>
      </c>
      <c r="H713">
        <f>IF(D713&lt;=3,VLOOKUP(A713&amp;D713,[1]ratio_condo_family!$A:$F,6,FALSE),0)</f>
        <v>1.4679027449022439</v>
      </c>
      <c r="I713">
        <f>VLOOKUP(A713&amp;3,[1]ratio_condo_family!$A:$F,6,FALSE)</f>
        <v>1.4679027449022439</v>
      </c>
      <c r="J713">
        <f>VLOOKUP(A713,[1]ratio_family_bedrooms!$A:$K,9,FALSE)</f>
        <v>1.0588235294117647</v>
      </c>
      <c r="K713">
        <f>VLOOKUP(A713,[1]ratio_family_bedrooms!$A:$K,10,FALSE)</f>
        <v>1.2222222222222221</v>
      </c>
      <c r="L713">
        <f>VLOOKUP(A713,[1]ratio_family_bedrooms!$A:$K,11,FALSE)</f>
        <v>1.5</v>
      </c>
      <c r="M713">
        <f t="shared" si="11"/>
        <v>2342.7727808639811</v>
      </c>
    </row>
    <row r="714" spans="1:13" x14ac:dyDescent="0.2">
      <c r="A714">
        <v>2015</v>
      </c>
      <c r="B714">
        <v>10</v>
      </c>
      <c r="C714" t="s">
        <v>59</v>
      </c>
      <c r="D714">
        <v>3</v>
      </c>
      <c r="E714" t="s">
        <v>37</v>
      </c>
      <c r="F714">
        <f>VLOOKUP(A714&amp;B714&amp;C714&amp;D714&amp;E714,average_median_rates_2_aptFINAL!A:P,16,FALSE)</f>
        <v>1194</v>
      </c>
      <c r="G714">
        <f>VLOOKUP(A714&amp;B714&amp;C714&amp;3&amp;E714,average_median_rates_2_aptFINAL!A:P,16,FALSE)</f>
        <v>1194</v>
      </c>
      <c r="H714">
        <f>IF(D714&lt;=3,VLOOKUP(A714&amp;D714,[1]ratio_condo_family!$A:$F,6,FALSE),0)</f>
        <v>1.4679027449022439</v>
      </c>
      <c r="I714">
        <f>VLOOKUP(A714&amp;3,[1]ratio_condo_family!$A:$F,6,FALSE)</f>
        <v>1.4679027449022439</v>
      </c>
      <c r="J714">
        <f>VLOOKUP(A714,[1]ratio_family_bedrooms!$A:$K,9,FALSE)</f>
        <v>1.0588235294117647</v>
      </c>
      <c r="K714">
        <f>VLOOKUP(A714,[1]ratio_family_bedrooms!$A:$K,10,FALSE)</f>
        <v>1.2222222222222221</v>
      </c>
      <c r="L714">
        <f>VLOOKUP(A714,[1]ratio_family_bedrooms!$A:$K,11,FALSE)</f>
        <v>1.5</v>
      </c>
      <c r="M714">
        <f t="shared" si="11"/>
        <v>1752.6758774132793</v>
      </c>
    </row>
    <row r="715" spans="1:13" x14ac:dyDescent="0.2">
      <c r="A715">
        <v>2015</v>
      </c>
      <c r="B715">
        <v>10</v>
      </c>
      <c r="C715" t="s">
        <v>59</v>
      </c>
      <c r="D715">
        <v>3</v>
      </c>
      <c r="E715" t="s">
        <v>38</v>
      </c>
      <c r="F715">
        <f>VLOOKUP(A715&amp;B715&amp;C715&amp;D715&amp;E715,average_median_rates_2_aptFINAL!A:P,16,FALSE)</f>
        <v>1098</v>
      </c>
      <c r="G715">
        <f>VLOOKUP(A715&amp;B715&amp;C715&amp;3&amp;E715,average_median_rates_2_aptFINAL!A:P,16,FALSE)</f>
        <v>1098</v>
      </c>
      <c r="H715">
        <f>IF(D715&lt;=3,VLOOKUP(A715&amp;D715,[1]ratio_condo_family!$A:$F,6,FALSE),0)</f>
        <v>1.4679027449022439</v>
      </c>
      <c r="I715">
        <f>VLOOKUP(A715&amp;3,[1]ratio_condo_family!$A:$F,6,FALSE)</f>
        <v>1.4679027449022439</v>
      </c>
      <c r="J715">
        <f>VLOOKUP(A715,[1]ratio_family_bedrooms!$A:$K,9,FALSE)</f>
        <v>1.0588235294117647</v>
      </c>
      <c r="K715">
        <f>VLOOKUP(A715,[1]ratio_family_bedrooms!$A:$K,10,FALSE)</f>
        <v>1.2222222222222221</v>
      </c>
      <c r="L715">
        <f>VLOOKUP(A715,[1]ratio_family_bedrooms!$A:$K,11,FALSE)</f>
        <v>1.5</v>
      </c>
      <c r="M715">
        <f t="shared" si="11"/>
        <v>1611.7572139026638</v>
      </c>
    </row>
    <row r="716" spans="1:13" x14ac:dyDescent="0.2">
      <c r="A716">
        <v>2015</v>
      </c>
      <c r="B716">
        <v>10</v>
      </c>
      <c r="C716" t="s">
        <v>59</v>
      </c>
      <c r="D716">
        <v>3</v>
      </c>
      <c r="E716" t="s">
        <v>39</v>
      </c>
      <c r="F716">
        <f>VLOOKUP(A716&amp;B716&amp;C716&amp;D716&amp;E716,average_median_rates_2_aptFINAL!A:P,16,FALSE)</f>
        <v>1592</v>
      </c>
      <c r="G716">
        <f>VLOOKUP(A716&amp;B716&amp;C716&amp;3&amp;E716,average_median_rates_2_aptFINAL!A:P,16,FALSE)</f>
        <v>1592</v>
      </c>
      <c r="H716">
        <f>IF(D716&lt;=3,VLOOKUP(A716&amp;D716,[1]ratio_condo_family!$A:$F,6,FALSE),0)</f>
        <v>1.4679027449022439</v>
      </c>
      <c r="I716">
        <f>VLOOKUP(A716&amp;3,[1]ratio_condo_family!$A:$F,6,FALSE)</f>
        <v>1.4679027449022439</v>
      </c>
      <c r="J716">
        <f>VLOOKUP(A716,[1]ratio_family_bedrooms!$A:$K,9,FALSE)</f>
        <v>1.0588235294117647</v>
      </c>
      <c r="K716">
        <f>VLOOKUP(A716,[1]ratio_family_bedrooms!$A:$K,10,FALSE)</f>
        <v>1.2222222222222221</v>
      </c>
      <c r="L716">
        <f>VLOOKUP(A716,[1]ratio_family_bedrooms!$A:$K,11,FALSE)</f>
        <v>1.5</v>
      </c>
      <c r="M716">
        <f t="shared" si="11"/>
        <v>2336.9011698843724</v>
      </c>
    </row>
    <row r="717" spans="1:13" x14ac:dyDescent="0.2">
      <c r="A717">
        <v>2015</v>
      </c>
      <c r="B717">
        <v>10</v>
      </c>
      <c r="C717" t="s">
        <v>59</v>
      </c>
      <c r="D717">
        <v>3</v>
      </c>
      <c r="E717" t="s">
        <v>40</v>
      </c>
      <c r="F717">
        <f>VLOOKUP(A717&amp;B717&amp;C717&amp;D717&amp;E717,average_median_rates_2_aptFINAL!A:P,16,FALSE)</f>
        <v>1137</v>
      </c>
      <c r="G717">
        <f>VLOOKUP(A717&amp;B717&amp;C717&amp;3&amp;E717,average_median_rates_2_aptFINAL!A:P,16,FALSE)</f>
        <v>1137</v>
      </c>
      <c r="H717">
        <f>IF(D717&lt;=3,VLOOKUP(A717&amp;D717,[1]ratio_condo_family!$A:$F,6,FALSE),0)</f>
        <v>1.4679027449022439</v>
      </c>
      <c r="I717">
        <f>VLOOKUP(A717&amp;3,[1]ratio_condo_family!$A:$F,6,FALSE)</f>
        <v>1.4679027449022439</v>
      </c>
      <c r="J717">
        <f>VLOOKUP(A717,[1]ratio_family_bedrooms!$A:$K,9,FALSE)</f>
        <v>1.0588235294117647</v>
      </c>
      <c r="K717">
        <f>VLOOKUP(A717,[1]ratio_family_bedrooms!$A:$K,10,FALSE)</f>
        <v>1.2222222222222221</v>
      </c>
      <c r="L717">
        <f>VLOOKUP(A717,[1]ratio_family_bedrooms!$A:$K,11,FALSE)</f>
        <v>1.5</v>
      </c>
      <c r="M717">
        <f t="shared" si="11"/>
        <v>1669.0054209538514</v>
      </c>
    </row>
    <row r="718" spans="1:13" x14ac:dyDescent="0.2">
      <c r="A718">
        <v>2015</v>
      </c>
      <c r="B718">
        <v>10</v>
      </c>
      <c r="C718" t="s">
        <v>59</v>
      </c>
      <c r="D718">
        <v>3</v>
      </c>
      <c r="E718" t="s">
        <v>41</v>
      </c>
      <c r="F718">
        <f>VLOOKUP(A718&amp;B718&amp;C718&amp;D718&amp;E718,average_median_rates_2_aptFINAL!A:P,16,FALSE)</f>
        <v>1212</v>
      </c>
      <c r="G718">
        <f>VLOOKUP(A718&amp;B718&amp;C718&amp;3&amp;E718,average_median_rates_2_aptFINAL!A:P,16,FALSE)</f>
        <v>1212</v>
      </c>
      <c r="H718">
        <f>IF(D718&lt;=3,VLOOKUP(A718&amp;D718,[1]ratio_condo_family!$A:$F,6,FALSE),0)</f>
        <v>1.4679027449022439</v>
      </c>
      <c r="I718">
        <f>VLOOKUP(A718&amp;3,[1]ratio_condo_family!$A:$F,6,FALSE)</f>
        <v>1.4679027449022439</v>
      </c>
      <c r="J718">
        <f>VLOOKUP(A718,[1]ratio_family_bedrooms!$A:$K,9,FALSE)</f>
        <v>1.0588235294117647</v>
      </c>
      <c r="K718">
        <f>VLOOKUP(A718,[1]ratio_family_bedrooms!$A:$K,10,FALSE)</f>
        <v>1.2222222222222221</v>
      </c>
      <c r="L718">
        <f>VLOOKUP(A718,[1]ratio_family_bedrooms!$A:$K,11,FALSE)</f>
        <v>1.5</v>
      </c>
      <c r="M718">
        <f t="shared" si="11"/>
        <v>1779.0981268215196</v>
      </c>
    </row>
    <row r="719" spans="1:13" x14ac:dyDescent="0.2">
      <c r="A719">
        <v>2015</v>
      </c>
      <c r="B719">
        <v>10</v>
      </c>
      <c r="C719" t="s">
        <v>59</v>
      </c>
      <c r="D719">
        <v>3</v>
      </c>
      <c r="E719" t="s">
        <v>42</v>
      </c>
      <c r="F719">
        <f>VLOOKUP(A719&amp;B719&amp;C719&amp;D719&amp;E719,average_median_rates_2_aptFINAL!A:P,16,FALSE)</f>
        <v>1070</v>
      </c>
      <c r="G719">
        <f>VLOOKUP(A719&amp;B719&amp;C719&amp;3&amp;E719,average_median_rates_2_aptFINAL!A:P,16,FALSE)</f>
        <v>1070</v>
      </c>
      <c r="H719">
        <f>IF(D719&lt;=3,VLOOKUP(A719&amp;D719,[1]ratio_condo_family!$A:$F,6,FALSE),0)</f>
        <v>1.4679027449022439</v>
      </c>
      <c r="I719">
        <f>VLOOKUP(A719&amp;3,[1]ratio_condo_family!$A:$F,6,FALSE)</f>
        <v>1.4679027449022439</v>
      </c>
      <c r="J719">
        <f>VLOOKUP(A719,[1]ratio_family_bedrooms!$A:$K,9,FALSE)</f>
        <v>1.0588235294117647</v>
      </c>
      <c r="K719">
        <f>VLOOKUP(A719,[1]ratio_family_bedrooms!$A:$K,10,FALSE)</f>
        <v>1.2222222222222221</v>
      </c>
      <c r="L719">
        <f>VLOOKUP(A719,[1]ratio_family_bedrooms!$A:$K,11,FALSE)</f>
        <v>1.5</v>
      </c>
      <c r="M719">
        <f t="shared" si="11"/>
        <v>1570.6559370454011</v>
      </c>
    </row>
    <row r="720" spans="1:13" x14ac:dyDescent="0.2">
      <c r="A720">
        <v>2015</v>
      </c>
      <c r="B720">
        <v>10</v>
      </c>
      <c r="C720" t="s">
        <v>59</v>
      </c>
      <c r="D720">
        <v>3</v>
      </c>
      <c r="E720" t="s">
        <v>43</v>
      </c>
      <c r="F720">
        <f>VLOOKUP(A720&amp;B720&amp;C720&amp;D720&amp;E720,average_median_rates_2_aptFINAL!A:P,16,FALSE)</f>
        <v>1615</v>
      </c>
      <c r="G720">
        <f>VLOOKUP(A720&amp;B720&amp;C720&amp;3&amp;E720,average_median_rates_2_aptFINAL!A:P,16,FALSE)</f>
        <v>1615</v>
      </c>
      <c r="H720">
        <f>IF(D720&lt;=3,VLOOKUP(A720&amp;D720,[1]ratio_condo_family!$A:$F,6,FALSE),0)</f>
        <v>1.4679027449022439</v>
      </c>
      <c r="I720">
        <f>VLOOKUP(A720&amp;3,[1]ratio_condo_family!$A:$F,6,FALSE)</f>
        <v>1.4679027449022439</v>
      </c>
      <c r="J720">
        <f>VLOOKUP(A720,[1]ratio_family_bedrooms!$A:$K,9,FALSE)</f>
        <v>1.0588235294117647</v>
      </c>
      <c r="K720">
        <f>VLOOKUP(A720,[1]ratio_family_bedrooms!$A:$K,10,FALSE)</f>
        <v>1.2222222222222221</v>
      </c>
      <c r="L720">
        <f>VLOOKUP(A720,[1]ratio_family_bedrooms!$A:$K,11,FALSE)</f>
        <v>1.5</v>
      </c>
      <c r="M720">
        <f t="shared" si="11"/>
        <v>2370.662933017124</v>
      </c>
    </row>
    <row r="721" spans="1:13" x14ac:dyDescent="0.2">
      <c r="A721">
        <v>2015</v>
      </c>
      <c r="B721">
        <v>10</v>
      </c>
      <c r="C721" t="s">
        <v>59</v>
      </c>
      <c r="D721">
        <v>3</v>
      </c>
      <c r="E721" t="s">
        <v>60</v>
      </c>
      <c r="F721">
        <f>VLOOKUP(A721&amp;B721&amp;C721&amp;D721&amp;E721,average_median_rates_2_aptFINAL!A:P,16,FALSE)</f>
        <v>1567</v>
      </c>
      <c r="G721">
        <f>VLOOKUP(A721&amp;B721&amp;C721&amp;3&amp;E721,average_median_rates_2_aptFINAL!A:P,16,FALSE)</f>
        <v>1567</v>
      </c>
      <c r="H721">
        <f>IF(D721&lt;=3,VLOOKUP(A721&amp;D721,[1]ratio_condo_family!$A:$F,6,FALSE),0)</f>
        <v>1.4679027449022439</v>
      </c>
      <c r="I721">
        <f>VLOOKUP(A721&amp;3,[1]ratio_condo_family!$A:$F,6,FALSE)</f>
        <v>1.4679027449022439</v>
      </c>
      <c r="J721">
        <f>VLOOKUP(A721,[1]ratio_family_bedrooms!$A:$K,9,FALSE)</f>
        <v>1.0588235294117647</v>
      </c>
      <c r="K721">
        <f>VLOOKUP(A721,[1]ratio_family_bedrooms!$A:$K,10,FALSE)</f>
        <v>1.2222222222222221</v>
      </c>
      <c r="L721">
        <f>VLOOKUP(A721,[1]ratio_family_bedrooms!$A:$K,11,FALSE)</f>
        <v>1.5</v>
      </c>
      <c r="M721">
        <f t="shared" si="11"/>
        <v>2300.2036012618164</v>
      </c>
    </row>
    <row r="722" spans="1:13" x14ac:dyDescent="0.2">
      <c r="A722">
        <v>2015</v>
      </c>
      <c r="B722">
        <v>10</v>
      </c>
      <c r="C722" t="s">
        <v>61</v>
      </c>
      <c r="D722">
        <v>1</v>
      </c>
      <c r="E722" t="s">
        <v>16</v>
      </c>
      <c r="F722">
        <f>VLOOKUP(A722&amp;B722&amp;C722&amp;D722&amp;E722,average_median_rates_2_aptFINAL!A:P,16,FALSE)</f>
        <v>1300</v>
      </c>
      <c r="G722">
        <f>VLOOKUP(A722&amp;B722&amp;C722&amp;3&amp;E722,average_median_rates_2_aptFINAL!A:P,16,FALSE)</f>
        <v>2795</v>
      </c>
      <c r="H722">
        <f>IF(D722&lt;=3,VLOOKUP(A722&amp;D722,[1]ratio_condo_family!$A:$F,6,FALSE),0)</f>
        <v>1.3425040179507959</v>
      </c>
      <c r="I722">
        <f>VLOOKUP(A722&amp;3,[1]ratio_condo_family!$A:$F,6,FALSE)</f>
        <v>1.4679027449022439</v>
      </c>
      <c r="J722">
        <f>VLOOKUP(A722,[1]ratio_family_bedrooms!$A:$K,9,FALSE)</f>
        <v>1.0588235294117647</v>
      </c>
      <c r="K722">
        <f>VLOOKUP(A722,[1]ratio_family_bedrooms!$A:$K,10,FALSE)</f>
        <v>1.2222222222222221</v>
      </c>
      <c r="L722">
        <f>VLOOKUP(A722,[1]ratio_family_bedrooms!$A:$K,11,FALSE)</f>
        <v>1.5</v>
      </c>
      <c r="M722">
        <f t="shared" si="11"/>
        <v>1745.2552233360345</v>
      </c>
    </row>
    <row r="723" spans="1:13" x14ac:dyDescent="0.2">
      <c r="A723">
        <v>2015</v>
      </c>
      <c r="B723">
        <v>10</v>
      </c>
      <c r="C723" t="s">
        <v>61</v>
      </c>
      <c r="D723">
        <v>1</v>
      </c>
      <c r="E723" t="s">
        <v>17</v>
      </c>
      <c r="F723">
        <f>VLOOKUP(A723&amp;B723&amp;C723&amp;D723&amp;E723,average_median_rates_2_aptFINAL!A:P,16,FALSE)</f>
        <v>1300</v>
      </c>
      <c r="G723">
        <f>VLOOKUP(A723&amp;B723&amp;C723&amp;3&amp;E723,average_median_rates_2_aptFINAL!A:P,16,FALSE)</f>
        <v>2300</v>
      </c>
      <c r="H723">
        <f>IF(D723&lt;=3,VLOOKUP(A723&amp;D723,[1]ratio_condo_family!$A:$F,6,FALSE),0)</f>
        <v>1.3425040179507959</v>
      </c>
      <c r="I723">
        <f>VLOOKUP(A723&amp;3,[1]ratio_condo_family!$A:$F,6,FALSE)</f>
        <v>1.4679027449022439</v>
      </c>
      <c r="J723">
        <f>VLOOKUP(A723,[1]ratio_family_bedrooms!$A:$K,9,FALSE)</f>
        <v>1.0588235294117647</v>
      </c>
      <c r="K723">
        <f>VLOOKUP(A723,[1]ratio_family_bedrooms!$A:$K,10,FALSE)</f>
        <v>1.2222222222222221</v>
      </c>
      <c r="L723">
        <f>VLOOKUP(A723,[1]ratio_family_bedrooms!$A:$K,11,FALSE)</f>
        <v>1.5</v>
      </c>
      <c r="M723">
        <f t="shared" si="11"/>
        <v>1745.2552233360345</v>
      </c>
    </row>
    <row r="724" spans="1:13" x14ac:dyDescent="0.2">
      <c r="A724">
        <v>2015</v>
      </c>
      <c r="B724">
        <v>10</v>
      </c>
      <c r="C724" t="s">
        <v>61</v>
      </c>
      <c r="D724">
        <v>1</v>
      </c>
      <c r="E724" t="s">
        <v>19</v>
      </c>
      <c r="F724">
        <f>VLOOKUP(A724&amp;B724&amp;C724&amp;D724&amp;E724,average_median_rates_2_aptFINAL!A:P,16,FALSE)</f>
        <v>1150</v>
      </c>
      <c r="G724">
        <f>VLOOKUP(A724&amp;B724&amp;C724&amp;3&amp;E724,average_median_rates_2_aptFINAL!A:P,16,FALSE)</f>
        <v>2040</v>
      </c>
      <c r="H724">
        <f>IF(D724&lt;=3,VLOOKUP(A724&amp;D724,[1]ratio_condo_family!$A:$F,6,FALSE),0)</f>
        <v>1.3425040179507959</v>
      </c>
      <c r="I724">
        <f>VLOOKUP(A724&amp;3,[1]ratio_condo_family!$A:$F,6,FALSE)</f>
        <v>1.4679027449022439</v>
      </c>
      <c r="J724">
        <f>VLOOKUP(A724,[1]ratio_family_bedrooms!$A:$K,9,FALSE)</f>
        <v>1.0588235294117647</v>
      </c>
      <c r="K724">
        <f>VLOOKUP(A724,[1]ratio_family_bedrooms!$A:$K,10,FALSE)</f>
        <v>1.2222222222222221</v>
      </c>
      <c r="L724">
        <f>VLOOKUP(A724,[1]ratio_family_bedrooms!$A:$K,11,FALSE)</f>
        <v>1.5</v>
      </c>
      <c r="M724">
        <f t="shared" si="11"/>
        <v>1543.8796206434154</v>
      </c>
    </row>
    <row r="725" spans="1:13" x14ac:dyDescent="0.2">
      <c r="A725">
        <v>2015</v>
      </c>
      <c r="B725">
        <v>10</v>
      </c>
      <c r="C725" t="s">
        <v>61</v>
      </c>
      <c r="D725">
        <v>1</v>
      </c>
      <c r="E725" t="s">
        <v>20</v>
      </c>
      <c r="F725">
        <f>VLOOKUP(A725&amp;B725&amp;C725&amp;D725&amp;E725,average_median_rates_2_aptFINAL!A:P,16,FALSE)</f>
        <v>1175</v>
      </c>
      <c r="G725">
        <f>VLOOKUP(A725&amp;B725&amp;C725&amp;3&amp;E725,average_median_rates_2_aptFINAL!A:P,16,FALSE)</f>
        <v>2552.2255352780548</v>
      </c>
      <c r="H725">
        <f>IF(D725&lt;=3,VLOOKUP(A725&amp;D725,[1]ratio_condo_family!$A:$F,6,FALSE),0)</f>
        <v>1.3425040179507959</v>
      </c>
      <c r="I725">
        <f>VLOOKUP(A725&amp;3,[1]ratio_condo_family!$A:$F,6,FALSE)</f>
        <v>1.4679027449022439</v>
      </c>
      <c r="J725">
        <f>VLOOKUP(A725,[1]ratio_family_bedrooms!$A:$K,9,FALSE)</f>
        <v>1.0588235294117647</v>
      </c>
      <c r="K725">
        <f>VLOOKUP(A725,[1]ratio_family_bedrooms!$A:$K,10,FALSE)</f>
        <v>1.2222222222222221</v>
      </c>
      <c r="L725">
        <f>VLOOKUP(A725,[1]ratio_family_bedrooms!$A:$K,11,FALSE)</f>
        <v>1.5</v>
      </c>
      <c r="M725">
        <f t="shared" si="11"/>
        <v>1577.4422210921853</v>
      </c>
    </row>
    <row r="726" spans="1:13" x14ac:dyDescent="0.2">
      <c r="A726">
        <v>2015</v>
      </c>
      <c r="B726">
        <v>10</v>
      </c>
      <c r="C726" t="s">
        <v>61</v>
      </c>
      <c r="D726">
        <v>1</v>
      </c>
      <c r="E726" t="s">
        <v>21</v>
      </c>
      <c r="F726">
        <f>VLOOKUP(A726&amp;B726&amp;C726&amp;D726&amp;E726,average_median_rates_2_aptFINAL!A:P,16,FALSE)</f>
        <v>1113</v>
      </c>
      <c r="G726">
        <f>VLOOKUP(A726&amp;B726&amp;C726&amp;3&amp;E726,average_median_rates_2_aptFINAL!A:P,16,FALSE)</f>
        <v>2600</v>
      </c>
      <c r="H726">
        <f>IF(D726&lt;=3,VLOOKUP(A726&amp;D726,[1]ratio_condo_family!$A:$F,6,FALSE),0)</f>
        <v>1.3425040179507959</v>
      </c>
      <c r="I726">
        <f>VLOOKUP(A726&amp;3,[1]ratio_condo_family!$A:$F,6,FALSE)</f>
        <v>1.4679027449022439</v>
      </c>
      <c r="J726">
        <f>VLOOKUP(A726,[1]ratio_family_bedrooms!$A:$K,9,FALSE)</f>
        <v>1.0588235294117647</v>
      </c>
      <c r="K726">
        <f>VLOOKUP(A726,[1]ratio_family_bedrooms!$A:$K,10,FALSE)</f>
        <v>1.2222222222222221</v>
      </c>
      <c r="L726">
        <f>VLOOKUP(A726,[1]ratio_family_bedrooms!$A:$K,11,FALSE)</f>
        <v>1.5</v>
      </c>
      <c r="M726">
        <f t="shared" si="11"/>
        <v>1494.2069719792357</v>
      </c>
    </row>
    <row r="727" spans="1:13" x14ac:dyDescent="0.2">
      <c r="A727">
        <v>2015</v>
      </c>
      <c r="B727">
        <v>10</v>
      </c>
      <c r="C727" t="s">
        <v>61</v>
      </c>
      <c r="D727">
        <v>1</v>
      </c>
      <c r="E727" t="s">
        <v>23</v>
      </c>
      <c r="F727">
        <f>VLOOKUP(A727&amp;B727&amp;C727&amp;D727&amp;E727,average_median_rates_2_aptFINAL!A:P,16,FALSE)</f>
        <v>880</v>
      </c>
      <c r="G727">
        <f>VLOOKUP(A727&amp;B727&amp;C727&amp;3&amp;E727,average_median_rates_2_aptFINAL!A:P,16,FALSE)</f>
        <v>1300</v>
      </c>
      <c r="H727">
        <f>IF(D727&lt;=3,VLOOKUP(A727&amp;D727,[1]ratio_condo_family!$A:$F,6,FALSE),0)</f>
        <v>1.3425040179507959</v>
      </c>
      <c r="I727">
        <f>VLOOKUP(A727&amp;3,[1]ratio_condo_family!$A:$F,6,FALSE)</f>
        <v>1.4679027449022439</v>
      </c>
      <c r="J727">
        <f>VLOOKUP(A727,[1]ratio_family_bedrooms!$A:$K,9,FALSE)</f>
        <v>1.0588235294117647</v>
      </c>
      <c r="K727">
        <f>VLOOKUP(A727,[1]ratio_family_bedrooms!$A:$K,10,FALSE)</f>
        <v>1.2222222222222221</v>
      </c>
      <c r="L727">
        <f>VLOOKUP(A727,[1]ratio_family_bedrooms!$A:$K,11,FALSE)</f>
        <v>1.5</v>
      </c>
      <c r="M727">
        <f t="shared" si="11"/>
        <v>1181.4035357967005</v>
      </c>
    </row>
    <row r="728" spans="1:13" x14ac:dyDescent="0.2">
      <c r="A728">
        <v>2015</v>
      </c>
      <c r="B728">
        <v>10</v>
      </c>
      <c r="C728" t="s">
        <v>61</v>
      </c>
      <c r="D728">
        <v>1</v>
      </c>
      <c r="E728" t="s">
        <v>24</v>
      </c>
      <c r="F728">
        <f>VLOOKUP(A728&amp;B728&amp;C728&amp;D728&amp;E728,average_median_rates_2_aptFINAL!A:P,16,FALSE)</f>
        <v>998</v>
      </c>
      <c r="G728">
        <f>VLOOKUP(A728&amp;B728&amp;C728&amp;3&amp;E728,average_median_rates_2_aptFINAL!A:P,16,FALSE)</f>
        <v>1500</v>
      </c>
      <c r="H728">
        <f>IF(D728&lt;=3,VLOOKUP(A728&amp;D728,[1]ratio_condo_family!$A:$F,6,FALSE),0)</f>
        <v>1.3425040179507959</v>
      </c>
      <c r="I728">
        <f>VLOOKUP(A728&amp;3,[1]ratio_condo_family!$A:$F,6,FALSE)</f>
        <v>1.4679027449022439</v>
      </c>
      <c r="J728">
        <f>VLOOKUP(A728,[1]ratio_family_bedrooms!$A:$K,9,FALSE)</f>
        <v>1.0588235294117647</v>
      </c>
      <c r="K728">
        <f>VLOOKUP(A728,[1]ratio_family_bedrooms!$A:$K,10,FALSE)</f>
        <v>1.2222222222222221</v>
      </c>
      <c r="L728">
        <f>VLOOKUP(A728,[1]ratio_family_bedrooms!$A:$K,11,FALSE)</f>
        <v>1.5</v>
      </c>
      <c r="M728">
        <f t="shared" si="11"/>
        <v>1339.8190099148942</v>
      </c>
    </row>
    <row r="729" spans="1:13" x14ac:dyDescent="0.2">
      <c r="A729">
        <v>2015</v>
      </c>
      <c r="B729">
        <v>10</v>
      </c>
      <c r="C729" t="s">
        <v>61</v>
      </c>
      <c r="D729">
        <v>1</v>
      </c>
      <c r="E729" t="s">
        <v>25</v>
      </c>
      <c r="F729">
        <f>VLOOKUP(A729&amp;B729&amp;C729&amp;D729&amp;E729,average_median_rates_2_aptFINAL!A:P,16,FALSE)</f>
        <v>925</v>
      </c>
      <c r="G729">
        <f>VLOOKUP(A729&amp;B729&amp;C729&amp;3&amp;E729,average_median_rates_2_aptFINAL!A:P,16,FALSE)</f>
        <v>1350</v>
      </c>
      <c r="H729">
        <f>IF(D729&lt;=3,VLOOKUP(A729&amp;D729,[1]ratio_condo_family!$A:$F,6,FALSE),0)</f>
        <v>1.3425040179507959</v>
      </c>
      <c r="I729">
        <f>VLOOKUP(A729&amp;3,[1]ratio_condo_family!$A:$F,6,FALSE)</f>
        <v>1.4679027449022439</v>
      </c>
      <c r="J729">
        <f>VLOOKUP(A729,[1]ratio_family_bedrooms!$A:$K,9,FALSE)</f>
        <v>1.0588235294117647</v>
      </c>
      <c r="K729">
        <f>VLOOKUP(A729,[1]ratio_family_bedrooms!$A:$K,10,FALSE)</f>
        <v>1.2222222222222221</v>
      </c>
      <c r="L729">
        <f>VLOOKUP(A729,[1]ratio_family_bedrooms!$A:$K,11,FALSE)</f>
        <v>1.5</v>
      </c>
      <c r="M729">
        <f t="shared" si="11"/>
        <v>1241.8162166044863</v>
      </c>
    </row>
    <row r="730" spans="1:13" x14ac:dyDescent="0.2">
      <c r="A730">
        <v>2015</v>
      </c>
      <c r="B730">
        <v>10</v>
      </c>
      <c r="C730" t="s">
        <v>61</v>
      </c>
      <c r="D730">
        <v>1</v>
      </c>
      <c r="E730" t="s">
        <v>26</v>
      </c>
      <c r="F730">
        <f>VLOOKUP(A730&amp;B730&amp;C730&amp;D730&amp;E730,average_median_rates_2_aptFINAL!A:P,16,FALSE)</f>
        <v>1026</v>
      </c>
      <c r="G730">
        <f>VLOOKUP(A730&amp;B730&amp;C730&amp;3&amp;E730,average_median_rates_2_aptFINAL!A:P,16,FALSE)</f>
        <v>1246</v>
      </c>
      <c r="H730">
        <f>IF(D730&lt;=3,VLOOKUP(A730&amp;D730,[1]ratio_condo_family!$A:$F,6,FALSE),0)</f>
        <v>1.3425040179507959</v>
      </c>
      <c r="I730">
        <f>VLOOKUP(A730&amp;3,[1]ratio_condo_family!$A:$F,6,FALSE)</f>
        <v>1.4679027449022439</v>
      </c>
      <c r="J730">
        <f>VLOOKUP(A730,[1]ratio_family_bedrooms!$A:$K,9,FALSE)</f>
        <v>1.0588235294117647</v>
      </c>
      <c r="K730">
        <f>VLOOKUP(A730,[1]ratio_family_bedrooms!$A:$K,10,FALSE)</f>
        <v>1.2222222222222221</v>
      </c>
      <c r="L730">
        <f>VLOOKUP(A730,[1]ratio_family_bedrooms!$A:$K,11,FALSE)</f>
        <v>1.5</v>
      </c>
      <c r="M730">
        <f t="shared" si="11"/>
        <v>1377.4091224175165</v>
      </c>
    </row>
    <row r="731" spans="1:13" x14ac:dyDescent="0.2">
      <c r="A731">
        <v>2015</v>
      </c>
      <c r="B731">
        <v>10</v>
      </c>
      <c r="C731" t="s">
        <v>61</v>
      </c>
      <c r="D731">
        <v>1</v>
      </c>
      <c r="E731" t="s">
        <v>27</v>
      </c>
      <c r="F731">
        <f>VLOOKUP(A731&amp;B731&amp;C731&amp;D731&amp;E731,average_median_rates_2_aptFINAL!A:P,16,FALSE)</f>
        <v>1520</v>
      </c>
      <c r="G731">
        <f>VLOOKUP(A731&amp;B731&amp;C731&amp;3&amp;E731,average_median_rates_2_aptFINAL!A:P,16,FALSE)</f>
        <v>2700</v>
      </c>
      <c r="H731">
        <f>IF(D731&lt;=3,VLOOKUP(A731&amp;D731,[1]ratio_condo_family!$A:$F,6,FALSE),0)</f>
        <v>1.3425040179507959</v>
      </c>
      <c r="I731">
        <f>VLOOKUP(A731&amp;3,[1]ratio_condo_family!$A:$F,6,FALSE)</f>
        <v>1.4679027449022439</v>
      </c>
      <c r="J731">
        <f>VLOOKUP(A731,[1]ratio_family_bedrooms!$A:$K,9,FALSE)</f>
        <v>1.0588235294117647</v>
      </c>
      <c r="K731">
        <f>VLOOKUP(A731,[1]ratio_family_bedrooms!$A:$K,10,FALSE)</f>
        <v>1.2222222222222221</v>
      </c>
      <c r="L731">
        <f>VLOOKUP(A731,[1]ratio_family_bedrooms!$A:$K,11,FALSE)</f>
        <v>1.5</v>
      </c>
      <c r="M731">
        <f t="shared" si="11"/>
        <v>2040.6061072852096</v>
      </c>
    </row>
    <row r="732" spans="1:13" x14ac:dyDescent="0.2">
      <c r="A732">
        <v>2015</v>
      </c>
      <c r="B732">
        <v>10</v>
      </c>
      <c r="C732" t="s">
        <v>61</v>
      </c>
      <c r="D732">
        <v>1</v>
      </c>
      <c r="E732" t="s">
        <v>28</v>
      </c>
      <c r="F732">
        <f>VLOOKUP(A732&amp;B732&amp;C732&amp;D732&amp;E732,average_median_rates_2_aptFINAL!A:P,16,FALSE)</f>
        <v>890</v>
      </c>
      <c r="G732">
        <f>VLOOKUP(A732&amp;B732&amp;C732&amp;3&amp;E732,average_median_rates_2_aptFINAL!A:P,16,FALSE)</f>
        <v>1600</v>
      </c>
      <c r="H732">
        <f>IF(D732&lt;=3,VLOOKUP(A732&amp;D732,[1]ratio_condo_family!$A:$F,6,FALSE),0)</f>
        <v>1.3425040179507959</v>
      </c>
      <c r="I732">
        <f>VLOOKUP(A732&amp;3,[1]ratio_condo_family!$A:$F,6,FALSE)</f>
        <v>1.4679027449022439</v>
      </c>
      <c r="J732">
        <f>VLOOKUP(A732,[1]ratio_family_bedrooms!$A:$K,9,FALSE)</f>
        <v>1.0588235294117647</v>
      </c>
      <c r="K732">
        <f>VLOOKUP(A732,[1]ratio_family_bedrooms!$A:$K,10,FALSE)</f>
        <v>1.2222222222222221</v>
      </c>
      <c r="L732">
        <f>VLOOKUP(A732,[1]ratio_family_bedrooms!$A:$K,11,FALSE)</f>
        <v>1.5</v>
      </c>
      <c r="M732">
        <f t="shared" si="11"/>
        <v>1194.8285759762084</v>
      </c>
    </row>
    <row r="733" spans="1:13" x14ac:dyDescent="0.2">
      <c r="A733">
        <v>2015</v>
      </c>
      <c r="B733">
        <v>10</v>
      </c>
      <c r="C733" t="s">
        <v>61</v>
      </c>
      <c r="D733">
        <v>1</v>
      </c>
      <c r="E733" t="s">
        <v>29</v>
      </c>
      <c r="F733">
        <f>VLOOKUP(A733&amp;B733&amp;C733&amp;D733&amp;E733,average_median_rates_2_aptFINAL!A:P,16,FALSE)</f>
        <v>850</v>
      </c>
      <c r="G733">
        <f>VLOOKUP(A733&amp;B733&amp;C733&amp;3&amp;E733,average_median_rates_2_aptFINAL!A:P,16,FALSE)</f>
        <v>1275</v>
      </c>
      <c r="H733">
        <f>IF(D733&lt;=3,VLOOKUP(A733&amp;D733,[1]ratio_condo_family!$A:$F,6,FALSE),0)</f>
        <v>1.3425040179507959</v>
      </c>
      <c r="I733">
        <f>VLOOKUP(A733&amp;3,[1]ratio_condo_family!$A:$F,6,FALSE)</f>
        <v>1.4679027449022439</v>
      </c>
      <c r="J733">
        <f>VLOOKUP(A733,[1]ratio_family_bedrooms!$A:$K,9,FALSE)</f>
        <v>1.0588235294117647</v>
      </c>
      <c r="K733">
        <f>VLOOKUP(A733,[1]ratio_family_bedrooms!$A:$K,10,FALSE)</f>
        <v>1.2222222222222221</v>
      </c>
      <c r="L733">
        <f>VLOOKUP(A733,[1]ratio_family_bedrooms!$A:$K,11,FALSE)</f>
        <v>1.5</v>
      </c>
      <c r="M733">
        <f t="shared" si="11"/>
        <v>1141.1284152581766</v>
      </c>
    </row>
    <row r="734" spans="1:13" x14ac:dyDescent="0.2">
      <c r="A734">
        <v>2015</v>
      </c>
      <c r="B734">
        <v>10</v>
      </c>
      <c r="C734" t="s">
        <v>61</v>
      </c>
      <c r="D734">
        <v>1</v>
      </c>
      <c r="E734" t="s">
        <v>31</v>
      </c>
      <c r="F734">
        <f>VLOOKUP(A734&amp;B734&amp;C734&amp;D734&amp;E734,average_median_rates_2_aptFINAL!A:P,16,FALSE)</f>
        <v>950</v>
      </c>
      <c r="G734">
        <f>VLOOKUP(A734&amp;B734&amp;C734&amp;3&amp;E734,average_median_rates_2_aptFINAL!A:P,16,FALSE)</f>
        <v>1360</v>
      </c>
      <c r="H734">
        <f>IF(D734&lt;=3,VLOOKUP(A734&amp;D734,[1]ratio_condo_family!$A:$F,6,FALSE),0)</f>
        <v>1.3425040179507959</v>
      </c>
      <c r="I734">
        <f>VLOOKUP(A734&amp;3,[1]ratio_condo_family!$A:$F,6,FALSE)</f>
        <v>1.4679027449022439</v>
      </c>
      <c r="J734">
        <f>VLOOKUP(A734,[1]ratio_family_bedrooms!$A:$K,9,FALSE)</f>
        <v>1.0588235294117647</v>
      </c>
      <c r="K734">
        <f>VLOOKUP(A734,[1]ratio_family_bedrooms!$A:$K,10,FALSE)</f>
        <v>1.2222222222222221</v>
      </c>
      <c r="L734">
        <f>VLOOKUP(A734,[1]ratio_family_bedrooms!$A:$K,11,FALSE)</f>
        <v>1.5</v>
      </c>
      <c r="M734">
        <f t="shared" si="11"/>
        <v>1275.3788170532562</v>
      </c>
    </row>
    <row r="735" spans="1:13" x14ac:dyDescent="0.2">
      <c r="A735">
        <v>2015</v>
      </c>
      <c r="B735">
        <v>10</v>
      </c>
      <c r="C735" t="s">
        <v>61</v>
      </c>
      <c r="D735">
        <v>1</v>
      </c>
      <c r="E735" t="s">
        <v>32</v>
      </c>
      <c r="F735">
        <f>VLOOKUP(A735&amp;B735&amp;C735&amp;D735&amp;E735,average_median_rates_2_aptFINAL!A:P,16,FALSE)</f>
        <v>850</v>
      </c>
      <c r="G735">
        <f>VLOOKUP(A735&amp;B735&amp;C735&amp;3&amp;E735,average_median_rates_2_aptFINAL!A:P,16,FALSE)</f>
        <v>1475</v>
      </c>
      <c r="H735">
        <f>IF(D735&lt;=3,VLOOKUP(A735&amp;D735,[1]ratio_condo_family!$A:$F,6,FALSE),0)</f>
        <v>1.3425040179507959</v>
      </c>
      <c r="I735">
        <f>VLOOKUP(A735&amp;3,[1]ratio_condo_family!$A:$F,6,FALSE)</f>
        <v>1.4679027449022439</v>
      </c>
      <c r="J735">
        <f>VLOOKUP(A735,[1]ratio_family_bedrooms!$A:$K,9,FALSE)</f>
        <v>1.0588235294117647</v>
      </c>
      <c r="K735">
        <f>VLOOKUP(A735,[1]ratio_family_bedrooms!$A:$K,10,FALSE)</f>
        <v>1.2222222222222221</v>
      </c>
      <c r="L735">
        <f>VLOOKUP(A735,[1]ratio_family_bedrooms!$A:$K,11,FALSE)</f>
        <v>1.5</v>
      </c>
      <c r="M735">
        <f t="shared" si="11"/>
        <v>1141.1284152581766</v>
      </c>
    </row>
    <row r="736" spans="1:13" x14ac:dyDescent="0.2">
      <c r="A736">
        <v>2015</v>
      </c>
      <c r="B736">
        <v>10</v>
      </c>
      <c r="C736" t="s">
        <v>61</v>
      </c>
      <c r="D736">
        <v>1</v>
      </c>
      <c r="E736" t="s">
        <v>33</v>
      </c>
      <c r="F736">
        <f>VLOOKUP(A736&amp;B736&amp;C736&amp;D736&amp;E736,average_median_rates_2_aptFINAL!A:P,16,FALSE)</f>
        <v>1182.2918642139221</v>
      </c>
      <c r="G736">
        <f>VLOOKUP(A736&amp;B736&amp;C736&amp;3&amp;E736,average_median_rates_2_aptFINAL!A:P,16,FALSE)</f>
        <v>2210.3121856588605</v>
      </c>
      <c r="H736">
        <f>IF(D736&lt;=3,VLOOKUP(A736&amp;D736,[1]ratio_condo_family!$A:$F,6,FALSE),0)</f>
        <v>1.3425040179507959</v>
      </c>
      <c r="I736">
        <f>VLOOKUP(A736&amp;3,[1]ratio_condo_family!$A:$F,6,FALSE)</f>
        <v>1.4679027449022439</v>
      </c>
      <c r="J736">
        <f>VLOOKUP(A736,[1]ratio_family_bedrooms!$A:$K,9,FALSE)</f>
        <v>1.0588235294117647</v>
      </c>
      <c r="K736">
        <f>VLOOKUP(A736,[1]ratio_family_bedrooms!$A:$K,10,FALSE)</f>
        <v>1.2222222222222221</v>
      </c>
      <c r="L736">
        <f>VLOOKUP(A736,[1]ratio_family_bedrooms!$A:$K,11,FALSE)</f>
        <v>1.5</v>
      </c>
      <c r="M736">
        <f t="shared" si="11"/>
        <v>1587.2315780977272</v>
      </c>
    </row>
    <row r="737" spans="1:13" x14ac:dyDescent="0.2">
      <c r="A737">
        <v>2015</v>
      </c>
      <c r="B737">
        <v>10</v>
      </c>
      <c r="C737" t="s">
        <v>61</v>
      </c>
      <c r="D737">
        <v>1</v>
      </c>
      <c r="E737" t="s">
        <v>34</v>
      </c>
      <c r="F737">
        <f>VLOOKUP(A737&amp;B737&amp;C737&amp;D737&amp;E737,average_median_rates_2_aptFINAL!A:P,16,FALSE)</f>
        <v>1173</v>
      </c>
      <c r="G737">
        <f>VLOOKUP(A737&amp;B737&amp;C737&amp;3&amp;E737,average_median_rates_2_aptFINAL!A:P,16,FALSE)</f>
        <v>1560</v>
      </c>
      <c r="H737">
        <f>IF(D737&lt;=3,VLOOKUP(A737&amp;D737,[1]ratio_condo_family!$A:$F,6,FALSE),0)</f>
        <v>1.3425040179507959</v>
      </c>
      <c r="I737">
        <f>VLOOKUP(A737&amp;3,[1]ratio_condo_family!$A:$F,6,FALSE)</f>
        <v>1.4679027449022439</v>
      </c>
      <c r="J737">
        <f>VLOOKUP(A737,[1]ratio_family_bedrooms!$A:$K,9,FALSE)</f>
        <v>1.0588235294117647</v>
      </c>
      <c r="K737">
        <f>VLOOKUP(A737,[1]ratio_family_bedrooms!$A:$K,10,FALSE)</f>
        <v>1.2222222222222221</v>
      </c>
      <c r="L737">
        <f>VLOOKUP(A737,[1]ratio_family_bedrooms!$A:$K,11,FALSE)</f>
        <v>1.5</v>
      </c>
      <c r="M737">
        <f t="shared" si="11"/>
        <v>1574.7572130562835</v>
      </c>
    </row>
    <row r="738" spans="1:13" x14ac:dyDescent="0.2">
      <c r="A738">
        <v>2015</v>
      </c>
      <c r="B738">
        <v>10</v>
      </c>
      <c r="C738" t="s">
        <v>61</v>
      </c>
      <c r="D738">
        <v>1</v>
      </c>
      <c r="E738" t="s">
        <v>35</v>
      </c>
      <c r="F738">
        <f>VLOOKUP(A738&amp;B738&amp;C738&amp;D738&amp;E738,average_median_rates_2_aptFINAL!A:P,16,FALSE)</f>
        <v>1400</v>
      </c>
      <c r="G738">
        <f>VLOOKUP(A738&amp;B738&amp;C738&amp;3&amp;E738,average_median_rates_2_aptFINAL!A:P,16,FALSE)</f>
        <v>3150</v>
      </c>
      <c r="H738">
        <f>IF(D738&lt;=3,VLOOKUP(A738&amp;D738,[1]ratio_condo_family!$A:$F,6,FALSE),0)</f>
        <v>1.3425040179507959</v>
      </c>
      <c r="I738">
        <f>VLOOKUP(A738&amp;3,[1]ratio_condo_family!$A:$F,6,FALSE)</f>
        <v>1.4679027449022439</v>
      </c>
      <c r="J738">
        <f>VLOOKUP(A738,[1]ratio_family_bedrooms!$A:$K,9,FALSE)</f>
        <v>1.0588235294117647</v>
      </c>
      <c r="K738">
        <f>VLOOKUP(A738,[1]ratio_family_bedrooms!$A:$K,10,FALSE)</f>
        <v>1.2222222222222221</v>
      </c>
      <c r="L738">
        <f>VLOOKUP(A738,[1]ratio_family_bedrooms!$A:$K,11,FALSE)</f>
        <v>1.5</v>
      </c>
      <c r="M738">
        <f t="shared" si="11"/>
        <v>1879.5056251311141</v>
      </c>
    </row>
    <row r="739" spans="1:13" x14ac:dyDescent="0.2">
      <c r="A739">
        <v>2015</v>
      </c>
      <c r="B739">
        <v>10</v>
      </c>
      <c r="C739" t="s">
        <v>61</v>
      </c>
      <c r="D739">
        <v>1</v>
      </c>
      <c r="E739" t="s">
        <v>36</v>
      </c>
      <c r="F739">
        <f>VLOOKUP(A739&amp;B739&amp;C739&amp;D739&amp;E739,average_median_rates_2_aptFINAL!A:P,16,FALSE)</f>
        <v>980</v>
      </c>
      <c r="G739">
        <f>VLOOKUP(A739&amp;B739&amp;C739&amp;3&amp;E739,average_median_rates_2_aptFINAL!A:P,16,FALSE)</f>
        <v>1410</v>
      </c>
      <c r="H739">
        <f>IF(D739&lt;=3,VLOOKUP(A739&amp;D739,[1]ratio_condo_family!$A:$F,6,FALSE),0)</f>
        <v>1.3425040179507959</v>
      </c>
      <c r="I739">
        <f>VLOOKUP(A739&amp;3,[1]ratio_condo_family!$A:$F,6,FALSE)</f>
        <v>1.4679027449022439</v>
      </c>
      <c r="J739">
        <f>VLOOKUP(A739,[1]ratio_family_bedrooms!$A:$K,9,FALSE)</f>
        <v>1.0588235294117647</v>
      </c>
      <c r="K739">
        <f>VLOOKUP(A739,[1]ratio_family_bedrooms!$A:$K,10,FALSE)</f>
        <v>1.2222222222222221</v>
      </c>
      <c r="L739">
        <f>VLOOKUP(A739,[1]ratio_family_bedrooms!$A:$K,11,FALSE)</f>
        <v>1.5</v>
      </c>
      <c r="M739">
        <f t="shared" si="11"/>
        <v>1315.65393759178</v>
      </c>
    </row>
    <row r="740" spans="1:13" x14ac:dyDescent="0.2">
      <c r="A740">
        <v>2015</v>
      </c>
      <c r="B740">
        <v>10</v>
      </c>
      <c r="C740" t="s">
        <v>61</v>
      </c>
      <c r="D740">
        <v>1</v>
      </c>
      <c r="E740" t="s">
        <v>37</v>
      </c>
      <c r="F740">
        <f>VLOOKUP(A740&amp;B740&amp;C740&amp;D740&amp;E740,average_median_rates_2_aptFINAL!A:P,16,FALSE)</f>
        <v>825</v>
      </c>
      <c r="G740">
        <f>VLOOKUP(A740&amp;B740&amp;C740&amp;3&amp;E740,average_median_rates_2_aptFINAL!A:P,16,FALSE)</f>
        <v>1100</v>
      </c>
      <c r="H740">
        <f>IF(D740&lt;=3,VLOOKUP(A740&amp;D740,[1]ratio_condo_family!$A:$F,6,FALSE),0)</f>
        <v>1.3425040179507959</v>
      </c>
      <c r="I740">
        <f>VLOOKUP(A740&amp;3,[1]ratio_condo_family!$A:$F,6,FALSE)</f>
        <v>1.4679027449022439</v>
      </c>
      <c r="J740">
        <f>VLOOKUP(A740,[1]ratio_family_bedrooms!$A:$K,9,FALSE)</f>
        <v>1.0588235294117647</v>
      </c>
      <c r="K740">
        <f>VLOOKUP(A740,[1]ratio_family_bedrooms!$A:$K,10,FALSE)</f>
        <v>1.2222222222222221</v>
      </c>
      <c r="L740">
        <f>VLOOKUP(A740,[1]ratio_family_bedrooms!$A:$K,11,FALSE)</f>
        <v>1.5</v>
      </c>
      <c r="M740">
        <f t="shared" si="11"/>
        <v>1107.5658148094067</v>
      </c>
    </row>
    <row r="741" spans="1:13" x14ac:dyDescent="0.2">
      <c r="A741">
        <v>2015</v>
      </c>
      <c r="B741">
        <v>10</v>
      </c>
      <c r="C741" t="s">
        <v>61</v>
      </c>
      <c r="D741">
        <v>1</v>
      </c>
      <c r="E741" t="s">
        <v>38</v>
      </c>
      <c r="F741">
        <f>VLOOKUP(A741&amp;B741&amp;C741&amp;D741&amp;E741,average_median_rates_2_aptFINAL!A:P,16,FALSE)</f>
        <v>765</v>
      </c>
      <c r="G741">
        <f>VLOOKUP(A741&amp;B741&amp;C741&amp;3&amp;E741,average_median_rates_2_aptFINAL!A:P,16,FALSE)</f>
        <v>1106</v>
      </c>
      <c r="H741">
        <f>IF(D741&lt;=3,VLOOKUP(A741&amp;D741,[1]ratio_condo_family!$A:$F,6,FALSE),0)</f>
        <v>1.3425040179507959</v>
      </c>
      <c r="I741">
        <f>VLOOKUP(A741&amp;3,[1]ratio_condo_family!$A:$F,6,FALSE)</f>
        <v>1.4679027449022439</v>
      </c>
      <c r="J741">
        <f>VLOOKUP(A741,[1]ratio_family_bedrooms!$A:$K,9,FALSE)</f>
        <v>1.0588235294117647</v>
      </c>
      <c r="K741">
        <f>VLOOKUP(A741,[1]ratio_family_bedrooms!$A:$K,10,FALSE)</f>
        <v>1.2222222222222221</v>
      </c>
      <c r="L741">
        <f>VLOOKUP(A741,[1]ratio_family_bedrooms!$A:$K,11,FALSE)</f>
        <v>1.5</v>
      </c>
      <c r="M741">
        <f t="shared" si="11"/>
        <v>1027.0155737323589</v>
      </c>
    </row>
    <row r="742" spans="1:13" x14ac:dyDescent="0.2">
      <c r="A742">
        <v>2015</v>
      </c>
      <c r="B742">
        <v>10</v>
      </c>
      <c r="C742" t="s">
        <v>61</v>
      </c>
      <c r="D742">
        <v>1</v>
      </c>
      <c r="E742" t="s">
        <v>39</v>
      </c>
      <c r="F742">
        <f>VLOOKUP(A742&amp;B742&amp;C742&amp;D742&amp;E742,average_median_rates_2_aptFINAL!A:P,16,FALSE)</f>
        <v>845</v>
      </c>
      <c r="G742">
        <f>VLOOKUP(A742&amp;B742&amp;C742&amp;3&amp;E742,average_median_rates_2_aptFINAL!A:P,16,FALSE)</f>
        <v>1850</v>
      </c>
      <c r="H742">
        <f>IF(D742&lt;=3,VLOOKUP(A742&amp;D742,[1]ratio_condo_family!$A:$F,6,FALSE),0)</f>
        <v>1.3425040179507959</v>
      </c>
      <c r="I742">
        <f>VLOOKUP(A742&amp;3,[1]ratio_condo_family!$A:$F,6,FALSE)</f>
        <v>1.4679027449022439</v>
      </c>
      <c r="J742">
        <f>VLOOKUP(A742,[1]ratio_family_bedrooms!$A:$K,9,FALSE)</f>
        <v>1.0588235294117647</v>
      </c>
      <c r="K742">
        <f>VLOOKUP(A742,[1]ratio_family_bedrooms!$A:$K,10,FALSE)</f>
        <v>1.2222222222222221</v>
      </c>
      <c r="L742">
        <f>VLOOKUP(A742,[1]ratio_family_bedrooms!$A:$K,11,FALSE)</f>
        <v>1.5</v>
      </c>
      <c r="M742">
        <f t="shared" si="11"/>
        <v>1134.4158951684226</v>
      </c>
    </row>
    <row r="743" spans="1:13" x14ac:dyDescent="0.2">
      <c r="A743">
        <v>2015</v>
      </c>
      <c r="B743">
        <v>10</v>
      </c>
      <c r="C743" t="s">
        <v>61</v>
      </c>
      <c r="D743">
        <v>1</v>
      </c>
      <c r="E743" t="s">
        <v>40</v>
      </c>
      <c r="F743">
        <f>VLOOKUP(A743&amp;B743&amp;C743&amp;D743&amp;E743,average_median_rates_2_aptFINAL!A:P,16,FALSE)</f>
        <v>795</v>
      </c>
      <c r="G743">
        <f>VLOOKUP(A743&amp;B743&amp;C743&amp;3&amp;E743,average_median_rates_2_aptFINAL!A:P,16,FALSE)</f>
        <v>1100</v>
      </c>
      <c r="H743">
        <f>IF(D743&lt;=3,VLOOKUP(A743&amp;D743,[1]ratio_condo_family!$A:$F,6,FALSE),0)</f>
        <v>1.3425040179507959</v>
      </c>
      <c r="I743">
        <f>VLOOKUP(A743&amp;3,[1]ratio_condo_family!$A:$F,6,FALSE)</f>
        <v>1.4679027449022439</v>
      </c>
      <c r="J743">
        <f>VLOOKUP(A743,[1]ratio_family_bedrooms!$A:$K,9,FALSE)</f>
        <v>1.0588235294117647</v>
      </c>
      <c r="K743">
        <f>VLOOKUP(A743,[1]ratio_family_bedrooms!$A:$K,10,FALSE)</f>
        <v>1.2222222222222221</v>
      </c>
      <c r="L743">
        <f>VLOOKUP(A743,[1]ratio_family_bedrooms!$A:$K,11,FALSE)</f>
        <v>1.5</v>
      </c>
      <c r="M743">
        <f t="shared" si="11"/>
        <v>1067.2906942708828</v>
      </c>
    </row>
    <row r="744" spans="1:13" x14ac:dyDescent="0.2">
      <c r="A744">
        <v>2015</v>
      </c>
      <c r="B744">
        <v>10</v>
      </c>
      <c r="C744" t="s">
        <v>61</v>
      </c>
      <c r="D744">
        <v>1</v>
      </c>
      <c r="E744" t="s">
        <v>41</v>
      </c>
      <c r="F744">
        <f>VLOOKUP(A744&amp;B744&amp;C744&amp;D744&amp;E744,average_median_rates_2_aptFINAL!A:P,16,FALSE)</f>
        <v>840</v>
      </c>
      <c r="G744">
        <f>VLOOKUP(A744&amp;B744&amp;C744&amp;3&amp;E744,average_median_rates_2_aptFINAL!A:P,16,FALSE)</f>
        <v>1210</v>
      </c>
      <c r="H744">
        <f>IF(D744&lt;=3,VLOOKUP(A744&amp;D744,[1]ratio_condo_family!$A:$F,6,FALSE),0)</f>
        <v>1.3425040179507959</v>
      </c>
      <c r="I744">
        <f>VLOOKUP(A744&amp;3,[1]ratio_condo_family!$A:$F,6,FALSE)</f>
        <v>1.4679027449022439</v>
      </c>
      <c r="J744">
        <f>VLOOKUP(A744,[1]ratio_family_bedrooms!$A:$K,9,FALSE)</f>
        <v>1.0588235294117647</v>
      </c>
      <c r="K744">
        <f>VLOOKUP(A744,[1]ratio_family_bedrooms!$A:$K,10,FALSE)</f>
        <v>1.2222222222222221</v>
      </c>
      <c r="L744">
        <f>VLOOKUP(A744,[1]ratio_family_bedrooms!$A:$K,11,FALSE)</f>
        <v>1.5</v>
      </c>
      <c r="M744">
        <f t="shared" si="11"/>
        <v>1127.7033750786686</v>
      </c>
    </row>
    <row r="745" spans="1:13" x14ac:dyDescent="0.2">
      <c r="A745">
        <v>2015</v>
      </c>
      <c r="B745">
        <v>10</v>
      </c>
      <c r="C745" t="s">
        <v>61</v>
      </c>
      <c r="D745">
        <v>1</v>
      </c>
      <c r="E745" t="s">
        <v>42</v>
      </c>
      <c r="F745">
        <f>VLOOKUP(A745&amp;B745&amp;C745&amp;D745&amp;E745,average_median_rates_2_aptFINAL!A:P,16,FALSE)</f>
        <v>750</v>
      </c>
      <c r="G745">
        <f>VLOOKUP(A745&amp;B745&amp;C745&amp;3&amp;E745,average_median_rates_2_aptFINAL!A:P,16,FALSE)</f>
        <v>1020</v>
      </c>
      <c r="H745">
        <f>IF(D745&lt;=3,VLOOKUP(A745&amp;D745,[1]ratio_condo_family!$A:$F,6,FALSE),0)</f>
        <v>1.3425040179507959</v>
      </c>
      <c r="I745">
        <f>VLOOKUP(A745&amp;3,[1]ratio_condo_family!$A:$F,6,FALSE)</f>
        <v>1.4679027449022439</v>
      </c>
      <c r="J745">
        <f>VLOOKUP(A745,[1]ratio_family_bedrooms!$A:$K,9,FALSE)</f>
        <v>1.0588235294117647</v>
      </c>
      <c r="K745">
        <f>VLOOKUP(A745,[1]ratio_family_bedrooms!$A:$K,10,FALSE)</f>
        <v>1.2222222222222221</v>
      </c>
      <c r="L745">
        <f>VLOOKUP(A745,[1]ratio_family_bedrooms!$A:$K,11,FALSE)</f>
        <v>1.5</v>
      </c>
      <c r="M745">
        <f t="shared" si="11"/>
        <v>1006.8780134630969</v>
      </c>
    </row>
    <row r="746" spans="1:13" x14ac:dyDescent="0.2">
      <c r="A746">
        <v>2015</v>
      </c>
      <c r="B746">
        <v>10</v>
      </c>
      <c r="C746" t="s">
        <v>61</v>
      </c>
      <c r="D746">
        <v>1</v>
      </c>
      <c r="E746" t="s">
        <v>43</v>
      </c>
      <c r="F746">
        <f>VLOOKUP(A746&amp;B746&amp;C746&amp;D746&amp;E746,average_median_rates_2_aptFINAL!A:P,16,FALSE)</f>
        <v>1010</v>
      </c>
      <c r="G746">
        <f>VLOOKUP(A746&amp;B746&amp;C746&amp;3&amp;E746,average_median_rates_2_aptFINAL!A:P,16,FALSE)</f>
        <v>1350</v>
      </c>
      <c r="H746">
        <f>IF(D746&lt;=3,VLOOKUP(A746&amp;D746,[1]ratio_condo_family!$A:$F,6,FALSE),0)</f>
        <v>1.3425040179507959</v>
      </c>
      <c r="I746">
        <f>VLOOKUP(A746&amp;3,[1]ratio_condo_family!$A:$F,6,FALSE)</f>
        <v>1.4679027449022439</v>
      </c>
      <c r="J746">
        <f>VLOOKUP(A746,[1]ratio_family_bedrooms!$A:$K,9,FALSE)</f>
        <v>1.0588235294117647</v>
      </c>
      <c r="K746">
        <f>VLOOKUP(A746,[1]ratio_family_bedrooms!$A:$K,10,FALSE)</f>
        <v>1.2222222222222221</v>
      </c>
      <c r="L746">
        <f>VLOOKUP(A746,[1]ratio_family_bedrooms!$A:$K,11,FALSE)</f>
        <v>1.5</v>
      </c>
      <c r="M746">
        <f t="shared" si="11"/>
        <v>1355.9290581303039</v>
      </c>
    </row>
    <row r="747" spans="1:13" x14ac:dyDescent="0.2">
      <c r="A747">
        <v>2015</v>
      </c>
      <c r="B747">
        <v>10</v>
      </c>
      <c r="C747" t="s">
        <v>61</v>
      </c>
      <c r="D747">
        <v>1</v>
      </c>
      <c r="E747" t="s">
        <v>60</v>
      </c>
      <c r="F747">
        <f>VLOOKUP(A747&amp;B747&amp;C747&amp;D747&amp;E747,average_median_rates_2_aptFINAL!A:P,16,FALSE)</f>
        <v>1020</v>
      </c>
      <c r="G747">
        <f>VLOOKUP(A747&amp;B747&amp;C747&amp;3&amp;E747,average_median_rates_2_aptFINAL!A:P,16,FALSE)</f>
        <v>1500</v>
      </c>
      <c r="H747">
        <f>IF(D747&lt;=3,VLOOKUP(A747&amp;D747,[1]ratio_condo_family!$A:$F,6,FALSE),0)</f>
        <v>1.3425040179507959</v>
      </c>
      <c r="I747">
        <f>VLOOKUP(A747&amp;3,[1]ratio_condo_family!$A:$F,6,FALSE)</f>
        <v>1.4679027449022439</v>
      </c>
      <c r="J747">
        <f>VLOOKUP(A747,[1]ratio_family_bedrooms!$A:$K,9,FALSE)</f>
        <v>1.0588235294117647</v>
      </c>
      <c r="K747">
        <f>VLOOKUP(A747,[1]ratio_family_bedrooms!$A:$K,10,FALSE)</f>
        <v>1.2222222222222221</v>
      </c>
      <c r="L747">
        <f>VLOOKUP(A747,[1]ratio_family_bedrooms!$A:$K,11,FALSE)</f>
        <v>1.5</v>
      </c>
      <c r="M747">
        <f t="shared" si="11"/>
        <v>1369.3540983098119</v>
      </c>
    </row>
    <row r="748" spans="1:13" x14ac:dyDescent="0.2">
      <c r="A748">
        <v>2015</v>
      </c>
      <c r="B748">
        <v>10</v>
      </c>
      <c r="C748" t="s">
        <v>61</v>
      </c>
      <c r="D748">
        <v>2</v>
      </c>
      <c r="E748" t="s">
        <v>12</v>
      </c>
      <c r="F748">
        <f>VLOOKUP(A748&amp;B748&amp;C748&amp;D748&amp;E748,average_median_rates_2_aptFINAL!A:P,16,FALSE)</f>
        <v>1855</v>
      </c>
      <c r="G748">
        <f>VLOOKUP(A748&amp;B748&amp;C748&amp;3&amp;E748,average_median_rates_2_aptFINAL!A:P,16,FALSE)</f>
        <v>2830</v>
      </c>
      <c r="H748">
        <f>IF(D748&lt;=3,VLOOKUP(A748&amp;D748,[1]ratio_condo_family!$A:$F,6,FALSE),0)</f>
        <v>1.4549982957317658</v>
      </c>
      <c r="I748">
        <f>VLOOKUP(A748&amp;3,[1]ratio_condo_family!$A:$F,6,FALSE)</f>
        <v>1.4679027449022439</v>
      </c>
      <c r="J748">
        <f>VLOOKUP(A748,[1]ratio_family_bedrooms!$A:$K,9,FALSE)</f>
        <v>1.0588235294117647</v>
      </c>
      <c r="K748">
        <f>VLOOKUP(A748,[1]ratio_family_bedrooms!$A:$K,10,FALSE)</f>
        <v>1.2222222222222221</v>
      </c>
      <c r="L748">
        <f>VLOOKUP(A748,[1]ratio_family_bedrooms!$A:$K,11,FALSE)</f>
        <v>1.5</v>
      </c>
      <c r="M748">
        <f t="shared" si="11"/>
        <v>2699.0218385824255</v>
      </c>
    </row>
    <row r="749" spans="1:13" x14ac:dyDescent="0.2">
      <c r="A749">
        <v>2015</v>
      </c>
      <c r="B749">
        <v>10</v>
      </c>
      <c r="C749" t="s">
        <v>61</v>
      </c>
      <c r="D749">
        <v>2</v>
      </c>
      <c r="E749" t="s">
        <v>16</v>
      </c>
      <c r="F749">
        <f>VLOOKUP(A749&amp;B749&amp;C749&amp;D749&amp;E749,average_median_rates_2_aptFINAL!A:P,16,FALSE)</f>
        <v>1800</v>
      </c>
      <c r="G749">
        <f>VLOOKUP(A749&amp;B749&amp;C749&amp;3&amp;E749,average_median_rates_2_aptFINAL!A:P,16,FALSE)</f>
        <v>2795</v>
      </c>
      <c r="H749">
        <f>IF(D749&lt;=3,VLOOKUP(A749&amp;D749,[1]ratio_condo_family!$A:$F,6,FALSE),0)</f>
        <v>1.4549982957317658</v>
      </c>
      <c r="I749">
        <f>VLOOKUP(A749&amp;3,[1]ratio_condo_family!$A:$F,6,FALSE)</f>
        <v>1.4679027449022439</v>
      </c>
      <c r="J749">
        <f>VLOOKUP(A749,[1]ratio_family_bedrooms!$A:$K,9,FALSE)</f>
        <v>1.0588235294117647</v>
      </c>
      <c r="K749">
        <f>VLOOKUP(A749,[1]ratio_family_bedrooms!$A:$K,10,FALSE)</f>
        <v>1.2222222222222221</v>
      </c>
      <c r="L749">
        <f>VLOOKUP(A749,[1]ratio_family_bedrooms!$A:$K,11,FALSE)</f>
        <v>1.5</v>
      </c>
      <c r="M749">
        <f t="shared" si="11"/>
        <v>2618.9969323171786</v>
      </c>
    </row>
    <row r="750" spans="1:13" x14ac:dyDescent="0.2">
      <c r="A750">
        <v>2015</v>
      </c>
      <c r="B750">
        <v>10</v>
      </c>
      <c r="C750" t="s">
        <v>61</v>
      </c>
      <c r="D750">
        <v>2</v>
      </c>
      <c r="E750" t="s">
        <v>17</v>
      </c>
      <c r="F750">
        <f>VLOOKUP(A750&amp;B750&amp;C750&amp;D750&amp;E750,average_median_rates_2_aptFINAL!A:P,16,FALSE)</f>
        <v>1825</v>
      </c>
      <c r="G750">
        <f>VLOOKUP(A750&amp;B750&amp;C750&amp;3&amp;E750,average_median_rates_2_aptFINAL!A:P,16,FALSE)</f>
        <v>2300</v>
      </c>
      <c r="H750">
        <f>IF(D750&lt;=3,VLOOKUP(A750&amp;D750,[1]ratio_condo_family!$A:$F,6,FALSE),0)</f>
        <v>1.4549982957317658</v>
      </c>
      <c r="I750">
        <f>VLOOKUP(A750&amp;3,[1]ratio_condo_family!$A:$F,6,FALSE)</f>
        <v>1.4679027449022439</v>
      </c>
      <c r="J750">
        <f>VLOOKUP(A750,[1]ratio_family_bedrooms!$A:$K,9,FALSE)</f>
        <v>1.0588235294117647</v>
      </c>
      <c r="K750">
        <f>VLOOKUP(A750,[1]ratio_family_bedrooms!$A:$K,10,FALSE)</f>
        <v>1.2222222222222221</v>
      </c>
      <c r="L750">
        <f>VLOOKUP(A750,[1]ratio_family_bedrooms!$A:$K,11,FALSE)</f>
        <v>1.5</v>
      </c>
      <c r="M750">
        <f t="shared" si="11"/>
        <v>2655.3718897104727</v>
      </c>
    </row>
    <row r="751" spans="1:13" x14ac:dyDescent="0.2">
      <c r="A751">
        <v>2015</v>
      </c>
      <c r="B751">
        <v>10</v>
      </c>
      <c r="C751" t="s">
        <v>61</v>
      </c>
      <c r="D751">
        <v>2</v>
      </c>
      <c r="E751" t="s">
        <v>19</v>
      </c>
      <c r="F751">
        <f>VLOOKUP(A751&amp;B751&amp;C751&amp;D751&amp;E751,average_median_rates_2_aptFINAL!A:P,16,FALSE)</f>
        <v>1620</v>
      </c>
      <c r="G751">
        <f>VLOOKUP(A751&amp;B751&amp;C751&amp;3&amp;E751,average_median_rates_2_aptFINAL!A:P,16,FALSE)</f>
        <v>2040</v>
      </c>
      <c r="H751">
        <f>IF(D751&lt;=3,VLOOKUP(A751&amp;D751,[1]ratio_condo_family!$A:$F,6,FALSE),0)</f>
        <v>1.4549982957317658</v>
      </c>
      <c r="I751">
        <f>VLOOKUP(A751&amp;3,[1]ratio_condo_family!$A:$F,6,FALSE)</f>
        <v>1.4679027449022439</v>
      </c>
      <c r="J751">
        <f>VLOOKUP(A751,[1]ratio_family_bedrooms!$A:$K,9,FALSE)</f>
        <v>1.0588235294117647</v>
      </c>
      <c r="K751">
        <f>VLOOKUP(A751,[1]ratio_family_bedrooms!$A:$K,10,FALSE)</f>
        <v>1.2222222222222221</v>
      </c>
      <c r="L751">
        <f>VLOOKUP(A751,[1]ratio_family_bedrooms!$A:$K,11,FALSE)</f>
        <v>1.5</v>
      </c>
      <c r="M751">
        <f t="shared" si="11"/>
        <v>2357.0972390854604</v>
      </c>
    </row>
    <row r="752" spans="1:13" x14ac:dyDescent="0.2">
      <c r="A752">
        <v>2015</v>
      </c>
      <c r="B752">
        <v>10</v>
      </c>
      <c r="C752" t="s">
        <v>61</v>
      </c>
      <c r="D752">
        <v>2</v>
      </c>
      <c r="E752" t="s">
        <v>20</v>
      </c>
      <c r="F752">
        <f>VLOOKUP(A752&amp;B752&amp;C752&amp;D752&amp;E752,average_median_rates_2_aptFINAL!A:P,16,FALSE)</f>
        <v>1750</v>
      </c>
      <c r="G752">
        <f>VLOOKUP(A752&amp;B752&amp;C752&amp;3&amp;E752,average_median_rates_2_aptFINAL!A:P,16,FALSE)</f>
        <v>2552.2255352780548</v>
      </c>
      <c r="H752">
        <f>IF(D752&lt;=3,VLOOKUP(A752&amp;D752,[1]ratio_condo_family!$A:$F,6,FALSE),0)</f>
        <v>1.4549982957317658</v>
      </c>
      <c r="I752">
        <f>VLOOKUP(A752&amp;3,[1]ratio_condo_family!$A:$F,6,FALSE)</f>
        <v>1.4679027449022439</v>
      </c>
      <c r="J752">
        <f>VLOOKUP(A752,[1]ratio_family_bedrooms!$A:$K,9,FALSE)</f>
        <v>1.0588235294117647</v>
      </c>
      <c r="K752">
        <f>VLOOKUP(A752,[1]ratio_family_bedrooms!$A:$K,10,FALSE)</f>
        <v>1.2222222222222221</v>
      </c>
      <c r="L752">
        <f>VLOOKUP(A752,[1]ratio_family_bedrooms!$A:$K,11,FALSE)</f>
        <v>1.5</v>
      </c>
      <c r="M752">
        <f t="shared" si="11"/>
        <v>2546.2470175305903</v>
      </c>
    </row>
    <row r="753" spans="1:13" x14ac:dyDescent="0.2">
      <c r="A753">
        <v>2015</v>
      </c>
      <c r="B753">
        <v>10</v>
      </c>
      <c r="C753" t="s">
        <v>61</v>
      </c>
      <c r="D753">
        <v>2</v>
      </c>
      <c r="E753" t="s">
        <v>21</v>
      </c>
      <c r="F753">
        <f>VLOOKUP(A753&amp;B753&amp;C753&amp;D753&amp;E753,average_median_rates_2_aptFINAL!A:P,16,FALSE)</f>
        <v>1715</v>
      </c>
      <c r="G753">
        <f>VLOOKUP(A753&amp;B753&amp;C753&amp;3&amp;E753,average_median_rates_2_aptFINAL!A:P,16,FALSE)</f>
        <v>2600</v>
      </c>
      <c r="H753">
        <f>IF(D753&lt;=3,VLOOKUP(A753&amp;D753,[1]ratio_condo_family!$A:$F,6,FALSE),0)</f>
        <v>1.4549982957317658</v>
      </c>
      <c r="I753">
        <f>VLOOKUP(A753&amp;3,[1]ratio_condo_family!$A:$F,6,FALSE)</f>
        <v>1.4679027449022439</v>
      </c>
      <c r="J753">
        <f>VLOOKUP(A753,[1]ratio_family_bedrooms!$A:$K,9,FALSE)</f>
        <v>1.0588235294117647</v>
      </c>
      <c r="K753">
        <f>VLOOKUP(A753,[1]ratio_family_bedrooms!$A:$K,10,FALSE)</f>
        <v>1.2222222222222221</v>
      </c>
      <c r="L753">
        <f>VLOOKUP(A753,[1]ratio_family_bedrooms!$A:$K,11,FALSE)</f>
        <v>1.5</v>
      </c>
      <c r="M753">
        <f t="shared" si="11"/>
        <v>2495.3220771799784</v>
      </c>
    </row>
    <row r="754" spans="1:13" x14ac:dyDescent="0.2">
      <c r="A754">
        <v>2015</v>
      </c>
      <c r="B754">
        <v>10</v>
      </c>
      <c r="C754" t="s">
        <v>61</v>
      </c>
      <c r="D754">
        <v>2</v>
      </c>
      <c r="E754" t="s">
        <v>23</v>
      </c>
      <c r="F754">
        <f>VLOOKUP(A754&amp;B754&amp;C754&amp;D754&amp;E754,average_median_rates_2_aptFINAL!A:P,16,FALSE)</f>
        <v>1175</v>
      </c>
      <c r="G754">
        <f>VLOOKUP(A754&amp;B754&amp;C754&amp;3&amp;E754,average_median_rates_2_aptFINAL!A:P,16,FALSE)</f>
        <v>1300</v>
      </c>
      <c r="H754">
        <f>IF(D754&lt;=3,VLOOKUP(A754&amp;D754,[1]ratio_condo_family!$A:$F,6,FALSE),0)</f>
        <v>1.4549982957317658</v>
      </c>
      <c r="I754">
        <f>VLOOKUP(A754&amp;3,[1]ratio_condo_family!$A:$F,6,FALSE)</f>
        <v>1.4679027449022439</v>
      </c>
      <c r="J754">
        <f>VLOOKUP(A754,[1]ratio_family_bedrooms!$A:$K,9,FALSE)</f>
        <v>1.0588235294117647</v>
      </c>
      <c r="K754">
        <f>VLOOKUP(A754,[1]ratio_family_bedrooms!$A:$K,10,FALSE)</f>
        <v>1.2222222222222221</v>
      </c>
      <c r="L754">
        <f>VLOOKUP(A754,[1]ratio_family_bedrooms!$A:$K,11,FALSE)</f>
        <v>1.5</v>
      </c>
      <c r="M754">
        <f t="shared" si="11"/>
        <v>1709.6229974848247</v>
      </c>
    </row>
    <row r="755" spans="1:13" x14ac:dyDescent="0.2">
      <c r="A755">
        <v>2015</v>
      </c>
      <c r="B755">
        <v>10</v>
      </c>
      <c r="C755" t="s">
        <v>61</v>
      </c>
      <c r="D755">
        <v>2</v>
      </c>
      <c r="E755" t="s">
        <v>24</v>
      </c>
      <c r="F755">
        <f>VLOOKUP(A755&amp;B755&amp;C755&amp;D755&amp;E755,average_median_rates_2_aptFINAL!A:P,16,FALSE)</f>
        <v>1340</v>
      </c>
      <c r="G755">
        <f>VLOOKUP(A755&amp;B755&amp;C755&amp;3&amp;E755,average_median_rates_2_aptFINAL!A:P,16,FALSE)</f>
        <v>1500</v>
      </c>
      <c r="H755">
        <f>IF(D755&lt;=3,VLOOKUP(A755&amp;D755,[1]ratio_condo_family!$A:$F,6,FALSE),0)</f>
        <v>1.4549982957317658</v>
      </c>
      <c r="I755">
        <f>VLOOKUP(A755&amp;3,[1]ratio_condo_family!$A:$F,6,FALSE)</f>
        <v>1.4679027449022439</v>
      </c>
      <c r="J755">
        <f>VLOOKUP(A755,[1]ratio_family_bedrooms!$A:$K,9,FALSE)</f>
        <v>1.0588235294117647</v>
      </c>
      <c r="K755">
        <f>VLOOKUP(A755,[1]ratio_family_bedrooms!$A:$K,10,FALSE)</f>
        <v>1.2222222222222221</v>
      </c>
      <c r="L755">
        <f>VLOOKUP(A755,[1]ratio_family_bedrooms!$A:$K,11,FALSE)</f>
        <v>1.5</v>
      </c>
      <c r="M755">
        <f t="shared" si="11"/>
        <v>1949.6977162805661</v>
      </c>
    </row>
    <row r="756" spans="1:13" x14ac:dyDescent="0.2">
      <c r="A756">
        <v>2015</v>
      </c>
      <c r="B756">
        <v>10</v>
      </c>
      <c r="C756" t="s">
        <v>61</v>
      </c>
      <c r="D756">
        <v>2</v>
      </c>
      <c r="E756" t="s">
        <v>25</v>
      </c>
      <c r="F756">
        <f>VLOOKUP(A756&amp;B756&amp;C756&amp;D756&amp;E756,average_median_rates_2_aptFINAL!A:P,16,FALSE)</f>
        <v>1220</v>
      </c>
      <c r="G756">
        <f>VLOOKUP(A756&amp;B756&amp;C756&amp;3&amp;E756,average_median_rates_2_aptFINAL!A:P,16,FALSE)</f>
        <v>1350</v>
      </c>
      <c r="H756">
        <f>IF(D756&lt;=3,VLOOKUP(A756&amp;D756,[1]ratio_condo_family!$A:$F,6,FALSE),0)</f>
        <v>1.4549982957317658</v>
      </c>
      <c r="I756">
        <f>VLOOKUP(A756&amp;3,[1]ratio_condo_family!$A:$F,6,FALSE)</f>
        <v>1.4679027449022439</v>
      </c>
      <c r="J756">
        <f>VLOOKUP(A756,[1]ratio_family_bedrooms!$A:$K,9,FALSE)</f>
        <v>1.0588235294117647</v>
      </c>
      <c r="K756">
        <f>VLOOKUP(A756,[1]ratio_family_bedrooms!$A:$K,10,FALSE)</f>
        <v>1.2222222222222221</v>
      </c>
      <c r="L756">
        <f>VLOOKUP(A756,[1]ratio_family_bedrooms!$A:$K,11,FALSE)</f>
        <v>1.5</v>
      </c>
      <c r="M756">
        <f t="shared" si="11"/>
        <v>1775.0979207927542</v>
      </c>
    </row>
    <row r="757" spans="1:13" x14ac:dyDescent="0.2">
      <c r="A757">
        <v>2015</v>
      </c>
      <c r="B757">
        <v>10</v>
      </c>
      <c r="C757" t="s">
        <v>61</v>
      </c>
      <c r="D757">
        <v>2</v>
      </c>
      <c r="E757" t="s">
        <v>26</v>
      </c>
      <c r="F757">
        <f>VLOOKUP(A757&amp;B757&amp;C757&amp;D757&amp;E757,average_median_rates_2_aptFINAL!A:P,16,FALSE)</f>
        <v>1375</v>
      </c>
      <c r="G757">
        <f>VLOOKUP(A757&amp;B757&amp;C757&amp;3&amp;E757,average_median_rates_2_aptFINAL!A:P,16,FALSE)</f>
        <v>1246</v>
      </c>
      <c r="H757">
        <f>IF(D757&lt;=3,VLOOKUP(A757&amp;D757,[1]ratio_condo_family!$A:$F,6,FALSE),0)</f>
        <v>1.4549982957317658</v>
      </c>
      <c r="I757">
        <f>VLOOKUP(A757&amp;3,[1]ratio_condo_family!$A:$F,6,FALSE)</f>
        <v>1.4679027449022439</v>
      </c>
      <c r="J757">
        <f>VLOOKUP(A757,[1]ratio_family_bedrooms!$A:$K,9,FALSE)</f>
        <v>1.0588235294117647</v>
      </c>
      <c r="K757">
        <f>VLOOKUP(A757,[1]ratio_family_bedrooms!$A:$K,10,FALSE)</f>
        <v>1.2222222222222221</v>
      </c>
      <c r="L757">
        <f>VLOOKUP(A757,[1]ratio_family_bedrooms!$A:$K,11,FALSE)</f>
        <v>1.5</v>
      </c>
      <c r="M757">
        <f t="shared" si="11"/>
        <v>2000.622656631178</v>
      </c>
    </row>
    <row r="758" spans="1:13" x14ac:dyDescent="0.2">
      <c r="A758">
        <v>2015</v>
      </c>
      <c r="B758">
        <v>10</v>
      </c>
      <c r="C758" t="s">
        <v>61</v>
      </c>
      <c r="D758">
        <v>2</v>
      </c>
      <c r="E758" t="s">
        <v>27</v>
      </c>
      <c r="F758">
        <f>VLOOKUP(A758&amp;B758&amp;C758&amp;D758&amp;E758,average_median_rates_2_aptFINAL!A:P,16,FALSE)</f>
        <v>2150</v>
      </c>
      <c r="G758">
        <f>VLOOKUP(A758&amp;B758&amp;C758&amp;3&amp;E758,average_median_rates_2_aptFINAL!A:P,16,FALSE)</f>
        <v>2700</v>
      </c>
      <c r="H758">
        <f>IF(D758&lt;=3,VLOOKUP(A758&amp;D758,[1]ratio_condo_family!$A:$F,6,FALSE),0)</f>
        <v>1.4549982957317658</v>
      </c>
      <c r="I758">
        <f>VLOOKUP(A758&amp;3,[1]ratio_condo_family!$A:$F,6,FALSE)</f>
        <v>1.4679027449022439</v>
      </c>
      <c r="J758">
        <f>VLOOKUP(A758,[1]ratio_family_bedrooms!$A:$K,9,FALSE)</f>
        <v>1.0588235294117647</v>
      </c>
      <c r="K758">
        <f>VLOOKUP(A758,[1]ratio_family_bedrooms!$A:$K,10,FALSE)</f>
        <v>1.2222222222222221</v>
      </c>
      <c r="L758">
        <f>VLOOKUP(A758,[1]ratio_family_bedrooms!$A:$K,11,FALSE)</f>
        <v>1.5</v>
      </c>
      <c r="M758">
        <f t="shared" si="11"/>
        <v>3128.2463358232962</v>
      </c>
    </row>
    <row r="759" spans="1:13" x14ac:dyDescent="0.2">
      <c r="A759">
        <v>2015</v>
      </c>
      <c r="B759">
        <v>10</v>
      </c>
      <c r="C759" t="s">
        <v>61</v>
      </c>
      <c r="D759">
        <v>2</v>
      </c>
      <c r="E759" t="s">
        <v>28</v>
      </c>
      <c r="F759">
        <f>VLOOKUP(A759&amp;B759&amp;C759&amp;D759&amp;E759,average_median_rates_2_aptFINAL!A:P,16,FALSE)</f>
        <v>1200</v>
      </c>
      <c r="G759">
        <f>VLOOKUP(A759&amp;B759&amp;C759&amp;3&amp;E759,average_median_rates_2_aptFINAL!A:P,16,FALSE)</f>
        <v>1600</v>
      </c>
      <c r="H759">
        <f>IF(D759&lt;=3,VLOOKUP(A759&amp;D759,[1]ratio_condo_family!$A:$F,6,FALSE),0)</f>
        <v>1.4549982957317658</v>
      </c>
      <c r="I759">
        <f>VLOOKUP(A759&amp;3,[1]ratio_condo_family!$A:$F,6,FALSE)</f>
        <v>1.4679027449022439</v>
      </c>
      <c r="J759">
        <f>VLOOKUP(A759,[1]ratio_family_bedrooms!$A:$K,9,FALSE)</f>
        <v>1.0588235294117647</v>
      </c>
      <c r="K759">
        <f>VLOOKUP(A759,[1]ratio_family_bedrooms!$A:$K,10,FALSE)</f>
        <v>1.2222222222222221</v>
      </c>
      <c r="L759">
        <f>VLOOKUP(A759,[1]ratio_family_bedrooms!$A:$K,11,FALSE)</f>
        <v>1.5</v>
      </c>
      <c r="M759">
        <f t="shared" si="11"/>
        <v>1745.9979548781189</v>
      </c>
    </row>
    <row r="760" spans="1:13" x14ac:dyDescent="0.2">
      <c r="A760">
        <v>2015</v>
      </c>
      <c r="B760">
        <v>10</v>
      </c>
      <c r="C760" t="s">
        <v>61</v>
      </c>
      <c r="D760">
        <v>2</v>
      </c>
      <c r="E760" t="s">
        <v>29</v>
      </c>
      <c r="F760">
        <f>VLOOKUP(A760&amp;B760&amp;C760&amp;D760&amp;E760,average_median_rates_2_aptFINAL!A:P,16,FALSE)</f>
        <v>1020</v>
      </c>
      <c r="G760">
        <f>VLOOKUP(A760&amp;B760&amp;C760&amp;3&amp;E760,average_median_rates_2_aptFINAL!A:P,16,FALSE)</f>
        <v>1275</v>
      </c>
      <c r="H760">
        <f>IF(D760&lt;=3,VLOOKUP(A760&amp;D760,[1]ratio_condo_family!$A:$F,6,FALSE),0)</f>
        <v>1.4549982957317658</v>
      </c>
      <c r="I760">
        <f>VLOOKUP(A760&amp;3,[1]ratio_condo_family!$A:$F,6,FALSE)</f>
        <v>1.4679027449022439</v>
      </c>
      <c r="J760">
        <f>VLOOKUP(A760,[1]ratio_family_bedrooms!$A:$K,9,FALSE)</f>
        <v>1.0588235294117647</v>
      </c>
      <c r="K760">
        <f>VLOOKUP(A760,[1]ratio_family_bedrooms!$A:$K,10,FALSE)</f>
        <v>1.2222222222222221</v>
      </c>
      <c r="L760">
        <f>VLOOKUP(A760,[1]ratio_family_bedrooms!$A:$K,11,FALSE)</f>
        <v>1.5</v>
      </c>
      <c r="M760">
        <f t="shared" si="11"/>
        <v>1484.0982616464012</v>
      </c>
    </row>
    <row r="761" spans="1:13" x14ac:dyDescent="0.2">
      <c r="A761">
        <v>2015</v>
      </c>
      <c r="B761">
        <v>10</v>
      </c>
      <c r="C761" t="s">
        <v>61</v>
      </c>
      <c r="D761">
        <v>2</v>
      </c>
      <c r="E761" t="s">
        <v>31</v>
      </c>
      <c r="F761">
        <f>VLOOKUP(A761&amp;B761&amp;C761&amp;D761&amp;E761,average_median_rates_2_aptFINAL!A:P,16,FALSE)</f>
        <v>1250</v>
      </c>
      <c r="G761">
        <f>VLOOKUP(A761&amp;B761&amp;C761&amp;3&amp;E761,average_median_rates_2_aptFINAL!A:P,16,FALSE)</f>
        <v>1360</v>
      </c>
      <c r="H761">
        <f>IF(D761&lt;=3,VLOOKUP(A761&amp;D761,[1]ratio_condo_family!$A:$F,6,FALSE),0)</f>
        <v>1.4549982957317658</v>
      </c>
      <c r="I761">
        <f>VLOOKUP(A761&amp;3,[1]ratio_condo_family!$A:$F,6,FALSE)</f>
        <v>1.4679027449022439</v>
      </c>
      <c r="J761">
        <f>VLOOKUP(A761,[1]ratio_family_bedrooms!$A:$K,9,FALSE)</f>
        <v>1.0588235294117647</v>
      </c>
      <c r="K761">
        <f>VLOOKUP(A761,[1]ratio_family_bedrooms!$A:$K,10,FALSE)</f>
        <v>1.2222222222222221</v>
      </c>
      <c r="L761">
        <f>VLOOKUP(A761,[1]ratio_family_bedrooms!$A:$K,11,FALSE)</f>
        <v>1.5</v>
      </c>
      <c r="M761">
        <f t="shared" si="11"/>
        <v>1818.7478696647072</v>
      </c>
    </row>
    <row r="762" spans="1:13" x14ac:dyDescent="0.2">
      <c r="A762">
        <v>2015</v>
      </c>
      <c r="B762">
        <v>10</v>
      </c>
      <c r="C762" t="s">
        <v>61</v>
      </c>
      <c r="D762">
        <v>2</v>
      </c>
      <c r="E762" t="s">
        <v>32</v>
      </c>
      <c r="F762">
        <f>VLOOKUP(A762&amp;B762&amp;C762&amp;D762&amp;E762,average_median_rates_2_aptFINAL!A:P,16,FALSE)</f>
        <v>1130</v>
      </c>
      <c r="G762">
        <f>VLOOKUP(A762&amp;B762&amp;C762&amp;3&amp;E762,average_median_rates_2_aptFINAL!A:P,16,FALSE)</f>
        <v>1475</v>
      </c>
      <c r="H762">
        <f>IF(D762&lt;=3,VLOOKUP(A762&amp;D762,[1]ratio_condo_family!$A:$F,6,FALSE),0)</f>
        <v>1.4549982957317658</v>
      </c>
      <c r="I762">
        <f>VLOOKUP(A762&amp;3,[1]ratio_condo_family!$A:$F,6,FALSE)</f>
        <v>1.4679027449022439</v>
      </c>
      <c r="J762">
        <f>VLOOKUP(A762,[1]ratio_family_bedrooms!$A:$K,9,FALSE)</f>
        <v>1.0588235294117647</v>
      </c>
      <c r="K762">
        <f>VLOOKUP(A762,[1]ratio_family_bedrooms!$A:$K,10,FALSE)</f>
        <v>1.2222222222222221</v>
      </c>
      <c r="L762">
        <f>VLOOKUP(A762,[1]ratio_family_bedrooms!$A:$K,11,FALSE)</f>
        <v>1.5</v>
      </c>
      <c r="M762">
        <f t="shared" si="11"/>
        <v>1644.1480741768953</v>
      </c>
    </row>
    <row r="763" spans="1:13" x14ac:dyDescent="0.2">
      <c r="A763">
        <v>2015</v>
      </c>
      <c r="B763">
        <v>10</v>
      </c>
      <c r="C763" t="s">
        <v>61</v>
      </c>
      <c r="D763">
        <v>2</v>
      </c>
      <c r="E763" t="s">
        <v>33</v>
      </c>
      <c r="F763">
        <f>VLOOKUP(A763&amp;B763&amp;C763&amp;D763&amp;E763,average_median_rates_2_aptFINAL!A:P,16,FALSE)</f>
        <v>1463.2542359585836</v>
      </c>
      <c r="G763">
        <f>VLOOKUP(A763&amp;B763&amp;C763&amp;3&amp;E763,average_median_rates_2_aptFINAL!A:P,16,FALSE)</f>
        <v>2210.3121856588605</v>
      </c>
      <c r="H763">
        <f>IF(D763&lt;=3,VLOOKUP(A763&amp;D763,[1]ratio_condo_family!$A:$F,6,FALSE),0)</f>
        <v>1.4549982957317658</v>
      </c>
      <c r="I763">
        <f>VLOOKUP(A763&amp;3,[1]ratio_condo_family!$A:$F,6,FALSE)</f>
        <v>1.4679027449022439</v>
      </c>
      <c r="J763">
        <f>VLOOKUP(A763,[1]ratio_family_bedrooms!$A:$K,9,FALSE)</f>
        <v>1.0588235294117647</v>
      </c>
      <c r="K763">
        <f>VLOOKUP(A763,[1]ratio_family_bedrooms!$A:$K,10,FALSE)</f>
        <v>1.2222222222222221</v>
      </c>
      <c r="L763">
        <f>VLOOKUP(A763,[1]ratio_family_bedrooms!$A:$K,11,FALSE)</f>
        <v>1.5</v>
      </c>
      <c r="M763">
        <f t="shared" si="11"/>
        <v>2129.0324195420262</v>
      </c>
    </row>
    <row r="764" spans="1:13" x14ac:dyDescent="0.2">
      <c r="A764">
        <v>2015</v>
      </c>
      <c r="B764">
        <v>10</v>
      </c>
      <c r="C764" t="s">
        <v>61</v>
      </c>
      <c r="D764">
        <v>2</v>
      </c>
      <c r="E764" t="s">
        <v>34</v>
      </c>
      <c r="F764">
        <f>VLOOKUP(A764&amp;B764&amp;C764&amp;D764&amp;E764,average_median_rates_2_aptFINAL!A:P,16,FALSE)</f>
        <v>1348</v>
      </c>
      <c r="G764">
        <f>VLOOKUP(A764&amp;B764&amp;C764&amp;3&amp;E764,average_median_rates_2_aptFINAL!A:P,16,FALSE)</f>
        <v>1560</v>
      </c>
      <c r="H764">
        <f>IF(D764&lt;=3,VLOOKUP(A764&amp;D764,[1]ratio_condo_family!$A:$F,6,FALSE),0)</f>
        <v>1.4549982957317658</v>
      </c>
      <c r="I764">
        <f>VLOOKUP(A764&amp;3,[1]ratio_condo_family!$A:$F,6,FALSE)</f>
        <v>1.4679027449022439</v>
      </c>
      <c r="J764">
        <f>VLOOKUP(A764,[1]ratio_family_bedrooms!$A:$K,9,FALSE)</f>
        <v>1.0588235294117647</v>
      </c>
      <c r="K764">
        <f>VLOOKUP(A764,[1]ratio_family_bedrooms!$A:$K,10,FALSE)</f>
        <v>1.2222222222222221</v>
      </c>
      <c r="L764">
        <f>VLOOKUP(A764,[1]ratio_family_bedrooms!$A:$K,11,FALSE)</f>
        <v>1.5</v>
      </c>
      <c r="M764">
        <f t="shared" si="11"/>
        <v>1961.3377026464202</v>
      </c>
    </row>
    <row r="765" spans="1:13" x14ac:dyDescent="0.2">
      <c r="A765">
        <v>2015</v>
      </c>
      <c r="B765">
        <v>10</v>
      </c>
      <c r="C765" t="s">
        <v>61</v>
      </c>
      <c r="D765">
        <v>2</v>
      </c>
      <c r="E765" t="s">
        <v>35</v>
      </c>
      <c r="F765">
        <f>VLOOKUP(A765&amp;B765&amp;C765&amp;D765&amp;E765,average_median_rates_2_aptFINAL!A:P,16,FALSE)</f>
        <v>2200</v>
      </c>
      <c r="G765">
        <f>VLOOKUP(A765&amp;B765&amp;C765&amp;3&amp;E765,average_median_rates_2_aptFINAL!A:P,16,FALSE)</f>
        <v>3150</v>
      </c>
      <c r="H765">
        <f>IF(D765&lt;=3,VLOOKUP(A765&amp;D765,[1]ratio_condo_family!$A:$F,6,FALSE),0)</f>
        <v>1.4549982957317658</v>
      </c>
      <c r="I765">
        <f>VLOOKUP(A765&amp;3,[1]ratio_condo_family!$A:$F,6,FALSE)</f>
        <v>1.4679027449022439</v>
      </c>
      <c r="J765">
        <f>VLOOKUP(A765,[1]ratio_family_bedrooms!$A:$K,9,FALSE)</f>
        <v>1.0588235294117647</v>
      </c>
      <c r="K765">
        <f>VLOOKUP(A765,[1]ratio_family_bedrooms!$A:$K,10,FALSE)</f>
        <v>1.2222222222222221</v>
      </c>
      <c r="L765">
        <f>VLOOKUP(A765,[1]ratio_family_bedrooms!$A:$K,11,FALSE)</f>
        <v>1.5</v>
      </c>
      <c r="M765">
        <f t="shared" si="11"/>
        <v>3200.9962506098846</v>
      </c>
    </row>
    <row r="766" spans="1:13" x14ac:dyDescent="0.2">
      <c r="A766">
        <v>2015</v>
      </c>
      <c r="B766">
        <v>10</v>
      </c>
      <c r="C766" t="s">
        <v>61</v>
      </c>
      <c r="D766">
        <v>2</v>
      </c>
      <c r="E766" t="s">
        <v>36</v>
      </c>
      <c r="F766">
        <f>VLOOKUP(A766&amp;B766&amp;C766&amp;D766&amp;E766,average_median_rates_2_aptFINAL!A:P,16,FALSE)</f>
        <v>1230</v>
      </c>
      <c r="G766">
        <f>VLOOKUP(A766&amp;B766&amp;C766&amp;3&amp;E766,average_median_rates_2_aptFINAL!A:P,16,FALSE)</f>
        <v>1410</v>
      </c>
      <c r="H766">
        <f>IF(D766&lt;=3,VLOOKUP(A766&amp;D766,[1]ratio_condo_family!$A:$F,6,FALSE),0)</f>
        <v>1.4549982957317658</v>
      </c>
      <c r="I766">
        <f>VLOOKUP(A766&amp;3,[1]ratio_condo_family!$A:$F,6,FALSE)</f>
        <v>1.4679027449022439</v>
      </c>
      <c r="J766">
        <f>VLOOKUP(A766,[1]ratio_family_bedrooms!$A:$K,9,FALSE)</f>
        <v>1.0588235294117647</v>
      </c>
      <c r="K766">
        <f>VLOOKUP(A766,[1]ratio_family_bedrooms!$A:$K,10,FALSE)</f>
        <v>1.2222222222222221</v>
      </c>
      <c r="L766">
        <f>VLOOKUP(A766,[1]ratio_family_bedrooms!$A:$K,11,FALSE)</f>
        <v>1.5</v>
      </c>
      <c r="M766">
        <f t="shared" si="11"/>
        <v>1789.6479037500719</v>
      </c>
    </row>
    <row r="767" spans="1:13" x14ac:dyDescent="0.2">
      <c r="A767">
        <v>2015</v>
      </c>
      <c r="B767">
        <v>10</v>
      </c>
      <c r="C767" t="s">
        <v>61</v>
      </c>
      <c r="D767">
        <v>2</v>
      </c>
      <c r="E767" t="s">
        <v>37</v>
      </c>
      <c r="F767">
        <f>VLOOKUP(A767&amp;B767&amp;C767&amp;D767&amp;E767,average_median_rates_2_aptFINAL!A:P,16,FALSE)</f>
        <v>1078</v>
      </c>
      <c r="G767">
        <f>VLOOKUP(A767&amp;B767&amp;C767&amp;3&amp;E767,average_median_rates_2_aptFINAL!A:P,16,FALSE)</f>
        <v>1100</v>
      </c>
      <c r="H767">
        <f>IF(D767&lt;=3,VLOOKUP(A767&amp;D767,[1]ratio_condo_family!$A:$F,6,FALSE),0)</f>
        <v>1.4549982957317658</v>
      </c>
      <c r="I767">
        <f>VLOOKUP(A767&amp;3,[1]ratio_condo_family!$A:$F,6,FALSE)</f>
        <v>1.4679027449022439</v>
      </c>
      <c r="J767">
        <f>VLOOKUP(A767,[1]ratio_family_bedrooms!$A:$K,9,FALSE)</f>
        <v>1.0588235294117647</v>
      </c>
      <c r="K767">
        <f>VLOOKUP(A767,[1]ratio_family_bedrooms!$A:$K,10,FALSE)</f>
        <v>1.2222222222222221</v>
      </c>
      <c r="L767">
        <f>VLOOKUP(A767,[1]ratio_family_bedrooms!$A:$K,11,FALSE)</f>
        <v>1.5</v>
      </c>
      <c r="M767">
        <f t="shared" si="11"/>
        <v>1568.4881627988434</v>
      </c>
    </row>
    <row r="768" spans="1:13" x14ac:dyDescent="0.2">
      <c r="A768">
        <v>2015</v>
      </c>
      <c r="B768">
        <v>10</v>
      </c>
      <c r="C768" t="s">
        <v>61</v>
      </c>
      <c r="D768">
        <v>2</v>
      </c>
      <c r="E768" t="s">
        <v>38</v>
      </c>
      <c r="F768">
        <f>VLOOKUP(A768&amp;B768&amp;C768&amp;D768&amp;E768,average_median_rates_2_aptFINAL!A:P,16,FALSE)</f>
        <v>915</v>
      </c>
      <c r="G768">
        <f>VLOOKUP(A768&amp;B768&amp;C768&amp;3&amp;E768,average_median_rates_2_aptFINAL!A:P,16,FALSE)</f>
        <v>1106</v>
      </c>
      <c r="H768">
        <f>IF(D768&lt;=3,VLOOKUP(A768&amp;D768,[1]ratio_condo_family!$A:$F,6,FALSE),0)</f>
        <v>1.4549982957317658</v>
      </c>
      <c r="I768">
        <f>VLOOKUP(A768&amp;3,[1]ratio_condo_family!$A:$F,6,FALSE)</f>
        <v>1.4679027449022439</v>
      </c>
      <c r="J768">
        <f>VLOOKUP(A768,[1]ratio_family_bedrooms!$A:$K,9,FALSE)</f>
        <v>1.0588235294117647</v>
      </c>
      <c r="K768">
        <f>VLOOKUP(A768,[1]ratio_family_bedrooms!$A:$K,10,FALSE)</f>
        <v>1.2222222222222221</v>
      </c>
      <c r="L768">
        <f>VLOOKUP(A768,[1]ratio_family_bedrooms!$A:$K,11,FALSE)</f>
        <v>1.5</v>
      </c>
      <c r="M768">
        <f t="shared" si="11"/>
        <v>1331.3234405945657</v>
      </c>
    </row>
    <row r="769" spans="1:13" x14ac:dyDescent="0.2">
      <c r="A769">
        <v>2015</v>
      </c>
      <c r="B769">
        <v>10</v>
      </c>
      <c r="C769" t="s">
        <v>61</v>
      </c>
      <c r="D769">
        <v>2</v>
      </c>
      <c r="E769" t="s">
        <v>39</v>
      </c>
      <c r="F769">
        <f>VLOOKUP(A769&amp;B769&amp;C769&amp;D769&amp;E769,average_median_rates_2_aptFINAL!A:P,16,FALSE)</f>
        <v>1045</v>
      </c>
      <c r="G769">
        <f>VLOOKUP(A769&amp;B769&amp;C769&amp;3&amp;E769,average_median_rates_2_aptFINAL!A:P,16,FALSE)</f>
        <v>1850</v>
      </c>
      <c r="H769">
        <f>IF(D769&lt;=3,VLOOKUP(A769&amp;D769,[1]ratio_condo_family!$A:$F,6,FALSE),0)</f>
        <v>1.4549982957317658</v>
      </c>
      <c r="I769">
        <f>VLOOKUP(A769&amp;3,[1]ratio_condo_family!$A:$F,6,FALSE)</f>
        <v>1.4679027449022439</v>
      </c>
      <c r="J769">
        <f>VLOOKUP(A769,[1]ratio_family_bedrooms!$A:$K,9,FALSE)</f>
        <v>1.0588235294117647</v>
      </c>
      <c r="K769">
        <f>VLOOKUP(A769,[1]ratio_family_bedrooms!$A:$K,10,FALSE)</f>
        <v>1.2222222222222221</v>
      </c>
      <c r="L769">
        <f>VLOOKUP(A769,[1]ratio_family_bedrooms!$A:$K,11,FALSE)</f>
        <v>1.5</v>
      </c>
      <c r="M769">
        <f t="shared" si="11"/>
        <v>1520.4732190396953</v>
      </c>
    </row>
    <row r="770" spans="1:13" x14ac:dyDescent="0.2">
      <c r="A770">
        <v>2015</v>
      </c>
      <c r="B770">
        <v>10</v>
      </c>
      <c r="C770" t="s">
        <v>61</v>
      </c>
      <c r="D770">
        <v>2</v>
      </c>
      <c r="E770" t="s">
        <v>40</v>
      </c>
      <c r="F770">
        <f>VLOOKUP(A770&amp;B770&amp;C770&amp;D770&amp;E770,average_median_rates_2_aptFINAL!A:P,16,FALSE)</f>
        <v>920</v>
      </c>
      <c r="G770">
        <f>VLOOKUP(A770&amp;B770&amp;C770&amp;3&amp;E770,average_median_rates_2_aptFINAL!A:P,16,FALSE)</f>
        <v>1100</v>
      </c>
      <c r="H770">
        <f>IF(D770&lt;=3,VLOOKUP(A770&amp;D770,[1]ratio_condo_family!$A:$F,6,FALSE),0)</f>
        <v>1.4549982957317658</v>
      </c>
      <c r="I770">
        <f>VLOOKUP(A770&amp;3,[1]ratio_condo_family!$A:$F,6,FALSE)</f>
        <v>1.4679027449022439</v>
      </c>
      <c r="J770">
        <f>VLOOKUP(A770,[1]ratio_family_bedrooms!$A:$K,9,FALSE)</f>
        <v>1.0588235294117647</v>
      </c>
      <c r="K770">
        <f>VLOOKUP(A770,[1]ratio_family_bedrooms!$A:$K,10,FALSE)</f>
        <v>1.2222222222222221</v>
      </c>
      <c r="L770">
        <f>VLOOKUP(A770,[1]ratio_family_bedrooms!$A:$K,11,FALSE)</f>
        <v>1.5</v>
      </c>
      <c r="M770">
        <f t="shared" si="11"/>
        <v>1338.5984320732246</v>
      </c>
    </row>
    <row r="771" spans="1:13" x14ac:dyDescent="0.2">
      <c r="A771">
        <v>2015</v>
      </c>
      <c r="B771">
        <v>10</v>
      </c>
      <c r="C771" t="s">
        <v>61</v>
      </c>
      <c r="D771">
        <v>2</v>
      </c>
      <c r="E771" t="s">
        <v>41</v>
      </c>
      <c r="F771">
        <f>VLOOKUP(A771&amp;B771&amp;C771&amp;D771&amp;E771,average_median_rates_2_aptFINAL!A:P,16,FALSE)</f>
        <v>1063</v>
      </c>
      <c r="G771">
        <f>VLOOKUP(A771&amp;B771&amp;C771&amp;3&amp;E771,average_median_rates_2_aptFINAL!A:P,16,FALSE)</f>
        <v>1210</v>
      </c>
      <c r="H771">
        <f>IF(D771&lt;=3,VLOOKUP(A771&amp;D771,[1]ratio_condo_family!$A:$F,6,FALSE),0)</f>
        <v>1.4549982957317658</v>
      </c>
      <c r="I771">
        <f>VLOOKUP(A771&amp;3,[1]ratio_condo_family!$A:$F,6,FALSE)</f>
        <v>1.4679027449022439</v>
      </c>
      <c r="J771">
        <f>VLOOKUP(A771,[1]ratio_family_bedrooms!$A:$K,9,FALSE)</f>
        <v>1.0588235294117647</v>
      </c>
      <c r="K771">
        <f>VLOOKUP(A771,[1]ratio_family_bedrooms!$A:$K,10,FALSE)</f>
        <v>1.2222222222222221</v>
      </c>
      <c r="L771">
        <f>VLOOKUP(A771,[1]ratio_family_bedrooms!$A:$K,11,FALSE)</f>
        <v>1.5</v>
      </c>
      <c r="M771">
        <f t="shared" ref="M771:M834" si="12">IF(D771&lt;=3,F771*H771,IF(D771=4,G771*I771*J771,IF(D771=5,G771*I771*J771*K771,IF(D771=6,G771*I771*J771*K771*L771,0))))</f>
        <v>1546.663188362867</v>
      </c>
    </row>
    <row r="772" spans="1:13" x14ac:dyDescent="0.2">
      <c r="A772">
        <v>2015</v>
      </c>
      <c r="B772">
        <v>10</v>
      </c>
      <c r="C772" t="s">
        <v>61</v>
      </c>
      <c r="D772">
        <v>2</v>
      </c>
      <c r="E772" t="s">
        <v>42</v>
      </c>
      <c r="F772">
        <f>VLOOKUP(A772&amp;B772&amp;C772&amp;D772&amp;E772,average_median_rates_2_aptFINAL!A:P,16,FALSE)</f>
        <v>948</v>
      </c>
      <c r="G772">
        <f>VLOOKUP(A772&amp;B772&amp;C772&amp;3&amp;E772,average_median_rates_2_aptFINAL!A:P,16,FALSE)</f>
        <v>1020</v>
      </c>
      <c r="H772">
        <f>IF(D772&lt;=3,VLOOKUP(A772&amp;D772,[1]ratio_condo_family!$A:$F,6,FALSE),0)</f>
        <v>1.4549982957317658</v>
      </c>
      <c r="I772">
        <f>VLOOKUP(A772&amp;3,[1]ratio_condo_family!$A:$F,6,FALSE)</f>
        <v>1.4679027449022439</v>
      </c>
      <c r="J772">
        <f>VLOOKUP(A772,[1]ratio_family_bedrooms!$A:$K,9,FALSE)</f>
        <v>1.0588235294117647</v>
      </c>
      <c r="K772">
        <f>VLOOKUP(A772,[1]ratio_family_bedrooms!$A:$K,10,FALSE)</f>
        <v>1.2222222222222221</v>
      </c>
      <c r="L772">
        <f>VLOOKUP(A772,[1]ratio_family_bedrooms!$A:$K,11,FALSE)</f>
        <v>1.5</v>
      </c>
      <c r="M772">
        <f t="shared" si="12"/>
        <v>1379.338384353714</v>
      </c>
    </row>
    <row r="773" spans="1:13" x14ac:dyDescent="0.2">
      <c r="A773">
        <v>2015</v>
      </c>
      <c r="B773">
        <v>10</v>
      </c>
      <c r="C773" t="s">
        <v>61</v>
      </c>
      <c r="D773">
        <v>2</v>
      </c>
      <c r="E773" t="s">
        <v>43</v>
      </c>
      <c r="F773">
        <f>VLOOKUP(A773&amp;B773&amp;C773&amp;D773&amp;E773,average_median_rates_2_aptFINAL!A:P,16,FALSE)</f>
        <v>1238</v>
      </c>
      <c r="G773">
        <f>VLOOKUP(A773&amp;B773&amp;C773&amp;3&amp;E773,average_median_rates_2_aptFINAL!A:P,16,FALSE)</f>
        <v>1350</v>
      </c>
      <c r="H773">
        <f>IF(D773&lt;=3,VLOOKUP(A773&amp;D773,[1]ratio_condo_family!$A:$F,6,FALSE),0)</f>
        <v>1.4549982957317658</v>
      </c>
      <c r="I773">
        <f>VLOOKUP(A773&amp;3,[1]ratio_condo_family!$A:$F,6,FALSE)</f>
        <v>1.4679027449022439</v>
      </c>
      <c r="J773">
        <f>VLOOKUP(A773,[1]ratio_family_bedrooms!$A:$K,9,FALSE)</f>
        <v>1.0588235294117647</v>
      </c>
      <c r="K773">
        <f>VLOOKUP(A773,[1]ratio_family_bedrooms!$A:$K,10,FALSE)</f>
        <v>1.2222222222222221</v>
      </c>
      <c r="L773">
        <f>VLOOKUP(A773,[1]ratio_family_bedrooms!$A:$K,11,FALSE)</f>
        <v>1.5</v>
      </c>
      <c r="M773">
        <f t="shared" si="12"/>
        <v>1801.2878901159261</v>
      </c>
    </row>
    <row r="774" spans="1:13" x14ac:dyDescent="0.2">
      <c r="A774">
        <v>2015</v>
      </c>
      <c r="B774">
        <v>10</v>
      </c>
      <c r="C774" t="s">
        <v>61</v>
      </c>
      <c r="D774">
        <v>2</v>
      </c>
      <c r="E774" t="s">
        <v>60</v>
      </c>
      <c r="F774">
        <f>VLOOKUP(A774&amp;B774&amp;C774&amp;D774&amp;E774,average_median_rates_2_aptFINAL!A:P,16,FALSE)</f>
        <v>1300</v>
      </c>
      <c r="G774">
        <f>VLOOKUP(A774&amp;B774&amp;C774&amp;3&amp;E774,average_median_rates_2_aptFINAL!A:P,16,FALSE)</f>
        <v>1500</v>
      </c>
      <c r="H774">
        <f>IF(D774&lt;=3,VLOOKUP(A774&amp;D774,[1]ratio_condo_family!$A:$F,6,FALSE),0)</f>
        <v>1.4549982957317658</v>
      </c>
      <c r="I774">
        <f>VLOOKUP(A774&amp;3,[1]ratio_condo_family!$A:$F,6,FALSE)</f>
        <v>1.4679027449022439</v>
      </c>
      <c r="J774">
        <f>VLOOKUP(A774,[1]ratio_family_bedrooms!$A:$K,9,FALSE)</f>
        <v>1.0588235294117647</v>
      </c>
      <c r="K774">
        <f>VLOOKUP(A774,[1]ratio_family_bedrooms!$A:$K,10,FALSE)</f>
        <v>1.2222222222222221</v>
      </c>
      <c r="L774">
        <f>VLOOKUP(A774,[1]ratio_family_bedrooms!$A:$K,11,FALSE)</f>
        <v>1.5</v>
      </c>
      <c r="M774">
        <f t="shared" si="12"/>
        <v>1891.4977844512955</v>
      </c>
    </row>
    <row r="775" spans="1:13" x14ac:dyDescent="0.2">
      <c r="A775">
        <v>2015</v>
      </c>
      <c r="B775">
        <v>10</v>
      </c>
      <c r="C775" t="s">
        <v>61</v>
      </c>
      <c r="D775">
        <v>3</v>
      </c>
      <c r="E775" t="s">
        <v>12</v>
      </c>
      <c r="F775">
        <f>VLOOKUP(A775&amp;B775&amp;C775&amp;D775&amp;E775,average_median_rates_2_aptFINAL!A:P,16,FALSE)</f>
        <v>2830</v>
      </c>
      <c r="G775">
        <f>VLOOKUP(A775&amp;B775&amp;C775&amp;3&amp;E775,average_median_rates_2_aptFINAL!A:P,16,FALSE)</f>
        <v>2830</v>
      </c>
      <c r="H775">
        <f>IF(D775&lt;=3,VLOOKUP(A775&amp;D775,[1]ratio_condo_family!$A:$F,6,FALSE),0)</f>
        <v>1.4679027449022439</v>
      </c>
      <c r="I775">
        <f>VLOOKUP(A775&amp;3,[1]ratio_condo_family!$A:$F,6,FALSE)</f>
        <v>1.4679027449022439</v>
      </c>
      <c r="J775">
        <f>VLOOKUP(A775,[1]ratio_family_bedrooms!$A:$K,9,FALSE)</f>
        <v>1.0588235294117647</v>
      </c>
      <c r="K775">
        <f>VLOOKUP(A775,[1]ratio_family_bedrooms!$A:$K,10,FALSE)</f>
        <v>1.2222222222222221</v>
      </c>
      <c r="L775">
        <f>VLOOKUP(A775,[1]ratio_family_bedrooms!$A:$K,11,FALSE)</f>
        <v>1.5</v>
      </c>
      <c r="M775">
        <f t="shared" si="12"/>
        <v>4154.1647680733504</v>
      </c>
    </row>
    <row r="776" spans="1:13" x14ac:dyDescent="0.2">
      <c r="A776">
        <v>2015</v>
      </c>
      <c r="B776">
        <v>10</v>
      </c>
      <c r="C776" t="s">
        <v>61</v>
      </c>
      <c r="D776">
        <v>3</v>
      </c>
      <c r="E776" t="s">
        <v>16</v>
      </c>
      <c r="F776">
        <f>VLOOKUP(A776&amp;B776&amp;C776&amp;D776&amp;E776,average_median_rates_2_aptFINAL!A:P,16,FALSE)</f>
        <v>2795</v>
      </c>
      <c r="G776">
        <f>VLOOKUP(A776&amp;B776&amp;C776&amp;3&amp;E776,average_median_rates_2_aptFINAL!A:P,16,FALSE)</f>
        <v>2795</v>
      </c>
      <c r="H776">
        <f>IF(D776&lt;=3,VLOOKUP(A776&amp;D776,[1]ratio_condo_family!$A:$F,6,FALSE),0)</f>
        <v>1.4679027449022439</v>
      </c>
      <c r="I776">
        <f>VLOOKUP(A776&amp;3,[1]ratio_condo_family!$A:$F,6,FALSE)</f>
        <v>1.4679027449022439</v>
      </c>
      <c r="J776">
        <f>VLOOKUP(A776,[1]ratio_family_bedrooms!$A:$K,9,FALSE)</f>
        <v>1.0588235294117647</v>
      </c>
      <c r="K776">
        <f>VLOOKUP(A776,[1]ratio_family_bedrooms!$A:$K,10,FALSE)</f>
        <v>1.2222222222222221</v>
      </c>
      <c r="L776">
        <f>VLOOKUP(A776,[1]ratio_family_bedrooms!$A:$K,11,FALSE)</f>
        <v>1.5</v>
      </c>
      <c r="M776">
        <f t="shared" si="12"/>
        <v>4102.7881720017722</v>
      </c>
    </row>
    <row r="777" spans="1:13" x14ac:dyDescent="0.2">
      <c r="A777">
        <v>2015</v>
      </c>
      <c r="B777">
        <v>10</v>
      </c>
      <c r="C777" t="s">
        <v>61</v>
      </c>
      <c r="D777">
        <v>3</v>
      </c>
      <c r="E777" t="s">
        <v>17</v>
      </c>
      <c r="F777">
        <f>VLOOKUP(A777&amp;B777&amp;C777&amp;D777&amp;E777,average_median_rates_2_aptFINAL!A:P,16,FALSE)</f>
        <v>2300</v>
      </c>
      <c r="G777">
        <f>VLOOKUP(A777&amp;B777&amp;C777&amp;3&amp;E777,average_median_rates_2_aptFINAL!A:P,16,FALSE)</f>
        <v>2300</v>
      </c>
      <c r="H777">
        <f>IF(D777&lt;=3,VLOOKUP(A777&amp;D777,[1]ratio_condo_family!$A:$F,6,FALSE),0)</f>
        <v>1.4679027449022439</v>
      </c>
      <c r="I777">
        <f>VLOOKUP(A777&amp;3,[1]ratio_condo_family!$A:$F,6,FALSE)</f>
        <v>1.4679027449022439</v>
      </c>
      <c r="J777">
        <f>VLOOKUP(A777,[1]ratio_family_bedrooms!$A:$K,9,FALSE)</f>
        <v>1.0588235294117647</v>
      </c>
      <c r="K777">
        <f>VLOOKUP(A777,[1]ratio_family_bedrooms!$A:$K,10,FALSE)</f>
        <v>1.2222222222222221</v>
      </c>
      <c r="L777">
        <f>VLOOKUP(A777,[1]ratio_family_bedrooms!$A:$K,11,FALSE)</f>
        <v>1.5</v>
      </c>
      <c r="M777">
        <f t="shared" si="12"/>
        <v>3376.1763132751612</v>
      </c>
    </row>
    <row r="778" spans="1:13" x14ac:dyDescent="0.2">
      <c r="A778">
        <v>2015</v>
      </c>
      <c r="B778">
        <v>10</v>
      </c>
      <c r="C778" t="s">
        <v>61</v>
      </c>
      <c r="D778">
        <v>3</v>
      </c>
      <c r="E778" t="s">
        <v>19</v>
      </c>
      <c r="F778">
        <f>VLOOKUP(A778&amp;B778&amp;C778&amp;D778&amp;E778,average_median_rates_2_aptFINAL!A:P,16,FALSE)</f>
        <v>2040</v>
      </c>
      <c r="G778">
        <f>VLOOKUP(A778&amp;B778&amp;C778&amp;3&amp;E778,average_median_rates_2_aptFINAL!A:P,16,FALSE)</f>
        <v>2040</v>
      </c>
      <c r="H778">
        <f>IF(D778&lt;=3,VLOOKUP(A778&amp;D778,[1]ratio_condo_family!$A:$F,6,FALSE),0)</f>
        <v>1.4679027449022439</v>
      </c>
      <c r="I778">
        <f>VLOOKUP(A778&amp;3,[1]ratio_condo_family!$A:$F,6,FALSE)</f>
        <v>1.4679027449022439</v>
      </c>
      <c r="J778">
        <f>VLOOKUP(A778,[1]ratio_family_bedrooms!$A:$K,9,FALSE)</f>
        <v>1.0588235294117647</v>
      </c>
      <c r="K778">
        <f>VLOOKUP(A778,[1]ratio_family_bedrooms!$A:$K,10,FALSE)</f>
        <v>1.2222222222222221</v>
      </c>
      <c r="L778">
        <f>VLOOKUP(A778,[1]ratio_family_bedrooms!$A:$K,11,FALSE)</f>
        <v>1.5</v>
      </c>
      <c r="M778">
        <f t="shared" si="12"/>
        <v>2994.5215996005777</v>
      </c>
    </row>
    <row r="779" spans="1:13" x14ac:dyDescent="0.2">
      <c r="A779">
        <v>2015</v>
      </c>
      <c r="B779">
        <v>10</v>
      </c>
      <c r="C779" t="s">
        <v>61</v>
      </c>
      <c r="D779">
        <v>3</v>
      </c>
      <c r="E779" t="s">
        <v>20</v>
      </c>
      <c r="F779">
        <f>VLOOKUP(A779&amp;B779&amp;C779&amp;D779&amp;E779,average_median_rates_2_aptFINAL!A:P,16,FALSE)</f>
        <v>2552.2255352780548</v>
      </c>
      <c r="G779">
        <f>VLOOKUP(A779&amp;B779&amp;C779&amp;3&amp;E779,average_median_rates_2_aptFINAL!A:P,16,FALSE)</f>
        <v>2552.2255352780548</v>
      </c>
      <c r="H779">
        <f>IF(D779&lt;=3,VLOOKUP(A779&amp;D779,[1]ratio_condo_family!$A:$F,6,FALSE),0)</f>
        <v>1.4679027449022439</v>
      </c>
      <c r="I779">
        <f>VLOOKUP(A779&amp;3,[1]ratio_condo_family!$A:$F,6,FALSE)</f>
        <v>1.4679027449022439</v>
      </c>
      <c r="J779">
        <f>VLOOKUP(A779,[1]ratio_family_bedrooms!$A:$K,9,FALSE)</f>
        <v>1.0588235294117647</v>
      </c>
      <c r="K779">
        <f>VLOOKUP(A779,[1]ratio_family_bedrooms!$A:$K,10,FALSE)</f>
        <v>1.2222222222222221</v>
      </c>
      <c r="L779">
        <f>VLOOKUP(A779,[1]ratio_family_bedrooms!$A:$K,11,FALSE)</f>
        <v>1.5</v>
      </c>
      <c r="M779">
        <f t="shared" si="12"/>
        <v>3746.4188688442555</v>
      </c>
    </row>
    <row r="780" spans="1:13" x14ac:dyDescent="0.2">
      <c r="A780">
        <v>2015</v>
      </c>
      <c r="B780">
        <v>10</v>
      </c>
      <c r="C780" t="s">
        <v>61</v>
      </c>
      <c r="D780">
        <v>3</v>
      </c>
      <c r="E780" t="s">
        <v>21</v>
      </c>
      <c r="F780">
        <f>VLOOKUP(A780&amp;B780&amp;C780&amp;D780&amp;E780,average_median_rates_2_aptFINAL!A:P,16,FALSE)</f>
        <v>2600</v>
      </c>
      <c r="G780">
        <f>VLOOKUP(A780&amp;B780&amp;C780&amp;3&amp;E780,average_median_rates_2_aptFINAL!A:P,16,FALSE)</f>
        <v>2600</v>
      </c>
      <c r="H780">
        <f>IF(D780&lt;=3,VLOOKUP(A780&amp;D780,[1]ratio_condo_family!$A:$F,6,FALSE),0)</f>
        <v>1.4679027449022439</v>
      </c>
      <c r="I780">
        <f>VLOOKUP(A780&amp;3,[1]ratio_condo_family!$A:$F,6,FALSE)</f>
        <v>1.4679027449022439</v>
      </c>
      <c r="J780">
        <f>VLOOKUP(A780,[1]ratio_family_bedrooms!$A:$K,9,FALSE)</f>
        <v>1.0588235294117647</v>
      </c>
      <c r="K780">
        <f>VLOOKUP(A780,[1]ratio_family_bedrooms!$A:$K,10,FALSE)</f>
        <v>1.2222222222222221</v>
      </c>
      <c r="L780">
        <f>VLOOKUP(A780,[1]ratio_family_bedrooms!$A:$K,11,FALSE)</f>
        <v>1.5</v>
      </c>
      <c r="M780">
        <f t="shared" si="12"/>
        <v>3816.547136745834</v>
      </c>
    </row>
    <row r="781" spans="1:13" x14ac:dyDescent="0.2">
      <c r="A781">
        <v>2015</v>
      </c>
      <c r="B781">
        <v>10</v>
      </c>
      <c r="C781" t="s">
        <v>61</v>
      </c>
      <c r="D781">
        <v>3</v>
      </c>
      <c r="E781" t="s">
        <v>23</v>
      </c>
      <c r="F781">
        <f>VLOOKUP(A781&amp;B781&amp;C781&amp;D781&amp;E781,average_median_rates_2_aptFINAL!A:P,16,FALSE)</f>
        <v>1300</v>
      </c>
      <c r="G781">
        <f>VLOOKUP(A781&amp;B781&amp;C781&amp;3&amp;E781,average_median_rates_2_aptFINAL!A:P,16,FALSE)</f>
        <v>1300</v>
      </c>
      <c r="H781">
        <f>IF(D781&lt;=3,VLOOKUP(A781&amp;D781,[1]ratio_condo_family!$A:$F,6,FALSE),0)</f>
        <v>1.4679027449022439</v>
      </c>
      <c r="I781">
        <f>VLOOKUP(A781&amp;3,[1]ratio_condo_family!$A:$F,6,FALSE)</f>
        <v>1.4679027449022439</v>
      </c>
      <c r="J781">
        <f>VLOOKUP(A781,[1]ratio_family_bedrooms!$A:$K,9,FALSE)</f>
        <v>1.0588235294117647</v>
      </c>
      <c r="K781">
        <f>VLOOKUP(A781,[1]ratio_family_bedrooms!$A:$K,10,FALSE)</f>
        <v>1.2222222222222221</v>
      </c>
      <c r="L781">
        <f>VLOOKUP(A781,[1]ratio_family_bedrooms!$A:$K,11,FALSE)</f>
        <v>1.5</v>
      </c>
      <c r="M781">
        <f t="shared" si="12"/>
        <v>1908.273568372917</v>
      </c>
    </row>
    <row r="782" spans="1:13" x14ac:dyDescent="0.2">
      <c r="A782">
        <v>2015</v>
      </c>
      <c r="B782">
        <v>10</v>
      </c>
      <c r="C782" t="s">
        <v>61</v>
      </c>
      <c r="D782">
        <v>3</v>
      </c>
      <c r="E782" t="s">
        <v>24</v>
      </c>
      <c r="F782">
        <f>VLOOKUP(A782&amp;B782&amp;C782&amp;D782&amp;E782,average_median_rates_2_aptFINAL!A:P,16,FALSE)</f>
        <v>1500</v>
      </c>
      <c r="G782">
        <f>VLOOKUP(A782&amp;B782&amp;C782&amp;3&amp;E782,average_median_rates_2_aptFINAL!A:P,16,FALSE)</f>
        <v>1500</v>
      </c>
      <c r="H782">
        <f>IF(D782&lt;=3,VLOOKUP(A782&amp;D782,[1]ratio_condo_family!$A:$F,6,FALSE),0)</f>
        <v>1.4679027449022439</v>
      </c>
      <c r="I782">
        <f>VLOOKUP(A782&amp;3,[1]ratio_condo_family!$A:$F,6,FALSE)</f>
        <v>1.4679027449022439</v>
      </c>
      <c r="J782">
        <f>VLOOKUP(A782,[1]ratio_family_bedrooms!$A:$K,9,FALSE)</f>
        <v>1.0588235294117647</v>
      </c>
      <c r="K782">
        <f>VLOOKUP(A782,[1]ratio_family_bedrooms!$A:$K,10,FALSE)</f>
        <v>1.2222222222222221</v>
      </c>
      <c r="L782">
        <f>VLOOKUP(A782,[1]ratio_family_bedrooms!$A:$K,11,FALSE)</f>
        <v>1.5</v>
      </c>
      <c r="M782">
        <f t="shared" si="12"/>
        <v>2201.8541173533658</v>
      </c>
    </row>
    <row r="783" spans="1:13" x14ac:dyDescent="0.2">
      <c r="A783">
        <v>2015</v>
      </c>
      <c r="B783">
        <v>10</v>
      </c>
      <c r="C783" t="s">
        <v>61</v>
      </c>
      <c r="D783">
        <v>3</v>
      </c>
      <c r="E783" t="s">
        <v>25</v>
      </c>
      <c r="F783">
        <f>VLOOKUP(A783&amp;B783&amp;C783&amp;D783&amp;E783,average_median_rates_2_aptFINAL!A:P,16,FALSE)</f>
        <v>1350</v>
      </c>
      <c r="G783">
        <f>VLOOKUP(A783&amp;B783&amp;C783&amp;3&amp;E783,average_median_rates_2_aptFINAL!A:P,16,FALSE)</f>
        <v>1350</v>
      </c>
      <c r="H783">
        <f>IF(D783&lt;=3,VLOOKUP(A783&amp;D783,[1]ratio_condo_family!$A:$F,6,FALSE),0)</f>
        <v>1.4679027449022439</v>
      </c>
      <c r="I783">
        <f>VLOOKUP(A783&amp;3,[1]ratio_condo_family!$A:$F,6,FALSE)</f>
        <v>1.4679027449022439</v>
      </c>
      <c r="J783">
        <f>VLOOKUP(A783,[1]ratio_family_bedrooms!$A:$K,9,FALSE)</f>
        <v>1.0588235294117647</v>
      </c>
      <c r="K783">
        <f>VLOOKUP(A783,[1]ratio_family_bedrooms!$A:$K,10,FALSE)</f>
        <v>1.2222222222222221</v>
      </c>
      <c r="L783">
        <f>VLOOKUP(A783,[1]ratio_family_bedrooms!$A:$K,11,FALSE)</f>
        <v>1.5</v>
      </c>
      <c r="M783">
        <f t="shared" si="12"/>
        <v>1981.6687056180292</v>
      </c>
    </row>
    <row r="784" spans="1:13" x14ac:dyDescent="0.2">
      <c r="A784">
        <v>2015</v>
      </c>
      <c r="B784">
        <v>10</v>
      </c>
      <c r="C784" t="s">
        <v>61</v>
      </c>
      <c r="D784">
        <v>3</v>
      </c>
      <c r="E784" t="s">
        <v>26</v>
      </c>
      <c r="F784">
        <f>VLOOKUP(A784&amp;B784&amp;C784&amp;D784&amp;E784,average_median_rates_2_aptFINAL!A:P,16,FALSE)</f>
        <v>1246</v>
      </c>
      <c r="G784">
        <f>VLOOKUP(A784&amp;B784&amp;C784&amp;3&amp;E784,average_median_rates_2_aptFINAL!A:P,16,FALSE)</f>
        <v>1246</v>
      </c>
      <c r="H784">
        <f>IF(D784&lt;=3,VLOOKUP(A784&amp;D784,[1]ratio_condo_family!$A:$F,6,FALSE),0)</f>
        <v>1.4679027449022439</v>
      </c>
      <c r="I784">
        <f>VLOOKUP(A784&amp;3,[1]ratio_condo_family!$A:$F,6,FALSE)</f>
        <v>1.4679027449022439</v>
      </c>
      <c r="J784">
        <f>VLOOKUP(A784,[1]ratio_family_bedrooms!$A:$K,9,FALSE)</f>
        <v>1.0588235294117647</v>
      </c>
      <c r="K784">
        <f>VLOOKUP(A784,[1]ratio_family_bedrooms!$A:$K,10,FALSE)</f>
        <v>1.2222222222222221</v>
      </c>
      <c r="L784">
        <f>VLOOKUP(A784,[1]ratio_family_bedrooms!$A:$K,11,FALSE)</f>
        <v>1.5</v>
      </c>
      <c r="M784">
        <f t="shared" si="12"/>
        <v>1829.0068201481959</v>
      </c>
    </row>
    <row r="785" spans="1:13" x14ac:dyDescent="0.2">
      <c r="A785">
        <v>2015</v>
      </c>
      <c r="B785">
        <v>10</v>
      </c>
      <c r="C785" t="s">
        <v>61</v>
      </c>
      <c r="D785">
        <v>3</v>
      </c>
      <c r="E785" t="s">
        <v>27</v>
      </c>
      <c r="F785">
        <f>VLOOKUP(A785&amp;B785&amp;C785&amp;D785&amp;E785,average_median_rates_2_aptFINAL!A:P,16,FALSE)</f>
        <v>2700</v>
      </c>
      <c r="G785">
        <f>VLOOKUP(A785&amp;B785&amp;C785&amp;3&amp;E785,average_median_rates_2_aptFINAL!A:P,16,FALSE)</f>
        <v>2700</v>
      </c>
      <c r="H785">
        <f>IF(D785&lt;=3,VLOOKUP(A785&amp;D785,[1]ratio_condo_family!$A:$F,6,FALSE),0)</f>
        <v>1.4679027449022439</v>
      </c>
      <c r="I785">
        <f>VLOOKUP(A785&amp;3,[1]ratio_condo_family!$A:$F,6,FALSE)</f>
        <v>1.4679027449022439</v>
      </c>
      <c r="J785">
        <f>VLOOKUP(A785,[1]ratio_family_bedrooms!$A:$K,9,FALSE)</f>
        <v>1.0588235294117647</v>
      </c>
      <c r="K785">
        <f>VLOOKUP(A785,[1]ratio_family_bedrooms!$A:$K,10,FALSE)</f>
        <v>1.2222222222222221</v>
      </c>
      <c r="L785">
        <f>VLOOKUP(A785,[1]ratio_family_bedrooms!$A:$K,11,FALSE)</f>
        <v>1.5</v>
      </c>
      <c r="M785">
        <f t="shared" si="12"/>
        <v>3963.3374112360584</v>
      </c>
    </row>
    <row r="786" spans="1:13" x14ac:dyDescent="0.2">
      <c r="A786">
        <v>2015</v>
      </c>
      <c r="B786">
        <v>10</v>
      </c>
      <c r="C786" t="s">
        <v>61</v>
      </c>
      <c r="D786">
        <v>3</v>
      </c>
      <c r="E786" t="s">
        <v>28</v>
      </c>
      <c r="F786">
        <f>VLOOKUP(A786&amp;B786&amp;C786&amp;D786&amp;E786,average_median_rates_2_aptFINAL!A:P,16,FALSE)</f>
        <v>1600</v>
      </c>
      <c r="G786">
        <f>VLOOKUP(A786&amp;B786&amp;C786&amp;3&amp;E786,average_median_rates_2_aptFINAL!A:P,16,FALSE)</f>
        <v>1600</v>
      </c>
      <c r="H786">
        <f>IF(D786&lt;=3,VLOOKUP(A786&amp;D786,[1]ratio_condo_family!$A:$F,6,FALSE),0)</f>
        <v>1.4679027449022439</v>
      </c>
      <c r="I786">
        <f>VLOOKUP(A786&amp;3,[1]ratio_condo_family!$A:$F,6,FALSE)</f>
        <v>1.4679027449022439</v>
      </c>
      <c r="J786">
        <f>VLOOKUP(A786,[1]ratio_family_bedrooms!$A:$K,9,FALSE)</f>
        <v>1.0588235294117647</v>
      </c>
      <c r="K786">
        <f>VLOOKUP(A786,[1]ratio_family_bedrooms!$A:$K,10,FALSE)</f>
        <v>1.2222222222222221</v>
      </c>
      <c r="L786">
        <f>VLOOKUP(A786,[1]ratio_family_bedrooms!$A:$K,11,FALSE)</f>
        <v>1.5</v>
      </c>
      <c r="M786">
        <f t="shared" si="12"/>
        <v>2348.6443918435903</v>
      </c>
    </row>
    <row r="787" spans="1:13" x14ac:dyDescent="0.2">
      <c r="A787">
        <v>2015</v>
      </c>
      <c r="B787">
        <v>10</v>
      </c>
      <c r="C787" t="s">
        <v>61</v>
      </c>
      <c r="D787">
        <v>3</v>
      </c>
      <c r="E787" t="s">
        <v>29</v>
      </c>
      <c r="F787">
        <f>VLOOKUP(A787&amp;B787&amp;C787&amp;D787&amp;E787,average_median_rates_2_aptFINAL!A:P,16,FALSE)</f>
        <v>1275</v>
      </c>
      <c r="G787">
        <f>VLOOKUP(A787&amp;B787&amp;C787&amp;3&amp;E787,average_median_rates_2_aptFINAL!A:P,16,FALSE)</f>
        <v>1275</v>
      </c>
      <c r="H787">
        <f>IF(D787&lt;=3,VLOOKUP(A787&amp;D787,[1]ratio_condo_family!$A:$F,6,FALSE),0)</f>
        <v>1.4679027449022439</v>
      </c>
      <c r="I787">
        <f>VLOOKUP(A787&amp;3,[1]ratio_condo_family!$A:$F,6,FALSE)</f>
        <v>1.4679027449022439</v>
      </c>
      <c r="J787">
        <f>VLOOKUP(A787,[1]ratio_family_bedrooms!$A:$K,9,FALSE)</f>
        <v>1.0588235294117647</v>
      </c>
      <c r="K787">
        <f>VLOOKUP(A787,[1]ratio_family_bedrooms!$A:$K,10,FALSE)</f>
        <v>1.2222222222222221</v>
      </c>
      <c r="L787">
        <f>VLOOKUP(A787,[1]ratio_family_bedrooms!$A:$K,11,FALSE)</f>
        <v>1.5</v>
      </c>
      <c r="M787">
        <f t="shared" si="12"/>
        <v>1871.575999750361</v>
      </c>
    </row>
    <row r="788" spans="1:13" x14ac:dyDescent="0.2">
      <c r="A788">
        <v>2015</v>
      </c>
      <c r="B788">
        <v>10</v>
      </c>
      <c r="C788" t="s">
        <v>61</v>
      </c>
      <c r="D788">
        <v>3</v>
      </c>
      <c r="E788" t="s">
        <v>31</v>
      </c>
      <c r="F788">
        <f>VLOOKUP(A788&amp;B788&amp;C788&amp;D788&amp;E788,average_median_rates_2_aptFINAL!A:P,16,FALSE)</f>
        <v>1360</v>
      </c>
      <c r="G788">
        <f>VLOOKUP(A788&amp;B788&amp;C788&amp;3&amp;E788,average_median_rates_2_aptFINAL!A:P,16,FALSE)</f>
        <v>1360</v>
      </c>
      <c r="H788">
        <f>IF(D788&lt;=3,VLOOKUP(A788&amp;D788,[1]ratio_condo_family!$A:$F,6,FALSE),0)</f>
        <v>1.4679027449022439</v>
      </c>
      <c r="I788">
        <f>VLOOKUP(A788&amp;3,[1]ratio_condo_family!$A:$F,6,FALSE)</f>
        <v>1.4679027449022439</v>
      </c>
      <c r="J788">
        <f>VLOOKUP(A788,[1]ratio_family_bedrooms!$A:$K,9,FALSE)</f>
        <v>1.0588235294117647</v>
      </c>
      <c r="K788">
        <f>VLOOKUP(A788,[1]ratio_family_bedrooms!$A:$K,10,FALSE)</f>
        <v>1.2222222222222221</v>
      </c>
      <c r="L788">
        <f>VLOOKUP(A788,[1]ratio_family_bedrooms!$A:$K,11,FALSE)</f>
        <v>1.5</v>
      </c>
      <c r="M788">
        <f t="shared" si="12"/>
        <v>1996.3477330670516</v>
      </c>
    </row>
    <row r="789" spans="1:13" x14ac:dyDescent="0.2">
      <c r="A789">
        <v>2015</v>
      </c>
      <c r="B789">
        <v>10</v>
      </c>
      <c r="C789" t="s">
        <v>61</v>
      </c>
      <c r="D789">
        <v>3</v>
      </c>
      <c r="E789" t="s">
        <v>32</v>
      </c>
      <c r="F789">
        <f>VLOOKUP(A789&amp;B789&amp;C789&amp;D789&amp;E789,average_median_rates_2_aptFINAL!A:P,16,FALSE)</f>
        <v>1475</v>
      </c>
      <c r="G789">
        <f>VLOOKUP(A789&amp;B789&amp;C789&amp;3&amp;E789,average_median_rates_2_aptFINAL!A:P,16,FALSE)</f>
        <v>1475</v>
      </c>
      <c r="H789">
        <f>IF(D789&lt;=3,VLOOKUP(A789&amp;D789,[1]ratio_condo_family!$A:$F,6,FALSE),0)</f>
        <v>1.4679027449022439</v>
      </c>
      <c r="I789">
        <f>VLOOKUP(A789&amp;3,[1]ratio_condo_family!$A:$F,6,FALSE)</f>
        <v>1.4679027449022439</v>
      </c>
      <c r="J789">
        <f>VLOOKUP(A789,[1]ratio_family_bedrooms!$A:$K,9,FALSE)</f>
        <v>1.0588235294117647</v>
      </c>
      <c r="K789">
        <f>VLOOKUP(A789,[1]ratio_family_bedrooms!$A:$K,10,FALSE)</f>
        <v>1.2222222222222221</v>
      </c>
      <c r="L789">
        <f>VLOOKUP(A789,[1]ratio_family_bedrooms!$A:$K,11,FALSE)</f>
        <v>1.5</v>
      </c>
      <c r="M789">
        <f t="shared" si="12"/>
        <v>2165.1565487308098</v>
      </c>
    </row>
    <row r="790" spans="1:13" x14ac:dyDescent="0.2">
      <c r="A790">
        <v>2015</v>
      </c>
      <c r="B790">
        <v>10</v>
      </c>
      <c r="C790" t="s">
        <v>61</v>
      </c>
      <c r="D790">
        <v>3</v>
      </c>
      <c r="E790" t="s">
        <v>33</v>
      </c>
      <c r="F790">
        <f>VLOOKUP(A790&amp;B790&amp;C790&amp;D790&amp;E790,average_median_rates_2_aptFINAL!A:P,16,FALSE)</f>
        <v>2210.3121856588605</v>
      </c>
      <c r="G790">
        <f>VLOOKUP(A790&amp;B790&amp;C790&amp;3&amp;E790,average_median_rates_2_aptFINAL!A:P,16,FALSE)</f>
        <v>2210.3121856588605</v>
      </c>
      <c r="H790">
        <f>IF(D790&lt;=3,VLOOKUP(A790&amp;D790,[1]ratio_condo_family!$A:$F,6,FALSE),0)</f>
        <v>1.4679027449022439</v>
      </c>
      <c r="I790">
        <f>VLOOKUP(A790&amp;3,[1]ratio_condo_family!$A:$F,6,FALSE)</f>
        <v>1.4679027449022439</v>
      </c>
      <c r="J790">
        <f>VLOOKUP(A790,[1]ratio_family_bedrooms!$A:$K,9,FALSE)</f>
        <v>1.0588235294117647</v>
      </c>
      <c r="K790">
        <f>VLOOKUP(A790,[1]ratio_family_bedrooms!$A:$K,10,FALSE)</f>
        <v>1.2222222222222221</v>
      </c>
      <c r="L790">
        <f>VLOOKUP(A790,[1]ratio_family_bedrooms!$A:$K,11,FALSE)</f>
        <v>1.5</v>
      </c>
      <c r="M790">
        <f t="shared" si="12"/>
        <v>3244.5233244195197</v>
      </c>
    </row>
    <row r="791" spans="1:13" x14ac:dyDescent="0.2">
      <c r="A791">
        <v>2015</v>
      </c>
      <c r="B791">
        <v>10</v>
      </c>
      <c r="C791" t="s">
        <v>61</v>
      </c>
      <c r="D791">
        <v>3</v>
      </c>
      <c r="E791" t="s">
        <v>34</v>
      </c>
      <c r="F791">
        <f>VLOOKUP(A791&amp;B791&amp;C791&amp;D791&amp;E791,average_median_rates_2_aptFINAL!A:P,16,FALSE)</f>
        <v>1560</v>
      </c>
      <c r="G791">
        <f>VLOOKUP(A791&amp;B791&amp;C791&amp;3&amp;E791,average_median_rates_2_aptFINAL!A:P,16,FALSE)</f>
        <v>1560</v>
      </c>
      <c r="H791">
        <f>IF(D791&lt;=3,VLOOKUP(A791&amp;D791,[1]ratio_condo_family!$A:$F,6,FALSE),0)</f>
        <v>1.4679027449022439</v>
      </c>
      <c r="I791">
        <f>VLOOKUP(A791&amp;3,[1]ratio_condo_family!$A:$F,6,FALSE)</f>
        <v>1.4679027449022439</v>
      </c>
      <c r="J791">
        <f>VLOOKUP(A791,[1]ratio_family_bedrooms!$A:$K,9,FALSE)</f>
        <v>1.0588235294117647</v>
      </c>
      <c r="K791">
        <f>VLOOKUP(A791,[1]ratio_family_bedrooms!$A:$K,10,FALSE)</f>
        <v>1.2222222222222221</v>
      </c>
      <c r="L791">
        <f>VLOOKUP(A791,[1]ratio_family_bedrooms!$A:$K,11,FALSE)</f>
        <v>1.5</v>
      </c>
      <c r="M791">
        <f t="shared" si="12"/>
        <v>2289.9282820475005</v>
      </c>
    </row>
    <row r="792" spans="1:13" x14ac:dyDescent="0.2">
      <c r="A792">
        <v>2015</v>
      </c>
      <c r="B792">
        <v>10</v>
      </c>
      <c r="C792" t="s">
        <v>61</v>
      </c>
      <c r="D792">
        <v>3</v>
      </c>
      <c r="E792" t="s">
        <v>35</v>
      </c>
      <c r="F792">
        <f>VLOOKUP(A792&amp;B792&amp;C792&amp;D792&amp;E792,average_median_rates_2_aptFINAL!A:P,16,FALSE)</f>
        <v>3150</v>
      </c>
      <c r="G792">
        <f>VLOOKUP(A792&amp;B792&amp;C792&amp;3&amp;E792,average_median_rates_2_aptFINAL!A:P,16,FALSE)</f>
        <v>3150</v>
      </c>
      <c r="H792">
        <f>IF(D792&lt;=3,VLOOKUP(A792&amp;D792,[1]ratio_condo_family!$A:$F,6,FALSE),0)</f>
        <v>1.4679027449022439</v>
      </c>
      <c r="I792">
        <f>VLOOKUP(A792&amp;3,[1]ratio_condo_family!$A:$F,6,FALSE)</f>
        <v>1.4679027449022439</v>
      </c>
      <c r="J792">
        <f>VLOOKUP(A792,[1]ratio_family_bedrooms!$A:$K,9,FALSE)</f>
        <v>1.0588235294117647</v>
      </c>
      <c r="K792">
        <f>VLOOKUP(A792,[1]ratio_family_bedrooms!$A:$K,10,FALSE)</f>
        <v>1.2222222222222221</v>
      </c>
      <c r="L792">
        <f>VLOOKUP(A792,[1]ratio_family_bedrooms!$A:$K,11,FALSE)</f>
        <v>1.5</v>
      </c>
      <c r="M792">
        <f t="shared" si="12"/>
        <v>4623.8936464420685</v>
      </c>
    </row>
    <row r="793" spans="1:13" x14ac:dyDescent="0.2">
      <c r="A793">
        <v>2015</v>
      </c>
      <c r="B793">
        <v>10</v>
      </c>
      <c r="C793" t="s">
        <v>61</v>
      </c>
      <c r="D793">
        <v>3</v>
      </c>
      <c r="E793" t="s">
        <v>36</v>
      </c>
      <c r="F793">
        <f>VLOOKUP(A793&amp;B793&amp;C793&amp;D793&amp;E793,average_median_rates_2_aptFINAL!A:P,16,FALSE)</f>
        <v>1410</v>
      </c>
      <c r="G793">
        <f>VLOOKUP(A793&amp;B793&amp;C793&amp;3&amp;E793,average_median_rates_2_aptFINAL!A:P,16,FALSE)</f>
        <v>1410</v>
      </c>
      <c r="H793">
        <f>IF(D793&lt;=3,VLOOKUP(A793&amp;D793,[1]ratio_condo_family!$A:$F,6,FALSE),0)</f>
        <v>1.4679027449022439</v>
      </c>
      <c r="I793">
        <f>VLOOKUP(A793&amp;3,[1]ratio_condo_family!$A:$F,6,FALSE)</f>
        <v>1.4679027449022439</v>
      </c>
      <c r="J793">
        <f>VLOOKUP(A793,[1]ratio_family_bedrooms!$A:$K,9,FALSE)</f>
        <v>1.0588235294117647</v>
      </c>
      <c r="K793">
        <f>VLOOKUP(A793,[1]ratio_family_bedrooms!$A:$K,10,FALSE)</f>
        <v>1.2222222222222221</v>
      </c>
      <c r="L793">
        <f>VLOOKUP(A793,[1]ratio_family_bedrooms!$A:$K,11,FALSE)</f>
        <v>1.5</v>
      </c>
      <c r="M793">
        <f t="shared" si="12"/>
        <v>2069.7428703121641</v>
      </c>
    </row>
    <row r="794" spans="1:13" x14ac:dyDescent="0.2">
      <c r="A794">
        <v>2015</v>
      </c>
      <c r="B794">
        <v>10</v>
      </c>
      <c r="C794" t="s">
        <v>61</v>
      </c>
      <c r="D794">
        <v>3</v>
      </c>
      <c r="E794" t="s">
        <v>37</v>
      </c>
      <c r="F794">
        <f>VLOOKUP(A794&amp;B794&amp;C794&amp;D794&amp;E794,average_median_rates_2_aptFINAL!A:P,16,FALSE)</f>
        <v>1100</v>
      </c>
      <c r="G794">
        <f>VLOOKUP(A794&amp;B794&amp;C794&amp;3&amp;E794,average_median_rates_2_aptFINAL!A:P,16,FALSE)</f>
        <v>1100</v>
      </c>
      <c r="H794">
        <f>IF(D794&lt;=3,VLOOKUP(A794&amp;D794,[1]ratio_condo_family!$A:$F,6,FALSE),0)</f>
        <v>1.4679027449022439</v>
      </c>
      <c r="I794">
        <f>VLOOKUP(A794&amp;3,[1]ratio_condo_family!$A:$F,6,FALSE)</f>
        <v>1.4679027449022439</v>
      </c>
      <c r="J794">
        <f>VLOOKUP(A794,[1]ratio_family_bedrooms!$A:$K,9,FALSE)</f>
        <v>1.0588235294117647</v>
      </c>
      <c r="K794">
        <f>VLOOKUP(A794,[1]ratio_family_bedrooms!$A:$K,10,FALSE)</f>
        <v>1.2222222222222221</v>
      </c>
      <c r="L794">
        <f>VLOOKUP(A794,[1]ratio_family_bedrooms!$A:$K,11,FALSE)</f>
        <v>1.5</v>
      </c>
      <c r="M794">
        <f t="shared" si="12"/>
        <v>1614.6930193924684</v>
      </c>
    </row>
    <row r="795" spans="1:13" x14ac:dyDescent="0.2">
      <c r="A795">
        <v>2015</v>
      </c>
      <c r="B795">
        <v>10</v>
      </c>
      <c r="C795" t="s">
        <v>61</v>
      </c>
      <c r="D795">
        <v>3</v>
      </c>
      <c r="E795" t="s">
        <v>38</v>
      </c>
      <c r="F795">
        <f>VLOOKUP(A795&amp;B795&amp;C795&amp;D795&amp;E795,average_median_rates_2_aptFINAL!A:P,16,FALSE)</f>
        <v>1106</v>
      </c>
      <c r="G795">
        <f>VLOOKUP(A795&amp;B795&amp;C795&amp;3&amp;E795,average_median_rates_2_aptFINAL!A:P,16,FALSE)</f>
        <v>1106</v>
      </c>
      <c r="H795">
        <f>IF(D795&lt;=3,VLOOKUP(A795&amp;D795,[1]ratio_condo_family!$A:$F,6,FALSE),0)</f>
        <v>1.4679027449022439</v>
      </c>
      <c r="I795">
        <f>VLOOKUP(A795&amp;3,[1]ratio_condo_family!$A:$F,6,FALSE)</f>
        <v>1.4679027449022439</v>
      </c>
      <c r="J795">
        <f>VLOOKUP(A795,[1]ratio_family_bedrooms!$A:$K,9,FALSE)</f>
        <v>1.0588235294117647</v>
      </c>
      <c r="K795">
        <f>VLOOKUP(A795,[1]ratio_family_bedrooms!$A:$K,10,FALSE)</f>
        <v>1.2222222222222221</v>
      </c>
      <c r="L795">
        <f>VLOOKUP(A795,[1]ratio_family_bedrooms!$A:$K,11,FALSE)</f>
        <v>1.5</v>
      </c>
      <c r="M795">
        <f t="shared" si="12"/>
        <v>1623.5004358618819</v>
      </c>
    </row>
    <row r="796" spans="1:13" x14ac:dyDescent="0.2">
      <c r="A796">
        <v>2015</v>
      </c>
      <c r="B796">
        <v>10</v>
      </c>
      <c r="C796" t="s">
        <v>61</v>
      </c>
      <c r="D796">
        <v>3</v>
      </c>
      <c r="E796" t="s">
        <v>39</v>
      </c>
      <c r="F796">
        <f>VLOOKUP(A796&amp;B796&amp;C796&amp;D796&amp;E796,average_median_rates_2_aptFINAL!A:P,16,FALSE)</f>
        <v>1850</v>
      </c>
      <c r="G796">
        <f>VLOOKUP(A796&amp;B796&amp;C796&amp;3&amp;E796,average_median_rates_2_aptFINAL!A:P,16,FALSE)</f>
        <v>1850</v>
      </c>
      <c r="H796">
        <f>IF(D796&lt;=3,VLOOKUP(A796&amp;D796,[1]ratio_condo_family!$A:$F,6,FALSE),0)</f>
        <v>1.4679027449022439</v>
      </c>
      <c r="I796">
        <f>VLOOKUP(A796&amp;3,[1]ratio_condo_family!$A:$F,6,FALSE)</f>
        <v>1.4679027449022439</v>
      </c>
      <c r="J796">
        <f>VLOOKUP(A796,[1]ratio_family_bedrooms!$A:$K,9,FALSE)</f>
        <v>1.0588235294117647</v>
      </c>
      <c r="K796">
        <f>VLOOKUP(A796,[1]ratio_family_bedrooms!$A:$K,10,FALSE)</f>
        <v>1.2222222222222221</v>
      </c>
      <c r="L796">
        <f>VLOOKUP(A796,[1]ratio_family_bedrooms!$A:$K,11,FALSE)</f>
        <v>1.5</v>
      </c>
      <c r="M796">
        <f t="shared" si="12"/>
        <v>2715.6200780691511</v>
      </c>
    </row>
    <row r="797" spans="1:13" x14ac:dyDescent="0.2">
      <c r="A797">
        <v>2015</v>
      </c>
      <c r="B797">
        <v>10</v>
      </c>
      <c r="C797" t="s">
        <v>61</v>
      </c>
      <c r="D797">
        <v>3</v>
      </c>
      <c r="E797" t="s">
        <v>40</v>
      </c>
      <c r="F797">
        <f>VLOOKUP(A797&amp;B797&amp;C797&amp;D797&amp;E797,average_median_rates_2_aptFINAL!A:P,16,FALSE)</f>
        <v>1100</v>
      </c>
      <c r="G797">
        <f>VLOOKUP(A797&amp;B797&amp;C797&amp;3&amp;E797,average_median_rates_2_aptFINAL!A:P,16,FALSE)</f>
        <v>1100</v>
      </c>
      <c r="H797">
        <f>IF(D797&lt;=3,VLOOKUP(A797&amp;D797,[1]ratio_condo_family!$A:$F,6,FALSE),0)</f>
        <v>1.4679027449022439</v>
      </c>
      <c r="I797">
        <f>VLOOKUP(A797&amp;3,[1]ratio_condo_family!$A:$F,6,FALSE)</f>
        <v>1.4679027449022439</v>
      </c>
      <c r="J797">
        <f>VLOOKUP(A797,[1]ratio_family_bedrooms!$A:$K,9,FALSE)</f>
        <v>1.0588235294117647</v>
      </c>
      <c r="K797">
        <f>VLOOKUP(A797,[1]ratio_family_bedrooms!$A:$K,10,FALSE)</f>
        <v>1.2222222222222221</v>
      </c>
      <c r="L797">
        <f>VLOOKUP(A797,[1]ratio_family_bedrooms!$A:$K,11,FALSE)</f>
        <v>1.5</v>
      </c>
      <c r="M797">
        <f t="shared" si="12"/>
        <v>1614.6930193924684</v>
      </c>
    </row>
    <row r="798" spans="1:13" x14ac:dyDescent="0.2">
      <c r="A798">
        <v>2015</v>
      </c>
      <c r="B798">
        <v>10</v>
      </c>
      <c r="C798" t="s">
        <v>61</v>
      </c>
      <c r="D798">
        <v>3</v>
      </c>
      <c r="E798" t="s">
        <v>41</v>
      </c>
      <c r="F798">
        <f>VLOOKUP(A798&amp;B798&amp;C798&amp;D798&amp;E798,average_median_rates_2_aptFINAL!A:P,16,FALSE)</f>
        <v>1210</v>
      </c>
      <c r="G798">
        <f>VLOOKUP(A798&amp;B798&amp;C798&amp;3&amp;E798,average_median_rates_2_aptFINAL!A:P,16,FALSE)</f>
        <v>1210</v>
      </c>
      <c r="H798">
        <f>IF(D798&lt;=3,VLOOKUP(A798&amp;D798,[1]ratio_condo_family!$A:$F,6,FALSE),0)</f>
        <v>1.4679027449022439</v>
      </c>
      <c r="I798">
        <f>VLOOKUP(A798&amp;3,[1]ratio_condo_family!$A:$F,6,FALSE)</f>
        <v>1.4679027449022439</v>
      </c>
      <c r="J798">
        <f>VLOOKUP(A798,[1]ratio_family_bedrooms!$A:$K,9,FALSE)</f>
        <v>1.0588235294117647</v>
      </c>
      <c r="K798">
        <f>VLOOKUP(A798,[1]ratio_family_bedrooms!$A:$K,10,FALSE)</f>
        <v>1.2222222222222221</v>
      </c>
      <c r="L798">
        <f>VLOOKUP(A798,[1]ratio_family_bedrooms!$A:$K,11,FALSE)</f>
        <v>1.5</v>
      </c>
      <c r="M798">
        <f t="shared" si="12"/>
        <v>1776.1623213317152</v>
      </c>
    </row>
    <row r="799" spans="1:13" x14ac:dyDescent="0.2">
      <c r="A799">
        <v>2015</v>
      </c>
      <c r="B799">
        <v>10</v>
      </c>
      <c r="C799" t="s">
        <v>61</v>
      </c>
      <c r="D799">
        <v>3</v>
      </c>
      <c r="E799" t="s">
        <v>42</v>
      </c>
      <c r="F799">
        <f>VLOOKUP(A799&amp;B799&amp;C799&amp;D799&amp;E799,average_median_rates_2_aptFINAL!A:P,16,FALSE)</f>
        <v>1020</v>
      </c>
      <c r="G799">
        <f>VLOOKUP(A799&amp;B799&amp;C799&amp;3&amp;E799,average_median_rates_2_aptFINAL!A:P,16,FALSE)</f>
        <v>1020</v>
      </c>
      <c r="H799">
        <f>IF(D799&lt;=3,VLOOKUP(A799&amp;D799,[1]ratio_condo_family!$A:$F,6,FALSE),0)</f>
        <v>1.4679027449022439</v>
      </c>
      <c r="I799">
        <f>VLOOKUP(A799&amp;3,[1]ratio_condo_family!$A:$F,6,FALSE)</f>
        <v>1.4679027449022439</v>
      </c>
      <c r="J799">
        <f>VLOOKUP(A799,[1]ratio_family_bedrooms!$A:$K,9,FALSE)</f>
        <v>1.0588235294117647</v>
      </c>
      <c r="K799">
        <f>VLOOKUP(A799,[1]ratio_family_bedrooms!$A:$K,10,FALSE)</f>
        <v>1.2222222222222221</v>
      </c>
      <c r="L799">
        <f>VLOOKUP(A799,[1]ratio_family_bedrooms!$A:$K,11,FALSE)</f>
        <v>1.5</v>
      </c>
      <c r="M799">
        <f t="shared" si="12"/>
        <v>1497.2607998002889</v>
      </c>
    </row>
    <row r="800" spans="1:13" x14ac:dyDescent="0.2">
      <c r="A800">
        <v>2015</v>
      </c>
      <c r="B800">
        <v>10</v>
      </c>
      <c r="C800" t="s">
        <v>61</v>
      </c>
      <c r="D800">
        <v>3</v>
      </c>
      <c r="E800" t="s">
        <v>43</v>
      </c>
      <c r="F800">
        <f>VLOOKUP(A800&amp;B800&amp;C800&amp;D800&amp;E800,average_median_rates_2_aptFINAL!A:P,16,FALSE)</f>
        <v>1350</v>
      </c>
      <c r="G800">
        <f>VLOOKUP(A800&amp;B800&amp;C800&amp;3&amp;E800,average_median_rates_2_aptFINAL!A:P,16,FALSE)</f>
        <v>1350</v>
      </c>
      <c r="H800">
        <f>IF(D800&lt;=3,VLOOKUP(A800&amp;D800,[1]ratio_condo_family!$A:$F,6,FALSE),0)</f>
        <v>1.4679027449022439</v>
      </c>
      <c r="I800">
        <f>VLOOKUP(A800&amp;3,[1]ratio_condo_family!$A:$F,6,FALSE)</f>
        <v>1.4679027449022439</v>
      </c>
      <c r="J800">
        <f>VLOOKUP(A800,[1]ratio_family_bedrooms!$A:$K,9,FALSE)</f>
        <v>1.0588235294117647</v>
      </c>
      <c r="K800">
        <f>VLOOKUP(A800,[1]ratio_family_bedrooms!$A:$K,10,FALSE)</f>
        <v>1.2222222222222221</v>
      </c>
      <c r="L800">
        <f>VLOOKUP(A800,[1]ratio_family_bedrooms!$A:$K,11,FALSE)</f>
        <v>1.5</v>
      </c>
      <c r="M800">
        <f t="shared" si="12"/>
        <v>1981.6687056180292</v>
      </c>
    </row>
    <row r="801" spans="1:13" x14ac:dyDescent="0.2">
      <c r="A801">
        <v>2015</v>
      </c>
      <c r="B801">
        <v>10</v>
      </c>
      <c r="C801" t="s">
        <v>61</v>
      </c>
      <c r="D801">
        <v>3</v>
      </c>
      <c r="E801" t="s">
        <v>60</v>
      </c>
      <c r="F801">
        <f>VLOOKUP(A801&amp;B801&amp;C801&amp;D801&amp;E801,average_median_rates_2_aptFINAL!A:P,16,FALSE)</f>
        <v>1500</v>
      </c>
      <c r="G801">
        <f>VLOOKUP(A801&amp;B801&amp;C801&amp;3&amp;E801,average_median_rates_2_aptFINAL!A:P,16,FALSE)</f>
        <v>1500</v>
      </c>
      <c r="H801">
        <f>IF(D801&lt;=3,VLOOKUP(A801&amp;D801,[1]ratio_condo_family!$A:$F,6,FALSE),0)</f>
        <v>1.4679027449022439</v>
      </c>
      <c r="I801">
        <f>VLOOKUP(A801&amp;3,[1]ratio_condo_family!$A:$F,6,FALSE)</f>
        <v>1.4679027449022439</v>
      </c>
      <c r="J801">
        <f>VLOOKUP(A801,[1]ratio_family_bedrooms!$A:$K,9,FALSE)</f>
        <v>1.0588235294117647</v>
      </c>
      <c r="K801">
        <f>VLOOKUP(A801,[1]ratio_family_bedrooms!$A:$K,10,FALSE)</f>
        <v>1.2222222222222221</v>
      </c>
      <c r="L801">
        <f>VLOOKUP(A801,[1]ratio_family_bedrooms!$A:$K,11,FALSE)</f>
        <v>1.5</v>
      </c>
      <c r="M801">
        <f t="shared" si="12"/>
        <v>2201.8541173533658</v>
      </c>
    </row>
    <row r="802" spans="1:13" x14ac:dyDescent="0.2">
      <c r="A802">
        <v>2014</v>
      </c>
      <c r="B802">
        <v>10</v>
      </c>
      <c r="C802" t="s">
        <v>59</v>
      </c>
      <c r="D802">
        <v>1</v>
      </c>
      <c r="E802" t="s">
        <v>16</v>
      </c>
      <c r="F802">
        <f>VLOOKUP(A802&amp;B802&amp;C802&amp;D802&amp;E802,average_median_rates_2_aptFINAL!A:P,16,FALSE)</f>
        <v>1222</v>
      </c>
      <c r="G802">
        <f>VLOOKUP(A802&amp;B802&amp;C802&amp;3&amp;E802,average_median_rates_2_aptFINAL!A:P,16,FALSE)</f>
        <v>2484</v>
      </c>
      <c r="H802">
        <f>IF(D802&lt;=3,VLOOKUP(A802&amp;D802,[1]ratio_condo_family!$A:$F,6,FALSE),0)</f>
        <v>1.2555575890622022</v>
      </c>
      <c r="I802">
        <f>VLOOKUP(A802&amp;3,[1]ratio_condo_family!$A:$F,6,FALSE)</f>
        <v>1.3728349462822982</v>
      </c>
      <c r="J802">
        <f>VLOOKUP(A802,[1]ratio_family_bedrooms!$A:$K,9,FALSE)</f>
        <v>1.0588235294117647</v>
      </c>
      <c r="K802">
        <f>VLOOKUP(A802,[1]ratio_family_bedrooms!$A:$K,10,FALSE)</f>
        <v>1.2222222222222223</v>
      </c>
      <c r="L802">
        <f>VLOOKUP(A802,[1]ratio_family_bedrooms!$A:$K,11,FALSE)</f>
        <v>1.4999999999999998</v>
      </c>
      <c r="M802">
        <f t="shared" si="12"/>
        <v>1534.291373834011</v>
      </c>
    </row>
    <row r="803" spans="1:13" x14ac:dyDescent="0.2">
      <c r="A803">
        <v>2014</v>
      </c>
      <c r="B803">
        <v>10</v>
      </c>
      <c r="C803" t="s">
        <v>59</v>
      </c>
      <c r="D803">
        <v>1</v>
      </c>
      <c r="E803" t="s">
        <v>17</v>
      </c>
      <c r="F803">
        <f>VLOOKUP(A803&amp;B803&amp;C803&amp;D803&amp;E803,average_median_rates_2_aptFINAL!A:P,16,FALSE)</f>
        <v>1268</v>
      </c>
      <c r="G803">
        <f>VLOOKUP(A803&amp;B803&amp;C803&amp;3&amp;E803,average_median_rates_2_aptFINAL!A:P,16,FALSE)</f>
        <v>2485</v>
      </c>
      <c r="H803">
        <f>IF(D803&lt;=3,VLOOKUP(A803&amp;D803,[1]ratio_condo_family!$A:$F,6,FALSE),0)</f>
        <v>1.2555575890622022</v>
      </c>
      <c r="I803">
        <f>VLOOKUP(A803&amp;3,[1]ratio_condo_family!$A:$F,6,FALSE)</f>
        <v>1.3728349462822982</v>
      </c>
      <c r="J803">
        <f>VLOOKUP(A803,[1]ratio_family_bedrooms!$A:$K,9,FALSE)</f>
        <v>1.0588235294117647</v>
      </c>
      <c r="K803">
        <f>VLOOKUP(A803,[1]ratio_family_bedrooms!$A:$K,10,FALSE)</f>
        <v>1.2222222222222223</v>
      </c>
      <c r="L803">
        <f>VLOOKUP(A803,[1]ratio_family_bedrooms!$A:$K,11,FALSE)</f>
        <v>1.4999999999999998</v>
      </c>
      <c r="M803">
        <f t="shared" si="12"/>
        <v>1592.0470229308723</v>
      </c>
    </row>
    <row r="804" spans="1:13" x14ac:dyDescent="0.2">
      <c r="A804">
        <v>2014</v>
      </c>
      <c r="B804">
        <v>10</v>
      </c>
      <c r="C804" t="s">
        <v>59</v>
      </c>
      <c r="D804">
        <v>1</v>
      </c>
      <c r="E804" t="s">
        <v>19</v>
      </c>
      <c r="F804">
        <f>VLOOKUP(A804&amp;B804&amp;C804&amp;D804&amp;E804,average_median_rates_2_aptFINAL!A:P,16,FALSE)</f>
        <v>1156</v>
      </c>
      <c r="G804">
        <f>VLOOKUP(A804&amp;B804&amp;C804&amp;3&amp;E804,average_median_rates_2_aptFINAL!A:P,16,FALSE)</f>
        <v>2076</v>
      </c>
      <c r="H804">
        <f>IF(D804&lt;=3,VLOOKUP(A804&amp;D804,[1]ratio_condo_family!$A:$F,6,FALSE),0)</f>
        <v>1.2555575890622022</v>
      </c>
      <c r="I804">
        <f>VLOOKUP(A804&amp;3,[1]ratio_condo_family!$A:$F,6,FALSE)</f>
        <v>1.3728349462822982</v>
      </c>
      <c r="J804">
        <f>VLOOKUP(A804,[1]ratio_family_bedrooms!$A:$K,9,FALSE)</f>
        <v>1.0588235294117647</v>
      </c>
      <c r="K804">
        <f>VLOOKUP(A804,[1]ratio_family_bedrooms!$A:$K,10,FALSE)</f>
        <v>1.2222222222222223</v>
      </c>
      <c r="L804">
        <f>VLOOKUP(A804,[1]ratio_family_bedrooms!$A:$K,11,FALSE)</f>
        <v>1.4999999999999998</v>
      </c>
      <c r="M804">
        <f t="shared" si="12"/>
        <v>1451.4245729559057</v>
      </c>
    </row>
    <row r="805" spans="1:13" x14ac:dyDescent="0.2">
      <c r="A805">
        <v>2014</v>
      </c>
      <c r="B805">
        <v>10</v>
      </c>
      <c r="C805" t="s">
        <v>59</v>
      </c>
      <c r="D805">
        <v>1</v>
      </c>
      <c r="E805" t="s">
        <v>20</v>
      </c>
      <c r="F805">
        <f>VLOOKUP(A805&amp;B805&amp;C805&amp;D805&amp;E805,average_median_rates_2_aptFINAL!A:P,16,FALSE)</f>
        <v>1182</v>
      </c>
      <c r="G805">
        <f>VLOOKUP(A805&amp;B805&amp;C805&amp;3&amp;E805,average_median_rates_2_aptFINAL!A:P,16,FALSE)</f>
        <v>2564</v>
      </c>
      <c r="H805">
        <f>IF(D805&lt;=3,VLOOKUP(A805&amp;D805,[1]ratio_condo_family!$A:$F,6,FALSE),0)</f>
        <v>1.2555575890622022</v>
      </c>
      <c r="I805">
        <f>VLOOKUP(A805&amp;3,[1]ratio_condo_family!$A:$F,6,FALSE)</f>
        <v>1.3728349462822982</v>
      </c>
      <c r="J805">
        <f>VLOOKUP(A805,[1]ratio_family_bedrooms!$A:$K,9,FALSE)</f>
        <v>1.0588235294117647</v>
      </c>
      <c r="K805">
        <f>VLOOKUP(A805,[1]ratio_family_bedrooms!$A:$K,10,FALSE)</f>
        <v>1.2222222222222223</v>
      </c>
      <c r="L805">
        <f>VLOOKUP(A805,[1]ratio_family_bedrooms!$A:$K,11,FALSE)</f>
        <v>1.4999999999999998</v>
      </c>
      <c r="M805">
        <f t="shared" si="12"/>
        <v>1484.0690702715231</v>
      </c>
    </row>
    <row r="806" spans="1:13" x14ac:dyDescent="0.2">
      <c r="A806">
        <v>2014</v>
      </c>
      <c r="B806">
        <v>10</v>
      </c>
      <c r="C806" t="s">
        <v>59</v>
      </c>
      <c r="D806">
        <v>1</v>
      </c>
      <c r="E806" t="s">
        <v>21</v>
      </c>
      <c r="F806">
        <f>VLOOKUP(A806&amp;B806&amp;C806&amp;D806&amp;E806,average_median_rates_2_aptFINAL!A:P,16,FALSE)</f>
        <v>1137</v>
      </c>
      <c r="G806">
        <f>VLOOKUP(A806&amp;B806&amp;C806&amp;3&amp;E806,average_median_rates_2_aptFINAL!A:P,16,FALSE)</f>
        <v>2312</v>
      </c>
      <c r="H806">
        <f>IF(D806&lt;=3,VLOOKUP(A806&amp;D806,[1]ratio_condo_family!$A:$F,6,FALSE),0)</f>
        <v>1.2555575890622022</v>
      </c>
      <c r="I806">
        <f>VLOOKUP(A806&amp;3,[1]ratio_condo_family!$A:$F,6,FALSE)</f>
        <v>1.3728349462822982</v>
      </c>
      <c r="J806">
        <f>VLOOKUP(A806,[1]ratio_family_bedrooms!$A:$K,9,FALSE)</f>
        <v>1.0588235294117647</v>
      </c>
      <c r="K806">
        <f>VLOOKUP(A806,[1]ratio_family_bedrooms!$A:$K,10,FALSE)</f>
        <v>1.2222222222222223</v>
      </c>
      <c r="L806">
        <f>VLOOKUP(A806,[1]ratio_family_bedrooms!$A:$K,11,FALSE)</f>
        <v>1.4999999999999998</v>
      </c>
      <c r="M806">
        <f t="shared" si="12"/>
        <v>1427.5689787637239</v>
      </c>
    </row>
    <row r="807" spans="1:13" x14ac:dyDescent="0.2">
      <c r="A807">
        <v>2014</v>
      </c>
      <c r="B807">
        <v>10</v>
      </c>
      <c r="C807" t="s">
        <v>59</v>
      </c>
      <c r="D807">
        <v>1</v>
      </c>
      <c r="E807" t="s">
        <v>23</v>
      </c>
      <c r="F807">
        <f>VLOOKUP(A807&amp;B807&amp;C807&amp;D807&amp;E807,average_median_rates_2_aptFINAL!A:P,16,FALSE)</f>
        <v>867</v>
      </c>
      <c r="G807">
        <f>VLOOKUP(A807&amp;B807&amp;C807&amp;3&amp;E807,average_median_rates_2_aptFINAL!A:P,16,FALSE)</f>
        <v>1289</v>
      </c>
      <c r="H807">
        <f>IF(D807&lt;=3,VLOOKUP(A807&amp;D807,[1]ratio_condo_family!$A:$F,6,FALSE),0)</f>
        <v>1.2555575890622022</v>
      </c>
      <c r="I807">
        <f>VLOOKUP(A807&amp;3,[1]ratio_condo_family!$A:$F,6,FALSE)</f>
        <v>1.3728349462822982</v>
      </c>
      <c r="J807">
        <f>VLOOKUP(A807,[1]ratio_family_bedrooms!$A:$K,9,FALSE)</f>
        <v>1.0588235294117647</v>
      </c>
      <c r="K807">
        <f>VLOOKUP(A807,[1]ratio_family_bedrooms!$A:$K,10,FALSE)</f>
        <v>1.2222222222222223</v>
      </c>
      <c r="L807">
        <f>VLOOKUP(A807,[1]ratio_family_bedrooms!$A:$K,11,FALSE)</f>
        <v>1.4999999999999998</v>
      </c>
      <c r="M807">
        <f t="shared" si="12"/>
        <v>1088.5684297169294</v>
      </c>
    </row>
    <row r="808" spans="1:13" x14ac:dyDescent="0.2">
      <c r="A808">
        <v>2014</v>
      </c>
      <c r="B808">
        <v>10</v>
      </c>
      <c r="C808" t="s">
        <v>59</v>
      </c>
      <c r="D808">
        <v>1</v>
      </c>
      <c r="E808" t="s">
        <v>24</v>
      </c>
      <c r="F808">
        <f>VLOOKUP(A808&amp;B808&amp;C808&amp;D808&amp;E808,average_median_rates_2_aptFINAL!A:P,16,FALSE)</f>
        <v>987</v>
      </c>
      <c r="G808">
        <f>VLOOKUP(A808&amp;B808&amp;C808&amp;3&amp;E808,average_median_rates_2_aptFINAL!A:P,16,FALSE)</f>
        <v>1613</v>
      </c>
      <c r="H808">
        <f>IF(D808&lt;=3,VLOOKUP(A808&amp;D808,[1]ratio_condo_family!$A:$F,6,FALSE),0)</f>
        <v>1.2555575890622022</v>
      </c>
      <c r="I808">
        <f>VLOOKUP(A808&amp;3,[1]ratio_condo_family!$A:$F,6,FALSE)</f>
        <v>1.3728349462822982</v>
      </c>
      <c r="J808">
        <f>VLOOKUP(A808,[1]ratio_family_bedrooms!$A:$K,9,FALSE)</f>
        <v>1.0588235294117647</v>
      </c>
      <c r="K808">
        <f>VLOOKUP(A808,[1]ratio_family_bedrooms!$A:$K,10,FALSE)</f>
        <v>1.2222222222222223</v>
      </c>
      <c r="L808">
        <f>VLOOKUP(A808,[1]ratio_family_bedrooms!$A:$K,11,FALSE)</f>
        <v>1.4999999999999998</v>
      </c>
      <c r="M808">
        <f t="shared" si="12"/>
        <v>1239.2353404043936</v>
      </c>
    </row>
    <row r="809" spans="1:13" x14ac:dyDescent="0.2">
      <c r="A809">
        <v>2014</v>
      </c>
      <c r="B809">
        <v>10</v>
      </c>
      <c r="C809" t="s">
        <v>59</v>
      </c>
      <c r="D809">
        <v>1</v>
      </c>
      <c r="E809" t="s">
        <v>25</v>
      </c>
      <c r="F809">
        <f>VLOOKUP(A809&amp;B809&amp;C809&amp;D809&amp;E809,average_median_rates_2_aptFINAL!A:P,16,FALSE)</f>
        <v>923</v>
      </c>
      <c r="G809">
        <f>VLOOKUP(A809&amp;B809&amp;C809&amp;3&amp;E809,average_median_rates_2_aptFINAL!A:P,16,FALSE)</f>
        <v>1264</v>
      </c>
      <c r="H809">
        <f>IF(D809&lt;=3,VLOOKUP(A809&amp;D809,[1]ratio_condo_family!$A:$F,6,FALSE),0)</f>
        <v>1.2555575890622022</v>
      </c>
      <c r="I809">
        <f>VLOOKUP(A809&amp;3,[1]ratio_condo_family!$A:$F,6,FALSE)</f>
        <v>1.3728349462822982</v>
      </c>
      <c r="J809">
        <f>VLOOKUP(A809,[1]ratio_family_bedrooms!$A:$K,9,FALSE)</f>
        <v>1.0588235294117647</v>
      </c>
      <c r="K809">
        <f>VLOOKUP(A809,[1]ratio_family_bedrooms!$A:$K,10,FALSE)</f>
        <v>1.2222222222222223</v>
      </c>
      <c r="L809">
        <f>VLOOKUP(A809,[1]ratio_family_bedrooms!$A:$K,11,FALSE)</f>
        <v>1.4999999999999998</v>
      </c>
      <c r="M809">
        <f t="shared" si="12"/>
        <v>1158.8796547044126</v>
      </c>
    </row>
    <row r="810" spans="1:13" x14ac:dyDescent="0.2">
      <c r="A810">
        <v>2014</v>
      </c>
      <c r="B810">
        <v>10</v>
      </c>
      <c r="C810" t="s">
        <v>59</v>
      </c>
      <c r="D810">
        <v>1</v>
      </c>
      <c r="E810" t="s">
        <v>26</v>
      </c>
      <c r="F810">
        <f>VLOOKUP(A810&amp;B810&amp;C810&amp;D810&amp;E810,average_median_rates_2_aptFINAL!A:P,16,FALSE)</f>
        <v>988</v>
      </c>
      <c r="G810">
        <f>VLOOKUP(A810&amp;B810&amp;C810&amp;3&amp;E810,average_median_rates_2_aptFINAL!A:P,16,FALSE)</f>
        <v>1207</v>
      </c>
      <c r="H810">
        <f>IF(D810&lt;=3,VLOOKUP(A810&amp;D810,[1]ratio_condo_family!$A:$F,6,FALSE),0)</f>
        <v>1.2555575890622022</v>
      </c>
      <c r="I810">
        <f>VLOOKUP(A810&amp;3,[1]ratio_condo_family!$A:$F,6,FALSE)</f>
        <v>1.3728349462822982</v>
      </c>
      <c r="J810">
        <f>VLOOKUP(A810,[1]ratio_family_bedrooms!$A:$K,9,FALSE)</f>
        <v>1.0588235294117647</v>
      </c>
      <c r="K810">
        <f>VLOOKUP(A810,[1]ratio_family_bedrooms!$A:$K,10,FALSE)</f>
        <v>1.2222222222222223</v>
      </c>
      <c r="L810">
        <f>VLOOKUP(A810,[1]ratio_family_bedrooms!$A:$K,11,FALSE)</f>
        <v>1.4999999999999998</v>
      </c>
      <c r="M810">
        <f t="shared" si="12"/>
        <v>1240.4908979934557</v>
      </c>
    </row>
    <row r="811" spans="1:13" x14ac:dyDescent="0.2">
      <c r="A811">
        <v>2014</v>
      </c>
      <c r="B811">
        <v>10</v>
      </c>
      <c r="C811" t="s">
        <v>59</v>
      </c>
      <c r="D811">
        <v>1</v>
      </c>
      <c r="E811" t="s">
        <v>27</v>
      </c>
      <c r="F811">
        <f>VLOOKUP(A811&amp;B811&amp;C811&amp;D811&amp;E811,average_median_rates_2_aptFINAL!A:P,16,FALSE)</f>
        <v>1452</v>
      </c>
      <c r="G811">
        <f>VLOOKUP(A811&amp;B811&amp;C811&amp;3&amp;E811,average_median_rates_2_aptFINAL!A:P,16,FALSE)</f>
        <v>2212</v>
      </c>
      <c r="H811">
        <f>IF(D811&lt;=3,VLOOKUP(A811&amp;D811,[1]ratio_condo_family!$A:$F,6,FALSE),0)</f>
        <v>1.2555575890622022</v>
      </c>
      <c r="I811">
        <f>VLOOKUP(A811&amp;3,[1]ratio_condo_family!$A:$F,6,FALSE)</f>
        <v>1.3728349462822982</v>
      </c>
      <c r="J811">
        <f>VLOOKUP(A811,[1]ratio_family_bedrooms!$A:$K,9,FALSE)</f>
        <v>1.0588235294117647</v>
      </c>
      <c r="K811">
        <f>VLOOKUP(A811,[1]ratio_family_bedrooms!$A:$K,10,FALSE)</f>
        <v>1.2222222222222223</v>
      </c>
      <c r="L811">
        <f>VLOOKUP(A811,[1]ratio_family_bedrooms!$A:$K,11,FALSE)</f>
        <v>1.4999999999999998</v>
      </c>
      <c r="M811">
        <f t="shared" si="12"/>
        <v>1823.0696193183176</v>
      </c>
    </row>
    <row r="812" spans="1:13" x14ac:dyDescent="0.2">
      <c r="A812">
        <v>2014</v>
      </c>
      <c r="B812">
        <v>10</v>
      </c>
      <c r="C812" t="s">
        <v>59</v>
      </c>
      <c r="D812">
        <v>1</v>
      </c>
      <c r="E812" t="s">
        <v>28</v>
      </c>
      <c r="F812">
        <f>VLOOKUP(A812&amp;B812&amp;C812&amp;D812&amp;E812,average_median_rates_2_aptFINAL!A:P,16,FALSE)</f>
        <v>937</v>
      </c>
      <c r="G812">
        <f>VLOOKUP(A812&amp;B812&amp;C812&amp;3&amp;E812,average_median_rates_2_aptFINAL!A:P,16,FALSE)</f>
        <v>1535</v>
      </c>
      <c r="H812">
        <f>IF(D812&lt;=3,VLOOKUP(A812&amp;D812,[1]ratio_condo_family!$A:$F,6,FALSE),0)</f>
        <v>1.2555575890622022</v>
      </c>
      <c r="I812">
        <f>VLOOKUP(A812&amp;3,[1]ratio_condo_family!$A:$F,6,FALSE)</f>
        <v>1.3728349462822982</v>
      </c>
      <c r="J812">
        <f>VLOOKUP(A812,[1]ratio_family_bedrooms!$A:$K,9,FALSE)</f>
        <v>1.0588235294117647</v>
      </c>
      <c r="K812">
        <f>VLOOKUP(A812,[1]ratio_family_bedrooms!$A:$K,10,FALSE)</f>
        <v>1.2222222222222223</v>
      </c>
      <c r="L812">
        <f>VLOOKUP(A812,[1]ratio_family_bedrooms!$A:$K,11,FALSE)</f>
        <v>1.4999999999999998</v>
      </c>
      <c r="M812">
        <f t="shared" si="12"/>
        <v>1176.4574609512833</v>
      </c>
    </row>
    <row r="813" spans="1:13" x14ac:dyDescent="0.2">
      <c r="A813">
        <v>2014</v>
      </c>
      <c r="B813">
        <v>10</v>
      </c>
      <c r="C813" t="s">
        <v>59</v>
      </c>
      <c r="D813">
        <v>1</v>
      </c>
      <c r="E813" t="s">
        <v>29</v>
      </c>
      <c r="F813">
        <f>VLOOKUP(A813&amp;B813&amp;C813&amp;D813&amp;E813,average_median_rates_2_aptFINAL!A:P,16,FALSE)</f>
        <v>834</v>
      </c>
      <c r="G813">
        <f>VLOOKUP(A813&amp;B813&amp;C813&amp;3&amp;E813,average_median_rates_2_aptFINAL!A:P,16,FALSE)</f>
        <v>1101</v>
      </c>
      <c r="H813">
        <f>IF(D813&lt;=3,VLOOKUP(A813&amp;D813,[1]ratio_condo_family!$A:$F,6,FALSE),0)</f>
        <v>1.2555575890622022</v>
      </c>
      <c r="I813">
        <f>VLOOKUP(A813&amp;3,[1]ratio_condo_family!$A:$F,6,FALSE)</f>
        <v>1.3728349462822982</v>
      </c>
      <c r="J813">
        <f>VLOOKUP(A813,[1]ratio_family_bedrooms!$A:$K,9,FALSE)</f>
        <v>1.0588235294117647</v>
      </c>
      <c r="K813">
        <f>VLOOKUP(A813,[1]ratio_family_bedrooms!$A:$K,10,FALSE)</f>
        <v>1.2222222222222223</v>
      </c>
      <c r="L813">
        <f>VLOOKUP(A813,[1]ratio_family_bedrooms!$A:$K,11,FALSE)</f>
        <v>1.4999999999999998</v>
      </c>
      <c r="M813">
        <f t="shared" si="12"/>
        <v>1047.1350292778766</v>
      </c>
    </row>
    <row r="814" spans="1:13" x14ac:dyDescent="0.2">
      <c r="A814">
        <v>2014</v>
      </c>
      <c r="B814">
        <v>10</v>
      </c>
      <c r="C814" t="s">
        <v>59</v>
      </c>
      <c r="D814">
        <v>1</v>
      </c>
      <c r="E814" t="s">
        <v>31</v>
      </c>
      <c r="F814">
        <f>VLOOKUP(A814&amp;B814&amp;C814&amp;D814&amp;E814,average_median_rates_2_aptFINAL!A:P,16,FALSE)</f>
        <v>988</v>
      </c>
      <c r="G814">
        <f>VLOOKUP(A814&amp;B814&amp;C814&amp;3&amp;E814,average_median_rates_2_aptFINAL!A:P,16,FALSE)</f>
        <v>1463</v>
      </c>
      <c r="H814">
        <f>IF(D814&lt;=3,VLOOKUP(A814&amp;D814,[1]ratio_condo_family!$A:$F,6,FALSE),0)</f>
        <v>1.2555575890622022</v>
      </c>
      <c r="I814">
        <f>VLOOKUP(A814&amp;3,[1]ratio_condo_family!$A:$F,6,FALSE)</f>
        <v>1.3728349462822982</v>
      </c>
      <c r="J814">
        <f>VLOOKUP(A814,[1]ratio_family_bedrooms!$A:$K,9,FALSE)</f>
        <v>1.0588235294117647</v>
      </c>
      <c r="K814">
        <f>VLOOKUP(A814,[1]ratio_family_bedrooms!$A:$K,10,FALSE)</f>
        <v>1.2222222222222223</v>
      </c>
      <c r="L814">
        <f>VLOOKUP(A814,[1]ratio_family_bedrooms!$A:$K,11,FALSE)</f>
        <v>1.4999999999999998</v>
      </c>
      <c r="M814">
        <f t="shared" si="12"/>
        <v>1240.4908979934557</v>
      </c>
    </row>
    <row r="815" spans="1:13" x14ac:dyDescent="0.2">
      <c r="A815">
        <v>2014</v>
      </c>
      <c r="B815">
        <v>10</v>
      </c>
      <c r="C815" t="s">
        <v>59</v>
      </c>
      <c r="D815">
        <v>1</v>
      </c>
      <c r="E815" t="s">
        <v>32</v>
      </c>
      <c r="F815">
        <f>VLOOKUP(A815&amp;B815&amp;C815&amp;D815&amp;E815,average_median_rates_2_aptFINAL!A:P,16,FALSE)</f>
        <v>836</v>
      </c>
      <c r="G815">
        <f>VLOOKUP(A815&amp;B815&amp;C815&amp;3&amp;E815,average_median_rates_2_aptFINAL!A:P,16,FALSE)</f>
        <v>1411</v>
      </c>
      <c r="H815">
        <f>IF(D815&lt;=3,VLOOKUP(A815&amp;D815,[1]ratio_condo_family!$A:$F,6,FALSE),0)</f>
        <v>1.2555575890622022</v>
      </c>
      <c r="I815">
        <f>VLOOKUP(A815&amp;3,[1]ratio_condo_family!$A:$F,6,FALSE)</f>
        <v>1.3728349462822982</v>
      </c>
      <c r="J815">
        <f>VLOOKUP(A815,[1]ratio_family_bedrooms!$A:$K,9,FALSE)</f>
        <v>1.0588235294117647</v>
      </c>
      <c r="K815">
        <f>VLOOKUP(A815,[1]ratio_family_bedrooms!$A:$K,10,FALSE)</f>
        <v>1.2222222222222223</v>
      </c>
      <c r="L815">
        <f>VLOOKUP(A815,[1]ratio_family_bedrooms!$A:$K,11,FALSE)</f>
        <v>1.4999999999999998</v>
      </c>
      <c r="M815">
        <f t="shared" si="12"/>
        <v>1049.6461444560009</v>
      </c>
    </row>
    <row r="816" spans="1:13" x14ac:dyDescent="0.2">
      <c r="A816">
        <v>2014</v>
      </c>
      <c r="B816">
        <v>10</v>
      </c>
      <c r="C816" t="s">
        <v>59</v>
      </c>
      <c r="D816">
        <v>1</v>
      </c>
      <c r="E816" t="s">
        <v>33</v>
      </c>
      <c r="F816">
        <f>VLOOKUP(A816&amp;B816&amp;C816&amp;D816&amp;E816,average_median_rates_2_aptFINAL!A:P,16,FALSE)</f>
        <v>1197.1337665854314</v>
      </c>
      <c r="G816">
        <f>VLOOKUP(A816&amp;B816&amp;C816&amp;3&amp;E816,average_median_rates_2_aptFINAL!A:P,16,FALSE)</f>
        <v>2052.997444322747</v>
      </c>
      <c r="H816">
        <f>IF(D816&lt;=3,VLOOKUP(A816&amp;D816,[1]ratio_condo_family!$A:$F,6,FALSE),0)</f>
        <v>1.2555575890622022</v>
      </c>
      <c r="I816">
        <f>VLOOKUP(A816&amp;3,[1]ratio_condo_family!$A:$F,6,FALSE)</f>
        <v>1.3728349462822982</v>
      </c>
      <c r="J816">
        <f>VLOOKUP(A816,[1]ratio_family_bedrooms!$A:$K,9,FALSE)</f>
        <v>1.0588235294117647</v>
      </c>
      <c r="K816">
        <f>VLOOKUP(A816,[1]ratio_family_bedrooms!$A:$K,10,FALSE)</f>
        <v>1.2222222222222223</v>
      </c>
      <c r="L816">
        <f>VLOOKUP(A816,[1]ratio_family_bedrooms!$A:$K,11,FALSE)</f>
        <v>1.4999999999999998</v>
      </c>
      <c r="M816">
        <f t="shared" si="12"/>
        <v>1503.0703857589574</v>
      </c>
    </row>
    <row r="817" spans="1:13" x14ac:dyDescent="0.2">
      <c r="A817">
        <v>2014</v>
      </c>
      <c r="B817">
        <v>10</v>
      </c>
      <c r="C817" t="s">
        <v>59</v>
      </c>
      <c r="D817">
        <v>1</v>
      </c>
      <c r="E817" t="s">
        <v>34</v>
      </c>
      <c r="F817">
        <f>VLOOKUP(A817&amp;B817&amp;C817&amp;D817&amp;E817,average_median_rates_2_aptFINAL!A:P,16,FALSE)</f>
        <v>1076</v>
      </c>
      <c r="G817">
        <f>VLOOKUP(A817&amp;B817&amp;C817&amp;3&amp;E817,average_median_rates_2_aptFINAL!A:P,16,FALSE)</f>
        <v>1511</v>
      </c>
      <c r="H817">
        <f>IF(D817&lt;=3,VLOOKUP(A817&amp;D817,[1]ratio_condo_family!$A:$F,6,FALSE),0)</f>
        <v>1.2555575890622022</v>
      </c>
      <c r="I817">
        <f>VLOOKUP(A817&amp;3,[1]ratio_condo_family!$A:$F,6,FALSE)</f>
        <v>1.3728349462822982</v>
      </c>
      <c r="J817">
        <f>VLOOKUP(A817,[1]ratio_family_bedrooms!$A:$K,9,FALSE)</f>
        <v>1.0588235294117647</v>
      </c>
      <c r="K817">
        <f>VLOOKUP(A817,[1]ratio_family_bedrooms!$A:$K,10,FALSE)</f>
        <v>1.2222222222222223</v>
      </c>
      <c r="L817">
        <f>VLOOKUP(A817,[1]ratio_family_bedrooms!$A:$K,11,FALSE)</f>
        <v>1.4999999999999998</v>
      </c>
      <c r="M817">
        <f t="shared" si="12"/>
        <v>1350.9799658309296</v>
      </c>
    </row>
    <row r="818" spans="1:13" x14ac:dyDescent="0.2">
      <c r="A818">
        <v>2014</v>
      </c>
      <c r="B818">
        <v>10</v>
      </c>
      <c r="C818" t="s">
        <v>59</v>
      </c>
      <c r="D818">
        <v>1</v>
      </c>
      <c r="E818" t="s">
        <v>35</v>
      </c>
      <c r="F818">
        <f>VLOOKUP(A818&amp;B818&amp;C818&amp;D818&amp;E818,average_median_rates_2_aptFINAL!A:P,16,FALSE)</f>
        <v>1371</v>
      </c>
      <c r="G818">
        <f>VLOOKUP(A818&amp;B818&amp;C818&amp;3&amp;E818,average_median_rates_2_aptFINAL!A:P,16,FALSE)</f>
        <v>3787</v>
      </c>
      <c r="H818">
        <f>IF(D818&lt;=3,VLOOKUP(A818&amp;D818,[1]ratio_condo_family!$A:$F,6,FALSE),0)</f>
        <v>1.2555575890622022</v>
      </c>
      <c r="I818">
        <f>VLOOKUP(A818&amp;3,[1]ratio_condo_family!$A:$F,6,FALSE)</f>
        <v>1.3728349462822982</v>
      </c>
      <c r="J818">
        <f>VLOOKUP(A818,[1]ratio_family_bedrooms!$A:$K,9,FALSE)</f>
        <v>1.0588235294117647</v>
      </c>
      <c r="K818">
        <f>VLOOKUP(A818,[1]ratio_family_bedrooms!$A:$K,10,FALSE)</f>
        <v>1.2222222222222223</v>
      </c>
      <c r="L818">
        <f>VLOOKUP(A818,[1]ratio_family_bedrooms!$A:$K,11,FALSE)</f>
        <v>1.4999999999999998</v>
      </c>
      <c r="M818">
        <f t="shared" si="12"/>
        <v>1721.3694546042791</v>
      </c>
    </row>
    <row r="819" spans="1:13" x14ac:dyDescent="0.2">
      <c r="A819">
        <v>2014</v>
      </c>
      <c r="B819">
        <v>10</v>
      </c>
      <c r="C819" t="s">
        <v>59</v>
      </c>
      <c r="D819">
        <v>1</v>
      </c>
      <c r="E819" t="s">
        <v>36</v>
      </c>
      <c r="F819">
        <f>VLOOKUP(A819&amp;B819&amp;C819&amp;D819&amp;E819,average_median_rates_2_aptFINAL!A:P,16,FALSE)</f>
        <v>994</v>
      </c>
      <c r="G819">
        <f>VLOOKUP(A819&amp;B819&amp;C819&amp;3&amp;E819,average_median_rates_2_aptFINAL!A:P,16,FALSE)</f>
        <v>1327</v>
      </c>
      <c r="H819">
        <f>IF(D819&lt;=3,VLOOKUP(A819&amp;D819,[1]ratio_condo_family!$A:$F,6,FALSE),0)</f>
        <v>1.2555575890622022</v>
      </c>
      <c r="I819">
        <f>VLOOKUP(A819&amp;3,[1]ratio_condo_family!$A:$F,6,FALSE)</f>
        <v>1.3728349462822982</v>
      </c>
      <c r="J819">
        <f>VLOOKUP(A819,[1]ratio_family_bedrooms!$A:$K,9,FALSE)</f>
        <v>1.0588235294117647</v>
      </c>
      <c r="K819">
        <f>VLOOKUP(A819,[1]ratio_family_bedrooms!$A:$K,10,FALSE)</f>
        <v>1.2222222222222223</v>
      </c>
      <c r="L819">
        <f>VLOOKUP(A819,[1]ratio_family_bedrooms!$A:$K,11,FALSE)</f>
        <v>1.4999999999999998</v>
      </c>
      <c r="M819">
        <f t="shared" si="12"/>
        <v>1248.024243527829</v>
      </c>
    </row>
    <row r="820" spans="1:13" x14ac:dyDescent="0.2">
      <c r="A820">
        <v>2014</v>
      </c>
      <c r="B820">
        <v>10</v>
      </c>
      <c r="C820" t="s">
        <v>59</v>
      </c>
      <c r="D820">
        <v>1</v>
      </c>
      <c r="E820" t="s">
        <v>37</v>
      </c>
      <c r="F820">
        <f>VLOOKUP(A820&amp;B820&amp;C820&amp;D820&amp;E820,average_median_rates_2_aptFINAL!A:P,16,FALSE)</f>
        <v>811</v>
      </c>
      <c r="G820">
        <f>VLOOKUP(A820&amp;B820&amp;C820&amp;3&amp;E820,average_median_rates_2_aptFINAL!A:P,16,FALSE)</f>
        <v>1173</v>
      </c>
      <c r="H820">
        <f>IF(D820&lt;=3,VLOOKUP(A820&amp;D820,[1]ratio_condo_family!$A:$F,6,FALSE),0)</f>
        <v>1.2555575890622022</v>
      </c>
      <c r="I820">
        <f>VLOOKUP(A820&amp;3,[1]ratio_condo_family!$A:$F,6,FALSE)</f>
        <v>1.3728349462822982</v>
      </c>
      <c r="J820">
        <f>VLOOKUP(A820,[1]ratio_family_bedrooms!$A:$K,9,FALSE)</f>
        <v>1.0588235294117647</v>
      </c>
      <c r="K820">
        <f>VLOOKUP(A820,[1]ratio_family_bedrooms!$A:$K,10,FALSE)</f>
        <v>1.2222222222222223</v>
      </c>
      <c r="L820">
        <f>VLOOKUP(A820,[1]ratio_family_bedrooms!$A:$K,11,FALSE)</f>
        <v>1.4999999999999998</v>
      </c>
      <c r="M820">
        <f t="shared" si="12"/>
        <v>1018.2572047294459</v>
      </c>
    </row>
    <row r="821" spans="1:13" x14ac:dyDescent="0.2">
      <c r="A821">
        <v>2014</v>
      </c>
      <c r="B821">
        <v>10</v>
      </c>
      <c r="C821" t="s">
        <v>59</v>
      </c>
      <c r="D821">
        <v>1</v>
      </c>
      <c r="E821" t="s">
        <v>38</v>
      </c>
      <c r="F821">
        <f>VLOOKUP(A821&amp;B821&amp;C821&amp;D821&amp;E821,average_median_rates_2_aptFINAL!A:P,16,FALSE)</f>
        <v>760</v>
      </c>
      <c r="G821">
        <f>VLOOKUP(A821&amp;B821&amp;C821&amp;3&amp;E821,average_median_rates_2_aptFINAL!A:P,16,FALSE)</f>
        <v>1074</v>
      </c>
      <c r="H821">
        <f>IF(D821&lt;=3,VLOOKUP(A821&amp;D821,[1]ratio_condo_family!$A:$F,6,FALSE),0)</f>
        <v>1.2555575890622022</v>
      </c>
      <c r="I821">
        <f>VLOOKUP(A821&amp;3,[1]ratio_condo_family!$A:$F,6,FALSE)</f>
        <v>1.3728349462822982</v>
      </c>
      <c r="J821">
        <f>VLOOKUP(A821,[1]ratio_family_bedrooms!$A:$K,9,FALSE)</f>
        <v>1.0588235294117647</v>
      </c>
      <c r="K821">
        <f>VLOOKUP(A821,[1]ratio_family_bedrooms!$A:$K,10,FALSE)</f>
        <v>1.2222222222222223</v>
      </c>
      <c r="L821">
        <f>VLOOKUP(A821,[1]ratio_family_bedrooms!$A:$K,11,FALSE)</f>
        <v>1.4999999999999998</v>
      </c>
      <c r="M821">
        <f t="shared" si="12"/>
        <v>954.22376768727361</v>
      </c>
    </row>
    <row r="822" spans="1:13" x14ac:dyDescent="0.2">
      <c r="A822">
        <v>2014</v>
      </c>
      <c r="B822">
        <v>10</v>
      </c>
      <c r="C822" t="s">
        <v>59</v>
      </c>
      <c r="D822">
        <v>1</v>
      </c>
      <c r="E822" t="s">
        <v>39</v>
      </c>
      <c r="F822">
        <f>VLOOKUP(A822&amp;B822&amp;C822&amp;D822&amp;E822,average_median_rates_2_aptFINAL!A:P,16,FALSE)</f>
        <v>839</v>
      </c>
      <c r="G822">
        <f>VLOOKUP(A822&amp;B822&amp;C822&amp;3&amp;E822,average_median_rates_2_aptFINAL!A:P,16,FALSE)</f>
        <v>1349.6487769258852</v>
      </c>
      <c r="H822">
        <f>IF(D822&lt;=3,VLOOKUP(A822&amp;D822,[1]ratio_condo_family!$A:$F,6,FALSE),0)</f>
        <v>1.2555575890622022</v>
      </c>
      <c r="I822">
        <f>VLOOKUP(A822&amp;3,[1]ratio_condo_family!$A:$F,6,FALSE)</f>
        <v>1.3728349462822982</v>
      </c>
      <c r="J822">
        <f>VLOOKUP(A822,[1]ratio_family_bedrooms!$A:$K,9,FALSE)</f>
        <v>1.0588235294117647</v>
      </c>
      <c r="K822">
        <f>VLOOKUP(A822,[1]ratio_family_bedrooms!$A:$K,10,FALSE)</f>
        <v>1.2222222222222223</v>
      </c>
      <c r="L822">
        <f>VLOOKUP(A822,[1]ratio_family_bedrooms!$A:$K,11,FALSE)</f>
        <v>1.4999999999999998</v>
      </c>
      <c r="M822">
        <f t="shared" si="12"/>
        <v>1053.4128172231876</v>
      </c>
    </row>
    <row r="823" spans="1:13" x14ac:dyDescent="0.2">
      <c r="A823">
        <v>2014</v>
      </c>
      <c r="B823">
        <v>10</v>
      </c>
      <c r="C823" t="s">
        <v>59</v>
      </c>
      <c r="D823">
        <v>1</v>
      </c>
      <c r="E823" t="s">
        <v>40</v>
      </c>
      <c r="F823">
        <f>VLOOKUP(A823&amp;B823&amp;C823&amp;D823&amp;E823,average_median_rates_2_aptFINAL!A:P,16,FALSE)</f>
        <v>771</v>
      </c>
      <c r="G823">
        <f>VLOOKUP(A823&amp;B823&amp;C823&amp;3&amp;E823,average_median_rates_2_aptFINAL!A:P,16,FALSE)</f>
        <v>1114</v>
      </c>
      <c r="H823">
        <f>IF(D823&lt;=3,VLOOKUP(A823&amp;D823,[1]ratio_condo_family!$A:$F,6,FALSE),0)</f>
        <v>1.2555575890622022</v>
      </c>
      <c r="I823">
        <f>VLOOKUP(A823&amp;3,[1]ratio_condo_family!$A:$F,6,FALSE)</f>
        <v>1.3728349462822982</v>
      </c>
      <c r="J823">
        <f>VLOOKUP(A823,[1]ratio_family_bedrooms!$A:$K,9,FALSE)</f>
        <v>1.0588235294117647</v>
      </c>
      <c r="K823">
        <f>VLOOKUP(A823,[1]ratio_family_bedrooms!$A:$K,10,FALSE)</f>
        <v>1.2222222222222223</v>
      </c>
      <c r="L823">
        <f>VLOOKUP(A823,[1]ratio_family_bedrooms!$A:$K,11,FALSE)</f>
        <v>1.4999999999999998</v>
      </c>
      <c r="M823">
        <f t="shared" si="12"/>
        <v>968.03490116695787</v>
      </c>
    </row>
    <row r="824" spans="1:13" x14ac:dyDescent="0.2">
      <c r="A824">
        <v>2014</v>
      </c>
      <c r="B824">
        <v>10</v>
      </c>
      <c r="C824" t="s">
        <v>59</v>
      </c>
      <c r="D824">
        <v>1</v>
      </c>
      <c r="E824" t="s">
        <v>41</v>
      </c>
      <c r="F824">
        <f>VLOOKUP(A824&amp;B824&amp;C824&amp;D824&amp;E824,average_median_rates_2_aptFINAL!A:P,16,FALSE)</f>
        <v>823</v>
      </c>
      <c r="G824">
        <f>VLOOKUP(A824&amp;B824&amp;C824&amp;3&amp;E824,average_median_rates_2_aptFINAL!A:P,16,FALSE)</f>
        <v>1184</v>
      </c>
      <c r="H824">
        <f>IF(D824&lt;=3,VLOOKUP(A824&amp;D824,[1]ratio_condo_family!$A:$F,6,FALSE),0)</f>
        <v>1.2555575890622022</v>
      </c>
      <c r="I824">
        <f>VLOOKUP(A824&amp;3,[1]ratio_condo_family!$A:$F,6,FALSE)</f>
        <v>1.3728349462822982</v>
      </c>
      <c r="J824">
        <f>VLOOKUP(A824,[1]ratio_family_bedrooms!$A:$K,9,FALSE)</f>
        <v>1.0588235294117647</v>
      </c>
      <c r="K824">
        <f>VLOOKUP(A824,[1]ratio_family_bedrooms!$A:$K,10,FALSE)</f>
        <v>1.2222222222222223</v>
      </c>
      <c r="L824">
        <f>VLOOKUP(A824,[1]ratio_family_bedrooms!$A:$K,11,FALSE)</f>
        <v>1.4999999999999998</v>
      </c>
      <c r="M824">
        <f t="shared" si="12"/>
        <v>1033.3238957981923</v>
      </c>
    </row>
    <row r="825" spans="1:13" x14ac:dyDescent="0.2">
      <c r="A825">
        <v>2014</v>
      </c>
      <c r="B825">
        <v>10</v>
      </c>
      <c r="C825" t="s">
        <v>59</v>
      </c>
      <c r="D825">
        <v>1</v>
      </c>
      <c r="E825" t="s">
        <v>42</v>
      </c>
      <c r="F825">
        <f>VLOOKUP(A825&amp;B825&amp;C825&amp;D825&amp;E825,average_median_rates_2_aptFINAL!A:P,16,FALSE)</f>
        <v>708</v>
      </c>
      <c r="G825">
        <f>VLOOKUP(A825&amp;B825&amp;C825&amp;3&amp;E825,average_median_rates_2_aptFINAL!A:P,16,FALSE)</f>
        <v>1072</v>
      </c>
      <c r="H825">
        <f>IF(D825&lt;=3,VLOOKUP(A825&amp;D825,[1]ratio_condo_family!$A:$F,6,FALSE),0)</f>
        <v>1.2555575890622022</v>
      </c>
      <c r="I825">
        <f>VLOOKUP(A825&amp;3,[1]ratio_condo_family!$A:$F,6,FALSE)</f>
        <v>1.3728349462822982</v>
      </c>
      <c r="J825">
        <f>VLOOKUP(A825,[1]ratio_family_bedrooms!$A:$K,9,FALSE)</f>
        <v>1.0588235294117647</v>
      </c>
      <c r="K825">
        <f>VLOOKUP(A825,[1]ratio_family_bedrooms!$A:$K,10,FALSE)</f>
        <v>1.2222222222222223</v>
      </c>
      <c r="L825">
        <f>VLOOKUP(A825,[1]ratio_family_bedrooms!$A:$K,11,FALSE)</f>
        <v>1.4999999999999998</v>
      </c>
      <c r="M825">
        <f t="shared" si="12"/>
        <v>888.93477305603915</v>
      </c>
    </row>
    <row r="826" spans="1:13" x14ac:dyDescent="0.2">
      <c r="A826">
        <v>2014</v>
      </c>
      <c r="B826">
        <v>10</v>
      </c>
      <c r="C826" t="s">
        <v>59</v>
      </c>
      <c r="D826">
        <v>1</v>
      </c>
      <c r="E826" t="s">
        <v>43</v>
      </c>
      <c r="F826">
        <f>VLOOKUP(A826&amp;B826&amp;C826&amp;D826&amp;E826,average_median_rates_2_aptFINAL!A:P,16,FALSE)</f>
        <v>1038</v>
      </c>
      <c r="G826">
        <f>VLOOKUP(A826&amp;B826&amp;C826&amp;3&amp;E826,average_median_rates_2_aptFINAL!A:P,16,FALSE)</f>
        <v>1542</v>
      </c>
      <c r="H826">
        <f>IF(D826&lt;=3,VLOOKUP(A826&amp;D826,[1]ratio_condo_family!$A:$F,6,FALSE),0)</f>
        <v>1.2555575890622022</v>
      </c>
      <c r="I826">
        <f>VLOOKUP(A826&amp;3,[1]ratio_condo_family!$A:$F,6,FALSE)</f>
        <v>1.3728349462822982</v>
      </c>
      <c r="J826">
        <f>VLOOKUP(A826,[1]ratio_family_bedrooms!$A:$K,9,FALSE)</f>
        <v>1.0588235294117647</v>
      </c>
      <c r="K826">
        <f>VLOOKUP(A826,[1]ratio_family_bedrooms!$A:$K,10,FALSE)</f>
        <v>1.2222222222222223</v>
      </c>
      <c r="L826">
        <f>VLOOKUP(A826,[1]ratio_family_bedrooms!$A:$K,11,FALSE)</f>
        <v>1.4999999999999998</v>
      </c>
      <c r="M826">
        <f t="shared" si="12"/>
        <v>1303.2687774465658</v>
      </c>
    </row>
    <row r="827" spans="1:13" x14ac:dyDescent="0.2">
      <c r="A827">
        <v>2014</v>
      </c>
      <c r="B827">
        <v>10</v>
      </c>
      <c r="C827" t="s">
        <v>59</v>
      </c>
      <c r="D827">
        <v>1</v>
      </c>
      <c r="E827" t="s">
        <v>60</v>
      </c>
      <c r="F827">
        <f>VLOOKUP(A827&amp;B827&amp;C827&amp;D827&amp;E827,average_median_rates_2_aptFINAL!A:P,16,FALSE)</f>
        <v>1024</v>
      </c>
      <c r="G827">
        <f>VLOOKUP(A827&amp;B827&amp;C827&amp;3&amp;E827,average_median_rates_2_aptFINAL!A:P,16,FALSE)</f>
        <v>1586</v>
      </c>
      <c r="H827">
        <f>IF(D827&lt;=3,VLOOKUP(A827&amp;D827,[1]ratio_condo_family!$A:$F,6,FALSE),0)</f>
        <v>1.2555575890622022</v>
      </c>
      <c r="I827">
        <f>VLOOKUP(A827&amp;3,[1]ratio_condo_family!$A:$F,6,FALSE)</f>
        <v>1.3728349462822982</v>
      </c>
      <c r="J827">
        <f>VLOOKUP(A827,[1]ratio_family_bedrooms!$A:$K,9,FALSE)</f>
        <v>1.0588235294117647</v>
      </c>
      <c r="K827">
        <f>VLOOKUP(A827,[1]ratio_family_bedrooms!$A:$K,10,FALSE)</f>
        <v>1.2222222222222223</v>
      </c>
      <c r="L827">
        <f>VLOOKUP(A827,[1]ratio_family_bedrooms!$A:$K,11,FALSE)</f>
        <v>1.4999999999999998</v>
      </c>
      <c r="M827">
        <f t="shared" si="12"/>
        <v>1285.690971199695</v>
      </c>
    </row>
    <row r="828" spans="1:13" x14ac:dyDescent="0.2">
      <c r="A828">
        <v>2014</v>
      </c>
      <c r="B828">
        <v>10</v>
      </c>
      <c r="C828" t="s">
        <v>59</v>
      </c>
      <c r="D828">
        <v>2</v>
      </c>
      <c r="E828" t="s">
        <v>12</v>
      </c>
      <c r="F828">
        <f>VLOOKUP(A828&amp;B828&amp;C828&amp;D828&amp;E828,average_median_rates_2_aptFINAL!A:P,16,FALSE)</f>
        <v>1956</v>
      </c>
      <c r="G828">
        <f>VLOOKUP(A828&amp;B828&amp;C828&amp;3&amp;E828,average_median_rates_2_aptFINAL!A:P,16,FALSE)</f>
        <v>3035</v>
      </c>
      <c r="H828">
        <f>IF(D828&lt;=3,VLOOKUP(A828&amp;D828,[1]ratio_condo_family!$A:$F,6,FALSE),0)</f>
        <v>1.3607662456512246</v>
      </c>
      <c r="I828">
        <f>VLOOKUP(A828&amp;3,[1]ratio_condo_family!$A:$F,6,FALSE)</f>
        <v>1.3728349462822982</v>
      </c>
      <c r="J828">
        <f>VLOOKUP(A828,[1]ratio_family_bedrooms!$A:$K,9,FALSE)</f>
        <v>1.0588235294117647</v>
      </c>
      <c r="K828">
        <f>VLOOKUP(A828,[1]ratio_family_bedrooms!$A:$K,10,FALSE)</f>
        <v>1.2222222222222223</v>
      </c>
      <c r="L828">
        <f>VLOOKUP(A828,[1]ratio_family_bedrooms!$A:$K,11,FALSE)</f>
        <v>1.4999999999999998</v>
      </c>
      <c r="M828">
        <f t="shared" si="12"/>
        <v>2661.6587764937954</v>
      </c>
    </row>
    <row r="829" spans="1:13" x14ac:dyDescent="0.2">
      <c r="A829">
        <v>2014</v>
      </c>
      <c r="B829">
        <v>10</v>
      </c>
      <c r="C829" t="s">
        <v>59</v>
      </c>
      <c r="D829">
        <v>2</v>
      </c>
      <c r="E829" t="s">
        <v>16</v>
      </c>
      <c r="F829">
        <f>VLOOKUP(A829&amp;B829&amp;C829&amp;D829&amp;E829,average_median_rates_2_aptFINAL!A:P,16,FALSE)</f>
        <v>1812</v>
      </c>
      <c r="G829">
        <f>VLOOKUP(A829&amp;B829&amp;C829&amp;3&amp;E829,average_median_rates_2_aptFINAL!A:P,16,FALSE)</f>
        <v>2484</v>
      </c>
      <c r="H829">
        <f>IF(D829&lt;=3,VLOOKUP(A829&amp;D829,[1]ratio_condo_family!$A:$F,6,FALSE),0)</f>
        <v>1.3607662456512246</v>
      </c>
      <c r="I829">
        <f>VLOOKUP(A829&amp;3,[1]ratio_condo_family!$A:$F,6,FALSE)</f>
        <v>1.3728349462822982</v>
      </c>
      <c r="J829">
        <f>VLOOKUP(A829,[1]ratio_family_bedrooms!$A:$K,9,FALSE)</f>
        <v>1.0588235294117647</v>
      </c>
      <c r="K829">
        <f>VLOOKUP(A829,[1]ratio_family_bedrooms!$A:$K,10,FALSE)</f>
        <v>1.2222222222222223</v>
      </c>
      <c r="L829">
        <f>VLOOKUP(A829,[1]ratio_family_bedrooms!$A:$K,11,FALSE)</f>
        <v>1.4999999999999998</v>
      </c>
      <c r="M829">
        <f t="shared" si="12"/>
        <v>2465.708437120019</v>
      </c>
    </row>
    <row r="830" spans="1:13" x14ac:dyDescent="0.2">
      <c r="A830">
        <v>2014</v>
      </c>
      <c r="B830">
        <v>10</v>
      </c>
      <c r="C830" t="s">
        <v>59</v>
      </c>
      <c r="D830">
        <v>2</v>
      </c>
      <c r="E830" t="s">
        <v>17</v>
      </c>
      <c r="F830">
        <f>VLOOKUP(A830&amp;B830&amp;C830&amp;D830&amp;E830,average_median_rates_2_aptFINAL!A:P,16,FALSE)</f>
        <v>1829</v>
      </c>
      <c r="G830">
        <f>VLOOKUP(A830&amp;B830&amp;C830&amp;3&amp;E830,average_median_rates_2_aptFINAL!A:P,16,FALSE)</f>
        <v>2485</v>
      </c>
      <c r="H830">
        <f>IF(D830&lt;=3,VLOOKUP(A830&amp;D830,[1]ratio_condo_family!$A:$F,6,FALSE),0)</f>
        <v>1.3607662456512246</v>
      </c>
      <c r="I830">
        <f>VLOOKUP(A830&amp;3,[1]ratio_condo_family!$A:$F,6,FALSE)</f>
        <v>1.3728349462822982</v>
      </c>
      <c r="J830">
        <f>VLOOKUP(A830,[1]ratio_family_bedrooms!$A:$K,9,FALSE)</f>
        <v>1.0588235294117647</v>
      </c>
      <c r="K830">
        <f>VLOOKUP(A830,[1]ratio_family_bedrooms!$A:$K,10,FALSE)</f>
        <v>1.2222222222222223</v>
      </c>
      <c r="L830">
        <f>VLOOKUP(A830,[1]ratio_family_bedrooms!$A:$K,11,FALSE)</f>
        <v>1.4999999999999998</v>
      </c>
      <c r="M830">
        <f t="shared" si="12"/>
        <v>2488.8414632960898</v>
      </c>
    </row>
    <row r="831" spans="1:13" x14ac:dyDescent="0.2">
      <c r="A831">
        <v>2014</v>
      </c>
      <c r="B831">
        <v>10</v>
      </c>
      <c r="C831" t="s">
        <v>59</v>
      </c>
      <c r="D831">
        <v>2</v>
      </c>
      <c r="E831" t="s">
        <v>19</v>
      </c>
      <c r="F831">
        <f>VLOOKUP(A831&amp;B831&amp;C831&amp;D831&amp;E831,average_median_rates_2_aptFINAL!A:P,16,FALSE)</f>
        <v>1642</v>
      </c>
      <c r="G831">
        <f>VLOOKUP(A831&amp;B831&amp;C831&amp;3&amp;E831,average_median_rates_2_aptFINAL!A:P,16,FALSE)</f>
        <v>2076</v>
      </c>
      <c r="H831">
        <f>IF(D831&lt;=3,VLOOKUP(A831&amp;D831,[1]ratio_condo_family!$A:$F,6,FALSE),0)</f>
        <v>1.3607662456512246</v>
      </c>
      <c r="I831">
        <f>VLOOKUP(A831&amp;3,[1]ratio_condo_family!$A:$F,6,FALSE)</f>
        <v>1.3728349462822982</v>
      </c>
      <c r="J831">
        <f>VLOOKUP(A831,[1]ratio_family_bedrooms!$A:$K,9,FALSE)</f>
        <v>1.0588235294117647</v>
      </c>
      <c r="K831">
        <f>VLOOKUP(A831,[1]ratio_family_bedrooms!$A:$K,10,FALSE)</f>
        <v>1.2222222222222223</v>
      </c>
      <c r="L831">
        <f>VLOOKUP(A831,[1]ratio_family_bedrooms!$A:$K,11,FALSE)</f>
        <v>1.4999999999999998</v>
      </c>
      <c r="M831">
        <f t="shared" si="12"/>
        <v>2234.3781753593107</v>
      </c>
    </row>
    <row r="832" spans="1:13" x14ac:dyDescent="0.2">
      <c r="A832">
        <v>2014</v>
      </c>
      <c r="B832">
        <v>10</v>
      </c>
      <c r="C832" t="s">
        <v>59</v>
      </c>
      <c r="D832">
        <v>2</v>
      </c>
      <c r="E832" t="s">
        <v>20</v>
      </c>
      <c r="F832">
        <f>VLOOKUP(A832&amp;B832&amp;C832&amp;D832&amp;E832,average_median_rates_2_aptFINAL!A:P,16,FALSE)</f>
        <v>1680</v>
      </c>
      <c r="G832">
        <f>VLOOKUP(A832&amp;B832&amp;C832&amp;3&amp;E832,average_median_rates_2_aptFINAL!A:P,16,FALSE)</f>
        <v>2564</v>
      </c>
      <c r="H832">
        <f>IF(D832&lt;=3,VLOOKUP(A832&amp;D832,[1]ratio_condo_family!$A:$F,6,FALSE),0)</f>
        <v>1.3607662456512246</v>
      </c>
      <c r="I832">
        <f>VLOOKUP(A832&amp;3,[1]ratio_condo_family!$A:$F,6,FALSE)</f>
        <v>1.3728349462822982</v>
      </c>
      <c r="J832">
        <f>VLOOKUP(A832,[1]ratio_family_bedrooms!$A:$K,9,FALSE)</f>
        <v>1.0588235294117647</v>
      </c>
      <c r="K832">
        <f>VLOOKUP(A832,[1]ratio_family_bedrooms!$A:$K,10,FALSE)</f>
        <v>1.2222222222222223</v>
      </c>
      <c r="L832">
        <f>VLOOKUP(A832,[1]ratio_family_bedrooms!$A:$K,11,FALSE)</f>
        <v>1.4999999999999998</v>
      </c>
      <c r="M832">
        <f t="shared" si="12"/>
        <v>2286.0872926940574</v>
      </c>
    </row>
    <row r="833" spans="1:13" x14ac:dyDescent="0.2">
      <c r="A833">
        <v>2014</v>
      </c>
      <c r="B833">
        <v>10</v>
      </c>
      <c r="C833" t="s">
        <v>59</v>
      </c>
      <c r="D833">
        <v>2</v>
      </c>
      <c r="E833" t="s">
        <v>21</v>
      </c>
      <c r="F833">
        <f>VLOOKUP(A833&amp;B833&amp;C833&amp;D833&amp;E833,average_median_rates_2_aptFINAL!A:P,16,FALSE)</f>
        <v>1631</v>
      </c>
      <c r="G833">
        <f>VLOOKUP(A833&amp;B833&amp;C833&amp;3&amp;E833,average_median_rates_2_aptFINAL!A:P,16,FALSE)</f>
        <v>2312</v>
      </c>
      <c r="H833">
        <f>IF(D833&lt;=3,VLOOKUP(A833&amp;D833,[1]ratio_condo_family!$A:$F,6,FALSE),0)</f>
        <v>1.3607662456512246</v>
      </c>
      <c r="I833">
        <f>VLOOKUP(A833&amp;3,[1]ratio_condo_family!$A:$F,6,FALSE)</f>
        <v>1.3728349462822982</v>
      </c>
      <c r="J833">
        <f>VLOOKUP(A833,[1]ratio_family_bedrooms!$A:$K,9,FALSE)</f>
        <v>1.0588235294117647</v>
      </c>
      <c r="K833">
        <f>VLOOKUP(A833,[1]ratio_family_bedrooms!$A:$K,10,FALSE)</f>
        <v>1.2222222222222223</v>
      </c>
      <c r="L833">
        <f>VLOOKUP(A833,[1]ratio_family_bedrooms!$A:$K,11,FALSE)</f>
        <v>1.4999999999999998</v>
      </c>
      <c r="M833">
        <f t="shared" si="12"/>
        <v>2219.4097466571475</v>
      </c>
    </row>
    <row r="834" spans="1:13" x14ac:dyDescent="0.2">
      <c r="A834">
        <v>2014</v>
      </c>
      <c r="B834">
        <v>10</v>
      </c>
      <c r="C834" t="s">
        <v>59</v>
      </c>
      <c r="D834">
        <v>2</v>
      </c>
      <c r="E834" t="s">
        <v>23</v>
      </c>
      <c r="F834">
        <f>VLOOKUP(A834&amp;B834&amp;C834&amp;D834&amp;E834,average_median_rates_2_aptFINAL!A:P,16,FALSE)</f>
        <v>1150</v>
      </c>
      <c r="G834">
        <f>VLOOKUP(A834&amp;B834&amp;C834&amp;3&amp;E834,average_median_rates_2_aptFINAL!A:P,16,FALSE)</f>
        <v>1289</v>
      </c>
      <c r="H834">
        <f>IF(D834&lt;=3,VLOOKUP(A834&amp;D834,[1]ratio_condo_family!$A:$F,6,FALSE),0)</f>
        <v>1.3607662456512246</v>
      </c>
      <c r="I834">
        <f>VLOOKUP(A834&amp;3,[1]ratio_condo_family!$A:$F,6,FALSE)</f>
        <v>1.3728349462822982</v>
      </c>
      <c r="J834">
        <f>VLOOKUP(A834,[1]ratio_family_bedrooms!$A:$K,9,FALSE)</f>
        <v>1.0588235294117647</v>
      </c>
      <c r="K834">
        <f>VLOOKUP(A834,[1]ratio_family_bedrooms!$A:$K,10,FALSE)</f>
        <v>1.2222222222222223</v>
      </c>
      <c r="L834">
        <f>VLOOKUP(A834,[1]ratio_family_bedrooms!$A:$K,11,FALSE)</f>
        <v>1.4999999999999998</v>
      </c>
      <c r="M834">
        <f t="shared" si="12"/>
        <v>1564.8811824989084</v>
      </c>
    </row>
    <row r="835" spans="1:13" x14ac:dyDescent="0.2">
      <c r="A835">
        <v>2014</v>
      </c>
      <c r="B835">
        <v>10</v>
      </c>
      <c r="C835" t="s">
        <v>59</v>
      </c>
      <c r="D835">
        <v>2</v>
      </c>
      <c r="E835" t="s">
        <v>24</v>
      </c>
      <c r="F835">
        <f>VLOOKUP(A835&amp;B835&amp;C835&amp;D835&amp;E835,average_median_rates_2_aptFINAL!A:P,16,FALSE)</f>
        <v>1329</v>
      </c>
      <c r="G835">
        <f>VLOOKUP(A835&amp;B835&amp;C835&amp;3&amp;E835,average_median_rates_2_aptFINAL!A:P,16,FALSE)</f>
        <v>1613</v>
      </c>
      <c r="H835">
        <f>IF(D835&lt;=3,VLOOKUP(A835&amp;D835,[1]ratio_condo_family!$A:$F,6,FALSE),0)</f>
        <v>1.3607662456512246</v>
      </c>
      <c r="I835">
        <f>VLOOKUP(A835&amp;3,[1]ratio_condo_family!$A:$F,6,FALSE)</f>
        <v>1.3728349462822982</v>
      </c>
      <c r="J835">
        <f>VLOOKUP(A835,[1]ratio_family_bedrooms!$A:$K,9,FALSE)</f>
        <v>1.0588235294117647</v>
      </c>
      <c r="K835">
        <f>VLOOKUP(A835,[1]ratio_family_bedrooms!$A:$K,10,FALSE)</f>
        <v>1.2222222222222223</v>
      </c>
      <c r="L835">
        <f>VLOOKUP(A835,[1]ratio_family_bedrooms!$A:$K,11,FALSE)</f>
        <v>1.4999999999999998</v>
      </c>
      <c r="M835">
        <f t="shared" ref="M835:M898" si="13">IF(D835&lt;=3,F835*H835,IF(D835=4,G835*I835*J835,IF(D835=5,G835*I835*J835*K835,IF(D835=6,G835*I835*J835*K835*L835,0))))</f>
        <v>1808.4583404704774</v>
      </c>
    </row>
    <row r="836" spans="1:13" x14ac:dyDescent="0.2">
      <c r="A836">
        <v>2014</v>
      </c>
      <c r="B836">
        <v>10</v>
      </c>
      <c r="C836" t="s">
        <v>59</v>
      </c>
      <c r="D836">
        <v>2</v>
      </c>
      <c r="E836" t="s">
        <v>25</v>
      </c>
      <c r="F836">
        <f>VLOOKUP(A836&amp;B836&amp;C836&amp;D836&amp;E836,average_median_rates_2_aptFINAL!A:P,16,FALSE)</f>
        <v>1215</v>
      </c>
      <c r="G836">
        <f>VLOOKUP(A836&amp;B836&amp;C836&amp;3&amp;E836,average_median_rates_2_aptFINAL!A:P,16,FALSE)</f>
        <v>1264</v>
      </c>
      <c r="H836">
        <f>IF(D836&lt;=3,VLOOKUP(A836&amp;D836,[1]ratio_condo_family!$A:$F,6,FALSE),0)</f>
        <v>1.3607662456512246</v>
      </c>
      <c r="I836">
        <f>VLOOKUP(A836&amp;3,[1]ratio_condo_family!$A:$F,6,FALSE)</f>
        <v>1.3728349462822982</v>
      </c>
      <c r="J836">
        <f>VLOOKUP(A836,[1]ratio_family_bedrooms!$A:$K,9,FALSE)</f>
        <v>1.0588235294117647</v>
      </c>
      <c r="K836">
        <f>VLOOKUP(A836,[1]ratio_family_bedrooms!$A:$K,10,FALSE)</f>
        <v>1.2222222222222223</v>
      </c>
      <c r="L836">
        <f>VLOOKUP(A836,[1]ratio_family_bedrooms!$A:$K,11,FALSE)</f>
        <v>1.4999999999999998</v>
      </c>
      <c r="M836">
        <f t="shared" si="13"/>
        <v>1653.3309884662378</v>
      </c>
    </row>
    <row r="837" spans="1:13" x14ac:dyDescent="0.2">
      <c r="A837">
        <v>2014</v>
      </c>
      <c r="B837">
        <v>10</v>
      </c>
      <c r="C837" t="s">
        <v>59</v>
      </c>
      <c r="D837">
        <v>2</v>
      </c>
      <c r="E837" t="s">
        <v>26</v>
      </c>
      <c r="F837">
        <f>VLOOKUP(A837&amp;B837&amp;C837&amp;D837&amp;E837,average_median_rates_2_aptFINAL!A:P,16,FALSE)</f>
        <v>1318</v>
      </c>
      <c r="G837">
        <f>VLOOKUP(A837&amp;B837&amp;C837&amp;3&amp;E837,average_median_rates_2_aptFINAL!A:P,16,FALSE)</f>
        <v>1207</v>
      </c>
      <c r="H837">
        <f>IF(D837&lt;=3,VLOOKUP(A837&amp;D837,[1]ratio_condo_family!$A:$F,6,FALSE),0)</f>
        <v>1.3607662456512246</v>
      </c>
      <c r="I837">
        <f>VLOOKUP(A837&amp;3,[1]ratio_condo_family!$A:$F,6,FALSE)</f>
        <v>1.3728349462822982</v>
      </c>
      <c r="J837">
        <f>VLOOKUP(A837,[1]ratio_family_bedrooms!$A:$K,9,FALSE)</f>
        <v>1.0588235294117647</v>
      </c>
      <c r="K837">
        <f>VLOOKUP(A837,[1]ratio_family_bedrooms!$A:$K,10,FALSE)</f>
        <v>1.2222222222222223</v>
      </c>
      <c r="L837">
        <f>VLOOKUP(A837,[1]ratio_family_bedrooms!$A:$K,11,FALSE)</f>
        <v>1.4999999999999998</v>
      </c>
      <c r="M837">
        <f t="shared" si="13"/>
        <v>1793.489911768314</v>
      </c>
    </row>
    <row r="838" spans="1:13" x14ac:dyDescent="0.2">
      <c r="A838">
        <v>2014</v>
      </c>
      <c r="B838">
        <v>10</v>
      </c>
      <c r="C838" t="s">
        <v>59</v>
      </c>
      <c r="D838">
        <v>2</v>
      </c>
      <c r="E838" t="s">
        <v>27</v>
      </c>
      <c r="F838">
        <f>VLOOKUP(A838&amp;B838&amp;C838&amp;D838&amp;E838,average_median_rates_2_aptFINAL!A:P,16,FALSE)</f>
        <v>1917</v>
      </c>
      <c r="G838">
        <f>VLOOKUP(A838&amp;B838&amp;C838&amp;3&amp;E838,average_median_rates_2_aptFINAL!A:P,16,FALSE)</f>
        <v>2212</v>
      </c>
      <c r="H838">
        <f>IF(D838&lt;=3,VLOOKUP(A838&amp;D838,[1]ratio_condo_family!$A:$F,6,FALSE),0)</f>
        <v>1.3607662456512246</v>
      </c>
      <c r="I838">
        <f>VLOOKUP(A838&amp;3,[1]ratio_condo_family!$A:$F,6,FALSE)</f>
        <v>1.3728349462822982</v>
      </c>
      <c r="J838">
        <f>VLOOKUP(A838,[1]ratio_family_bedrooms!$A:$K,9,FALSE)</f>
        <v>1.0588235294117647</v>
      </c>
      <c r="K838">
        <f>VLOOKUP(A838,[1]ratio_family_bedrooms!$A:$K,10,FALSE)</f>
        <v>1.2222222222222223</v>
      </c>
      <c r="L838">
        <f>VLOOKUP(A838,[1]ratio_family_bedrooms!$A:$K,11,FALSE)</f>
        <v>1.4999999999999998</v>
      </c>
      <c r="M838">
        <f t="shared" si="13"/>
        <v>2608.5888929133976</v>
      </c>
    </row>
    <row r="839" spans="1:13" x14ac:dyDescent="0.2">
      <c r="A839">
        <v>2014</v>
      </c>
      <c r="B839">
        <v>10</v>
      </c>
      <c r="C839" t="s">
        <v>59</v>
      </c>
      <c r="D839">
        <v>2</v>
      </c>
      <c r="E839" t="s">
        <v>28</v>
      </c>
      <c r="F839">
        <f>VLOOKUP(A839&amp;B839&amp;C839&amp;D839&amp;E839,average_median_rates_2_aptFINAL!A:P,16,FALSE)</f>
        <v>1221</v>
      </c>
      <c r="G839">
        <f>VLOOKUP(A839&amp;B839&amp;C839&amp;3&amp;E839,average_median_rates_2_aptFINAL!A:P,16,FALSE)</f>
        <v>1535</v>
      </c>
      <c r="H839">
        <f>IF(D839&lt;=3,VLOOKUP(A839&amp;D839,[1]ratio_condo_family!$A:$F,6,FALSE),0)</f>
        <v>1.3607662456512246</v>
      </c>
      <c r="I839">
        <f>VLOOKUP(A839&amp;3,[1]ratio_condo_family!$A:$F,6,FALSE)</f>
        <v>1.3728349462822982</v>
      </c>
      <c r="J839">
        <f>VLOOKUP(A839,[1]ratio_family_bedrooms!$A:$K,9,FALSE)</f>
        <v>1.0588235294117647</v>
      </c>
      <c r="K839">
        <f>VLOOKUP(A839,[1]ratio_family_bedrooms!$A:$K,10,FALSE)</f>
        <v>1.2222222222222223</v>
      </c>
      <c r="L839">
        <f>VLOOKUP(A839,[1]ratio_family_bedrooms!$A:$K,11,FALSE)</f>
        <v>1.4999999999999998</v>
      </c>
      <c r="M839">
        <f t="shared" si="13"/>
        <v>1661.4955859401452</v>
      </c>
    </row>
    <row r="840" spans="1:13" x14ac:dyDescent="0.2">
      <c r="A840">
        <v>2014</v>
      </c>
      <c r="B840">
        <v>10</v>
      </c>
      <c r="C840" t="s">
        <v>59</v>
      </c>
      <c r="D840">
        <v>2</v>
      </c>
      <c r="E840" t="s">
        <v>29</v>
      </c>
      <c r="F840">
        <f>VLOOKUP(A840&amp;B840&amp;C840&amp;D840&amp;E840,average_median_rates_2_aptFINAL!A:P,16,FALSE)</f>
        <v>1018</v>
      </c>
      <c r="G840">
        <f>VLOOKUP(A840&amp;B840&amp;C840&amp;3&amp;E840,average_median_rates_2_aptFINAL!A:P,16,FALSE)</f>
        <v>1101</v>
      </c>
      <c r="H840">
        <f>IF(D840&lt;=3,VLOOKUP(A840&amp;D840,[1]ratio_condo_family!$A:$F,6,FALSE),0)</f>
        <v>1.3607662456512246</v>
      </c>
      <c r="I840">
        <f>VLOOKUP(A840&amp;3,[1]ratio_condo_family!$A:$F,6,FALSE)</f>
        <v>1.3728349462822982</v>
      </c>
      <c r="J840">
        <f>VLOOKUP(A840,[1]ratio_family_bedrooms!$A:$K,9,FALSE)</f>
        <v>1.0588235294117647</v>
      </c>
      <c r="K840">
        <f>VLOOKUP(A840,[1]ratio_family_bedrooms!$A:$K,10,FALSE)</f>
        <v>1.2222222222222223</v>
      </c>
      <c r="L840">
        <f>VLOOKUP(A840,[1]ratio_family_bedrooms!$A:$K,11,FALSE)</f>
        <v>1.4999999999999998</v>
      </c>
      <c r="M840">
        <f t="shared" si="13"/>
        <v>1385.2600380729466</v>
      </c>
    </row>
    <row r="841" spans="1:13" x14ac:dyDescent="0.2">
      <c r="A841">
        <v>2014</v>
      </c>
      <c r="B841">
        <v>10</v>
      </c>
      <c r="C841" t="s">
        <v>59</v>
      </c>
      <c r="D841">
        <v>2</v>
      </c>
      <c r="E841" t="s">
        <v>31</v>
      </c>
      <c r="F841">
        <f>VLOOKUP(A841&amp;B841&amp;C841&amp;D841&amp;E841,average_median_rates_2_aptFINAL!A:P,16,FALSE)</f>
        <v>1234</v>
      </c>
      <c r="G841">
        <f>VLOOKUP(A841&amp;B841&amp;C841&amp;3&amp;E841,average_median_rates_2_aptFINAL!A:P,16,FALSE)</f>
        <v>1463</v>
      </c>
      <c r="H841">
        <f>IF(D841&lt;=3,VLOOKUP(A841&amp;D841,[1]ratio_condo_family!$A:$F,6,FALSE),0)</f>
        <v>1.3607662456512246</v>
      </c>
      <c r="I841">
        <f>VLOOKUP(A841&amp;3,[1]ratio_condo_family!$A:$F,6,FALSE)</f>
        <v>1.3728349462822982</v>
      </c>
      <c r="J841">
        <f>VLOOKUP(A841,[1]ratio_family_bedrooms!$A:$K,9,FALSE)</f>
        <v>1.0588235294117647</v>
      </c>
      <c r="K841">
        <f>VLOOKUP(A841,[1]ratio_family_bedrooms!$A:$K,10,FALSE)</f>
        <v>1.2222222222222223</v>
      </c>
      <c r="L841">
        <f>VLOOKUP(A841,[1]ratio_family_bedrooms!$A:$K,11,FALSE)</f>
        <v>1.4999999999999998</v>
      </c>
      <c r="M841">
        <f t="shared" si="13"/>
        <v>1679.1855471336112</v>
      </c>
    </row>
    <row r="842" spans="1:13" x14ac:dyDescent="0.2">
      <c r="A842">
        <v>2014</v>
      </c>
      <c r="B842">
        <v>10</v>
      </c>
      <c r="C842" t="s">
        <v>59</v>
      </c>
      <c r="D842">
        <v>2</v>
      </c>
      <c r="E842" t="s">
        <v>32</v>
      </c>
      <c r="F842">
        <f>VLOOKUP(A842&amp;B842&amp;C842&amp;D842&amp;E842,average_median_rates_2_aptFINAL!A:P,16,FALSE)</f>
        <v>1157</v>
      </c>
      <c r="G842">
        <f>VLOOKUP(A842&amp;B842&amp;C842&amp;3&amp;E842,average_median_rates_2_aptFINAL!A:P,16,FALSE)</f>
        <v>1411</v>
      </c>
      <c r="H842">
        <f>IF(D842&lt;=3,VLOOKUP(A842&amp;D842,[1]ratio_condo_family!$A:$F,6,FALSE),0)</f>
        <v>1.3607662456512246</v>
      </c>
      <c r="I842">
        <f>VLOOKUP(A842&amp;3,[1]ratio_condo_family!$A:$F,6,FALSE)</f>
        <v>1.3728349462822982</v>
      </c>
      <c r="J842">
        <f>VLOOKUP(A842,[1]ratio_family_bedrooms!$A:$K,9,FALSE)</f>
        <v>1.0588235294117647</v>
      </c>
      <c r="K842">
        <f>VLOOKUP(A842,[1]ratio_family_bedrooms!$A:$K,10,FALSE)</f>
        <v>1.2222222222222223</v>
      </c>
      <c r="L842">
        <f>VLOOKUP(A842,[1]ratio_family_bedrooms!$A:$K,11,FALSE)</f>
        <v>1.4999999999999998</v>
      </c>
      <c r="M842">
        <f t="shared" si="13"/>
        <v>1574.4065462184669</v>
      </c>
    </row>
    <row r="843" spans="1:13" x14ac:dyDescent="0.2">
      <c r="A843">
        <v>2014</v>
      </c>
      <c r="B843">
        <v>10</v>
      </c>
      <c r="C843" t="s">
        <v>59</v>
      </c>
      <c r="D843">
        <v>2</v>
      </c>
      <c r="E843" t="s">
        <v>33</v>
      </c>
      <c r="F843">
        <f>VLOOKUP(A843&amp;B843&amp;C843&amp;D843&amp;E843,average_median_rates_2_aptFINAL!A:P,16,FALSE)</f>
        <v>1483.8780956447497</v>
      </c>
      <c r="G843">
        <f>VLOOKUP(A843&amp;B843&amp;C843&amp;3&amp;E843,average_median_rates_2_aptFINAL!A:P,16,FALSE)</f>
        <v>2052.997444322747</v>
      </c>
      <c r="H843">
        <f>IF(D843&lt;=3,VLOOKUP(A843&amp;D843,[1]ratio_condo_family!$A:$F,6,FALSE),0)</f>
        <v>1.3607662456512246</v>
      </c>
      <c r="I843">
        <f>VLOOKUP(A843&amp;3,[1]ratio_condo_family!$A:$F,6,FALSE)</f>
        <v>1.3728349462822982</v>
      </c>
      <c r="J843">
        <f>VLOOKUP(A843,[1]ratio_family_bedrooms!$A:$K,9,FALSE)</f>
        <v>1.0588235294117647</v>
      </c>
      <c r="K843">
        <f>VLOOKUP(A843,[1]ratio_family_bedrooms!$A:$K,10,FALSE)</f>
        <v>1.2222222222222223</v>
      </c>
      <c r="L843">
        <f>VLOOKUP(A843,[1]ratio_family_bedrooms!$A:$K,11,FALSE)</f>
        <v>1.4999999999999998</v>
      </c>
      <c r="M843">
        <f t="shared" si="13"/>
        <v>2019.2112252145948</v>
      </c>
    </row>
    <row r="844" spans="1:13" x14ac:dyDescent="0.2">
      <c r="A844">
        <v>2014</v>
      </c>
      <c r="B844">
        <v>10</v>
      </c>
      <c r="C844" t="s">
        <v>59</v>
      </c>
      <c r="D844">
        <v>2</v>
      </c>
      <c r="E844" t="s">
        <v>34</v>
      </c>
      <c r="F844">
        <f>VLOOKUP(A844&amp;B844&amp;C844&amp;D844&amp;E844,average_median_rates_2_aptFINAL!A:P,16,FALSE)</f>
        <v>1432</v>
      </c>
      <c r="G844">
        <f>VLOOKUP(A844&amp;B844&amp;C844&amp;3&amp;E844,average_median_rates_2_aptFINAL!A:P,16,FALSE)</f>
        <v>1511</v>
      </c>
      <c r="H844">
        <f>IF(D844&lt;=3,VLOOKUP(A844&amp;D844,[1]ratio_condo_family!$A:$F,6,FALSE),0)</f>
        <v>1.3607662456512246</v>
      </c>
      <c r="I844">
        <f>VLOOKUP(A844&amp;3,[1]ratio_condo_family!$A:$F,6,FALSE)</f>
        <v>1.3728349462822982</v>
      </c>
      <c r="J844">
        <f>VLOOKUP(A844,[1]ratio_family_bedrooms!$A:$K,9,FALSE)</f>
        <v>1.0588235294117647</v>
      </c>
      <c r="K844">
        <f>VLOOKUP(A844,[1]ratio_family_bedrooms!$A:$K,10,FALSE)</f>
        <v>1.2222222222222223</v>
      </c>
      <c r="L844">
        <f>VLOOKUP(A844,[1]ratio_family_bedrooms!$A:$K,11,FALSE)</f>
        <v>1.4999999999999998</v>
      </c>
      <c r="M844">
        <f t="shared" si="13"/>
        <v>1948.6172637725535</v>
      </c>
    </row>
    <row r="845" spans="1:13" x14ac:dyDescent="0.2">
      <c r="A845">
        <v>2014</v>
      </c>
      <c r="B845">
        <v>10</v>
      </c>
      <c r="C845" t="s">
        <v>59</v>
      </c>
      <c r="D845">
        <v>2</v>
      </c>
      <c r="E845" t="s">
        <v>35</v>
      </c>
      <c r="F845">
        <f>VLOOKUP(A845&amp;B845&amp;C845&amp;D845&amp;E845,average_median_rates_2_aptFINAL!A:P,16,FALSE)</f>
        <v>2031</v>
      </c>
      <c r="G845">
        <f>VLOOKUP(A845&amp;B845&amp;C845&amp;3&amp;E845,average_median_rates_2_aptFINAL!A:P,16,FALSE)</f>
        <v>3787</v>
      </c>
      <c r="H845">
        <f>IF(D845&lt;=3,VLOOKUP(A845&amp;D845,[1]ratio_condo_family!$A:$F,6,FALSE),0)</f>
        <v>1.3607662456512246</v>
      </c>
      <c r="I845">
        <f>VLOOKUP(A845&amp;3,[1]ratio_condo_family!$A:$F,6,FALSE)</f>
        <v>1.3728349462822982</v>
      </c>
      <c r="J845">
        <f>VLOOKUP(A845,[1]ratio_family_bedrooms!$A:$K,9,FALSE)</f>
        <v>1.0588235294117647</v>
      </c>
      <c r="K845">
        <f>VLOOKUP(A845,[1]ratio_family_bedrooms!$A:$K,10,FALSE)</f>
        <v>1.2222222222222223</v>
      </c>
      <c r="L845">
        <f>VLOOKUP(A845,[1]ratio_family_bedrooms!$A:$K,11,FALSE)</f>
        <v>1.4999999999999998</v>
      </c>
      <c r="M845">
        <f t="shared" si="13"/>
        <v>2763.7162449176371</v>
      </c>
    </row>
    <row r="846" spans="1:13" x14ac:dyDescent="0.2">
      <c r="A846">
        <v>2014</v>
      </c>
      <c r="B846">
        <v>10</v>
      </c>
      <c r="C846" t="s">
        <v>59</v>
      </c>
      <c r="D846">
        <v>2</v>
      </c>
      <c r="E846" t="s">
        <v>36</v>
      </c>
      <c r="F846">
        <f>VLOOKUP(A846&amp;B846&amp;C846&amp;D846&amp;E846,average_median_rates_2_aptFINAL!A:P,16,FALSE)</f>
        <v>1198</v>
      </c>
      <c r="G846">
        <f>VLOOKUP(A846&amp;B846&amp;C846&amp;3&amp;E846,average_median_rates_2_aptFINAL!A:P,16,FALSE)</f>
        <v>1327</v>
      </c>
      <c r="H846">
        <f>IF(D846&lt;=3,VLOOKUP(A846&amp;D846,[1]ratio_condo_family!$A:$F,6,FALSE),0)</f>
        <v>1.3607662456512246</v>
      </c>
      <c r="I846">
        <f>VLOOKUP(A846&amp;3,[1]ratio_condo_family!$A:$F,6,FALSE)</f>
        <v>1.3728349462822982</v>
      </c>
      <c r="J846">
        <f>VLOOKUP(A846,[1]ratio_family_bedrooms!$A:$K,9,FALSE)</f>
        <v>1.0588235294117647</v>
      </c>
      <c r="K846">
        <f>VLOOKUP(A846,[1]ratio_family_bedrooms!$A:$K,10,FALSE)</f>
        <v>1.2222222222222223</v>
      </c>
      <c r="L846">
        <f>VLOOKUP(A846,[1]ratio_family_bedrooms!$A:$K,11,FALSE)</f>
        <v>1.4999999999999998</v>
      </c>
      <c r="M846">
        <f t="shared" si="13"/>
        <v>1630.1979622901672</v>
      </c>
    </row>
    <row r="847" spans="1:13" x14ac:dyDescent="0.2">
      <c r="A847">
        <v>2014</v>
      </c>
      <c r="B847">
        <v>10</v>
      </c>
      <c r="C847" t="s">
        <v>59</v>
      </c>
      <c r="D847">
        <v>2</v>
      </c>
      <c r="E847" t="s">
        <v>37</v>
      </c>
      <c r="F847">
        <f>VLOOKUP(A847&amp;B847&amp;C847&amp;D847&amp;E847,average_median_rates_2_aptFINAL!A:P,16,FALSE)</f>
        <v>1030</v>
      </c>
      <c r="G847">
        <f>VLOOKUP(A847&amp;B847&amp;C847&amp;3&amp;E847,average_median_rates_2_aptFINAL!A:P,16,FALSE)</f>
        <v>1173</v>
      </c>
      <c r="H847">
        <f>IF(D847&lt;=3,VLOOKUP(A847&amp;D847,[1]ratio_condo_family!$A:$F,6,FALSE),0)</f>
        <v>1.3607662456512246</v>
      </c>
      <c r="I847">
        <f>VLOOKUP(A847&amp;3,[1]ratio_condo_family!$A:$F,6,FALSE)</f>
        <v>1.3728349462822982</v>
      </c>
      <c r="J847">
        <f>VLOOKUP(A847,[1]ratio_family_bedrooms!$A:$K,9,FALSE)</f>
        <v>1.0588235294117647</v>
      </c>
      <c r="K847">
        <f>VLOOKUP(A847,[1]ratio_family_bedrooms!$A:$K,10,FALSE)</f>
        <v>1.2222222222222223</v>
      </c>
      <c r="L847">
        <f>VLOOKUP(A847,[1]ratio_family_bedrooms!$A:$K,11,FALSE)</f>
        <v>1.4999999999999998</v>
      </c>
      <c r="M847">
        <f t="shared" si="13"/>
        <v>1401.5892330207614</v>
      </c>
    </row>
    <row r="848" spans="1:13" x14ac:dyDescent="0.2">
      <c r="A848">
        <v>2014</v>
      </c>
      <c r="B848">
        <v>10</v>
      </c>
      <c r="C848" t="s">
        <v>59</v>
      </c>
      <c r="D848">
        <v>2</v>
      </c>
      <c r="E848" t="s">
        <v>38</v>
      </c>
      <c r="F848">
        <f>VLOOKUP(A848&amp;B848&amp;C848&amp;D848&amp;E848,average_median_rates_2_aptFINAL!A:P,16,FALSE)</f>
        <v>926</v>
      </c>
      <c r="G848">
        <f>VLOOKUP(A848&amp;B848&amp;C848&amp;3&amp;E848,average_median_rates_2_aptFINAL!A:P,16,FALSE)</f>
        <v>1074</v>
      </c>
      <c r="H848">
        <f>IF(D848&lt;=3,VLOOKUP(A848&amp;D848,[1]ratio_condo_family!$A:$F,6,FALSE),0)</f>
        <v>1.3607662456512246</v>
      </c>
      <c r="I848">
        <f>VLOOKUP(A848&amp;3,[1]ratio_condo_family!$A:$F,6,FALSE)</f>
        <v>1.3728349462822982</v>
      </c>
      <c r="J848">
        <f>VLOOKUP(A848,[1]ratio_family_bedrooms!$A:$K,9,FALSE)</f>
        <v>1.0588235294117647</v>
      </c>
      <c r="K848">
        <f>VLOOKUP(A848,[1]ratio_family_bedrooms!$A:$K,10,FALSE)</f>
        <v>1.2222222222222223</v>
      </c>
      <c r="L848">
        <f>VLOOKUP(A848,[1]ratio_family_bedrooms!$A:$K,11,FALSE)</f>
        <v>1.4999999999999998</v>
      </c>
      <c r="M848">
        <f t="shared" si="13"/>
        <v>1260.0695434730339</v>
      </c>
    </row>
    <row r="849" spans="1:13" x14ac:dyDescent="0.2">
      <c r="A849">
        <v>2014</v>
      </c>
      <c r="B849">
        <v>10</v>
      </c>
      <c r="C849" t="s">
        <v>59</v>
      </c>
      <c r="D849">
        <v>2</v>
      </c>
      <c r="E849" t="s">
        <v>39</v>
      </c>
      <c r="F849">
        <f>VLOOKUP(A849&amp;B849&amp;C849&amp;D849&amp;E849,average_median_rates_2_aptFINAL!A:P,16,FALSE)</f>
        <v>1054</v>
      </c>
      <c r="G849">
        <f>VLOOKUP(A849&amp;B849&amp;C849&amp;3&amp;E849,average_median_rates_2_aptFINAL!A:P,16,FALSE)</f>
        <v>1349.6487769258852</v>
      </c>
      <c r="H849">
        <f>IF(D849&lt;=3,VLOOKUP(A849&amp;D849,[1]ratio_condo_family!$A:$F,6,FALSE),0)</f>
        <v>1.3607662456512246</v>
      </c>
      <c r="I849">
        <f>VLOOKUP(A849&amp;3,[1]ratio_condo_family!$A:$F,6,FALSE)</f>
        <v>1.3728349462822982</v>
      </c>
      <c r="J849">
        <f>VLOOKUP(A849,[1]ratio_family_bedrooms!$A:$K,9,FALSE)</f>
        <v>1.0588235294117647</v>
      </c>
      <c r="K849">
        <f>VLOOKUP(A849,[1]ratio_family_bedrooms!$A:$K,10,FALSE)</f>
        <v>1.2222222222222223</v>
      </c>
      <c r="L849">
        <f>VLOOKUP(A849,[1]ratio_family_bedrooms!$A:$K,11,FALSE)</f>
        <v>1.4999999999999998</v>
      </c>
      <c r="M849">
        <f t="shared" si="13"/>
        <v>1434.2476229163908</v>
      </c>
    </row>
    <row r="850" spans="1:13" x14ac:dyDescent="0.2">
      <c r="A850">
        <v>2014</v>
      </c>
      <c r="B850">
        <v>10</v>
      </c>
      <c r="C850" t="s">
        <v>59</v>
      </c>
      <c r="D850">
        <v>2</v>
      </c>
      <c r="E850" t="s">
        <v>40</v>
      </c>
      <c r="F850">
        <f>VLOOKUP(A850&amp;B850&amp;C850&amp;D850&amp;E850,average_median_rates_2_aptFINAL!A:P,16,FALSE)</f>
        <v>942</v>
      </c>
      <c r="G850">
        <f>VLOOKUP(A850&amp;B850&amp;C850&amp;3&amp;E850,average_median_rates_2_aptFINAL!A:P,16,FALSE)</f>
        <v>1114</v>
      </c>
      <c r="H850">
        <f>IF(D850&lt;=3,VLOOKUP(A850&amp;D850,[1]ratio_condo_family!$A:$F,6,FALSE),0)</f>
        <v>1.3607662456512246</v>
      </c>
      <c r="I850">
        <f>VLOOKUP(A850&amp;3,[1]ratio_condo_family!$A:$F,6,FALSE)</f>
        <v>1.3728349462822982</v>
      </c>
      <c r="J850">
        <f>VLOOKUP(A850,[1]ratio_family_bedrooms!$A:$K,9,FALSE)</f>
        <v>1.0588235294117647</v>
      </c>
      <c r="K850">
        <f>VLOOKUP(A850,[1]ratio_family_bedrooms!$A:$K,10,FALSE)</f>
        <v>1.2222222222222223</v>
      </c>
      <c r="L850">
        <f>VLOOKUP(A850,[1]ratio_family_bedrooms!$A:$K,11,FALSE)</f>
        <v>1.4999999999999998</v>
      </c>
      <c r="M850">
        <f t="shared" si="13"/>
        <v>1281.8418034034537</v>
      </c>
    </row>
    <row r="851" spans="1:13" x14ac:dyDescent="0.2">
      <c r="A851">
        <v>2014</v>
      </c>
      <c r="B851">
        <v>10</v>
      </c>
      <c r="C851" t="s">
        <v>59</v>
      </c>
      <c r="D851">
        <v>2</v>
      </c>
      <c r="E851" t="s">
        <v>41</v>
      </c>
      <c r="F851">
        <f>VLOOKUP(A851&amp;B851&amp;C851&amp;D851&amp;E851,average_median_rates_2_aptFINAL!A:P,16,FALSE)</f>
        <v>1027</v>
      </c>
      <c r="G851">
        <f>VLOOKUP(A851&amp;B851&amp;C851&amp;3&amp;E851,average_median_rates_2_aptFINAL!A:P,16,FALSE)</f>
        <v>1184</v>
      </c>
      <c r="H851">
        <f>IF(D851&lt;=3,VLOOKUP(A851&amp;D851,[1]ratio_condo_family!$A:$F,6,FALSE),0)</f>
        <v>1.3607662456512246</v>
      </c>
      <c r="I851">
        <f>VLOOKUP(A851&amp;3,[1]ratio_condo_family!$A:$F,6,FALSE)</f>
        <v>1.3728349462822982</v>
      </c>
      <c r="J851">
        <f>VLOOKUP(A851,[1]ratio_family_bedrooms!$A:$K,9,FALSE)</f>
        <v>1.0588235294117647</v>
      </c>
      <c r="K851">
        <f>VLOOKUP(A851,[1]ratio_family_bedrooms!$A:$K,10,FALSE)</f>
        <v>1.2222222222222223</v>
      </c>
      <c r="L851">
        <f>VLOOKUP(A851,[1]ratio_family_bedrooms!$A:$K,11,FALSE)</f>
        <v>1.4999999999999998</v>
      </c>
      <c r="M851">
        <f t="shared" si="13"/>
        <v>1397.5069342838076</v>
      </c>
    </row>
    <row r="852" spans="1:13" x14ac:dyDescent="0.2">
      <c r="A852">
        <v>2014</v>
      </c>
      <c r="B852">
        <v>10</v>
      </c>
      <c r="C852" t="s">
        <v>59</v>
      </c>
      <c r="D852">
        <v>2</v>
      </c>
      <c r="E852" t="s">
        <v>42</v>
      </c>
      <c r="F852">
        <f>VLOOKUP(A852&amp;B852&amp;C852&amp;D852&amp;E852,average_median_rates_2_aptFINAL!A:P,16,FALSE)</f>
        <v>886</v>
      </c>
      <c r="G852">
        <f>VLOOKUP(A852&amp;B852&amp;C852&amp;3&amp;E852,average_median_rates_2_aptFINAL!A:P,16,FALSE)</f>
        <v>1072</v>
      </c>
      <c r="H852">
        <f>IF(D852&lt;=3,VLOOKUP(A852&amp;D852,[1]ratio_condo_family!$A:$F,6,FALSE),0)</f>
        <v>1.3607662456512246</v>
      </c>
      <c r="I852">
        <f>VLOOKUP(A852&amp;3,[1]ratio_condo_family!$A:$F,6,FALSE)</f>
        <v>1.3728349462822982</v>
      </c>
      <c r="J852">
        <f>VLOOKUP(A852,[1]ratio_family_bedrooms!$A:$K,9,FALSE)</f>
        <v>1.0588235294117647</v>
      </c>
      <c r="K852">
        <f>VLOOKUP(A852,[1]ratio_family_bedrooms!$A:$K,10,FALSE)</f>
        <v>1.2222222222222223</v>
      </c>
      <c r="L852">
        <f>VLOOKUP(A852,[1]ratio_family_bedrooms!$A:$K,11,FALSE)</f>
        <v>1.4999999999999998</v>
      </c>
      <c r="M852">
        <f t="shared" si="13"/>
        <v>1205.638893646985</v>
      </c>
    </row>
    <row r="853" spans="1:13" x14ac:dyDescent="0.2">
      <c r="A853">
        <v>2014</v>
      </c>
      <c r="B853">
        <v>10</v>
      </c>
      <c r="C853" t="s">
        <v>59</v>
      </c>
      <c r="D853">
        <v>2</v>
      </c>
      <c r="E853" t="s">
        <v>43</v>
      </c>
      <c r="F853">
        <f>VLOOKUP(A853&amp;B853&amp;C853&amp;D853&amp;E853,average_median_rates_2_aptFINAL!A:P,16,FALSE)</f>
        <v>1311</v>
      </c>
      <c r="G853">
        <f>VLOOKUP(A853&amp;B853&amp;C853&amp;3&amp;E853,average_median_rates_2_aptFINAL!A:P,16,FALSE)</f>
        <v>1542</v>
      </c>
      <c r="H853">
        <f>IF(D853&lt;=3,VLOOKUP(A853&amp;D853,[1]ratio_condo_family!$A:$F,6,FALSE),0)</f>
        <v>1.3607662456512246</v>
      </c>
      <c r="I853">
        <f>VLOOKUP(A853&amp;3,[1]ratio_condo_family!$A:$F,6,FALSE)</f>
        <v>1.3728349462822982</v>
      </c>
      <c r="J853">
        <f>VLOOKUP(A853,[1]ratio_family_bedrooms!$A:$K,9,FALSE)</f>
        <v>1.0588235294117647</v>
      </c>
      <c r="K853">
        <f>VLOOKUP(A853,[1]ratio_family_bedrooms!$A:$K,10,FALSE)</f>
        <v>1.2222222222222223</v>
      </c>
      <c r="L853">
        <f>VLOOKUP(A853,[1]ratio_family_bedrooms!$A:$K,11,FALSE)</f>
        <v>1.4999999999999998</v>
      </c>
      <c r="M853">
        <f t="shared" si="13"/>
        <v>1783.9645480487554</v>
      </c>
    </row>
    <row r="854" spans="1:13" x14ac:dyDescent="0.2">
      <c r="A854">
        <v>2014</v>
      </c>
      <c r="B854">
        <v>10</v>
      </c>
      <c r="C854" t="s">
        <v>59</v>
      </c>
      <c r="D854">
        <v>2</v>
      </c>
      <c r="E854" t="s">
        <v>60</v>
      </c>
      <c r="F854">
        <f>VLOOKUP(A854&amp;B854&amp;C854&amp;D854&amp;E854,average_median_rates_2_aptFINAL!A:P,16,FALSE)</f>
        <v>1279</v>
      </c>
      <c r="G854">
        <f>VLOOKUP(A854&amp;B854&amp;C854&amp;3&amp;E854,average_median_rates_2_aptFINAL!A:P,16,FALSE)</f>
        <v>1586</v>
      </c>
      <c r="H854">
        <f>IF(D854&lt;=3,VLOOKUP(A854&amp;D854,[1]ratio_condo_family!$A:$F,6,FALSE),0)</f>
        <v>1.3607662456512246</v>
      </c>
      <c r="I854">
        <f>VLOOKUP(A854&amp;3,[1]ratio_condo_family!$A:$F,6,FALSE)</f>
        <v>1.3728349462822982</v>
      </c>
      <c r="J854">
        <f>VLOOKUP(A854,[1]ratio_family_bedrooms!$A:$K,9,FALSE)</f>
        <v>1.0588235294117647</v>
      </c>
      <c r="K854">
        <f>VLOOKUP(A854,[1]ratio_family_bedrooms!$A:$K,10,FALSE)</f>
        <v>1.2222222222222223</v>
      </c>
      <c r="L854">
        <f>VLOOKUP(A854,[1]ratio_family_bedrooms!$A:$K,11,FALSE)</f>
        <v>1.4999999999999998</v>
      </c>
      <c r="M854">
        <f t="shared" si="13"/>
        <v>1740.4200281879164</v>
      </c>
    </row>
    <row r="855" spans="1:13" x14ac:dyDescent="0.2">
      <c r="A855">
        <v>2014</v>
      </c>
      <c r="B855">
        <v>10</v>
      </c>
      <c r="C855" t="s">
        <v>59</v>
      </c>
      <c r="D855">
        <v>3</v>
      </c>
      <c r="E855" t="s">
        <v>12</v>
      </c>
      <c r="F855">
        <f>VLOOKUP(A855&amp;B855&amp;C855&amp;D855&amp;E855,average_median_rates_2_aptFINAL!A:P,16,FALSE)</f>
        <v>3035</v>
      </c>
      <c r="G855">
        <f>VLOOKUP(A855&amp;B855&amp;C855&amp;3&amp;E855,average_median_rates_2_aptFINAL!A:P,16,FALSE)</f>
        <v>3035</v>
      </c>
      <c r="H855">
        <f>IF(D855&lt;=3,VLOOKUP(A855&amp;D855,[1]ratio_condo_family!$A:$F,6,FALSE),0)</f>
        <v>1.3728349462822982</v>
      </c>
      <c r="I855">
        <f>VLOOKUP(A855&amp;3,[1]ratio_condo_family!$A:$F,6,FALSE)</f>
        <v>1.3728349462822982</v>
      </c>
      <c r="J855">
        <f>VLOOKUP(A855,[1]ratio_family_bedrooms!$A:$K,9,FALSE)</f>
        <v>1.0588235294117647</v>
      </c>
      <c r="K855">
        <f>VLOOKUP(A855,[1]ratio_family_bedrooms!$A:$K,10,FALSE)</f>
        <v>1.2222222222222223</v>
      </c>
      <c r="L855">
        <f>VLOOKUP(A855,[1]ratio_family_bedrooms!$A:$K,11,FALSE)</f>
        <v>1.4999999999999998</v>
      </c>
      <c r="M855">
        <f t="shared" si="13"/>
        <v>4166.5540619667754</v>
      </c>
    </row>
    <row r="856" spans="1:13" x14ac:dyDescent="0.2">
      <c r="A856">
        <v>2014</v>
      </c>
      <c r="B856">
        <v>10</v>
      </c>
      <c r="C856" t="s">
        <v>59</v>
      </c>
      <c r="D856">
        <v>3</v>
      </c>
      <c r="E856" t="s">
        <v>16</v>
      </c>
      <c r="F856">
        <f>VLOOKUP(A856&amp;B856&amp;C856&amp;D856&amp;E856,average_median_rates_2_aptFINAL!A:P,16,FALSE)</f>
        <v>2484</v>
      </c>
      <c r="G856">
        <f>VLOOKUP(A856&amp;B856&amp;C856&amp;3&amp;E856,average_median_rates_2_aptFINAL!A:P,16,FALSE)</f>
        <v>2484</v>
      </c>
      <c r="H856">
        <f>IF(D856&lt;=3,VLOOKUP(A856&amp;D856,[1]ratio_condo_family!$A:$F,6,FALSE),0)</f>
        <v>1.3728349462822982</v>
      </c>
      <c r="I856">
        <f>VLOOKUP(A856&amp;3,[1]ratio_condo_family!$A:$F,6,FALSE)</f>
        <v>1.3728349462822982</v>
      </c>
      <c r="J856">
        <f>VLOOKUP(A856,[1]ratio_family_bedrooms!$A:$K,9,FALSE)</f>
        <v>1.0588235294117647</v>
      </c>
      <c r="K856">
        <f>VLOOKUP(A856,[1]ratio_family_bedrooms!$A:$K,10,FALSE)</f>
        <v>1.2222222222222223</v>
      </c>
      <c r="L856">
        <f>VLOOKUP(A856,[1]ratio_family_bedrooms!$A:$K,11,FALSE)</f>
        <v>1.4999999999999998</v>
      </c>
      <c r="M856">
        <f t="shared" si="13"/>
        <v>3410.1220065652287</v>
      </c>
    </row>
    <row r="857" spans="1:13" x14ac:dyDescent="0.2">
      <c r="A857">
        <v>2014</v>
      </c>
      <c r="B857">
        <v>10</v>
      </c>
      <c r="C857" t="s">
        <v>59</v>
      </c>
      <c r="D857">
        <v>3</v>
      </c>
      <c r="E857" t="s">
        <v>17</v>
      </c>
      <c r="F857">
        <f>VLOOKUP(A857&amp;B857&amp;C857&amp;D857&amp;E857,average_median_rates_2_aptFINAL!A:P,16,FALSE)</f>
        <v>2485</v>
      </c>
      <c r="G857">
        <f>VLOOKUP(A857&amp;B857&amp;C857&amp;3&amp;E857,average_median_rates_2_aptFINAL!A:P,16,FALSE)</f>
        <v>2485</v>
      </c>
      <c r="H857">
        <f>IF(D857&lt;=3,VLOOKUP(A857&amp;D857,[1]ratio_condo_family!$A:$F,6,FALSE),0)</f>
        <v>1.3728349462822982</v>
      </c>
      <c r="I857">
        <f>VLOOKUP(A857&amp;3,[1]ratio_condo_family!$A:$F,6,FALSE)</f>
        <v>1.3728349462822982</v>
      </c>
      <c r="J857">
        <f>VLOOKUP(A857,[1]ratio_family_bedrooms!$A:$K,9,FALSE)</f>
        <v>1.0588235294117647</v>
      </c>
      <c r="K857">
        <f>VLOOKUP(A857,[1]ratio_family_bedrooms!$A:$K,10,FALSE)</f>
        <v>1.2222222222222223</v>
      </c>
      <c r="L857">
        <f>VLOOKUP(A857,[1]ratio_family_bedrooms!$A:$K,11,FALSE)</f>
        <v>1.4999999999999998</v>
      </c>
      <c r="M857">
        <f t="shared" si="13"/>
        <v>3411.4948415115109</v>
      </c>
    </row>
    <row r="858" spans="1:13" x14ac:dyDescent="0.2">
      <c r="A858">
        <v>2014</v>
      </c>
      <c r="B858">
        <v>10</v>
      </c>
      <c r="C858" t="s">
        <v>59</v>
      </c>
      <c r="D858">
        <v>3</v>
      </c>
      <c r="E858" t="s">
        <v>19</v>
      </c>
      <c r="F858">
        <f>VLOOKUP(A858&amp;B858&amp;C858&amp;D858&amp;E858,average_median_rates_2_aptFINAL!A:P,16,FALSE)</f>
        <v>2076</v>
      </c>
      <c r="G858">
        <f>VLOOKUP(A858&amp;B858&amp;C858&amp;3&amp;E858,average_median_rates_2_aptFINAL!A:P,16,FALSE)</f>
        <v>2076</v>
      </c>
      <c r="H858">
        <f>IF(D858&lt;=3,VLOOKUP(A858&amp;D858,[1]ratio_condo_family!$A:$F,6,FALSE),0)</f>
        <v>1.3728349462822982</v>
      </c>
      <c r="I858">
        <f>VLOOKUP(A858&amp;3,[1]ratio_condo_family!$A:$F,6,FALSE)</f>
        <v>1.3728349462822982</v>
      </c>
      <c r="J858">
        <f>VLOOKUP(A858,[1]ratio_family_bedrooms!$A:$K,9,FALSE)</f>
        <v>1.0588235294117647</v>
      </c>
      <c r="K858">
        <f>VLOOKUP(A858,[1]ratio_family_bedrooms!$A:$K,10,FALSE)</f>
        <v>1.2222222222222223</v>
      </c>
      <c r="L858">
        <f>VLOOKUP(A858,[1]ratio_family_bedrooms!$A:$K,11,FALSE)</f>
        <v>1.4999999999999998</v>
      </c>
      <c r="M858">
        <f t="shared" si="13"/>
        <v>2850.005348482051</v>
      </c>
    </row>
    <row r="859" spans="1:13" x14ac:dyDescent="0.2">
      <c r="A859">
        <v>2014</v>
      </c>
      <c r="B859">
        <v>10</v>
      </c>
      <c r="C859" t="s">
        <v>59</v>
      </c>
      <c r="D859">
        <v>3</v>
      </c>
      <c r="E859" t="s">
        <v>20</v>
      </c>
      <c r="F859">
        <f>VLOOKUP(A859&amp;B859&amp;C859&amp;D859&amp;E859,average_median_rates_2_aptFINAL!A:P,16,FALSE)</f>
        <v>2564</v>
      </c>
      <c r="G859">
        <f>VLOOKUP(A859&amp;B859&amp;C859&amp;3&amp;E859,average_median_rates_2_aptFINAL!A:P,16,FALSE)</f>
        <v>2564</v>
      </c>
      <c r="H859">
        <f>IF(D859&lt;=3,VLOOKUP(A859&amp;D859,[1]ratio_condo_family!$A:$F,6,FALSE),0)</f>
        <v>1.3728349462822982</v>
      </c>
      <c r="I859">
        <f>VLOOKUP(A859&amp;3,[1]ratio_condo_family!$A:$F,6,FALSE)</f>
        <v>1.3728349462822982</v>
      </c>
      <c r="J859">
        <f>VLOOKUP(A859,[1]ratio_family_bedrooms!$A:$K,9,FALSE)</f>
        <v>1.0588235294117647</v>
      </c>
      <c r="K859">
        <f>VLOOKUP(A859,[1]ratio_family_bedrooms!$A:$K,10,FALSE)</f>
        <v>1.2222222222222223</v>
      </c>
      <c r="L859">
        <f>VLOOKUP(A859,[1]ratio_family_bedrooms!$A:$K,11,FALSE)</f>
        <v>1.4999999999999998</v>
      </c>
      <c r="M859">
        <f t="shared" si="13"/>
        <v>3519.9488022678124</v>
      </c>
    </row>
    <row r="860" spans="1:13" x14ac:dyDescent="0.2">
      <c r="A860">
        <v>2014</v>
      </c>
      <c r="B860">
        <v>10</v>
      </c>
      <c r="C860" t="s">
        <v>59</v>
      </c>
      <c r="D860">
        <v>3</v>
      </c>
      <c r="E860" t="s">
        <v>21</v>
      </c>
      <c r="F860">
        <f>VLOOKUP(A860&amp;B860&amp;C860&amp;D860&amp;E860,average_median_rates_2_aptFINAL!A:P,16,FALSE)</f>
        <v>2312</v>
      </c>
      <c r="G860">
        <f>VLOOKUP(A860&amp;B860&amp;C860&amp;3&amp;E860,average_median_rates_2_aptFINAL!A:P,16,FALSE)</f>
        <v>2312</v>
      </c>
      <c r="H860">
        <f>IF(D860&lt;=3,VLOOKUP(A860&amp;D860,[1]ratio_condo_family!$A:$F,6,FALSE),0)</f>
        <v>1.3728349462822982</v>
      </c>
      <c r="I860">
        <f>VLOOKUP(A860&amp;3,[1]ratio_condo_family!$A:$F,6,FALSE)</f>
        <v>1.3728349462822982</v>
      </c>
      <c r="J860">
        <f>VLOOKUP(A860,[1]ratio_family_bedrooms!$A:$K,9,FALSE)</f>
        <v>1.0588235294117647</v>
      </c>
      <c r="K860">
        <f>VLOOKUP(A860,[1]ratio_family_bedrooms!$A:$K,10,FALSE)</f>
        <v>1.2222222222222223</v>
      </c>
      <c r="L860">
        <f>VLOOKUP(A860,[1]ratio_family_bedrooms!$A:$K,11,FALSE)</f>
        <v>1.4999999999999998</v>
      </c>
      <c r="M860">
        <f t="shared" si="13"/>
        <v>3173.9943958046733</v>
      </c>
    </row>
    <row r="861" spans="1:13" x14ac:dyDescent="0.2">
      <c r="A861">
        <v>2014</v>
      </c>
      <c r="B861">
        <v>10</v>
      </c>
      <c r="C861" t="s">
        <v>59</v>
      </c>
      <c r="D861">
        <v>3</v>
      </c>
      <c r="E861" t="s">
        <v>23</v>
      </c>
      <c r="F861">
        <f>VLOOKUP(A861&amp;B861&amp;C861&amp;D861&amp;E861,average_median_rates_2_aptFINAL!A:P,16,FALSE)</f>
        <v>1289</v>
      </c>
      <c r="G861">
        <f>VLOOKUP(A861&amp;B861&amp;C861&amp;3&amp;E861,average_median_rates_2_aptFINAL!A:P,16,FALSE)</f>
        <v>1289</v>
      </c>
      <c r="H861">
        <f>IF(D861&lt;=3,VLOOKUP(A861&amp;D861,[1]ratio_condo_family!$A:$F,6,FALSE),0)</f>
        <v>1.3728349462822982</v>
      </c>
      <c r="I861">
        <f>VLOOKUP(A861&amp;3,[1]ratio_condo_family!$A:$F,6,FALSE)</f>
        <v>1.3728349462822982</v>
      </c>
      <c r="J861">
        <f>VLOOKUP(A861,[1]ratio_family_bedrooms!$A:$K,9,FALSE)</f>
        <v>1.0588235294117647</v>
      </c>
      <c r="K861">
        <f>VLOOKUP(A861,[1]ratio_family_bedrooms!$A:$K,10,FALSE)</f>
        <v>1.2222222222222223</v>
      </c>
      <c r="L861">
        <f>VLOOKUP(A861,[1]ratio_family_bedrooms!$A:$K,11,FALSE)</f>
        <v>1.4999999999999998</v>
      </c>
      <c r="M861">
        <f t="shared" si="13"/>
        <v>1769.5842457578824</v>
      </c>
    </row>
    <row r="862" spans="1:13" x14ac:dyDescent="0.2">
      <c r="A862">
        <v>2014</v>
      </c>
      <c r="B862">
        <v>10</v>
      </c>
      <c r="C862" t="s">
        <v>59</v>
      </c>
      <c r="D862">
        <v>3</v>
      </c>
      <c r="E862" t="s">
        <v>24</v>
      </c>
      <c r="F862">
        <f>VLOOKUP(A862&amp;B862&amp;C862&amp;D862&amp;E862,average_median_rates_2_aptFINAL!A:P,16,FALSE)</f>
        <v>1613</v>
      </c>
      <c r="G862">
        <f>VLOOKUP(A862&amp;B862&amp;C862&amp;3&amp;E862,average_median_rates_2_aptFINAL!A:P,16,FALSE)</f>
        <v>1613</v>
      </c>
      <c r="H862">
        <f>IF(D862&lt;=3,VLOOKUP(A862&amp;D862,[1]ratio_condo_family!$A:$F,6,FALSE),0)</f>
        <v>1.3728349462822982</v>
      </c>
      <c r="I862">
        <f>VLOOKUP(A862&amp;3,[1]ratio_condo_family!$A:$F,6,FALSE)</f>
        <v>1.3728349462822982</v>
      </c>
      <c r="J862">
        <f>VLOOKUP(A862,[1]ratio_family_bedrooms!$A:$K,9,FALSE)</f>
        <v>1.0588235294117647</v>
      </c>
      <c r="K862">
        <f>VLOOKUP(A862,[1]ratio_family_bedrooms!$A:$K,10,FALSE)</f>
        <v>1.2222222222222223</v>
      </c>
      <c r="L862">
        <f>VLOOKUP(A862,[1]ratio_family_bedrooms!$A:$K,11,FALSE)</f>
        <v>1.4999999999999998</v>
      </c>
      <c r="M862">
        <f t="shared" si="13"/>
        <v>2214.3827683533468</v>
      </c>
    </row>
    <row r="863" spans="1:13" x14ac:dyDescent="0.2">
      <c r="A863">
        <v>2014</v>
      </c>
      <c r="B863">
        <v>10</v>
      </c>
      <c r="C863" t="s">
        <v>59</v>
      </c>
      <c r="D863">
        <v>3</v>
      </c>
      <c r="E863" t="s">
        <v>25</v>
      </c>
      <c r="F863">
        <f>VLOOKUP(A863&amp;B863&amp;C863&amp;D863&amp;E863,average_median_rates_2_aptFINAL!A:P,16,FALSE)</f>
        <v>1264</v>
      </c>
      <c r="G863">
        <f>VLOOKUP(A863&amp;B863&amp;C863&amp;3&amp;E863,average_median_rates_2_aptFINAL!A:P,16,FALSE)</f>
        <v>1264</v>
      </c>
      <c r="H863">
        <f>IF(D863&lt;=3,VLOOKUP(A863&amp;D863,[1]ratio_condo_family!$A:$F,6,FALSE),0)</f>
        <v>1.3728349462822982</v>
      </c>
      <c r="I863">
        <f>VLOOKUP(A863&amp;3,[1]ratio_condo_family!$A:$F,6,FALSE)</f>
        <v>1.3728349462822982</v>
      </c>
      <c r="J863">
        <f>VLOOKUP(A863,[1]ratio_family_bedrooms!$A:$K,9,FALSE)</f>
        <v>1.0588235294117647</v>
      </c>
      <c r="K863">
        <f>VLOOKUP(A863,[1]ratio_family_bedrooms!$A:$K,10,FALSE)</f>
        <v>1.2222222222222223</v>
      </c>
      <c r="L863">
        <f>VLOOKUP(A863,[1]ratio_family_bedrooms!$A:$K,11,FALSE)</f>
        <v>1.4999999999999998</v>
      </c>
      <c r="M863">
        <f t="shared" si="13"/>
        <v>1735.2633721008249</v>
      </c>
    </row>
    <row r="864" spans="1:13" x14ac:dyDescent="0.2">
      <c r="A864">
        <v>2014</v>
      </c>
      <c r="B864">
        <v>10</v>
      </c>
      <c r="C864" t="s">
        <v>59</v>
      </c>
      <c r="D864">
        <v>3</v>
      </c>
      <c r="E864" t="s">
        <v>26</v>
      </c>
      <c r="F864">
        <f>VLOOKUP(A864&amp;B864&amp;C864&amp;D864&amp;E864,average_median_rates_2_aptFINAL!A:P,16,FALSE)</f>
        <v>1207</v>
      </c>
      <c r="G864">
        <f>VLOOKUP(A864&amp;B864&amp;C864&amp;3&amp;E864,average_median_rates_2_aptFINAL!A:P,16,FALSE)</f>
        <v>1207</v>
      </c>
      <c r="H864">
        <f>IF(D864&lt;=3,VLOOKUP(A864&amp;D864,[1]ratio_condo_family!$A:$F,6,FALSE),0)</f>
        <v>1.3728349462822982</v>
      </c>
      <c r="I864">
        <f>VLOOKUP(A864&amp;3,[1]ratio_condo_family!$A:$F,6,FALSE)</f>
        <v>1.3728349462822982</v>
      </c>
      <c r="J864">
        <f>VLOOKUP(A864,[1]ratio_family_bedrooms!$A:$K,9,FALSE)</f>
        <v>1.0588235294117647</v>
      </c>
      <c r="K864">
        <f>VLOOKUP(A864,[1]ratio_family_bedrooms!$A:$K,10,FALSE)</f>
        <v>1.2222222222222223</v>
      </c>
      <c r="L864">
        <f>VLOOKUP(A864,[1]ratio_family_bedrooms!$A:$K,11,FALSE)</f>
        <v>1.4999999999999998</v>
      </c>
      <c r="M864">
        <f t="shared" si="13"/>
        <v>1657.0117801627339</v>
      </c>
    </row>
    <row r="865" spans="1:13" x14ac:dyDescent="0.2">
      <c r="A865">
        <v>2014</v>
      </c>
      <c r="B865">
        <v>10</v>
      </c>
      <c r="C865" t="s">
        <v>59</v>
      </c>
      <c r="D865">
        <v>3</v>
      </c>
      <c r="E865" t="s">
        <v>27</v>
      </c>
      <c r="F865">
        <f>VLOOKUP(A865&amp;B865&amp;C865&amp;D865&amp;E865,average_median_rates_2_aptFINAL!A:P,16,FALSE)</f>
        <v>2212</v>
      </c>
      <c r="G865">
        <f>VLOOKUP(A865&amp;B865&amp;C865&amp;3&amp;E865,average_median_rates_2_aptFINAL!A:P,16,FALSE)</f>
        <v>2212</v>
      </c>
      <c r="H865">
        <f>IF(D865&lt;=3,VLOOKUP(A865&amp;D865,[1]ratio_condo_family!$A:$F,6,FALSE),0)</f>
        <v>1.3728349462822982</v>
      </c>
      <c r="I865">
        <f>VLOOKUP(A865&amp;3,[1]ratio_condo_family!$A:$F,6,FALSE)</f>
        <v>1.3728349462822982</v>
      </c>
      <c r="J865">
        <f>VLOOKUP(A865,[1]ratio_family_bedrooms!$A:$K,9,FALSE)</f>
        <v>1.0588235294117647</v>
      </c>
      <c r="K865">
        <f>VLOOKUP(A865,[1]ratio_family_bedrooms!$A:$K,10,FALSE)</f>
        <v>1.2222222222222223</v>
      </c>
      <c r="L865">
        <f>VLOOKUP(A865,[1]ratio_family_bedrooms!$A:$K,11,FALSE)</f>
        <v>1.4999999999999998</v>
      </c>
      <c r="M865">
        <f t="shared" si="13"/>
        <v>3036.7109011764437</v>
      </c>
    </row>
    <row r="866" spans="1:13" x14ac:dyDescent="0.2">
      <c r="A866">
        <v>2014</v>
      </c>
      <c r="B866">
        <v>10</v>
      </c>
      <c r="C866" t="s">
        <v>59</v>
      </c>
      <c r="D866">
        <v>3</v>
      </c>
      <c r="E866" t="s">
        <v>28</v>
      </c>
      <c r="F866">
        <f>VLOOKUP(A866&amp;B866&amp;C866&amp;D866&amp;E866,average_median_rates_2_aptFINAL!A:P,16,FALSE)</f>
        <v>1535</v>
      </c>
      <c r="G866">
        <f>VLOOKUP(A866&amp;B866&amp;C866&amp;3&amp;E866,average_median_rates_2_aptFINAL!A:P,16,FALSE)</f>
        <v>1535</v>
      </c>
      <c r="H866">
        <f>IF(D866&lt;=3,VLOOKUP(A866&amp;D866,[1]ratio_condo_family!$A:$F,6,FALSE),0)</f>
        <v>1.3728349462822982</v>
      </c>
      <c r="I866">
        <f>VLOOKUP(A866&amp;3,[1]ratio_condo_family!$A:$F,6,FALSE)</f>
        <v>1.3728349462822982</v>
      </c>
      <c r="J866">
        <f>VLOOKUP(A866,[1]ratio_family_bedrooms!$A:$K,9,FALSE)</f>
        <v>1.0588235294117647</v>
      </c>
      <c r="K866">
        <f>VLOOKUP(A866,[1]ratio_family_bedrooms!$A:$K,10,FALSE)</f>
        <v>1.2222222222222223</v>
      </c>
      <c r="L866">
        <f>VLOOKUP(A866,[1]ratio_family_bedrooms!$A:$K,11,FALSE)</f>
        <v>1.4999999999999998</v>
      </c>
      <c r="M866">
        <f t="shared" si="13"/>
        <v>2107.3016425433275</v>
      </c>
    </row>
    <row r="867" spans="1:13" x14ac:dyDescent="0.2">
      <c r="A867">
        <v>2014</v>
      </c>
      <c r="B867">
        <v>10</v>
      </c>
      <c r="C867" t="s">
        <v>59</v>
      </c>
      <c r="D867">
        <v>3</v>
      </c>
      <c r="E867" t="s">
        <v>29</v>
      </c>
      <c r="F867">
        <f>VLOOKUP(A867&amp;B867&amp;C867&amp;D867&amp;E867,average_median_rates_2_aptFINAL!A:P,16,FALSE)</f>
        <v>1101</v>
      </c>
      <c r="G867">
        <f>VLOOKUP(A867&amp;B867&amp;C867&amp;3&amp;E867,average_median_rates_2_aptFINAL!A:P,16,FALSE)</f>
        <v>1101</v>
      </c>
      <c r="H867">
        <f>IF(D867&lt;=3,VLOOKUP(A867&amp;D867,[1]ratio_condo_family!$A:$F,6,FALSE),0)</f>
        <v>1.3728349462822982</v>
      </c>
      <c r="I867">
        <f>VLOOKUP(A867&amp;3,[1]ratio_condo_family!$A:$F,6,FALSE)</f>
        <v>1.3728349462822982</v>
      </c>
      <c r="J867">
        <f>VLOOKUP(A867,[1]ratio_family_bedrooms!$A:$K,9,FALSE)</f>
        <v>1.0588235294117647</v>
      </c>
      <c r="K867">
        <f>VLOOKUP(A867,[1]ratio_family_bedrooms!$A:$K,10,FALSE)</f>
        <v>1.2222222222222223</v>
      </c>
      <c r="L867">
        <f>VLOOKUP(A867,[1]ratio_family_bedrooms!$A:$K,11,FALSE)</f>
        <v>1.4999999999999998</v>
      </c>
      <c r="M867">
        <f t="shared" si="13"/>
        <v>1511.4912758568103</v>
      </c>
    </row>
    <row r="868" spans="1:13" x14ac:dyDescent="0.2">
      <c r="A868">
        <v>2014</v>
      </c>
      <c r="B868">
        <v>10</v>
      </c>
      <c r="C868" t="s">
        <v>59</v>
      </c>
      <c r="D868">
        <v>3</v>
      </c>
      <c r="E868" t="s">
        <v>31</v>
      </c>
      <c r="F868">
        <f>VLOOKUP(A868&amp;B868&amp;C868&amp;D868&amp;E868,average_median_rates_2_aptFINAL!A:P,16,FALSE)</f>
        <v>1463</v>
      </c>
      <c r="G868">
        <f>VLOOKUP(A868&amp;B868&amp;C868&amp;3&amp;E868,average_median_rates_2_aptFINAL!A:P,16,FALSE)</f>
        <v>1463</v>
      </c>
      <c r="H868">
        <f>IF(D868&lt;=3,VLOOKUP(A868&amp;D868,[1]ratio_condo_family!$A:$F,6,FALSE),0)</f>
        <v>1.3728349462822982</v>
      </c>
      <c r="I868">
        <f>VLOOKUP(A868&amp;3,[1]ratio_condo_family!$A:$F,6,FALSE)</f>
        <v>1.3728349462822982</v>
      </c>
      <c r="J868">
        <f>VLOOKUP(A868,[1]ratio_family_bedrooms!$A:$K,9,FALSE)</f>
        <v>1.0588235294117647</v>
      </c>
      <c r="K868">
        <f>VLOOKUP(A868,[1]ratio_family_bedrooms!$A:$K,10,FALSE)</f>
        <v>1.2222222222222223</v>
      </c>
      <c r="L868">
        <f>VLOOKUP(A868,[1]ratio_family_bedrooms!$A:$K,11,FALSE)</f>
        <v>1.4999999999999998</v>
      </c>
      <c r="M868">
        <f t="shared" si="13"/>
        <v>2008.4575264110022</v>
      </c>
    </row>
    <row r="869" spans="1:13" x14ac:dyDescent="0.2">
      <c r="A869">
        <v>2014</v>
      </c>
      <c r="B869">
        <v>10</v>
      </c>
      <c r="C869" t="s">
        <v>59</v>
      </c>
      <c r="D869">
        <v>3</v>
      </c>
      <c r="E869" t="s">
        <v>32</v>
      </c>
      <c r="F869">
        <f>VLOOKUP(A869&amp;B869&amp;C869&amp;D869&amp;E869,average_median_rates_2_aptFINAL!A:P,16,FALSE)</f>
        <v>1411</v>
      </c>
      <c r="G869">
        <f>VLOOKUP(A869&amp;B869&amp;C869&amp;3&amp;E869,average_median_rates_2_aptFINAL!A:P,16,FALSE)</f>
        <v>1411</v>
      </c>
      <c r="H869">
        <f>IF(D869&lt;=3,VLOOKUP(A869&amp;D869,[1]ratio_condo_family!$A:$F,6,FALSE),0)</f>
        <v>1.3728349462822982</v>
      </c>
      <c r="I869">
        <f>VLOOKUP(A869&amp;3,[1]ratio_condo_family!$A:$F,6,FALSE)</f>
        <v>1.3728349462822982</v>
      </c>
      <c r="J869">
        <f>VLOOKUP(A869,[1]ratio_family_bedrooms!$A:$K,9,FALSE)</f>
        <v>1.0588235294117647</v>
      </c>
      <c r="K869">
        <f>VLOOKUP(A869,[1]ratio_family_bedrooms!$A:$K,10,FALSE)</f>
        <v>1.2222222222222223</v>
      </c>
      <c r="L869">
        <f>VLOOKUP(A869,[1]ratio_family_bedrooms!$A:$K,11,FALSE)</f>
        <v>1.4999999999999998</v>
      </c>
      <c r="M869">
        <f t="shared" si="13"/>
        <v>1937.0701092043228</v>
      </c>
    </row>
    <row r="870" spans="1:13" x14ac:dyDescent="0.2">
      <c r="A870">
        <v>2014</v>
      </c>
      <c r="B870">
        <v>10</v>
      </c>
      <c r="C870" t="s">
        <v>59</v>
      </c>
      <c r="D870">
        <v>3</v>
      </c>
      <c r="E870" t="s">
        <v>33</v>
      </c>
      <c r="F870">
        <f>VLOOKUP(A870&amp;B870&amp;C870&amp;D870&amp;E870,average_median_rates_2_aptFINAL!A:P,16,FALSE)</f>
        <v>2052.997444322747</v>
      </c>
      <c r="G870">
        <f>VLOOKUP(A870&amp;B870&amp;C870&amp;3&amp;E870,average_median_rates_2_aptFINAL!A:P,16,FALSE)</f>
        <v>2052.997444322747</v>
      </c>
      <c r="H870">
        <f>IF(D870&lt;=3,VLOOKUP(A870&amp;D870,[1]ratio_condo_family!$A:$F,6,FALSE),0)</f>
        <v>1.3728349462822982</v>
      </c>
      <c r="I870">
        <f>VLOOKUP(A870&amp;3,[1]ratio_condo_family!$A:$F,6,FALSE)</f>
        <v>1.3728349462822982</v>
      </c>
      <c r="J870">
        <f>VLOOKUP(A870,[1]ratio_family_bedrooms!$A:$K,9,FALSE)</f>
        <v>1.0588235294117647</v>
      </c>
      <c r="K870">
        <f>VLOOKUP(A870,[1]ratio_family_bedrooms!$A:$K,10,FALSE)</f>
        <v>1.2222222222222223</v>
      </c>
      <c r="L870">
        <f>VLOOKUP(A870,[1]ratio_family_bedrooms!$A:$K,11,FALSE)</f>
        <v>1.4999999999999998</v>
      </c>
      <c r="M870">
        <f t="shared" si="13"/>
        <v>2818.4266361945138</v>
      </c>
    </row>
    <row r="871" spans="1:13" x14ac:dyDescent="0.2">
      <c r="A871">
        <v>2014</v>
      </c>
      <c r="B871">
        <v>10</v>
      </c>
      <c r="C871" t="s">
        <v>59</v>
      </c>
      <c r="D871">
        <v>3</v>
      </c>
      <c r="E871" t="s">
        <v>34</v>
      </c>
      <c r="F871">
        <f>VLOOKUP(A871&amp;B871&amp;C871&amp;D871&amp;E871,average_median_rates_2_aptFINAL!A:P,16,FALSE)</f>
        <v>1511</v>
      </c>
      <c r="G871">
        <f>VLOOKUP(A871&amp;B871&amp;C871&amp;3&amp;E871,average_median_rates_2_aptFINAL!A:P,16,FALSE)</f>
        <v>1511</v>
      </c>
      <c r="H871">
        <f>IF(D871&lt;=3,VLOOKUP(A871&amp;D871,[1]ratio_condo_family!$A:$F,6,FALSE),0)</f>
        <v>1.3728349462822982</v>
      </c>
      <c r="I871">
        <f>VLOOKUP(A871&amp;3,[1]ratio_condo_family!$A:$F,6,FALSE)</f>
        <v>1.3728349462822982</v>
      </c>
      <c r="J871">
        <f>VLOOKUP(A871,[1]ratio_family_bedrooms!$A:$K,9,FALSE)</f>
        <v>1.0588235294117647</v>
      </c>
      <c r="K871">
        <f>VLOOKUP(A871,[1]ratio_family_bedrooms!$A:$K,10,FALSE)</f>
        <v>1.2222222222222223</v>
      </c>
      <c r="L871">
        <f>VLOOKUP(A871,[1]ratio_family_bedrooms!$A:$K,11,FALSE)</f>
        <v>1.4999999999999998</v>
      </c>
      <c r="M871">
        <f t="shared" si="13"/>
        <v>2074.3536038325524</v>
      </c>
    </row>
    <row r="872" spans="1:13" x14ac:dyDescent="0.2">
      <c r="A872">
        <v>2014</v>
      </c>
      <c r="B872">
        <v>10</v>
      </c>
      <c r="C872" t="s">
        <v>59</v>
      </c>
      <c r="D872">
        <v>3</v>
      </c>
      <c r="E872" t="s">
        <v>35</v>
      </c>
      <c r="F872">
        <f>VLOOKUP(A872&amp;B872&amp;C872&amp;D872&amp;E872,average_median_rates_2_aptFINAL!A:P,16,FALSE)</f>
        <v>3787</v>
      </c>
      <c r="G872">
        <f>VLOOKUP(A872&amp;B872&amp;C872&amp;3&amp;E872,average_median_rates_2_aptFINAL!A:P,16,FALSE)</f>
        <v>3787</v>
      </c>
      <c r="H872">
        <f>IF(D872&lt;=3,VLOOKUP(A872&amp;D872,[1]ratio_condo_family!$A:$F,6,FALSE),0)</f>
        <v>1.3728349462822982</v>
      </c>
      <c r="I872">
        <f>VLOOKUP(A872&amp;3,[1]ratio_condo_family!$A:$F,6,FALSE)</f>
        <v>1.3728349462822982</v>
      </c>
      <c r="J872">
        <f>VLOOKUP(A872,[1]ratio_family_bedrooms!$A:$K,9,FALSE)</f>
        <v>1.0588235294117647</v>
      </c>
      <c r="K872">
        <f>VLOOKUP(A872,[1]ratio_family_bedrooms!$A:$K,10,FALSE)</f>
        <v>1.2222222222222223</v>
      </c>
      <c r="L872">
        <f>VLOOKUP(A872,[1]ratio_family_bedrooms!$A:$K,11,FALSE)</f>
        <v>1.4999999999999998</v>
      </c>
      <c r="M872">
        <f t="shared" si="13"/>
        <v>5198.925941571063</v>
      </c>
    </row>
    <row r="873" spans="1:13" x14ac:dyDescent="0.2">
      <c r="A873">
        <v>2014</v>
      </c>
      <c r="B873">
        <v>10</v>
      </c>
      <c r="C873" t="s">
        <v>59</v>
      </c>
      <c r="D873">
        <v>3</v>
      </c>
      <c r="E873" t="s">
        <v>36</v>
      </c>
      <c r="F873">
        <f>VLOOKUP(A873&amp;B873&amp;C873&amp;D873&amp;E873,average_median_rates_2_aptFINAL!A:P,16,FALSE)</f>
        <v>1327</v>
      </c>
      <c r="G873">
        <f>VLOOKUP(A873&amp;B873&amp;C873&amp;3&amp;E873,average_median_rates_2_aptFINAL!A:P,16,FALSE)</f>
        <v>1327</v>
      </c>
      <c r="H873">
        <f>IF(D873&lt;=3,VLOOKUP(A873&amp;D873,[1]ratio_condo_family!$A:$F,6,FALSE),0)</f>
        <v>1.3728349462822982</v>
      </c>
      <c r="I873">
        <f>VLOOKUP(A873&amp;3,[1]ratio_condo_family!$A:$F,6,FALSE)</f>
        <v>1.3728349462822982</v>
      </c>
      <c r="J873">
        <f>VLOOKUP(A873,[1]ratio_family_bedrooms!$A:$K,9,FALSE)</f>
        <v>1.0588235294117647</v>
      </c>
      <c r="K873">
        <f>VLOOKUP(A873,[1]ratio_family_bedrooms!$A:$K,10,FALSE)</f>
        <v>1.2222222222222223</v>
      </c>
      <c r="L873">
        <f>VLOOKUP(A873,[1]ratio_family_bedrooms!$A:$K,11,FALSE)</f>
        <v>1.4999999999999998</v>
      </c>
      <c r="M873">
        <f t="shared" si="13"/>
        <v>1821.7519737166097</v>
      </c>
    </row>
    <row r="874" spans="1:13" x14ac:dyDescent="0.2">
      <c r="A874">
        <v>2014</v>
      </c>
      <c r="B874">
        <v>10</v>
      </c>
      <c r="C874" t="s">
        <v>59</v>
      </c>
      <c r="D874">
        <v>3</v>
      </c>
      <c r="E874" t="s">
        <v>37</v>
      </c>
      <c r="F874">
        <f>VLOOKUP(A874&amp;B874&amp;C874&amp;D874&amp;E874,average_median_rates_2_aptFINAL!A:P,16,FALSE)</f>
        <v>1173</v>
      </c>
      <c r="G874">
        <f>VLOOKUP(A874&amp;B874&amp;C874&amp;3&amp;E874,average_median_rates_2_aptFINAL!A:P,16,FALSE)</f>
        <v>1173</v>
      </c>
      <c r="H874">
        <f>IF(D874&lt;=3,VLOOKUP(A874&amp;D874,[1]ratio_condo_family!$A:$F,6,FALSE),0)</f>
        <v>1.3728349462822982</v>
      </c>
      <c r="I874">
        <f>VLOOKUP(A874&amp;3,[1]ratio_condo_family!$A:$F,6,FALSE)</f>
        <v>1.3728349462822982</v>
      </c>
      <c r="J874">
        <f>VLOOKUP(A874,[1]ratio_family_bedrooms!$A:$K,9,FALSE)</f>
        <v>1.0588235294117647</v>
      </c>
      <c r="K874">
        <f>VLOOKUP(A874,[1]ratio_family_bedrooms!$A:$K,10,FALSE)</f>
        <v>1.2222222222222223</v>
      </c>
      <c r="L874">
        <f>VLOOKUP(A874,[1]ratio_family_bedrooms!$A:$K,11,FALSE)</f>
        <v>1.4999999999999998</v>
      </c>
      <c r="M874">
        <f t="shared" si="13"/>
        <v>1610.3353919891358</v>
      </c>
    </row>
    <row r="875" spans="1:13" x14ac:dyDescent="0.2">
      <c r="A875">
        <v>2014</v>
      </c>
      <c r="B875">
        <v>10</v>
      </c>
      <c r="C875" t="s">
        <v>59</v>
      </c>
      <c r="D875">
        <v>3</v>
      </c>
      <c r="E875" t="s">
        <v>38</v>
      </c>
      <c r="F875">
        <f>VLOOKUP(A875&amp;B875&amp;C875&amp;D875&amp;E875,average_median_rates_2_aptFINAL!A:P,16,FALSE)</f>
        <v>1074</v>
      </c>
      <c r="G875">
        <f>VLOOKUP(A875&amp;B875&amp;C875&amp;3&amp;E875,average_median_rates_2_aptFINAL!A:P,16,FALSE)</f>
        <v>1074</v>
      </c>
      <c r="H875">
        <f>IF(D875&lt;=3,VLOOKUP(A875&amp;D875,[1]ratio_condo_family!$A:$F,6,FALSE),0)</f>
        <v>1.3728349462822982</v>
      </c>
      <c r="I875">
        <f>VLOOKUP(A875&amp;3,[1]ratio_condo_family!$A:$F,6,FALSE)</f>
        <v>1.3728349462822982</v>
      </c>
      <c r="J875">
        <f>VLOOKUP(A875,[1]ratio_family_bedrooms!$A:$K,9,FALSE)</f>
        <v>1.0588235294117647</v>
      </c>
      <c r="K875">
        <f>VLOOKUP(A875,[1]ratio_family_bedrooms!$A:$K,10,FALSE)</f>
        <v>1.2222222222222223</v>
      </c>
      <c r="L875">
        <f>VLOOKUP(A875,[1]ratio_family_bedrooms!$A:$K,11,FALSE)</f>
        <v>1.4999999999999998</v>
      </c>
      <c r="M875">
        <f t="shared" si="13"/>
        <v>1474.4247323071882</v>
      </c>
    </row>
    <row r="876" spans="1:13" x14ac:dyDescent="0.2">
      <c r="A876">
        <v>2014</v>
      </c>
      <c r="B876">
        <v>10</v>
      </c>
      <c r="C876" t="s">
        <v>59</v>
      </c>
      <c r="D876">
        <v>3</v>
      </c>
      <c r="E876" t="s">
        <v>39</v>
      </c>
      <c r="F876">
        <f>VLOOKUP(A876&amp;B876&amp;C876&amp;D876&amp;E876,average_median_rates_2_aptFINAL!A:P,16,FALSE)</f>
        <v>1349.6487769258852</v>
      </c>
      <c r="G876">
        <f>VLOOKUP(A876&amp;B876&amp;C876&amp;3&amp;E876,average_median_rates_2_aptFINAL!A:P,16,FALSE)</f>
        <v>1349.6487769258852</v>
      </c>
      <c r="H876">
        <f>IF(D876&lt;=3,VLOOKUP(A876&amp;D876,[1]ratio_condo_family!$A:$F,6,FALSE),0)</f>
        <v>1.3728349462822982</v>
      </c>
      <c r="I876">
        <f>VLOOKUP(A876&amp;3,[1]ratio_condo_family!$A:$F,6,FALSE)</f>
        <v>1.3728349462822982</v>
      </c>
      <c r="J876">
        <f>VLOOKUP(A876,[1]ratio_family_bedrooms!$A:$K,9,FALSE)</f>
        <v>1.0588235294117647</v>
      </c>
      <c r="K876">
        <f>VLOOKUP(A876,[1]ratio_family_bedrooms!$A:$K,10,FALSE)</f>
        <v>1.2222222222222223</v>
      </c>
      <c r="L876">
        <f>VLOOKUP(A876,[1]ratio_family_bedrooms!$A:$K,11,FALSE)</f>
        <v>1.4999999999999998</v>
      </c>
      <c r="M876">
        <f t="shared" si="13"/>
        <v>1852.8450061710171</v>
      </c>
    </row>
    <row r="877" spans="1:13" x14ac:dyDescent="0.2">
      <c r="A877">
        <v>2014</v>
      </c>
      <c r="B877">
        <v>10</v>
      </c>
      <c r="C877" t="s">
        <v>59</v>
      </c>
      <c r="D877">
        <v>3</v>
      </c>
      <c r="E877" t="s">
        <v>40</v>
      </c>
      <c r="F877">
        <f>VLOOKUP(A877&amp;B877&amp;C877&amp;D877&amp;E877,average_median_rates_2_aptFINAL!A:P,16,FALSE)</f>
        <v>1114</v>
      </c>
      <c r="G877">
        <f>VLOOKUP(A877&amp;B877&amp;C877&amp;3&amp;E877,average_median_rates_2_aptFINAL!A:P,16,FALSE)</f>
        <v>1114</v>
      </c>
      <c r="H877">
        <f>IF(D877&lt;=3,VLOOKUP(A877&amp;D877,[1]ratio_condo_family!$A:$F,6,FALSE),0)</f>
        <v>1.3728349462822982</v>
      </c>
      <c r="I877">
        <f>VLOOKUP(A877&amp;3,[1]ratio_condo_family!$A:$F,6,FALSE)</f>
        <v>1.3728349462822982</v>
      </c>
      <c r="J877">
        <f>VLOOKUP(A877,[1]ratio_family_bedrooms!$A:$K,9,FALSE)</f>
        <v>1.0588235294117647</v>
      </c>
      <c r="K877">
        <f>VLOOKUP(A877,[1]ratio_family_bedrooms!$A:$K,10,FALSE)</f>
        <v>1.2222222222222223</v>
      </c>
      <c r="L877">
        <f>VLOOKUP(A877,[1]ratio_family_bedrooms!$A:$K,11,FALSE)</f>
        <v>1.4999999999999998</v>
      </c>
      <c r="M877">
        <f t="shared" si="13"/>
        <v>1529.3381301584802</v>
      </c>
    </row>
    <row r="878" spans="1:13" x14ac:dyDescent="0.2">
      <c r="A878">
        <v>2014</v>
      </c>
      <c r="B878">
        <v>10</v>
      </c>
      <c r="C878" t="s">
        <v>59</v>
      </c>
      <c r="D878">
        <v>3</v>
      </c>
      <c r="E878" t="s">
        <v>41</v>
      </c>
      <c r="F878">
        <f>VLOOKUP(A878&amp;B878&amp;C878&amp;D878&amp;E878,average_median_rates_2_aptFINAL!A:P,16,FALSE)</f>
        <v>1184</v>
      </c>
      <c r="G878">
        <f>VLOOKUP(A878&amp;B878&amp;C878&amp;3&amp;E878,average_median_rates_2_aptFINAL!A:P,16,FALSE)</f>
        <v>1184</v>
      </c>
      <c r="H878">
        <f>IF(D878&lt;=3,VLOOKUP(A878&amp;D878,[1]ratio_condo_family!$A:$F,6,FALSE),0)</f>
        <v>1.3728349462822982</v>
      </c>
      <c r="I878">
        <f>VLOOKUP(A878&amp;3,[1]ratio_condo_family!$A:$F,6,FALSE)</f>
        <v>1.3728349462822982</v>
      </c>
      <c r="J878">
        <f>VLOOKUP(A878,[1]ratio_family_bedrooms!$A:$K,9,FALSE)</f>
        <v>1.0588235294117647</v>
      </c>
      <c r="K878">
        <f>VLOOKUP(A878,[1]ratio_family_bedrooms!$A:$K,10,FALSE)</f>
        <v>1.2222222222222223</v>
      </c>
      <c r="L878">
        <f>VLOOKUP(A878,[1]ratio_family_bedrooms!$A:$K,11,FALSE)</f>
        <v>1.4999999999999998</v>
      </c>
      <c r="M878">
        <f t="shared" si="13"/>
        <v>1625.436576398241</v>
      </c>
    </row>
    <row r="879" spans="1:13" x14ac:dyDescent="0.2">
      <c r="A879">
        <v>2014</v>
      </c>
      <c r="B879">
        <v>10</v>
      </c>
      <c r="C879" t="s">
        <v>59</v>
      </c>
      <c r="D879">
        <v>3</v>
      </c>
      <c r="E879" t="s">
        <v>42</v>
      </c>
      <c r="F879">
        <f>VLOOKUP(A879&amp;B879&amp;C879&amp;D879&amp;E879,average_median_rates_2_aptFINAL!A:P,16,FALSE)</f>
        <v>1072</v>
      </c>
      <c r="G879">
        <f>VLOOKUP(A879&amp;B879&amp;C879&amp;3&amp;E879,average_median_rates_2_aptFINAL!A:P,16,FALSE)</f>
        <v>1072</v>
      </c>
      <c r="H879">
        <f>IF(D879&lt;=3,VLOOKUP(A879&amp;D879,[1]ratio_condo_family!$A:$F,6,FALSE),0)</f>
        <v>1.3728349462822982</v>
      </c>
      <c r="I879">
        <f>VLOOKUP(A879&amp;3,[1]ratio_condo_family!$A:$F,6,FALSE)</f>
        <v>1.3728349462822982</v>
      </c>
      <c r="J879">
        <f>VLOOKUP(A879,[1]ratio_family_bedrooms!$A:$K,9,FALSE)</f>
        <v>1.0588235294117647</v>
      </c>
      <c r="K879">
        <f>VLOOKUP(A879,[1]ratio_family_bedrooms!$A:$K,10,FALSE)</f>
        <v>1.2222222222222223</v>
      </c>
      <c r="L879">
        <f>VLOOKUP(A879,[1]ratio_family_bedrooms!$A:$K,11,FALSE)</f>
        <v>1.4999999999999998</v>
      </c>
      <c r="M879">
        <f t="shared" si="13"/>
        <v>1471.6790624146236</v>
      </c>
    </row>
    <row r="880" spans="1:13" x14ac:dyDescent="0.2">
      <c r="A880">
        <v>2014</v>
      </c>
      <c r="B880">
        <v>10</v>
      </c>
      <c r="C880" t="s">
        <v>59</v>
      </c>
      <c r="D880">
        <v>3</v>
      </c>
      <c r="E880" t="s">
        <v>43</v>
      </c>
      <c r="F880">
        <f>VLOOKUP(A880&amp;B880&amp;C880&amp;D880&amp;E880,average_median_rates_2_aptFINAL!A:P,16,FALSE)</f>
        <v>1542</v>
      </c>
      <c r="G880">
        <f>VLOOKUP(A880&amp;B880&amp;C880&amp;3&amp;E880,average_median_rates_2_aptFINAL!A:P,16,FALSE)</f>
        <v>1542</v>
      </c>
      <c r="H880">
        <f>IF(D880&lt;=3,VLOOKUP(A880&amp;D880,[1]ratio_condo_family!$A:$F,6,FALSE),0)</f>
        <v>1.3728349462822982</v>
      </c>
      <c r="I880">
        <f>VLOOKUP(A880&amp;3,[1]ratio_condo_family!$A:$F,6,FALSE)</f>
        <v>1.3728349462822982</v>
      </c>
      <c r="J880">
        <f>VLOOKUP(A880,[1]ratio_family_bedrooms!$A:$K,9,FALSE)</f>
        <v>1.0588235294117647</v>
      </c>
      <c r="K880">
        <f>VLOOKUP(A880,[1]ratio_family_bedrooms!$A:$K,10,FALSE)</f>
        <v>1.2222222222222223</v>
      </c>
      <c r="L880">
        <f>VLOOKUP(A880,[1]ratio_family_bedrooms!$A:$K,11,FALSE)</f>
        <v>1.4999999999999998</v>
      </c>
      <c r="M880">
        <f t="shared" si="13"/>
        <v>2116.9114871673037</v>
      </c>
    </row>
    <row r="881" spans="1:13" x14ac:dyDescent="0.2">
      <c r="A881">
        <v>2014</v>
      </c>
      <c r="B881">
        <v>10</v>
      </c>
      <c r="C881" t="s">
        <v>59</v>
      </c>
      <c r="D881">
        <v>3</v>
      </c>
      <c r="E881" t="s">
        <v>60</v>
      </c>
      <c r="F881">
        <f>VLOOKUP(A881&amp;B881&amp;C881&amp;D881&amp;E881,average_median_rates_2_aptFINAL!A:P,16,FALSE)</f>
        <v>1586</v>
      </c>
      <c r="G881">
        <f>VLOOKUP(A881&amp;B881&amp;C881&amp;3&amp;E881,average_median_rates_2_aptFINAL!A:P,16,FALSE)</f>
        <v>1586</v>
      </c>
      <c r="H881">
        <f>IF(D881&lt;=3,VLOOKUP(A881&amp;D881,[1]ratio_condo_family!$A:$F,6,FALSE),0)</f>
        <v>1.3728349462822982</v>
      </c>
      <c r="I881">
        <f>VLOOKUP(A881&amp;3,[1]ratio_condo_family!$A:$F,6,FALSE)</f>
        <v>1.3728349462822982</v>
      </c>
      <c r="J881">
        <f>VLOOKUP(A881,[1]ratio_family_bedrooms!$A:$K,9,FALSE)</f>
        <v>1.0588235294117647</v>
      </c>
      <c r="K881">
        <f>VLOOKUP(A881,[1]ratio_family_bedrooms!$A:$K,10,FALSE)</f>
        <v>1.2222222222222223</v>
      </c>
      <c r="L881">
        <f>VLOOKUP(A881,[1]ratio_family_bedrooms!$A:$K,11,FALSE)</f>
        <v>1.4999999999999998</v>
      </c>
      <c r="M881">
        <f t="shared" si="13"/>
        <v>2177.3162248037247</v>
      </c>
    </row>
    <row r="882" spans="1:13" x14ac:dyDescent="0.2">
      <c r="A882">
        <v>2014</v>
      </c>
      <c r="B882">
        <v>10</v>
      </c>
      <c r="C882" t="s">
        <v>61</v>
      </c>
      <c r="D882">
        <v>1</v>
      </c>
      <c r="E882" t="s">
        <v>16</v>
      </c>
      <c r="F882">
        <f>VLOOKUP(A882&amp;B882&amp;C882&amp;D882&amp;E882,average_median_rates_2_aptFINAL!A:P,16,FALSE)</f>
        <v>1200</v>
      </c>
      <c r="G882">
        <f>VLOOKUP(A882&amp;B882&amp;C882&amp;3&amp;E882,average_median_rates_2_aptFINAL!A:P,16,FALSE)</f>
        <v>2300</v>
      </c>
      <c r="H882">
        <f>IF(D882&lt;=3,VLOOKUP(A882&amp;D882,[1]ratio_condo_family!$A:$F,6,FALSE),0)</f>
        <v>1.2555575890622022</v>
      </c>
      <c r="I882">
        <f>VLOOKUP(A882&amp;3,[1]ratio_condo_family!$A:$F,6,FALSE)</f>
        <v>1.3728349462822982</v>
      </c>
      <c r="J882">
        <f>VLOOKUP(A882,[1]ratio_family_bedrooms!$A:$K,9,FALSE)</f>
        <v>1.0588235294117647</v>
      </c>
      <c r="K882">
        <f>VLOOKUP(A882,[1]ratio_family_bedrooms!$A:$K,10,FALSE)</f>
        <v>1.2222222222222223</v>
      </c>
      <c r="L882">
        <f>VLOOKUP(A882,[1]ratio_family_bedrooms!$A:$K,11,FALSE)</f>
        <v>1.4999999999999998</v>
      </c>
      <c r="M882">
        <f t="shared" si="13"/>
        <v>1506.6691068746427</v>
      </c>
    </row>
    <row r="883" spans="1:13" x14ac:dyDescent="0.2">
      <c r="A883">
        <v>2014</v>
      </c>
      <c r="B883">
        <v>10</v>
      </c>
      <c r="C883" t="s">
        <v>61</v>
      </c>
      <c r="D883">
        <v>1</v>
      </c>
      <c r="E883" t="s">
        <v>17</v>
      </c>
      <c r="F883">
        <f>VLOOKUP(A883&amp;B883&amp;C883&amp;D883&amp;E883,average_median_rates_2_aptFINAL!A:P,16,FALSE)</f>
        <v>1250</v>
      </c>
      <c r="G883">
        <f>VLOOKUP(A883&amp;B883&amp;C883&amp;3&amp;E883,average_median_rates_2_aptFINAL!A:P,16,FALSE)</f>
        <v>1945</v>
      </c>
      <c r="H883">
        <f>IF(D883&lt;=3,VLOOKUP(A883&amp;D883,[1]ratio_condo_family!$A:$F,6,FALSE),0)</f>
        <v>1.2555575890622022</v>
      </c>
      <c r="I883">
        <f>VLOOKUP(A883&amp;3,[1]ratio_condo_family!$A:$F,6,FALSE)</f>
        <v>1.3728349462822982</v>
      </c>
      <c r="J883">
        <f>VLOOKUP(A883,[1]ratio_family_bedrooms!$A:$K,9,FALSE)</f>
        <v>1.0588235294117647</v>
      </c>
      <c r="K883">
        <f>VLOOKUP(A883,[1]ratio_family_bedrooms!$A:$K,10,FALSE)</f>
        <v>1.2222222222222223</v>
      </c>
      <c r="L883">
        <f>VLOOKUP(A883,[1]ratio_family_bedrooms!$A:$K,11,FALSE)</f>
        <v>1.4999999999999998</v>
      </c>
      <c r="M883">
        <f t="shared" si="13"/>
        <v>1569.4469863277527</v>
      </c>
    </row>
    <row r="884" spans="1:13" x14ac:dyDescent="0.2">
      <c r="A884">
        <v>2014</v>
      </c>
      <c r="B884">
        <v>10</v>
      </c>
      <c r="C884" t="s">
        <v>61</v>
      </c>
      <c r="D884">
        <v>1</v>
      </c>
      <c r="E884" t="s">
        <v>19</v>
      </c>
      <c r="F884">
        <f>VLOOKUP(A884&amp;B884&amp;C884&amp;D884&amp;E884,average_median_rates_2_aptFINAL!A:P,16,FALSE)</f>
        <v>1113</v>
      </c>
      <c r="G884">
        <f>VLOOKUP(A884&amp;B884&amp;C884&amp;3&amp;E884,average_median_rates_2_aptFINAL!A:P,16,FALSE)</f>
        <v>1990</v>
      </c>
      <c r="H884">
        <f>IF(D884&lt;=3,VLOOKUP(A884&amp;D884,[1]ratio_condo_family!$A:$F,6,FALSE),0)</f>
        <v>1.2555575890622022</v>
      </c>
      <c r="I884">
        <f>VLOOKUP(A884&amp;3,[1]ratio_condo_family!$A:$F,6,FALSE)</f>
        <v>1.3728349462822982</v>
      </c>
      <c r="J884">
        <f>VLOOKUP(A884,[1]ratio_family_bedrooms!$A:$K,9,FALSE)</f>
        <v>1.0588235294117647</v>
      </c>
      <c r="K884">
        <f>VLOOKUP(A884,[1]ratio_family_bedrooms!$A:$K,10,FALSE)</f>
        <v>1.2222222222222223</v>
      </c>
      <c r="L884">
        <f>VLOOKUP(A884,[1]ratio_family_bedrooms!$A:$K,11,FALSE)</f>
        <v>1.4999999999999998</v>
      </c>
      <c r="M884">
        <f t="shared" si="13"/>
        <v>1397.435596626231</v>
      </c>
    </row>
    <row r="885" spans="1:13" x14ac:dyDescent="0.2">
      <c r="A885">
        <v>2014</v>
      </c>
      <c r="B885">
        <v>10</v>
      </c>
      <c r="C885" t="s">
        <v>61</v>
      </c>
      <c r="D885">
        <v>1</v>
      </c>
      <c r="E885" t="s">
        <v>20</v>
      </c>
      <c r="F885">
        <f>VLOOKUP(A885&amp;B885&amp;C885&amp;D885&amp;E885,average_median_rates_2_aptFINAL!A:P,16,FALSE)</f>
        <v>1165</v>
      </c>
      <c r="G885">
        <f>VLOOKUP(A885&amp;B885&amp;C885&amp;3&amp;E885,average_median_rates_2_aptFINAL!A:P,16,FALSE)</f>
        <v>2350</v>
      </c>
      <c r="H885">
        <f>IF(D885&lt;=3,VLOOKUP(A885&amp;D885,[1]ratio_condo_family!$A:$F,6,FALSE),0)</f>
        <v>1.2555575890622022</v>
      </c>
      <c r="I885">
        <f>VLOOKUP(A885&amp;3,[1]ratio_condo_family!$A:$F,6,FALSE)</f>
        <v>1.3728349462822982</v>
      </c>
      <c r="J885">
        <f>VLOOKUP(A885,[1]ratio_family_bedrooms!$A:$K,9,FALSE)</f>
        <v>1.0588235294117647</v>
      </c>
      <c r="K885">
        <f>VLOOKUP(A885,[1]ratio_family_bedrooms!$A:$K,10,FALSE)</f>
        <v>1.2222222222222223</v>
      </c>
      <c r="L885">
        <f>VLOOKUP(A885,[1]ratio_family_bedrooms!$A:$K,11,FALSE)</f>
        <v>1.4999999999999998</v>
      </c>
      <c r="M885">
        <f t="shared" si="13"/>
        <v>1462.7245912574656</v>
      </c>
    </row>
    <row r="886" spans="1:13" x14ac:dyDescent="0.2">
      <c r="A886">
        <v>2014</v>
      </c>
      <c r="B886">
        <v>10</v>
      </c>
      <c r="C886" t="s">
        <v>61</v>
      </c>
      <c r="D886">
        <v>1</v>
      </c>
      <c r="E886" t="s">
        <v>21</v>
      </c>
      <c r="F886">
        <f>VLOOKUP(A886&amp;B886&amp;C886&amp;D886&amp;E886,average_median_rates_2_aptFINAL!A:P,16,FALSE)</f>
        <v>1085</v>
      </c>
      <c r="G886">
        <f>VLOOKUP(A886&amp;B886&amp;C886&amp;3&amp;E886,average_median_rates_2_aptFINAL!A:P,16,FALSE)</f>
        <v>2300</v>
      </c>
      <c r="H886">
        <f>IF(D886&lt;=3,VLOOKUP(A886&amp;D886,[1]ratio_condo_family!$A:$F,6,FALSE),0)</f>
        <v>1.2555575890622022</v>
      </c>
      <c r="I886">
        <f>VLOOKUP(A886&amp;3,[1]ratio_condo_family!$A:$F,6,FALSE)</f>
        <v>1.3728349462822982</v>
      </c>
      <c r="J886">
        <f>VLOOKUP(A886,[1]ratio_family_bedrooms!$A:$K,9,FALSE)</f>
        <v>1.0588235294117647</v>
      </c>
      <c r="K886">
        <f>VLOOKUP(A886,[1]ratio_family_bedrooms!$A:$K,10,FALSE)</f>
        <v>1.2222222222222223</v>
      </c>
      <c r="L886">
        <f>VLOOKUP(A886,[1]ratio_family_bedrooms!$A:$K,11,FALSE)</f>
        <v>1.4999999999999998</v>
      </c>
      <c r="M886">
        <f t="shared" si="13"/>
        <v>1362.2799841324893</v>
      </c>
    </row>
    <row r="887" spans="1:13" x14ac:dyDescent="0.2">
      <c r="A887">
        <v>2014</v>
      </c>
      <c r="B887">
        <v>10</v>
      </c>
      <c r="C887" t="s">
        <v>61</v>
      </c>
      <c r="D887">
        <v>1</v>
      </c>
      <c r="E887" t="s">
        <v>23</v>
      </c>
      <c r="F887">
        <f>VLOOKUP(A887&amp;B887&amp;C887&amp;D887&amp;E887,average_median_rates_2_aptFINAL!A:P,16,FALSE)</f>
        <v>860</v>
      </c>
      <c r="G887">
        <f>VLOOKUP(A887&amp;B887&amp;C887&amp;3&amp;E887,average_median_rates_2_aptFINAL!A:P,16,FALSE)</f>
        <v>1300</v>
      </c>
      <c r="H887">
        <f>IF(D887&lt;=3,VLOOKUP(A887&amp;D887,[1]ratio_condo_family!$A:$F,6,FALSE),0)</f>
        <v>1.2555575890622022</v>
      </c>
      <c r="I887">
        <f>VLOOKUP(A887&amp;3,[1]ratio_condo_family!$A:$F,6,FALSE)</f>
        <v>1.3728349462822982</v>
      </c>
      <c r="J887">
        <f>VLOOKUP(A887,[1]ratio_family_bedrooms!$A:$K,9,FALSE)</f>
        <v>1.0588235294117647</v>
      </c>
      <c r="K887">
        <f>VLOOKUP(A887,[1]ratio_family_bedrooms!$A:$K,10,FALSE)</f>
        <v>1.2222222222222223</v>
      </c>
      <c r="L887">
        <f>VLOOKUP(A887,[1]ratio_family_bedrooms!$A:$K,11,FALSE)</f>
        <v>1.4999999999999998</v>
      </c>
      <c r="M887">
        <f t="shared" si="13"/>
        <v>1079.7795265934938</v>
      </c>
    </row>
    <row r="888" spans="1:13" x14ac:dyDescent="0.2">
      <c r="A888">
        <v>2014</v>
      </c>
      <c r="B888">
        <v>10</v>
      </c>
      <c r="C888" t="s">
        <v>61</v>
      </c>
      <c r="D888">
        <v>1</v>
      </c>
      <c r="E888" t="s">
        <v>24</v>
      </c>
      <c r="F888">
        <f>VLOOKUP(A888&amp;B888&amp;C888&amp;D888&amp;E888,average_median_rates_2_aptFINAL!A:P,16,FALSE)</f>
        <v>950</v>
      </c>
      <c r="G888">
        <f>VLOOKUP(A888&amp;B888&amp;C888&amp;3&amp;E888,average_median_rates_2_aptFINAL!A:P,16,FALSE)</f>
        <v>1500</v>
      </c>
      <c r="H888">
        <f>IF(D888&lt;=3,VLOOKUP(A888&amp;D888,[1]ratio_condo_family!$A:$F,6,FALSE),0)</f>
        <v>1.2555575890622022</v>
      </c>
      <c r="I888">
        <f>VLOOKUP(A888&amp;3,[1]ratio_condo_family!$A:$F,6,FALSE)</f>
        <v>1.3728349462822982</v>
      </c>
      <c r="J888">
        <f>VLOOKUP(A888,[1]ratio_family_bedrooms!$A:$K,9,FALSE)</f>
        <v>1.0588235294117647</v>
      </c>
      <c r="K888">
        <f>VLOOKUP(A888,[1]ratio_family_bedrooms!$A:$K,10,FALSE)</f>
        <v>1.2222222222222223</v>
      </c>
      <c r="L888">
        <f>VLOOKUP(A888,[1]ratio_family_bedrooms!$A:$K,11,FALSE)</f>
        <v>1.4999999999999998</v>
      </c>
      <c r="M888">
        <f t="shared" si="13"/>
        <v>1192.7797096090922</v>
      </c>
    </row>
    <row r="889" spans="1:13" x14ac:dyDescent="0.2">
      <c r="A889">
        <v>2014</v>
      </c>
      <c r="B889">
        <v>10</v>
      </c>
      <c r="C889" t="s">
        <v>61</v>
      </c>
      <c r="D889">
        <v>1</v>
      </c>
      <c r="E889" t="s">
        <v>25</v>
      </c>
      <c r="F889">
        <f>VLOOKUP(A889&amp;B889&amp;C889&amp;D889&amp;E889,average_median_rates_2_aptFINAL!A:P,16,FALSE)</f>
        <v>900</v>
      </c>
      <c r="G889">
        <f>VLOOKUP(A889&amp;B889&amp;C889&amp;3&amp;E889,average_median_rates_2_aptFINAL!A:P,16,FALSE)</f>
        <v>1272</v>
      </c>
      <c r="H889">
        <f>IF(D889&lt;=3,VLOOKUP(A889&amp;D889,[1]ratio_condo_family!$A:$F,6,FALSE),0)</f>
        <v>1.2555575890622022</v>
      </c>
      <c r="I889">
        <f>VLOOKUP(A889&amp;3,[1]ratio_condo_family!$A:$F,6,FALSE)</f>
        <v>1.3728349462822982</v>
      </c>
      <c r="J889">
        <f>VLOOKUP(A889,[1]ratio_family_bedrooms!$A:$K,9,FALSE)</f>
        <v>1.0588235294117647</v>
      </c>
      <c r="K889">
        <f>VLOOKUP(A889,[1]ratio_family_bedrooms!$A:$K,10,FALSE)</f>
        <v>1.2222222222222223</v>
      </c>
      <c r="L889">
        <f>VLOOKUP(A889,[1]ratio_family_bedrooms!$A:$K,11,FALSE)</f>
        <v>1.4999999999999998</v>
      </c>
      <c r="M889">
        <f t="shared" si="13"/>
        <v>1130.0018301559819</v>
      </c>
    </row>
    <row r="890" spans="1:13" x14ac:dyDescent="0.2">
      <c r="A890">
        <v>2014</v>
      </c>
      <c r="B890">
        <v>10</v>
      </c>
      <c r="C890" t="s">
        <v>61</v>
      </c>
      <c r="D890">
        <v>1</v>
      </c>
      <c r="E890" t="s">
        <v>26</v>
      </c>
      <c r="F890">
        <f>VLOOKUP(A890&amp;B890&amp;C890&amp;D890&amp;E890,average_median_rates_2_aptFINAL!A:P,16,FALSE)</f>
        <v>1000</v>
      </c>
      <c r="G890">
        <f>VLOOKUP(A890&amp;B890&amp;C890&amp;3&amp;E890,average_median_rates_2_aptFINAL!A:P,16,FALSE)</f>
        <v>1215</v>
      </c>
      <c r="H890">
        <f>IF(D890&lt;=3,VLOOKUP(A890&amp;D890,[1]ratio_condo_family!$A:$F,6,FALSE),0)</f>
        <v>1.2555575890622022</v>
      </c>
      <c r="I890">
        <f>VLOOKUP(A890&amp;3,[1]ratio_condo_family!$A:$F,6,FALSE)</f>
        <v>1.3728349462822982</v>
      </c>
      <c r="J890">
        <f>VLOOKUP(A890,[1]ratio_family_bedrooms!$A:$K,9,FALSE)</f>
        <v>1.0588235294117647</v>
      </c>
      <c r="K890">
        <f>VLOOKUP(A890,[1]ratio_family_bedrooms!$A:$K,10,FALSE)</f>
        <v>1.2222222222222223</v>
      </c>
      <c r="L890">
        <f>VLOOKUP(A890,[1]ratio_family_bedrooms!$A:$K,11,FALSE)</f>
        <v>1.4999999999999998</v>
      </c>
      <c r="M890">
        <f t="shared" si="13"/>
        <v>1255.5575890622022</v>
      </c>
    </row>
    <row r="891" spans="1:13" x14ac:dyDescent="0.2">
      <c r="A891">
        <v>2014</v>
      </c>
      <c r="B891">
        <v>10</v>
      </c>
      <c r="C891" t="s">
        <v>61</v>
      </c>
      <c r="D891">
        <v>1</v>
      </c>
      <c r="E891" t="s">
        <v>27</v>
      </c>
      <c r="F891">
        <f>VLOOKUP(A891&amp;B891&amp;C891&amp;D891&amp;E891,average_median_rates_2_aptFINAL!A:P,16,FALSE)</f>
        <v>1470</v>
      </c>
      <c r="G891">
        <f>VLOOKUP(A891&amp;B891&amp;C891&amp;3&amp;E891,average_median_rates_2_aptFINAL!A:P,16,FALSE)</f>
        <v>2500</v>
      </c>
      <c r="H891">
        <f>IF(D891&lt;=3,VLOOKUP(A891&amp;D891,[1]ratio_condo_family!$A:$F,6,FALSE),0)</f>
        <v>1.2555575890622022</v>
      </c>
      <c r="I891">
        <f>VLOOKUP(A891&amp;3,[1]ratio_condo_family!$A:$F,6,FALSE)</f>
        <v>1.3728349462822982</v>
      </c>
      <c r="J891">
        <f>VLOOKUP(A891,[1]ratio_family_bedrooms!$A:$K,9,FALSE)</f>
        <v>1.0588235294117647</v>
      </c>
      <c r="K891">
        <f>VLOOKUP(A891,[1]ratio_family_bedrooms!$A:$K,10,FALSE)</f>
        <v>1.2222222222222223</v>
      </c>
      <c r="L891">
        <f>VLOOKUP(A891,[1]ratio_family_bedrooms!$A:$K,11,FALSE)</f>
        <v>1.4999999999999998</v>
      </c>
      <c r="M891">
        <f t="shared" si="13"/>
        <v>1845.6696559214372</v>
      </c>
    </row>
    <row r="892" spans="1:13" x14ac:dyDescent="0.2">
      <c r="A892">
        <v>2014</v>
      </c>
      <c r="B892">
        <v>10</v>
      </c>
      <c r="C892" t="s">
        <v>61</v>
      </c>
      <c r="D892">
        <v>1</v>
      </c>
      <c r="E892" t="s">
        <v>28</v>
      </c>
      <c r="F892">
        <f>VLOOKUP(A892&amp;B892&amp;C892&amp;D892&amp;E892,average_median_rates_2_aptFINAL!A:P,16,FALSE)</f>
        <v>875</v>
      </c>
      <c r="G892">
        <f>VLOOKUP(A892&amp;B892&amp;C892&amp;3&amp;E892,average_median_rates_2_aptFINAL!A:P,16,FALSE)</f>
        <v>1400</v>
      </c>
      <c r="H892">
        <f>IF(D892&lt;=3,VLOOKUP(A892&amp;D892,[1]ratio_condo_family!$A:$F,6,FALSE),0)</f>
        <v>1.2555575890622022</v>
      </c>
      <c r="I892">
        <f>VLOOKUP(A892&amp;3,[1]ratio_condo_family!$A:$F,6,FALSE)</f>
        <v>1.3728349462822982</v>
      </c>
      <c r="J892">
        <f>VLOOKUP(A892,[1]ratio_family_bedrooms!$A:$K,9,FALSE)</f>
        <v>1.0588235294117647</v>
      </c>
      <c r="K892">
        <f>VLOOKUP(A892,[1]ratio_family_bedrooms!$A:$K,10,FALSE)</f>
        <v>1.2222222222222223</v>
      </c>
      <c r="L892">
        <f>VLOOKUP(A892,[1]ratio_family_bedrooms!$A:$K,11,FALSE)</f>
        <v>1.4999999999999998</v>
      </c>
      <c r="M892">
        <f t="shared" si="13"/>
        <v>1098.6128904294269</v>
      </c>
    </row>
    <row r="893" spans="1:13" x14ac:dyDescent="0.2">
      <c r="A893">
        <v>2014</v>
      </c>
      <c r="B893">
        <v>10</v>
      </c>
      <c r="C893" t="s">
        <v>61</v>
      </c>
      <c r="D893">
        <v>1</v>
      </c>
      <c r="E893" t="s">
        <v>29</v>
      </c>
      <c r="F893">
        <f>VLOOKUP(A893&amp;B893&amp;C893&amp;D893&amp;E893,average_median_rates_2_aptFINAL!A:P,16,FALSE)</f>
        <v>830</v>
      </c>
      <c r="G893">
        <f>VLOOKUP(A893&amp;B893&amp;C893&amp;3&amp;E893,average_median_rates_2_aptFINAL!A:P,16,FALSE)</f>
        <v>1080</v>
      </c>
      <c r="H893">
        <f>IF(D893&lt;=3,VLOOKUP(A893&amp;D893,[1]ratio_condo_family!$A:$F,6,FALSE),0)</f>
        <v>1.2555575890622022</v>
      </c>
      <c r="I893">
        <f>VLOOKUP(A893&amp;3,[1]ratio_condo_family!$A:$F,6,FALSE)</f>
        <v>1.3728349462822982</v>
      </c>
      <c r="J893">
        <f>VLOOKUP(A893,[1]ratio_family_bedrooms!$A:$K,9,FALSE)</f>
        <v>1.0588235294117647</v>
      </c>
      <c r="K893">
        <f>VLOOKUP(A893,[1]ratio_family_bedrooms!$A:$K,10,FALSE)</f>
        <v>1.2222222222222223</v>
      </c>
      <c r="L893">
        <f>VLOOKUP(A893,[1]ratio_family_bedrooms!$A:$K,11,FALSE)</f>
        <v>1.4999999999999998</v>
      </c>
      <c r="M893">
        <f t="shared" si="13"/>
        <v>1042.1127989216277</v>
      </c>
    </row>
    <row r="894" spans="1:13" x14ac:dyDescent="0.2">
      <c r="A894">
        <v>2014</v>
      </c>
      <c r="B894">
        <v>10</v>
      </c>
      <c r="C894" t="s">
        <v>61</v>
      </c>
      <c r="D894">
        <v>1</v>
      </c>
      <c r="E894" t="s">
        <v>31</v>
      </c>
      <c r="F894">
        <f>VLOOKUP(A894&amp;B894&amp;C894&amp;D894&amp;E894,average_median_rates_2_aptFINAL!A:P,16,FALSE)</f>
        <v>925</v>
      </c>
      <c r="G894">
        <f>VLOOKUP(A894&amp;B894&amp;C894&amp;3&amp;E894,average_median_rates_2_aptFINAL!A:P,16,FALSE)</f>
        <v>1275</v>
      </c>
      <c r="H894">
        <f>IF(D894&lt;=3,VLOOKUP(A894&amp;D894,[1]ratio_condo_family!$A:$F,6,FALSE),0)</f>
        <v>1.2555575890622022</v>
      </c>
      <c r="I894">
        <f>VLOOKUP(A894&amp;3,[1]ratio_condo_family!$A:$F,6,FALSE)</f>
        <v>1.3728349462822982</v>
      </c>
      <c r="J894">
        <f>VLOOKUP(A894,[1]ratio_family_bedrooms!$A:$K,9,FALSE)</f>
        <v>1.0588235294117647</v>
      </c>
      <c r="K894">
        <f>VLOOKUP(A894,[1]ratio_family_bedrooms!$A:$K,10,FALSE)</f>
        <v>1.2222222222222223</v>
      </c>
      <c r="L894">
        <f>VLOOKUP(A894,[1]ratio_family_bedrooms!$A:$K,11,FALSE)</f>
        <v>1.4999999999999998</v>
      </c>
      <c r="M894">
        <f t="shared" si="13"/>
        <v>1161.3907698825369</v>
      </c>
    </row>
    <row r="895" spans="1:13" x14ac:dyDescent="0.2">
      <c r="A895">
        <v>2014</v>
      </c>
      <c r="B895">
        <v>10</v>
      </c>
      <c r="C895" t="s">
        <v>61</v>
      </c>
      <c r="D895">
        <v>1</v>
      </c>
      <c r="E895" t="s">
        <v>32</v>
      </c>
      <c r="F895">
        <f>VLOOKUP(A895&amp;B895&amp;C895&amp;D895&amp;E895,average_median_rates_2_aptFINAL!A:P,16,FALSE)</f>
        <v>830</v>
      </c>
      <c r="G895">
        <f>VLOOKUP(A895&amp;B895&amp;C895&amp;3&amp;E895,average_median_rates_2_aptFINAL!A:P,16,FALSE)</f>
        <v>1400</v>
      </c>
      <c r="H895">
        <f>IF(D895&lt;=3,VLOOKUP(A895&amp;D895,[1]ratio_condo_family!$A:$F,6,FALSE),0)</f>
        <v>1.2555575890622022</v>
      </c>
      <c r="I895">
        <f>VLOOKUP(A895&amp;3,[1]ratio_condo_family!$A:$F,6,FALSE)</f>
        <v>1.3728349462822982</v>
      </c>
      <c r="J895">
        <f>VLOOKUP(A895,[1]ratio_family_bedrooms!$A:$K,9,FALSE)</f>
        <v>1.0588235294117647</v>
      </c>
      <c r="K895">
        <f>VLOOKUP(A895,[1]ratio_family_bedrooms!$A:$K,10,FALSE)</f>
        <v>1.2222222222222223</v>
      </c>
      <c r="L895">
        <f>VLOOKUP(A895,[1]ratio_family_bedrooms!$A:$K,11,FALSE)</f>
        <v>1.4999999999999998</v>
      </c>
      <c r="M895">
        <f t="shared" si="13"/>
        <v>1042.1127989216277</v>
      </c>
    </row>
    <row r="896" spans="1:13" x14ac:dyDescent="0.2">
      <c r="A896">
        <v>2014</v>
      </c>
      <c r="B896">
        <v>10</v>
      </c>
      <c r="C896" t="s">
        <v>61</v>
      </c>
      <c r="D896">
        <v>1</v>
      </c>
      <c r="E896" t="s">
        <v>33</v>
      </c>
      <c r="F896">
        <f>VLOOKUP(A896&amp;B896&amp;C896&amp;D896&amp;E896,average_median_rates_2_aptFINAL!A:P,16,FALSE)</f>
        <v>1164.733074151339</v>
      </c>
      <c r="G896">
        <f>VLOOKUP(A896&amp;B896&amp;C896&amp;3&amp;E896,average_median_rates_2_aptFINAL!A:P,16,FALSE)</f>
        <v>2095.7034056617345</v>
      </c>
      <c r="H896">
        <f>IF(D896&lt;=3,VLOOKUP(A896&amp;D896,[1]ratio_condo_family!$A:$F,6,FALSE),0)</f>
        <v>1.2555575890622022</v>
      </c>
      <c r="I896">
        <f>VLOOKUP(A896&amp;3,[1]ratio_condo_family!$A:$F,6,FALSE)</f>
        <v>1.3728349462822982</v>
      </c>
      <c r="J896">
        <f>VLOOKUP(A896,[1]ratio_family_bedrooms!$A:$K,9,FALSE)</f>
        <v>1.0588235294117647</v>
      </c>
      <c r="K896">
        <f>VLOOKUP(A896,[1]ratio_family_bedrooms!$A:$K,10,FALSE)</f>
        <v>1.2222222222222223</v>
      </c>
      <c r="L896">
        <f>VLOOKUP(A896,[1]ratio_family_bedrooms!$A:$K,11,FALSE)</f>
        <v>1.4999999999999998</v>
      </c>
      <c r="M896">
        <f t="shared" si="13"/>
        <v>1462.3894504824623</v>
      </c>
    </row>
    <row r="897" spans="1:13" x14ac:dyDescent="0.2">
      <c r="A897">
        <v>2014</v>
      </c>
      <c r="B897">
        <v>10</v>
      </c>
      <c r="C897" t="s">
        <v>61</v>
      </c>
      <c r="D897">
        <v>1</v>
      </c>
      <c r="E897" t="s">
        <v>34</v>
      </c>
      <c r="F897">
        <f>VLOOKUP(A897&amp;B897&amp;C897&amp;D897&amp;E897,average_median_rates_2_aptFINAL!A:P,16,FALSE)</f>
        <v>1130</v>
      </c>
      <c r="G897">
        <f>VLOOKUP(A897&amp;B897&amp;C897&amp;3&amp;E897,average_median_rates_2_aptFINAL!A:P,16,FALSE)</f>
        <v>1520</v>
      </c>
      <c r="H897">
        <f>IF(D897&lt;=3,VLOOKUP(A897&amp;D897,[1]ratio_condo_family!$A:$F,6,FALSE),0)</f>
        <v>1.2555575890622022</v>
      </c>
      <c r="I897">
        <f>VLOOKUP(A897&amp;3,[1]ratio_condo_family!$A:$F,6,FALSE)</f>
        <v>1.3728349462822982</v>
      </c>
      <c r="J897">
        <f>VLOOKUP(A897,[1]ratio_family_bedrooms!$A:$K,9,FALSE)</f>
        <v>1.0588235294117647</v>
      </c>
      <c r="K897">
        <f>VLOOKUP(A897,[1]ratio_family_bedrooms!$A:$K,10,FALSE)</f>
        <v>1.2222222222222223</v>
      </c>
      <c r="L897">
        <f>VLOOKUP(A897,[1]ratio_family_bedrooms!$A:$K,11,FALSE)</f>
        <v>1.4999999999999998</v>
      </c>
      <c r="M897">
        <f t="shared" si="13"/>
        <v>1418.7800756402885</v>
      </c>
    </row>
    <row r="898" spans="1:13" x14ac:dyDescent="0.2">
      <c r="A898">
        <v>2014</v>
      </c>
      <c r="B898">
        <v>10</v>
      </c>
      <c r="C898" t="s">
        <v>61</v>
      </c>
      <c r="D898">
        <v>1</v>
      </c>
      <c r="E898" t="s">
        <v>35</v>
      </c>
      <c r="F898">
        <f>VLOOKUP(A898&amp;B898&amp;C898&amp;D898&amp;E898,average_median_rates_2_aptFINAL!A:P,16,FALSE)</f>
        <v>1330</v>
      </c>
      <c r="G898">
        <f>VLOOKUP(A898&amp;B898&amp;C898&amp;3&amp;E898,average_median_rates_2_aptFINAL!A:P,16,FALSE)</f>
        <v>3750</v>
      </c>
      <c r="H898">
        <f>IF(D898&lt;=3,VLOOKUP(A898&amp;D898,[1]ratio_condo_family!$A:$F,6,FALSE),0)</f>
        <v>1.2555575890622022</v>
      </c>
      <c r="I898">
        <f>VLOOKUP(A898&amp;3,[1]ratio_condo_family!$A:$F,6,FALSE)</f>
        <v>1.3728349462822982</v>
      </c>
      <c r="J898">
        <f>VLOOKUP(A898,[1]ratio_family_bedrooms!$A:$K,9,FALSE)</f>
        <v>1.0588235294117647</v>
      </c>
      <c r="K898">
        <f>VLOOKUP(A898,[1]ratio_family_bedrooms!$A:$K,10,FALSE)</f>
        <v>1.2222222222222223</v>
      </c>
      <c r="L898">
        <f>VLOOKUP(A898,[1]ratio_family_bedrooms!$A:$K,11,FALSE)</f>
        <v>1.4999999999999998</v>
      </c>
      <c r="M898">
        <f t="shared" si="13"/>
        <v>1669.8915934527288</v>
      </c>
    </row>
    <row r="899" spans="1:13" x14ac:dyDescent="0.2">
      <c r="A899">
        <v>2014</v>
      </c>
      <c r="B899">
        <v>10</v>
      </c>
      <c r="C899" t="s">
        <v>61</v>
      </c>
      <c r="D899">
        <v>1</v>
      </c>
      <c r="E899" t="s">
        <v>36</v>
      </c>
      <c r="F899">
        <f>VLOOKUP(A899&amp;B899&amp;C899&amp;D899&amp;E899,average_median_rates_2_aptFINAL!A:P,16,FALSE)</f>
        <v>935</v>
      </c>
      <c r="G899">
        <f>VLOOKUP(A899&amp;B899&amp;C899&amp;3&amp;E899,average_median_rates_2_aptFINAL!A:P,16,FALSE)</f>
        <v>1263</v>
      </c>
      <c r="H899">
        <f>IF(D899&lt;=3,VLOOKUP(A899&amp;D899,[1]ratio_condo_family!$A:$F,6,FALSE),0)</f>
        <v>1.2555575890622022</v>
      </c>
      <c r="I899">
        <f>VLOOKUP(A899&amp;3,[1]ratio_condo_family!$A:$F,6,FALSE)</f>
        <v>1.3728349462822982</v>
      </c>
      <c r="J899">
        <f>VLOOKUP(A899,[1]ratio_family_bedrooms!$A:$K,9,FALSE)</f>
        <v>1.0588235294117647</v>
      </c>
      <c r="K899">
        <f>VLOOKUP(A899,[1]ratio_family_bedrooms!$A:$K,10,FALSE)</f>
        <v>1.2222222222222223</v>
      </c>
      <c r="L899">
        <f>VLOOKUP(A899,[1]ratio_family_bedrooms!$A:$K,11,FALSE)</f>
        <v>1.4999999999999998</v>
      </c>
      <c r="M899">
        <f t="shared" ref="M899:M962" si="14">IF(D899&lt;=3,F899*H899,IF(D899=4,G899*I899*J899,IF(D899=5,G899*I899*J899*K899,IF(D899=6,G899*I899*J899*K899*L899,0))))</f>
        <v>1173.946345773159</v>
      </c>
    </row>
    <row r="900" spans="1:13" x14ac:dyDescent="0.2">
      <c r="A900">
        <v>2014</v>
      </c>
      <c r="B900">
        <v>10</v>
      </c>
      <c r="C900" t="s">
        <v>61</v>
      </c>
      <c r="D900">
        <v>1</v>
      </c>
      <c r="E900" t="s">
        <v>37</v>
      </c>
      <c r="F900">
        <f>VLOOKUP(A900&amp;B900&amp;C900&amp;D900&amp;E900,average_median_rates_2_aptFINAL!A:P,16,FALSE)</f>
        <v>820</v>
      </c>
      <c r="G900">
        <f>VLOOKUP(A900&amp;B900&amp;C900&amp;3&amp;E900,average_median_rates_2_aptFINAL!A:P,16,FALSE)</f>
        <v>1073</v>
      </c>
      <c r="H900">
        <f>IF(D900&lt;=3,VLOOKUP(A900&amp;D900,[1]ratio_condo_family!$A:$F,6,FALSE),0)</f>
        <v>1.2555575890622022</v>
      </c>
      <c r="I900">
        <f>VLOOKUP(A900&amp;3,[1]ratio_condo_family!$A:$F,6,FALSE)</f>
        <v>1.3728349462822982</v>
      </c>
      <c r="J900">
        <f>VLOOKUP(A900,[1]ratio_family_bedrooms!$A:$K,9,FALSE)</f>
        <v>1.0588235294117647</v>
      </c>
      <c r="K900">
        <f>VLOOKUP(A900,[1]ratio_family_bedrooms!$A:$K,10,FALSE)</f>
        <v>1.2222222222222223</v>
      </c>
      <c r="L900">
        <f>VLOOKUP(A900,[1]ratio_family_bedrooms!$A:$K,11,FALSE)</f>
        <v>1.4999999999999998</v>
      </c>
      <c r="M900">
        <f t="shared" si="14"/>
        <v>1029.5572230310058</v>
      </c>
    </row>
    <row r="901" spans="1:13" x14ac:dyDescent="0.2">
      <c r="A901">
        <v>2014</v>
      </c>
      <c r="B901">
        <v>10</v>
      </c>
      <c r="C901" t="s">
        <v>61</v>
      </c>
      <c r="D901">
        <v>1</v>
      </c>
      <c r="E901" t="s">
        <v>38</v>
      </c>
      <c r="F901">
        <f>VLOOKUP(A901&amp;B901&amp;C901&amp;D901&amp;E901,average_median_rates_2_aptFINAL!A:P,16,FALSE)</f>
        <v>750</v>
      </c>
      <c r="G901">
        <f>VLOOKUP(A901&amp;B901&amp;C901&amp;3&amp;E901,average_median_rates_2_aptFINAL!A:P,16,FALSE)</f>
        <v>1100</v>
      </c>
      <c r="H901">
        <f>IF(D901&lt;=3,VLOOKUP(A901&amp;D901,[1]ratio_condo_family!$A:$F,6,FALSE),0)</f>
        <v>1.2555575890622022</v>
      </c>
      <c r="I901">
        <f>VLOOKUP(A901&amp;3,[1]ratio_condo_family!$A:$F,6,FALSE)</f>
        <v>1.3728349462822982</v>
      </c>
      <c r="J901">
        <f>VLOOKUP(A901,[1]ratio_family_bedrooms!$A:$K,9,FALSE)</f>
        <v>1.0588235294117647</v>
      </c>
      <c r="K901">
        <f>VLOOKUP(A901,[1]ratio_family_bedrooms!$A:$K,10,FALSE)</f>
        <v>1.2222222222222223</v>
      </c>
      <c r="L901">
        <f>VLOOKUP(A901,[1]ratio_family_bedrooms!$A:$K,11,FALSE)</f>
        <v>1.4999999999999998</v>
      </c>
      <c r="M901">
        <f t="shared" si="14"/>
        <v>941.66819179665163</v>
      </c>
    </row>
    <row r="902" spans="1:13" x14ac:dyDescent="0.2">
      <c r="A902">
        <v>2014</v>
      </c>
      <c r="B902">
        <v>10</v>
      </c>
      <c r="C902" t="s">
        <v>61</v>
      </c>
      <c r="D902">
        <v>1</v>
      </c>
      <c r="E902" t="s">
        <v>39</v>
      </c>
      <c r="F902">
        <f>VLOOKUP(A902&amp;B902&amp;C902&amp;D902&amp;E902,average_median_rates_2_aptFINAL!A:P,16,FALSE)</f>
        <v>825</v>
      </c>
      <c r="G902">
        <f>VLOOKUP(A902&amp;B902&amp;C902&amp;3&amp;E902,average_median_rates_2_aptFINAL!A:P,16,FALSE)</f>
        <v>1397.9019974134271</v>
      </c>
      <c r="H902">
        <f>IF(D902&lt;=3,VLOOKUP(A902&amp;D902,[1]ratio_condo_family!$A:$F,6,FALSE),0)</f>
        <v>1.2555575890622022</v>
      </c>
      <c r="I902">
        <f>VLOOKUP(A902&amp;3,[1]ratio_condo_family!$A:$F,6,FALSE)</f>
        <v>1.3728349462822982</v>
      </c>
      <c r="J902">
        <f>VLOOKUP(A902,[1]ratio_family_bedrooms!$A:$K,9,FALSE)</f>
        <v>1.0588235294117647</v>
      </c>
      <c r="K902">
        <f>VLOOKUP(A902,[1]ratio_family_bedrooms!$A:$K,10,FALSE)</f>
        <v>1.2222222222222223</v>
      </c>
      <c r="L902">
        <f>VLOOKUP(A902,[1]ratio_family_bedrooms!$A:$K,11,FALSE)</f>
        <v>1.4999999999999998</v>
      </c>
      <c r="M902">
        <f t="shared" si="14"/>
        <v>1035.8350109763169</v>
      </c>
    </row>
    <row r="903" spans="1:13" x14ac:dyDescent="0.2">
      <c r="A903">
        <v>2014</v>
      </c>
      <c r="B903">
        <v>10</v>
      </c>
      <c r="C903" t="s">
        <v>61</v>
      </c>
      <c r="D903">
        <v>1</v>
      </c>
      <c r="E903" t="s">
        <v>40</v>
      </c>
      <c r="F903">
        <f>VLOOKUP(A903&amp;B903&amp;C903&amp;D903&amp;E903,average_median_rates_2_aptFINAL!A:P,16,FALSE)</f>
        <v>750</v>
      </c>
      <c r="G903">
        <f>VLOOKUP(A903&amp;B903&amp;C903&amp;3&amp;E903,average_median_rates_2_aptFINAL!A:P,16,FALSE)</f>
        <v>1145</v>
      </c>
      <c r="H903">
        <f>IF(D903&lt;=3,VLOOKUP(A903&amp;D903,[1]ratio_condo_family!$A:$F,6,FALSE),0)</f>
        <v>1.2555575890622022</v>
      </c>
      <c r="I903">
        <f>VLOOKUP(A903&amp;3,[1]ratio_condo_family!$A:$F,6,FALSE)</f>
        <v>1.3728349462822982</v>
      </c>
      <c r="J903">
        <f>VLOOKUP(A903,[1]ratio_family_bedrooms!$A:$K,9,FALSE)</f>
        <v>1.0588235294117647</v>
      </c>
      <c r="K903">
        <f>VLOOKUP(A903,[1]ratio_family_bedrooms!$A:$K,10,FALSE)</f>
        <v>1.2222222222222223</v>
      </c>
      <c r="L903">
        <f>VLOOKUP(A903,[1]ratio_family_bedrooms!$A:$K,11,FALSE)</f>
        <v>1.4999999999999998</v>
      </c>
      <c r="M903">
        <f t="shared" si="14"/>
        <v>941.66819179665163</v>
      </c>
    </row>
    <row r="904" spans="1:13" x14ac:dyDescent="0.2">
      <c r="A904">
        <v>2014</v>
      </c>
      <c r="B904">
        <v>10</v>
      </c>
      <c r="C904" t="s">
        <v>61</v>
      </c>
      <c r="D904">
        <v>1</v>
      </c>
      <c r="E904" t="s">
        <v>41</v>
      </c>
      <c r="F904">
        <f>VLOOKUP(A904&amp;B904&amp;C904&amp;D904&amp;E904,average_median_rates_2_aptFINAL!A:P,16,FALSE)</f>
        <v>805</v>
      </c>
      <c r="G904">
        <f>VLOOKUP(A904&amp;B904&amp;C904&amp;3&amp;E904,average_median_rates_2_aptFINAL!A:P,16,FALSE)</f>
        <v>1150</v>
      </c>
      <c r="H904">
        <f>IF(D904&lt;=3,VLOOKUP(A904&amp;D904,[1]ratio_condo_family!$A:$F,6,FALSE),0)</f>
        <v>1.2555575890622022</v>
      </c>
      <c r="I904">
        <f>VLOOKUP(A904&amp;3,[1]ratio_condo_family!$A:$F,6,FALSE)</f>
        <v>1.3728349462822982</v>
      </c>
      <c r="J904">
        <f>VLOOKUP(A904,[1]ratio_family_bedrooms!$A:$K,9,FALSE)</f>
        <v>1.0588235294117647</v>
      </c>
      <c r="K904">
        <f>VLOOKUP(A904,[1]ratio_family_bedrooms!$A:$K,10,FALSE)</f>
        <v>1.2222222222222223</v>
      </c>
      <c r="L904">
        <f>VLOOKUP(A904,[1]ratio_family_bedrooms!$A:$K,11,FALSE)</f>
        <v>1.4999999999999998</v>
      </c>
      <c r="M904">
        <f t="shared" si="14"/>
        <v>1010.7238591950727</v>
      </c>
    </row>
    <row r="905" spans="1:13" x14ac:dyDescent="0.2">
      <c r="A905">
        <v>2014</v>
      </c>
      <c r="B905">
        <v>10</v>
      </c>
      <c r="C905" t="s">
        <v>61</v>
      </c>
      <c r="D905">
        <v>1</v>
      </c>
      <c r="E905" t="s">
        <v>42</v>
      </c>
      <c r="F905">
        <f>VLOOKUP(A905&amp;B905&amp;C905&amp;D905&amp;E905,average_median_rates_2_aptFINAL!A:P,16,FALSE)</f>
        <v>725</v>
      </c>
      <c r="G905">
        <f>VLOOKUP(A905&amp;B905&amp;C905&amp;3&amp;E905,average_median_rates_2_aptFINAL!A:P,16,FALSE)</f>
        <v>1120</v>
      </c>
      <c r="H905">
        <f>IF(D905&lt;=3,VLOOKUP(A905&amp;D905,[1]ratio_condo_family!$A:$F,6,FALSE),0)</f>
        <v>1.2555575890622022</v>
      </c>
      <c r="I905">
        <f>VLOOKUP(A905&amp;3,[1]ratio_condo_family!$A:$F,6,FALSE)</f>
        <v>1.3728349462822982</v>
      </c>
      <c r="J905">
        <f>VLOOKUP(A905,[1]ratio_family_bedrooms!$A:$K,9,FALSE)</f>
        <v>1.0588235294117647</v>
      </c>
      <c r="K905">
        <f>VLOOKUP(A905,[1]ratio_family_bedrooms!$A:$K,10,FALSE)</f>
        <v>1.2222222222222223</v>
      </c>
      <c r="L905">
        <f>VLOOKUP(A905,[1]ratio_family_bedrooms!$A:$K,11,FALSE)</f>
        <v>1.4999999999999998</v>
      </c>
      <c r="M905">
        <f t="shared" si="14"/>
        <v>910.27925207009662</v>
      </c>
    </row>
    <row r="906" spans="1:13" x14ac:dyDescent="0.2">
      <c r="A906">
        <v>2014</v>
      </c>
      <c r="B906">
        <v>10</v>
      </c>
      <c r="C906" t="s">
        <v>61</v>
      </c>
      <c r="D906">
        <v>1</v>
      </c>
      <c r="E906" t="s">
        <v>43</v>
      </c>
      <c r="F906">
        <f>VLOOKUP(A906&amp;B906&amp;C906&amp;D906&amp;E906,average_median_rates_2_aptFINAL!A:P,16,FALSE)</f>
        <v>995</v>
      </c>
      <c r="G906">
        <f>VLOOKUP(A906&amp;B906&amp;C906&amp;3&amp;E906,average_median_rates_2_aptFINAL!A:P,16,FALSE)</f>
        <v>1280</v>
      </c>
      <c r="H906">
        <f>IF(D906&lt;=3,VLOOKUP(A906&amp;D906,[1]ratio_condo_family!$A:$F,6,FALSE),0)</f>
        <v>1.2555575890622022</v>
      </c>
      <c r="I906">
        <f>VLOOKUP(A906&amp;3,[1]ratio_condo_family!$A:$F,6,FALSE)</f>
        <v>1.3728349462822982</v>
      </c>
      <c r="J906">
        <f>VLOOKUP(A906,[1]ratio_family_bedrooms!$A:$K,9,FALSE)</f>
        <v>1.0588235294117647</v>
      </c>
      <c r="K906">
        <f>VLOOKUP(A906,[1]ratio_family_bedrooms!$A:$K,10,FALSE)</f>
        <v>1.2222222222222223</v>
      </c>
      <c r="L906">
        <f>VLOOKUP(A906,[1]ratio_family_bedrooms!$A:$K,11,FALSE)</f>
        <v>1.4999999999999998</v>
      </c>
      <c r="M906">
        <f t="shared" si="14"/>
        <v>1249.2798011168911</v>
      </c>
    </row>
    <row r="907" spans="1:13" x14ac:dyDescent="0.2">
      <c r="A907">
        <v>2014</v>
      </c>
      <c r="B907">
        <v>10</v>
      </c>
      <c r="C907" t="s">
        <v>61</v>
      </c>
      <c r="D907">
        <v>1</v>
      </c>
      <c r="E907" t="s">
        <v>60</v>
      </c>
      <c r="F907">
        <f>VLOOKUP(A907&amp;B907&amp;C907&amp;D907&amp;E907,average_median_rates_2_aptFINAL!A:P,16,FALSE)</f>
        <v>981</v>
      </c>
      <c r="G907">
        <f>VLOOKUP(A907&amp;B907&amp;C907&amp;3&amp;E907,average_median_rates_2_aptFINAL!A:P,16,FALSE)</f>
        <v>1550</v>
      </c>
      <c r="H907">
        <f>IF(D907&lt;=3,VLOOKUP(A907&amp;D907,[1]ratio_condo_family!$A:$F,6,FALSE),0)</f>
        <v>1.2555575890622022</v>
      </c>
      <c r="I907">
        <f>VLOOKUP(A907&amp;3,[1]ratio_condo_family!$A:$F,6,FALSE)</f>
        <v>1.3728349462822982</v>
      </c>
      <c r="J907">
        <f>VLOOKUP(A907,[1]ratio_family_bedrooms!$A:$K,9,FALSE)</f>
        <v>1.0588235294117647</v>
      </c>
      <c r="K907">
        <f>VLOOKUP(A907,[1]ratio_family_bedrooms!$A:$K,10,FALSE)</f>
        <v>1.2222222222222223</v>
      </c>
      <c r="L907">
        <f>VLOOKUP(A907,[1]ratio_family_bedrooms!$A:$K,11,FALSE)</f>
        <v>1.4999999999999998</v>
      </c>
      <c r="M907">
        <f t="shared" si="14"/>
        <v>1231.7019948700204</v>
      </c>
    </row>
    <row r="908" spans="1:13" x14ac:dyDescent="0.2">
      <c r="A908">
        <v>2014</v>
      </c>
      <c r="B908">
        <v>10</v>
      </c>
      <c r="C908" t="s">
        <v>61</v>
      </c>
      <c r="D908">
        <v>2</v>
      </c>
      <c r="E908" t="s">
        <v>12</v>
      </c>
      <c r="F908">
        <f>VLOOKUP(A908&amp;B908&amp;C908&amp;D908&amp;E908,average_median_rates_2_aptFINAL!A:P,16,FALSE)</f>
        <v>1836</v>
      </c>
      <c r="G908">
        <f>VLOOKUP(A908&amp;B908&amp;C908&amp;3&amp;E908,average_median_rates_2_aptFINAL!A:P,16,FALSE)</f>
        <v>2763</v>
      </c>
      <c r="H908">
        <f>IF(D908&lt;=3,VLOOKUP(A908&amp;D908,[1]ratio_condo_family!$A:$F,6,FALSE),0)</f>
        <v>1.3607662456512246</v>
      </c>
      <c r="I908">
        <f>VLOOKUP(A908&amp;3,[1]ratio_condo_family!$A:$F,6,FALSE)</f>
        <v>1.3728349462822982</v>
      </c>
      <c r="J908">
        <f>VLOOKUP(A908,[1]ratio_family_bedrooms!$A:$K,9,FALSE)</f>
        <v>1.0588235294117647</v>
      </c>
      <c r="K908">
        <f>VLOOKUP(A908,[1]ratio_family_bedrooms!$A:$K,10,FALSE)</f>
        <v>1.2222222222222223</v>
      </c>
      <c r="L908">
        <f>VLOOKUP(A908,[1]ratio_family_bedrooms!$A:$K,11,FALSE)</f>
        <v>1.4999999999999998</v>
      </c>
      <c r="M908">
        <f t="shared" si="14"/>
        <v>2498.3668270156486</v>
      </c>
    </row>
    <row r="909" spans="1:13" x14ac:dyDescent="0.2">
      <c r="A909">
        <v>2014</v>
      </c>
      <c r="B909">
        <v>10</v>
      </c>
      <c r="C909" t="s">
        <v>61</v>
      </c>
      <c r="D909">
        <v>2</v>
      </c>
      <c r="E909" t="s">
        <v>16</v>
      </c>
      <c r="F909">
        <f>VLOOKUP(A909&amp;B909&amp;C909&amp;D909&amp;E909,average_median_rates_2_aptFINAL!A:P,16,FALSE)</f>
        <v>1700</v>
      </c>
      <c r="G909">
        <f>VLOOKUP(A909&amp;B909&amp;C909&amp;3&amp;E909,average_median_rates_2_aptFINAL!A:P,16,FALSE)</f>
        <v>2300</v>
      </c>
      <c r="H909">
        <f>IF(D909&lt;=3,VLOOKUP(A909&amp;D909,[1]ratio_condo_family!$A:$F,6,FALSE),0)</f>
        <v>1.3607662456512246</v>
      </c>
      <c r="I909">
        <f>VLOOKUP(A909&amp;3,[1]ratio_condo_family!$A:$F,6,FALSE)</f>
        <v>1.3728349462822982</v>
      </c>
      <c r="J909">
        <f>VLOOKUP(A909,[1]ratio_family_bedrooms!$A:$K,9,FALSE)</f>
        <v>1.0588235294117647</v>
      </c>
      <c r="K909">
        <f>VLOOKUP(A909,[1]ratio_family_bedrooms!$A:$K,10,FALSE)</f>
        <v>1.2222222222222223</v>
      </c>
      <c r="L909">
        <f>VLOOKUP(A909,[1]ratio_family_bedrooms!$A:$K,11,FALSE)</f>
        <v>1.4999999999999998</v>
      </c>
      <c r="M909">
        <f t="shared" si="14"/>
        <v>2313.3026176070816</v>
      </c>
    </row>
    <row r="910" spans="1:13" x14ac:dyDescent="0.2">
      <c r="A910">
        <v>2014</v>
      </c>
      <c r="B910">
        <v>10</v>
      </c>
      <c r="C910" t="s">
        <v>61</v>
      </c>
      <c r="D910">
        <v>2</v>
      </c>
      <c r="E910" t="s">
        <v>17</v>
      </c>
      <c r="F910">
        <f>VLOOKUP(A910&amp;B910&amp;C910&amp;D910&amp;E910,average_median_rates_2_aptFINAL!A:P,16,FALSE)</f>
        <v>1750</v>
      </c>
      <c r="G910">
        <f>VLOOKUP(A910&amp;B910&amp;C910&amp;3&amp;E910,average_median_rates_2_aptFINAL!A:P,16,FALSE)</f>
        <v>1945</v>
      </c>
      <c r="H910">
        <f>IF(D910&lt;=3,VLOOKUP(A910&amp;D910,[1]ratio_condo_family!$A:$F,6,FALSE),0)</f>
        <v>1.3607662456512246</v>
      </c>
      <c r="I910">
        <f>VLOOKUP(A910&amp;3,[1]ratio_condo_family!$A:$F,6,FALSE)</f>
        <v>1.3728349462822982</v>
      </c>
      <c r="J910">
        <f>VLOOKUP(A910,[1]ratio_family_bedrooms!$A:$K,9,FALSE)</f>
        <v>1.0588235294117647</v>
      </c>
      <c r="K910">
        <f>VLOOKUP(A910,[1]ratio_family_bedrooms!$A:$K,10,FALSE)</f>
        <v>1.2222222222222223</v>
      </c>
      <c r="L910">
        <f>VLOOKUP(A910,[1]ratio_family_bedrooms!$A:$K,11,FALSE)</f>
        <v>1.4999999999999998</v>
      </c>
      <c r="M910">
        <f t="shared" si="14"/>
        <v>2381.3409298896431</v>
      </c>
    </row>
    <row r="911" spans="1:13" x14ac:dyDescent="0.2">
      <c r="A911">
        <v>2014</v>
      </c>
      <c r="B911">
        <v>10</v>
      </c>
      <c r="C911" t="s">
        <v>61</v>
      </c>
      <c r="D911">
        <v>2</v>
      </c>
      <c r="E911" t="s">
        <v>19</v>
      </c>
      <c r="F911">
        <f>VLOOKUP(A911&amp;B911&amp;C911&amp;D911&amp;E911,average_median_rates_2_aptFINAL!A:P,16,FALSE)</f>
        <v>1599</v>
      </c>
      <c r="G911">
        <f>VLOOKUP(A911&amp;B911&amp;C911&amp;3&amp;E911,average_median_rates_2_aptFINAL!A:P,16,FALSE)</f>
        <v>1990</v>
      </c>
      <c r="H911">
        <f>IF(D911&lt;=3,VLOOKUP(A911&amp;D911,[1]ratio_condo_family!$A:$F,6,FALSE),0)</f>
        <v>1.3607662456512246</v>
      </c>
      <c r="I911">
        <f>VLOOKUP(A911&amp;3,[1]ratio_condo_family!$A:$F,6,FALSE)</f>
        <v>1.3728349462822982</v>
      </c>
      <c r="J911">
        <f>VLOOKUP(A911,[1]ratio_family_bedrooms!$A:$K,9,FALSE)</f>
        <v>1.0588235294117647</v>
      </c>
      <c r="K911">
        <f>VLOOKUP(A911,[1]ratio_family_bedrooms!$A:$K,10,FALSE)</f>
        <v>1.2222222222222223</v>
      </c>
      <c r="L911">
        <f>VLOOKUP(A911,[1]ratio_family_bedrooms!$A:$K,11,FALSE)</f>
        <v>1.4999999999999998</v>
      </c>
      <c r="M911">
        <f t="shared" si="14"/>
        <v>2175.865226796308</v>
      </c>
    </row>
    <row r="912" spans="1:13" x14ac:dyDescent="0.2">
      <c r="A912">
        <v>2014</v>
      </c>
      <c r="B912">
        <v>10</v>
      </c>
      <c r="C912" t="s">
        <v>61</v>
      </c>
      <c r="D912">
        <v>2</v>
      </c>
      <c r="E912" t="s">
        <v>20</v>
      </c>
      <c r="F912">
        <f>VLOOKUP(A912&amp;B912&amp;C912&amp;D912&amp;E912,average_median_rates_2_aptFINAL!A:P,16,FALSE)</f>
        <v>1650</v>
      </c>
      <c r="G912">
        <f>VLOOKUP(A912&amp;B912&amp;C912&amp;3&amp;E912,average_median_rates_2_aptFINAL!A:P,16,FALSE)</f>
        <v>2350</v>
      </c>
      <c r="H912">
        <f>IF(D912&lt;=3,VLOOKUP(A912&amp;D912,[1]ratio_condo_family!$A:$F,6,FALSE),0)</f>
        <v>1.3607662456512246</v>
      </c>
      <c r="I912">
        <f>VLOOKUP(A912&amp;3,[1]ratio_condo_family!$A:$F,6,FALSE)</f>
        <v>1.3728349462822982</v>
      </c>
      <c r="J912">
        <f>VLOOKUP(A912,[1]ratio_family_bedrooms!$A:$K,9,FALSE)</f>
        <v>1.0588235294117647</v>
      </c>
      <c r="K912">
        <f>VLOOKUP(A912,[1]ratio_family_bedrooms!$A:$K,10,FALSE)</f>
        <v>1.2222222222222223</v>
      </c>
      <c r="L912">
        <f>VLOOKUP(A912,[1]ratio_family_bedrooms!$A:$K,11,FALSE)</f>
        <v>1.4999999999999998</v>
      </c>
      <c r="M912">
        <f t="shared" si="14"/>
        <v>2245.2643053245206</v>
      </c>
    </row>
    <row r="913" spans="1:13" x14ac:dyDescent="0.2">
      <c r="A913">
        <v>2014</v>
      </c>
      <c r="B913">
        <v>10</v>
      </c>
      <c r="C913" t="s">
        <v>61</v>
      </c>
      <c r="D913">
        <v>2</v>
      </c>
      <c r="E913" t="s">
        <v>21</v>
      </c>
      <c r="F913">
        <f>VLOOKUP(A913&amp;B913&amp;C913&amp;D913&amp;E913,average_median_rates_2_aptFINAL!A:P,16,FALSE)</f>
        <v>1600</v>
      </c>
      <c r="G913">
        <f>VLOOKUP(A913&amp;B913&amp;C913&amp;3&amp;E913,average_median_rates_2_aptFINAL!A:P,16,FALSE)</f>
        <v>2300</v>
      </c>
      <c r="H913">
        <f>IF(D913&lt;=3,VLOOKUP(A913&amp;D913,[1]ratio_condo_family!$A:$F,6,FALSE),0)</f>
        <v>1.3607662456512246</v>
      </c>
      <c r="I913">
        <f>VLOOKUP(A913&amp;3,[1]ratio_condo_family!$A:$F,6,FALSE)</f>
        <v>1.3728349462822982</v>
      </c>
      <c r="J913">
        <f>VLOOKUP(A913,[1]ratio_family_bedrooms!$A:$K,9,FALSE)</f>
        <v>1.0588235294117647</v>
      </c>
      <c r="K913">
        <f>VLOOKUP(A913,[1]ratio_family_bedrooms!$A:$K,10,FALSE)</f>
        <v>1.2222222222222223</v>
      </c>
      <c r="L913">
        <f>VLOOKUP(A913,[1]ratio_family_bedrooms!$A:$K,11,FALSE)</f>
        <v>1.4999999999999998</v>
      </c>
      <c r="M913">
        <f t="shared" si="14"/>
        <v>2177.2259930419596</v>
      </c>
    </row>
    <row r="914" spans="1:13" x14ac:dyDescent="0.2">
      <c r="A914">
        <v>2014</v>
      </c>
      <c r="B914">
        <v>10</v>
      </c>
      <c r="C914" t="s">
        <v>61</v>
      </c>
      <c r="D914">
        <v>2</v>
      </c>
      <c r="E914" t="s">
        <v>23</v>
      </c>
      <c r="F914">
        <f>VLOOKUP(A914&amp;B914&amp;C914&amp;D914&amp;E914,average_median_rates_2_aptFINAL!A:P,16,FALSE)</f>
        <v>1150</v>
      </c>
      <c r="G914">
        <f>VLOOKUP(A914&amp;B914&amp;C914&amp;3&amp;E914,average_median_rates_2_aptFINAL!A:P,16,FALSE)</f>
        <v>1300</v>
      </c>
      <c r="H914">
        <f>IF(D914&lt;=3,VLOOKUP(A914&amp;D914,[1]ratio_condo_family!$A:$F,6,FALSE),0)</f>
        <v>1.3607662456512246</v>
      </c>
      <c r="I914">
        <f>VLOOKUP(A914&amp;3,[1]ratio_condo_family!$A:$F,6,FALSE)</f>
        <v>1.3728349462822982</v>
      </c>
      <c r="J914">
        <f>VLOOKUP(A914,[1]ratio_family_bedrooms!$A:$K,9,FALSE)</f>
        <v>1.0588235294117647</v>
      </c>
      <c r="K914">
        <f>VLOOKUP(A914,[1]ratio_family_bedrooms!$A:$K,10,FALSE)</f>
        <v>1.2222222222222223</v>
      </c>
      <c r="L914">
        <f>VLOOKUP(A914,[1]ratio_family_bedrooms!$A:$K,11,FALSE)</f>
        <v>1.4999999999999998</v>
      </c>
      <c r="M914">
        <f t="shared" si="14"/>
        <v>1564.8811824989084</v>
      </c>
    </row>
    <row r="915" spans="1:13" x14ac:dyDescent="0.2">
      <c r="A915">
        <v>2014</v>
      </c>
      <c r="B915">
        <v>10</v>
      </c>
      <c r="C915" t="s">
        <v>61</v>
      </c>
      <c r="D915">
        <v>2</v>
      </c>
      <c r="E915" t="s">
        <v>24</v>
      </c>
      <c r="F915">
        <f>VLOOKUP(A915&amp;B915&amp;C915&amp;D915&amp;E915,average_median_rates_2_aptFINAL!A:P,16,FALSE)</f>
        <v>1310</v>
      </c>
      <c r="G915">
        <f>VLOOKUP(A915&amp;B915&amp;C915&amp;3&amp;E915,average_median_rates_2_aptFINAL!A:P,16,FALSE)</f>
        <v>1500</v>
      </c>
      <c r="H915">
        <f>IF(D915&lt;=3,VLOOKUP(A915&amp;D915,[1]ratio_condo_family!$A:$F,6,FALSE),0)</f>
        <v>1.3607662456512246</v>
      </c>
      <c r="I915">
        <f>VLOOKUP(A915&amp;3,[1]ratio_condo_family!$A:$F,6,FALSE)</f>
        <v>1.3728349462822982</v>
      </c>
      <c r="J915">
        <f>VLOOKUP(A915,[1]ratio_family_bedrooms!$A:$K,9,FALSE)</f>
        <v>1.0588235294117647</v>
      </c>
      <c r="K915">
        <f>VLOOKUP(A915,[1]ratio_family_bedrooms!$A:$K,10,FALSE)</f>
        <v>1.2222222222222223</v>
      </c>
      <c r="L915">
        <f>VLOOKUP(A915,[1]ratio_family_bedrooms!$A:$K,11,FALSE)</f>
        <v>1.4999999999999998</v>
      </c>
      <c r="M915">
        <f t="shared" si="14"/>
        <v>1782.6037818031043</v>
      </c>
    </row>
    <row r="916" spans="1:13" x14ac:dyDescent="0.2">
      <c r="A916">
        <v>2014</v>
      </c>
      <c r="B916">
        <v>10</v>
      </c>
      <c r="C916" t="s">
        <v>61</v>
      </c>
      <c r="D916">
        <v>2</v>
      </c>
      <c r="E916" t="s">
        <v>25</v>
      </c>
      <c r="F916">
        <f>VLOOKUP(A916&amp;B916&amp;C916&amp;D916&amp;E916,average_median_rates_2_aptFINAL!A:P,16,FALSE)</f>
        <v>1200</v>
      </c>
      <c r="G916">
        <f>VLOOKUP(A916&amp;B916&amp;C916&amp;3&amp;E916,average_median_rates_2_aptFINAL!A:P,16,FALSE)</f>
        <v>1272</v>
      </c>
      <c r="H916">
        <f>IF(D916&lt;=3,VLOOKUP(A916&amp;D916,[1]ratio_condo_family!$A:$F,6,FALSE),0)</f>
        <v>1.3607662456512246</v>
      </c>
      <c r="I916">
        <f>VLOOKUP(A916&amp;3,[1]ratio_condo_family!$A:$F,6,FALSE)</f>
        <v>1.3728349462822982</v>
      </c>
      <c r="J916">
        <f>VLOOKUP(A916,[1]ratio_family_bedrooms!$A:$K,9,FALSE)</f>
        <v>1.0588235294117647</v>
      </c>
      <c r="K916">
        <f>VLOOKUP(A916,[1]ratio_family_bedrooms!$A:$K,10,FALSE)</f>
        <v>1.2222222222222223</v>
      </c>
      <c r="L916">
        <f>VLOOKUP(A916,[1]ratio_family_bedrooms!$A:$K,11,FALSE)</f>
        <v>1.4999999999999998</v>
      </c>
      <c r="M916">
        <f t="shared" si="14"/>
        <v>1632.9194947814694</v>
      </c>
    </row>
    <row r="917" spans="1:13" x14ac:dyDescent="0.2">
      <c r="A917">
        <v>2014</v>
      </c>
      <c r="B917">
        <v>10</v>
      </c>
      <c r="C917" t="s">
        <v>61</v>
      </c>
      <c r="D917">
        <v>2</v>
      </c>
      <c r="E917" t="s">
        <v>26</v>
      </c>
      <c r="F917">
        <f>VLOOKUP(A917&amp;B917&amp;C917&amp;D917&amp;E917,average_median_rates_2_aptFINAL!A:P,16,FALSE)</f>
        <v>1359</v>
      </c>
      <c r="G917">
        <f>VLOOKUP(A917&amp;B917&amp;C917&amp;3&amp;E917,average_median_rates_2_aptFINAL!A:P,16,FALSE)</f>
        <v>1215</v>
      </c>
      <c r="H917">
        <f>IF(D917&lt;=3,VLOOKUP(A917&amp;D917,[1]ratio_condo_family!$A:$F,6,FALSE),0)</f>
        <v>1.3607662456512246</v>
      </c>
      <c r="I917">
        <f>VLOOKUP(A917&amp;3,[1]ratio_condo_family!$A:$F,6,FALSE)</f>
        <v>1.3728349462822982</v>
      </c>
      <c r="J917">
        <f>VLOOKUP(A917,[1]ratio_family_bedrooms!$A:$K,9,FALSE)</f>
        <v>1.0588235294117647</v>
      </c>
      <c r="K917">
        <f>VLOOKUP(A917,[1]ratio_family_bedrooms!$A:$K,10,FALSE)</f>
        <v>1.2222222222222223</v>
      </c>
      <c r="L917">
        <f>VLOOKUP(A917,[1]ratio_family_bedrooms!$A:$K,11,FALSE)</f>
        <v>1.4999999999999998</v>
      </c>
      <c r="M917">
        <f t="shared" si="14"/>
        <v>1849.2813278400142</v>
      </c>
    </row>
    <row r="918" spans="1:13" x14ac:dyDescent="0.2">
      <c r="A918">
        <v>2014</v>
      </c>
      <c r="B918">
        <v>10</v>
      </c>
      <c r="C918" t="s">
        <v>61</v>
      </c>
      <c r="D918">
        <v>2</v>
      </c>
      <c r="E918" t="s">
        <v>27</v>
      </c>
      <c r="F918">
        <f>VLOOKUP(A918&amp;B918&amp;C918&amp;D918&amp;E918,average_median_rates_2_aptFINAL!A:P,16,FALSE)</f>
        <v>2050</v>
      </c>
      <c r="G918">
        <f>VLOOKUP(A918&amp;B918&amp;C918&amp;3&amp;E918,average_median_rates_2_aptFINAL!A:P,16,FALSE)</f>
        <v>2500</v>
      </c>
      <c r="H918">
        <f>IF(D918&lt;=3,VLOOKUP(A918&amp;D918,[1]ratio_condo_family!$A:$F,6,FALSE),0)</f>
        <v>1.3607662456512246</v>
      </c>
      <c r="I918">
        <f>VLOOKUP(A918&amp;3,[1]ratio_condo_family!$A:$F,6,FALSE)</f>
        <v>1.3728349462822982</v>
      </c>
      <c r="J918">
        <f>VLOOKUP(A918,[1]ratio_family_bedrooms!$A:$K,9,FALSE)</f>
        <v>1.0588235294117647</v>
      </c>
      <c r="K918">
        <f>VLOOKUP(A918,[1]ratio_family_bedrooms!$A:$K,10,FALSE)</f>
        <v>1.2222222222222223</v>
      </c>
      <c r="L918">
        <f>VLOOKUP(A918,[1]ratio_family_bedrooms!$A:$K,11,FALSE)</f>
        <v>1.4999999999999998</v>
      </c>
      <c r="M918">
        <f t="shared" si="14"/>
        <v>2789.5708035850103</v>
      </c>
    </row>
    <row r="919" spans="1:13" x14ac:dyDescent="0.2">
      <c r="A919">
        <v>2014</v>
      </c>
      <c r="B919">
        <v>10</v>
      </c>
      <c r="C919" t="s">
        <v>61</v>
      </c>
      <c r="D919">
        <v>2</v>
      </c>
      <c r="E919" t="s">
        <v>28</v>
      </c>
      <c r="F919">
        <f>VLOOKUP(A919&amp;B919&amp;C919&amp;D919&amp;E919,average_median_rates_2_aptFINAL!A:P,16,FALSE)</f>
        <v>1150</v>
      </c>
      <c r="G919">
        <f>VLOOKUP(A919&amp;B919&amp;C919&amp;3&amp;E919,average_median_rates_2_aptFINAL!A:P,16,FALSE)</f>
        <v>1400</v>
      </c>
      <c r="H919">
        <f>IF(D919&lt;=3,VLOOKUP(A919&amp;D919,[1]ratio_condo_family!$A:$F,6,FALSE),0)</f>
        <v>1.3607662456512246</v>
      </c>
      <c r="I919">
        <f>VLOOKUP(A919&amp;3,[1]ratio_condo_family!$A:$F,6,FALSE)</f>
        <v>1.3728349462822982</v>
      </c>
      <c r="J919">
        <f>VLOOKUP(A919,[1]ratio_family_bedrooms!$A:$K,9,FALSE)</f>
        <v>1.0588235294117647</v>
      </c>
      <c r="K919">
        <f>VLOOKUP(A919,[1]ratio_family_bedrooms!$A:$K,10,FALSE)</f>
        <v>1.2222222222222223</v>
      </c>
      <c r="L919">
        <f>VLOOKUP(A919,[1]ratio_family_bedrooms!$A:$K,11,FALSE)</f>
        <v>1.4999999999999998</v>
      </c>
      <c r="M919">
        <f t="shared" si="14"/>
        <v>1564.8811824989084</v>
      </c>
    </row>
    <row r="920" spans="1:13" x14ac:dyDescent="0.2">
      <c r="A920">
        <v>2014</v>
      </c>
      <c r="B920">
        <v>10</v>
      </c>
      <c r="C920" t="s">
        <v>61</v>
      </c>
      <c r="D920">
        <v>2</v>
      </c>
      <c r="E920" t="s">
        <v>29</v>
      </c>
      <c r="F920">
        <f>VLOOKUP(A920&amp;B920&amp;C920&amp;D920&amp;E920,average_median_rates_2_aptFINAL!A:P,16,FALSE)</f>
        <v>1000</v>
      </c>
      <c r="G920">
        <f>VLOOKUP(A920&amp;B920&amp;C920&amp;3&amp;E920,average_median_rates_2_aptFINAL!A:P,16,FALSE)</f>
        <v>1080</v>
      </c>
      <c r="H920">
        <f>IF(D920&lt;=3,VLOOKUP(A920&amp;D920,[1]ratio_condo_family!$A:$F,6,FALSE),0)</f>
        <v>1.3607662456512246</v>
      </c>
      <c r="I920">
        <f>VLOOKUP(A920&amp;3,[1]ratio_condo_family!$A:$F,6,FALSE)</f>
        <v>1.3728349462822982</v>
      </c>
      <c r="J920">
        <f>VLOOKUP(A920,[1]ratio_family_bedrooms!$A:$K,9,FALSE)</f>
        <v>1.0588235294117647</v>
      </c>
      <c r="K920">
        <f>VLOOKUP(A920,[1]ratio_family_bedrooms!$A:$K,10,FALSE)</f>
        <v>1.2222222222222223</v>
      </c>
      <c r="L920">
        <f>VLOOKUP(A920,[1]ratio_family_bedrooms!$A:$K,11,FALSE)</f>
        <v>1.4999999999999998</v>
      </c>
      <c r="M920">
        <f t="shared" si="14"/>
        <v>1360.7662456512246</v>
      </c>
    </row>
    <row r="921" spans="1:13" x14ac:dyDescent="0.2">
      <c r="A921">
        <v>2014</v>
      </c>
      <c r="B921">
        <v>10</v>
      </c>
      <c r="C921" t="s">
        <v>61</v>
      </c>
      <c r="D921">
        <v>2</v>
      </c>
      <c r="E921" t="s">
        <v>31</v>
      </c>
      <c r="F921">
        <f>VLOOKUP(A921&amp;B921&amp;C921&amp;D921&amp;E921,average_median_rates_2_aptFINAL!A:P,16,FALSE)</f>
        <v>1205</v>
      </c>
      <c r="G921">
        <f>VLOOKUP(A921&amp;B921&amp;C921&amp;3&amp;E921,average_median_rates_2_aptFINAL!A:P,16,FALSE)</f>
        <v>1275</v>
      </c>
      <c r="H921">
        <f>IF(D921&lt;=3,VLOOKUP(A921&amp;D921,[1]ratio_condo_family!$A:$F,6,FALSE),0)</f>
        <v>1.3607662456512246</v>
      </c>
      <c r="I921">
        <f>VLOOKUP(A921&amp;3,[1]ratio_condo_family!$A:$F,6,FALSE)</f>
        <v>1.3728349462822982</v>
      </c>
      <c r="J921">
        <f>VLOOKUP(A921,[1]ratio_family_bedrooms!$A:$K,9,FALSE)</f>
        <v>1.0588235294117647</v>
      </c>
      <c r="K921">
        <f>VLOOKUP(A921,[1]ratio_family_bedrooms!$A:$K,10,FALSE)</f>
        <v>1.2222222222222223</v>
      </c>
      <c r="L921">
        <f>VLOOKUP(A921,[1]ratio_family_bedrooms!$A:$K,11,FALSE)</f>
        <v>1.4999999999999998</v>
      </c>
      <c r="M921">
        <f t="shared" si="14"/>
        <v>1639.7233260097257</v>
      </c>
    </row>
    <row r="922" spans="1:13" x14ac:dyDescent="0.2">
      <c r="A922">
        <v>2014</v>
      </c>
      <c r="B922">
        <v>10</v>
      </c>
      <c r="C922" t="s">
        <v>61</v>
      </c>
      <c r="D922">
        <v>2</v>
      </c>
      <c r="E922" t="s">
        <v>32</v>
      </c>
      <c r="F922">
        <f>VLOOKUP(A922&amp;B922&amp;C922&amp;D922&amp;E922,average_median_rates_2_aptFINAL!A:P,16,FALSE)</f>
        <v>1120</v>
      </c>
      <c r="G922">
        <f>VLOOKUP(A922&amp;B922&amp;C922&amp;3&amp;E922,average_median_rates_2_aptFINAL!A:P,16,FALSE)</f>
        <v>1400</v>
      </c>
      <c r="H922">
        <f>IF(D922&lt;=3,VLOOKUP(A922&amp;D922,[1]ratio_condo_family!$A:$F,6,FALSE),0)</f>
        <v>1.3607662456512246</v>
      </c>
      <c r="I922">
        <f>VLOOKUP(A922&amp;3,[1]ratio_condo_family!$A:$F,6,FALSE)</f>
        <v>1.3728349462822982</v>
      </c>
      <c r="J922">
        <f>VLOOKUP(A922,[1]ratio_family_bedrooms!$A:$K,9,FALSE)</f>
        <v>1.0588235294117647</v>
      </c>
      <c r="K922">
        <f>VLOOKUP(A922,[1]ratio_family_bedrooms!$A:$K,10,FALSE)</f>
        <v>1.2222222222222223</v>
      </c>
      <c r="L922">
        <f>VLOOKUP(A922,[1]ratio_family_bedrooms!$A:$K,11,FALSE)</f>
        <v>1.4999999999999998</v>
      </c>
      <c r="M922">
        <f t="shared" si="14"/>
        <v>1524.0581951293716</v>
      </c>
    </row>
    <row r="923" spans="1:13" x14ac:dyDescent="0.2">
      <c r="A923">
        <v>2014</v>
      </c>
      <c r="B923">
        <v>10</v>
      </c>
      <c r="C923" t="s">
        <v>61</v>
      </c>
      <c r="D923">
        <v>2</v>
      </c>
      <c r="E923" t="s">
        <v>33</v>
      </c>
      <c r="F923">
        <f>VLOOKUP(A923&amp;B923&amp;C923&amp;D923&amp;E923,average_median_rates_2_aptFINAL!A:P,16,FALSE)</f>
        <v>1418.34013178538</v>
      </c>
      <c r="G923">
        <f>VLOOKUP(A923&amp;B923&amp;C923&amp;3&amp;E923,average_median_rates_2_aptFINAL!A:P,16,FALSE)</f>
        <v>2095.7034056617345</v>
      </c>
      <c r="H923">
        <f>IF(D923&lt;=3,VLOOKUP(A923&amp;D923,[1]ratio_condo_family!$A:$F,6,FALSE),0)</f>
        <v>1.3607662456512246</v>
      </c>
      <c r="I923">
        <f>VLOOKUP(A923&amp;3,[1]ratio_condo_family!$A:$F,6,FALSE)</f>
        <v>1.3728349462822982</v>
      </c>
      <c r="J923">
        <f>VLOOKUP(A923,[1]ratio_family_bedrooms!$A:$K,9,FALSE)</f>
        <v>1.0588235294117647</v>
      </c>
      <c r="K923">
        <f>VLOOKUP(A923,[1]ratio_family_bedrooms!$A:$K,10,FALSE)</f>
        <v>1.2222222222222223</v>
      </c>
      <c r="L923">
        <f>VLOOKUP(A923,[1]ratio_family_bedrooms!$A:$K,11,FALSE)</f>
        <v>1.4999999999999998</v>
      </c>
      <c r="M923">
        <f t="shared" si="14"/>
        <v>1930.0293761860546</v>
      </c>
    </row>
    <row r="924" spans="1:13" x14ac:dyDescent="0.2">
      <c r="A924">
        <v>2014</v>
      </c>
      <c r="B924">
        <v>10</v>
      </c>
      <c r="C924" t="s">
        <v>61</v>
      </c>
      <c r="D924">
        <v>2</v>
      </c>
      <c r="E924" t="s">
        <v>34</v>
      </c>
      <c r="F924">
        <f>VLOOKUP(A924&amp;B924&amp;C924&amp;D924&amp;E924,average_median_rates_2_aptFINAL!A:P,16,FALSE)</f>
        <v>1350</v>
      </c>
      <c r="G924">
        <f>VLOOKUP(A924&amp;B924&amp;C924&amp;3&amp;E924,average_median_rates_2_aptFINAL!A:P,16,FALSE)</f>
        <v>1520</v>
      </c>
      <c r="H924">
        <f>IF(D924&lt;=3,VLOOKUP(A924&amp;D924,[1]ratio_condo_family!$A:$F,6,FALSE),0)</f>
        <v>1.3607662456512246</v>
      </c>
      <c r="I924">
        <f>VLOOKUP(A924&amp;3,[1]ratio_condo_family!$A:$F,6,FALSE)</f>
        <v>1.3728349462822982</v>
      </c>
      <c r="J924">
        <f>VLOOKUP(A924,[1]ratio_family_bedrooms!$A:$K,9,FALSE)</f>
        <v>1.0588235294117647</v>
      </c>
      <c r="K924">
        <f>VLOOKUP(A924,[1]ratio_family_bedrooms!$A:$K,10,FALSE)</f>
        <v>1.2222222222222223</v>
      </c>
      <c r="L924">
        <f>VLOOKUP(A924,[1]ratio_family_bedrooms!$A:$K,11,FALSE)</f>
        <v>1.4999999999999998</v>
      </c>
      <c r="M924">
        <f t="shared" si="14"/>
        <v>1837.0344316291532</v>
      </c>
    </row>
    <row r="925" spans="1:13" x14ac:dyDescent="0.2">
      <c r="A925">
        <v>2014</v>
      </c>
      <c r="B925">
        <v>10</v>
      </c>
      <c r="C925" t="s">
        <v>61</v>
      </c>
      <c r="D925">
        <v>2</v>
      </c>
      <c r="E925" t="s">
        <v>35</v>
      </c>
      <c r="F925">
        <f>VLOOKUP(A925&amp;B925&amp;C925&amp;D925&amp;E925,average_median_rates_2_aptFINAL!A:P,16,FALSE)</f>
        <v>2050</v>
      </c>
      <c r="G925">
        <f>VLOOKUP(A925&amp;B925&amp;C925&amp;3&amp;E925,average_median_rates_2_aptFINAL!A:P,16,FALSE)</f>
        <v>3750</v>
      </c>
      <c r="H925">
        <f>IF(D925&lt;=3,VLOOKUP(A925&amp;D925,[1]ratio_condo_family!$A:$F,6,FALSE),0)</f>
        <v>1.3607662456512246</v>
      </c>
      <c r="I925">
        <f>VLOOKUP(A925&amp;3,[1]ratio_condo_family!$A:$F,6,FALSE)</f>
        <v>1.3728349462822982</v>
      </c>
      <c r="J925">
        <f>VLOOKUP(A925,[1]ratio_family_bedrooms!$A:$K,9,FALSE)</f>
        <v>1.0588235294117647</v>
      </c>
      <c r="K925">
        <f>VLOOKUP(A925,[1]ratio_family_bedrooms!$A:$K,10,FALSE)</f>
        <v>1.2222222222222223</v>
      </c>
      <c r="L925">
        <f>VLOOKUP(A925,[1]ratio_family_bedrooms!$A:$K,11,FALSE)</f>
        <v>1.4999999999999998</v>
      </c>
      <c r="M925">
        <f t="shared" si="14"/>
        <v>2789.5708035850103</v>
      </c>
    </row>
    <row r="926" spans="1:13" x14ac:dyDescent="0.2">
      <c r="A926">
        <v>2014</v>
      </c>
      <c r="B926">
        <v>10</v>
      </c>
      <c r="C926" t="s">
        <v>61</v>
      </c>
      <c r="D926">
        <v>2</v>
      </c>
      <c r="E926" t="s">
        <v>36</v>
      </c>
      <c r="F926">
        <f>VLOOKUP(A926&amp;B926&amp;C926&amp;D926&amp;E926,average_median_rates_2_aptFINAL!A:P,16,FALSE)</f>
        <v>1150</v>
      </c>
      <c r="G926">
        <f>VLOOKUP(A926&amp;B926&amp;C926&amp;3&amp;E926,average_median_rates_2_aptFINAL!A:P,16,FALSE)</f>
        <v>1263</v>
      </c>
      <c r="H926">
        <f>IF(D926&lt;=3,VLOOKUP(A926&amp;D926,[1]ratio_condo_family!$A:$F,6,FALSE),0)</f>
        <v>1.3607662456512246</v>
      </c>
      <c r="I926">
        <f>VLOOKUP(A926&amp;3,[1]ratio_condo_family!$A:$F,6,FALSE)</f>
        <v>1.3728349462822982</v>
      </c>
      <c r="J926">
        <f>VLOOKUP(A926,[1]ratio_family_bedrooms!$A:$K,9,FALSE)</f>
        <v>1.0588235294117647</v>
      </c>
      <c r="K926">
        <f>VLOOKUP(A926,[1]ratio_family_bedrooms!$A:$K,10,FALSE)</f>
        <v>1.2222222222222223</v>
      </c>
      <c r="L926">
        <f>VLOOKUP(A926,[1]ratio_family_bedrooms!$A:$K,11,FALSE)</f>
        <v>1.4999999999999998</v>
      </c>
      <c r="M926">
        <f t="shared" si="14"/>
        <v>1564.8811824989084</v>
      </c>
    </row>
    <row r="927" spans="1:13" x14ac:dyDescent="0.2">
      <c r="A927">
        <v>2014</v>
      </c>
      <c r="B927">
        <v>10</v>
      </c>
      <c r="C927" t="s">
        <v>61</v>
      </c>
      <c r="D927">
        <v>2</v>
      </c>
      <c r="E927" t="s">
        <v>37</v>
      </c>
      <c r="F927">
        <f>VLOOKUP(A927&amp;B927&amp;C927&amp;D927&amp;E927,average_median_rates_2_aptFINAL!A:P,16,FALSE)</f>
        <v>1050</v>
      </c>
      <c r="G927">
        <f>VLOOKUP(A927&amp;B927&amp;C927&amp;3&amp;E927,average_median_rates_2_aptFINAL!A:P,16,FALSE)</f>
        <v>1073</v>
      </c>
      <c r="H927">
        <f>IF(D927&lt;=3,VLOOKUP(A927&amp;D927,[1]ratio_condo_family!$A:$F,6,FALSE),0)</f>
        <v>1.3607662456512246</v>
      </c>
      <c r="I927">
        <f>VLOOKUP(A927&amp;3,[1]ratio_condo_family!$A:$F,6,FALSE)</f>
        <v>1.3728349462822982</v>
      </c>
      <c r="J927">
        <f>VLOOKUP(A927,[1]ratio_family_bedrooms!$A:$K,9,FALSE)</f>
        <v>1.0588235294117647</v>
      </c>
      <c r="K927">
        <f>VLOOKUP(A927,[1]ratio_family_bedrooms!$A:$K,10,FALSE)</f>
        <v>1.2222222222222223</v>
      </c>
      <c r="L927">
        <f>VLOOKUP(A927,[1]ratio_family_bedrooms!$A:$K,11,FALSE)</f>
        <v>1.4999999999999998</v>
      </c>
      <c r="M927">
        <f t="shared" si="14"/>
        <v>1428.8045579337859</v>
      </c>
    </row>
    <row r="928" spans="1:13" x14ac:dyDescent="0.2">
      <c r="A928">
        <v>2014</v>
      </c>
      <c r="B928">
        <v>10</v>
      </c>
      <c r="C928" t="s">
        <v>61</v>
      </c>
      <c r="D928">
        <v>2</v>
      </c>
      <c r="E928" t="s">
        <v>38</v>
      </c>
      <c r="F928">
        <f>VLOOKUP(A928&amp;B928&amp;C928&amp;D928&amp;E928,average_median_rates_2_aptFINAL!A:P,16,FALSE)</f>
        <v>900</v>
      </c>
      <c r="G928">
        <f>VLOOKUP(A928&amp;B928&amp;C928&amp;3&amp;E928,average_median_rates_2_aptFINAL!A:P,16,FALSE)</f>
        <v>1100</v>
      </c>
      <c r="H928">
        <f>IF(D928&lt;=3,VLOOKUP(A928&amp;D928,[1]ratio_condo_family!$A:$F,6,FALSE),0)</f>
        <v>1.3607662456512246</v>
      </c>
      <c r="I928">
        <f>VLOOKUP(A928&amp;3,[1]ratio_condo_family!$A:$F,6,FALSE)</f>
        <v>1.3728349462822982</v>
      </c>
      <c r="J928">
        <f>VLOOKUP(A928,[1]ratio_family_bedrooms!$A:$K,9,FALSE)</f>
        <v>1.0588235294117647</v>
      </c>
      <c r="K928">
        <f>VLOOKUP(A928,[1]ratio_family_bedrooms!$A:$K,10,FALSE)</f>
        <v>1.2222222222222223</v>
      </c>
      <c r="L928">
        <f>VLOOKUP(A928,[1]ratio_family_bedrooms!$A:$K,11,FALSE)</f>
        <v>1.4999999999999998</v>
      </c>
      <c r="M928">
        <f t="shared" si="14"/>
        <v>1224.6896210861021</v>
      </c>
    </row>
    <row r="929" spans="1:13" x14ac:dyDescent="0.2">
      <c r="A929">
        <v>2014</v>
      </c>
      <c r="B929">
        <v>10</v>
      </c>
      <c r="C929" t="s">
        <v>61</v>
      </c>
      <c r="D929">
        <v>2</v>
      </c>
      <c r="E929" t="s">
        <v>39</v>
      </c>
      <c r="F929">
        <f>VLOOKUP(A929&amp;B929&amp;C929&amp;D929&amp;E929,average_median_rates_2_aptFINAL!A:P,16,FALSE)</f>
        <v>1019</v>
      </c>
      <c r="G929">
        <f>VLOOKUP(A929&amp;B929&amp;C929&amp;3&amp;E929,average_median_rates_2_aptFINAL!A:P,16,FALSE)</f>
        <v>1397.9019974134271</v>
      </c>
      <c r="H929">
        <f>IF(D929&lt;=3,VLOOKUP(A929&amp;D929,[1]ratio_condo_family!$A:$F,6,FALSE),0)</f>
        <v>1.3607662456512246</v>
      </c>
      <c r="I929">
        <f>VLOOKUP(A929&amp;3,[1]ratio_condo_family!$A:$F,6,FALSE)</f>
        <v>1.3728349462822982</v>
      </c>
      <c r="J929">
        <f>VLOOKUP(A929,[1]ratio_family_bedrooms!$A:$K,9,FALSE)</f>
        <v>1.0588235294117647</v>
      </c>
      <c r="K929">
        <f>VLOOKUP(A929,[1]ratio_family_bedrooms!$A:$K,10,FALSE)</f>
        <v>1.2222222222222223</v>
      </c>
      <c r="L929">
        <f>VLOOKUP(A929,[1]ratio_family_bedrooms!$A:$K,11,FALSE)</f>
        <v>1.4999999999999998</v>
      </c>
      <c r="M929">
        <f t="shared" si="14"/>
        <v>1386.6208043185979</v>
      </c>
    </row>
    <row r="930" spans="1:13" x14ac:dyDescent="0.2">
      <c r="A930">
        <v>2014</v>
      </c>
      <c r="B930">
        <v>10</v>
      </c>
      <c r="C930" t="s">
        <v>61</v>
      </c>
      <c r="D930">
        <v>2</v>
      </c>
      <c r="E930" t="s">
        <v>40</v>
      </c>
      <c r="F930">
        <f>VLOOKUP(A930&amp;B930&amp;C930&amp;D930&amp;E930,average_median_rates_2_aptFINAL!A:P,16,FALSE)</f>
        <v>900</v>
      </c>
      <c r="G930">
        <f>VLOOKUP(A930&amp;B930&amp;C930&amp;3&amp;E930,average_median_rates_2_aptFINAL!A:P,16,FALSE)</f>
        <v>1145</v>
      </c>
      <c r="H930">
        <f>IF(D930&lt;=3,VLOOKUP(A930&amp;D930,[1]ratio_condo_family!$A:$F,6,FALSE),0)</f>
        <v>1.3607662456512246</v>
      </c>
      <c r="I930">
        <f>VLOOKUP(A930&amp;3,[1]ratio_condo_family!$A:$F,6,FALSE)</f>
        <v>1.3728349462822982</v>
      </c>
      <c r="J930">
        <f>VLOOKUP(A930,[1]ratio_family_bedrooms!$A:$K,9,FALSE)</f>
        <v>1.0588235294117647</v>
      </c>
      <c r="K930">
        <f>VLOOKUP(A930,[1]ratio_family_bedrooms!$A:$K,10,FALSE)</f>
        <v>1.2222222222222223</v>
      </c>
      <c r="L930">
        <f>VLOOKUP(A930,[1]ratio_family_bedrooms!$A:$K,11,FALSE)</f>
        <v>1.4999999999999998</v>
      </c>
      <c r="M930">
        <f t="shared" si="14"/>
        <v>1224.6896210861021</v>
      </c>
    </row>
    <row r="931" spans="1:13" x14ac:dyDescent="0.2">
      <c r="A931">
        <v>2014</v>
      </c>
      <c r="B931">
        <v>10</v>
      </c>
      <c r="C931" t="s">
        <v>61</v>
      </c>
      <c r="D931">
        <v>2</v>
      </c>
      <c r="E931" t="s">
        <v>41</v>
      </c>
      <c r="F931">
        <f>VLOOKUP(A931&amp;B931&amp;C931&amp;D931&amp;E931,average_median_rates_2_aptFINAL!A:P,16,FALSE)</f>
        <v>1000</v>
      </c>
      <c r="G931">
        <f>VLOOKUP(A931&amp;B931&amp;C931&amp;3&amp;E931,average_median_rates_2_aptFINAL!A:P,16,FALSE)</f>
        <v>1150</v>
      </c>
      <c r="H931">
        <f>IF(D931&lt;=3,VLOOKUP(A931&amp;D931,[1]ratio_condo_family!$A:$F,6,FALSE),0)</f>
        <v>1.3607662456512246</v>
      </c>
      <c r="I931">
        <f>VLOOKUP(A931&amp;3,[1]ratio_condo_family!$A:$F,6,FALSE)</f>
        <v>1.3728349462822982</v>
      </c>
      <c r="J931">
        <f>VLOOKUP(A931,[1]ratio_family_bedrooms!$A:$K,9,FALSE)</f>
        <v>1.0588235294117647</v>
      </c>
      <c r="K931">
        <f>VLOOKUP(A931,[1]ratio_family_bedrooms!$A:$K,10,FALSE)</f>
        <v>1.2222222222222223</v>
      </c>
      <c r="L931">
        <f>VLOOKUP(A931,[1]ratio_family_bedrooms!$A:$K,11,FALSE)</f>
        <v>1.4999999999999998</v>
      </c>
      <c r="M931">
        <f t="shared" si="14"/>
        <v>1360.7662456512246</v>
      </c>
    </row>
    <row r="932" spans="1:13" x14ac:dyDescent="0.2">
      <c r="A932">
        <v>2014</v>
      </c>
      <c r="B932">
        <v>10</v>
      </c>
      <c r="C932" t="s">
        <v>61</v>
      </c>
      <c r="D932">
        <v>2</v>
      </c>
      <c r="E932" t="s">
        <v>42</v>
      </c>
      <c r="F932">
        <f>VLOOKUP(A932&amp;B932&amp;C932&amp;D932&amp;E932,average_median_rates_2_aptFINAL!A:P,16,FALSE)</f>
        <v>890</v>
      </c>
      <c r="G932">
        <f>VLOOKUP(A932&amp;B932&amp;C932&amp;3&amp;E932,average_median_rates_2_aptFINAL!A:P,16,FALSE)</f>
        <v>1120</v>
      </c>
      <c r="H932">
        <f>IF(D932&lt;=3,VLOOKUP(A932&amp;D932,[1]ratio_condo_family!$A:$F,6,FALSE),0)</f>
        <v>1.3607662456512246</v>
      </c>
      <c r="I932">
        <f>VLOOKUP(A932&amp;3,[1]ratio_condo_family!$A:$F,6,FALSE)</f>
        <v>1.3728349462822982</v>
      </c>
      <c r="J932">
        <f>VLOOKUP(A932,[1]ratio_family_bedrooms!$A:$K,9,FALSE)</f>
        <v>1.0588235294117647</v>
      </c>
      <c r="K932">
        <f>VLOOKUP(A932,[1]ratio_family_bedrooms!$A:$K,10,FALSE)</f>
        <v>1.2222222222222223</v>
      </c>
      <c r="L932">
        <f>VLOOKUP(A932,[1]ratio_family_bedrooms!$A:$K,11,FALSE)</f>
        <v>1.4999999999999998</v>
      </c>
      <c r="M932">
        <f t="shared" si="14"/>
        <v>1211.08195862959</v>
      </c>
    </row>
    <row r="933" spans="1:13" x14ac:dyDescent="0.2">
      <c r="A933">
        <v>2014</v>
      </c>
      <c r="B933">
        <v>10</v>
      </c>
      <c r="C933" t="s">
        <v>61</v>
      </c>
      <c r="D933">
        <v>2</v>
      </c>
      <c r="E933" t="s">
        <v>43</v>
      </c>
      <c r="F933">
        <f>VLOOKUP(A933&amp;B933&amp;C933&amp;D933&amp;E933,average_median_rates_2_aptFINAL!A:P,16,FALSE)</f>
        <v>1200</v>
      </c>
      <c r="G933">
        <f>VLOOKUP(A933&amp;B933&amp;C933&amp;3&amp;E933,average_median_rates_2_aptFINAL!A:P,16,FALSE)</f>
        <v>1280</v>
      </c>
      <c r="H933">
        <f>IF(D933&lt;=3,VLOOKUP(A933&amp;D933,[1]ratio_condo_family!$A:$F,6,FALSE),0)</f>
        <v>1.3607662456512246</v>
      </c>
      <c r="I933">
        <f>VLOOKUP(A933&amp;3,[1]ratio_condo_family!$A:$F,6,FALSE)</f>
        <v>1.3728349462822982</v>
      </c>
      <c r="J933">
        <f>VLOOKUP(A933,[1]ratio_family_bedrooms!$A:$K,9,FALSE)</f>
        <v>1.0588235294117647</v>
      </c>
      <c r="K933">
        <f>VLOOKUP(A933,[1]ratio_family_bedrooms!$A:$K,10,FALSE)</f>
        <v>1.2222222222222223</v>
      </c>
      <c r="L933">
        <f>VLOOKUP(A933,[1]ratio_family_bedrooms!$A:$K,11,FALSE)</f>
        <v>1.4999999999999998</v>
      </c>
      <c r="M933">
        <f t="shared" si="14"/>
        <v>1632.9194947814694</v>
      </c>
    </row>
    <row r="934" spans="1:13" x14ac:dyDescent="0.2">
      <c r="A934">
        <v>2014</v>
      </c>
      <c r="B934">
        <v>10</v>
      </c>
      <c r="C934" t="s">
        <v>61</v>
      </c>
      <c r="D934">
        <v>2</v>
      </c>
      <c r="E934" t="s">
        <v>60</v>
      </c>
      <c r="F934">
        <f>VLOOKUP(A934&amp;B934&amp;C934&amp;D934&amp;E934,average_median_rates_2_aptFINAL!A:P,16,FALSE)</f>
        <v>1250</v>
      </c>
      <c r="G934">
        <f>VLOOKUP(A934&amp;B934&amp;C934&amp;3&amp;E934,average_median_rates_2_aptFINAL!A:P,16,FALSE)</f>
        <v>1550</v>
      </c>
      <c r="H934">
        <f>IF(D934&lt;=3,VLOOKUP(A934&amp;D934,[1]ratio_condo_family!$A:$F,6,FALSE),0)</f>
        <v>1.3607662456512246</v>
      </c>
      <c r="I934">
        <f>VLOOKUP(A934&amp;3,[1]ratio_condo_family!$A:$F,6,FALSE)</f>
        <v>1.3728349462822982</v>
      </c>
      <c r="J934">
        <f>VLOOKUP(A934,[1]ratio_family_bedrooms!$A:$K,9,FALSE)</f>
        <v>1.0588235294117647</v>
      </c>
      <c r="K934">
        <f>VLOOKUP(A934,[1]ratio_family_bedrooms!$A:$K,10,FALSE)</f>
        <v>1.2222222222222223</v>
      </c>
      <c r="L934">
        <f>VLOOKUP(A934,[1]ratio_family_bedrooms!$A:$K,11,FALSE)</f>
        <v>1.4999999999999998</v>
      </c>
      <c r="M934">
        <f t="shared" si="14"/>
        <v>1700.9578070640307</v>
      </c>
    </row>
    <row r="935" spans="1:13" x14ac:dyDescent="0.2">
      <c r="A935">
        <v>2014</v>
      </c>
      <c r="B935">
        <v>10</v>
      </c>
      <c r="C935" t="s">
        <v>61</v>
      </c>
      <c r="D935">
        <v>3</v>
      </c>
      <c r="E935" t="s">
        <v>12</v>
      </c>
      <c r="F935">
        <f>VLOOKUP(A935&amp;B935&amp;C935&amp;D935&amp;E935,average_median_rates_2_aptFINAL!A:P,16,FALSE)</f>
        <v>2763</v>
      </c>
      <c r="G935">
        <f>VLOOKUP(A935&amp;B935&amp;C935&amp;3&amp;E935,average_median_rates_2_aptFINAL!A:P,16,FALSE)</f>
        <v>2763</v>
      </c>
      <c r="H935">
        <f>IF(D935&lt;=3,VLOOKUP(A935&amp;D935,[1]ratio_condo_family!$A:$F,6,FALSE),0)</f>
        <v>1.3728349462822982</v>
      </c>
      <c r="I935">
        <f>VLOOKUP(A935&amp;3,[1]ratio_condo_family!$A:$F,6,FALSE)</f>
        <v>1.3728349462822982</v>
      </c>
      <c r="J935">
        <f>VLOOKUP(A935,[1]ratio_family_bedrooms!$A:$K,9,FALSE)</f>
        <v>1.0588235294117647</v>
      </c>
      <c r="K935">
        <f>VLOOKUP(A935,[1]ratio_family_bedrooms!$A:$K,10,FALSE)</f>
        <v>1.2222222222222223</v>
      </c>
      <c r="L935">
        <f>VLOOKUP(A935,[1]ratio_family_bedrooms!$A:$K,11,FALSE)</f>
        <v>1.4999999999999998</v>
      </c>
      <c r="M935">
        <f t="shared" si="14"/>
        <v>3793.1429565779899</v>
      </c>
    </row>
    <row r="936" spans="1:13" x14ac:dyDescent="0.2">
      <c r="A936">
        <v>2014</v>
      </c>
      <c r="B936">
        <v>10</v>
      </c>
      <c r="C936" t="s">
        <v>61</v>
      </c>
      <c r="D936">
        <v>3</v>
      </c>
      <c r="E936" t="s">
        <v>16</v>
      </c>
      <c r="F936">
        <f>VLOOKUP(A936&amp;B936&amp;C936&amp;D936&amp;E936,average_median_rates_2_aptFINAL!A:P,16,FALSE)</f>
        <v>2300</v>
      </c>
      <c r="G936">
        <f>VLOOKUP(A936&amp;B936&amp;C936&amp;3&amp;E936,average_median_rates_2_aptFINAL!A:P,16,FALSE)</f>
        <v>2300</v>
      </c>
      <c r="H936">
        <f>IF(D936&lt;=3,VLOOKUP(A936&amp;D936,[1]ratio_condo_family!$A:$F,6,FALSE),0)</f>
        <v>1.3728349462822982</v>
      </c>
      <c r="I936">
        <f>VLOOKUP(A936&amp;3,[1]ratio_condo_family!$A:$F,6,FALSE)</f>
        <v>1.3728349462822982</v>
      </c>
      <c r="J936">
        <f>VLOOKUP(A936,[1]ratio_family_bedrooms!$A:$K,9,FALSE)</f>
        <v>1.0588235294117647</v>
      </c>
      <c r="K936">
        <f>VLOOKUP(A936,[1]ratio_family_bedrooms!$A:$K,10,FALSE)</f>
        <v>1.2222222222222223</v>
      </c>
      <c r="L936">
        <f>VLOOKUP(A936,[1]ratio_family_bedrooms!$A:$K,11,FALSE)</f>
        <v>1.4999999999999998</v>
      </c>
      <c r="M936">
        <f t="shared" si="14"/>
        <v>3157.5203764492858</v>
      </c>
    </row>
    <row r="937" spans="1:13" x14ac:dyDescent="0.2">
      <c r="A937">
        <v>2014</v>
      </c>
      <c r="B937">
        <v>10</v>
      </c>
      <c r="C937" t="s">
        <v>61</v>
      </c>
      <c r="D937">
        <v>3</v>
      </c>
      <c r="E937" t="s">
        <v>17</v>
      </c>
      <c r="F937">
        <f>VLOOKUP(A937&amp;B937&amp;C937&amp;D937&amp;E937,average_median_rates_2_aptFINAL!A:P,16,FALSE)</f>
        <v>1945</v>
      </c>
      <c r="G937">
        <f>VLOOKUP(A937&amp;B937&amp;C937&amp;3&amp;E937,average_median_rates_2_aptFINAL!A:P,16,FALSE)</f>
        <v>1945</v>
      </c>
      <c r="H937">
        <f>IF(D937&lt;=3,VLOOKUP(A937&amp;D937,[1]ratio_condo_family!$A:$F,6,FALSE),0)</f>
        <v>1.3728349462822982</v>
      </c>
      <c r="I937">
        <f>VLOOKUP(A937&amp;3,[1]ratio_condo_family!$A:$F,6,FALSE)</f>
        <v>1.3728349462822982</v>
      </c>
      <c r="J937">
        <f>VLOOKUP(A937,[1]ratio_family_bedrooms!$A:$K,9,FALSE)</f>
        <v>1.0588235294117647</v>
      </c>
      <c r="K937">
        <f>VLOOKUP(A937,[1]ratio_family_bedrooms!$A:$K,10,FALSE)</f>
        <v>1.2222222222222223</v>
      </c>
      <c r="L937">
        <f>VLOOKUP(A937,[1]ratio_family_bedrooms!$A:$K,11,FALSE)</f>
        <v>1.4999999999999998</v>
      </c>
      <c r="M937">
        <f t="shared" si="14"/>
        <v>2670.1639705190701</v>
      </c>
    </row>
    <row r="938" spans="1:13" x14ac:dyDescent="0.2">
      <c r="A938">
        <v>2014</v>
      </c>
      <c r="B938">
        <v>10</v>
      </c>
      <c r="C938" t="s">
        <v>61</v>
      </c>
      <c r="D938">
        <v>3</v>
      </c>
      <c r="E938" t="s">
        <v>19</v>
      </c>
      <c r="F938">
        <f>VLOOKUP(A938&amp;B938&amp;C938&amp;D938&amp;E938,average_median_rates_2_aptFINAL!A:P,16,FALSE)</f>
        <v>1990</v>
      </c>
      <c r="G938">
        <f>VLOOKUP(A938&amp;B938&amp;C938&amp;3&amp;E938,average_median_rates_2_aptFINAL!A:P,16,FALSE)</f>
        <v>1990</v>
      </c>
      <c r="H938">
        <f>IF(D938&lt;=3,VLOOKUP(A938&amp;D938,[1]ratio_condo_family!$A:$F,6,FALSE),0)</f>
        <v>1.3728349462822982</v>
      </c>
      <c r="I938">
        <f>VLOOKUP(A938&amp;3,[1]ratio_condo_family!$A:$F,6,FALSE)</f>
        <v>1.3728349462822982</v>
      </c>
      <c r="J938">
        <f>VLOOKUP(A938,[1]ratio_family_bedrooms!$A:$K,9,FALSE)</f>
        <v>1.0588235294117647</v>
      </c>
      <c r="K938">
        <f>VLOOKUP(A938,[1]ratio_family_bedrooms!$A:$K,10,FALSE)</f>
        <v>1.2222222222222223</v>
      </c>
      <c r="L938">
        <f>VLOOKUP(A938,[1]ratio_family_bedrooms!$A:$K,11,FALSE)</f>
        <v>1.4999999999999998</v>
      </c>
      <c r="M938">
        <f t="shared" si="14"/>
        <v>2731.9415431017733</v>
      </c>
    </row>
    <row r="939" spans="1:13" x14ac:dyDescent="0.2">
      <c r="A939">
        <v>2014</v>
      </c>
      <c r="B939">
        <v>10</v>
      </c>
      <c r="C939" t="s">
        <v>61</v>
      </c>
      <c r="D939">
        <v>3</v>
      </c>
      <c r="E939" t="s">
        <v>20</v>
      </c>
      <c r="F939">
        <f>VLOOKUP(A939&amp;B939&amp;C939&amp;D939&amp;E939,average_median_rates_2_aptFINAL!A:P,16,FALSE)</f>
        <v>2350</v>
      </c>
      <c r="G939">
        <f>VLOOKUP(A939&amp;B939&amp;C939&amp;3&amp;E939,average_median_rates_2_aptFINAL!A:P,16,FALSE)</f>
        <v>2350</v>
      </c>
      <c r="H939">
        <f>IF(D939&lt;=3,VLOOKUP(A939&amp;D939,[1]ratio_condo_family!$A:$F,6,FALSE),0)</f>
        <v>1.3728349462822982</v>
      </c>
      <c r="I939">
        <f>VLOOKUP(A939&amp;3,[1]ratio_condo_family!$A:$F,6,FALSE)</f>
        <v>1.3728349462822982</v>
      </c>
      <c r="J939">
        <f>VLOOKUP(A939,[1]ratio_family_bedrooms!$A:$K,9,FALSE)</f>
        <v>1.0588235294117647</v>
      </c>
      <c r="K939">
        <f>VLOOKUP(A939,[1]ratio_family_bedrooms!$A:$K,10,FALSE)</f>
        <v>1.2222222222222223</v>
      </c>
      <c r="L939">
        <f>VLOOKUP(A939,[1]ratio_family_bedrooms!$A:$K,11,FALSE)</f>
        <v>1.4999999999999998</v>
      </c>
      <c r="M939">
        <f t="shared" si="14"/>
        <v>3226.1621237634008</v>
      </c>
    </row>
    <row r="940" spans="1:13" x14ac:dyDescent="0.2">
      <c r="A940">
        <v>2014</v>
      </c>
      <c r="B940">
        <v>10</v>
      </c>
      <c r="C940" t="s">
        <v>61</v>
      </c>
      <c r="D940">
        <v>3</v>
      </c>
      <c r="E940" t="s">
        <v>21</v>
      </c>
      <c r="F940">
        <f>VLOOKUP(A940&amp;B940&amp;C940&amp;D940&amp;E940,average_median_rates_2_aptFINAL!A:P,16,FALSE)</f>
        <v>2300</v>
      </c>
      <c r="G940">
        <f>VLOOKUP(A940&amp;B940&amp;C940&amp;3&amp;E940,average_median_rates_2_aptFINAL!A:P,16,FALSE)</f>
        <v>2300</v>
      </c>
      <c r="H940">
        <f>IF(D940&lt;=3,VLOOKUP(A940&amp;D940,[1]ratio_condo_family!$A:$F,6,FALSE),0)</f>
        <v>1.3728349462822982</v>
      </c>
      <c r="I940">
        <f>VLOOKUP(A940&amp;3,[1]ratio_condo_family!$A:$F,6,FALSE)</f>
        <v>1.3728349462822982</v>
      </c>
      <c r="J940">
        <f>VLOOKUP(A940,[1]ratio_family_bedrooms!$A:$K,9,FALSE)</f>
        <v>1.0588235294117647</v>
      </c>
      <c r="K940">
        <f>VLOOKUP(A940,[1]ratio_family_bedrooms!$A:$K,10,FALSE)</f>
        <v>1.2222222222222223</v>
      </c>
      <c r="L940">
        <f>VLOOKUP(A940,[1]ratio_family_bedrooms!$A:$K,11,FALSE)</f>
        <v>1.4999999999999998</v>
      </c>
      <c r="M940">
        <f t="shared" si="14"/>
        <v>3157.5203764492858</v>
      </c>
    </row>
    <row r="941" spans="1:13" x14ac:dyDescent="0.2">
      <c r="A941">
        <v>2014</v>
      </c>
      <c r="B941">
        <v>10</v>
      </c>
      <c r="C941" t="s">
        <v>61</v>
      </c>
      <c r="D941">
        <v>3</v>
      </c>
      <c r="E941" t="s">
        <v>23</v>
      </c>
      <c r="F941">
        <f>VLOOKUP(A941&amp;B941&amp;C941&amp;D941&amp;E941,average_median_rates_2_aptFINAL!A:P,16,FALSE)</f>
        <v>1300</v>
      </c>
      <c r="G941">
        <f>VLOOKUP(A941&amp;B941&amp;C941&amp;3&amp;E941,average_median_rates_2_aptFINAL!A:P,16,FALSE)</f>
        <v>1300</v>
      </c>
      <c r="H941">
        <f>IF(D941&lt;=3,VLOOKUP(A941&amp;D941,[1]ratio_condo_family!$A:$F,6,FALSE),0)</f>
        <v>1.3728349462822982</v>
      </c>
      <c r="I941">
        <f>VLOOKUP(A941&amp;3,[1]ratio_condo_family!$A:$F,6,FALSE)</f>
        <v>1.3728349462822982</v>
      </c>
      <c r="J941">
        <f>VLOOKUP(A941,[1]ratio_family_bedrooms!$A:$K,9,FALSE)</f>
        <v>1.0588235294117647</v>
      </c>
      <c r="K941">
        <f>VLOOKUP(A941,[1]ratio_family_bedrooms!$A:$K,10,FALSE)</f>
        <v>1.2222222222222223</v>
      </c>
      <c r="L941">
        <f>VLOOKUP(A941,[1]ratio_family_bedrooms!$A:$K,11,FALSE)</f>
        <v>1.4999999999999998</v>
      </c>
      <c r="M941">
        <f t="shared" si="14"/>
        <v>1784.6854301669875</v>
      </c>
    </row>
    <row r="942" spans="1:13" x14ac:dyDescent="0.2">
      <c r="A942">
        <v>2014</v>
      </c>
      <c r="B942">
        <v>10</v>
      </c>
      <c r="C942" t="s">
        <v>61</v>
      </c>
      <c r="D942">
        <v>3</v>
      </c>
      <c r="E942" t="s">
        <v>24</v>
      </c>
      <c r="F942">
        <f>VLOOKUP(A942&amp;B942&amp;C942&amp;D942&amp;E942,average_median_rates_2_aptFINAL!A:P,16,FALSE)</f>
        <v>1500</v>
      </c>
      <c r="G942">
        <f>VLOOKUP(A942&amp;B942&amp;C942&amp;3&amp;E942,average_median_rates_2_aptFINAL!A:P,16,FALSE)</f>
        <v>1500</v>
      </c>
      <c r="H942">
        <f>IF(D942&lt;=3,VLOOKUP(A942&amp;D942,[1]ratio_condo_family!$A:$F,6,FALSE),0)</f>
        <v>1.3728349462822982</v>
      </c>
      <c r="I942">
        <f>VLOOKUP(A942&amp;3,[1]ratio_condo_family!$A:$F,6,FALSE)</f>
        <v>1.3728349462822982</v>
      </c>
      <c r="J942">
        <f>VLOOKUP(A942,[1]ratio_family_bedrooms!$A:$K,9,FALSE)</f>
        <v>1.0588235294117647</v>
      </c>
      <c r="K942">
        <f>VLOOKUP(A942,[1]ratio_family_bedrooms!$A:$K,10,FALSE)</f>
        <v>1.2222222222222223</v>
      </c>
      <c r="L942">
        <f>VLOOKUP(A942,[1]ratio_family_bedrooms!$A:$K,11,FALSE)</f>
        <v>1.4999999999999998</v>
      </c>
      <c r="M942">
        <f t="shared" si="14"/>
        <v>2059.2524194234475</v>
      </c>
    </row>
    <row r="943" spans="1:13" x14ac:dyDescent="0.2">
      <c r="A943">
        <v>2014</v>
      </c>
      <c r="B943">
        <v>10</v>
      </c>
      <c r="C943" t="s">
        <v>61</v>
      </c>
      <c r="D943">
        <v>3</v>
      </c>
      <c r="E943" t="s">
        <v>25</v>
      </c>
      <c r="F943">
        <f>VLOOKUP(A943&amp;B943&amp;C943&amp;D943&amp;E943,average_median_rates_2_aptFINAL!A:P,16,FALSE)</f>
        <v>1272</v>
      </c>
      <c r="G943">
        <f>VLOOKUP(A943&amp;B943&amp;C943&amp;3&amp;E943,average_median_rates_2_aptFINAL!A:P,16,FALSE)</f>
        <v>1272</v>
      </c>
      <c r="H943">
        <f>IF(D943&lt;=3,VLOOKUP(A943&amp;D943,[1]ratio_condo_family!$A:$F,6,FALSE),0)</f>
        <v>1.3728349462822982</v>
      </c>
      <c r="I943">
        <f>VLOOKUP(A943&amp;3,[1]ratio_condo_family!$A:$F,6,FALSE)</f>
        <v>1.3728349462822982</v>
      </c>
      <c r="J943">
        <f>VLOOKUP(A943,[1]ratio_family_bedrooms!$A:$K,9,FALSE)</f>
        <v>1.0588235294117647</v>
      </c>
      <c r="K943">
        <f>VLOOKUP(A943,[1]ratio_family_bedrooms!$A:$K,10,FALSE)</f>
        <v>1.2222222222222223</v>
      </c>
      <c r="L943">
        <f>VLOOKUP(A943,[1]ratio_family_bedrooms!$A:$K,11,FALSE)</f>
        <v>1.4999999999999998</v>
      </c>
      <c r="M943">
        <f t="shared" si="14"/>
        <v>1746.2460516710833</v>
      </c>
    </row>
    <row r="944" spans="1:13" x14ac:dyDescent="0.2">
      <c r="A944">
        <v>2014</v>
      </c>
      <c r="B944">
        <v>10</v>
      </c>
      <c r="C944" t="s">
        <v>61</v>
      </c>
      <c r="D944">
        <v>3</v>
      </c>
      <c r="E944" t="s">
        <v>26</v>
      </c>
      <c r="F944">
        <f>VLOOKUP(A944&amp;B944&amp;C944&amp;D944&amp;E944,average_median_rates_2_aptFINAL!A:P,16,FALSE)</f>
        <v>1215</v>
      </c>
      <c r="G944">
        <f>VLOOKUP(A944&amp;B944&amp;C944&amp;3&amp;E944,average_median_rates_2_aptFINAL!A:P,16,FALSE)</f>
        <v>1215</v>
      </c>
      <c r="H944">
        <f>IF(D944&lt;=3,VLOOKUP(A944&amp;D944,[1]ratio_condo_family!$A:$F,6,FALSE),0)</f>
        <v>1.3728349462822982</v>
      </c>
      <c r="I944">
        <f>VLOOKUP(A944&amp;3,[1]ratio_condo_family!$A:$F,6,FALSE)</f>
        <v>1.3728349462822982</v>
      </c>
      <c r="J944">
        <f>VLOOKUP(A944,[1]ratio_family_bedrooms!$A:$K,9,FALSE)</f>
        <v>1.0588235294117647</v>
      </c>
      <c r="K944">
        <f>VLOOKUP(A944,[1]ratio_family_bedrooms!$A:$K,10,FALSE)</f>
        <v>1.2222222222222223</v>
      </c>
      <c r="L944">
        <f>VLOOKUP(A944,[1]ratio_family_bedrooms!$A:$K,11,FALSE)</f>
        <v>1.4999999999999998</v>
      </c>
      <c r="M944">
        <f t="shared" si="14"/>
        <v>1667.9944597329923</v>
      </c>
    </row>
    <row r="945" spans="1:13" x14ac:dyDescent="0.2">
      <c r="A945">
        <v>2014</v>
      </c>
      <c r="B945">
        <v>10</v>
      </c>
      <c r="C945" t="s">
        <v>61</v>
      </c>
      <c r="D945">
        <v>3</v>
      </c>
      <c r="E945" t="s">
        <v>27</v>
      </c>
      <c r="F945">
        <f>VLOOKUP(A945&amp;B945&amp;C945&amp;D945&amp;E945,average_median_rates_2_aptFINAL!A:P,16,FALSE)</f>
        <v>2500</v>
      </c>
      <c r="G945">
        <f>VLOOKUP(A945&amp;B945&amp;C945&amp;3&amp;E945,average_median_rates_2_aptFINAL!A:P,16,FALSE)</f>
        <v>2500</v>
      </c>
      <c r="H945">
        <f>IF(D945&lt;=3,VLOOKUP(A945&amp;D945,[1]ratio_condo_family!$A:$F,6,FALSE),0)</f>
        <v>1.3728349462822982</v>
      </c>
      <c r="I945">
        <f>VLOOKUP(A945&amp;3,[1]ratio_condo_family!$A:$F,6,FALSE)</f>
        <v>1.3728349462822982</v>
      </c>
      <c r="J945">
        <f>VLOOKUP(A945,[1]ratio_family_bedrooms!$A:$K,9,FALSE)</f>
        <v>1.0588235294117647</v>
      </c>
      <c r="K945">
        <f>VLOOKUP(A945,[1]ratio_family_bedrooms!$A:$K,10,FALSE)</f>
        <v>1.2222222222222223</v>
      </c>
      <c r="L945">
        <f>VLOOKUP(A945,[1]ratio_family_bedrooms!$A:$K,11,FALSE)</f>
        <v>1.4999999999999998</v>
      </c>
      <c r="M945">
        <f t="shared" si="14"/>
        <v>3432.0873657057455</v>
      </c>
    </row>
    <row r="946" spans="1:13" x14ac:dyDescent="0.2">
      <c r="A946">
        <v>2014</v>
      </c>
      <c r="B946">
        <v>10</v>
      </c>
      <c r="C946" t="s">
        <v>61</v>
      </c>
      <c r="D946">
        <v>3</v>
      </c>
      <c r="E946" t="s">
        <v>28</v>
      </c>
      <c r="F946">
        <f>VLOOKUP(A946&amp;B946&amp;C946&amp;D946&amp;E946,average_median_rates_2_aptFINAL!A:P,16,FALSE)</f>
        <v>1400</v>
      </c>
      <c r="G946">
        <f>VLOOKUP(A946&amp;B946&amp;C946&amp;3&amp;E946,average_median_rates_2_aptFINAL!A:P,16,FALSE)</f>
        <v>1400</v>
      </c>
      <c r="H946">
        <f>IF(D946&lt;=3,VLOOKUP(A946&amp;D946,[1]ratio_condo_family!$A:$F,6,FALSE),0)</f>
        <v>1.3728349462822982</v>
      </c>
      <c r="I946">
        <f>VLOOKUP(A946&amp;3,[1]ratio_condo_family!$A:$F,6,FALSE)</f>
        <v>1.3728349462822982</v>
      </c>
      <c r="J946">
        <f>VLOOKUP(A946,[1]ratio_family_bedrooms!$A:$K,9,FALSE)</f>
        <v>1.0588235294117647</v>
      </c>
      <c r="K946">
        <f>VLOOKUP(A946,[1]ratio_family_bedrooms!$A:$K,10,FALSE)</f>
        <v>1.2222222222222223</v>
      </c>
      <c r="L946">
        <f>VLOOKUP(A946,[1]ratio_family_bedrooms!$A:$K,11,FALSE)</f>
        <v>1.4999999999999998</v>
      </c>
      <c r="M946">
        <f t="shared" si="14"/>
        <v>1921.9689247952174</v>
      </c>
    </row>
    <row r="947" spans="1:13" x14ac:dyDescent="0.2">
      <c r="A947">
        <v>2014</v>
      </c>
      <c r="B947">
        <v>10</v>
      </c>
      <c r="C947" t="s">
        <v>61</v>
      </c>
      <c r="D947">
        <v>3</v>
      </c>
      <c r="E947" t="s">
        <v>29</v>
      </c>
      <c r="F947">
        <f>VLOOKUP(A947&amp;B947&amp;C947&amp;D947&amp;E947,average_median_rates_2_aptFINAL!A:P,16,FALSE)</f>
        <v>1080</v>
      </c>
      <c r="G947">
        <f>VLOOKUP(A947&amp;B947&amp;C947&amp;3&amp;E947,average_median_rates_2_aptFINAL!A:P,16,FALSE)</f>
        <v>1080</v>
      </c>
      <c r="H947">
        <f>IF(D947&lt;=3,VLOOKUP(A947&amp;D947,[1]ratio_condo_family!$A:$F,6,FALSE),0)</f>
        <v>1.3728349462822982</v>
      </c>
      <c r="I947">
        <f>VLOOKUP(A947&amp;3,[1]ratio_condo_family!$A:$F,6,FALSE)</f>
        <v>1.3728349462822982</v>
      </c>
      <c r="J947">
        <f>VLOOKUP(A947,[1]ratio_family_bedrooms!$A:$K,9,FALSE)</f>
        <v>1.0588235294117647</v>
      </c>
      <c r="K947">
        <f>VLOOKUP(A947,[1]ratio_family_bedrooms!$A:$K,10,FALSE)</f>
        <v>1.2222222222222223</v>
      </c>
      <c r="L947">
        <f>VLOOKUP(A947,[1]ratio_family_bedrooms!$A:$K,11,FALSE)</f>
        <v>1.4999999999999998</v>
      </c>
      <c r="M947">
        <f t="shared" si="14"/>
        <v>1482.6617419848819</v>
      </c>
    </row>
    <row r="948" spans="1:13" x14ac:dyDescent="0.2">
      <c r="A948">
        <v>2014</v>
      </c>
      <c r="B948">
        <v>10</v>
      </c>
      <c r="C948" t="s">
        <v>61</v>
      </c>
      <c r="D948">
        <v>3</v>
      </c>
      <c r="E948" t="s">
        <v>31</v>
      </c>
      <c r="F948">
        <f>VLOOKUP(A948&amp;B948&amp;C948&amp;D948&amp;E948,average_median_rates_2_aptFINAL!A:P,16,FALSE)</f>
        <v>1275</v>
      </c>
      <c r="G948">
        <f>VLOOKUP(A948&amp;B948&amp;C948&amp;3&amp;E948,average_median_rates_2_aptFINAL!A:P,16,FALSE)</f>
        <v>1275</v>
      </c>
      <c r="H948">
        <f>IF(D948&lt;=3,VLOOKUP(A948&amp;D948,[1]ratio_condo_family!$A:$F,6,FALSE),0)</f>
        <v>1.3728349462822982</v>
      </c>
      <c r="I948">
        <f>VLOOKUP(A948&amp;3,[1]ratio_condo_family!$A:$F,6,FALSE)</f>
        <v>1.3728349462822982</v>
      </c>
      <c r="J948">
        <f>VLOOKUP(A948,[1]ratio_family_bedrooms!$A:$K,9,FALSE)</f>
        <v>1.0588235294117647</v>
      </c>
      <c r="K948">
        <f>VLOOKUP(A948,[1]ratio_family_bedrooms!$A:$K,10,FALSE)</f>
        <v>1.2222222222222223</v>
      </c>
      <c r="L948">
        <f>VLOOKUP(A948,[1]ratio_family_bedrooms!$A:$K,11,FALSE)</f>
        <v>1.4999999999999998</v>
      </c>
      <c r="M948">
        <f t="shared" si="14"/>
        <v>1750.3645565099303</v>
      </c>
    </row>
    <row r="949" spans="1:13" x14ac:dyDescent="0.2">
      <c r="A949">
        <v>2014</v>
      </c>
      <c r="B949">
        <v>10</v>
      </c>
      <c r="C949" t="s">
        <v>61</v>
      </c>
      <c r="D949">
        <v>3</v>
      </c>
      <c r="E949" t="s">
        <v>32</v>
      </c>
      <c r="F949">
        <f>VLOOKUP(A949&amp;B949&amp;C949&amp;D949&amp;E949,average_median_rates_2_aptFINAL!A:P,16,FALSE)</f>
        <v>1400</v>
      </c>
      <c r="G949">
        <f>VLOOKUP(A949&amp;B949&amp;C949&amp;3&amp;E949,average_median_rates_2_aptFINAL!A:P,16,FALSE)</f>
        <v>1400</v>
      </c>
      <c r="H949">
        <f>IF(D949&lt;=3,VLOOKUP(A949&amp;D949,[1]ratio_condo_family!$A:$F,6,FALSE),0)</f>
        <v>1.3728349462822982</v>
      </c>
      <c r="I949">
        <f>VLOOKUP(A949&amp;3,[1]ratio_condo_family!$A:$F,6,FALSE)</f>
        <v>1.3728349462822982</v>
      </c>
      <c r="J949">
        <f>VLOOKUP(A949,[1]ratio_family_bedrooms!$A:$K,9,FALSE)</f>
        <v>1.0588235294117647</v>
      </c>
      <c r="K949">
        <f>VLOOKUP(A949,[1]ratio_family_bedrooms!$A:$K,10,FALSE)</f>
        <v>1.2222222222222223</v>
      </c>
      <c r="L949">
        <f>VLOOKUP(A949,[1]ratio_family_bedrooms!$A:$K,11,FALSE)</f>
        <v>1.4999999999999998</v>
      </c>
      <c r="M949">
        <f t="shared" si="14"/>
        <v>1921.9689247952174</v>
      </c>
    </row>
    <row r="950" spans="1:13" x14ac:dyDescent="0.2">
      <c r="A950">
        <v>2014</v>
      </c>
      <c r="B950">
        <v>10</v>
      </c>
      <c r="C950" t="s">
        <v>61</v>
      </c>
      <c r="D950">
        <v>3</v>
      </c>
      <c r="E950" t="s">
        <v>33</v>
      </c>
      <c r="F950">
        <f>VLOOKUP(A950&amp;B950&amp;C950&amp;D950&amp;E950,average_median_rates_2_aptFINAL!A:P,16,FALSE)</f>
        <v>2095.7034056617345</v>
      </c>
      <c r="G950">
        <f>VLOOKUP(A950&amp;B950&amp;C950&amp;3&amp;E950,average_median_rates_2_aptFINAL!A:P,16,FALSE)</f>
        <v>2095.7034056617345</v>
      </c>
      <c r="H950">
        <f>IF(D950&lt;=3,VLOOKUP(A950&amp;D950,[1]ratio_condo_family!$A:$F,6,FALSE),0)</f>
        <v>1.3728349462822982</v>
      </c>
      <c r="I950">
        <f>VLOOKUP(A950&amp;3,[1]ratio_condo_family!$A:$F,6,FALSE)</f>
        <v>1.3728349462822982</v>
      </c>
      <c r="J950">
        <f>VLOOKUP(A950,[1]ratio_family_bedrooms!$A:$K,9,FALSE)</f>
        <v>1.0588235294117647</v>
      </c>
      <c r="K950">
        <f>VLOOKUP(A950,[1]ratio_family_bedrooms!$A:$K,10,FALSE)</f>
        <v>1.2222222222222223</v>
      </c>
      <c r="L950">
        <f>VLOOKUP(A950,[1]ratio_family_bedrooms!$A:$K,11,FALSE)</f>
        <v>1.4999999999999998</v>
      </c>
      <c r="M950">
        <f t="shared" si="14"/>
        <v>2877.0548723352567</v>
      </c>
    </row>
    <row r="951" spans="1:13" x14ac:dyDescent="0.2">
      <c r="A951">
        <v>2014</v>
      </c>
      <c r="B951">
        <v>10</v>
      </c>
      <c r="C951" t="s">
        <v>61</v>
      </c>
      <c r="D951">
        <v>3</v>
      </c>
      <c r="E951" t="s">
        <v>34</v>
      </c>
      <c r="F951">
        <f>VLOOKUP(A951&amp;B951&amp;C951&amp;D951&amp;E951,average_median_rates_2_aptFINAL!A:P,16,FALSE)</f>
        <v>1520</v>
      </c>
      <c r="G951">
        <f>VLOOKUP(A951&amp;B951&amp;C951&amp;3&amp;E951,average_median_rates_2_aptFINAL!A:P,16,FALSE)</f>
        <v>1520</v>
      </c>
      <c r="H951">
        <f>IF(D951&lt;=3,VLOOKUP(A951&amp;D951,[1]ratio_condo_family!$A:$F,6,FALSE),0)</f>
        <v>1.3728349462822982</v>
      </c>
      <c r="I951">
        <f>VLOOKUP(A951&amp;3,[1]ratio_condo_family!$A:$F,6,FALSE)</f>
        <v>1.3728349462822982</v>
      </c>
      <c r="J951">
        <f>VLOOKUP(A951,[1]ratio_family_bedrooms!$A:$K,9,FALSE)</f>
        <v>1.0588235294117647</v>
      </c>
      <c r="K951">
        <f>VLOOKUP(A951,[1]ratio_family_bedrooms!$A:$K,10,FALSE)</f>
        <v>1.2222222222222223</v>
      </c>
      <c r="L951">
        <f>VLOOKUP(A951,[1]ratio_family_bedrooms!$A:$K,11,FALSE)</f>
        <v>1.4999999999999998</v>
      </c>
      <c r="M951">
        <f t="shared" si="14"/>
        <v>2086.7091183490934</v>
      </c>
    </row>
    <row r="952" spans="1:13" x14ac:dyDescent="0.2">
      <c r="A952">
        <v>2014</v>
      </c>
      <c r="B952">
        <v>10</v>
      </c>
      <c r="C952" t="s">
        <v>61</v>
      </c>
      <c r="D952">
        <v>3</v>
      </c>
      <c r="E952" t="s">
        <v>35</v>
      </c>
      <c r="F952">
        <f>VLOOKUP(A952&amp;B952&amp;C952&amp;D952&amp;E952,average_median_rates_2_aptFINAL!A:P,16,FALSE)</f>
        <v>3750</v>
      </c>
      <c r="G952">
        <f>VLOOKUP(A952&amp;B952&amp;C952&amp;3&amp;E952,average_median_rates_2_aptFINAL!A:P,16,FALSE)</f>
        <v>3750</v>
      </c>
      <c r="H952">
        <f>IF(D952&lt;=3,VLOOKUP(A952&amp;D952,[1]ratio_condo_family!$A:$F,6,FALSE),0)</f>
        <v>1.3728349462822982</v>
      </c>
      <c r="I952">
        <f>VLOOKUP(A952&amp;3,[1]ratio_condo_family!$A:$F,6,FALSE)</f>
        <v>1.3728349462822982</v>
      </c>
      <c r="J952">
        <f>VLOOKUP(A952,[1]ratio_family_bedrooms!$A:$K,9,FALSE)</f>
        <v>1.0588235294117647</v>
      </c>
      <c r="K952">
        <f>VLOOKUP(A952,[1]ratio_family_bedrooms!$A:$K,10,FALSE)</f>
        <v>1.2222222222222223</v>
      </c>
      <c r="L952">
        <f>VLOOKUP(A952,[1]ratio_family_bedrooms!$A:$K,11,FALSE)</f>
        <v>1.4999999999999998</v>
      </c>
      <c r="M952">
        <f t="shared" si="14"/>
        <v>5148.1310485586182</v>
      </c>
    </row>
    <row r="953" spans="1:13" x14ac:dyDescent="0.2">
      <c r="A953">
        <v>2014</v>
      </c>
      <c r="B953">
        <v>10</v>
      </c>
      <c r="C953" t="s">
        <v>61</v>
      </c>
      <c r="D953">
        <v>3</v>
      </c>
      <c r="E953" t="s">
        <v>36</v>
      </c>
      <c r="F953">
        <f>VLOOKUP(A953&amp;B953&amp;C953&amp;D953&amp;E953,average_median_rates_2_aptFINAL!A:P,16,FALSE)</f>
        <v>1263</v>
      </c>
      <c r="G953">
        <f>VLOOKUP(A953&amp;B953&amp;C953&amp;3&amp;E953,average_median_rates_2_aptFINAL!A:P,16,FALSE)</f>
        <v>1263</v>
      </c>
      <c r="H953">
        <f>IF(D953&lt;=3,VLOOKUP(A953&amp;D953,[1]ratio_condo_family!$A:$F,6,FALSE),0)</f>
        <v>1.3728349462822982</v>
      </c>
      <c r="I953">
        <f>VLOOKUP(A953&amp;3,[1]ratio_condo_family!$A:$F,6,FALSE)</f>
        <v>1.3728349462822982</v>
      </c>
      <c r="J953">
        <f>VLOOKUP(A953,[1]ratio_family_bedrooms!$A:$K,9,FALSE)</f>
        <v>1.0588235294117647</v>
      </c>
      <c r="K953">
        <f>VLOOKUP(A953,[1]ratio_family_bedrooms!$A:$K,10,FALSE)</f>
        <v>1.2222222222222223</v>
      </c>
      <c r="L953">
        <f>VLOOKUP(A953,[1]ratio_family_bedrooms!$A:$K,11,FALSE)</f>
        <v>1.4999999999999998</v>
      </c>
      <c r="M953">
        <f t="shared" si="14"/>
        <v>1733.8905371545427</v>
      </c>
    </row>
    <row r="954" spans="1:13" x14ac:dyDescent="0.2">
      <c r="A954">
        <v>2014</v>
      </c>
      <c r="B954">
        <v>10</v>
      </c>
      <c r="C954" t="s">
        <v>61</v>
      </c>
      <c r="D954">
        <v>3</v>
      </c>
      <c r="E954" t="s">
        <v>37</v>
      </c>
      <c r="F954">
        <f>VLOOKUP(A954&amp;B954&amp;C954&amp;D954&amp;E954,average_median_rates_2_aptFINAL!A:P,16,FALSE)</f>
        <v>1073</v>
      </c>
      <c r="G954">
        <f>VLOOKUP(A954&amp;B954&amp;C954&amp;3&amp;E954,average_median_rates_2_aptFINAL!A:P,16,FALSE)</f>
        <v>1073</v>
      </c>
      <c r="H954">
        <f>IF(D954&lt;=3,VLOOKUP(A954&amp;D954,[1]ratio_condo_family!$A:$F,6,FALSE),0)</f>
        <v>1.3728349462822982</v>
      </c>
      <c r="I954">
        <f>VLOOKUP(A954&amp;3,[1]ratio_condo_family!$A:$F,6,FALSE)</f>
        <v>1.3728349462822982</v>
      </c>
      <c r="J954">
        <f>VLOOKUP(A954,[1]ratio_family_bedrooms!$A:$K,9,FALSE)</f>
        <v>1.0588235294117647</v>
      </c>
      <c r="K954">
        <f>VLOOKUP(A954,[1]ratio_family_bedrooms!$A:$K,10,FALSE)</f>
        <v>1.2222222222222223</v>
      </c>
      <c r="L954">
        <f>VLOOKUP(A954,[1]ratio_family_bedrooms!$A:$K,11,FALSE)</f>
        <v>1.4999999999999998</v>
      </c>
      <c r="M954">
        <f t="shared" si="14"/>
        <v>1473.051897360906</v>
      </c>
    </row>
    <row r="955" spans="1:13" x14ac:dyDescent="0.2">
      <c r="A955">
        <v>2014</v>
      </c>
      <c r="B955">
        <v>10</v>
      </c>
      <c r="C955" t="s">
        <v>61</v>
      </c>
      <c r="D955">
        <v>3</v>
      </c>
      <c r="E955" t="s">
        <v>38</v>
      </c>
      <c r="F955">
        <f>VLOOKUP(A955&amp;B955&amp;C955&amp;D955&amp;E955,average_median_rates_2_aptFINAL!A:P,16,FALSE)</f>
        <v>1100</v>
      </c>
      <c r="G955">
        <f>VLOOKUP(A955&amp;B955&amp;C955&amp;3&amp;E955,average_median_rates_2_aptFINAL!A:P,16,FALSE)</f>
        <v>1100</v>
      </c>
      <c r="H955">
        <f>IF(D955&lt;=3,VLOOKUP(A955&amp;D955,[1]ratio_condo_family!$A:$F,6,FALSE),0)</f>
        <v>1.3728349462822982</v>
      </c>
      <c r="I955">
        <f>VLOOKUP(A955&amp;3,[1]ratio_condo_family!$A:$F,6,FALSE)</f>
        <v>1.3728349462822982</v>
      </c>
      <c r="J955">
        <f>VLOOKUP(A955,[1]ratio_family_bedrooms!$A:$K,9,FALSE)</f>
        <v>1.0588235294117647</v>
      </c>
      <c r="K955">
        <f>VLOOKUP(A955,[1]ratio_family_bedrooms!$A:$K,10,FALSE)</f>
        <v>1.2222222222222223</v>
      </c>
      <c r="L955">
        <f>VLOOKUP(A955,[1]ratio_family_bedrooms!$A:$K,11,FALSE)</f>
        <v>1.4999999999999998</v>
      </c>
      <c r="M955">
        <f t="shared" si="14"/>
        <v>1510.1184409105281</v>
      </c>
    </row>
    <row r="956" spans="1:13" x14ac:dyDescent="0.2">
      <c r="A956">
        <v>2014</v>
      </c>
      <c r="B956">
        <v>10</v>
      </c>
      <c r="C956" t="s">
        <v>61</v>
      </c>
      <c r="D956">
        <v>3</v>
      </c>
      <c r="E956" t="s">
        <v>39</v>
      </c>
      <c r="F956">
        <f>VLOOKUP(A956&amp;B956&amp;C956&amp;D956&amp;E956,average_median_rates_2_aptFINAL!A:P,16,FALSE)</f>
        <v>1397.9019974134271</v>
      </c>
      <c r="G956">
        <f>VLOOKUP(A956&amp;B956&amp;C956&amp;3&amp;E956,average_median_rates_2_aptFINAL!A:P,16,FALSE)</f>
        <v>1397.9019974134271</v>
      </c>
      <c r="H956">
        <f>IF(D956&lt;=3,VLOOKUP(A956&amp;D956,[1]ratio_condo_family!$A:$F,6,FALSE),0)</f>
        <v>1.3728349462822982</v>
      </c>
      <c r="I956">
        <f>VLOOKUP(A956&amp;3,[1]ratio_condo_family!$A:$F,6,FALSE)</f>
        <v>1.3728349462822982</v>
      </c>
      <c r="J956">
        <f>VLOOKUP(A956,[1]ratio_family_bedrooms!$A:$K,9,FALSE)</f>
        <v>1.0588235294117647</v>
      </c>
      <c r="K956">
        <f>VLOOKUP(A956,[1]ratio_family_bedrooms!$A:$K,10,FALSE)</f>
        <v>1.2222222222222223</v>
      </c>
      <c r="L956">
        <f>VLOOKUP(A956,[1]ratio_family_bedrooms!$A:$K,11,FALSE)</f>
        <v>1.4999999999999998</v>
      </c>
      <c r="M956">
        <f t="shared" si="14"/>
        <v>1919.0887135269795</v>
      </c>
    </row>
    <row r="957" spans="1:13" x14ac:dyDescent="0.2">
      <c r="A957">
        <v>2014</v>
      </c>
      <c r="B957">
        <v>10</v>
      </c>
      <c r="C957" t="s">
        <v>61</v>
      </c>
      <c r="D957">
        <v>3</v>
      </c>
      <c r="E957" t="s">
        <v>40</v>
      </c>
      <c r="F957">
        <f>VLOOKUP(A957&amp;B957&amp;C957&amp;D957&amp;E957,average_median_rates_2_aptFINAL!A:P,16,FALSE)</f>
        <v>1145</v>
      </c>
      <c r="G957">
        <f>VLOOKUP(A957&amp;B957&amp;C957&amp;3&amp;E957,average_median_rates_2_aptFINAL!A:P,16,FALSE)</f>
        <v>1145</v>
      </c>
      <c r="H957">
        <f>IF(D957&lt;=3,VLOOKUP(A957&amp;D957,[1]ratio_condo_family!$A:$F,6,FALSE),0)</f>
        <v>1.3728349462822982</v>
      </c>
      <c r="I957">
        <f>VLOOKUP(A957&amp;3,[1]ratio_condo_family!$A:$F,6,FALSE)</f>
        <v>1.3728349462822982</v>
      </c>
      <c r="J957">
        <f>VLOOKUP(A957,[1]ratio_family_bedrooms!$A:$K,9,FALSE)</f>
        <v>1.0588235294117647</v>
      </c>
      <c r="K957">
        <f>VLOOKUP(A957,[1]ratio_family_bedrooms!$A:$K,10,FALSE)</f>
        <v>1.2222222222222223</v>
      </c>
      <c r="L957">
        <f>VLOOKUP(A957,[1]ratio_family_bedrooms!$A:$K,11,FALSE)</f>
        <v>1.4999999999999998</v>
      </c>
      <c r="M957">
        <f t="shared" si="14"/>
        <v>1571.8960134932315</v>
      </c>
    </row>
    <row r="958" spans="1:13" x14ac:dyDescent="0.2">
      <c r="A958">
        <v>2014</v>
      </c>
      <c r="B958">
        <v>10</v>
      </c>
      <c r="C958" t="s">
        <v>61</v>
      </c>
      <c r="D958">
        <v>3</v>
      </c>
      <c r="E958" t="s">
        <v>41</v>
      </c>
      <c r="F958">
        <f>VLOOKUP(A958&amp;B958&amp;C958&amp;D958&amp;E958,average_median_rates_2_aptFINAL!A:P,16,FALSE)</f>
        <v>1150</v>
      </c>
      <c r="G958">
        <f>VLOOKUP(A958&amp;B958&amp;C958&amp;3&amp;E958,average_median_rates_2_aptFINAL!A:P,16,FALSE)</f>
        <v>1150</v>
      </c>
      <c r="H958">
        <f>IF(D958&lt;=3,VLOOKUP(A958&amp;D958,[1]ratio_condo_family!$A:$F,6,FALSE),0)</f>
        <v>1.3728349462822982</v>
      </c>
      <c r="I958">
        <f>VLOOKUP(A958&amp;3,[1]ratio_condo_family!$A:$F,6,FALSE)</f>
        <v>1.3728349462822982</v>
      </c>
      <c r="J958">
        <f>VLOOKUP(A958,[1]ratio_family_bedrooms!$A:$K,9,FALSE)</f>
        <v>1.0588235294117647</v>
      </c>
      <c r="K958">
        <f>VLOOKUP(A958,[1]ratio_family_bedrooms!$A:$K,10,FALSE)</f>
        <v>1.2222222222222223</v>
      </c>
      <c r="L958">
        <f>VLOOKUP(A958,[1]ratio_family_bedrooms!$A:$K,11,FALSE)</f>
        <v>1.4999999999999998</v>
      </c>
      <c r="M958">
        <f t="shared" si="14"/>
        <v>1578.7601882246429</v>
      </c>
    </row>
    <row r="959" spans="1:13" x14ac:dyDescent="0.2">
      <c r="A959">
        <v>2014</v>
      </c>
      <c r="B959">
        <v>10</v>
      </c>
      <c r="C959" t="s">
        <v>61</v>
      </c>
      <c r="D959">
        <v>3</v>
      </c>
      <c r="E959" t="s">
        <v>42</v>
      </c>
      <c r="F959">
        <f>VLOOKUP(A959&amp;B959&amp;C959&amp;D959&amp;E959,average_median_rates_2_aptFINAL!A:P,16,FALSE)</f>
        <v>1120</v>
      </c>
      <c r="G959">
        <f>VLOOKUP(A959&amp;B959&amp;C959&amp;3&amp;E959,average_median_rates_2_aptFINAL!A:P,16,FALSE)</f>
        <v>1120</v>
      </c>
      <c r="H959">
        <f>IF(D959&lt;=3,VLOOKUP(A959&amp;D959,[1]ratio_condo_family!$A:$F,6,FALSE),0)</f>
        <v>1.3728349462822982</v>
      </c>
      <c r="I959">
        <f>VLOOKUP(A959&amp;3,[1]ratio_condo_family!$A:$F,6,FALSE)</f>
        <v>1.3728349462822982</v>
      </c>
      <c r="J959">
        <f>VLOOKUP(A959,[1]ratio_family_bedrooms!$A:$K,9,FALSE)</f>
        <v>1.0588235294117647</v>
      </c>
      <c r="K959">
        <f>VLOOKUP(A959,[1]ratio_family_bedrooms!$A:$K,10,FALSE)</f>
        <v>1.2222222222222223</v>
      </c>
      <c r="L959">
        <f>VLOOKUP(A959,[1]ratio_family_bedrooms!$A:$K,11,FALSE)</f>
        <v>1.4999999999999998</v>
      </c>
      <c r="M959">
        <f t="shared" si="14"/>
        <v>1537.575139836174</v>
      </c>
    </row>
    <row r="960" spans="1:13" x14ac:dyDescent="0.2">
      <c r="A960">
        <v>2014</v>
      </c>
      <c r="B960">
        <v>10</v>
      </c>
      <c r="C960" t="s">
        <v>61</v>
      </c>
      <c r="D960">
        <v>3</v>
      </c>
      <c r="E960" t="s">
        <v>43</v>
      </c>
      <c r="F960">
        <f>VLOOKUP(A960&amp;B960&amp;C960&amp;D960&amp;E960,average_median_rates_2_aptFINAL!A:P,16,FALSE)</f>
        <v>1280</v>
      </c>
      <c r="G960">
        <f>VLOOKUP(A960&amp;B960&amp;C960&amp;3&amp;E960,average_median_rates_2_aptFINAL!A:P,16,FALSE)</f>
        <v>1280</v>
      </c>
      <c r="H960">
        <f>IF(D960&lt;=3,VLOOKUP(A960&amp;D960,[1]ratio_condo_family!$A:$F,6,FALSE),0)</f>
        <v>1.3728349462822982</v>
      </c>
      <c r="I960">
        <f>VLOOKUP(A960&amp;3,[1]ratio_condo_family!$A:$F,6,FALSE)</f>
        <v>1.3728349462822982</v>
      </c>
      <c r="J960">
        <f>VLOOKUP(A960,[1]ratio_family_bedrooms!$A:$K,9,FALSE)</f>
        <v>1.0588235294117647</v>
      </c>
      <c r="K960">
        <f>VLOOKUP(A960,[1]ratio_family_bedrooms!$A:$K,10,FALSE)</f>
        <v>1.2222222222222223</v>
      </c>
      <c r="L960">
        <f>VLOOKUP(A960,[1]ratio_family_bedrooms!$A:$K,11,FALSE)</f>
        <v>1.4999999999999998</v>
      </c>
      <c r="M960">
        <f t="shared" si="14"/>
        <v>1757.2287312413416</v>
      </c>
    </row>
    <row r="961" spans="1:13" x14ac:dyDescent="0.2">
      <c r="A961">
        <v>2014</v>
      </c>
      <c r="B961">
        <v>10</v>
      </c>
      <c r="C961" t="s">
        <v>61</v>
      </c>
      <c r="D961">
        <v>3</v>
      </c>
      <c r="E961" t="s">
        <v>60</v>
      </c>
      <c r="F961">
        <f>VLOOKUP(A961&amp;B961&amp;C961&amp;D961&amp;E961,average_median_rates_2_aptFINAL!A:P,16,FALSE)</f>
        <v>1550</v>
      </c>
      <c r="G961">
        <f>VLOOKUP(A961&amp;B961&amp;C961&amp;3&amp;E961,average_median_rates_2_aptFINAL!A:P,16,FALSE)</f>
        <v>1550</v>
      </c>
      <c r="H961">
        <f>IF(D961&lt;=3,VLOOKUP(A961&amp;D961,[1]ratio_condo_family!$A:$F,6,FALSE),0)</f>
        <v>1.3728349462822982</v>
      </c>
      <c r="I961">
        <f>VLOOKUP(A961&amp;3,[1]ratio_condo_family!$A:$F,6,FALSE)</f>
        <v>1.3728349462822982</v>
      </c>
      <c r="J961">
        <f>VLOOKUP(A961,[1]ratio_family_bedrooms!$A:$K,9,FALSE)</f>
        <v>1.0588235294117647</v>
      </c>
      <c r="K961">
        <f>VLOOKUP(A961,[1]ratio_family_bedrooms!$A:$K,10,FALSE)</f>
        <v>1.2222222222222223</v>
      </c>
      <c r="L961">
        <f>VLOOKUP(A961,[1]ratio_family_bedrooms!$A:$K,11,FALSE)</f>
        <v>1.4999999999999998</v>
      </c>
      <c r="M961">
        <f t="shared" si="14"/>
        <v>2127.894166737562</v>
      </c>
    </row>
    <row r="962" spans="1:13" x14ac:dyDescent="0.2">
      <c r="A962">
        <v>2013</v>
      </c>
      <c r="B962">
        <v>10</v>
      </c>
      <c r="C962" t="s">
        <v>59</v>
      </c>
      <c r="D962">
        <v>1</v>
      </c>
      <c r="E962" t="s">
        <v>16</v>
      </c>
      <c r="F962">
        <f>VLOOKUP(A962&amp;B962&amp;C962&amp;D962&amp;E962,average_median_rates_2_aptFINAL!A:P,16,FALSE)</f>
        <v>1172</v>
      </c>
      <c r="G962">
        <f>VLOOKUP(A962&amp;B962&amp;C962&amp;3&amp;E962,average_median_rates_2_aptFINAL!A:P,16,FALSE)</f>
        <v>2452</v>
      </c>
      <c r="H962">
        <f>IF(D962&lt;=3,VLOOKUP(A962&amp;D962,[1]ratio_condo_family!$A:$F,6,FALSE),0)</f>
        <v>1.2295474698724942</v>
      </c>
      <c r="I962">
        <f>VLOOKUP(A962&amp;3,[1]ratio_condo_family!$A:$F,6,FALSE)</f>
        <v>1.3443953104649797</v>
      </c>
      <c r="J962">
        <f>VLOOKUP(A962,[1]ratio_family_bedrooms!$A:$K,9,FALSE)</f>
        <v>1.0588235294117647</v>
      </c>
      <c r="K962">
        <f>VLOOKUP(A962,[1]ratio_family_bedrooms!$A:$K,10,FALSE)</f>
        <v>1.2222222222222223</v>
      </c>
      <c r="L962">
        <f>VLOOKUP(A962,[1]ratio_family_bedrooms!$A:$K,11,FALSE)</f>
        <v>1.5</v>
      </c>
      <c r="M962">
        <f t="shared" si="14"/>
        <v>1441.0296346905632</v>
      </c>
    </row>
    <row r="963" spans="1:13" x14ac:dyDescent="0.2">
      <c r="A963">
        <v>2013</v>
      </c>
      <c r="B963">
        <v>10</v>
      </c>
      <c r="C963" t="s">
        <v>59</v>
      </c>
      <c r="D963">
        <v>1</v>
      </c>
      <c r="E963" t="s">
        <v>17</v>
      </c>
      <c r="F963">
        <f>VLOOKUP(A963&amp;B963&amp;C963&amp;D963&amp;E963,average_median_rates_2_aptFINAL!A:P,16,FALSE)</f>
        <v>1222</v>
      </c>
      <c r="G963">
        <f>VLOOKUP(A963&amp;B963&amp;C963&amp;3&amp;E963,average_median_rates_2_aptFINAL!A:P,16,FALSE)</f>
        <v>2590</v>
      </c>
      <c r="H963">
        <f>IF(D963&lt;=3,VLOOKUP(A963&amp;D963,[1]ratio_condo_family!$A:$F,6,FALSE),0)</f>
        <v>1.2295474698724942</v>
      </c>
      <c r="I963">
        <f>VLOOKUP(A963&amp;3,[1]ratio_condo_family!$A:$F,6,FALSE)</f>
        <v>1.3443953104649797</v>
      </c>
      <c r="J963">
        <f>VLOOKUP(A963,[1]ratio_family_bedrooms!$A:$K,9,FALSE)</f>
        <v>1.0588235294117647</v>
      </c>
      <c r="K963">
        <f>VLOOKUP(A963,[1]ratio_family_bedrooms!$A:$K,10,FALSE)</f>
        <v>1.2222222222222223</v>
      </c>
      <c r="L963">
        <f>VLOOKUP(A963,[1]ratio_family_bedrooms!$A:$K,11,FALSE)</f>
        <v>1.5</v>
      </c>
      <c r="M963">
        <f t="shared" ref="M963:M1026" si="15">IF(D963&lt;=3,F963*H963,IF(D963=4,G963*I963*J963,IF(D963=5,G963*I963*J963*K963,IF(D963=6,G963*I963*J963*K963*L963,0))))</f>
        <v>1502.507008184188</v>
      </c>
    </row>
    <row r="964" spans="1:13" x14ac:dyDescent="0.2">
      <c r="A964">
        <v>2013</v>
      </c>
      <c r="B964">
        <v>10</v>
      </c>
      <c r="C964" t="s">
        <v>59</v>
      </c>
      <c r="D964">
        <v>1</v>
      </c>
      <c r="E964" t="s">
        <v>19</v>
      </c>
      <c r="F964">
        <f>VLOOKUP(A964&amp;B964&amp;C964&amp;D964&amp;E964,average_median_rates_2_aptFINAL!A:P,16,FALSE)</f>
        <v>1140</v>
      </c>
      <c r="G964">
        <f>VLOOKUP(A964&amp;B964&amp;C964&amp;3&amp;E964,average_median_rates_2_aptFINAL!A:P,16,FALSE)</f>
        <v>2005</v>
      </c>
      <c r="H964">
        <f>IF(D964&lt;=3,VLOOKUP(A964&amp;D964,[1]ratio_condo_family!$A:$F,6,FALSE),0)</f>
        <v>1.2295474698724942</v>
      </c>
      <c r="I964">
        <f>VLOOKUP(A964&amp;3,[1]ratio_condo_family!$A:$F,6,FALSE)</f>
        <v>1.3443953104649797</v>
      </c>
      <c r="J964">
        <f>VLOOKUP(A964,[1]ratio_family_bedrooms!$A:$K,9,FALSE)</f>
        <v>1.0588235294117647</v>
      </c>
      <c r="K964">
        <f>VLOOKUP(A964,[1]ratio_family_bedrooms!$A:$K,10,FALSE)</f>
        <v>1.2222222222222223</v>
      </c>
      <c r="L964">
        <f>VLOOKUP(A964,[1]ratio_family_bedrooms!$A:$K,11,FALSE)</f>
        <v>1.5</v>
      </c>
      <c r="M964">
        <f t="shared" si="15"/>
        <v>1401.6841156546434</v>
      </c>
    </row>
    <row r="965" spans="1:13" x14ac:dyDescent="0.2">
      <c r="A965">
        <v>2013</v>
      </c>
      <c r="B965">
        <v>10</v>
      </c>
      <c r="C965" t="s">
        <v>59</v>
      </c>
      <c r="D965">
        <v>1</v>
      </c>
      <c r="E965" t="s">
        <v>20</v>
      </c>
      <c r="F965">
        <f>VLOOKUP(A965&amp;B965&amp;C965&amp;D965&amp;E965,average_median_rates_2_aptFINAL!A:P,16,FALSE)</f>
        <v>1140</v>
      </c>
      <c r="G965">
        <f>VLOOKUP(A965&amp;B965&amp;C965&amp;3&amp;E965,average_median_rates_2_aptFINAL!A:P,16,FALSE)</f>
        <v>2321</v>
      </c>
      <c r="H965">
        <f>IF(D965&lt;=3,VLOOKUP(A965&amp;D965,[1]ratio_condo_family!$A:$F,6,FALSE),0)</f>
        <v>1.2295474698724942</v>
      </c>
      <c r="I965">
        <f>VLOOKUP(A965&amp;3,[1]ratio_condo_family!$A:$F,6,FALSE)</f>
        <v>1.3443953104649797</v>
      </c>
      <c r="J965">
        <f>VLOOKUP(A965,[1]ratio_family_bedrooms!$A:$K,9,FALSE)</f>
        <v>1.0588235294117647</v>
      </c>
      <c r="K965">
        <f>VLOOKUP(A965,[1]ratio_family_bedrooms!$A:$K,10,FALSE)</f>
        <v>1.2222222222222223</v>
      </c>
      <c r="L965">
        <f>VLOOKUP(A965,[1]ratio_family_bedrooms!$A:$K,11,FALSE)</f>
        <v>1.5</v>
      </c>
      <c r="M965">
        <f t="shared" si="15"/>
        <v>1401.6841156546434</v>
      </c>
    </row>
    <row r="966" spans="1:13" x14ac:dyDescent="0.2">
      <c r="A966">
        <v>2013</v>
      </c>
      <c r="B966">
        <v>10</v>
      </c>
      <c r="C966" t="s">
        <v>59</v>
      </c>
      <c r="D966">
        <v>1</v>
      </c>
      <c r="E966" t="s">
        <v>21</v>
      </c>
      <c r="F966">
        <f>VLOOKUP(A966&amp;B966&amp;C966&amp;D966&amp;E966,average_median_rates_2_aptFINAL!A:P,16,FALSE)</f>
        <v>1124</v>
      </c>
      <c r="G966">
        <f>VLOOKUP(A966&amp;B966&amp;C966&amp;3&amp;E966,average_median_rates_2_aptFINAL!A:P,16,FALSE)</f>
        <v>2503</v>
      </c>
      <c r="H966">
        <f>IF(D966&lt;=3,VLOOKUP(A966&amp;D966,[1]ratio_condo_family!$A:$F,6,FALSE),0)</f>
        <v>1.2295474698724942</v>
      </c>
      <c r="I966">
        <f>VLOOKUP(A966&amp;3,[1]ratio_condo_family!$A:$F,6,FALSE)</f>
        <v>1.3443953104649797</v>
      </c>
      <c r="J966">
        <f>VLOOKUP(A966,[1]ratio_family_bedrooms!$A:$K,9,FALSE)</f>
        <v>1.0588235294117647</v>
      </c>
      <c r="K966">
        <f>VLOOKUP(A966,[1]ratio_family_bedrooms!$A:$K,10,FALSE)</f>
        <v>1.2222222222222223</v>
      </c>
      <c r="L966">
        <f>VLOOKUP(A966,[1]ratio_family_bedrooms!$A:$K,11,FALSE)</f>
        <v>1.5</v>
      </c>
      <c r="M966">
        <f t="shared" si="15"/>
        <v>1382.0113561366834</v>
      </c>
    </row>
    <row r="967" spans="1:13" x14ac:dyDescent="0.2">
      <c r="A967">
        <v>2013</v>
      </c>
      <c r="B967">
        <v>10</v>
      </c>
      <c r="C967" t="s">
        <v>59</v>
      </c>
      <c r="D967">
        <v>1</v>
      </c>
      <c r="E967" t="s">
        <v>23</v>
      </c>
      <c r="F967">
        <f>VLOOKUP(A967&amp;B967&amp;C967&amp;D967&amp;E967,average_median_rates_2_aptFINAL!A:P,16,FALSE)</f>
        <v>850</v>
      </c>
      <c r="G967">
        <f>VLOOKUP(A967&amp;B967&amp;C967&amp;3&amp;E967,average_median_rates_2_aptFINAL!A:P,16,FALSE)</f>
        <v>1196</v>
      </c>
      <c r="H967">
        <f>IF(D967&lt;=3,VLOOKUP(A967&amp;D967,[1]ratio_condo_family!$A:$F,6,FALSE),0)</f>
        <v>1.2295474698724942</v>
      </c>
      <c r="I967">
        <f>VLOOKUP(A967&amp;3,[1]ratio_condo_family!$A:$F,6,FALSE)</f>
        <v>1.3443953104649797</v>
      </c>
      <c r="J967">
        <f>VLOOKUP(A967,[1]ratio_family_bedrooms!$A:$K,9,FALSE)</f>
        <v>1.0588235294117647</v>
      </c>
      <c r="K967">
        <f>VLOOKUP(A967,[1]ratio_family_bedrooms!$A:$K,10,FALSE)</f>
        <v>1.2222222222222223</v>
      </c>
      <c r="L967">
        <f>VLOOKUP(A967,[1]ratio_family_bedrooms!$A:$K,11,FALSE)</f>
        <v>1.5</v>
      </c>
      <c r="M967">
        <f t="shared" si="15"/>
        <v>1045.1153493916202</v>
      </c>
    </row>
    <row r="968" spans="1:13" x14ac:dyDescent="0.2">
      <c r="A968">
        <v>2013</v>
      </c>
      <c r="B968">
        <v>10</v>
      </c>
      <c r="C968" t="s">
        <v>59</v>
      </c>
      <c r="D968">
        <v>1</v>
      </c>
      <c r="E968" t="s">
        <v>24</v>
      </c>
      <c r="F968">
        <f>VLOOKUP(A968&amp;B968&amp;C968&amp;D968&amp;E968,average_median_rates_2_aptFINAL!A:P,16,FALSE)</f>
        <v>948</v>
      </c>
      <c r="G968">
        <f>VLOOKUP(A968&amp;B968&amp;C968&amp;3&amp;E968,average_median_rates_2_aptFINAL!A:P,16,FALSE)</f>
        <v>1459</v>
      </c>
      <c r="H968">
        <f>IF(D968&lt;=3,VLOOKUP(A968&amp;D968,[1]ratio_condo_family!$A:$F,6,FALSE),0)</f>
        <v>1.2295474698724942</v>
      </c>
      <c r="I968">
        <f>VLOOKUP(A968&amp;3,[1]ratio_condo_family!$A:$F,6,FALSE)</f>
        <v>1.3443953104649797</v>
      </c>
      <c r="J968">
        <f>VLOOKUP(A968,[1]ratio_family_bedrooms!$A:$K,9,FALSE)</f>
        <v>1.0588235294117647</v>
      </c>
      <c r="K968">
        <f>VLOOKUP(A968,[1]ratio_family_bedrooms!$A:$K,10,FALSE)</f>
        <v>1.2222222222222223</v>
      </c>
      <c r="L968">
        <f>VLOOKUP(A968,[1]ratio_family_bedrooms!$A:$K,11,FALSE)</f>
        <v>1.5</v>
      </c>
      <c r="M968">
        <f t="shared" si="15"/>
        <v>1165.6110014391245</v>
      </c>
    </row>
    <row r="969" spans="1:13" x14ac:dyDescent="0.2">
      <c r="A969">
        <v>2013</v>
      </c>
      <c r="B969">
        <v>10</v>
      </c>
      <c r="C969" t="s">
        <v>59</v>
      </c>
      <c r="D969">
        <v>1</v>
      </c>
      <c r="E969" t="s">
        <v>25</v>
      </c>
      <c r="F969">
        <f>VLOOKUP(A969&amp;B969&amp;C969&amp;D969&amp;E969,average_median_rates_2_aptFINAL!A:P,16,FALSE)</f>
        <v>893</v>
      </c>
      <c r="G969">
        <f>VLOOKUP(A969&amp;B969&amp;C969&amp;3&amp;E969,average_median_rates_2_aptFINAL!A:P,16,FALSE)</f>
        <v>1340</v>
      </c>
      <c r="H969">
        <f>IF(D969&lt;=3,VLOOKUP(A969&amp;D969,[1]ratio_condo_family!$A:$F,6,FALSE),0)</f>
        <v>1.2295474698724942</v>
      </c>
      <c r="I969">
        <f>VLOOKUP(A969&amp;3,[1]ratio_condo_family!$A:$F,6,FALSE)</f>
        <v>1.3443953104649797</v>
      </c>
      <c r="J969">
        <f>VLOOKUP(A969,[1]ratio_family_bedrooms!$A:$K,9,FALSE)</f>
        <v>1.0588235294117647</v>
      </c>
      <c r="K969">
        <f>VLOOKUP(A969,[1]ratio_family_bedrooms!$A:$K,10,FALSE)</f>
        <v>1.2222222222222223</v>
      </c>
      <c r="L969">
        <f>VLOOKUP(A969,[1]ratio_family_bedrooms!$A:$K,11,FALSE)</f>
        <v>1.5</v>
      </c>
      <c r="M969">
        <f t="shared" si="15"/>
        <v>1097.9858905961373</v>
      </c>
    </row>
    <row r="970" spans="1:13" x14ac:dyDescent="0.2">
      <c r="A970">
        <v>2013</v>
      </c>
      <c r="B970">
        <v>10</v>
      </c>
      <c r="C970" t="s">
        <v>59</v>
      </c>
      <c r="D970">
        <v>1</v>
      </c>
      <c r="E970" t="s">
        <v>26</v>
      </c>
      <c r="F970">
        <f>VLOOKUP(A970&amp;B970&amp;C970&amp;D970&amp;E970,average_median_rates_2_aptFINAL!A:P,16,FALSE)</f>
        <v>955</v>
      </c>
      <c r="G970">
        <f>VLOOKUP(A970&amp;B970&amp;C970&amp;3&amp;E970,average_median_rates_2_aptFINAL!A:P,16,FALSE)</f>
        <v>1262</v>
      </c>
      <c r="H970">
        <f>IF(D970&lt;=3,VLOOKUP(A970&amp;D970,[1]ratio_condo_family!$A:$F,6,FALSE),0)</f>
        <v>1.2295474698724942</v>
      </c>
      <c r="I970">
        <f>VLOOKUP(A970&amp;3,[1]ratio_condo_family!$A:$F,6,FALSE)</f>
        <v>1.3443953104649797</v>
      </c>
      <c r="J970">
        <f>VLOOKUP(A970,[1]ratio_family_bedrooms!$A:$K,9,FALSE)</f>
        <v>1.0588235294117647</v>
      </c>
      <c r="K970">
        <f>VLOOKUP(A970,[1]ratio_family_bedrooms!$A:$K,10,FALSE)</f>
        <v>1.2222222222222223</v>
      </c>
      <c r="L970">
        <f>VLOOKUP(A970,[1]ratio_family_bedrooms!$A:$K,11,FALSE)</f>
        <v>1.5</v>
      </c>
      <c r="M970">
        <f t="shared" si="15"/>
        <v>1174.2178337282319</v>
      </c>
    </row>
    <row r="971" spans="1:13" x14ac:dyDescent="0.2">
      <c r="A971">
        <v>2013</v>
      </c>
      <c r="B971">
        <v>10</v>
      </c>
      <c r="C971" t="s">
        <v>59</v>
      </c>
      <c r="D971">
        <v>1</v>
      </c>
      <c r="E971" t="s">
        <v>27</v>
      </c>
      <c r="F971">
        <f>VLOOKUP(A971&amp;B971&amp;C971&amp;D971&amp;E971,average_median_rates_2_aptFINAL!A:P,16,FALSE)</f>
        <v>1347</v>
      </c>
      <c r="G971">
        <f>VLOOKUP(A971&amp;B971&amp;C971&amp;3&amp;E971,average_median_rates_2_aptFINAL!A:P,16,FALSE)</f>
        <v>2279</v>
      </c>
      <c r="H971">
        <f>IF(D971&lt;=3,VLOOKUP(A971&amp;D971,[1]ratio_condo_family!$A:$F,6,FALSE),0)</f>
        <v>1.2295474698724942</v>
      </c>
      <c r="I971">
        <f>VLOOKUP(A971&amp;3,[1]ratio_condo_family!$A:$F,6,FALSE)</f>
        <v>1.3443953104649797</v>
      </c>
      <c r="J971">
        <f>VLOOKUP(A971,[1]ratio_family_bedrooms!$A:$K,9,FALSE)</f>
        <v>1.0588235294117647</v>
      </c>
      <c r="K971">
        <f>VLOOKUP(A971,[1]ratio_family_bedrooms!$A:$K,10,FALSE)</f>
        <v>1.2222222222222223</v>
      </c>
      <c r="L971">
        <f>VLOOKUP(A971,[1]ratio_family_bedrooms!$A:$K,11,FALSE)</f>
        <v>1.5</v>
      </c>
      <c r="M971">
        <f t="shared" si="15"/>
        <v>1656.2004419182497</v>
      </c>
    </row>
    <row r="972" spans="1:13" x14ac:dyDescent="0.2">
      <c r="A972">
        <v>2013</v>
      </c>
      <c r="B972">
        <v>10</v>
      </c>
      <c r="C972" t="s">
        <v>59</v>
      </c>
      <c r="D972">
        <v>1</v>
      </c>
      <c r="E972" t="s">
        <v>28</v>
      </c>
      <c r="F972">
        <f>VLOOKUP(A972&amp;B972&amp;C972&amp;D972&amp;E972,average_median_rates_2_aptFINAL!A:P,16,FALSE)</f>
        <v>915</v>
      </c>
      <c r="G972">
        <f>VLOOKUP(A972&amp;B972&amp;C972&amp;3&amp;E972,average_median_rates_2_aptFINAL!A:P,16,FALSE)</f>
        <v>1465</v>
      </c>
      <c r="H972">
        <f>IF(D972&lt;=3,VLOOKUP(A972&amp;D972,[1]ratio_condo_family!$A:$F,6,FALSE),0)</f>
        <v>1.2295474698724942</v>
      </c>
      <c r="I972">
        <f>VLOOKUP(A972&amp;3,[1]ratio_condo_family!$A:$F,6,FALSE)</f>
        <v>1.3443953104649797</v>
      </c>
      <c r="J972">
        <f>VLOOKUP(A972,[1]ratio_family_bedrooms!$A:$K,9,FALSE)</f>
        <v>1.0588235294117647</v>
      </c>
      <c r="K972">
        <f>VLOOKUP(A972,[1]ratio_family_bedrooms!$A:$K,10,FALSE)</f>
        <v>1.2222222222222223</v>
      </c>
      <c r="L972">
        <f>VLOOKUP(A972,[1]ratio_family_bedrooms!$A:$K,11,FALSE)</f>
        <v>1.5</v>
      </c>
      <c r="M972">
        <f t="shared" si="15"/>
        <v>1125.0359349333321</v>
      </c>
    </row>
    <row r="973" spans="1:13" x14ac:dyDescent="0.2">
      <c r="A973">
        <v>2013</v>
      </c>
      <c r="B973">
        <v>10</v>
      </c>
      <c r="C973" t="s">
        <v>59</v>
      </c>
      <c r="D973">
        <v>1</v>
      </c>
      <c r="E973" t="s">
        <v>29</v>
      </c>
      <c r="F973">
        <f>VLOOKUP(A973&amp;B973&amp;C973&amp;D973&amp;E973,average_median_rates_2_aptFINAL!A:P,16,FALSE)</f>
        <v>811</v>
      </c>
      <c r="G973">
        <f>VLOOKUP(A973&amp;B973&amp;C973&amp;3&amp;E973,average_median_rates_2_aptFINAL!A:P,16,FALSE)</f>
        <v>1218</v>
      </c>
      <c r="H973">
        <f>IF(D973&lt;=3,VLOOKUP(A973&amp;D973,[1]ratio_condo_family!$A:$F,6,FALSE),0)</f>
        <v>1.2295474698724942</v>
      </c>
      <c r="I973">
        <f>VLOOKUP(A973&amp;3,[1]ratio_condo_family!$A:$F,6,FALSE)</f>
        <v>1.3443953104649797</v>
      </c>
      <c r="J973">
        <f>VLOOKUP(A973,[1]ratio_family_bedrooms!$A:$K,9,FALSE)</f>
        <v>1.0588235294117647</v>
      </c>
      <c r="K973">
        <f>VLOOKUP(A973,[1]ratio_family_bedrooms!$A:$K,10,FALSE)</f>
        <v>1.2222222222222223</v>
      </c>
      <c r="L973">
        <f>VLOOKUP(A973,[1]ratio_family_bedrooms!$A:$K,11,FALSE)</f>
        <v>1.5</v>
      </c>
      <c r="M973">
        <f t="shared" si="15"/>
        <v>997.16299806659276</v>
      </c>
    </row>
    <row r="974" spans="1:13" x14ac:dyDescent="0.2">
      <c r="A974">
        <v>2013</v>
      </c>
      <c r="B974">
        <v>10</v>
      </c>
      <c r="C974" t="s">
        <v>59</v>
      </c>
      <c r="D974">
        <v>1</v>
      </c>
      <c r="E974" t="s">
        <v>31</v>
      </c>
      <c r="F974">
        <f>VLOOKUP(A974&amp;B974&amp;C974&amp;D974&amp;E974,average_median_rates_2_aptFINAL!A:P,16,FALSE)</f>
        <v>924</v>
      </c>
      <c r="G974">
        <f>VLOOKUP(A974&amp;B974&amp;C974&amp;3&amp;E974,average_median_rates_2_aptFINAL!A:P,16,FALSE)</f>
        <v>1373</v>
      </c>
      <c r="H974">
        <f>IF(D974&lt;=3,VLOOKUP(A974&amp;D974,[1]ratio_condo_family!$A:$F,6,FALSE),0)</f>
        <v>1.2295474698724942</v>
      </c>
      <c r="I974">
        <f>VLOOKUP(A974&amp;3,[1]ratio_condo_family!$A:$F,6,FALSE)</f>
        <v>1.3443953104649797</v>
      </c>
      <c r="J974">
        <f>VLOOKUP(A974,[1]ratio_family_bedrooms!$A:$K,9,FALSE)</f>
        <v>1.0588235294117647</v>
      </c>
      <c r="K974">
        <f>VLOOKUP(A974,[1]ratio_family_bedrooms!$A:$K,10,FALSE)</f>
        <v>1.2222222222222223</v>
      </c>
      <c r="L974">
        <f>VLOOKUP(A974,[1]ratio_family_bedrooms!$A:$K,11,FALSE)</f>
        <v>1.5</v>
      </c>
      <c r="M974">
        <f t="shared" si="15"/>
        <v>1136.1018621621847</v>
      </c>
    </row>
    <row r="975" spans="1:13" x14ac:dyDescent="0.2">
      <c r="A975">
        <v>2013</v>
      </c>
      <c r="B975">
        <v>10</v>
      </c>
      <c r="C975" t="s">
        <v>59</v>
      </c>
      <c r="D975">
        <v>1</v>
      </c>
      <c r="E975" t="s">
        <v>32</v>
      </c>
      <c r="F975">
        <f>VLOOKUP(A975&amp;B975&amp;C975&amp;D975&amp;E975,average_median_rates_2_aptFINAL!A:P,16,FALSE)</f>
        <v>818</v>
      </c>
      <c r="G975">
        <f>VLOOKUP(A975&amp;B975&amp;C975&amp;3&amp;E975,average_median_rates_2_aptFINAL!A:P,16,FALSE)</f>
        <v>1345</v>
      </c>
      <c r="H975">
        <f>IF(D975&lt;=3,VLOOKUP(A975&amp;D975,[1]ratio_condo_family!$A:$F,6,FALSE),0)</f>
        <v>1.2295474698724942</v>
      </c>
      <c r="I975">
        <f>VLOOKUP(A975&amp;3,[1]ratio_condo_family!$A:$F,6,FALSE)</f>
        <v>1.3443953104649797</v>
      </c>
      <c r="J975">
        <f>VLOOKUP(A975,[1]ratio_family_bedrooms!$A:$K,9,FALSE)</f>
        <v>1.0588235294117647</v>
      </c>
      <c r="K975">
        <f>VLOOKUP(A975,[1]ratio_family_bedrooms!$A:$K,10,FALSE)</f>
        <v>1.2222222222222223</v>
      </c>
      <c r="L975">
        <f>VLOOKUP(A975,[1]ratio_family_bedrooms!$A:$K,11,FALSE)</f>
        <v>1.5</v>
      </c>
      <c r="M975">
        <f t="shared" si="15"/>
        <v>1005.7698303557003</v>
      </c>
    </row>
    <row r="976" spans="1:13" x14ac:dyDescent="0.2">
      <c r="A976">
        <v>2013</v>
      </c>
      <c r="B976">
        <v>10</v>
      </c>
      <c r="C976" t="s">
        <v>59</v>
      </c>
      <c r="D976">
        <v>1</v>
      </c>
      <c r="E976" t="s">
        <v>33</v>
      </c>
      <c r="F976">
        <f>VLOOKUP(A976&amp;B976&amp;C976&amp;D976&amp;E976,average_median_rates_2_aptFINAL!A:P,16,FALSE)</f>
        <v>1159.0746005957212</v>
      </c>
      <c r="G976">
        <f>VLOOKUP(A976&amp;B976&amp;C976&amp;3&amp;E976,average_median_rates_2_aptFINAL!A:P,16,FALSE)</f>
        <v>1994.4164536935637</v>
      </c>
      <c r="H976">
        <f>IF(D976&lt;=3,VLOOKUP(A976&amp;D976,[1]ratio_condo_family!$A:$F,6,FALSE),0)</f>
        <v>1.2295474698724942</v>
      </c>
      <c r="I976">
        <f>VLOOKUP(A976&amp;3,[1]ratio_condo_family!$A:$F,6,FALSE)</f>
        <v>1.3443953104649797</v>
      </c>
      <c r="J976">
        <f>VLOOKUP(A976,[1]ratio_family_bedrooms!$A:$K,9,FALSE)</f>
        <v>1.0588235294117647</v>
      </c>
      <c r="K976">
        <f>VLOOKUP(A976,[1]ratio_family_bedrooms!$A:$K,10,FALSE)</f>
        <v>1.2222222222222223</v>
      </c>
      <c r="L976">
        <f>VLOOKUP(A976,[1]ratio_family_bedrooms!$A:$K,11,FALSE)</f>
        <v>1.5</v>
      </c>
      <c r="M976">
        <f t="shared" si="15"/>
        <v>1425.1372425559407</v>
      </c>
    </row>
    <row r="977" spans="1:13" x14ac:dyDescent="0.2">
      <c r="A977">
        <v>2013</v>
      </c>
      <c r="B977">
        <v>10</v>
      </c>
      <c r="C977" t="s">
        <v>59</v>
      </c>
      <c r="D977">
        <v>1</v>
      </c>
      <c r="E977" t="s">
        <v>34</v>
      </c>
      <c r="F977">
        <f>VLOOKUP(A977&amp;B977&amp;C977&amp;D977&amp;E977,average_median_rates_2_aptFINAL!A:P,16,FALSE)</f>
        <v>1068</v>
      </c>
      <c r="G977">
        <f>VLOOKUP(A977&amp;B977&amp;C977&amp;3&amp;E977,average_median_rates_2_aptFINAL!A:P,16,FALSE)</f>
        <v>1496</v>
      </c>
      <c r="H977">
        <f>IF(D977&lt;=3,VLOOKUP(A977&amp;D977,[1]ratio_condo_family!$A:$F,6,FALSE),0)</f>
        <v>1.2295474698724942</v>
      </c>
      <c r="I977">
        <f>VLOOKUP(A977&amp;3,[1]ratio_condo_family!$A:$F,6,FALSE)</f>
        <v>1.3443953104649797</v>
      </c>
      <c r="J977">
        <f>VLOOKUP(A977,[1]ratio_family_bedrooms!$A:$K,9,FALSE)</f>
        <v>1.0588235294117647</v>
      </c>
      <c r="K977">
        <f>VLOOKUP(A977,[1]ratio_family_bedrooms!$A:$K,10,FALSE)</f>
        <v>1.2222222222222223</v>
      </c>
      <c r="L977">
        <f>VLOOKUP(A977,[1]ratio_family_bedrooms!$A:$K,11,FALSE)</f>
        <v>1.5</v>
      </c>
      <c r="M977">
        <f t="shared" si="15"/>
        <v>1313.1566978238238</v>
      </c>
    </row>
    <row r="978" spans="1:13" x14ac:dyDescent="0.2">
      <c r="A978">
        <v>2013</v>
      </c>
      <c r="B978">
        <v>10</v>
      </c>
      <c r="C978" t="s">
        <v>59</v>
      </c>
      <c r="D978">
        <v>1</v>
      </c>
      <c r="E978" t="s">
        <v>35</v>
      </c>
      <c r="F978">
        <f>VLOOKUP(A978&amp;B978&amp;C978&amp;D978&amp;E978,average_median_rates_2_aptFINAL!A:P,16,FALSE)</f>
        <v>1281</v>
      </c>
      <c r="G978">
        <f>VLOOKUP(A978&amp;B978&amp;C978&amp;3&amp;E978,average_median_rates_2_aptFINAL!A:P,16,FALSE)</f>
        <v>2779</v>
      </c>
      <c r="H978">
        <f>IF(D978&lt;=3,VLOOKUP(A978&amp;D978,[1]ratio_condo_family!$A:$F,6,FALSE),0)</f>
        <v>1.2295474698724942</v>
      </c>
      <c r="I978">
        <f>VLOOKUP(A978&amp;3,[1]ratio_condo_family!$A:$F,6,FALSE)</f>
        <v>1.3443953104649797</v>
      </c>
      <c r="J978">
        <f>VLOOKUP(A978,[1]ratio_family_bedrooms!$A:$K,9,FALSE)</f>
        <v>1.0588235294117647</v>
      </c>
      <c r="K978">
        <f>VLOOKUP(A978,[1]ratio_family_bedrooms!$A:$K,10,FALSE)</f>
        <v>1.2222222222222223</v>
      </c>
      <c r="L978">
        <f>VLOOKUP(A978,[1]ratio_family_bedrooms!$A:$K,11,FALSE)</f>
        <v>1.5</v>
      </c>
      <c r="M978">
        <f t="shared" si="15"/>
        <v>1575.0503089066651</v>
      </c>
    </row>
    <row r="979" spans="1:13" x14ac:dyDescent="0.2">
      <c r="A979">
        <v>2013</v>
      </c>
      <c r="B979">
        <v>10</v>
      </c>
      <c r="C979" t="s">
        <v>59</v>
      </c>
      <c r="D979">
        <v>1</v>
      </c>
      <c r="E979" t="s">
        <v>36</v>
      </c>
      <c r="F979">
        <f>VLOOKUP(A979&amp;B979&amp;C979&amp;D979&amp;E979,average_median_rates_2_aptFINAL!A:P,16,FALSE)</f>
        <v>953</v>
      </c>
      <c r="G979">
        <f>VLOOKUP(A979&amp;B979&amp;C979&amp;3&amp;E979,average_median_rates_2_aptFINAL!A:P,16,FALSE)</f>
        <v>1408</v>
      </c>
      <c r="H979">
        <f>IF(D979&lt;=3,VLOOKUP(A979&amp;D979,[1]ratio_condo_family!$A:$F,6,FALSE),0)</f>
        <v>1.2295474698724942</v>
      </c>
      <c r="I979">
        <f>VLOOKUP(A979&amp;3,[1]ratio_condo_family!$A:$F,6,FALSE)</f>
        <v>1.3443953104649797</v>
      </c>
      <c r="J979">
        <f>VLOOKUP(A979,[1]ratio_family_bedrooms!$A:$K,9,FALSE)</f>
        <v>1.0588235294117647</v>
      </c>
      <c r="K979">
        <f>VLOOKUP(A979,[1]ratio_family_bedrooms!$A:$K,10,FALSE)</f>
        <v>1.2222222222222223</v>
      </c>
      <c r="L979">
        <f>VLOOKUP(A979,[1]ratio_family_bedrooms!$A:$K,11,FALSE)</f>
        <v>1.5</v>
      </c>
      <c r="M979">
        <f t="shared" si="15"/>
        <v>1171.7587387884869</v>
      </c>
    </row>
    <row r="980" spans="1:13" x14ac:dyDescent="0.2">
      <c r="A980">
        <v>2013</v>
      </c>
      <c r="B980">
        <v>10</v>
      </c>
      <c r="C980" t="s">
        <v>59</v>
      </c>
      <c r="D980">
        <v>1</v>
      </c>
      <c r="E980" t="s">
        <v>37</v>
      </c>
      <c r="F980">
        <f>VLOOKUP(A980&amp;B980&amp;C980&amp;D980&amp;E980,average_median_rates_2_aptFINAL!A:P,16,FALSE)</f>
        <v>797</v>
      </c>
      <c r="G980">
        <f>VLOOKUP(A980&amp;B980&amp;C980&amp;3&amp;E980,average_median_rates_2_aptFINAL!A:P,16,FALSE)</f>
        <v>1167</v>
      </c>
      <c r="H980">
        <f>IF(D980&lt;=3,VLOOKUP(A980&amp;D980,[1]ratio_condo_family!$A:$F,6,FALSE),0)</f>
        <v>1.2295474698724942</v>
      </c>
      <c r="I980">
        <f>VLOOKUP(A980&amp;3,[1]ratio_condo_family!$A:$F,6,FALSE)</f>
        <v>1.3443953104649797</v>
      </c>
      <c r="J980">
        <f>VLOOKUP(A980,[1]ratio_family_bedrooms!$A:$K,9,FALSE)</f>
        <v>1.0588235294117647</v>
      </c>
      <c r="K980">
        <f>VLOOKUP(A980,[1]ratio_family_bedrooms!$A:$K,10,FALSE)</f>
        <v>1.2222222222222223</v>
      </c>
      <c r="L980">
        <f>VLOOKUP(A980,[1]ratio_family_bedrooms!$A:$K,11,FALSE)</f>
        <v>1.5</v>
      </c>
      <c r="M980">
        <f t="shared" si="15"/>
        <v>979.94933348837787</v>
      </c>
    </row>
    <row r="981" spans="1:13" x14ac:dyDescent="0.2">
      <c r="A981">
        <v>2013</v>
      </c>
      <c r="B981">
        <v>10</v>
      </c>
      <c r="C981" t="s">
        <v>59</v>
      </c>
      <c r="D981">
        <v>1</v>
      </c>
      <c r="E981" t="s">
        <v>38</v>
      </c>
      <c r="F981">
        <f>VLOOKUP(A981&amp;B981&amp;C981&amp;D981&amp;E981,average_median_rates_2_aptFINAL!A:P,16,FALSE)</f>
        <v>751</v>
      </c>
      <c r="G981">
        <f>VLOOKUP(A981&amp;B981&amp;C981&amp;3&amp;E981,average_median_rates_2_aptFINAL!A:P,16,FALSE)</f>
        <v>1080</v>
      </c>
      <c r="H981">
        <f>IF(D981&lt;=3,VLOOKUP(A981&amp;D981,[1]ratio_condo_family!$A:$F,6,FALSE),0)</f>
        <v>1.2295474698724942</v>
      </c>
      <c r="I981">
        <f>VLOOKUP(A981&amp;3,[1]ratio_condo_family!$A:$F,6,FALSE)</f>
        <v>1.3443953104649797</v>
      </c>
      <c r="J981">
        <f>VLOOKUP(A981,[1]ratio_family_bedrooms!$A:$K,9,FALSE)</f>
        <v>1.0588235294117647</v>
      </c>
      <c r="K981">
        <f>VLOOKUP(A981,[1]ratio_family_bedrooms!$A:$K,10,FALSE)</f>
        <v>1.2222222222222223</v>
      </c>
      <c r="L981">
        <f>VLOOKUP(A981,[1]ratio_family_bedrooms!$A:$K,11,FALSE)</f>
        <v>1.5</v>
      </c>
      <c r="M981">
        <f t="shared" si="15"/>
        <v>923.39014987424309</v>
      </c>
    </row>
    <row r="982" spans="1:13" x14ac:dyDescent="0.2">
      <c r="A982">
        <v>2013</v>
      </c>
      <c r="B982">
        <v>10</v>
      </c>
      <c r="C982" t="s">
        <v>59</v>
      </c>
      <c r="D982">
        <v>1</v>
      </c>
      <c r="E982" t="s">
        <v>39</v>
      </c>
      <c r="F982">
        <f>VLOOKUP(A982&amp;B982&amp;C982&amp;D982&amp;E982,average_median_rates_2_aptFINAL!A:P,16,FALSE)</f>
        <v>837</v>
      </c>
      <c r="G982">
        <f>VLOOKUP(A982&amp;B982&amp;C982&amp;3&amp;E982,average_median_rates_2_aptFINAL!A:P,16,FALSE)</f>
        <v>1382</v>
      </c>
      <c r="H982">
        <f>IF(D982&lt;=3,VLOOKUP(A982&amp;D982,[1]ratio_condo_family!$A:$F,6,FALSE),0)</f>
        <v>1.2295474698724942</v>
      </c>
      <c r="I982">
        <f>VLOOKUP(A982&amp;3,[1]ratio_condo_family!$A:$F,6,FALSE)</f>
        <v>1.3443953104649797</v>
      </c>
      <c r="J982">
        <f>VLOOKUP(A982,[1]ratio_family_bedrooms!$A:$K,9,FALSE)</f>
        <v>1.0588235294117647</v>
      </c>
      <c r="K982">
        <f>VLOOKUP(A982,[1]ratio_family_bedrooms!$A:$K,10,FALSE)</f>
        <v>1.2222222222222223</v>
      </c>
      <c r="L982">
        <f>VLOOKUP(A982,[1]ratio_family_bedrooms!$A:$K,11,FALSE)</f>
        <v>1.5</v>
      </c>
      <c r="M982">
        <f t="shared" si="15"/>
        <v>1029.1312322832775</v>
      </c>
    </row>
    <row r="983" spans="1:13" x14ac:dyDescent="0.2">
      <c r="A983">
        <v>2013</v>
      </c>
      <c r="B983">
        <v>10</v>
      </c>
      <c r="C983" t="s">
        <v>59</v>
      </c>
      <c r="D983">
        <v>1</v>
      </c>
      <c r="E983" t="s">
        <v>40</v>
      </c>
      <c r="F983">
        <f>VLOOKUP(A983&amp;B983&amp;C983&amp;D983&amp;E983,average_median_rates_2_aptFINAL!A:P,16,FALSE)</f>
        <v>792</v>
      </c>
      <c r="G983">
        <f>VLOOKUP(A983&amp;B983&amp;C983&amp;3&amp;E983,average_median_rates_2_aptFINAL!A:P,16,FALSE)</f>
        <v>1096</v>
      </c>
      <c r="H983">
        <f>IF(D983&lt;=3,VLOOKUP(A983&amp;D983,[1]ratio_condo_family!$A:$F,6,FALSE),0)</f>
        <v>1.2295474698724942</v>
      </c>
      <c r="I983">
        <f>VLOOKUP(A983&amp;3,[1]ratio_condo_family!$A:$F,6,FALSE)</f>
        <v>1.3443953104649797</v>
      </c>
      <c r="J983">
        <f>VLOOKUP(A983,[1]ratio_family_bedrooms!$A:$K,9,FALSE)</f>
        <v>1.0588235294117647</v>
      </c>
      <c r="K983">
        <f>VLOOKUP(A983,[1]ratio_family_bedrooms!$A:$K,10,FALSE)</f>
        <v>1.2222222222222223</v>
      </c>
      <c r="L983">
        <f>VLOOKUP(A983,[1]ratio_family_bedrooms!$A:$K,11,FALSE)</f>
        <v>1.5</v>
      </c>
      <c r="M983">
        <f t="shared" si="15"/>
        <v>973.80159613901537</v>
      </c>
    </row>
    <row r="984" spans="1:13" x14ac:dyDescent="0.2">
      <c r="A984">
        <v>2013</v>
      </c>
      <c r="B984">
        <v>10</v>
      </c>
      <c r="C984" t="s">
        <v>59</v>
      </c>
      <c r="D984">
        <v>1</v>
      </c>
      <c r="E984" t="s">
        <v>41</v>
      </c>
      <c r="F984">
        <f>VLOOKUP(A984&amp;B984&amp;C984&amp;D984&amp;E984,average_median_rates_2_aptFINAL!A:P,16,FALSE)</f>
        <v>807</v>
      </c>
      <c r="G984">
        <f>VLOOKUP(A984&amp;B984&amp;C984&amp;3&amp;E984,average_median_rates_2_aptFINAL!A:P,16,FALSE)</f>
        <v>1170</v>
      </c>
      <c r="H984">
        <f>IF(D984&lt;=3,VLOOKUP(A984&amp;D984,[1]ratio_condo_family!$A:$F,6,FALSE),0)</f>
        <v>1.2295474698724942</v>
      </c>
      <c r="I984">
        <f>VLOOKUP(A984&amp;3,[1]ratio_condo_family!$A:$F,6,FALSE)</f>
        <v>1.3443953104649797</v>
      </c>
      <c r="J984">
        <f>VLOOKUP(A984,[1]ratio_family_bedrooms!$A:$K,9,FALSE)</f>
        <v>1.0588235294117647</v>
      </c>
      <c r="K984">
        <f>VLOOKUP(A984,[1]ratio_family_bedrooms!$A:$K,10,FALSE)</f>
        <v>1.2222222222222223</v>
      </c>
      <c r="L984">
        <f>VLOOKUP(A984,[1]ratio_family_bedrooms!$A:$K,11,FALSE)</f>
        <v>1.5</v>
      </c>
      <c r="M984">
        <f t="shared" si="15"/>
        <v>992.24480818710276</v>
      </c>
    </row>
    <row r="985" spans="1:13" x14ac:dyDescent="0.2">
      <c r="A985">
        <v>2013</v>
      </c>
      <c r="B985">
        <v>10</v>
      </c>
      <c r="C985" t="s">
        <v>59</v>
      </c>
      <c r="D985">
        <v>1</v>
      </c>
      <c r="E985" t="s">
        <v>42</v>
      </c>
      <c r="F985">
        <f>VLOOKUP(A985&amp;B985&amp;C985&amp;D985&amp;E985,average_median_rates_2_aptFINAL!A:P,16,FALSE)</f>
        <v>708</v>
      </c>
      <c r="G985">
        <f>VLOOKUP(A985&amp;B985&amp;C985&amp;3&amp;E985,average_median_rates_2_aptFINAL!A:P,16,FALSE)</f>
        <v>1068</v>
      </c>
      <c r="H985">
        <f>IF(D985&lt;=3,VLOOKUP(A985&amp;D985,[1]ratio_condo_family!$A:$F,6,FALSE),0)</f>
        <v>1.2295474698724942</v>
      </c>
      <c r="I985">
        <f>VLOOKUP(A985&amp;3,[1]ratio_condo_family!$A:$F,6,FALSE)</f>
        <v>1.3443953104649797</v>
      </c>
      <c r="J985">
        <f>VLOOKUP(A985,[1]ratio_family_bedrooms!$A:$K,9,FALSE)</f>
        <v>1.0588235294117647</v>
      </c>
      <c r="K985">
        <f>VLOOKUP(A985,[1]ratio_family_bedrooms!$A:$K,10,FALSE)</f>
        <v>1.2222222222222223</v>
      </c>
      <c r="L985">
        <f>VLOOKUP(A985,[1]ratio_family_bedrooms!$A:$K,11,FALSE)</f>
        <v>1.5</v>
      </c>
      <c r="M985">
        <f t="shared" si="15"/>
        <v>870.51960866972593</v>
      </c>
    </row>
    <row r="986" spans="1:13" x14ac:dyDescent="0.2">
      <c r="A986">
        <v>2013</v>
      </c>
      <c r="B986">
        <v>10</v>
      </c>
      <c r="C986" t="s">
        <v>59</v>
      </c>
      <c r="D986">
        <v>1</v>
      </c>
      <c r="E986" t="s">
        <v>43</v>
      </c>
      <c r="F986">
        <f>VLOOKUP(A986&amp;B986&amp;C986&amp;D986&amp;E986,average_median_rates_2_aptFINAL!A:P,16,FALSE)</f>
        <v>1005</v>
      </c>
      <c r="G986">
        <f>VLOOKUP(A986&amp;B986&amp;C986&amp;3&amp;E986,average_median_rates_2_aptFINAL!A:P,16,FALSE)</f>
        <v>1498</v>
      </c>
      <c r="H986">
        <f>IF(D986&lt;=3,VLOOKUP(A986&amp;D986,[1]ratio_condo_family!$A:$F,6,FALSE),0)</f>
        <v>1.2295474698724942</v>
      </c>
      <c r="I986">
        <f>VLOOKUP(A986&amp;3,[1]ratio_condo_family!$A:$F,6,FALSE)</f>
        <v>1.3443953104649797</v>
      </c>
      <c r="J986">
        <f>VLOOKUP(A986,[1]ratio_family_bedrooms!$A:$K,9,FALSE)</f>
        <v>1.0588235294117647</v>
      </c>
      <c r="K986">
        <f>VLOOKUP(A986,[1]ratio_family_bedrooms!$A:$K,10,FALSE)</f>
        <v>1.2222222222222223</v>
      </c>
      <c r="L986">
        <f>VLOOKUP(A986,[1]ratio_family_bedrooms!$A:$K,11,FALSE)</f>
        <v>1.5</v>
      </c>
      <c r="M986">
        <f t="shared" si="15"/>
        <v>1235.6952072218567</v>
      </c>
    </row>
    <row r="987" spans="1:13" x14ac:dyDescent="0.2">
      <c r="A987">
        <v>2013</v>
      </c>
      <c r="B987">
        <v>10</v>
      </c>
      <c r="C987" t="s">
        <v>59</v>
      </c>
      <c r="D987">
        <v>1</v>
      </c>
      <c r="E987" t="s">
        <v>60</v>
      </c>
      <c r="F987">
        <f>VLOOKUP(A987&amp;B987&amp;C987&amp;D987&amp;E987,average_median_rates_2_aptFINAL!A:P,16,FALSE)</f>
        <v>1005</v>
      </c>
      <c r="G987">
        <f>VLOOKUP(A987&amp;B987&amp;C987&amp;3&amp;E987,average_median_rates_2_aptFINAL!A:P,16,FALSE)</f>
        <v>1541</v>
      </c>
      <c r="H987">
        <f>IF(D987&lt;=3,VLOOKUP(A987&amp;D987,[1]ratio_condo_family!$A:$F,6,FALSE),0)</f>
        <v>1.2295474698724942</v>
      </c>
      <c r="I987">
        <f>VLOOKUP(A987&amp;3,[1]ratio_condo_family!$A:$F,6,FALSE)</f>
        <v>1.3443953104649797</v>
      </c>
      <c r="J987">
        <f>VLOOKUP(A987,[1]ratio_family_bedrooms!$A:$K,9,FALSE)</f>
        <v>1.0588235294117647</v>
      </c>
      <c r="K987">
        <f>VLOOKUP(A987,[1]ratio_family_bedrooms!$A:$K,10,FALSE)</f>
        <v>1.2222222222222223</v>
      </c>
      <c r="L987">
        <f>VLOOKUP(A987,[1]ratio_family_bedrooms!$A:$K,11,FALSE)</f>
        <v>1.5</v>
      </c>
      <c r="M987">
        <f t="shared" si="15"/>
        <v>1235.6952072218567</v>
      </c>
    </row>
    <row r="988" spans="1:13" x14ac:dyDescent="0.2">
      <c r="A988">
        <v>2013</v>
      </c>
      <c r="B988">
        <v>10</v>
      </c>
      <c r="C988" t="s">
        <v>59</v>
      </c>
      <c r="D988">
        <v>2</v>
      </c>
      <c r="E988" t="s">
        <v>12</v>
      </c>
      <c r="F988">
        <f>VLOOKUP(A988&amp;B988&amp;C988&amp;D988&amp;E988,average_median_rates_2_aptFINAL!A:P,16,FALSE)</f>
        <v>1863</v>
      </c>
      <c r="G988">
        <f>VLOOKUP(A988&amp;B988&amp;C988&amp;3&amp;E988,average_median_rates_2_aptFINAL!A:P,16,FALSE)</f>
        <v>3004</v>
      </c>
      <c r="H988">
        <f>IF(D988&lt;=3,VLOOKUP(A988&amp;D988,[1]ratio_condo_family!$A:$F,6,FALSE),0)</f>
        <v>1.3325766249225122</v>
      </c>
      <c r="I988">
        <f>VLOOKUP(A988&amp;3,[1]ratio_condo_family!$A:$F,6,FALSE)</f>
        <v>1.3443953104649797</v>
      </c>
      <c r="J988">
        <f>VLOOKUP(A988,[1]ratio_family_bedrooms!$A:$K,9,FALSE)</f>
        <v>1.0588235294117647</v>
      </c>
      <c r="K988">
        <f>VLOOKUP(A988,[1]ratio_family_bedrooms!$A:$K,10,FALSE)</f>
        <v>1.2222222222222223</v>
      </c>
      <c r="L988">
        <f>VLOOKUP(A988,[1]ratio_family_bedrooms!$A:$K,11,FALSE)</f>
        <v>1.5</v>
      </c>
      <c r="M988">
        <f t="shared" si="15"/>
        <v>2482.5902522306401</v>
      </c>
    </row>
    <row r="989" spans="1:13" x14ac:dyDescent="0.2">
      <c r="A989">
        <v>2013</v>
      </c>
      <c r="B989">
        <v>10</v>
      </c>
      <c r="C989" t="s">
        <v>59</v>
      </c>
      <c r="D989">
        <v>2</v>
      </c>
      <c r="E989" t="s">
        <v>16</v>
      </c>
      <c r="F989">
        <f>VLOOKUP(A989&amp;B989&amp;C989&amp;D989&amp;E989,average_median_rates_2_aptFINAL!A:P,16,FALSE)</f>
        <v>1715</v>
      </c>
      <c r="G989">
        <f>VLOOKUP(A989&amp;B989&amp;C989&amp;3&amp;E989,average_median_rates_2_aptFINAL!A:P,16,FALSE)</f>
        <v>2452</v>
      </c>
      <c r="H989">
        <f>IF(D989&lt;=3,VLOOKUP(A989&amp;D989,[1]ratio_condo_family!$A:$F,6,FALSE),0)</f>
        <v>1.3325766249225122</v>
      </c>
      <c r="I989">
        <f>VLOOKUP(A989&amp;3,[1]ratio_condo_family!$A:$F,6,FALSE)</f>
        <v>1.3443953104649797</v>
      </c>
      <c r="J989">
        <f>VLOOKUP(A989,[1]ratio_family_bedrooms!$A:$K,9,FALSE)</f>
        <v>1.0588235294117647</v>
      </c>
      <c r="K989">
        <f>VLOOKUP(A989,[1]ratio_family_bedrooms!$A:$K,10,FALSE)</f>
        <v>1.2222222222222223</v>
      </c>
      <c r="L989">
        <f>VLOOKUP(A989,[1]ratio_family_bedrooms!$A:$K,11,FALSE)</f>
        <v>1.5</v>
      </c>
      <c r="M989">
        <f t="shared" si="15"/>
        <v>2285.3689117421081</v>
      </c>
    </row>
    <row r="990" spans="1:13" x14ac:dyDescent="0.2">
      <c r="A990">
        <v>2013</v>
      </c>
      <c r="B990">
        <v>10</v>
      </c>
      <c r="C990" t="s">
        <v>59</v>
      </c>
      <c r="D990">
        <v>2</v>
      </c>
      <c r="E990" t="s">
        <v>17</v>
      </c>
      <c r="F990">
        <f>VLOOKUP(A990&amp;B990&amp;C990&amp;D990&amp;E990,average_median_rates_2_aptFINAL!A:P,16,FALSE)</f>
        <v>1811</v>
      </c>
      <c r="G990">
        <f>VLOOKUP(A990&amp;B990&amp;C990&amp;3&amp;E990,average_median_rates_2_aptFINAL!A:P,16,FALSE)</f>
        <v>2590</v>
      </c>
      <c r="H990">
        <f>IF(D990&lt;=3,VLOOKUP(A990&amp;D990,[1]ratio_condo_family!$A:$F,6,FALSE),0)</f>
        <v>1.3325766249225122</v>
      </c>
      <c r="I990">
        <f>VLOOKUP(A990&amp;3,[1]ratio_condo_family!$A:$F,6,FALSE)</f>
        <v>1.3443953104649797</v>
      </c>
      <c r="J990">
        <f>VLOOKUP(A990,[1]ratio_family_bedrooms!$A:$K,9,FALSE)</f>
        <v>1.0588235294117647</v>
      </c>
      <c r="K990">
        <f>VLOOKUP(A990,[1]ratio_family_bedrooms!$A:$K,10,FALSE)</f>
        <v>1.2222222222222223</v>
      </c>
      <c r="L990">
        <f>VLOOKUP(A990,[1]ratio_family_bedrooms!$A:$K,11,FALSE)</f>
        <v>1.5</v>
      </c>
      <c r="M990">
        <f t="shared" si="15"/>
        <v>2413.2962677346695</v>
      </c>
    </row>
    <row r="991" spans="1:13" x14ac:dyDescent="0.2">
      <c r="A991">
        <v>2013</v>
      </c>
      <c r="B991">
        <v>10</v>
      </c>
      <c r="C991" t="s">
        <v>59</v>
      </c>
      <c r="D991">
        <v>2</v>
      </c>
      <c r="E991" t="s">
        <v>19</v>
      </c>
      <c r="F991">
        <f>VLOOKUP(A991&amp;B991&amp;C991&amp;D991&amp;E991,average_median_rates_2_aptFINAL!A:P,16,FALSE)</f>
        <v>1610</v>
      </c>
      <c r="G991">
        <f>VLOOKUP(A991&amp;B991&amp;C991&amp;3&amp;E991,average_median_rates_2_aptFINAL!A:P,16,FALSE)</f>
        <v>2005</v>
      </c>
      <c r="H991">
        <f>IF(D991&lt;=3,VLOOKUP(A991&amp;D991,[1]ratio_condo_family!$A:$F,6,FALSE),0)</f>
        <v>1.3325766249225122</v>
      </c>
      <c r="I991">
        <f>VLOOKUP(A991&amp;3,[1]ratio_condo_family!$A:$F,6,FALSE)</f>
        <v>1.3443953104649797</v>
      </c>
      <c r="J991">
        <f>VLOOKUP(A991,[1]ratio_family_bedrooms!$A:$K,9,FALSE)</f>
        <v>1.0588235294117647</v>
      </c>
      <c r="K991">
        <f>VLOOKUP(A991,[1]ratio_family_bedrooms!$A:$K,10,FALSE)</f>
        <v>1.2222222222222223</v>
      </c>
      <c r="L991">
        <f>VLOOKUP(A991,[1]ratio_family_bedrooms!$A:$K,11,FALSE)</f>
        <v>1.5</v>
      </c>
      <c r="M991">
        <f t="shared" si="15"/>
        <v>2145.4483661252448</v>
      </c>
    </row>
    <row r="992" spans="1:13" x14ac:dyDescent="0.2">
      <c r="A992">
        <v>2013</v>
      </c>
      <c r="B992">
        <v>10</v>
      </c>
      <c r="C992" t="s">
        <v>59</v>
      </c>
      <c r="D992">
        <v>2</v>
      </c>
      <c r="E992" t="s">
        <v>20</v>
      </c>
      <c r="F992">
        <f>VLOOKUP(A992&amp;B992&amp;C992&amp;D992&amp;E992,average_median_rates_2_aptFINAL!A:P,16,FALSE)</f>
        <v>1620</v>
      </c>
      <c r="G992">
        <f>VLOOKUP(A992&amp;B992&amp;C992&amp;3&amp;E992,average_median_rates_2_aptFINAL!A:P,16,FALSE)</f>
        <v>2321</v>
      </c>
      <c r="H992">
        <f>IF(D992&lt;=3,VLOOKUP(A992&amp;D992,[1]ratio_condo_family!$A:$F,6,FALSE),0)</f>
        <v>1.3325766249225122</v>
      </c>
      <c r="I992">
        <f>VLOOKUP(A992&amp;3,[1]ratio_condo_family!$A:$F,6,FALSE)</f>
        <v>1.3443953104649797</v>
      </c>
      <c r="J992">
        <f>VLOOKUP(A992,[1]ratio_family_bedrooms!$A:$K,9,FALSE)</f>
        <v>1.0588235294117647</v>
      </c>
      <c r="K992">
        <f>VLOOKUP(A992,[1]ratio_family_bedrooms!$A:$K,10,FALSE)</f>
        <v>1.2222222222222223</v>
      </c>
      <c r="L992">
        <f>VLOOKUP(A992,[1]ratio_family_bedrooms!$A:$K,11,FALSE)</f>
        <v>1.5</v>
      </c>
      <c r="M992">
        <f t="shared" si="15"/>
        <v>2158.7741323744699</v>
      </c>
    </row>
    <row r="993" spans="1:13" x14ac:dyDescent="0.2">
      <c r="A993">
        <v>2013</v>
      </c>
      <c r="B993">
        <v>10</v>
      </c>
      <c r="C993" t="s">
        <v>59</v>
      </c>
      <c r="D993">
        <v>2</v>
      </c>
      <c r="E993" t="s">
        <v>21</v>
      </c>
      <c r="F993">
        <f>VLOOKUP(A993&amp;B993&amp;C993&amp;D993&amp;E993,average_median_rates_2_aptFINAL!A:P,16,FALSE)</f>
        <v>1731</v>
      </c>
      <c r="G993">
        <f>VLOOKUP(A993&amp;B993&amp;C993&amp;3&amp;E993,average_median_rates_2_aptFINAL!A:P,16,FALSE)</f>
        <v>2503</v>
      </c>
      <c r="H993">
        <f>IF(D993&lt;=3,VLOOKUP(A993&amp;D993,[1]ratio_condo_family!$A:$F,6,FALSE),0)</f>
        <v>1.3325766249225122</v>
      </c>
      <c r="I993">
        <f>VLOOKUP(A993&amp;3,[1]ratio_condo_family!$A:$F,6,FALSE)</f>
        <v>1.3443953104649797</v>
      </c>
      <c r="J993">
        <f>VLOOKUP(A993,[1]ratio_family_bedrooms!$A:$K,9,FALSE)</f>
        <v>1.0588235294117647</v>
      </c>
      <c r="K993">
        <f>VLOOKUP(A993,[1]ratio_family_bedrooms!$A:$K,10,FALSE)</f>
        <v>1.2222222222222223</v>
      </c>
      <c r="L993">
        <f>VLOOKUP(A993,[1]ratio_family_bedrooms!$A:$K,11,FALSE)</f>
        <v>1.5</v>
      </c>
      <c r="M993">
        <f t="shared" si="15"/>
        <v>2306.6901377408685</v>
      </c>
    </row>
    <row r="994" spans="1:13" x14ac:dyDescent="0.2">
      <c r="A994">
        <v>2013</v>
      </c>
      <c r="B994">
        <v>10</v>
      </c>
      <c r="C994" t="s">
        <v>59</v>
      </c>
      <c r="D994">
        <v>2</v>
      </c>
      <c r="E994" t="s">
        <v>23</v>
      </c>
      <c r="F994">
        <f>VLOOKUP(A994&amp;B994&amp;C994&amp;D994&amp;E994,average_median_rates_2_aptFINAL!A:P,16,FALSE)</f>
        <v>1122</v>
      </c>
      <c r="G994">
        <f>VLOOKUP(A994&amp;B994&amp;C994&amp;3&amp;E994,average_median_rates_2_aptFINAL!A:P,16,FALSE)</f>
        <v>1196</v>
      </c>
      <c r="H994">
        <f>IF(D994&lt;=3,VLOOKUP(A994&amp;D994,[1]ratio_condo_family!$A:$F,6,FALSE),0)</f>
        <v>1.3325766249225122</v>
      </c>
      <c r="I994">
        <f>VLOOKUP(A994&amp;3,[1]ratio_condo_family!$A:$F,6,FALSE)</f>
        <v>1.3443953104649797</v>
      </c>
      <c r="J994">
        <f>VLOOKUP(A994,[1]ratio_family_bedrooms!$A:$K,9,FALSE)</f>
        <v>1.0588235294117647</v>
      </c>
      <c r="K994">
        <f>VLOOKUP(A994,[1]ratio_family_bedrooms!$A:$K,10,FALSE)</f>
        <v>1.2222222222222223</v>
      </c>
      <c r="L994">
        <f>VLOOKUP(A994,[1]ratio_family_bedrooms!$A:$K,11,FALSE)</f>
        <v>1.5</v>
      </c>
      <c r="M994">
        <f t="shared" si="15"/>
        <v>1495.1509731630586</v>
      </c>
    </row>
    <row r="995" spans="1:13" x14ac:dyDescent="0.2">
      <c r="A995">
        <v>2013</v>
      </c>
      <c r="B995">
        <v>10</v>
      </c>
      <c r="C995" t="s">
        <v>59</v>
      </c>
      <c r="D995">
        <v>2</v>
      </c>
      <c r="E995" t="s">
        <v>24</v>
      </c>
      <c r="F995">
        <f>VLOOKUP(A995&amp;B995&amp;C995&amp;D995&amp;E995,average_median_rates_2_aptFINAL!A:P,16,FALSE)</f>
        <v>1275</v>
      </c>
      <c r="G995">
        <f>VLOOKUP(A995&amp;B995&amp;C995&amp;3&amp;E995,average_median_rates_2_aptFINAL!A:P,16,FALSE)</f>
        <v>1459</v>
      </c>
      <c r="H995">
        <f>IF(D995&lt;=3,VLOOKUP(A995&amp;D995,[1]ratio_condo_family!$A:$F,6,FALSE),0)</f>
        <v>1.3325766249225122</v>
      </c>
      <c r="I995">
        <f>VLOOKUP(A995&amp;3,[1]ratio_condo_family!$A:$F,6,FALSE)</f>
        <v>1.3443953104649797</v>
      </c>
      <c r="J995">
        <f>VLOOKUP(A995,[1]ratio_family_bedrooms!$A:$K,9,FALSE)</f>
        <v>1.0588235294117647</v>
      </c>
      <c r="K995">
        <f>VLOOKUP(A995,[1]ratio_family_bedrooms!$A:$K,10,FALSE)</f>
        <v>1.2222222222222223</v>
      </c>
      <c r="L995">
        <f>VLOOKUP(A995,[1]ratio_family_bedrooms!$A:$K,11,FALSE)</f>
        <v>1.5</v>
      </c>
      <c r="M995">
        <f t="shared" si="15"/>
        <v>1699.0351967762031</v>
      </c>
    </row>
    <row r="996" spans="1:13" x14ac:dyDescent="0.2">
      <c r="A996">
        <v>2013</v>
      </c>
      <c r="B996">
        <v>10</v>
      </c>
      <c r="C996" t="s">
        <v>59</v>
      </c>
      <c r="D996">
        <v>2</v>
      </c>
      <c r="E996" t="s">
        <v>25</v>
      </c>
      <c r="F996">
        <f>VLOOKUP(A996&amp;B996&amp;C996&amp;D996&amp;E996,average_median_rates_2_aptFINAL!A:P,16,FALSE)</f>
        <v>1179</v>
      </c>
      <c r="G996">
        <f>VLOOKUP(A996&amp;B996&amp;C996&amp;3&amp;E996,average_median_rates_2_aptFINAL!A:P,16,FALSE)</f>
        <v>1340</v>
      </c>
      <c r="H996">
        <f>IF(D996&lt;=3,VLOOKUP(A996&amp;D996,[1]ratio_condo_family!$A:$F,6,FALSE),0)</f>
        <v>1.3325766249225122</v>
      </c>
      <c r="I996">
        <f>VLOOKUP(A996&amp;3,[1]ratio_condo_family!$A:$F,6,FALSE)</f>
        <v>1.3443953104649797</v>
      </c>
      <c r="J996">
        <f>VLOOKUP(A996,[1]ratio_family_bedrooms!$A:$K,9,FALSE)</f>
        <v>1.0588235294117647</v>
      </c>
      <c r="K996">
        <f>VLOOKUP(A996,[1]ratio_family_bedrooms!$A:$K,10,FALSE)</f>
        <v>1.2222222222222223</v>
      </c>
      <c r="L996">
        <f>VLOOKUP(A996,[1]ratio_family_bedrooms!$A:$K,11,FALSE)</f>
        <v>1.5</v>
      </c>
      <c r="M996">
        <f t="shared" si="15"/>
        <v>1571.1078407836419</v>
      </c>
    </row>
    <row r="997" spans="1:13" x14ac:dyDescent="0.2">
      <c r="A997">
        <v>2013</v>
      </c>
      <c r="B997">
        <v>10</v>
      </c>
      <c r="C997" t="s">
        <v>59</v>
      </c>
      <c r="D997">
        <v>2</v>
      </c>
      <c r="E997" t="s">
        <v>26</v>
      </c>
      <c r="F997">
        <f>VLOOKUP(A997&amp;B997&amp;C997&amp;D997&amp;E997,average_median_rates_2_aptFINAL!A:P,16,FALSE)</f>
        <v>1282</v>
      </c>
      <c r="G997">
        <f>VLOOKUP(A997&amp;B997&amp;C997&amp;3&amp;E997,average_median_rates_2_aptFINAL!A:P,16,FALSE)</f>
        <v>1262</v>
      </c>
      <c r="H997">
        <f>IF(D997&lt;=3,VLOOKUP(A997&amp;D997,[1]ratio_condo_family!$A:$F,6,FALSE),0)</f>
        <v>1.3325766249225122</v>
      </c>
      <c r="I997">
        <f>VLOOKUP(A997&amp;3,[1]ratio_condo_family!$A:$F,6,FALSE)</f>
        <v>1.3443953104649797</v>
      </c>
      <c r="J997">
        <f>VLOOKUP(A997,[1]ratio_family_bedrooms!$A:$K,9,FALSE)</f>
        <v>1.0588235294117647</v>
      </c>
      <c r="K997">
        <f>VLOOKUP(A997,[1]ratio_family_bedrooms!$A:$K,10,FALSE)</f>
        <v>1.2222222222222223</v>
      </c>
      <c r="L997">
        <f>VLOOKUP(A997,[1]ratio_family_bedrooms!$A:$K,11,FALSE)</f>
        <v>1.5</v>
      </c>
      <c r="M997">
        <f t="shared" si="15"/>
        <v>1708.3632331506606</v>
      </c>
    </row>
    <row r="998" spans="1:13" x14ac:dyDescent="0.2">
      <c r="A998">
        <v>2013</v>
      </c>
      <c r="B998">
        <v>10</v>
      </c>
      <c r="C998" t="s">
        <v>59</v>
      </c>
      <c r="D998">
        <v>2</v>
      </c>
      <c r="E998" t="s">
        <v>27</v>
      </c>
      <c r="F998">
        <f>VLOOKUP(A998&amp;B998&amp;C998&amp;D998&amp;E998,average_median_rates_2_aptFINAL!A:P,16,FALSE)</f>
        <v>1891</v>
      </c>
      <c r="G998">
        <f>VLOOKUP(A998&amp;B998&amp;C998&amp;3&amp;E998,average_median_rates_2_aptFINAL!A:P,16,FALSE)</f>
        <v>2279</v>
      </c>
      <c r="H998">
        <f>IF(D998&lt;=3,VLOOKUP(A998&amp;D998,[1]ratio_condo_family!$A:$F,6,FALSE),0)</f>
        <v>1.3325766249225122</v>
      </c>
      <c r="I998">
        <f>VLOOKUP(A998&amp;3,[1]ratio_condo_family!$A:$F,6,FALSE)</f>
        <v>1.3443953104649797</v>
      </c>
      <c r="J998">
        <f>VLOOKUP(A998,[1]ratio_family_bedrooms!$A:$K,9,FALSE)</f>
        <v>1.0588235294117647</v>
      </c>
      <c r="K998">
        <f>VLOOKUP(A998,[1]ratio_family_bedrooms!$A:$K,10,FALSE)</f>
        <v>1.2222222222222223</v>
      </c>
      <c r="L998">
        <f>VLOOKUP(A998,[1]ratio_family_bedrooms!$A:$K,11,FALSE)</f>
        <v>1.5</v>
      </c>
      <c r="M998">
        <f t="shared" si="15"/>
        <v>2519.9023977284705</v>
      </c>
    </row>
    <row r="999" spans="1:13" x14ac:dyDescent="0.2">
      <c r="A999">
        <v>2013</v>
      </c>
      <c r="B999">
        <v>10</v>
      </c>
      <c r="C999" t="s">
        <v>59</v>
      </c>
      <c r="D999">
        <v>2</v>
      </c>
      <c r="E999" t="s">
        <v>28</v>
      </c>
      <c r="F999">
        <f>VLOOKUP(A999&amp;B999&amp;C999&amp;D999&amp;E999,average_median_rates_2_aptFINAL!A:P,16,FALSE)</f>
        <v>1180</v>
      </c>
      <c r="G999">
        <f>VLOOKUP(A999&amp;B999&amp;C999&amp;3&amp;E999,average_median_rates_2_aptFINAL!A:P,16,FALSE)</f>
        <v>1465</v>
      </c>
      <c r="H999">
        <f>IF(D999&lt;=3,VLOOKUP(A999&amp;D999,[1]ratio_condo_family!$A:$F,6,FALSE),0)</f>
        <v>1.3325766249225122</v>
      </c>
      <c r="I999">
        <f>VLOOKUP(A999&amp;3,[1]ratio_condo_family!$A:$F,6,FALSE)</f>
        <v>1.3443953104649797</v>
      </c>
      <c r="J999">
        <f>VLOOKUP(A999,[1]ratio_family_bedrooms!$A:$K,9,FALSE)</f>
        <v>1.0588235294117647</v>
      </c>
      <c r="K999">
        <f>VLOOKUP(A999,[1]ratio_family_bedrooms!$A:$K,10,FALSE)</f>
        <v>1.2222222222222223</v>
      </c>
      <c r="L999">
        <f>VLOOKUP(A999,[1]ratio_family_bedrooms!$A:$K,11,FALSE)</f>
        <v>1.5</v>
      </c>
      <c r="M999">
        <f t="shared" si="15"/>
        <v>1572.4404174085644</v>
      </c>
    </row>
    <row r="1000" spans="1:13" x14ac:dyDescent="0.2">
      <c r="A1000">
        <v>2013</v>
      </c>
      <c r="B1000">
        <v>10</v>
      </c>
      <c r="C1000" t="s">
        <v>59</v>
      </c>
      <c r="D1000">
        <v>2</v>
      </c>
      <c r="E1000" t="s">
        <v>29</v>
      </c>
      <c r="F1000">
        <f>VLOOKUP(A1000&amp;B1000&amp;C1000&amp;D1000&amp;E1000,average_median_rates_2_aptFINAL!A:P,16,FALSE)</f>
        <v>1003</v>
      </c>
      <c r="G1000">
        <f>VLOOKUP(A1000&amp;B1000&amp;C1000&amp;3&amp;E1000,average_median_rates_2_aptFINAL!A:P,16,FALSE)</f>
        <v>1218</v>
      </c>
      <c r="H1000">
        <f>IF(D1000&lt;=3,VLOOKUP(A1000&amp;D1000,[1]ratio_condo_family!$A:$F,6,FALSE),0)</f>
        <v>1.3325766249225122</v>
      </c>
      <c r="I1000">
        <f>VLOOKUP(A1000&amp;3,[1]ratio_condo_family!$A:$F,6,FALSE)</f>
        <v>1.3443953104649797</v>
      </c>
      <c r="J1000">
        <f>VLOOKUP(A1000,[1]ratio_family_bedrooms!$A:$K,9,FALSE)</f>
        <v>1.0588235294117647</v>
      </c>
      <c r="K1000">
        <f>VLOOKUP(A1000,[1]ratio_family_bedrooms!$A:$K,10,FALSE)</f>
        <v>1.2222222222222223</v>
      </c>
      <c r="L1000">
        <f>VLOOKUP(A1000,[1]ratio_family_bedrooms!$A:$K,11,FALSE)</f>
        <v>1.5</v>
      </c>
      <c r="M1000">
        <f t="shared" si="15"/>
        <v>1336.5743547972797</v>
      </c>
    </row>
    <row r="1001" spans="1:13" x14ac:dyDescent="0.2">
      <c r="A1001">
        <v>2013</v>
      </c>
      <c r="B1001">
        <v>10</v>
      </c>
      <c r="C1001" t="s">
        <v>59</v>
      </c>
      <c r="D1001">
        <v>2</v>
      </c>
      <c r="E1001" t="s">
        <v>31</v>
      </c>
      <c r="F1001">
        <f>VLOOKUP(A1001&amp;B1001&amp;C1001&amp;D1001&amp;E1001,average_median_rates_2_aptFINAL!A:P,16,FALSE)</f>
        <v>1193</v>
      </c>
      <c r="G1001">
        <f>VLOOKUP(A1001&amp;B1001&amp;C1001&amp;3&amp;E1001,average_median_rates_2_aptFINAL!A:P,16,FALSE)</f>
        <v>1373</v>
      </c>
      <c r="H1001">
        <f>IF(D1001&lt;=3,VLOOKUP(A1001&amp;D1001,[1]ratio_condo_family!$A:$F,6,FALSE),0)</f>
        <v>1.3325766249225122</v>
      </c>
      <c r="I1001">
        <f>VLOOKUP(A1001&amp;3,[1]ratio_condo_family!$A:$F,6,FALSE)</f>
        <v>1.3443953104649797</v>
      </c>
      <c r="J1001">
        <f>VLOOKUP(A1001,[1]ratio_family_bedrooms!$A:$K,9,FALSE)</f>
        <v>1.0588235294117647</v>
      </c>
      <c r="K1001">
        <f>VLOOKUP(A1001,[1]ratio_family_bedrooms!$A:$K,10,FALSE)</f>
        <v>1.2222222222222223</v>
      </c>
      <c r="L1001">
        <f>VLOOKUP(A1001,[1]ratio_family_bedrooms!$A:$K,11,FALSE)</f>
        <v>1.5</v>
      </c>
      <c r="M1001">
        <f t="shared" si="15"/>
        <v>1589.7639135325571</v>
      </c>
    </row>
    <row r="1002" spans="1:13" x14ac:dyDescent="0.2">
      <c r="A1002">
        <v>2013</v>
      </c>
      <c r="B1002">
        <v>10</v>
      </c>
      <c r="C1002" t="s">
        <v>59</v>
      </c>
      <c r="D1002">
        <v>2</v>
      </c>
      <c r="E1002" t="s">
        <v>32</v>
      </c>
      <c r="F1002">
        <f>VLOOKUP(A1002&amp;B1002&amp;C1002&amp;D1002&amp;E1002,average_median_rates_2_aptFINAL!A:P,16,FALSE)</f>
        <v>1090</v>
      </c>
      <c r="G1002">
        <f>VLOOKUP(A1002&amp;B1002&amp;C1002&amp;3&amp;E1002,average_median_rates_2_aptFINAL!A:P,16,FALSE)</f>
        <v>1345</v>
      </c>
      <c r="H1002">
        <f>IF(D1002&lt;=3,VLOOKUP(A1002&amp;D1002,[1]ratio_condo_family!$A:$F,6,FALSE),0)</f>
        <v>1.3325766249225122</v>
      </c>
      <c r="I1002">
        <f>VLOOKUP(A1002&amp;3,[1]ratio_condo_family!$A:$F,6,FALSE)</f>
        <v>1.3443953104649797</v>
      </c>
      <c r="J1002">
        <f>VLOOKUP(A1002,[1]ratio_family_bedrooms!$A:$K,9,FALSE)</f>
        <v>1.0588235294117647</v>
      </c>
      <c r="K1002">
        <f>VLOOKUP(A1002,[1]ratio_family_bedrooms!$A:$K,10,FALSE)</f>
        <v>1.2222222222222223</v>
      </c>
      <c r="L1002">
        <f>VLOOKUP(A1002,[1]ratio_family_bedrooms!$A:$K,11,FALSE)</f>
        <v>1.5</v>
      </c>
      <c r="M1002">
        <f t="shared" si="15"/>
        <v>1452.5085211655382</v>
      </c>
    </row>
    <row r="1003" spans="1:13" x14ac:dyDescent="0.2">
      <c r="A1003">
        <v>2013</v>
      </c>
      <c r="B1003">
        <v>10</v>
      </c>
      <c r="C1003" t="s">
        <v>59</v>
      </c>
      <c r="D1003">
        <v>2</v>
      </c>
      <c r="E1003" t="s">
        <v>33</v>
      </c>
      <c r="F1003">
        <f>VLOOKUP(A1003&amp;B1003&amp;C1003&amp;D1003&amp;E1003,average_median_rates_2_aptFINAL!A:P,16,FALSE)</f>
        <v>1449.9220751494465</v>
      </c>
      <c r="G1003">
        <f>VLOOKUP(A1003&amp;B1003&amp;C1003&amp;3&amp;E1003,average_median_rates_2_aptFINAL!A:P,16,FALSE)</f>
        <v>1994.4164536935637</v>
      </c>
      <c r="H1003">
        <f>IF(D1003&lt;=3,VLOOKUP(A1003&amp;D1003,[1]ratio_condo_family!$A:$F,6,FALSE),0)</f>
        <v>1.3325766249225122</v>
      </c>
      <c r="I1003">
        <f>VLOOKUP(A1003&amp;3,[1]ratio_condo_family!$A:$F,6,FALSE)</f>
        <v>1.3443953104649797</v>
      </c>
      <c r="J1003">
        <f>VLOOKUP(A1003,[1]ratio_family_bedrooms!$A:$K,9,FALSE)</f>
        <v>1.0588235294117647</v>
      </c>
      <c r="K1003">
        <f>VLOOKUP(A1003,[1]ratio_family_bedrooms!$A:$K,10,FALSE)</f>
        <v>1.2222222222222223</v>
      </c>
      <c r="L1003">
        <f>VLOOKUP(A1003,[1]ratio_family_bedrooms!$A:$K,11,FALSE)</f>
        <v>1.5</v>
      </c>
      <c r="M1003">
        <f t="shared" si="15"/>
        <v>1932.1322653032944</v>
      </c>
    </row>
    <row r="1004" spans="1:13" x14ac:dyDescent="0.2">
      <c r="A1004">
        <v>2013</v>
      </c>
      <c r="B1004">
        <v>10</v>
      </c>
      <c r="C1004" t="s">
        <v>59</v>
      </c>
      <c r="D1004">
        <v>2</v>
      </c>
      <c r="E1004" t="s">
        <v>34</v>
      </c>
      <c r="F1004">
        <f>VLOOKUP(A1004&amp;B1004&amp;C1004&amp;D1004&amp;E1004,average_median_rates_2_aptFINAL!A:P,16,FALSE)</f>
        <v>1385</v>
      </c>
      <c r="G1004">
        <f>VLOOKUP(A1004&amp;B1004&amp;C1004&amp;3&amp;E1004,average_median_rates_2_aptFINAL!A:P,16,FALSE)</f>
        <v>1496</v>
      </c>
      <c r="H1004">
        <f>IF(D1004&lt;=3,VLOOKUP(A1004&amp;D1004,[1]ratio_condo_family!$A:$F,6,FALSE),0)</f>
        <v>1.3325766249225122</v>
      </c>
      <c r="I1004">
        <f>VLOOKUP(A1004&amp;3,[1]ratio_condo_family!$A:$F,6,FALSE)</f>
        <v>1.3443953104649797</v>
      </c>
      <c r="J1004">
        <f>VLOOKUP(A1004,[1]ratio_family_bedrooms!$A:$K,9,FALSE)</f>
        <v>1.0588235294117647</v>
      </c>
      <c r="K1004">
        <f>VLOOKUP(A1004,[1]ratio_family_bedrooms!$A:$K,10,FALSE)</f>
        <v>1.2222222222222223</v>
      </c>
      <c r="L1004">
        <f>VLOOKUP(A1004,[1]ratio_family_bedrooms!$A:$K,11,FALSE)</f>
        <v>1.5</v>
      </c>
      <c r="M1004">
        <f t="shared" si="15"/>
        <v>1845.6186255176794</v>
      </c>
    </row>
    <row r="1005" spans="1:13" x14ac:dyDescent="0.2">
      <c r="A1005">
        <v>2013</v>
      </c>
      <c r="B1005">
        <v>10</v>
      </c>
      <c r="C1005" t="s">
        <v>59</v>
      </c>
      <c r="D1005">
        <v>2</v>
      </c>
      <c r="E1005" t="s">
        <v>35</v>
      </c>
      <c r="F1005">
        <f>VLOOKUP(A1005&amp;B1005&amp;C1005&amp;D1005&amp;E1005,average_median_rates_2_aptFINAL!A:P,16,FALSE)</f>
        <v>1996</v>
      </c>
      <c r="G1005">
        <f>VLOOKUP(A1005&amp;B1005&amp;C1005&amp;3&amp;E1005,average_median_rates_2_aptFINAL!A:P,16,FALSE)</f>
        <v>2779</v>
      </c>
      <c r="H1005">
        <f>IF(D1005&lt;=3,VLOOKUP(A1005&amp;D1005,[1]ratio_condo_family!$A:$F,6,FALSE),0)</f>
        <v>1.3325766249225122</v>
      </c>
      <c r="I1005">
        <f>VLOOKUP(A1005&amp;3,[1]ratio_condo_family!$A:$F,6,FALSE)</f>
        <v>1.3443953104649797</v>
      </c>
      <c r="J1005">
        <f>VLOOKUP(A1005,[1]ratio_family_bedrooms!$A:$K,9,FALSE)</f>
        <v>1.0588235294117647</v>
      </c>
      <c r="K1005">
        <f>VLOOKUP(A1005,[1]ratio_family_bedrooms!$A:$K,10,FALSE)</f>
        <v>1.2222222222222223</v>
      </c>
      <c r="L1005">
        <f>VLOOKUP(A1005,[1]ratio_family_bedrooms!$A:$K,11,FALSE)</f>
        <v>1.5</v>
      </c>
      <c r="M1005">
        <f t="shared" si="15"/>
        <v>2659.8229433453344</v>
      </c>
    </row>
    <row r="1006" spans="1:13" x14ac:dyDescent="0.2">
      <c r="A1006">
        <v>2013</v>
      </c>
      <c r="B1006">
        <v>10</v>
      </c>
      <c r="C1006" t="s">
        <v>59</v>
      </c>
      <c r="D1006">
        <v>2</v>
      </c>
      <c r="E1006" t="s">
        <v>36</v>
      </c>
      <c r="F1006">
        <f>VLOOKUP(A1006&amp;B1006&amp;C1006&amp;D1006&amp;E1006,average_median_rates_2_aptFINAL!A:P,16,FALSE)</f>
        <v>1177</v>
      </c>
      <c r="G1006">
        <f>VLOOKUP(A1006&amp;B1006&amp;C1006&amp;3&amp;E1006,average_median_rates_2_aptFINAL!A:P,16,FALSE)</f>
        <v>1408</v>
      </c>
      <c r="H1006">
        <f>IF(D1006&lt;=3,VLOOKUP(A1006&amp;D1006,[1]ratio_condo_family!$A:$F,6,FALSE),0)</f>
        <v>1.3325766249225122</v>
      </c>
      <c r="I1006">
        <f>VLOOKUP(A1006&amp;3,[1]ratio_condo_family!$A:$F,6,FALSE)</f>
        <v>1.3443953104649797</v>
      </c>
      <c r="J1006">
        <f>VLOOKUP(A1006,[1]ratio_family_bedrooms!$A:$K,9,FALSE)</f>
        <v>1.0588235294117647</v>
      </c>
      <c r="K1006">
        <f>VLOOKUP(A1006,[1]ratio_family_bedrooms!$A:$K,10,FALSE)</f>
        <v>1.2222222222222223</v>
      </c>
      <c r="L1006">
        <f>VLOOKUP(A1006,[1]ratio_family_bedrooms!$A:$K,11,FALSE)</f>
        <v>1.5</v>
      </c>
      <c r="M1006">
        <f t="shared" si="15"/>
        <v>1568.4426875337967</v>
      </c>
    </row>
    <row r="1007" spans="1:13" x14ac:dyDescent="0.2">
      <c r="A1007">
        <v>2013</v>
      </c>
      <c r="B1007">
        <v>10</v>
      </c>
      <c r="C1007" t="s">
        <v>59</v>
      </c>
      <c r="D1007">
        <v>2</v>
      </c>
      <c r="E1007" t="s">
        <v>37</v>
      </c>
      <c r="F1007">
        <f>VLOOKUP(A1007&amp;B1007&amp;C1007&amp;D1007&amp;E1007,average_median_rates_2_aptFINAL!A:P,16,FALSE)</f>
        <v>1009</v>
      </c>
      <c r="G1007">
        <f>VLOOKUP(A1007&amp;B1007&amp;C1007&amp;3&amp;E1007,average_median_rates_2_aptFINAL!A:P,16,FALSE)</f>
        <v>1167</v>
      </c>
      <c r="H1007">
        <f>IF(D1007&lt;=3,VLOOKUP(A1007&amp;D1007,[1]ratio_condo_family!$A:$F,6,FALSE),0)</f>
        <v>1.3325766249225122</v>
      </c>
      <c r="I1007">
        <f>VLOOKUP(A1007&amp;3,[1]ratio_condo_family!$A:$F,6,FALSE)</f>
        <v>1.3443953104649797</v>
      </c>
      <c r="J1007">
        <f>VLOOKUP(A1007,[1]ratio_family_bedrooms!$A:$K,9,FALSE)</f>
        <v>1.0588235294117647</v>
      </c>
      <c r="K1007">
        <f>VLOOKUP(A1007,[1]ratio_family_bedrooms!$A:$K,10,FALSE)</f>
        <v>1.2222222222222223</v>
      </c>
      <c r="L1007">
        <f>VLOOKUP(A1007,[1]ratio_family_bedrooms!$A:$K,11,FALSE)</f>
        <v>1.5</v>
      </c>
      <c r="M1007">
        <f t="shared" si="15"/>
        <v>1344.5698145468148</v>
      </c>
    </row>
    <row r="1008" spans="1:13" x14ac:dyDescent="0.2">
      <c r="A1008">
        <v>2013</v>
      </c>
      <c r="B1008">
        <v>10</v>
      </c>
      <c r="C1008" t="s">
        <v>59</v>
      </c>
      <c r="D1008">
        <v>2</v>
      </c>
      <c r="E1008" t="s">
        <v>38</v>
      </c>
      <c r="F1008">
        <f>VLOOKUP(A1008&amp;B1008&amp;C1008&amp;D1008&amp;E1008,average_median_rates_2_aptFINAL!A:P,16,FALSE)</f>
        <v>921</v>
      </c>
      <c r="G1008">
        <f>VLOOKUP(A1008&amp;B1008&amp;C1008&amp;3&amp;E1008,average_median_rates_2_aptFINAL!A:P,16,FALSE)</f>
        <v>1080</v>
      </c>
      <c r="H1008">
        <f>IF(D1008&lt;=3,VLOOKUP(A1008&amp;D1008,[1]ratio_condo_family!$A:$F,6,FALSE),0)</f>
        <v>1.3325766249225122</v>
      </c>
      <c r="I1008">
        <f>VLOOKUP(A1008&amp;3,[1]ratio_condo_family!$A:$F,6,FALSE)</f>
        <v>1.3443953104649797</v>
      </c>
      <c r="J1008">
        <f>VLOOKUP(A1008,[1]ratio_family_bedrooms!$A:$K,9,FALSE)</f>
        <v>1.0588235294117647</v>
      </c>
      <c r="K1008">
        <f>VLOOKUP(A1008,[1]ratio_family_bedrooms!$A:$K,10,FALSE)</f>
        <v>1.2222222222222223</v>
      </c>
      <c r="L1008">
        <f>VLOOKUP(A1008,[1]ratio_family_bedrooms!$A:$K,11,FALSE)</f>
        <v>1.5</v>
      </c>
      <c r="M1008">
        <f t="shared" si="15"/>
        <v>1227.3030715536338</v>
      </c>
    </row>
    <row r="1009" spans="1:13" x14ac:dyDescent="0.2">
      <c r="A1009">
        <v>2013</v>
      </c>
      <c r="B1009">
        <v>10</v>
      </c>
      <c r="C1009" t="s">
        <v>59</v>
      </c>
      <c r="D1009">
        <v>2</v>
      </c>
      <c r="E1009" t="s">
        <v>39</v>
      </c>
      <c r="F1009">
        <f>VLOOKUP(A1009&amp;B1009&amp;C1009&amp;D1009&amp;E1009,average_median_rates_2_aptFINAL!A:P,16,FALSE)</f>
        <v>1035</v>
      </c>
      <c r="G1009">
        <f>VLOOKUP(A1009&amp;B1009&amp;C1009&amp;3&amp;E1009,average_median_rates_2_aptFINAL!A:P,16,FALSE)</f>
        <v>1382</v>
      </c>
      <c r="H1009">
        <f>IF(D1009&lt;=3,VLOOKUP(A1009&amp;D1009,[1]ratio_condo_family!$A:$F,6,FALSE),0)</f>
        <v>1.3325766249225122</v>
      </c>
      <c r="I1009">
        <f>VLOOKUP(A1009&amp;3,[1]ratio_condo_family!$A:$F,6,FALSE)</f>
        <v>1.3443953104649797</v>
      </c>
      <c r="J1009">
        <f>VLOOKUP(A1009,[1]ratio_family_bedrooms!$A:$K,9,FALSE)</f>
        <v>1.0588235294117647</v>
      </c>
      <c r="K1009">
        <f>VLOOKUP(A1009,[1]ratio_family_bedrooms!$A:$K,10,FALSE)</f>
        <v>1.2222222222222223</v>
      </c>
      <c r="L1009">
        <f>VLOOKUP(A1009,[1]ratio_family_bedrooms!$A:$K,11,FALSE)</f>
        <v>1.5</v>
      </c>
      <c r="M1009">
        <f t="shared" si="15"/>
        <v>1379.2168067948</v>
      </c>
    </row>
    <row r="1010" spans="1:13" x14ac:dyDescent="0.2">
      <c r="A1010">
        <v>2013</v>
      </c>
      <c r="B1010">
        <v>10</v>
      </c>
      <c r="C1010" t="s">
        <v>59</v>
      </c>
      <c r="D1010">
        <v>2</v>
      </c>
      <c r="E1010" t="s">
        <v>40</v>
      </c>
      <c r="F1010">
        <f>VLOOKUP(A1010&amp;B1010&amp;C1010&amp;D1010&amp;E1010,average_median_rates_2_aptFINAL!A:P,16,FALSE)</f>
        <v>972</v>
      </c>
      <c r="G1010">
        <f>VLOOKUP(A1010&amp;B1010&amp;C1010&amp;3&amp;E1010,average_median_rates_2_aptFINAL!A:P,16,FALSE)</f>
        <v>1096</v>
      </c>
      <c r="H1010">
        <f>IF(D1010&lt;=3,VLOOKUP(A1010&amp;D1010,[1]ratio_condo_family!$A:$F,6,FALSE),0)</f>
        <v>1.3325766249225122</v>
      </c>
      <c r="I1010">
        <f>VLOOKUP(A1010&amp;3,[1]ratio_condo_family!$A:$F,6,FALSE)</f>
        <v>1.3443953104649797</v>
      </c>
      <c r="J1010">
        <f>VLOOKUP(A1010,[1]ratio_family_bedrooms!$A:$K,9,FALSE)</f>
        <v>1.0588235294117647</v>
      </c>
      <c r="K1010">
        <f>VLOOKUP(A1010,[1]ratio_family_bedrooms!$A:$K,10,FALSE)</f>
        <v>1.2222222222222223</v>
      </c>
      <c r="L1010">
        <f>VLOOKUP(A1010,[1]ratio_family_bedrooms!$A:$K,11,FALSE)</f>
        <v>1.5</v>
      </c>
      <c r="M1010">
        <f t="shared" si="15"/>
        <v>1295.2644794246819</v>
      </c>
    </row>
    <row r="1011" spans="1:13" x14ac:dyDescent="0.2">
      <c r="A1011">
        <v>2013</v>
      </c>
      <c r="B1011">
        <v>10</v>
      </c>
      <c r="C1011" t="s">
        <v>59</v>
      </c>
      <c r="D1011">
        <v>2</v>
      </c>
      <c r="E1011" t="s">
        <v>41</v>
      </c>
      <c r="F1011">
        <f>VLOOKUP(A1011&amp;B1011&amp;C1011&amp;D1011&amp;E1011,average_median_rates_2_aptFINAL!A:P,16,FALSE)</f>
        <v>993</v>
      </c>
      <c r="G1011">
        <f>VLOOKUP(A1011&amp;B1011&amp;C1011&amp;3&amp;E1011,average_median_rates_2_aptFINAL!A:P,16,FALSE)</f>
        <v>1170</v>
      </c>
      <c r="H1011">
        <f>IF(D1011&lt;=3,VLOOKUP(A1011&amp;D1011,[1]ratio_condo_family!$A:$F,6,FALSE),0)</f>
        <v>1.3325766249225122</v>
      </c>
      <c r="I1011">
        <f>VLOOKUP(A1011&amp;3,[1]ratio_condo_family!$A:$F,6,FALSE)</f>
        <v>1.3443953104649797</v>
      </c>
      <c r="J1011">
        <f>VLOOKUP(A1011,[1]ratio_family_bedrooms!$A:$K,9,FALSE)</f>
        <v>1.0588235294117647</v>
      </c>
      <c r="K1011">
        <f>VLOOKUP(A1011,[1]ratio_family_bedrooms!$A:$K,10,FALSE)</f>
        <v>1.2222222222222223</v>
      </c>
      <c r="L1011">
        <f>VLOOKUP(A1011,[1]ratio_family_bedrooms!$A:$K,11,FALSE)</f>
        <v>1.5</v>
      </c>
      <c r="M1011">
        <f t="shared" si="15"/>
        <v>1323.2485885480546</v>
      </c>
    </row>
    <row r="1012" spans="1:13" x14ac:dyDescent="0.2">
      <c r="A1012">
        <v>2013</v>
      </c>
      <c r="B1012">
        <v>10</v>
      </c>
      <c r="C1012" t="s">
        <v>59</v>
      </c>
      <c r="D1012">
        <v>2</v>
      </c>
      <c r="E1012" t="s">
        <v>42</v>
      </c>
      <c r="F1012">
        <f>VLOOKUP(A1012&amp;B1012&amp;C1012&amp;D1012&amp;E1012,average_median_rates_2_aptFINAL!A:P,16,FALSE)</f>
        <v>887</v>
      </c>
      <c r="G1012">
        <f>VLOOKUP(A1012&amp;B1012&amp;C1012&amp;3&amp;E1012,average_median_rates_2_aptFINAL!A:P,16,FALSE)</f>
        <v>1068</v>
      </c>
      <c r="H1012">
        <f>IF(D1012&lt;=3,VLOOKUP(A1012&amp;D1012,[1]ratio_condo_family!$A:$F,6,FALSE),0)</f>
        <v>1.3325766249225122</v>
      </c>
      <c r="I1012">
        <f>VLOOKUP(A1012&amp;3,[1]ratio_condo_family!$A:$F,6,FALSE)</f>
        <v>1.3443953104649797</v>
      </c>
      <c r="J1012">
        <f>VLOOKUP(A1012,[1]ratio_family_bedrooms!$A:$K,9,FALSE)</f>
        <v>1.0588235294117647</v>
      </c>
      <c r="K1012">
        <f>VLOOKUP(A1012,[1]ratio_family_bedrooms!$A:$K,10,FALSE)</f>
        <v>1.2222222222222223</v>
      </c>
      <c r="L1012">
        <f>VLOOKUP(A1012,[1]ratio_family_bedrooms!$A:$K,11,FALSE)</f>
        <v>1.5</v>
      </c>
      <c r="M1012">
        <f t="shared" si="15"/>
        <v>1181.9954663062683</v>
      </c>
    </row>
    <row r="1013" spans="1:13" x14ac:dyDescent="0.2">
      <c r="A1013">
        <v>2013</v>
      </c>
      <c r="B1013">
        <v>10</v>
      </c>
      <c r="C1013" t="s">
        <v>59</v>
      </c>
      <c r="D1013">
        <v>2</v>
      </c>
      <c r="E1013" t="s">
        <v>43</v>
      </c>
      <c r="F1013">
        <f>VLOOKUP(A1013&amp;B1013&amp;C1013&amp;D1013&amp;E1013,average_median_rates_2_aptFINAL!A:P,16,FALSE)</f>
        <v>1281</v>
      </c>
      <c r="G1013">
        <f>VLOOKUP(A1013&amp;B1013&amp;C1013&amp;3&amp;E1013,average_median_rates_2_aptFINAL!A:P,16,FALSE)</f>
        <v>1498</v>
      </c>
      <c r="H1013">
        <f>IF(D1013&lt;=3,VLOOKUP(A1013&amp;D1013,[1]ratio_condo_family!$A:$F,6,FALSE),0)</f>
        <v>1.3325766249225122</v>
      </c>
      <c r="I1013">
        <f>VLOOKUP(A1013&amp;3,[1]ratio_condo_family!$A:$F,6,FALSE)</f>
        <v>1.3443953104649797</v>
      </c>
      <c r="J1013">
        <f>VLOOKUP(A1013,[1]ratio_family_bedrooms!$A:$K,9,FALSE)</f>
        <v>1.0588235294117647</v>
      </c>
      <c r="K1013">
        <f>VLOOKUP(A1013,[1]ratio_family_bedrooms!$A:$K,10,FALSE)</f>
        <v>1.2222222222222223</v>
      </c>
      <c r="L1013">
        <f>VLOOKUP(A1013,[1]ratio_family_bedrooms!$A:$K,11,FALSE)</f>
        <v>1.5</v>
      </c>
      <c r="M1013">
        <f t="shared" si="15"/>
        <v>1707.0306565257381</v>
      </c>
    </row>
    <row r="1014" spans="1:13" x14ac:dyDescent="0.2">
      <c r="A1014">
        <v>2013</v>
      </c>
      <c r="B1014">
        <v>10</v>
      </c>
      <c r="C1014" t="s">
        <v>59</v>
      </c>
      <c r="D1014">
        <v>2</v>
      </c>
      <c r="E1014" t="s">
        <v>60</v>
      </c>
      <c r="F1014">
        <f>VLOOKUP(A1014&amp;B1014&amp;C1014&amp;D1014&amp;E1014,average_median_rates_2_aptFINAL!A:P,16,FALSE)</f>
        <v>1247</v>
      </c>
      <c r="G1014">
        <f>VLOOKUP(A1014&amp;B1014&amp;C1014&amp;3&amp;E1014,average_median_rates_2_aptFINAL!A:P,16,FALSE)</f>
        <v>1541</v>
      </c>
      <c r="H1014">
        <f>IF(D1014&lt;=3,VLOOKUP(A1014&amp;D1014,[1]ratio_condo_family!$A:$F,6,FALSE),0)</f>
        <v>1.3325766249225122</v>
      </c>
      <c r="I1014">
        <f>VLOOKUP(A1014&amp;3,[1]ratio_condo_family!$A:$F,6,FALSE)</f>
        <v>1.3443953104649797</v>
      </c>
      <c r="J1014">
        <f>VLOOKUP(A1014,[1]ratio_family_bedrooms!$A:$K,9,FALSE)</f>
        <v>1.0588235294117647</v>
      </c>
      <c r="K1014">
        <f>VLOOKUP(A1014,[1]ratio_family_bedrooms!$A:$K,10,FALSE)</f>
        <v>1.2222222222222223</v>
      </c>
      <c r="L1014">
        <f>VLOOKUP(A1014,[1]ratio_family_bedrooms!$A:$K,11,FALSE)</f>
        <v>1.5</v>
      </c>
      <c r="M1014">
        <f t="shared" si="15"/>
        <v>1661.7230512783726</v>
      </c>
    </row>
    <row r="1015" spans="1:13" x14ac:dyDescent="0.2">
      <c r="A1015">
        <v>2013</v>
      </c>
      <c r="B1015">
        <v>10</v>
      </c>
      <c r="C1015" t="s">
        <v>59</v>
      </c>
      <c r="D1015">
        <v>3</v>
      </c>
      <c r="E1015" t="s">
        <v>12</v>
      </c>
      <c r="F1015">
        <f>VLOOKUP(A1015&amp;B1015&amp;C1015&amp;D1015&amp;E1015,average_median_rates_2_aptFINAL!A:P,16,FALSE)</f>
        <v>3004</v>
      </c>
      <c r="G1015">
        <f>VLOOKUP(A1015&amp;B1015&amp;C1015&amp;3&amp;E1015,average_median_rates_2_aptFINAL!A:P,16,FALSE)</f>
        <v>3004</v>
      </c>
      <c r="H1015">
        <f>IF(D1015&lt;=3,VLOOKUP(A1015&amp;D1015,[1]ratio_condo_family!$A:$F,6,FALSE),0)</f>
        <v>1.3443953104649797</v>
      </c>
      <c r="I1015">
        <f>VLOOKUP(A1015&amp;3,[1]ratio_condo_family!$A:$F,6,FALSE)</f>
        <v>1.3443953104649797</v>
      </c>
      <c r="J1015">
        <f>VLOOKUP(A1015,[1]ratio_family_bedrooms!$A:$K,9,FALSE)</f>
        <v>1.0588235294117647</v>
      </c>
      <c r="K1015">
        <f>VLOOKUP(A1015,[1]ratio_family_bedrooms!$A:$K,10,FALSE)</f>
        <v>1.2222222222222223</v>
      </c>
      <c r="L1015">
        <f>VLOOKUP(A1015,[1]ratio_family_bedrooms!$A:$K,11,FALSE)</f>
        <v>1.5</v>
      </c>
      <c r="M1015">
        <f t="shared" si="15"/>
        <v>4038.5635126367993</v>
      </c>
    </row>
    <row r="1016" spans="1:13" x14ac:dyDescent="0.2">
      <c r="A1016">
        <v>2013</v>
      </c>
      <c r="B1016">
        <v>10</v>
      </c>
      <c r="C1016" t="s">
        <v>59</v>
      </c>
      <c r="D1016">
        <v>3</v>
      </c>
      <c r="E1016" t="s">
        <v>16</v>
      </c>
      <c r="F1016">
        <f>VLOOKUP(A1016&amp;B1016&amp;C1016&amp;D1016&amp;E1016,average_median_rates_2_aptFINAL!A:P,16,FALSE)</f>
        <v>2452</v>
      </c>
      <c r="G1016">
        <f>VLOOKUP(A1016&amp;B1016&amp;C1016&amp;3&amp;E1016,average_median_rates_2_aptFINAL!A:P,16,FALSE)</f>
        <v>2452</v>
      </c>
      <c r="H1016">
        <f>IF(D1016&lt;=3,VLOOKUP(A1016&amp;D1016,[1]ratio_condo_family!$A:$F,6,FALSE),0)</f>
        <v>1.3443953104649797</v>
      </c>
      <c r="I1016">
        <f>VLOOKUP(A1016&amp;3,[1]ratio_condo_family!$A:$F,6,FALSE)</f>
        <v>1.3443953104649797</v>
      </c>
      <c r="J1016">
        <f>VLOOKUP(A1016,[1]ratio_family_bedrooms!$A:$K,9,FALSE)</f>
        <v>1.0588235294117647</v>
      </c>
      <c r="K1016">
        <f>VLOOKUP(A1016,[1]ratio_family_bedrooms!$A:$K,10,FALSE)</f>
        <v>1.2222222222222223</v>
      </c>
      <c r="L1016">
        <f>VLOOKUP(A1016,[1]ratio_family_bedrooms!$A:$K,11,FALSE)</f>
        <v>1.5</v>
      </c>
      <c r="M1016">
        <f t="shared" si="15"/>
        <v>3296.4573012601304</v>
      </c>
    </row>
    <row r="1017" spans="1:13" x14ac:dyDescent="0.2">
      <c r="A1017">
        <v>2013</v>
      </c>
      <c r="B1017">
        <v>10</v>
      </c>
      <c r="C1017" t="s">
        <v>59</v>
      </c>
      <c r="D1017">
        <v>3</v>
      </c>
      <c r="E1017" t="s">
        <v>17</v>
      </c>
      <c r="F1017">
        <f>VLOOKUP(A1017&amp;B1017&amp;C1017&amp;D1017&amp;E1017,average_median_rates_2_aptFINAL!A:P,16,FALSE)</f>
        <v>2590</v>
      </c>
      <c r="G1017">
        <f>VLOOKUP(A1017&amp;B1017&amp;C1017&amp;3&amp;E1017,average_median_rates_2_aptFINAL!A:P,16,FALSE)</f>
        <v>2590</v>
      </c>
      <c r="H1017">
        <f>IF(D1017&lt;=3,VLOOKUP(A1017&amp;D1017,[1]ratio_condo_family!$A:$F,6,FALSE),0)</f>
        <v>1.3443953104649797</v>
      </c>
      <c r="I1017">
        <f>VLOOKUP(A1017&amp;3,[1]ratio_condo_family!$A:$F,6,FALSE)</f>
        <v>1.3443953104649797</v>
      </c>
      <c r="J1017">
        <f>VLOOKUP(A1017,[1]ratio_family_bedrooms!$A:$K,9,FALSE)</f>
        <v>1.0588235294117647</v>
      </c>
      <c r="K1017">
        <f>VLOOKUP(A1017,[1]ratio_family_bedrooms!$A:$K,10,FALSE)</f>
        <v>1.2222222222222223</v>
      </c>
      <c r="L1017">
        <f>VLOOKUP(A1017,[1]ratio_family_bedrooms!$A:$K,11,FALSE)</f>
        <v>1.5</v>
      </c>
      <c r="M1017">
        <f t="shared" si="15"/>
        <v>3481.9838541042973</v>
      </c>
    </row>
    <row r="1018" spans="1:13" x14ac:dyDescent="0.2">
      <c r="A1018">
        <v>2013</v>
      </c>
      <c r="B1018">
        <v>10</v>
      </c>
      <c r="C1018" t="s">
        <v>59</v>
      </c>
      <c r="D1018">
        <v>3</v>
      </c>
      <c r="E1018" t="s">
        <v>19</v>
      </c>
      <c r="F1018">
        <f>VLOOKUP(A1018&amp;B1018&amp;C1018&amp;D1018&amp;E1018,average_median_rates_2_aptFINAL!A:P,16,FALSE)</f>
        <v>2005</v>
      </c>
      <c r="G1018">
        <f>VLOOKUP(A1018&amp;B1018&amp;C1018&amp;3&amp;E1018,average_median_rates_2_aptFINAL!A:P,16,FALSE)</f>
        <v>2005</v>
      </c>
      <c r="H1018">
        <f>IF(D1018&lt;=3,VLOOKUP(A1018&amp;D1018,[1]ratio_condo_family!$A:$F,6,FALSE),0)</f>
        <v>1.3443953104649797</v>
      </c>
      <c r="I1018">
        <f>VLOOKUP(A1018&amp;3,[1]ratio_condo_family!$A:$F,6,FALSE)</f>
        <v>1.3443953104649797</v>
      </c>
      <c r="J1018">
        <f>VLOOKUP(A1018,[1]ratio_family_bedrooms!$A:$K,9,FALSE)</f>
        <v>1.0588235294117647</v>
      </c>
      <c r="K1018">
        <f>VLOOKUP(A1018,[1]ratio_family_bedrooms!$A:$K,10,FALSE)</f>
        <v>1.2222222222222223</v>
      </c>
      <c r="L1018">
        <f>VLOOKUP(A1018,[1]ratio_family_bedrooms!$A:$K,11,FALSE)</f>
        <v>1.5</v>
      </c>
      <c r="M1018">
        <f t="shared" si="15"/>
        <v>2695.5125974822845</v>
      </c>
    </row>
    <row r="1019" spans="1:13" x14ac:dyDescent="0.2">
      <c r="A1019">
        <v>2013</v>
      </c>
      <c r="B1019">
        <v>10</v>
      </c>
      <c r="C1019" t="s">
        <v>59</v>
      </c>
      <c r="D1019">
        <v>3</v>
      </c>
      <c r="E1019" t="s">
        <v>20</v>
      </c>
      <c r="F1019">
        <f>VLOOKUP(A1019&amp;B1019&amp;C1019&amp;D1019&amp;E1019,average_median_rates_2_aptFINAL!A:P,16,FALSE)</f>
        <v>2321</v>
      </c>
      <c r="G1019">
        <f>VLOOKUP(A1019&amp;B1019&amp;C1019&amp;3&amp;E1019,average_median_rates_2_aptFINAL!A:P,16,FALSE)</f>
        <v>2321</v>
      </c>
      <c r="H1019">
        <f>IF(D1019&lt;=3,VLOOKUP(A1019&amp;D1019,[1]ratio_condo_family!$A:$F,6,FALSE),0)</f>
        <v>1.3443953104649797</v>
      </c>
      <c r="I1019">
        <f>VLOOKUP(A1019&amp;3,[1]ratio_condo_family!$A:$F,6,FALSE)</f>
        <v>1.3443953104649797</v>
      </c>
      <c r="J1019">
        <f>VLOOKUP(A1019,[1]ratio_family_bedrooms!$A:$K,9,FALSE)</f>
        <v>1.0588235294117647</v>
      </c>
      <c r="K1019">
        <f>VLOOKUP(A1019,[1]ratio_family_bedrooms!$A:$K,10,FALSE)</f>
        <v>1.2222222222222223</v>
      </c>
      <c r="L1019">
        <f>VLOOKUP(A1019,[1]ratio_family_bedrooms!$A:$K,11,FALSE)</f>
        <v>1.5</v>
      </c>
      <c r="M1019">
        <f t="shared" si="15"/>
        <v>3120.341515589218</v>
      </c>
    </row>
    <row r="1020" spans="1:13" x14ac:dyDescent="0.2">
      <c r="A1020">
        <v>2013</v>
      </c>
      <c r="B1020">
        <v>10</v>
      </c>
      <c r="C1020" t="s">
        <v>59</v>
      </c>
      <c r="D1020">
        <v>3</v>
      </c>
      <c r="E1020" t="s">
        <v>21</v>
      </c>
      <c r="F1020">
        <f>VLOOKUP(A1020&amp;B1020&amp;C1020&amp;D1020&amp;E1020,average_median_rates_2_aptFINAL!A:P,16,FALSE)</f>
        <v>2503</v>
      </c>
      <c r="G1020">
        <f>VLOOKUP(A1020&amp;B1020&amp;C1020&amp;3&amp;E1020,average_median_rates_2_aptFINAL!A:P,16,FALSE)</f>
        <v>2503</v>
      </c>
      <c r="H1020">
        <f>IF(D1020&lt;=3,VLOOKUP(A1020&amp;D1020,[1]ratio_condo_family!$A:$F,6,FALSE),0)</f>
        <v>1.3443953104649797</v>
      </c>
      <c r="I1020">
        <f>VLOOKUP(A1020&amp;3,[1]ratio_condo_family!$A:$F,6,FALSE)</f>
        <v>1.3443953104649797</v>
      </c>
      <c r="J1020">
        <f>VLOOKUP(A1020,[1]ratio_family_bedrooms!$A:$K,9,FALSE)</f>
        <v>1.0588235294117647</v>
      </c>
      <c r="K1020">
        <f>VLOOKUP(A1020,[1]ratio_family_bedrooms!$A:$K,10,FALSE)</f>
        <v>1.2222222222222223</v>
      </c>
      <c r="L1020">
        <f>VLOOKUP(A1020,[1]ratio_family_bedrooms!$A:$K,11,FALSE)</f>
        <v>1.5</v>
      </c>
      <c r="M1020">
        <f t="shared" si="15"/>
        <v>3365.0214620938441</v>
      </c>
    </row>
    <row r="1021" spans="1:13" x14ac:dyDescent="0.2">
      <c r="A1021">
        <v>2013</v>
      </c>
      <c r="B1021">
        <v>10</v>
      </c>
      <c r="C1021" t="s">
        <v>59</v>
      </c>
      <c r="D1021">
        <v>3</v>
      </c>
      <c r="E1021" t="s">
        <v>23</v>
      </c>
      <c r="F1021">
        <f>VLOOKUP(A1021&amp;B1021&amp;C1021&amp;D1021&amp;E1021,average_median_rates_2_aptFINAL!A:P,16,FALSE)</f>
        <v>1196</v>
      </c>
      <c r="G1021">
        <f>VLOOKUP(A1021&amp;B1021&amp;C1021&amp;3&amp;E1021,average_median_rates_2_aptFINAL!A:P,16,FALSE)</f>
        <v>1196</v>
      </c>
      <c r="H1021">
        <f>IF(D1021&lt;=3,VLOOKUP(A1021&amp;D1021,[1]ratio_condo_family!$A:$F,6,FALSE),0)</f>
        <v>1.3443953104649797</v>
      </c>
      <c r="I1021">
        <f>VLOOKUP(A1021&amp;3,[1]ratio_condo_family!$A:$F,6,FALSE)</f>
        <v>1.3443953104649797</v>
      </c>
      <c r="J1021">
        <f>VLOOKUP(A1021,[1]ratio_family_bedrooms!$A:$K,9,FALSE)</f>
        <v>1.0588235294117647</v>
      </c>
      <c r="K1021">
        <f>VLOOKUP(A1021,[1]ratio_family_bedrooms!$A:$K,10,FALSE)</f>
        <v>1.2222222222222223</v>
      </c>
      <c r="L1021">
        <f>VLOOKUP(A1021,[1]ratio_family_bedrooms!$A:$K,11,FALSE)</f>
        <v>1.5</v>
      </c>
      <c r="M1021">
        <f t="shared" si="15"/>
        <v>1607.8967913161157</v>
      </c>
    </row>
    <row r="1022" spans="1:13" x14ac:dyDescent="0.2">
      <c r="A1022">
        <v>2013</v>
      </c>
      <c r="B1022">
        <v>10</v>
      </c>
      <c r="C1022" t="s">
        <v>59</v>
      </c>
      <c r="D1022">
        <v>3</v>
      </c>
      <c r="E1022" t="s">
        <v>24</v>
      </c>
      <c r="F1022">
        <f>VLOOKUP(A1022&amp;B1022&amp;C1022&amp;D1022&amp;E1022,average_median_rates_2_aptFINAL!A:P,16,FALSE)</f>
        <v>1459</v>
      </c>
      <c r="G1022">
        <f>VLOOKUP(A1022&amp;B1022&amp;C1022&amp;3&amp;E1022,average_median_rates_2_aptFINAL!A:P,16,FALSE)</f>
        <v>1459</v>
      </c>
      <c r="H1022">
        <f>IF(D1022&lt;=3,VLOOKUP(A1022&amp;D1022,[1]ratio_condo_family!$A:$F,6,FALSE),0)</f>
        <v>1.3443953104649797</v>
      </c>
      <c r="I1022">
        <f>VLOOKUP(A1022&amp;3,[1]ratio_condo_family!$A:$F,6,FALSE)</f>
        <v>1.3443953104649797</v>
      </c>
      <c r="J1022">
        <f>VLOOKUP(A1022,[1]ratio_family_bedrooms!$A:$K,9,FALSE)</f>
        <v>1.0588235294117647</v>
      </c>
      <c r="K1022">
        <f>VLOOKUP(A1022,[1]ratio_family_bedrooms!$A:$K,10,FALSE)</f>
        <v>1.2222222222222223</v>
      </c>
      <c r="L1022">
        <f>VLOOKUP(A1022,[1]ratio_family_bedrooms!$A:$K,11,FALSE)</f>
        <v>1.5</v>
      </c>
      <c r="M1022">
        <f t="shared" si="15"/>
        <v>1961.4727579684054</v>
      </c>
    </row>
    <row r="1023" spans="1:13" x14ac:dyDescent="0.2">
      <c r="A1023">
        <v>2013</v>
      </c>
      <c r="B1023">
        <v>10</v>
      </c>
      <c r="C1023" t="s">
        <v>59</v>
      </c>
      <c r="D1023">
        <v>3</v>
      </c>
      <c r="E1023" t="s">
        <v>25</v>
      </c>
      <c r="F1023">
        <f>VLOOKUP(A1023&amp;B1023&amp;C1023&amp;D1023&amp;E1023,average_median_rates_2_aptFINAL!A:P,16,FALSE)</f>
        <v>1340</v>
      </c>
      <c r="G1023">
        <f>VLOOKUP(A1023&amp;B1023&amp;C1023&amp;3&amp;E1023,average_median_rates_2_aptFINAL!A:P,16,FALSE)</f>
        <v>1340</v>
      </c>
      <c r="H1023">
        <f>IF(D1023&lt;=3,VLOOKUP(A1023&amp;D1023,[1]ratio_condo_family!$A:$F,6,FALSE),0)</f>
        <v>1.3443953104649797</v>
      </c>
      <c r="I1023">
        <f>VLOOKUP(A1023&amp;3,[1]ratio_condo_family!$A:$F,6,FALSE)</f>
        <v>1.3443953104649797</v>
      </c>
      <c r="J1023">
        <f>VLOOKUP(A1023,[1]ratio_family_bedrooms!$A:$K,9,FALSE)</f>
        <v>1.0588235294117647</v>
      </c>
      <c r="K1023">
        <f>VLOOKUP(A1023,[1]ratio_family_bedrooms!$A:$K,10,FALSE)</f>
        <v>1.2222222222222223</v>
      </c>
      <c r="L1023">
        <f>VLOOKUP(A1023,[1]ratio_family_bedrooms!$A:$K,11,FALSE)</f>
        <v>1.5</v>
      </c>
      <c r="M1023">
        <f t="shared" si="15"/>
        <v>1801.4897160230728</v>
      </c>
    </row>
    <row r="1024" spans="1:13" x14ac:dyDescent="0.2">
      <c r="A1024">
        <v>2013</v>
      </c>
      <c r="B1024">
        <v>10</v>
      </c>
      <c r="C1024" t="s">
        <v>59</v>
      </c>
      <c r="D1024">
        <v>3</v>
      </c>
      <c r="E1024" t="s">
        <v>26</v>
      </c>
      <c r="F1024">
        <f>VLOOKUP(A1024&amp;B1024&amp;C1024&amp;D1024&amp;E1024,average_median_rates_2_aptFINAL!A:P,16,FALSE)</f>
        <v>1262</v>
      </c>
      <c r="G1024">
        <f>VLOOKUP(A1024&amp;B1024&amp;C1024&amp;3&amp;E1024,average_median_rates_2_aptFINAL!A:P,16,FALSE)</f>
        <v>1262</v>
      </c>
      <c r="H1024">
        <f>IF(D1024&lt;=3,VLOOKUP(A1024&amp;D1024,[1]ratio_condo_family!$A:$F,6,FALSE),0)</f>
        <v>1.3443953104649797</v>
      </c>
      <c r="I1024">
        <f>VLOOKUP(A1024&amp;3,[1]ratio_condo_family!$A:$F,6,FALSE)</f>
        <v>1.3443953104649797</v>
      </c>
      <c r="J1024">
        <f>VLOOKUP(A1024,[1]ratio_family_bedrooms!$A:$K,9,FALSE)</f>
        <v>1.0588235294117647</v>
      </c>
      <c r="K1024">
        <f>VLOOKUP(A1024,[1]ratio_family_bedrooms!$A:$K,10,FALSE)</f>
        <v>1.2222222222222223</v>
      </c>
      <c r="L1024">
        <f>VLOOKUP(A1024,[1]ratio_family_bedrooms!$A:$K,11,FALSE)</f>
        <v>1.5</v>
      </c>
      <c r="M1024">
        <f t="shared" si="15"/>
        <v>1696.6268818068045</v>
      </c>
    </row>
    <row r="1025" spans="1:13" x14ac:dyDescent="0.2">
      <c r="A1025">
        <v>2013</v>
      </c>
      <c r="B1025">
        <v>10</v>
      </c>
      <c r="C1025" t="s">
        <v>59</v>
      </c>
      <c r="D1025">
        <v>3</v>
      </c>
      <c r="E1025" t="s">
        <v>27</v>
      </c>
      <c r="F1025">
        <f>VLOOKUP(A1025&amp;B1025&amp;C1025&amp;D1025&amp;E1025,average_median_rates_2_aptFINAL!A:P,16,FALSE)</f>
        <v>2279</v>
      </c>
      <c r="G1025">
        <f>VLOOKUP(A1025&amp;B1025&amp;C1025&amp;3&amp;E1025,average_median_rates_2_aptFINAL!A:P,16,FALSE)</f>
        <v>2279</v>
      </c>
      <c r="H1025">
        <f>IF(D1025&lt;=3,VLOOKUP(A1025&amp;D1025,[1]ratio_condo_family!$A:$F,6,FALSE),0)</f>
        <v>1.3443953104649797</v>
      </c>
      <c r="I1025">
        <f>VLOOKUP(A1025&amp;3,[1]ratio_condo_family!$A:$F,6,FALSE)</f>
        <v>1.3443953104649797</v>
      </c>
      <c r="J1025">
        <f>VLOOKUP(A1025,[1]ratio_family_bedrooms!$A:$K,9,FALSE)</f>
        <v>1.0588235294117647</v>
      </c>
      <c r="K1025">
        <f>VLOOKUP(A1025,[1]ratio_family_bedrooms!$A:$K,10,FALSE)</f>
        <v>1.2222222222222223</v>
      </c>
      <c r="L1025">
        <f>VLOOKUP(A1025,[1]ratio_family_bedrooms!$A:$K,11,FALSE)</f>
        <v>1.5</v>
      </c>
      <c r="M1025">
        <f t="shared" si="15"/>
        <v>3063.8769125496888</v>
      </c>
    </row>
    <row r="1026" spans="1:13" x14ac:dyDescent="0.2">
      <c r="A1026">
        <v>2013</v>
      </c>
      <c r="B1026">
        <v>10</v>
      </c>
      <c r="C1026" t="s">
        <v>59</v>
      </c>
      <c r="D1026">
        <v>3</v>
      </c>
      <c r="E1026" t="s">
        <v>28</v>
      </c>
      <c r="F1026">
        <f>VLOOKUP(A1026&amp;B1026&amp;C1026&amp;D1026&amp;E1026,average_median_rates_2_aptFINAL!A:P,16,FALSE)</f>
        <v>1465</v>
      </c>
      <c r="G1026">
        <f>VLOOKUP(A1026&amp;B1026&amp;C1026&amp;3&amp;E1026,average_median_rates_2_aptFINAL!A:P,16,FALSE)</f>
        <v>1465</v>
      </c>
      <c r="H1026">
        <f>IF(D1026&lt;=3,VLOOKUP(A1026&amp;D1026,[1]ratio_condo_family!$A:$F,6,FALSE),0)</f>
        <v>1.3443953104649797</v>
      </c>
      <c r="I1026">
        <f>VLOOKUP(A1026&amp;3,[1]ratio_condo_family!$A:$F,6,FALSE)</f>
        <v>1.3443953104649797</v>
      </c>
      <c r="J1026">
        <f>VLOOKUP(A1026,[1]ratio_family_bedrooms!$A:$K,9,FALSE)</f>
        <v>1.0588235294117647</v>
      </c>
      <c r="K1026">
        <f>VLOOKUP(A1026,[1]ratio_family_bedrooms!$A:$K,10,FALSE)</f>
        <v>1.2222222222222223</v>
      </c>
      <c r="L1026">
        <f>VLOOKUP(A1026,[1]ratio_family_bedrooms!$A:$K,11,FALSE)</f>
        <v>1.5</v>
      </c>
      <c r="M1026">
        <f t="shared" si="15"/>
        <v>1969.5391298311954</v>
      </c>
    </row>
    <row r="1027" spans="1:13" x14ac:dyDescent="0.2">
      <c r="A1027">
        <v>2013</v>
      </c>
      <c r="B1027">
        <v>10</v>
      </c>
      <c r="C1027" t="s">
        <v>59</v>
      </c>
      <c r="D1027">
        <v>3</v>
      </c>
      <c r="E1027" t="s">
        <v>29</v>
      </c>
      <c r="F1027">
        <f>VLOOKUP(A1027&amp;B1027&amp;C1027&amp;D1027&amp;E1027,average_median_rates_2_aptFINAL!A:P,16,FALSE)</f>
        <v>1218</v>
      </c>
      <c r="G1027">
        <f>VLOOKUP(A1027&amp;B1027&amp;C1027&amp;3&amp;E1027,average_median_rates_2_aptFINAL!A:P,16,FALSE)</f>
        <v>1218</v>
      </c>
      <c r="H1027">
        <f>IF(D1027&lt;=3,VLOOKUP(A1027&amp;D1027,[1]ratio_condo_family!$A:$F,6,FALSE),0)</f>
        <v>1.3443953104649797</v>
      </c>
      <c r="I1027">
        <f>VLOOKUP(A1027&amp;3,[1]ratio_condo_family!$A:$F,6,FALSE)</f>
        <v>1.3443953104649797</v>
      </c>
      <c r="J1027">
        <f>VLOOKUP(A1027,[1]ratio_family_bedrooms!$A:$K,9,FALSE)</f>
        <v>1.0588235294117647</v>
      </c>
      <c r="K1027">
        <f>VLOOKUP(A1027,[1]ratio_family_bedrooms!$A:$K,10,FALSE)</f>
        <v>1.2222222222222223</v>
      </c>
      <c r="L1027">
        <f>VLOOKUP(A1027,[1]ratio_family_bedrooms!$A:$K,11,FALSE)</f>
        <v>1.5</v>
      </c>
      <c r="M1027">
        <f t="shared" ref="M1027:M1090" si="16">IF(D1027&lt;=3,F1027*H1027,IF(D1027=4,G1027*I1027*J1027,IF(D1027=5,G1027*I1027*J1027*K1027,IF(D1027=6,G1027*I1027*J1027*K1027*L1027,0))))</f>
        <v>1637.4734881463453</v>
      </c>
    </row>
    <row r="1028" spans="1:13" x14ac:dyDescent="0.2">
      <c r="A1028">
        <v>2013</v>
      </c>
      <c r="B1028">
        <v>10</v>
      </c>
      <c r="C1028" t="s">
        <v>59</v>
      </c>
      <c r="D1028">
        <v>3</v>
      </c>
      <c r="E1028" t="s">
        <v>31</v>
      </c>
      <c r="F1028">
        <f>VLOOKUP(A1028&amp;B1028&amp;C1028&amp;D1028&amp;E1028,average_median_rates_2_aptFINAL!A:P,16,FALSE)</f>
        <v>1373</v>
      </c>
      <c r="G1028">
        <f>VLOOKUP(A1028&amp;B1028&amp;C1028&amp;3&amp;E1028,average_median_rates_2_aptFINAL!A:P,16,FALSE)</f>
        <v>1373</v>
      </c>
      <c r="H1028">
        <f>IF(D1028&lt;=3,VLOOKUP(A1028&amp;D1028,[1]ratio_condo_family!$A:$F,6,FALSE),0)</f>
        <v>1.3443953104649797</v>
      </c>
      <c r="I1028">
        <f>VLOOKUP(A1028&amp;3,[1]ratio_condo_family!$A:$F,6,FALSE)</f>
        <v>1.3443953104649797</v>
      </c>
      <c r="J1028">
        <f>VLOOKUP(A1028,[1]ratio_family_bedrooms!$A:$K,9,FALSE)</f>
        <v>1.0588235294117647</v>
      </c>
      <c r="K1028">
        <f>VLOOKUP(A1028,[1]ratio_family_bedrooms!$A:$K,10,FALSE)</f>
        <v>1.2222222222222223</v>
      </c>
      <c r="L1028">
        <f>VLOOKUP(A1028,[1]ratio_family_bedrooms!$A:$K,11,FALSE)</f>
        <v>1.5</v>
      </c>
      <c r="M1028">
        <f t="shared" si="16"/>
        <v>1845.8547612684172</v>
      </c>
    </row>
    <row r="1029" spans="1:13" x14ac:dyDescent="0.2">
      <c r="A1029">
        <v>2013</v>
      </c>
      <c r="B1029">
        <v>10</v>
      </c>
      <c r="C1029" t="s">
        <v>59</v>
      </c>
      <c r="D1029">
        <v>3</v>
      </c>
      <c r="E1029" t="s">
        <v>32</v>
      </c>
      <c r="F1029">
        <f>VLOOKUP(A1029&amp;B1029&amp;C1029&amp;D1029&amp;E1029,average_median_rates_2_aptFINAL!A:P,16,FALSE)</f>
        <v>1345</v>
      </c>
      <c r="G1029">
        <f>VLOOKUP(A1029&amp;B1029&amp;C1029&amp;3&amp;E1029,average_median_rates_2_aptFINAL!A:P,16,FALSE)</f>
        <v>1345</v>
      </c>
      <c r="H1029">
        <f>IF(D1029&lt;=3,VLOOKUP(A1029&amp;D1029,[1]ratio_condo_family!$A:$F,6,FALSE),0)</f>
        <v>1.3443953104649797</v>
      </c>
      <c r="I1029">
        <f>VLOOKUP(A1029&amp;3,[1]ratio_condo_family!$A:$F,6,FALSE)</f>
        <v>1.3443953104649797</v>
      </c>
      <c r="J1029">
        <f>VLOOKUP(A1029,[1]ratio_family_bedrooms!$A:$K,9,FALSE)</f>
        <v>1.0588235294117647</v>
      </c>
      <c r="K1029">
        <f>VLOOKUP(A1029,[1]ratio_family_bedrooms!$A:$K,10,FALSE)</f>
        <v>1.2222222222222223</v>
      </c>
      <c r="L1029">
        <f>VLOOKUP(A1029,[1]ratio_family_bedrooms!$A:$K,11,FALSE)</f>
        <v>1.5</v>
      </c>
      <c r="M1029">
        <f t="shared" si="16"/>
        <v>1808.2116925753978</v>
      </c>
    </row>
    <row r="1030" spans="1:13" x14ac:dyDescent="0.2">
      <c r="A1030">
        <v>2013</v>
      </c>
      <c r="B1030">
        <v>10</v>
      </c>
      <c r="C1030" t="s">
        <v>59</v>
      </c>
      <c r="D1030">
        <v>3</v>
      </c>
      <c r="E1030" t="s">
        <v>33</v>
      </c>
      <c r="F1030">
        <f>VLOOKUP(A1030&amp;B1030&amp;C1030&amp;D1030&amp;E1030,average_median_rates_2_aptFINAL!A:P,16,FALSE)</f>
        <v>1994.4164536935637</v>
      </c>
      <c r="G1030">
        <f>VLOOKUP(A1030&amp;B1030&amp;C1030&amp;3&amp;E1030,average_median_rates_2_aptFINAL!A:P,16,FALSE)</f>
        <v>1994.4164536935637</v>
      </c>
      <c r="H1030">
        <f>IF(D1030&lt;=3,VLOOKUP(A1030&amp;D1030,[1]ratio_condo_family!$A:$F,6,FALSE),0)</f>
        <v>1.3443953104649797</v>
      </c>
      <c r="I1030">
        <f>VLOOKUP(A1030&amp;3,[1]ratio_condo_family!$A:$F,6,FALSE)</f>
        <v>1.3443953104649797</v>
      </c>
      <c r="J1030">
        <f>VLOOKUP(A1030,[1]ratio_family_bedrooms!$A:$K,9,FALSE)</f>
        <v>1.0588235294117647</v>
      </c>
      <c r="K1030">
        <f>VLOOKUP(A1030,[1]ratio_family_bedrooms!$A:$K,10,FALSE)</f>
        <v>1.2222222222222223</v>
      </c>
      <c r="L1030">
        <f>VLOOKUP(A1030,[1]ratio_family_bedrooms!$A:$K,11,FALSE)</f>
        <v>1.5</v>
      </c>
      <c r="M1030">
        <f t="shared" si="16"/>
        <v>2681.2841274598222</v>
      </c>
    </row>
    <row r="1031" spans="1:13" x14ac:dyDescent="0.2">
      <c r="A1031">
        <v>2013</v>
      </c>
      <c r="B1031">
        <v>10</v>
      </c>
      <c r="C1031" t="s">
        <v>59</v>
      </c>
      <c r="D1031">
        <v>3</v>
      </c>
      <c r="E1031" t="s">
        <v>34</v>
      </c>
      <c r="F1031">
        <f>VLOOKUP(A1031&amp;B1031&amp;C1031&amp;D1031&amp;E1031,average_median_rates_2_aptFINAL!A:P,16,FALSE)</f>
        <v>1496</v>
      </c>
      <c r="G1031">
        <f>VLOOKUP(A1031&amp;B1031&amp;C1031&amp;3&amp;E1031,average_median_rates_2_aptFINAL!A:P,16,FALSE)</f>
        <v>1496</v>
      </c>
      <c r="H1031">
        <f>IF(D1031&lt;=3,VLOOKUP(A1031&amp;D1031,[1]ratio_condo_family!$A:$F,6,FALSE),0)</f>
        <v>1.3443953104649797</v>
      </c>
      <c r="I1031">
        <f>VLOOKUP(A1031&amp;3,[1]ratio_condo_family!$A:$F,6,FALSE)</f>
        <v>1.3443953104649797</v>
      </c>
      <c r="J1031">
        <f>VLOOKUP(A1031,[1]ratio_family_bedrooms!$A:$K,9,FALSE)</f>
        <v>1.0588235294117647</v>
      </c>
      <c r="K1031">
        <f>VLOOKUP(A1031,[1]ratio_family_bedrooms!$A:$K,10,FALSE)</f>
        <v>1.2222222222222223</v>
      </c>
      <c r="L1031">
        <f>VLOOKUP(A1031,[1]ratio_family_bedrooms!$A:$K,11,FALSE)</f>
        <v>1.5</v>
      </c>
      <c r="M1031">
        <f t="shared" si="16"/>
        <v>2011.2153844556096</v>
      </c>
    </row>
    <row r="1032" spans="1:13" x14ac:dyDescent="0.2">
      <c r="A1032">
        <v>2013</v>
      </c>
      <c r="B1032">
        <v>10</v>
      </c>
      <c r="C1032" t="s">
        <v>59</v>
      </c>
      <c r="D1032">
        <v>3</v>
      </c>
      <c r="E1032" t="s">
        <v>35</v>
      </c>
      <c r="F1032">
        <f>VLOOKUP(A1032&amp;B1032&amp;C1032&amp;D1032&amp;E1032,average_median_rates_2_aptFINAL!A:P,16,FALSE)</f>
        <v>2779</v>
      </c>
      <c r="G1032">
        <f>VLOOKUP(A1032&amp;B1032&amp;C1032&amp;3&amp;E1032,average_median_rates_2_aptFINAL!A:P,16,FALSE)</f>
        <v>2779</v>
      </c>
      <c r="H1032">
        <f>IF(D1032&lt;=3,VLOOKUP(A1032&amp;D1032,[1]ratio_condo_family!$A:$F,6,FALSE),0)</f>
        <v>1.3443953104649797</v>
      </c>
      <c r="I1032">
        <f>VLOOKUP(A1032&amp;3,[1]ratio_condo_family!$A:$F,6,FALSE)</f>
        <v>1.3443953104649797</v>
      </c>
      <c r="J1032">
        <f>VLOOKUP(A1032,[1]ratio_family_bedrooms!$A:$K,9,FALSE)</f>
        <v>1.0588235294117647</v>
      </c>
      <c r="K1032">
        <f>VLOOKUP(A1032,[1]ratio_family_bedrooms!$A:$K,10,FALSE)</f>
        <v>1.2222222222222223</v>
      </c>
      <c r="L1032">
        <f>VLOOKUP(A1032,[1]ratio_family_bedrooms!$A:$K,11,FALSE)</f>
        <v>1.5</v>
      </c>
      <c r="M1032">
        <f t="shared" si="16"/>
        <v>3736.0745677821787</v>
      </c>
    </row>
    <row r="1033" spans="1:13" x14ac:dyDescent="0.2">
      <c r="A1033">
        <v>2013</v>
      </c>
      <c r="B1033">
        <v>10</v>
      </c>
      <c r="C1033" t="s">
        <v>59</v>
      </c>
      <c r="D1033">
        <v>3</v>
      </c>
      <c r="E1033" t="s">
        <v>36</v>
      </c>
      <c r="F1033">
        <f>VLOOKUP(A1033&amp;B1033&amp;C1033&amp;D1033&amp;E1033,average_median_rates_2_aptFINAL!A:P,16,FALSE)</f>
        <v>1408</v>
      </c>
      <c r="G1033">
        <f>VLOOKUP(A1033&amp;B1033&amp;C1033&amp;3&amp;E1033,average_median_rates_2_aptFINAL!A:P,16,FALSE)</f>
        <v>1408</v>
      </c>
      <c r="H1033">
        <f>IF(D1033&lt;=3,VLOOKUP(A1033&amp;D1033,[1]ratio_condo_family!$A:$F,6,FALSE),0)</f>
        <v>1.3443953104649797</v>
      </c>
      <c r="I1033">
        <f>VLOOKUP(A1033&amp;3,[1]ratio_condo_family!$A:$F,6,FALSE)</f>
        <v>1.3443953104649797</v>
      </c>
      <c r="J1033">
        <f>VLOOKUP(A1033,[1]ratio_family_bedrooms!$A:$K,9,FALSE)</f>
        <v>1.0588235294117647</v>
      </c>
      <c r="K1033">
        <f>VLOOKUP(A1033,[1]ratio_family_bedrooms!$A:$K,10,FALSE)</f>
        <v>1.2222222222222223</v>
      </c>
      <c r="L1033">
        <f>VLOOKUP(A1033,[1]ratio_family_bedrooms!$A:$K,11,FALSE)</f>
        <v>1.5</v>
      </c>
      <c r="M1033">
        <f t="shared" si="16"/>
        <v>1892.9085971346915</v>
      </c>
    </row>
    <row r="1034" spans="1:13" x14ac:dyDescent="0.2">
      <c r="A1034">
        <v>2013</v>
      </c>
      <c r="B1034">
        <v>10</v>
      </c>
      <c r="C1034" t="s">
        <v>59</v>
      </c>
      <c r="D1034">
        <v>3</v>
      </c>
      <c r="E1034" t="s">
        <v>37</v>
      </c>
      <c r="F1034">
        <f>VLOOKUP(A1034&amp;B1034&amp;C1034&amp;D1034&amp;E1034,average_median_rates_2_aptFINAL!A:P,16,FALSE)</f>
        <v>1167</v>
      </c>
      <c r="G1034">
        <f>VLOOKUP(A1034&amp;B1034&amp;C1034&amp;3&amp;E1034,average_median_rates_2_aptFINAL!A:P,16,FALSE)</f>
        <v>1167</v>
      </c>
      <c r="H1034">
        <f>IF(D1034&lt;=3,VLOOKUP(A1034&amp;D1034,[1]ratio_condo_family!$A:$F,6,FALSE),0)</f>
        <v>1.3443953104649797</v>
      </c>
      <c r="I1034">
        <f>VLOOKUP(A1034&amp;3,[1]ratio_condo_family!$A:$F,6,FALSE)</f>
        <v>1.3443953104649797</v>
      </c>
      <c r="J1034">
        <f>VLOOKUP(A1034,[1]ratio_family_bedrooms!$A:$K,9,FALSE)</f>
        <v>1.0588235294117647</v>
      </c>
      <c r="K1034">
        <f>VLOOKUP(A1034,[1]ratio_family_bedrooms!$A:$K,10,FALSE)</f>
        <v>1.2222222222222223</v>
      </c>
      <c r="L1034">
        <f>VLOOKUP(A1034,[1]ratio_family_bedrooms!$A:$K,11,FALSE)</f>
        <v>1.5</v>
      </c>
      <c r="M1034">
        <f t="shared" si="16"/>
        <v>1568.9093273126314</v>
      </c>
    </row>
    <row r="1035" spans="1:13" x14ac:dyDescent="0.2">
      <c r="A1035">
        <v>2013</v>
      </c>
      <c r="B1035">
        <v>10</v>
      </c>
      <c r="C1035" t="s">
        <v>59</v>
      </c>
      <c r="D1035">
        <v>3</v>
      </c>
      <c r="E1035" t="s">
        <v>38</v>
      </c>
      <c r="F1035">
        <f>VLOOKUP(A1035&amp;B1035&amp;C1035&amp;D1035&amp;E1035,average_median_rates_2_aptFINAL!A:P,16,FALSE)</f>
        <v>1080</v>
      </c>
      <c r="G1035">
        <f>VLOOKUP(A1035&amp;B1035&amp;C1035&amp;3&amp;E1035,average_median_rates_2_aptFINAL!A:P,16,FALSE)</f>
        <v>1080</v>
      </c>
      <c r="H1035">
        <f>IF(D1035&lt;=3,VLOOKUP(A1035&amp;D1035,[1]ratio_condo_family!$A:$F,6,FALSE),0)</f>
        <v>1.3443953104649797</v>
      </c>
      <c r="I1035">
        <f>VLOOKUP(A1035&amp;3,[1]ratio_condo_family!$A:$F,6,FALSE)</f>
        <v>1.3443953104649797</v>
      </c>
      <c r="J1035">
        <f>VLOOKUP(A1035,[1]ratio_family_bedrooms!$A:$K,9,FALSE)</f>
        <v>1.0588235294117647</v>
      </c>
      <c r="K1035">
        <f>VLOOKUP(A1035,[1]ratio_family_bedrooms!$A:$K,10,FALSE)</f>
        <v>1.2222222222222223</v>
      </c>
      <c r="L1035">
        <f>VLOOKUP(A1035,[1]ratio_family_bedrooms!$A:$K,11,FALSE)</f>
        <v>1.5</v>
      </c>
      <c r="M1035">
        <f t="shared" si="16"/>
        <v>1451.9469353021782</v>
      </c>
    </row>
    <row r="1036" spans="1:13" x14ac:dyDescent="0.2">
      <c r="A1036">
        <v>2013</v>
      </c>
      <c r="B1036">
        <v>10</v>
      </c>
      <c r="C1036" t="s">
        <v>59</v>
      </c>
      <c r="D1036">
        <v>3</v>
      </c>
      <c r="E1036" t="s">
        <v>39</v>
      </c>
      <c r="F1036">
        <f>VLOOKUP(A1036&amp;B1036&amp;C1036&amp;D1036&amp;E1036,average_median_rates_2_aptFINAL!A:P,16,FALSE)</f>
        <v>1382</v>
      </c>
      <c r="G1036">
        <f>VLOOKUP(A1036&amp;B1036&amp;C1036&amp;3&amp;E1036,average_median_rates_2_aptFINAL!A:P,16,FALSE)</f>
        <v>1382</v>
      </c>
      <c r="H1036">
        <f>IF(D1036&lt;=3,VLOOKUP(A1036&amp;D1036,[1]ratio_condo_family!$A:$F,6,FALSE),0)</f>
        <v>1.3443953104649797</v>
      </c>
      <c r="I1036">
        <f>VLOOKUP(A1036&amp;3,[1]ratio_condo_family!$A:$F,6,FALSE)</f>
        <v>1.3443953104649797</v>
      </c>
      <c r="J1036">
        <f>VLOOKUP(A1036,[1]ratio_family_bedrooms!$A:$K,9,FALSE)</f>
        <v>1.0588235294117647</v>
      </c>
      <c r="K1036">
        <f>VLOOKUP(A1036,[1]ratio_family_bedrooms!$A:$K,10,FALSE)</f>
        <v>1.2222222222222223</v>
      </c>
      <c r="L1036">
        <f>VLOOKUP(A1036,[1]ratio_family_bedrooms!$A:$K,11,FALSE)</f>
        <v>1.5</v>
      </c>
      <c r="M1036">
        <f t="shared" si="16"/>
        <v>1857.9543190626021</v>
      </c>
    </row>
    <row r="1037" spans="1:13" x14ac:dyDescent="0.2">
      <c r="A1037">
        <v>2013</v>
      </c>
      <c r="B1037">
        <v>10</v>
      </c>
      <c r="C1037" t="s">
        <v>59</v>
      </c>
      <c r="D1037">
        <v>3</v>
      </c>
      <c r="E1037" t="s">
        <v>40</v>
      </c>
      <c r="F1037">
        <f>VLOOKUP(A1037&amp;B1037&amp;C1037&amp;D1037&amp;E1037,average_median_rates_2_aptFINAL!A:P,16,FALSE)</f>
        <v>1096</v>
      </c>
      <c r="G1037">
        <f>VLOOKUP(A1037&amp;B1037&amp;C1037&amp;3&amp;E1037,average_median_rates_2_aptFINAL!A:P,16,FALSE)</f>
        <v>1096</v>
      </c>
      <c r="H1037">
        <f>IF(D1037&lt;=3,VLOOKUP(A1037&amp;D1037,[1]ratio_condo_family!$A:$F,6,FALSE),0)</f>
        <v>1.3443953104649797</v>
      </c>
      <c r="I1037">
        <f>VLOOKUP(A1037&amp;3,[1]ratio_condo_family!$A:$F,6,FALSE)</f>
        <v>1.3443953104649797</v>
      </c>
      <c r="J1037">
        <f>VLOOKUP(A1037,[1]ratio_family_bedrooms!$A:$K,9,FALSE)</f>
        <v>1.0588235294117647</v>
      </c>
      <c r="K1037">
        <f>VLOOKUP(A1037,[1]ratio_family_bedrooms!$A:$K,10,FALSE)</f>
        <v>1.2222222222222223</v>
      </c>
      <c r="L1037">
        <f>VLOOKUP(A1037,[1]ratio_family_bedrooms!$A:$K,11,FALSE)</f>
        <v>1.5</v>
      </c>
      <c r="M1037">
        <f t="shared" si="16"/>
        <v>1473.4572602696178</v>
      </c>
    </row>
    <row r="1038" spans="1:13" x14ac:dyDescent="0.2">
      <c r="A1038">
        <v>2013</v>
      </c>
      <c r="B1038">
        <v>10</v>
      </c>
      <c r="C1038" t="s">
        <v>59</v>
      </c>
      <c r="D1038">
        <v>3</v>
      </c>
      <c r="E1038" t="s">
        <v>41</v>
      </c>
      <c r="F1038">
        <f>VLOOKUP(A1038&amp;B1038&amp;C1038&amp;D1038&amp;E1038,average_median_rates_2_aptFINAL!A:P,16,FALSE)</f>
        <v>1170</v>
      </c>
      <c r="G1038">
        <f>VLOOKUP(A1038&amp;B1038&amp;C1038&amp;3&amp;E1038,average_median_rates_2_aptFINAL!A:P,16,FALSE)</f>
        <v>1170</v>
      </c>
      <c r="H1038">
        <f>IF(D1038&lt;=3,VLOOKUP(A1038&amp;D1038,[1]ratio_condo_family!$A:$F,6,FALSE),0)</f>
        <v>1.3443953104649797</v>
      </c>
      <c r="I1038">
        <f>VLOOKUP(A1038&amp;3,[1]ratio_condo_family!$A:$F,6,FALSE)</f>
        <v>1.3443953104649797</v>
      </c>
      <c r="J1038">
        <f>VLOOKUP(A1038,[1]ratio_family_bedrooms!$A:$K,9,FALSE)</f>
        <v>1.0588235294117647</v>
      </c>
      <c r="K1038">
        <f>VLOOKUP(A1038,[1]ratio_family_bedrooms!$A:$K,10,FALSE)</f>
        <v>1.2222222222222223</v>
      </c>
      <c r="L1038">
        <f>VLOOKUP(A1038,[1]ratio_family_bedrooms!$A:$K,11,FALSE)</f>
        <v>1.5</v>
      </c>
      <c r="M1038">
        <f t="shared" si="16"/>
        <v>1572.9425132440263</v>
      </c>
    </row>
    <row r="1039" spans="1:13" x14ac:dyDescent="0.2">
      <c r="A1039">
        <v>2013</v>
      </c>
      <c r="B1039">
        <v>10</v>
      </c>
      <c r="C1039" t="s">
        <v>59</v>
      </c>
      <c r="D1039">
        <v>3</v>
      </c>
      <c r="E1039" t="s">
        <v>42</v>
      </c>
      <c r="F1039">
        <f>VLOOKUP(A1039&amp;B1039&amp;C1039&amp;D1039&amp;E1039,average_median_rates_2_aptFINAL!A:P,16,FALSE)</f>
        <v>1068</v>
      </c>
      <c r="G1039">
        <f>VLOOKUP(A1039&amp;B1039&amp;C1039&amp;3&amp;E1039,average_median_rates_2_aptFINAL!A:P,16,FALSE)</f>
        <v>1068</v>
      </c>
      <c r="H1039">
        <f>IF(D1039&lt;=3,VLOOKUP(A1039&amp;D1039,[1]ratio_condo_family!$A:$F,6,FALSE),0)</f>
        <v>1.3443953104649797</v>
      </c>
      <c r="I1039">
        <f>VLOOKUP(A1039&amp;3,[1]ratio_condo_family!$A:$F,6,FALSE)</f>
        <v>1.3443953104649797</v>
      </c>
      <c r="J1039">
        <f>VLOOKUP(A1039,[1]ratio_family_bedrooms!$A:$K,9,FALSE)</f>
        <v>1.0588235294117647</v>
      </c>
      <c r="K1039">
        <f>VLOOKUP(A1039,[1]ratio_family_bedrooms!$A:$K,10,FALSE)</f>
        <v>1.2222222222222223</v>
      </c>
      <c r="L1039">
        <f>VLOOKUP(A1039,[1]ratio_family_bedrooms!$A:$K,11,FALSE)</f>
        <v>1.5</v>
      </c>
      <c r="M1039">
        <f t="shared" si="16"/>
        <v>1435.8141915765984</v>
      </c>
    </row>
    <row r="1040" spans="1:13" x14ac:dyDescent="0.2">
      <c r="A1040">
        <v>2013</v>
      </c>
      <c r="B1040">
        <v>10</v>
      </c>
      <c r="C1040" t="s">
        <v>59</v>
      </c>
      <c r="D1040">
        <v>3</v>
      </c>
      <c r="E1040" t="s">
        <v>43</v>
      </c>
      <c r="F1040">
        <f>VLOOKUP(A1040&amp;B1040&amp;C1040&amp;D1040&amp;E1040,average_median_rates_2_aptFINAL!A:P,16,FALSE)</f>
        <v>1498</v>
      </c>
      <c r="G1040">
        <f>VLOOKUP(A1040&amp;B1040&amp;C1040&amp;3&amp;E1040,average_median_rates_2_aptFINAL!A:P,16,FALSE)</f>
        <v>1498</v>
      </c>
      <c r="H1040">
        <f>IF(D1040&lt;=3,VLOOKUP(A1040&amp;D1040,[1]ratio_condo_family!$A:$F,6,FALSE),0)</f>
        <v>1.3443953104649797</v>
      </c>
      <c r="I1040">
        <f>VLOOKUP(A1040&amp;3,[1]ratio_condo_family!$A:$F,6,FALSE)</f>
        <v>1.3443953104649797</v>
      </c>
      <c r="J1040">
        <f>VLOOKUP(A1040,[1]ratio_family_bedrooms!$A:$K,9,FALSE)</f>
        <v>1.0588235294117647</v>
      </c>
      <c r="K1040">
        <f>VLOOKUP(A1040,[1]ratio_family_bedrooms!$A:$K,10,FALSE)</f>
        <v>1.2222222222222223</v>
      </c>
      <c r="L1040">
        <f>VLOOKUP(A1040,[1]ratio_family_bedrooms!$A:$K,11,FALSE)</f>
        <v>1.5</v>
      </c>
      <c r="M1040">
        <f t="shared" si="16"/>
        <v>2013.9041750765396</v>
      </c>
    </row>
    <row r="1041" spans="1:13" x14ac:dyDescent="0.2">
      <c r="A1041">
        <v>2013</v>
      </c>
      <c r="B1041">
        <v>10</v>
      </c>
      <c r="C1041" t="s">
        <v>59</v>
      </c>
      <c r="D1041">
        <v>3</v>
      </c>
      <c r="E1041" t="s">
        <v>60</v>
      </c>
      <c r="F1041">
        <f>VLOOKUP(A1041&amp;B1041&amp;C1041&amp;D1041&amp;E1041,average_median_rates_2_aptFINAL!A:P,16,FALSE)</f>
        <v>1541</v>
      </c>
      <c r="G1041">
        <f>VLOOKUP(A1041&amp;B1041&amp;C1041&amp;3&amp;E1041,average_median_rates_2_aptFINAL!A:P,16,FALSE)</f>
        <v>1541</v>
      </c>
      <c r="H1041">
        <f>IF(D1041&lt;=3,VLOOKUP(A1041&amp;D1041,[1]ratio_condo_family!$A:$F,6,FALSE),0)</f>
        <v>1.3443953104649797</v>
      </c>
      <c r="I1041">
        <f>VLOOKUP(A1041&amp;3,[1]ratio_condo_family!$A:$F,6,FALSE)</f>
        <v>1.3443953104649797</v>
      </c>
      <c r="J1041">
        <f>VLOOKUP(A1041,[1]ratio_family_bedrooms!$A:$K,9,FALSE)</f>
        <v>1.0588235294117647</v>
      </c>
      <c r="K1041">
        <f>VLOOKUP(A1041,[1]ratio_family_bedrooms!$A:$K,10,FALSE)</f>
        <v>1.2222222222222223</v>
      </c>
      <c r="L1041">
        <f>VLOOKUP(A1041,[1]ratio_family_bedrooms!$A:$K,11,FALSE)</f>
        <v>1.5</v>
      </c>
      <c r="M1041">
        <f t="shared" si="16"/>
        <v>2071.7131734265336</v>
      </c>
    </row>
    <row r="1042" spans="1:13" x14ac:dyDescent="0.2">
      <c r="A1042">
        <v>2013</v>
      </c>
      <c r="B1042">
        <v>10</v>
      </c>
      <c r="C1042" t="s">
        <v>61</v>
      </c>
      <c r="D1042">
        <v>1</v>
      </c>
      <c r="E1042" t="s">
        <v>16</v>
      </c>
      <c r="F1042">
        <f>VLOOKUP(A1042&amp;B1042&amp;C1042&amp;D1042&amp;E1042,average_median_rates_2_aptFINAL!A:P,16,FALSE)</f>
        <v>1150</v>
      </c>
      <c r="G1042">
        <f>VLOOKUP(A1042&amp;B1042&amp;C1042&amp;3&amp;E1042,average_median_rates_2_aptFINAL!A:P,16,FALSE)</f>
        <v>2300</v>
      </c>
      <c r="H1042">
        <f>IF(D1042&lt;=3,VLOOKUP(A1042&amp;D1042,[1]ratio_condo_family!$A:$F,6,FALSE),0)</f>
        <v>1.2295474698724942</v>
      </c>
      <c r="I1042">
        <f>VLOOKUP(A1042&amp;3,[1]ratio_condo_family!$A:$F,6,FALSE)</f>
        <v>1.3443953104649797</v>
      </c>
      <c r="J1042">
        <f>VLOOKUP(A1042,[1]ratio_family_bedrooms!$A:$K,9,FALSE)</f>
        <v>1.0588235294117647</v>
      </c>
      <c r="K1042">
        <f>VLOOKUP(A1042,[1]ratio_family_bedrooms!$A:$K,10,FALSE)</f>
        <v>1.2222222222222223</v>
      </c>
      <c r="L1042">
        <f>VLOOKUP(A1042,[1]ratio_family_bedrooms!$A:$K,11,FALSE)</f>
        <v>1.5</v>
      </c>
      <c r="M1042">
        <f t="shared" si="16"/>
        <v>1413.9795903533684</v>
      </c>
    </row>
    <row r="1043" spans="1:13" x14ac:dyDescent="0.2">
      <c r="A1043">
        <v>2013</v>
      </c>
      <c r="B1043">
        <v>10</v>
      </c>
      <c r="C1043" t="s">
        <v>61</v>
      </c>
      <c r="D1043">
        <v>1</v>
      </c>
      <c r="E1043" t="s">
        <v>17</v>
      </c>
      <c r="F1043">
        <f>VLOOKUP(A1043&amp;B1043&amp;C1043&amp;D1043&amp;E1043,average_median_rates_2_aptFINAL!A:P,16,FALSE)</f>
        <v>1200</v>
      </c>
      <c r="G1043">
        <f>VLOOKUP(A1043&amp;B1043&amp;C1043&amp;3&amp;E1043,average_median_rates_2_aptFINAL!A:P,16,FALSE)</f>
        <v>2200</v>
      </c>
      <c r="H1043">
        <f>IF(D1043&lt;=3,VLOOKUP(A1043&amp;D1043,[1]ratio_condo_family!$A:$F,6,FALSE),0)</f>
        <v>1.2295474698724942</v>
      </c>
      <c r="I1043">
        <f>VLOOKUP(A1043&amp;3,[1]ratio_condo_family!$A:$F,6,FALSE)</f>
        <v>1.3443953104649797</v>
      </c>
      <c r="J1043">
        <f>VLOOKUP(A1043,[1]ratio_family_bedrooms!$A:$K,9,FALSE)</f>
        <v>1.0588235294117647</v>
      </c>
      <c r="K1043">
        <f>VLOOKUP(A1043,[1]ratio_family_bedrooms!$A:$K,10,FALSE)</f>
        <v>1.2222222222222223</v>
      </c>
      <c r="L1043">
        <f>VLOOKUP(A1043,[1]ratio_family_bedrooms!$A:$K,11,FALSE)</f>
        <v>1.5</v>
      </c>
      <c r="M1043">
        <f t="shared" si="16"/>
        <v>1475.4569638469929</v>
      </c>
    </row>
    <row r="1044" spans="1:13" x14ac:dyDescent="0.2">
      <c r="A1044">
        <v>2013</v>
      </c>
      <c r="B1044">
        <v>10</v>
      </c>
      <c r="C1044" t="s">
        <v>61</v>
      </c>
      <c r="D1044">
        <v>1</v>
      </c>
      <c r="E1044" t="s">
        <v>19</v>
      </c>
      <c r="F1044">
        <f>VLOOKUP(A1044&amp;B1044&amp;C1044&amp;D1044&amp;E1044,average_median_rates_2_aptFINAL!A:P,16,FALSE)</f>
        <v>1100</v>
      </c>
      <c r="G1044">
        <f>VLOOKUP(A1044&amp;B1044&amp;C1044&amp;3&amp;E1044,average_median_rates_2_aptFINAL!A:P,16,FALSE)</f>
        <v>1995</v>
      </c>
      <c r="H1044">
        <f>IF(D1044&lt;=3,VLOOKUP(A1044&amp;D1044,[1]ratio_condo_family!$A:$F,6,FALSE),0)</f>
        <v>1.2295474698724942</v>
      </c>
      <c r="I1044">
        <f>VLOOKUP(A1044&amp;3,[1]ratio_condo_family!$A:$F,6,FALSE)</f>
        <v>1.3443953104649797</v>
      </c>
      <c r="J1044">
        <f>VLOOKUP(A1044,[1]ratio_family_bedrooms!$A:$K,9,FALSE)</f>
        <v>1.0588235294117647</v>
      </c>
      <c r="K1044">
        <f>VLOOKUP(A1044,[1]ratio_family_bedrooms!$A:$K,10,FALSE)</f>
        <v>1.2222222222222223</v>
      </c>
      <c r="L1044">
        <f>VLOOKUP(A1044,[1]ratio_family_bedrooms!$A:$K,11,FALSE)</f>
        <v>1.5</v>
      </c>
      <c r="M1044">
        <f t="shared" si="16"/>
        <v>1352.5022168597436</v>
      </c>
    </row>
    <row r="1045" spans="1:13" x14ac:dyDescent="0.2">
      <c r="A1045">
        <v>2013</v>
      </c>
      <c r="B1045">
        <v>10</v>
      </c>
      <c r="C1045" t="s">
        <v>61</v>
      </c>
      <c r="D1045">
        <v>1</v>
      </c>
      <c r="E1045" t="s">
        <v>20</v>
      </c>
      <c r="F1045">
        <f>VLOOKUP(A1045&amp;B1045&amp;C1045&amp;D1045&amp;E1045,average_median_rates_2_aptFINAL!A:P,16,FALSE)</f>
        <v>1115</v>
      </c>
      <c r="G1045">
        <f>VLOOKUP(A1045&amp;B1045&amp;C1045&amp;3&amp;E1045,average_median_rates_2_aptFINAL!A:P,16,FALSE)</f>
        <v>2457.6986636010897</v>
      </c>
      <c r="H1045">
        <f>IF(D1045&lt;=3,VLOOKUP(A1045&amp;D1045,[1]ratio_condo_family!$A:$F,6,FALSE),0)</f>
        <v>1.2295474698724942</v>
      </c>
      <c r="I1045">
        <f>VLOOKUP(A1045&amp;3,[1]ratio_condo_family!$A:$F,6,FALSE)</f>
        <v>1.3443953104649797</v>
      </c>
      <c r="J1045">
        <f>VLOOKUP(A1045,[1]ratio_family_bedrooms!$A:$K,9,FALSE)</f>
        <v>1.0588235294117647</v>
      </c>
      <c r="K1045">
        <f>VLOOKUP(A1045,[1]ratio_family_bedrooms!$A:$K,10,FALSE)</f>
        <v>1.2222222222222223</v>
      </c>
      <c r="L1045">
        <f>VLOOKUP(A1045,[1]ratio_family_bedrooms!$A:$K,11,FALSE)</f>
        <v>1.5</v>
      </c>
      <c r="M1045">
        <f t="shared" si="16"/>
        <v>1370.945428907831</v>
      </c>
    </row>
    <row r="1046" spans="1:13" x14ac:dyDescent="0.2">
      <c r="A1046">
        <v>2013</v>
      </c>
      <c r="B1046">
        <v>10</v>
      </c>
      <c r="C1046" t="s">
        <v>61</v>
      </c>
      <c r="D1046">
        <v>1</v>
      </c>
      <c r="E1046" t="s">
        <v>21</v>
      </c>
      <c r="F1046">
        <f>VLOOKUP(A1046&amp;B1046&amp;C1046&amp;D1046&amp;E1046,average_median_rates_2_aptFINAL!A:P,16,FALSE)</f>
        <v>1075</v>
      </c>
      <c r="G1046">
        <f>VLOOKUP(A1046&amp;B1046&amp;C1046&amp;3&amp;E1046,average_median_rates_2_aptFINAL!A:P,16,FALSE)</f>
        <v>2336</v>
      </c>
      <c r="H1046">
        <f>IF(D1046&lt;=3,VLOOKUP(A1046&amp;D1046,[1]ratio_condo_family!$A:$F,6,FALSE),0)</f>
        <v>1.2295474698724942</v>
      </c>
      <c r="I1046">
        <f>VLOOKUP(A1046&amp;3,[1]ratio_condo_family!$A:$F,6,FALSE)</f>
        <v>1.3443953104649797</v>
      </c>
      <c r="J1046">
        <f>VLOOKUP(A1046,[1]ratio_family_bedrooms!$A:$K,9,FALSE)</f>
        <v>1.0588235294117647</v>
      </c>
      <c r="K1046">
        <f>VLOOKUP(A1046,[1]ratio_family_bedrooms!$A:$K,10,FALSE)</f>
        <v>1.2222222222222223</v>
      </c>
      <c r="L1046">
        <f>VLOOKUP(A1046,[1]ratio_family_bedrooms!$A:$K,11,FALSE)</f>
        <v>1.5</v>
      </c>
      <c r="M1046">
        <f t="shared" si="16"/>
        <v>1321.7635301129312</v>
      </c>
    </row>
    <row r="1047" spans="1:13" x14ac:dyDescent="0.2">
      <c r="A1047">
        <v>2013</v>
      </c>
      <c r="B1047">
        <v>10</v>
      </c>
      <c r="C1047" t="s">
        <v>61</v>
      </c>
      <c r="D1047">
        <v>1</v>
      </c>
      <c r="E1047" t="s">
        <v>23</v>
      </c>
      <c r="F1047">
        <f>VLOOKUP(A1047&amp;B1047&amp;C1047&amp;D1047&amp;E1047,average_median_rates_2_aptFINAL!A:P,16,FALSE)</f>
        <v>850</v>
      </c>
      <c r="G1047">
        <f>VLOOKUP(A1047&amp;B1047&amp;C1047&amp;3&amp;E1047,average_median_rates_2_aptFINAL!A:P,16,FALSE)</f>
        <v>1228</v>
      </c>
      <c r="H1047">
        <f>IF(D1047&lt;=3,VLOOKUP(A1047&amp;D1047,[1]ratio_condo_family!$A:$F,6,FALSE),0)</f>
        <v>1.2295474698724942</v>
      </c>
      <c r="I1047">
        <f>VLOOKUP(A1047&amp;3,[1]ratio_condo_family!$A:$F,6,FALSE)</f>
        <v>1.3443953104649797</v>
      </c>
      <c r="J1047">
        <f>VLOOKUP(A1047,[1]ratio_family_bedrooms!$A:$K,9,FALSE)</f>
        <v>1.0588235294117647</v>
      </c>
      <c r="K1047">
        <f>VLOOKUP(A1047,[1]ratio_family_bedrooms!$A:$K,10,FALSE)</f>
        <v>1.2222222222222223</v>
      </c>
      <c r="L1047">
        <f>VLOOKUP(A1047,[1]ratio_family_bedrooms!$A:$K,11,FALSE)</f>
        <v>1.5</v>
      </c>
      <c r="M1047">
        <f t="shared" si="16"/>
        <v>1045.1153493916202</v>
      </c>
    </row>
    <row r="1048" spans="1:13" x14ac:dyDescent="0.2">
      <c r="A1048">
        <v>2013</v>
      </c>
      <c r="B1048">
        <v>10</v>
      </c>
      <c r="C1048" t="s">
        <v>61</v>
      </c>
      <c r="D1048">
        <v>1</v>
      </c>
      <c r="E1048" t="s">
        <v>24</v>
      </c>
      <c r="F1048">
        <f>VLOOKUP(A1048&amp;B1048&amp;C1048&amp;D1048&amp;E1048,average_median_rates_2_aptFINAL!A:P,16,FALSE)</f>
        <v>900</v>
      </c>
      <c r="G1048">
        <f>VLOOKUP(A1048&amp;B1048&amp;C1048&amp;3&amp;E1048,average_median_rates_2_aptFINAL!A:P,16,FALSE)</f>
        <v>1400</v>
      </c>
      <c r="H1048">
        <f>IF(D1048&lt;=3,VLOOKUP(A1048&amp;D1048,[1]ratio_condo_family!$A:$F,6,FALSE),0)</f>
        <v>1.2295474698724942</v>
      </c>
      <c r="I1048">
        <f>VLOOKUP(A1048&amp;3,[1]ratio_condo_family!$A:$F,6,FALSE)</f>
        <v>1.3443953104649797</v>
      </c>
      <c r="J1048">
        <f>VLOOKUP(A1048,[1]ratio_family_bedrooms!$A:$K,9,FALSE)</f>
        <v>1.0588235294117647</v>
      </c>
      <c r="K1048">
        <f>VLOOKUP(A1048,[1]ratio_family_bedrooms!$A:$K,10,FALSE)</f>
        <v>1.2222222222222223</v>
      </c>
      <c r="L1048">
        <f>VLOOKUP(A1048,[1]ratio_family_bedrooms!$A:$K,11,FALSE)</f>
        <v>1.5</v>
      </c>
      <c r="M1048">
        <f t="shared" si="16"/>
        <v>1106.5927228852447</v>
      </c>
    </row>
    <row r="1049" spans="1:13" x14ac:dyDescent="0.2">
      <c r="A1049">
        <v>2013</v>
      </c>
      <c r="B1049">
        <v>10</v>
      </c>
      <c r="C1049" t="s">
        <v>61</v>
      </c>
      <c r="D1049">
        <v>1</v>
      </c>
      <c r="E1049" t="s">
        <v>25</v>
      </c>
      <c r="F1049">
        <f>VLOOKUP(A1049&amp;B1049&amp;C1049&amp;D1049&amp;E1049,average_median_rates_2_aptFINAL!A:P,16,FALSE)</f>
        <v>863</v>
      </c>
      <c r="G1049">
        <f>VLOOKUP(A1049&amp;B1049&amp;C1049&amp;3&amp;E1049,average_median_rates_2_aptFINAL!A:P,16,FALSE)</f>
        <v>1315</v>
      </c>
      <c r="H1049">
        <f>IF(D1049&lt;=3,VLOOKUP(A1049&amp;D1049,[1]ratio_condo_family!$A:$F,6,FALSE),0)</f>
        <v>1.2295474698724942</v>
      </c>
      <c r="I1049">
        <f>VLOOKUP(A1049&amp;3,[1]ratio_condo_family!$A:$F,6,FALSE)</f>
        <v>1.3443953104649797</v>
      </c>
      <c r="J1049">
        <f>VLOOKUP(A1049,[1]ratio_family_bedrooms!$A:$K,9,FALSE)</f>
        <v>1.0588235294117647</v>
      </c>
      <c r="K1049">
        <f>VLOOKUP(A1049,[1]ratio_family_bedrooms!$A:$K,10,FALSE)</f>
        <v>1.2222222222222223</v>
      </c>
      <c r="L1049">
        <f>VLOOKUP(A1049,[1]ratio_family_bedrooms!$A:$K,11,FALSE)</f>
        <v>1.5</v>
      </c>
      <c r="M1049">
        <f t="shared" si="16"/>
        <v>1061.0994664999625</v>
      </c>
    </row>
    <row r="1050" spans="1:13" x14ac:dyDescent="0.2">
      <c r="A1050">
        <v>2013</v>
      </c>
      <c r="B1050">
        <v>10</v>
      </c>
      <c r="C1050" t="s">
        <v>61</v>
      </c>
      <c r="D1050">
        <v>1</v>
      </c>
      <c r="E1050" t="s">
        <v>26</v>
      </c>
      <c r="F1050">
        <f>VLOOKUP(A1050&amp;B1050&amp;C1050&amp;D1050&amp;E1050,average_median_rates_2_aptFINAL!A:P,16,FALSE)</f>
        <v>955</v>
      </c>
      <c r="G1050">
        <f>VLOOKUP(A1050&amp;B1050&amp;C1050&amp;3&amp;E1050,average_median_rates_2_aptFINAL!A:P,16,FALSE)</f>
        <v>1300</v>
      </c>
      <c r="H1050">
        <f>IF(D1050&lt;=3,VLOOKUP(A1050&amp;D1050,[1]ratio_condo_family!$A:$F,6,FALSE),0)</f>
        <v>1.2295474698724942</v>
      </c>
      <c r="I1050">
        <f>VLOOKUP(A1050&amp;3,[1]ratio_condo_family!$A:$F,6,FALSE)</f>
        <v>1.3443953104649797</v>
      </c>
      <c r="J1050">
        <f>VLOOKUP(A1050,[1]ratio_family_bedrooms!$A:$K,9,FALSE)</f>
        <v>1.0588235294117647</v>
      </c>
      <c r="K1050">
        <f>VLOOKUP(A1050,[1]ratio_family_bedrooms!$A:$K,10,FALSE)</f>
        <v>1.2222222222222223</v>
      </c>
      <c r="L1050">
        <f>VLOOKUP(A1050,[1]ratio_family_bedrooms!$A:$K,11,FALSE)</f>
        <v>1.5</v>
      </c>
      <c r="M1050">
        <f t="shared" si="16"/>
        <v>1174.2178337282319</v>
      </c>
    </row>
    <row r="1051" spans="1:13" x14ac:dyDescent="0.2">
      <c r="A1051">
        <v>2013</v>
      </c>
      <c r="B1051">
        <v>10</v>
      </c>
      <c r="C1051" t="s">
        <v>61</v>
      </c>
      <c r="D1051">
        <v>1</v>
      </c>
      <c r="E1051" t="s">
        <v>27</v>
      </c>
      <c r="F1051">
        <f>VLOOKUP(A1051&amp;B1051&amp;C1051&amp;D1051&amp;E1051,average_median_rates_2_aptFINAL!A:P,16,FALSE)</f>
        <v>1313</v>
      </c>
      <c r="G1051">
        <f>VLOOKUP(A1051&amp;B1051&amp;C1051&amp;3&amp;E1051,average_median_rates_2_aptFINAL!A:P,16,FALSE)</f>
        <v>2500</v>
      </c>
      <c r="H1051">
        <f>IF(D1051&lt;=3,VLOOKUP(A1051&amp;D1051,[1]ratio_condo_family!$A:$F,6,FALSE),0)</f>
        <v>1.2295474698724942</v>
      </c>
      <c r="I1051">
        <f>VLOOKUP(A1051&amp;3,[1]ratio_condo_family!$A:$F,6,FALSE)</f>
        <v>1.3443953104649797</v>
      </c>
      <c r="J1051">
        <f>VLOOKUP(A1051,[1]ratio_family_bedrooms!$A:$K,9,FALSE)</f>
        <v>1.0588235294117647</v>
      </c>
      <c r="K1051">
        <f>VLOOKUP(A1051,[1]ratio_family_bedrooms!$A:$K,10,FALSE)</f>
        <v>1.2222222222222223</v>
      </c>
      <c r="L1051">
        <f>VLOOKUP(A1051,[1]ratio_family_bedrooms!$A:$K,11,FALSE)</f>
        <v>1.5</v>
      </c>
      <c r="M1051">
        <f t="shared" si="16"/>
        <v>1614.3958279425849</v>
      </c>
    </row>
    <row r="1052" spans="1:13" x14ac:dyDescent="0.2">
      <c r="A1052">
        <v>2013</v>
      </c>
      <c r="B1052">
        <v>10</v>
      </c>
      <c r="C1052" t="s">
        <v>61</v>
      </c>
      <c r="D1052">
        <v>1</v>
      </c>
      <c r="E1052" t="s">
        <v>28</v>
      </c>
      <c r="F1052">
        <f>VLOOKUP(A1052&amp;B1052&amp;C1052&amp;D1052&amp;E1052,average_median_rates_2_aptFINAL!A:P,16,FALSE)</f>
        <v>866</v>
      </c>
      <c r="G1052">
        <f>VLOOKUP(A1052&amp;B1052&amp;C1052&amp;3&amp;E1052,average_median_rates_2_aptFINAL!A:P,16,FALSE)</f>
        <v>1400</v>
      </c>
      <c r="H1052">
        <f>IF(D1052&lt;=3,VLOOKUP(A1052&amp;D1052,[1]ratio_condo_family!$A:$F,6,FALSE),0)</f>
        <v>1.2295474698724942</v>
      </c>
      <c r="I1052">
        <f>VLOOKUP(A1052&amp;3,[1]ratio_condo_family!$A:$F,6,FALSE)</f>
        <v>1.3443953104649797</v>
      </c>
      <c r="J1052">
        <f>VLOOKUP(A1052,[1]ratio_family_bedrooms!$A:$K,9,FALSE)</f>
        <v>1.0588235294117647</v>
      </c>
      <c r="K1052">
        <f>VLOOKUP(A1052,[1]ratio_family_bedrooms!$A:$K,10,FALSE)</f>
        <v>1.2222222222222223</v>
      </c>
      <c r="L1052">
        <f>VLOOKUP(A1052,[1]ratio_family_bedrooms!$A:$K,11,FALSE)</f>
        <v>1.5</v>
      </c>
      <c r="M1052">
        <f t="shared" si="16"/>
        <v>1064.7881089095799</v>
      </c>
    </row>
    <row r="1053" spans="1:13" x14ac:dyDescent="0.2">
      <c r="A1053">
        <v>2013</v>
      </c>
      <c r="B1053">
        <v>10</v>
      </c>
      <c r="C1053" t="s">
        <v>61</v>
      </c>
      <c r="D1053">
        <v>1</v>
      </c>
      <c r="E1053" t="s">
        <v>29</v>
      </c>
      <c r="F1053">
        <f>VLOOKUP(A1053&amp;B1053&amp;C1053&amp;D1053&amp;E1053,average_median_rates_2_aptFINAL!A:P,16,FALSE)</f>
        <v>800</v>
      </c>
      <c r="G1053">
        <f>VLOOKUP(A1053&amp;B1053&amp;C1053&amp;3&amp;E1053,average_median_rates_2_aptFINAL!A:P,16,FALSE)</f>
        <v>1175</v>
      </c>
      <c r="H1053">
        <f>IF(D1053&lt;=3,VLOOKUP(A1053&amp;D1053,[1]ratio_condo_family!$A:$F,6,FALSE),0)</f>
        <v>1.2295474698724942</v>
      </c>
      <c r="I1053">
        <f>VLOOKUP(A1053&amp;3,[1]ratio_condo_family!$A:$F,6,FALSE)</f>
        <v>1.3443953104649797</v>
      </c>
      <c r="J1053">
        <f>VLOOKUP(A1053,[1]ratio_family_bedrooms!$A:$K,9,FALSE)</f>
        <v>1.0588235294117647</v>
      </c>
      <c r="K1053">
        <f>VLOOKUP(A1053,[1]ratio_family_bedrooms!$A:$K,10,FALSE)</f>
        <v>1.2222222222222223</v>
      </c>
      <c r="L1053">
        <f>VLOOKUP(A1053,[1]ratio_family_bedrooms!$A:$K,11,FALSE)</f>
        <v>1.5</v>
      </c>
      <c r="M1053">
        <f t="shared" si="16"/>
        <v>983.63797589799537</v>
      </c>
    </row>
    <row r="1054" spans="1:13" x14ac:dyDescent="0.2">
      <c r="A1054">
        <v>2013</v>
      </c>
      <c r="B1054">
        <v>10</v>
      </c>
      <c r="C1054" t="s">
        <v>61</v>
      </c>
      <c r="D1054">
        <v>1</v>
      </c>
      <c r="E1054" t="s">
        <v>31</v>
      </c>
      <c r="F1054">
        <f>VLOOKUP(A1054&amp;B1054&amp;C1054&amp;D1054&amp;E1054,average_median_rates_2_aptFINAL!A:P,16,FALSE)</f>
        <v>900</v>
      </c>
      <c r="G1054">
        <f>VLOOKUP(A1054&amp;B1054&amp;C1054&amp;3&amp;E1054,average_median_rates_2_aptFINAL!A:P,16,FALSE)</f>
        <v>1360</v>
      </c>
      <c r="H1054">
        <f>IF(D1054&lt;=3,VLOOKUP(A1054&amp;D1054,[1]ratio_condo_family!$A:$F,6,FALSE),0)</f>
        <v>1.2295474698724942</v>
      </c>
      <c r="I1054">
        <f>VLOOKUP(A1054&amp;3,[1]ratio_condo_family!$A:$F,6,FALSE)</f>
        <v>1.3443953104649797</v>
      </c>
      <c r="J1054">
        <f>VLOOKUP(A1054,[1]ratio_family_bedrooms!$A:$K,9,FALSE)</f>
        <v>1.0588235294117647</v>
      </c>
      <c r="K1054">
        <f>VLOOKUP(A1054,[1]ratio_family_bedrooms!$A:$K,10,FALSE)</f>
        <v>1.2222222222222223</v>
      </c>
      <c r="L1054">
        <f>VLOOKUP(A1054,[1]ratio_family_bedrooms!$A:$K,11,FALSE)</f>
        <v>1.5</v>
      </c>
      <c r="M1054">
        <f t="shared" si="16"/>
        <v>1106.5927228852447</v>
      </c>
    </row>
    <row r="1055" spans="1:13" x14ac:dyDescent="0.2">
      <c r="A1055">
        <v>2013</v>
      </c>
      <c r="B1055">
        <v>10</v>
      </c>
      <c r="C1055" t="s">
        <v>61</v>
      </c>
      <c r="D1055">
        <v>1</v>
      </c>
      <c r="E1055" t="s">
        <v>32</v>
      </c>
      <c r="F1055">
        <f>VLOOKUP(A1055&amp;B1055&amp;C1055&amp;D1055&amp;E1055,average_median_rates_2_aptFINAL!A:P,16,FALSE)</f>
        <v>815</v>
      </c>
      <c r="G1055">
        <f>VLOOKUP(A1055&amp;B1055&amp;C1055&amp;3&amp;E1055,average_median_rates_2_aptFINAL!A:P,16,FALSE)</f>
        <v>1350</v>
      </c>
      <c r="H1055">
        <f>IF(D1055&lt;=3,VLOOKUP(A1055&amp;D1055,[1]ratio_condo_family!$A:$F,6,FALSE),0)</f>
        <v>1.2295474698724942</v>
      </c>
      <c r="I1055">
        <f>VLOOKUP(A1055&amp;3,[1]ratio_condo_family!$A:$F,6,FALSE)</f>
        <v>1.3443953104649797</v>
      </c>
      <c r="J1055">
        <f>VLOOKUP(A1055,[1]ratio_family_bedrooms!$A:$K,9,FALSE)</f>
        <v>1.0588235294117647</v>
      </c>
      <c r="K1055">
        <f>VLOOKUP(A1055,[1]ratio_family_bedrooms!$A:$K,10,FALSE)</f>
        <v>1.2222222222222223</v>
      </c>
      <c r="L1055">
        <f>VLOOKUP(A1055,[1]ratio_family_bedrooms!$A:$K,11,FALSE)</f>
        <v>1.5</v>
      </c>
      <c r="M1055">
        <f t="shared" si="16"/>
        <v>1002.0811879460828</v>
      </c>
    </row>
    <row r="1056" spans="1:13" x14ac:dyDescent="0.2">
      <c r="A1056">
        <v>2013</v>
      </c>
      <c r="B1056">
        <v>10</v>
      </c>
      <c r="C1056" t="s">
        <v>61</v>
      </c>
      <c r="D1056">
        <v>1</v>
      </c>
      <c r="E1056" t="s">
        <v>33</v>
      </c>
      <c r="F1056">
        <f>VLOOKUP(A1056&amp;B1056&amp;C1056&amp;D1056&amp;E1056,average_median_rates_2_aptFINAL!A:P,16,FALSE)</f>
        <v>1112.0567039635901</v>
      </c>
      <c r="G1056">
        <f>VLOOKUP(A1056&amp;B1056&amp;C1056&amp;3&amp;E1056,average_median_rates_2_aptFINAL!A:P,16,FALSE)</f>
        <v>2128.4487713751987</v>
      </c>
      <c r="H1056">
        <f>IF(D1056&lt;=3,VLOOKUP(A1056&amp;D1056,[1]ratio_condo_family!$A:$F,6,FALSE),0)</f>
        <v>1.2295474698724942</v>
      </c>
      <c r="I1056">
        <f>VLOOKUP(A1056&amp;3,[1]ratio_condo_family!$A:$F,6,FALSE)</f>
        <v>1.3443953104649797</v>
      </c>
      <c r="J1056">
        <f>VLOOKUP(A1056,[1]ratio_family_bedrooms!$A:$K,9,FALSE)</f>
        <v>1.0588235294117647</v>
      </c>
      <c r="K1056">
        <f>VLOOKUP(A1056,[1]ratio_family_bedrooms!$A:$K,10,FALSE)</f>
        <v>1.2222222222222223</v>
      </c>
      <c r="L1056">
        <f>VLOOKUP(A1056,[1]ratio_family_bedrooms!$A:$K,11,FALSE)</f>
        <v>1.5</v>
      </c>
      <c r="M1056">
        <f t="shared" si="16"/>
        <v>1367.3265067131774</v>
      </c>
    </row>
    <row r="1057" spans="1:13" x14ac:dyDescent="0.2">
      <c r="A1057">
        <v>2013</v>
      </c>
      <c r="B1057">
        <v>10</v>
      </c>
      <c r="C1057" t="s">
        <v>61</v>
      </c>
      <c r="D1057">
        <v>1</v>
      </c>
      <c r="E1057" t="s">
        <v>34</v>
      </c>
      <c r="F1057">
        <f>VLOOKUP(A1057&amp;B1057&amp;C1057&amp;D1057&amp;E1057,average_median_rates_2_aptFINAL!A:P,16,FALSE)</f>
        <v>1108</v>
      </c>
      <c r="G1057">
        <f>VLOOKUP(A1057&amp;B1057&amp;C1057&amp;3&amp;E1057,average_median_rates_2_aptFINAL!A:P,16,FALSE)</f>
        <v>1500</v>
      </c>
      <c r="H1057">
        <f>IF(D1057&lt;=3,VLOOKUP(A1057&amp;D1057,[1]ratio_condo_family!$A:$F,6,FALSE),0)</f>
        <v>1.2295474698724942</v>
      </c>
      <c r="I1057">
        <f>VLOOKUP(A1057&amp;3,[1]ratio_condo_family!$A:$F,6,FALSE)</f>
        <v>1.3443953104649797</v>
      </c>
      <c r="J1057">
        <f>VLOOKUP(A1057,[1]ratio_family_bedrooms!$A:$K,9,FALSE)</f>
        <v>1.0588235294117647</v>
      </c>
      <c r="K1057">
        <f>VLOOKUP(A1057,[1]ratio_family_bedrooms!$A:$K,10,FALSE)</f>
        <v>1.2222222222222223</v>
      </c>
      <c r="L1057">
        <f>VLOOKUP(A1057,[1]ratio_family_bedrooms!$A:$K,11,FALSE)</f>
        <v>1.5</v>
      </c>
      <c r="M1057">
        <f t="shared" si="16"/>
        <v>1362.3385966187236</v>
      </c>
    </row>
    <row r="1058" spans="1:13" x14ac:dyDescent="0.2">
      <c r="A1058">
        <v>2013</v>
      </c>
      <c r="B1058">
        <v>10</v>
      </c>
      <c r="C1058" t="s">
        <v>61</v>
      </c>
      <c r="D1058">
        <v>1</v>
      </c>
      <c r="E1058" t="s">
        <v>35</v>
      </c>
      <c r="F1058">
        <f>VLOOKUP(A1058&amp;B1058&amp;C1058&amp;D1058&amp;E1058,average_median_rates_2_aptFINAL!A:P,16,FALSE)</f>
        <v>1300</v>
      </c>
      <c r="G1058">
        <f>VLOOKUP(A1058&amp;B1058&amp;C1058&amp;3&amp;E1058,average_median_rates_2_aptFINAL!A:P,16,FALSE)</f>
        <v>2650</v>
      </c>
      <c r="H1058">
        <f>IF(D1058&lt;=3,VLOOKUP(A1058&amp;D1058,[1]ratio_condo_family!$A:$F,6,FALSE),0)</f>
        <v>1.2295474698724942</v>
      </c>
      <c r="I1058">
        <f>VLOOKUP(A1058&amp;3,[1]ratio_condo_family!$A:$F,6,FALSE)</f>
        <v>1.3443953104649797</v>
      </c>
      <c r="J1058">
        <f>VLOOKUP(A1058,[1]ratio_family_bedrooms!$A:$K,9,FALSE)</f>
        <v>1.0588235294117647</v>
      </c>
      <c r="K1058">
        <f>VLOOKUP(A1058,[1]ratio_family_bedrooms!$A:$K,10,FALSE)</f>
        <v>1.2222222222222223</v>
      </c>
      <c r="L1058">
        <f>VLOOKUP(A1058,[1]ratio_family_bedrooms!$A:$K,11,FALSE)</f>
        <v>1.5</v>
      </c>
      <c r="M1058">
        <f t="shared" si="16"/>
        <v>1598.4117108342425</v>
      </c>
    </row>
    <row r="1059" spans="1:13" x14ac:dyDescent="0.2">
      <c r="A1059">
        <v>2013</v>
      </c>
      <c r="B1059">
        <v>10</v>
      </c>
      <c r="C1059" t="s">
        <v>61</v>
      </c>
      <c r="D1059">
        <v>1</v>
      </c>
      <c r="E1059" t="s">
        <v>36</v>
      </c>
      <c r="F1059">
        <f>VLOOKUP(A1059&amp;B1059&amp;C1059&amp;D1059&amp;E1059,average_median_rates_2_aptFINAL!A:P,16,FALSE)</f>
        <v>925</v>
      </c>
      <c r="G1059">
        <f>VLOOKUP(A1059&amp;B1059&amp;C1059&amp;3&amp;E1059,average_median_rates_2_aptFINAL!A:P,16,FALSE)</f>
        <v>1300</v>
      </c>
      <c r="H1059">
        <f>IF(D1059&lt;=3,VLOOKUP(A1059&amp;D1059,[1]ratio_condo_family!$A:$F,6,FALSE),0)</f>
        <v>1.2295474698724942</v>
      </c>
      <c r="I1059">
        <f>VLOOKUP(A1059&amp;3,[1]ratio_condo_family!$A:$F,6,FALSE)</f>
        <v>1.3443953104649797</v>
      </c>
      <c r="J1059">
        <f>VLOOKUP(A1059,[1]ratio_family_bedrooms!$A:$K,9,FALSE)</f>
        <v>1.0588235294117647</v>
      </c>
      <c r="K1059">
        <f>VLOOKUP(A1059,[1]ratio_family_bedrooms!$A:$K,10,FALSE)</f>
        <v>1.2222222222222223</v>
      </c>
      <c r="L1059">
        <f>VLOOKUP(A1059,[1]ratio_family_bedrooms!$A:$K,11,FALSE)</f>
        <v>1.5</v>
      </c>
      <c r="M1059">
        <f t="shared" si="16"/>
        <v>1137.3314096320571</v>
      </c>
    </row>
    <row r="1060" spans="1:13" x14ac:dyDescent="0.2">
      <c r="A1060">
        <v>2013</v>
      </c>
      <c r="B1060">
        <v>10</v>
      </c>
      <c r="C1060" t="s">
        <v>61</v>
      </c>
      <c r="D1060">
        <v>1</v>
      </c>
      <c r="E1060" t="s">
        <v>37</v>
      </c>
      <c r="F1060">
        <f>VLOOKUP(A1060&amp;B1060&amp;C1060&amp;D1060&amp;E1060,average_median_rates_2_aptFINAL!A:P,16,FALSE)</f>
        <v>800</v>
      </c>
      <c r="G1060">
        <f>VLOOKUP(A1060&amp;B1060&amp;C1060&amp;3&amp;E1060,average_median_rates_2_aptFINAL!A:P,16,FALSE)</f>
        <v>1065</v>
      </c>
      <c r="H1060">
        <f>IF(D1060&lt;=3,VLOOKUP(A1060&amp;D1060,[1]ratio_condo_family!$A:$F,6,FALSE),0)</f>
        <v>1.2295474698724942</v>
      </c>
      <c r="I1060">
        <f>VLOOKUP(A1060&amp;3,[1]ratio_condo_family!$A:$F,6,FALSE)</f>
        <v>1.3443953104649797</v>
      </c>
      <c r="J1060">
        <f>VLOOKUP(A1060,[1]ratio_family_bedrooms!$A:$K,9,FALSE)</f>
        <v>1.0588235294117647</v>
      </c>
      <c r="K1060">
        <f>VLOOKUP(A1060,[1]ratio_family_bedrooms!$A:$K,10,FALSE)</f>
        <v>1.2222222222222223</v>
      </c>
      <c r="L1060">
        <f>VLOOKUP(A1060,[1]ratio_family_bedrooms!$A:$K,11,FALSE)</f>
        <v>1.5</v>
      </c>
      <c r="M1060">
        <f t="shared" si="16"/>
        <v>983.63797589799537</v>
      </c>
    </row>
    <row r="1061" spans="1:13" x14ac:dyDescent="0.2">
      <c r="A1061">
        <v>2013</v>
      </c>
      <c r="B1061">
        <v>10</v>
      </c>
      <c r="C1061" t="s">
        <v>61</v>
      </c>
      <c r="D1061">
        <v>1</v>
      </c>
      <c r="E1061" t="s">
        <v>38</v>
      </c>
      <c r="F1061">
        <f>VLOOKUP(A1061&amp;B1061&amp;C1061&amp;D1061&amp;E1061,average_median_rates_2_aptFINAL!A:P,16,FALSE)</f>
        <v>750</v>
      </c>
      <c r="G1061">
        <f>VLOOKUP(A1061&amp;B1061&amp;C1061&amp;3&amp;E1061,average_median_rates_2_aptFINAL!A:P,16,FALSE)</f>
        <v>1100</v>
      </c>
      <c r="H1061">
        <f>IF(D1061&lt;=3,VLOOKUP(A1061&amp;D1061,[1]ratio_condo_family!$A:$F,6,FALSE),0)</f>
        <v>1.2295474698724942</v>
      </c>
      <c r="I1061">
        <f>VLOOKUP(A1061&amp;3,[1]ratio_condo_family!$A:$F,6,FALSE)</f>
        <v>1.3443953104649797</v>
      </c>
      <c r="J1061">
        <f>VLOOKUP(A1061,[1]ratio_family_bedrooms!$A:$K,9,FALSE)</f>
        <v>1.0588235294117647</v>
      </c>
      <c r="K1061">
        <f>VLOOKUP(A1061,[1]ratio_family_bedrooms!$A:$K,10,FALSE)</f>
        <v>1.2222222222222223</v>
      </c>
      <c r="L1061">
        <f>VLOOKUP(A1061,[1]ratio_family_bedrooms!$A:$K,11,FALSE)</f>
        <v>1.5</v>
      </c>
      <c r="M1061">
        <f t="shared" si="16"/>
        <v>922.16060240437059</v>
      </c>
    </row>
    <row r="1062" spans="1:13" x14ac:dyDescent="0.2">
      <c r="A1062">
        <v>2013</v>
      </c>
      <c r="B1062">
        <v>10</v>
      </c>
      <c r="C1062" t="s">
        <v>61</v>
      </c>
      <c r="D1062">
        <v>1</v>
      </c>
      <c r="E1062" t="s">
        <v>39</v>
      </c>
      <c r="F1062">
        <f>VLOOKUP(A1062&amp;B1062&amp;C1062&amp;D1062&amp;E1062,average_median_rates_2_aptFINAL!A:P,16,FALSE)</f>
        <v>850</v>
      </c>
      <c r="G1062">
        <f>VLOOKUP(A1062&amp;B1062&amp;C1062&amp;3&amp;E1062,average_median_rates_2_aptFINAL!A:P,16,FALSE)</f>
        <v>1450</v>
      </c>
      <c r="H1062">
        <f>IF(D1062&lt;=3,VLOOKUP(A1062&amp;D1062,[1]ratio_condo_family!$A:$F,6,FALSE),0)</f>
        <v>1.2295474698724942</v>
      </c>
      <c r="I1062">
        <f>VLOOKUP(A1062&amp;3,[1]ratio_condo_family!$A:$F,6,FALSE)</f>
        <v>1.3443953104649797</v>
      </c>
      <c r="J1062">
        <f>VLOOKUP(A1062,[1]ratio_family_bedrooms!$A:$K,9,FALSE)</f>
        <v>1.0588235294117647</v>
      </c>
      <c r="K1062">
        <f>VLOOKUP(A1062,[1]ratio_family_bedrooms!$A:$K,10,FALSE)</f>
        <v>1.2222222222222223</v>
      </c>
      <c r="L1062">
        <f>VLOOKUP(A1062,[1]ratio_family_bedrooms!$A:$K,11,FALSE)</f>
        <v>1.5</v>
      </c>
      <c r="M1062">
        <f t="shared" si="16"/>
        <v>1045.1153493916202</v>
      </c>
    </row>
    <row r="1063" spans="1:13" x14ac:dyDescent="0.2">
      <c r="A1063">
        <v>2013</v>
      </c>
      <c r="B1063">
        <v>10</v>
      </c>
      <c r="C1063" t="s">
        <v>61</v>
      </c>
      <c r="D1063">
        <v>1</v>
      </c>
      <c r="E1063" t="s">
        <v>40</v>
      </c>
      <c r="F1063">
        <f>VLOOKUP(A1063&amp;B1063&amp;C1063&amp;D1063&amp;E1063,average_median_rates_2_aptFINAL!A:P,16,FALSE)</f>
        <v>740</v>
      </c>
      <c r="G1063">
        <f>VLOOKUP(A1063&amp;B1063&amp;C1063&amp;3&amp;E1063,average_median_rates_2_aptFINAL!A:P,16,FALSE)</f>
        <v>1100</v>
      </c>
      <c r="H1063">
        <f>IF(D1063&lt;=3,VLOOKUP(A1063&amp;D1063,[1]ratio_condo_family!$A:$F,6,FALSE),0)</f>
        <v>1.2295474698724942</v>
      </c>
      <c r="I1063">
        <f>VLOOKUP(A1063&amp;3,[1]ratio_condo_family!$A:$F,6,FALSE)</f>
        <v>1.3443953104649797</v>
      </c>
      <c r="J1063">
        <f>VLOOKUP(A1063,[1]ratio_family_bedrooms!$A:$K,9,FALSE)</f>
        <v>1.0588235294117647</v>
      </c>
      <c r="K1063">
        <f>VLOOKUP(A1063,[1]ratio_family_bedrooms!$A:$K,10,FALSE)</f>
        <v>1.2222222222222223</v>
      </c>
      <c r="L1063">
        <f>VLOOKUP(A1063,[1]ratio_family_bedrooms!$A:$K,11,FALSE)</f>
        <v>1.5</v>
      </c>
      <c r="M1063">
        <f t="shared" si="16"/>
        <v>909.8651277056457</v>
      </c>
    </row>
    <row r="1064" spans="1:13" x14ac:dyDescent="0.2">
      <c r="A1064">
        <v>2013</v>
      </c>
      <c r="B1064">
        <v>10</v>
      </c>
      <c r="C1064" t="s">
        <v>61</v>
      </c>
      <c r="D1064">
        <v>1</v>
      </c>
      <c r="E1064" t="s">
        <v>41</v>
      </c>
      <c r="F1064">
        <f>VLOOKUP(A1064&amp;B1064&amp;C1064&amp;D1064&amp;E1064,average_median_rates_2_aptFINAL!A:P,16,FALSE)</f>
        <v>800</v>
      </c>
      <c r="G1064">
        <f>VLOOKUP(A1064&amp;B1064&amp;C1064&amp;3&amp;E1064,average_median_rates_2_aptFINAL!A:P,16,FALSE)</f>
        <v>1150</v>
      </c>
      <c r="H1064">
        <f>IF(D1064&lt;=3,VLOOKUP(A1064&amp;D1064,[1]ratio_condo_family!$A:$F,6,FALSE),0)</f>
        <v>1.2295474698724942</v>
      </c>
      <c r="I1064">
        <f>VLOOKUP(A1064&amp;3,[1]ratio_condo_family!$A:$F,6,FALSE)</f>
        <v>1.3443953104649797</v>
      </c>
      <c r="J1064">
        <f>VLOOKUP(A1064,[1]ratio_family_bedrooms!$A:$K,9,FALSE)</f>
        <v>1.0588235294117647</v>
      </c>
      <c r="K1064">
        <f>VLOOKUP(A1064,[1]ratio_family_bedrooms!$A:$K,10,FALSE)</f>
        <v>1.2222222222222223</v>
      </c>
      <c r="L1064">
        <f>VLOOKUP(A1064,[1]ratio_family_bedrooms!$A:$K,11,FALSE)</f>
        <v>1.5</v>
      </c>
      <c r="M1064">
        <f t="shared" si="16"/>
        <v>983.63797589799537</v>
      </c>
    </row>
    <row r="1065" spans="1:13" x14ac:dyDescent="0.2">
      <c r="A1065">
        <v>2013</v>
      </c>
      <c r="B1065">
        <v>10</v>
      </c>
      <c r="C1065" t="s">
        <v>61</v>
      </c>
      <c r="D1065">
        <v>1</v>
      </c>
      <c r="E1065" t="s">
        <v>42</v>
      </c>
      <c r="F1065">
        <f>VLOOKUP(A1065&amp;B1065&amp;C1065&amp;D1065&amp;E1065,average_median_rates_2_aptFINAL!A:P,16,FALSE)</f>
        <v>725</v>
      </c>
      <c r="G1065">
        <f>VLOOKUP(A1065&amp;B1065&amp;C1065&amp;3&amp;E1065,average_median_rates_2_aptFINAL!A:P,16,FALSE)</f>
        <v>1085</v>
      </c>
      <c r="H1065">
        <f>IF(D1065&lt;=3,VLOOKUP(A1065&amp;D1065,[1]ratio_condo_family!$A:$F,6,FALSE),0)</f>
        <v>1.2295474698724942</v>
      </c>
      <c r="I1065">
        <f>VLOOKUP(A1065&amp;3,[1]ratio_condo_family!$A:$F,6,FALSE)</f>
        <v>1.3443953104649797</v>
      </c>
      <c r="J1065">
        <f>VLOOKUP(A1065,[1]ratio_family_bedrooms!$A:$K,9,FALSE)</f>
        <v>1.0588235294117647</v>
      </c>
      <c r="K1065">
        <f>VLOOKUP(A1065,[1]ratio_family_bedrooms!$A:$K,10,FALSE)</f>
        <v>1.2222222222222223</v>
      </c>
      <c r="L1065">
        <f>VLOOKUP(A1065,[1]ratio_family_bedrooms!$A:$K,11,FALSE)</f>
        <v>1.5</v>
      </c>
      <c r="M1065">
        <f t="shared" si="16"/>
        <v>891.42191565755832</v>
      </c>
    </row>
    <row r="1066" spans="1:13" x14ac:dyDescent="0.2">
      <c r="A1066">
        <v>2013</v>
      </c>
      <c r="B1066">
        <v>10</v>
      </c>
      <c r="C1066" t="s">
        <v>61</v>
      </c>
      <c r="D1066">
        <v>1</v>
      </c>
      <c r="E1066" t="s">
        <v>43</v>
      </c>
      <c r="F1066">
        <f>VLOOKUP(A1066&amp;B1066&amp;C1066&amp;D1066&amp;E1066,average_median_rates_2_aptFINAL!A:P,16,FALSE)</f>
        <v>950</v>
      </c>
      <c r="G1066">
        <f>VLOOKUP(A1066&amp;B1066&amp;C1066&amp;3&amp;E1066,average_median_rates_2_aptFINAL!A:P,16,FALSE)</f>
        <v>1300</v>
      </c>
      <c r="H1066">
        <f>IF(D1066&lt;=3,VLOOKUP(A1066&amp;D1066,[1]ratio_condo_family!$A:$F,6,FALSE),0)</f>
        <v>1.2295474698724942</v>
      </c>
      <c r="I1066">
        <f>VLOOKUP(A1066&amp;3,[1]ratio_condo_family!$A:$F,6,FALSE)</f>
        <v>1.3443953104649797</v>
      </c>
      <c r="J1066">
        <f>VLOOKUP(A1066,[1]ratio_family_bedrooms!$A:$K,9,FALSE)</f>
        <v>1.0588235294117647</v>
      </c>
      <c r="K1066">
        <f>VLOOKUP(A1066,[1]ratio_family_bedrooms!$A:$K,10,FALSE)</f>
        <v>1.2222222222222223</v>
      </c>
      <c r="L1066">
        <f>VLOOKUP(A1066,[1]ratio_family_bedrooms!$A:$K,11,FALSE)</f>
        <v>1.5</v>
      </c>
      <c r="M1066">
        <f t="shared" si="16"/>
        <v>1168.0700963788695</v>
      </c>
    </row>
    <row r="1067" spans="1:13" x14ac:dyDescent="0.2">
      <c r="A1067">
        <v>2013</v>
      </c>
      <c r="B1067">
        <v>10</v>
      </c>
      <c r="C1067" t="s">
        <v>61</v>
      </c>
      <c r="D1067">
        <v>1</v>
      </c>
      <c r="E1067" t="s">
        <v>60</v>
      </c>
      <c r="F1067">
        <f>VLOOKUP(A1067&amp;B1067&amp;C1067&amp;D1067&amp;E1067,average_median_rates_2_aptFINAL!A:P,16,FALSE)</f>
        <v>970</v>
      </c>
      <c r="G1067">
        <f>VLOOKUP(A1067&amp;B1067&amp;C1067&amp;3&amp;E1067,average_median_rates_2_aptFINAL!A:P,16,FALSE)</f>
        <v>1450</v>
      </c>
      <c r="H1067">
        <f>IF(D1067&lt;=3,VLOOKUP(A1067&amp;D1067,[1]ratio_condo_family!$A:$F,6,FALSE),0)</f>
        <v>1.2295474698724942</v>
      </c>
      <c r="I1067">
        <f>VLOOKUP(A1067&amp;3,[1]ratio_condo_family!$A:$F,6,FALSE)</f>
        <v>1.3443953104649797</v>
      </c>
      <c r="J1067">
        <f>VLOOKUP(A1067,[1]ratio_family_bedrooms!$A:$K,9,FALSE)</f>
        <v>1.0588235294117647</v>
      </c>
      <c r="K1067">
        <f>VLOOKUP(A1067,[1]ratio_family_bedrooms!$A:$K,10,FALSE)</f>
        <v>1.2222222222222223</v>
      </c>
      <c r="L1067">
        <f>VLOOKUP(A1067,[1]ratio_family_bedrooms!$A:$K,11,FALSE)</f>
        <v>1.5</v>
      </c>
      <c r="M1067">
        <f t="shared" si="16"/>
        <v>1192.6610457763193</v>
      </c>
    </row>
    <row r="1068" spans="1:13" x14ac:dyDescent="0.2">
      <c r="A1068">
        <v>2013</v>
      </c>
      <c r="B1068">
        <v>10</v>
      </c>
      <c r="C1068" t="s">
        <v>61</v>
      </c>
      <c r="D1068">
        <v>2</v>
      </c>
      <c r="E1068" t="s">
        <v>12</v>
      </c>
      <c r="F1068">
        <f>VLOOKUP(A1068&amp;B1068&amp;C1068&amp;D1068&amp;E1068,average_median_rates_2_aptFINAL!A:P,16,FALSE)</f>
        <v>1775</v>
      </c>
      <c r="G1068">
        <f>VLOOKUP(A1068&amp;B1068&amp;C1068&amp;3&amp;E1068,average_median_rates_2_aptFINAL!A:P,16,FALSE)</f>
        <v>2910</v>
      </c>
      <c r="H1068">
        <f>IF(D1068&lt;=3,VLOOKUP(A1068&amp;D1068,[1]ratio_condo_family!$A:$F,6,FALSE),0)</f>
        <v>1.3325766249225122</v>
      </c>
      <c r="I1068">
        <f>VLOOKUP(A1068&amp;3,[1]ratio_condo_family!$A:$F,6,FALSE)</f>
        <v>1.3443953104649797</v>
      </c>
      <c r="J1068">
        <f>VLOOKUP(A1068,[1]ratio_family_bedrooms!$A:$K,9,FALSE)</f>
        <v>1.0588235294117647</v>
      </c>
      <c r="K1068">
        <f>VLOOKUP(A1068,[1]ratio_family_bedrooms!$A:$K,10,FALSE)</f>
        <v>1.2222222222222223</v>
      </c>
      <c r="L1068">
        <f>VLOOKUP(A1068,[1]ratio_family_bedrooms!$A:$K,11,FALSE)</f>
        <v>1.5</v>
      </c>
      <c r="M1068">
        <f t="shared" si="16"/>
        <v>2365.3235092374589</v>
      </c>
    </row>
    <row r="1069" spans="1:13" x14ac:dyDescent="0.2">
      <c r="A1069">
        <v>2013</v>
      </c>
      <c r="B1069">
        <v>10</v>
      </c>
      <c r="C1069" t="s">
        <v>61</v>
      </c>
      <c r="D1069">
        <v>2</v>
      </c>
      <c r="E1069" t="s">
        <v>16</v>
      </c>
      <c r="F1069">
        <f>VLOOKUP(A1069&amp;B1069&amp;C1069&amp;D1069&amp;E1069,average_median_rates_2_aptFINAL!A:P,16,FALSE)</f>
        <v>1658</v>
      </c>
      <c r="G1069">
        <f>VLOOKUP(A1069&amp;B1069&amp;C1069&amp;3&amp;E1069,average_median_rates_2_aptFINAL!A:P,16,FALSE)</f>
        <v>2300</v>
      </c>
      <c r="H1069">
        <f>IF(D1069&lt;=3,VLOOKUP(A1069&amp;D1069,[1]ratio_condo_family!$A:$F,6,FALSE),0)</f>
        <v>1.3325766249225122</v>
      </c>
      <c r="I1069">
        <f>VLOOKUP(A1069&amp;3,[1]ratio_condo_family!$A:$F,6,FALSE)</f>
        <v>1.3443953104649797</v>
      </c>
      <c r="J1069">
        <f>VLOOKUP(A1069,[1]ratio_family_bedrooms!$A:$K,9,FALSE)</f>
        <v>1.0588235294117647</v>
      </c>
      <c r="K1069">
        <f>VLOOKUP(A1069,[1]ratio_family_bedrooms!$A:$K,10,FALSE)</f>
        <v>1.2222222222222223</v>
      </c>
      <c r="L1069">
        <f>VLOOKUP(A1069,[1]ratio_family_bedrooms!$A:$K,11,FALSE)</f>
        <v>1.5</v>
      </c>
      <c r="M1069">
        <f t="shared" si="16"/>
        <v>2209.412044121525</v>
      </c>
    </row>
    <row r="1070" spans="1:13" x14ac:dyDescent="0.2">
      <c r="A1070">
        <v>2013</v>
      </c>
      <c r="B1070">
        <v>10</v>
      </c>
      <c r="C1070" t="s">
        <v>61</v>
      </c>
      <c r="D1070">
        <v>2</v>
      </c>
      <c r="E1070" t="s">
        <v>17</v>
      </c>
      <c r="F1070">
        <f>VLOOKUP(A1070&amp;B1070&amp;C1070&amp;D1070&amp;E1070,average_median_rates_2_aptFINAL!A:P,16,FALSE)</f>
        <v>1650</v>
      </c>
      <c r="G1070">
        <f>VLOOKUP(A1070&amp;B1070&amp;C1070&amp;3&amp;E1070,average_median_rates_2_aptFINAL!A:P,16,FALSE)</f>
        <v>2200</v>
      </c>
      <c r="H1070">
        <f>IF(D1070&lt;=3,VLOOKUP(A1070&amp;D1070,[1]ratio_condo_family!$A:$F,6,FALSE),0)</f>
        <v>1.3325766249225122</v>
      </c>
      <c r="I1070">
        <f>VLOOKUP(A1070&amp;3,[1]ratio_condo_family!$A:$F,6,FALSE)</f>
        <v>1.3443953104649797</v>
      </c>
      <c r="J1070">
        <f>VLOOKUP(A1070,[1]ratio_family_bedrooms!$A:$K,9,FALSE)</f>
        <v>1.0588235294117647</v>
      </c>
      <c r="K1070">
        <f>VLOOKUP(A1070,[1]ratio_family_bedrooms!$A:$K,10,FALSE)</f>
        <v>1.2222222222222223</v>
      </c>
      <c r="L1070">
        <f>VLOOKUP(A1070,[1]ratio_family_bedrooms!$A:$K,11,FALSE)</f>
        <v>1.5</v>
      </c>
      <c r="M1070">
        <f t="shared" si="16"/>
        <v>2198.7514311221453</v>
      </c>
    </row>
    <row r="1071" spans="1:13" x14ac:dyDescent="0.2">
      <c r="A1071">
        <v>2013</v>
      </c>
      <c r="B1071">
        <v>10</v>
      </c>
      <c r="C1071" t="s">
        <v>61</v>
      </c>
      <c r="D1071">
        <v>2</v>
      </c>
      <c r="E1071" t="s">
        <v>19</v>
      </c>
      <c r="F1071">
        <f>VLOOKUP(A1071&amp;B1071&amp;C1071&amp;D1071&amp;E1071,average_median_rates_2_aptFINAL!A:P,16,FALSE)</f>
        <v>1575</v>
      </c>
      <c r="G1071">
        <f>VLOOKUP(A1071&amp;B1071&amp;C1071&amp;3&amp;E1071,average_median_rates_2_aptFINAL!A:P,16,FALSE)</f>
        <v>1995</v>
      </c>
      <c r="H1071">
        <f>IF(D1071&lt;=3,VLOOKUP(A1071&amp;D1071,[1]ratio_condo_family!$A:$F,6,FALSE),0)</f>
        <v>1.3325766249225122</v>
      </c>
      <c r="I1071">
        <f>VLOOKUP(A1071&amp;3,[1]ratio_condo_family!$A:$F,6,FALSE)</f>
        <v>1.3443953104649797</v>
      </c>
      <c r="J1071">
        <f>VLOOKUP(A1071,[1]ratio_family_bedrooms!$A:$K,9,FALSE)</f>
        <v>1.0588235294117647</v>
      </c>
      <c r="K1071">
        <f>VLOOKUP(A1071,[1]ratio_family_bedrooms!$A:$K,10,FALSE)</f>
        <v>1.2222222222222223</v>
      </c>
      <c r="L1071">
        <f>VLOOKUP(A1071,[1]ratio_family_bedrooms!$A:$K,11,FALSE)</f>
        <v>1.5</v>
      </c>
      <c r="M1071">
        <f t="shared" si="16"/>
        <v>2098.8081842529568</v>
      </c>
    </row>
    <row r="1072" spans="1:13" x14ac:dyDescent="0.2">
      <c r="A1072">
        <v>2013</v>
      </c>
      <c r="B1072">
        <v>10</v>
      </c>
      <c r="C1072" t="s">
        <v>61</v>
      </c>
      <c r="D1072">
        <v>2</v>
      </c>
      <c r="E1072" t="s">
        <v>20</v>
      </c>
      <c r="F1072">
        <f>VLOOKUP(A1072&amp;B1072&amp;C1072&amp;D1072&amp;E1072,average_median_rates_2_aptFINAL!A:P,16,FALSE)</f>
        <v>1600</v>
      </c>
      <c r="G1072">
        <f>VLOOKUP(A1072&amp;B1072&amp;C1072&amp;3&amp;E1072,average_median_rates_2_aptFINAL!A:P,16,FALSE)</f>
        <v>2457.6986636010897</v>
      </c>
      <c r="H1072">
        <f>IF(D1072&lt;=3,VLOOKUP(A1072&amp;D1072,[1]ratio_condo_family!$A:$F,6,FALSE),0)</f>
        <v>1.3325766249225122</v>
      </c>
      <c r="I1072">
        <f>VLOOKUP(A1072&amp;3,[1]ratio_condo_family!$A:$F,6,FALSE)</f>
        <v>1.3443953104649797</v>
      </c>
      <c r="J1072">
        <f>VLOOKUP(A1072,[1]ratio_family_bedrooms!$A:$K,9,FALSE)</f>
        <v>1.0588235294117647</v>
      </c>
      <c r="K1072">
        <f>VLOOKUP(A1072,[1]ratio_family_bedrooms!$A:$K,10,FALSE)</f>
        <v>1.2222222222222223</v>
      </c>
      <c r="L1072">
        <f>VLOOKUP(A1072,[1]ratio_family_bedrooms!$A:$K,11,FALSE)</f>
        <v>1.5</v>
      </c>
      <c r="M1072">
        <f t="shared" si="16"/>
        <v>2132.1225998760196</v>
      </c>
    </row>
    <row r="1073" spans="1:13" x14ac:dyDescent="0.2">
      <c r="A1073">
        <v>2013</v>
      </c>
      <c r="B1073">
        <v>10</v>
      </c>
      <c r="C1073" t="s">
        <v>61</v>
      </c>
      <c r="D1073">
        <v>2</v>
      </c>
      <c r="E1073" t="s">
        <v>21</v>
      </c>
      <c r="F1073">
        <f>VLOOKUP(A1073&amp;B1073&amp;C1073&amp;D1073&amp;E1073,average_median_rates_2_aptFINAL!A:P,16,FALSE)</f>
        <v>1673</v>
      </c>
      <c r="G1073">
        <f>VLOOKUP(A1073&amp;B1073&amp;C1073&amp;3&amp;E1073,average_median_rates_2_aptFINAL!A:P,16,FALSE)</f>
        <v>2336</v>
      </c>
      <c r="H1073">
        <f>IF(D1073&lt;=3,VLOOKUP(A1073&amp;D1073,[1]ratio_condo_family!$A:$F,6,FALSE),0)</f>
        <v>1.3325766249225122</v>
      </c>
      <c r="I1073">
        <f>VLOOKUP(A1073&amp;3,[1]ratio_condo_family!$A:$F,6,FALSE)</f>
        <v>1.3443953104649797</v>
      </c>
      <c r="J1073">
        <f>VLOOKUP(A1073,[1]ratio_family_bedrooms!$A:$K,9,FALSE)</f>
        <v>1.0588235294117647</v>
      </c>
      <c r="K1073">
        <f>VLOOKUP(A1073,[1]ratio_family_bedrooms!$A:$K,10,FALSE)</f>
        <v>1.2222222222222223</v>
      </c>
      <c r="L1073">
        <f>VLOOKUP(A1073,[1]ratio_family_bedrooms!$A:$K,11,FALSE)</f>
        <v>1.5</v>
      </c>
      <c r="M1073">
        <f t="shared" si="16"/>
        <v>2229.4006934953627</v>
      </c>
    </row>
    <row r="1074" spans="1:13" x14ac:dyDescent="0.2">
      <c r="A1074">
        <v>2013</v>
      </c>
      <c r="B1074">
        <v>10</v>
      </c>
      <c r="C1074" t="s">
        <v>61</v>
      </c>
      <c r="D1074">
        <v>2</v>
      </c>
      <c r="E1074" t="s">
        <v>23</v>
      </c>
      <c r="F1074">
        <f>VLOOKUP(A1074&amp;B1074&amp;C1074&amp;D1074&amp;E1074,average_median_rates_2_aptFINAL!A:P,16,FALSE)</f>
        <v>1116</v>
      </c>
      <c r="G1074">
        <f>VLOOKUP(A1074&amp;B1074&amp;C1074&amp;3&amp;E1074,average_median_rates_2_aptFINAL!A:P,16,FALSE)</f>
        <v>1228</v>
      </c>
      <c r="H1074">
        <f>IF(D1074&lt;=3,VLOOKUP(A1074&amp;D1074,[1]ratio_condo_family!$A:$F,6,FALSE),0)</f>
        <v>1.3325766249225122</v>
      </c>
      <c r="I1074">
        <f>VLOOKUP(A1074&amp;3,[1]ratio_condo_family!$A:$F,6,FALSE)</f>
        <v>1.3443953104649797</v>
      </c>
      <c r="J1074">
        <f>VLOOKUP(A1074,[1]ratio_family_bedrooms!$A:$K,9,FALSE)</f>
        <v>1.0588235294117647</v>
      </c>
      <c r="K1074">
        <f>VLOOKUP(A1074,[1]ratio_family_bedrooms!$A:$K,10,FALSE)</f>
        <v>1.2222222222222223</v>
      </c>
      <c r="L1074">
        <f>VLOOKUP(A1074,[1]ratio_family_bedrooms!$A:$K,11,FALSE)</f>
        <v>1.5</v>
      </c>
      <c r="M1074">
        <f t="shared" si="16"/>
        <v>1487.1555134135235</v>
      </c>
    </row>
    <row r="1075" spans="1:13" x14ac:dyDescent="0.2">
      <c r="A1075">
        <v>2013</v>
      </c>
      <c r="B1075">
        <v>10</v>
      </c>
      <c r="C1075" t="s">
        <v>61</v>
      </c>
      <c r="D1075">
        <v>2</v>
      </c>
      <c r="E1075" t="s">
        <v>24</v>
      </c>
      <c r="F1075">
        <f>VLOOKUP(A1075&amp;B1075&amp;C1075&amp;D1075&amp;E1075,average_median_rates_2_aptFINAL!A:P,16,FALSE)</f>
        <v>1275</v>
      </c>
      <c r="G1075">
        <f>VLOOKUP(A1075&amp;B1075&amp;C1075&amp;3&amp;E1075,average_median_rates_2_aptFINAL!A:P,16,FALSE)</f>
        <v>1400</v>
      </c>
      <c r="H1075">
        <f>IF(D1075&lt;=3,VLOOKUP(A1075&amp;D1075,[1]ratio_condo_family!$A:$F,6,FALSE),0)</f>
        <v>1.3325766249225122</v>
      </c>
      <c r="I1075">
        <f>VLOOKUP(A1075&amp;3,[1]ratio_condo_family!$A:$F,6,FALSE)</f>
        <v>1.3443953104649797</v>
      </c>
      <c r="J1075">
        <f>VLOOKUP(A1075,[1]ratio_family_bedrooms!$A:$K,9,FALSE)</f>
        <v>1.0588235294117647</v>
      </c>
      <c r="K1075">
        <f>VLOOKUP(A1075,[1]ratio_family_bedrooms!$A:$K,10,FALSE)</f>
        <v>1.2222222222222223</v>
      </c>
      <c r="L1075">
        <f>VLOOKUP(A1075,[1]ratio_family_bedrooms!$A:$K,11,FALSE)</f>
        <v>1.5</v>
      </c>
      <c r="M1075">
        <f t="shared" si="16"/>
        <v>1699.0351967762031</v>
      </c>
    </row>
    <row r="1076" spans="1:13" x14ac:dyDescent="0.2">
      <c r="A1076">
        <v>2013</v>
      </c>
      <c r="B1076">
        <v>10</v>
      </c>
      <c r="C1076" t="s">
        <v>61</v>
      </c>
      <c r="D1076">
        <v>2</v>
      </c>
      <c r="E1076" t="s">
        <v>25</v>
      </c>
      <c r="F1076">
        <f>VLOOKUP(A1076&amp;B1076&amp;C1076&amp;D1076&amp;E1076,average_median_rates_2_aptFINAL!A:P,16,FALSE)</f>
        <v>1150</v>
      </c>
      <c r="G1076">
        <f>VLOOKUP(A1076&amp;B1076&amp;C1076&amp;3&amp;E1076,average_median_rates_2_aptFINAL!A:P,16,FALSE)</f>
        <v>1315</v>
      </c>
      <c r="H1076">
        <f>IF(D1076&lt;=3,VLOOKUP(A1076&amp;D1076,[1]ratio_condo_family!$A:$F,6,FALSE),0)</f>
        <v>1.3325766249225122</v>
      </c>
      <c r="I1076">
        <f>VLOOKUP(A1076&amp;3,[1]ratio_condo_family!$A:$F,6,FALSE)</f>
        <v>1.3443953104649797</v>
      </c>
      <c r="J1076">
        <f>VLOOKUP(A1076,[1]ratio_family_bedrooms!$A:$K,9,FALSE)</f>
        <v>1.0588235294117647</v>
      </c>
      <c r="K1076">
        <f>VLOOKUP(A1076,[1]ratio_family_bedrooms!$A:$K,10,FALSE)</f>
        <v>1.2222222222222223</v>
      </c>
      <c r="L1076">
        <f>VLOOKUP(A1076,[1]ratio_family_bedrooms!$A:$K,11,FALSE)</f>
        <v>1.5</v>
      </c>
      <c r="M1076">
        <f t="shared" si="16"/>
        <v>1532.463118660889</v>
      </c>
    </row>
    <row r="1077" spans="1:13" x14ac:dyDescent="0.2">
      <c r="A1077">
        <v>2013</v>
      </c>
      <c r="B1077">
        <v>10</v>
      </c>
      <c r="C1077" t="s">
        <v>61</v>
      </c>
      <c r="D1077">
        <v>2</v>
      </c>
      <c r="E1077" t="s">
        <v>26</v>
      </c>
      <c r="F1077">
        <f>VLOOKUP(A1077&amp;B1077&amp;C1077&amp;D1077&amp;E1077,average_median_rates_2_aptFINAL!A:P,16,FALSE)</f>
        <v>1325</v>
      </c>
      <c r="G1077">
        <f>VLOOKUP(A1077&amp;B1077&amp;C1077&amp;3&amp;E1077,average_median_rates_2_aptFINAL!A:P,16,FALSE)</f>
        <v>1300</v>
      </c>
      <c r="H1077">
        <f>IF(D1077&lt;=3,VLOOKUP(A1077&amp;D1077,[1]ratio_condo_family!$A:$F,6,FALSE),0)</f>
        <v>1.3325766249225122</v>
      </c>
      <c r="I1077">
        <f>VLOOKUP(A1077&amp;3,[1]ratio_condo_family!$A:$F,6,FALSE)</f>
        <v>1.3443953104649797</v>
      </c>
      <c r="J1077">
        <f>VLOOKUP(A1077,[1]ratio_family_bedrooms!$A:$K,9,FALSE)</f>
        <v>1.0588235294117647</v>
      </c>
      <c r="K1077">
        <f>VLOOKUP(A1077,[1]ratio_family_bedrooms!$A:$K,10,FALSE)</f>
        <v>1.2222222222222223</v>
      </c>
      <c r="L1077">
        <f>VLOOKUP(A1077,[1]ratio_family_bedrooms!$A:$K,11,FALSE)</f>
        <v>1.5</v>
      </c>
      <c r="M1077">
        <f t="shared" si="16"/>
        <v>1765.6640280223287</v>
      </c>
    </row>
    <row r="1078" spans="1:13" x14ac:dyDescent="0.2">
      <c r="A1078">
        <v>2013</v>
      </c>
      <c r="B1078">
        <v>10</v>
      </c>
      <c r="C1078" t="s">
        <v>61</v>
      </c>
      <c r="D1078">
        <v>2</v>
      </c>
      <c r="E1078" t="s">
        <v>27</v>
      </c>
      <c r="F1078">
        <f>VLOOKUP(A1078&amp;B1078&amp;C1078&amp;D1078&amp;E1078,average_median_rates_2_aptFINAL!A:P,16,FALSE)</f>
        <v>2000</v>
      </c>
      <c r="G1078">
        <f>VLOOKUP(A1078&amp;B1078&amp;C1078&amp;3&amp;E1078,average_median_rates_2_aptFINAL!A:P,16,FALSE)</f>
        <v>2500</v>
      </c>
      <c r="H1078">
        <f>IF(D1078&lt;=3,VLOOKUP(A1078&amp;D1078,[1]ratio_condo_family!$A:$F,6,FALSE),0)</f>
        <v>1.3325766249225122</v>
      </c>
      <c r="I1078">
        <f>VLOOKUP(A1078&amp;3,[1]ratio_condo_family!$A:$F,6,FALSE)</f>
        <v>1.3443953104649797</v>
      </c>
      <c r="J1078">
        <f>VLOOKUP(A1078,[1]ratio_family_bedrooms!$A:$K,9,FALSE)</f>
        <v>1.0588235294117647</v>
      </c>
      <c r="K1078">
        <f>VLOOKUP(A1078,[1]ratio_family_bedrooms!$A:$K,10,FALSE)</f>
        <v>1.2222222222222223</v>
      </c>
      <c r="L1078">
        <f>VLOOKUP(A1078,[1]ratio_family_bedrooms!$A:$K,11,FALSE)</f>
        <v>1.5</v>
      </c>
      <c r="M1078">
        <f t="shared" si="16"/>
        <v>2665.1532498450242</v>
      </c>
    </row>
    <row r="1079" spans="1:13" x14ac:dyDescent="0.2">
      <c r="A1079">
        <v>2013</v>
      </c>
      <c r="B1079">
        <v>10</v>
      </c>
      <c r="C1079" t="s">
        <v>61</v>
      </c>
      <c r="D1079">
        <v>2</v>
      </c>
      <c r="E1079" t="s">
        <v>28</v>
      </c>
      <c r="F1079">
        <f>VLOOKUP(A1079&amp;B1079&amp;C1079&amp;D1079&amp;E1079,average_median_rates_2_aptFINAL!A:P,16,FALSE)</f>
        <v>1125</v>
      </c>
      <c r="G1079">
        <f>VLOOKUP(A1079&amp;B1079&amp;C1079&amp;3&amp;E1079,average_median_rates_2_aptFINAL!A:P,16,FALSE)</f>
        <v>1400</v>
      </c>
      <c r="H1079">
        <f>IF(D1079&lt;=3,VLOOKUP(A1079&amp;D1079,[1]ratio_condo_family!$A:$F,6,FALSE),0)</f>
        <v>1.3325766249225122</v>
      </c>
      <c r="I1079">
        <f>VLOOKUP(A1079&amp;3,[1]ratio_condo_family!$A:$F,6,FALSE)</f>
        <v>1.3443953104649797</v>
      </c>
      <c r="J1079">
        <f>VLOOKUP(A1079,[1]ratio_family_bedrooms!$A:$K,9,FALSE)</f>
        <v>1.0588235294117647</v>
      </c>
      <c r="K1079">
        <f>VLOOKUP(A1079,[1]ratio_family_bedrooms!$A:$K,10,FALSE)</f>
        <v>1.2222222222222223</v>
      </c>
      <c r="L1079">
        <f>VLOOKUP(A1079,[1]ratio_family_bedrooms!$A:$K,11,FALSE)</f>
        <v>1.5</v>
      </c>
      <c r="M1079">
        <f t="shared" si="16"/>
        <v>1499.1487030378262</v>
      </c>
    </row>
    <row r="1080" spans="1:13" x14ac:dyDescent="0.2">
      <c r="A1080">
        <v>2013</v>
      </c>
      <c r="B1080">
        <v>10</v>
      </c>
      <c r="C1080" t="s">
        <v>61</v>
      </c>
      <c r="D1080">
        <v>2</v>
      </c>
      <c r="E1080" t="s">
        <v>29</v>
      </c>
      <c r="F1080">
        <f>VLOOKUP(A1080&amp;B1080&amp;C1080&amp;D1080&amp;E1080,average_median_rates_2_aptFINAL!A:P,16,FALSE)</f>
        <v>975</v>
      </c>
      <c r="G1080">
        <f>VLOOKUP(A1080&amp;B1080&amp;C1080&amp;3&amp;E1080,average_median_rates_2_aptFINAL!A:P,16,FALSE)</f>
        <v>1175</v>
      </c>
      <c r="H1080">
        <f>IF(D1080&lt;=3,VLOOKUP(A1080&amp;D1080,[1]ratio_condo_family!$A:$F,6,FALSE),0)</f>
        <v>1.3325766249225122</v>
      </c>
      <c r="I1080">
        <f>VLOOKUP(A1080&amp;3,[1]ratio_condo_family!$A:$F,6,FALSE)</f>
        <v>1.3443953104649797</v>
      </c>
      <c r="J1080">
        <f>VLOOKUP(A1080,[1]ratio_family_bedrooms!$A:$K,9,FALSE)</f>
        <v>1.0588235294117647</v>
      </c>
      <c r="K1080">
        <f>VLOOKUP(A1080,[1]ratio_family_bedrooms!$A:$K,10,FALSE)</f>
        <v>1.2222222222222223</v>
      </c>
      <c r="L1080">
        <f>VLOOKUP(A1080,[1]ratio_family_bedrooms!$A:$K,11,FALSE)</f>
        <v>1.5</v>
      </c>
      <c r="M1080">
        <f t="shared" si="16"/>
        <v>1299.2622092994493</v>
      </c>
    </row>
    <row r="1081" spans="1:13" x14ac:dyDescent="0.2">
      <c r="A1081">
        <v>2013</v>
      </c>
      <c r="B1081">
        <v>10</v>
      </c>
      <c r="C1081" t="s">
        <v>61</v>
      </c>
      <c r="D1081">
        <v>2</v>
      </c>
      <c r="E1081" t="s">
        <v>31</v>
      </c>
      <c r="F1081">
        <f>VLOOKUP(A1081&amp;B1081&amp;C1081&amp;D1081&amp;E1081,average_median_rates_2_aptFINAL!A:P,16,FALSE)</f>
        <v>1150</v>
      </c>
      <c r="G1081">
        <f>VLOOKUP(A1081&amp;B1081&amp;C1081&amp;3&amp;E1081,average_median_rates_2_aptFINAL!A:P,16,FALSE)</f>
        <v>1360</v>
      </c>
      <c r="H1081">
        <f>IF(D1081&lt;=3,VLOOKUP(A1081&amp;D1081,[1]ratio_condo_family!$A:$F,6,FALSE),0)</f>
        <v>1.3325766249225122</v>
      </c>
      <c r="I1081">
        <f>VLOOKUP(A1081&amp;3,[1]ratio_condo_family!$A:$F,6,FALSE)</f>
        <v>1.3443953104649797</v>
      </c>
      <c r="J1081">
        <f>VLOOKUP(A1081,[1]ratio_family_bedrooms!$A:$K,9,FALSE)</f>
        <v>1.0588235294117647</v>
      </c>
      <c r="K1081">
        <f>VLOOKUP(A1081,[1]ratio_family_bedrooms!$A:$K,10,FALSE)</f>
        <v>1.2222222222222223</v>
      </c>
      <c r="L1081">
        <f>VLOOKUP(A1081,[1]ratio_family_bedrooms!$A:$K,11,FALSE)</f>
        <v>1.5</v>
      </c>
      <c r="M1081">
        <f t="shared" si="16"/>
        <v>1532.463118660889</v>
      </c>
    </row>
    <row r="1082" spans="1:13" x14ac:dyDescent="0.2">
      <c r="A1082">
        <v>2013</v>
      </c>
      <c r="B1082">
        <v>10</v>
      </c>
      <c r="C1082" t="s">
        <v>61</v>
      </c>
      <c r="D1082">
        <v>2</v>
      </c>
      <c r="E1082" t="s">
        <v>32</v>
      </c>
      <c r="F1082">
        <f>VLOOKUP(A1082&amp;B1082&amp;C1082&amp;D1082&amp;E1082,average_median_rates_2_aptFINAL!A:P,16,FALSE)</f>
        <v>1065</v>
      </c>
      <c r="G1082">
        <f>VLOOKUP(A1082&amp;B1082&amp;C1082&amp;3&amp;E1082,average_median_rates_2_aptFINAL!A:P,16,FALSE)</f>
        <v>1350</v>
      </c>
      <c r="H1082">
        <f>IF(D1082&lt;=3,VLOOKUP(A1082&amp;D1082,[1]ratio_condo_family!$A:$F,6,FALSE),0)</f>
        <v>1.3325766249225122</v>
      </c>
      <c r="I1082">
        <f>VLOOKUP(A1082&amp;3,[1]ratio_condo_family!$A:$F,6,FALSE)</f>
        <v>1.3443953104649797</v>
      </c>
      <c r="J1082">
        <f>VLOOKUP(A1082,[1]ratio_family_bedrooms!$A:$K,9,FALSE)</f>
        <v>1.0588235294117647</v>
      </c>
      <c r="K1082">
        <f>VLOOKUP(A1082,[1]ratio_family_bedrooms!$A:$K,10,FALSE)</f>
        <v>1.2222222222222223</v>
      </c>
      <c r="L1082">
        <f>VLOOKUP(A1082,[1]ratio_family_bedrooms!$A:$K,11,FALSE)</f>
        <v>1.5</v>
      </c>
      <c r="M1082">
        <f t="shared" si="16"/>
        <v>1419.1941055424754</v>
      </c>
    </row>
    <row r="1083" spans="1:13" x14ac:dyDescent="0.2">
      <c r="A1083">
        <v>2013</v>
      </c>
      <c r="B1083">
        <v>10</v>
      </c>
      <c r="C1083" t="s">
        <v>61</v>
      </c>
      <c r="D1083">
        <v>2</v>
      </c>
      <c r="E1083" t="s">
        <v>33</v>
      </c>
      <c r="F1083">
        <f>VLOOKUP(A1083&amp;B1083&amp;C1083&amp;D1083&amp;E1083,average_median_rates_2_aptFINAL!A:P,16,FALSE)</f>
        <v>1382.8816284907455</v>
      </c>
      <c r="G1083">
        <f>VLOOKUP(A1083&amp;B1083&amp;C1083&amp;3&amp;E1083,average_median_rates_2_aptFINAL!A:P,16,FALSE)</f>
        <v>2128.4487713751987</v>
      </c>
      <c r="H1083">
        <f>IF(D1083&lt;=3,VLOOKUP(A1083&amp;D1083,[1]ratio_condo_family!$A:$F,6,FALSE),0)</f>
        <v>1.3325766249225122</v>
      </c>
      <c r="I1083">
        <f>VLOOKUP(A1083&amp;3,[1]ratio_condo_family!$A:$F,6,FALSE)</f>
        <v>1.3443953104649797</v>
      </c>
      <c r="J1083">
        <f>VLOOKUP(A1083,[1]ratio_family_bedrooms!$A:$K,9,FALSE)</f>
        <v>1.0588235294117647</v>
      </c>
      <c r="K1083">
        <f>VLOOKUP(A1083,[1]ratio_family_bedrooms!$A:$K,10,FALSE)</f>
        <v>1.2222222222222223</v>
      </c>
      <c r="L1083">
        <f>VLOOKUP(A1083,[1]ratio_family_bedrooms!$A:$K,11,FALSE)</f>
        <v>1.5</v>
      </c>
      <c r="M1083">
        <f t="shared" si="16"/>
        <v>1842.7957331615448</v>
      </c>
    </row>
    <row r="1084" spans="1:13" x14ac:dyDescent="0.2">
      <c r="A1084">
        <v>2013</v>
      </c>
      <c r="B1084">
        <v>10</v>
      </c>
      <c r="C1084" t="s">
        <v>61</v>
      </c>
      <c r="D1084">
        <v>2</v>
      </c>
      <c r="E1084" t="s">
        <v>34</v>
      </c>
      <c r="F1084">
        <f>VLOOKUP(A1084&amp;B1084&amp;C1084&amp;D1084&amp;E1084,average_median_rates_2_aptFINAL!A:P,16,FALSE)</f>
        <v>1300</v>
      </c>
      <c r="G1084">
        <f>VLOOKUP(A1084&amp;B1084&amp;C1084&amp;3&amp;E1084,average_median_rates_2_aptFINAL!A:P,16,FALSE)</f>
        <v>1500</v>
      </c>
      <c r="H1084">
        <f>IF(D1084&lt;=3,VLOOKUP(A1084&amp;D1084,[1]ratio_condo_family!$A:$F,6,FALSE),0)</f>
        <v>1.3325766249225122</v>
      </c>
      <c r="I1084">
        <f>VLOOKUP(A1084&amp;3,[1]ratio_condo_family!$A:$F,6,FALSE)</f>
        <v>1.3443953104649797</v>
      </c>
      <c r="J1084">
        <f>VLOOKUP(A1084,[1]ratio_family_bedrooms!$A:$K,9,FALSE)</f>
        <v>1.0588235294117647</v>
      </c>
      <c r="K1084">
        <f>VLOOKUP(A1084,[1]ratio_family_bedrooms!$A:$K,10,FALSE)</f>
        <v>1.2222222222222223</v>
      </c>
      <c r="L1084">
        <f>VLOOKUP(A1084,[1]ratio_family_bedrooms!$A:$K,11,FALSE)</f>
        <v>1.5</v>
      </c>
      <c r="M1084">
        <f t="shared" si="16"/>
        <v>1732.3496123992659</v>
      </c>
    </row>
    <row r="1085" spans="1:13" x14ac:dyDescent="0.2">
      <c r="A1085">
        <v>2013</v>
      </c>
      <c r="B1085">
        <v>10</v>
      </c>
      <c r="C1085" t="s">
        <v>61</v>
      </c>
      <c r="D1085">
        <v>2</v>
      </c>
      <c r="E1085" t="s">
        <v>35</v>
      </c>
      <c r="F1085">
        <f>VLOOKUP(A1085&amp;B1085&amp;C1085&amp;D1085&amp;E1085,average_median_rates_2_aptFINAL!A:P,16,FALSE)</f>
        <v>2013</v>
      </c>
      <c r="G1085">
        <f>VLOOKUP(A1085&amp;B1085&amp;C1085&amp;3&amp;E1085,average_median_rates_2_aptFINAL!A:P,16,FALSE)</f>
        <v>2650</v>
      </c>
      <c r="H1085">
        <f>IF(D1085&lt;=3,VLOOKUP(A1085&amp;D1085,[1]ratio_condo_family!$A:$F,6,FALSE),0)</f>
        <v>1.3325766249225122</v>
      </c>
      <c r="I1085">
        <f>VLOOKUP(A1085&amp;3,[1]ratio_condo_family!$A:$F,6,FALSE)</f>
        <v>1.3443953104649797</v>
      </c>
      <c r="J1085">
        <f>VLOOKUP(A1085,[1]ratio_family_bedrooms!$A:$K,9,FALSE)</f>
        <v>1.0588235294117647</v>
      </c>
      <c r="K1085">
        <f>VLOOKUP(A1085,[1]ratio_family_bedrooms!$A:$K,10,FALSE)</f>
        <v>1.2222222222222223</v>
      </c>
      <c r="L1085">
        <f>VLOOKUP(A1085,[1]ratio_family_bedrooms!$A:$K,11,FALSE)</f>
        <v>1.5</v>
      </c>
      <c r="M1085">
        <f t="shared" si="16"/>
        <v>2682.476745969017</v>
      </c>
    </row>
    <row r="1086" spans="1:13" x14ac:dyDescent="0.2">
      <c r="A1086">
        <v>2013</v>
      </c>
      <c r="B1086">
        <v>10</v>
      </c>
      <c r="C1086" t="s">
        <v>61</v>
      </c>
      <c r="D1086">
        <v>2</v>
      </c>
      <c r="E1086" t="s">
        <v>36</v>
      </c>
      <c r="F1086">
        <f>VLOOKUP(A1086&amp;B1086&amp;C1086&amp;D1086&amp;E1086,average_median_rates_2_aptFINAL!A:P,16,FALSE)</f>
        <v>1150</v>
      </c>
      <c r="G1086">
        <f>VLOOKUP(A1086&amp;B1086&amp;C1086&amp;3&amp;E1086,average_median_rates_2_aptFINAL!A:P,16,FALSE)</f>
        <v>1300</v>
      </c>
      <c r="H1086">
        <f>IF(D1086&lt;=3,VLOOKUP(A1086&amp;D1086,[1]ratio_condo_family!$A:$F,6,FALSE),0)</f>
        <v>1.3325766249225122</v>
      </c>
      <c r="I1086">
        <f>VLOOKUP(A1086&amp;3,[1]ratio_condo_family!$A:$F,6,FALSE)</f>
        <v>1.3443953104649797</v>
      </c>
      <c r="J1086">
        <f>VLOOKUP(A1086,[1]ratio_family_bedrooms!$A:$K,9,FALSE)</f>
        <v>1.0588235294117647</v>
      </c>
      <c r="K1086">
        <f>VLOOKUP(A1086,[1]ratio_family_bedrooms!$A:$K,10,FALSE)</f>
        <v>1.2222222222222223</v>
      </c>
      <c r="L1086">
        <f>VLOOKUP(A1086,[1]ratio_family_bedrooms!$A:$K,11,FALSE)</f>
        <v>1.5</v>
      </c>
      <c r="M1086">
        <f t="shared" si="16"/>
        <v>1532.463118660889</v>
      </c>
    </row>
    <row r="1087" spans="1:13" x14ac:dyDescent="0.2">
      <c r="A1087">
        <v>2013</v>
      </c>
      <c r="B1087">
        <v>10</v>
      </c>
      <c r="C1087" t="s">
        <v>61</v>
      </c>
      <c r="D1087">
        <v>2</v>
      </c>
      <c r="E1087" t="s">
        <v>37</v>
      </c>
      <c r="F1087">
        <f>VLOOKUP(A1087&amp;B1087&amp;C1087&amp;D1087&amp;E1087,average_median_rates_2_aptFINAL!A:P,16,FALSE)</f>
        <v>1040</v>
      </c>
      <c r="G1087">
        <f>VLOOKUP(A1087&amp;B1087&amp;C1087&amp;3&amp;E1087,average_median_rates_2_aptFINAL!A:P,16,FALSE)</f>
        <v>1065</v>
      </c>
      <c r="H1087">
        <f>IF(D1087&lt;=3,VLOOKUP(A1087&amp;D1087,[1]ratio_condo_family!$A:$F,6,FALSE),0)</f>
        <v>1.3325766249225122</v>
      </c>
      <c r="I1087">
        <f>VLOOKUP(A1087&amp;3,[1]ratio_condo_family!$A:$F,6,FALSE)</f>
        <v>1.3443953104649797</v>
      </c>
      <c r="J1087">
        <f>VLOOKUP(A1087,[1]ratio_family_bedrooms!$A:$K,9,FALSE)</f>
        <v>1.0588235294117647</v>
      </c>
      <c r="K1087">
        <f>VLOOKUP(A1087,[1]ratio_family_bedrooms!$A:$K,10,FALSE)</f>
        <v>1.2222222222222223</v>
      </c>
      <c r="L1087">
        <f>VLOOKUP(A1087,[1]ratio_family_bedrooms!$A:$K,11,FALSE)</f>
        <v>1.5</v>
      </c>
      <c r="M1087">
        <f t="shared" si="16"/>
        <v>1385.8796899194126</v>
      </c>
    </row>
    <row r="1088" spans="1:13" x14ac:dyDescent="0.2">
      <c r="A1088">
        <v>2013</v>
      </c>
      <c r="B1088">
        <v>10</v>
      </c>
      <c r="C1088" t="s">
        <v>61</v>
      </c>
      <c r="D1088">
        <v>2</v>
      </c>
      <c r="E1088" t="s">
        <v>38</v>
      </c>
      <c r="F1088">
        <f>VLOOKUP(A1088&amp;B1088&amp;C1088&amp;D1088&amp;E1088,average_median_rates_2_aptFINAL!A:P,16,FALSE)</f>
        <v>900</v>
      </c>
      <c r="G1088">
        <f>VLOOKUP(A1088&amp;B1088&amp;C1088&amp;3&amp;E1088,average_median_rates_2_aptFINAL!A:P,16,FALSE)</f>
        <v>1100</v>
      </c>
      <c r="H1088">
        <f>IF(D1088&lt;=3,VLOOKUP(A1088&amp;D1088,[1]ratio_condo_family!$A:$F,6,FALSE),0)</f>
        <v>1.3325766249225122</v>
      </c>
      <c r="I1088">
        <f>VLOOKUP(A1088&amp;3,[1]ratio_condo_family!$A:$F,6,FALSE)</f>
        <v>1.3443953104649797</v>
      </c>
      <c r="J1088">
        <f>VLOOKUP(A1088,[1]ratio_family_bedrooms!$A:$K,9,FALSE)</f>
        <v>1.0588235294117647</v>
      </c>
      <c r="K1088">
        <f>VLOOKUP(A1088,[1]ratio_family_bedrooms!$A:$K,10,FALSE)</f>
        <v>1.2222222222222223</v>
      </c>
      <c r="L1088">
        <f>VLOOKUP(A1088,[1]ratio_family_bedrooms!$A:$K,11,FALSE)</f>
        <v>1.5</v>
      </c>
      <c r="M1088">
        <f t="shared" si="16"/>
        <v>1199.3189624302609</v>
      </c>
    </row>
    <row r="1089" spans="1:13" x14ac:dyDescent="0.2">
      <c r="A1089">
        <v>2013</v>
      </c>
      <c r="B1089">
        <v>10</v>
      </c>
      <c r="C1089" t="s">
        <v>61</v>
      </c>
      <c r="D1089">
        <v>2</v>
      </c>
      <c r="E1089" t="s">
        <v>39</v>
      </c>
      <c r="F1089">
        <f>VLOOKUP(A1089&amp;B1089&amp;C1089&amp;D1089&amp;E1089,average_median_rates_2_aptFINAL!A:P,16,FALSE)</f>
        <v>1020</v>
      </c>
      <c r="G1089">
        <f>VLOOKUP(A1089&amp;B1089&amp;C1089&amp;3&amp;E1089,average_median_rates_2_aptFINAL!A:P,16,FALSE)</f>
        <v>1450</v>
      </c>
      <c r="H1089">
        <f>IF(D1089&lt;=3,VLOOKUP(A1089&amp;D1089,[1]ratio_condo_family!$A:$F,6,FALSE),0)</f>
        <v>1.3325766249225122</v>
      </c>
      <c r="I1089">
        <f>VLOOKUP(A1089&amp;3,[1]ratio_condo_family!$A:$F,6,FALSE)</f>
        <v>1.3443953104649797</v>
      </c>
      <c r="J1089">
        <f>VLOOKUP(A1089,[1]ratio_family_bedrooms!$A:$K,9,FALSE)</f>
        <v>1.0588235294117647</v>
      </c>
      <c r="K1089">
        <f>VLOOKUP(A1089,[1]ratio_family_bedrooms!$A:$K,10,FALSE)</f>
        <v>1.2222222222222223</v>
      </c>
      <c r="L1089">
        <f>VLOOKUP(A1089,[1]ratio_family_bedrooms!$A:$K,11,FALSE)</f>
        <v>1.5</v>
      </c>
      <c r="M1089">
        <f t="shared" si="16"/>
        <v>1359.2281574209624</v>
      </c>
    </row>
    <row r="1090" spans="1:13" x14ac:dyDescent="0.2">
      <c r="A1090">
        <v>2013</v>
      </c>
      <c r="B1090">
        <v>10</v>
      </c>
      <c r="C1090" t="s">
        <v>61</v>
      </c>
      <c r="D1090">
        <v>2</v>
      </c>
      <c r="E1090" t="s">
        <v>40</v>
      </c>
      <c r="F1090">
        <f>VLOOKUP(A1090&amp;B1090&amp;C1090&amp;D1090&amp;E1090,average_median_rates_2_aptFINAL!A:P,16,FALSE)</f>
        <v>885</v>
      </c>
      <c r="G1090">
        <f>VLOOKUP(A1090&amp;B1090&amp;C1090&amp;3&amp;E1090,average_median_rates_2_aptFINAL!A:P,16,FALSE)</f>
        <v>1100</v>
      </c>
      <c r="H1090">
        <f>IF(D1090&lt;=3,VLOOKUP(A1090&amp;D1090,[1]ratio_condo_family!$A:$F,6,FALSE),0)</f>
        <v>1.3325766249225122</v>
      </c>
      <c r="I1090">
        <f>VLOOKUP(A1090&amp;3,[1]ratio_condo_family!$A:$F,6,FALSE)</f>
        <v>1.3443953104649797</v>
      </c>
      <c r="J1090">
        <f>VLOOKUP(A1090,[1]ratio_family_bedrooms!$A:$K,9,FALSE)</f>
        <v>1.0588235294117647</v>
      </c>
      <c r="K1090">
        <f>VLOOKUP(A1090,[1]ratio_family_bedrooms!$A:$K,10,FALSE)</f>
        <v>1.2222222222222223</v>
      </c>
      <c r="L1090">
        <f>VLOOKUP(A1090,[1]ratio_family_bedrooms!$A:$K,11,FALSE)</f>
        <v>1.5</v>
      </c>
      <c r="M1090">
        <f t="shared" si="16"/>
        <v>1179.3303130564232</v>
      </c>
    </row>
    <row r="1091" spans="1:13" x14ac:dyDescent="0.2">
      <c r="A1091">
        <v>2013</v>
      </c>
      <c r="B1091">
        <v>10</v>
      </c>
      <c r="C1091" t="s">
        <v>61</v>
      </c>
      <c r="D1091">
        <v>2</v>
      </c>
      <c r="E1091" t="s">
        <v>41</v>
      </c>
      <c r="F1091">
        <f>VLOOKUP(A1091&amp;B1091&amp;C1091&amp;D1091&amp;E1091,average_median_rates_2_aptFINAL!A:P,16,FALSE)</f>
        <v>970</v>
      </c>
      <c r="G1091">
        <f>VLOOKUP(A1091&amp;B1091&amp;C1091&amp;3&amp;E1091,average_median_rates_2_aptFINAL!A:P,16,FALSE)</f>
        <v>1150</v>
      </c>
      <c r="H1091">
        <f>IF(D1091&lt;=3,VLOOKUP(A1091&amp;D1091,[1]ratio_condo_family!$A:$F,6,FALSE),0)</f>
        <v>1.3325766249225122</v>
      </c>
      <c r="I1091">
        <f>VLOOKUP(A1091&amp;3,[1]ratio_condo_family!$A:$F,6,FALSE)</f>
        <v>1.3443953104649797</v>
      </c>
      <c r="J1091">
        <f>VLOOKUP(A1091,[1]ratio_family_bedrooms!$A:$K,9,FALSE)</f>
        <v>1.0588235294117647</v>
      </c>
      <c r="K1091">
        <f>VLOOKUP(A1091,[1]ratio_family_bedrooms!$A:$K,10,FALSE)</f>
        <v>1.2222222222222223</v>
      </c>
      <c r="L1091">
        <f>VLOOKUP(A1091,[1]ratio_family_bedrooms!$A:$K,11,FALSE)</f>
        <v>1.5</v>
      </c>
      <c r="M1091">
        <f t="shared" ref="M1091:M1154" si="17">IF(D1091&lt;=3,F1091*H1091,IF(D1091=4,G1091*I1091*J1091,IF(D1091=5,G1091*I1091*J1091*K1091,IF(D1091=6,G1091*I1091*J1091*K1091*L1091,0))))</f>
        <v>1292.5993261748367</v>
      </c>
    </row>
    <row r="1092" spans="1:13" x14ac:dyDescent="0.2">
      <c r="A1092">
        <v>2013</v>
      </c>
      <c r="B1092">
        <v>10</v>
      </c>
      <c r="C1092" t="s">
        <v>61</v>
      </c>
      <c r="D1092">
        <v>2</v>
      </c>
      <c r="E1092" t="s">
        <v>42</v>
      </c>
      <c r="F1092">
        <f>VLOOKUP(A1092&amp;B1092&amp;C1092&amp;D1092&amp;E1092,average_median_rates_2_aptFINAL!A:P,16,FALSE)</f>
        <v>880</v>
      </c>
      <c r="G1092">
        <f>VLOOKUP(A1092&amp;B1092&amp;C1092&amp;3&amp;E1092,average_median_rates_2_aptFINAL!A:P,16,FALSE)</f>
        <v>1085</v>
      </c>
      <c r="H1092">
        <f>IF(D1092&lt;=3,VLOOKUP(A1092&amp;D1092,[1]ratio_condo_family!$A:$F,6,FALSE),0)</f>
        <v>1.3325766249225122</v>
      </c>
      <c r="I1092">
        <f>VLOOKUP(A1092&amp;3,[1]ratio_condo_family!$A:$F,6,FALSE)</f>
        <v>1.3443953104649797</v>
      </c>
      <c r="J1092">
        <f>VLOOKUP(A1092,[1]ratio_family_bedrooms!$A:$K,9,FALSE)</f>
        <v>1.0588235294117647</v>
      </c>
      <c r="K1092">
        <f>VLOOKUP(A1092,[1]ratio_family_bedrooms!$A:$K,10,FALSE)</f>
        <v>1.2222222222222223</v>
      </c>
      <c r="L1092">
        <f>VLOOKUP(A1092,[1]ratio_family_bedrooms!$A:$K,11,FALSE)</f>
        <v>1.5</v>
      </c>
      <c r="M1092">
        <f t="shared" si="17"/>
        <v>1172.6674299318106</v>
      </c>
    </row>
    <row r="1093" spans="1:13" x14ac:dyDescent="0.2">
      <c r="A1093">
        <v>2013</v>
      </c>
      <c r="B1093">
        <v>10</v>
      </c>
      <c r="C1093" t="s">
        <v>61</v>
      </c>
      <c r="D1093">
        <v>2</v>
      </c>
      <c r="E1093" t="s">
        <v>43</v>
      </c>
      <c r="F1093">
        <f>VLOOKUP(A1093&amp;B1093&amp;C1093&amp;D1093&amp;E1093,average_median_rates_2_aptFINAL!A:P,16,FALSE)</f>
        <v>1170</v>
      </c>
      <c r="G1093">
        <f>VLOOKUP(A1093&amp;B1093&amp;C1093&amp;3&amp;E1093,average_median_rates_2_aptFINAL!A:P,16,FALSE)</f>
        <v>1300</v>
      </c>
      <c r="H1093">
        <f>IF(D1093&lt;=3,VLOOKUP(A1093&amp;D1093,[1]ratio_condo_family!$A:$F,6,FALSE),0)</f>
        <v>1.3325766249225122</v>
      </c>
      <c r="I1093">
        <f>VLOOKUP(A1093&amp;3,[1]ratio_condo_family!$A:$F,6,FALSE)</f>
        <v>1.3443953104649797</v>
      </c>
      <c r="J1093">
        <f>VLOOKUP(A1093,[1]ratio_family_bedrooms!$A:$K,9,FALSE)</f>
        <v>1.0588235294117647</v>
      </c>
      <c r="K1093">
        <f>VLOOKUP(A1093,[1]ratio_family_bedrooms!$A:$K,10,FALSE)</f>
        <v>1.2222222222222223</v>
      </c>
      <c r="L1093">
        <f>VLOOKUP(A1093,[1]ratio_family_bedrooms!$A:$K,11,FALSE)</f>
        <v>1.5</v>
      </c>
      <c r="M1093">
        <f t="shared" si="17"/>
        <v>1559.1146511593392</v>
      </c>
    </row>
    <row r="1094" spans="1:13" x14ac:dyDescent="0.2">
      <c r="A1094">
        <v>2013</v>
      </c>
      <c r="B1094">
        <v>10</v>
      </c>
      <c r="C1094" t="s">
        <v>61</v>
      </c>
      <c r="D1094">
        <v>2</v>
      </c>
      <c r="E1094" t="s">
        <v>60</v>
      </c>
      <c r="F1094">
        <f>VLOOKUP(A1094&amp;B1094&amp;C1094&amp;D1094&amp;E1094,average_median_rates_2_aptFINAL!A:P,16,FALSE)</f>
        <v>1200</v>
      </c>
      <c r="G1094">
        <f>VLOOKUP(A1094&amp;B1094&amp;C1094&amp;3&amp;E1094,average_median_rates_2_aptFINAL!A:P,16,FALSE)</f>
        <v>1450</v>
      </c>
      <c r="H1094">
        <f>IF(D1094&lt;=3,VLOOKUP(A1094&amp;D1094,[1]ratio_condo_family!$A:$F,6,FALSE),0)</f>
        <v>1.3325766249225122</v>
      </c>
      <c r="I1094">
        <f>VLOOKUP(A1094&amp;3,[1]ratio_condo_family!$A:$F,6,FALSE)</f>
        <v>1.3443953104649797</v>
      </c>
      <c r="J1094">
        <f>VLOOKUP(A1094,[1]ratio_family_bedrooms!$A:$K,9,FALSE)</f>
        <v>1.0588235294117647</v>
      </c>
      <c r="K1094">
        <f>VLOOKUP(A1094,[1]ratio_family_bedrooms!$A:$K,10,FALSE)</f>
        <v>1.2222222222222223</v>
      </c>
      <c r="L1094">
        <f>VLOOKUP(A1094,[1]ratio_family_bedrooms!$A:$K,11,FALSE)</f>
        <v>1.5</v>
      </c>
      <c r="M1094">
        <f t="shared" si="17"/>
        <v>1599.0919499070146</v>
      </c>
    </row>
    <row r="1095" spans="1:13" x14ac:dyDescent="0.2">
      <c r="A1095">
        <v>2013</v>
      </c>
      <c r="B1095">
        <v>10</v>
      </c>
      <c r="C1095" t="s">
        <v>61</v>
      </c>
      <c r="D1095">
        <v>3</v>
      </c>
      <c r="E1095" t="s">
        <v>12</v>
      </c>
      <c r="F1095">
        <f>VLOOKUP(A1095&amp;B1095&amp;C1095&amp;D1095&amp;E1095,average_median_rates_2_aptFINAL!A:P,16,FALSE)</f>
        <v>2910</v>
      </c>
      <c r="G1095">
        <f>VLOOKUP(A1095&amp;B1095&amp;C1095&amp;3&amp;E1095,average_median_rates_2_aptFINAL!A:P,16,FALSE)</f>
        <v>2910</v>
      </c>
      <c r="H1095">
        <f>IF(D1095&lt;=3,VLOOKUP(A1095&amp;D1095,[1]ratio_condo_family!$A:$F,6,FALSE),0)</f>
        <v>1.3443953104649797</v>
      </c>
      <c r="I1095">
        <f>VLOOKUP(A1095&amp;3,[1]ratio_condo_family!$A:$F,6,FALSE)</f>
        <v>1.3443953104649797</v>
      </c>
      <c r="J1095">
        <f>VLOOKUP(A1095,[1]ratio_family_bedrooms!$A:$K,9,FALSE)</f>
        <v>1.0588235294117647</v>
      </c>
      <c r="K1095">
        <f>VLOOKUP(A1095,[1]ratio_family_bedrooms!$A:$K,10,FALSE)</f>
        <v>1.2222222222222223</v>
      </c>
      <c r="L1095">
        <f>VLOOKUP(A1095,[1]ratio_family_bedrooms!$A:$K,11,FALSE)</f>
        <v>1.5</v>
      </c>
      <c r="M1095">
        <f t="shared" si="17"/>
        <v>3912.1903534530911</v>
      </c>
    </row>
    <row r="1096" spans="1:13" x14ac:dyDescent="0.2">
      <c r="A1096">
        <v>2013</v>
      </c>
      <c r="B1096">
        <v>10</v>
      </c>
      <c r="C1096" t="s">
        <v>61</v>
      </c>
      <c r="D1096">
        <v>3</v>
      </c>
      <c r="E1096" t="s">
        <v>16</v>
      </c>
      <c r="F1096">
        <f>VLOOKUP(A1096&amp;B1096&amp;C1096&amp;D1096&amp;E1096,average_median_rates_2_aptFINAL!A:P,16,FALSE)</f>
        <v>2300</v>
      </c>
      <c r="G1096">
        <f>VLOOKUP(A1096&amp;B1096&amp;C1096&amp;3&amp;E1096,average_median_rates_2_aptFINAL!A:P,16,FALSE)</f>
        <v>2300</v>
      </c>
      <c r="H1096">
        <f>IF(D1096&lt;=3,VLOOKUP(A1096&amp;D1096,[1]ratio_condo_family!$A:$F,6,FALSE),0)</f>
        <v>1.3443953104649797</v>
      </c>
      <c r="I1096">
        <f>VLOOKUP(A1096&amp;3,[1]ratio_condo_family!$A:$F,6,FALSE)</f>
        <v>1.3443953104649797</v>
      </c>
      <c r="J1096">
        <f>VLOOKUP(A1096,[1]ratio_family_bedrooms!$A:$K,9,FALSE)</f>
        <v>1.0588235294117647</v>
      </c>
      <c r="K1096">
        <f>VLOOKUP(A1096,[1]ratio_family_bedrooms!$A:$K,10,FALSE)</f>
        <v>1.2222222222222223</v>
      </c>
      <c r="L1096">
        <f>VLOOKUP(A1096,[1]ratio_family_bedrooms!$A:$K,11,FALSE)</f>
        <v>1.5</v>
      </c>
      <c r="M1096">
        <f t="shared" si="17"/>
        <v>3092.1092140694532</v>
      </c>
    </row>
    <row r="1097" spans="1:13" x14ac:dyDescent="0.2">
      <c r="A1097">
        <v>2013</v>
      </c>
      <c r="B1097">
        <v>10</v>
      </c>
      <c r="C1097" t="s">
        <v>61</v>
      </c>
      <c r="D1097">
        <v>3</v>
      </c>
      <c r="E1097" t="s">
        <v>17</v>
      </c>
      <c r="F1097">
        <f>VLOOKUP(A1097&amp;B1097&amp;C1097&amp;D1097&amp;E1097,average_median_rates_2_aptFINAL!A:P,16,FALSE)</f>
        <v>2200</v>
      </c>
      <c r="G1097">
        <f>VLOOKUP(A1097&amp;B1097&amp;C1097&amp;3&amp;E1097,average_median_rates_2_aptFINAL!A:P,16,FALSE)</f>
        <v>2200</v>
      </c>
      <c r="H1097">
        <f>IF(D1097&lt;=3,VLOOKUP(A1097&amp;D1097,[1]ratio_condo_family!$A:$F,6,FALSE),0)</f>
        <v>1.3443953104649797</v>
      </c>
      <c r="I1097">
        <f>VLOOKUP(A1097&amp;3,[1]ratio_condo_family!$A:$F,6,FALSE)</f>
        <v>1.3443953104649797</v>
      </c>
      <c r="J1097">
        <f>VLOOKUP(A1097,[1]ratio_family_bedrooms!$A:$K,9,FALSE)</f>
        <v>1.0588235294117647</v>
      </c>
      <c r="K1097">
        <f>VLOOKUP(A1097,[1]ratio_family_bedrooms!$A:$K,10,FALSE)</f>
        <v>1.2222222222222223</v>
      </c>
      <c r="L1097">
        <f>VLOOKUP(A1097,[1]ratio_family_bedrooms!$A:$K,11,FALSE)</f>
        <v>1.5</v>
      </c>
      <c r="M1097">
        <f t="shared" si="17"/>
        <v>2957.6696830229553</v>
      </c>
    </row>
    <row r="1098" spans="1:13" x14ac:dyDescent="0.2">
      <c r="A1098">
        <v>2013</v>
      </c>
      <c r="B1098">
        <v>10</v>
      </c>
      <c r="C1098" t="s">
        <v>61</v>
      </c>
      <c r="D1098">
        <v>3</v>
      </c>
      <c r="E1098" t="s">
        <v>19</v>
      </c>
      <c r="F1098">
        <f>VLOOKUP(A1098&amp;B1098&amp;C1098&amp;D1098&amp;E1098,average_median_rates_2_aptFINAL!A:P,16,FALSE)</f>
        <v>1995</v>
      </c>
      <c r="G1098">
        <f>VLOOKUP(A1098&amp;B1098&amp;C1098&amp;3&amp;E1098,average_median_rates_2_aptFINAL!A:P,16,FALSE)</f>
        <v>1995</v>
      </c>
      <c r="H1098">
        <f>IF(D1098&lt;=3,VLOOKUP(A1098&amp;D1098,[1]ratio_condo_family!$A:$F,6,FALSE),0)</f>
        <v>1.3443953104649797</v>
      </c>
      <c r="I1098">
        <f>VLOOKUP(A1098&amp;3,[1]ratio_condo_family!$A:$F,6,FALSE)</f>
        <v>1.3443953104649797</v>
      </c>
      <c r="J1098">
        <f>VLOOKUP(A1098,[1]ratio_family_bedrooms!$A:$K,9,FALSE)</f>
        <v>1.0588235294117647</v>
      </c>
      <c r="K1098">
        <f>VLOOKUP(A1098,[1]ratio_family_bedrooms!$A:$K,10,FALSE)</f>
        <v>1.2222222222222223</v>
      </c>
      <c r="L1098">
        <f>VLOOKUP(A1098,[1]ratio_family_bedrooms!$A:$K,11,FALSE)</f>
        <v>1.5</v>
      </c>
      <c r="M1098">
        <f t="shared" si="17"/>
        <v>2682.0686443776344</v>
      </c>
    </row>
    <row r="1099" spans="1:13" x14ac:dyDescent="0.2">
      <c r="A1099">
        <v>2013</v>
      </c>
      <c r="B1099">
        <v>10</v>
      </c>
      <c r="C1099" t="s">
        <v>61</v>
      </c>
      <c r="D1099">
        <v>3</v>
      </c>
      <c r="E1099" t="s">
        <v>20</v>
      </c>
      <c r="F1099">
        <f>VLOOKUP(A1099&amp;B1099&amp;C1099&amp;D1099&amp;E1099,average_median_rates_2_aptFINAL!A:P,16,FALSE)</f>
        <v>2457.6986636010897</v>
      </c>
      <c r="G1099">
        <f>VLOOKUP(A1099&amp;B1099&amp;C1099&amp;3&amp;E1099,average_median_rates_2_aptFINAL!A:P,16,FALSE)</f>
        <v>2457.6986636010897</v>
      </c>
      <c r="H1099">
        <f>IF(D1099&lt;=3,VLOOKUP(A1099&amp;D1099,[1]ratio_condo_family!$A:$F,6,FALSE),0)</f>
        <v>1.3443953104649797</v>
      </c>
      <c r="I1099">
        <f>VLOOKUP(A1099&amp;3,[1]ratio_condo_family!$A:$F,6,FALSE)</f>
        <v>1.3443953104649797</v>
      </c>
      <c r="J1099">
        <f>VLOOKUP(A1099,[1]ratio_family_bedrooms!$A:$K,9,FALSE)</f>
        <v>1.0588235294117647</v>
      </c>
      <c r="K1099">
        <f>VLOOKUP(A1099,[1]ratio_family_bedrooms!$A:$K,10,FALSE)</f>
        <v>1.2222222222222223</v>
      </c>
      <c r="L1099">
        <f>VLOOKUP(A1099,[1]ratio_family_bedrooms!$A:$K,11,FALSE)</f>
        <v>1.5</v>
      </c>
      <c r="M1099">
        <f t="shared" si="17"/>
        <v>3304.1185578813529</v>
      </c>
    </row>
    <row r="1100" spans="1:13" x14ac:dyDescent="0.2">
      <c r="A1100">
        <v>2013</v>
      </c>
      <c r="B1100">
        <v>10</v>
      </c>
      <c r="C1100" t="s">
        <v>61</v>
      </c>
      <c r="D1100">
        <v>3</v>
      </c>
      <c r="E1100" t="s">
        <v>21</v>
      </c>
      <c r="F1100">
        <f>VLOOKUP(A1100&amp;B1100&amp;C1100&amp;D1100&amp;E1100,average_median_rates_2_aptFINAL!A:P,16,FALSE)</f>
        <v>2336</v>
      </c>
      <c r="G1100">
        <f>VLOOKUP(A1100&amp;B1100&amp;C1100&amp;3&amp;E1100,average_median_rates_2_aptFINAL!A:P,16,FALSE)</f>
        <v>2336</v>
      </c>
      <c r="H1100">
        <f>IF(D1100&lt;=3,VLOOKUP(A1100&amp;D1100,[1]ratio_condo_family!$A:$F,6,FALSE),0)</f>
        <v>1.3443953104649797</v>
      </c>
      <c r="I1100">
        <f>VLOOKUP(A1100&amp;3,[1]ratio_condo_family!$A:$F,6,FALSE)</f>
        <v>1.3443953104649797</v>
      </c>
      <c r="J1100">
        <f>VLOOKUP(A1100,[1]ratio_family_bedrooms!$A:$K,9,FALSE)</f>
        <v>1.0588235294117647</v>
      </c>
      <c r="K1100">
        <f>VLOOKUP(A1100,[1]ratio_family_bedrooms!$A:$K,10,FALSE)</f>
        <v>1.2222222222222223</v>
      </c>
      <c r="L1100">
        <f>VLOOKUP(A1100,[1]ratio_family_bedrooms!$A:$K,11,FALSE)</f>
        <v>1.5</v>
      </c>
      <c r="M1100">
        <f t="shared" si="17"/>
        <v>3140.5074452461927</v>
      </c>
    </row>
    <row r="1101" spans="1:13" x14ac:dyDescent="0.2">
      <c r="A1101">
        <v>2013</v>
      </c>
      <c r="B1101">
        <v>10</v>
      </c>
      <c r="C1101" t="s">
        <v>61</v>
      </c>
      <c r="D1101">
        <v>3</v>
      </c>
      <c r="E1101" t="s">
        <v>23</v>
      </c>
      <c r="F1101">
        <f>VLOOKUP(A1101&amp;B1101&amp;C1101&amp;D1101&amp;E1101,average_median_rates_2_aptFINAL!A:P,16,FALSE)</f>
        <v>1228</v>
      </c>
      <c r="G1101">
        <f>VLOOKUP(A1101&amp;B1101&amp;C1101&amp;3&amp;E1101,average_median_rates_2_aptFINAL!A:P,16,FALSE)</f>
        <v>1228</v>
      </c>
      <c r="H1101">
        <f>IF(D1101&lt;=3,VLOOKUP(A1101&amp;D1101,[1]ratio_condo_family!$A:$F,6,FALSE),0)</f>
        <v>1.3443953104649797</v>
      </c>
      <c r="I1101">
        <f>VLOOKUP(A1101&amp;3,[1]ratio_condo_family!$A:$F,6,FALSE)</f>
        <v>1.3443953104649797</v>
      </c>
      <c r="J1101">
        <f>VLOOKUP(A1101,[1]ratio_family_bedrooms!$A:$K,9,FALSE)</f>
        <v>1.0588235294117647</v>
      </c>
      <c r="K1101">
        <f>VLOOKUP(A1101,[1]ratio_family_bedrooms!$A:$K,10,FALSE)</f>
        <v>1.2222222222222223</v>
      </c>
      <c r="L1101">
        <f>VLOOKUP(A1101,[1]ratio_family_bedrooms!$A:$K,11,FALSE)</f>
        <v>1.5</v>
      </c>
      <c r="M1101">
        <f t="shared" si="17"/>
        <v>1650.9174412509951</v>
      </c>
    </row>
    <row r="1102" spans="1:13" x14ac:dyDescent="0.2">
      <c r="A1102">
        <v>2013</v>
      </c>
      <c r="B1102">
        <v>10</v>
      </c>
      <c r="C1102" t="s">
        <v>61</v>
      </c>
      <c r="D1102">
        <v>3</v>
      </c>
      <c r="E1102" t="s">
        <v>24</v>
      </c>
      <c r="F1102">
        <f>VLOOKUP(A1102&amp;B1102&amp;C1102&amp;D1102&amp;E1102,average_median_rates_2_aptFINAL!A:P,16,FALSE)</f>
        <v>1400</v>
      </c>
      <c r="G1102">
        <f>VLOOKUP(A1102&amp;B1102&amp;C1102&amp;3&amp;E1102,average_median_rates_2_aptFINAL!A:P,16,FALSE)</f>
        <v>1400</v>
      </c>
      <c r="H1102">
        <f>IF(D1102&lt;=3,VLOOKUP(A1102&amp;D1102,[1]ratio_condo_family!$A:$F,6,FALSE),0)</f>
        <v>1.3443953104649797</v>
      </c>
      <c r="I1102">
        <f>VLOOKUP(A1102&amp;3,[1]ratio_condo_family!$A:$F,6,FALSE)</f>
        <v>1.3443953104649797</v>
      </c>
      <c r="J1102">
        <f>VLOOKUP(A1102,[1]ratio_family_bedrooms!$A:$K,9,FALSE)</f>
        <v>1.0588235294117647</v>
      </c>
      <c r="K1102">
        <f>VLOOKUP(A1102,[1]ratio_family_bedrooms!$A:$K,10,FALSE)</f>
        <v>1.2222222222222223</v>
      </c>
      <c r="L1102">
        <f>VLOOKUP(A1102,[1]ratio_family_bedrooms!$A:$K,11,FALSE)</f>
        <v>1.5</v>
      </c>
      <c r="M1102">
        <f t="shared" si="17"/>
        <v>1882.1534346509716</v>
      </c>
    </row>
    <row r="1103" spans="1:13" x14ac:dyDescent="0.2">
      <c r="A1103">
        <v>2013</v>
      </c>
      <c r="B1103">
        <v>10</v>
      </c>
      <c r="C1103" t="s">
        <v>61</v>
      </c>
      <c r="D1103">
        <v>3</v>
      </c>
      <c r="E1103" t="s">
        <v>25</v>
      </c>
      <c r="F1103">
        <f>VLOOKUP(A1103&amp;B1103&amp;C1103&amp;D1103&amp;E1103,average_median_rates_2_aptFINAL!A:P,16,FALSE)</f>
        <v>1315</v>
      </c>
      <c r="G1103">
        <f>VLOOKUP(A1103&amp;B1103&amp;C1103&amp;3&amp;E1103,average_median_rates_2_aptFINAL!A:P,16,FALSE)</f>
        <v>1315</v>
      </c>
      <c r="H1103">
        <f>IF(D1103&lt;=3,VLOOKUP(A1103&amp;D1103,[1]ratio_condo_family!$A:$F,6,FALSE),0)</f>
        <v>1.3443953104649797</v>
      </c>
      <c r="I1103">
        <f>VLOOKUP(A1103&amp;3,[1]ratio_condo_family!$A:$F,6,FALSE)</f>
        <v>1.3443953104649797</v>
      </c>
      <c r="J1103">
        <f>VLOOKUP(A1103,[1]ratio_family_bedrooms!$A:$K,9,FALSE)</f>
        <v>1.0588235294117647</v>
      </c>
      <c r="K1103">
        <f>VLOOKUP(A1103,[1]ratio_family_bedrooms!$A:$K,10,FALSE)</f>
        <v>1.2222222222222223</v>
      </c>
      <c r="L1103">
        <f>VLOOKUP(A1103,[1]ratio_family_bedrooms!$A:$K,11,FALSE)</f>
        <v>1.5</v>
      </c>
      <c r="M1103">
        <f t="shared" si="17"/>
        <v>1767.8798332614483</v>
      </c>
    </row>
    <row r="1104" spans="1:13" x14ac:dyDescent="0.2">
      <c r="A1104">
        <v>2013</v>
      </c>
      <c r="B1104">
        <v>10</v>
      </c>
      <c r="C1104" t="s">
        <v>61</v>
      </c>
      <c r="D1104">
        <v>3</v>
      </c>
      <c r="E1104" t="s">
        <v>26</v>
      </c>
      <c r="F1104">
        <f>VLOOKUP(A1104&amp;B1104&amp;C1104&amp;D1104&amp;E1104,average_median_rates_2_aptFINAL!A:P,16,FALSE)</f>
        <v>1300</v>
      </c>
      <c r="G1104">
        <f>VLOOKUP(A1104&amp;B1104&amp;C1104&amp;3&amp;E1104,average_median_rates_2_aptFINAL!A:P,16,FALSE)</f>
        <v>1300</v>
      </c>
      <c r="H1104">
        <f>IF(D1104&lt;=3,VLOOKUP(A1104&amp;D1104,[1]ratio_condo_family!$A:$F,6,FALSE),0)</f>
        <v>1.3443953104649797</v>
      </c>
      <c r="I1104">
        <f>VLOOKUP(A1104&amp;3,[1]ratio_condo_family!$A:$F,6,FALSE)</f>
        <v>1.3443953104649797</v>
      </c>
      <c r="J1104">
        <f>VLOOKUP(A1104,[1]ratio_family_bedrooms!$A:$K,9,FALSE)</f>
        <v>1.0588235294117647</v>
      </c>
      <c r="K1104">
        <f>VLOOKUP(A1104,[1]ratio_family_bedrooms!$A:$K,10,FALSE)</f>
        <v>1.2222222222222223</v>
      </c>
      <c r="L1104">
        <f>VLOOKUP(A1104,[1]ratio_family_bedrooms!$A:$K,11,FALSE)</f>
        <v>1.5</v>
      </c>
      <c r="M1104">
        <f t="shared" si="17"/>
        <v>1747.7139036044737</v>
      </c>
    </row>
    <row r="1105" spans="1:13" x14ac:dyDescent="0.2">
      <c r="A1105">
        <v>2013</v>
      </c>
      <c r="B1105">
        <v>10</v>
      </c>
      <c r="C1105" t="s">
        <v>61</v>
      </c>
      <c r="D1105">
        <v>3</v>
      </c>
      <c r="E1105" t="s">
        <v>27</v>
      </c>
      <c r="F1105">
        <f>VLOOKUP(A1105&amp;B1105&amp;C1105&amp;D1105&amp;E1105,average_median_rates_2_aptFINAL!A:P,16,FALSE)</f>
        <v>2500</v>
      </c>
      <c r="G1105">
        <f>VLOOKUP(A1105&amp;B1105&amp;C1105&amp;3&amp;E1105,average_median_rates_2_aptFINAL!A:P,16,FALSE)</f>
        <v>2500</v>
      </c>
      <c r="H1105">
        <f>IF(D1105&lt;=3,VLOOKUP(A1105&amp;D1105,[1]ratio_condo_family!$A:$F,6,FALSE),0)</f>
        <v>1.3443953104649797</v>
      </c>
      <c r="I1105">
        <f>VLOOKUP(A1105&amp;3,[1]ratio_condo_family!$A:$F,6,FALSE)</f>
        <v>1.3443953104649797</v>
      </c>
      <c r="J1105">
        <f>VLOOKUP(A1105,[1]ratio_family_bedrooms!$A:$K,9,FALSE)</f>
        <v>1.0588235294117647</v>
      </c>
      <c r="K1105">
        <f>VLOOKUP(A1105,[1]ratio_family_bedrooms!$A:$K,10,FALSE)</f>
        <v>1.2222222222222223</v>
      </c>
      <c r="L1105">
        <f>VLOOKUP(A1105,[1]ratio_family_bedrooms!$A:$K,11,FALSE)</f>
        <v>1.5</v>
      </c>
      <c r="M1105">
        <f t="shared" si="17"/>
        <v>3360.9882761624494</v>
      </c>
    </row>
    <row r="1106" spans="1:13" x14ac:dyDescent="0.2">
      <c r="A1106">
        <v>2013</v>
      </c>
      <c r="B1106">
        <v>10</v>
      </c>
      <c r="C1106" t="s">
        <v>61</v>
      </c>
      <c r="D1106">
        <v>3</v>
      </c>
      <c r="E1106" t="s">
        <v>28</v>
      </c>
      <c r="F1106">
        <f>VLOOKUP(A1106&amp;B1106&amp;C1106&amp;D1106&amp;E1106,average_median_rates_2_aptFINAL!A:P,16,FALSE)</f>
        <v>1400</v>
      </c>
      <c r="G1106">
        <f>VLOOKUP(A1106&amp;B1106&amp;C1106&amp;3&amp;E1106,average_median_rates_2_aptFINAL!A:P,16,FALSE)</f>
        <v>1400</v>
      </c>
      <c r="H1106">
        <f>IF(D1106&lt;=3,VLOOKUP(A1106&amp;D1106,[1]ratio_condo_family!$A:$F,6,FALSE),0)</f>
        <v>1.3443953104649797</v>
      </c>
      <c r="I1106">
        <f>VLOOKUP(A1106&amp;3,[1]ratio_condo_family!$A:$F,6,FALSE)</f>
        <v>1.3443953104649797</v>
      </c>
      <c r="J1106">
        <f>VLOOKUP(A1106,[1]ratio_family_bedrooms!$A:$K,9,FALSE)</f>
        <v>1.0588235294117647</v>
      </c>
      <c r="K1106">
        <f>VLOOKUP(A1106,[1]ratio_family_bedrooms!$A:$K,10,FALSE)</f>
        <v>1.2222222222222223</v>
      </c>
      <c r="L1106">
        <f>VLOOKUP(A1106,[1]ratio_family_bedrooms!$A:$K,11,FALSE)</f>
        <v>1.5</v>
      </c>
      <c r="M1106">
        <f t="shared" si="17"/>
        <v>1882.1534346509716</v>
      </c>
    </row>
    <row r="1107" spans="1:13" x14ac:dyDescent="0.2">
      <c r="A1107">
        <v>2013</v>
      </c>
      <c r="B1107">
        <v>10</v>
      </c>
      <c r="C1107" t="s">
        <v>61</v>
      </c>
      <c r="D1107">
        <v>3</v>
      </c>
      <c r="E1107" t="s">
        <v>29</v>
      </c>
      <c r="F1107">
        <f>VLOOKUP(A1107&amp;B1107&amp;C1107&amp;D1107&amp;E1107,average_median_rates_2_aptFINAL!A:P,16,FALSE)</f>
        <v>1175</v>
      </c>
      <c r="G1107">
        <f>VLOOKUP(A1107&amp;B1107&amp;C1107&amp;3&amp;E1107,average_median_rates_2_aptFINAL!A:P,16,FALSE)</f>
        <v>1175</v>
      </c>
      <c r="H1107">
        <f>IF(D1107&lt;=3,VLOOKUP(A1107&amp;D1107,[1]ratio_condo_family!$A:$F,6,FALSE),0)</f>
        <v>1.3443953104649797</v>
      </c>
      <c r="I1107">
        <f>VLOOKUP(A1107&amp;3,[1]ratio_condo_family!$A:$F,6,FALSE)</f>
        <v>1.3443953104649797</v>
      </c>
      <c r="J1107">
        <f>VLOOKUP(A1107,[1]ratio_family_bedrooms!$A:$K,9,FALSE)</f>
        <v>1.0588235294117647</v>
      </c>
      <c r="K1107">
        <f>VLOOKUP(A1107,[1]ratio_family_bedrooms!$A:$K,10,FALSE)</f>
        <v>1.2222222222222223</v>
      </c>
      <c r="L1107">
        <f>VLOOKUP(A1107,[1]ratio_family_bedrooms!$A:$K,11,FALSE)</f>
        <v>1.5</v>
      </c>
      <c r="M1107">
        <f t="shared" si="17"/>
        <v>1579.6644897963513</v>
      </c>
    </row>
    <row r="1108" spans="1:13" x14ac:dyDescent="0.2">
      <c r="A1108">
        <v>2013</v>
      </c>
      <c r="B1108">
        <v>10</v>
      </c>
      <c r="C1108" t="s">
        <v>61</v>
      </c>
      <c r="D1108">
        <v>3</v>
      </c>
      <c r="E1108" t="s">
        <v>31</v>
      </c>
      <c r="F1108">
        <f>VLOOKUP(A1108&amp;B1108&amp;C1108&amp;D1108&amp;E1108,average_median_rates_2_aptFINAL!A:P,16,FALSE)</f>
        <v>1360</v>
      </c>
      <c r="G1108">
        <f>VLOOKUP(A1108&amp;B1108&amp;C1108&amp;3&amp;E1108,average_median_rates_2_aptFINAL!A:P,16,FALSE)</f>
        <v>1360</v>
      </c>
      <c r="H1108">
        <f>IF(D1108&lt;=3,VLOOKUP(A1108&amp;D1108,[1]ratio_condo_family!$A:$F,6,FALSE),0)</f>
        <v>1.3443953104649797</v>
      </c>
      <c r="I1108">
        <f>VLOOKUP(A1108&amp;3,[1]ratio_condo_family!$A:$F,6,FALSE)</f>
        <v>1.3443953104649797</v>
      </c>
      <c r="J1108">
        <f>VLOOKUP(A1108,[1]ratio_family_bedrooms!$A:$K,9,FALSE)</f>
        <v>1.0588235294117647</v>
      </c>
      <c r="K1108">
        <f>VLOOKUP(A1108,[1]ratio_family_bedrooms!$A:$K,10,FALSE)</f>
        <v>1.2222222222222223</v>
      </c>
      <c r="L1108">
        <f>VLOOKUP(A1108,[1]ratio_family_bedrooms!$A:$K,11,FALSE)</f>
        <v>1.5</v>
      </c>
      <c r="M1108">
        <f t="shared" si="17"/>
        <v>1828.3776222323725</v>
      </c>
    </row>
    <row r="1109" spans="1:13" x14ac:dyDescent="0.2">
      <c r="A1109">
        <v>2013</v>
      </c>
      <c r="B1109">
        <v>10</v>
      </c>
      <c r="C1109" t="s">
        <v>61</v>
      </c>
      <c r="D1109">
        <v>3</v>
      </c>
      <c r="E1109" t="s">
        <v>32</v>
      </c>
      <c r="F1109">
        <f>VLOOKUP(A1109&amp;B1109&amp;C1109&amp;D1109&amp;E1109,average_median_rates_2_aptFINAL!A:P,16,FALSE)</f>
        <v>1350</v>
      </c>
      <c r="G1109">
        <f>VLOOKUP(A1109&amp;B1109&amp;C1109&amp;3&amp;E1109,average_median_rates_2_aptFINAL!A:P,16,FALSE)</f>
        <v>1350</v>
      </c>
      <c r="H1109">
        <f>IF(D1109&lt;=3,VLOOKUP(A1109&amp;D1109,[1]ratio_condo_family!$A:$F,6,FALSE),0)</f>
        <v>1.3443953104649797</v>
      </c>
      <c r="I1109">
        <f>VLOOKUP(A1109&amp;3,[1]ratio_condo_family!$A:$F,6,FALSE)</f>
        <v>1.3443953104649797</v>
      </c>
      <c r="J1109">
        <f>VLOOKUP(A1109,[1]ratio_family_bedrooms!$A:$K,9,FALSE)</f>
        <v>1.0588235294117647</v>
      </c>
      <c r="K1109">
        <f>VLOOKUP(A1109,[1]ratio_family_bedrooms!$A:$K,10,FALSE)</f>
        <v>1.2222222222222223</v>
      </c>
      <c r="L1109">
        <f>VLOOKUP(A1109,[1]ratio_family_bedrooms!$A:$K,11,FALSE)</f>
        <v>1.5</v>
      </c>
      <c r="M1109">
        <f t="shared" si="17"/>
        <v>1814.9336691277226</v>
      </c>
    </row>
    <row r="1110" spans="1:13" x14ac:dyDescent="0.2">
      <c r="A1110">
        <v>2013</v>
      </c>
      <c r="B1110">
        <v>10</v>
      </c>
      <c r="C1110" t="s">
        <v>61</v>
      </c>
      <c r="D1110">
        <v>3</v>
      </c>
      <c r="E1110" t="s">
        <v>33</v>
      </c>
      <c r="F1110">
        <f>VLOOKUP(A1110&amp;B1110&amp;C1110&amp;D1110&amp;E1110,average_median_rates_2_aptFINAL!A:P,16,FALSE)</f>
        <v>2128.4487713751987</v>
      </c>
      <c r="G1110">
        <f>VLOOKUP(A1110&amp;B1110&amp;C1110&amp;3&amp;E1110,average_median_rates_2_aptFINAL!A:P,16,FALSE)</f>
        <v>2128.4487713751987</v>
      </c>
      <c r="H1110">
        <f>IF(D1110&lt;=3,VLOOKUP(A1110&amp;D1110,[1]ratio_condo_family!$A:$F,6,FALSE),0)</f>
        <v>1.3443953104649797</v>
      </c>
      <c r="I1110">
        <f>VLOOKUP(A1110&amp;3,[1]ratio_condo_family!$A:$F,6,FALSE)</f>
        <v>1.3443953104649797</v>
      </c>
      <c r="J1110">
        <f>VLOOKUP(A1110,[1]ratio_family_bedrooms!$A:$K,9,FALSE)</f>
        <v>1.0588235294117647</v>
      </c>
      <c r="K1110">
        <f>VLOOKUP(A1110,[1]ratio_family_bedrooms!$A:$K,10,FALSE)</f>
        <v>1.2222222222222223</v>
      </c>
      <c r="L1110">
        <f>VLOOKUP(A1110,[1]ratio_family_bedrooms!$A:$K,11,FALSE)</f>
        <v>1.5</v>
      </c>
      <c r="M1110">
        <f t="shared" si="17"/>
        <v>2861.4765468017649</v>
      </c>
    </row>
    <row r="1111" spans="1:13" x14ac:dyDescent="0.2">
      <c r="A1111">
        <v>2013</v>
      </c>
      <c r="B1111">
        <v>10</v>
      </c>
      <c r="C1111" t="s">
        <v>61</v>
      </c>
      <c r="D1111">
        <v>3</v>
      </c>
      <c r="E1111" t="s">
        <v>34</v>
      </c>
      <c r="F1111">
        <f>VLOOKUP(A1111&amp;B1111&amp;C1111&amp;D1111&amp;E1111,average_median_rates_2_aptFINAL!A:P,16,FALSE)</f>
        <v>1500</v>
      </c>
      <c r="G1111">
        <f>VLOOKUP(A1111&amp;B1111&amp;C1111&amp;3&amp;E1111,average_median_rates_2_aptFINAL!A:P,16,FALSE)</f>
        <v>1500</v>
      </c>
      <c r="H1111">
        <f>IF(D1111&lt;=3,VLOOKUP(A1111&amp;D1111,[1]ratio_condo_family!$A:$F,6,FALSE),0)</f>
        <v>1.3443953104649797</v>
      </c>
      <c r="I1111">
        <f>VLOOKUP(A1111&amp;3,[1]ratio_condo_family!$A:$F,6,FALSE)</f>
        <v>1.3443953104649797</v>
      </c>
      <c r="J1111">
        <f>VLOOKUP(A1111,[1]ratio_family_bedrooms!$A:$K,9,FALSE)</f>
        <v>1.0588235294117647</v>
      </c>
      <c r="K1111">
        <f>VLOOKUP(A1111,[1]ratio_family_bedrooms!$A:$K,10,FALSE)</f>
        <v>1.2222222222222223</v>
      </c>
      <c r="L1111">
        <f>VLOOKUP(A1111,[1]ratio_family_bedrooms!$A:$K,11,FALSE)</f>
        <v>1.5</v>
      </c>
      <c r="M1111">
        <f t="shared" si="17"/>
        <v>2016.5929656974697</v>
      </c>
    </row>
    <row r="1112" spans="1:13" x14ac:dyDescent="0.2">
      <c r="A1112">
        <v>2013</v>
      </c>
      <c r="B1112">
        <v>10</v>
      </c>
      <c r="C1112" t="s">
        <v>61</v>
      </c>
      <c r="D1112">
        <v>3</v>
      </c>
      <c r="E1112" t="s">
        <v>35</v>
      </c>
      <c r="F1112">
        <f>VLOOKUP(A1112&amp;B1112&amp;C1112&amp;D1112&amp;E1112,average_median_rates_2_aptFINAL!A:P,16,FALSE)</f>
        <v>2650</v>
      </c>
      <c r="G1112">
        <f>VLOOKUP(A1112&amp;B1112&amp;C1112&amp;3&amp;E1112,average_median_rates_2_aptFINAL!A:P,16,FALSE)</f>
        <v>2650</v>
      </c>
      <c r="H1112">
        <f>IF(D1112&lt;=3,VLOOKUP(A1112&amp;D1112,[1]ratio_condo_family!$A:$F,6,FALSE),0)</f>
        <v>1.3443953104649797</v>
      </c>
      <c r="I1112">
        <f>VLOOKUP(A1112&amp;3,[1]ratio_condo_family!$A:$F,6,FALSE)</f>
        <v>1.3443953104649797</v>
      </c>
      <c r="J1112">
        <f>VLOOKUP(A1112,[1]ratio_family_bedrooms!$A:$K,9,FALSE)</f>
        <v>1.0588235294117647</v>
      </c>
      <c r="K1112">
        <f>VLOOKUP(A1112,[1]ratio_family_bedrooms!$A:$K,10,FALSE)</f>
        <v>1.2222222222222223</v>
      </c>
      <c r="L1112">
        <f>VLOOKUP(A1112,[1]ratio_family_bedrooms!$A:$K,11,FALSE)</f>
        <v>1.5</v>
      </c>
      <c r="M1112">
        <f t="shared" si="17"/>
        <v>3562.6475727321963</v>
      </c>
    </row>
    <row r="1113" spans="1:13" x14ac:dyDescent="0.2">
      <c r="A1113">
        <v>2013</v>
      </c>
      <c r="B1113">
        <v>10</v>
      </c>
      <c r="C1113" t="s">
        <v>61</v>
      </c>
      <c r="D1113">
        <v>3</v>
      </c>
      <c r="E1113" t="s">
        <v>36</v>
      </c>
      <c r="F1113">
        <f>VLOOKUP(A1113&amp;B1113&amp;C1113&amp;D1113&amp;E1113,average_median_rates_2_aptFINAL!A:P,16,FALSE)</f>
        <v>1300</v>
      </c>
      <c r="G1113">
        <f>VLOOKUP(A1113&amp;B1113&amp;C1113&amp;3&amp;E1113,average_median_rates_2_aptFINAL!A:P,16,FALSE)</f>
        <v>1300</v>
      </c>
      <c r="H1113">
        <f>IF(D1113&lt;=3,VLOOKUP(A1113&amp;D1113,[1]ratio_condo_family!$A:$F,6,FALSE),0)</f>
        <v>1.3443953104649797</v>
      </c>
      <c r="I1113">
        <f>VLOOKUP(A1113&amp;3,[1]ratio_condo_family!$A:$F,6,FALSE)</f>
        <v>1.3443953104649797</v>
      </c>
      <c r="J1113">
        <f>VLOOKUP(A1113,[1]ratio_family_bedrooms!$A:$K,9,FALSE)</f>
        <v>1.0588235294117647</v>
      </c>
      <c r="K1113">
        <f>VLOOKUP(A1113,[1]ratio_family_bedrooms!$A:$K,10,FALSE)</f>
        <v>1.2222222222222223</v>
      </c>
      <c r="L1113">
        <f>VLOOKUP(A1113,[1]ratio_family_bedrooms!$A:$K,11,FALSE)</f>
        <v>1.5</v>
      </c>
      <c r="M1113">
        <f t="shared" si="17"/>
        <v>1747.7139036044737</v>
      </c>
    </row>
    <row r="1114" spans="1:13" x14ac:dyDescent="0.2">
      <c r="A1114">
        <v>2013</v>
      </c>
      <c r="B1114">
        <v>10</v>
      </c>
      <c r="C1114" t="s">
        <v>61</v>
      </c>
      <c r="D1114">
        <v>3</v>
      </c>
      <c r="E1114" t="s">
        <v>37</v>
      </c>
      <c r="F1114">
        <f>VLOOKUP(A1114&amp;B1114&amp;C1114&amp;D1114&amp;E1114,average_median_rates_2_aptFINAL!A:P,16,FALSE)</f>
        <v>1065</v>
      </c>
      <c r="G1114">
        <f>VLOOKUP(A1114&amp;B1114&amp;C1114&amp;3&amp;E1114,average_median_rates_2_aptFINAL!A:P,16,FALSE)</f>
        <v>1065</v>
      </c>
      <c r="H1114">
        <f>IF(D1114&lt;=3,VLOOKUP(A1114&amp;D1114,[1]ratio_condo_family!$A:$F,6,FALSE),0)</f>
        <v>1.3443953104649797</v>
      </c>
      <c r="I1114">
        <f>VLOOKUP(A1114&amp;3,[1]ratio_condo_family!$A:$F,6,FALSE)</f>
        <v>1.3443953104649797</v>
      </c>
      <c r="J1114">
        <f>VLOOKUP(A1114,[1]ratio_family_bedrooms!$A:$K,9,FALSE)</f>
        <v>1.0588235294117647</v>
      </c>
      <c r="K1114">
        <f>VLOOKUP(A1114,[1]ratio_family_bedrooms!$A:$K,10,FALSE)</f>
        <v>1.2222222222222223</v>
      </c>
      <c r="L1114">
        <f>VLOOKUP(A1114,[1]ratio_family_bedrooms!$A:$K,11,FALSE)</f>
        <v>1.5</v>
      </c>
      <c r="M1114">
        <f t="shared" si="17"/>
        <v>1431.7810056452033</v>
      </c>
    </row>
    <row r="1115" spans="1:13" x14ac:dyDescent="0.2">
      <c r="A1115">
        <v>2013</v>
      </c>
      <c r="B1115">
        <v>10</v>
      </c>
      <c r="C1115" t="s">
        <v>61</v>
      </c>
      <c r="D1115">
        <v>3</v>
      </c>
      <c r="E1115" t="s">
        <v>38</v>
      </c>
      <c r="F1115">
        <f>VLOOKUP(A1115&amp;B1115&amp;C1115&amp;D1115&amp;E1115,average_median_rates_2_aptFINAL!A:P,16,FALSE)</f>
        <v>1100</v>
      </c>
      <c r="G1115">
        <f>VLOOKUP(A1115&amp;B1115&amp;C1115&amp;3&amp;E1115,average_median_rates_2_aptFINAL!A:P,16,FALSE)</f>
        <v>1100</v>
      </c>
      <c r="H1115">
        <f>IF(D1115&lt;=3,VLOOKUP(A1115&amp;D1115,[1]ratio_condo_family!$A:$F,6,FALSE),0)</f>
        <v>1.3443953104649797</v>
      </c>
      <c r="I1115">
        <f>VLOOKUP(A1115&amp;3,[1]ratio_condo_family!$A:$F,6,FALSE)</f>
        <v>1.3443953104649797</v>
      </c>
      <c r="J1115">
        <f>VLOOKUP(A1115,[1]ratio_family_bedrooms!$A:$K,9,FALSE)</f>
        <v>1.0588235294117647</v>
      </c>
      <c r="K1115">
        <f>VLOOKUP(A1115,[1]ratio_family_bedrooms!$A:$K,10,FALSE)</f>
        <v>1.2222222222222223</v>
      </c>
      <c r="L1115">
        <f>VLOOKUP(A1115,[1]ratio_family_bedrooms!$A:$K,11,FALSE)</f>
        <v>1.5</v>
      </c>
      <c r="M1115">
        <f t="shared" si="17"/>
        <v>1478.8348415114776</v>
      </c>
    </row>
    <row r="1116" spans="1:13" x14ac:dyDescent="0.2">
      <c r="A1116">
        <v>2013</v>
      </c>
      <c r="B1116">
        <v>10</v>
      </c>
      <c r="C1116" t="s">
        <v>61</v>
      </c>
      <c r="D1116">
        <v>3</v>
      </c>
      <c r="E1116" t="s">
        <v>39</v>
      </c>
      <c r="F1116">
        <f>VLOOKUP(A1116&amp;B1116&amp;C1116&amp;D1116&amp;E1116,average_median_rates_2_aptFINAL!A:P,16,FALSE)</f>
        <v>1450</v>
      </c>
      <c r="G1116">
        <f>VLOOKUP(A1116&amp;B1116&amp;C1116&amp;3&amp;E1116,average_median_rates_2_aptFINAL!A:P,16,FALSE)</f>
        <v>1450</v>
      </c>
      <c r="H1116">
        <f>IF(D1116&lt;=3,VLOOKUP(A1116&amp;D1116,[1]ratio_condo_family!$A:$F,6,FALSE),0)</f>
        <v>1.3443953104649797</v>
      </c>
      <c r="I1116">
        <f>VLOOKUP(A1116&amp;3,[1]ratio_condo_family!$A:$F,6,FALSE)</f>
        <v>1.3443953104649797</v>
      </c>
      <c r="J1116">
        <f>VLOOKUP(A1116,[1]ratio_family_bedrooms!$A:$K,9,FALSE)</f>
        <v>1.0588235294117647</v>
      </c>
      <c r="K1116">
        <f>VLOOKUP(A1116,[1]ratio_family_bedrooms!$A:$K,10,FALSE)</f>
        <v>1.2222222222222223</v>
      </c>
      <c r="L1116">
        <f>VLOOKUP(A1116,[1]ratio_family_bedrooms!$A:$K,11,FALSE)</f>
        <v>1.5</v>
      </c>
      <c r="M1116">
        <f t="shared" si="17"/>
        <v>1949.3732001742205</v>
      </c>
    </row>
    <row r="1117" spans="1:13" x14ac:dyDescent="0.2">
      <c r="A1117">
        <v>2013</v>
      </c>
      <c r="B1117">
        <v>10</v>
      </c>
      <c r="C1117" t="s">
        <v>61</v>
      </c>
      <c r="D1117">
        <v>3</v>
      </c>
      <c r="E1117" t="s">
        <v>40</v>
      </c>
      <c r="F1117">
        <f>VLOOKUP(A1117&amp;B1117&amp;C1117&amp;D1117&amp;E1117,average_median_rates_2_aptFINAL!A:P,16,FALSE)</f>
        <v>1100</v>
      </c>
      <c r="G1117">
        <f>VLOOKUP(A1117&amp;B1117&amp;C1117&amp;3&amp;E1117,average_median_rates_2_aptFINAL!A:P,16,FALSE)</f>
        <v>1100</v>
      </c>
      <c r="H1117">
        <f>IF(D1117&lt;=3,VLOOKUP(A1117&amp;D1117,[1]ratio_condo_family!$A:$F,6,FALSE),0)</f>
        <v>1.3443953104649797</v>
      </c>
      <c r="I1117">
        <f>VLOOKUP(A1117&amp;3,[1]ratio_condo_family!$A:$F,6,FALSE)</f>
        <v>1.3443953104649797</v>
      </c>
      <c r="J1117">
        <f>VLOOKUP(A1117,[1]ratio_family_bedrooms!$A:$K,9,FALSE)</f>
        <v>1.0588235294117647</v>
      </c>
      <c r="K1117">
        <f>VLOOKUP(A1117,[1]ratio_family_bedrooms!$A:$K,10,FALSE)</f>
        <v>1.2222222222222223</v>
      </c>
      <c r="L1117">
        <f>VLOOKUP(A1117,[1]ratio_family_bedrooms!$A:$K,11,FALSE)</f>
        <v>1.5</v>
      </c>
      <c r="M1117">
        <f t="shared" si="17"/>
        <v>1478.8348415114776</v>
      </c>
    </row>
    <row r="1118" spans="1:13" x14ac:dyDescent="0.2">
      <c r="A1118">
        <v>2013</v>
      </c>
      <c r="B1118">
        <v>10</v>
      </c>
      <c r="C1118" t="s">
        <v>61</v>
      </c>
      <c r="D1118">
        <v>3</v>
      </c>
      <c r="E1118" t="s">
        <v>41</v>
      </c>
      <c r="F1118">
        <f>VLOOKUP(A1118&amp;B1118&amp;C1118&amp;D1118&amp;E1118,average_median_rates_2_aptFINAL!A:P,16,FALSE)</f>
        <v>1150</v>
      </c>
      <c r="G1118">
        <f>VLOOKUP(A1118&amp;B1118&amp;C1118&amp;3&amp;E1118,average_median_rates_2_aptFINAL!A:P,16,FALSE)</f>
        <v>1150</v>
      </c>
      <c r="H1118">
        <f>IF(D1118&lt;=3,VLOOKUP(A1118&amp;D1118,[1]ratio_condo_family!$A:$F,6,FALSE),0)</f>
        <v>1.3443953104649797</v>
      </c>
      <c r="I1118">
        <f>VLOOKUP(A1118&amp;3,[1]ratio_condo_family!$A:$F,6,FALSE)</f>
        <v>1.3443953104649797</v>
      </c>
      <c r="J1118">
        <f>VLOOKUP(A1118,[1]ratio_family_bedrooms!$A:$K,9,FALSE)</f>
        <v>1.0588235294117647</v>
      </c>
      <c r="K1118">
        <f>VLOOKUP(A1118,[1]ratio_family_bedrooms!$A:$K,10,FALSE)</f>
        <v>1.2222222222222223</v>
      </c>
      <c r="L1118">
        <f>VLOOKUP(A1118,[1]ratio_family_bedrooms!$A:$K,11,FALSE)</f>
        <v>1.5</v>
      </c>
      <c r="M1118">
        <f t="shared" si="17"/>
        <v>1546.0546070347266</v>
      </c>
    </row>
    <row r="1119" spans="1:13" x14ac:dyDescent="0.2">
      <c r="A1119">
        <v>2013</v>
      </c>
      <c r="B1119">
        <v>10</v>
      </c>
      <c r="C1119" t="s">
        <v>61</v>
      </c>
      <c r="D1119">
        <v>3</v>
      </c>
      <c r="E1119" t="s">
        <v>42</v>
      </c>
      <c r="F1119">
        <f>VLOOKUP(A1119&amp;B1119&amp;C1119&amp;D1119&amp;E1119,average_median_rates_2_aptFINAL!A:P,16,FALSE)</f>
        <v>1085</v>
      </c>
      <c r="G1119">
        <f>VLOOKUP(A1119&amp;B1119&amp;C1119&amp;3&amp;E1119,average_median_rates_2_aptFINAL!A:P,16,FALSE)</f>
        <v>1085</v>
      </c>
      <c r="H1119">
        <f>IF(D1119&lt;=3,VLOOKUP(A1119&amp;D1119,[1]ratio_condo_family!$A:$F,6,FALSE),0)</f>
        <v>1.3443953104649797</v>
      </c>
      <c r="I1119">
        <f>VLOOKUP(A1119&amp;3,[1]ratio_condo_family!$A:$F,6,FALSE)</f>
        <v>1.3443953104649797</v>
      </c>
      <c r="J1119">
        <f>VLOOKUP(A1119,[1]ratio_family_bedrooms!$A:$K,9,FALSE)</f>
        <v>1.0588235294117647</v>
      </c>
      <c r="K1119">
        <f>VLOOKUP(A1119,[1]ratio_family_bedrooms!$A:$K,10,FALSE)</f>
        <v>1.2222222222222223</v>
      </c>
      <c r="L1119">
        <f>VLOOKUP(A1119,[1]ratio_family_bedrooms!$A:$K,11,FALSE)</f>
        <v>1.5</v>
      </c>
      <c r="M1119">
        <f t="shared" si="17"/>
        <v>1458.668911854503</v>
      </c>
    </row>
    <row r="1120" spans="1:13" x14ac:dyDescent="0.2">
      <c r="A1120">
        <v>2013</v>
      </c>
      <c r="B1120">
        <v>10</v>
      </c>
      <c r="C1120" t="s">
        <v>61</v>
      </c>
      <c r="D1120">
        <v>3</v>
      </c>
      <c r="E1120" t="s">
        <v>43</v>
      </c>
      <c r="F1120">
        <f>VLOOKUP(A1120&amp;B1120&amp;C1120&amp;D1120&amp;E1120,average_median_rates_2_aptFINAL!A:P,16,FALSE)</f>
        <v>1300</v>
      </c>
      <c r="G1120">
        <f>VLOOKUP(A1120&amp;B1120&amp;C1120&amp;3&amp;E1120,average_median_rates_2_aptFINAL!A:P,16,FALSE)</f>
        <v>1300</v>
      </c>
      <c r="H1120">
        <f>IF(D1120&lt;=3,VLOOKUP(A1120&amp;D1120,[1]ratio_condo_family!$A:$F,6,FALSE),0)</f>
        <v>1.3443953104649797</v>
      </c>
      <c r="I1120">
        <f>VLOOKUP(A1120&amp;3,[1]ratio_condo_family!$A:$F,6,FALSE)</f>
        <v>1.3443953104649797</v>
      </c>
      <c r="J1120">
        <f>VLOOKUP(A1120,[1]ratio_family_bedrooms!$A:$K,9,FALSE)</f>
        <v>1.0588235294117647</v>
      </c>
      <c r="K1120">
        <f>VLOOKUP(A1120,[1]ratio_family_bedrooms!$A:$K,10,FALSE)</f>
        <v>1.2222222222222223</v>
      </c>
      <c r="L1120">
        <f>VLOOKUP(A1120,[1]ratio_family_bedrooms!$A:$K,11,FALSE)</f>
        <v>1.5</v>
      </c>
      <c r="M1120">
        <f t="shared" si="17"/>
        <v>1747.7139036044737</v>
      </c>
    </row>
    <row r="1121" spans="1:13" x14ac:dyDescent="0.2">
      <c r="A1121">
        <v>2013</v>
      </c>
      <c r="B1121">
        <v>10</v>
      </c>
      <c r="C1121" t="s">
        <v>61</v>
      </c>
      <c r="D1121">
        <v>3</v>
      </c>
      <c r="E1121" t="s">
        <v>60</v>
      </c>
      <c r="F1121">
        <f>VLOOKUP(A1121&amp;B1121&amp;C1121&amp;D1121&amp;E1121,average_median_rates_2_aptFINAL!A:P,16,FALSE)</f>
        <v>1450</v>
      </c>
      <c r="G1121">
        <f>VLOOKUP(A1121&amp;B1121&amp;C1121&amp;3&amp;E1121,average_median_rates_2_aptFINAL!A:P,16,FALSE)</f>
        <v>1450</v>
      </c>
      <c r="H1121">
        <f>IF(D1121&lt;=3,VLOOKUP(A1121&amp;D1121,[1]ratio_condo_family!$A:$F,6,FALSE),0)</f>
        <v>1.3443953104649797</v>
      </c>
      <c r="I1121">
        <f>VLOOKUP(A1121&amp;3,[1]ratio_condo_family!$A:$F,6,FALSE)</f>
        <v>1.3443953104649797</v>
      </c>
      <c r="J1121">
        <f>VLOOKUP(A1121,[1]ratio_family_bedrooms!$A:$K,9,FALSE)</f>
        <v>1.0588235294117647</v>
      </c>
      <c r="K1121">
        <f>VLOOKUP(A1121,[1]ratio_family_bedrooms!$A:$K,10,FALSE)</f>
        <v>1.2222222222222223</v>
      </c>
      <c r="L1121">
        <f>VLOOKUP(A1121,[1]ratio_family_bedrooms!$A:$K,11,FALSE)</f>
        <v>1.5</v>
      </c>
      <c r="M1121">
        <f t="shared" si="17"/>
        <v>1949.3732001742205</v>
      </c>
    </row>
    <row r="1122" spans="1:13" x14ac:dyDescent="0.2">
      <c r="A1122">
        <v>2012</v>
      </c>
      <c r="B1122">
        <v>10</v>
      </c>
      <c r="C1122" t="s">
        <v>59</v>
      </c>
      <c r="D1122">
        <v>1</v>
      </c>
      <c r="E1122" t="s">
        <v>16</v>
      </c>
      <c r="F1122">
        <f>VLOOKUP(A1122&amp;B1122&amp;C1122&amp;D1122&amp;E1122,average_median_rates_2_aptFINAL!A:P,16,FALSE)</f>
        <v>1142</v>
      </c>
      <c r="G1122">
        <f>VLOOKUP(A1122&amp;B1122&amp;C1122&amp;3&amp;E1122,average_median_rates_2_aptFINAL!A:P,16,FALSE)</f>
        <v>2404</v>
      </c>
      <c r="H1122">
        <f>IF(D1122&lt;=3,VLOOKUP(A1122&amp;D1122,[1]ratio_condo_family!$A:$F,6,FALSE),0)</f>
        <v>1.2496839996609195</v>
      </c>
      <c r="I1122">
        <f>VLOOKUP(A1122&amp;3,[1]ratio_condo_family!$A:$F,6,FALSE)</f>
        <v>1.3664127249039721</v>
      </c>
      <c r="J1122">
        <f>VLOOKUP(A1122,[1]ratio_family_bedrooms!$A:$K,9,FALSE)</f>
        <v>1.0588235294117647</v>
      </c>
      <c r="K1122">
        <f>VLOOKUP(A1122,[1]ratio_family_bedrooms!$A:$K,10,FALSE)</f>
        <v>1.2222222222222221</v>
      </c>
      <c r="L1122">
        <f>VLOOKUP(A1122,[1]ratio_family_bedrooms!$A:$K,11,FALSE)</f>
        <v>1.5000000000000002</v>
      </c>
      <c r="M1122">
        <f t="shared" si="17"/>
        <v>1427.1391276127702</v>
      </c>
    </row>
    <row r="1123" spans="1:13" x14ac:dyDescent="0.2">
      <c r="A1123">
        <v>2012</v>
      </c>
      <c r="B1123">
        <v>10</v>
      </c>
      <c r="C1123" t="s">
        <v>59</v>
      </c>
      <c r="D1123">
        <v>1</v>
      </c>
      <c r="E1123" t="s">
        <v>17</v>
      </c>
      <c r="F1123">
        <f>VLOOKUP(A1123&amp;B1123&amp;C1123&amp;D1123&amp;E1123,average_median_rates_2_aptFINAL!A:P,16,FALSE)</f>
        <v>1219</v>
      </c>
      <c r="G1123">
        <f>VLOOKUP(A1123&amp;B1123&amp;C1123&amp;3&amp;E1123,average_median_rates_2_aptFINAL!A:P,16,FALSE)</f>
        <v>2535</v>
      </c>
      <c r="H1123">
        <f>IF(D1123&lt;=3,VLOOKUP(A1123&amp;D1123,[1]ratio_condo_family!$A:$F,6,FALSE),0)</f>
        <v>1.2496839996609195</v>
      </c>
      <c r="I1123">
        <f>VLOOKUP(A1123&amp;3,[1]ratio_condo_family!$A:$F,6,FALSE)</f>
        <v>1.3664127249039721</v>
      </c>
      <c r="J1123">
        <f>VLOOKUP(A1123,[1]ratio_family_bedrooms!$A:$K,9,FALSE)</f>
        <v>1.0588235294117647</v>
      </c>
      <c r="K1123">
        <f>VLOOKUP(A1123,[1]ratio_family_bedrooms!$A:$K,10,FALSE)</f>
        <v>1.2222222222222221</v>
      </c>
      <c r="L1123">
        <f>VLOOKUP(A1123,[1]ratio_family_bedrooms!$A:$K,11,FALSE)</f>
        <v>1.5000000000000002</v>
      </c>
      <c r="M1123">
        <f t="shared" si="17"/>
        <v>1523.3647955866609</v>
      </c>
    </row>
    <row r="1124" spans="1:13" x14ac:dyDescent="0.2">
      <c r="A1124">
        <v>2012</v>
      </c>
      <c r="B1124">
        <v>10</v>
      </c>
      <c r="C1124" t="s">
        <v>59</v>
      </c>
      <c r="D1124">
        <v>1</v>
      </c>
      <c r="E1124" t="s">
        <v>19</v>
      </c>
      <c r="F1124">
        <f>VLOOKUP(A1124&amp;B1124&amp;C1124&amp;D1124&amp;E1124,average_median_rates_2_aptFINAL!A:P,16,FALSE)</f>
        <v>1104</v>
      </c>
      <c r="G1124">
        <f>VLOOKUP(A1124&amp;B1124&amp;C1124&amp;3&amp;E1124,average_median_rates_2_aptFINAL!A:P,16,FALSE)</f>
        <v>2040</v>
      </c>
      <c r="H1124">
        <f>IF(D1124&lt;=3,VLOOKUP(A1124&amp;D1124,[1]ratio_condo_family!$A:$F,6,FALSE),0)</f>
        <v>1.2496839996609195</v>
      </c>
      <c r="I1124">
        <f>VLOOKUP(A1124&amp;3,[1]ratio_condo_family!$A:$F,6,FALSE)</f>
        <v>1.3664127249039721</v>
      </c>
      <c r="J1124">
        <f>VLOOKUP(A1124,[1]ratio_family_bedrooms!$A:$K,9,FALSE)</f>
        <v>1.0588235294117647</v>
      </c>
      <c r="K1124">
        <f>VLOOKUP(A1124,[1]ratio_family_bedrooms!$A:$K,10,FALSE)</f>
        <v>1.2222222222222221</v>
      </c>
      <c r="L1124">
        <f>VLOOKUP(A1124,[1]ratio_family_bedrooms!$A:$K,11,FALSE)</f>
        <v>1.5000000000000002</v>
      </c>
      <c r="M1124">
        <f t="shared" si="17"/>
        <v>1379.6511356256551</v>
      </c>
    </row>
    <row r="1125" spans="1:13" x14ac:dyDescent="0.2">
      <c r="A1125">
        <v>2012</v>
      </c>
      <c r="B1125">
        <v>10</v>
      </c>
      <c r="C1125" t="s">
        <v>59</v>
      </c>
      <c r="D1125">
        <v>1</v>
      </c>
      <c r="E1125" t="s">
        <v>20</v>
      </c>
      <c r="F1125">
        <f>VLOOKUP(A1125&amp;B1125&amp;C1125&amp;D1125&amp;E1125,average_median_rates_2_aptFINAL!A:P,16,FALSE)</f>
        <v>1102</v>
      </c>
      <c r="G1125">
        <f>VLOOKUP(A1125&amp;B1125&amp;C1125&amp;3&amp;E1125,average_median_rates_2_aptFINAL!A:P,16,FALSE)</f>
        <v>2258.4093951563782</v>
      </c>
      <c r="H1125">
        <f>IF(D1125&lt;=3,VLOOKUP(A1125&amp;D1125,[1]ratio_condo_family!$A:$F,6,FALSE),0)</f>
        <v>1.2496839996609195</v>
      </c>
      <c r="I1125">
        <f>VLOOKUP(A1125&amp;3,[1]ratio_condo_family!$A:$F,6,FALSE)</f>
        <v>1.3664127249039721</v>
      </c>
      <c r="J1125">
        <f>VLOOKUP(A1125,[1]ratio_family_bedrooms!$A:$K,9,FALSE)</f>
        <v>1.0588235294117647</v>
      </c>
      <c r="K1125">
        <f>VLOOKUP(A1125,[1]ratio_family_bedrooms!$A:$K,10,FALSE)</f>
        <v>1.2222222222222221</v>
      </c>
      <c r="L1125">
        <f>VLOOKUP(A1125,[1]ratio_family_bedrooms!$A:$K,11,FALSE)</f>
        <v>1.5000000000000002</v>
      </c>
      <c r="M1125">
        <f t="shared" si="17"/>
        <v>1377.1517676263334</v>
      </c>
    </row>
    <row r="1126" spans="1:13" x14ac:dyDescent="0.2">
      <c r="A1126">
        <v>2012</v>
      </c>
      <c r="B1126">
        <v>10</v>
      </c>
      <c r="C1126" t="s">
        <v>59</v>
      </c>
      <c r="D1126">
        <v>1</v>
      </c>
      <c r="E1126" t="s">
        <v>21</v>
      </c>
      <c r="F1126">
        <f>VLOOKUP(A1126&amp;B1126&amp;C1126&amp;D1126&amp;E1126,average_median_rates_2_aptFINAL!A:P,16,FALSE)</f>
        <v>1116</v>
      </c>
      <c r="G1126">
        <f>VLOOKUP(A1126&amp;B1126&amp;C1126&amp;3&amp;E1126,average_median_rates_2_aptFINAL!A:P,16,FALSE)</f>
        <v>2515</v>
      </c>
      <c r="H1126">
        <f>IF(D1126&lt;=3,VLOOKUP(A1126&amp;D1126,[1]ratio_condo_family!$A:$F,6,FALSE),0)</f>
        <v>1.2496839996609195</v>
      </c>
      <c r="I1126">
        <f>VLOOKUP(A1126&amp;3,[1]ratio_condo_family!$A:$F,6,FALSE)</f>
        <v>1.3664127249039721</v>
      </c>
      <c r="J1126">
        <f>VLOOKUP(A1126,[1]ratio_family_bedrooms!$A:$K,9,FALSE)</f>
        <v>1.0588235294117647</v>
      </c>
      <c r="K1126">
        <f>VLOOKUP(A1126,[1]ratio_family_bedrooms!$A:$K,10,FALSE)</f>
        <v>1.2222222222222221</v>
      </c>
      <c r="L1126">
        <f>VLOOKUP(A1126,[1]ratio_family_bedrooms!$A:$K,11,FALSE)</f>
        <v>1.5000000000000002</v>
      </c>
      <c r="M1126">
        <f t="shared" si="17"/>
        <v>1394.6473436215861</v>
      </c>
    </row>
    <row r="1127" spans="1:13" x14ac:dyDescent="0.2">
      <c r="A1127">
        <v>2012</v>
      </c>
      <c r="B1127">
        <v>10</v>
      </c>
      <c r="C1127" t="s">
        <v>59</v>
      </c>
      <c r="D1127">
        <v>1</v>
      </c>
      <c r="E1127" t="s">
        <v>23</v>
      </c>
      <c r="F1127">
        <f>VLOOKUP(A1127&amp;B1127&amp;C1127&amp;D1127&amp;E1127,average_median_rates_2_aptFINAL!A:P,16,FALSE)</f>
        <v>840</v>
      </c>
      <c r="G1127">
        <f>VLOOKUP(A1127&amp;B1127&amp;C1127&amp;3&amp;E1127,average_median_rates_2_aptFINAL!A:P,16,FALSE)</f>
        <v>1244</v>
      </c>
      <c r="H1127">
        <f>IF(D1127&lt;=3,VLOOKUP(A1127&amp;D1127,[1]ratio_condo_family!$A:$F,6,FALSE),0)</f>
        <v>1.2496839996609195</v>
      </c>
      <c r="I1127">
        <f>VLOOKUP(A1127&amp;3,[1]ratio_condo_family!$A:$F,6,FALSE)</f>
        <v>1.3664127249039721</v>
      </c>
      <c r="J1127">
        <f>VLOOKUP(A1127,[1]ratio_family_bedrooms!$A:$K,9,FALSE)</f>
        <v>1.0588235294117647</v>
      </c>
      <c r="K1127">
        <f>VLOOKUP(A1127,[1]ratio_family_bedrooms!$A:$K,10,FALSE)</f>
        <v>1.2222222222222221</v>
      </c>
      <c r="L1127">
        <f>VLOOKUP(A1127,[1]ratio_family_bedrooms!$A:$K,11,FALSE)</f>
        <v>1.5000000000000002</v>
      </c>
      <c r="M1127">
        <f t="shared" si="17"/>
        <v>1049.7345597151723</v>
      </c>
    </row>
    <row r="1128" spans="1:13" x14ac:dyDescent="0.2">
      <c r="A1128">
        <v>2012</v>
      </c>
      <c r="B1128">
        <v>10</v>
      </c>
      <c r="C1128" t="s">
        <v>59</v>
      </c>
      <c r="D1128">
        <v>1</v>
      </c>
      <c r="E1128" t="s">
        <v>24</v>
      </c>
      <c r="F1128">
        <f>VLOOKUP(A1128&amp;B1128&amp;C1128&amp;D1128&amp;E1128,average_median_rates_2_aptFINAL!A:P,16,FALSE)</f>
        <v>915</v>
      </c>
      <c r="G1128">
        <f>VLOOKUP(A1128&amp;B1128&amp;C1128&amp;3&amp;E1128,average_median_rates_2_aptFINAL!A:P,16,FALSE)</f>
        <v>1574</v>
      </c>
      <c r="H1128">
        <f>IF(D1128&lt;=3,VLOOKUP(A1128&amp;D1128,[1]ratio_condo_family!$A:$F,6,FALSE),0)</f>
        <v>1.2496839996609195</v>
      </c>
      <c r="I1128">
        <f>VLOOKUP(A1128&amp;3,[1]ratio_condo_family!$A:$F,6,FALSE)</f>
        <v>1.3664127249039721</v>
      </c>
      <c r="J1128">
        <f>VLOOKUP(A1128,[1]ratio_family_bedrooms!$A:$K,9,FALSE)</f>
        <v>1.0588235294117647</v>
      </c>
      <c r="K1128">
        <f>VLOOKUP(A1128,[1]ratio_family_bedrooms!$A:$K,10,FALSE)</f>
        <v>1.2222222222222221</v>
      </c>
      <c r="L1128">
        <f>VLOOKUP(A1128,[1]ratio_family_bedrooms!$A:$K,11,FALSE)</f>
        <v>1.5000000000000002</v>
      </c>
      <c r="M1128">
        <f t="shared" si="17"/>
        <v>1143.4608596897413</v>
      </c>
    </row>
    <row r="1129" spans="1:13" x14ac:dyDescent="0.2">
      <c r="A1129">
        <v>2012</v>
      </c>
      <c r="B1129">
        <v>10</v>
      </c>
      <c r="C1129" t="s">
        <v>59</v>
      </c>
      <c r="D1129">
        <v>1</v>
      </c>
      <c r="E1129" t="s">
        <v>25</v>
      </c>
      <c r="F1129">
        <f>VLOOKUP(A1129&amp;B1129&amp;C1129&amp;D1129&amp;E1129,average_median_rates_2_aptFINAL!A:P,16,FALSE)</f>
        <v>887</v>
      </c>
      <c r="G1129">
        <f>VLOOKUP(A1129&amp;B1129&amp;C1129&amp;3&amp;E1129,average_median_rates_2_aptFINAL!A:P,16,FALSE)</f>
        <v>1241</v>
      </c>
      <c r="H1129">
        <f>IF(D1129&lt;=3,VLOOKUP(A1129&amp;D1129,[1]ratio_condo_family!$A:$F,6,FALSE),0)</f>
        <v>1.2496839996609195</v>
      </c>
      <c r="I1129">
        <f>VLOOKUP(A1129&amp;3,[1]ratio_condo_family!$A:$F,6,FALSE)</f>
        <v>1.3664127249039721</v>
      </c>
      <c r="J1129">
        <f>VLOOKUP(A1129,[1]ratio_family_bedrooms!$A:$K,9,FALSE)</f>
        <v>1.0588235294117647</v>
      </c>
      <c r="K1129">
        <f>VLOOKUP(A1129,[1]ratio_family_bedrooms!$A:$K,10,FALSE)</f>
        <v>1.2222222222222221</v>
      </c>
      <c r="L1129">
        <f>VLOOKUP(A1129,[1]ratio_family_bedrooms!$A:$K,11,FALSE)</f>
        <v>1.5000000000000002</v>
      </c>
      <c r="M1129">
        <f t="shared" si="17"/>
        <v>1108.4697076992356</v>
      </c>
    </row>
    <row r="1130" spans="1:13" x14ac:dyDescent="0.2">
      <c r="A1130">
        <v>2012</v>
      </c>
      <c r="B1130">
        <v>10</v>
      </c>
      <c r="C1130" t="s">
        <v>59</v>
      </c>
      <c r="D1130">
        <v>1</v>
      </c>
      <c r="E1130" t="s">
        <v>26</v>
      </c>
      <c r="F1130">
        <f>VLOOKUP(A1130&amp;B1130&amp;C1130&amp;D1130&amp;E1130,average_median_rates_2_aptFINAL!A:P,16,FALSE)</f>
        <v>930</v>
      </c>
      <c r="G1130">
        <f>VLOOKUP(A1130&amp;B1130&amp;C1130&amp;3&amp;E1130,average_median_rates_2_aptFINAL!A:P,16,FALSE)</f>
        <v>1166</v>
      </c>
      <c r="H1130">
        <f>IF(D1130&lt;=3,VLOOKUP(A1130&amp;D1130,[1]ratio_condo_family!$A:$F,6,FALSE),0)</f>
        <v>1.2496839996609195</v>
      </c>
      <c r="I1130">
        <f>VLOOKUP(A1130&amp;3,[1]ratio_condo_family!$A:$F,6,FALSE)</f>
        <v>1.3664127249039721</v>
      </c>
      <c r="J1130">
        <f>VLOOKUP(A1130,[1]ratio_family_bedrooms!$A:$K,9,FALSE)</f>
        <v>1.0588235294117647</v>
      </c>
      <c r="K1130">
        <f>VLOOKUP(A1130,[1]ratio_family_bedrooms!$A:$K,10,FALSE)</f>
        <v>1.2222222222222221</v>
      </c>
      <c r="L1130">
        <f>VLOOKUP(A1130,[1]ratio_family_bedrooms!$A:$K,11,FALSE)</f>
        <v>1.5000000000000002</v>
      </c>
      <c r="M1130">
        <f t="shared" si="17"/>
        <v>1162.2061196846551</v>
      </c>
    </row>
    <row r="1131" spans="1:13" x14ac:dyDescent="0.2">
      <c r="A1131">
        <v>2012</v>
      </c>
      <c r="B1131">
        <v>10</v>
      </c>
      <c r="C1131" t="s">
        <v>59</v>
      </c>
      <c r="D1131">
        <v>1</v>
      </c>
      <c r="E1131" t="s">
        <v>27</v>
      </c>
      <c r="F1131">
        <f>VLOOKUP(A1131&amp;B1131&amp;C1131&amp;D1131&amp;E1131,average_median_rates_2_aptFINAL!A:P,16,FALSE)</f>
        <v>1316</v>
      </c>
      <c r="G1131">
        <f>VLOOKUP(A1131&amp;B1131&amp;C1131&amp;3&amp;E1131,average_median_rates_2_aptFINAL!A:P,16,FALSE)</f>
        <v>2195</v>
      </c>
      <c r="H1131">
        <f>IF(D1131&lt;=3,VLOOKUP(A1131&amp;D1131,[1]ratio_condo_family!$A:$F,6,FALSE),0)</f>
        <v>1.2496839996609195</v>
      </c>
      <c r="I1131">
        <f>VLOOKUP(A1131&amp;3,[1]ratio_condo_family!$A:$F,6,FALSE)</f>
        <v>1.3664127249039721</v>
      </c>
      <c r="J1131">
        <f>VLOOKUP(A1131,[1]ratio_family_bedrooms!$A:$K,9,FALSE)</f>
        <v>1.0588235294117647</v>
      </c>
      <c r="K1131">
        <f>VLOOKUP(A1131,[1]ratio_family_bedrooms!$A:$K,10,FALSE)</f>
        <v>1.2222222222222221</v>
      </c>
      <c r="L1131">
        <f>VLOOKUP(A1131,[1]ratio_family_bedrooms!$A:$K,11,FALSE)</f>
        <v>1.5000000000000002</v>
      </c>
      <c r="M1131">
        <f t="shared" si="17"/>
        <v>1644.58414355377</v>
      </c>
    </row>
    <row r="1132" spans="1:13" x14ac:dyDescent="0.2">
      <c r="A1132">
        <v>2012</v>
      </c>
      <c r="B1132">
        <v>10</v>
      </c>
      <c r="C1132" t="s">
        <v>59</v>
      </c>
      <c r="D1132">
        <v>1</v>
      </c>
      <c r="E1132" t="s">
        <v>28</v>
      </c>
      <c r="F1132">
        <f>VLOOKUP(A1132&amp;B1132&amp;C1132&amp;D1132&amp;E1132,average_median_rates_2_aptFINAL!A:P,16,FALSE)</f>
        <v>904</v>
      </c>
      <c r="G1132">
        <f>VLOOKUP(A1132&amp;B1132&amp;C1132&amp;3&amp;E1132,average_median_rates_2_aptFINAL!A:P,16,FALSE)</f>
        <v>1452</v>
      </c>
      <c r="H1132">
        <f>IF(D1132&lt;=3,VLOOKUP(A1132&amp;D1132,[1]ratio_condo_family!$A:$F,6,FALSE),0)</f>
        <v>1.2496839996609195</v>
      </c>
      <c r="I1132">
        <f>VLOOKUP(A1132&amp;3,[1]ratio_condo_family!$A:$F,6,FALSE)</f>
        <v>1.3664127249039721</v>
      </c>
      <c r="J1132">
        <f>VLOOKUP(A1132,[1]ratio_family_bedrooms!$A:$K,9,FALSE)</f>
        <v>1.0588235294117647</v>
      </c>
      <c r="K1132">
        <f>VLOOKUP(A1132,[1]ratio_family_bedrooms!$A:$K,10,FALSE)</f>
        <v>1.2222222222222221</v>
      </c>
      <c r="L1132">
        <f>VLOOKUP(A1132,[1]ratio_family_bedrooms!$A:$K,11,FALSE)</f>
        <v>1.5000000000000002</v>
      </c>
      <c r="M1132">
        <f t="shared" si="17"/>
        <v>1129.7143356934712</v>
      </c>
    </row>
    <row r="1133" spans="1:13" x14ac:dyDescent="0.2">
      <c r="A1133">
        <v>2012</v>
      </c>
      <c r="B1133">
        <v>10</v>
      </c>
      <c r="C1133" t="s">
        <v>59</v>
      </c>
      <c r="D1133">
        <v>1</v>
      </c>
      <c r="E1133" t="s">
        <v>29</v>
      </c>
      <c r="F1133">
        <f>VLOOKUP(A1133&amp;B1133&amp;C1133&amp;D1133&amp;E1133,average_median_rates_2_aptFINAL!A:P,16,FALSE)</f>
        <v>791</v>
      </c>
      <c r="G1133">
        <f>VLOOKUP(A1133&amp;B1133&amp;C1133&amp;3&amp;E1133,average_median_rates_2_aptFINAL!A:P,16,FALSE)</f>
        <v>1164</v>
      </c>
      <c r="H1133">
        <f>IF(D1133&lt;=3,VLOOKUP(A1133&amp;D1133,[1]ratio_condo_family!$A:$F,6,FALSE),0)</f>
        <v>1.2496839996609195</v>
      </c>
      <c r="I1133">
        <f>VLOOKUP(A1133&amp;3,[1]ratio_condo_family!$A:$F,6,FALSE)</f>
        <v>1.3664127249039721</v>
      </c>
      <c r="J1133">
        <f>VLOOKUP(A1133,[1]ratio_family_bedrooms!$A:$K,9,FALSE)</f>
        <v>1.0588235294117647</v>
      </c>
      <c r="K1133">
        <f>VLOOKUP(A1133,[1]ratio_family_bedrooms!$A:$K,10,FALSE)</f>
        <v>1.2222222222222221</v>
      </c>
      <c r="L1133">
        <f>VLOOKUP(A1133,[1]ratio_family_bedrooms!$A:$K,11,FALSE)</f>
        <v>1.5000000000000002</v>
      </c>
      <c r="M1133">
        <f t="shared" si="17"/>
        <v>988.50004373178729</v>
      </c>
    </row>
    <row r="1134" spans="1:13" x14ac:dyDescent="0.2">
      <c r="A1134">
        <v>2012</v>
      </c>
      <c r="B1134">
        <v>10</v>
      </c>
      <c r="C1134" t="s">
        <v>59</v>
      </c>
      <c r="D1134">
        <v>1</v>
      </c>
      <c r="E1134" t="s">
        <v>31</v>
      </c>
      <c r="F1134">
        <f>VLOOKUP(A1134&amp;B1134&amp;C1134&amp;D1134&amp;E1134,average_median_rates_2_aptFINAL!A:P,16,FALSE)</f>
        <v>913</v>
      </c>
      <c r="G1134">
        <f>VLOOKUP(A1134&amp;B1134&amp;C1134&amp;3&amp;E1134,average_median_rates_2_aptFINAL!A:P,16,FALSE)</f>
        <v>1351</v>
      </c>
      <c r="H1134">
        <f>IF(D1134&lt;=3,VLOOKUP(A1134&amp;D1134,[1]ratio_condo_family!$A:$F,6,FALSE),0)</f>
        <v>1.2496839996609195</v>
      </c>
      <c r="I1134">
        <f>VLOOKUP(A1134&amp;3,[1]ratio_condo_family!$A:$F,6,FALSE)</f>
        <v>1.3664127249039721</v>
      </c>
      <c r="J1134">
        <f>VLOOKUP(A1134,[1]ratio_family_bedrooms!$A:$K,9,FALSE)</f>
        <v>1.0588235294117647</v>
      </c>
      <c r="K1134">
        <f>VLOOKUP(A1134,[1]ratio_family_bedrooms!$A:$K,10,FALSE)</f>
        <v>1.2222222222222221</v>
      </c>
      <c r="L1134">
        <f>VLOOKUP(A1134,[1]ratio_family_bedrooms!$A:$K,11,FALSE)</f>
        <v>1.5000000000000002</v>
      </c>
      <c r="M1134">
        <f t="shared" si="17"/>
        <v>1140.9614916904195</v>
      </c>
    </row>
    <row r="1135" spans="1:13" x14ac:dyDescent="0.2">
      <c r="A1135">
        <v>2012</v>
      </c>
      <c r="B1135">
        <v>10</v>
      </c>
      <c r="C1135" t="s">
        <v>59</v>
      </c>
      <c r="D1135">
        <v>1</v>
      </c>
      <c r="E1135" t="s">
        <v>32</v>
      </c>
      <c r="F1135">
        <f>VLOOKUP(A1135&amp;B1135&amp;C1135&amp;D1135&amp;E1135,average_median_rates_2_aptFINAL!A:P,16,FALSE)</f>
        <v>801</v>
      </c>
      <c r="G1135">
        <f>VLOOKUP(A1135&amp;B1135&amp;C1135&amp;3&amp;E1135,average_median_rates_2_aptFINAL!A:P,16,FALSE)</f>
        <v>1301</v>
      </c>
      <c r="H1135">
        <f>IF(D1135&lt;=3,VLOOKUP(A1135&amp;D1135,[1]ratio_condo_family!$A:$F,6,FALSE),0)</f>
        <v>1.2496839996609195</v>
      </c>
      <c r="I1135">
        <f>VLOOKUP(A1135&amp;3,[1]ratio_condo_family!$A:$F,6,FALSE)</f>
        <v>1.3664127249039721</v>
      </c>
      <c r="J1135">
        <f>VLOOKUP(A1135,[1]ratio_family_bedrooms!$A:$K,9,FALSE)</f>
        <v>1.0588235294117647</v>
      </c>
      <c r="K1135">
        <f>VLOOKUP(A1135,[1]ratio_family_bedrooms!$A:$K,10,FALSE)</f>
        <v>1.2222222222222221</v>
      </c>
      <c r="L1135">
        <f>VLOOKUP(A1135,[1]ratio_family_bedrooms!$A:$K,11,FALSE)</f>
        <v>1.5000000000000002</v>
      </c>
      <c r="M1135">
        <f t="shared" si="17"/>
        <v>1000.9968837283965</v>
      </c>
    </row>
    <row r="1136" spans="1:13" x14ac:dyDescent="0.2">
      <c r="A1136">
        <v>2012</v>
      </c>
      <c r="B1136">
        <v>10</v>
      </c>
      <c r="C1136" t="s">
        <v>59</v>
      </c>
      <c r="D1136">
        <v>1</v>
      </c>
      <c r="E1136" t="s">
        <v>33</v>
      </c>
      <c r="F1136">
        <f>VLOOKUP(A1136&amp;B1136&amp;C1136&amp;D1136&amp;E1136,average_median_rates_2_aptFINAL!A:P,16,FALSE)</f>
        <v>1132.5485152089536</v>
      </c>
      <c r="G1136">
        <f>VLOOKUP(A1136&amp;B1136&amp;C1136&amp;3&amp;E1136,average_median_rates_2_aptFINAL!A:P,16,FALSE)</f>
        <v>1970.4515029816248</v>
      </c>
      <c r="H1136">
        <f>IF(D1136&lt;=3,VLOOKUP(A1136&amp;D1136,[1]ratio_condo_family!$A:$F,6,FALSE),0)</f>
        <v>1.2496839996609195</v>
      </c>
      <c r="I1136">
        <f>VLOOKUP(A1136&amp;3,[1]ratio_condo_family!$A:$F,6,FALSE)</f>
        <v>1.3664127249039721</v>
      </c>
      <c r="J1136">
        <f>VLOOKUP(A1136,[1]ratio_family_bedrooms!$A:$K,9,FALSE)</f>
        <v>1.0588235294117647</v>
      </c>
      <c r="K1136">
        <f>VLOOKUP(A1136,[1]ratio_family_bedrooms!$A:$K,10,FALSE)</f>
        <v>1.2222222222222221</v>
      </c>
      <c r="L1136">
        <f>VLOOKUP(A1136,[1]ratio_family_bedrooms!$A:$K,11,FALSE)</f>
        <v>1.5000000000000002</v>
      </c>
      <c r="M1136">
        <f t="shared" si="17"/>
        <v>1415.3277582963608</v>
      </c>
    </row>
    <row r="1137" spans="1:13" x14ac:dyDescent="0.2">
      <c r="A1137">
        <v>2012</v>
      </c>
      <c r="B1137">
        <v>10</v>
      </c>
      <c r="C1137" t="s">
        <v>59</v>
      </c>
      <c r="D1137">
        <v>1</v>
      </c>
      <c r="E1137" t="s">
        <v>34</v>
      </c>
      <c r="F1137">
        <f>VLOOKUP(A1137&amp;B1137&amp;C1137&amp;D1137&amp;E1137,average_median_rates_2_aptFINAL!A:P,16,FALSE)</f>
        <v>1021</v>
      </c>
      <c r="G1137">
        <f>VLOOKUP(A1137&amp;B1137&amp;C1137&amp;3&amp;E1137,average_median_rates_2_aptFINAL!A:P,16,FALSE)</f>
        <v>1445</v>
      </c>
      <c r="H1137">
        <f>IF(D1137&lt;=3,VLOOKUP(A1137&amp;D1137,[1]ratio_condo_family!$A:$F,6,FALSE),0)</f>
        <v>1.2496839996609195</v>
      </c>
      <c r="I1137">
        <f>VLOOKUP(A1137&amp;3,[1]ratio_condo_family!$A:$F,6,FALSE)</f>
        <v>1.3664127249039721</v>
      </c>
      <c r="J1137">
        <f>VLOOKUP(A1137,[1]ratio_family_bedrooms!$A:$K,9,FALSE)</f>
        <v>1.0588235294117647</v>
      </c>
      <c r="K1137">
        <f>VLOOKUP(A1137,[1]ratio_family_bedrooms!$A:$K,10,FALSE)</f>
        <v>1.2222222222222221</v>
      </c>
      <c r="L1137">
        <f>VLOOKUP(A1137,[1]ratio_family_bedrooms!$A:$K,11,FALSE)</f>
        <v>1.5000000000000002</v>
      </c>
      <c r="M1137">
        <f t="shared" si="17"/>
        <v>1275.9273636537987</v>
      </c>
    </row>
    <row r="1138" spans="1:13" x14ac:dyDescent="0.2">
      <c r="A1138">
        <v>2012</v>
      </c>
      <c r="B1138">
        <v>10</v>
      </c>
      <c r="C1138" t="s">
        <v>59</v>
      </c>
      <c r="D1138">
        <v>1</v>
      </c>
      <c r="E1138" t="s">
        <v>35</v>
      </c>
      <c r="F1138">
        <f>VLOOKUP(A1138&amp;B1138&amp;C1138&amp;D1138&amp;E1138,average_median_rates_2_aptFINAL!A:P,16,FALSE)</f>
        <v>1248</v>
      </c>
      <c r="G1138">
        <f>VLOOKUP(A1138&amp;B1138&amp;C1138&amp;3&amp;E1138,average_median_rates_2_aptFINAL!A:P,16,FALSE)</f>
        <v>2855</v>
      </c>
      <c r="H1138">
        <f>IF(D1138&lt;=3,VLOOKUP(A1138&amp;D1138,[1]ratio_condo_family!$A:$F,6,FALSE),0)</f>
        <v>1.2496839996609195</v>
      </c>
      <c r="I1138">
        <f>VLOOKUP(A1138&amp;3,[1]ratio_condo_family!$A:$F,6,FALSE)</f>
        <v>1.3664127249039721</v>
      </c>
      <c r="J1138">
        <f>VLOOKUP(A1138,[1]ratio_family_bedrooms!$A:$K,9,FALSE)</f>
        <v>1.0588235294117647</v>
      </c>
      <c r="K1138">
        <f>VLOOKUP(A1138,[1]ratio_family_bedrooms!$A:$K,10,FALSE)</f>
        <v>1.2222222222222221</v>
      </c>
      <c r="L1138">
        <f>VLOOKUP(A1138,[1]ratio_family_bedrooms!$A:$K,11,FALSE)</f>
        <v>1.5000000000000002</v>
      </c>
      <c r="M1138">
        <f t="shared" si="17"/>
        <v>1559.6056315768276</v>
      </c>
    </row>
    <row r="1139" spans="1:13" x14ac:dyDescent="0.2">
      <c r="A1139">
        <v>2012</v>
      </c>
      <c r="B1139">
        <v>10</v>
      </c>
      <c r="C1139" t="s">
        <v>59</v>
      </c>
      <c r="D1139">
        <v>1</v>
      </c>
      <c r="E1139" t="s">
        <v>36</v>
      </c>
      <c r="F1139">
        <f>VLOOKUP(A1139&amp;B1139&amp;C1139&amp;D1139&amp;E1139,average_median_rates_2_aptFINAL!A:P,16,FALSE)</f>
        <v>947</v>
      </c>
      <c r="G1139">
        <f>VLOOKUP(A1139&amp;B1139&amp;C1139&amp;3&amp;E1139,average_median_rates_2_aptFINAL!A:P,16,FALSE)</f>
        <v>1337</v>
      </c>
      <c r="H1139">
        <f>IF(D1139&lt;=3,VLOOKUP(A1139&amp;D1139,[1]ratio_condo_family!$A:$F,6,FALSE),0)</f>
        <v>1.2496839996609195</v>
      </c>
      <c r="I1139">
        <f>VLOOKUP(A1139&amp;3,[1]ratio_condo_family!$A:$F,6,FALSE)</f>
        <v>1.3664127249039721</v>
      </c>
      <c r="J1139">
        <f>VLOOKUP(A1139,[1]ratio_family_bedrooms!$A:$K,9,FALSE)</f>
        <v>1.0588235294117647</v>
      </c>
      <c r="K1139">
        <f>VLOOKUP(A1139,[1]ratio_family_bedrooms!$A:$K,10,FALSE)</f>
        <v>1.2222222222222221</v>
      </c>
      <c r="L1139">
        <f>VLOOKUP(A1139,[1]ratio_family_bedrooms!$A:$K,11,FALSE)</f>
        <v>1.5000000000000002</v>
      </c>
      <c r="M1139">
        <f t="shared" si="17"/>
        <v>1183.4507476788908</v>
      </c>
    </row>
    <row r="1140" spans="1:13" x14ac:dyDescent="0.2">
      <c r="A1140">
        <v>2012</v>
      </c>
      <c r="B1140">
        <v>10</v>
      </c>
      <c r="C1140" t="s">
        <v>59</v>
      </c>
      <c r="D1140">
        <v>1</v>
      </c>
      <c r="E1140" t="s">
        <v>37</v>
      </c>
      <c r="F1140">
        <f>VLOOKUP(A1140&amp;B1140&amp;C1140&amp;D1140&amp;E1140,average_median_rates_2_aptFINAL!A:P,16,FALSE)</f>
        <v>776</v>
      </c>
      <c r="G1140">
        <f>VLOOKUP(A1140&amp;B1140&amp;C1140&amp;3&amp;E1140,average_median_rates_2_aptFINAL!A:P,16,FALSE)</f>
        <v>1071</v>
      </c>
      <c r="H1140">
        <f>IF(D1140&lt;=3,VLOOKUP(A1140&amp;D1140,[1]ratio_condo_family!$A:$F,6,FALSE),0)</f>
        <v>1.2496839996609195</v>
      </c>
      <c r="I1140">
        <f>VLOOKUP(A1140&amp;3,[1]ratio_condo_family!$A:$F,6,FALSE)</f>
        <v>1.3664127249039721</v>
      </c>
      <c r="J1140">
        <f>VLOOKUP(A1140,[1]ratio_family_bedrooms!$A:$K,9,FALSE)</f>
        <v>1.0588235294117647</v>
      </c>
      <c r="K1140">
        <f>VLOOKUP(A1140,[1]ratio_family_bedrooms!$A:$K,10,FALSE)</f>
        <v>1.2222222222222221</v>
      </c>
      <c r="L1140">
        <f>VLOOKUP(A1140,[1]ratio_family_bedrooms!$A:$K,11,FALSE)</f>
        <v>1.5000000000000002</v>
      </c>
      <c r="M1140">
        <f t="shared" si="17"/>
        <v>969.75478373687349</v>
      </c>
    </row>
    <row r="1141" spans="1:13" x14ac:dyDescent="0.2">
      <c r="A1141">
        <v>2012</v>
      </c>
      <c r="B1141">
        <v>10</v>
      </c>
      <c r="C1141" t="s">
        <v>59</v>
      </c>
      <c r="D1141">
        <v>1</v>
      </c>
      <c r="E1141" t="s">
        <v>38</v>
      </c>
      <c r="F1141">
        <f>VLOOKUP(A1141&amp;B1141&amp;C1141&amp;D1141&amp;E1141,average_median_rates_2_aptFINAL!A:P,16,FALSE)</f>
        <v>723</v>
      </c>
      <c r="G1141">
        <f>VLOOKUP(A1141&amp;B1141&amp;C1141&amp;3&amp;E1141,average_median_rates_2_aptFINAL!A:P,16,FALSE)</f>
        <v>1015</v>
      </c>
      <c r="H1141">
        <f>IF(D1141&lt;=3,VLOOKUP(A1141&amp;D1141,[1]ratio_condo_family!$A:$F,6,FALSE),0)</f>
        <v>1.2496839996609195</v>
      </c>
      <c r="I1141">
        <f>VLOOKUP(A1141&amp;3,[1]ratio_condo_family!$A:$F,6,FALSE)</f>
        <v>1.3664127249039721</v>
      </c>
      <c r="J1141">
        <f>VLOOKUP(A1141,[1]ratio_family_bedrooms!$A:$K,9,FALSE)</f>
        <v>1.0588235294117647</v>
      </c>
      <c r="K1141">
        <f>VLOOKUP(A1141,[1]ratio_family_bedrooms!$A:$K,10,FALSE)</f>
        <v>1.2222222222222221</v>
      </c>
      <c r="L1141">
        <f>VLOOKUP(A1141,[1]ratio_family_bedrooms!$A:$K,11,FALSE)</f>
        <v>1.5000000000000002</v>
      </c>
      <c r="M1141">
        <f t="shared" si="17"/>
        <v>903.52153175484477</v>
      </c>
    </row>
    <row r="1142" spans="1:13" x14ac:dyDescent="0.2">
      <c r="A1142">
        <v>2012</v>
      </c>
      <c r="B1142">
        <v>10</v>
      </c>
      <c r="C1142" t="s">
        <v>59</v>
      </c>
      <c r="D1142">
        <v>1</v>
      </c>
      <c r="E1142" t="s">
        <v>39</v>
      </c>
      <c r="F1142">
        <f>VLOOKUP(A1142&amp;B1142&amp;C1142&amp;D1142&amp;E1142,average_median_rates_2_aptFINAL!A:P,16,FALSE)</f>
        <v>840</v>
      </c>
      <c r="G1142">
        <f>VLOOKUP(A1142&amp;B1142&amp;C1142&amp;3&amp;E1142,average_median_rates_2_aptFINAL!A:P,16,FALSE)</f>
        <v>1429</v>
      </c>
      <c r="H1142">
        <f>IF(D1142&lt;=3,VLOOKUP(A1142&amp;D1142,[1]ratio_condo_family!$A:$F,6,FALSE),0)</f>
        <v>1.2496839996609195</v>
      </c>
      <c r="I1142">
        <f>VLOOKUP(A1142&amp;3,[1]ratio_condo_family!$A:$F,6,FALSE)</f>
        <v>1.3664127249039721</v>
      </c>
      <c r="J1142">
        <f>VLOOKUP(A1142,[1]ratio_family_bedrooms!$A:$K,9,FALSE)</f>
        <v>1.0588235294117647</v>
      </c>
      <c r="K1142">
        <f>VLOOKUP(A1142,[1]ratio_family_bedrooms!$A:$K,10,FALSE)</f>
        <v>1.2222222222222221</v>
      </c>
      <c r="L1142">
        <f>VLOOKUP(A1142,[1]ratio_family_bedrooms!$A:$K,11,FALSE)</f>
        <v>1.5000000000000002</v>
      </c>
      <c r="M1142">
        <f t="shared" si="17"/>
        <v>1049.7345597151723</v>
      </c>
    </row>
    <row r="1143" spans="1:13" x14ac:dyDescent="0.2">
      <c r="A1143">
        <v>2012</v>
      </c>
      <c r="B1143">
        <v>10</v>
      </c>
      <c r="C1143" t="s">
        <v>59</v>
      </c>
      <c r="D1143">
        <v>1</v>
      </c>
      <c r="E1143" t="s">
        <v>40</v>
      </c>
      <c r="F1143">
        <f>VLOOKUP(A1143&amp;B1143&amp;C1143&amp;D1143&amp;E1143,average_median_rates_2_aptFINAL!A:P,16,FALSE)</f>
        <v>758</v>
      </c>
      <c r="G1143">
        <f>VLOOKUP(A1143&amp;B1143&amp;C1143&amp;3&amp;E1143,average_median_rates_2_aptFINAL!A:P,16,FALSE)</f>
        <v>1062</v>
      </c>
      <c r="H1143">
        <f>IF(D1143&lt;=3,VLOOKUP(A1143&amp;D1143,[1]ratio_condo_family!$A:$F,6,FALSE),0)</f>
        <v>1.2496839996609195</v>
      </c>
      <c r="I1143">
        <f>VLOOKUP(A1143&amp;3,[1]ratio_condo_family!$A:$F,6,FALSE)</f>
        <v>1.3664127249039721</v>
      </c>
      <c r="J1143">
        <f>VLOOKUP(A1143,[1]ratio_family_bedrooms!$A:$K,9,FALSE)</f>
        <v>1.0588235294117647</v>
      </c>
      <c r="K1143">
        <f>VLOOKUP(A1143,[1]ratio_family_bedrooms!$A:$K,10,FALSE)</f>
        <v>1.2222222222222221</v>
      </c>
      <c r="L1143">
        <f>VLOOKUP(A1143,[1]ratio_family_bedrooms!$A:$K,11,FALSE)</f>
        <v>1.5000000000000002</v>
      </c>
      <c r="M1143">
        <f t="shared" si="17"/>
        <v>947.26047174297696</v>
      </c>
    </row>
    <row r="1144" spans="1:13" x14ac:dyDescent="0.2">
      <c r="A1144">
        <v>2012</v>
      </c>
      <c r="B1144">
        <v>10</v>
      </c>
      <c r="C1144" t="s">
        <v>59</v>
      </c>
      <c r="D1144">
        <v>1</v>
      </c>
      <c r="E1144" t="s">
        <v>41</v>
      </c>
      <c r="F1144">
        <f>VLOOKUP(A1144&amp;B1144&amp;C1144&amp;D1144&amp;E1144,average_median_rates_2_aptFINAL!A:P,16,FALSE)</f>
        <v>794</v>
      </c>
      <c r="G1144">
        <f>VLOOKUP(A1144&amp;B1144&amp;C1144&amp;3&amp;E1144,average_median_rates_2_aptFINAL!A:P,16,FALSE)</f>
        <v>1169</v>
      </c>
      <c r="H1144">
        <f>IF(D1144&lt;=3,VLOOKUP(A1144&amp;D1144,[1]ratio_condo_family!$A:$F,6,FALSE),0)</f>
        <v>1.2496839996609195</v>
      </c>
      <c r="I1144">
        <f>VLOOKUP(A1144&amp;3,[1]ratio_condo_family!$A:$F,6,FALSE)</f>
        <v>1.3664127249039721</v>
      </c>
      <c r="J1144">
        <f>VLOOKUP(A1144,[1]ratio_family_bedrooms!$A:$K,9,FALSE)</f>
        <v>1.0588235294117647</v>
      </c>
      <c r="K1144">
        <f>VLOOKUP(A1144,[1]ratio_family_bedrooms!$A:$K,10,FALSE)</f>
        <v>1.2222222222222221</v>
      </c>
      <c r="L1144">
        <f>VLOOKUP(A1144,[1]ratio_family_bedrooms!$A:$K,11,FALSE)</f>
        <v>1.5000000000000002</v>
      </c>
      <c r="M1144">
        <f t="shared" si="17"/>
        <v>992.24909573077002</v>
      </c>
    </row>
    <row r="1145" spans="1:13" x14ac:dyDescent="0.2">
      <c r="A1145">
        <v>2012</v>
      </c>
      <c r="B1145">
        <v>10</v>
      </c>
      <c r="C1145" t="s">
        <v>59</v>
      </c>
      <c r="D1145">
        <v>1</v>
      </c>
      <c r="E1145" t="s">
        <v>42</v>
      </c>
      <c r="F1145">
        <f>VLOOKUP(A1145&amp;B1145&amp;C1145&amp;D1145&amp;E1145,average_median_rates_2_aptFINAL!A:P,16,FALSE)</f>
        <v>709</v>
      </c>
      <c r="G1145">
        <f>VLOOKUP(A1145&amp;B1145&amp;C1145&amp;3&amp;E1145,average_median_rates_2_aptFINAL!A:P,16,FALSE)</f>
        <v>1048</v>
      </c>
      <c r="H1145">
        <f>IF(D1145&lt;=3,VLOOKUP(A1145&amp;D1145,[1]ratio_condo_family!$A:$F,6,FALSE),0)</f>
        <v>1.2496839996609195</v>
      </c>
      <c r="I1145">
        <f>VLOOKUP(A1145&amp;3,[1]ratio_condo_family!$A:$F,6,FALSE)</f>
        <v>1.3664127249039721</v>
      </c>
      <c r="J1145">
        <f>VLOOKUP(A1145,[1]ratio_family_bedrooms!$A:$K,9,FALSE)</f>
        <v>1.0588235294117647</v>
      </c>
      <c r="K1145">
        <f>VLOOKUP(A1145,[1]ratio_family_bedrooms!$A:$K,10,FALSE)</f>
        <v>1.2222222222222221</v>
      </c>
      <c r="L1145">
        <f>VLOOKUP(A1145,[1]ratio_family_bedrooms!$A:$K,11,FALSE)</f>
        <v>1.5000000000000002</v>
      </c>
      <c r="M1145">
        <f t="shared" si="17"/>
        <v>886.02595575959185</v>
      </c>
    </row>
    <row r="1146" spans="1:13" x14ac:dyDescent="0.2">
      <c r="A1146">
        <v>2012</v>
      </c>
      <c r="B1146">
        <v>10</v>
      </c>
      <c r="C1146" t="s">
        <v>59</v>
      </c>
      <c r="D1146">
        <v>1</v>
      </c>
      <c r="E1146" t="s">
        <v>43</v>
      </c>
      <c r="F1146">
        <f>VLOOKUP(A1146&amp;B1146&amp;C1146&amp;D1146&amp;E1146,average_median_rates_2_aptFINAL!A:P,16,FALSE)</f>
        <v>982</v>
      </c>
      <c r="G1146">
        <f>VLOOKUP(A1146&amp;B1146&amp;C1146&amp;3&amp;E1146,average_median_rates_2_aptFINAL!A:P,16,FALSE)</f>
        <v>1480</v>
      </c>
      <c r="H1146">
        <f>IF(D1146&lt;=3,VLOOKUP(A1146&amp;D1146,[1]ratio_condo_family!$A:$F,6,FALSE),0)</f>
        <v>1.2496839996609195</v>
      </c>
      <c r="I1146">
        <f>VLOOKUP(A1146&amp;3,[1]ratio_condo_family!$A:$F,6,FALSE)</f>
        <v>1.3664127249039721</v>
      </c>
      <c r="J1146">
        <f>VLOOKUP(A1146,[1]ratio_family_bedrooms!$A:$K,9,FALSE)</f>
        <v>1.0588235294117647</v>
      </c>
      <c r="K1146">
        <f>VLOOKUP(A1146,[1]ratio_family_bedrooms!$A:$K,10,FALSE)</f>
        <v>1.2222222222222221</v>
      </c>
      <c r="L1146">
        <f>VLOOKUP(A1146,[1]ratio_family_bedrooms!$A:$K,11,FALSE)</f>
        <v>1.5000000000000002</v>
      </c>
      <c r="M1146">
        <f t="shared" si="17"/>
        <v>1227.189687667023</v>
      </c>
    </row>
    <row r="1147" spans="1:13" x14ac:dyDescent="0.2">
      <c r="A1147">
        <v>2012</v>
      </c>
      <c r="B1147">
        <v>10</v>
      </c>
      <c r="C1147" t="s">
        <v>59</v>
      </c>
      <c r="D1147">
        <v>1</v>
      </c>
      <c r="E1147" t="s">
        <v>60</v>
      </c>
      <c r="F1147">
        <f>VLOOKUP(A1147&amp;B1147&amp;C1147&amp;D1147&amp;E1147,average_median_rates_2_aptFINAL!A:P,16,FALSE)</f>
        <v>957</v>
      </c>
      <c r="G1147">
        <f>VLOOKUP(A1147&amp;B1147&amp;C1147&amp;3&amp;E1147,average_median_rates_2_aptFINAL!A:P,16,FALSE)</f>
        <v>1438</v>
      </c>
      <c r="H1147">
        <f>IF(D1147&lt;=3,VLOOKUP(A1147&amp;D1147,[1]ratio_condo_family!$A:$F,6,FALSE),0)</f>
        <v>1.2496839996609195</v>
      </c>
      <c r="I1147">
        <f>VLOOKUP(A1147&amp;3,[1]ratio_condo_family!$A:$F,6,FALSE)</f>
        <v>1.3664127249039721</v>
      </c>
      <c r="J1147">
        <f>VLOOKUP(A1147,[1]ratio_family_bedrooms!$A:$K,9,FALSE)</f>
        <v>1.0588235294117647</v>
      </c>
      <c r="K1147">
        <f>VLOOKUP(A1147,[1]ratio_family_bedrooms!$A:$K,10,FALSE)</f>
        <v>1.2222222222222221</v>
      </c>
      <c r="L1147">
        <f>VLOOKUP(A1147,[1]ratio_family_bedrooms!$A:$K,11,FALSE)</f>
        <v>1.5000000000000002</v>
      </c>
      <c r="M1147">
        <f t="shared" si="17"/>
        <v>1195.9475876755</v>
      </c>
    </row>
    <row r="1148" spans="1:13" x14ac:dyDescent="0.2">
      <c r="A1148">
        <v>2012</v>
      </c>
      <c r="B1148">
        <v>10</v>
      </c>
      <c r="C1148" t="s">
        <v>59</v>
      </c>
      <c r="D1148">
        <v>2</v>
      </c>
      <c r="E1148" t="s">
        <v>12</v>
      </c>
      <c r="F1148">
        <f>VLOOKUP(A1148&amp;B1148&amp;C1148&amp;D1148&amp;E1148,average_median_rates_2_aptFINAL!A:P,16,FALSE)</f>
        <v>1803</v>
      </c>
      <c r="G1148">
        <f>VLOOKUP(A1148&amp;B1148&amp;C1148&amp;3&amp;E1148,average_median_rates_2_aptFINAL!A:P,16,FALSE)</f>
        <v>2958</v>
      </c>
      <c r="H1148">
        <f>IF(D1148&lt;=3,VLOOKUP(A1148&amp;D1148,[1]ratio_condo_family!$A:$F,6,FALSE),0)</f>
        <v>1.35440048252916</v>
      </c>
      <c r="I1148">
        <f>VLOOKUP(A1148&amp;3,[1]ratio_condo_family!$A:$F,6,FALSE)</f>
        <v>1.3664127249039721</v>
      </c>
      <c r="J1148">
        <f>VLOOKUP(A1148,[1]ratio_family_bedrooms!$A:$K,9,FALSE)</f>
        <v>1.0588235294117647</v>
      </c>
      <c r="K1148">
        <f>VLOOKUP(A1148,[1]ratio_family_bedrooms!$A:$K,10,FALSE)</f>
        <v>1.2222222222222221</v>
      </c>
      <c r="L1148">
        <f>VLOOKUP(A1148,[1]ratio_family_bedrooms!$A:$K,11,FALSE)</f>
        <v>1.5000000000000002</v>
      </c>
      <c r="M1148">
        <f t="shared" si="17"/>
        <v>2441.9840700000755</v>
      </c>
    </row>
    <row r="1149" spans="1:13" x14ac:dyDescent="0.2">
      <c r="A1149">
        <v>2012</v>
      </c>
      <c r="B1149">
        <v>10</v>
      </c>
      <c r="C1149" t="s">
        <v>59</v>
      </c>
      <c r="D1149">
        <v>2</v>
      </c>
      <c r="E1149" t="s">
        <v>16</v>
      </c>
      <c r="F1149">
        <f>VLOOKUP(A1149&amp;B1149&amp;C1149&amp;D1149&amp;E1149,average_median_rates_2_aptFINAL!A:P,16,FALSE)</f>
        <v>1705</v>
      </c>
      <c r="G1149">
        <f>VLOOKUP(A1149&amp;B1149&amp;C1149&amp;3&amp;E1149,average_median_rates_2_aptFINAL!A:P,16,FALSE)</f>
        <v>2404</v>
      </c>
      <c r="H1149">
        <f>IF(D1149&lt;=3,VLOOKUP(A1149&amp;D1149,[1]ratio_condo_family!$A:$F,6,FALSE),0)</f>
        <v>1.35440048252916</v>
      </c>
      <c r="I1149">
        <f>VLOOKUP(A1149&amp;3,[1]ratio_condo_family!$A:$F,6,FALSE)</f>
        <v>1.3664127249039721</v>
      </c>
      <c r="J1149">
        <f>VLOOKUP(A1149,[1]ratio_family_bedrooms!$A:$K,9,FALSE)</f>
        <v>1.0588235294117647</v>
      </c>
      <c r="K1149">
        <f>VLOOKUP(A1149,[1]ratio_family_bedrooms!$A:$K,10,FALSE)</f>
        <v>1.2222222222222221</v>
      </c>
      <c r="L1149">
        <f>VLOOKUP(A1149,[1]ratio_family_bedrooms!$A:$K,11,FALSE)</f>
        <v>1.5000000000000002</v>
      </c>
      <c r="M1149">
        <f t="shared" si="17"/>
        <v>2309.2528227122179</v>
      </c>
    </row>
    <row r="1150" spans="1:13" x14ac:dyDescent="0.2">
      <c r="A1150">
        <v>2012</v>
      </c>
      <c r="B1150">
        <v>10</v>
      </c>
      <c r="C1150" t="s">
        <v>59</v>
      </c>
      <c r="D1150">
        <v>2</v>
      </c>
      <c r="E1150" t="s">
        <v>17</v>
      </c>
      <c r="F1150">
        <f>VLOOKUP(A1150&amp;B1150&amp;C1150&amp;D1150&amp;E1150,average_median_rates_2_aptFINAL!A:P,16,FALSE)</f>
        <v>1897</v>
      </c>
      <c r="G1150">
        <f>VLOOKUP(A1150&amp;B1150&amp;C1150&amp;3&amp;E1150,average_median_rates_2_aptFINAL!A:P,16,FALSE)</f>
        <v>2535</v>
      </c>
      <c r="H1150">
        <f>IF(D1150&lt;=3,VLOOKUP(A1150&amp;D1150,[1]ratio_condo_family!$A:$F,6,FALSE),0)</f>
        <v>1.35440048252916</v>
      </c>
      <c r="I1150">
        <f>VLOOKUP(A1150&amp;3,[1]ratio_condo_family!$A:$F,6,FALSE)</f>
        <v>1.3664127249039721</v>
      </c>
      <c r="J1150">
        <f>VLOOKUP(A1150,[1]ratio_family_bedrooms!$A:$K,9,FALSE)</f>
        <v>1.0588235294117647</v>
      </c>
      <c r="K1150">
        <f>VLOOKUP(A1150,[1]ratio_family_bedrooms!$A:$K,10,FALSE)</f>
        <v>1.2222222222222221</v>
      </c>
      <c r="L1150">
        <f>VLOOKUP(A1150,[1]ratio_family_bedrooms!$A:$K,11,FALSE)</f>
        <v>1.5000000000000002</v>
      </c>
      <c r="M1150">
        <f t="shared" si="17"/>
        <v>2569.2977153578167</v>
      </c>
    </row>
    <row r="1151" spans="1:13" x14ac:dyDescent="0.2">
      <c r="A1151">
        <v>2012</v>
      </c>
      <c r="B1151">
        <v>10</v>
      </c>
      <c r="C1151" t="s">
        <v>59</v>
      </c>
      <c r="D1151">
        <v>2</v>
      </c>
      <c r="E1151" t="s">
        <v>19</v>
      </c>
      <c r="F1151">
        <f>VLOOKUP(A1151&amp;B1151&amp;C1151&amp;D1151&amp;E1151,average_median_rates_2_aptFINAL!A:P,16,FALSE)</f>
        <v>1563</v>
      </c>
      <c r="G1151">
        <f>VLOOKUP(A1151&amp;B1151&amp;C1151&amp;3&amp;E1151,average_median_rates_2_aptFINAL!A:P,16,FALSE)</f>
        <v>2040</v>
      </c>
      <c r="H1151">
        <f>IF(D1151&lt;=3,VLOOKUP(A1151&amp;D1151,[1]ratio_condo_family!$A:$F,6,FALSE),0)</f>
        <v>1.35440048252916</v>
      </c>
      <c r="I1151">
        <f>VLOOKUP(A1151&amp;3,[1]ratio_condo_family!$A:$F,6,FALSE)</f>
        <v>1.3664127249039721</v>
      </c>
      <c r="J1151">
        <f>VLOOKUP(A1151,[1]ratio_family_bedrooms!$A:$K,9,FALSE)</f>
        <v>1.0588235294117647</v>
      </c>
      <c r="K1151">
        <f>VLOOKUP(A1151,[1]ratio_family_bedrooms!$A:$K,10,FALSE)</f>
        <v>1.2222222222222221</v>
      </c>
      <c r="L1151">
        <f>VLOOKUP(A1151,[1]ratio_family_bedrooms!$A:$K,11,FALSE)</f>
        <v>1.5000000000000002</v>
      </c>
      <c r="M1151">
        <f t="shared" si="17"/>
        <v>2116.9279541930773</v>
      </c>
    </row>
    <row r="1152" spans="1:13" x14ac:dyDescent="0.2">
      <c r="A1152">
        <v>2012</v>
      </c>
      <c r="B1152">
        <v>10</v>
      </c>
      <c r="C1152" t="s">
        <v>59</v>
      </c>
      <c r="D1152">
        <v>2</v>
      </c>
      <c r="E1152" t="s">
        <v>20</v>
      </c>
      <c r="F1152">
        <f>VLOOKUP(A1152&amp;B1152&amp;C1152&amp;D1152&amp;E1152,average_median_rates_2_aptFINAL!A:P,16,FALSE)</f>
        <v>1571</v>
      </c>
      <c r="G1152">
        <f>VLOOKUP(A1152&amp;B1152&amp;C1152&amp;3&amp;E1152,average_median_rates_2_aptFINAL!A:P,16,FALSE)</f>
        <v>2258.4093951563782</v>
      </c>
      <c r="H1152">
        <f>IF(D1152&lt;=3,VLOOKUP(A1152&amp;D1152,[1]ratio_condo_family!$A:$F,6,FALSE),0)</f>
        <v>1.35440048252916</v>
      </c>
      <c r="I1152">
        <f>VLOOKUP(A1152&amp;3,[1]ratio_condo_family!$A:$F,6,FALSE)</f>
        <v>1.3664127249039721</v>
      </c>
      <c r="J1152">
        <f>VLOOKUP(A1152,[1]ratio_family_bedrooms!$A:$K,9,FALSE)</f>
        <v>1.0588235294117647</v>
      </c>
      <c r="K1152">
        <f>VLOOKUP(A1152,[1]ratio_family_bedrooms!$A:$K,10,FALSE)</f>
        <v>1.2222222222222221</v>
      </c>
      <c r="L1152">
        <f>VLOOKUP(A1152,[1]ratio_family_bedrooms!$A:$K,11,FALSE)</f>
        <v>1.5000000000000002</v>
      </c>
      <c r="M1152">
        <f t="shared" si="17"/>
        <v>2127.7631580533102</v>
      </c>
    </row>
    <row r="1153" spans="1:13" x14ac:dyDescent="0.2">
      <c r="A1153">
        <v>2012</v>
      </c>
      <c r="B1153">
        <v>10</v>
      </c>
      <c r="C1153" t="s">
        <v>59</v>
      </c>
      <c r="D1153">
        <v>2</v>
      </c>
      <c r="E1153" t="s">
        <v>21</v>
      </c>
      <c r="F1153">
        <f>VLOOKUP(A1153&amp;B1153&amp;C1153&amp;D1153&amp;E1153,average_median_rates_2_aptFINAL!A:P,16,FALSE)</f>
        <v>1723</v>
      </c>
      <c r="G1153">
        <f>VLOOKUP(A1153&amp;B1153&amp;C1153&amp;3&amp;E1153,average_median_rates_2_aptFINAL!A:P,16,FALSE)</f>
        <v>2515</v>
      </c>
      <c r="H1153">
        <f>IF(D1153&lt;=3,VLOOKUP(A1153&amp;D1153,[1]ratio_condo_family!$A:$F,6,FALSE),0)</f>
        <v>1.35440048252916</v>
      </c>
      <c r="I1153">
        <f>VLOOKUP(A1153&amp;3,[1]ratio_condo_family!$A:$F,6,FALSE)</f>
        <v>1.3664127249039721</v>
      </c>
      <c r="J1153">
        <f>VLOOKUP(A1153,[1]ratio_family_bedrooms!$A:$K,9,FALSE)</f>
        <v>1.0588235294117647</v>
      </c>
      <c r="K1153">
        <f>VLOOKUP(A1153,[1]ratio_family_bedrooms!$A:$K,10,FALSE)</f>
        <v>1.2222222222222221</v>
      </c>
      <c r="L1153">
        <f>VLOOKUP(A1153,[1]ratio_family_bedrooms!$A:$K,11,FALSE)</f>
        <v>1.5000000000000002</v>
      </c>
      <c r="M1153">
        <f t="shared" si="17"/>
        <v>2333.6320313977426</v>
      </c>
    </row>
    <row r="1154" spans="1:13" x14ac:dyDescent="0.2">
      <c r="A1154">
        <v>2012</v>
      </c>
      <c r="B1154">
        <v>10</v>
      </c>
      <c r="C1154" t="s">
        <v>59</v>
      </c>
      <c r="D1154">
        <v>2</v>
      </c>
      <c r="E1154" t="s">
        <v>23</v>
      </c>
      <c r="F1154">
        <f>VLOOKUP(A1154&amp;B1154&amp;C1154&amp;D1154&amp;E1154,average_median_rates_2_aptFINAL!A:P,16,FALSE)</f>
        <v>1115</v>
      </c>
      <c r="G1154">
        <f>VLOOKUP(A1154&amp;B1154&amp;C1154&amp;3&amp;E1154,average_median_rates_2_aptFINAL!A:P,16,FALSE)</f>
        <v>1244</v>
      </c>
      <c r="H1154">
        <f>IF(D1154&lt;=3,VLOOKUP(A1154&amp;D1154,[1]ratio_condo_family!$A:$F,6,FALSE),0)</f>
        <v>1.35440048252916</v>
      </c>
      <c r="I1154">
        <f>VLOOKUP(A1154&amp;3,[1]ratio_condo_family!$A:$F,6,FALSE)</f>
        <v>1.3664127249039721</v>
      </c>
      <c r="J1154">
        <f>VLOOKUP(A1154,[1]ratio_family_bedrooms!$A:$K,9,FALSE)</f>
        <v>1.0588235294117647</v>
      </c>
      <c r="K1154">
        <f>VLOOKUP(A1154,[1]ratio_family_bedrooms!$A:$K,10,FALSE)</f>
        <v>1.2222222222222221</v>
      </c>
      <c r="L1154">
        <f>VLOOKUP(A1154,[1]ratio_family_bedrooms!$A:$K,11,FALSE)</f>
        <v>1.5000000000000002</v>
      </c>
      <c r="M1154">
        <f t="shared" si="17"/>
        <v>1510.1565380200134</v>
      </c>
    </row>
    <row r="1155" spans="1:13" x14ac:dyDescent="0.2">
      <c r="A1155">
        <v>2012</v>
      </c>
      <c r="B1155">
        <v>10</v>
      </c>
      <c r="C1155" t="s">
        <v>59</v>
      </c>
      <c r="D1155">
        <v>2</v>
      </c>
      <c r="E1155" t="s">
        <v>24</v>
      </c>
      <c r="F1155">
        <f>VLOOKUP(A1155&amp;B1155&amp;C1155&amp;D1155&amp;E1155,average_median_rates_2_aptFINAL!A:P,16,FALSE)</f>
        <v>1213</v>
      </c>
      <c r="G1155">
        <f>VLOOKUP(A1155&amp;B1155&amp;C1155&amp;3&amp;E1155,average_median_rates_2_aptFINAL!A:P,16,FALSE)</f>
        <v>1574</v>
      </c>
      <c r="H1155">
        <f>IF(D1155&lt;=3,VLOOKUP(A1155&amp;D1155,[1]ratio_condo_family!$A:$F,6,FALSE),0)</f>
        <v>1.35440048252916</v>
      </c>
      <c r="I1155">
        <f>VLOOKUP(A1155&amp;3,[1]ratio_condo_family!$A:$F,6,FALSE)</f>
        <v>1.3664127249039721</v>
      </c>
      <c r="J1155">
        <f>VLOOKUP(A1155,[1]ratio_family_bedrooms!$A:$K,9,FALSE)</f>
        <v>1.0588235294117647</v>
      </c>
      <c r="K1155">
        <f>VLOOKUP(A1155,[1]ratio_family_bedrooms!$A:$K,10,FALSE)</f>
        <v>1.2222222222222221</v>
      </c>
      <c r="L1155">
        <f>VLOOKUP(A1155,[1]ratio_family_bedrooms!$A:$K,11,FALSE)</f>
        <v>1.5000000000000002</v>
      </c>
      <c r="M1155">
        <f t="shared" ref="M1155:M1218" si="18">IF(D1155&lt;=3,F1155*H1155,IF(D1155=4,G1155*I1155*J1155,IF(D1155=5,G1155*I1155*J1155*K1155,IF(D1155=6,G1155*I1155*J1155*K1155*L1155,0))))</f>
        <v>1642.8877853078711</v>
      </c>
    </row>
    <row r="1156" spans="1:13" x14ac:dyDescent="0.2">
      <c r="A1156">
        <v>2012</v>
      </c>
      <c r="B1156">
        <v>10</v>
      </c>
      <c r="C1156" t="s">
        <v>59</v>
      </c>
      <c r="D1156">
        <v>2</v>
      </c>
      <c r="E1156" t="s">
        <v>25</v>
      </c>
      <c r="F1156">
        <f>VLOOKUP(A1156&amp;B1156&amp;C1156&amp;D1156&amp;E1156,average_median_rates_2_aptFINAL!A:P,16,FALSE)</f>
        <v>1142</v>
      </c>
      <c r="G1156">
        <f>VLOOKUP(A1156&amp;B1156&amp;C1156&amp;3&amp;E1156,average_median_rates_2_aptFINAL!A:P,16,FALSE)</f>
        <v>1241</v>
      </c>
      <c r="H1156">
        <f>IF(D1156&lt;=3,VLOOKUP(A1156&amp;D1156,[1]ratio_condo_family!$A:$F,6,FALSE),0)</f>
        <v>1.35440048252916</v>
      </c>
      <c r="I1156">
        <f>VLOOKUP(A1156&amp;3,[1]ratio_condo_family!$A:$F,6,FALSE)</f>
        <v>1.3664127249039721</v>
      </c>
      <c r="J1156">
        <f>VLOOKUP(A1156,[1]ratio_family_bedrooms!$A:$K,9,FALSE)</f>
        <v>1.0588235294117647</v>
      </c>
      <c r="K1156">
        <f>VLOOKUP(A1156,[1]ratio_family_bedrooms!$A:$K,10,FALSE)</f>
        <v>1.2222222222222221</v>
      </c>
      <c r="L1156">
        <f>VLOOKUP(A1156,[1]ratio_family_bedrooms!$A:$K,11,FALSE)</f>
        <v>1.5000000000000002</v>
      </c>
      <c r="M1156">
        <f t="shared" si="18"/>
        <v>1546.7253510483008</v>
      </c>
    </row>
    <row r="1157" spans="1:13" x14ac:dyDescent="0.2">
      <c r="A1157">
        <v>2012</v>
      </c>
      <c r="B1157">
        <v>10</v>
      </c>
      <c r="C1157" t="s">
        <v>59</v>
      </c>
      <c r="D1157">
        <v>2</v>
      </c>
      <c r="E1157" t="s">
        <v>26</v>
      </c>
      <c r="F1157">
        <f>VLOOKUP(A1157&amp;B1157&amp;C1157&amp;D1157&amp;E1157,average_median_rates_2_aptFINAL!A:P,16,FALSE)</f>
        <v>1260</v>
      </c>
      <c r="G1157">
        <f>VLOOKUP(A1157&amp;B1157&amp;C1157&amp;3&amp;E1157,average_median_rates_2_aptFINAL!A:P,16,FALSE)</f>
        <v>1166</v>
      </c>
      <c r="H1157">
        <f>IF(D1157&lt;=3,VLOOKUP(A1157&amp;D1157,[1]ratio_condo_family!$A:$F,6,FALSE),0)</f>
        <v>1.35440048252916</v>
      </c>
      <c r="I1157">
        <f>VLOOKUP(A1157&amp;3,[1]ratio_condo_family!$A:$F,6,FALSE)</f>
        <v>1.3664127249039721</v>
      </c>
      <c r="J1157">
        <f>VLOOKUP(A1157,[1]ratio_family_bedrooms!$A:$K,9,FALSE)</f>
        <v>1.0588235294117647</v>
      </c>
      <c r="K1157">
        <f>VLOOKUP(A1157,[1]ratio_family_bedrooms!$A:$K,10,FALSE)</f>
        <v>1.2222222222222221</v>
      </c>
      <c r="L1157">
        <f>VLOOKUP(A1157,[1]ratio_family_bedrooms!$A:$K,11,FALSE)</f>
        <v>1.5000000000000002</v>
      </c>
      <c r="M1157">
        <f t="shared" si="18"/>
        <v>1706.5446079867415</v>
      </c>
    </row>
    <row r="1158" spans="1:13" x14ac:dyDescent="0.2">
      <c r="A1158">
        <v>2012</v>
      </c>
      <c r="B1158">
        <v>10</v>
      </c>
      <c r="C1158" t="s">
        <v>59</v>
      </c>
      <c r="D1158">
        <v>2</v>
      </c>
      <c r="E1158" t="s">
        <v>27</v>
      </c>
      <c r="F1158">
        <f>VLOOKUP(A1158&amp;B1158&amp;C1158&amp;D1158&amp;E1158,average_median_rates_2_aptFINAL!A:P,16,FALSE)</f>
        <v>1826</v>
      </c>
      <c r="G1158">
        <f>VLOOKUP(A1158&amp;B1158&amp;C1158&amp;3&amp;E1158,average_median_rates_2_aptFINAL!A:P,16,FALSE)</f>
        <v>2195</v>
      </c>
      <c r="H1158">
        <f>IF(D1158&lt;=3,VLOOKUP(A1158&amp;D1158,[1]ratio_condo_family!$A:$F,6,FALSE),0)</f>
        <v>1.35440048252916</v>
      </c>
      <c r="I1158">
        <f>VLOOKUP(A1158&amp;3,[1]ratio_condo_family!$A:$F,6,FALSE)</f>
        <v>1.3664127249039721</v>
      </c>
      <c r="J1158">
        <f>VLOOKUP(A1158,[1]ratio_family_bedrooms!$A:$K,9,FALSE)</f>
        <v>1.0588235294117647</v>
      </c>
      <c r="K1158">
        <f>VLOOKUP(A1158,[1]ratio_family_bedrooms!$A:$K,10,FALSE)</f>
        <v>1.2222222222222221</v>
      </c>
      <c r="L1158">
        <f>VLOOKUP(A1158,[1]ratio_family_bedrooms!$A:$K,11,FALSE)</f>
        <v>1.5000000000000002</v>
      </c>
      <c r="M1158">
        <f t="shared" si="18"/>
        <v>2473.1352810982462</v>
      </c>
    </row>
    <row r="1159" spans="1:13" x14ac:dyDescent="0.2">
      <c r="A1159">
        <v>2012</v>
      </c>
      <c r="B1159">
        <v>10</v>
      </c>
      <c r="C1159" t="s">
        <v>59</v>
      </c>
      <c r="D1159">
        <v>2</v>
      </c>
      <c r="E1159" t="s">
        <v>28</v>
      </c>
      <c r="F1159">
        <f>VLOOKUP(A1159&amp;B1159&amp;C1159&amp;D1159&amp;E1159,average_median_rates_2_aptFINAL!A:P,16,FALSE)</f>
        <v>1151</v>
      </c>
      <c r="G1159">
        <f>VLOOKUP(A1159&amp;B1159&amp;C1159&amp;3&amp;E1159,average_median_rates_2_aptFINAL!A:P,16,FALSE)</f>
        <v>1452</v>
      </c>
      <c r="H1159">
        <f>IF(D1159&lt;=3,VLOOKUP(A1159&amp;D1159,[1]ratio_condo_family!$A:$F,6,FALSE),0)</f>
        <v>1.35440048252916</v>
      </c>
      <c r="I1159">
        <f>VLOOKUP(A1159&amp;3,[1]ratio_condo_family!$A:$F,6,FALSE)</f>
        <v>1.3664127249039721</v>
      </c>
      <c r="J1159">
        <f>VLOOKUP(A1159,[1]ratio_family_bedrooms!$A:$K,9,FALSE)</f>
        <v>1.0588235294117647</v>
      </c>
      <c r="K1159">
        <f>VLOOKUP(A1159,[1]ratio_family_bedrooms!$A:$K,10,FALSE)</f>
        <v>1.2222222222222221</v>
      </c>
      <c r="L1159">
        <f>VLOOKUP(A1159,[1]ratio_family_bedrooms!$A:$K,11,FALSE)</f>
        <v>1.5000000000000002</v>
      </c>
      <c r="M1159">
        <f t="shared" si="18"/>
        <v>1558.9149553910631</v>
      </c>
    </row>
    <row r="1160" spans="1:13" x14ac:dyDescent="0.2">
      <c r="A1160">
        <v>2012</v>
      </c>
      <c r="B1160">
        <v>10</v>
      </c>
      <c r="C1160" t="s">
        <v>59</v>
      </c>
      <c r="D1160">
        <v>2</v>
      </c>
      <c r="E1160" t="s">
        <v>29</v>
      </c>
      <c r="F1160">
        <f>VLOOKUP(A1160&amp;B1160&amp;C1160&amp;D1160&amp;E1160,average_median_rates_2_aptFINAL!A:P,16,FALSE)</f>
        <v>967</v>
      </c>
      <c r="G1160">
        <f>VLOOKUP(A1160&amp;B1160&amp;C1160&amp;3&amp;E1160,average_median_rates_2_aptFINAL!A:P,16,FALSE)</f>
        <v>1164</v>
      </c>
      <c r="H1160">
        <f>IF(D1160&lt;=3,VLOOKUP(A1160&amp;D1160,[1]ratio_condo_family!$A:$F,6,FALSE),0)</f>
        <v>1.35440048252916</v>
      </c>
      <c r="I1160">
        <f>VLOOKUP(A1160&amp;3,[1]ratio_condo_family!$A:$F,6,FALSE)</f>
        <v>1.3664127249039721</v>
      </c>
      <c r="J1160">
        <f>VLOOKUP(A1160,[1]ratio_family_bedrooms!$A:$K,9,FALSE)</f>
        <v>1.0588235294117647</v>
      </c>
      <c r="K1160">
        <f>VLOOKUP(A1160,[1]ratio_family_bedrooms!$A:$K,10,FALSE)</f>
        <v>1.2222222222222221</v>
      </c>
      <c r="L1160">
        <f>VLOOKUP(A1160,[1]ratio_family_bedrooms!$A:$K,11,FALSE)</f>
        <v>1.5000000000000002</v>
      </c>
      <c r="M1160">
        <f t="shared" si="18"/>
        <v>1309.7052666056977</v>
      </c>
    </row>
    <row r="1161" spans="1:13" x14ac:dyDescent="0.2">
      <c r="A1161">
        <v>2012</v>
      </c>
      <c r="B1161">
        <v>10</v>
      </c>
      <c r="C1161" t="s">
        <v>59</v>
      </c>
      <c r="D1161">
        <v>2</v>
      </c>
      <c r="E1161" t="s">
        <v>31</v>
      </c>
      <c r="F1161">
        <f>VLOOKUP(A1161&amp;B1161&amp;C1161&amp;D1161&amp;E1161,average_median_rates_2_aptFINAL!A:P,16,FALSE)</f>
        <v>1164</v>
      </c>
      <c r="G1161">
        <f>VLOOKUP(A1161&amp;B1161&amp;C1161&amp;3&amp;E1161,average_median_rates_2_aptFINAL!A:P,16,FALSE)</f>
        <v>1351</v>
      </c>
      <c r="H1161">
        <f>IF(D1161&lt;=3,VLOOKUP(A1161&amp;D1161,[1]ratio_condo_family!$A:$F,6,FALSE),0)</f>
        <v>1.35440048252916</v>
      </c>
      <c r="I1161">
        <f>VLOOKUP(A1161&amp;3,[1]ratio_condo_family!$A:$F,6,FALSE)</f>
        <v>1.3664127249039721</v>
      </c>
      <c r="J1161">
        <f>VLOOKUP(A1161,[1]ratio_family_bedrooms!$A:$K,9,FALSE)</f>
        <v>1.0588235294117647</v>
      </c>
      <c r="K1161">
        <f>VLOOKUP(A1161,[1]ratio_family_bedrooms!$A:$K,10,FALSE)</f>
        <v>1.2222222222222221</v>
      </c>
      <c r="L1161">
        <f>VLOOKUP(A1161,[1]ratio_family_bedrooms!$A:$K,11,FALSE)</f>
        <v>1.5000000000000002</v>
      </c>
      <c r="M1161">
        <f t="shared" si="18"/>
        <v>1576.5221616639421</v>
      </c>
    </row>
    <row r="1162" spans="1:13" x14ac:dyDescent="0.2">
      <c r="A1162">
        <v>2012</v>
      </c>
      <c r="B1162">
        <v>10</v>
      </c>
      <c r="C1162" t="s">
        <v>59</v>
      </c>
      <c r="D1162">
        <v>2</v>
      </c>
      <c r="E1162" t="s">
        <v>32</v>
      </c>
      <c r="F1162">
        <f>VLOOKUP(A1162&amp;B1162&amp;C1162&amp;D1162&amp;E1162,average_median_rates_2_aptFINAL!A:P,16,FALSE)</f>
        <v>1074</v>
      </c>
      <c r="G1162">
        <f>VLOOKUP(A1162&amp;B1162&amp;C1162&amp;3&amp;E1162,average_median_rates_2_aptFINAL!A:P,16,FALSE)</f>
        <v>1301</v>
      </c>
      <c r="H1162">
        <f>IF(D1162&lt;=3,VLOOKUP(A1162&amp;D1162,[1]ratio_condo_family!$A:$F,6,FALSE),0)</f>
        <v>1.35440048252916</v>
      </c>
      <c r="I1162">
        <f>VLOOKUP(A1162&amp;3,[1]ratio_condo_family!$A:$F,6,FALSE)</f>
        <v>1.3664127249039721</v>
      </c>
      <c r="J1162">
        <f>VLOOKUP(A1162,[1]ratio_family_bedrooms!$A:$K,9,FALSE)</f>
        <v>1.0588235294117647</v>
      </c>
      <c r="K1162">
        <f>VLOOKUP(A1162,[1]ratio_family_bedrooms!$A:$K,10,FALSE)</f>
        <v>1.2222222222222221</v>
      </c>
      <c r="L1162">
        <f>VLOOKUP(A1162,[1]ratio_family_bedrooms!$A:$K,11,FALSE)</f>
        <v>1.5000000000000002</v>
      </c>
      <c r="M1162">
        <f t="shared" si="18"/>
        <v>1454.6261182363178</v>
      </c>
    </row>
    <row r="1163" spans="1:13" x14ac:dyDescent="0.2">
      <c r="A1163">
        <v>2012</v>
      </c>
      <c r="B1163">
        <v>10</v>
      </c>
      <c r="C1163" t="s">
        <v>59</v>
      </c>
      <c r="D1163">
        <v>2</v>
      </c>
      <c r="E1163" t="s">
        <v>33</v>
      </c>
      <c r="F1163">
        <f>VLOOKUP(A1163&amp;B1163&amp;C1163&amp;D1163&amp;E1163,average_median_rates_2_aptFINAL!A:P,16,FALSE)</f>
        <v>1427.2847281525778</v>
      </c>
      <c r="G1163">
        <f>VLOOKUP(A1163&amp;B1163&amp;C1163&amp;3&amp;E1163,average_median_rates_2_aptFINAL!A:P,16,FALSE)</f>
        <v>1970.4515029816248</v>
      </c>
      <c r="H1163">
        <f>IF(D1163&lt;=3,VLOOKUP(A1163&amp;D1163,[1]ratio_condo_family!$A:$F,6,FALSE),0)</f>
        <v>1.35440048252916</v>
      </c>
      <c r="I1163">
        <f>VLOOKUP(A1163&amp;3,[1]ratio_condo_family!$A:$F,6,FALSE)</f>
        <v>1.3664127249039721</v>
      </c>
      <c r="J1163">
        <f>VLOOKUP(A1163,[1]ratio_family_bedrooms!$A:$K,9,FALSE)</f>
        <v>1.0588235294117647</v>
      </c>
      <c r="K1163">
        <f>VLOOKUP(A1163,[1]ratio_family_bedrooms!$A:$K,10,FALSE)</f>
        <v>1.2222222222222221</v>
      </c>
      <c r="L1163">
        <f>VLOOKUP(A1163,[1]ratio_family_bedrooms!$A:$K,11,FALSE)</f>
        <v>1.5000000000000002</v>
      </c>
      <c r="M1163">
        <f t="shared" si="18"/>
        <v>1933.1151245163524</v>
      </c>
    </row>
    <row r="1164" spans="1:13" x14ac:dyDescent="0.2">
      <c r="A1164">
        <v>2012</v>
      </c>
      <c r="B1164">
        <v>10</v>
      </c>
      <c r="C1164" t="s">
        <v>59</v>
      </c>
      <c r="D1164">
        <v>2</v>
      </c>
      <c r="E1164" t="s">
        <v>34</v>
      </c>
      <c r="F1164">
        <f>VLOOKUP(A1164&amp;B1164&amp;C1164&amp;D1164&amp;E1164,average_median_rates_2_aptFINAL!A:P,16,FALSE)</f>
        <v>1282</v>
      </c>
      <c r="G1164">
        <f>VLOOKUP(A1164&amp;B1164&amp;C1164&amp;3&amp;E1164,average_median_rates_2_aptFINAL!A:P,16,FALSE)</f>
        <v>1445</v>
      </c>
      <c r="H1164">
        <f>IF(D1164&lt;=3,VLOOKUP(A1164&amp;D1164,[1]ratio_condo_family!$A:$F,6,FALSE),0)</f>
        <v>1.35440048252916</v>
      </c>
      <c r="I1164">
        <f>VLOOKUP(A1164&amp;3,[1]ratio_condo_family!$A:$F,6,FALSE)</f>
        <v>1.3664127249039721</v>
      </c>
      <c r="J1164">
        <f>VLOOKUP(A1164,[1]ratio_family_bedrooms!$A:$K,9,FALSE)</f>
        <v>1.0588235294117647</v>
      </c>
      <c r="K1164">
        <f>VLOOKUP(A1164,[1]ratio_family_bedrooms!$A:$K,10,FALSE)</f>
        <v>1.2222222222222221</v>
      </c>
      <c r="L1164">
        <f>VLOOKUP(A1164,[1]ratio_family_bedrooms!$A:$K,11,FALSE)</f>
        <v>1.5000000000000002</v>
      </c>
      <c r="M1164">
        <f t="shared" si="18"/>
        <v>1736.3414186023831</v>
      </c>
    </row>
    <row r="1165" spans="1:13" x14ac:dyDescent="0.2">
      <c r="A1165">
        <v>2012</v>
      </c>
      <c r="B1165">
        <v>10</v>
      </c>
      <c r="C1165" t="s">
        <v>59</v>
      </c>
      <c r="D1165">
        <v>2</v>
      </c>
      <c r="E1165" t="s">
        <v>35</v>
      </c>
      <c r="F1165">
        <f>VLOOKUP(A1165&amp;B1165&amp;C1165&amp;D1165&amp;E1165,average_median_rates_2_aptFINAL!A:P,16,FALSE)</f>
        <v>2048</v>
      </c>
      <c r="G1165">
        <f>VLOOKUP(A1165&amp;B1165&amp;C1165&amp;3&amp;E1165,average_median_rates_2_aptFINAL!A:P,16,FALSE)</f>
        <v>2855</v>
      </c>
      <c r="H1165">
        <f>IF(D1165&lt;=3,VLOOKUP(A1165&amp;D1165,[1]ratio_condo_family!$A:$F,6,FALSE),0)</f>
        <v>1.35440048252916</v>
      </c>
      <c r="I1165">
        <f>VLOOKUP(A1165&amp;3,[1]ratio_condo_family!$A:$F,6,FALSE)</f>
        <v>1.3664127249039721</v>
      </c>
      <c r="J1165">
        <f>VLOOKUP(A1165,[1]ratio_family_bedrooms!$A:$K,9,FALSE)</f>
        <v>1.0588235294117647</v>
      </c>
      <c r="K1165">
        <f>VLOOKUP(A1165,[1]ratio_family_bedrooms!$A:$K,10,FALSE)</f>
        <v>1.2222222222222221</v>
      </c>
      <c r="L1165">
        <f>VLOOKUP(A1165,[1]ratio_family_bedrooms!$A:$K,11,FALSE)</f>
        <v>1.5000000000000002</v>
      </c>
      <c r="M1165">
        <f t="shared" si="18"/>
        <v>2773.8121882197197</v>
      </c>
    </row>
    <row r="1166" spans="1:13" x14ac:dyDescent="0.2">
      <c r="A1166">
        <v>2012</v>
      </c>
      <c r="B1166">
        <v>10</v>
      </c>
      <c r="C1166" t="s">
        <v>59</v>
      </c>
      <c r="D1166">
        <v>2</v>
      </c>
      <c r="E1166" t="s">
        <v>36</v>
      </c>
      <c r="F1166">
        <f>VLOOKUP(A1166&amp;B1166&amp;C1166&amp;D1166&amp;E1166,average_median_rates_2_aptFINAL!A:P,16,FALSE)</f>
        <v>1133</v>
      </c>
      <c r="G1166">
        <f>VLOOKUP(A1166&amp;B1166&amp;C1166&amp;3&amp;E1166,average_median_rates_2_aptFINAL!A:P,16,FALSE)</f>
        <v>1337</v>
      </c>
      <c r="H1166">
        <f>IF(D1166&lt;=3,VLOOKUP(A1166&amp;D1166,[1]ratio_condo_family!$A:$F,6,FALSE),0)</f>
        <v>1.35440048252916</v>
      </c>
      <c r="I1166">
        <f>VLOOKUP(A1166&amp;3,[1]ratio_condo_family!$A:$F,6,FALSE)</f>
        <v>1.3664127249039721</v>
      </c>
      <c r="J1166">
        <f>VLOOKUP(A1166,[1]ratio_family_bedrooms!$A:$K,9,FALSE)</f>
        <v>1.0588235294117647</v>
      </c>
      <c r="K1166">
        <f>VLOOKUP(A1166,[1]ratio_family_bedrooms!$A:$K,10,FALSE)</f>
        <v>1.2222222222222221</v>
      </c>
      <c r="L1166">
        <f>VLOOKUP(A1166,[1]ratio_family_bedrooms!$A:$K,11,FALSE)</f>
        <v>1.5000000000000002</v>
      </c>
      <c r="M1166">
        <f t="shared" si="18"/>
        <v>1534.5357467055383</v>
      </c>
    </row>
    <row r="1167" spans="1:13" x14ac:dyDescent="0.2">
      <c r="A1167">
        <v>2012</v>
      </c>
      <c r="B1167">
        <v>10</v>
      </c>
      <c r="C1167" t="s">
        <v>59</v>
      </c>
      <c r="D1167">
        <v>2</v>
      </c>
      <c r="E1167" t="s">
        <v>37</v>
      </c>
      <c r="F1167">
        <f>VLOOKUP(A1167&amp;B1167&amp;C1167&amp;D1167&amp;E1167,average_median_rates_2_aptFINAL!A:P,16,FALSE)</f>
        <v>995</v>
      </c>
      <c r="G1167">
        <f>VLOOKUP(A1167&amp;B1167&amp;C1167&amp;3&amp;E1167,average_median_rates_2_aptFINAL!A:P,16,FALSE)</f>
        <v>1071</v>
      </c>
      <c r="H1167">
        <f>IF(D1167&lt;=3,VLOOKUP(A1167&amp;D1167,[1]ratio_condo_family!$A:$F,6,FALSE),0)</f>
        <v>1.35440048252916</v>
      </c>
      <c r="I1167">
        <f>VLOOKUP(A1167&amp;3,[1]ratio_condo_family!$A:$F,6,FALSE)</f>
        <v>1.3664127249039721</v>
      </c>
      <c r="J1167">
        <f>VLOOKUP(A1167,[1]ratio_family_bedrooms!$A:$K,9,FALSE)</f>
        <v>1.0588235294117647</v>
      </c>
      <c r="K1167">
        <f>VLOOKUP(A1167,[1]ratio_family_bedrooms!$A:$K,10,FALSE)</f>
        <v>1.2222222222222221</v>
      </c>
      <c r="L1167">
        <f>VLOOKUP(A1167,[1]ratio_family_bedrooms!$A:$K,11,FALSE)</f>
        <v>1.5000000000000002</v>
      </c>
      <c r="M1167">
        <f t="shared" si="18"/>
        <v>1347.6284801165143</v>
      </c>
    </row>
    <row r="1168" spans="1:13" x14ac:dyDescent="0.2">
      <c r="A1168">
        <v>2012</v>
      </c>
      <c r="B1168">
        <v>10</v>
      </c>
      <c r="C1168" t="s">
        <v>59</v>
      </c>
      <c r="D1168">
        <v>2</v>
      </c>
      <c r="E1168" t="s">
        <v>38</v>
      </c>
      <c r="F1168">
        <f>VLOOKUP(A1168&amp;B1168&amp;C1168&amp;D1168&amp;E1168,average_median_rates_2_aptFINAL!A:P,16,FALSE)</f>
        <v>886</v>
      </c>
      <c r="G1168">
        <f>VLOOKUP(A1168&amp;B1168&amp;C1168&amp;3&amp;E1168,average_median_rates_2_aptFINAL!A:P,16,FALSE)</f>
        <v>1015</v>
      </c>
      <c r="H1168">
        <f>IF(D1168&lt;=3,VLOOKUP(A1168&amp;D1168,[1]ratio_condo_family!$A:$F,6,FALSE),0)</f>
        <v>1.35440048252916</v>
      </c>
      <c r="I1168">
        <f>VLOOKUP(A1168&amp;3,[1]ratio_condo_family!$A:$F,6,FALSE)</f>
        <v>1.3664127249039721</v>
      </c>
      <c r="J1168">
        <f>VLOOKUP(A1168,[1]ratio_family_bedrooms!$A:$K,9,FALSE)</f>
        <v>1.0588235294117647</v>
      </c>
      <c r="K1168">
        <f>VLOOKUP(A1168,[1]ratio_family_bedrooms!$A:$K,10,FALSE)</f>
        <v>1.2222222222222221</v>
      </c>
      <c r="L1168">
        <f>VLOOKUP(A1168,[1]ratio_family_bedrooms!$A:$K,11,FALSE)</f>
        <v>1.5000000000000002</v>
      </c>
      <c r="M1168">
        <f t="shared" si="18"/>
        <v>1199.9988275208357</v>
      </c>
    </row>
    <row r="1169" spans="1:13" x14ac:dyDescent="0.2">
      <c r="A1169">
        <v>2012</v>
      </c>
      <c r="B1169">
        <v>10</v>
      </c>
      <c r="C1169" t="s">
        <v>59</v>
      </c>
      <c r="D1169">
        <v>2</v>
      </c>
      <c r="E1169" t="s">
        <v>39</v>
      </c>
      <c r="F1169">
        <f>VLOOKUP(A1169&amp;B1169&amp;C1169&amp;D1169&amp;E1169,average_median_rates_2_aptFINAL!A:P,16,FALSE)</f>
        <v>1030</v>
      </c>
      <c r="G1169">
        <f>VLOOKUP(A1169&amp;B1169&amp;C1169&amp;3&amp;E1169,average_median_rates_2_aptFINAL!A:P,16,FALSE)</f>
        <v>1429</v>
      </c>
      <c r="H1169">
        <f>IF(D1169&lt;=3,VLOOKUP(A1169&amp;D1169,[1]ratio_condo_family!$A:$F,6,FALSE),0)</f>
        <v>1.35440048252916</v>
      </c>
      <c r="I1169">
        <f>VLOOKUP(A1169&amp;3,[1]ratio_condo_family!$A:$F,6,FALSE)</f>
        <v>1.3664127249039721</v>
      </c>
      <c r="J1169">
        <f>VLOOKUP(A1169,[1]ratio_family_bedrooms!$A:$K,9,FALSE)</f>
        <v>1.0588235294117647</v>
      </c>
      <c r="K1169">
        <f>VLOOKUP(A1169,[1]ratio_family_bedrooms!$A:$K,10,FALSE)</f>
        <v>1.2222222222222221</v>
      </c>
      <c r="L1169">
        <f>VLOOKUP(A1169,[1]ratio_family_bedrooms!$A:$K,11,FALSE)</f>
        <v>1.5000000000000002</v>
      </c>
      <c r="M1169">
        <f t="shared" si="18"/>
        <v>1395.0324970050349</v>
      </c>
    </row>
    <row r="1170" spans="1:13" x14ac:dyDescent="0.2">
      <c r="A1170">
        <v>2012</v>
      </c>
      <c r="B1170">
        <v>10</v>
      </c>
      <c r="C1170" t="s">
        <v>59</v>
      </c>
      <c r="D1170">
        <v>2</v>
      </c>
      <c r="E1170" t="s">
        <v>40</v>
      </c>
      <c r="F1170">
        <f>VLOOKUP(A1170&amp;B1170&amp;C1170&amp;D1170&amp;E1170,average_median_rates_2_aptFINAL!A:P,16,FALSE)</f>
        <v>919</v>
      </c>
      <c r="G1170">
        <f>VLOOKUP(A1170&amp;B1170&amp;C1170&amp;3&amp;E1170,average_median_rates_2_aptFINAL!A:P,16,FALSE)</f>
        <v>1062</v>
      </c>
      <c r="H1170">
        <f>IF(D1170&lt;=3,VLOOKUP(A1170&amp;D1170,[1]ratio_condo_family!$A:$F,6,FALSE),0)</f>
        <v>1.35440048252916</v>
      </c>
      <c r="I1170">
        <f>VLOOKUP(A1170&amp;3,[1]ratio_condo_family!$A:$F,6,FALSE)</f>
        <v>1.3664127249039721</v>
      </c>
      <c r="J1170">
        <f>VLOOKUP(A1170,[1]ratio_family_bedrooms!$A:$K,9,FALSE)</f>
        <v>1.0588235294117647</v>
      </c>
      <c r="K1170">
        <f>VLOOKUP(A1170,[1]ratio_family_bedrooms!$A:$K,10,FALSE)</f>
        <v>1.2222222222222221</v>
      </c>
      <c r="L1170">
        <f>VLOOKUP(A1170,[1]ratio_family_bedrooms!$A:$K,11,FALSE)</f>
        <v>1.5000000000000002</v>
      </c>
      <c r="M1170">
        <f t="shared" si="18"/>
        <v>1244.6940434442981</v>
      </c>
    </row>
    <row r="1171" spans="1:13" x14ac:dyDescent="0.2">
      <c r="A1171">
        <v>2012</v>
      </c>
      <c r="B1171">
        <v>10</v>
      </c>
      <c r="C1171" t="s">
        <v>59</v>
      </c>
      <c r="D1171">
        <v>2</v>
      </c>
      <c r="E1171" t="s">
        <v>41</v>
      </c>
      <c r="F1171">
        <f>VLOOKUP(A1171&amp;B1171&amp;C1171&amp;D1171&amp;E1171,average_median_rates_2_aptFINAL!A:P,16,FALSE)</f>
        <v>989</v>
      </c>
      <c r="G1171">
        <f>VLOOKUP(A1171&amp;B1171&amp;C1171&amp;3&amp;E1171,average_median_rates_2_aptFINAL!A:P,16,FALSE)</f>
        <v>1169</v>
      </c>
      <c r="H1171">
        <f>IF(D1171&lt;=3,VLOOKUP(A1171&amp;D1171,[1]ratio_condo_family!$A:$F,6,FALSE),0)</f>
        <v>1.35440048252916</v>
      </c>
      <c r="I1171">
        <f>VLOOKUP(A1171&amp;3,[1]ratio_condo_family!$A:$F,6,FALSE)</f>
        <v>1.3664127249039721</v>
      </c>
      <c r="J1171">
        <f>VLOOKUP(A1171,[1]ratio_family_bedrooms!$A:$K,9,FALSE)</f>
        <v>1.0588235294117647</v>
      </c>
      <c r="K1171">
        <f>VLOOKUP(A1171,[1]ratio_family_bedrooms!$A:$K,10,FALSE)</f>
        <v>1.2222222222222221</v>
      </c>
      <c r="L1171">
        <f>VLOOKUP(A1171,[1]ratio_family_bedrooms!$A:$K,11,FALSE)</f>
        <v>1.5000000000000002</v>
      </c>
      <c r="M1171">
        <f t="shared" si="18"/>
        <v>1339.5020772213393</v>
      </c>
    </row>
    <row r="1172" spans="1:13" x14ac:dyDescent="0.2">
      <c r="A1172">
        <v>2012</v>
      </c>
      <c r="B1172">
        <v>10</v>
      </c>
      <c r="C1172" t="s">
        <v>59</v>
      </c>
      <c r="D1172">
        <v>2</v>
      </c>
      <c r="E1172" t="s">
        <v>42</v>
      </c>
      <c r="F1172">
        <f>VLOOKUP(A1172&amp;B1172&amp;C1172&amp;D1172&amp;E1172,average_median_rates_2_aptFINAL!A:P,16,FALSE)</f>
        <v>922</v>
      </c>
      <c r="G1172">
        <f>VLOOKUP(A1172&amp;B1172&amp;C1172&amp;3&amp;E1172,average_median_rates_2_aptFINAL!A:P,16,FALSE)</f>
        <v>1048</v>
      </c>
      <c r="H1172">
        <f>IF(D1172&lt;=3,VLOOKUP(A1172&amp;D1172,[1]ratio_condo_family!$A:$F,6,FALSE),0)</f>
        <v>1.35440048252916</v>
      </c>
      <c r="I1172">
        <f>VLOOKUP(A1172&amp;3,[1]ratio_condo_family!$A:$F,6,FALSE)</f>
        <v>1.3664127249039721</v>
      </c>
      <c r="J1172">
        <f>VLOOKUP(A1172,[1]ratio_family_bedrooms!$A:$K,9,FALSE)</f>
        <v>1.0588235294117647</v>
      </c>
      <c r="K1172">
        <f>VLOOKUP(A1172,[1]ratio_family_bedrooms!$A:$K,10,FALSE)</f>
        <v>1.2222222222222221</v>
      </c>
      <c r="L1172">
        <f>VLOOKUP(A1172,[1]ratio_family_bedrooms!$A:$K,11,FALSE)</f>
        <v>1.5000000000000002</v>
      </c>
      <c r="M1172">
        <f t="shared" si="18"/>
        <v>1248.7572448918854</v>
      </c>
    </row>
    <row r="1173" spans="1:13" x14ac:dyDescent="0.2">
      <c r="A1173">
        <v>2012</v>
      </c>
      <c r="B1173">
        <v>10</v>
      </c>
      <c r="C1173" t="s">
        <v>59</v>
      </c>
      <c r="D1173">
        <v>2</v>
      </c>
      <c r="E1173" t="s">
        <v>43</v>
      </c>
      <c r="F1173">
        <f>VLOOKUP(A1173&amp;B1173&amp;C1173&amp;D1173&amp;E1173,average_median_rates_2_aptFINAL!A:P,16,FALSE)</f>
        <v>1261</v>
      </c>
      <c r="G1173">
        <f>VLOOKUP(A1173&amp;B1173&amp;C1173&amp;3&amp;E1173,average_median_rates_2_aptFINAL!A:P,16,FALSE)</f>
        <v>1480</v>
      </c>
      <c r="H1173">
        <f>IF(D1173&lt;=3,VLOOKUP(A1173&amp;D1173,[1]ratio_condo_family!$A:$F,6,FALSE),0)</f>
        <v>1.35440048252916</v>
      </c>
      <c r="I1173">
        <f>VLOOKUP(A1173&amp;3,[1]ratio_condo_family!$A:$F,6,FALSE)</f>
        <v>1.3664127249039721</v>
      </c>
      <c r="J1173">
        <f>VLOOKUP(A1173,[1]ratio_family_bedrooms!$A:$K,9,FALSE)</f>
        <v>1.0588235294117647</v>
      </c>
      <c r="K1173">
        <f>VLOOKUP(A1173,[1]ratio_family_bedrooms!$A:$K,10,FALSE)</f>
        <v>1.2222222222222221</v>
      </c>
      <c r="L1173">
        <f>VLOOKUP(A1173,[1]ratio_family_bedrooms!$A:$K,11,FALSE)</f>
        <v>1.5000000000000002</v>
      </c>
      <c r="M1173">
        <f t="shared" si="18"/>
        <v>1707.8990084692707</v>
      </c>
    </row>
    <row r="1174" spans="1:13" x14ac:dyDescent="0.2">
      <c r="A1174">
        <v>2012</v>
      </c>
      <c r="B1174">
        <v>10</v>
      </c>
      <c r="C1174" t="s">
        <v>59</v>
      </c>
      <c r="D1174">
        <v>2</v>
      </c>
      <c r="E1174" t="s">
        <v>60</v>
      </c>
      <c r="F1174">
        <f>VLOOKUP(A1174&amp;B1174&amp;C1174&amp;D1174&amp;E1174,average_median_rates_2_aptFINAL!A:P,16,FALSE)</f>
        <v>1216</v>
      </c>
      <c r="G1174">
        <f>VLOOKUP(A1174&amp;B1174&amp;C1174&amp;3&amp;E1174,average_median_rates_2_aptFINAL!A:P,16,FALSE)</f>
        <v>1438</v>
      </c>
      <c r="H1174">
        <f>IF(D1174&lt;=3,VLOOKUP(A1174&amp;D1174,[1]ratio_condo_family!$A:$F,6,FALSE),0)</f>
        <v>1.35440048252916</v>
      </c>
      <c r="I1174">
        <f>VLOOKUP(A1174&amp;3,[1]ratio_condo_family!$A:$F,6,FALSE)</f>
        <v>1.3664127249039721</v>
      </c>
      <c r="J1174">
        <f>VLOOKUP(A1174,[1]ratio_family_bedrooms!$A:$K,9,FALSE)</f>
        <v>1.0588235294117647</v>
      </c>
      <c r="K1174">
        <f>VLOOKUP(A1174,[1]ratio_family_bedrooms!$A:$K,10,FALSE)</f>
        <v>1.2222222222222221</v>
      </c>
      <c r="L1174">
        <f>VLOOKUP(A1174,[1]ratio_family_bedrooms!$A:$K,11,FALSE)</f>
        <v>1.5000000000000002</v>
      </c>
      <c r="M1174">
        <f t="shared" si="18"/>
        <v>1646.9509867554586</v>
      </c>
    </row>
    <row r="1175" spans="1:13" x14ac:dyDescent="0.2">
      <c r="A1175">
        <v>2012</v>
      </c>
      <c r="B1175">
        <v>10</v>
      </c>
      <c r="C1175" t="s">
        <v>59</v>
      </c>
      <c r="D1175">
        <v>3</v>
      </c>
      <c r="E1175" t="s">
        <v>12</v>
      </c>
      <c r="F1175">
        <f>VLOOKUP(A1175&amp;B1175&amp;C1175&amp;D1175&amp;E1175,average_median_rates_2_aptFINAL!A:P,16,FALSE)</f>
        <v>2958</v>
      </c>
      <c r="G1175">
        <f>VLOOKUP(A1175&amp;B1175&amp;C1175&amp;3&amp;E1175,average_median_rates_2_aptFINAL!A:P,16,FALSE)</f>
        <v>2958</v>
      </c>
      <c r="H1175">
        <f>IF(D1175&lt;=3,VLOOKUP(A1175&amp;D1175,[1]ratio_condo_family!$A:$F,6,FALSE),0)</f>
        <v>1.3664127249039721</v>
      </c>
      <c r="I1175">
        <f>VLOOKUP(A1175&amp;3,[1]ratio_condo_family!$A:$F,6,FALSE)</f>
        <v>1.3664127249039721</v>
      </c>
      <c r="J1175">
        <f>VLOOKUP(A1175,[1]ratio_family_bedrooms!$A:$K,9,FALSE)</f>
        <v>1.0588235294117647</v>
      </c>
      <c r="K1175">
        <f>VLOOKUP(A1175,[1]ratio_family_bedrooms!$A:$K,10,FALSE)</f>
        <v>1.2222222222222221</v>
      </c>
      <c r="L1175">
        <f>VLOOKUP(A1175,[1]ratio_family_bedrooms!$A:$K,11,FALSE)</f>
        <v>1.5000000000000002</v>
      </c>
      <c r="M1175">
        <f t="shared" si="18"/>
        <v>4041.8488402659495</v>
      </c>
    </row>
    <row r="1176" spans="1:13" x14ac:dyDescent="0.2">
      <c r="A1176">
        <v>2012</v>
      </c>
      <c r="B1176">
        <v>10</v>
      </c>
      <c r="C1176" t="s">
        <v>59</v>
      </c>
      <c r="D1176">
        <v>3</v>
      </c>
      <c r="E1176" t="s">
        <v>16</v>
      </c>
      <c r="F1176">
        <f>VLOOKUP(A1176&amp;B1176&amp;C1176&amp;D1176&amp;E1176,average_median_rates_2_aptFINAL!A:P,16,FALSE)</f>
        <v>2404</v>
      </c>
      <c r="G1176">
        <f>VLOOKUP(A1176&amp;B1176&amp;C1176&amp;3&amp;E1176,average_median_rates_2_aptFINAL!A:P,16,FALSE)</f>
        <v>2404</v>
      </c>
      <c r="H1176">
        <f>IF(D1176&lt;=3,VLOOKUP(A1176&amp;D1176,[1]ratio_condo_family!$A:$F,6,FALSE),0)</f>
        <v>1.3664127249039721</v>
      </c>
      <c r="I1176">
        <f>VLOOKUP(A1176&amp;3,[1]ratio_condo_family!$A:$F,6,FALSE)</f>
        <v>1.3664127249039721</v>
      </c>
      <c r="J1176">
        <f>VLOOKUP(A1176,[1]ratio_family_bedrooms!$A:$K,9,FALSE)</f>
        <v>1.0588235294117647</v>
      </c>
      <c r="K1176">
        <f>VLOOKUP(A1176,[1]ratio_family_bedrooms!$A:$K,10,FALSE)</f>
        <v>1.2222222222222221</v>
      </c>
      <c r="L1176">
        <f>VLOOKUP(A1176,[1]ratio_family_bedrooms!$A:$K,11,FALSE)</f>
        <v>1.5000000000000002</v>
      </c>
      <c r="M1176">
        <f t="shared" si="18"/>
        <v>3284.8561906691489</v>
      </c>
    </row>
    <row r="1177" spans="1:13" x14ac:dyDescent="0.2">
      <c r="A1177">
        <v>2012</v>
      </c>
      <c r="B1177">
        <v>10</v>
      </c>
      <c r="C1177" t="s">
        <v>59</v>
      </c>
      <c r="D1177">
        <v>3</v>
      </c>
      <c r="E1177" t="s">
        <v>17</v>
      </c>
      <c r="F1177">
        <f>VLOOKUP(A1177&amp;B1177&amp;C1177&amp;D1177&amp;E1177,average_median_rates_2_aptFINAL!A:P,16,FALSE)</f>
        <v>2535</v>
      </c>
      <c r="G1177">
        <f>VLOOKUP(A1177&amp;B1177&amp;C1177&amp;3&amp;E1177,average_median_rates_2_aptFINAL!A:P,16,FALSE)</f>
        <v>2535</v>
      </c>
      <c r="H1177">
        <f>IF(D1177&lt;=3,VLOOKUP(A1177&amp;D1177,[1]ratio_condo_family!$A:$F,6,FALSE),0)</f>
        <v>1.3664127249039721</v>
      </c>
      <c r="I1177">
        <f>VLOOKUP(A1177&amp;3,[1]ratio_condo_family!$A:$F,6,FALSE)</f>
        <v>1.3664127249039721</v>
      </c>
      <c r="J1177">
        <f>VLOOKUP(A1177,[1]ratio_family_bedrooms!$A:$K,9,FALSE)</f>
        <v>1.0588235294117647</v>
      </c>
      <c r="K1177">
        <f>VLOOKUP(A1177,[1]ratio_family_bedrooms!$A:$K,10,FALSE)</f>
        <v>1.2222222222222221</v>
      </c>
      <c r="L1177">
        <f>VLOOKUP(A1177,[1]ratio_family_bedrooms!$A:$K,11,FALSE)</f>
        <v>1.5000000000000002</v>
      </c>
      <c r="M1177">
        <f t="shared" si="18"/>
        <v>3463.8562576315694</v>
      </c>
    </row>
    <row r="1178" spans="1:13" x14ac:dyDescent="0.2">
      <c r="A1178">
        <v>2012</v>
      </c>
      <c r="B1178">
        <v>10</v>
      </c>
      <c r="C1178" t="s">
        <v>59</v>
      </c>
      <c r="D1178">
        <v>3</v>
      </c>
      <c r="E1178" t="s">
        <v>19</v>
      </c>
      <c r="F1178">
        <f>VLOOKUP(A1178&amp;B1178&amp;C1178&amp;D1178&amp;E1178,average_median_rates_2_aptFINAL!A:P,16,FALSE)</f>
        <v>2040</v>
      </c>
      <c r="G1178">
        <f>VLOOKUP(A1178&amp;B1178&amp;C1178&amp;3&amp;E1178,average_median_rates_2_aptFINAL!A:P,16,FALSE)</f>
        <v>2040</v>
      </c>
      <c r="H1178">
        <f>IF(D1178&lt;=3,VLOOKUP(A1178&amp;D1178,[1]ratio_condo_family!$A:$F,6,FALSE),0)</f>
        <v>1.3664127249039721</v>
      </c>
      <c r="I1178">
        <f>VLOOKUP(A1178&amp;3,[1]ratio_condo_family!$A:$F,6,FALSE)</f>
        <v>1.3664127249039721</v>
      </c>
      <c r="J1178">
        <f>VLOOKUP(A1178,[1]ratio_family_bedrooms!$A:$K,9,FALSE)</f>
        <v>1.0588235294117647</v>
      </c>
      <c r="K1178">
        <f>VLOOKUP(A1178,[1]ratio_family_bedrooms!$A:$K,10,FALSE)</f>
        <v>1.2222222222222221</v>
      </c>
      <c r="L1178">
        <f>VLOOKUP(A1178,[1]ratio_family_bedrooms!$A:$K,11,FALSE)</f>
        <v>1.5000000000000002</v>
      </c>
      <c r="M1178">
        <f t="shared" si="18"/>
        <v>2787.4819588041032</v>
      </c>
    </row>
    <row r="1179" spans="1:13" x14ac:dyDescent="0.2">
      <c r="A1179">
        <v>2012</v>
      </c>
      <c r="B1179">
        <v>10</v>
      </c>
      <c r="C1179" t="s">
        <v>59</v>
      </c>
      <c r="D1179">
        <v>3</v>
      </c>
      <c r="E1179" t="s">
        <v>20</v>
      </c>
      <c r="F1179">
        <f>VLOOKUP(A1179&amp;B1179&amp;C1179&amp;D1179&amp;E1179,average_median_rates_2_aptFINAL!A:P,16,FALSE)</f>
        <v>2258.4093951563782</v>
      </c>
      <c r="G1179">
        <f>VLOOKUP(A1179&amp;B1179&amp;C1179&amp;3&amp;E1179,average_median_rates_2_aptFINAL!A:P,16,FALSE)</f>
        <v>2258.4093951563782</v>
      </c>
      <c r="H1179">
        <f>IF(D1179&lt;=3,VLOOKUP(A1179&amp;D1179,[1]ratio_condo_family!$A:$F,6,FALSE),0)</f>
        <v>1.3664127249039721</v>
      </c>
      <c r="I1179">
        <f>VLOOKUP(A1179&amp;3,[1]ratio_condo_family!$A:$F,6,FALSE)</f>
        <v>1.3664127249039721</v>
      </c>
      <c r="J1179">
        <f>VLOOKUP(A1179,[1]ratio_family_bedrooms!$A:$K,9,FALSE)</f>
        <v>1.0588235294117647</v>
      </c>
      <c r="K1179">
        <f>VLOOKUP(A1179,[1]ratio_family_bedrooms!$A:$K,10,FALSE)</f>
        <v>1.2222222222222221</v>
      </c>
      <c r="L1179">
        <f>VLOOKUP(A1179,[1]ratio_family_bedrooms!$A:$K,11,FALSE)</f>
        <v>1.5000000000000002</v>
      </c>
      <c r="M1179">
        <f t="shared" si="18"/>
        <v>3085.9193355843581</v>
      </c>
    </row>
    <row r="1180" spans="1:13" x14ac:dyDescent="0.2">
      <c r="A1180">
        <v>2012</v>
      </c>
      <c r="B1180">
        <v>10</v>
      </c>
      <c r="C1180" t="s">
        <v>59</v>
      </c>
      <c r="D1180">
        <v>3</v>
      </c>
      <c r="E1180" t="s">
        <v>21</v>
      </c>
      <c r="F1180">
        <f>VLOOKUP(A1180&amp;B1180&amp;C1180&amp;D1180&amp;E1180,average_median_rates_2_aptFINAL!A:P,16,FALSE)</f>
        <v>2515</v>
      </c>
      <c r="G1180">
        <f>VLOOKUP(A1180&amp;B1180&amp;C1180&amp;3&amp;E1180,average_median_rates_2_aptFINAL!A:P,16,FALSE)</f>
        <v>2515</v>
      </c>
      <c r="H1180">
        <f>IF(D1180&lt;=3,VLOOKUP(A1180&amp;D1180,[1]ratio_condo_family!$A:$F,6,FALSE),0)</f>
        <v>1.3664127249039721</v>
      </c>
      <c r="I1180">
        <f>VLOOKUP(A1180&amp;3,[1]ratio_condo_family!$A:$F,6,FALSE)</f>
        <v>1.3664127249039721</v>
      </c>
      <c r="J1180">
        <f>VLOOKUP(A1180,[1]ratio_family_bedrooms!$A:$K,9,FALSE)</f>
        <v>1.0588235294117647</v>
      </c>
      <c r="K1180">
        <f>VLOOKUP(A1180,[1]ratio_family_bedrooms!$A:$K,10,FALSE)</f>
        <v>1.2222222222222221</v>
      </c>
      <c r="L1180">
        <f>VLOOKUP(A1180,[1]ratio_family_bedrooms!$A:$K,11,FALSE)</f>
        <v>1.5000000000000002</v>
      </c>
      <c r="M1180">
        <f t="shared" si="18"/>
        <v>3436.5280031334901</v>
      </c>
    </row>
    <row r="1181" spans="1:13" x14ac:dyDescent="0.2">
      <c r="A1181">
        <v>2012</v>
      </c>
      <c r="B1181">
        <v>10</v>
      </c>
      <c r="C1181" t="s">
        <v>59</v>
      </c>
      <c r="D1181">
        <v>3</v>
      </c>
      <c r="E1181" t="s">
        <v>23</v>
      </c>
      <c r="F1181">
        <f>VLOOKUP(A1181&amp;B1181&amp;C1181&amp;D1181&amp;E1181,average_median_rates_2_aptFINAL!A:P,16,FALSE)</f>
        <v>1244</v>
      </c>
      <c r="G1181">
        <f>VLOOKUP(A1181&amp;B1181&amp;C1181&amp;3&amp;E1181,average_median_rates_2_aptFINAL!A:P,16,FALSE)</f>
        <v>1244</v>
      </c>
      <c r="H1181">
        <f>IF(D1181&lt;=3,VLOOKUP(A1181&amp;D1181,[1]ratio_condo_family!$A:$F,6,FALSE),0)</f>
        <v>1.3664127249039721</v>
      </c>
      <c r="I1181">
        <f>VLOOKUP(A1181&amp;3,[1]ratio_condo_family!$A:$F,6,FALSE)</f>
        <v>1.3664127249039721</v>
      </c>
      <c r="J1181">
        <f>VLOOKUP(A1181,[1]ratio_family_bedrooms!$A:$K,9,FALSE)</f>
        <v>1.0588235294117647</v>
      </c>
      <c r="K1181">
        <f>VLOOKUP(A1181,[1]ratio_family_bedrooms!$A:$K,10,FALSE)</f>
        <v>1.2222222222222221</v>
      </c>
      <c r="L1181">
        <f>VLOOKUP(A1181,[1]ratio_family_bedrooms!$A:$K,11,FALSE)</f>
        <v>1.5000000000000002</v>
      </c>
      <c r="M1181">
        <f t="shared" si="18"/>
        <v>1699.8174297805413</v>
      </c>
    </row>
    <row r="1182" spans="1:13" x14ac:dyDescent="0.2">
      <c r="A1182">
        <v>2012</v>
      </c>
      <c r="B1182">
        <v>10</v>
      </c>
      <c r="C1182" t="s">
        <v>59</v>
      </c>
      <c r="D1182">
        <v>3</v>
      </c>
      <c r="E1182" t="s">
        <v>24</v>
      </c>
      <c r="F1182">
        <f>VLOOKUP(A1182&amp;B1182&amp;C1182&amp;D1182&amp;E1182,average_median_rates_2_aptFINAL!A:P,16,FALSE)</f>
        <v>1574</v>
      </c>
      <c r="G1182">
        <f>VLOOKUP(A1182&amp;B1182&amp;C1182&amp;3&amp;E1182,average_median_rates_2_aptFINAL!A:P,16,FALSE)</f>
        <v>1574</v>
      </c>
      <c r="H1182">
        <f>IF(D1182&lt;=3,VLOOKUP(A1182&amp;D1182,[1]ratio_condo_family!$A:$F,6,FALSE),0)</f>
        <v>1.3664127249039721</v>
      </c>
      <c r="I1182">
        <f>VLOOKUP(A1182&amp;3,[1]ratio_condo_family!$A:$F,6,FALSE)</f>
        <v>1.3664127249039721</v>
      </c>
      <c r="J1182">
        <f>VLOOKUP(A1182,[1]ratio_family_bedrooms!$A:$K,9,FALSE)</f>
        <v>1.0588235294117647</v>
      </c>
      <c r="K1182">
        <f>VLOOKUP(A1182,[1]ratio_family_bedrooms!$A:$K,10,FALSE)</f>
        <v>1.2222222222222221</v>
      </c>
      <c r="L1182">
        <f>VLOOKUP(A1182,[1]ratio_family_bedrooms!$A:$K,11,FALSE)</f>
        <v>1.5000000000000002</v>
      </c>
      <c r="M1182">
        <f t="shared" si="18"/>
        <v>2150.7336289988521</v>
      </c>
    </row>
    <row r="1183" spans="1:13" x14ac:dyDescent="0.2">
      <c r="A1183">
        <v>2012</v>
      </c>
      <c r="B1183">
        <v>10</v>
      </c>
      <c r="C1183" t="s">
        <v>59</v>
      </c>
      <c r="D1183">
        <v>3</v>
      </c>
      <c r="E1183" t="s">
        <v>25</v>
      </c>
      <c r="F1183">
        <f>VLOOKUP(A1183&amp;B1183&amp;C1183&amp;D1183&amp;E1183,average_median_rates_2_aptFINAL!A:P,16,FALSE)</f>
        <v>1241</v>
      </c>
      <c r="G1183">
        <f>VLOOKUP(A1183&amp;B1183&amp;C1183&amp;3&amp;E1183,average_median_rates_2_aptFINAL!A:P,16,FALSE)</f>
        <v>1241</v>
      </c>
      <c r="H1183">
        <f>IF(D1183&lt;=3,VLOOKUP(A1183&amp;D1183,[1]ratio_condo_family!$A:$F,6,FALSE),0)</f>
        <v>1.3664127249039721</v>
      </c>
      <c r="I1183">
        <f>VLOOKUP(A1183&amp;3,[1]ratio_condo_family!$A:$F,6,FALSE)</f>
        <v>1.3664127249039721</v>
      </c>
      <c r="J1183">
        <f>VLOOKUP(A1183,[1]ratio_family_bedrooms!$A:$K,9,FALSE)</f>
        <v>1.0588235294117647</v>
      </c>
      <c r="K1183">
        <f>VLOOKUP(A1183,[1]ratio_family_bedrooms!$A:$K,10,FALSE)</f>
        <v>1.2222222222222221</v>
      </c>
      <c r="L1183">
        <f>VLOOKUP(A1183,[1]ratio_family_bedrooms!$A:$K,11,FALSE)</f>
        <v>1.5000000000000002</v>
      </c>
      <c r="M1183">
        <f t="shared" si="18"/>
        <v>1695.7181916058294</v>
      </c>
    </row>
    <row r="1184" spans="1:13" x14ac:dyDescent="0.2">
      <c r="A1184">
        <v>2012</v>
      </c>
      <c r="B1184">
        <v>10</v>
      </c>
      <c r="C1184" t="s">
        <v>59</v>
      </c>
      <c r="D1184">
        <v>3</v>
      </c>
      <c r="E1184" t="s">
        <v>26</v>
      </c>
      <c r="F1184">
        <f>VLOOKUP(A1184&amp;B1184&amp;C1184&amp;D1184&amp;E1184,average_median_rates_2_aptFINAL!A:P,16,FALSE)</f>
        <v>1166</v>
      </c>
      <c r="G1184">
        <f>VLOOKUP(A1184&amp;B1184&amp;C1184&amp;3&amp;E1184,average_median_rates_2_aptFINAL!A:P,16,FALSE)</f>
        <v>1166</v>
      </c>
      <c r="H1184">
        <f>IF(D1184&lt;=3,VLOOKUP(A1184&amp;D1184,[1]ratio_condo_family!$A:$F,6,FALSE),0)</f>
        <v>1.3664127249039721</v>
      </c>
      <c r="I1184">
        <f>VLOOKUP(A1184&amp;3,[1]ratio_condo_family!$A:$F,6,FALSE)</f>
        <v>1.3664127249039721</v>
      </c>
      <c r="J1184">
        <f>VLOOKUP(A1184,[1]ratio_family_bedrooms!$A:$K,9,FALSE)</f>
        <v>1.0588235294117647</v>
      </c>
      <c r="K1184">
        <f>VLOOKUP(A1184,[1]ratio_family_bedrooms!$A:$K,10,FALSE)</f>
        <v>1.2222222222222221</v>
      </c>
      <c r="L1184">
        <f>VLOOKUP(A1184,[1]ratio_family_bedrooms!$A:$K,11,FALSE)</f>
        <v>1.5000000000000002</v>
      </c>
      <c r="M1184">
        <f t="shared" si="18"/>
        <v>1593.2372372380314</v>
      </c>
    </row>
    <row r="1185" spans="1:13" x14ac:dyDescent="0.2">
      <c r="A1185">
        <v>2012</v>
      </c>
      <c r="B1185">
        <v>10</v>
      </c>
      <c r="C1185" t="s">
        <v>59</v>
      </c>
      <c r="D1185">
        <v>3</v>
      </c>
      <c r="E1185" t="s">
        <v>27</v>
      </c>
      <c r="F1185">
        <f>VLOOKUP(A1185&amp;B1185&amp;C1185&amp;D1185&amp;E1185,average_median_rates_2_aptFINAL!A:P,16,FALSE)</f>
        <v>2195</v>
      </c>
      <c r="G1185">
        <f>VLOOKUP(A1185&amp;B1185&amp;C1185&amp;3&amp;E1185,average_median_rates_2_aptFINAL!A:P,16,FALSE)</f>
        <v>2195</v>
      </c>
      <c r="H1185">
        <f>IF(D1185&lt;=3,VLOOKUP(A1185&amp;D1185,[1]ratio_condo_family!$A:$F,6,FALSE),0)</f>
        <v>1.3664127249039721</v>
      </c>
      <c r="I1185">
        <f>VLOOKUP(A1185&amp;3,[1]ratio_condo_family!$A:$F,6,FALSE)</f>
        <v>1.3664127249039721</v>
      </c>
      <c r="J1185">
        <f>VLOOKUP(A1185,[1]ratio_family_bedrooms!$A:$K,9,FALSE)</f>
        <v>1.0588235294117647</v>
      </c>
      <c r="K1185">
        <f>VLOOKUP(A1185,[1]ratio_family_bedrooms!$A:$K,10,FALSE)</f>
        <v>1.2222222222222221</v>
      </c>
      <c r="L1185">
        <f>VLOOKUP(A1185,[1]ratio_family_bedrooms!$A:$K,11,FALSE)</f>
        <v>1.5000000000000002</v>
      </c>
      <c r="M1185">
        <f t="shared" si="18"/>
        <v>2999.2759311642189</v>
      </c>
    </row>
    <row r="1186" spans="1:13" x14ac:dyDescent="0.2">
      <c r="A1186">
        <v>2012</v>
      </c>
      <c r="B1186">
        <v>10</v>
      </c>
      <c r="C1186" t="s">
        <v>59</v>
      </c>
      <c r="D1186">
        <v>3</v>
      </c>
      <c r="E1186" t="s">
        <v>28</v>
      </c>
      <c r="F1186">
        <f>VLOOKUP(A1186&amp;B1186&amp;C1186&amp;D1186&amp;E1186,average_median_rates_2_aptFINAL!A:P,16,FALSE)</f>
        <v>1452</v>
      </c>
      <c r="G1186">
        <f>VLOOKUP(A1186&amp;B1186&amp;C1186&amp;3&amp;E1186,average_median_rates_2_aptFINAL!A:P,16,FALSE)</f>
        <v>1452</v>
      </c>
      <c r="H1186">
        <f>IF(D1186&lt;=3,VLOOKUP(A1186&amp;D1186,[1]ratio_condo_family!$A:$F,6,FALSE),0)</f>
        <v>1.3664127249039721</v>
      </c>
      <c r="I1186">
        <f>VLOOKUP(A1186&amp;3,[1]ratio_condo_family!$A:$F,6,FALSE)</f>
        <v>1.3664127249039721</v>
      </c>
      <c r="J1186">
        <f>VLOOKUP(A1186,[1]ratio_family_bedrooms!$A:$K,9,FALSE)</f>
        <v>1.0588235294117647</v>
      </c>
      <c r="K1186">
        <f>VLOOKUP(A1186,[1]ratio_family_bedrooms!$A:$K,10,FALSE)</f>
        <v>1.2222222222222221</v>
      </c>
      <c r="L1186">
        <f>VLOOKUP(A1186,[1]ratio_family_bedrooms!$A:$K,11,FALSE)</f>
        <v>1.5000000000000002</v>
      </c>
      <c r="M1186">
        <f t="shared" si="18"/>
        <v>1984.0312765605674</v>
      </c>
    </row>
    <row r="1187" spans="1:13" x14ac:dyDescent="0.2">
      <c r="A1187">
        <v>2012</v>
      </c>
      <c r="B1187">
        <v>10</v>
      </c>
      <c r="C1187" t="s">
        <v>59</v>
      </c>
      <c r="D1187">
        <v>3</v>
      </c>
      <c r="E1187" t="s">
        <v>29</v>
      </c>
      <c r="F1187">
        <f>VLOOKUP(A1187&amp;B1187&amp;C1187&amp;D1187&amp;E1187,average_median_rates_2_aptFINAL!A:P,16,FALSE)</f>
        <v>1164</v>
      </c>
      <c r="G1187">
        <f>VLOOKUP(A1187&amp;B1187&amp;C1187&amp;3&amp;E1187,average_median_rates_2_aptFINAL!A:P,16,FALSE)</f>
        <v>1164</v>
      </c>
      <c r="H1187">
        <f>IF(D1187&lt;=3,VLOOKUP(A1187&amp;D1187,[1]ratio_condo_family!$A:$F,6,FALSE),0)</f>
        <v>1.3664127249039721</v>
      </c>
      <c r="I1187">
        <f>VLOOKUP(A1187&amp;3,[1]ratio_condo_family!$A:$F,6,FALSE)</f>
        <v>1.3664127249039721</v>
      </c>
      <c r="J1187">
        <f>VLOOKUP(A1187,[1]ratio_family_bedrooms!$A:$K,9,FALSE)</f>
        <v>1.0588235294117647</v>
      </c>
      <c r="K1187">
        <f>VLOOKUP(A1187,[1]ratio_family_bedrooms!$A:$K,10,FALSE)</f>
        <v>1.2222222222222221</v>
      </c>
      <c r="L1187">
        <f>VLOOKUP(A1187,[1]ratio_family_bedrooms!$A:$K,11,FALSE)</f>
        <v>1.5000000000000002</v>
      </c>
      <c r="M1187">
        <f t="shared" si="18"/>
        <v>1590.5044117882235</v>
      </c>
    </row>
    <row r="1188" spans="1:13" x14ac:dyDescent="0.2">
      <c r="A1188">
        <v>2012</v>
      </c>
      <c r="B1188">
        <v>10</v>
      </c>
      <c r="C1188" t="s">
        <v>59</v>
      </c>
      <c r="D1188">
        <v>3</v>
      </c>
      <c r="E1188" t="s">
        <v>31</v>
      </c>
      <c r="F1188">
        <f>VLOOKUP(A1188&amp;B1188&amp;C1188&amp;D1188&amp;E1188,average_median_rates_2_aptFINAL!A:P,16,FALSE)</f>
        <v>1351</v>
      </c>
      <c r="G1188">
        <f>VLOOKUP(A1188&amp;B1188&amp;C1188&amp;3&amp;E1188,average_median_rates_2_aptFINAL!A:P,16,FALSE)</f>
        <v>1351</v>
      </c>
      <c r="H1188">
        <f>IF(D1188&lt;=3,VLOOKUP(A1188&amp;D1188,[1]ratio_condo_family!$A:$F,6,FALSE),0)</f>
        <v>1.3664127249039721</v>
      </c>
      <c r="I1188">
        <f>VLOOKUP(A1188&amp;3,[1]ratio_condo_family!$A:$F,6,FALSE)</f>
        <v>1.3664127249039721</v>
      </c>
      <c r="J1188">
        <f>VLOOKUP(A1188,[1]ratio_family_bedrooms!$A:$K,9,FALSE)</f>
        <v>1.0588235294117647</v>
      </c>
      <c r="K1188">
        <f>VLOOKUP(A1188,[1]ratio_family_bedrooms!$A:$K,10,FALSE)</f>
        <v>1.2222222222222221</v>
      </c>
      <c r="L1188">
        <f>VLOOKUP(A1188,[1]ratio_family_bedrooms!$A:$K,11,FALSE)</f>
        <v>1.5000000000000002</v>
      </c>
      <c r="M1188">
        <f t="shared" si="18"/>
        <v>1846.0235913452664</v>
      </c>
    </row>
    <row r="1189" spans="1:13" x14ac:dyDescent="0.2">
      <c r="A1189">
        <v>2012</v>
      </c>
      <c r="B1189">
        <v>10</v>
      </c>
      <c r="C1189" t="s">
        <v>59</v>
      </c>
      <c r="D1189">
        <v>3</v>
      </c>
      <c r="E1189" t="s">
        <v>32</v>
      </c>
      <c r="F1189">
        <f>VLOOKUP(A1189&amp;B1189&amp;C1189&amp;D1189&amp;E1189,average_median_rates_2_aptFINAL!A:P,16,FALSE)</f>
        <v>1301</v>
      </c>
      <c r="G1189">
        <f>VLOOKUP(A1189&amp;B1189&amp;C1189&amp;3&amp;E1189,average_median_rates_2_aptFINAL!A:P,16,FALSE)</f>
        <v>1301</v>
      </c>
      <c r="H1189">
        <f>IF(D1189&lt;=3,VLOOKUP(A1189&amp;D1189,[1]ratio_condo_family!$A:$F,6,FALSE),0)</f>
        <v>1.3664127249039721</v>
      </c>
      <c r="I1189">
        <f>VLOOKUP(A1189&amp;3,[1]ratio_condo_family!$A:$F,6,FALSE)</f>
        <v>1.3664127249039721</v>
      </c>
      <c r="J1189">
        <f>VLOOKUP(A1189,[1]ratio_family_bedrooms!$A:$K,9,FALSE)</f>
        <v>1.0588235294117647</v>
      </c>
      <c r="K1189">
        <f>VLOOKUP(A1189,[1]ratio_family_bedrooms!$A:$K,10,FALSE)</f>
        <v>1.2222222222222221</v>
      </c>
      <c r="L1189">
        <f>VLOOKUP(A1189,[1]ratio_family_bedrooms!$A:$K,11,FALSE)</f>
        <v>1.5000000000000002</v>
      </c>
      <c r="M1189">
        <f t="shared" si="18"/>
        <v>1777.7029551000678</v>
      </c>
    </row>
    <row r="1190" spans="1:13" x14ac:dyDescent="0.2">
      <c r="A1190">
        <v>2012</v>
      </c>
      <c r="B1190">
        <v>10</v>
      </c>
      <c r="C1190" t="s">
        <v>59</v>
      </c>
      <c r="D1190">
        <v>3</v>
      </c>
      <c r="E1190" t="s">
        <v>33</v>
      </c>
      <c r="F1190">
        <f>VLOOKUP(A1190&amp;B1190&amp;C1190&amp;D1190&amp;E1190,average_median_rates_2_aptFINAL!A:P,16,FALSE)</f>
        <v>1970.4515029816248</v>
      </c>
      <c r="G1190">
        <f>VLOOKUP(A1190&amp;B1190&amp;C1190&amp;3&amp;E1190,average_median_rates_2_aptFINAL!A:P,16,FALSE)</f>
        <v>1970.4515029816248</v>
      </c>
      <c r="H1190">
        <f>IF(D1190&lt;=3,VLOOKUP(A1190&amp;D1190,[1]ratio_condo_family!$A:$F,6,FALSE),0)</f>
        <v>1.3664127249039721</v>
      </c>
      <c r="I1190">
        <f>VLOOKUP(A1190&amp;3,[1]ratio_condo_family!$A:$F,6,FALSE)</f>
        <v>1.3664127249039721</v>
      </c>
      <c r="J1190">
        <f>VLOOKUP(A1190,[1]ratio_family_bedrooms!$A:$K,9,FALSE)</f>
        <v>1.0588235294117647</v>
      </c>
      <c r="K1190">
        <f>VLOOKUP(A1190,[1]ratio_family_bedrooms!$A:$K,10,FALSE)</f>
        <v>1.2222222222222221</v>
      </c>
      <c r="L1190">
        <f>VLOOKUP(A1190,[1]ratio_family_bedrooms!$A:$K,11,FALSE)</f>
        <v>1.5000000000000002</v>
      </c>
      <c r="M1190">
        <f t="shared" si="18"/>
        <v>2692.4500074802495</v>
      </c>
    </row>
    <row r="1191" spans="1:13" x14ac:dyDescent="0.2">
      <c r="A1191">
        <v>2012</v>
      </c>
      <c r="B1191">
        <v>10</v>
      </c>
      <c r="C1191" t="s">
        <v>59</v>
      </c>
      <c r="D1191">
        <v>3</v>
      </c>
      <c r="E1191" t="s">
        <v>34</v>
      </c>
      <c r="F1191">
        <f>VLOOKUP(A1191&amp;B1191&amp;C1191&amp;D1191&amp;E1191,average_median_rates_2_aptFINAL!A:P,16,FALSE)</f>
        <v>1445</v>
      </c>
      <c r="G1191">
        <f>VLOOKUP(A1191&amp;B1191&amp;C1191&amp;3&amp;E1191,average_median_rates_2_aptFINAL!A:P,16,FALSE)</f>
        <v>1445</v>
      </c>
      <c r="H1191">
        <f>IF(D1191&lt;=3,VLOOKUP(A1191&amp;D1191,[1]ratio_condo_family!$A:$F,6,FALSE),0)</f>
        <v>1.3664127249039721</v>
      </c>
      <c r="I1191">
        <f>VLOOKUP(A1191&amp;3,[1]ratio_condo_family!$A:$F,6,FALSE)</f>
        <v>1.3664127249039721</v>
      </c>
      <c r="J1191">
        <f>VLOOKUP(A1191,[1]ratio_family_bedrooms!$A:$K,9,FALSE)</f>
        <v>1.0588235294117647</v>
      </c>
      <c r="K1191">
        <f>VLOOKUP(A1191,[1]ratio_family_bedrooms!$A:$K,10,FALSE)</f>
        <v>1.2222222222222221</v>
      </c>
      <c r="L1191">
        <f>VLOOKUP(A1191,[1]ratio_family_bedrooms!$A:$K,11,FALSE)</f>
        <v>1.5000000000000002</v>
      </c>
      <c r="M1191">
        <f t="shared" si="18"/>
        <v>1974.4663874862397</v>
      </c>
    </row>
    <row r="1192" spans="1:13" x14ac:dyDescent="0.2">
      <c r="A1192">
        <v>2012</v>
      </c>
      <c r="B1192">
        <v>10</v>
      </c>
      <c r="C1192" t="s">
        <v>59</v>
      </c>
      <c r="D1192">
        <v>3</v>
      </c>
      <c r="E1192" t="s">
        <v>35</v>
      </c>
      <c r="F1192">
        <f>VLOOKUP(A1192&amp;B1192&amp;C1192&amp;D1192&amp;E1192,average_median_rates_2_aptFINAL!A:P,16,FALSE)</f>
        <v>2855</v>
      </c>
      <c r="G1192">
        <f>VLOOKUP(A1192&amp;B1192&amp;C1192&amp;3&amp;E1192,average_median_rates_2_aptFINAL!A:P,16,FALSE)</f>
        <v>2855</v>
      </c>
      <c r="H1192">
        <f>IF(D1192&lt;=3,VLOOKUP(A1192&amp;D1192,[1]ratio_condo_family!$A:$F,6,FALSE),0)</f>
        <v>1.3664127249039721</v>
      </c>
      <c r="I1192">
        <f>VLOOKUP(A1192&amp;3,[1]ratio_condo_family!$A:$F,6,FALSE)</f>
        <v>1.3664127249039721</v>
      </c>
      <c r="J1192">
        <f>VLOOKUP(A1192,[1]ratio_family_bedrooms!$A:$K,9,FALSE)</f>
        <v>1.0588235294117647</v>
      </c>
      <c r="K1192">
        <f>VLOOKUP(A1192,[1]ratio_family_bedrooms!$A:$K,10,FALSE)</f>
        <v>1.2222222222222221</v>
      </c>
      <c r="L1192">
        <f>VLOOKUP(A1192,[1]ratio_family_bedrooms!$A:$K,11,FALSE)</f>
        <v>1.5000000000000002</v>
      </c>
      <c r="M1192">
        <f t="shared" si="18"/>
        <v>3901.1083296008405</v>
      </c>
    </row>
    <row r="1193" spans="1:13" x14ac:dyDescent="0.2">
      <c r="A1193">
        <v>2012</v>
      </c>
      <c r="B1193">
        <v>10</v>
      </c>
      <c r="C1193" t="s">
        <v>59</v>
      </c>
      <c r="D1193">
        <v>3</v>
      </c>
      <c r="E1193" t="s">
        <v>36</v>
      </c>
      <c r="F1193">
        <f>VLOOKUP(A1193&amp;B1193&amp;C1193&amp;D1193&amp;E1193,average_median_rates_2_aptFINAL!A:P,16,FALSE)</f>
        <v>1337</v>
      </c>
      <c r="G1193">
        <f>VLOOKUP(A1193&amp;B1193&amp;C1193&amp;3&amp;E1193,average_median_rates_2_aptFINAL!A:P,16,FALSE)</f>
        <v>1337</v>
      </c>
      <c r="H1193">
        <f>IF(D1193&lt;=3,VLOOKUP(A1193&amp;D1193,[1]ratio_condo_family!$A:$F,6,FALSE),0)</f>
        <v>1.3664127249039721</v>
      </c>
      <c r="I1193">
        <f>VLOOKUP(A1193&amp;3,[1]ratio_condo_family!$A:$F,6,FALSE)</f>
        <v>1.3664127249039721</v>
      </c>
      <c r="J1193">
        <f>VLOOKUP(A1193,[1]ratio_family_bedrooms!$A:$K,9,FALSE)</f>
        <v>1.0588235294117647</v>
      </c>
      <c r="K1193">
        <f>VLOOKUP(A1193,[1]ratio_family_bedrooms!$A:$K,10,FALSE)</f>
        <v>1.2222222222222221</v>
      </c>
      <c r="L1193">
        <f>VLOOKUP(A1193,[1]ratio_family_bedrooms!$A:$K,11,FALSE)</f>
        <v>1.5000000000000002</v>
      </c>
      <c r="M1193">
        <f t="shared" si="18"/>
        <v>1826.8938131966108</v>
      </c>
    </row>
    <row r="1194" spans="1:13" x14ac:dyDescent="0.2">
      <c r="A1194">
        <v>2012</v>
      </c>
      <c r="B1194">
        <v>10</v>
      </c>
      <c r="C1194" t="s">
        <v>59</v>
      </c>
      <c r="D1194">
        <v>3</v>
      </c>
      <c r="E1194" t="s">
        <v>37</v>
      </c>
      <c r="F1194">
        <f>VLOOKUP(A1194&amp;B1194&amp;C1194&amp;D1194&amp;E1194,average_median_rates_2_aptFINAL!A:P,16,FALSE)</f>
        <v>1071</v>
      </c>
      <c r="G1194">
        <f>VLOOKUP(A1194&amp;B1194&amp;C1194&amp;3&amp;E1194,average_median_rates_2_aptFINAL!A:P,16,FALSE)</f>
        <v>1071</v>
      </c>
      <c r="H1194">
        <f>IF(D1194&lt;=3,VLOOKUP(A1194&amp;D1194,[1]ratio_condo_family!$A:$F,6,FALSE),0)</f>
        <v>1.3664127249039721</v>
      </c>
      <c r="I1194">
        <f>VLOOKUP(A1194&amp;3,[1]ratio_condo_family!$A:$F,6,FALSE)</f>
        <v>1.3664127249039721</v>
      </c>
      <c r="J1194">
        <f>VLOOKUP(A1194,[1]ratio_family_bedrooms!$A:$K,9,FALSE)</f>
        <v>1.0588235294117647</v>
      </c>
      <c r="K1194">
        <f>VLOOKUP(A1194,[1]ratio_family_bedrooms!$A:$K,10,FALSE)</f>
        <v>1.2222222222222221</v>
      </c>
      <c r="L1194">
        <f>VLOOKUP(A1194,[1]ratio_family_bedrooms!$A:$K,11,FALSE)</f>
        <v>1.5000000000000002</v>
      </c>
      <c r="M1194">
        <f t="shared" si="18"/>
        <v>1463.4280283721541</v>
      </c>
    </row>
    <row r="1195" spans="1:13" x14ac:dyDescent="0.2">
      <c r="A1195">
        <v>2012</v>
      </c>
      <c r="B1195">
        <v>10</v>
      </c>
      <c r="C1195" t="s">
        <v>59</v>
      </c>
      <c r="D1195">
        <v>3</v>
      </c>
      <c r="E1195" t="s">
        <v>38</v>
      </c>
      <c r="F1195">
        <f>VLOOKUP(A1195&amp;B1195&amp;C1195&amp;D1195&amp;E1195,average_median_rates_2_aptFINAL!A:P,16,FALSE)</f>
        <v>1015</v>
      </c>
      <c r="G1195">
        <f>VLOOKUP(A1195&amp;B1195&amp;C1195&amp;3&amp;E1195,average_median_rates_2_aptFINAL!A:P,16,FALSE)</f>
        <v>1015</v>
      </c>
      <c r="H1195">
        <f>IF(D1195&lt;=3,VLOOKUP(A1195&amp;D1195,[1]ratio_condo_family!$A:$F,6,FALSE),0)</f>
        <v>1.3664127249039721</v>
      </c>
      <c r="I1195">
        <f>VLOOKUP(A1195&amp;3,[1]ratio_condo_family!$A:$F,6,FALSE)</f>
        <v>1.3664127249039721</v>
      </c>
      <c r="J1195">
        <f>VLOOKUP(A1195,[1]ratio_family_bedrooms!$A:$K,9,FALSE)</f>
        <v>1.0588235294117647</v>
      </c>
      <c r="K1195">
        <f>VLOOKUP(A1195,[1]ratio_family_bedrooms!$A:$K,10,FALSE)</f>
        <v>1.2222222222222221</v>
      </c>
      <c r="L1195">
        <f>VLOOKUP(A1195,[1]ratio_family_bedrooms!$A:$K,11,FALSE)</f>
        <v>1.5000000000000002</v>
      </c>
      <c r="M1195">
        <f t="shared" si="18"/>
        <v>1386.9089157775318</v>
      </c>
    </row>
    <row r="1196" spans="1:13" x14ac:dyDescent="0.2">
      <c r="A1196">
        <v>2012</v>
      </c>
      <c r="B1196">
        <v>10</v>
      </c>
      <c r="C1196" t="s">
        <v>59</v>
      </c>
      <c r="D1196">
        <v>3</v>
      </c>
      <c r="E1196" t="s">
        <v>39</v>
      </c>
      <c r="F1196">
        <f>VLOOKUP(A1196&amp;B1196&amp;C1196&amp;D1196&amp;E1196,average_median_rates_2_aptFINAL!A:P,16,FALSE)</f>
        <v>1429</v>
      </c>
      <c r="G1196">
        <f>VLOOKUP(A1196&amp;B1196&amp;C1196&amp;3&amp;E1196,average_median_rates_2_aptFINAL!A:P,16,FALSE)</f>
        <v>1429</v>
      </c>
      <c r="H1196">
        <f>IF(D1196&lt;=3,VLOOKUP(A1196&amp;D1196,[1]ratio_condo_family!$A:$F,6,FALSE),0)</f>
        <v>1.3664127249039721</v>
      </c>
      <c r="I1196">
        <f>VLOOKUP(A1196&amp;3,[1]ratio_condo_family!$A:$F,6,FALSE)</f>
        <v>1.3664127249039721</v>
      </c>
      <c r="J1196">
        <f>VLOOKUP(A1196,[1]ratio_family_bedrooms!$A:$K,9,FALSE)</f>
        <v>1.0588235294117647</v>
      </c>
      <c r="K1196">
        <f>VLOOKUP(A1196,[1]ratio_family_bedrooms!$A:$K,10,FALSE)</f>
        <v>1.2222222222222221</v>
      </c>
      <c r="L1196">
        <f>VLOOKUP(A1196,[1]ratio_family_bedrooms!$A:$K,11,FALSE)</f>
        <v>1.5000000000000002</v>
      </c>
      <c r="M1196">
        <f t="shared" si="18"/>
        <v>1952.6037838877762</v>
      </c>
    </row>
    <row r="1197" spans="1:13" x14ac:dyDescent="0.2">
      <c r="A1197">
        <v>2012</v>
      </c>
      <c r="B1197">
        <v>10</v>
      </c>
      <c r="C1197" t="s">
        <v>59</v>
      </c>
      <c r="D1197">
        <v>3</v>
      </c>
      <c r="E1197" t="s">
        <v>40</v>
      </c>
      <c r="F1197">
        <f>VLOOKUP(A1197&amp;B1197&amp;C1197&amp;D1197&amp;E1197,average_median_rates_2_aptFINAL!A:P,16,FALSE)</f>
        <v>1062</v>
      </c>
      <c r="G1197">
        <f>VLOOKUP(A1197&amp;B1197&amp;C1197&amp;3&amp;E1197,average_median_rates_2_aptFINAL!A:P,16,FALSE)</f>
        <v>1062</v>
      </c>
      <c r="H1197">
        <f>IF(D1197&lt;=3,VLOOKUP(A1197&amp;D1197,[1]ratio_condo_family!$A:$F,6,FALSE),0)</f>
        <v>1.3664127249039721</v>
      </c>
      <c r="I1197">
        <f>VLOOKUP(A1197&amp;3,[1]ratio_condo_family!$A:$F,6,FALSE)</f>
        <v>1.3664127249039721</v>
      </c>
      <c r="J1197">
        <f>VLOOKUP(A1197,[1]ratio_family_bedrooms!$A:$K,9,FALSE)</f>
        <v>1.0588235294117647</v>
      </c>
      <c r="K1197">
        <f>VLOOKUP(A1197,[1]ratio_family_bedrooms!$A:$K,10,FALSE)</f>
        <v>1.2222222222222221</v>
      </c>
      <c r="L1197">
        <f>VLOOKUP(A1197,[1]ratio_family_bedrooms!$A:$K,11,FALSE)</f>
        <v>1.5000000000000002</v>
      </c>
      <c r="M1197">
        <f t="shared" si="18"/>
        <v>1451.1303138480184</v>
      </c>
    </row>
    <row r="1198" spans="1:13" x14ac:dyDescent="0.2">
      <c r="A1198">
        <v>2012</v>
      </c>
      <c r="B1198">
        <v>10</v>
      </c>
      <c r="C1198" t="s">
        <v>59</v>
      </c>
      <c r="D1198">
        <v>3</v>
      </c>
      <c r="E1198" t="s">
        <v>41</v>
      </c>
      <c r="F1198">
        <f>VLOOKUP(A1198&amp;B1198&amp;C1198&amp;D1198&amp;E1198,average_median_rates_2_aptFINAL!A:P,16,FALSE)</f>
        <v>1169</v>
      </c>
      <c r="G1198">
        <f>VLOOKUP(A1198&amp;B1198&amp;C1198&amp;3&amp;E1198,average_median_rates_2_aptFINAL!A:P,16,FALSE)</f>
        <v>1169</v>
      </c>
      <c r="H1198">
        <f>IF(D1198&lt;=3,VLOOKUP(A1198&amp;D1198,[1]ratio_condo_family!$A:$F,6,FALSE),0)</f>
        <v>1.3664127249039721</v>
      </c>
      <c r="I1198">
        <f>VLOOKUP(A1198&amp;3,[1]ratio_condo_family!$A:$F,6,FALSE)</f>
        <v>1.3664127249039721</v>
      </c>
      <c r="J1198">
        <f>VLOOKUP(A1198,[1]ratio_family_bedrooms!$A:$K,9,FALSE)</f>
        <v>1.0588235294117647</v>
      </c>
      <c r="K1198">
        <f>VLOOKUP(A1198,[1]ratio_family_bedrooms!$A:$K,10,FALSE)</f>
        <v>1.2222222222222221</v>
      </c>
      <c r="L1198">
        <f>VLOOKUP(A1198,[1]ratio_family_bedrooms!$A:$K,11,FALSE)</f>
        <v>1.5000000000000002</v>
      </c>
      <c r="M1198">
        <f t="shared" si="18"/>
        <v>1597.3364754127435</v>
      </c>
    </row>
    <row r="1199" spans="1:13" x14ac:dyDescent="0.2">
      <c r="A1199">
        <v>2012</v>
      </c>
      <c r="B1199">
        <v>10</v>
      </c>
      <c r="C1199" t="s">
        <v>59</v>
      </c>
      <c r="D1199">
        <v>3</v>
      </c>
      <c r="E1199" t="s">
        <v>42</v>
      </c>
      <c r="F1199">
        <f>VLOOKUP(A1199&amp;B1199&amp;C1199&amp;D1199&amp;E1199,average_median_rates_2_aptFINAL!A:P,16,FALSE)</f>
        <v>1048</v>
      </c>
      <c r="G1199">
        <f>VLOOKUP(A1199&amp;B1199&amp;C1199&amp;3&amp;E1199,average_median_rates_2_aptFINAL!A:P,16,FALSE)</f>
        <v>1048</v>
      </c>
      <c r="H1199">
        <f>IF(D1199&lt;=3,VLOOKUP(A1199&amp;D1199,[1]ratio_condo_family!$A:$F,6,FALSE),0)</f>
        <v>1.3664127249039721</v>
      </c>
      <c r="I1199">
        <f>VLOOKUP(A1199&amp;3,[1]ratio_condo_family!$A:$F,6,FALSE)</f>
        <v>1.3664127249039721</v>
      </c>
      <c r="J1199">
        <f>VLOOKUP(A1199,[1]ratio_family_bedrooms!$A:$K,9,FALSE)</f>
        <v>1.0588235294117647</v>
      </c>
      <c r="K1199">
        <f>VLOOKUP(A1199,[1]ratio_family_bedrooms!$A:$K,10,FALSE)</f>
        <v>1.2222222222222221</v>
      </c>
      <c r="L1199">
        <f>VLOOKUP(A1199,[1]ratio_family_bedrooms!$A:$K,11,FALSE)</f>
        <v>1.5000000000000002</v>
      </c>
      <c r="M1199">
        <f t="shared" si="18"/>
        <v>1432.0005356993629</v>
      </c>
    </row>
    <row r="1200" spans="1:13" x14ac:dyDescent="0.2">
      <c r="A1200">
        <v>2012</v>
      </c>
      <c r="B1200">
        <v>10</v>
      </c>
      <c r="C1200" t="s">
        <v>59</v>
      </c>
      <c r="D1200">
        <v>3</v>
      </c>
      <c r="E1200" t="s">
        <v>43</v>
      </c>
      <c r="F1200">
        <f>VLOOKUP(A1200&amp;B1200&amp;C1200&amp;D1200&amp;E1200,average_median_rates_2_aptFINAL!A:P,16,FALSE)</f>
        <v>1480</v>
      </c>
      <c r="G1200">
        <f>VLOOKUP(A1200&amp;B1200&amp;C1200&amp;3&amp;E1200,average_median_rates_2_aptFINAL!A:P,16,FALSE)</f>
        <v>1480</v>
      </c>
      <c r="H1200">
        <f>IF(D1200&lt;=3,VLOOKUP(A1200&amp;D1200,[1]ratio_condo_family!$A:$F,6,FALSE),0)</f>
        <v>1.3664127249039721</v>
      </c>
      <c r="I1200">
        <f>VLOOKUP(A1200&amp;3,[1]ratio_condo_family!$A:$F,6,FALSE)</f>
        <v>1.3664127249039721</v>
      </c>
      <c r="J1200">
        <f>VLOOKUP(A1200,[1]ratio_family_bedrooms!$A:$K,9,FALSE)</f>
        <v>1.0588235294117647</v>
      </c>
      <c r="K1200">
        <f>VLOOKUP(A1200,[1]ratio_family_bedrooms!$A:$K,10,FALSE)</f>
        <v>1.2222222222222221</v>
      </c>
      <c r="L1200">
        <f>VLOOKUP(A1200,[1]ratio_family_bedrooms!$A:$K,11,FALSE)</f>
        <v>1.5000000000000002</v>
      </c>
      <c r="M1200">
        <f t="shared" si="18"/>
        <v>2022.2908328578787</v>
      </c>
    </row>
    <row r="1201" spans="1:13" x14ac:dyDescent="0.2">
      <c r="A1201">
        <v>2012</v>
      </c>
      <c r="B1201">
        <v>10</v>
      </c>
      <c r="C1201" t="s">
        <v>59</v>
      </c>
      <c r="D1201">
        <v>3</v>
      </c>
      <c r="E1201" t="s">
        <v>60</v>
      </c>
      <c r="F1201">
        <f>VLOOKUP(A1201&amp;B1201&amp;C1201&amp;D1201&amp;E1201,average_median_rates_2_aptFINAL!A:P,16,FALSE)</f>
        <v>1438</v>
      </c>
      <c r="G1201">
        <f>VLOOKUP(A1201&amp;B1201&amp;C1201&amp;3&amp;E1201,average_median_rates_2_aptFINAL!A:P,16,FALSE)</f>
        <v>1438</v>
      </c>
      <c r="H1201">
        <f>IF(D1201&lt;=3,VLOOKUP(A1201&amp;D1201,[1]ratio_condo_family!$A:$F,6,FALSE),0)</f>
        <v>1.3664127249039721</v>
      </c>
      <c r="I1201">
        <f>VLOOKUP(A1201&amp;3,[1]ratio_condo_family!$A:$F,6,FALSE)</f>
        <v>1.3664127249039721</v>
      </c>
      <c r="J1201">
        <f>VLOOKUP(A1201,[1]ratio_family_bedrooms!$A:$K,9,FALSE)</f>
        <v>1.0588235294117647</v>
      </c>
      <c r="K1201">
        <f>VLOOKUP(A1201,[1]ratio_family_bedrooms!$A:$K,10,FALSE)</f>
        <v>1.2222222222222221</v>
      </c>
      <c r="L1201">
        <f>VLOOKUP(A1201,[1]ratio_family_bedrooms!$A:$K,11,FALSE)</f>
        <v>1.5000000000000002</v>
      </c>
      <c r="M1201">
        <f t="shared" si="18"/>
        <v>1964.9014984119119</v>
      </c>
    </row>
    <row r="1202" spans="1:13" x14ac:dyDescent="0.2">
      <c r="A1202">
        <v>2012</v>
      </c>
      <c r="B1202">
        <v>10</v>
      </c>
      <c r="C1202" t="s">
        <v>61</v>
      </c>
      <c r="D1202">
        <v>1</v>
      </c>
      <c r="E1202" t="s">
        <v>16</v>
      </c>
      <c r="F1202">
        <f>VLOOKUP(A1202&amp;B1202&amp;C1202&amp;D1202&amp;E1202,average_median_rates_2_aptFINAL!A:P,16,FALSE)</f>
        <v>1100</v>
      </c>
      <c r="G1202">
        <f>VLOOKUP(A1202&amp;B1202&amp;C1202&amp;3&amp;E1202,average_median_rates_2_aptFINAL!A:P,16,FALSE)</f>
        <v>2300</v>
      </c>
      <c r="H1202">
        <f>IF(D1202&lt;=3,VLOOKUP(A1202&amp;D1202,[1]ratio_condo_family!$A:$F,6,FALSE),0)</f>
        <v>1.2496839996609195</v>
      </c>
      <c r="I1202">
        <f>VLOOKUP(A1202&amp;3,[1]ratio_condo_family!$A:$F,6,FALSE)</f>
        <v>1.3664127249039721</v>
      </c>
      <c r="J1202">
        <f>VLOOKUP(A1202,[1]ratio_family_bedrooms!$A:$K,9,FALSE)</f>
        <v>1.0588235294117647</v>
      </c>
      <c r="K1202">
        <f>VLOOKUP(A1202,[1]ratio_family_bedrooms!$A:$K,10,FALSE)</f>
        <v>1.2222222222222221</v>
      </c>
      <c r="L1202">
        <f>VLOOKUP(A1202,[1]ratio_family_bedrooms!$A:$K,11,FALSE)</f>
        <v>1.5000000000000002</v>
      </c>
      <c r="M1202">
        <f t="shared" si="18"/>
        <v>1374.6523996270114</v>
      </c>
    </row>
    <row r="1203" spans="1:13" x14ac:dyDescent="0.2">
      <c r="A1203">
        <v>2012</v>
      </c>
      <c r="B1203">
        <v>10</v>
      </c>
      <c r="C1203" t="s">
        <v>61</v>
      </c>
      <c r="D1203">
        <v>1</v>
      </c>
      <c r="E1203" t="s">
        <v>17</v>
      </c>
      <c r="F1203">
        <f>VLOOKUP(A1203&amp;B1203&amp;C1203&amp;D1203&amp;E1203,average_median_rates_2_aptFINAL!A:P,16,FALSE)</f>
        <v>1175</v>
      </c>
      <c r="G1203">
        <f>VLOOKUP(A1203&amp;B1203&amp;C1203&amp;3&amp;E1203,average_median_rates_2_aptFINAL!A:P,16,FALSE)</f>
        <v>1850</v>
      </c>
      <c r="H1203">
        <f>IF(D1203&lt;=3,VLOOKUP(A1203&amp;D1203,[1]ratio_condo_family!$A:$F,6,FALSE),0)</f>
        <v>1.2496839996609195</v>
      </c>
      <c r="I1203">
        <f>VLOOKUP(A1203&amp;3,[1]ratio_condo_family!$A:$F,6,FALSE)</f>
        <v>1.3664127249039721</v>
      </c>
      <c r="J1203">
        <f>VLOOKUP(A1203,[1]ratio_family_bedrooms!$A:$K,9,FALSE)</f>
        <v>1.0588235294117647</v>
      </c>
      <c r="K1203">
        <f>VLOOKUP(A1203,[1]ratio_family_bedrooms!$A:$K,10,FALSE)</f>
        <v>1.2222222222222221</v>
      </c>
      <c r="L1203">
        <f>VLOOKUP(A1203,[1]ratio_family_bedrooms!$A:$K,11,FALSE)</f>
        <v>1.5000000000000002</v>
      </c>
      <c r="M1203">
        <f t="shared" si="18"/>
        <v>1468.3786996015804</v>
      </c>
    </row>
    <row r="1204" spans="1:13" x14ac:dyDescent="0.2">
      <c r="A1204">
        <v>2012</v>
      </c>
      <c r="B1204">
        <v>10</v>
      </c>
      <c r="C1204" t="s">
        <v>61</v>
      </c>
      <c r="D1204">
        <v>1</v>
      </c>
      <c r="E1204" t="s">
        <v>19</v>
      </c>
      <c r="F1204">
        <f>VLOOKUP(A1204&amp;B1204&amp;C1204&amp;D1204&amp;E1204,average_median_rates_2_aptFINAL!A:P,16,FALSE)</f>
        <v>1060</v>
      </c>
      <c r="G1204">
        <f>VLOOKUP(A1204&amp;B1204&amp;C1204&amp;3&amp;E1204,average_median_rates_2_aptFINAL!A:P,16,FALSE)</f>
        <v>1950</v>
      </c>
      <c r="H1204">
        <f>IF(D1204&lt;=3,VLOOKUP(A1204&amp;D1204,[1]ratio_condo_family!$A:$F,6,FALSE),0)</f>
        <v>1.2496839996609195</v>
      </c>
      <c r="I1204">
        <f>VLOOKUP(A1204&amp;3,[1]ratio_condo_family!$A:$F,6,FALSE)</f>
        <v>1.3664127249039721</v>
      </c>
      <c r="J1204">
        <f>VLOOKUP(A1204,[1]ratio_family_bedrooms!$A:$K,9,FALSE)</f>
        <v>1.0588235294117647</v>
      </c>
      <c r="K1204">
        <f>VLOOKUP(A1204,[1]ratio_family_bedrooms!$A:$K,10,FALSE)</f>
        <v>1.2222222222222221</v>
      </c>
      <c r="L1204">
        <f>VLOOKUP(A1204,[1]ratio_family_bedrooms!$A:$K,11,FALSE)</f>
        <v>1.5000000000000002</v>
      </c>
      <c r="M1204">
        <f t="shared" si="18"/>
        <v>1324.6650396405746</v>
      </c>
    </row>
    <row r="1205" spans="1:13" x14ac:dyDescent="0.2">
      <c r="A1205">
        <v>2012</v>
      </c>
      <c r="B1205">
        <v>10</v>
      </c>
      <c r="C1205" t="s">
        <v>61</v>
      </c>
      <c r="D1205">
        <v>1</v>
      </c>
      <c r="E1205" t="s">
        <v>20</v>
      </c>
      <c r="F1205">
        <f>VLOOKUP(A1205&amp;B1205&amp;C1205&amp;D1205&amp;E1205,average_median_rates_2_aptFINAL!A:P,16,FALSE)</f>
        <v>1100</v>
      </c>
      <c r="G1205">
        <f>VLOOKUP(A1205&amp;B1205&amp;C1205&amp;3&amp;E1205,average_median_rates_2_aptFINAL!A:P,16,FALSE)</f>
        <v>2363.171791924125</v>
      </c>
      <c r="H1205">
        <f>IF(D1205&lt;=3,VLOOKUP(A1205&amp;D1205,[1]ratio_condo_family!$A:$F,6,FALSE),0)</f>
        <v>1.2496839996609195</v>
      </c>
      <c r="I1205">
        <f>VLOOKUP(A1205&amp;3,[1]ratio_condo_family!$A:$F,6,FALSE)</f>
        <v>1.3664127249039721</v>
      </c>
      <c r="J1205">
        <f>VLOOKUP(A1205,[1]ratio_family_bedrooms!$A:$K,9,FALSE)</f>
        <v>1.0588235294117647</v>
      </c>
      <c r="K1205">
        <f>VLOOKUP(A1205,[1]ratio_family_bedrooms!$A:$K,10,FALSE)</f>
        <v>1.2222222222222221</v>
      </c>
      <c r="L1205">
        <f>VLOOKUP(A1205,[1]ratio_family_bedrooms!$A:$K,11,FALSE)</f>
        <v>1.5000000000000002</v>
      </c>
      <c r="M1205">
        <f t="shared" si="18"/>
        <v>1374.6523996270114</v>
      </c>
    </row>
    <row r="1206" spans="1:13" x14ac:dyDescent="0.2">
      <c r="A1206">
        <v>2012</v>
      </c>
      <c r="B1206">
        <v>10</v>
      </c>
      <c r="C1206" t="s">
        <v>61</v>
      </c>
      <c r="D1206">
        <v>1</v>
      </c>
      <c r="E1206" t="s">
        <v>21</v>
      </c>
      <c r="F1206">
        <f>VLOOKUP(A1206&amp;B1206&amp;C1206&amp;D1206&amp;E1206,average_median_rates_2_aptFINAL!A:P,16,FALSE)</f>
        <v>1090</v>
      </c>
      <c r="G1206">
        <f>VLOOKUP(A1206&amp;B1206&amp;C1206&amp;3&amp;E1206,average_median_rates_2_aptFINAL!A:P,16,FALSE)</f>
        <v>2100</v>
      </c>
      <c r="H1206">
        <f>IF(D1206&lt;=3,VLOOKUP(A1206&amp;D1206,[1]ratio_condo_family!$A:$F,6,FALSE),0)</f>
        <v>1.2496839996609195</v>
      </c>
      <c r="I1206">
        <f>VLOOKUP(A1206&amp;3,[1]ratio_condo_family!$A:$F,6,FALSE)</f>
        <v>1.3664127249039721</v>
      </c>
      <c r="J1206">
        <f>VLOOKUP(A1206,[1]ratio_family_bedrooms!$A:$K,9,FALSE)</f>
        <v>1.0588235294117647</v>
      </c>
      <c r="K1206">
        <f>VLOOKUP(A1206,[1]ratio_family_bedrooms!$A:$K,10,FALSE)</f>
        <v>1.2222222222222221</v>
      </c>
      <c r="L1206">
        <f>VLOOKUP(A1206,[1]ratio_family_bedrooms!$A:$K,11,FALSE)</f>
        <v>1.5000000000000002</v>
      </c>
      <c r="M1206">
        <f t="shared" si="18"/>
        <v>1362.1555596304022</v>
      </c>
    </row>
    <row r="1207" spans="1:13" x14ac:dyDescent="0.2">
      <c r="A1207">
        <v>2012</v>
      </c>
      <c r="B1207">
        <v>10</v>
      </c>
      <c r="C1207" t="s">
        <v>61</v>
      </c>
      <c r="D1207">
        <v>1</v>
      </c>
      <c r="E1207" t="s">
        <v>23</v>
      </c>
      <c r="F1207">
        <f>VLOOKUP(A1207&amp;B1207&amp;C1207&amp;D1207&amp;E1207,average_median_rates_2_aptFINAL!A:P,16,FALSE)</f>
        <v>845</v>
      </c>
      <c r="G1207">
        <f>VLOOKUP(A1207&amp;B1207&amp;C1207&amp;3&amp;E1207,average_median_rates_2_aptFINAL!A:P,16,FALSE)</f>
        <v>1150</v>
      </c>
      <c r="H1207">
        <f>IF(D1207&lt;=3,VLOOKUP(A1207&amp;D1207,[1]ratio_condo_family!$A:$F,6,FALSE),0)</f>
        <v>1.2496839996609195</v>
      </c>
      <c r="I1207">
        <f>VLOOKUP(A1207&amp;3,[1]ratio_condo_family!$A:$F,6,FALSE)</f>
        <v>1.3664127249039721</v>
      </c>
      <c r="J1207">
        <f>VLOOKUP(A1207,[1]ratio_family_bedrooms!$A:$K,9,FALSE)</f>
        <v>1.0588235294117647</v>
      </c>
      <c r="K1207">
        <f>VLOOKUP(A1207,[1]ratio_family_bedrooms!$A:$K,10,FALSE)</f>
        <v>1.2222222222222221</v>
      </c>
      <c r="L1207">
        <f>VLOOKUP(A1207,[1]ratio_family_bedrooms!$A:$K,11,FALSE)</f>
        <v>1.5000000000000002</v>
      </c>
      <c r="M1207">
        <f t="shared" si="18"/>
        <v>1055.9829797134769</v>
      </c>
    </row>
    <row r="1208" spans="1:13" x14ac:dyDescent="0.2">
      <c r="A1208">
        <v>2012</v>
      </c>
      <c r="B1208">
        <v>10</v>
      </c>
      <c r="C1208" t="s">
        <v>61</v>
      </c>
      <c r="D1208">
        <v>1</v>
      </c>
      <c r="E1208" t="s">
        <v>24</v>
      </c>
      <c r="F1208">
        <f>VLOOKUP(A1208&amp;B1208&amp;C1208&amp;D1208&amp;E1208,average_median_rates_2_aptFINAL!A:P,16,FALSE)</f>
        <v>870</v>
      </c>
      <c r="G1208">
        <f>VLOOKUP(A1208&amp;B1208&amp;C1208&amp;3&amp;E1208,average_median_rates_2_aptFINAL!A:P,16,FALSE)</f>
        <v>1243.2192125305362</v>
      </c>
      <c r="H1208">
        <f>IF(D1208&lt;=3,VLOOKUP(A1208&amp;D1208,[1]ratio_condo_family!$A:$F,6,FALSE),0)</f>
        <v>1.2496839996609195</v>
      </c>
      <c r="I1208">
        <f>VLOOKUP(A1208&amp;3,[1]ratio_condo_family!$A:$F,6,FALSE)</f>
        <v>1.3664127249039721</v>
      </c>
      <c r="J1208">
        <f>VLOOKUP(A1208,[1]ratio_family_bedrooms!$A:$K,9,FALSE)</f>
        <v>1.0588235294117647</v>
      </c>
      <c r="K1208">
        <f>VLOOKUP(A1208,[1]ratio_family_bedrooms!$A:$K,10,FALSE)</f>
        <v>1.2222222222222221</v>
      </c>
      <c r="L1208">
        <f>VLOOKUP(A1208,[1]ratio_family_bedrooms!$A:$K,11,FALSE)</f>
        <v>1.5000000000000002</v>
      </c>
      <c r="M1208">
        <f t="shared" si="18"/>
        <v>1087.2250797049999</v>
      </c>
    </row>
    <row r="1209" spans="1:13" x14ac:dyDescent="0.2">
      <c r="A1209">
        <v>2012</v>
      </c>
      <c r="B1209">
        <v>10</v>
      </c>
      <c r="C1209" t="s">
        <v>61</v>
      </c>
      <c r="D1209">
        <v>1</v>
      </c>
      <c r="E1209" t="s">
        <v>25</v>
      </c>
      <c r="F1209">
        <f>VLOOKUP(A1209&amp;B1209&amp;C1209&amp;D1209&amp;E1209,average_median_rates_2_aptFINAL!A:P,16,FALSE)</f>
        <v>875</v>
      </c>
      <c r="G1209">
        <f>VLOOKUP(A1209&amp;B1209&amp;C1209&amp;3&amp;E1209,average_median_rates_2_aptFINAL!A:P,16,FALSE)</f>
        <v>1215</v>
      </c>
      <c r="H1209">
        <f>IF(D1209&lt;=3,VLOOKUP(A1209&amp;D1209,[1]ratio_condo_family!$A:$F,6,FALSE),0)</f>
        <v>1.2496839996609195</v>
      </c>
      <c r="I1209">
        <f>VLOOKUP(A1209&amp;3,[1]ratio_condo_family!$A:$F,6,FALSE)</f>
        <v>1.3664127249039721</v>
      </c>
      <c r="J1209">
        <f>VLOOKUP(A1209,[1]ratio_family_bedrooms!$A:$K,9,FALSE)</f>
        <v>1.0588235294117647</v>
      </c>
      <c r="K1209">
        <f>VLOOKUP(A1209,[1]ratio_family_bedrooms!$A:$K,10,FALSE)</f>
        <v>1.2222222222222221</v>
      </c>
      <c r="L1209">
        <f>VLOOKUP(A1209,[1]ratio_family_bedrooms!$A:$K,11,FALSE)</f>
        <v>1.5000000000000002</v>
      </c>
      <c r="M1209">
        <f t="shared" si="18"/>
        <v>1093.4734997033045</v>
      </c>
    </row>
    <row r="1210" spans="1:13" x14ac:dyDescent="0.2">
      <c r="A1210">
        <v>2012</v>
      </c>
      <c r="B1210">
        <v>10</v>
      </c>
      <c r="C1210" t="s">
        <v>61</v>
      </c>
      <c r="D1210">
        <v>1</v>
      </c>
      <c r="E1210" t="s">
        <v>26</v>
      </c>
      <c r="F1210">
        <f>VLOOKUP(A1210&amp;B1210&amp;C1210&amp;D1210&amp;E1210,average_median_rates_2_aptFINAL!A:P,16,FALSE)</f>
        <v>950</v>
      </c>
      <c r="G1210">
        <f>VLOOKUP(A1210&amp;B1210&amp;C1210&amp;3&amp;E1210,average_median_rates_2_aptFINAL!A:P,16,FALSE)</f>
        <v>1177</v>
      </c>
      <c r="H1210">
        <f>IF(D1210&lt;=3,VLOOKUP(A1210&amp;D1210,[1]ratio_condo_family!$A:$F,6,FALSE),0)</f>
        <v>1.2496839996609195</v>
      </c>
      <c r="I1210">
        <f>VLOOKUP(A1210&amp;3,[1]ratio_condo_family!$A:$F,6,FALSE)</f>
        <v>1.3664127249039721</v>
      </c>
      <c r="J1210">
        <f>VLOOKUP(A1210,[1]ratio_family_bedrooms!$A:$K,9,FALSE)</f>
        <v>1.0588235294117647</v>
      </c>
      <c r="K1210">
        <f>VLOOKUP(A1210,[1]ratio_family_bedrooms!$A:$K,10,FALSE)</f>
        <v>1.2222222222222221</v>
      </c>
      <c r="L1210">
        <f>VLOOKUP(A1210,[1]ratio_family_bedrooms!$A:$K,11,FALSE)</f>
        <v>1.5000000000000002</v>
      </c>
      <c r="M1210">
        <f t="shared" si="18"/>
        <v>1187.1997996778734</v>
      </c>
    </row>
    <row r="1211" spans="1:13" x14ac:dyDescent="0.2">
      <c r="A1211">
        <v>2012</v>
      </c>
      <c r="B1211">
        <v>10</v>
      </c>
      <c r="C1211" t="s">
        <v>61</v>
      </c>
      <c r="D1211">
        <v>1</v>
      </c>
      <c r="E1211" t="s">
        <v>27</v>
      </c>
      <c r="F1211">
        <f>VLOOKUP(A1211&amp;B1211&amp;C1211&amp;D1211&amp;E1211,average_median_rates_2_aptFINAL!A:P,16,FALSE)</f>
        <v>1250</v>
      </c>
      <c r="G1211">
        <f>VLOOKUP(A1211&amp;B1211&amp;C1211&amp;3&amp;E1211,average_median_rates_2_aptFINAL!A:P,16,FALSE)</f>
        <v>2365</v>
      </c>
      <c r="H1211">
        <f>IF(D1211&lt;=3,VLOOKUP(A1211&amp;D1211,[1]ratio_condo_family!$A:$F,6,FALSE),0)</f>
        <v>1.2496839996609195</v>
      </c>
      <c r="I1211">
        <f>VLOOKUP(A1211&amp;3,[1]ratio_condo_family!$A:$F,6,FALSE)</f>
        <v>1.3664127249039721</v>
      </c>
      <c r="J1211">
        <f>VLOOKUP(A1211,[1]ratio_family_bedrooms!$A:$K,9,FALSE)</f>
        <v>1.0588235294117647</v>
      </c>
      <c r="K1211">
        <f>VLOOKUP(A1211,[1]ratio_family_bedrooms!$A:$K,10,FALSE)</f>
        <v>1.2222222222222221</v>
      </c>
      <c r="L1211">
        <f>VLOOKUP(A1211,[1]ratio_family_bedrooms!$A:$K,11,FALSE)</f>
        <v>1.5000000000000002</v>
      </c>
      <c r="M1211">
        <f t="shared" si="18"/>
        <v>1562.1049995761493</v>
      </c>
    </row>
    <row r="1212" spans="1:13" x14ac:dyDescent="0.2">
      <c r="A1212">
        <v>2012</v>
      </c>
      <c r="B1212">
        <v>10</v>
      </c>
      <c r="C1212" t="s">
        <v>61</v>
      </c>
      <c r="D1212">
        <v>1</v>
      </c>
      <c r="E1212" t="s">
        <v>28</v>
      </c>
      <c r="F1212">
        <f>VLOOKUP(A1212&amp;B1212&amp;C1212&amp;D1212&amp;E1212,average_median_rates_2_aptFINAL!A:P,16,FALSE)</f>
        <v>860</v>
      </c>
      <c r="G1212">
        <f>VLOOKUP(A1212&amp;B1212&amp;C1212&amp;3&amp;E1212,average_median_rates_2_aptFINAL!A:P,16,FALSE)</f>
        <v>1290</v>
      </c>
      <c r="H1212">
        <f>IF(D1212&lt;=3,VLOOKUP(A1212&amp;D1212,[1]ratio_condo_family!$A:$F,6,FALSE),0)</f>
        <v>1.2496839996609195</v>
      </c>
      <c r="I1212">
        <f>VLOOKUP(A1212&amp;3,[1]ratio_condo_family!$A:$F,6,FALSE)</f>
        <v>1.3664127249039721</v>
      </c>
      <c r="J1212">
        <f>VLOOKUP(A1212,[1]ratio_family_bedrooms!$A:$K,9,FALSE)</f>
        <v>1.0588235294117647</v>
      </c>
      <c r="K1212">
        <f>VLOOKUP(A1212,[1]ratio_family_bedrooms!$A:$K,10,FALSE)</f>
        <v>1.2222222222222221</v>
      </c>
      <c r="L1212">
        <f>VLOOKUP(A1212,[1]ratio_family_bedrooms!$A:$K,11,FALSE)</f>
        <v>1.5000000000000002</v>
      </c>
      <c r="M1212">
        <f t="shared" si="18"/>
        <v>1074.7282397083907</v>
      </c>
    </row>
    <row r="1213" spans="1:13" x14ac:dyDescent="0.2">
      <c r="A1213">
        <v>2012</v>
      </c>
      <c r="B1213">
        <v>10</v>
      </c>
      <c r="C1213" t="s">
        <v>61</v>
      </c>
      <c r="D1213">
        <v>1</v>
      </c>
      <c r="E1213" t="s">
        <v>29</v>
      </c>
      <c r="F1213">
        <f>VLOOKUP(A1213&amp;B1213&amp;C1213&amp;D1213&amp;E1213,average_median_rates_2_aptFINAL!A:P,16,FALSE)</f>
        <v>790</v>
      </c>
      <c r="G1213">
        <f>VLOOKUP(A1213&amp;B1213&amp;C1213&amp;3&amp;E1213,average_median_rates_2_aptFINAL!A:P,16,FALSE)</f>
        <v>1150</v>
      </c>
      <c r="H1213">
        <f>IF(D1213&lt;=3,VLOOKUP(A1213&amp;D1213,[1]ratio_condo_family!$A:$F,6,FALSE),0)</f>
        <v>1.2496839996609195</v>
      </c>
      <c r="I1213">
        <f>VLOOKUP(A1213&amp;3,[1]ratio_condo_family!$A:$F,6,FALSE)</f>
        <v>1.3664127249039721</v>
      </c>
      <c r="J1213">
        <f>VLOOKUP(A1213,[1]ratio_family_bedrooms!$A:$K,9,FALSE)</f>
        <v>1.0588235294117647</v>
      </c>
      <c r="K1213">
        <f>VLOOKUP(A1213,[1]ratio_family_bedrooms!$A:$K,10,FALSE)</f>
        <v>1.2222222222222221</v>
      </c>
      <c r="L1213">
        <f>VLOOKUP(A1213,[1]ratio_family_bedrooms!$A:$K,11,FALSE)</f>
        <v>1.5000000000000002</v>
      </c>
      <c r="M1213">
        <f t="shared" si="18"/>
        <v>987.25035973212641</v>
      </c>
    </row>
    <row r="1214" spans="1:13" x14ac:dyDescent="0.2">
      <c r="A1214">
        <v>2012</v>
      </c>
      <c r="B1214">
        <v>10</v>
      </c>
      <c r="C1214" t="s">
        <v>61</v>
      </c>
      <c r="D1214">
        <v>1</v>
      </c>
      <c r="E1214" t="s">
        <v>31</v>
      </c>
      <c r="F1214">
        <f>VLOOKUP(A1214&amp;B1214&amp;C1214&amp;D1214&amp;E1214,average_median_rates_2_aptFINAL!A:P,16,FALSE)</f>
        <v>895</v>
      </c>
      <c r="G1214">
        <f>VLOOKUP(A1214&amp;B1214&amp;C1214&amp;3&amp;E1214,average_median_rates_2_aptFINAL!A:P,16,FALSE)</f>
        <v>1300</v>
      </c>
      <c r="H1214">
        <f>IF(D1214&lt;=3,VLOOKUP(A1214&amp;D1214,[1]ratio_condo_family!$A:$F,6,FALSE),0)</f>
        <v>1.2496839996609195</v>
      </c>
      <c r="I1214">
        <f>VLOOKUP(A1214&amp;3,[1]ratio_condo_family!$A:$F,6,FALSE)</f>
        <v>1.3664127249039721</v>
      </c>
      <c r="J1214">
        <f>VLOOKUP(A1214,[1]ratio_family_bedrooms!$A:$K,9,FALSE)</f>
        <v>1.0588235294117647</v>
      </c>
      <c r="K1214">
        <f>VLOOKUP(A1214,[1]ratio_family_bedrooms!$A:$K,10,FALSE)</f>
        <v>1.2222222222222221</v>
      </c>
      <c r="L1214">
        <f>VLOOKUP(A1214,[1]ratio_family_bedrooms!$A:$K,11,FALSE)</f>
        <v>1.5000000000000002</v>
      </c>
      <c r="M1214">
        <f t="shared" si="18"/>
        <v>1118.4671796965229</v>
      </c>
    </row>
    <row r="1215" spans="1:13" x14ac:dyDescent="0.2">
      <c r="A1215">
        <v>2012</v>
      </c>
      <c r="B1215">
        <v>10</v>
      </c>
      <c r="C1215" t="s">
        <v>61</v>
      </c>
      <c r="D1215">
        <v>1</v>
      </c>
      <c r="E1215" t="s">
        <v>32</v>
      </c>
      <c r="F1215">
        <f>VLOOKUP(A1215&amp;B1215&amp;C1215&amp;D1215&amp;E1215,average_median_rates_2_aptFINAL!A:P,16,FALSE)</f>
        <v>800</v>
      </c>
      <c r="G1215">
        <f>VLOOKUP(A1215&amp;B1215&amp;C1215&amp;3&amp;E1215,average_median_rates_2_aptFINAL!A:P,16,FALSE)</f>
        <v>1325</v>
      </c>
      <c r="H1215">
        <f>IF(D1215&lt;=3,VLOOKUP(A1215&amp;D1215,[1]ratio_condo_family!$A:$F,6,FALSE),0)</f>
        <v>1.2496839996609195</v>
      </c>
      <c r="I1215">
        <f>VLOOKUP(A1215&amp;3,[1]ratio_condo_family!$A:$F,6,FALSE)</f>
        <v>1.3664127249039721</v>
      </c>
      <c r="J1215">
        <f>VLOOKUP(A1215,[1]ratio_family_bedrooms!$A:$K,9,FALSE)</f>
        <v>1.0588235294117647</v>
      </c>
      <c r="K1215">
        <f>VLOOKUP(A1215,[1]ratio_family_bedrooms!$A:$K,10,FALSE)</f>
        <v>1.2222222222222221</v>
      </c>
      <c r="L1215">
        <f>VLOOKUP(A1215,[1]ratio_family_bedrooms!$A:$K,11,FALSE)</f>
        <v>1.5000000000000002</v>
      </c>
      <c r="M1215">
        <f t="shared" si="18"/>
        <v>999.74719972873561</v>
      </c>
    </row>
    <row r="1216" spans="1:13" x14ac:dyDescent="0.2">
      <c r="A1216">
        <v>2012</v>
      </c>
      <c r="B1216">
        <v>10</v>
      </c>
      <c r="C1216" t="s">
        <v>61</v>
      </c>
      <c r="D1216">
        <v>1</v>
      </c>
      <c r="E1216" t="s">
        <v>33</v>
      </c>
      <c r="F1216">
        <f>VLOOKUP(A1216&amp;B1216&amp;C1216&amp;D1216&amp;E1216,average_median_rates_2_aptFINAL!A:P,16,FALSE)</f>
        <v>1094.497913901007</v>
      </c>
      <c r="G1216">
        <f>VLOOKUP(A1216&amp;B1216&amp;C1216&amp;3&amp;E1216,average_median_rates_2_aptFINAL!A:P,16,FALSE)</f>
        <v>2046.5853570915374</v>
      </c>
      <c r="H1216">
        <f>IF(D1216&lt;=3,VLOOKUP(A1216&amp;D1216,[1]ratio_condo_family!$A:$F,6,FALSE),0)</f>
        <v>1.2496839996609195</v>
      </c>
      <c r="I1216">
        <f>VLOOKUP(A1216&amp;3,[1]ratio_condo_family!$A:$F,6,FALSE)</f>
        <v>1.3664127249039721</v>
      </c>
      <c r="J1216">
        <f>VLOOKUP(A1216,[1]ratio_family_bedrooms!$A:$K,9,FALSE)</f>
        <v>1.0588235294117647</v>
      </c>
      <c r="K1216">
        <f>VLOOKUP(A1216,[1]ratio_family_bedrooms!$A:$K,10,FALSE)</f>
        <v>1.2222222222222221</v>
      </c>
      <c r="L1216">
        <f>VLOOKUP(A1216,[1]ratio_family_bedrooms!$A:$K,11,FALSE)</f>
        <v>1.5000000000000002</v>
      </c>
      <c r="M1216">
        <f t="shared" si="18"/>
        <v>1367.776530664343</v>
      </c>
    </row>
    <row r="1217" spans="1:13" x14ac:dyDescent="0.2">
      <c r="A1217">
        <v>2012</v>
      </c>
      <c r="B1217">
        <v>10</v>
      </c>
      <c r="C1217" t="s">
        <v>61</v>
      </c>
      <c r="D1217">
        <v>1</v>
      </c>
      <c r="E1217" t="s">
        <v>34</v>
      </c>
      <c r="F1217">
        <f>VLOOKUP(A1217&amp;B1217&amp;C1217&amp;D1217&amp;E1217,average_median_rates_2_aptFINAL!A:P,16,FALSE)</f>
        <v>1066</v>
      </c>
      <c r="G1217">
        <f>VLOOKUP(A1217&amp;B1217&amp;C1217&amp;3&amp;E1217,average_median_rates_2_aptFINAL!A:P,16,FALSE)</f>
        <v>1400</v>
      </c>
      <c r="H1217">
        <f>IF(D1217&lt;=3,VLOOKUP(A1217&amp;D1217,[1]ratio_condo_family!$A:$F,6,FALSE),0)</f>
        <v>1.2496839996609195</v>
      </c>
      <c r="I1217">
        <f>VLOOKUP(A1217&amp;3,[1]ratio_condo_family!$A:$F,6,FALSE)</f>
        <v>1.3664127249039721</v>
      </c>
      <c r="J1217">
        <f>VLOOKUP(A1217,[1]ratio_family_bedrooms!$A:$K,9,FALSE)</f>
        <v>1.0588235294117647</v>
      </c>
      <c r="K1217">
        <f>VLOOKUP(A1217,[1]ratio_family_bedrooms!$A:$K,10,FALSE)</f>
        <v>1.2222222222222221</v>
      </c>
      <c r="L1217">
        <f>VLOOKUP(A1217,[1]ratio_family_bedrooms!$A:$K,11,FALSE)</f>
        <v>1.5000000000000002</v>
      </c>
      <c r="M1217">
        <f t="shared" si="18"/>
        <v>1332.1631436385401</v>
      </c>
    </row>
    <row r="1218" spans="1:13" x14ac:dyDescent="0.2">
      <c r="A1218">
        <v>2012</v>
      </c>
      <c r="B1218">
        <v>10</v>
      </c>
      <c r="C1218" t="s">
        <v>61</v>
      </c>
      <c r="D1218">
        <v>1</v>
      </c>
      <c r="E1218" t="s">
        <v>35</v>
      </c>
      <c r="F1218">
        <f>VLOOKUP(A1218&amp;B1218&amp;C1218&amp;D1218&amp;E1218,average_median_rates_2_aptFINAL!A:P,16,FALSE)</f>
        <v>1200</v>
      </c>
      <c r="G1218">
        <f>VLOOKUP(A1218&amp;B1218&amp;C1218&amp;3&amp;E1218,average_median_rates_2_aptFINAL!A:P,16,FALSE)</f>
        <v>2650</v>
      </c>
      <c r="H1218">
        <f>IF(D1218&lt;=3,VLOOKUP(A1218&amp;D1218,[1]ratio_condo_family!$A:$F,6,FALSE),0)</f>
        <v>1.2496839996609195</v>
      </c>
      <c r="I1218">
        <f>VLOOKUP(A1218&amp;3,[1]ratio_condo_family!$A:$F,6,FALSE)</f>
        <v>1.3664127249039721</v>
      </c>
      <c r="J1218">
        <f>VLOOKUP(A1218,[1]ratio_family_bedrooms!$A:$K,9,FALSE)</f>
        <v>1.0588235294117647</v>
      </c>
      <c r="K1218">
        <f>VLOOKUP(A1218,[1]ratio_family_bedrooms!$A:$K,10,FALSE)</f>
        <v>1.2222222222222221</v>
      </c>
      <c r="L1218">
        <f>VLOOKUP(A1218,[1]ratio_family_bedrooms!$A:$K,11,FALSE)</f>
        <v>1.5000000000000002</v>
      </c>
      <c r="M1218">
        <f t="shared" si="18"/>
        <v>1499.6207995931034</v>
      </c>
    </row>
    <row r="1219" spans="1:13" x14ac:dyDescent="0.2">
      <c r="A1219">
        <v>2012</v>
      </c>
      <c r="B1219">
        <v>10</v>
      </c>
      <c r="C1219" t="s">
        <v>61</v>
      </c>
      <c r="D1219">
        <v>1</v>
      </c>
      <c r="E1219" t="s">
        <v>36</v>
      </c>
      <c r="F1219">
        <f>VLOOKUP(A1219&amp;B1219&amp;C1219&amp;D1219&amp;E1219,average_median_rates_2_aptFINAL!A:P,16,FALSE)</f>
        <v>925</v>
      </c>
      <c r="G1219">
        <f>VLOOKUP(A1219&amp;B1219&amp;C1219&amp;3&amp;E1219,average_median_rates_2_aptFINAL!A:P,16,FALSE)</f>
        <v>1300</v>
      </c>
      <c r="H1219">
        <f>IF(D1219&lt;=3,VLOOKUP(A1219&amp;D1219,[1]ratio_condo_family!$A:$F,6,FALSE),0)</f>
        <v>1.2496839996609195</v>
      </c>
      <c r="I1219">
        <f>VLOOKUP(A1219&amp;3,[1]ratio_condo_family!$A:$F,6,FALSE)</f>
        <v>1.3664127249039721</v>
      </c>
      <c r="J1219">
        <f>VLOOKUP(A1219,[1]ratio_family_bedrooms!$A:$K,9,FALSE)</f>
        <v>1.0588235294117647</v>
      </c>
      <c r="K1219">
        <f>VLOOKUP(A1219,[1]ratio_family_bedrooms!$A:$K,10,FALSE)</f>
        <v>1.2222222222222221</v>
      </c>
      <c r="L1219">
        <f>VLOOKUP(A1219,[1]ratio_family_bedrooms!$A:$K,11,FALSE)</f>
        <v>1.5000000000000002</v>
      </c>
      <c r="M1219">
        <f t="shared" ref="M1219:M1282" si="19">IF(D1219&lt;=3,F1219*H1219,IF(D1219=4,G1219*I1219*J1219,IF(D1219=5,G1219*I1219*J1219*K1219,IF(D1219=6,G1219*I1219*J1219*K1219*L1219,0))))</f>
        <v>1155.9576996863505</v>
      </c>
    </row>
    <row r="1220" spans="1:13" x14ac:dyDescent="0.2">
      <c r="A1220">
        <v>2012</v>
      </c>
      <c r="B1220">
        <v>10</v>
      </c>
      <c r="C1220" t="s">
        <v>61</v>
      </c>
      <c r="D1220">
        <v>1</v>
      </c>
      <c r="E1220" t="s">
        <v>37</v>
      </c>
      <c r="F1220">
        <f>VLOOKUP(A1220&amp;B1220&amp;C1220&amp;D1220&amp;E1220,average_median_rates_2_aptFINAL!A:P,16,FALSE)</f>
        <v>780</v>
      </c>
      <c r="G1220">
        <f>VLOOKUP(A1220&amp;B1220&amp;C1220&amp;3&amp;E1220,average_median_rates_2_aptFINAL!A:P,16,FALSE)</f>
        <v>1040</v>
      </c>
      <c r="H1220">
        <f>IF(D1220&lt;=3,VLOOKUP(A1220&amp;D1220,[1]ratio_condo_family!$A:$F,6,FALSE),0)</f>
        <v>1.2496839996609195</v>
      </c>
      <c r="I1220">
        <f>VLOOKUP(A1220&amp;3,[1]ratio_condo_family!$A:$F,6,FALSE)</f>
        <v>1.3664127249039721</v>
      </c>
      <c r="J1220">
        <f>VLOOKUP(A1220,[1]ratio_family_bedrooms!$A:$K,9,FALSE)</f>
        <v>1.0588235294117647</v>
      </c>
      <c r="K1220">
        <f>VLOOKUP(A1220,[1]ratio_family_bedrooms!$A:$K,10,FALSE)</f>
        <v>1.2222222222222221</v>
      </c>
      <c r="L1220">
        <f>VLOOKUP(A1220,[1]ratio_family_bedrooms!$A:$K,11,FALSE)</f>
        <v>1.5000000000000002</v>
      </c>
      <c r="M1220">
        <f t="shared" si="19"/>
        <v>974.75351973551722</v>
      </c>
    </row>
    <row r="1221" spans="1:13" x14ac:dyDescent="0.2">
      <c r="A1221">
        <v>2012</v>
      </c>
      <c r="B1221">
        <v>10</v>
      </c>
      <c r="C1221" t="s">
        <v>61</v>
      </c>
      <c r="D1221">
        <v>1</v>
      </c>
      <c r="E1221" t="s">
        <v>38</v>
      </c>
      <c r="F1221">
        <f>VLOOKUP(A1221&amp;B1221&amp;C1221&amp;D1221&amp;E1221,average_median_rates_2_aptFINAL!A:P,16,FALSE)</f>
        <v>720</v>
      </c>
      <c r="G1221">
        <f>VLOOKUP(A1221&amp;B1221&amp;C1221&amp;3&amp;E1221,average_median_rates_2_aptFINAL!A:P,16,FALSE)</f>
        <v>1025</v>
      </c>
      <c r="H1221">
        <f>IF(D1221&lt;=3,VLOOKUP(A1221&amp;D1221,[1]ratio_condo_family!$A:$F,6,FALSE),0)</f>
        <v>1.2496839996609195</v>
      </c>
      <c r="I1221">
        <f>VLOOKUP(A1221&amp;3,[1]ratio_condo_family!$A:$F,6,FALSE)</f>
        <v>1.3664127249039721</v>
      </c>
      <c r="J1221">
        <f>VLOOKUP(A1221,[1]ratio_family_bedrooms!$A:$K,9,FALSE)</f>
        <v>1.0588235294117647</v>
      </c>
      <c r="K1221">
        <f>VLOOKUP(A1221,[1]ratio_family_bedrooms!$A:$K,10,FALSE)</f>
        <v>1.2222222222222221</v>
      </c>
      <c r="L1221">
        <f>VLOOKUP(A1221,[1]ratio_family_bedrooms!$A:$K,11,FALSE)</f>
        <v>1.5000000000000002</v>
      </c>
      <c r="M1221">
        <f t="shared" si="19"/>
        <v>899.77247975586204</v>
      </c>
    </row>
    <row r="1222" spans="1:13" x14ac:dyDescent="0.2">
      <c r="A1222">
        <v>2012</v>
      </c>
      <c r="B1222">
        <v>10</v>
      </c>
      <c r="C1222" t="s">
        <v>61</v>
      </c>
      <c r="D1222">
        <v>1</v>
      </c>
      <c r="E1222" t="s">
        <v>39</v>
      </c>
      <c r="F1222">
        <f>VLOOKUP(A1222&amp;B1222&amp;C1222&amp;D1222&amp;E1222,average_median_rates_2_aptFINAL!A:P,16,FALSE)</f>
        <v>840</v>
      </c>
      <c r="G1222">
        <f>VLOOKUP(A1222&amp;B1222&amp;C1222&amp;3&amp;E1222,average_median_rates_2_aptFINAL!A:P,16,FALSE)</f>
        <v>1450</v>
      </c>
      <c r="H1222">
        <f>IF(D1222&lt;=3,VLOOKUP(A1222&amp;D1222,[1]ratio_condo_family!$A:$F,6,FALSE),0)</f>
        <v>1.2496839996609195</v>
      </c>
      <c r="I1222">
        <f>VLOOKUP(A1222&amp;3,[1]ratio_condo_family!$A:$F,6,FALSE)</f>
        <v>1.3664127249039721</v>
      </c>
      <c r="J1222">
        <f>VLOOKUP(A1222,[1]ratio_family_bedrooms!$A:$K,9,FALSE)</f>
        <v>1.0588235294117647</v>
      </c>
      <c r="K1222">
        <f>VLOOKUP(A1222,[1]ratio_family_bedrooms!$A:$K,10,FALSE)</f>
        <v>1.2222222222222221</v>
      </c>
      <c r="L1222">
        <f>VLOOKUP(A1222,[1]ratio_family_bedrooms!$A:$K,11,FALSE)</f>
        <v>1.5000000000000002</v>
      </c>
      <c r="M1222">
        <f t="shared" si="19"/>
        <v>1049.7345597151723</v>
      </c>
    </row>
    <row r="1223" spans="1:13" x14ac:dyDescent="0.2">
      <c r="A1223">
        <v>2012</v>
      </c>
      <c r="B1223">
        <v>10</v>
      </c>
      <c r="C1223" t="s">
        <v>61</v>
      </c>
      <c r="D1223">
        <v>1</v>
      </c>
      <c r="E1223" t="s">
        <v>40</v>
      </c>
      <c r="F1223">
        <f>VLOOKUP(A1223&amp;B1223&amp;C1223&amp;D1223&amp;E1223,average_median_rates_2_aptFINAL!A:P,16,FALSE)</f>
        <v>750</v>
      </c>
      <c r="G1223">
        <f>VLOOKUP(A1223&amp;B1223&amp;C1223&amp;3&amp;E1223,average_median_rates_2_aptFINAL!A:P,16,FALSE)</f>
        <v>1045</v>
      </c>
      <c r="H1223">
        <f>IF(D1223&lt;=3,VLOOKUP(A1223&amp;D1223,[1]ratio_condo_family!$A:$F,6,FALSE),0)</f>
        <v>1.2496839996609195</v>
      </c>
      <c r="I1223">
        <f>VLOOKUP(A1223&amp;3,[1]ratio_condo_family!$A:$F,6,FALSE)</f>
        <v>1.3664127249039721</v>
      </c>
      <c r="J1223">
        <f>VLOOKUP(A1223,[1]ratio_family_bedrooms!$A:$K,9,FALSE)</f>
        <v>1.0588235294117647</v>
      </c>
      <c r="K1223">
        <f>VLOOKUP(A1223,[1]ratio_family_bedrooms!$A:$K,10,FALSE)</f>
        <v>1.2222222222222221</v>
      </c>
      <c r="L1223">
        <f>VLOOKUP(A1223,[1]ratio_family_bedrooms!$A:$K,11,FALSE)</f>
        <v>1.5000000000000002</v>
      </c>
      <c r="M1223">
        <f t="shared" si="19"/>
        <v>937.26299974568963</v>
      </c>
    </row>
    <row r="1224" spans="1:13" x14ac:dyDescent="0.2">
      <c r="A1224">
        <v>2012</v>
      </c>
      <c r="B1224">
        <v>10</v>
      </c>
      <c r="C1224" t="s">
        <v>61</v>
      </c>
      <c r="D1224">
        <v>1</v>
      </c>
      <c r="E1224" t="s">
        <v>41</v>
      </c>
      <c r="F1224">
        <f>VLOOKUP(A1224&amp;B1224&amp;C1224&amp;D1224&amp;E1224,average_median_rates_2_aptFINAL!A:P,16,FALSE)</f>
        <v>780</v>
      </c>
      <c r="G1224">
        <f>VLOOKUP(A1224&amp;B1224&amp;C1224&amp;3&amp;E1224,average_median_rates_2_aptFINAL!A:P,16,FALSE)</f>
        <v>1150</v>
      </c>
      <c r="H1224">
        <f>IF(D1224&lt;=3,VLOOKUP(A1224&amp;D1224,[1]ratio_condo_family!$A:$F,6,FALSE),0)</f>
        <v>1.2496839996609195</v>
      </c>
      <c r="I1224">
        <f>VLOOKUP(A1224&amp;3,[1]ratio_condo_family!$A:$F,6,FALSE)</f>
        <v>1.3664127249039721</v>
      </c>
      <c r="J1224">
        <f>VLOOKUP(A1224,[1]ratio_family_bedrooms!$A:$K,9,FALSE)</f>
        <v>1.0588235294117647</v>
      </c>
      <c r="K1224">
        <f>VLOOKUP(A1224,[1]ratio_family_bedrooms!$A:$K,10,FALSE)</f>
        <v>1.2222222222222221</v>
      </c>
      <c r="L1224">
        <f>VLOOKUP(A1224,[1]ratio_family_bedrooms!$A:$K,11,FALSE)</f>
        <v>1.5000000000000002</v>
      </c>
      <c r="M1224">
        <f t="shared" si="19"/>
        <v>974.75351973551722</v>
      </c>
    </row>
    <row r="1225" spans="1:13" x14ac:dyDescent="0.2">
      <c r="A1225">
        <v>2012</v>
      </c>
      <c r="B1225">
        <v>10</v>
      </c>
      <c r="C1225" t="s">
        <v>61</v>
      </c>
      <c r="D1225">
        <v>1</v>
      </c>
      <c r="E1225" t="s">
        <v>42</v>
      </c>
      <c r="F1225">
        <f>VLOOKUP(A1225&amp;B1225&amp;C1225&amp;D1225&amp;E1225,average_median_rates_2_aptFINAL!A:P,16,FALSE)</f>
        <v>725</v>
      </c>
      <c r="G1225">
        <f>VLOOKUP(A1225&amp;B1225&amp;C1225&amp;3&amp;E1225,average_median_rates_2_aptFINAL!A:P,16,FALSE)</f>
        <v>1099</v>
      </c>
      <c r="H1225">
        <f>IF(D1225&lt;=3,VLOOKUP(A1225&amp;D1225,[1]ratio_condo_family!$A:$F,6,FALSE),0)</f>
        <v>1.2496839996609195</v>
      </c>
      <c r="I1225">
        <f>VLOOKUP(A1225&amp;3,[1]ratio_condo_family!$A:$F,6,FALSE)</f>
        <v>1.3664127249039721</v>
      </c>
      <c r="J1225">
        <f>VLOOKUP(A1225,[1]ratio_family_bedrooms!$A:$K,9,FALSE)</f>
        <v>1.0588235294117647</v>
      </c>
      <c r="K1225">
        <f>VLOOKUP(A1225,[1]ratio_family_bedrooms!$A:$K,10,FALSE)</f>
        <v>1.2222222222222221</v>
      </c>
      <c r="L1225">
        <f>VLOOKUP(A1225,[1]ratio_family_bedrooms!$A:$K,11,FALSE)</f>
        <v>1.5000000000000002</v>
      </c>
      <c r="M1225">
        <f t="shared" si="19"/>
        <v>906.02089975416663</v>
      </c>
    </row>
    <row r="1226" spans="1:13" x14ac:dyDescent="0.2">
      <c r="A1226">
        <v>2012</v>
      </c>
      <c r="B1226">
        <v>10</v>
      </c>
      <c r="C1226" t="s">
        <v>61</v>
      </c>
      <c r="D1226">
        <v>1</v>
      </c>
      <c r="E1226" t="s">
        <v>43</v>
      </c>
      <c r="F1226">
        <f>VLOOKUP(A1226&amp;B1226&amp;C1226&amp;D1226&amp;E1226,average_median_rates_2_aptFINAL!A:P,16,FALSE)</f>
        <v>935</v>
      </c>
      <c r="G1226">
        <f>VLOOKUP(A1226&amp;B1226&amp;C1226&amp;3&amp;E1226,average_median_rates_2_aptFINAL!A:P,16,FALSE)</f>
        <v>1250</v>
      </c>
      <c r="H1226">
        <f>IF(D1226&lt;=3,VLOOKUP(A1226&amp;D1226,[1]ratio_condo_family!$A:$F,6,FALSE),0)</f>
        <v>1.2496839996609195</v>
      </c>
      <c r="I1226">
        <f>VLOOKUP(A1226&amp;3,[1]ratio_condo_family!$A:$F,6,FALSE)</f>
        <v>1.3664127249039721</v>
      </c>
      <c r="J1226">
        <f>VLOOKUP(A1226,[1]ratio_family_bedrooms!$A:$K,9,FALSE)</f>
        <v>1.0588235294117647</v>
      </c>
      <c r="K1226">
        <f>VLOOKUP(A1226,[1]ratio_family_bedrooms!$A:$K,10,FALSE)</f>
        <v>1.2222222222222221</v>
      </c>
      <c r="L1226">
        <f>VLOOKUP(A1226,[1]ratio_family_bedrooms!$A:$K,11,FALSE)</f>
        <v>1.5000000000000002</v>
      </c>
      <c r="M1226">
        <f t="shared" si="19"/>
        <v>1168.4545396829596</v>
      </c>
    </row>
    <row r="1227" spans="1:13" x14ac:dyDescent="0.2">
      <c r="A1227">
        <v>2012</v>
      </c>
      <c r="B1227">
        <v>10</v>
      </c>
      <c r="C1227" t="s">
        <v>61</v>
      </c>
      <c r="D1227">
        <v>1</v>
      </c>
      <c r="E1227" t="s">
        <v>60</v>
      </c>
      <c r="F1227">
        <f>VLOOKUP(A1227&amp;B1227&amp;C1227&amp;D1227&amp;E1227,average_median_rates_2_aptFINAL!A:P,16,FALSE)</f>
        <v>950</v>
      </c>
      <c r="G1227">
        <f>VLOOKUP(A1227&amp;B1227&amp;C1227&amp;3&amp;E1227,average_median_rates_2_aptFINAL!A:P,16,FALSE)</f>
        <v>1450</v>
      </c>
      <c r="H1227">
        <f>IF(D1227&lt;=3,VLOOKUP(A1227&amp;D1227,[1]ratio_condo_family!$A:$F,6,FALSE),0)</f>
        <v>1.2496839996609195</v>
      </c>
      <c r="I1227">
        <f>VLOOKUP(A1227&amp;3,[1]ratio_condo_family!$A:$F,6,FALSE)</f>
        <v>1.3664127249039721</v>
      </c>
      <c r="J1227">
        <f>VLOOKUP(A1227,[1]ratio_family_bedrooms!$A:$K,9,FALSE)</f>
        <v>1.0588235294117647</v>
      </c>
      <c r="K1227">
        <f>VLOOKUP(A1227,[1]ratio_family_bedrooms!$A:$K,10,FALSE)</f>
        <v>1.2222222222222221</v>
      </c>
      <c r="L1227">
        <f>VLOOKUP(A1227,[1]ratio_family_bedrooms!$A:$K,11,FALSE)</f>
        <v>1.5000000000000002</v>
      </c>
      <c r="M1227">
        <f t="shared" si="19"/>
        <v>1187.1997996778734</v>
      </c>
    </row>
    <row r="1228" spans="1:13" x14ac:dyDescent="0.2">
      <c r="A1228">
        <v>2012</v>
      </c>
      <c r="B1228">
        <v>10</v>
      </c>
      <c r="C1228" t="s">
        <v>61</v>
      </c>
      <c r="D1228">
        <v>2</v>
      </c>
      <c r="E1228" t="s">
        <v>12</v>
      </c>
      <c r="F1228">
        <f>VLOOKUP(A1228&amp;B1228&amp;C1228&amp;D1228&amp;E1228,average_median_rates_2_aptFINAL!A:P,16,FALSE)</f>
        <v>1750</v>
      </c>
      <c r="G1228">
        <f>VLOOKUP(A1228&amp;B1228&amp;C1228&amp;3&amp;E1228,average_median_rates_2_aptFINAL!A:P,16,FALSE)</f>
        <v>2600</v>
      </c>
      <c r="H1228">
        <f>IF(D1228&lt;=3,VLOOKUP(A1228&amp;D1228,[1]ratio_condo_family!$A:$F,6,FALSE),0)</f>
        <v>1.35440048252916</v>
      </c>
      <c r="I1228">
        <f>VLOOKUP(A1228&amp;3,[1]ratio_condo_family!$A:$F,6,FALSE)</f>
        <v>1.3664127249039721</v>
      </c>
      <c r="J1228">
        <f>VLOOKUP(A1228,[1]ratio_family_bedrooms!$A:$K,9,FALSE)</f>
        <v>1.0588235294117647</v>
      </c>
      <c r="K1228">
        <f>VLOOKUP(A1228,[1]ratio_family_bedrooms!$A:$K,10,FALSE)</f>
        <v>1.2222222222222221</v>
      </c>
      <c r="L1228">
        <f>VLOOKUP(A1228,[1]ratio_family_bedrooms!$A:$K,11,FALSE)</f>
        <v>1.5000000000000002</v>
      </c>
      <c r="M1228">
        <f t="shared" si="19"/>
        <v>2370.20084442603</v>
      </c>
    </row>
    <row r="1229" spans="1:13" x14ac:dyDescent="0.2">
      <c r="A1229">
        <v>2012</v>
      </c>
      <c r="B1229">
        <v>10</v>
      </c>
      <c r="C1229" t="s">
        <v>61</v>
      </c>
      <c r="D1229">
        <v>2</v>
      </c>
      <c r="E1229" t="s">
        <v>16</v>
      </c>
      <c r="F1229">
        <f>VLOOKUP(A1229&amp;B1229&amp;C1229&amp;D1229&amp;E1229,average_median_rates_2_aptFINAL!A:P,16,FALSE)</f>
        <v>1650</v>
      </c>
      <c r="G1229">
        <f>VLOOKUP(A1229&amp;B1229&amp;C1229&amp;3&amp;E1229,average_median_rates_2_aptFINAL!A:P,16,FALSE)</f>
        <v>2300</v>
      </c>
      <c r="H1229">
        <f>IF(D1229&lt;=3,VLOOKUP(A1229&amp;D1229,[1]ratio_condo_family!$A:$F,6,FALSE),0)</f>
        <v>1.35440048252916</v>
      </c>
      <c r="I1229">
        <f>VLOOKUP(A1229&amp;3,[1]ratio_condo_family!$A:$F,6,FALSE)</f>
        <v>1.3664127249039721</v>
      </c>
      <c r="J1229">
        <f>VLOOKUP(A1229,[1]ratio_family_bedrooms!$A:$K,9,FALSE)</f>
        <v>1.0588235294117647</v>
      </c>
      <c r="K1229">
        <f>VLOOKUP(A1229,[1]ratio_family_bedrooms!$A:$K,10,FALSE)</f>
        <v>1.2222222222222221</v>
      </c>
      <c r="L1229">
        <f>VLOOKUP(A1229,[1]ratio_family_bedrooms!$A:$K,11,FALSE)</f>
        <v>1.5000000000000002</v>
      </c>
      <c r="M1229">
        <f t="shared" si="19"/>
        <v>2234.7607961731142</v>
      </c>
    </row>
    <row r="1230" spans="1:13" x14ac:dyDescent="0.2">
      <c r="A1230">
        <v>2012</v>
      </c>
      <c r="B1230">
        <v>10</v>
      </c>
      <c r="C1230" t="s">
        <v>61</v>
      </c>
      <c r="D1230">
        <v>2</v>
      </c>
      <c r="E1230" t="s">
        <v>17</v>
      </c>
      <c r="F1230">
        <f>VLOOKUP(A1230&amp;B1230&amp;C1230&amp;D1230&amp;E1230,average_median_rates_2_aptFINAL!A:P,16,FALSE)</f>
        <v>1680</v>
      </c>
      <c r="G1230">
        <f>VLOOKUP(A1230&amp;B1230&amp;C1230&amp;3&amp;E1230,average_median_rates_2_aptFINAL!A:P,16,FALSE)</f>
        <v>1850</v>
      </c>
      <c r="H1230">
        <f>IF(D1230&lt;=3,VLOOKUP(A1230&amp;D1230,[1]ratio_condo_family!$A:$F,6,FALSE),0)</f>
        <v>1.35440048252916</v>
      </c>
      <c r="I1230">
        <f>VLOOKUP(A1230&amp;3,[1]ratio_condo_family!$A:$F,6,FALSE)</f>
        <v>1.3664127249039721</v>
      </c>
      <c r="J1230">
        <f>VLOOKUP(A1230,[1]ratio_family_bedrooms!$A:$K,9,FALSE)</f>
        <v>1.0588235294117647</v>
      </c>
      <c r="K1230">
        <f>VLOOKUP(A1230,[1]ratio_family_bedrooms!$A:$K,10,FALSE)</f>
        <v>1.2222222222222221</v>
      </c>
      <c r="L1230">
        <f>VLOOKUP(A1230,[1]ratio_family_bedrooms!$A:$K,11,FALSE)</f>
        <v>1.5000000000000002</v>
      </c>
      <c r="M1230">
        <f t="shared" si="19"/>
        <v>2275.3928106489889</v>
      </c>
    </row>
    <row r="1231" spans="1:13" x14ac:dyDescent="0.2">
      <c r="A1231">
        <v>2012</v>
      </c>
      <c r="B1231">
        <v>10</v>
      </c>
      <c r="C1231" t="s">
        <v>61</v>
      </c>
      <c r="D1231">
        <v>2</v>
      </c>
      <c r="E1231" t="s">
        <v>19</v>
      </c>
      <c r="F1231">
        <f>VLOOKUP(A1231&amp;B1231&amp;C1231&amp;D1231&amp;E1231,average_median_rates_2_aptFINAL!A:P,16,FALSE)</f>
        <v>1500</v>
      </c>
      <c r="G1231">
        <f>VLOOKUP(A1231&amp;B1231&amp;C1231&amp;3&amp;E1231,average_median_rates_2_aptFINAL!A:P,16,FALSE)</f>
        <v>1950</v>
      </c>
      <c r="H1231">
        <f>IF(D1231&lt;=3,VLOOKUP(A1231&amp;D1231,[1]ratio_condo_family!$A:$F,6,FALSE),0)</f>
        <v>1.35440048252916</v>
      </c>
      <c r="I1231">
        <f>VLOOKUP(A1231&amp;3,[1]ratio_condo_family!$A:$F,6,FALSE)</f>
        <v>1.3664127249039721</v>
      </c>
      <c r="J1231">
        <f>VLOOKUP(A1231,[1]ratio_family_bedrooms!$A:$K,9,FALSE)</f>
        <v>1.0588235294117647</v>
      </c>
      <c r="K1231">
        <f>VLOOKUP(A1231,[1]ratio_family_bedrooms!$A:$K,10,FALSE)</f>
        <v>1.2222222222222221</v>
      </c>
      <c r="L1231">
        <f>VLOOKUP(A1231,[1]ratio_family_bedrooms!$A:$K,11,FALSE)</f>
        <v>1.5000000000000002</v>
      </c>
      <c r="M1231">
        <f t="shared" si="19"/>
        <v>2031.6007237937399</v>
      </c>
    </row>
    <row r="1232" spans="1:13" x14ac:dyDescent="0.2">
      <c r="A1232">
        <v>2012</v>
      </c>
      <c r="B1232">
        <v>10</v>
      </c>
      <c r="C1232" t="s">
        <v>61</v>
      </c>
      <c r="D1232">
        <v>2</v>
      </c>
      <c r="E1232" t="s">
        <v>20</v>
      </c>
      <c r="F1232">
        <f>VLOOKUP(A1232&amp;B1232&amp;C1232&amp;D1232&amp;E1232,average_median_rates_2_aptFINAL!A:P,16,FALSE)</f>
        <v>1590</v>
      </c>
      <c r="G1232">
        <f>VLOOKUP(A1232&amp;B1232&amp;C1232&amp;3&amp;E1232,average_median_rates_2_aptFINAL!A:P,16,FALSE)</f>
        <v>2363.171791924125</v>
      </c>
      <c r="H1232">
        <f>IF(D1232&lt;=3,VLOOKUP(A1232&amp;D1232,[1]ratio_condo_family!$A:$F,6,FALSE),0)</f>
        <v>1.35440048252916</v>
      </c>
      <c r="I1232">
        <f>VLOOKUP(A1232&amp;3,[1]ratio_condo_family!$A:$F,6,FALSE)</f>
        <v>1.3664127249039721</v>
      </c>
      <c r="J1232">
        <f>VLOOKUP(A1232,[1]ratio_family_bedrooms!$A:$K,9,FALSE)</f>
        <v>1.0588235294117647</v>
      </c>
      <c r="K1232">
        <f>VLOOKUP(A1232,[1]ratio_family_bedrooms!$A:$K,10,FALSE)</f>
        <v>1.2222222222222221</v>
      </c>
      <c r="L1232">
        <f>VLOOKUP(A1232,[1]ratio_family_bedrooms!$A:$K,11,FALSE)</f>
        <v>1.5000000000000002</v>
      </c>
      <c r="M1232">
        <f t="shared" si="19"/>
        <v>2153.4967672213643</v>
      </c>
    </row>
    <row r="1233" spans="1:13" x14ac:dyDescent="0.2">
      <c r="A1233">
        <v>2012</v>
      </c>
      <c r="B1233">
        <v>10</v>
      </c>
      <c r="C1233" t="s">
        <v>61</v>
      </c>
      <c r="D1233">
        <v>2</v>
      </c>
      <c r="E1233" t="s">
        <v>21</v>
      </c>
      <c r="F1233">
        <f>VLOOKUP(A1233&amp;B1233&amp;C1233&amp;D1233&amp;E1233,average_median_rates_2_aptFINAL!A:P,16,FALSE)</f>
        <v>1685</v>
      </c>
      <c r="G1233">
        <f>VLOOKUP(A1233&amp;B1233&amp;C1233&amp;3&amp;E1233,average_median_rates_2_aptFINAL!A:P,16,FALSE)</f>
        <v>2100</v>
      </c>
      <c r="H1233">
        <f>IF(D1233&lt;=3,VLOOKUP(A1233&amp;D1233,[1]ratio_condo_family!$A:$F,6,FALSE),0)</f>
        <v>1.35440048252916</v>
      </c>
      <c r="I1233">
        <f>VLOOKUP(A1233&amp;3,[1]ratio_condo_family!$A:$F,6,FALSE)</f>
        <v>1.3664127249039721</v>
      </c>
      <c r="J1233">
        <f>VLOOKUP(A1233,[1]ratio_family_bedrooms!$A:$K,9,FALSE)</f>
        <v>1.0588235294117647</v>
      </c>
      <c r="K1233">
        <f>VLOOKUP(A1233,[1]ratio_family_bedrooms!$A:$K,10,FALSE)</f>
        <v>1.2222222222222221</v>
      </c>
      <c r="L1233">
        <f>VLOOKUP(A1233,[1]ratio_family_bedrooms!$A:$K,11,FALSE)</f>
        <v>1.5000000000000002</v>
      </c>
      <c r="M1233">
        <f t="shared" si="19"/>
        <v>2282.1648130616345</v>
      </c>
    </row>
    <row r="1234" spans="1:13" x14ac:dyDescent="0.2">
      <c r="A1234">
        <v>2012</v>
      </c>
      <c r="B1234">
        <v>10</v>
      </c>
      <c r="C1234" t="s">
        <v>61</v>
      </c>
      <c r="D1234">
        <v>2</v>
      </c>
      <c r="E1234" t="s">
        <v>23</v>
      </c>
      <c r="F1234">
        <f>VLOOKUP(A1234&amp;B1234&amp;C1234&amp;D1234&amp;E1234,average_median_rates_2_aptFINAL!A:P,16,FALSE)</f>
        <v>1100</v>
      </c>
      <c r="G1234">
        <f>VLOOKUP(A1234&amp;B1234&amp;C1234&amp;3&amp;E1234,average_median_rates_2_aptFINAL!A:P,16,FALSE)</f>
        <v>1150</v>
      </c>
      <c r="H1234">
        <f>IF(D1234&lt;=3,VLOOKUP(A1234&amp;D1234,[1]ratio_condo_family!$A:$F,6,FALSE),0)</f>
        <v>1.35440048252916</v>
      </c>
      <c r="I1234">
        <f>VLOOKUP(A1234&amp;3,[1]ratio_condo_family!$A:$F,6,FALSE)</f>
        <v>1.3664127249039721</v>
      </c>
      <c r="J1234">
        <f>VLOOKUP(A1234,[1]ratio_family_bedrooms!$A:$K,9,FALSE)</f>
        <v>1.0588235294117647</v>
      </c>
      <c r="K1234">
        <f>VLOOKUP(A1234,[1]ratio_family_bedrooms!$A:$K,10,FALSE)</f>
        <v>1.2222222222222221</v>
      </c>
      <c r="L1234">
        <f>VLOOKUP(A1234,[1]ratio_family_bedrooms!$A:$K,11,FALSE)</f>
        <v>1.5000000000000002</v>
      </c>
      <c r="M1234">
        <f t="shared" si="19"/>
        <v>1489.840530782076</v>
      </c>
    </row>
    <row r="1235" spans="1:13" x14ac:dyDescent="0.2">
      <c r="A1235">
        <v>2012</v>
      </c>
      <c r="B1235">
        <v>10</v>
      </c>
      <c r="C1235" t="s">
        <v>61</v>
      </c>
      <c r="D1235">
        <v>2</v>
      </c>
      <c r="E1235" t="s">
        <v>24</v>
      </c>
      <c r="F1235">
        <f>VLOOKUP(A1235&amp;B1235&amp;C1235&amp;D1235&amp;E1235,average_median_rates_2_aptFINAL!A:P,16,FALSE)</f>
        <v>1200</v>
      </c>
      <c r="G1235">
        <f>VLOOKUP(A1235&amp;B1235&amp;C1235&amp;3&amp;E1235,average_median_rates_2_aptFINAL!A:P,16,FALSE)</f>
        <v>1243.2192125305362</v>
      </c>
      <c r="H1235">
        <f>IF(D1235&lt;=3,VLOOKUP(A1235&amp;D1235,[1]ratio_condo_family!$A:$F,6,FALSE),0)</f>
        <v>1.35440048252916</v>
      </c>
      <c r="I1235">
        <f>VLOOKUP(A1235&amp;3,[1]ratio_condo_family!$A:$F,6,FALSE)</f>
        <v>1.3664127249039721</v>
      </c>
      <c r="J1235">
        <f>VLOOKUP(A1235,[1]ratio_family_bedrooms!$A:$K,9,FALSE)</f>
        <v>1.0588235294117647</v>
      </c>
      <c r="K1235">
        <f>VLOOKUP(A1235,[1]ratio_family_bedrooms!$A:$K,10,FALSE)</f>
        <v>1.2222222222222221</v>
      </c>
      <c r="L1235">
        <f>VLOOKUP(A1235,[1]ratio_family_bedrooms!$A:$K,11,FALSE)</f>
        <v>1.5000000000000002</v>
      </c>
      <c r="M1235">
        <f t="shared" si="19"/>
        <v>1625.2805790349921</v>
      </c>
    </row>
    <row r="1236" spans="1:13" x14ac:dyDescent="0.2">
      <c r="A1236">
        <v>2012</v>
      </c>
      <c r="B1236">
        <v>10</v>
      </c>
      <c r="C1236" t="s">
        <v>61</v>
      </c>
      <c r="D1236">
        <v>2</v>
      </c>
      <c r="E1236" t="s">
        <v>25</v>
      </c>
      <c r="F1236">
        <f>VLOOKUP(A1236&amp;B1236&amp;C1236&amp;D1236&amp;E1236,average_median_rates_2_aptFINAL!A:P,16,FALSE)</f>
        <v>1150</v>
      </c>
      <c r="G1236">
        <f>VLOOKUP(A1236&amp;B1236&amp;C1236&amp;3&amp;E1236,average_median_rates_2_aptFINAL!A:P,16,FALSE)</f>
        <v>1215</v>
      </c>
      <c r="H1236">
        <f>IF(D1236&lt;=3,VLOOKUP(A1236&amp;D1236,[1]ratio_condo_family!$A:$F,6,FALSE),0)</f>
        <v>1.35440048252916</v>
      </c>
      <c r="I1236">
        <f>VLOOKUP(A1236&amp;3,[1]ratio_condo_family!$A:$F,6,FALSE)</f>
        <v>1.3664127249039721</v>
      </c>
      <c r="J1236">
        <f>VLOOKUP(A1236,[1]ratio_family_bedrooms!$A:$K,9,FALSE)</f>
        <v>1.0588235294117647</v>
      </c>
      <c r="K1236">
        <f>VLOOKUP(A1236,[1]ratio_family_bedrooms!$A:$K,10,FALSE)</f>
        <v>1.2222222222222221</v>
      </c>
      <c r="L1236">
        <f>VLOOKUP(A1236,[1]ratio_family_bedrooms!$A:$K,11,FALSE)</f>
        <v>1.5000000000000002</v>
      </c>
      <c r="M1236">
        <f t="shared" si="19"/>
        <v>1557.560554908534</v>
      </c>
    </row>
    <row r="1237" spans="1:13" x14ac:dyDescent="0.2">
      <c r="A1237">
        <v>2012</v>
      </c>
      <c r="B1237">
        <v>10</v>
      </c>
      <c r="C1237" t="s">
        <v>61</v>
      </c>
      <c r="D1237">
        <v>2</v>
      </c>
      <c r="E1237" t="s">
        <v>26</v>
      </c>
      <c r="F1237">
        <f>VLOOKUP(A1237&amp;B1237&amp;C1237&amp;D1237&amp;E1237,average_median_rates_2_aptFINAL!A:P,16,FALSE)</f>
        <v>1300</v>
      </c>
      <c r="G1237">
        <f>VLOOKUP(A1237&amp;B1237&amp;C1237&amp;3&amp;E1237,average_median_rates_2_aptFINAL!A:P,16,FALSE)</f>
        <v>1177</v>
      </c>
      <c r="H1237">
        <f>IF(D1237&lt;=3,VLOOKUP(A1237&amp;D1237,[1]ratio_condo_family!$A:$F,6,FALSE),0)</f>
        <v>1.35440048252916</v>
      </c>
      <c r="I1237">
        <f>VLOOKUP(A1237&amp;3,[1]ratio_condo_family!$A:$F,6,FALSE)</f>
        <v>1.3664127249039721</v>
      </c>
      <c r="J1237">
        <f>VLOOKUP(A1237,[1]ratio_family_bedrooms!$A:$K,9,FALSE)</f>
        <v>1.0588235294117647</v>
      </c>
      <c r="K1237">
        <f>VLOOKUP(A1237,[1]ratio_family_bedrooms!$A:$K,10,FALSE)</f>
        <v>1.2222222222222221</v>
      </c>
      <c r="L1237">
        <f>VLOOKUP(A1237,[1]ratio_family_bedrooms!$A:$K,11,FALSE)</f>
        <v>1.5000000000000002</v>
      </c>
      <c r="M1237">
        <f t="shared" si="19"/>
        <v>1760.720627287908</v>
      </c>
    </row>
    <row r="1238" spans="1:13" x14ac:dyDescent="0.2">
      <c r="A1238">
        <v>2012</v>
      </c>
      <c r="B1238">
        <v>10</v>
      </c>
      <c r="C1238" t="s">
        <v>61</v>
      </c>
      <c r="D1238">
        <v>2</v>
      </c>
      <c r="E1238" t="s">
        <v>27</v>
      </c>
      <c r="F1238">
        <f>VLOOKUP(A1238&amp;B1238&amp;C1238&amp;D1238&amp;E1238,average_median_rates_2_aptFINAL!A:P,16,FALSE)</f>
        <v>1900</v>
      </c>
      <c r="G1238">
        <f>VLOOKUP(A1238&amp;B1238&amp;C1238&amp;3&amp;E1238,average_median_rates_2_aptFINAL!A:P,16,FALSE)</f>
        <v>2365</v>
      </c>
      <c r="H1238">
        <f>IF(D1238&lt;=3,VLOOKUP(A1238&amp;D1238,[1]ratio_condo_family!$A:$F,6,FALSE),0)</f>
        <v>1.35440048252916</v>
      </c>
      <c r="I1238">
        <f>VLOOKUP(A1238&amp;3,[1]ratio_condo_family!$A:$F,6,FALSE)</f>
        <v>1.3664127249039721</v>
      </c>
      <c r="J1238">
        <f>VLOOKUP(A1238,[1]ratio_family_bedrooms!$A:$K,9,FALSE)</f>
        <v>1.0588235294117647</v>
      </c>
      <c r="K1238">
        <f>VLOOKUP(A1238,[1]ratio_family_bedrooms!$A:$K,10,FALSE)</f>
        <v>1.2222222222222221</v>
      </c>
      <c r="L1238">
        <f>VLOOKUP(A1238,[1]ratio_family_bedrooms!$A:$K,11,FALSE)</f>
        <v>1.5000000000000002</v>
      </c>
      <c r="M1238">
        <f t="shared" si="19"/>
        <v>2573.360916805404</v>
      </c>
    </row>
    <row r="1239" spans="1:13" x14ac:dyDescent="0.2">
      <c r="A1239">
        <v>2012</v>
      </c>
      <c r="B1239">
        <v>10</v>
      </c>
      <c r="C1239" t="s">
        <v>61</v>
      </c>
      <c r="D1239">
        <v>2</v>
      </c>
      <c r="E1239" t="s">
        <v>28</v>
      </c>
      <c r="F1239">
        <f>VLOOKUP(A1239&amp;B1239&amp;C1239&amp;D1239&amp;E1239,average_median_rates_2_aptFINAL!A:P,16,FALSE)</f>
        <v>1100</v>
      </c>
      <c r="G1239">
        <f>VLOOKUP(A1239&amp;B1239&amp;C1239&amp;3&amp;E1239,average_median_rates_2_aptFINAL!A:P,16,FALSE)</f>
        <v>1290</v>
      </c>
      <c r="H1239">
        <f>IF(D1239&lt;=3,VLOOKUP(A1239&amp;D1239,[1]ratio_condo_family!$A:$F,6,FALSE),0)</f>
        <v>1.35440048252916</v>
      </c>
      <c r="I1239">
        <f>VLOOKUP(A1239&amp;3,[1]ratio_condo_family!$A:$F,6,FALSE)</f>
        <v>1.3664127249039721</v>
      </c>
      <c r="J1239">
        <f>VLOOKUP(A1239,[1]ratio_family_bedrooms!$A:$K,9,FALSE)</f>
        <v>1.0588235294117647</v>
      </c>
      <c r="K1239">
        <f>VLOOKUP(A1239,[1]ratio_family_bedrooms!$A:$K,10,FALSE)</f>
        <v>1.2222222222222221</v>
      </c>
      <c r="L1239">
        <f>VLOOKUP(A1239,[1]ratio_family_bedrooms!$A:$K,11,FALSE)</f>
        <v>1.5000000000000002</v>
      </c>
      <c r="M1239">
        <f t="shared" si="19"/>
        <v>1489.840530782076</v>
      </c>
    </row>
    <row r="1240" spans="1:13" x14ac:dyDescent="0.2">
      <c r="A1240">
        <v>2012</v>
      </c>
      <c r="B1240">
        <v>10</v>
      </c>
      <c r="C1240" t="s">
        <v>61</v>
      </c>
      <c r="D1240">
        <v>2</v>
      </c>
      <c r="E1240" t="s">
        <v>29</v>
      </c>
      <c r="F1240">
        <f>VLOOKUP(A1240&amp;B1240&amp;C1240&amp;D1240&amp;E1240,average_median_rates_2_aptFINAL!A:P,16,FALSE)</f>
        <v>950</v>
      </c>
      <c r="G1240">
        <f>VLOOKUP(A1240&amp;B1240&amp;C1240&amp;3&amp;E1240,average_median_rates_2_aptFINAL!A:P,16,FALSE)</f>
        <v>1150</v>
      </c>
      <c r="H1240">
        <f>IF(D1240&lt;=3,VLOOKUP(A1240&amp;D1240,[1]ratio_condo_family!$A:$F,6,FALSE),0)</f>
        <v>1.35440048252916</v>
      </c>
      <c r="I1240">
        <f>VLOOKUP(A1240&amp;3,[1]ratio_condo_family!$A:$F,6,FALSE)</f>
        <v>1.3664127249039721</v>
      </c>
      <c r="J1240">
        <f>VLOOKUP(A1240,[1]ratio_family_bedrooms!$A:$K,9,FALSE)</f>
        <v>1.0588235294117647</v>
      </c>
      <c r="K1240">
        <f>VLOOKUP(A1240,[1]ratio_family_bedrooms!$A:$K,10,FALSE)</f>
        <v>1.2222222222222221</v>
      </c>
      <c r="L1240">
        <f>VLOOKUP(A1240,[1]ratio_family_bedrooms!$A:$K,11,FALSE)</f>
        <v>1.5000000000000002</v>
      </c>
      <c r="M1240">
        <f t="shared" si="19"/>
        <v>1286.680458402702</v>
      </c>
    </row>
    <row r="1241" spans="1:13" x14ac:dyDescent="0.2">
      <c r="A1241">
        <v>2012</v>
      </c>
      <c r="B1241">
        <v>10</v>
      </c>
      <c r="C1241" t="s">
        <v>61</v>
      </c>
      <c r="D1241">
        <v>2</v>
      </c>
      <c r="E1241" t="s">
        <v>31</v>
      </c>
      <c r="F1241">
        <f>VLOOKUP(A1241&amp;B1241&amp;C1241&amp;D1241&amp;E1241,average_median_rates_2_aptFINAL!A:P,16,FALSE)</f>
        <v>1150</v>
      </c>
      <c r="G1241">
        <f>VLOOKUP(A1241&amp;B1241&amp;C1241&amp;3&amp;E1241,average_median_rates_2_aptFINAL!A:P,16,FALSE)</f>
        <v>1300</v>
      </c>
      <c r="H1241">
        <f>IF(D1241&lt;=3,VLOOKUP(A1241&amp;D1241,[1]ratio_condo_family!$A:$F,6,FALSE),0)</f>
        <v>1.35440048252916</v>
      </c>
      <c r="I1241">
        <f>VLOOKUP(A1241&amp;3,[1]ratio_condo_family!$A:$F,6,FALSE)</f>
        <v>1.3664127249039721</v>
      </c>
      <c r="J1241">
        <f>VLOOKUP(A1241,[1]ratio_family_bedrooms!$A:$K,9,FALSE)</f>
        <v>1.0588235294117647</v>
      </c>
      <c r="K1241">
        <f>VLOOKUP(A1241,[1]ratio_family_bedrooms!$A:$K,10,FALSE)</f>
        <v>1.2222222222222221</v>
      </c>
      <c r="L1241">
        <f>VLOOKUP(A1241,[1]ratio_family_bedrooms!$A:$K,11,FALSE)</f>
        <v>1.5000000000000002</v>
      </c>
      <c r="M1241">
        <f t="shared" si="19"/>
        <v>1557.560554908534</v>
      </c>
    </row>
    <row r="1242" spans="1:13" x14ac:dyDescent="0.2">
      <c r="A1242">
        <v>2012</v>
      </c>
      <c r="B1242">
        <v>10</v>
      </c>
      <c r="C1242" t="s">
        <v>61</v>
      </c>
      <c r="D1242">
        <v>2</v>
      </c>
      <c r="E1242" t="s">
        <v>32</v>
      </c>
      <c r="F1242">
        <f>VLOOKUP(A1242&amp;B1242&amp;C1242&amp;D1242&amp;E1242,average_median_rates_2_aptFINAL!A:P,16,FALSE)</f>
        <v>1050</v>
      </c>
      <c r="G1242">
        <f>VLOOKUP(A1242&amp;B1242&amp;C1242&amp;3&amp;E1242,average_median_rates_2_aptFINAL!A:P,16,FALSE)</f>
        <v>1325</v>
      </c>
      <c r="H1242">
        <f>IF(D1242&lt;=3,VLOOKUP(A1242&amp;D1242,[1]ratio_condo_family!$A:$F,6,FALSE),0)</f>
        <v>1.35440048252916</v>
      </c>
      <c r="I1242">
        <f>VLOOKUP(A1242&amp;3,[1]ratio_condo_family!$A:$F,6,FALSE)</f>
        <v>1.3664127249039721</v>
      </c>
      <c r="J1242">
        <f>VLOOKUP(A1242,[1]ratio_family_bedrooms!$A:$K,9,FALSE)</f>
        <v>1.0588235294117647</v>
      </c>
      <c r="K1242">
        <f>VLOOKUP(A1242,[1]ratio_family_bedrooms!$A:$K,10,FALSE)</f>
        <v>1.2222222222222221</v>
      </c>
      <c r="L1242">
        <f>VLOOKUP(A1242,[1]ratio_family_bedrooms!$A:$K,11,FALSE)</f>
        <v>1.5000000000000002</v>
      </c>
      <c r="M1242">
        <f t="shared" si="19"/>
        <v>1422.1205066556181</v>
      </c>
    </row>
    <row r="1243" spans="1:13" x14ac:dyDescent="0.2">
      <c r="A1243">
        <v>2012</v>
      </c>
      <c r="B1243">
        <v>10</v>
      </c>
      <c r="C1243" t="s">
        <v>61</v>
      </c>
      <c r="D1243">
        <v>2</v>
      </c>
      <c r="E1243" t="s">
        <v>33</v>
      </c>
      <c r="F1243">
        <f>VLOOKUP(A1243&amp;B1243&amp;C1243&amp;D1243&amp;E1243,average_median_rates_2_aptFINAL!A:P,16,FALSE)</f>
        <v>1359.2426262943225</v>
      </c>
      <c r="G1243">
        <f>VLOOKUP(A1243&amp;B1243&amp;C1243&amp;3&amp;E1243,average_median_rates_2_aptFINAL!A:P,16,FALSE)</f>
        <v>2046.5853570915374</v>
      </c>
      <c r="H1243">
        <f>IF(D1243&lt;=3,VLOOKUP(A1243&amp;D1243,[1]ratio_condo_family!$A:$F,6,FALSE),0)</f>
        <v>1.35440048252916</v>
      </c>
      <c r="I1243">
        <f>VLOOKUP(A1243&amp;3,[1]ratio_condo_family!$A:$F,6,FALSE)</f>
        <v>1.3664127249039721</v>
      </c>
      <c r="J1243">
        <f>VLOOKUP(A1243,[1]ratio_family_bedrooms!$A:$K,9,FALSE)</f>
        <v>1.0588235294117647</v>
      </c>
      <c r="K1243">
        <f>VLOOKUP(A1243,[1]ratio_family_bedrooms!$A:$K,10,FALSE)</f>
        <v>1.2222222222222221</v>
      </c>
      <c r="L1243">
        <f>VLOOKUP(A1243,[1]ratio_family_bedrooms!$A:$K,11,FALSE)</f>
        <v>1.5000000000000002</v>
      </c>
      <c r="M1243">
        <f t="shared" si="19"/>
        <v>1840.958868927233</v>
      </c>
    </row>
    <row r="1244" spans="1:13" x14ac:dyDescent="0.2">
      <c r="A1244">
        <v>2012</v>
      </c>
      <c r="B1244">
        <v>10</v>
      </c>
      <c r="C1244" t="s">
        <v>61</v>
      </c>
      <c r="D1244">
        <v>2</v>
      </c>
      <c r="E1244" t="s">
        <v>34</v>
      </c>
      <c r="F1244">
        <f>VLOOKUP(A1244&amp;B1244&amp;C1244&amp;D1244&amp;E1244,average_median_rates_2_aptFINAL!A:P,16,FALSE)</f>
        <v>1200</v>
      </c>
      <c r="G1244">
        <f>VLOOKUP(A1244&amp;B1244&amp;C1244&amp;3&amp;E1244,average_median_rates_2_aptFINAL!A:P,16,FALSE)</f>
        <v>1400</v>
      </c>
      <c r="H1244">
        <f>IF(D1244&lt;=3,VLOOKUP(A1244&amp;D1244,[1]ratio_condo_family!$A:$F,6,FALSE),0)</f>
        <v>1.35440048252916</v>
      </c>
      <c r="I1244">
        <f>VLOOKUP(A1244&amp;3,[1]ratio_condo_family!$A:$F,6,FALSE)</f>
        <v>1.3664127249039721</v>
      </c>
      <c r="J1244">
        <f>VLOOKUP(A1244,[1]ratio_family_bedrooms!$A:$K,9,FALSE)</f>
        <v>1.0588235294117647</v>
      </c>
      <c r="K1244">
        <f>VLOOKUP(A1244,[1]ratio_family_bedrooms!$A:$K,10,FALSE)</f>
        <v>1.2222222222222221</v>
      </c>
      <c r="L1244">
        <f>VLOOKUP(A1244,[1]ratio_family_bedrooms!$A:$K,11,FALSE)</f>
        <v>1.5000000000000002</v>
      </c>
      <c r="M1244">
        <f t="shared" si="19"/>
        <v>1625.2805790349921</v>
      </c>
    </row>
    <row r="1245" spans="1:13" x14ac:dyDescent="0.2">
      <c r="A1245">
        <v>2012</v>
      </c>
      <c r="B1245">
        <v>10</v>
      </c>
      <c r="C1245" t="s">
        <v>61</v>
      </c>
      <c r="D1245">
        <v>2</v>
      </c>
      <c r="E1245" t="s">
        <v>35</v>
      </c>
      <c r="F1245">
        <f>VLOOKUP(A1245&amp;B1245&amp;C1245&amp;D1245&amp;E1245,average_median_rates_2_aptFINAL!A:P,16,FALSE)</f>
        <v>2250</v>
      </c>
      <c r="G1245">
        <f>VLOOKUP(A1245&amp;B1245&amp;C1245&amp;3&amp;E1245,average_median_rates_2_aptFINAL!A:P,16,FALSE)</f>
        <v>2650</v>
      </c>
      <c r="H1245">
        <f>IF(D1245&lt;=3,VLOOKUP(A1245&amp;D1245,[1]ratio_condo_family!$A:$F,6,FALSE),0)</f>
        <v>1.35440048252916</v>
      </c>
      <c r="I1245">
        <f>VLOOKUP(A1245&amp;3,[1]ratio_condo_family!$A:$F,6,FALSE)</f>
        <v>1.3664127249039721</v>
      </c>
      <c r="J1245">
        <f>VLOOKUP(A1245,[1]ratio_family_bedrooms!$A:$K,9,FALSE)</f>
        <v>1.0588235294117647</v>
      </c>
      <c r="K1245">
        <f>VLOOKUP(A1245,[1]ratio_family_bedrooms!$A:$K,10,FALSE)</f>
        <v>1.2222222222222221</v>
      </c>
      <c r="L1245">
        <f>VLOOKUP(A1245,[1]ratio_family_bedrooms!$A:$K,11,FALSE)</f>
        <v>1.5000000000000002</v>
      </c>
      <c r="M1245">
        <f t="shared" si="19"/>
        <v>3047.4010856906102</v>
      </c>
    </row>
    <row r="1246" spans="1:13" x14ac:dyDescent="0.2">
      <c r="A1246">
        <v>2012</v>
      </c>
      <c r="B1246">
        <v>10</v>
      </c>
      <c r="C1246" t="s">
        <v>61</v>
      </c>
      <c r="D1246">
        <v>2</v>
      </c>
      <c r="E1246" t="s">
        <v>36</v>
      </c>
      <c r="F1246">
        <f>VLOOKUP(A1246&amp;B1246&amp;C1246&amp;D1246&amp;E1246,average_median_rates_2_aptFINAL!A:P,16,FALSE)</f>
        <v>1148</v>
      </c>
      <c r="G1246">
        <f>VLOOKUP(A1246&amp;B1246&amp;C1246&amp;3&amp;E1246,average_median_rates_2_aptFINAL!A:P,16,FALSE)</f>
        <v>1300</v>
      </c>
      <c r="H1246">
        <f>IF(D1246&lt;=3,VLOOKUP(A1246&amp;D1246,[1]ratio_condo_family!$A:$F,6,FALSE),0)</f>
        <v>1.35440048252916</v>
      </c>
      <c r="I1246">
        <f>VLOOKUP(A1246&amp;3,[1]ratio_condo_family!$A:$F,6,FALSE)</f>
        <v>1.3664127249039721</v>
      </c>
      <c r="J1246">
        <f>VLOOKUP(A1246,[1]ratio_family_bedrooms!$A:$K,9,FALSE)</f>
        <v>1.0588235294117647</v>
      </c>
      <c r="K1246">
        <f>VLOOKUP(A1246,[1]ratio_family_bedrooms!$A:$K,10,FALSE)</f>
        <v>1.2222222222222221</v>
      </c>
      <c r="L1246">
        <f>VLOOKUP(A1246,[1]ratio_family_bedrooms!$A:$K,11,FALSE)</f>
        <v>1.5000000000000002</v>
      </c>
      <c r="M1246">
        <f t="shared" si="19"/>
        <v>1554.8517539434756</v>
      </c>
    </row>
    <row r="1247" spans="1:13" x14ac:dyDescent="0.2">
      <c r="A1247">
        <v>2012</v>
      </c>
      <c r="B1247">
        <v>10</v>
      </c>
      <c r="C1247" t="s">
        <v>61</v>
      </c>
      <c r="D1247">
        <v>2</v>
      </c>
      <c r="E1247" t="s">
        <v>37</v>
      </c>
      <c r="F1247">
        <f>VLOOKUP(A1247&amp;B1247&amp;C1247&amp;D1247&amp;E1247,average_median_rates_2_aptFINAL!A:P,16,FALSE)</f>
        <v>1003</v>
      </c>
      <c r="G1247">
        <f>VLOOKUP(A1247&amp;B1247&amp;C1247&amp;3&amp;E1247,average_median_rates_2_aptFINAL!A:P,16,FALSE)</f>
        <v>1040</v>
      </c>
      <c r="H1247">
        <f>IF(D1247&lt;=3,VLOOKUP(A1247&amp;D1247,[1]ratio_condo_family!$A:$F,6,FALSE),0)</f>
        <v>1.35440048252916</v>
      </c>
      <c r="I1247">
        <f>VLOOKUP(A1247&amp;3,[1]ratio_condo_family!$A:$F,6,FALSE)</f>
        <v>1.3664127249039721</v>
      </c>
      <c r="J1247">
        <f>VLOOKUP(A1247,[1]ratio_family_bedrooms!$A:$K,9,FALSE)</f>
        <v>1.0588235294117647</v>
      </c>
      <c r="K1247">
        <f>VLOOKUP(A1247,[1]ratio_family_bedrooms!$A:$K,10,FALSE)</f>
        <v>1.2222222222222221</v>
      </c>
      <c r="L1247">
        <f>VLOOKUP(A1247,[1]ratio_family_bedrooms!$A:$K,11,FALSE)</f>
        <v>1.5000000000000002</v>
      </c>
      <c r="M1247">
        <f t="shared" si="19"/>
        <v>1358.4636839767475</v>
      </c>
    </row>
    <row r="1248" spans="1:13" x14ac:dyDescent="0.2">
      <c r="A1248">
        <v>2012</v>
      </c>
      <c r="B1248">
        <v>10</v>
      </c>
      <c r="C1248" t="s">
        <v>61</v>
      </c>
      <c r="D1248">
        <v>2</v>
      </c>
      <c r="E1248" t="s">
        <v>38</v>
      </c>
      <c r="F1248">
        <f>VLOOKUP(A1248&amp;B1248&amp;C1248&amp;D1248&amp;E1248,average_median_rates_2_aptFINAL!A:P,16,FALSE)</f>
        <v>860</v>
      </c>
      <c r="G1248">
        <f>VLOOKUP(A1248&amp;B1248&amp;C1248&amp;3&amp;E1248,average_median_rates_2_aptFINAL!A:P,16,FALSE)</f>
        <v>1025</v>
      </c>
      <c r="H1248">
        <f>IF(D1248&lt;=3,VLOOKUP(A1248&amp;D1248,[1]ratio_condo_family!$A:$F,6,FALSE),0)</f>
        <v>1.35440048252916</v>
      </c>
      <c r="I1248">
        <f>VLOOKUP(A1248&amp;3,[1]ratio_condo_family!$A:$F,6,FALSE)</f>
        <v>1.3664127249039721</v>
      </c>
      <c r="J1248">
        <f>VLOOKUP(A1248,[1]ratio_family_bedrooms!$A:$K,9,FALSE)</f>
        <v>1.0588235294117647</v>
      </c>
      <c r="K1248">
        <f>VLOOKUP(A1248,[1]ratio_family_bedrooms!$A:$K,10,FALSE)</f>
        <v>1.2222222222222221</v>
      </c>
      <c r="L1248">
        <f>VLOOKUP(A1248,[1]ratio_family_bedrooms!$A:$K,11,FALSE)</f>
        <v>1.5000000000000002</v>
      </c>
      <c r="M1248">
        <f t="shared" si="19"/>
        <v>1164.7844149750777</v>
      </c>
    </row>
    <row r="1249" spans="1:13" x14ac:dyDescent="0.2">
      <c r="A1249">
        <v>2012</v>
      </c>
      <c r="B1249">
        <v>10</v>
      </c>
      <c r="C1249" t="s">
        <v>61</v>
      </c>
      <c r="D1249">
        <v>2</v>
      </c>
      <c r="E1249" t="s">
        <v>39</v>
      </c>
      <c r="F1249">
        <f>VLOOKUP(A1249&amp;B1249&amp;C1249&amp;D1249&amp;E1249,average_median_rates_2_aptFINAL!A:P,16,FALSE)</f>
        <v>1000</v>
      </c>
      <c r="G1249">
        <f>VLOOKUP(A1249&amp;B1249&amp;C1249&amp;3&amp;E1249,average_median_rates_2_aptFINAL!A:P,16,FALSE)</f>
        <v>1450</v>
      </c>
      <c r="H1249">
        <f>IF(D1249&lt;=3,VLOOKUP(A1249&amp;D1249,[1]ratio_condo_family!$A:$F,6,FALSE),0)</f>
        <v>1.35440048252916</v>
      </c>
      <c r="I1249">
        <f>VLOOKUP(A1249&amp;3,[1]ratio_condo_family!$A:$F,6,FALSE)</f>
        <v>1.3664127249039721</v>
      </c>
      <c r="J1249">
        <f>VLOOKUP(A1249,[1]ratio_family_bedrooms!$A:$K,9,FALSE)</f>
        <v>1.0588235294117647</v>
      </c>
      <c r="K1249">
        <f>VLOOKUP(A1249,[1]ratio_family_bedrooms!$A:$K,10,FALSE)</f>
        <v>1.2222222222222221</v>
      </c>
      <c r="L1249">
        <f>VLOOKUP(A1249,[1]ratio_family_bedrooms!$A:$K,11,FALSE)</f>
        <v>1.5000000000000002</v>
      </c>
      <c r="M1249">
        <f t="shared" si="19"/>
        <v>1354.4004825291599</v>
      </c>
    </row>
    <row r="1250" spans="1:13" x14ac:dyDescent="0.2">
      <c r="A1250">
        <v>2012</v>
      </c>
      <c r="B1250">
        <v>10</v>
      </c>
      <c r="C1250" t="s">
        <v>61</v>
      </c>
      <c r="D1250">
        <v>2</v>
      </c>
      <c r="E1250" t="s">
        <v>40</v>
      </c>
      <c r="F1250">
        <f>VLOOKUP(A1250&amp;B1250&amp;C1250&amp;D1250&amp;E1250,average_median_rates_2_aptFINAL!A:P,16,FALSE)</f>
        <v>860</v>
      </c>
      <c r="G1250">
        <f>VLOOKUP(A1250&amp;B1250&amp;C1250&amp;3&amp;E1250,average_median_rates_2_aptFINAL!A:P,16,FALSE)</f>
        <v>1045</v>
      </c>
      <c r="H1250">
        <f>IF(D1250&lt;=3,VLOOKUP(A1250&amp;D1250,[1]ratio_condo_family!$A:$F,6,FALSE),0)</f>
        <v>1.35440048252916</v>
      </c>
      <c r="I1250">
        <f>VLOOKUP(A1250&amp;3,[1]ratio_condo_family!$A:$F,6,FALSE)</f>
        <v>1.3664127249039721</v>
      </c>
      <c r="J1250">
        <f>VLOOKUP(A1250,[1]ratio_family_bedrooms!$A:$K,9,FALSE)</f>
        <v>1.0588235294117647</v>
      </c>
      <c r="K1250">
        <f>VLOOKUP(A1250,[1]ratio_family_bedrooms!$A:$K,10,FALSE)</f>
        <v>1.2222222222222221</v>
      </c>
      <c r="L1250">
        <f>VLOOKUP(A1250,[1]ratio_family_bedrooms!$A:$K,11,FALSE)</f>
        <v>1.5000000000000002</v>
      </c>
      <c r="M1250">
        <f t="shared" si="19"/>
        <v>1164.7844149750777</v>
      </c>
    </row>
    <row r="1251" spans="1:13" x14ac:dyDescent="0.2">
      <c r="A1251">
        <v>2012</v>
      </c>
      <c r="B1251">
        <v>10</v>
      </c>
      <c r="C1251" t="s">
        <v>61</v>
      </c>
      <c r="D1251">
        <v>2</v>
      </c>
      <c r="E1251" t="s">
        <v>41</v>
      </c>
      <c r="F1251">
        <f>VLOOKUP(A1251&amp;B1251&amp;C1251&amp;D1251&amp;E1251,average_median_rates_2_aptFINAL!A:P,16,FALSE)</f>
        <v>975</v>
      </c>
      <c r="G1251">
        <f>VLOOKUP(A1251&amp;B1251&amp;C1251&amp;3&amp;E1251,average_median_rates_2_aptFINAL!A:P,16,FALSE)</f>
        <v>1150</v>
      </c>
      <c r="H1251">
        <f>IF(D1251&lt;=3,VLOOKUP(A1251&amp;D1251,[1]ratio_condo_family!$A:$F,6,FALSE),0)</f>
        <v>1.35440048252916</v>
      </c>
      <c r="I1251">
        <f>VLOOKUP(A1251&amp;3,[1]ratio_condo_family!$A:$F,6,FALSE)</f>
        <v>1.3664127249039721</v>
      </c>
      <c r="J1251">
        <f>VLOOKUP(A1251,[1]ratio_family_bedrooms!$A:$K,9,FALSE)</f>
        <v>1.0588235294117647</v>
      </c>
      <c r="K1251">
        <f>VLOOKUP(A1251,[1]ratio_family_bedrooms!$A:$K,10,FALSE)</f>
        <v>1.2222222222222221</v>
      </c>
      <c r="L1251">
        <f>VLOOKUP(A1251,[1]ratio_family_bedrooms!$A:$K,11,FALSE)</f>
        <v>1.5000000000000002</v>
      </c>
      <c r="M1251">
        <f t="shared" si="19"/>
        <v>1320.5404704659311</v>
      </c>
    </row>
    <row r="1252" spans="1:13" x14ac:dyDescent="0.2">
      <c r="A1252">
        <v>2012</v>
      </c>
      <c r="B1252">
        <v>10</v>
      </c>
      <c r="C1252" t="s">
        <v>61</v>
      </c>
      <c r="D1252">
        <v>2</v>
      </c>
      <c r="E1252" t="s">
        <v>42</v>
      </c>
      <c r="F1252">
        <f>VLOOKUP(A1252&amp;B1252&amp;C1252&amp;D1252&amp;E1252,average_median_rates_2_aptFINAL!A:P,16,FALSE)</f>
        <v>890</v>
      </c>
      <c r="G1252">
        <f>VLOOKUP(A1252&amp;B1252&amp;C1252&amp;3&amp;E1252,average_median_rates_2_aptFINAL!A:P,16,FALSE)</f>
        <v>1099</v>
      </c>
      <c r="H1252">
        <f>IF(D1252&lt;=3,VLOOKUP(A1252&amp;D1252,[1]ratio_condo_family!$A:$F,6,FALSE),0)</f>
        <v>1.35440048252916</v>
      </c>
      <c r="I1252">
        <f>VLOOKUP(A1252&amp;3,[1]ratio_condo_family!$A:$F,6,FALSE)</f>
        <v>1.3664127249039721</v>
      </c>
      <c r="J1252">
        <f>VLOOKUP(A1252,[1]ratio_family_bedrooms!$A:$K,9,FALSE)</f>
        <v>1.0588235294117647</v>
      </c>
      <c r="K1252">
        <f>VLOOKUP(A1252,[1]ratio_family_bedrooms!$A:$K,10,FALSE)</f>
        <v>1.2222222222222221</v>
      </c>
      <c r="L1252">
        <f>VLOOKUP(A1252,[1]ratio_family_bedrooms!$A:$K,11,FALSE)</f>
        <v>1.5000000000000002</v>
      </c>
      <c r="M1252">
        <f t="shared" si="19"/>
        <v>1205.4164294509524</v>
      </c>
    </row>
    <row r="1253" spans="1:13" x14ac:dyDescent="0.2">
      <c r="A1253">
        <v>2012</v>
      </c>
      <c r="B1253">
        <v>10</v>
      </c>
      <c r="C1253" t="s">
        <v>61</v>
      </c>
      <c r="D1253">
        <v>2</v>
      </c>
      <c r="E1253" t="s">
        <v>43</v>
      </c>
      <c r="F1253">
        <f>VLOOKUP(A1253&amp;B1253&amp;C1253&amp;D1253&amp;E1253,average_median_rates_2_aptFINAL!A:P,16,FALSE)</f>
        <v>1150</v>
      </c>
      <c r="G1253">
        <f>VLOOKUP(A1253&amp;B1253&amp;C1253&amp;3&amp;E1253,average_median_rates_2_aptFINAL!A:P,16,FALSE)</f>
        <v>1250</v>
      </c>
      <c r="H1253">
        <f>IF(D1253&lt;=3,VLOOKUP(A1253&amp;D1253,[1]ratio_condo_family!$A:$F,6,FALSE),0)</f>
        <v>1.35440048252916</v>
      </c>
      <c r="I1253">
        <f>VLOOKUP(A1253&amp;3,[1]ratio_condo_family!$A:$F,6,FALSE)</f>
        <v>1.3664127249039721</v>
      </c>
      <c r="J1253">
        <f>VLOOKUP(A1253,[1]ratio_family_bedrooms!$A:$K,9,FALSE)</f>
        <v>1.0588235294117647</v>
      </c>
      <c r="K1253">
        <f>VLOOKUP(A1253,[1]ratio_family_bedrooms!$A:$K,10,FALSE)</f>
        <v>1.2222222222222221</v>
      </c>
      <c r="L1253">
        <f>VLOOKUP(A1253,[1]ratio_family_bedrooms!$A:$K,11,FALSE)</f>
        <v>1.5000000000000002</v>
      </c>
      <c r="M1253">
        <f t="shared" si="19"/>
        <v>1557.560554908534</v>
      </c>
    </row>
    <row r="1254" spans="1:13" x14ac:dyDescent="0.2">
      <c r="A1254">
        <v>2012</v>
      </c>
      <c r="B1254">
        <v>10</v>
      </c>
      <c r="C1254" t="s">
        <v>61</v>
      </c>
      <c r="D1254">
        <v>2</v>
      </c>
      <c r="E1254" t="s">
        <v>60</v>
      </c>
      <c r="F1254">
        <f>VLOOKUP(A1254&amp;B1254&amp;C1254&amp;D1254&amp;E1254,average_median_rates_2_aptFINAL!A:P,16,FALSE)</f>
        <v>1200</v>
      </c>
      <c r="G1254">
        <f>VLOOKUP(A1254&amp;B1254&amp;C1254&amp;3&amp;E1254,average_median_rates_2_aptFINAL!A:P,16,FALSE)</f>
        <v>1450</v>
      </c>
      <c r="H1254">
        <f>IF(D1254&lt;=3,VLOOKUP(A1254&amp;D1254,[1]ratio_condo_family!$A:$F,6,FALSE),0)</f>
        <v>1.35440048252916</v>
      </c>
      <c r="I1254">
        <f>VLOOKUP(A1254&amp;3,[1]ratio_condo_family!$A:$F,6,FALSE)</f>
        <v>1.3664127249039721</v>
      </c>
      <c r="J1254">
        <f>VLOOKUP(A1254,[1]ratio_family_bedrooms!$A:$K,9,FALSE)</f>
        <v>1.0588235294117647</v>
      </c>
      <c r="K1254">
        <f>VLOOKUP(A1254,[1]ratio_family_bedrooms!$A:$K,10,FALSE)</f>
        <v>1.2222222222222221</v>
      </c>
      <c r="L1254">
        <f>VLOOKUP(A1254,[1]ratio_family_bedrooms!$A:$K,11,FALSE)</f>
        <v>1.5000000000000002</v>
      </c>
      <c r="M1254">
        <f t="shared" si="19"/>
        <v>1625.2805790349921</v>
      </c>
    </row>
    <row r="1255" spans="1:13" x14ac:dyDescent="0.2">
      <c r="A1255">
        <v>2012</v>
      </c>
      <c r="B1255">
        <v>10</v>
      </c>
      <c r="C1255" t="s">
        <v>61</v>
      </c>
      <c r="D1255">
        <v>3</v>
      </c>
      <c r="E1255" t="s">
        <v>12</v>
      </c>
      <c r="F1255">
        <f>VLOOKUP(A1255&amp;B1255&amp;C1255&amp;D1255&amp;E1255,average_median_rates_2_aptFINAL!A:P,16,FALSE)</f>
        <v>2600</v>
      </c>
      <c r="G1255">
        <f>VLOOKUP(A1255&amp;B1255&amp;C1255&amp;3&amp;E1255,average_median_rates_2_aptFINAL!A:P,16,FALSE)</f>
        <v>2600</v>
      </c>
      <c r="H1255">
        <f>IF(D1255&lt;=3,VLOOKUP(A1255&amp;D1255,[1]ratio_condo_family!$A:$F,6,FALSE),0)</f>
        <v>1.3664127249039721</v>
      </c>
      <c r="I1255">
        <f>VLOOKUP(A1255&amp;3,[1]ratio_condo_family!$A:$F,6,FALSE)</f>
        <v>1.3664127249039721</v>
      </c>
      <c r="J1255">
        <f>VLOOKUP(A1255,[1]ratio_family_bedrooms!$A:$K,9,FALSE)</f>
        <v>1.0588235294117647</v>
      </c>
      <c r="K1255">
        <f>VLOOKUP(A1255,[1]ratio_family_bedrooms!$A:$K,10,FALSE)</f>
        <v>1.2222222222222221</v>
      </c>
      <c r="L1255">
        <f>VLOOKUP(A1255,[1]ratio_family_bedrooms!$A:$K,11,FALSE)</f>
        <v>1.5000000000000002</v>
      </c>
      <c r="M1255">
        <f t="shared" si="19"/>
        <v>3552.6730847503277</v>
      </c>
    </row>
    <row r="1256" spans="1:13" x14ac:dyDescent="0.2">
      <c r="A1256">
        <v>2012</v>
      </c>
      <c r="B1256">
        <v>10</v>
      </c>
      <c r="C1256" t="s">
        <v>61</v>
      </c>
      <c r="D1256">
        <v>3</v>
      </c>
      <c r="E1256" t="s">
        <v>16</v>
      </c>
      <c r="F1256">
        <f>VLOOKUP(A1256&amp;B1256&amp;C1256&amp;D1256&amp;E1256,average_median_rates_2_aptFINAL!A:P,16,FALSE)</f>
        <v>2300</v>
      </c>
      <c r="G1256">
        <f>VLOOKUP(A1256&amp;B1256&amp;C1256&amp;3&amp;E1256,average_median_rates_2_aptFINAL!A:P,16,FALSE)</f>
        <v>2300</v>
      </c>
      <c r="H1256">
        <f>IF(D1256&lt;=3,VLOOKUP(A1256&amp;D1256,[1]ratio_condo_family!$A:$F,6,FALSE),0)</f>
        <v>1.3664127249039721</v>
      </c>
      <c r="I1256">
        <f>VLOOKUP(A1256&amp;3,[1]ratio_condo_family!$A:$F,6,FALSE)</f>
        <v>1.3664127249039721</v>
      </c>
      <c r="J1256">
        <f>VLOOKUP(A1256,[1]ratio_family_bedrooms!$A:$K,9,FALSE)</f>
        <v>1.0588235294117647</v>
      </c>
      <c r="K1256">
        <f>VLOOKUP(A1256,[1]ratio_family_bedrooms!$A:$K,10,FALSE)</f>
        <v>1.2222222222222221</v>
      </c>
      <c r="L1256">
        <f>VLOOKUP(A1256,[1]ratio_family_bedrooms!$A:$K,11,FALSE)</f>
        <v>1.5000000000000002</v>
      </c>
      <c r="M1256">
        <f t="shared" si="19"/>
        <v>3142.7492672791359</v>
      </c>
    </row>
    <row r="1257" spans="1:13" x14ac:dyDescent="0.2">
      <c r="A1257">
        <v>2012</v>
      </c>
      <c r="B1257">
        <v>10</v>
      </c>
      <c r="C1257" t="s">
        <v>61</v>
      </c>
      <c r="D1257">
        <v>3</v>
      </c>
      <c r="E1257" t="s">
        <v>17</v>
      </c>
      <c r="F1257">
        <f>VLOOKUP(A1257&amp;B1257&amp;C1257&amp;D1257&amp;E1257,average_median_rates_2_aptFINAL!A:P,16,FALSE)</f>
        <v>1850</v>
      </c>
      <c r="G1257">
        <f>VLOOKUP(A1257&amp;B1257&amp;C1257&amp;3&amp;E1257,average_median_rates_2_aptFINAL!A:P,16,FALSE)</f>
        <v>1850</v>
      </c>
      <c r="H1257">
        <f>IF(D1257&lt;=3,VLOOKUP(A1257&amp;D1257,[1]ratio_condo_family!$A:$F,6,FALSE),0)</f>
        <v>1.3664127249039721</v>
      </c>
      <c r="I1257">
        <f>VLOOKUP(A1257&amp;3,[1]ratio_condo_family!$A:$F,6,FALSE)</f>
        <v>1.3664127249039721</v>
      </c>
      <c r="J1257">
        <f>VLOOKUP(A1257,[1]ratio_family_bedrooms!$A:$K,9,FALSE)</f>
        <v>1.0588235294117647</v>
      </c>
      <c r="K1257">
        <f>VLOOKUP(A1257,[1]ratio_family_bedrooms!$A:$K,10,FALSE)</f>
        <v>1.2222222222222221</v>
      </c>
      <c r="L1257">
        <f>VLOOKUP(A1257,[1]ratio_family_bedrooms!$A:$K,11,FALSE)</f>
        <v>1.5000000000000002</v>
      </c>
      <c r="M1257">
        <f t="shared" si="19"/>
        <v>2527.8635410723487</v>
      </c>
    </row>
    <row r="1258" spans="1:13" x14ac:dyDescent="0.2">
      <c r="A1258">
        <v>2012</v>
      </c>
      <c r="B1258">
        <v>10</v>
      </c>
      <c r="C1258" t="s">
        <v>61</v>
      </c>
      <c r="D1258">
        <v>3</v>
      </c>
      <c r="E1258" t="s">
        <v>19</v>
      </c>
      <c r="F1258">
        <f>VLOOKUP(A1258&amp;B1258&amp;C1258&amp;D1258&amp;E1258,average_median_rates_2_aptFINAL!A:P,16,FALSE)</f>
        <v>1950</v>
      </c>
      <c r="G1258">
        <f>VLOOKUP(A1258&amp;B1258&amp;C1258&amp;3&amp;E1258,average_median_rates_2_aptFINAL!A:P,16,FALSE)</f>
        <v>1950</v>
      </c>
      <c r="H1258">
        <f>IF(D1258&lt;=3,VLOOKUP(A1258&amp;D1258,[1]ratio_condo_family!$A:$F,6,FALSE),0)</f>
        <v>1.3664127249039721</v>
      </c>
      <c r="I1258">
        <f>VLOOKUP(A1258&amp;3,[1]ratio_condo_family!$A:$F,6,FALSE)</f>
        <v>1.3664127249039721</v>
      </c>
      <c r="J1258">
        <f>VLOOKUP(A1258,[1]ratio_family_bedrooms!$A:$K,9,FALSE)</f>
        <v>1.0588235294117647</v>
      </c>
      <c r="K1258">
        <f>VLOOKUP(A1258,[1]ratio_family_bedrooms!$A:$K,10,FALSE)</f>
        <v>1.2222222222222221</v>
      </c>
      <c r="L1258">
        <f>VLOOKUP(A1258,[1]ratio_family_bedrooms!$A:$K,11,FALSE)</f>
        <v>1.5000000000000002</v>
      </c>
      <c r="M1258">
        <f t="shared" si="19"/>
        <v>2664.5048135627458</v>
      </c>
    </row>
    <row r="1259" spans="1:13" x14ac:dyDescent="0.2">
      <c r="A1259">
        <v>2012</v>
      </c>
      <c r="B1259">
        <v>10</v>
      </c>
      <c r="C1259" t="s">
        <v>61</v>
      </c>
      <c r="D1259">
        <v>3</v>
      </c>
      <c r="E1259" t="s">
        <v>20</v>
      </c>
      <c r="F1259">
        <f>VLOOKUP(A1259&amp;B1259&amp;C1259&amp;D1259&amp;E1259,average_median_rates_2_aptFINAL!A:P,16,FALSE)</f>
        <v>2363.171791924125</v>
      </c>
      <c r="G1259">
        <f>VLOOKUP(A1259&amp;B1259&amp;C1259&amp;3&amp;E1259,average_median_rates_2_aptFINAL!A:P,16,FALSE)</f>
        <v>2363.171791924125</v>
      </c>
      <c r="H1259">
        <f>IF(D1259&lt;=3,VLOOKUP(A1259&amp;D1259,[1]ratio_condo_family!$A:$F,6,FALSE),0)</f>
        <v>1.3664127249039721</v>
      </c>
      <c r="I1259">
        <f>VLOOKUP(A1259&amp;3,[1]ratio_condo_family!$A:$F,6,FALSE)</f>
        <v>1.3664127249039721</v>
      </c>
      <c r="J1259">
        <f>VLOOKUP(A1259,[1]ratio_family_bedrooms!$A:$K,9,FALSE)</f>
        <v>1.0588235294117647</v>
      </c>
      <c r="K1259">
        <f>VLOOKUP(A1259,[1]ratio_family_bedrooms!$A:$K,10,FALSE)</f>
        <v>1.2222222222222221</v>
      </c>
      <c r="L1259">
        <f>VLOOKUP(A1259,[1]ratio_family_bedrooms!$A:$K,11,FALSE)</f>
        <v>1.5000000000000002</v>
      </c>
      <c r="M1259">
        <f t="shared" si="19"/>
        <v>3229.0680076192461</v>
      </c>
    </row>
    <row r="1260" spans="1:13" x14ac:dyDescent="0.2">
      <c r="A1260">
        <v>2012</v>
      </c>
      <c r="B1260">
        <v>10</v>
      </c>
      <c r="C1260" t="s">
        <v>61</v>
      </c>
      <c r="D1260">
        <v>3</v>
      </c>
      <c r="E1260" t="s">
        <v>21</v>
      </c>
      <c r="F1260">
        <f>VLOOKUP(A1260&amp;B1260&amp;C1260&amp;D1260&amp;E1260,average_median_rates_2_aptFINAL!A:P,16,FALSE)</f>
        <v>2100</v>
      </c>
      <c r="G1260">
        <f>VLOOKUP(A1260&amp;B1260&amp;C1260&amp;3&amp;E1260,average_median_rates_2_aptFINAL!A:P,16,FALSE)</f>
        <v>2100</v>
      </c>
      <c r="H1260">
        <f>IF(D1260&lt;=3,VLOOKUP(A1260&amp;D1260,[1]ratio_condo_family!$A:$F,6,FALSE),0)</f>
        <v>1.3664127249039721</v>
      </c>
      <c r="I1260">
        <f>VLOOKUP(A1260&amp;3,[1]ratio_condo_family!$A:$F,6,FALSE)</f>
        <v>1.3664127249039721</v>
      </c>
      <c r="J1260">
        <f>VLOOKUP(A1260,[1]ratio_family_bedrooms!$A:$K,9,FALSE)</f>
        <v>1.0588235294117647</v>
      </c>
      <c r="K1260">
        <f>VLOOKUP(A1260,[1]ratio_family_bedrooms!$A:$K,10,FALSE)</f>
        <v>1.2222222222222221</v>
      </c>
      <c r="L1260">
        <f>VLOOKUP(A1260,[1]ratio_family_bedrooms!$A:$K,11,FALSE)</f>
        <v>1.5000000000000002</v>
      </c>
      <c r="M1260">
        <f t="shared" si="19"/>
        <v>2869.4667222983417</v>
      </c>
    </row>
    <row r="1261" spans="1:13" x14ac:dyDescent="0.2">
      <c r="A1261">
        <v>2012</v>
      </c>
      <c r="B1261">
        <v>10</v>
      </c>
      <c r="C1261" t="s">
        <v>61</v>
      </c>
      <c r="D1261">
        <v>3</v>
      </c>
      <c r="E1261" t="s">
        <v>23</v>
      </c>
      <c r="F1261">
        <f>VLOOKUP(A1261&amp;B1261&amp;C1261&amp;D1261&amp;E1261,average_median_rates_2_aptFINAL!A:P,16,FALSE)</f>
        <v>1150</v>
      </c>
      <c r="G1261">
        <f>VLOOKUP(A1261&amp;B1261&amp;C1261&amp;3&amp;E1261,average_median_rates_2_aptFINAL!A:P,16,FALSE)</f>
        <v>1150</v>
      </c>
      <c r="H1261">
        <f>IF(D1261&lt;=3,VLOOKUP(A1261&amp;D1261,[1]ratio_condo_family!$A:$F,6,FALSE),0)</f>
        <v>1.3664127249039721</v>
      </c>
      <c r="I1261">
        <f>VLOOKUP(A1261&amp;3,[1]ratio_condo_family!$A:$F,6,FALSE)</f>
        <v>1.3664127249039721</v>
      </c>
      <c r="J1261">
        <f>VLOOKUP(A1261,[1]ratio_family_bedrooms!$A:$K,9,FALSE)</f>
        <v>1.0588235294117647</v>
      </c>
      <c r="K1261">
        <f>VLOOKUP(A1261,[1]ratio_family_bedrooms!$A:$K,10,FALSE)</f>
        <v>1.2222222222222221</v>
      </c>
      <c r="L1261">
        <f>VLOOKUP(A1261,[1]ratio_family_bedrooms!$A:$K,11,FALSE)</f>
        <v>1.5000000000000002</v>
      </c>
      <c r="M1261">
        <f t="shared" si="19"/>
        <v>1571.3746336395679</v>
      </c>
    </row>
    <row r="1262" spans="1:13" x14ac:dyDescent="0.2">
      <c r="A1262">
        <v>2012</v>
      </c>
      <c r="B1262">
        <v>10</v>
      </c>
      <c r="C1262" t="s">
        <v>61</v>
      </c>
      <c r="D1262">
        <v>3</v>
      </c>
      <c r="E1262" t="s">
        <v>24</v>
      </c>
      <c r="F1262">
        <f>VLOOKUP(A1262&amp;B1262&amp;C1262&amp;D1262&amp;E1262,average_median_rates_2_aptFINAL!A:P,16,FALSE)</f>
        <v>1243.2192125305362</v>
      </c>
      <c r="G1262">
        <f>VLOOKUP(A1262&amp;B1262&amp;C1262&amp;3&amp;E1262,average_median_rates_2_aptFINAL!A:P,16,FALSE)</f>
        <v>1243.2192125305362</v>
      </c>
      <c r="H1262">
        <f>IF(D1262&lt;=3,VLOOKUP(A1262&amp;D1262,[1]ratio_condo_family!$A:$F,6,FALSE),0)</f>
        <v>1.3664127249039721</v>
      </c>
      <c r="I1262">
        <f>VLOOKUP(A1262&amp;3,[1]ratio_condo_family!$A:$F,6,FALSE)</f>
        <v>1.3664127249039721</v>
      </c>
      <c r="J1262">
        <f>VLOOKUP(A1262,[1]ratio_family_bedrooms!$A:$K,9,FALSE)</f>
        <v>1.0588235294117647</v>
      </c>
      <c r="K1262">
        <f>VLOOKUP(A1262,[1]ratio_family_bedrooms!$A:$K,10,FALSE)</f>
        <v>1.2222222222222221</v>
      </c>
      <c r="L1262">
        <f>VLOOKUP(A1262,[1]ratio_family_bedrooms!$A:$K,11,FALSE)</f>
        <v>1.5000000000000002</v>
      </c>
      <c r="M1262">
        <f t="shared" si="19"/>
        <v>1698.7505518468204</v>
      </c>
    </row>
    <row r="1263" spans="1:13" x14ac:dyDescent="0.2">
      <c r="A1263">
        <v>2012</v>
      </c>
      <c r="B1263">
        <v>10</v>
      </c>
      <c r="C1263" t="s">
        <v>61</v>
      </c>
      <c r="D1263">
        <v>3</v>
      </c>
      <c r="E1263" t="s">
        <v>25</v>
      </c>
      <c r="F1263">
        <f>VLOOKUP(A1263&amp;B1263&amp;C1263&amp;D1263&amp;E1263,average_median_rates_2_aptFINAL!A:P,16,FALSE)</f>
        <v>1215</v>
      </c>
      <c r="G1263">
        <f>VLOOKUP(A1263&amp;B1263&amp;C1263&amp;3&amp;E1263,average_median_rates_2_aptFINAL!A:P,16,FALSE)</f>
        <v>1215</v>
      </c>
      <c r="H1263">
        <f>IF(D1263&lt;=3,VLOOKUP(A1263&amp;D1263,[1]ratio_condo_family!$A:$F,6,FALSE),0)</f>
        <v>1.3664127249039721</v>
      </c>
      <c r="I1263">
        <f>VLOOKUP(A1263&amp;3,[1]ratio_condo_family!$A:$F,6,FALSE)</f>
        <v>1.3664127249039721</v>
      </c>
      <c r="J1263">
        <f>VLOOKUP(A1263,[1]ratio_family_bedrooms!$A:$K,9,FALSE)</f>
        <v>1.0588235294117647</v>
      </c>
      <c r="K1263">
        <f>VLOOKUP(A1263,[1]ratio_family_bedrooms!$A:$K,10,FALSE)</f>
        <v>1.2222222222222221</v>
      </c>
      <c r="L1263">
        <f>VLOOKUP(A1263,[1]ratio_family_bedrooms!$A:$K,11,FALSE)</f>
        <v>1.5000000000000002</v>
      </c>
      <c r="M1263">
        <f t="shared" si="19"/>
        <v>1660.1914607583262</v>
      </c>
    </row>
    <row r="1264" spans="1:13" x14ac:dyDescent="0.2">
      <c r="A1264">
        <v>2012</v>
      </c>
      <c r="B1264">
        <v>10</v>
      </c>
      <c r="C1264" t="s">
        <v>61</v>
      </c>
      <c r="D1264">
        <v>3</v>
      </c>
      <c r="E1264" t="s">
        <v>26</v>
      </c>
      <c r="F1264">
        <f>VLOOKUP(A1264&amp;B1264&amp;C1264&amp;D1264&amp;E1264,average_median_rates_2_aptFINAL!A:P,16,FALSE)</f>
        <v>1177</v>
      </c>
      <c r="G1264">
        <f>VLOOKUP(A1264&amp;B1264&amp;C1264&amp;3&amp;E1264,average_median_rates_2_aptFINAL!A:P,16,FALSE)</f>
        <v>1177</v>
      </c>
      <c r="H1264">
        <f>IF(D1264&lt;=3,VLOOKUP(A1264&amp;D1264,[1]ratio_condo_family!$A:$F,6,FALSE),0)</f>
        <v>1.3664127249039721</v>
      </c>
      <c r="I1264">
        <f>VLOOKUP(A1264&amp;3,[1]ratio_condo_family!$A:$F,6,FALSE)</f>
        <v>1.3664127249039721</v>
      </c>
      <c r="J1264">
        <f>VLOOKUP(A1264,[1]ratio_family_bedrooms!$A:$K,9,FALSE)</f>
        <v>1.0588235294117647</v>
      </c>
      <c r="K1264">
        <f>VLOOKUP(A1264,[1]ratio_family_bedrooms!$A:$K,10,FALSE)</f>
        <v>1.2222222222222221</v>
      </c>
      <c r="L1264">
        <f>VLOOKUP(A1264,[1]ratio_family_bedrooms!$A:$K,11,FALSE)</f>
        <v>1.5000000000000002</v>
      </c>
      <c r="M1264">
        <f t="shared" si="19"/>
        <v>1608.2677772119753</v>
      </c>
    </row>
    <row r="1265" spans="1:13" x14ac:dyDescent="0.2">
      <c r="A1265">
        <v>2012</v>
      </c>
      <c r="B1265">
        <v>10</v>
      </c>
      <c r="C1265" t="s">
        <v>61</v>
      </c>
      <c r="D1265">
        <v>3</v>
      </c>
      <c r="E1265" t="s">
        <v>27</v>
      </c>
      <c r="F1265">
        <f>VLOOKUP(A1265&amp;B1265&amp;C1265&amp;D1265&amp;E1265,average_median_rates_2_aptFINAL!A:P,16,FALSE)</f>
        <v>2365</v>
      </c>
      <c r="G1265">
        <f>VLOOKUP(A1265&amp;B1265&amp;C1265&amp;3&amp;E1265,average_median_rates_2_aptFINAL!A:P,16,FALSE)</f>
        <v>2365</v>
      </c>
      <c r="H1265">
        <f>IF(D1265&lt;=3,VLOOKUP(A1265&amp;D1265,[1]ratio_condo_family!$A:$F,6,FALSE),0)</f>
        <v>1.3664127249039721</v>
      </c>
      <c r="I1265">
        <f>VLOOKUP(A1265&amp;3,[1]ratio_condo_family!$A:$F,6,FALSE)</f>
        <v>1.3664127249039721</v>
      </c>
      <c r="J1265">
        <f>VLOOKUP(A1265,[1]ratio_family_bedrooms!$A:$K,9,FALSE)</f>
        <v>1.0588235294117647</v>
      </c>
      <c r="K1265">
        <f>VLOOKUP(A1265,[1]ratio_family_bedrooms!$A:$K,10,FALSE)</f>
        <v>1.2222222222222221</v>
      </c>
      <c r="L1265">
        <f>VLOOKUP(A1265,[1]ratio_family_bedrooms!$A:$K,11,FALSE)</f>
        <v>1.5000000000000002</v>
      </c>
      <c r="M1265">
        <f t="shared" si="19"/>
        <v>3231.5660943978942</v>
      </c>
    </row>
    <row r="1266" spans="1:13" x14ac:dyDescent="0.2">
      <c r="A1266">
        <v>2012</v>
      </c>
      <c r="B1266">
        <v>10</v>
      </c>
      <c r="C1266" t="s">
        <v>61</v>
      </c>
      <c r="D1266">
        <v>3</v>
      </c>
      <c r="E1266" t="s">
        <v>28</v>
      </c>
      <c r="F1266">
        <f>VLOOKUP(A1266&amp;B1266&amp;C1266&amp;D1266&amp;E1266,average_median_rates_2_aptFINAL!A:P,16,FALSE)</f>
        <v>1290</v>
      </c>
      <c r="G1266">
        <f>VLOOKUP(A1266&amp;B1266&amp;C1266&amp;3&amp;E1266,average_median_rates_2_aptFINAL!A:P,16,FALSE)</f>
        <v>1290</v>
      </c>
      <c r="H1266">
        <f>IF(D1266&lt;=3,VLOOKUP(A1266&amp;D1266,[1]ratio_condo_family!$A:$F,6,FALSE),0)</f>
        <v>1.3664127249039721</v>
      </c>
      <c r="I1266">
        <f>VLOOKUP(A1266&amp;3,[1]ratio_condo_family!$A:$F,6,FALSE)</f>
        <v>1.3664127249039721</v>
      </c>
      <c r="J1266">
        <f>VLOOKUP(A1266,[1]ratio_family_bedrooms!$A:$K,9,FALSE)</f>
        <v>1.0588235294117647</v>
      </c>
      <c r="K1266">
        <f>VLOOKUP(A1266,[1]ratio_family_bedrooms!$A:$K,10,FALSE)</f>
        <v>1.2222222222222221</v>
      </c>
      <c r="L1266">
        <f>VLOOKUP(A1266,[1]ratio_family_bedrooms!$A:$K,11,FALSE)</f>
        <v>1.5000000000000002</v>
      </c>
      <c r="M1266">
        <f t="shared" si="19"/>
        <v>1762.672415126124</v>
      </c>
    </row>
    <row r="1267" spans="1:13" x14ac:dyDescent="0.2">
      <c r="A1267">
        <v>2012</v>
      </c>
      <c r="B1267">
        <v>10</v>
      </c>
      <c r="C1267" t="s">
        <v>61</v>
      </c>
      <c r="D1267">
        <v>3</v>
      </c>
      <c r="E1267" t="s">
        <v>29</v>
      </c>
      <c r="F1267">
        <f>VLOOKUP(A1267&amp;B1267&amp;C1267&amp;D1267&amp;E1267,average_median_rates_2_aptFINAL!A:P,16,FALSE)</f>
        <v>1150</v>
      </c>
      <c r="G1267">
        <f>VLOOKUP(A1267&amp;B1267&amp;C1267&amp;3&amp;E1267,average_median_rates_2_aptFINAL!A:P,16,FALSE)</f>
        <v>1150</v>
      </c>
      <c r="H1267">
        <f>IF(D1267&lt;=3,VLOOKUP(A1267&amp;D1267,[1]ratio_condo_family!$A:$F,6,FALSE),0)</f>
        <v>1.3664127249039721</v>
      </c>
      <c r="I1267">
        <f>VLOOKUP(A1267&amp;3,[1]ratio_condo_family!$A:$F,6,FALSE)</f>
        <v>1.3664127249039721</v>
      </c>
      <c r="J1267">
        <f>VLOOKUP(A1267,[1]ratio_family_bedrooms!$A:$K,9,FALSE)</f>
        <v>1.0588235294117647</v>
      </c>
      <c r="K1267">
        <f>VLOOKUP(A1267,[1]ratio_family_bedrooms!$A:$K,10,FALSE)</f>
        <v>1.2222222222222221</v>
      </c>
      <c r="L1267">
        <f>VLOOKUP(A1267,[1]ratio_family_bedrooms!$A:$K,11,FALSE)</f>
        <v>1.5000000000000002</v>
      </c>
      <c r="M1267">
        <f t="shared" si="19"/>
        <v>1571.3746336395679</v>
      </c>
    </row>
    <row r="1268" spans="1:13" x14ac:dyDescent="0.2">
      <c r="A1268">
        <v>2012</v>
      </c>
      <c r="B1268">
        <v>10</v>
      </c>
      <c r="C1268" t="s">
        <v>61</v>
      </c>
      <c r="D1268">
        <v>3</v>
      </c>
      <c r="E1268" t="s">
        <v>31</v>
      </c>
      <c r="F1268">
        <f>VLOOKUP(A1268&amp;B1268&amp;C1268&amp;D1268&amp;E1268,average_median_rates_2_aptFINAL!A:P,16,FALSE)</f>
        <v>1300</v>
      </c>
      <c r="G1268">
        <f>VLOOKUP(A1268&amp;B1268&amp;C1268&amp;3&amp;E1268,average_median_rates_2_aptFINAL!A:P,16,FALSE)</f>
        <v>1300</v>
      </c>
      <c r="H1268">
        <f>IF(D1268&lt;=3,VLOOKUP(A1268&amp;D1268,[1]ratio_condo_family!$A:$F,6,FALSE),0)</f>
        <v>1.3664127249039721</v>
      </c>
      <c r="I1268">
        <f>VLOOKUP(A1268&amp;3,[1]ratio_condo_family!$A:$F,6,FALSE)</f>
        <v>1.3664127249039721</v>
      </c>
      <c r="J1268">
        <f>VLOOKUP(A1268,[1]ratio_family_bedrooms!$A:$K,9,FALSE)</f>
        <v>1.0588235294117647</v>
      </c>
      <c r="K1268">
        <f>VLOOKUP(A1268,[1]ratio_family_bedrooms!$A:$K,10,FALSE)</f>
        <v>1.2222222222222221</v>
      </c>
      <c r="L1268">
        <f>VLOOKUP(A1268,[1]ratio_family_bedrooms!$A:$K,11,FALSE)</f>
        <v>1.5000000000000002</v>
      </c>
      <c r="M1268">
        <f t="shared" si="19"/>
        <v>1776.3365423751638</v>
      </c>
    </row>
    <row r="1269" spans="1:13" x14ac:dyDescent="0.2">
      <c r="A1269">
        <v>2012</v>
      </c>
      <c r="B1269">
        <v>10</v>
      </c>
      <c r="C1269" t="s">
        <v>61</v>
      </c>
      <c r="D1269">
        <v>3</v>
      </c>
      <c r="E1269" t="s">
        <v>32</v>
      </c>
      <c r="F1269">
        <f>VLOOKUP(A1269&amp;B1269&amp;C1269&amp;D1269&amp;E1269,average_median_rates_2_aptFINAL!A:P,16,FALSE)</f>
        <v>1325</v>
      </c>
      <c r="G1269">
        <f>VLOOKUP(A1269&amp;B1269&amp;C1269&amp;3&amp;E1269,average_median_rates_2_aptFINAL!A:P,16,FALSE)</f>
        <v>1325</v>
      </c>
      <c r="H1269">
        <f>IF(D1269&lt;=3,VLOOKUP(A1269&amp;D1269,[1]ratio_condo_family!$A:$F,6,FALSE),0)</f>
        <v>1.3664127249039721</v>
      </c>
      <c r="I1269">
        <f>VLOOKUP(A1269&amp;3,[1]ratio_condo_family!$A:$F,6,FALSE)</f>
        <v>1.3664127249039721</v>
      </c>
      <c r="J1269">
        <f>VLOOKUP(A1269,[1]ratio_family_bedrooms!$A:$K,9,FALSE)</f>
        <v>1.0588235294117647</v>
      </c>
      <c r="K1269">
        <f>VLOOKUP(A1269,[1]ratio_family_bedrooms!$A:$K,10,FALSE)</f>
        <v>1.2222222222222221</v>
      </c>
      <c r="L1269">
        <f>VLOOKUP(A1269,[1]ratio_family_bedrooms!$A:$K,11,FALSE)</f>
        <v>1.5000000000000002</v>
      </c>
      <c r="M1269">
        <f t="shared" si="19"/>
        <v>1810.496860497763</v>
      </c>
    </row>
    <row r="1270" spans="1:13" x14ac:dyDescent="0.2">
      <c r="A1270">
        <v>2012</v>
      </c>
      <c r="B1270">
        <v>10</v>
      </c>
      <c r="C1270" t="s">
        <v>61</v>
      </c>
      <c r="D1270">
        <v>3</v>
      </c>
      <c r="E1270" t="s">
        <v>33</v>
      </c>
      <c r="F1270">
        <f>VLOOKUP(A1270&amp;B1270&amp;C1270&amp;D1270&amp;E1270,average_median_rates_2_aptFINAL!A:P,16,FALSE)</f>
        <v>2046.5853570915374</v>
      </c>
      <c r="G1270">
        <f>VLOOKUP(A1270&amp;B1270&amp;C1270&amp;3&amp;E1270,average_median_rates_2_aptFINAL!A:P,16,FALSE)</f>
        <v>2046.5853570915374</v>
      </c>
      <c r="H1270">
        <f>IF(D1270&lt;=3,VLOOKUP(A1270&amp;D1270,[1]ratio_condo_family!$A:$F,6,FALSE),0)</f>
        <v>1.3664127249039721</v>
      </c>
      <c r="I1270">
        <f>VLOOKUP(A1270&amp;3,[1]ratio_condo_family!$A:$F,6,FALSE)</f>
        <v>1.3664127249039721</v>
      </c>
      <c r="J1270">
        <f>VLOOKUP(A1270,[1]ratio_family_bedrooms!$A:$K,9,FALSE)</f>
        <v>1.0588235294117647</v>
      </c>
      <c r="K1270">
        <f>VLOOKUP(A1270,[1]ratio_family_bedrooms!$A:$K,10,FALSE)</f>
        <v>1.2222222222222221</v>
      </c>
      <c r="L1270">
        <f>VLOOKUP(A1270,[1]ratio_family_bedrooms!$A:$K,11,FALSE)</f>
        <v>1.5000000000000002</v>
      </c>
      <c r="M1270">
        <f t="shared" si="19"/>
        <v>2796.4802745320167</v>
      </c>
    </row>
    <row r="1271" spans="1:13" x14ac:dyDescent="0.2">
      <c r="A1271">
        <v>2012</v>
      </c>
      <c r="B1271">
        <v>10</v>
      </c>
      <c r="C1271" t="s">
        <v>61</v>
      </c>
      <c r="D1271">
        <v>3</v>
      </c>
      <c r="E1271" t="s">
        <v>34</v>
      </c>
      <c r="F1271">
        <f>VLOOKUP(A1271&amp;B1271&amp;C1271&amp;D1271&amp;E1271,average_median_rates_2_aptFINAL!A:P,16,FALSE)</f>
        <v>1400</v>
      </c>
      <c r="G1271">
        <f>VLOOKUP(A1271&amp;B1271&amp;C1271&amp;3&amp;E1271,average_median_rates_2_aptFINAL!A:P,16,FALSE)</f>
        <v>1400</v>
      </c>
      <c r="H1271">
        <f>IF(D1271&lt;=3,VLOOKUP(A1271&amp;D1271,[1]ratio_condo_family!$A:$F,6,FALSE),0)</f>
        <v>1.3664127249039721</v>
      </c>
      <c r="I1271">
        <f>VLOOKUP(A1271&amp;3,[1]ratio_condo_family!$A:$F,6,FALSE)</f>
        <v>1.3664127249039721</v>
      </c>
      <c r="J1271">
        <f>VLOOKUP(A1271,[1]ratio_family_bedrooms!$A:$K,9,FALSE)</f>
        <v>1.0588235294117647</v>
      </c>
      <c r="K1271">
        <f>VLOOKUP(A1271,[1]ratio_family_bedrooms!$A:$K,10,FALSE)</f>
        <v>1.2222222222222221</v>
      </c>
      <c r="L1271">
        <f>VLOOKUP(A1271,[1]ratio_family_bedrooms!$A:$K,11,FALSE)</f>
        <v>1.5000000000000002</v>
      </c>
      <c r="M1271">
        <f t="shared" si="19"/>
        <v>1912.977814865561</v>
      </c>
    </row>
    <row r="1272" spans="1:13" x14ac:dyDescent="0.2">
      <c r="A1272">
        <v>2012</v>
      </c>
      <c r="B1272">
        <v>10</v>
      </c>
      <c r="C1272" t="s">
        <v>61</v>
      </c>
      <c r="D1272">
        <v>3</v>
      </c>
      <c r="E1272" t="s">
        <v>35</v>
      </c>
      <c r="F1272">
        <f>VLOOKUP(A1272&amp;B1272&amp;C1272&amp;D1272&amp;E1272,average_median_rates_2_aptFINAL!A:P,16,FALSE)</f>
        <v>2650</v>
      </c>
      <c r="G1272">
        <f>VLOOKUP(A1272&amp;B1272&amp;C1272&amp;3&amp;E1272,average_median_rates_2_aptFINAL!A:P,16,FALSE)</f>
        <v>2650</v>
      </c>
      <c r="H1272">
        <f>IF(D1272&lt;=3,VLOOKUP(A1272&amp;D1272,[1]ratio_condo_family!$A:$F,6,FALSE),0)</f>
        <v>1.3664127249039721</v>
      </c>
      <c r="I1272">
        <f>VLOOKUP(A1272&amp;3,[1]ratio_condo_family!$A:$F,6,FALSE)</f>
        <v>1.3664127249039721</v>
      </c>
      <c r="J1272">
        <f>VLOOKUP(A1272,[1]ratio_family_bedrooms!$A:$K,9,FALSE)</f>
        <v>1.0588235294117647</v>
      </c>
      <c r="K1272">
        <f>VLOOKUP(A1272,[1]ratio_family_bedrooms!$A:$K,10,FALSE)</f>
        <v>1.2222222222222221</v>
      </c>
      <c r="L1272">
        <f>VLOOKUP(A1272,[1]ratio_family_bedrooms!$A:$K,11,FALSE)</f>
        <v>1.5000000000000002</v>
      </c>
      <c r="M1272">
        <f t="shared" si="19"/>
        <v>3620.993720995526</v>
      </c>
    </row>
    <row r="1273" spans="1:13" x14ac:dyDescent="0.2">
      <c r="A1273">
        <v>2012</v>
      </c>
      <c r="B1273">
        <v>10</v>
      </c>
      <c r="C1273" t="s">
        <v>61</v>
      </c>
      <c r="D1273">
        <v>3</v>
      </c>
      <c r="E1273" t="s">
        <v>36</v>
      </c>
      <c r="F1273">
        <f>VLOOKUP(A1273&amp;B1273&amp;C1273&amp;D1273&amp;E1273,average_median_rates_2_aptFINAL!A:P,16,FALSE)</f>
        <v>1300</v>
      </c>
      <c r="G1273">
        <f>VLOOKUP(A1273&amp;B1273&amp;C1273&amp;3&amp;E1273,average_median_rates_2_aptFINAL!A:P,16,FALSE)</f>
        <v>1300</v>
      </c>
      <c r="H1273">
        <f>IF(D1273&lt;=3,VLOOKUP(A1273&amp;D1273,[1]ratio_condo_family!$A:$F,6,FALSE),0)</f>
        <v>1.3664127249039721</v>
      </c>
      <c r="I1273">
        <f>VLOOKUP(A1273&amp;3,[1]ratio_condo_family!$A:$F,6,FALSE)</f>
        <v>1.3664127249039721</v>
      </c>
      <c r="J1273">
        <f>VLOOKUP(A1273,[1]ratio_family_bedrooms!$A:$K,9,FALSE)</f>
        <v>1.0588235294117647</v>
      </c>
      <c r="K1273">
        <f>VLOOKUP(A1273,[1]ratio_family_bedrooms!$A:$K,10,FALSE)</f>
        <v>1.2222222222222221</v>
      </c>
      <c r="L1273">
        <f>VLOOKUP(A1273,[1]ratio_family_bedrooms!$A:$K,11,FALSE)</f>
        <v>1.5000000000000002</v>
      </c>
      <c r="M1273">
        <f t="shared" si="19"/>
        <v>1776.3365423751638</v>
      </c>
    </row>
    <row r="1274" spans="1:13" x14ac:dyDescent="0.2">
      <c r="A1274">
        <v>2012</v>
      </c>
      <c r="B1274">
        <v>10</v>
      </c>
      <c r="C1274" t="s">
        <v>61</v>
      </c>
      <c r="D1274">
        <v>3</v>
      </c>
      <c r="E1274" t="s">
        <v>37</v>
      </c>
      <c r="F1274">
        <f>VLOOKUP(A1274&amp;B1274&amp;C1274&amp;D1274&amp;E1274,average_median_rates_2_aptFINAL!A:P,16,FALSE)</f>
        <v>1040</v>
      </c>
      <c r="G1274">
        <f>VLOOKUP(A1274&amp;B1274&amp;C1274&amp;3&amp;E1274,average_median_rates_2_aptFINAL!A:P,16,FALSE)</f>
        <v>1040</v>
      </c>
      <c r="H1274">
        <f>IF(D1274&lt;=3,VLOOKUP(A1274&amp;D1274,[1]ratio_condo_family!$A:$F,6,FALSE),0)</f>
        <v>1.3664127249039721</v>
      </c>
      <c r="I1274">
        <f>VLOOKUP(A1274&amp;3,[1]ratio_condo_family!$A:$F,6,FALSE)</f>
        <v>1.3664127249039721</v>
      </c>
      <c r="J1274">
        <f>VLOOKUP(A1274,[1]ratio_family_bedrooms!$A:$K,9,FALSE)</f>
        <v>1.0588235294117647</v>
      </c>
      <c r="K1274">
        <f>VLOOKUP(A1274,[1]ratio_family_bedrooms!$A:$K,10,FALSE)</f>
        <v>1.2222222222222221</v>
      </c>
      <c r="L1274">
        <f>VLOOKUP(A1274,[1]ratio_family_bedrooms!$A:$K,11,FALSE)</f>
        <v>1.5000000000000002</v>
      </c>
      <c r="M1274">
        <f t="shared" si="19"/>
        <v>1421.0692339001309</v>
      </c>
    </row>
    <row r="1275" spans="1:13" x14ac:dyDescent="0.2">
      <c r="A1275">
        <v>2012</v>
      </c>
      <c r="B1275">
        <v>10</v>
      </c>
      <c r="C1275" t="s">
        <v>61</v>
      </c>
      <c r="D1275">
        <v>3</v>
      </c>
      <c r="E1275" t="s">
        <v>38</v>
      </c>
      <c r="F1275">
        <f>VLOOKUP(A1275&amp;B1275&amp;C1275&amp;D1275&amp;E1275,average_median_rates_2_aptFINAL!A:P,16,FALSE)</f>
        <v>1025</v>
      </c>
      <c r="G1275">
        <f>VLOOKUP(A1275&amp;B1275&amp;C1275&amp;3&amp;E1275,average_median_rates_2_aptFINAL!A:P,16,FALSE)</f>
        <v>1025</v>
      </c>
      <c r="H1275">
        <f>IF(D1275&lt;=3,VLOOKUP(A1275&amp;D1275,[1]ratio_condo_family!$A:$F,6,FALSE),0)</f>
        <v>1.3664127249039721</v>
      </c>
      <c r="I1275">
        <f>VLOOKUP(A1275&amp;3,[1]ratio_condo_family!$A:$F,6,FALSE)</f>
        <v>1.3664127249039721</v>
      </c>
      <c r="J1275">
        <f>VLOOKUP(A1275,[1]ratio_family_bedrooms!$A:$K,9,FALSE)</f>
        <v>1.0588235294117647</v>
      </c>
      <c r="K1275">
        <f>VLOOKUP(A1275,[1]ratio_family_bedrooms!$A:$K,10,FALSE)</f>
        <v>1.2222222222222221</v>
      </c>
      <c r="L1275">
        <f>VLOOKUP(A1275,[1]ratio_family_bedrooms!$A:$K,11,FALSE)</f>
        <v>1.5000000000000002</v>
      </c>
      <c r="M1275">
        <f t="shared" si="19"/>
        <v>1400.5730430265714</v>
      </c>
    </row>
    <row r="1276" spans="1:13" x14ac:dyDescent="0.2">
      <c r="A1276">
        <v>2012</v>
      </c>
      <c r="B1276">
        <v>10</v>
      </c>
      <c r="C1276" t="s">
        <v>61</v>
      </c>
      <c r="D1276">
        <v>3</v>
      </c>
      <c r="E1276" t="s">
        <v>39</v>
      </c>
      <c r="F1276">
        <f>VLOOKUP(A1276&amp;B1276&amp;C1276&amp;D1276&amp;E1276,average_median_rates_2_aptFINAL!A:P,16,FALSE)</f>
        <v>1450</v>
      </c>
      <c r="G1276">
        <f>VLOOKUP(A1276&amp;B1276&amp;C1276&amp;3&amp;E1276,average_median_rates_2_aptFINAL!A:P,16,FALSE)</f>
        <v>1450</v>
      </c>
      <c r="H1276">
        <f>IF(D1276&lt;=3,VLOOKUP(A1276&amp;D1276,[1]ratio_condo_family!$A:$F,6,FALSE),0)</f>
        <v>1.3664127249039721</v>
      </c>
      <c r="I1276">
        <f>VLOOKUP(A1276&amp;3,[1]ratio_condo_family!$A:$F,6,FALSE)</f>
        <v>1.3664127249039721</v>
      </c>
      <c r="J1276">
        <f>VLOOKUP(A1276,[1]ratio_family_bedrooms!$A:$K,9,FALSE)</f>
        <v>1.0588235294117647</v>
      </c>
      <c r="K1276">
        <f>VLOOKUP(A1276,[1]ratio_family_bedrooms!$A:$K,10,FALSE)</f>
        <v>1.2222222222222221</v>
      </c>
      <c r="L1276">
        <f>VLOOKUP(A1276,[1]ratio_family_bedrooms!$A:$K,11,FALSE)</f>
        <v>1.5000000000000002</v>
      </c>
      <c r="M1276">
        <f t="shared" si="19"/>
        <v>1981.2984511107595</v>
      </c>
    </row>
    <row r="1277" spans="1:13" x14ac:dyDescent="0.2">
      <c r="A1277">
        <v>2012</v>
      </c>
      <c r="B1277">
        <v>10</v>
      </c>
      <c r="C1277" t="s">
        <v>61</v>
      </c>
      <c r="D1277">
        <v>3</v>
      </c>
      <c r="E1277" t="s">
        <v>40</v>
      </c>
      <c r="F1277">
        <f>VLOOKUP(A1277&amp;B1277&amp;C1277&amp;D1277&amp;E1277,average_median_rates_2_aptFINAL!A:P,16,FALSE)</f>
        <v>1045</v>
      </c>
      <c r="G1277">
        <f>VLOOKUP(A1277&amp;B1277&amp;C1277&amp;3&amp;E1277,average_median_rates_2_aptFINAL!A:P,16,FALSE)</f>
        <v>1045</v>
      </c>
      <c r="H1277">
        <f>IF(D1277&lt;=3,VLOOKUP(A1277&amp;D1277,[1]ratio_condo_family!$A:$F,6,FALSE),0)</f>
        <v>1.3664127249039721</v>
      </c>
      <c r="I1277">
        <f>VLOOKUP(A1277&amp;3,[1]ratio_condo_family!$A:$F,6,FALSE)</f>
        <v>1.3664127249039721</v>
      </c>
      <c r="J1277">
        <f>VLOOKUP(A1277,[1]ratio_family_bedrooms!$A:$K,9,FALSE)</f>
        <v>1.0588235294117647</v>
      </c>
      <c r="K1277">
        <f>VLOOKUP(A1277,[1]ratio_family_bedrooms!$A:$K,10,FALSE)</f>
        <v>1.2222222222222221</v>
      </c>
      <c r="L1277">
        <f>VLOOKUP(A1277,[1]ratio_family_bedrooms!$A:$K,11,FALSE)</f>
        <v>1.5000000000000002</v>
      </c>
      <c r="M1277">
        <f t="shared" si="19"/>
        <v>1427.901297524651</v>
      </c>
    </row>
    <row r="1278" spans="1:13" x14ac:dyDescent="0.2">
      <c r="A1278">
        <v>2012</v>
      </c>
      <c r="B1278">
        <v>10</v>
      </c>
      <c r="C1278" t="s">
        <v>61</v>
      </c>
      <c r="D1278">
        <v>3</v>
      </c>
      <c r="E1278" t="s">
        <v>41</v>
      </c>
      <c r="F1278">
        <f>VLOOKUP(A1278&amp;B1278&amp;C1278&amp;D1278&amp;E1278,average_median_rates_2_aptFINAL!A:P,16,FALSE)</f>
        <v>1150</v>
      </c>
      <c r="G1278">
        <f>VLOOKUP(A1278&amp;B1278&amp;C1278&amp;3&amp;E1278,average_median_rates_2_aptFINAL!A:P,16,FALSE)</f>
        <v>1150</v>
      </c>
      <c r="H1278">
        <f>IF(D1278&lt;=3,VLOOKUP(A1278&amp;D1278,[1]ratio_condo_family!$A:$F,6,FALSE),0)</f>
        <v>1.3664127249039721</v>
      </c>
      <c r="I1278">
        <f>VLOOKUP(A1278&amp;3,[1]ratio_condo_family!$A:$F,6,FALSE)</f>
        <v>1.3664127249039721</v>
      </c>
      <c r="J1278">
        <f>VLOOKUP(A1278,[1]ratio_family_bedrooms!$A:$K,9,FALSE)</f>
        <v>1.0588235294117647</v>
      </c>
      <c r="K1278">
        <f>VLOOKUP(A1278,[1]ratio_family_bedrooms!$A:$K,10,FALSE)</f>
        <v>1.2222222222222221</v>
      </c>
      <c r="L1278">
        <f>VLOOKUP(A1278,[1]ratio_family_bedrooms!$A:$K,11,FALSE)</f>
        <v>1.5000000000000002</v>
      </c>
      <c r="M1278">
        <f t="shared" si="19"/>
        <v>1571.3746336395679</v>
      </c>
    </row>
    <row r="1279" spans="1:13" x14ac:dyDescent="0.2">
      <c r="A1279">
        <v>2012</v>
      </c>
      <c r="B1279">
        <v>10</v>
      </c>
      <c r="C1279" t="s">
        <v>61</v>
      </c>
      <c r="D1279">
        <v>3</v>
      </c>
      <c r="E1279" t="s">
        <v>42</v>
      </c>
      <c r="F1279">
        <f>VLOOKUP(A1279&amp;B1279&amp;C1279&amp;D1279&amp;E1279,average_median_rates_2_aptFINAL!A:P,16,FALSE)</f>
        <v>1099</v>
      </c>
      <c r="G1279">
        <f>VLOOKUP(A1279&amp;B1279&amp;C1279&amp;3&amp;E1279,average_median_rates_2_aptFINAL!A:P,16,FALSE)</f>
        <v>1099</v>
      </c>
      <c r="H1279">
        <f>IF(D1279&lt;=3,VLOOKUP(A1279&amp;D1279,[1]ratio_condo_family!$A:$F,6,FALSE),0)</f>
        <v>1.3664127249039721</v>
      </c>
      <c r="I1279">
        <f>VLOOKUP(A1279&amp;3,[1]ratio_condo_family!$A:$F,6,FALSE)</f>
        <v>1.3664127249039721</v>
      </c>
      <c r="J1279">
        <f>VLOOKUP(A1279,[1]ratio_family_bedrooms!$A:$K,9,FALSE)</f>
        <v>1.0588235294117647</v>
      </c>
      <c r="K1279">
        <f>VLOOKUP(A1279,[1]ratio_family_bedrooms!$A:$K,10,FALSE)</f>
        <v>1.2222222222222221</v>
      </c>
      <c r="L1279">
        <f>VLOOKUP(A1279,[1]ratio_family_bedrooms!$A:$K,11,FALSE)</f>
        <v>1.5000000000000002</v>
      </c>
      <c r="M1279">
        <f t="shared" si="19"/>
        <v>1501.6875846694654</v>
      </c>
    </row>
    <row r="1280" spans="1:13" x14ac:dyDescent="0.2">
      <c r="A1280">
        <v>2012</v>
      </c>
      <c r="B1280">
        <v>10</v>
      </c>
      <c r="C1280" t="s">
        <v>61</v>
      </c>
      <c r="D1280">
        <v>3</v>
      </c>
      <c r="E1280" t="s">
        <v>43</v>
      </c>
      <c r="F1280">
        <f>VLOOKUP(A1280&amp;B1280&amp;C1280&amp;D1280&amp;E1280,average_median_rates_2_aptFINAL!A:P,16,FALSE)</f>
        <v>1250</v>
      </c>
      <c r="G1280">
        <f>VLOOKUP(A1280&amp;B1280&amp;C1280&amp;3&amp;E1280,average_median_rates_2_aptFINAL!A:P,16,FALSE)</f>
        <v>1250</v>
      </c>
      <c r="H1280">
        <f>IF(D1280&lt;=3,VLOOKUP(A1280&amp;D1280,[1]ratio_condo_family!$A:$F,6,FALSE),0)</f>
        <v>1.3664127249039721</v>
      </c>
      <c r="I1280">
        <f>VLOOKUP(A1280&amp;3,[1]ratio_condo_family!$A:$F,6,FALSE)</f>
        <v>1.3664127249039721</v>
      </c>
      <c r="J1280">
        <f>VLOOKUP(A1280,[1]ratio_family_bedrooms!$A:$K,9,FALSE)</f>
        <v>1.0588235294117647</v>
      </c>
      <c r="K1280">
        <f>VLOOKUP(A1280,[1]ratio_family_bedrooms!$A:$K,10,FALSE)</f>
        <v>1.2222222222222221</v>
      </c>
      <c r="L1280">
        <f>VLOOKUP(A1280,[1]ratio_family_bedrooms!$A:$K,11,FALSE)</f>
        <v>1.5000000000000002</v>
      </c>
      <c r="M1280">
        <f t="shared" si="19"/>
        <v>1708.0159061299653</v>
      </c>
    </row>
    <row r="1281" spans="1:13" x14ac:dyDescent="0.2">
      <c r="A1281">
        <v>2012</v>
      </c>
      <c r="B1281">
        <v>10</v>
      </c>
      <c r="C1281" t="s">
        <v>61</v>
      </c>
      <c r="D1281">
        <v>3</v>
      </c>
      <c r="E1281" t="s">
        <v>60</v>
      </c>
      <c r="F1281">
        <f>VLOOKUP(A1281&amp;B1281&amp;C1281&amp;D1281&amp;E1281,average_median_rates_2_aptFINAL!A:P,16,FALSE)</f>
        <v>1450</v>
      </c>
      <c r="G1281">
        <f>VLOOKUP(A1281&amp;B1281&amp;C1281&amp;3&amp;E1281,average_median_rates_2_aptFINAL!A:P,16,FALSE)</f>
        <v>1450</v>
      </c>
      <c r="H1281">
        <f>IF(D1281&lt;=3,VLOOKUP(A1281&amp;D1281,[1]ratio_condo_family!$A:$F,6,FALSE),0)</f>
        <v>1.3664127249039721</v>
      </c>
      <c r="I1281">
        <f>VLOOKUP(A1281&amp;3,[1]ratio_condo_family!$A:$F,6,FALSE)</f>
        <v>1.3664127249039721</v>
      </c>
      <c r="J1281">
        <f>VLOOKUP(A1281,[1]ratio_family_bedrooms!$A:$K,9,FALSE)</f>
        <v>1.0588235294117647</v>
      </c>
      <c r="K1281">
        <f>VLOOKUP(A1281,[1]ratio_family_bedrooms!$A:$K,10,FALSE)</f>
        <v>1.2222222222222221</v>
      </c>
      <c r="L1281">
        <f>VLOOKUP(A1281,[1]ratio_family_bedrooms!$A:$K,11,FALSE)</f>
        <v>1.5000000000000002</v>
      </c>
      <c r="M1281">
        <f t="shared" si="19"/>
        <v>1981.2984511107595</v>
      </c>
    </row>
    <row r="1282" spans="1:13" x14ac:dyDescent="0.2">
      <c r="A1282">
        <v>2011</v>
      </c>
      <c r="B1282">
        <v>10</v>
      </c>
      <c r="C1282" t="s">
        <v>59</v>
      </c>
      <c r="D1282">
        <v>1</v>
      </c>
      <c r="E1282" t="s">
        <v>16</v>
      </c>
      <c r="F1282">
        <f>VLOOKUP(A1282&amp;B1282&amp;C1282&amp;D1282&amp;E1282,average_median_rates_2_aptFINAL!A:P,16,FALSE)</f>
        <v>1112</v>
      </c>
      <c r="G1282">
        <f>VLOOKUP(A1282&amp;B1282&amp;C1282&amp;3&amp;E1282,average_median_rates_2_aptFINAL!A:P,16,FALSE)</f>
        <v>2448</v>
      </c>
      <c r="H1282">
        <f>IF(D1282&lt;=3,VLOOKUP(A1282&amp;D1282,[1]ratio_condo_family!$A:$F,6,FALSE),0)</f>
        <v>1.224226859364828</v>
      </c>
      <c r="I1282">
        <f>VLOOKUP(A1282&amp;3,[1]ratio_condo_family!$A:$F,6,FALSE)</f>
        <v>1.3385777198549491</v>
      </c>
      <c r="J1282">
        <f>VLOOKUP(A1282,[1]ratio_family_bedrooms!$A:$K,9,FALSE)</f>
        <v>1.0588235294117647</v>
      </c>
      <c r="K1282">
        <f>VLOOKUP(A1282,[1]ratio_family_bedrooms!$A:$K,10,FALSE)</f>
        <v>1.2222222222222221</v>
      </c>
      <c r="L1282">
        <f>VLOOKUP(A1282,[1]ratio_family_bedrooms!$A:$K,11,FALSE)</f>
        <v>1.5</v>
      </c>
      <c r="M1282">
        <f t="shared" si="19"/>
        <v>1361.3402676136886</v>
      </c>
    </row>
    <row r="1283" spans="1:13" x14ac:dyDescent="0.2">
      <c r="A1283">
        <v>2011</v>
      </c>
      <c r="B1283">
        <v>10</v>
      </c>
      <c r="C1283" t="s">
        <v>59</v>
      </c>
      <c r="D1283">
        <v>1</v>
      </c>
      <c r="E1283" t="s">
        <v>17</v>
      </c>
      <c r="F1283">
        <f>VLOOKUP(A1283&amp;B1283&amp;C1283&amp;D1283&amp;E1283,average_median_rates_2_aptFINAL!A:P,16,FALSE)</f>
        <v>1194</v>
      </c>
      <c r="G1283">
        <f>VLOOKUP(A1283&amp;B1283&amp;C1283&amp;3&amp;E1283,average_median_rates_2_aptFINAL!A:P,16,FALSE)</f>
        <v>2542</v>
      </c>
      <c r="H1283">
        <f>IF(D1283&lt;=3,VLOOKUP(A1283&amp;D1283,[1]ratio_condo_family!$A:$F,6,FALSE),0)</f>
        <v>1.224226859364828</v>
      </c>
      <c r="I1283">
        <f>VLOOKUP(A1283&amp;3,[1]ratio_condo_family!$A:$F,6,FALSE)</f>
        <v>1.3385777198549491</v>
      </c>
      <c r="J1283">
        <f>VLOOKUP(A1283,[1]ratio_family_bedrooms!$A:$K,9,FALSE)</f>
        <v>1.0588235294117647</v>
      </c>
      <c r="K1283">
        <f>VLOOKUP(A1283,[1]ratio_family_bedrooms!$A:$K,10,FALSE)</f>
        <v>1.2222222222222221</v>
      </c>
      <c r="L1283">
        <f>VLOOKUP(A1283,[1]ratio_family_bedrooms!$A:$K,11,FALSE)</f>
        <v>1.5</v>
      </c>
      <c r="M1283">
        <f t="shared" ref="M1283:M1346" si="20">IF(D1283&lt;=3,F1283*H1283,IF(D1283=4,G1283*I1283*J1283,IF(D1283=5,G1283*I1283*J1283*K1283,IF(D1283=6,G1283*I1283*J1283*K1283*L1283,0))))</f>
        <v>1461.7268700816046</v>
      </c>
    </row>
    <row r="1284" spans="1:13" x14ac:dyDescent="0.2">
      <c r="A1284">
        <v>2011</v>
      </c>
      <c r="B1284">
        <v>10</v>
      </c>
      <c r="C1284" t="s">
        <v>59</v>
      </c>
      <c r="D1284">
        <v>1</v>
      </c>
      <c r="E1284" t="s">
        <v>19</v>
      </c>
      <c r="F1284">
        <f>VLOOKUP(A1284&amp;B1284&amp;C1284&amp;D1284&amp;E1284,average_median_rates_2_aptFINAL!A:P,16,FALSE)</f>
        <v>1084</v>
      </c>
      <c r="G1284">
        <f>VLOOKUP(A1284&amp;B1284&amp;C1284&amp;3&amp;E1284,average_median_rates_2_aptFINAL!A:P,16,FALSE)</f>
        <v>1860</v>
      </c>
      <c r="H1284">
        <f>IF(D1284&lt;=3,VLOOKUP(A1284&amp;D1284,[1]ratio_condo_family!$A:$F,6,FALSE),0)</f>
        <v>1.224226859364828</v>
      </c>
      <c r="I1284">
        <f>VLOOKUP(A1284&amp;3,[1]ratio_condo_family!$A:$F,6,FALSE)</f>
        <v>1.3385777198549491</v>
      </c>
      <c r="J1284">
        <f>VLOOKUP(A1284,[1]ratio_family_bedrooms!$A:$K,9,FALSE)</f>
        <v>1.0588235294117647</v>
      </c>
      <c r="K1284">
        <f>VLOOKUP(A1284,[1]ratio_family_bedrooms!$A:$K,10,FALSE)</f>
        <v>1.2222222222222221</v>
      </c>
      <c r="L1284">
        <f>VLOOKUP(A1284,[1]ratio_family_bedrooms!$A:$K,11,FALSE)</f>
        <v>1.5</v>
      </c>
      <c r="M1284">
        <f t="shared" si="20"/>
        <v>1327.0619155514735</v>
      </c>
    </row>
    <row r="1285" spans="1:13" x14ac:dyDescent="0.2">
      <c r="A1285">
        <v>2011</v>
      </c>
      <c r="B1285">
        <v>10</v>
      </c>
      <c r="C1285" t="s">
        <v>59</v>
      </c>
      <c r="D1285">
        <v>1</v>
      </c>
      <c r="E1285" t="s">
        <v>20</v>
      </c>
      <c r="F1285">
        <f>VLOOKUP(A1285&amp;B1285&amp;C1285&amp;D1285&amp;E1285,average_median_rates_2_aptFINAL!A:P,16,FALSE)</f>
        <v>1074</v>
      </c>
      <c r="G1285">
        <f>VLOOKUP(A1285&amp;B1285&amp;C1285&amp;3&amp;E1285,average_median_rates_2_aptFINAL!A:P,16,FALSE)</f>
        <v>1919</v>
      </c>
      <c r="H1285">
        <f>IF(D1285&lt;=3,VLOOKUP(A1285&amp;D1285,[1]ratio_condo_family!$A:$F,6,FALSE),0)</f>
        <v>1.224226859364828</v>
      </c>
      <c r="I1285">
        <f>VLOOKUP(A1285&amp;3,[1]ratio_condo_family!$A:$F,6,FALSE)</f>
        <v>1.3385777198549491</v>
      </c>
      <c r="J1285">
        <f>VLOOKUP(A1285,[1]ratio_family_bedrooms!$A:$K,9,FALSE)</f>
        <v>1.0588235294117647</v>
      </c>
      <c r="K1285">
        <f>VLOOKUP(A1285,[1]ratio_family_bedrooms!$A:$K,10,FALSE)</f>
        <v>1.2222222222222221</v>
      </c>
      <c r="L1285">
        <f>VLOOKUP(A1285,[1]ratio_family_bedrooms!$A:$K,11,FALSE)</f>
        <v>1.5</v>
      </c>
      <c r="M1285">
        <f t="shared" si="20"/>
        <v>1314.8196469578252</v>
      </c>
    </row>
    <row r="1286" spans="1:13" x14ac:dyDescent="0.2">
      <c r="A1286">
        <v>2011</v>
      </c>
      <c r="B1286">
        <v>10</v>
      </c>
      <c r="C1286" t="s">
        <v>59</v>
      </c>
      <c r="D1286">
        <v>1</v>
      </c>
      <c r="E1286" t="s">
        <v>21</v>
      </c>
      <c r="F1286">
        <f>VLOOKUP(A1286&amp;B1286&amp;C1286&amp;D1286&amp;E1286,average_median_rates_2_aptFINAL!A:P,16,FALSE)</f>
        <v>1115</v>
      </c>
      <c r="G1286">
        <f>VLOOKUP(A1286&amp;B1286&amp;C1286&amp;3&amp;E1286,average_median_rates_2_aptFINAL!A:P,16,FALSE)</f>
        <v>2395</v>
      </c>
      <c r="H1286">
        <f>IF(D1286&lt;=3,VLOOKUP(A1286&amp;D1286,[1]ratio_condo_family!$A:$F,6,FALSE),0)</f>
        <v>1.224226859364828</v>
      </c>
      <c r="I1286">
        <f>VLOOKUP(A1286&amp;3,[1]ratio_condo_family!$A:$F,6,FALSE)</f>
        <v>1.3385777198549491</v>
      </c>
      <c r="J1286">
        <f>VLOOKUP(A1286,[1]ratio_family_bedrooms!$A:$K,9,FALSE)</f>
        <v>1.0588235294117647</v>
      </c>
      <c r="K1286">
        <f>VLOOKUP(A1286,[1]ratio_family_bedrooms!$A:$K,10,FALSE)</f>
        <v>1.2222222222222221</v>
      </c>
      <c r="L1286">
        <f>VLOOKUP(A1286,[1]ratio_family_bedrooms!$A:$K,11,FALSE)</f>
        <v>1.5</v>
      </c>
      <c r="M1286">
        <f t="shared" si="20"/>
        <v>1365.0129481917832</v>
      </c>
    </row>
    <row r="1287" spans="1:13" x14ac:dyDescent="0.2">
      <c r="A1287">
        <v>2011</v>
      </c>
      <c r="B1287">
        <v>10</v>
      </c>
      <c r="C1287" t="s">
        <v>59</v>
      </c>
      <c r="D1287">
        <v>1</v>
      </c>
      <c r="E1287" t="s">
        <v>23</v>
      </c>
      <c r="F1287">
        <f>VLOOKUP(A1287&amp;B1287&amp;C1287&amp;D1287&amp;E1287,average_median_rates_2_aptFINAL!A:P,16,FALSE)</f>
        <v>812</v>
      </c>
      <c r="G1287">
        <f>VLOOKUP(A1287&amp;B1287&amp;C1287&amp;3&amp;E1287,average_median_rates_2_aptFINAL!A:P,16,FALSE)</f>
        <v>1120</v>
      </c>
      <c r="H1287">
        <f>IF(D1287&lt;=3,VLOOKUP(A1287&amp;D1287,[1]ratio_condo_family!$A:$F,6,FALSE),0)</f>
        <v>1.224226859364828</v>
      </c>
      <c r="I1287">
        <f>VLOOKUP(A1287&amp;3,[1]ratio_condo_family!$A:$F,6,FALSE)</f>
        <v>1.3385777198549491</v>
      </c>
      <c r="J1287">
        <f>VLOOKUP(A1287,[1]ratio_family_bedrooms!$A:$K,9,FALSE)</f>
        <v>1.0588235294117647</v>
      </c>
      <c r="K1287">
        <f>VLOOKUP(A1287,[1]ratio_family_bedrooms!$A:$K,10,FALSE)</f>
        <v>1.2222222222222221</v>
      </c>
      <c r="L1287">
        <f>VLOOKUP(A1287,[1]ratio_family_bedrooms!$A:$K,11,FALSE)</f>
        <v>1.5</v>
      </c>
      <c r="M1287">
        <f t="shared" si="20"/>
        <v>994.07220980424029</v>
      </c>
    </row>
    <row r="1288" spans="1:13" x14ac:dyDescent="0.2">
      <c r="A1288">
        <v>2011</v>
      </c>
      <c r="B1288">
        <v>10</v>
      </c>
      <c r="C1288" t="s">
        <v>59</v>
      </c>
      <c r="D1288">
        <v>1</v>
      </c>
      <c r="E1288" t="s">
        <v>24</v>
      </c>
      <c r="F1288">
        <f>VLOOKUP(A1288&amp;B1288&amp;C1288&amp;D1288&amp;E1288,average_median_rates_2_aptFINAL!A:P,16,FALSE)</f>
        <v>915</v>
      </c>
      <c r="G1288">
        <f>VLOOKUP(A1288&amp;B1288&amp;C1288&amp;3&amp;E1288,average_median_rates_2_aptFINAL!A:P,16,FALSE)</f>
        <v>1327</v>
      </c>
      <c r="H1288">
        <f>IF(D1288&lt;=3,VLOOKUP(A1288&amp;D1288,[1]ratio_condo_family!$A:$F,6,FALSE),0)</f>
        <v>1.224226859364828</v>
      </c>
      <c r="I1288">
        <f>VLOOKUP(A1288&amp;3,[1]ratio_condo_family!$A:$F,6,FALSE)</f>
        <v>1.3385777198549491</v>
      </c>
      <c r="J1288">
        <f>VLOOKUP(A1288,[1]ratio_family_bedrooms!$A:$K,9,FALSE)</f>
        <v>1.0588235294117647</v>
      </c>
      <c r="K1288">
        <f>VLOOKUP(A1288,[1]ratio_family_bedrooms!$A:$K,10,FALSE)</f>
        <v>1.2222222222222221</v>
      </c>
      <c r="L1288">
        <f>VLOOKUP(A1288,[1]ratio_family_bedrooms!$A:$K,11,FALSE)</f>
        <v>1.5</v>
      </c>
      <c r="M1288">
        <f t="shared" si="20"/>
        <v>1120.1675763188175</v>
      </c>
    </row>
    <row r="1289" spans="1:13" x14ac:dyDescent="0.2">
      <c r="A1289">
        <v>2011</v>
      </c>
      <c r="B1289">
        <v>10</v>
      </c>
      <c r="C1289" t="s">
        <v>59</v>
      </c>
      <c r="D1289">
        <v>1</v>
      </c>
      <c r="E1289" t="s">
        <v>25</v>
      </c>
      <c r="F1289">
        <f>VLOOKUP(A1289&amp;B1289&amp;C1289&amp;D1289&amp;E1289,average_median_rates_2_aptFINAL!A:P,16,FALSE)</f>
        <v>845</v>
      </c>
      <c r="G1289">
        <f>VLOOKUP(A1289&amp;B1289&amp;C1289&amp;3&amp;E1289,average_median_rates_2_aptFINAL!A:P,16,FALSE)</f>
        <v>1174</v>
      </c>
      <c r="H1289">
        <f>IF(D1289&lt;=3,VLOOKUP(A1289&amp;D1289,[1]ratio_condo_family!$A:$F,6,FALSE),0)</f>
        <v>1.224226859364828</v>
      </c>
      <c r="I1289">
        <f>VLOOKUP(A1289&amp;3,[1]ratio_condo_family!$A:$F,6,FALSE)</f>
        <v>1.3385777198549491</v>
      </c>
      <c r="J1289">
        <f>VLOOKUP(A1289,[1]ratio_family_bedrooms!$A:$K,9,FALSE)</f>
        <v>1.0588235294117647</v>
      </c>
      <c r="K1289">
        <f>VLOOKUP(A1289,[1]ratio_family_bedrooms!$A:$K,10,FALSE)</f>
        <v>1.2222222222222221</v>
      </c>
      <c r="L1289">
        <f>VLOOKUP(A1289,[1]ratio_family_bedrooms!$A:$K,11,FALSE)</f>
        <v>1.5</v>
      </c>
      <c r="M1289">
        <f t="shared" si="20"/>
        <v>1034.4716961632796</v>
      </c>
    </row>
    <row r="1290" spans="1:13" x14ac:dyDescent="0.2">
      <c r="A1290">
        <v>2011</v>
      </c>
      <c r="B1290">
        <v>10</v>
      </c>
      <c r="C1290" t="s">
        <v>59</v>
      </c>
      <c r="D1290">
        <v>1</v>
      </c>
      <c r="E1290" t="s">
        <v>26</v>
      </c>
      <c r="F1290">
        <f>VLOOKUP(A1290&amp;B1290&amp;C1290&amp;D1290&amp;E1290,average_median_rates_2_aptFINAL!A:P,16,FALSE)</f>
        <v>922</v>
      </c>
      <c r="G1290">
        <f>VLOOKUP(A1290&amp;B1290&amp;C1290&amp;3&amp;E1290,average_median_rates_2_aptFINAL!A:P,16,FALSE)</f>
        <v>1072</v>
      </c>
      <c r="H1290">
        <f>IF(D1290&lt;=3,VLOOKUP(A1290&amp;D1290,[1]ratio_condo_family!$A:$F,6,FALSE),0)</f>
        <v>1.224226859364828</v>
      </c>
      <c r="I1290">
        <f>VLOOKUP(A1290&amp;3,[1]ratio_condo_family!$A:$F,6,FALSE)</f>
        <v>1.3385777198549491</v>
      </c>
      <c r="J1290">
        <f>VLOOKUP(A1290,[1]ratio_family_bedrooms!$A:$K,9,FALSE)</f>
        <v>1.0588235294117647</v>
      </c>
      <c r="K1290">
        <f>VLOOKUP(A1290,[1]ratio_family_bedrooms!$A:$K,10,FALSE)</f>
        <v>1.2222222222222221</v>
      </c>
      <c r="L1290">
        <f>VLOOKUP(A1290,[1]ratio_family_bedrooms!$A:$K,11,FALSE)</f>
        <v>1.5</v>
      </c>
      <c r="M1290">
        <f t="shared" si="20"/>
        <v>1128.7371643343715</v>
      </c>
    </row>
    <row r="1291" spans="1:13" x14ac:dyDescent="0.2">
      <c r="A1291">
        <v>2011</v>
      </c>
      <c r="B1291">
        <v>10</v>
      </c>
      <c r="C1291" t="s">
        <v>59</v>
      </c>
      <c r="D1291">
        <v>1</v>
      </c>
      <c r="E1291" t="s">
        <v>27</v>
      </c>
      <c r="F1291">
        <f>VLOOKUP(A1291&amp;B1291&amp;C1291&amp;D1291&amp;E1291,average_median_rates_2_aptFINAL!A:P,16,FALSE)</f>
        <v>1345</v>
      </c>
      <c r="G1291">
        <f>VLOOKUP(A1291&amp;B1291&amp;C1291&amp;3&amp;E1291,average_median_rates_2_aptFINAL!A:P,16,FALSE)</f>
        <v>2245</v>
      </c>
      <c r="H1291">
        <f>IF(D1291&lt;=3,VLOOKUP(A1291&amp;D1291,[1]ratio_condo_family!$A:$F,6,FALSE),0)</f>
        <v>1.224226859364828</v>
      </c>
      <c r="I1291">
        <f>VLOOKUP(A1291&amp;3,[1]ratio_condo_family!$A:$F,6,FALSE)</f>
        <v>1.3385777198549491</v>
      </c>
      <c r="J1291">
        <f>VLOOKUP(A1291,[1]ratio_family_bedrooms!$A:$K,9,FALSE)</f>
        <v>1.0588235294117647</v>
      </c>
      <c r="K1291">
        <f>VLOOKUP(A1291,[1]ratio_family_bedrooms!$A:$K,10,FALSE)</f>
        <v>1.2222222222222221</v>
      </c>
      <c r="L1291">
        <f>VLOOKUP(A1291,[1]ratio_family_bedrooms!$A:$K,11,FALSE)</f>
        <v>1.5</v>
      </c>
      <c r="M1291">
        <f t="shared" si="20"/>
        <v>1646.5851258456937</v>
      </c>
    </row>
    <row r="1292" spans="1:13" x14ac:dyDescent="0.2">
      <c r="A1292">
        <v>2011</v>
      </c>
      <c r="B1292">
        <v>10</v>
      </c>
      <c r="C1292" t="s">
        <v>59</v>
      </c>
      <c r="D1292">
        <v>1</v>
      </c>
      <c r="E1292" t="s">
        <v>28</v>
      </c>
      <c r="F1292">
        <f>VLOOKUP(A1292&amp;B1292&amp;C1292&amp;D1292&amp;E1292,average_median_rates_2_aptFINAL!A:P,16,FALSE)</f>
        <v>889</v>
      </c>
      <c r="G1292">
        <f>VLOOKUP(A1292&amp;B1292&amp;C1292&amp;3&amp;E1292,average_median_rates_2_aptFINAL!A:P,16,FALSE)</f>
        <v>1446</v>
      </c>
      <c r="H1292">
        <f>IF(D1292&lt;=3,VLOOKUP(A1292&amp;D1292,[1]ratio_condo_family!$A:$F,6,FALSE),0)</f>
        <v>1.224226859364828</v>
      </c>
      <c r="I1292">
        <f>VLOOKUP(A1292&amp;3,[1]ratio_condo_family!$A:$F,6,FALSE)</f>
        <v>1.3385777198549491</v>
      </c>
      <c r="J1292">
        <f>VLOOKUP(A1292,[1]ratio_family_bedrooms!$A:$K,9,FALSE)</f>
        <v>1.0588235294117647</v>
      </c>
      <c r="K1292">
        <f>VLOOKUP(A1292,[1]ratio_family_bedrooms!$A:$K,10,FALSE)</f>
        <v>1.2222222222222221</v>
      </c>
      <c r="L1292">
        <f>VLOOKUP(A1292,[1]ratio_family_bedrooms!$A:$K,11,FALSE)</f>
        <v>1.5</v>
      </c>
      <c r="M1292">
        <f t="shared" si="20"/>
        <v>1088.3376779753321</v>
      </c>
    </row>
    <row r="1293" spans="1:13" x14ac:dyDescent="0.2">
      <c r="A1293">
        <v>2011</v>
      </c>
      <c r="B1293">
        <v>10</v>
      </c>
      <c r="C1293" t="s">
        <v>59</v>
      </c>
      <c r="D1293">
        <v>1</v>
      </c>
      <c r="E1293" t="s">
        <v>29</v>
      </c>
      <c r="F1293">
        <f>VLOOKUP(A1293&amp;B1293&amp;C1293&amp;D1293&amp;E1293,average_median_rates_2_aptFINAL!A:P,16,FALSE)</f>
        <v>776</v>
      </c>
      <c r="G1293">
        <f>VLOOKUP(A1293&amp;B1293&amp;C1293&amp;3&amp;E1293,average_median_rates_2_aptFINAL!A:P,16,FALSE)</f>
        <v>1080</v>
      </c>
      <c r="H1293">
        <f>IF(D1293&lt;=3,VLOOKUP(A1293&amp;D1293,[1]ratio_condo_family!$A:$F,6,FALSE),0)</f>
        <v>1.224226859364828</v>
      </c>
      <c r="I1293">
        <f>VLOOKUP(A1293&amp;3,[1]ratio_condo_family!$A:$F,6,FALSE)</f>
        <v>1.3385777198549491</v>
      </c>
      <c r="J1293">
        <f>VLOOKUP(A1293,[1]ratio_family_bedrooms!$A:$K,9,FALSE)</f>
        <v>1.0588235294117647</v>
      </c>
      <c r="K1293">
        <f>VLOOKUP(A1293,[1]ratio_family_bedrooms!$A:$K,10,FALSE)</f>
        <v>1.2222222222222221</v>
      </c>
      <c r="L1293">
        <f>VLOOKUP(A1293,[1]ratio_family_bedrooms!$A:$K,11,FALSE)</f>
        <v>1.5</v>
      </c>
      <c r="M1293">
        <f t="shared" si="20"/>
        <v>950.00004286710657</v>
      </c>
    </row>
    <row r="1294" spans="1:13" x14ac:dyDescent="0.2">
      <c r="A1294">
        <v>2011</v>
      </c>
      <c r="B1294">
        <v>10</v>
      </c>
      <c r="C1294" t="s">
        <v>59</v>
      </c>
      <c r="D1294">
        <v>1</v>
      </c>
      <c r="E1294" t="s">
        <v>31</v>
      </c>
      <c r="F1294">
        <f>VLOOKUP(A1294&amp;B1294&amp;C1294&amp;D1294&amp;E1294,average_median_rates_2_aptFINAL!A:P,16,FALSE)</f>
        <v>890</v>
      </c>
      <c r="G1294">
        <f>VLOOKUP(A1294&amp;B1294&amp;C1294&amp;3&amp;E1294,average_median_rates_2_aptFINAL!A:P,16,FALSE)</f>
        <v>1345</v>
      </c>
      <c r="H1294">
        <f>IF(D1294&lt;=3,VLOOKUP(A1294&amp;D1294,[1]ratio_condo_family!$A:$F,6,FALSE),0)</f>
        <v>1.224226859364828</v>
      </c>
      <c r="I1294">
        <f>VLOOKUP(A1294&amp;3,[1]ratio_condo_family!$A:$F,6,FALSE)</f>
        <v>1.3385777198549491</v>
      </c>
      <c r="J1294">
        <f>VLOOKUP(A1294,[1]ratio_family_bedrooms!$A:$K,9,FALSE)</f>
        <v>1.0588235294117647</v>
      </c>
      <c r="K1294">
        <f>VLOOKUP(A1294,[1]ratio_family_bedrooms!$A:$K,10,FALSE)</f>
        <v>1.2222222222222221</v>
      </c>
      <c r="L1294">
        <f>VLOOKUP(A1294,[1]ratio_family_bedrooms!$A:$K,11,FALSE)</f>
        <v>1.5</v>
      </c>
      <c r="M1294">
        <f t="shared" si="20"/>
        <v>1089.5619048346969</v>
      </c>
    </row>
    <row r="1295" spans="1:13" x14ac:dyDescent="0.2">
      <c r="A1295">
        <v>2011</v>
      </c>
      <c r="B1295">
        <v>10</v>
      </c>
      <c r="C1295" t="s">
        <v>59</v>
      </c>
      <c r="D1295">
        <v>1</v>
      </c>
      <c r="E1295" t="s">
        <v>32</v>
      </c>
      <c r="F1295">
        <f>VLOOKUP(A1295&amp;B1295&amp;C1295&amp;D1295&amp;E1295,average_median_rates_2_aptFINAL!A:P,16,FALSE)</f>
        <v>794</v>
      </c>
      <c r="G1295">
        <f>VLOOKUP(A1295&amp;B1295&amp;C1295&amp;3&amp;E1295,average_median_rates_2_aptFINAL!A:P,16,FALSE)</f>
        <v>1355</v>
      </c>
      <c r="H1295">
        <f>IF(D1295&lt;=3,VLOOKUP(A1295&amp;D1295,[1]ratio_condo_family!$A:$F,6,FALSE),0)</f>
        <v>1.224226859364828</v>
      </c>
      <c r="I1295">
        <f>VLOOKUP(A1295&amp;3,[1]ratio_condo_family!$A:$F,6,FALSE)</f>
        <v>1.3385777198549491</v>
      </c>
      <c r="J1295">
        <f>VLOOKUP(A1295,[1]ratio_family_bedrooms!$A:$K,9,FALSE)</f>
        <v>1.0588235294117647</v>
      </c>
      <c r="K1295">
        <f>VLOOKUP(A1295,[1]ratio_family_bedrooms!$A:$K,10,FALSE)</f>
        <v>1.2222222222222221</v>
      </c>
      <c r="L1295">
        <f>VLOOKUP(A1295,[1]ratio_family_bedrooms!$A:$K,11,FALSE)</f>
        <v>1.5</v>
      </c>
      <c r="M1295">
        <f t="shared" si="20"/>
        <v>972.03612633567343</v>
      </c>
    </row>
    <row r="1296" spans="1:13" x14ac:dyDescent="0.2">
      <c r="A1296">
        <v>2011</v>
      </c>
      <c r="B1296">
        <v>10</v>
      </c>
      <c r="C1296" t="s">
        <v>59</v>
      </c>
      <c r="D1296">
        <v>1</v>
      </c>
      <c r="E1296" t="s">
        <v>33</v>
      </c>
      <c r="F1296">
        <f>VLOOKUP(A1296&amp;B1296&amp;C1296&amp;D1296&amp;E1296,average_median_rates_2_aptFINAL!A:P,16,FALSE)</f>
        <v>1111.788970123657</v>
      </c>
      <c r="G1296">
        <f>VLOOKUP(A1296&amp;B1296&amp;C1296&amp;3&amp;E1296,average_median_rates_2_aptFINAL!A:P,16,FALSE)</f>
        <v>1947.8179384203495</v>
      </c>
      <c r="H1296">
        <f>IF(D1296&lt;=3,VLOOKUP(A1296&amp;D1296,[1]ratio_condo_family!$A:$F,6,FALSE),0)</f>
        <v>1.224226859364828</v>
      </c>
      <c r="I1296">
        <f>VLOOKUP(A1296&amp;3,[1]ratio_condo_family!$A:$F,6,FALSE)</f>
        <v>1.3385777198549491</v>
      </c>
      <c r="J1296">
        <f>VLOOKUP(A1296,[1]ratio_family_bedrooms!$A:$K,9,FALSE)</f>
        <v>1.0588235294117647</v>
      </c>
      <c r="K1296">
        <f>VLOOKUP(A1296,[1]ratio_family_bedrooms!$A:$K,10,FALSE)</f>
        <v>1.2222222222222221</v>
      </c>
      <c r="L1296">
        <f>VLOOKUP(A1296,[1]ratio_family_bedrooms!$A:$K,11,FALSE)</f>
        <v>1.5</v>
      </c>
      <c r="M1296">
        <f t="shared" si="20"/>
        <v>1361.0819191709413</v>
      </c>
    </row>
    <row r="1297" spans="1:13" x14ac:dyDescent="0.2">
      <c r="A1297">
        <v>2011</v>
      </c>
      <c r="B1297">
        <v>10</v>
      </c>
      <c r="C1297" t="s">
        <v>59</v>
      </c>
      <c r="D1297">
        <v>1</v>
      </c>
      <c r="E1297" t="s">
        <v>34</v>
      </c>
      <c r="F1297">
        <f>VLOOKUP(A1297&amp;B1297&amp;C1297&amp;D1297&amp;E1297,average_median_rates_2_aptFINAL!A:P,16,FALSE)</f>
        <v>986</v>
      </c>
      <c r="G1297">
        <f>VLOOKUP(A1297&amp;B1297&amp;C1297&amp;3&amp;E1297,average_median_rates_2_aptFINAL!A:P,16,FALSE)</f>
        <v>1360</v>
      </c>
      <c r="H1297">
        <f>IF(D1297&lt;=3,VLOOKUP(A1297&amp;D1297,[1]ratio_condo_family!$A:$F,6,FALSE),0)</f>
        <v>1.224226859364828</v>
      </c>
      <c r="I1297">
        <f>VLOOKUP(A1297&amp;3,[1]ratio_condo_family!$A:$F,6,FALSE)</f>
        <v>1.3385777198549491</v>
      </c>
      <c r="J1297">
        <f>VLOOKUP(A1297,[1]ratio_family_bedrooms!$A:$K,9,FALSE)</f>
        <v>1.0588235294117647</v>
      </c>
      <c r="K1297">
        <f>VLOOKUP(A1297,[1]ratio_family_bedrooms!$A:$K,10,FALSE)</f>
        <v>1.2222222222222221</v>
      </c>
      <c r="L1297">
        <f>VLOOKUP(A1297,[1]ratio_family_bedrooms!$A:$K,11,FALSE)</f>
        <v>1.5</v>
      </c>
      <c r="M1297">
        <f t="shared" si="20"/>
        <v>1207.0876833337204</v>
      </c>
    </row>
    <row r="1298" spans="1:13" x14ac:dyDescent="0.2">
      <c r="A1298">
        <v>2011</v>
      </c>
      <c r="B1298">
        <v>10</v>
      </c>
      <c r="C1298" t="s">
        <v>59</v>
      </c>
      <c r="D1298">
        <v>1</v>
      </c>
      <c r="E1298" t="s">
        <v>35</v>
      </c>
      <c r="F1298">
        <f>VLOOKUP(A1298&amp;B1298&amp;C1298&amp;D1298&amp;E1298,average_median_rates_2_aptFINAL!A:P,16,FALSE)</f>
        <v>1208</v>
      </c>
      <c r="G1298">
        <f>VLOOKUP(A1298&amp;B1298&amp;C1298&amp;3&amp;E1298,average_median_rates_2_aptFINAL!A:P,16,FALSE)</f>
        <v>2866</v>
      </c>
      <c r="H1298">
        <f>IF(D1298&lt;=3,VLOOKUP(A1298&amp;D1298,[1]ratio_condo_family!$A:$F,6,FALSE),0)</f>
        <v>1.224226859364828</v>
      </c>
      <c r="I1298">
        <f>VLOOKUP(A1298&amp;3,[1]ratio_condo_family!$A:$F,6,FALSE)</f>
        <v>1.3385777198549491</v>
      </c>
      <c r="J1298">
        <f>VLOOKUP(A1298,[1]ratio_family_bedrooms!$A:$K,9,FALSE)</f>
        <v>1.0588235294117647</v>
      </c>
      <c r="K1298">
        <f>VLOOKUP(A1298,[1]ratio_family_bedrooms!$A:$K,10,FALSE)</f>
        <v>1.2222222222222221</v>
      </c>
      <c r="L1298">
        <f>VLOOKUP(A1298,[1]ratio_family_bedrooms!$A:$K,11,FALSE)</f>
        <v>1.5</v>
      </c>
      <c r="M1298">
        <f t="shared" si="20"/>
        <v>1478.8660461127122</v>
      </c>
    </row>
    <row r="1299" spans="1:13" x14ac:dyDescent="0.2">
      <c r="A1299">
        <v>2011</v>
      </c>
      <c r="B1299">
        <v>10</v>
      </c>
      <c r="C1299" t="s">
        <v>59</v>
      </c>
      <c r="D1299">
        <v>1</v>
      </c>
      <c r="E1299" t="s">
        <v>36</v>
      </c>
      <c r="F1299">
        <f>VLOOKUP(A1299&amp;B1299&amp;C1299&amp;D1299&amp;E1299,average_median_rates_2_aptFINAL!A:P,16,FALSE)</f>
        <v>905</v>
      </c>
      <c r="G1299">
        <f>VLOOKUP(A1299&amp;B1299&amp;C1299&amp;3&amp;E1299,average_median_rates_2_aptFINAL!A:P,16,FALSE)</f>
        <v>1351</v>
      </c>
      <c r="H1299">
        <f>IF(D1299&lt;=3,VLOOKUP(A1299&amp;D1299,[1]ratio_condo_family!$A:$F,6,FALSE),0)</f>
        <v>1.224226859364828</v>
      </c>
      <c r="I1299">
        <f>VLOOKUP(A1299&amp;3,[1]ratio_condo_family!$A:$F,6,FALSE)</f>
        <v>1.3385777198549491</v>
      </c>
      <c r="J1299">
        <f>VLOOKUP(A1299,[1]ratio_family_bedrooms!$A:$K,9,FALSE)</f>
        <v>1.0588235294117647</v>
      </c>
      <c r="K1299">
        <f>VLOOKUP(A1299,[1]ratio_family_bedrooms!$A:$K,10,FALSE)</f>
        <v>1.2222222222222221</v>
      </c>
      <c r="L1299">
        <f>VLOOKUP(A1299,[1]ratio_family_bedrooms!$A:$K,11,FALSE)</f>
        <v>1.5</v>
      </c>
      <c r="M1299">
        <f t="shared" si="20"/>
        <v>1107.9253077251694</v>
      </c>
    </row>
    <row r="1300" spans="1:13" x14ac:dyDescent="0.2">
      <c r="A1300">
        <v>2011</v>
      </c>
      <c r="B1300">
        <v>10</v>
      </c>
      <c r="C1300" t="s">
        <v>59</v>
      </c>
      <c r="D1300">
        <v>1</v>
      </c>
      <c r="E1300" t="s">
        <v>37</v>
      </c>
      <c r="F1300">
        <f>VLOOKUP(A1300&amp;B1300&amp;C1300&amp;D1300&amp;E1300,average_median_rates_2_aptFINAL!A:P,16,FALSE)</f>
        <v>759</v>
      </c>
      <c r="G1300">
        <f>VLOOKUP(A1300&amp;B1300&amp;C1300&amp;3&amp;E1300,average_median_rates_2_aptFINAL!A:P,16,FALSE)</f>
        <v>1014</v>
      </c>
      <c r="H1300">
        <f>IF(D1300&lt;=3,VLOOKUP(A1300&amp;D1300,[1]ratio_condo_family!$A:$F,6,FALSE),0)</f>
        <v>1.224226859364828</v>
      </c>
      <c r="I1300">
        <f>VLOOKUP(A1300&amp;3,[1]ratio_condo_family!$A:$F,6,FALSE)</f>
        <v>1.3385777198549491</v>
      </c>
      <c r="J1300">
        <f>VLOOKUP(A1300,[1]ratio_family_bedrooms!$A:$K,9,FALSE)</f>
        <v>1.0588235294117647</v>
      </c>
      <c r="K1300">
        <f>VLOOKUP(A1300,[1]ratio_family_bedrooms!$A:$K,10,FALSE)</f>
        <v>1.2222222222222221</v>
      </c>
      <c r="L1300">
        <f>VLOOKUP(A1300,[1]ratio_family_bedrooms!$A:$K,11,FALSE)</f>
        <v>1.5</v>
      </c>
      <c r="M1300">
        <f t="shared" si="20"/>
        <v>929.18818625790448</v>
      </c>
    </row>
    <row r="1301" spans="1:13" x14ac:dyDescent="0.2">
      <c r="A1301">
        <v>2011</v>
      </c>
      <c r="B1301">
        <v>10</v>
      </c>
      <c r="C1301" t="s">
        <v>59</v>
      </c>
      <c r="D1301">
        <v>1</v>
      </c>
      <c r="E1301" t="s">
        <v>38</v>
      </c>
      <c r="F1301">
        <f>VLOOKUP(A1301&amp;B1301&amp;C1301&amp;D1301&amp;E1301,average_median_rates_2_aptFINAL!A:P,16,FALSE)</f>
        <v>718</v>
      </c>
      <c r="G1301">
        <f>VLOOKUP(A1301&amp;B1301&amp;C1301&amp;3&amp;E1301,average_median_rates_2_aptFINAL!A:P,16,FALSE)</f>
        <v>982</v>
      </c>
      <c r="H1301">
        <f>IF(D1301&lt;=3,VLOOKUP(A1301&amp;D1301,[1]ratio_condo_family!$A:$F,6,FALSE),0)</f>
        <v>1.224226859364828</v>
      </c>
      <c r="I1301">
        <f>VLOOKUP(A1301&amp;3,[1]ratio_condo_family!$A:$F,6,FALSE)</f>
        <v>1.3385777198549491</v>
      </c>
      <c r="J1301">
        <f>VLOOKUP(A1301,[1]ratio_family_bedrooms!$A:$K,9,FALSE)</f>
        <v>1.0588235294117647</v>
      </c>
      <c r="K1301">
        <f>VLOOKUP(A1301,[1]ratio_family_bedrooms!$A:$K,10,FALSE)</f>
        <v>1.2222222222222221</v>
      </c>
      <c r="L1301">
        <f>VLOOKUP(A1301,[1]ratio_family_bedrooms!$A:$K,11,FALSE)</f>
        <v>1.5</v>
      </c>
      <c r="M1301">
        <f t="shared" si="20"/>
        <v>878.99488502394649</v>
      </c>
    </row>
    <row r="1302" spans="1:13" x14ac:dyDescent="0.2">
      <c r="A1302">
        <v>2011</v>
      </c>
      <c r="B1302">
        <v>10</v>
      </c>
      <c r="C1302" t="s">
        <v>59</v>
      </c>
      <c r="D1302">
        <v>1</v>
      </c>
      <c r="E1302" t="s">
        <v>39</v>
      </c>
      <c r="F1302">
        <f>VLOOKUP(A1302&amp;B1302&amp;C1302&amp;D1302&amp;E1302,average_median_rates_2_aptFINAL!A:P,16,FALSE)</f>
        <v>816</v>
      </c>
      <c r="G1302">
        <f>VLOOKUP(A1302&amp;B1302&amp;C1302&amp;3&amp;E1302,average_median_rates_2_aptFINAL!A:P,16,FALSE)</f>
        <v>1395</v>
      </c>
      <c r="H1302">
        <f>IF(D1302&lt;=3,VLOOKUP(A1302&amp;D1302,[1]ratio_condo_family!$A:$F,6,FALSE),0)</f>
        <v>1.224226859364828</v>
      </c>
      <c r="I1302">
        <f>VLOOKUP(A1302&amp;3,[1]ratio_condo_family!$A:$F,6,FALSE)</f>
        <v>1.3385777198549491</v>
      </c>
      <c r="J1302">
        <f>VLOOKUP(A1302,[1]ratio_family_bedrooms!$A:$K,9,FALSE)</f>
        <v>1.0588235294117647</v>
      </c>
      <c r="K1302">
        <f>VLOOKUP(A1302,[1]ratio_family_bedrooms!$A:$K,10,FALSE)</f>
        <v>1.2222222222222221</v>
      </c>
      <c r="L1302">
        <f>VLOOKUP(A1302,[1]ratio_family_bedrooms!$A:$K,11,FALSE)</f>
        <v>1.5</v>
      </c>
      <c r="M1302">
        <f t="shared" si="20"/>
        <v>998.96911724169968</v>
      </c>
    </row>
    <row r="1303" spans="1:13" x14ac:dyDescent="0.2">
      <c r="A1303">
        <v>2011</v>
      </c>
      <c r="B1303">
        <v>10</v>
      </c>
      <c r="C1303" t="s">
        <v>59</v>
      </c>
      <c r="D1303">
        <v>1</v>
      </c>
      <c r="E1303" t="s">
        <v>40</v>
      </c>
      <c r="F1303">
        <f>VLOOKUP(A1303&amp;B1303&amp;C1303&amp;D1303&amp;E1303,average_median_rates_2_aptFINAL!A:P,16,FALSE)</f>
        <v>764</v>
      </c>
      <c r="G1303">
        <f>VLOOKUP(A1303&amp;B1303&amp;C1303&amp;3&amp;E1303,average_median_rates_2_aptFINAL!A:P,16,FALSE)</f>
        <v>1073</v>
      </c>
      <c r="H1303">
        <f>IF(D1303&lt;=3,VLOOKUP(A1303&amp;D1303,[1]ratio_condo_family!$A:$F,6,FALSE),0)</f>
        <v>1.224226859364828</v>
      </c>
      <c r="I1303">
        <f>VLOOKUP(A1303&amp;3,[1]ratio_condo_family!$A:$F,6,FALSE)</f>
        <v>1.3385777198549491</v>
      </c>
      <c r="J1303">
        <f>VLOOKUP(A1303,[1]ratio_family_bedrooms!$A:$K,9,FALSE)</f>
        <v>1.0588235294117647</v>
      </c>
      <c r="K1303">
        <f>VLOOKUP(A1303,[1]ratio_family_bedrooms!$A:$K,10,FALSE)</f>
        <v>1.2222222222222221</v>
      </c>
      <c r="L1303">
        <f>VLOOKUP(A1303,[1]ratio_family_bedrooms!$A:$K,11,FALSE)</f>
        <v>1.5</v>
      </c>
      <c r="M1303">
        <f t="shared" si="20"/>
        <v>935.30932055472863</v>
      </c>
    </row>
    <row r="1304" spans="1:13" x14ac:dyDescent="0.2">
      <c r="A1304">
        <v>2011</v>
      </c>
      <c r="B1304">
        <v>10</v>
      </c>
      <c r="C1304" t="s">
        <v>59</v>
      </c>
      <c r="D1304">
        <v>1</v>
      </c>
      <c r="E1304" t="s">
        <v>41</v>
      </c>
      <c r="F1304">
        <f>VLOOKUP(A1304&amp;B1304&amp;C1304&amp;D1304&amp;E1304,average_median_rates_2_aptFINAL!A:P,16,FALSE)</f>
        <v>785</v>
      </c>
      <c r="G1304">
        <f>VLOOKUP(A1304&amp;B1304&amp;C1304&amp;3&amp;E1304,average_median_rates_2_aptFINAL!A:P,16,FALSE)</f>
        <v>1209</v>
      </c>
      <c r="H1304">
        <f>IF(D1304&lt;=3,VLOOKUP(A1304&amp;D1304,[1]ratio_condo_family!$A:$F,6,FALSE),0)</f>
        <v>1.224226859364828</v>
      </c>
      <c r="I1304">
        <f>VLOOKUP(A1304&amp;3,[1]ratio_condo_family!$A:$F,6,FALSE)</f>
        <v>1.3385777198549491</v>
      </c>
      <c r="J1304">
        <f>VLOOKUP(A1304,[1]ratio_family_bedrooms!$A:$K,9,FALSE)</f>
        <v>1.0588235294117647</v>
      </c>
      <c r="K1304">
        <f>VLOOKUP(A1304,[1]ratio_family_bedrooms!$A:$K,10,FALSE)</f>
        <v>1.2222222222222221</v>
      </c>
      <c r="L1304">
        <f>VLOOKUP(A1304,[1]ratio_family_bedrooms!$A:$K,11,FALSE)</f>
        <v>1.5</v>
      </c>
      <c r="M1304">
        <f t="shared" si="20"/>
        <v>961.01808460139</v>
      </c>
    </row>
    <row r="1305" spans="1:13" x14ac:dyDescent="0.2">
      <c r="A1305">
        <v>2011</v>
      </c>
      <c r="B1305">
        <v>10</v>
      </c>
      <c r="C1305" t="s">
        <v>59</v>
      </c>
      <c r="D1305">
        <v>1</v>
      </c>
      <c r="E1305" t="s">
        <v>42</v>
      </c>
      <c r="F1305">
        <f>VLOOKUP(A1305&amp;B1305&amp;C1305&amp;D1305&amp;E1305,average_median_rates_2_aptFINAL!A:P,16,FALSE)</f>
        <v>697</v>
      </c>
      <c r="G1305">
        <f>VLOOKUP(A1305&amp;B1305&amp;C1305&amp;3&amp;E1305,average_median_rates_2_aptFINAL!A:P,16,FALSE)</f>
        <v>1059</v>
      </c>
      <c r="H1305">
        <f>IF(D1305&lt;=3,VLOOKUP(A1305&amp;D1305,[1]ratio_condo_family!$A:$F,6,FALSE),0)</f>
        <v>1.224226859364828</v>
      </c>
      <c r="I1305">
        <f>VLOOKUP(A1305&amp;3,[1]ratio_condo_family!$A:$F,6,FALSE)</f>
        <v>1.3385777198549491</v>
      </c>
      <c r="J1305">
        <f>VLOOKUP(A1305,[1]ratio_family_bedrooms!$A:$K,9,FALSE)</f>
        <v>1.0588235294117647</v>
      </c>
      <c r="K1305">
        <f>VLOOKUP(A1305,[1]ratio_family_bedrooms!$A:$K,10,FALSE)</f>
        <v>1.2222222222222221</v>
      </c>
      <c r="L1305">
        <f>VLOOKUP(A1305,[1]ratio_family_bedrooms!$A:$K,11,FALSE)</f>
        <v>1.5</v>
      </c>
      <c r="M1305">
        <f t="shared" si="20"/>
        <v>853.28612097728512</v>
      </c>
    </row>
    <row r="1306" spans="1:13" x14ac:dyDescent="0.2">
      <c r="A1306">
        <v>2011</v>
      </c>
      <c r="B1306">
        <v>10</v>
      </c>
      <c r="C1306" t="s">
        <v>59</v>
      </c>
      <c r="D1306">
        <v>1</v>
      </c>
      <c r="E1306" t="s">
        <v>43</v>
      </c>
      <c r="F1306">
        <f>VLOOKUP(A1306&amp;B1306&amp;C1306&amp;D1306&amp;E1306,average_median_rates_2_aptFINAL!A:P,16,FALSE)</f>
        <v>964</v>
      </c>
      <c r="G1306">
        <f>VLOOKUP(A1306&amp;B1306&amp;C1306&amp;3&amp;E1306,average_median_rates_2_aptFINAL!A:P,16,FALSE)</f>
        <v>1463</v>
      </c>
      <c r="H1306">
        <f>IF(D1306&lt;=3,VLOOKUP(A1306&amp;D1306,[1]ratio_condo_family!$A:$F,6,FALSE),0)</f>
        <v>1.224226859364828</v>
      </c>
      <c r="I1306">
        <f>VLOOKUP(A1306&amp;3,[1]ratio_condo_family!$A:$F,6,FALSE)</f>
        <v>1.3385777198549491</v>
      </c>
      <c r="J1306">
        <f>VLOOKUP(A1306,[1]ratio_family_bedrooms!$A:$K,9,FALSE)</f>
        <v>1.0588235294117647</v>
      </c>
      <c r="K1306">
        <f>VLOOKUP(A1306,[1]ratio_family_bedrooms!$A:$K,10,FALSE)</f>
        <v>1.2222222222222221</v>
      </c>
      <c r="L1306">
        <f>VLOOKUP(A1306,[1]ratio_family_bedrooms!$A:$K,11,FALSE)</f>
        <v>1.5</v>
      </c>
      <c r="M1306">
        <f t="shared" si="20"/>
        <v>1180.1546924276943</v>
      </c>
    </row>
    <row r="1307" spans="1:13" x14ac:dyDescent="0.2">
      <c r="A1307">
        <v>2011</v>
      </c>
      <c r="B1307">
        <v>10</v>
      </c>
      <c r="C1307" t="s">
        <v>59</v>
      </c>
      <c r="D1307">
        <v>1</v>
      </c>
      <c r="E1307" t="s">
        <v>60</v>
      </c>
      <c r="F1307">
        <f>VLOOKUP(A1307&amp;B1307&amp;C1307&amp;D1307&amp;E1307,average_median_rates_2_aptFINAL!A:P,16,FALSE)</f>
        <v>943</v>
      </c>
      <c r="G1307">
        <f>VLOOKUP(A1307&amp;B1307&amp;C1307&amp;3&amp;E1307,average_median_rates_2_aptFINAL!A:P,16,FALSE)</f>
        <v>1343</v>
      </c>
      <c r="H1307">
        <f>IF(D1307&lt;=3,VLOOKUP(A1307&amp;D1307,[1]ratio_condo_family!$A:$F,6,FALSE),0)</f>
        <v>1.224226859364828</v>
      </c>
      <c r="I1307">
        <f>VLOOKUP(A1307&amp;3,[1]ratio_condo_family!$A:$F,6,FALSE)</f>
        <v>1.3385777198549491</v>
      </c>
      <c r="J1307">
        <f>VLOOKUP(A1307,[1]ratio_family_bedrooms!$A:$K,9,FALSE)</f>
        <v>1.0588235294117647</v>
      </c>
      <c r="K1307">
        <f>VLOOKUP(A1307,[1]ratio_family_bedrooms!$A:$K,10,FALSE)</f>
        <v>1.2222222222222221</v>
      </c>
      <c r="L1307">
        <f>VLOOKUP(A1307,[1]ratio_family_bedrooms!$A:$K,11,FALSE)</f>
        <v>1.5</v>
      </c>
      <c r="M1307">
        <f t="shared" si="20"/>
        <v>1154.4459283810329</v>
      </c>
    </row>
    <row r="1308" spans="1:13" x14ac:dyDescent="0.2">
      <c r="A1308">
        <v>2011</v>
      </c>
      <c r="B1308">
        <v>10</v>
      </c>
      <c r="C1308" t="s">
        <v>59</v>
      </c>
      <c r="D1308">
        <v>2</v>
      </c>
      <c r="E1308" t="s">
        <v>12</v>
      </c>
      <c r="F1308">
        <f>VLOOKUP(A1308&amp;B1308&amp;C1308&amp;D1308&amp;E1308,average_median_rates_2_aptFINAL!A:P,16,FALSE)</f>
        <v>1712</v>
      </c>
      <c r="G1308">
        <f>VLOOKUP(A1308&amp;B1308&amp;C1308&amp;3&amp;E1308,average_median_rates_2_aptFINAL!A:P,16,FALSE)</f>
        <v>2961</v>
      </c>
      <c r="H1308">
        <f>IF(D1308&lt;=3,VLOOKUP(A1308&amp;D1308,[1]ratio_condo_family!$A:$F,6,FALSE),0)</f>
        <v>1.3268101772118206</v>
      </c>
      <c r="I1308">
        <f>VLOOKUP(A1308&amp;3,[1]ratio_condo_family!$A:$F,6,FALSE)</f>
        <v>1.3385777198549491</v>
      </c>
      <c r="J1308">
        <f>VLOOKUP(A1308,[1]ratio_family_bedrooms!$A:$K,9,FALSE)</f>
        <v>1.0588235294117647</v>
      </c>
      <c r="K1308">
        <f>VLOOKUP(A1308,[1]ratio_family_bedrooms!$A:$K,10,FALSE)</f>
        <v>1.2222222222222221</v>
      </c>
      <c r="L1308">
        <f>VLOOKUP(A1308,[1]ratio_family_bedrooms!$A:$K,11,FALSE)</f>
        <v>1.5</v>
      </c>
      <c r="M1308">
        <f t="shared" si="20"/>
        <v>2271.499023386637</v>
      </c>
    </row>
    <row r="1309" spans="1:13" x14ac:dyDescent="0.2">
      <c r="A1309">
        <v>2011</v>
      </c>
      <c r="B1309">
        <v>10</v>
      </c>
      <c r="C1309" t="s">
        <v>59</v>
      </c>
      <c r="D1309">
        <v>2</v>
      </c>
      <c r="E1309" t="s">
        <v>16</v>
      </c>
      <c r="F1309">
        <f>VLOOKUP(A1309&amp;B1309&amp;C1309&amp;D1309&amp;E1309,average_median_rates_2_aptFINAL!A:P,16,FALSE)</f>
        <v>1649</v>
      </c>
      <c r="G1309">
        <f>VLOOKUP(A1309&amp;B1309&amp;C1309&amp;3&amp;E1309,average_median_rates_2_aptFINAL!A:P,16,FALSE)</f>
        <v>2448</v>
      </c>
      <c r="H1309">
        <f>IF(D1309&lt;=3,VLOOKUP(A1309&amp;D1309,[1]ratio_condo_family!$A:$F,6,FALSE),0)</f>
        <v>1.3268101772118206</v>
      </c>
      <c r="I1309">
        <f>VLOOKUP(A1309&amp;3,[1]ratio_condo_family!$A:$F,6,FALSE)</f>
        <v>1.3385777198549491</v>
      </c>
      <c r="J1309">
        <f>VLOOKUP(A1309,[1]ratio_family_bedrooms!$A:$K,9,FALSE)</f>
        <v>1.0588235294117647</v>
      </c>
      <c r="K1309">
        <f>VLOOKUP(A1309,[1]ratio_family_bedrooms!$A:$K,10,FALSE)</f>
        <v>1.2222222222222221</v>
      </c>
      <c r="L1309">
        <f>VLOOKUP(A1309,[1]ratio_family_bedrooms!$A:$K,11,FALSE)</f>
        <v>1.5</v>
      </c>
      <c r="M1309">
        <f t="shared" si="20"/>
        <v>2187.909982222292</v>
      </c>
    </row>
    <row r="1310" spans="1:13" x14ac:dyDescent="0.2">
      <c r="A1310">
        <v>2011</v>
      </c>
      <c r="B1310">
        <v>10</v>
      </c>
      <c r="C1310" t="s">
        <v>59</v>
      </c>
      <c r="D1310">
        <v>2</v>
      </c>
      <c r="E1310" t="s">
        <v>17</v>
      </c>
      <c r="F1310">
        <f>VLOOKUP(A1310&amp;B1310&amp;C1310&amp;D1310&amp;E1310,average_median_rates_2_aptFINAL!A:P,16,FALSE)</f>
        <v>1866</v>
      </c>
      <c r="G1310">
        <f>VLOOKUP(A1310&amp;B1310&amp;C1310&amp;3&amp;E1310,average_median_rates_2_aptFINAL!A:P,16,FALSE)</f>
        <v>2542</v>
      </c>
      <c r="H1310">
        <f>IF(D1310&lt;=3,VLOOKUP(A1310&amp;D1310,[1]ratio_condo_family!$A:$F,6,FALSE),0)</f>
        <v>1.3268101772118206</v>
      </c>
      <c r="I1310">
        <f>VLOOKUP(A1310&amp;3,[1]ratio_condo_family!$A:$F,6,FALSE)</f>
        <v>1.3385777198549491</v>
      </c>
      <c r="J1310">
        <f>VLOOKUP(A1310,[1]ratio_family_bedrooms!$A:$K,9,FALSE)</f>
        <v>1.0588235294117647</v>
      </c>
      <c r="K1310">
        <f>VLOOKUP(A1310,[1]ratio_family_bedrooms!$A:$K,10,FALSE)</f>
        <v>1.2222222222222221</v>
      </c>
      <c r="L1310">
        <f>VLOOKUP(A1310,[1]ratio_family_bedrooms!$A:$K,11,FALSE)</f>
        <v>1.5</v>
      </c>
      <c r="M1310">
        <f t="shared" si="20"/>
        <v>2475.8277906772573</v>
      </c>
    </row>
    <row r="1311" spans="1:13" x14ac:dyDescent="0.2">
      <c r="A1311">
        <v>2011</v>
      </c>
      <c r="B1311">
        <v>10</v>
      </c>
      <c r="C1311" t="s">
        <v>59</v>
      </c>
      <c r="D1311">
        <v>2</v>
      </c>
      <c r="E1311" t="s">
        <v>19</v>
      </c>
      <c r="F1311">
        <f>VLOOKUP(A1311&amp;B1311&amp;C1311&amp;D1311&amp;E1311,average_median_rates_2_aptFINAL!A:P,16,FALSE)</f>
        <v>1527</v>
      </c>
      <c r="G1311">
        <f>VLOOKUP(A1311&amp;B1311&amp;C1311&amp;3&amp;E1311,average_median_rates_2_aptFINAL!A:P,16,FALSE)</f>
        <v>1860</v>
      </c>
      <c r="H1311">
        <f>IF(D1311&lt;=3,VLOOKUP(A1311&amp;D1311,[1]ratio_condo_family!$A:$F,6,FALSE),0)</f>
        <v>1.3268101772118206</v>
      </c>
      <c r="I1311">
        <f>VLOOKUP(A1311&amp;3,[1]ratio_condo_family!$A:$F,6,FALSE)</f>
        <v>1.3385777198549491</v>
      </c>
      <c r="J1311">
        <f>VLOOKUP(A1311,[1]ratio_family_bedrooms!$A:$K,9,FALSE)</f>
        <v>1.0588235294117647</v>
      </c>
      <c r="K1311">
        <f>VLOOKUP(A1311,[1]ratio_family_bedrooms!$A:$K,10,FALSE)</f>
        <v>1.2222222222222221</v>
      </c>
      <c r="L1311">
        <f>VLOOKUP(A1311,[1]ratio_family_bedrooms!$A:$K,11,FALSE)</f>
        <v>1.5</v>
      </c>
      <c r="M1311">
        <f t="shared" si="20"/>
        <v>2026.0391406024501</v>
      </c>
    </row>
    <row r="1312" spans="1:13" x14ac:dyDescent="0.2">
      <c r="A1312">
        <v>2011</v>
      </c>
      <c r="B1312">
        <v>10</v>
      </c>
      <c r="C1312" t="s">
        <v>59</v>
      </c>
      <c r="D1312">
        <v>2</v>
      </c>
      <c r="E1312" t="s">
        <v>20</v>
      </c>
      <c r="F1312">
        <f>VLOOKUP(A1312&amp;B1312&amp;C1312&amp;D1312&amp;E1312,average_median_rates_2_aptFINAL!A:P,16,FALSE)</f>
        <v>1577</v>
      </c>
      <c r="G1312">
        <f>VLOOKUP(A1312&amp;B1312&amp;C1312&amp;3&amp;E1312,average_median_rates_2_aptFINAL!A:P,16,FALSE)</f>
        <v>1919</v>
      </c>
      <c r="H1312">
        <f>IF(D1312&lt;=3,VLOOKUP(A1312&amp;D1312,[1]ratio_condo_family!$A:$F,6,FALSE),0)</f>
        <v>1.3268101772118206</v>
      </c>
      <c r="I1312">
        <f>VLOOKUP(A1312&amp;3,[1]ratio_condo_family!$A:$F,6,FALSE)</f>
        <v>1.3385777198549491</v>
      </c>
      <c r="J1312">
        <f>VLOOKUP(A1312,[1]ratio_family_bedrooms!$A:$K,9,FALSE)</f>
        <v>1.0588235294117647</v>
      </c>
      <c r="K1312">
        <f>VLOOKUP(A1312,[1]ratio_family_bedrooms!$A:$K,10,FALSE)</f>
        <v>1.2222222222222221</v>
      </c>
      <c r="L1312">
        <f>VLOOKUP(A1312,[1]ratio_family_bedrooms!$A:$K,11,FALSE)</f>
        <v>1.5</v>
      </c>
      <c r="M1312">
        <f t="shared" si="20"/>
        <v>2092.379649463041</v>
      </c>
    </row>
    <row r="1313" spans="1:13" x14ac:dyDescent="0.2">
      <c r="A1313">
        <v>2011</v>
      </c>
      <c r="B1313">
        <v>10</v>
      </c>
      <c r="C1313" t="s">
        <v>59</v>
      </c>
      <c r="D1313">
        <v>2</v>
      </c>
      <c r="E1313" t="s">
        <v>21</v>
      </c>
      <c r="F1313">
        <f>VLOOKUP(A1313&amp;B1313&amp;C1313&amp;D1313&amp;E1313,average_median_rates_2_aptFINAL!A:P,16,FALSE)</f>
        <v>1705</v>
      </c>
      <c r="G1313">
        <f>VLOOKUP(A1313&amp;B1313&amp;C1313&amp;3&amp;E1313,average_median_rates_2_aptFINAL!A:P,16,FALSE)</f>
        <v>2395</v>
      </c>
      <c r="H1313">
        <f>IF(D1313&lt;=3,VLOOKUP(A1313&amp;D1313,[1]ratio_condo_family!$A:$F,6,FALSE),0)</f>
        <v>1.3268101772118206</v>
      </c>
      <c r="I1313">
        <f>VLOOKUP(A1313&amp;3,[1]ratio_condo_family!$A:$F,6,FALSE)</f>
        <v>1.3385777198549491</v>
      </c>
      <c r="J1313">
        <f>VLOOKUP(A1313,[1]ratio_family_bedrooms!$A:$K,9,FALSE)</f>
        <v>1.0588235294117647</v>
      </c>
      <c r="K1313">
        <f>VLOOKUP(A1313,[1]ratio_family_bedrooms!$A:$K,10,FALSE)</f>
        <v>1.2222222222222221</v>
      </c>
      <c r="L1313">
        <f>VLOOKUP(A1313,[1]ratio_family_bedrooms!$A:$K,11,FALSE)</f>
        <v>1.5</v>
      </c>
      <c r="M1313">
        <f t="shared" si="20"/>
        <v>2262.2113521461542</v>
      </c>
    </row>
    <row r="1314" spans="1:13" x14ac:dyDescent="0.2">
      <c r="A1314">
        <v>2011</v>
      </c>
      <c r="B1314">
        <v>10</v>
      </c>
      <c r="C1314" t="s">
        <v>59</v>
      </c>
      <c r="D1314">
        <v>2</v>
      </c>
      <c r="E1314" t="s">
        <v>23</v>
      </c>
      <c r="F1314">
        <f>VLOOKUP(A1314&amp;B1314&amp;C1314&amp;D1314&amp;E1314,average_median_rates_2_aptFINAL!A:P,16,FALSE)</f>
        <v>1069</v>
      </c>
      <c r="G1314">
        <f>VLOOKUP(A1314&amp;B1314&amp;C1314&amp;3&amp;E1314,average_median_rates_2_aptFINAL!A:P,16,FALSE)</f>
        <v>1120</v>
      </c>
      <c r="H1314">
        <f>IF(D1314&lt;=3,VLOOKUP(A1314&amp;D1314,[1]ratio_condo_family!$A:$F,6,FALSE),0)</f>
        <v>1.3268101772118206</v>
      </c>
      <c r="I1314">
        <f>VLOOKUP(A1314&amp;3,[1]ratio_condo_family!$A:$F,6,FALSE)</f>
        <v>1.3385777198549491</v>
      </c>
      <c r="J1314">
        <f>VLOOKUP(A1314,[1]ratio_family_bedrooms!$A:$K,9,FALSE)</f>
        <v>1.0588235294117647</v>
      </c>
      <c r="K1314">
        <f>VLOOKUP(A1314,[1]ratio_family_bedrooms!$A:$K,10,FALSE)</f>
        <v>1.2222222222222221</v>
      </c>
      <c r="L1314">
        <f>VLOOKUP(A1314,[1]ratio_family_bedrooms!$A:$K,11,FALSE)</f>
        <v>1.5</v>
      </c>
      <c r="M1314">
        <f t="shared" si="20"/>
        <v>1418.3600794394363</v>
      </c>
    </row>
    <row r="1315" spans="1:13" x14ac:dyDescent="0.2">
      <c r="A1315">
        <v>2011</v>
      </c>
      <c r="B1315">
        <v>10</v>
      </c>
      <c r="C1315" t="s">
        <v>59</v>
      </c>
      <c r="D1315">
        <v>2</v>
      </c>
      <c r="E1315" t="s">
        <v>24</v>
      </c>
      <c r="F1315">
        <f>VLOOKUP(A1315&amp;B1315&amp;C1315&amp;D1315&amp;E1315,average_median_rates_2_aptFINAL!A:P,16,FALSE)</f>
        <v>1174</v>
      </c>
      <c r="G1315">
        <f>VLOOKUP(A1315&amp;B1315&amp;C1315&amp;3&amp;E1315,average_median_rates_2_aptFINAL!A:P,16,FALSE)</f>
        <v>1327</v>
      </c>
      <c r="H1315">
        <f>IF(D1315&lt;=3,VLOOKUP(A1315&amp;D1315,[1]ratio_condo_family!$A:$F,6,FALSE),0)</f>
        <v>1.3268101772118206</v>
      </c>
      <c r="I1315">
        <f>VLOOKUP(A1315&amp;3,[1]ratio_condo_family!$A:$F,6,FALSE)</f>
        <v>1.3385777198549491</v>
      </c>
      <c r="J1315">
        <f>VLOOKUP(A1315,[1]ratio_family_bedrooms!$A:$K,9,FALSE)</f>
        <v>1.0588235294117647</v>
      </c>
      <c r="K1315">
        <f>VLOOKUP(A1315,[1]ratio_family_bedrooms!$A:$K,10,FALSE)</f>
        <v>1.2222222222222221</v>
      </c>
      <c r="L1315">
        <f>VLOOKUP(A1315,[1]ratio_family_bedrooms!$A:$K,11,FALSE)</f>
        <v>1.5</v>
      </c>
      <c r="M1315">
        <f t="shared" si="20"/>
        <v>1557.6751480466774</v>
      </c>
    </row>
    <row r="1316" spans="1:13" x14ac:dyDescent="0.2">
      <c r="A1316">
        <v>2011</v>
      </c>
      <c r="B1316">
        <v>10</v>
      </c>
      <c r="C1316" t="s">
        <v>59</v>
      </c>
      <c r="D1316">
        <v>2</v>
      </c>
      <c r="E1316" t="s">
        <v>25</v>
      </c>
      <c r="F1316">
        <f>VLOOKUP(A1316&amp;B1316&amp;C1316&amp;D1316&amp;E1316,average_median_rates_2_aptFINAL!A:P,16,FALSE)</f>
        <v>1086</v>
      </c>
      <c r="G1316">
        <f>VLOOKUP(A1316&amp;B1316&amp;C1316&amp;3&amp;E1316,average_median_rates_2_aptFINAL!A:P,16,FALSE)</f>
        <v>1174</v>
      </c>
      <c r="H1316">
        <f>IF(D1316&lt;=3,VLOOKUP(A1316&amp;D1316,[1]ratio_condo_family!$A:$F,6,FALSE),0)</f>
        <v>1.3268101772118206</v>
      </c>
      <c r="I1316">
        <f>VLOOKUP(A1316&amp;3,[1]ratio_condo_family!$A:$F,6,FALSE)</f>
        <v>1.3385777198549491</v>
      </c>
      <c r="J1316">
        <f>VLOOKUP(A1316,[1]ratio_family_bedrooms!$A:$K,9,FALSE)</f>
        <v>1.0588235294117647</v>
      </c>
      <c r="K1316">
        <f>VLOOKUP(A1316,[1]ratio_family_bedrooms!$A:$K,10,FALSE)</f>
        <v>1.2222222222222221</v>
      </c>
      <c r="L1316">
        <f>VLOOKUP(A1316,[1]ratio_family_bedrooms!$A:$K,11,FALSE)</f>
        <v>1.5</v>
      </c>
      <c r="M1316">
        <f t="shared" si="20"/>
        <v>1440.9158524520371</v>
      </c>
    </row>
    <row r="1317" spans="1:13" x14ac:dyDescent="0.2">
      <c r="A1317">
        <v>2011</v>
      </c>
      <c r="B1317">
        <v>10</v>
      </c>
      <c r="C1317" t="s">
        <v>59</v>
      </c>
      <c r="D1317">
        <v>2</v>
      </c>
      <c r="E1317" t="s">
        <v>26</v>
      </c>
      <c r="F1317">
        <f>VLOOKUP(A1317&amp;B1317&amp;C1317&amp;D1317&amp;E1317,average_median_rates_2_aptFINAL!A:P,16,FALSE)</f>
        <v>1239</v>
      </c>
      <c r="G1317">
        <f>VLOOKUP(A1317&amp;B1317&amp;C1317&amp;3&amp;E1317,average_median_rates_2_aptFINAL!A:P,16,FALSE)</f>
        <v>1072</v>
      </c>
      <c r="H1317">
        <f>IF(D1317&lt;=3,VLOOKUP(A1317&amp;D1317,[1]ratio_condo_family!$A:$F,6,FALSE),0)</f>
        <v>1.3268101772118206</v>
      </c>
      <c r="I1317">
        <f>VLOOKUP(A1317&amp;3,[1]ratio_condo_family!$A:$F,6,FALSE)</f>
        <v>1.3385777198549491</v>
      </c>
      <c r="J1317">
        <f>VLOOKUP(A1317,[1]ratio_family_bedrooms!$A:$K,9,FALSE)</f>
        <v>1.0588235294117647</v>
      </c>
      <c r="K1317">
        <f>VLOOKUP(A1317,[1]ratio_family_bedrooms!$A:$K,10,FALSE)</f>
        <v>1.2222222222222221</v>
      </c>
      <c r="L1317">
        <f>VLOOKUP(A1317,[1]ratio_family_bedrooms!$A:$K,11,FALSE)</f>
        <v>1.5</v>
      </c>
      <c r="M1317">
        <f t="shared" si="20"/>
        <v>1643.9178095654456</v>
      </c>
    </row>
    <row r="1318" spans="1:13" x14ac:dyDescent="0.2">
      <c r="A1318">
        <v>2011</v>
      </c>
      <c r="B1318">
        <v>10</v>
      </c>
      <c r="C1318" t="s">
        <v>59</v>
      </c>
      <c r="D1318">
        <v>2</v>
      </c>
      <c r="E1318" t="s">
        <v>27</v>
      </c>
      <c r="F1318">
        <f>VLOOKUP(A1318&amp;B1318&amp;C1318&amp;D1318&amp;E1318,average_median_rates_2_aptFINAL!A:P,16,FALSE)</f>
        <v>1873</v>
      </c>
      <c r="G1318">
        <f>VLOOKUP(A1318&amp;B1318&amp;C1318&amp;3&amp;E1318,average_median_rates_2_aptFINAL!A:P,16,FALSE)</f>
        <v>2245</v>
      </c>
      <c r="H1318">
        <f>IF(D1318&lt;=3,VLOOKUP(A1318&amp;D1318,[1]ratio_condo_family!$A:$F,6,FALSE),0)</f>
        <v>1.3268101772118206</v>
      </c>
      <c r="I1318">
        <f>VLOOKUP(A1318&amp;3,[1]ratio_condo_family!$A:$F,6,FALSE)</f>
        <v>1.3385777198549491</v>
      </c>
      <c r="J1318">
        <f>VLOOKUP(A1318,[1]ratio_family_bedrooms!$A:$K,9,FALSE)</f>
        <v>1.0588235294117647</v>
      </c>
      <c r="K1318">
        <f>VLOOKUP(A1318,[1]ratio_family_bedrooms!$A:$K,10,FALSE)</f>
        <v>1.2222222222222221</v>
      </c>
      <c r="L1318">
        <f>VLOOKUP(A1318,[1]ratio_family_bedrooms!$A:$K,11,FALSE)</f>
        <v>1.5</v>
      </c>
      <c r="M1318">
        <f t="shared" si="20"/>
        <v>2485.11546191774</v>
      </c>
    </row>
    <row r="1319" spans="1:13" x14ac:dyDescent="0.2">
      <c r="A1319">
        <v>2011</v>
      </c>
      <c r="B1319">
        <v>10</v>
      </c>
      <c r="C1319" t="s">
        <v>59</v>
      </c>
      <c r="D1319">
        <v>2</v>
      </c>
      <c r="E1319" t="s">
        <v>28</v>
      </c>
      <c r="F1319">
        <f>VLOOKUP(A1319&amp;B1319&amp;C1319&amp;D1319&amp;E1319,average_median_rates_2_aptFINAL!A:P,16,FALSE)</f>
        <v>1136</v>
      </c>
      <c r="G1319">
        <f>VLOOKUP(A1319&amp;B1319&amp;C1319&amp;3&amp;E1319,average_median_rates_2_aptFINAL!A:P,16,FALSE)</f>
        <v>1446</v>
      </c>
      <c r="H1319">
        <f>IF(D1319&lt;=3,VLOOKUP(A1319&amp;D1319,[1]ratio_condo_family!$A:$F,6,FALSE),0)</f>
        <v>1.3268101772118206</v>
      </c>
      <c r="I1319">
        <f>VLOOKUP(A1319&amp;3,[1]ratio_condo_family!$A:$F,6,FALSE)</f>
        <v>1.3385777198549491</v>
      </c>
      <c r="J1319">
        <f>VLOOKUP(A1319,[1]ratio_family_bedrooms!$A:$K,9,FALSE)</f>
        <v>1.0588235294117647</v>
      </c>
      <c r="K1319">
        <f>VLOOKUP(A1319,[1]ratio_family_bedrooms!$A:$K,10,FALSE)</f>
        <v>1.2222222222222221</v>
      </c>
      <c r="L1319">
        <f>VLOOKUP(A1319,[1]ratio_family_bedrooms!$A:$K,11,FALSE)</f>
        <v>1.5</v>
      </c>
      <c r="M1319">
        <f t="shared" si="20"/>
        <v>1507.2563613126281</v>
      </c>
    </row>
    <row r="1320" spans="1:13" x14ac:dyDescent="0.2">
      <c r="A1320">
        <v>2011</v>
      </c>
      <c r="B1320">
        <v>10</v>
      </c>
      <c r="C1320" t="s">
        <v>59</v>
      </c>
      <c r="D1320">
        <v>2</v>
      </c>
      <c r="E1320" t="s">
        <v>29</v>
      </c>
      <c r="F1320">
        <f>VLOOKUP(A1320&amp;B1320&amp;C1320&amp;D1320&amp;E1320,average_median_rates_2_aptFINAL!A:P,16,FALSE)</f>
        <v>940</v>
      </c>
      <c r="G1320">
        <f>VLOOKUP(A1320&amp;B1320&amp;C1320&amp;3&amp;E1320,average_median_rates_2_aptFINAL!A:P,16,FALSE)</f>
        <v>1080</v>
      </c>
      <c r="H1320">
        <f>IF(D1320&lt;=3,VLOOKUP(A1320&amp;D1320,[1]ratio_condo_family!$A:$F,6,FALSE),0)</f>
        <v>1.3268101772118206</v>
      </c>
      <c r="I1320">
        <f>VLOOKUP(A1320&amp;3,[1]ratio_condo_family!$A:$F,6,FALSE)</f>
        <v>1.3385777198549491</v>
      </c>
      <c r="J1320">
        <f>VLOOKUP(A1320,[1]ratio_family_bedrooms!$A:$K,9,FALSE)</f>
        <v>1.0588235294117647</v>
      </c>
      <c r="K1320">
        <f>VLOOKUP(A1320,[1]ratio_family_bedrooms!$A:$K,10,FALSE)</f>
        <v>1.2222222222222221</v>
      </c>
      <c r="L1320">
        <f>VLOOKUP(A1320,[1]ratio_family_bedrooms!$A:$K,11,FALSE)</f>
        <v>1.5</v>
      </c>
      <c r="M1320">
        <f t="shared" si="20"/>
        <v>1247.2015665791114</v>
      </c>
    </row>
    <row r="1321" spans="1:13" x14ac:dyDescent="0.2">
      <c r="A1321">
        <v>2011</v>
      </c>
      <c r="B1321">
        <v>10</v>
      </c>
      <c r="C1321" t="s">
        <v>59</v>
      </c>
      <c r="D1321">
        <v>2</v>
      </c>
      <c r="E1321" t="s">
        <v>31</v>
      </c>
      <c r="F1321">
        <f>VLOOKUP(A1321&amp;B1321&amp;C1321&amp;D1321&amp;E1321,average_median_rates_2_aptFINAL!A:P,16,FALSE)</f>
        <v>1150</v>
      </c>
      <c r="G1321">
        <f>VLOOKUP(A1321&amp;B1321&amp;C1321&amp;3&amp;E1321,average_median_rates_2_aptFINAL!A:P,16,FALSE)</f>
        <v>1345</v>
      </c>
      <c r="H1321">
        <f>IF(D1321&lt;=3,VLOOKUP(A1321&amp;D1321,[1]ratio_condo_family!$A:$F,6,FALSE),0)</f>
        <v>1.3268101772118206</v>
      </c>
      <c r="I1321">
        <f>VLOOKUP(A1321&amp;3,[1]ratio_condo_family!$A:$F,6,FALSE)</f>
        <v>1.3385777198549491</v>
      </c>
      <c r="J1321">
        <f>VLOOKUP(A1321,[1]ratio_family_bedrooms!$A:$K,9,FALSE)</f>
        <v>1.0588235294117647</v>
      </c>
      <c r="K1321">
        <f>VLOOKUP(A1321,[1]ratio_family_bedrooms!$A:$K,10,FALSE)</f>
        <v>1.2222222222222221</v>
      </c>
      <c r="L1321">
        <f>VLOOKUP(A1321,[1]ratio_family_bedrooms!$A:$K,11,FALSE)</f>
        <v>1.5</v>
      </c>
      <c r="M1321">
        <f t="shared" si="20"/>
        <v>1525.8317037935938</v>
      </c>
    </row>
    <row r="1322" spans="1:13" x14ac:dyDescent="0.2">
      <c r="A1322">
        <v>2011</v>
      </c>
      <c r="B1322">
        <v>10</v>
      </c>
      <c r="C1322" t="s">
        <v>59</v>
      </c>
      <c r="D1322">
        <v>2</v>
      </c>
      <c r="E1322" t="s">
        <v>32</v>
      </c>
      <c r="F1322">
        <f>VLOOKUP(A1322&amp;B1322&amp;C1322&amp;D1322&amp;E1322,average_median_rates_2_aptFINAL!A:P,16,FALSE)</f>
        <v>1026</v>
      </c>
      <c r="G1322">
        <f>VLOOKUP(A1322&amp;B1322&amp;C1322&amp;3&amp;E1322,average_median_rates_2_aptFINAL!A:P,16,FALSE)</f>
        <v>1355</v>
      </c>
      <c r="H1322">
        <f>IF(D1322&lt;=3,VLOOKUP(A1322&amp;D1322,[1]ratio_condo_family!$A:$F,6,FALSE),0)</f>
        <v>1.3268101772118206</v>
      </c>
      <c r="I1322">
        <f>VLOOKUP(A1322&amp;3,[1]ratio_condo_family!$A:$F,6,FALSE)</f>
        <v>1.3385777198549491</v>
      </c>
      <c r="J1322">
        <f>VLOOKUP(A1322,[1]ratio_family_bedrooms!$A:$K,9,FALSE)</f>
        <v>1.0588235294117647</v>
      </c>
      <c r="K1322">
        <f>VLOOKUP(A1322,[1]ratio_family_bedrooms!$A:$K,10,FALSE)</f>
        <v>1.2222222222222221</v>
      </c>
      <c r="L1322">
        <f>VLOOKUP(A1322,[1]ratio_family_bedrooms!$A:$K,11,FALSE)</f>
        <v>1.5</v>
      </c>
      <c r="M1322">
        <f t="shared" si="20"/>
        <v>1361.3072418193278</v>
      </c>
    </row>
    <row r="1323" spans="1:13" x14ac:dyDescent="0.2">
      <c r="A1323">
        <v>2011</v>
      </c>
      <c r="B1323">
        <v>10</v>
      </c>
      <c r="C1323" t="s">
        <v>59</v>
      </c>
      <c r="D1323">
        <v>2</v>
      </c>
      <c r="E1323" t="s">
        <v>33</v>
      </c>
      <c r="F1323">
        <f>VLOOKUP(A1323&amp;B1323&amp;C1323&amp;D1323&amp;E1323,average_median_rates_2_aptFINAL!A:P,16,FALSE)</f>
        <v>1400.1199117563351</v>
      </c>
      <c r="G1323">
        <f>VLOOKUP(A1323&amp;B1323&amp;C1323&amp;3&amp;E1323,average_median_rates_2_aptFINAL!A:P,16,FALSE)</f>
        <v>1947.8179384203495</v>
      </c>
      <c r="H1323">
        <f>IF(D1323&lt;=3,VLOOKUP(A1323&amp;D1323,[1]ratio_condo_family!$A:$F,6,FALSE),0)</f>
        <v>1.3268101772118206</v>
      </c>
      <c r="I1323">
        <f>VLOOKUP(A1323&amp;3,[1]ratio_condo_family!$A:$F,6,FALSE)</f>
        <v>1.3385777198549491</v>
      </c>
      <c r="J1323">
        <f>VLOOKUP(A1323,[1]ratio_family_bedrooms!$A:$K,9,FALSE)</f>
        <v>1.0588235294117647</v>
      </c>
      <c r="K1323">
        <f>VLOOKUP(A1323,[1]ratio_family_bedrooms!$A:$K,10,FALSE)</f>
        <v>1.2222222222222221</v>
      </c>
      <c r="L1323">
        <f>VLOOKUP(A1323,[1]ratio_family_bedrooms!$A:$K,11,FALSE)</f>
        <v>1.5</v>
      </c>
      <c r="M1323">
        <f t="shared" si="20"/>
        <v>1857.6933482352217</v>
      </c>
    </row>
    <row r="1324" spans="1:13" x14ac:dyDescent="0.2">
      <c r="A1324">
        <v>2011</v>
      </c>
      <c r="B1324">
        <v>10</v>
      </c>
      <c r="C1324" t="s">
        <v>59</v>
      </c>
      <c r="D1324">
        <v>2</v>
      </c>
      <c r="E1324" t="s">
        <v>34</v>
      </c>
      <c r="F1324">
        <f>VLOOKUP(A1324&amp;B1324&amp;C1324&amp;D1324&amp;E1324,average_median_rates_2_aptFINAL!A:P,16,FALSE)</f>
        <v>1257</v>
      </c>
      <c r="G1324">
        <f>VLOOKUP(A1324&amp;B1324&amp;C1324&amp;3&amp;E1324,average_median_rates_2_aptFINAL!A:P,16,FALSE)</f>
        <v>1360</v>
      </c>
      <c r="H1324">
        <f>IF(D1324&lt;=3,VLOOKUP(A1324&amp;D1324,[1]ratio_condo_family!$A:$F,6,FALSE),0)</f>
        <v>1.3268101772118206</v>
      </c>
      <c r="I1324">
        <f>VLOOKUP(A1324&amp;3,[1]ratio_condo_family!$A:$F,6,FALSE)</f>
        <v>1.3385777198549491</v>
      </c>
      <c r="J1324">
        <f>VLOOKUP(A1324,[1]ratio_family_bedrooms!$A:$K,9,FALSE)</f>
        <v>1.0588235294117647</v>
      </c>
      <c r="K1324">
        <f>VLOOKUP(A1324,[1]ratio_family_bedrooms!$A:$K,10,FALSE)</f>
        <v>1.2222222222222221</v>
      </c>
      <c r="L1324">
        <f>VLOOKUP(A1324,[1]ratio_family_bedrooms!$A:$K,11,FALSE)</f>
        <v>1.5</v>
      </c>
      <c r="M1324">
        <f t="shared" si="20"/>
        <v>1667.8003927552586</v>
      </c>
    </row>
    <row r="1325" spans="1:13" x14ac:dyDescent="0.2">
      <c r="A1325">
        <v>2011</v>
      </c>
      <c r="B1325">
        <v>10</v>
      </c>
      <c r="C1325" t="s">
        <v>59</v>
      </c>
      <c r="D1325">
        <v>2</v>
      </c>
      <c r="E1325" t="s">
        <v>35</v>
      </c>
      <c r="F1325">
        <f>VLOOKUP(A1325&amp;B1325&amp;C1325&amp;D1325&amp;E1325,average_median_rates_2_aptFINAL!A:P,16,FALSE)</f>
        <v>1970</v>
      </c>
      <c r="G1325">
        <f>VLOOKUP(A1325&amp;B1325&amp;C1325&amp;3&amp;E1325,average_median_rates_2_aptFINAL!A:P,16,FALSE)</f>
        <v>2866</v>
      </c>
      <c r="H1325">
        <f>IF(D1325&lt;=3,VLOOKUP(A1325&amp;D1325,[1]ratio_condo_family!$A:$F,6,FALSE),0)</f>
        <v>1.3268101772118206</v>
      </c>
      <c r="I1325">
        <f>VLOOKUP(A1325&amp;3,[1]ratio_condo_family!$A:$F,6,FALSE)</f>
        <v>1.3385777198549491</v>
      </c>
      <c r="J1325">
        <f>VLOOKUP(A1325,[1]ratio_family_bedrooms!$A:$K,9,FALSE)</f>
        <v>1.0588235294117647</v>
      </c>
      <c r="K1325">
        <f>VLOOKUP(A1325,[1]ratio_family_bedrooms!$A:$K,10,FALSE)</f>
        <v>1.2222222222222221</v>
      </c>
      <c r="L1325">
        <f>VLOOKUP(A1325,[1]ratio_family_bedrooms!$A:$K,11,FALSE)</f>
        <v>1.5</v>
      </c>
      <c r="M1325">
        <f t="shared" si="20"/>
        <v>2613.8160491072867</v>
      </c>
    </row>
    <row r="1326" spans="1:13" x14ac:dyDescent="0.2">
      <c r="A1326">
        <v>2011</v>
      </c>
      <c r="B1326">
        <v>10</v>
      </c>
      <c r="C1326" t="s">
        <v>59</v>
      </c>
      <c r="D1326">
        <v>2</v>
      </c>
      <c r="E1326" t="s">
        <v>36</v>
      </c>
      <c r="F1326">
        <f>VLOOKUP(A1326&amp;B1326&amp;C1326&amp;D1326&amp;E1326,average_median_rates_2_aptFINAL!A:P,16,FALSE)</f>
        <v>1115</v>
      </c>
      <c r="G1326">
        <f>VLOOKUP(A1326&amp;B1326&amp;C1326&amp;3&amp;E1326,average_median_rates_2_aptFINAL!A:P,16,FALSE)</f>
        <v>1351</v>
      </c>
      <c r="H1326">
        <f>IF(D1326&lt;=3,VLOOKUP(A1326&amp;D1326,[1]ratio_condo_family!$A:$F,6,FALSE),0)</f>
        <v>1.3268101772118206</v>
      </c>
      <c r="I1326">
        <f>VLOOKUP(A1326&amp;3,[1]ratio_condo_family!$A:$F,6,FALSE)</f>
        <v>1.3385777198549491</v>
      </c>
      <c r="J1326">
        <f>VLOOKUP(A1326,[1]ratio_family_bedrooms!$A:$K,9,FALSE)</f>
        <v>1.0588235294117647</v>
      </c>
      <c r="K1326">
        <f>VLOOKUP(A1326,[1]ratio_family_bedrooms!$A:$K,10,FALSE)</f>
        <v>1.2222222222222221</v>
      </c>
      <c r="L1326">
        <f>VLOOKUP(A1326,[1]ratio_family_bedrooms!$A:$K,11,FALSE)</f>
        <v>1.5</v>
      </c>
      <c r="M1326">
        <f t="shared" si="20"/>
        <v>1479.3933475911799</v>
      </c>
    </row>
    <row r="1327" spans="1:13" x14ac:dyDescent="0.2">
      <c r="A1327">
        <v>2011</v>
      </c>
      <c r="B1327">
        <v>10</v>
      </c>
      <c r="C1327" t="s">
        <v>59</v>
      </c>
      <c r="D1327">
        <v>2</v>
      </c>
      <c r="E1327" t="s">
        <v>37</v>
      </c>
      <c r="F1327">
        <f>VLOOKUP(A1327&amp;B1327&amp;C1327&amp;D1327&amp;E1327,average_median_rates_2_aptFINAL!A:P,16,FALSE)</f>
        <v>956</v>
      </c>
      <c r="G1327">
        <f>VLOOKUP(A1327&amp;B1327&amp;C1327&amp;3&amp;E1327,average_median_rates_2_aptFINAL!A:P,16,FALSE)</f>
        <v>1014</v>
      </c>
      <c r="H1327">
        <f>IF(D1327&lt;=3,VLOOKUP(A1327&amp;D1327,[1]ratio_condo_family!$A:$F,6,FALSE),0)</f>
        <v>1.3268101772118206</v>
      </c>
      <c r="I1327">
        <f>VLOOKUP(A1327&amp;3,[1]ratio_condo_family!$A:$F,6,FALSE)</f>
        <v>1.3385777198549491</v>
      </c>
      <c r="J1327">
        <f>VLOOKUP(A1327,[1]ratio_family_bedrooms!$A:$K,9,FALSE)</f>
        <v>1.0588235294117647</v>
      </c>
      <c r="K1327">
        <f>VLOOKUP(A1327,[1]ratio_family_bedrooms!$A:$K,10,FALSE)</f>
        <v>1.2222222222222221</v>
      </c>
      <c r="L1327">
        <f>VLOOKUP(A1327,[1]ratio_family_bedrooms!$A:$K,11,FALSE)</f>
        <v>1.5</v>
      </c>
      <c r="M1327">
        <f t="shared" si="20"/>
        <v>1268.4305294145006</v>
      </c>
    </row>
    <row r="1328" spans="1:13" x14ac:dyDescent="0.2">
      <c r="A1328">
        <v>2011</v>
      </c>
      <c r="B1328">
        <v>10</v>
      </c>
      <c r="C1328" t="s">
        <v>59</v>
      </c>
      <c r="D1328">
        <v>2</v>
      </c>
      <c r="E1328" t="s">
        <v>38</v>
      </c>
      <c r="F1328">
        <f>VLOOKUP(A1328&amp;B1328&amp;C1328&amp;D1328&amp;E1328,average_median_rates_2_aptFINAL!A:P,16,FALSE)</f>
        <v>897</v>
      </c>
      <c r="G1328">
        <f>VLOOKUP(A1328&amp;B1328&amp;C1328&amp;3&amp;E1328,average_median_rates_2_aptFINAL!A:P,16,FALSE)</f>
        <v>982</v>
      </c>
      <c r="H1328">
        <f>IF(D1328&lt;=3,VLOOKUP(A1328&amp;D1328,[1]ratio_condo_family!$A:$F,6,FALSE),0)</f>
        <v>1.3268101772118206</v>
      </c>
      <c r="I1328">
        <f>VLOOKUP(A1328&amp;3,[1]ratio_condo_family!$A:$F,6,FALSE)</f>
        <v>1.3385777198549491</v>
      </c>
      <c r="J1328">
        <f>VLOOKUP(A1328,[1]ratio_family_bedrooms!$A:$K,9,FALSE)</f>
        <v>1.0588235294117647</v>
      </c>
      <c r="K1328">
        <f>VLOOKUP(A1328,[1]ratio_family_bedrooms!$A:$K,10,FALSE)</f>
        <v>1.2222222222222221</v>
      </c>
      <c r="L1328">
        <f>VLOOKUP(A1328,[1]ratio_family_bedrooms!$A:$K,11,FALSE)</f>
        <v>1.5</v>
      </c>
      <c r="M1328">
        <f t="shared" si="20"/>
        <v>1190.1487289590032</v>
      </c>
    </row>
    <row r="1329" spans="1:13" x14ac:dyDescent="0.2">
      <c r="A1329">
        <v>2011</v>
      </c>
      <c r="B1329">
        <v>10</v>
      </c>
      <c r="C1329" t="s">
        <v>59</v>
      </c>
      <c r="D1329">
        <v>2</v>
      </c>
      <c r="E1329" t="s">
        <v>39</v>
      </c>
      <c r="F1329">
        <f>VLOOKUP(A1329&amp;B1329&amp;C1329&amp;D1329&amp;E1329,average_median_rates_2_aptFINAL!A:P,16,FALSE)</f>
        <v>1013</v>
      </c>
      <c r="G1329">
        <f>VLOOKUP(A1329&amp;B1329&amp;C1329&amp;3&amp;E1329,average_median_rates_2_aptFINAL!A:P,16,FALSE)</f>
        <v>1395</v>
      </c>
      <c r="H1329">
        <f>IF(D1329&lt;=3,VLOOKUP(A1329&amp;D1329,[1]ratio_condo_family!$A:$F,6,FALSE),0)</f>
        <v>1.3268101772118206</v>
      </c>
      <c r="I1329">
        <f>VLOOKUP(A1329&amp;3,[1]ratio_condo_family!$A:$F,6,FALSE)</f>
        <v>1.3385777198549491</v>
      </c>
      <c r="J1329">
        <f>VLOOKUP(A1329,[1]ratio_family_bedrooms!$A:$K,9,FALSE)</f>
        <v>1.0588235294117647</v>
      </c>
      <c r="K1329">
        <f>VLOOKUP(A1329,[1]ratio_family_bedrooms!$A:$K,10,FALSE)</f>
        <v>1.2222222222222221</v>
      </c>
      <c r="L1329">
        <f>VLOOKUP(A1329,[1]ratio_family_bedrooms!$A:$K,11,FALSE)</f>
        <v>1.5</v>
      </c>
      <c r="M1329">
        <f t="shared" si="20"/>
        <v>1344.0587095155743</v>
      </c>
    </row>
    <row r="1330" spans="1:13" x14ac:dyDescent="0.2">
      <c r="A1330">
        <v>2011</v>
      </c>
      <c r="B1330">
        <v>10</v>
      </c>
      <c r="C1330" t="s">
        <v>59</v>
      </c>
      <c r="D1330">
        <v>2</v>
      </c>
      <c r="E1330" t="s">
        <v>40</v>
      </c>
      <c r="F1330">
        <f>VLOOKUP(A1330&amp;B1330&amp;C1330&amp;D1330&amp;E1330,average_median_rates_2_aptFINAL!A:P,16,FALSE)</f>
        <v>910</v>
      </c>
      <c r="G1330">
        <f>VLOOKUP(A1330&amp;B1330&amp;C1330&amp;3&amp;E1330,average_median_rates_2_aptFINAL!A:P,16,FALSE)</f>
        <v>1073</v>
      </c>
      <c r="H1330">
        <f>IF(D1330&lt;=3,VLOOKUP(A1330&amp;D1330,[1]ratio_condo_family!$A:$F,6,FALSE),0)</f>
        <v>1.3268101772118206</v>
      </c>
      <c r="I1330">
        <f>VLOOKUP(A1330&amp;3,[1]ratio_condo_family!$A:$F,6,FALSE)</f>
        <v>1.3385777198549491</v>
      </c>
      <c r="J1330">
        <f>VLOOKUP(A1330,[1]ratio_family_bedrooms!$A:$K,9,FALSE)</f>
        <v>1.0588235294117647</v>
      </c>
      <c r="K1330">
        <f>VLOOKUP(A1330,[1]ratio_family_bedrooms!$A:$K,10,FALSE)</f>
        <v>1.2222222222222221</v>
      </c>
      <c r="L1330">
        <f>VLOOKUP(A1330,[1]ratio_family_bedrooms!$A:$K,11,FALSE)</f>
        <v>1.5</v>
      </c>
      <c r="M1330">
        <f t="shared" si="20"/>
        <v>1207.3972612627567</v>
      </c>
    </row>
    <row r="1331" spans="1:13" x14ac:dyDescent="0.2">
      <c r="A1331">
        <v>2011</v>
      </c>
      <c r="B1331">
        <v>10</v>
      </c>
      <c r="C1331" t="s">
        <v>59</v>
      </c>
      <c r="D1331">
        <v>2</v>
      </c>
      <c r="E1331" t="s">
        <v>41</v>
      </c>
      <c r="F1331">
        <f>VLOOKUP(A1331&amp;B1331&amp;C1331&amp;D1331&amp;E1331,average_median_rates_2_aptFINAL!A:P,16,FALSE)</f>
        <v>978</v>
      </c>
      <c r="G1331">
        <f>VLOOKUP(A1331&amp;B1331&amp;C1331&amp;3&amp;E1331,average_median_rates_2_aptFINAL!A:P,16,FALSE)</f>
        <v>1209</v>
      </c>
      <c r="H1331">
        <f>IF(D1331&lt;=3,VLOOKUP(A1331&amp;D1331,[1]ratio_condo_family!$A:$F,6,FALSE),0)</f>
        <v>1.3268101772118206</v>
      </c>
      <c r="I1331">
        <f>VLOOKUP(A1331&amp;3,[1]ratio_condo_family!$A:$F,6,FALSE)</f>
        <v>1.3385777198549491</v>
      </c>
      <c r="J1331">
        <f>VLOOKUP(A1331,[1]ratio_family_bedrooms!$A:$K,9,FALSE)</f>
        <v>1.0588235294117647</v>
      </c>
      <c r="K1331">
        <f>VLOOKUP(A1331,[1]ratio_family_bedrooms!$A:$K,10,FALSE)</f>
        <v>1.2222222222222221</v>
      </c>
      <c r="L1331">
        <f>VLOOKUP(A1331,[1]ratio_family_bedrooms!$A:$K,11,FALSE)</f>
        <v>1.5</v>
      </c>
      <c r="M1331">
        <f t="shared" si="20"/>
        <v>1297.6203533131606</v>
      </c>
    </row>
    <row r="1332" spans="1:13" x14ac:dyDescent="0.2">
      <c r="A1332">
        <v>2011</v>
      </c>
      <c r="B1332">
        <v>10</v>
      </c>
      <c r="C1332" t="s">
        <v>59</v>
      </c>
      <c r="D1332">
        <v>2</v>
      </c>
      <c r="E1332" t="s">
        <v>42</v>
      </c>
      <c r="F1332">
        <f>VLOOKUP(A1332&amp;B1332&amp;C1332&amp;D1332&amp;E1332,average_median_rates_2_aptFINAL!A:P,16,FALSE)</f>
        <v>890</v>
      </c>
      <c r="G1332">
        <f>VLOOKUP(A1332&amp;B1332&amp;C1332&amp;3&amp;E1332,average_median_rates_2_aptFINAL!A:P,16,FALSE)</f>
        <v>1059</v>
      </c>
      <c r="H1332">
        <f>IF(D1332&lt;=3,VLOOKUP(A1332&amp;D1332,[1]ratio_condo_family!$A:$F,6,FALSE),0)</f>
        <v>1.3268101772118206</v>
      </c>
      <c r="I1332">
        <f>VLOOKUP(A1332&amp;3,[1]ratio_condo_family!$A:$F,6,FALSE)</f>
        <v>1.3385777198549491</v>
      </c>
      <c r="J1332">
        <f>VLOOKUP(A1332,[1]ratio_family_bedrooms!$A:$K,9,FALSE)</f>
        <v>1.0588235294117647</v>
      </c>
      <c r="K1332">
        <f>VLOOKUP(A1332,[1]ratio_family_bedrooms!$A:$K,10,FALSE)</f>
        <v>1.2222222222222221</v>
      </c>
      <c r="L1332">
        <f>VLOOKUP(A1332,[1]ratio_family_bedrooms!$A:$K,11,FALSE)</f>
        <v>1.5</v>
      </c>
      <c r="M1332">
        <f t="shared" si="20"/>
        <v>1180.8610577185204</v>
      </c>
    </row>
    <row r="1333" spans="1:13" x14ac:dyDescent="0.2">
      <c r="A1333">
        <v>2011</v>
      </c>
      <c r="B1333">
        <v>10</v>
      </c>
      <c r="C1333" t="s">
        <v>59</v>
      </c>
      <c r="D1333">
        <v>2</v>
      </c>
      <c r="E1333" t="s">
        <v>43</v>
      </c>
      <c r="F1333">
        <f>VLOOKUP(A1333&amp;B1333&amp;C1333&amp;D1333&amp;E1333,average_median_rates_2_aptFINAL!A:P,16,FALSE)</f>
        <v>1237</v>
      </c>
      <c r="G1333">
        <f>VLOOKUP(A1333&amp;B1333&amp;C1333&amp;3&amp;E1333,average_median_rates_2_aptFINAL!A:P,16,FALSE)</f>
        <v>1463</v>
      </c>
      <c r="H1333">
        <f>IF(D1333&lt;=3,VLOOKUP(A1333&amp;D1333,[1]ratio_condo_family!$A:$F,6,FALSE),0)</f>
        <v>1.3268101772118206</v>
      </c>
      <c r="I1333">
        <f>VLOOKUP(A1333&amp;3,[1]ratio_condo_family!$A:$F,6,FALSE)</f>
        <v>1.3385777198549491</v>
      </c>
      <c r="J1333">
        <f>VLOOKUP(A1333,[1]ratio_family_bedrooms!$A:$K,9,FALSE)</f>
        <v>1.0588235294117647</v>
      </c>
      <c r="K1333">
        <f>VLOOKUP(A1333,[1]ratio_family_bedrooms!$A:$K,10,FALSE)</f>
        <v>1.2222222222222221</v>
      </c>
      <c r="L1333">
        <f>VLOOKUP(A1333,[1]ratio_family_bedrooms!$A:$K,11,FALSE)</f>
        <v>1.5</v>
      </c>
      <c r="M1333">
        <f t="shared" si="20"/>
        <v>1641.2641892110221</v>
      </c>
    </row>
    <row r="1334" spans="1:13" x14ac:dyDescent="0.2">
      <c r="A1334">
        <v>2011</v>
      </c>
      <c r="B1334">
        <v>10</v>
      </c>
      <c r="C1334" t="s">
        <v>59</v>
      </c>
      <c r="D1334">
        <v>2</v>
      </c>
      <c r="E1334" t="s">
        <v>60</v>
      </c>
      <c r="F1334">
        <f>VLOOKUP(A1334&amp;B1334&amp;C1334&amp;D1334&amp;E1334,average_median_rates_2_aptFINAL!A:P,16,FALSE)</f>
        <v>1173</v>
      </c>
      <c r="G1334">
        <f>VLOOKUP(A1334&amp;B1334&amp;C1334&amp;3&amp;E1334,average_median_rates_2_aptFINAL!A:P,16,FALSE)</f>
        <v>1343</v>
      </c>
      <c r="H1334">
        <f>IF(D1334&lt;=3,VLOOKUP(A1334&amp;D1334,[1]ratio_condo_family!$A:$F,6,FALSE),0)</f>
        <v>1.3268101772118206</v>
      </c>
      <c r="I1334">
        <f>VLOOKUP(A1334&amp;3,[1]ratio_condo_family!$A:$F,6,FALSE)</f>
        <v>1.3385777198549491</v>
      </c>
      <c r="J1334">
        <f>VLOOKUP(A1334,[1]ratio_family_bedrooms!$A:$K,9,FALSE)</f>
        <v>1.0588235294117647</v>
      </c>
      <c r="K1334">
        <f>VLOOKUP(A1334,[1]ratio_family_bedrooms!$A:$K,10,FALSE)</f>
        <v>1.2222222222222221</v>
      </c>
      <c r="L1334">
        <f>VLOOKUP(A1334,[1]ratio_family_bedrooms!$A:$K,11,FALSE)</f>
        <v>1.5</v>
      </c>
      <c r="M1334">
        <f t="shared" si="20"/>
        <v>1556.3483378694655</v>
      </c>
    </row>
    <row r="1335" spans="1:13" x14ac:dyDescent="0.2">
      <c r="A1335">
        <v>2011</v>
      </c>
      <c r="B1335">
        <v>10</v>
      </c>
      <c r="C1335" t="s">
        <v>59</v>
      </c>
      <c r="D1335">
        <v>3</v>
      </c>
      <c r="E1335" t="s">
        <v>12</v>
      </c>
      <c r="F1335">
        <f>VLOOKUP(A1335&amp;B1335&amp;C1335&amp;D1335&amp;E1335,average_median_rates_2_aptFINAL!A:P,16,FALSE)</f>
        <v>2961</v>
      </c>
      <c r="G1335">
        <f>VLOOKUP(A1335&amp;B1335&amp;C1335&amp;3&amp;E1335,average_median_rates_2_aptFINAL!A:P,16,FALSE)</f>
        <v>2961</v>
      </c>
      <c r="H1335">
        <f>IF(D1335&lt;=3,VLOOKUP(A1335&amp;D1335,[1]ratio_condo_family!$A:$F,6,FALSE),0)</f>
        <v>1.3385777198549491</v>
      </c>
      <c r="I1335">
        <f>VLOOKUP(A1335&amp;3,[1]ratio_condo_family!$A:$F,6,FALSE)</f>
        <v>1.3385777198549491</v>
      </c>
      <c r="J1335">
        <f>VLOOKUP(A1335,[1]ratio_family_bedrooms!$A:$K,9,FALSE)</f>
        <v>1.0588235294117647</v>
      </c>
      <c r="K1335">
        <f>VLOOKUP(A1335,[1]ratio_family_bedrooms!$A:$K,10,FALSE)</f>
        <v>1.2222222222222221</v>
      </c>
      <c r="L1335">
        <f>VLOOKUP(A1335,[1]ratio_family_bedrooms!$A:$K,11,FALSE)</f>
        <v>1.5</v>
      </c>
      <c r="M1335">
        <f t="shared" si="20"/>
        <v>3963.5286284905042</v>
      </c>
    </row>
    <row r="1336" spans="1:13" x14ac:dyDescent="0.2">
      <c r="A1336">
        <v>2011</v>
      </c>
      <c r="B1336">
        <v>10</v>
      </c>
      <c r="C1336" t="s">
        <v>59</v>
      </c>
      <c r="D1336">
        <v>3</v>
      </c>
      <c r="E1336" t="s">
        <v>16</v>
      </c>
      <c r="F1336">
        <f>VLOOKUP(A1336&amp;B1336&amp;C1336&amp;D1336&amp;E1336,average_median_rates_2_aptFINAL!A:P,16,FALSE)</f>
        <v>2448</v>
      </c>
      <c r="G1336">
        <f>VLOOKUP(A1336&amp;B1336&amp;C1336&amp;3&amp;E1336,average_median_rates_2_aptFINAL!A:P,16,FALSE)</f>
        <v>2448</v>
      </c>
      <c r="H1336">
        <f>IF(D1336&lt;=3,VLOOKUP(A1336&amp;D1336,[1]ratio_condo_family!$A:$F,6,FALSE),0)</f>
        <v>1.3385777198549491</v>
      </c>
      <c r="I1336">
        <f>VLOOKUP(A1336&amp;3,[1]ratio_condo_family!$A:$F,6,FALSE)</f>
        <v>1.3385777198549491</v>
      </c>
      <c r="J1336">
        <f>VLOOKUP(A1336,[1]ratio_family_bedrooms!$A:$K,9,FALSE)</f>
        <v>1.0588235294117647</v>
      </c>
      <c r="K1336">
        <f>VLOOKUP(A1336,[1]ratio_family_bedrooms!$A:$K,10,FALSE)</f>
        <v>1.2222222222222221</v>
      </c>
      <c r="L1336">
        <f>VLOOKUP(A1336,[1]ratio_family_bedrooms!$A:$K,11,FALSE)</f>
        <v>1.5</v>
      </c>
      <c r="M1336">
        <f t="shared" si="20"/>
        <v>3276.8382582049153</v>
      </c>
    </row>
    <row r="1337" spans="1:13" x14ac:dyDescent="0.2">
      <c r="A1337">
        <v>2011</v>
      </c>
      <c r="B1337">
        <v>10</v>
      </c>
      <c r="C1337" t="s">
        <v>59</v>
      </c>
      <c r="D1337">
        <v>3</v>
      </c>
      <c r="E1337" t="s">
        <v>17</v>
      </c>
      <c r="F1337">
        <f>VLOOKUP(A1337&amp;B1337&amp;C1337&amp;D1337&amp;E1337,average_median_rates_2_aptFINAL!A:P,16,FALSE)</f>
        <v>2542</v>
      </c>
      <c r="G1337">
        <f>VLOOKUP(A1337&amp;B1337&amp;C1337&amp;3&amp;E1337,average_median_rates_2_aptFINAL!A:P,16,FALSE)</f>
        <v>2542</v>
      </c>
      <c r="H1337">
        <f>IF(D1337&lt;=3,VLOOKUP(A1337&amp;D1337,[1]ratio_condo_family!$A:$F,6,FALSE),0)</f>
        <v>1.3385777198549491</v>
      </c>
      <c r="I1337">
        <f>VLOOKUP(A1337&amp;3,[1]ratio_condo_family!$A:$F,6,FALSE)</f>
        <v>1.3385777198549491</v>
      </c>
      <c r="J1337">
        <f>VLOOKUP(A1337,[1]ratio_family_bedrooms!$A:$K,9,FALSE)</f>
        <v>1.0588235294117647</v>
      </c>
      <c r="K1337">
        <f>VLOOKUP(A1337,[1]ratio_family_bedrooms!$A:$K,10,FALSE)</f>
        <v>1.2222222222222221</v>
      </c>
      <c r="L1337">
        <f>VLOOKUP(A1337,[1]ratio_family_bedrooms!$A:$K,11,FALSE)</f>
        <v>1.5</v>
      </c>
      <c r="M1337">
        <f t="shared" si="20"/>
        <v>3402.6645638712807</v>
      </c>
    </row>
    <row r="1338" spans="1:13" x14ac:dyDescent="0.2">
      <c r="A1338">
        <v>2011</v>
      </c>
      <c r="B1338">
        <v>10</v>
      </c>
      <c r="C1338" t="s">
        <v>59</v>
      </c>
      <c r="D1338">
        <v>3</v>
      </c>
      <c r="E1338" t="s">
        <v>19</v>
      </c>
      <c r="F1338">
        <f>VLOOKUP(A1338&amp;B1338&amp;C1338&amp;D1338&amp;E1338,average_median_rates_2_aptFINAL!A:P,16,FALSE)</f>
        <v>1860</v>
      </c>
      <c r="G1338">
        <f>VLOOKUP(A1338&amp;B1338&amp;C1338&amp;3&amp;E1338,average_median_rates_2_aptFINAL!A:P,16,FALSE)</f>
        <v>1860</v>
      </c>
      <c r="H1338">
        <f>IF(D1338&lt;=3,VLOOKUP(A1338&amp;D1338,[1]ratio_condo_family!$A:$F,6,FALSE),0)</f>
        <v>1.3385777198549491</v>
      </c>
      <c r="I1338">
        <f>VLOOKUP(A1338&amp;3,[1]ratio_condo_family!$A:$F,6,FALSE)</f>
        <v>1.3385777198549491</v>
      </c>
      <c r="J1338">
        <f>VLOOKUP(A1338,[1]ratio_family_bedrooms!$A:$K,9,FALSE)</f>
        <v>1.0588235294117647</v>
      </c>
      <c r="K1338">
        <f>VLOOKUP(A1338,[1]ratio_family_bedrooms!$A:$K,10,FALSE)</f>
        <v>1.2222222222222221</v>
      </c>
      <c r="L1338">
        <f>VLOOKUP(A1338,[1]ratio_family_bedrooms!$A:$K,11,FALSE)</f>
        <v>1.5</v>
      </c>
      <c r="M1338">
        <f t="shared" si="20"/>
        <v>2489.7545589302053</v>
      </c>
    </row>
    <row r="1339" spans="1:13" x14ac:dyDescent="0.2">
      <c r="A1339">
        <v>2011</v>
      </c>
      <c r="B1339">
        <v>10</v>
      </c>
      <c r="C1339" t="s">
        <v>59</v>
      </c>
      <c r="D1339">
        <v>3</v>
      </c>
      <c r="E1339" t="s">
        <v>20</v>
      </c>
      <c r="F1339">
        <f>VLOOKUP(A1339&amp;B1339&amp;C1339&amp;D1339&amp;E1339,average_median_rates_2_aptFINAL!A:P,16,FALSE)</f>
        <v>1919</v>
      </c>
      <c r="G1339">
        <f>VLOOKUP(A1339&amp;B1339&amp;C1339&amp;3&amp;E1339,average_median_rates_2_aptFINAL!A:P,16,FALSE)</f>
        <v>1919</v>
      </c>
      <c r="H1339">
        <f>IF(D1339&lt;=3,VLOOKUP(A1339&amp;D1339,[1]ratio_condo_family!$A:$F,6,FALSE),0)</f>
        <v>1.3385777198549491</v>
      </c>
      <c r="I1339">
        <f>VLOOKUP(A1339&amp;3,[1]ratio_condo_family!$A:$F,6,FALSE)</f>
        <v>1.3385777198549491</v>
      </c>
      <c r="J1339">
        <f>VLOOKUP(A1339,[1]ratio_family_bedrooms!$A:$K,9,FALSE)</f>
        <v>1.0588235294117647</v>
      </c>
      <c r="K1339">
        <f>VLOOKUP(A1339,[1]ratio_family_bedrooms!$A:$K,10,FALSE)</f>
        <v>1.2222222222222221</v>
      </c>
      <c r="L1339">
        <f>VLOOKUP(A1339,[1]ratio_family_bedrooms!$A:$K,11,FALSE)</f>
        <v>1.5</v>
      </c>
      <c r="M1339">
        <f t="shared" si="20"/>
        <v>2568.7306444016472</v>
      </c>
    </row>
    <row r="1340" spans="1:13" x14ac:dyDescent="0.2">
      <c r="A1340">
        <v>2011</v>
      </c>
      <c r="B1340">
        <v>10</v>
      </c>
      <c r="C1340" t="s">
        <v>59</v>
      </c>
      <c r="D1340">
        <v>3</v>
      </c>
      <c r="E1340" t="s">
        <v>21</v>
      </c>
      <c r="F1340">
        <f>VLOOKUP(A1340&amp;B1340&amp;C1340&amp;D1340&amp;E1340,average_median_rates_2_aptFINAL!A:P,16,FALSE)</f>
        <v>2395</v>
      </c>
      <c r="G1340">
        <f>VLOOKUP(A1340&amp;B1340&amp;C1340&amp;3&amp;E1340,average_median_rates_2_aptFINAL!A:P,16,FALSE)</f>
        <v>2395</v>
      </c>
      <c r="H1340">
        <f>IF(D1340&lt;=3,VLOOKUP(A1340&amp;D1340,[1]ratio_condo_family!$A:$F,6,FALSE),0)</f>
        <v>1.3385777198549491</v>
      </c>
      <c r="I1340">
        <f>VLOOKUP(A1340&amp;3,[1]ratio_condo_family!$A:$F,6,FALSE)</f>
        <v>1.3385777198549491</v>
      </c>
      <c r="J1340">
        <f>VLOOKUP(A1340,[1]ratio_family_bedrooms!$A:$K,9,FALSE)</f>
        <v>1.0588235294117647</v>
      </c>
      <c r="K1340">
        <f>VLOOKUP(A1340,[1]ratio_family_bedrooms!$A:$K,10,FALSE)</f>
        <v>1.2222222222222221</v>
      </c>
      <c r="L1340">
        <f>VLOOKUP(A1340,[1]ratio_family_bedrooms!$A:$K,11,FALSE)</f>
        <v>1.5</v>
      </c>
      <c r="M1340">
        <f t="shared" si="20"/>
        <v>3205.8936390526032</v>
      </c>
    </row>
    <row r="1341" spans="1:13" x14ac:dyDescent="0.2">
      <c r="A1341">
        <v>2011</v>
      </c>
      <c r="B1341">
        <v>10</v>
      </c>
      <c r="C1341" t="s">
        <v>59</v>
      </c>
      <c r="D1341">
        <v>3</v>
      </c>
      <c r="E1341" t="s">
        <v>23</v>
      </c>
      <c r="F1341">
        <f>VLOOKUP(A1341&amp;B1341&amp;C1341&amp;D1341&amp;E1341,average_median_rates_2_aptFINAL!A:P,16,FALSE)</f>
        <v>1120</v>
      </c>
      <c r="G1341">
        <f>VLOOKUP(A1341&amp;B1341&amp;C1341&amp;3&amp;E1341,average_median_rates_2_aptFINAL!A:P,16,FALSE)</f>
        <v>1120</v>
      </c>
      <c r="H1341">
        <f>IF(D1341&lt;=3,VLOOKUP(A1341&amp;D1341,[1]ratio_condo_family!$A:$F,6,FALSE),0)</f>
        <v>1.3385777198549491</v>
      </c>
      <c r="I1341">
        <f>VLOOKUP(A1341&amp;3,[1]ratio_condo_family!$A:$F,6,FALSE)</f>
        <v>1.3385777198549491</v>
      </c>
      <c r="J1341">
        <f>VLOOKUP(A1341,[1]ratio_family_bedrooms!$A:$K,9,FALSE)</f>
        <v>1.0588235294117647</v>
      </c>
      <c r="K1341">
        <f>VLOOKUP(A1341,[1]ratio_family_bedrooms!$A:$K,10,FALSE)</f>
        <v>1.2222222222222221</v>
      </c>
      <c r="L1341">
        <f>VLOOKUP(A1341,[1]ratio_family_bedrooms!$A:$K,11,FALSE)</f>
        <v>1.5</v>
      </c>
      <c r="M1341">
        <f t="shared" si="20"/>
        <v>1499.207046237543</v>
      </c>
    </row>
    <row r="1342" spans="1:13" x14ac:dyDescent="0.2">
      <c r="A1342">
        <v>2011</v>
      </c>
      <c r="B1342">
        <v>10</v>
      </c>
      <c r="C1342" t="s">
        <v>59</v>
      </c>
      <c r="D1342">
        <v>3</v>
      </c>
      <c r="E1342" t="s">
        <v>24</v>
      </c>
      <c r="F1342">
        <f>VLOOKUP(A1342&amp;B1342&amp;C1342&amp;D1342&amp;E1342,average_median_rates_2_aptFINAL!A:P,16,FALSE)</f>
        <v>1327</v>
      </c>
      <c r="G1342">
        <f>VLOOKUP(A1342&amp;B1342&amp;C1342&amp;3&amp;E1342,average_median_rates_2_aptFINAL!A:P,16,FALSE)</f>
        <v>1327</v>
      </c>
      <c r="H1342">
        <f>IF(D1342&lt;=3,VLOOKUP(A1342&amp;D1342,[1]ratio_condo_family!$A:$F,6,FALSE),0)</f>
        <v>1.3385777198549491</v>
      </c>
      <c r="I1342">
        <f>VLOOKUP(A1342&amp;3,[1]ratio_condo_family!$A:$F,6,FALSE)</f>
        <v>1.3385777198549491</v>
      </c>
      <c r="J1342">
        <f>VLOOKUP(A1342,[1]ratio_family_bedrooms!$A:$K,9,FALSE)</f>
        <v>1.0588235294117647</v>
      </c>
      <c r="K1342">
        <f>VLOOKUP(A1342,[1]ratio_family_bedrooms!$A:$K,10,FALSE)</f>
        <v>1.2222222222222221</v>
      </c>
      <c r="L1342">
        <f>VLOOKUP(A1342,[1]ratio_family_bedrooms!$A:$K,11,FALSE)</f>
        <v>1.5</v>
      </c>
      <c r="M1342">
        <f t="shared" si="20"/>
        <v>1776.2926342475175</v>
      </c>
    </row>
    <row r="1343" spans="1:13" x14ac:dyDescent="0.2">
      <c r="A1343">
        <v>2011</v>
      </c>
      <c r="B1343">
        <v>10</v>
      </c>
      <c r="C1343" t="s">
        <v>59</v>
      </c>
      <c r="D1343">
        <v>3</v>
      </c>
      <c r="E1343" t="s">
        <v>25</v>
      </c>
      <c r="F1343">
        <f>VLOOKUP(A1343&amp;B1343&amp;C1343&amp;D1343&amp;E1343,average_median_rates_2_aptFINAL!A:P,16,FALSE)</f>
        <v>1174</v>
      </c>
      <c r="G1343">
        <f>VLOOKUP(A1343&amp;B1343&amp;C1343&amp;3&amp;E1343,average_median_rates_2_aptFINAL!A:P,16,FALSE)</f>
        <v>1174</v>
      </c>
      <c r="H1343">
        <f>IF(D1343&lt;=3,VLOOKUP(A1343&amp;D1343,[1]ratio_condo_family!$A:$F,6,FALSE),0)</f>
        <v>1.3385777198549491</v>
      </c>
      <c r="I1343">
        <f>VLOOKUP(A1343&amp;3,[1]ratio_condo_family!$A:$F,6,FALSE)</f>
        <v>1.3385777198549491</v>
      </c>
      <c r="J1343">
        <f>VLOOKUP(A1343,[1]ratio_family_bedrooms!$A:$K,9,FALSE)</f>
        <v>1.0588235294117647</v>
      </c>
      <c r="K1343">
        <f>VLOOKUP(A1343,[1]ratio_family_bedrooms!$A:$K,10,FALSE)</f>
        <v>1.2222222222222221</v>
      </c>
      <c r="L1343">
        <f>VLOOKUP(A1343,[1]ratio_family_bedrooms!$A:$K,11,FALSE)</f>
        <v>1.5</v>
      </c>
      <c r="M1343">
        <f t="shared" si="20"/>
        <v>1571.4902431097103</v>
      </c>
    </row>
    <row r="1344" spans="1:13" x14ac:dyDescent="0.2">
      <c r="A1344">
        <v>2011</v>
      </c>
      <c r="B1344">
        <v>10</v>
      </c>
      <c r="C1344" t="s">
        <v>59</v>
      </c>
      <c r="D1344">
        <v>3</v>
      </c>
      <c r="E1344" t="s">
        <v>26</v>
      </c>
      <c r="F1344">
        <f>VLOOKUP(A1344&amp;B1344&amp;C1344&amp;D1344&amp;E1344,average_median_rates_2_aptFINAL!A:P,16,FALSE)</f>
        <v>1072</v>
      </c>
      <c r="G1344">
        <f>VLOOKUP(A1344&amp;B1344&amp;C1344&amp;3&amp;E1344,average_median_rates_2_aptFINAL!A:P,16,FALSE)</f>
        <v>1072</v>
      </c>
      <c r="H1344">
        <f>IF(D1344&lt;=3,VLOOKUP(A1344&amp;D1344,[1]ratio_condo_family!$A:$F,6,FALSE),0)</f>
        <v>1.3385777198549491</v>
      </c>
      <c r="I1344">
        <f>VLOOKUP(A1344&amp;3,[1]ratio_condo_family!$A:$F,6,FALSE)</f>
        <v>1.3385777198549491</v>
      </c>
      <c r="J1344">
        <f>VLOOKUP(A1344,[1]ratio_family_bedrooms!$A:$K,9,FALSE)</f>
        <v>1.0588235294117647</v>
      </c>
      <c r="K1344">
        <f>VLOOKUP(A1344,[1]ratio_family_bedrooms!$A:$K,10,FALSE)</f>
        <v>1.2222222222222221</v>
      </c>
      <c r="L1344">
        <f>VLOOKUP(A1344,[1]ratio_family_bedrooms!$A:$K,11,FALSE)</f>
        <v>1.5</v>
      </c>
      <c r="M1344">
        <f t="shared" si="20"/>
        <v>1434.9553156845054</v>
      </c>
    </row>
    <row r="1345" spans="1:13" x14ac:dyDescent="0.2">
      <c r="A1345">
        <v>2011</v>
      </c>
      <c r="B1345">
        <v>10</v>
      </c>
      <c r="C1345" t="s">
        <v>59</v>
      </c>
      <c r="D1345">
        <v>3</v>
      </c>
      <c r="E1345" t="s">
        <v>27</v>
      </c>
      <c r="F1345">
        <f>VLOOKUP(A1345&amp;B1345&amp;C1345&amp;D1345&amp;E1345,average_median_rates_2_aptFINAL!A:P,16,FALSE)</f>
        <v>2245</v>
      </c>
      <c r="G1345">
        <f>VLOOKUP(A1345&amp;B1345&amp;C1345&amp;3&amp;E1345,average_median_rates_2_aptFINAL!A:P,16,FALSE)</f>
        <v>2245</v>
      </c>
      <c r="H1345">
        <f>IF(D1345&lt;=3,VLOOKUP(A1345&amp;D1345,[1]ratio_condo_family!$A:$F,6,FALSE),0)</f>
        <v>1.3385777198549491</v>
      </c>
      <c r="I1345">
        <f>VLOOKUP(A1345&amp;3,[1]ratio_condo_family!$A:$F,6,FALSE)</f>
        <v>1.3385777198549491</v>
      </c>
      <c r="J1345">
        <f>VLOOKUP(A1345,[1]ratio_family_bedrooms!$A:$K,9,FALSE)</f>
        <v>1.0588235294117647</v>
      </c>
      <c r="K1345">
        <f>VLOOKUP(A1345,[1]ratio_family_bedrooms!$A:$K,10,FALSE)</f>
        <v>1.2222222222222221</v>
      </c>
      <c r="L1345">
        <f>VLOOKUP(A1345,[1]ratio_family_bedrooms!$A:$K,11,FALSE)</f>
        <v>1.5</v>
      </c>
      <c r="M1345">
        <f t="shared" si="20"/>
        <v>3005.1069810743606</v>
      </c>
    </row>
    <row r="1346" spans="1:13" x14ac:dyDescent="0.2">
      <c r="A1346">
        <v>2011</v>
      </c>
      <c r="B1346">
        <v>10</v>
      </c>
      <c r="C1346" t="s">
        <v>59</v>
      </c>
      <c r="D1346">
        <v>3</v>
      </c>
      <c r="E1346" t="s">
        <v>28</v>
      </c>
      <c r="F1346">
        <f>VLOOKUP(A1346&amp;B1346&amp;C1346&amp;D1346&amp;E1346,average_median_rates_2_aptFINAL!A:P,16,FALSE)</f>
        <v>1446</v>
      </c>
      <c r="G1346">
        <f>VLOOKUP(A1346&amp;B1346&amp;C1346&amp;3&amp;E1346,average_median_rates_2_aptFINAL!A:P,16,FALSE)</f>
        <v>1446</v>
      </c>
      <c r="H1346">
        <f>IF(D1346&lt;=3,VLOOKUP(A1346&amp;D1346,[1]ratio_condo_family!$A:$F,6,FALSE),0)</f>
        <v>1.3385777198549491</v>
      </c>
      <c r="I1346">
        <f>VLOOKUP(A1346&amp;3,[1]ratio_condo_family!$A:$F,6,FALSE)</f>
        <v>1.3385777198549491</v>
      </c>
      <c r="J1346">
        <f>VLOOKUP(A1346,[1]ratio_family_bedrooms!$A:$K,9,FALSE)</f>
        <v>1.0588235294117647</v>
      </c>
      <c r="K1346">
        <f>VLOOKUP(A1346,[1]ratio_family_bedrooms!$A:$K,10,FALSE)</f>
        <v>1.2222222222222221</v>
      </c>
      <c r="L1346">
        <f>VLOOKUP(A1346,[1]ratio_family_bedrooms!$A:$K,11,FALSE)</f>
        <v>1.5</v>
      </c>
      <c r="M1346">
        <f t="shared" si="20"/>
        <v>1935.5833829102564</v>
      </c>
    </row>
    <row r="1347" spans="1:13" x14ac:dyDescent="0.2">
      <c r="A1347">
        <v>2011</v>
      </c>
      <c r="B1347">
        <v>10</v>
      </c>
      <c r="C1347" t="s">
        <v>59</v>
      </c>
      <c r="D1347">
        <v>3</v>
      </c>
      <c r="E1347" t="s">
        <v>29</v>
      </c>
      <c r="F1347">
        <f>VLOOKUP(A1347&amp;B1347&amp;C1347&amp;D1347&amp;E1347,average_median_rates_2_aptFINAL!A:P,16,FALSE)</f>
        <v>1080</v>
      </c>
      <c r="G1347">
        <f>VLOOKUP(A1347&amp;B1347&amp;C1347&amp;3&amp;E1347,average_median_rates_2_aptFINAL!A:P,16,FALSE)</f>
        <v>1080</v>
      </c>
      <c r="H1347">
        <f>IF(D1347&lt;=3,VLOOKUP(A1347&amp;D1347,[1]ratio_condo_family!$A:$F,6,FALSE),0)</f>
        <v>1.3385777198549491</v>
      </c>
      <c r="I1347">
        <f>VLOOKUP(A1347&amp;3,[1]ratio_condo_family!$A:$F,6,FALSE)</f>
        <v>1.3385777198549491</v>
      </c>
      <c r="J1347">
        <f>VLOOKUP(A1347,[1]ratio_family_bedrooms!$A:$K,9,FALSE)</f>
        <v>1.0588235294117647</v>
      </c>
      <c r="K1347">
        <f>VLOOKUP(A1347,[1]ratio_family_bedrooms!$A:$K,10,FALSE)</f>
        <v>1.2222222222222221</v>
      </c>
      <c r="L1347">
        <f>VLOOKUP(A1347,[1]ratio_family_bedrooms!$A:$K,11,FALSE)</f>
        <v>1.5</v>
      </c>
      <c r="M1347">
        <f t="shared" ref="M1347:M1410" si="21">IF(D1347&lt;=3,F1347*H1347,IF(D1347=4,G1347*I1347*J1347,IF(D1347=5,G1347*I1347*J1347*K1347,IF(D1347=6,G1347*I1347*J1347*K1347*L1347,0))))</f>
        <v>1445.663937443345</v>
      </c>
    </row>
    <row r="1348" spans="1:13" x14ac:dyDescent="0.2">
      <c r="A1348">
        <v>2011</v>
      </c>
      <c r="B1348">
        <v>10</v>
      </c>
      <c r="C1348" t="s">
        <v>59</v>
      </c>
      <c r="D1348">
        <v>3</v>
      </c>
      <c r="E1348" t="s">
        <v>31</v>
      </c>
      <c r="F1348">
        <f>VLOOKUP(A1348&amp;B1348&amp;C1348&amp;D1348&amp;E1348,average_median_rates_2_aptFINAL!A:P,16,FALSE)</f>
        <v>1345</v>
      </c>
      <c r="G1348">
        <f>VLOOKUP(A1348&amp;B1348&amp;C1348&amp;3&amp;E1348,average_median_rates_2_aptFINAL!A:P,16,FALSE)</f>
        <v>1345</v>
      </c>
      <c r="H1348">
        <f>IF(D1348&lt;=3,VLOOKUP(A1348&amp;D1348,[1]ratio_condo_family!$A:$F,6,FALSE),0)</f>
        <v>1.3385777198549491</v>
      </c>
      <c r="I1348">
        <f>VLOOKUP(A1348&amp;3,[1]ratio_condo_family!$A:$F,6,FALSE)</f>
        <v>1.3385777198549491</v>
      </c>
      <c r="J1348">
        <f>VLOOKUP(A1348,[1]ratio_family_bedrooms!$A:$K,9,FALSE)</f>
        <v>1.0588235294117647</v>
      </c>
      <c r="K1348">
        <f>VLOOKUP(A1348,[1]ratio_family_bedrooms!$A:$K,10,FALSE)</f>
        <v>1.2222222222222221</v>
      </c>
      <c r="L1348">
        <f>VLOOKUP(A1348,[1]ratio_family_bedrooms!$A:$K,11,FALSE)</f>
        <v>1.5</v>
      </c>
      <c r="M1348">
        <f t="shared" si="21"/>
        <v>1800.3870332049066</v>
      </c>
    </row>
    <row r="1349" spans="1:13" x14ac:dyDescent="0.2">
      <c r="A1349">
        <v>2011</v>
      </c>
      <c r="B1349">
        <v>10</v>
      </c>
      <c r="C1349" t="s">
        <v>59</v>
      </c>
      <c r="D1349">
        <v>3</v>
      </c>
      <c r="E1349" t="s">
        <v>32</v>
      </c>
      <c r="F1349">
        <f>VLOOKUP(A1349&amp;B1349&amp;C1349&amp;D1349&amp;E1349,average_median_rates_2_aptFINAL!A:P,16,FALSE)</f>
        <v>1355</v>
      </c>
      <c r="G1349">
        <f>VLOOKUP(A1349&amp;B1349&amp;C1349&amp;3&amp;E1349,average_median_rates_2_aptFINAL!A:P,16,FALSE)</f>
        <v>1355</v>
      </c>
      <c r="H1349">
        <f>IF(D1349&lt;=3,VLOOKUP(A1349&amp;D1349,[1]ratio_condo_family!$A:$F,6,FALSE),0)</f>
        <v>1.3385777198549491</v>
      </c>
      <c r="I1349">
        <f>VLOOKUP(A1349&amp;3,[1]ratio_condo_family!$A:$F,6,FALSE)</f>
        <v>1.3385777198549491</v>
      </c>
      <c r="J1349">
        <f>VLOOKUP(A1349,[1]ratio_family_bedrooms!$A:$K,9,FALSE)</f>
        <v>1.0588235294117647</v>
      </c>
      <c r="K1349">
        <f>VLOOKUP(A1349,[1]ratio_family_bedrooms!$A:$K,10,FALSE)</f>
        <v>1.2222222222222221</v>
      </c>
      <c r="L1349">
        <f>VLOOKUP(A1349,[1]ratio_family_bedrooms!$A:$K,11,FALSE)</f>
        <v>1.5</v>
      </c>
      <c r="M1349">
        <f t="shared" si="21"/>
        <v>1813.7728104034561</v>
      </c>
    </row>
    <row r="1350" spans="1:13" x14ac:dyDescent="0.2">
      <c r="A1350">
        <v>2011</v>
      </c>
      <c r="B1350">
        <v>10</v>
      </c>
      <c r="C1350" t="s">
        <v>59</v>
      </c>
      <c r="D1350">
        <v>3</v>
      </c>
      <c r="E1350" t="s">
        <v>33</v>
      </c>
      <c r="F1350">
        <f>VLOOKUP(A1350&amp;B1350&amp;C1350&amp;D1350&amp;E1350,average_median_rates_2_aptFINAL!A:P,16,FALSE)</f>
        <v>1947.8179384203495</v>
      </c>
      <c r="G1350">
        <f>VLOOKUP(A1350&amp;B1350&amp;C1350&amp;3&amp;E1350,average_median_rates_2_aptFINAL!A:P,16,FALSE)</f>
        <v>1947.8179384203495</v>
      </c>
      <c r="H1350">
        <f>IF(D1350&lt;=3,VLOOKUP(A1350&amp;D1350,[1]ratio_condo_family!$A:$F,6,FALSE),0)</f>
        <v>1.3385777198549491</v>
      </c>
      <c r="I1350">
        <f>VLOOKUP(A1350&amp;3,[1]ratio_condo_family!$A:$F,6,FALSE)</f>
        <v>1.3385777198549491</v>
      </c>
      <c r="J1350">
        <f>VLOOKUP(A1350,[1]ratio_family_bedrooms!$A:$K,9,FALSE)</f>
        <v>1.0588235294117647</v>
      </c>
      <c r="K1350">
        <f>VLOOKUP(A1350,[1]ratio_family_bedrooms!$A:$K,10,FALSE)</f>
        <v>1.2222222222222221</v>
      </c>
      <c r="L1350">
        <f>VLOOKUP(A1350,[1]ratio_family_bedrooms!$A:$K,11,FALSE)</f>
        <v>1.5</v>
      </c>
      <c r="M1350">
        <f t="shared" si="21"/>
        <v>2607.3056947032792</v>
      </c>
    </row>
    <row r="1351" spans="1:13" x14ac:dyDescent="0.2">
      <c r="A1351">
        <v>2011</v>
      </c>
      <c r="B1351">
        <v>10</v>
      </c>
      <c r="C1351" t="s">
        <v>59</v>
      </c>
      <c r="D1351">
        <v>3</v>
      </c>
      <c r="E1351" t="s">
        <v>34</v>
      </c>
      <c r="F1351">
        <f>VLOOKUP(A1351&amp;B1351&amp;C1351&amp;D1351&amp;E1351,average_median_rates_2_aptFINAL!A:P,16,FALSE)</f>
        <v>1360</v>
      </c>
      <c r="G1351">
        <f>VLOOKUP(A1351&amp;B1351&amp;C1351&amp;3&amp;E1351,average_median_rates_2_aptFINAL!A:P,16,FALSE)</f>
        <v>1360</v>
      </c>
      <c r="H1351">
        <f>IF(D1351&lt;=3,VLOOKUP(A1351&amp;D1351,[1]ratio_condo_family!$A:$F,6,FALSE),0)</f>
        <v>1.3385777198549491</v>
      </c>
      <c r="I1351">
        <f>VLOOKUP(A1351&amp;3,[1]ratio_condo_family!$A:$F,6,FALSE)</f>
        <v>1.3385777198549491</v>
      </c>
      <c r="J1351">
        <f>VLOOKUP(A1351,[1]ratio_family_bedrooms!$A:$K,9,FALSE)</f>
        <v>1.0588235294117647</v>
      </c>
      <c r="K1351">
        <f>VLOOKUP(A1351,[1]ratio_family_bedrooms!$A:$K,10,FALSE)</f>
        <v>1.2222222222222221</v>
      </c>
      <c r="L1351">
        <f>VLOOKUP(A1351,[1]ratio_family_bedrooms!$A:$K,11,FALSE)</f>
        <v>1.5</v>
      </c>
      <c r="M1351">
        <f t="shared" si="21"/>
        <v>1820.4656990027308</v>
      </c>
    </row>
    <row r="1352" spans="1:13" x14ac:dyDescent="0.2">
      <c r="A1352">
        <v>2011</v>
      </c>
      <c r="B1352">
        <v>10</v>
      </c>
      <c r="C1352" t="s">
        <v>59</v>
      </c>
      <c r="D1352">
        <v>3</v>
      </c>
      <c r="E1352" t="s">
        <v>35</v>
      </c>
      <c r="F1352">
        <f>VLOOKUP(A1352&amp;B1352&amp;C1352&amp;D1352&amp;E1352,average_median_rates_2_aptFINAL!A:P,16,FALSE)</f>
        <v>2866</v>
      </c>
      <c r="G1352">
        <f>VLOOKUP(A1352&amp;B1352&amp;C1352&amp;3&amp;E1352,average_median_rates_2_aptFINAL!A:P,16,FALSE)</f>
        <v>2866</v>
      </c>
      <c r="H1352">
        <f>IF(D1352&lt;=3,VLOOKUP(A1352&amp;D1352,[1]ratio_condo_family!$A:$F,6,FALSE),0)</f>
        <v>1.3385777198549491</v>
      </c>
      <c r="I1352">
        <f>VLOOKUP(A1352&amp;3,[1]ratio_condo_family!$A:$F,6,FALSE)</f>
        <v>1.3385777198549491</v>
      </c>
      <c r="J1352">
        <f>VLOOKUP(A1352,[1]ratio_family_bedrooms!$A:$K,9,FALSE)</f>
        <v>1.0588235294117647</v>
      </c>
      <c r="K1352">
        <f>VLOOKUP(A1352,[1]ratio_family_bedrooms!$A:$K,10,FALSE)</f>
        <v>1.2222222222222221</v>
      </c>
      <c r="L1352">
        <f>VLOOKUP(A1352,[1]ratio_family_bedrooms!$A:$K,11,FALSE)</f>
        <v>1.5</v>
      </c>
      <c r="M1352">
        <f t="shared" si="21"/>
        <v>3836.3637451042841</v>
      </c>
    </row>
    <row r="1353" spans="1:13" x14ac:dyDescent="0.2">
      <c r="A1353">
        <v>2011</v>
      </c>
      <c r="B1353">
        <v>10</v>
      </c>
      <c r="C1353" t="s">
        <v>59</v>
      </c>
      <c r="D1353">
        <v>3</v>
      </c>
      <c r="E1353" t="s">
        <v>36</v>
      </c>
      <c r="F1353">
        <f>VLOOKUP(A1353&amp;B1353&amp;C1353&amp;D1353&amp;E1353,average_median_rates_2_aptFINAL!A:P,16,FALSE)</f>
        <v>1351</v>
      </c>
      <c r="G1353">
        <f>VLOOKUP(A1353&amp;B1353&amp;C1353&amp;3&amp;E1353,average_median_rates_2_aptFINAL!A:P,16,FALSE)</f>
        <v>1351</v>
      </c>
      <c r="H1353">
        <f>IF(D1353&lt;=3,VLOOKUP(A1353&amp;D1353,[1]ratio_condo_family!$A:$F,6,FALSE),0)</f>
        <v>1.3385777198549491</v>
      </c>
      <c r="I1353">
        <f>VLOOKUP(A1353&amp;3,[1]ratio_condo_family!$A:$F,6,FALSE)</f>
        <v>1.3385777198549491</v>
      </c>
      <c r="J1353">
        <f>VLOOKUP(A1353,[1]ratio_family_bedrooms!$A:$K,9,FALSE)</f>
        <v>1.0588235294117647</v>
      </c>
      <c r="K1353">
        <f>VLOOKUP(A1353,[1]ratio_family_bedrooms!$A:$K,10,FALSE)</f>
        <v>1.2222222222222221</v>
      </c>
      <c r="L1353">
        <f>VLOOKUP(A1353,[1]ratio_family_bedrooms!$A:$K,11,FALSE)</f>
        <v>1.5</v>
      </c>
      <c r="M1353">
        <f t="shared" si="21"/>
        <v>1808.4184995240362</v>
      </c>
    </row>
    <row r="1354" spans="1:13" x14ac:dyDescent="0.2">
      <c r="A1354">
        <v>2011</v>
      </c>
      <c r="B1354">
        <v>10</v>
      </c>
      <c r="C1354" t="s">
        <v>59</v>
      </c>
      <c r="D1354">
        <v>3</v>
      </c>
      <c r="E1354" t="s">
        <v>37</v>
      </c>
      <c r="F1354">
        <f>VLOOKUP(A1354&amp;B1354&amp;C1354&amp;D1354&amp;E1354,average_median_rates_2_aptFINAL!A:P,16,FALSE)</f>
        <v>1014</v>
      </c>
      <c r="G1354">
        <f>VLOOKUP(A1354&amp;B1354&amp;C1354&amp;3&amp;E1354,average_median_rates_2_aptFINAL!A:P,16,FALSE)</f>
        <v>1014</v>
      </c>
      <c r="H1354">
        <f>IF(D1354&lt;=3,VLOOKUP(A1354&amp;D1354,[1]ratio_condo_family!$A:$F,6,FALSE),0)</f>
        <v>1.3385777198549491</v>
      </c>
      <c r="I1354">
        <f>VLOOKUP(A1354&amp;3,[1]ratio_condo_family!$A:$F,6,FALSE)</f>
        <v>1.3385777198549491</v>
      </c>
      <c r="J1354">
        <f>VLOOKUP(A1354,[1]ratio_family_bedrooms!$A:$K,9,FALSE)</f>
        <v>1.0588235294117647</v>
      </c>
      <c r="K1354">
        <f>VLOOKUP(A1354,[1]ratio_family_bedrooms!$A:$K,10,FALSE)</f>
        <v>1.2222222222222221</v>
      </c>
      <c r="L1354">
        <f>VLOOKUP(A1354,[1]ratio_family_bedrooms!$A:$K,11,FALSE)</f>
        <v>1.5</v>
      </c>
      <c r="M1354">
        <f t="shared" si="21"/>
        <v>1357.3178079329184</v>
      </c>
    </row>
    <row r="1355" spans="1:13" x14ac:dyDescent="0.2">
      <c r="A1355">
        <v>2011</v>
      </c>
      <c r="B1355">
        <v>10</v>
      </c>
      <c r="C1355" t="s">
        <v>59</v>
      </c>
      <c r="D1355">
        <v>3</v>
      </c>
      <c r="E1355" t="s">
        <v>38</v>
      </c>
      <c r="F1355">
        <f>VLOOKUP(A1355&amp;B1355&amp;C1355&amp;D1355&amp;E1355,average_median_rates_2_aptFINAL!A:P,16,FALSE)</f>
        <v>982</v>
      </c>
      <c r="G1355">
        <f>VLOOKUP(A1355&amp;B1355&amp;C1355&amp;3&amp;E1355,average_median_rates_2_aptFINAL!A:P,16,FALSE)</f>
        <v>982</v>
      </c>
      <c r="H1355">
        <f>IF(D1355&lt;=3,VLOOKUP(A1355&amp;D1355,[1]ratio_condo_family!$A:$F,6,FALSE),0)</f>
        <v>1.3385777198549491</v>
      </c>
      <c r="I1355">
        <f>VLOOKUP(A1355&amp;3,[1]ratio_condo_family!$A:$F,6,FALSE)</f>
        <v>1.3385777198549491</v>
      </c>
      <c r="J1355">
        <f>VLOOKUP(A1355,[1]ratio_family_bedrooms!$A:$K,9,FALSE)</f>
        <v>1.0588235294117647</v>
      </c>
      <c r="K1355">
        <f>VLOOKUP(A1355,[1]ratio_family_bedrooms!$A:$K,10,FALSE)</f>
        <v>1.2222222222222221</v>
      </c>
      <c r="L1355">
        <f>VLOOKUP(A1355,[1]ratio_family_bedrooms!$A:$K,11,FALSE)</f>
        <v>1.5</v>
      </c>
      <c r="M1355">
        <f t="shared" si="21"/>
        <v>1314.4833208975601</v>
      </c>
    </row>
    <row r="1356" spans="1:13" x14ac:dyDescent="0.2">
      <c r="A1356">
        <v>2011</v>
      </c>
      <c r="B1356">
        <v>10</v>
      </c>
      <c r="C1356" t="s">
        <v>59</v>
      </c>
      <c r="D1356">
        <v>3</v>
      </c>
      <c r="E1356" t="s">
        <v>39</v>
      </c>
      <c r="F1356">
        <f>VLOOKUP(A1356&amp;B1356&amp;C1356&amp;D1356&amp;E1356,average_median_rates_2_aptFINAL!A:P,16,FALSE)</f>
        <v>1395</v>
      </c>
      <c r="G1356">
        <f>VLOOKUP(A1356&amp;B1356&amp;C1356&amp;3&amp;E1356,average_median_rates_2_aptFINAL!A:P,16,FALSE)</f>
        <v>1395</v>
      </c>
      <c r="H1356">
        <f>IF(D1356&lt;=3,VLOOKUP(A1356&amp;D1356,[1]ratio_condo_family!$A:$F,6,FALSE),0)</f>
        <v>1.3385777198549491</v>
      </c>
      <c r="I1356">
        <f>VLOOKUP(A1356&amp;3,[1]ratio_condo_family!$A:$F,6,FALSE)</f>
        <v>1.3385777198549491</v>
      </c>
      <c r="J1356">
        <f>VLOOKUP(A1356,[1]ratio_family_bedrooms!$A:$K,9,FALSE)</f>
        <v>1.0588235294117647</v>
      </c>
      <c r="K1356">
        <f>VLOOKUP(A1356,[1]ratio_family_bedrooms!$A:$K,10,FALSE)</f>
        <v>1.2222222222222221</v>
      </c>
      <c r="L1356">
        <f>VLOOKUP(A1356,[1]ratio_family_bedrooms!$A:$K,11,FALSE)</f>
        <v>1.5</v>
      </c>
      <c r="M1356">
        <f t="shared" si="21"/>
        <v>1867.315919197654</v>
      </c>
    </row>
    <row r="1357" spans="1:13" x14ac:dyDescent="0.2">
      <c r="A1357">
        <v>2011</v>
      </c>
      <c r="B1357">
        <v>10</v>
      </c>
      <c r="C1357" t="s">
        <v>59</v>
      </c>
      <c r="D1357">
        <v>3</v>
      </c>
      <c r="E1357" t="s">
        <v>40</v>
      </c>
      <c r="F1357">
        <f>VLOOKUP(A1357&amp;B1357&amp;C1357&amp;D1357&amp;E1357,average_median_rates_2_aptFINAL!A:P,16,FALSE)</f>
        <v>1073</v>
      </c>
      <c r="G1357">
        <f>VLOOKUP(A1357&amp;B1357&amp;C1357&amp;3&amp;E1357,average_median_rates_2_aptFINAL!A:P,16,FALSE)</f>
        <v>1073</v>
      </c>
      <c r="H1357">
        <f>IF(D1357&lt;=3,VLOOKUP(A1357&amp;D1357,[1]ratio_condo_family!$A:$F,6,FALSE),0)</f>
        <v>1.3385777198549491</v>
      </c>
      <c r="I1357">
        <f>VLOOKUP(A1357&amp;3,[1]ratio_condo_family!$A:$F,6,FALSE)</f>
        <v>1.3385777198549491</v>
      </c>
      <c r="J1357">
        <f>VLOOKUP(A1357,[1]ratio_family_bedrooms!$A:$K,9,FALSE)</f>
        <v>1.0588235294117647</v>
      </c>
      <c r="K1357">
        <f>VLOOKUP(A1357,[1]ratio_family_bedrooms!$A:$K,10,FALSE)</f>
        <v>1.2222222222222221</v>
      </c>
      <c r="L1357">
        <f>VLOOKUP(A1357,[1]ratio_family_bedrooms!$A:$K,11,FALSE)</f>
        <v>1.5</v>
      </c>
      <c r="M1357">
        <f t="shared" si="21"/>
        <v>1436.2938934043605</v>
      </c>
    </row>
    <row r="1358" spans="1:13" x14ac:dyDescent="0.2">
      <c r="A1358">
        <v>2011</v>
      </c>
      <c r="B1358">
        <v>10</v>
      </c>
      <c r="C1358" t="s">
        <v>59</v>
      </c>
      <c r="D1358">
        <v>3</v>
      </c>
      <c r="E1358" t="s">
        <v>41</v>
      </c>
      <c r="F1358">
        <f>VLOOKUP(A1358&amp;B1358&amp;C1358&amp;D1358&amp;E1358,average_median_rates_2_aptFINAL!A:P,16,FALSE)</f>
        <v>1209</v>
      </c>
      <c r="G1358">
        <f>VLOOKUP(A1358&amp;B1358&amp;C1358&amp;3&amp;E1358,average_median_rates_2_aptFINAL!A:P,16,FALSE)</f>
        <v>1209</v>
      </c>
      <c r="H1358">
        <f>IF(D1358&lt;=3,VLOOKUP(A1358&amp;D1358,[1]ratio_condo_family!$A:$F,6,FALSE),0)</f>
        <v>1.3385777198549491</v>
      </c>
      <c r="I1358">
        <f>VLOOKUP(A1358&amp;3,[1]ratio_condo_family!$A:$F,6,FALSE)</f>
        <v>1.3385777198549491</v>
      </c>
      <c r="J1358">
        <f>VLOOKUP(A1358,[1]ratio_family_bedrooms!$A:$K,9,FALSE)</f>
        <v>1.0588235294117647</v>
      </c>
      <c r="K1358">
        <f>VLOOKUP(A1358,[1]ratio_family_bedrooms!$A:$K,10,FALSE)</f>
        <v>1.2222222222222221</v>
      </c>
      <c r="L1358">
        <f>VLOOKUP(A1358,[1]ratio_family_bedrooms!$A:$K,11,FALSE)</f>
        <v>1.5</v>
      </c>
      <c r="M1358">
        <f t="shared" si="21"/>
        <v>1618.3404633046334</v>
      </c>
    </row>
    <row r="1359" spans="1:13" x14ac:dyDescent="0.2">
      <c r="A1359">
        <v>2011</v>
      </c>
      <c r="B1359">
        <v>10</v>
      </c>
      <c r="C1359" t="s">
        <v>59</v>
      </c>
      <c r="D1359">
        <v>3</v>
      </c>
      <c r="E1359" t="s">
        <v>42</v>
      </c>
      <c r="F1359">
        <f>VLOOKUP(A1359&amp;B1359&amp;C1359&amp;D1359&amp;E1359,average_median_rates_2_aptFINAL!A:P,16,FALSE)</f>
        <v>1059</v>
      </c>
      <c r="G1359">
        <f>VLOOKUP(A1359&amp;B1359&amp;C1359&amp;3&amp;E1359,average_median_rates_2_aptFINAL!A:P,16,FALSE)</f>
        <v>1059</v>
      </c>
      <c r="H1359">
        <f>IF(D1359&lt;=3,VLOOKUP(A1359&amp;D1359,[1]ratio_condo_family!$A:$F,6,FALSE),0)</f>
        <v>1.3385777198549491</v>
      </c>
      <c r="I1359">
        <f>VLOOKUP(A1359&amp;3,[1]ratio_condo_family!$A:$F,6,FALSE)</f>
        <v>1.3385777198549491</v>
      </c>
      <c r="J1359">
        <f>VLOOKUP(A1359,[1]ratio_family_bedrooms!$A:$K,9,FALSE)</f>
        <v>1.0588235294117647</v>
      </c>
      <c r="K1359">
        <f>VLOOKUP(A1359,[1]ratio_family_bedrooms!$A:$K,10,FALSE)</f>
        <v>1.2222222222222221</v>
      </c>
      <c r="L1359">
        <f>VLOOKUP(A1359,[1]ratio_family_bedrooms!$A:$K,11,FALSE)</f>
        <v>1.5</v>
      </c>
      <c r="M1359">
        <f t="shared" si="21"/>
        <v>1417.5538053263911</v>
      </c>
    </row>
    <row r="1360" spans="1:13" x14ac:dyDescent="0.2">
      <c r="A1360">
        <v>2011</v>
      </c>
      <c r="B1360">
        <v>10</v>
      </c>
      <c r="C1360" t="s">
        <v>59</v>
      </c>
      <c r="D1360">
        <v>3</v>
      </c>
      <c r="E1360" t="s">
        <v>43</v>
      </c>
      <c r="F1360">
        <f>VLOOKUP(A1360&amp;B1360&amp;C1360&amp;D1360&amp;E1360,average_median_rates_2_aptFINAL!A:P,16,FALSE)</f>
        <v>1463</v>
      </c>
      <c r="G1360">
        <f>VLOOKUP(A1360&amp;B1360&amp;C1360&amp;3&amp;E1360,average_median_rates_2_aptFINAL!A:P,16,FALSE)</f>
        <v>1463</v>
      </c>
      <c r="H1360">
        <f>IF(D1360&lt;=3,VLOOKUP(A1360&amp;D1360,[1]ratio_condo_family!$A:$F,6,FALSE),0)</f>
        <v>1.3385777198549491</v>
      </c>
      <c r="I1360">
        <f>VLOOKUP(A1360&amp;3,[1]ratio_condo_family!$A:$F,6,FALSE)</f>
        <v>1.3385777198549491</v>
      </c>
      <c r="J1360">
        <f>VLOOKUP(A1360,[1]ratio_family_bedrooms!$A:$K,9,FALSE)</f>
        <v>1.0588235294117647</v>
      </c>
      <c r="K1360">
        <f>VLOOKUP(A1360,[1]ratio_family_bedrooms!$A:$K,10,FALSE)</f>
        <v>1.2222222222222221</v>
      </c>
      <c r="L1360">
        <f>VLOOKUP(A1360,[1]ratio_family_bedrooms!$A:$K,11,FALSE)</f>
        <v>1.5</v>
      </c>
      <c r="M1360">
        <f t="shared" si="21"/>
        <v>1958.3392041477905</v>
      </c>
    </row>
    <row r="1361" spans="1:13" x14ac:dyDescent="0.2">
      <c r="A1361">
        <v>2011</v>
      </c>
      <c r="B1361">
        <v>10</v>
      </c>
      <c r="C1361" t="s">
        <v>59</v>
      </c>
      <c r="D1361">
        <v>3</v>
      </c>
      <c r="E1361" t="s">
        <v>60</v>
      </c>
      <c r="F1361">
        <f>VLOOKUP(A1361&amp;B1361&amp;C1361&amp;D1361&amp;E1361,average_median_rates_2_aptFINAL!A:P,16,FALSE)</f>
        <v>1343</v>
      </c>
      <c r="G1361">
        <f>VLOOKUP(A1361&amp;B1361&amp;C1361&amp;3&amp;E1361,average_median_rates_2_aptFINAL!A:P,16,FALSE)</f>
        <v>1343</v>
      </c>
      <c r="H1361">
        <f>IF(D1361&lt;=3,VLOOKUP(A1361&amp;D1361,[1]ratio_condo_family!$A:$F,6,FALSE),0)</f>
        <v>1.3385777198549491</v>
      </c>
      <c r="I1361">
        <f>VLOOKUP(A1361&amp;3,[1]ratio_condo_family!$A:$F,6,FALSE)</f>
        <v>1.3385777198549491</v>
      </c>
      <c r="J1361">
        <f>VLOOKUP(A1361,[1]ratio_family_bedrooms!$A:$K,9,FALSE)</f>
        <v>1.0588235294117647</v>
      </c>
      <c r="K1361">
        <f>VLOOKUP(A1361,[1]ratio_family_bedrooms!$A:$K,10,FALSE)</f>
        <v>1.2222222222222221</v>
      </c>
      <c r="L1361">
        <f>VLOOKUP(A1361,[1]ratio_family_bedrooms!$A:$K,11,FALSE)</f>
        <v>1.5</v>
      </c>
      <c r="M1361">
        <f t="shared" si="21"/>
        <v>1797.7098777651966</v>
      </c>
    </row>
    <row r="1362" spans="1:13" x14ac:dyDescent="0.2">
      <c r="A1362">
        <v>2011</v>
      </c>
      <c r="B1362">
        <v>10</v>
      </c>
      <c r="C1362" t="s">
        <v>61</v>
      </c>
      <c r="D1362">
        <v>1</v>
      </c>
      <c r="E1362" t="s">
        <v>16</v>
      </c>
      <c r="F1362">
        <f>VLOOKUP(A1362&amp;B1362&amp;C1362&amp;D1362&amp;E1362,average_median_rates_2_aptFINAL!A:P,16,FALSE)</f>
        <v>1100</v>
      </c>
      <c r="G1362">
        <f>VLOOKUP(A1362&amp;B1362&amp;C1362&amp;3&amp;E1362,average_median_rates_2_aptFINAL!A:P,16,FALSE)</f>
        <v>2400</v>
      </c>
      <c r="H1362">
        <f>IF(D1362&lt;=3,VLOOKUP(A1362&amp;D1362,[1]ratio_condo_family!$A:$F,6,FALSE),0)</f>
        <v>1.224226859364828</v>
      </c>
      <c r="I1362">
        <f>VLOOKUP(A1362&amp;3,[1]ratio_condo_family!$A:$F,6,FALSE)</f>
        <v>1.3385777198549491</v>
      </c>
      <c r="J1362">
        <f>VLOOKUP(A1362,[1]ratio_family_bedrooms!$A:$K,9,FALSE)</f>
        <v>1.0588235294117647</v>
      </c>
      <c r="K1362">
        <f>VLOOKUP(A1362,[1]ratio_family_bedrooms!$A:$K,10,FALSE)</f>
        <v>1.2222222222222221</v>
      </c>
      <c r="L1362">
        <f>VLOOKUP(A1362,[1]ratio_family_bedrooms!$A:$K,11,FALSE)</f>
        <v>1.5</v>
      </c>
      <c r="M1362">
        <f t="shared" si="21"/>
        <v>1346.6495453013108</v>
      </c>
    </row>
    <row r="1363" spans="1:13" x14ac:dyDescent="0.2">
      <c r="A1363">
        <v>2011</v>
      </c>
      <c r="B1363">
        <v>10</v>
      </c>
      <c r="C1363" t="s">
        <v>61</v>
      </c>
      <c r="D1363">
        <v>1</v>
      </c>
      <c r="E1363" t="s">
        <v>17</v>
      </c>
      <c r="F1363">
        <f>VLOOKUP(A1363&amp;B1363&amp;C1363&amp;D1363&amp;E1363,average_median_rates_2_aptFINAL!A:P,16,FALSE)</f>
        <v>1150</v>
      </c>
      <c r="G1363">
        <f>VLOOKUP(A1363&amp;B1363&amp;C1363&amp;3&amp;E1363,average_median_rates_2_aptFINAL!A:P,16,FALSE)</f>
        <v>2400</v>
      </c>
      <c r="H1363">
        <f>IF(D1363&lt;=3,VLOOKUP(A1363&amp;D1363,[1]ratio_condo_family!$A:$F,6,FALSE),0)</f>
        <v>1.224226859364828</v>
      </c>
      <c r="I1363">
        <f>VLOOKUP(A1363&amp;3,[1]ratio_condo_family!$A:$F,6,FALSE)</f>
        <v>1.3385777198549491</v>
      </c>
      <c r="J1363">
        <f>VLOOKUP(A1363,[1]ratio_family_bedrooms!$A:$K,9,FALSE)</f>
        <v>1.0588235294117647</v>
      </c>
      <c r="K1363">
        <f>VLOOKUP(A1363,[1]ratio_family_bedrooms!$A:$K,10,FALSE)</f>
        <v>1.2222222222222221</v>
      </c>
      <c r="L1363">
        <f>VLOOKUP(A1363,[1]ratio_family_bedrooms!$A:$K,11,FALSE)</f>
        <v>1.5</v>
      </c>
      <c r="M1363">
        <f t="shared" si="21"/>
        <v>1407.8608882695521</v>
      </c>
    </row>
    <row r="1364" spans="1:13" x14ac:dyDescent="0.2">
      <c r="A1364">
        <v>2011</v>
      </c>
      <c r="B1364">
        <v>10</v>
      </c>
      <c r="C1364" t="s">
        <v>61</v>
      </c>
      <c r="D1364">
        <v>1</v>
      </c>
      <c r="E1364" t="s">
        <v>19</v>
      </c>
      <c r="F1364">
        <f>VLOOKUP(A1364&amp;B1364&amp;C1364&amp;D1364&amp;E1364,average_median_rates_2_aptFINAL!A:P,16,FALSE)</f>
        <v>1020</v>
      </c>
      <c r="G1364">
        <f>VLOOKUP(A1364&amp;B1364&amp;C1364&amp;3&amp;E1364,average_median_rates_2_aptFINAL!A:P,16,FALSE)</f>
        <v>1700</v>
      </c>
      <c r="H1364">
        <f>IF(D1364&lt;=3,VLOOKUP(A1364&amp;D1364,[1]ratio_condo_family!$A:$F,6,FALSE),0)</f>
        <v>1.224226859364828</v>
      </c>
      <c r="I1364">
        <f>VLOOKUP(A1364&amp;3,[1]ratio_condo_family!$A:$F,6,FALSE)</f>
        <v>1.3385777198549491</v>
      </c>
      <c r="J1364">
        <f>VLOOKUP(A1364,[1]ratio_family_bedrooms!$A:$K,9,FALSE)</f>
        <v>1.0588235294117647</v>
      </c>
      <c r="K1364">
        <f>VLOOKUP(A1364,[1]ratio_family_bedrooms!$A:$K,10,FALSE)</f>
        <v>1.2222222222222221</v>
      </c>
      <c r="L1364">
        <f>VLOOKUP(A1364,[1]ratio_family_bedrooms!$A:$K,11,FALSE)</f>
        <v>1.5</v>
      </c>
      <c r="M1364">
        <f t="shared" si="21"/>
        <v>1248.7113965521246</v>
      </c>
    </row>
    <row r="1365" spans="1:13" x14ac:dyDescent="0.2">
      <c r="A1365">
        <v>2011</v>
      </c>
      <c r="B1365">
        <v>10</v>
      </c>
      <c r="C1365" t="s">
        <v>61</v>
      </c>
      <c r="D1365">
        <v>1</v>
      </c>
      <c r="E1365" t="s">
        <v>20</v>
      </c>
      <c r="F1365">
        <f>VLOOKUP(A1365&amp;B1365&amp;C1365&amp;D1365&amp;E1365,average_median_rates_2_aptFINAL!A:P,16,FALSE)</f>
        <v>1070</v>
      </c>
      <c r="G1365">
        <f>VLOOKUP(A1365&amp;B1365&amp;C1365&amp;3&amp;E1365,average_median_rates_2_aptFINAL!A:P,16,FALSE)</f>
        <v>2363.171791924125</v>
      </c>
      <c r="H1365">
        <f>IF(D1365&lt;=3,VLOOKUP(A1365&amp;D1365,[1]ratio_condo_family!$A:$F,6,FALSE),0)</f>
        <v>1.224226859364828</v>
      </c>
      <c r="I1365">
        <f>VLOOKUP(A1365&amp;3,[1]ratio_condo_family!$A:$F,6,FALSE)</f>
        <v>1.3385777198549491</v>
      </c>
      <c r="J1365">
        <f>VLOOKUP(A1365,[1]ratio_family_bedrooms!$A:$K,9,FALSE)</f>
        <v>1.0588235294117647</v>
      </c>
      <c r="K1365">
        <f>VLOOKUP(A1365,[1]ratio_family_bedrooms!$A:$K,10,FALSE)</f>
        <v>1.2222222222222221</v>
      </c>
      <c r="L1365">
        <f>VLOOKUP(A1365,[1]ratio_family_bedrooms!$A:$K,11,FALSE)</f>
        <v>1.5</v>
      </c>
      <c r="M1365">
        <f t="shared" si="21"/>
        <v>1309.9227395203659</v>
      </c>
    </row>
    <row r="1366" spans="1:13" x14ac:dyDescent="0.2">
      <c r="A1366">
        <v>2011</v>
      </c>
      <c r="B1366">
        <v>10</v>
      </c>
      <c r="C1366" t="s">
        <v>61</v>
      </c>
      <c r="D1366">
        <v>1</v>
      </c>
      <c r="E1366" t="s">
        <v>21</v>
      </c>
      <c r="F1366">
        <f>VLOOKUP(A1366&amp;B1366&amp;C1366&amp;D1366&amp;E1366,average_median_rates_2_aptFINAL!A:P,16,FALSE)</f>
        <v>1050</v>
      </c>
      <c r="G1366">
        <f>VLOOKUP(A1366&amp;B1366&amp;C1366&amp;3&amp;E1366,average_median_rates_2_aptFINAL!A:P,16,FALSE)</f>
        <v>2300</v>
      </c>
      <c r="H1366">
        <f>IF(D1366&lt;=3,VLOOKUP(A1366&amp;D1366,[1]ratio_condo_family!$A:$F,6,FALSE),0)</f>
        <v>1.224226859364828</v>
      </c>
      <c r="I1366">
        <f>VLOOKUP(A1366&amp;3,[1]ratio_condo_family!$A:$F,6,FALSE)</f>
        <v>1.3385777198549491</v>
      </c>
      <c r="J1366">
        <f>VLOOKUP(A1366,[1]ratio_family_bedrooms!$A:$K,9,FALSE)</f>
        <v>1.0588235294117647</v>
      </c>
      <c r="K1366">
        <f>VLOOKUP(A1366,[1]ratio_family_bedrooms!$A:$K,10,FALSE)</f>
        <v>1.2222222222222221</v>
      </c>
      <c r="L1366">
        <f>VLOOKUP(A1366,[1]ratio_family_bedrooms!$A:$K,11,FALSE)</f>
        <v>1.5</v>
      </c>
      <c r="M1366">
        <f t="shared" si="21"/>
        <v>1285.4382023330695</v>
      </c>
    </row>
    <row r="1367" spans="1:13" x14ac:dyDescent="0.2">
      <c r="A1367">
        <v>2011</v>
      </c>
      <c r="B1367">
        <v>10</v>
      </c>
      <c r="C1367" t="s">
        <v>61</v>
      </c>
      <c r="D1367">
        <v>1</v>
      </c>
      <c r="E1367" t="s">
        <v>23</v>
      </c>
      <c r="F1367">
        <f>VLOOKUP(A1367&amp;B1367&amp;C1367&amp;D1367&amp;E1367,average_median_rates_2_aptFINAL!A:P,16,FALSE)</f>
        <v>815</v>
      </c>
      <c r="G1367">
        <f>VLOOKUP(A1367&amp;B1367&amp;C1367&amp;3&amp;E1367,average_median_rates_2_aptFINAL!A:P,16,FALSE)</f>
        <v>1170</v>
      </c>
      <c r="H1367">
        <f>IF(D1367&lt;=3,VLOOKUP(A1367&amp;D1367,[1]ratio_condo_family!$A:$F,6,FALSE),0)</f>
        <v>1.224226859364828</v>
      </c>
      <c r="I1367">
        <f>VLOOKUP(A1367&amp;3,[1]ratio_condo_family!$A:$F,6,FALSE)</f>
        <v>1.3385777198549491</v>
      </c>
      <c r="J1367">
        <f>VLOOKUP(A1367,[1]ratio_family_bedrooms!$A:$K,9,FALSE)</f>
        <v>1.0588235294117647</v>
      </c>
      <c r="K1367">
        <f>VLOOKUP(A1367,[1]ratio_family_bedrooms!$A:$K,10,FALSE)</f>
        <v>1.2222222222222221</v>
      </c>
      <c r="L1367">
        <f>VLOOKUP(A1367,[1]ratio_family_bedrooms!$A:$K,11,FALSE)</f>
        <v>1.5</v>
      </c>
      <c r="M1367">
        <f t="shared" si="21"/>
        <v>997.7448903823348</v>
      </c>
    </row>
    <row r="1368" spans="1:13" x14ac:dyDescent="0.2">
      <c r="A1368">
        <v>2011</v>
      </c>
      <c r="B1368">
        <v>10</v>
      </c>
      <c r="C1368" t="s">
        <v>61</v>
      </c>
      <c r="D1368">
        <v>1</v>
      </c>
      <c r="E1368" t="s">
        <v>24</v>
      </c>
      <c r="F1368">
        <f>VLOOKUP(A1368&amp;B1368&amp;C1368&amp;D1368&amp;E1368,average_median_rates_2_aptFINAL!A:P,16,FALSE)</f>
        <v>895</v>
      </c>
      <c r="G1368">
        <f>VLOOKUP(A1368&amp;B1368&amp;C1368&amp;3&amp;E1368,average_median_rates_2_aptFINAL!A:P,16,FALSE)</f>
        <v>1243.2192125305362</v>
      </c>
      <c r="H1368">
        <f>IF(D1368&lt;=3,VLOOKUP(A1368&amp;D1368,[1]ratio_condo_family!$A:$F,6,FALSE),0)</f>
        <v>1.224226859364828</v>
      </c>
      <c r="I1368">
        <f>VLOOKUP(A1368&amp;3,[1]ratio_condo_family!$A:$F,6,FALSE)</f>
        <v>1.3385777198549491</v>
      </c>
      <c r="J1368">
        <f>VLOOKUP(A1368,[1]ratio_family_bedrooms!$A:$K,9,FALSE)</f>
        <v>1.0588235294117647</v>
      </c>
      <c r="K1368">
        <f>VLOOKUP(A1368,[1]ratio_family_bedrooms!$A:$K,10,FALSE)</f>
        <v>1.2222222222222221</v>
      </c>
      <c r="L1368">
        <f>VLOOKUP(A1368,[1]ratio_family_bedrooms!$A:$K,11,FALSE)</f>
        <v>1.5</v>
      </c>
      <c r="M1368">
        <f t="shared" si="21"/>
        <v>1095.6830391315211</v>
      </c>
    </row>
    <row r="1369" spans="1:13" x14ac:dyDescent="0.2">
      <c r="A1369">
        <v>2011</v>
      </c>
      <c r="B1369">
        <v>10</v>
      </c>
      <c r="C1369" t="s">
        <v>61</v>
      </c>
      <c r="D1369">
        <v>1</v>
      </c>
      <c r="E1369" t="s">
        <v>25</v>
      </c>
      <c r="F1369">
        <f>VLOOKUP(A1369&amp;B1369&amp;C1369&amp;D1369&amp;E1369,average_median_rates_2_aptFINAL!A:P,16,FALSE)</f>
        <v>850</v>
      </c>
      <c r="G1369">
        <f>VLOOKUP(A1369&amp;B1369&amp;C1369&amp;3&amp;E1369,average_median_rates_2_aptFINAL!A:P,16,FALSE)</f>
        <v>1180</v>
      </c>
      <c r="H1369">
        <f>IF(D1369&lt;=3,VLOOKUP(A1369&amp;D1369,[1]ratio_condo_family!$A:$F,6,FALSE),0)</f>
        <v>1.224226859364828</v>
      </c>
      <c r="I1369">
        <f>VLOOKUP(A1369&amp;3,[1]ratio_condo_family!$A:$F,6,FALSE)</f>
        <v>1.3385777198549491</v>
      </c>
      <c r="J1369">
        <f>VLOOKUP(A1369,[1]ratio_family_bedrooms!$A:$K,9,FALSE)</f>
        <v>1.0588235294117647</v>
      </c>
      <c r="K1369">
        <f>VLOOKUP(A1369,[1]ratio_family_bedrooms!$A:$K,10,FALSE)</f>
        <v>1.2222222222222221</v>
      </c>
      <c r="L1369">
        <f>VLOOKUP(A1369,[1]ratio_family_bedrooms!$A:$K,11,FALSE)</f>
        <v>1.5</v>
      </c>
      <c r="M1369">
        <f t="shared" si="21"/>
        <v>1040.5928304601039</v>
      </c>
    </row>
    <row r="1370" spans="1:13" x14ac:dyDescent="0.2">
      <c r="A1370">
        <v>2011</v>
      </c>
      <c r="B1370">
        <v>10</v>
      </c>
      <c r="C1370" t="s">
        <v>61</v>
      </c>
      <c r="D1370">
        <v>1</v>
      </c>
      <c r="E1370" t="s">
        <v>26</v>
      </c>
      <c r="F1370">
        <f>VLOOKUP(A1370&amp;B1370&amp;C1370&amp;D1370&amp;E1370,average_median_rates_2_aptFINAL!A:P,16,FALSE)</f>
        <v>950</v>
      </c>
      <c r="G1370">
        <f>VLOOKUP(A1370&amp;B1370&amp;C1370&amp;3&amp;E1370,average_median_rates_2_aptFINAL!A:P,16,FALSE)</f>
        <v>1106</v>
      </c>
      <c r="H1370">
        <f>IF(D1370&lt;=3,VLOOKUP(A1370&amp;D1370,[1]ratio_condo_family!$A:$F,6,FALSE),0)</f>
        <v>1.224226859364828</v>
      </c>
      <c r="I1370">
        <f>VLOOKUP(A1370&amp;3,[1]ratio_condo_family!$A:$F,6,FALSE)</f>
        <v>1.3385777198549491</v>
      </c>
      <c r="J1370">
        <f>VLOOKUP(A1370,[1]ratio_family_bedrooms!$A:$K,9,FALSE)</f>
        <v>1.0588235294117647</v>
      </c>
      <c r="K1370">
        <f>VLOOKUP(A1370,[1]ratio_family_bedrooms!$A:$K,10,FALSE)</f>
        <v>1.2222222222222221</v>
      </c>
      <c r="L1370">
        <f>VLOOKUP(A1370,[1]ratio_family_bedrooms!$A:$K,11,FALSE)</f>
        <v>1.5</v>
      </c>
      <c r="M1370">
        <f t="shared" si="21"/>
        <v>1163.0155163965867</v>
      </c>
    </row>
    <row r="1371" spans="1:13" x14ac:dyDescent="0.2">
      <c r="A1371">
        <v>2011</v>
      </c>
      <c r="B1371">
        <v>10</v>
      </c>
      <c r="C1371" t="s">
        <v>61</v>
      </c>
      <c r="D1371">
        <v>1</v>
      </c>
      <c r="E1371" t="s">
        <v>27</v>
      </c>
      <c r="F1371">
        <f>VLOOKUP(A1371&amp;B1371&amp;C1371&amp;D1371&amp;E1371,average_median_rates_2_aptFINAL!A:P,16,FALSE)</f>
        <v>1300</v>
      </c>
      <c r="G1371">
        <f>VLOOKUP(A1371&amp;B1371&amp;C1371&amp;3&amp;E1371,average_median_rates_2_aptFINAL!A:P,16,FALSE)</f>
        <v>2150</v>
      </c>
      <c r="H1371">
        <f>IF(D1371&lt;=3,VLOOKUP(A1371&amp;D1371,[1]ratio_condo_family!$A:$F,6,FALSE),0)</f>
        <v>1.224226859364828</v>
      </c>
      <c r="I1371">
        <f>VLOOKUP(A1371&amp;3,[1]ratio_condo_family!$A:$F,6,FALSE)</f>
        <v>1.3385777198549491</v>
      </c>
      <c r="J1371">
        <f>VLOOKUP(A1371,[1]ratio_family_bedrooms!$A:$K,9,FALSE)</f>
        <v>1.0588235294117647</v>
      </c>
      <c r="K1371">
        <f>VLOOKUP(A1371,[1]ratio_family_bedrooms!$A:$K,10,FALSE)</f>
        <v>1.2222222222222221</v>
      </c>
      <c r="L1371">
        <f>VLOOKUP(A1371,[1]ratio_family_bedrooms!$A:$K,11,FALSE)</f>
        <v>1.5</v>
      </c>
      <c r="M1371">
        <f t="shared" si="21"/>
        <v>1591.4949171742765</v>
      </c>
    </row>
    <row r="1372" spans="1:13" x14ac:dyDescent="0.2">
      <c r="A1372">
        <v>2011</v>
      </c>
      <c r="B1372">
        <v>10</v>
      </c>
      <c r="C1372" t="s">
        <v>61</v>
      </c>
      <c r="D1372">
        <v>1</v>
      </c>
      <c r="E1372" t="s">
        <v>28</v>
      </c>
      <c r="F1372">
        <f>VLOOKUP(A1372&amp;B1372&amp;C1372&amp;D1372&amp;E1372,average_median_rates_2_aptFINAL!A:P,16,FALSE)</f>
        <v>850</v>
      </c>
      <c r="G1372">
        <f>VLOOKUP(A1372&amp;B1372&amp;C1372&amp;3&amp;E1372,average_median_rates_2_aptFINAL!A:P,16,FALSE)</f>
        <v>1300</v>
      </c>
      <c r="H1372">
        <f>IF(D1372&lt;=3,VLOOKUP(A1372&amp;D1372,[1]ratio_condo_family!$A:$F,6,FALSE),0)</f>
        <v>1.224226859364828</v>
      </c>
      <c r="I1372">
        <f>VLOOKUP(A1372&amp;3,[1]ratio_condo_family!$A:$F,6,FALSE)</f>
        <v>1.3385777198549491</v>
      </c>
      <c r="J1372">
        <f>VLOOKUP(A1372,[1]ratio_family_bedrooms!$A:$K,9,FALSE)</f>
        <v>1.0588235294117647</v>
      </c>
      <c r="K1372">
        <f>VLOOKUP(A1372,[1]ratio_family_bedrooms!$A:$K,10,FALSE)</f>
        <v>1.2222222222222221</v>
      </c>
      <c r="L1372">
        <f>VLOOKUP(A1372,[1]ratio_family_bedrooms!$A:$K,11,FALSE)</f>
        <v>1.5</v>
      </c>
      <c r="M1372">
        <f t="shared" si="21"/>
        <v>1040.5928304601039</v>
      </c>
    </row>
    <row r="1373" spans="1:13" x14ac:dyDescent="0.2">
      <c r="A1373">
        <v>2011</v>
      </c>
      <c r="B1373">
        <v>10</v>
      </c>
      <c r="C1373" t="s">
        <v>61</v>
      </c>
      <c r="D1373">
        <v>1</v>
      </c>
      <c r="E1373" t="s">
        <v>29</v>
      </c>
      <c r="F1373">
        <f>VLOOKUP(A1373&amp;B1373&amp;C1373&amp;D1373&amp;E1373,average_median_rates_2_aptFINAL!A:P,16,FALSE)</f>
        <v>770</v>
      </c>
      <c r="G1373">
        <f>VLOOKUP(A1373&amp;B1373&amp;C1373&amp;3&amp;E1373,average_median_rates_2_aptFINAL!A:P,16,FALSE)</f>
        <v>1050</v>
      </c>
      <c r="H1373">
        <f>IF(D1373&lt;=3,VLOOKUP(A1373&amp;D1373,[1]ratio_condo_family!$A:$F,6,FALSE),0)</f>
        <v>1.224226859364828</v>
      </c>
      <c r="I1373">
        <f>VLOOKUP(A1373&amp;3,[1]ratio_condo_family!$A:$F,6,FALSE)</f>
        <v>1.3385777198549491</v>
      </c>
      <c r="J1373">
        <f>VLOOKUP(A1373,[1]ratio_family_bedrooms!$A:$K,9,FALSE)</f>
        <v>1.0588235294117647</v>
      </c>
      <c r="K1373">
        <f>VLOOKUP(A1373,[1]ratio_family_bedrooms!$A:$K,10,FALSE)</f>
        <v>1.2222222222222221</v>
      </c>
      <c r="L1373">
        <f>VLOOKUP(A1373,[1]ratio_family_bedrooms!$A:$K,11,FALSE)</f>
        <v>1.5</v>
      </c>
      <c r="M1373">
        <f t="shared" si="21"/>
        <v>942.65468171091754</v>
      </c>
    </row>
    <row r="1374" spans="1:13" x14ac:dyDescent="0.2">
      <c r="A1374">
        <v>2011</v>
      </c>
      <c r="B1374">
        <v>10</v>
      </c>
      <c r="C1374" t="s">
        <v>61</v>
      </c>
      <c r="D1374">
        <v>1</v>
      </c>
      <c r="E1374" t="s">
        <v>31</v>
      </c>
      <c r="F1374">
        <f>VLOOKUP(A1374&amp;B1374&amp;C1374&amp;D1374&amp;E1374,average_median_rates_2_aptFINAL!A:P,16,FALSE)</f>
        <v>870</v>
      </c>
      <c r="G1374">
        <f>VLOOKUP(A1374&amp;B1374&amp;C1374&amp;3&amp;E1374,average_median_rates_2_aptFINAL!A:P,16,FALSE)</f>
        <v>1275</v>
      </c>
      <c r="H1374">
        <f>IF(D1374&lt;=3,VLOOKUP(A1374&amp;D1374,[1]ratio_condo_family!$A:$F,6,FALSE),0)</f>
        <v>1.224226859364828</v>
      </c>
      <c r="I1374">
        <f>VLOOKUP(A1374&amp;3,[1]ratio_condo_family!$A:$F,6,FALSE)</f>
        <v>1.3385777198549491</v>
      </c>
      <c r="J1374">
        <f>VLOOKUP(A1374,[1]ratio_family_bedrooms!$A:$K,9,FALSE)</f>
        <v>1.0588235294117647</v>
      </c>
      <c r="K1374">
        <f>VLOOKUP(A1374,[1]ratio_family_bedrooms!$A:$K,10,FALSE)</f>
        <v>1.2222222222222221</v>
      </c>
      <c r="L1374">
        <f>VLOOKUP(A1374,[1]ratio_family_bedrooms!$A:$K,11,FALSE)</f>
        <v>1.5</v>
      </c>
      <c r="M1374">
        <f t="shared" si="21"/>
        <v>1065.0773676474003</v>
      </c>
    </row>
    <row r="1375" spans="1:13" x14ac:dyDescent="0.2">
      <c r="A1375">
        <v>2011</v>
      </c>
      <c r="B1375">
        <v>10</v>
      </c>
      <c r="C1375" t="s">
        <v>61</v>
      </c>
      <c r="D1375">
        <v>1</v>
      </c>
      <c r="E1375" t="s">
        <v>32</v>
      </c>
      <c r="F1375">
        <f>VLOOKUP(A1375&amp;B1375&amp;C1375&amp;D1375&amp;E1375,average_median_rates_2_aptFINAL!A:P,16,FALSE)</f>
        <v>792</v>
      </c>
      <c r="G1375">
        <f>VLOOKUP(A1375&amp;B1375&amp;C1375&amp;3&amp;E1375,average_median_rates_2_aptFINAL!A:P,16,FALSE)</f>
        <v>1350</v>
      </c>
      <c r="H1375">
        <f>IF(D1375&lt;=3,VLOOKUP(A1375&amp;D1375,[1]ratio_condo_family!$A:$F,6,FALSE),0)</f>
        <v>1.224226859364828</v>
      </c>
      <c r="I1375">
        <f>VLOOKUP(A1375&amp;3,[1]ratio_condo_family!$A:$F,6,FALSE)</f>
        <v>1.3385777198549491</v>
      </c>
      <c r="J1375">
        <f>VLOOKUP(A1375,[1]ratio_family_bedrooms!$A:$K,9,FALSE)</f>
        <v>1.0588235294117647</v>
      </c>
      <c r="K1375">
        <f>VLOOKUP(A1375,[1]ratio_family_bedrooms!$A:$K,10,FALSE)</f>
        <v>1.2222222222222221</v>
      </c>
      <c r="L1375">
        <f>VLOOKUP(A1375,[1]ratio_family_bedrooms!$A:$K,11,FALSE)</f>
        <v>1.5</v>
      </c>
      <c r="M1375">
        <f t="shared" si="21"/>
        <v>969.58767261694379</v>
      </c>
    </row>
    <row r="1376" spans="1:13" x14ac:dyDescent="0.2">
      <c r="A1376">
        <v>2011</v>
      </c>
      <c r="B1376">
        <v>10</v>
      </c>
      <c r="C1376" t="s">
        <v>61</v>
      </c>
      <c r="D1376">
        <v>1</v>
      </c>
      <c r="E1376" t="s">
        <v>33</v>
      </c>
      <c r="F1376">
        <f>VLOOKUP(A1376&amp;B1376&amp;C1376&amp;D1376&amp;E1376,average_median_rates_2_aptFINAL!A:P,16,FALSE)</f>
        <v>1059.3803337758411</v>
      </c>
      <c r="G1376">
        <f>VLOOKUP(A1376&amp;B1376&amp;C1376&amp;3&amp;E1376,average_median_rates_2_aptFINAL!A:P,16,FALSE)</f>
        <v>2046.5853570915374</v>
      </c>
      <c r="H1376">
        <f>IF(D1376&lt;=3,VLOOKUP(A1376&amp;D1376,[1]ratio_condo_family!$A:$F,6,FALSE),0)</f>
        <v>1.224226859364828</v>
      </c>
      <c r="I1376">
        <f>VLOOKUP(A1376&amp;3,[1]ratio_condo_family!$A:$F,6,FALSE)</f>
        <v>1.3385777198549491</v>
      </c>
      <c r="J1376">
        <f>VLOOKUP(A1376,[1]ratio_family_bedrooms!$A:$K,9,FALSE)</f>
        <v>1.0588235294117647</v>
      </c>
      <c r="K1376">
        <f>VLOOKUP(A1376,[1]ratio_family_bedrooms!$A:$K,10,FALSE)</f>
        <v>1.2222222222222221</v>
      </c>
      <c r="L1376">
        <f>VLOOKUP(A1376,[1]ratio_family_bedrooms!$A:$K,11,FALSE)</f>
        <v>1.5</v>
      </c>
      <c r="M1376">
        <f t="shared" si="21"/>
        <v>1296.9218588912611</v>
      </c>
    </row>
    <row r="1377" spans="1:13" x14ac:dyDescent="0.2">
      <c r="A1377">
        <v>2011</v>
      </c>
      <c r="B1377">
        <v>10</v>
      </c>
      <c r="C1377" t="s">
        <v>61</v>
      </c>
      <c r="D1377">
        <v>1</v>
      </c>
      <c r="E1377" t="s">
        <v>34</v>
      </c>
      <c r="F1377">
        <f>VLOOKUP(A1377&amp;B1377&amp;C1377&amp;D1377&amp;E1377,average_median_rates_2_aptFINAL!A:P,16,FALSE)</f>
        <v>1020</v>
      </c>
      <c r="G1377">
        <f>VLOOKUP(A1377&amp;B1377&amp;C1377&amp;3&amp;E1377,average_median_rates_2_aptFINAL!A:P,16,FALSE)</f>
        <v>1450</v>
      </c>
      <c r="H1377">
        <f>IF(D1377&lt;=3,VLOOKUP(A1377&amp;D1377,[1]ratio_condo_family!$A:$F,6,FALSE),0)</f>
        <v>1.224226859364828</v>
      </c>
      <c r="I1377">
        <f>VLOOKUP(A1377&amp;3,[1]ratio_condo_family!$A:$F,6,FALSE)</f>
        <v>1.3385777198549491</v>
      </c>
      <c r="J1377">
        <f>VLOOKUP(A1377,[1]ratio_family_bedrooms!$A:$K,9,FALSE)</f>
        <v>1.0588235294117647</v>
      </c>
      <c r="K1377">
        <f>VLOOKUP(A1377,[1]ratio_family_bedrooms!$A:$K,10,FALSE)</f>
        <v>1.2222222222222221</v>
      </c>
      <c r="L1377">
        <f>VLOOKUP(A1377,[1]ratio_family_bedrooms!$A:$K,11,FALSE)</f>
        <v>1.5</v>
      </c>
      <c r="M1377">
        <f t="shared" si="21"/>
        <v>1248.7113965521246</v>
      </c>
    </row>
    <row r="1378" spans="1:13" x14ac:dyDescent="0.2">
      <c r="A1378">
        <v>2011</v>
      </c>
      <c r="B1378">
        <v>10</v>
      </c>
      <c r="C1378" t="s">
        <v>61</v>
      </c>
      <c r="D1378">
        <v>1</v>
      </c>
      <c r="E1378" t="s">
        <v>35</v>
      </c>
      <c r="F1378">
        <f>VLOOKUP(A1378&amp;B1378&amp;C1378&amp;D1378&amp;E1378,average_median_rates_2_aptFINAL!A:P,16,FALSE)</f>
        <v>1250</v>
      </c>
      <c r="G1378">
        <f>VLOOKUP(A1378&amp;B1378&amp;C1378&amp;3&amp;E1378,average_median_rates_2_aptFINAL!A:P,16,FALSE)</f>
        <v>2700</v>
      </c>
      <c r="H1378">
        <f>IF(D1378&lt;=3,VLOOKUP(A1378&amp;D1378,[1]ratio_condo_family!$A:$F,6,FALSE),0)</f>
        <v>1.224226859364828</v>
      </c>
      <c r="I1378">
        <f>VLOOKUP(A1378&amp;3,[1]ratio_condo_family!$A:$F,6,FALSE)</f>
        <v>1.3385777198549491</v>
      </c>
      <c r="J1378">
        <f>VLOOKUP(A1378,[1]ratio_family_bedrooms!$A:$K,9,FALSE)</f>
        <v>1.0588235294117647</v>
      </c>
      <c r="K1378">
        <f>VLOOKUP(A1378,[1]ratio_family_bedrooms!$A:$K,10,FALSE)</f>
        <v>1.2222222222222221</v>
      </c>
      <c r="L1378">
        <f>VLOOKUP(A1378,[1]ratio_family_bedrooms!$A:$K,11,FALSE)</f>
        <v>1.5</v>
      </c>
      <c r="M1378">
        <f t="shared" si="21"/>
        <v>1530.2835742060349</v>
      </c>
    </row>
    <row r="1379" spans="1:13" x14ac:dyDescent="0.2">
      <c r="A1379">
        <v>2011</v>
      </c>
      <c r="B1379">
        <v>10</v>
      </c>
      <c r="C1379" t="s">
        <v>61</v>
      </c>
      <c r="D1379">
        <v>1</v>
      </c>
      <c r="E1379" t="s">
        <v>36</v>
      </c>
      <c r="F1379">
        <f>VLOOKUP(A1379&amp;B1379&amp;C1379&amp;D1379&amp;E1379,average_median_rates_2_aptFINAL!A:P,16,FALSE)</f>
        <v>900</v>
      </c>
      <c r="G1379">
        <f>VLOOKUP(A1379&amp;B1379&amp;C1379&amp;3&amp;E1379,average_median_rates_2_aptFINAL!A:P,16,FALSE)</f>
        <v>1317</v>
      </c>
      <c r="H1379">
        <f>IF(D1379&lt;=3,VLOOKUP(A1379&amp;D1379,[1]ratio_condo_family!$A:$F,6,FALSE),0)</f>
        <v>1.224226859364828</v>
      </c>
      <c r="I1379">
        <f>VLOOKUP(A1379&amp;3,[1]ratio_condo_family!$A:$F,6,FALSE)</f>
        <v>1.3385777198549491</v>
      </c>
      <c r="J1379">
        <f>VLOOKUP(A1379,[1]ratio_family_bedrooms!$A:$K,9,FALSE)</f>
        <v>1.0588235294117647</v>
      </c>
      <c r="K1379">
        <f>VLOOKUP(A1379,[1]ratio_family_bedrooms!$A:$K,10,FALSE)</f>
        <v>1.2222222222222221</v>
      </c>
      <c r="L1379">
        <f>VLOOKUP(A1379,[1]ratio_family_bedrooms!$A:$K,11,FALSE)</f>
        <v>1.5</v>
      </c>
      <c r="M1379">
        <f t="shared" si="21"/>
        <v>1101.8041734283452</v>
      </c>
    </row>
    <row r="1380" spans="1:13" x14ac:dyDescent="0.2">
      <c r="A1380">
        <v>2011</v>
      </c>
      <c r="B1380">
        <v>10</v>
      </c>
      <c r="C1380" t="s">
        <v>61</v>
      </c>
      <c r="D1380">
        <v>1</v>
      </c>
      <c r="E1380" t="s">
        <v>37</v>
      </c>
      <c r="F1380">
        <f>VLOOKUP(A1380&amp;B1380&amp;C1380&amp;D1380&amp;E1380,average_median_rates_2_aptFINAL!A:P,16,FALSE)</f>
        <v>761</v>
      </c>
      <c r="G1380">
        <f>VLOOKUP(A1380&amp;B1380&amp;C1380&amp;3&amp;E1380,average_median_rates_2_aptFINAL!A:P,16,FALSE)</f>
        <v>950</v>
      </c>
      <c r="H1380">
        <f>IF(D1380&lt;=3,VLOOKUP(A1380&amp;D1380,[1]ratio_condo_family!$A:$F,6,FALSE),0)</f>
        <v>1.224226859364828</v>
      </c>
      <c r="I1380">
        <f>VLOOKUP(A1380&amp;3,[1]ratio_condo_family!$A:$F,6,FALSE)</f>
        <v>1.3385777198549491</v>
      </c>
      <c r="J1380">
        <f>VLOOKUP(A1380,[1]ratio_family_bedrooms!$A:$K,9,FALSE)</f>
        <v>1.0588235294117647</v>
      </c>
      <c r="K1380">
        <f>VLOOKUP(A1380,[1]ratio_family_bedrooms!$A:$K,10,FALSE)</f>
        <v>1.2222222222222221</v>
      </c>
      <c r="L1380">
        <f>VLOOKUP(A1380,[1]ratio_family_bedrooms!$A:$K,11,FALSE)</f>
        <v>1.5</v>
      </c>
      <c r="M1380">
        <f t="shared" si="21"/>
        <v>931.63663997663411</v>
      </c>
    </row>
    <row r="1381" spans="1:13" x14ac:dyDescent="0.2">
      <c r="A1381">
        <v>2011</v>
      </c>
      <c r="B1381">
        <v>10</v>
      </c>
      <c r="C1381" t="s">
        <v>61</v>
      </c>
      <c r="D1381">
        <v>1</v>
      </c>
      <c r="E1381" t="s">
        <v>38</v>
      </c>
      <c r="F1381">
        <f>VLOOKUP(A1381&amp;B1381&amp;C1381&amp;D1381&amp;E1381,average_median_rates_2_aptFINAL!A:P,16,FALSE)</f>
        <v>725</v>
      </c>
      <c r="G1381">
        <f>VLOOKUP(A1381&amp;B1381&amp;C1381&amp;3&amp;E1381,average_median_rates_2_aptFINAL!A:P,16,FALSE)</f>
        <v>966</v>
      </c>
      <c r="H1381">
        <f>IF(D1381&lt;=3,VLOOKUP(A1381&amp;D1381,[1]ratio_condo_family!$A:$F,6,FALSE),0)</f>
        <v>1.224226859364828</v>
      </c>
      <c r="I1381">
        <f>VLOOKUP(A1381&amp;3,[1]ratio_condo_family!$A:$F,6,FALSE)</f>
        <v>1.3385777198549491</v>
      </c>
      <c r="J1381">
        <f>VLOOKUP(A1381,[1]ratio_family_bedrooms!$A:$K,9,FALSE)</f>
        <v>1.0588235294117647</v>
      </c>
      <c r="K1381">
        <f>VLOOKUP(A1381,[1]ratio_family_bedrooms!$A:$K,10,FALSE)</f>
        <v>1.2222222222222221</v>
      </c>
      <c r="L1381">
        <f>VLOOKUP(A1381,[1]ratio_family_bedrooms!$A:$K,11,FALSE)</f>
        <v>1.5</v>
      </c>
      <c r="M1381">
        <f t="shared" si="21"/>
        <v>887.56447303950029</v>
      </c>
    </row>
    <row r="1382" spans="1:13" x14ac:dyDescent="0.2">
      <c r="A1382">
        <v>2011</v>
      </c>
      <c r="B1382">
        <v>10</v>
      </c>
      <c r="C1382" t="s">
        <v>61</v>
      </c>
      <c r="D1382">
        <v>1</v>
      </c>
      <c r="E1382" t="s">
        <v>39</v>
      </c>
      <c r="F1382">
        <f>VLOOKUP(A1382&amp;B1382&amp;C1382&amp;D1382&amp;E1382,average_median_rates_2_aptFINAL!A:P,16,FALSE)</f>
        <v>825</v>
      </c>
      <c r="G1382">
        <f>VLOOKUP(A1382&amp;B1382&amp;C1382&amp;3&amp;E1382,average_median_rates_2_aptFINAL!A:P,16,FALSE)</f>
        <v>1450</v>
      </c>
      <c r="H1382">
        <f>IF(D1382&lt;=3,VLOOKUP(A1382&amp;D1382,[1]ratio_condo_family!$A:$F,6,FALSE),0)</f>
        <v>1.224226859364828</v>
      </c>
      <c r="I1382">
        <f>VLOOKUP(A1382&amp;3,[1]ratio_condo_family!$A:$F,6,FALSE)</f>
        <v>1.3385777198549491</v>
      </c>
      <c r="J1382">
        <f>VLOOKUP(A1382,[1]ratio_family_bedrooms!$A:$K,9,FALSE)</f>
        <v>1.0588235294117647</v>
      </c>
      <c r="K1382">
        <f>VLOOKUP(A1382,[1]ratio_family_bedrooms!$A:$K,10,FALSE)</f>
        <v>1.2222222222222221</v>
      </c>
      <c r="L1382">
        <f>VLOOKUP(A1382,[1]ratio_family_bedrooms!$A:$K,11,FALSE)</f>
        <v>1.5</v>
      </c>
      <c r="M1382">
        <f t="shared" si="21"/>
        <v>1009.9871589759831</v>
      </c>
    </row>
    <row r="1383" spans="1:13" x14ac:dyDescent="0.2">
      <c r="A1383">
        <v>2011</v>
      </c>
      <c r="B1383">
        <v>10</v>
      </c>
      <c r="C1383" t="s">
        <v>61</v>
      </c>
      <c r="D1383">
        <v>1</v>
      </c>
      <c r="E1383" t="s">
        <v>40</v>
      </c>
      <c r="F1383">
        <f>VLOOKUP(A1383&amp;B1383&amp;C1383&amp;D1383&amp;E1383,average_median_rates_2_aptFINAL!A:P,16,FALSE)</f>
        <v>730</v>
      </c>
      <c r="G1383">
        <f>VLOOKUP(A1383&amp;B1383&amp;C1383&amp;3&amp;E1383,average_median_rates_2_aptFINAL!A:P,16,FALSE)</f>
        <v>1050</v>
      </c>
      <c r="H1383">
        <f>IF(D1383&lt;=3,VLOOKUP(A1383&amp;D1383,[1]ratio_condo_family!$A:$F,6,FALSE),0)</f>
        <v>1.224226859364828</v>
      </c>
      <c r="I1383">
        <f>VLOOKUP(A1383&amp;3,[1]ratio_condo_family!$A:$F,6,FALSE)</f>
        <v>1.3385777198549491</v>
      </c>
      <c r="J1383">
        <f>VLOOKUP(A1383,[1]ratio_family_bedrooms!$A:$K,9,FALSE)</f>
        <v>1.0588235294117647</v>
      </c>
      <c r="K1383">
        <f>VLOOKUP(A1383,[1]ratio_family_bedrooms!$A:$K,10,FALSE)</f>
        <v>1.2222222222222221</v>
      </c>
      <c r="L1383">
        <f>VLOOKUP(A1383,[1]ratio_family_bedrooms!$A:$K,11,FALSE)</f>
        <v>1.5</v>
      </c>
      <c r="M1383">
        <f t="shared" si="21"/>
        <v>893.68560733632444</v>
      </c>
    </row>
    <row r="1384" spans="1:13" x14ac:dyDescent="0.2">
      <c r="A1384">
        <v>2011</v>
      </c>
      <c r="B1384">
        <v>10</v>
      </c>
      <c r="C1384" t="s">
        <v>61</v>
      </c>
      <c r="D1384">
        <v>1</v>
      </c>
      <c r="E1384" t="s">
        <v>41</v>
      </c>
      <c r="F1384">
        <f>VLOOKUP(A1384&amp;B1384&amp;C1384&amp;D1384&amp;E1384,average_median_rates_2_aptFINAL!A:P,16,FALSE)</f>
        <v>775</v>
      </c>
      <c r="G1384">
        <f>VLOOKUP(A1384&amp;B1384&amp;C1384&amp;3&amp;E1384,average_median_rates_2_aptFINAL!A:P,16,FALSE)</f>
        <v>1200</v>
      </c>
      <c r="H1384">
        <f>IF(D1384&lt;=3,VLOOKUP(A1384&amp;D1384,[1]ratio_condo_family!$A:$F,6,FALSE),0)</f>
        <v>1.224226859364828</v>
      </c>
      <c r="I1384">
        <f>VLOOKUP(A1384&amp;3,[1]ratio_condo_family!$A:$F,6,FALSE)</f>
        <v>1.3385777198549491</v>
      </c>
      <c r="J1384">
        <f>VLOOKUP(A1384,[1]ratio_family_bedrooms!$A:$K,9,FALSE)</f>
        <v>1.0588235294117647</v>
      </c>
      <c r="K1384">
        <f>VLOOKUP(A1384,[1]ratio_family_bedrooms!$A:$K,10,FALSE)</f>
        <v>1.2222222222222221</v>
      </c>
      <c r="L1384">
        <f>VLOOKUP(A1384,[1]ratio_family_bedrooms!$A:$K,11,FALSE)</f>
        <v>1.5</v>
      </c>
      <c r="M1384">
        <f t="shared" si="21"/>
        <v>948.7758160077417</v>
      </c>
    </row>
    <row r="1385" spans="1:13" x14ac:dyDescent="0.2">
      <c r="A1385">
        <v>2011</v>
      </c>
      <c r="B1385">
        <v>10</v>
      </c>
      <c r="C1385" t="s">
        <v>61</v>
      </c>
      <c r="D1385">
        <v>1</v>
      </c>
      <c r="E1385" t="s">
        <v>42</v>
      </c>
      <c r="F1385">
        <f>VLOOKUP(A1385&amp;B1385&amp;C1385&amp;D1385&amp;E1385,average_median_rates_2_aptFINAL!A:P,16,FALSE)</f>
        <v>715</v>
      </c>
      <c r="G1385">
        <f>VLOOKUP(A1385&amp;B1385&amp;C1385&amp;3&amp;E1385,average_median_rates_2_aptFINAL!A:P,16,FALSE)</f>
        <v>1050</v>
      </c>
      <c r="H1385">
        <f>IF(D1385&lt;=3,VLOOKUP(A1385&amp;D1385,[1]ratio_condo_family!$A:$F,6,FALSE),0)</f>
        <v>1.224226859364828</v>
      </c>
      <c r="I1385">
        <f>VLOOKUP(A1385&amp;3,[1]ratio_condo_family!$A:$F,6,FALSE)</f>
        <v>1.3385777198549491</v>
      </c>
      <c r="J1385">
        <f>VLOOKUP(A1385,[1]ratio_family_bedrooms!$A:$K,9,FALSE)</f>
        <v>1.0588235294117647</v>
      </c>
      <c r="K1385">
        <f>VLOOKUP(A1385,[1]ratio_family_bedrooms!$A:$K,10,FALSE)</f>
        <v>1.2222222222222221</v>
      </c>
      <c r="L1385">
        <f>VLOOKUP(A1385,[1]ratio_family_bedrooms!$A:$K,11,FALSE)</f>
        <v>1.5</v>
      </c>
      <c r="M1385">
        <f t="shared" si="21"/>
        <v>875.32220444585198</v>
      </c>
    </row>
    <row r="1386" spans="1:13" x14ac:dyDescent="0.2">
      <c r="A1386">
        <v>2011</v>
      </c>
      <c r="B1386">
        <v>10</v>
      </c>
      <c r="C1386" t="s">
        <v>61</v>
      </c>
      <c r="D1386">
        <v>1</v>
      </c>
      <c r="E1386" t="s">
        <v>43</v>
      </c>
      <c r="F1386">
        <f>VLOOKUP(A1386&amp;B1386&amp;C1386&amp;D1386&amp;E1386,average_median_rates_2_aptFINAL!A:P,16,FALSE)</f>
        <v>905</v>
      </c>
      <c r="G1386">
        <f>VLOOKUP(A1386&amp;B1386&amp;C1386&amp;3&amp;E1386,average_median_rates_2_aptFINAL!A:P,16,FALSE)</f>
        <v>1250</v>
      </c>
      <c r="H1386">
        <f>IF(D1386&lt;=3,VLOOKUP(A1386&amp;D1386,[1]ratio_condo_family!$A:$F,6,FALSE),0)</f>
        <v>1.224226859364828</v>
      </c>
      <c r="I1386">
        <f>VLOOKUP(A1386&amp;3,[1]ratio_condo_family!$A:$F,6,FALSE)</f>
        <v>1.3385777198549491</v>
      </c>
      <c r="J1386">
        <f>VLOOKUP(A1386,[1]ratio_family_bedrooms!$A:$K,9,FALSE)</f>
        <v>1.0588235294117647</v>
      </c>
      <c r="K1386">
        <f>VLOOKUP(A1386,[1]ratio_family_bedrooms!$A:$K,10,FALSE)</f>
        <v>1.2222222222222221</v>
      </c>
      <c r="L1386">
        <f>VLOOKUP(A1386,[1]ratio_family_bedrooms!$A:$K,11,FALSE)</f>
        <v>1.5</v>
      </c>
      <c r="M1386">
        <f t="shared" si="21"/>
        <v>1107.9253077251694</v>
      </c>
    </row>
    <row r="1387" spans="1:13" x14ac:dyDescent="0.2">
      <c r="A1387">
        <v>2011</v>
      </c>
      <c r="B1387">
        <v>10</v>
      </c>
      <c r="C1387" t="s">
        <v>61</v>
      </c>
      <c r="D1387">
        <v>1</v>
      </c>
      <c r="E1387" t="s">
        <v>60</v>
      </c>
      <c r="F1387">
        <f>VLOOKUP(A1387&amp;B1387&amp;C1387&amp;D1387&amp;E1387,average_median_rates_2_aptFINAL!A:P,16,FALSE)</f>
        <v>925</v>
      </c>
      <c r="G1387">
        <f>VLOOKUP(A1387&amp;B1387&amp;C1387&amp;3&amp;E1387,average_median_rates_2_aptFINAL!A:P,16,FALSE)</f>
        <v>1300</v>
      </c>
      <c r="H1387">
        <f>IF(D1387&lt;=3,VLOOKUP(A1387&amp;D1387,[1]ratio_condo_family!$A:$F,6,FALSE),0)</f>
        <v>1.224226859364828</v>
      </c>
      <c r="I1387">
        <f>VLOOKUP(A1387&amp;3,[1]ratio_condo_family!$A:$F,6,FALSE)</f>
        <v>1.3385777198549491</v>
      </c>
      <c r="J1387">
        <f>VLOOKUP(A1387,[1]ratio_family_bedrooms!$A:$K,9,FALSE)</f>
        <v>1.0588235294117647</v>
      </c>
      <c r="K1387">
        <f>VLOOKUP(A1387,[1]ratio_family_bedrooms!$A:$K,10,FALSE)</f>
        <v>1.2222222222222221</v>
      </c>
      <c r="L1387">
        <f>VLOOKUP(A1387,[1]ratio_family_bedrooms!$A:$K,11,FALSE)</f>
        <v>1.5</v>
      </c>
      <c r="M1387">
        <f t="shared" si="21"/>
        <v>1132.4098449124658</v>
      </c>
    </row>
    <row r="1388" spans="1:13" x14ac:dyDescent="0.2">
      <c r="A1388">
        <v>2011</v>
      </c>
      <c r="B1388">
        <v>10</v>
      </c>
      <c r="C1388" t="s">
        <v>61</v>
      </c>
      <c r="D1388">
        <v>2</v>
      </c>
      <c r="E1388" t="s">
        <v>12</v>
      </c>
      <c r="F1388">
        <f>VLOOKUP(A1388&amp;B1388&amp;C1388&amp;D1388&amp;E1388,average_median_rates_2_aptFINAL!A:P,16,FALSE)</f>
        <v>1600</v>
      </c>
      <c r="G1388">
        <f>VLOOKUP(A1388&amp;B1388&amp;C1388&amp;3&amp;E1388,average_median_rates_2_aptFINAL!A:P,16,FALSE)</f>
        <v>2900</v>
      </c>
      <c r="H1388">
        <f>IF(D1388&lt;=3,VLOOKUP(A1388&amp;D1388,[1]ratio_condo_family!$A:$F,6,FALSE),0)</f>
        <v>1.3268101772118206</v>
      </c>
      <c r="I1388">
        <f>VLOOKUP(A1388&amp;3,[1]ratio_condo_family!$A:$F,6,FALSE)</f>
        <v>1.3385777198549491</v>
      </c>
      <c r="J1388">
        <f>VLOOKUP(A1388,[1]ratio_family_bedrooms!$A:$K,9,FALSE)</f>
        <v>1.0588235294117647</v>
      </c>
      <c r="K1388">
        <f>VLOOKUP(A1388,[1]ratio_family_bedrooms!$A:$K,10,FALSE)</f>
        <v>1.2222222222222221</v>
      </c>
      <c r="L1388">
        <f>VLOOKUP(A1388,[1]ratio_family_bedrooms!$A:$K,11,FALSE)</f>
        <v>1.5</v>
      </c>
      <c r="M1388">
        <f t="shared" si="21"/>
        <v>2122.8962835389129</v>
      </c>
    </row>
    <row r="1389" spans="1:13" x14ac:dyDescent="0.2">
      <c r="A1389">
        <v>2011</v>
      </c>
      <c r="B1389">
        <v>10</v>
      </c>
      <c r="C1389" t="s">
        <v>61</v>
      </c>
      <c r="D1389">
        <v>2</v>
      </c>
      <c r="E1389" t="s">
        <v>16</v>
      </c>
      <c r="F1389">
        <f>VLOOKUP(A1389&amp;B1389&amp;C1389&amp;D1389&amp;E1389,average_median_rates_2_aptFINAL!A:P,16,FALSE)</f>
        <v>1600</v>
      </c>
      <c r="G1389">
        <f>VLOOKUP(A1389&amp;B1389&amp;C1389&amp;3&amp;E1389,average_median_rates_2_aptFINAL!A:P,16,FALSE)</f>
        <v>2400</v>
      </c>
      <c r="H1389">
        <f>IF(D1389&lt;=3,VLOOKUP(A1389&amp;D1389,[1]ratio_condo_family!$A:$F,6,FALSE),0)</f>
        <v>1.3268101772118206</v>
      </c>
      <c r="I1389">
        <f>VLOOKUP(A1389&amp;3,[1]ratio_condo_family!$A:$F,6,FALSE)</f>
        <v>1.3385777198549491</v>
      </c>
      <c r="J1389">
        <f>VLOOKUP(A1389,[1]ratio_family_bedrooms!$A:$K,9,FALSE)</f>
        <v>1.0588235294117647</v>
      </c>
      <c r="K1389">
        <f>VLOOKUP(A1389,[1]ratio_family_bedrooms!$A:$K,10,FALSE)</f>
        <v>1.2222222222222221</v>
      </c>
      <c r="L1389">
        <f>VLOOKUP(A1389,[1]ratio_family_bedrooms!$A:$K,11,FALSE)</f>
        <v>1.5</v>
      </c>
      <c r="M1389">
        <f t="shared" si="21"/>
        <v>2122.8962835389129</v>
      </c>
    </row>
    <row r="1390" spans="1:13" x14ac:dyDescent="0.2">
      <c r="A1390">
        <v>2011</v>
      </c>
      <c r="B1390">
        <v>10</v>
      </c>
      <c r="C1390" t="s">
        <v>61</v>
      </c>
      <c r="D1390">
        <v>2</v>
      </c>
      <c r="E1390" t="s">
        <v>17</v>
      </c>
      <c r="F1390">
        <f>VLOOKUP(A1390&amp;B1390&amp;C1390&amp;D1390&amp;E1390,average_median_rates_2_aptFINAL!A:P,16,FALSE)</f>
        <v>1625</v>
      </c>
      <c r="G1390">
        <f>VLOOKUP(A1390&amp;B1390&amp;C1390&amp;3&amp;E1390,average_median_rates_2_aptFINAL!A:P,16,FALSE)</f>
        <v>2400</v>
      </c>
      <c r="H1390">
        <f>IF(D1390&lt;=3,VLOOKUP(A1390&amp;D1390,[1]ratio_condo_family!$A:$F,6,FALSE),0)</f>
        <v>1.3268101772118206</v>
      </c>
      <c r="I1390">
        <f>VLOOKUP(A1390&amp;3,[1]ratio_condo_family!$A:$F,6,FALSE)</f>
        <v>1.3385777198549491</v>
      </c>
      <c r="J1390">
        <f>VLOOKUP(A1390,[1]ratio_family_bedrooms!$A:$K,9,FALSE)</f>
        <v>1.0588235294117647</v>
      </c>
      <c r="K1390">
        <f>VLOOKUP(A1390,[1]ratio_family_bedrooms!$A:$K,10,FALSE)</f>
        <v>1.2222222222222221</v>
      </c>
      <c r="L1390">
        <f>VLOOKUP(A1390,[1]ratio_family_bedrooms!$A:$K,11,FALSE)</f>
        <v>1.5</v>
      </c>
      <c r="M1390">
        <f t="shared" si="21"/>
        <v>2156.0665379692086</v>
      </c>
    </row>
    <row r="1391" spans="1:13" x14ac:dyDescent="0.2">
      <c r="A1391">
        <v>2011</v>
      </c>
      <c r="B1391">
        <v>10</v>
      </c>
      <c r="C1391" t="s">
        <v>61</v>
      </c>
      <c r="D1391">
        <v>2</v>
      </c>
      <c r="E1391" t="s">
        <v>19</v>
      </c>
      <c r="F1391">
        <f>VLOOKUP(A1391&amp;B1391&amp;C1391&amp;D1391&amp;E1391,average_median_rates_2_aptFINAL!A:P,16,FALSE)</f>
        <v>1490</v>
      </c>
      <c r="G1391">
        <f>VLOOKUP(A1391&amp;B1391&amp;C1391&amp;3&amp;E1391,average_median_rates_2_aptFINAL!A:P,16,FALSE)</f>
        <v>1700</v>
      </c>
      <c r="H1391">
        <f>IF(D1391&lt;=3,VLOOKUP(A1391&amp;D1391,[1]ratio_condo_family!$A:$F,6,FALSE),0)</f>
        <v>1.3268101772118206</v>
      </c>
      <c r="I1391">
        <f>VLOOKUP(A1391&amp;3,[1]ratio_condo_family!$A:$F,6,FALSE)</f>
        <v>1.3385777198549491</v>
      </c>
      <c r="J1391">
        <f>VLOOKUP(A1391,[1]ratio_family_bedrooms!$A:$K,9,FALSE)</f>
        <v>1.0588235294117647</v>
      </c>
      <c r="K1391">
        <f>VLOOKUP(A1391,[1]ratio_family_bedrooms!$A:$K,10,FALSE)</f>
        <v>1.2222222222222221</v>
      </c>
      <c r="L1391">
        <f>VLOOKUP(A1391,[1]ratio_family_bedrooms!$A:$K,11,FALSE)</f>
        <v>1.5</v>
      </c>
      <c r="M1391">
        <f t="shared" si="21"/>
        <v>1976.9471640456127</v>
      </c>
    </row>
    <row r="1392" spans="1:13" x14ac:dyDescent="0.2">
      <c r="A1392">
        <v>2011</v>
      </c>
      <c r="B1392">
        <v>10</v>
      </c>
      <c r="C1392" t="s">
        <v>61</v>
      </c>
      <c r="D1392">
        <v>2</v>
      </c>
      <c r="E1392" t="s">
        <v>20</v>
      </c>
      <c r="F1392">
        <f>VLOOKUP(A1392&amp;B1392&amp;C1392&amp;D1392&amp;E1392,average_median_rates_2_aptFINAL!A:P,16,FALSE)</f>
        <v>1550</v>
      </c>
      <c r="G1392">
        <f>VLOOKUP(A1392&amp;B1392&amp;C1392&amp;3&amp;E1392,average_median_rates_2_aptFINAL!A:P,16,FALSE)</f>
        <v>2363.171791924125</v>
      </c>
      <c r="H1392">
        <f>IF(D1392&lt;=3,VLOOKUP(A1392&amp;D1392,[1]ratio_condo_family!$A:$F,6,FALSE),0)</f>
        <v>1.3268101772118206</v>
      </c>
      <c r="I1392">
        <f>VLOOKUP(A1392&amp;3,[1]ratio_condo_family!$A:$F,6,FALSE)</f>
        <v>1.3385777198549491</v>
      </c>
      <c r="J1392">
        <f>VLOOKUP(A1392,[1]ratio_family_bedrooms!$A:$K,9,FALSE)</f>
        <v>1.0588235294117647</v>
      </c>
      <c r="K1392">
        <f>VLOOKUP(A1392,[1]ratio_family_bedrooms!$A:$K,10,FALSE)</f>
        <v>1.2222222222222221</v>
      </c>
      <c r="L1392">
        <f>VLOOKUP(A1392,[1]ratio_family_bedrooms!$A:$K,11,FALSE)</f>
        <v>1.5</v>
      </c>
      <c r="M1392">
        <f t="shared" si="21"/>
        <v>2056.555774678322</v>
      </c>
    </row>
    <row r="1393" spans="1:13" x14ac:dyDescent="0.2">
      <c r="A1393">
        <v>2011</v>
      </c>
      <c r="B1393">
        <v>10</v>
      </c>
      <c r="C1393" t="s">
        <v>61</v>
      </c>
      <c r="D1393">
        <v>2</v>
      </c>
      <c r="E1393" t="s">
        <v>21</v>
      </c>
      <c r="F1393">
        <f>VLOOKUP(A1393&amp;B1393&amp;C1393&amp;D1393&amp;E1393,average_median_rates_2_aptFINAL!A:P,16,FALSE)</f>
        <v>1713</v>
      </c>
      <c r="G1393">
        <f>VLOOKUP(A1393&amp;B1393&amp;C1393&amp;3&amp;E1393,average_median_rates_2_aptFINAL!A:P,16,FALSE)</f>
        <v>2300</v>
      </c>
      <c r="H1393">
        <f>IF(D1393&lt;=3,VLOOKUP(A1393&amp;D1393,[1]ratio_condo_family!$A:$F,6,FALSE),0)</f>
        <v>1.3268101772118206</v>
      </c>
      <c r="I1393">
        <f>VLOOKUP(A1393&amp;3,[1]ratio_condo_family!$A:$F,6,FALSE)</f>
        <v>1.3385777198549491</v>
      </c>
      <c r="J1393">
        <f>VLOOKUP(A1393,[1]ratio_family_bedrooms!$A:$K,9,FALSE)</f>
        <v>1.0588235294117647</v>
      </c>
      <c r="K1393">
        <f>VLOOKUP(A1393,[1]ratio_family_bedrooms!$A:$K,10,FALSE)</f>
        <v>1.2222222222222221</v>
      </c>
      <c r="L1393">
        <f>VLOOKUP(A1393,[1]ratio_family_bedrooms!$A:$K,11,FALSE)</f>
        <v>1.5</v>
      </c>
      <c r="M1393">
        <f t="shared" si="21"/>
        <v>2272.8258335638488</v>
      </c>
    </row>
    <row r="1394" spans="1:13" x14ac:dyDescent="0.2">
      <c r="A1394">
        <v>2011</v>
      </c>
      <c r="B1394">
        <v>10</v>
      </c>
      <c r="C1394" t="s">
        <v>61</v>
      </c>
      <c r="D1394">
        <v>2</v>
      </c>
      <c r="E1394" t="s">
        <v>23</v>
      </c>
      <c r="F1394">
        <f>VLOOKUP(A1394&amp;B1394&amp;C1394&amp;D1394&amp;E1394,average_median_rates_2_aptFINAL!A:P,16,FALSE)</f>
        <v>1068</v>
      </c>
      <c r="G1394">
        <f>VLOOKUP(A1394&amp;B1394&amp;C1394&amp;3&amp;E1394,average_median_rates_2_aptFINAL!A:P,16,FALSE)</f>
        <v>1170</v>
      </c>
      <c r="H1394">
        <f>IF(D1394&lt;=3,VLOOKUP(A1394&amp;D1394,[1]ratio_condo_family!$A:$F,6,FALSE),0)</f>
        <v>1.3268101772118206</v>
      </c>
      <c r="I1394">
        <f>VLOOKUP(A1394&amp;3,[1]ratio_condo_family!$A:$F,6,FALSE)</f>
        <v>1.3385777198549491</v>
      </c>
      <c r="J1394">
        <f>VLOOKUP(A1394,[1]ratio_family_bedrooms!$A:$K,9,FALSE)</f>
        <v>1.0588235294117647</v>
      </c>
      <c r="K1394">
        <f>VLOOKUP(A1394,[1]ratio_family_bedrooms!$A:$K,10,FALSE)</f>
        <v>1.2222222222222221</v>
      </c>
      <c r="L1394">
        <f>VLOOKUP(A1394,[1]ratio_family_bedrooms!$A:$K,11,FALSE)</f>
        <v>1.5</v>
      </c>
      <c r="M1394">
        <f t="shared" si="21"/>
        <v>1417.0332692622244</v>
      </c>
    </row>
    <row r="1395" spans="1:13" x14ac:dyDescent="0.2">
      <c r="A1395">
        <v>2011</v>
      </c>
      <c r="B1395">
        <v>10</v>
      </c>
      <c r="C1395" t="s">
        <v>61</v>
      </c>
      <c r="D1395">
        <v>2</v>
      </c>
      <c r="E1395" t="s">
        <v>24</v>
      </c>
      <c r="F1395">
        <f>VLOOKUP(A1395&amp;B1395&amp;C1395&amp;D1395&amp;E1395,average_median_rates_2_aptFINAL!A:P,16,FALSE)</f>
        <v>1200</v>
      </c>
      <c r="G1395">
        <f>VLOOKUP(A1395&amp;B1395&amp;C1395&amp;3&amp;E1395,average_median_rates_2_aptFINAL!A:P,16,FALSE)</f>
        <v>1243.2192125305362</v>
      </c>
      <c r="H1395">
        <f>IF(D1395&lt;=3,VLOOKUP(A1395&amp;D1395,[1]ratio_condo_family!$A:$F,6,FALSE),0)</f>
        <v>1.3268101772118206</v>
      </c>
      <c r="I1395">
        <f>VLOOKUP(A1395&amp;3,[1]ratio_condo_family!$A:$F,6,FALSE)</f>
        <v>1.3385777198549491</v>
      </c>
      <c r="J1395">
        <f>VLOOKUP(A1395,[1]ratio_family_bedrooms!$A:$K,9,FALSE)</f>
        <v>1.0588235294117647</v>
      </c>
      <c r="K1395">
        <f>VLOOKUP(A1395,[1]ratio_family_bedrooms!$A:$K,10,FALSE)</f>
        <v>1.2222222222222221</v>
      </c>
      <c r="L1395">
        <f>VLOOKUP(A1395,[1]ratio_family_bedrooms!$A:$K,11,FALSE)</f>
        <v>1.5</v>
      </c>
      <c r="M1395">
        <f t="shared" si="21"/>
        <v>1592.1722126541847</v>
      </c>
    </row>
    <row r="1396" spans="1:13" x14ac:dyDescent="0.2">
      <c r="A1396">
        <v>2011</v>
      </c>
      <c r="B1396">
        <v>10</v>
      </c>
      <c r="C1396" t="s">
        <v>61</v>
      </c>
      <c r="D1396">
        <v>2</v>
      </c>
      <c r="E1396" t="s">
        <v>25</v>
      </c>
      <c r="F1396">
        <f>VLOOKUP(A1396&amp;B1396&amp;C1396&amp;D1396&amp;E1396,average_median_rates_2_aptFINAL!A:P,16,FALSE)</f>
        <v>1010</v>
      </c>
      <c r="G1396">
        <f>VLOOKUP(A1396&amp;B1396&amp;C1396&amp;3&amp;E1396,average_median_rates_2_aptFINAL!A:P,16,FALSE)</f>
        <v>1180</v>
      </c>
      <c r="H1396">
        <f>IF(D1396&lt;=3,VLOOKUP(A1396&amp;D1396,[1]ratio_condo_family!$A:$F,6,FALSE),0)</f>
        <v>1.3268101772118206</v>
      </c>
      <c r="I1396">
        <f>VLOOKUP(A1396&amp;3,[1]ratio_condo_family!$A:$F,6,FALSE)</f>
        <v>1.3385777198549491</v>
      </c>
      <c r="J1396">
        <f>VLOOKUP(A1396,[1]ratio_family_bedrooms!$A:$K,9,FALSE)</f>
        <v>1.0588235294117647</v>
      </c>
      <c r="K1396">
        <f>VLOOKUP(A1396,[1]ratio_family_bedrooms!$A:$K,10,FALSE)</f>
        <v>1.2222222222222221</v>
      </c>
      <c r="L1396">
        <f>VLOOKUP(A1396,[1]ratio_family_bedrooms!$A:$K,11,FALSE)</f>
        <v>1.5</v>
      </c>
      <c r="M1396">
        <f t="shared" si="21"/>
        <v>1340.0782789839388</v>
      </c>
    </row>
    <row r="1397" spans="1:13" x14ac:dyDescent="0.2">
      <c r="A1397">
        <v>2011</v>
      </c>
      <c r="B1397">
        <v>10</v>
      </c>
      <c r="C1397" t="s">
        <v>61</v>
      </c>
      <c r="D1397">
        <v>2</v>
      </c>
      <c r="E1397" t="s">
        <v>26</v>
      </c>
      <c r="F1397">
        <f>VLOOKUP(A1397&amp;B1397&amp;C1397&amp;D1397&amp;E1397,average_median_rates_2_aptFINAL!A:P,16,FALSE)</f>
        <v>1285</v>
      </c>
      <c r="G1397">
        <f>VLOOKUP(A1397&amp;B1397&amp;C1397&amp;3&amp;E1397,average_median_rates_2_aptFINAL!A:P,16,FALSE)</f>
        <v>1106</v>
      </c>
      <c r="H1397">
        <f>IF(D1397&lt;=3,VLOOKUP(A1397&amp;D1397,[1]ratio_condo_family!$A:$F,6,FALSE),0)</f>
        <v>1.3268101772118206</v>
      </c>
      <c r="I1397">
        <f>VLOOKUP(A1397&amp;3,[1]ratio_condo_family!$A:$F,6,FALSE)</f>
        <v>1.3385777198549491</v>
      </c>
      <c r="J1397">
        <f>VLOOKUP(A1397,[1]ratio_family_bedrooms!$A:$K,9,FALSE)</f>
        <v>1.0588235294117647</v>
      </c>
      <c r="K1397">
        <f>VLOOKUP(A1397,[1]ratio_family_bedrooms!$A:$K,10,FALSE)</f>
        <v>1.2222222222222221</v>
      </c>
      <c r="L1397">
        <f>VLOOKUP(A1397,[1]ratio_family_bedrooms!$A:$K,11,FALSE)</f>
        <v>1.5</v>
      </c>
      <c r="M1397">
        <f t="shared" si="21"/>
        <v>1704.9510777171895</v>
      </c>
    </row>
    <row r="1398" spans="1:13" x14ac:dyDescent="0.2">
      <c r="A1398">
        <v>2011</v>
      </c>
      <c r="B1398">
        <v>10</v>
      </c>
      <c r="C1398" t="s">
        <v>61</v>
      </c>
      <c r="D1398">
        <v>2</v>
      </c>
      <c r="E1398" t="s">
        <v>27</v>
      </c>
      <c r="F1398">
        <f>VLOOKUP(A1398&amp;B1398&amp;C1398&amp;D1398&amp;E1398,average_median_rates_2_aptFINAL!A:P,16,FALSE)</f>
        <v>2000</v>
      </c>
      <c r="G1398">
        <f>VLOOKUP(A1398&amp;B1398&amp;C1398&amp;3&amp;E1398,average_median_rates_2_aptFINAL!A:P,16,FALSE)</f>
        <v>2150</v>
      </c>
      <c r="H1398">
        <f>IF(D1398&lt;=3,VLOOKUP(A1398&amp;D1398,[1]ratio_condo_family!$A:$F,6,FALSE),0)</f>
        <v>1.3268101772118206</v>
      </c>
      <c r="I1398">
        <f>VLOOKUP(A1398&amp;3,[1]ratio_condo_family!$A:$F,6,FALSE)</f>
        <v>1.3385777198549491</v>
      </c>
      <c r="J1398">
        <f>VLOOKUP(A1398,[1]ratio_family_bedrooms!$A:$K,9,FALSE)</f>
        <v>1.0588235294117647</v>
      </c>
      <c r="K1398">
        <f>VLOOKUP(A1398,[1]ratio_family_bedrooms!$A:$K,10,FALSE)</f>
        <v>1.2222222222222221</v>
      </c>
      <c r="L1398">
        <f>VLOOKUP(A1398,[1]ratio_family_bedrooms!$A:$K,11,FALSE)</f>
        <v>1.5</v>
      </c>
      <c r="M1398">
        <f t="shared" si="21"/>
        <v>2653.6203544236414</v>
      </c>
    </row>
    <row r="1399" spans="1:13" x14ac:dyDescent="0.2">
      <c r="A1399">
        <v>2011</v>
      </c>
      <c r="B1399">
        <v>10</v>
      </c>
      <c r="C1399" t="s">
        <v>61</v>
      </c>
      <c r="D1399">
        <v>2</v>
      </c>
      <c r="E1399" t="s">
        <v>28</v>
      </c>
      <c r="F1399">
        <f>VLOOKUP(A1399&amp;B1399&amp;C1399&amp;D1399&amp;E1399,average_median_rates_2_aptFINAL!A:P,16,FALSE)</f>
        <v>1085</v>
      </c>
      <c r="G1399">
        <f>VLOOKUP(A1399&amp;B1399&amp;C1399&amp;3&amp;E1399,average_median_rates_2_aptFINAL!A:P,16,FALSE)</f>
        <v>1300</v>
      </c>
      <c r="H1399">
        <f>IF(D1399&lt;=3,VLOOKUP(A1399&amp;D1399,[1]ratio_condo_family!$A:$F,6,FALSE),0)</f>
        <v>1.3268101772118206</v>
      </c>
      <c r="I1399">
        <f>VLOOKUP(A1399&amp;3,[1]ratio_condo_family!$A:$F,6,FALSE)</f>
        <v>1.3385777198549491</v>
      </c>
      <c r="J1399">
        <f>VLOOKUP(A1399,[1]ratio_family_bedrooms!$A:$K,9,FALSE)</f>
        <v>1.0588235294117647</v>
      </c>
      <c r="K1399">
        <f>VLOOKUP(A1399,[1]ratio_family_bedrooms!$A:$K,10,FALSE)</f>
        <v>1.2222222222222221</v>
      </c>
      <c r="L1399">
        <f>VLOOKUP(A1399,[1]ratio_family_bedrooms!$A:$K,11,FALSE)</f>
        <v>1.5</v>
      </c>
      <c r="M1399">
        <f t="shared" si="21"/>
        <v>1439.5890422748253</v>
      </c>
    </row>
    <row r="1400" spans="1:13" x14ac:dyDescent="0.2">
      <c r="A1400">
        <v>2011</v>
      </c>
      <c r="B1400">
        <v>10</v>
      </c>
      <c r="C1400" t="s">
        <v>61</v>
      </c>
      <c r="D1400">
        <v>2</v>
      </c>
      <c r="E1400" t="s">
        <v>29</v>
      </c>
      <c r="F1400">
        <f>VLOOKUP(A1400&amp;B1400&amp;C1400&amp;D1400&amp;E1400,average_median_rates_2_aptFINAL!A:P,16,FALSE)</f>
        <v>920</v>
      </c>
      <c r="G1400">
        <f>VLOOKUP(A1400&amp;B1400&amp;C1400&amp;3&amp;E1400,average_median_rates_2_aptFINAL!A:P,16,FALSE)</f>
        <v>1050</v>
      </c>
      <c r="H1400">
        <f>IF(D1400&lt;=3,VLOOKUP(A1400&amp;D1400,[1]ratio_condo_family!$A:$F,6,FALSE),0)</f>
        <v>1.3268101772118206</v>
      </c>
      <c r="I1400">
        <f>VLOOKUP(A1400&amp;3,[1]ratio_condo_family!$A:$F,6,FALSE)</f>
        <v>1.3385777198549491</v>
      </c>
      <c r="J1400">
        <f>VLOOKUP(A1400,[1]ratio_family_bedrooms!$A:$K,9,FALSE)</f>
        <v>1.0588235294117647</v>
      </c>
      <c r="K1400">
        <f>VLOOKUP(A1400,[1]ratio_family_bedrooms!$A:$K,10,FALSE)</f>
        <v>1.2222222222222221</v>
      </c>
      <c r="L1400">
        <f>VLOOKUP(A1400,[1]ratio_family_bedrooms!$A:$K,11,FALSE)</f>
        <v>1.5</v>
      </c>
      <c r="M1400">
        <f t="shared" si="21"/>
        <v>1220.6653630348749</v>
      </c>
    </row>
    <row r="1401" spans="1:13" x14ac:dyDescent="0.2">
      <c r="A1401">
        <v>2011</v>
      </c>
      <c r="B1401">
        <v>10</v>
      </c>
      <c r="C1401" t="s">
        <v>61</v>
      </c>
      <c r="D1401">
        <v>2</v>
      </c>
      <c r="E1401" t="s">
        <v>31</v>
      </c>
      <c r="F1401">
        <f>VLOOKUP(A1401&amp;B1401&amp;C1401&amp;D1401&amp;E1401,average_median_rates_2_aptFINAL!A:P,16,FALSE)</f>
        <v>1200</v>
      </c>
      <c r="G1401">
        <f>VLOOKUP(A1401&amp;B1401&amp;C1401&amp;3&amp;E1401,average_median_rates_2_aptFINAL!A:P,16,FALSE)</f>
        <v>1275</v>
      </c>
      <c r="H1401">
        <f>IF(D1401&lt;=3,VLOOKUP(A1401&amp;D1401,[1]ratio_condo_family!$A:$F,6,FALSE),0)</f>
        <v>1.3268101772118206</v>
      </c>
      <c r="I1401">
        <f>VLOOKUP(A1401&amp;3,[1]ratio_condo_family!$A:$F,6,FALSE)</f>
        <v>1.3385777198549491</v>
      </c>
      <c r="J1401">
        <f>VLOOKUP(A1401,[1]ratio_family_bedrooms!$A:$K,9,FALSE)</f>
        <v>1.0588235294117647</v>
      </c>
      <c r="K1401">
        <f>VLOOKUP(A1401,[1]ratio_family_bedrooms!$A:$K,10,FALSE)</f>
        <v>1.2222222222222221</v>
      </c>
      <c r="L1401">
        <f>VLOOKUP(A1401,[1]ratio_family_bedrooms!$A:$K,11,FALSE)</f>
        <v>1.5</v>
      </c>
      <c r="M1401">
        <f t="shared" si="21"/>
        <v>1592.1722126541847</v>
      </c>
    </row>
    <row r="1402" spans="1:13" x14ac:dyDescent="0.2">
      <c r="A1402">
        <v>2011</v>
      </c>
      <c r="B1402">
        <v>10</v>
      </c>
      <c r="C1402" t="s">
        <v>61</v>
      </c>
      <c r="D1402">
        <v>2</v>
      </c>
      <c r="E1402" t="s">
        <v>32</v>
      </c>
      <c r="F1402">
        <f>VLOOKUP(A1402&amp;B1402&amp;C1402&amp;D1402&amp;E1402,average_median_rates_2_aptFINAL!A:P,16,FALSE)</f>
        <v>1015</v>
      </c>
      <c r="G1402">
        <f>VLOOKUP(A1402&amp;B1402&amp;C1402&amp;3&amp;E1402,average_median_rates_2_aptFINAL!A:P,16,FALSE)</f>
        <v>1350</v>
      </c>
      <c r="H1402">
        <f>IF(D1402&lt;=3,VLOOKUP(A1402&amp;D1402,[1]ratio_condo_family!$A:$F,6,FALSE),0)</f>
        <v>1.3268101772118206</v>
      </c>
      <c r="I1402">
        <f>VLOOKUP(A1402&amp;3,[1]ratio_condo_family!$A:$F,6,FALSE)</f>
        <v>1.3385777198549491</v>
      </c>
      <c r="J1402">
        <f>VLOOKUP(A1402,[1]ratio_family_bedrooms!$A:$K,9,FALSE)</f>
        <v>1.0588235294117647</v>
      </c>
      <c r="K1402">
        <f>VLOOKUP(A1402,[1]ratio_family_bedrooms!$A:$K,10,FALSE)</f>
        <v>1.2222222222222221</v>
      </c>
      <c r="L1402">
        <f>VLOOKUP(A1402,[1]ratio_family_bedrooms!$A:$K,11,FALSE)</f>
        <v>1.5</v>
      </c>
      <c r="M1402">
        <f t="shared" si="21"/>
        <v>1346.7123298699978</v>
      </c>
    </row>
    <row r="1403" spans="1:13" x14ac:dyDescent="0.2">
      <c r="A1403">
        <v>2011</v>
      </c>
      <c r="B1403">
        <v>10</v>
      </c>
      <c r="C1403" t="s">
        <v>61</v>
      </c>
      <c r="D1403">
        <v>2</v>
      </c>
      <c r="E1403" t="s">
        <v>33</v>
      </c>
      <c r="F1403">
        <f>VLOOKUP(A1403&amp;B1403&amp;C1403&amp;D1403&amp;E1403,average_median_rates_2_aptFINAL!A:P,16,FALSE)</f>
        <v>1300.1451208032649</v>
      </c>
      <c r="G1403">
        <f>VLOOKUP(A1403&amp;B1403&amp;C1403&amp;3&amp;E1403,average_median_rates_2_aptFINAL!A:P,16,FALSE)</f>
        <v>2046.5853570915374</v>
      </c>
      <c r="H1403">
        <f>IF(D1403&lt;=3,VLOOKUP(A1403&amp;D1403,[1]ratio_condo_family!$A:$F,6,FALSE),0)</f>
        <v>1.3268101772118206</v>
      </c>
      <c r="I1403">
        <f>VLOOKUP(A1403&amp;3,[1]ratio_condo_family!$A:$F,6,FALSE)</f>
        <v>1.3385777198549491</v>
      </c>
      <c r="J1403">
        <f>VLOOKUP(A1403,[1]ratio_family_bedrooms!$A:$K,9,FALSE)</f>
        <v>1.0588235294117647</v>
      </c>
      <c r="K1403">
        <f>VLOOKUP(A1403,[1]ratio_family_bedrooms!$A:$K,10,FALSE)</f>
        <v>1.2222222222222221</v>
      </c>
      <c r="L1403">
        <f>VLOOKUP(A1403,[1]ratio_family_bedrooms!$A:$K,11,FALSE)</f>
        <v>1.5</v>
      </c>
      <c r="M1403">
        <f t="shared" si="21"/>
        <v>1725.0457781340638</v>
      </c>
    </row>
    <row r="1404" spans="1:13" x14ac:dyDescent="0.2">
      <c r="A1404">
        <v>2011</v>
      </c>
      <c r="B1404">
        <v>10</v>
      </c>
      <c r="C1404" t="s">
        <v>61</v>
      </c>
      <c r="D1404">
        <v>2</v>
      </c>
      <c r="E1404" t="s">
        <v>34</v>
      </c>
      <c r="F1404">
        <f>VLOOKUP(A1404&amp;B1404&amp;C1404&amp;D1404&amp;E1404,average_median_rates_2_aptFINAL!A:P,16,FALSE)</f>
        <v>1200</v>
      </c>
      <c r="G1404">
        <f>VLOOKUP(A1404&amp;B1404&amp;C1404&amp;3&amp;E1404,average_median_rates_2_aptFINAL!A:P,16,FALSE)</f>
        <v>1450</v>
      </c>
      <c r="H1404">
        <f>IF(D1404&lt;=3,VLOOKUP(A1404&amp;D1404,[1]ratio_condo_family!$A:$F,6,FALSE),0)</f>
        <v>1.3268101772118206</v>
      </c>
      <c r="I1404">
        <f>VLOOKUP(A1404&amp;3,[1]ratio_condo_family!$A:$F,6,FALSE)</f>
        <v>1.3385777198549491</v>
      </c>
      <c r="J1404">
        <f>VLOOKUP(A1404,[1]ratio_family_bedrooms!$A:$K,9,FALSE)</f>
        <v>1.0588235294117647</v>
      </c>
      <c r="K1404">
        <f>VLOOKUP(A1404,[1]ratio_family_bedrooms!$A:$K,10,FALSE)</f>
        <v>1.2222222222222221</v>
      </c>
      <c r="L1404">
        <f>VLOOKUP(A1404,[1]ratio_family_bedrooms!$A:$K,11,FALSE)</f>
        <v>1.5</v>
      </c>
      <c r="M1404">
        <f t="shared" si="21"/>
        <v>1592.1722126541847</v>
      </c>
    </row>
    <row r="1405" spans="1:13" x14ac:dyDescent="0.2">
      <c r="A1405">
        <v>2011</v>
      </c>
      <c r="B1405">
        <v>10</v>
      </c>
      <c r="C1405" t="s">
        <v>61</v>
      </c>
      <c r="D1405">
        <v>2</v>
      </c>
      <c r="E1405" t="s">
        <v>35</v>
      </c>
      <c r="F1405">
        <f>VLOOKUP(A1405&amp;B1405&amp;C1405&amp;D1405&amp;E1405,average_median_rates_2_aptFINAL!A:P,16,FALSE)</f>
        <v>2050</v>
      </c>
      <c r="G1405">
        <f>VLOOKUP(A1405&amp;B1405&amp;C1405&amp;3&amp;E1405,average_median_rates_2_aptFINAL!A:P,16,FALSE)</f>
        <v>2700</v>
      </c>
      <c r="H1405">
        <f>IF(D1405&lt;=3,VLOOKUP(A1405&amp;D1405,[1]ratio_condo_family!$A:$F,6,FALSE),0)</f>
        <v>1.3268101772118206</v>
      </c>
      <c r="I1405">
        <f>VLOOKUP(A1405&amp;3,[1]ratio_condo_family!$A:$F,6,FALSE)</f>
        <v>1.3385777198549491</v>
      </c>
      <c r="J1405">
        <f>VLOOKUP(A1405,[1]ratio_family_bedrooms!$A:$K,9,FALSE)</f>
        <v>1.0588235294117647</v>
      </c>
      <c r="K1405">
        <f>VLOOKUP(A1405,[1]ratio_family_bedrooms!$A:$K,10,FALSE)</f>
        <v>1.2222222222222221</v>
      </c>
      <c r="L1405">
        <f>VLOOKUP(A1405,[1]ratio_family_bedrooms!$A:$K,11,FALSE)</f>
        <v>1.5</v>
      </c>
      <c r="M1405">
        <f t="shared" si="21"/>
        <v>2719.9608632842323</v>
      </c>
    </row>
    <row r="1406" spans="1:13" x14ac:dyDescent="0.2">
      <c r="A1406">
        <v>2011</v>
      </c>
      <c r="B1406">
        <v>10</v>
      </c>
      <c r="C1406" t="s">
        <v>61</v>
      </c>
      <c r="D1406">
        <v>2</v>
      </c>
      <c r="E1406" t="s">
        <v>36</v>
      </c>
      <c r="F1406">
        <f>VLOOKUP(A1406&amp;B1406&amp;C1406&amp;D1406&amp;E1406,average_median_rates_2_aptFINAL!A:P,16,FALSE)</f>
        <v>1100</v>
      </c>
      <c r="G1406">
        <f>VLOOKUP(A1406&amp;B1406&amp;C1406&amp;3&amp;E1406,average_median_rates_2_aptFINAL!A:P,16,FALSE)</f>
        <v>1317</v>
      </c>
      <c r="H1406">
        <f>IF(D1406&lt;=3,VLOOKUP(A1406&amp;D1406,[1]ratio_condo_family!$A:$F,6,FALSE),0)</f>
        <v>1.3268101772118206</v>
      </c>
      <c r="I1406">
        <f>VLOOKUP(A1406&amp;3,[1]ratio_condo_family!$A:$F,6,FALSE)</f>
        <v>1.3385777198549491</v>
      </c>
      <c r="J1406">
        <f>VLOOKUP(A1406,[1]ratio_family_bedrooms!$A:$K,9,FALSE)</f>
        <v>1.0588235294117647</v>
      </c>
      <c r="K1406">
        <f>VLOOKUP(A1406,[1]ratio_family_bedrooms!$A:$K,10,FALSE)</f>
        <v>1.2222222222222221</v>
      </c>
      <c r="L1406">
        <f>VLOOKUP(A1406,[1]ratio_family_bedrooms!$A:$K,11,FALSE)</f>
        <v>1.5</v>
      </c>
      <c r="M1406">
        <f t="shared" si="21"/>
        <v>1459.4911949330026</v>
      </c>
    </row>
    <row r="1407" spans="1:13" x14ac:dyDescent="0.2">
      <c r="A1407">
        <v>2011</v>
      </c>
      <c r="B1407">
        <v>10</v>
      </c>
      <c r="C1407" t="s">
        <v>61</v>
      </c>
      <c r="D1407">
        <v>2</v>
      </c>
      <c r="E1407" t="s">
        <v>37</v>
      </c>
      <c r="F1407">
        <f>VLOOKUP(A1407&amp;B1407&amp;C1407&amp;D1407&amp;E1407,average_median_rates_2_aptFINAL!A:P,16,FALSE)</f>
        <v>965</v>
      </c>
      <c r="G1407">
        <f>VLOOKUP(A1407&amp;B1407&amp;C1407&amp;3&amp;E1407,average_median_rates_2_aptFINAL!A:P,16,FALSE)</f>
        <v>950</v>
      </c>
      <c r="H1407">
        <f>IF(D1407&lt;=3,VLOOKUP(A1407&amp;D1407,[1]ratio_condo_family!$A:$F,6,FALSE),0)</f>
        <v>1.3268101772118206</v>
      </c>
      <c r="I1407">
        <f>VLOOKUP(A1407&amp;3,[1]ratio_condo_family!$A:$F,6,FALSE)</f>
        <v>1.3385777198549491</v>
      </c>
      <c r="J1407">
        <f>VLOOKUP(A1407,[1]ratio_family_bedrooms!$A:$K,9,FALSE)</f>
        <v>1.0588235294117647</v>
      </c>
      <c r="K1407">
        <f>VLOOKUP(A1407,[1]ratio_family_bedrooms!$A:$K,10,FALSE)</f>
        <v>1.2222222222222221</v>
      </c>
      <c r="L1407">
        <f>VLOOKUP(A1407,[1]ratio_family_bedrooms!$A:$K,11,FALSE)</f>
        <v>1.5</v>
      </c>
      <c r="M1407">
        <f t="shared" si="21"/>
        <v>1280.3718210094069</v>
      </c>
    </row>
    <row r="1408" spans="1:13" x14ac:dyDescent="0.2">
      <c r="A1408">
        <v>2011</v>
      </c>
      <c r="B1408">
        <v>10</v>
      </c>
      <c r="C1408" t="s">
        <v>61</v>
      </c>
      <c r="D1408">
        <v>2</v>
      </c>
      <c r="E1408" t="s">
        <v>38</v>
      </c>
      <c r="F1408">
        <f>VLOOKUP(A1408&amp;B1408&amp;C1408&amp;D1408&amp;E1408,average_median_rates_2_aptFINAL!A:P,16,FALSE)</f>
        <v>875</v>
      </c>
      <c r="G1408">
        <f>VLOOKUP(A1408&amp;B1408&amp;C1408&amp;3&amp;E1408,average_median_rates_2_aptFINAL!A:P,16,FALSE)</f>
        <v>966</v>
      </c>
      <c r="H1408">
        <f>IF(D1408&lt;=3,VLOOKUP(A1408&amp;D1408,[1]ratio_condo_family!$A:$F,6,FALSE),0)</f>
        <v>1.3268101772118206</v>
      </c>
      <c r="I1408">
        <f>VLOOKUP(A1408&amp;3,[1]ratio_condo_family!$A:$F,6,FALSE)</f>
        <v>1.3385777198549491</v>
      </c>
      <c r="J1408">
        <f>VLOOKUP(A1408,[1]ratio_family_bedrooms!$A:$K,9,FALSE)</f>
        <v>1.0588235294117647</v>
      </c>
      <c r="K1408">
        <f>VLOOKUP(A1408,[1]ratio_family_bedrooms!$A:$K,10,FALSE)</f>
        <v>1.2222222222222221</v>
      </c>
      <c r="L1408">
        <f>VLOOKUP(A1408,[1]ratio_family_bedrooms!$A:$K,11,FALSE)</f>
        <v>1.5</v>
      </c>
      <c r="M1408">
        <f t="shared" si="21"/>
        <v>1160.9589050603431</v>
      </c>
    </row>
    <row r="1409" spans="1:13" x14ac:dyDescent="0.2">
      <c r="A1409">
        <v>2011</v>
      </c>
      <c r="B1409">
        <v>10</v>
      </c>
      <c r="C1409" t="s">
        <v>61</v>
      </c>
      <c r="D1409">
        <v>2</v>
      </c>
      <c r="E1409" t="s">
        <v>39</v>
      </c>
      <c r="F1409">
        <f>VLOOKUP(A1409&amp;B1409&amp;C1409&amp;D1409&amp;E1409,average_median_rates_2_aptFINAL!A:P,16,FALSE)</f>
        <v>995</v>
      </c>
      <c r="G1409">
        <f>VLOOKUP(A1409&amp;B1409&amp;C1409&amp;3&amp;E1409,average_median_rates_2_aptFINAL!A:P,16,FALSE)</f>
        <v>1450</v>
      </c>
      <c r="H1409">
        <f>IF(D1409&lt;=3,VLOOKUP(A1409&amp;D1409,[1]ratio_condo_family!$A:$F,6,FALSE),0)</f>
        <v>1.3268101772118206</v>
      </c>
      <c r="I1409">
        <f>VLOOKUP(A1409&amp;3,[1]ratio_condo_family!$A:$F,6,FALSE)</f>
        <v>1.3385777198549491</v>
      </c>
      <c r="J1409">
        <f>VLOOKUP(A1409,[1]ratio_family_bedrooms!$A:$K,9,FALSE)</f>
        <v>1.0588235294117647</v>
      </c>
      <c r="K1409">
        <f>VLOOKUP(A1409,[1]ratio_family_bedrooms!$A:$K,10,FALSE)</f>
        <v>1.2222222222222221</v>
      </c>
      <c r="L1409">
        <f>VLOOKUP(A1409,[1]ratio_family_bedrooms!$A:$K,11,FALSE)</f>
        <v>1.5</v>
      </c>
      <c r="M1409">
        <f t="shared" si="21"/>
        <v>1320.1761263257615</v>
      </c>
    </row>
    <row r="1410" spans="1:13" x14ac:dyDescent="0.2">
      <c r="A1410">
        <v>2011</v>
      </c>
      <c r="B1410">
        <v>10</v>
      </c>
      <c r="C1410" t="s">
        <v>61</v>
      </c>
      <c r="D1410">
        <v>2</v>
      </c>
      <c r="E1410" t="s">
        <v>40</v>
      </c>
      <c r="F1410">
        <f>VLOOKUP(A1410&amp;B1410&amp;C1410&amp;D1410&amp;E1410,average_median_rates_2_aptFINAL!A:P,16,FALSE)</f>
        <v>860</v>
      </c>
      <c r="G1410">
        <f>VLOOKUP(A1410&amp;B1410&amp;C1410&amp;3&amp;E1410,average_median_rates_2_aptFINAL!A:P,16,FALSE)</f>
        <v>1050</v>
      </c>
      <c r="H1410">
        <f>IF(D1410&lt;=3,VLOOKUP(A1410&amp;D1410,[1]ratio_condo_family!$A:$F,6,FALSE),0)</f>
        <v>1.3268101772118206</v>
      </c>
      <c r="I1410">
        <f>VLOOKUP(A1410&amp;3,[1]ratio_condo_family!$A:$F,6,FALSE)</f>
        <v>1.3385777198549491</v>
      </c>
      <c r="J1410">
        <f>VLOOKUP(A1410,[1]ratio_family_bedrooms!$A:$K,9,FALSE)</f>
        <v>1.0588235294117647</v>
      </c>
      <c r="K1410">
        <f>VLOOKUP(A1410,[1]ratio_family_bedrooms!$A:$K,10,FALSE)</f>
        <v>1.2222222222222221</v>
      </c>
      <c r="L1410">
        <f>VLOOKUP(A1410,[1]ratio_family_bedrooms!$A:$K,11,FALSE)</f>
        <v>1.5</v>
      </c>
      <c r="M1410">
        <f t="shared" si="21"/>
        <v>1141.0567524021658</v>
      </c>
    </row>
    <row r="1411" spans="1:13" x14ac:dyDescent="0.2">
      <c r="A1411">
        <v>2011</v>
      </c>
      <c r="B1411">
        <v>10</v>
      </c>
      <c r="C1411" t="s">
        <v>61</v>
      </c>
      <c r="D1411">
        <v>2</v>
      </c>
      <c r="E1411" t="s">
        <v>41</v>
      </c>
      <c r="F1411">
        <f>VLOOKUP(A1411&amp;B1411&amp;C1411&amp;D1411&amp;E1411,average_median_rates_2_aptFINAL!A:P,16,FALSE)</f>
        <v>950</v>
      </c>
      <c r="G1411">
        <f>VLOOKUP(A1411&amp;B1411&amp;C1411&amp;3&amp;E1411,average_median_rates_2_aptFINAL!A:P,16,FALSE)</f>
        <v>1200</v>
      </c>
      <c r="H1411">
        <f>IF(D1411&lt;=3,VLOOKUP(A1411&amp;D1411,[1]ratio_condo_family!$A:$F,6,FALSE),0)</f>
        <v>1.3268101772118206</v>
      </c>
      <c r="I1411">
        <f>VLOOKUP(A1411&amp;3,[1]ratio_condo_family!$A:$F,6,FALSE)</f>
        <v>1.3385777198549491</v>
      </c>
      <c r="J1411">
        <f>VLOOKUP(A1411,[1]ratio_family_bedrooms!$A:$K,9,FALSE)</f>
        <v>1.0588235294117647</v>
      </c>
      <c r="K1411">
        <f>VLOOKUP(A1411,[1]ratio_family_bedrooms!$A:$K,10,FALSE)</f>
        <v>1.2222222222222221</v>
      </c>
      <c r="L1411">
        <f>VLOOKUP(A1411,[1]ratio_family_bedrooms!$A:$K,11,FALSE)</f>
        <v>1.5</v>
      </c>
      <c r="M1411">
        <f t="shared" ref="M1411:M1474" si="22">IF(D1411&lt;=3,F1411*H1411,IF(D1411=4,G1411*I1411*J1411,IF(D1411=5,G1411*I1411*J1411*K1411,IF(D1411=6,G1411*I1411*J1411*K1411*L1411,0))))</f>
        <v>1260.4696683512295</v>
      </c>
    </row>
    <row r="1412" spans="1:13" x14ac:dyDescent="0.2">
      <c r="A1412">
        <v>2011</v>
      </c>
      <c r="B1412">
        <v>10</v>
      </c>
      <c r="C1412" t="s">
        <v>61</v>
      </c>
      <c r="D1412">
        <v>2</v>
      </c>
      <c r="E1412" t="s">
        <v>42</v>
      </c>
      <c r="F1412">
        <f>VLOOKUP(A1412&amp;B1412&amp;C1412&amp;D1412&amp;E1412,average_median_rates_2_aptFINAL!A:P,16,FALSE)</f>
        <v>900</v>
      </c>
      <c r="G1412">
        <f>VLOOKUP(A1412&amp;B1412&amp;C1412&amp;3&amp;E1412,average_median_rates_2_aptFINAL!A:P,16,FALSE)</f>
        <v>1050</v>
      </c>
      <c r="H1412">
        <f>IF(D1412&lt;=3,VLOOKUP(A1412&amp;D1412,[1]ratio_condo_family!$A:$F,6,FALSE),0)</f>
        <v>1.3268101772118206</v>
      </c>
      <c r="I1412">
        <f>VLOOKUP(A1412&amp;3,[1]ratio_condo_family!$A:$F,6,FALSE)</f>
        <v>1.3385777198549491</v>
      </c>
      <c r="J1412">
        <f>VLOOKUP(A1412,[1]ratio_family_bedrooms!$A:$K,9,FALSE)</f>
        <v>1.0588235294117647</v>
      </c>
      <c r="K1412">
        <f>VLOOKUP(A1412,[1]ratio_family_bedrooms!$A:$K,10,FALSE)</f>
        <v>1.2222222222222221</v>
      </c>
      <c r="L1412">
        <f>VLOOKUP(A1412,[1]ratio_family_bedrooms!$A:$K,11,FALSE)</f>
        <v>1.5</v>
      </c>
      <c r="M1412">
        <f t="shared" si="22"/>
        <v>1194.1291594906386</v>
      </c>
    </row>
    <row r="1413" spans="1:13" x14ac:dyDescent="0.2">
      <c r="A1413">
        <v>2011</v>
      </c>
      <c r="B1413">
        <v>10</v>
      </c>
      <c r="C1413" t="s">
        <v>61</v>
      </c>
      <c r="D1413">
        <v>2</v>
      </c>
      <c r="E1413" t="s">
        <v>43</v>
      </c>
      <c r="F1413">
        <f>VLOOKUP(A1413&amp;B1413&amp;C1413&amp;D1413&amp;E1413,average_median_rates_2_aptFINAL!A:P,16,FALSE)</f>
        <v>1100</v>
      </c>
      <c r="G1413">
        <f>VLOOKUP(A1413&amp;B1413&amp;C1413&amp;3&amp;E1413,average_median_rates_2_aptFINAL!A:P,16,FALSE)</f>
        <v>1250</v>
      </c>
      <c r="H1413">
        <f>IF(D1413&lt;=3,VLOOKUP(A1413&amp;D1413,[1]ratio_condo_family!$A:$F,6,FALSE),0)</f>
        <v>1.3268101772118206</v>
      </c>
      <c r="I1413">
        <f>VLOOKUP(A1413&amp;3,[1]ratio_condo_family!$A:$F,6,FALSE)</f>
        <v>1.3385777198549491</v>
      </c>
      <c r="J1413">
        <f>VLOOKUP(A1413,[1]ratio_family_bedrooms!$A:$K,9,FALSE)</f>
        <v>1.0588235294117647</v>
      </c>
      <c r="K1413">
        <f>VLOOKUP(A1413,[1]ratio_family_bedrooms!$A:$K,10,FALSE)</f>
        <v>1.2222222222222221</v>
      </c>
      <c r="L1413">
        <f>VLOOKUP(A1413,[1]ratio_family_bedrooms!$A:$K,11,FALSE)</f>
        <v>1.5</v>
      </c>
      <c r="M1413">
        <f t="shared" si="22"/>
        <v>1459.4911949330026</v>
      </c>
    </row>
    <row r="1414" spans="1:13" x14ac:dyDescent="0.2">
      <c r="A1414">
        <v>2011</v>
      </c>
      <c r="B1414">
        <v>10</v>
      </c>
      <c r="C1414" t="s">
        <v>61</v>
      </c>
      <c r="D1414">
        <v>2</v>
      </c>
      <c r="E1414" t="s">
        <v>60</v>
      </c>
      <c r="F1414">
        <f>VLOOKUP(A1414&amp;B1414&amp;C1414&amp;D1414&amp;E1414,average_median_rates_2_aptFINAL!A:P,16,FALSE)</f>
        <v>1150</v>
      </c>
      <c r="G1414">
        <f>VLOOKUP(A1414&amp;B1414&amp;C1414&amp;3&amp;E1414,average_median_rates_2_aptFINAL!A:P,16,FALSE)</f>
        <v>1300</v>
      </c>
      <c r="H1414">
        <f>IF(D1414&lt;=3,VLOOKUP(A1414&amp;D1414,[1]ratio_condo_family!$A:$F,6,FALSE),0)</f>
        <v>1.3268101772118206</v>
      </c>
      <c r="I1414">
        <f>VLOOKUP(A1414&amp;3,[1]ratio_condo_family!$A:$F,6,FALSE)</f>
        <v>1.3385777198549491</v>
      </c>
      <c r="J1414">
        <f>VLOOKUP(A1414,[1]ratio_family_bedrooms!$A:$K,9,FALSE)</f>
        <v>1.0588235294117647</v>
      </c>
      <c r="K1414">
        <f>VLOOKUP(A1414,[1]ratio_family_bedrooms!$A:$K,10,FALSE)</f>
        <v>1.2222222222222221</v>
      </c>
      <c r="L1414">
        <f>VLOOKUP(A1414,[1]ratio_family_bedrooms!$A:$K,11,FALSE)</f>
        <v>1.5</v>
      </c>
      <c r="M1414">
        <f t="shared" si="22"/>
        <v>1525.8317037935938</v>
      </c>
    </row>
    <row r="1415" spans="1:13" x14ac:dyDescent="0.2">
      <c r="A1415">
        <v>2011</v>
      </c>
      <c r="B1415">
        <v>10</v>
      </c>
      <c r="C1415" t="s">
        <v>61</v>
      </c>
      <c r="D1415">
        <v>3</v>
      </c>
      <c r="E1415" t="s">
        <v>12</v>
      </c>
      <c r="F1415">
        <f>VLOOKUP(A1415&amp;B1415&amp;C1415&amp;D1415&amp;E1415,average_median_rates_2_aptFINAL!A:P,16,FALSE)</f>
        <v>2900</v>
      </c>
      <c r="G1415">
        <f>VLOOKUP(A1415&amp;B1415&amp;C1415&amp;3&amp;E1415,average_median_rates_2_aptFINAL!A:P,16,FALSE)</f>
        <v>2900</v>
      </c>
      <c r="H1415">
        <f>IF(D1415&lt;=3,VLOOKUP(A1415&amp;D1415,[1]ratio_condo_family!$A:$F,6,FALSE),0)</f>
        <v>1.3385777198549491</v>
      </c>
      <c r="I1415">
        <f>VLOOKUP(A1415&amp;3,[1]ratio_condo_family!$A:$F,6,FALSE)</f>
        <v>1.3385777198549491</v>
      </c>
      <c r="J1415">
        <f>VLOOKUP(A1415,[1]ratio_family_bedrooms!$A:$K,9,FALSE)</f>
        <v>1.0588235294117647</v>
      </c>
      <c r="K1415">
        <f>VLOOKUP(A1415,[1]ratio_family_bedrooms!$A:$K,10,FALSE)</f>
        <v>1.2222222222222221</v>
      </c>
      <c r="L1415">
        <f>VLOOKUP(A1415,[1]ratio_family_bedrooms!$A:$K,11,FALSE)</f>
        <v>1.5</v>
      </c>
      <c r="M1415">
        <f t="shared" si="22"/>
        <v>3881.8753875793523</v>
      </c>
    </row>
    <row r="1416" spans="1:13" x14ac:dyDescent="0.2">
      <c r="A1416">
        <v>2011</v>
      </c>
      <c r="B1416">
        <v>10</v>
      </c>
      <c r="C1416" t="s">
        <v>61</v>
      </c>
      <c r="D1416">
        <v>3</v>
      </c>
      <c r="E1416" t="s">
        <v>16</v>
      </c>
      <c r="F1416">
        <f>VLOOKUP(A1416&amp;B1416&amp;C1416&amp;D1416&amp;E1416,average_median_rates_2_aptFINAL!A:P,16,FALSE)</f>
        <v>2400</v>
      </c>
      <c r="G1416">
        <f>VLOOKUP(A1416&amp;B1416&amp;C1416&amp;3&amp;E1416,average_median_rates_2_aptFINAL!A:P,16,FALSE)</f>
        <v>2400</v>
      </c>
      <c r="H1416">
        <f>IF(D1416&lt;=3,VLOOKUP(A1416&amp;D1416,[1]ratio_condo_family!$A:$F,6,FALSE),0)</f>
        <v>1.3385777198549491</v>
      </c>
      <c r="I1416">
        <f>VLOOKUP(A1416&amp;3,[1]ratio_condo_family!$A:$F,6,FALSE)</f>
        <v>1.3385777198549491</v>
      </c>
      <c r="J1416">
        <f>VLOOKUP(A1416,[1]ratio_family_bedrooms!$A:$K,9,FALSE)</f>
        <v>1.0588235294117647</v>
      </c>
      <c r="K1416">
        <f>VLOOKUP(A1416,[1]ratio_family_bedrooms!$A:$K,10,FALSE)</f>
        <v>1.2222222222222221</v>
      </c>
      <c r="L1416">
        <f>VLOOKUP(A1416,[1]ratio_family_bedrooms!$A:$K,11,FALSE)</f>
        <v>1.5</v>
      </c>
      <c r="M1416">
        <f t="shared" si="22"/>
        <v>3212.586527651878</v>
      </c>
    </row>
    <row r="1417" spans="1:13" x14ac:dyDescent="0.2">
      <c r="A1417">
        <v>2011</v>
      </c>
      <c r="B1417">
        <v>10</v>
      </c>
      <c r="C1417" t="s">
        <v>61</v>
      </c>
      <c r="D1417">
        <v>3</v>
      </c>
      <c r="E1417" t="s">
        <v>17</v>
      </c>
      <c r="F1417">
        <f>VLOOKUP(A1417&amp;B1417&amp;C1417&amp;D1417&amp;E1417,average_median_rates_2_aptFINAL!A:P,16,FALSE)</f>
        <v>2400</v>
      </c>
      <c r="G1417">
        <f>VLOOKUP(A1417&amp;B1417&amp;C1417&amp;3&amp;E1417,average_median_rates_2_aptFINAL!A:P,16,FALSE)</f>
        <v>2400</v>
      </c>
      <c r="H1417">
        <f>IF(D1417&lt;=3,VLOOKUP(A1417&amp;D1417,[1]ratio_condo_family!$A:$F,6,FALSE),0)</f>
        <v>1.3385777198549491</v>
      </c>
      <c r="I1417">
        <f>VLOOKUP(A1417&amp;3,[1]ratio_condo_family!$A:$F,6,FALSE)</f>
        <v>1.3385777198549491</v>
      </c>
      <c r="J1417">
        <f>VLOOKUP(A1417,[1]ratio_family_bedrooms!$A:$K,9,FALSE)</f>
        <v>1.0588235294117647</v>
      </c>
      <c r="K1417">
        <f>VLOOKUP(A1417,[1]ratio_family_bedrooms!$A:$K,10,FALSE)</f>
        <v>1.2222222222222221</v>
      </c>
      <c r="L1417">
        <f>VLOOKUP(A1417,[1]ratio_family_bedrooms!$A:$K,11,FALSE)</f>
        <v>1.5</v>
      </c>
      <c r="M1417">
        <f t="shared" si="22"/>
        <v>3212.586527651878</v>
      </c>
    </row>
    <row r="1418" spans="1:13" x14ac:dyDescent="0.2">
      <c r="A1418">
        <v>2011</v>
      </c>
      <c r="B1418">
        <v>10</v>
      </c>
      <c r="C1418" t="s">
        <v>61</v>
      </c>
      <c r="D1418">
        <v>3</v>
      </c>
      <c r="E1418" t="s">
        <v>19</v>
      </c>
      <c r="F1418">
        <f>VLOOKUP(A1418&amp;B1418&amp;C1418&amp;D1418&amp;E1418,average_median_rates_2_aptFINAL!A:P,16,FALSE)</f>
        <v>1700</v>
      </c>
      <c r="G1418">
        <f>VLOOKUP(A1418&amp;B1418&amp;C1418&amp;3&amp;E1418,average_median_rates_2_aptFINAL!A:P,16,FALSE)</f>
        <v>1700</v>
      </c>
      <c r="H1418">
        <f>IF(D1418&lt;=3,VLOOKUP(A1418&amp;D1418,[1]ratio_condo_family!$A:$F,6,FALSE),0)</f>
        <v>1.3385777198549491</v>
      </c>
      <c r="I1418">
        <f>VLOOKUP(A1418&amp;3,[1]ratio_condo_family!$A:$F,6,FALSE)</f>
        <v>1.3385777198549491</v>
      </c>
      <c r="J1418">
        <f>VLOOKUP(A1418,[1]ratio_family_bedrooms!$A:$K,9,FALSE)</f>
        <v>1.0588235294117647</v>
      </c>
      <c r="K1418">
        <f>VLOOKUP(A1418,[1]ratio_family_bedrooms!$A:$K,10,FALSE)</f>
        <v>1.2222222222222221</v>
      </c>
      <c r="L1418">
        <f>VLOOKUP(A1418,[1]ratio_family_bedrooms!$A:$K,11,FALSE)</f>
        <v>1.5</v>
      </c>
      <c r="M1418">
        <f t="shared" si="22"/>
        <v>2275.5821237534133</v>
      </c>
    </row>
    <row r="1419" spans="1:13" x14ac:dyDescent="0.2">
      <c r="A1419">
        <v>2011</v>
      </c>
      <c r="B1419">
        <v>10</v>
      </c>
      <c r="C1419" t="s">
        <v>61</v>
      </c>
      <c r="D1419">
        <v>3</v>
      </c>
      <c r="E1419" t="s">
        <v>20</v>
      </c>
      <c r="F1419">
        <f>VLOOKUP(A1419&amp;B1419&amp;C1419&amp;D1419&amp;E1419,average_median_rates_2_aptFINAL!A:P,16,FALSE)</f>
        <v>2363.171791924125</v>
      </c>
      <c r="G1419">
        <f>VLOOKUP(A1419&amp;B1419&amp;C1419&amp;3&amp;E1419,average_median_rates_2_aptFINAL!A:P,16,FALSE)</f>
        <v>2363.171791924125</v>
      </c>
      <c r="H1419">
        <f>IF(D1419&lt;=3,VLOOKUP(A1419&amp;D1419,[1]ratio_condo_family!$A:$F,6,FALSE),0)</f>
        <v>1.3385777198549491</v>
      </c>
      <c r="I1419">
        <f>VLOOKUP(A1419&amp;3,[1]ratio_condo_family!$A:$F,6,FALSE)</f>
        <v>1.3385777198549491</v>
      </c>
      <c r="J1419">
        <f>VLOOKUP(A1419,[1]ratio_family_bedrooms!$A:$K,9,FALSE)</f>
        <v>1.0588235294117647</v>
      </c>
      <c r="K1419">
        <f>VLOOKUP(A1419,[1]ratio_family_bedrooms!$A:$K,10,FALSE)</f>
        <v>1.2222222222222221</v>
      </c>
      <c r="L1419">
        <f>VLOOKUP(A1419,[1]ratio_family_bedrooms!$A:$K,11,FALSE)</f>
        <v>1.5</v>
      </c>
      <c r="M1419">
        <f t="shared" si="22"/>
        <v>3163.2891088593296</v>
      </c>
    </row>
    <row r="1420" spans="1:13" x14ac:dyDescent="0.2">
      <c r="A1420">
        <v>2011</v>
      </c>
      <c r="B1420">
        <v>10</v>
      </c>
      <c r="C1420" t="s">
        <v>61</v>
      </c>
      <c r="D1420">
        <v>3</v>
      </c>
      <c r="E1420" t="s">
        <v>21</v>
      </c>
      <c r="F1420">
        <f>VLOOKUP(A1420&amp;B1420&amp;C1420&amp;D1420&amp;E1420,average_median_rates_2_aptFINAL!A:P,16,FALSE)</f>
        <v>2300</v>
      </c>
      <c r="G1420">
        <f>VLOOKUP(A1420&amp;B1420&amp;C1420&amp;3&amp;E1420,average_median_rates_2_aptFINAL!A:P,16,FALSE)</f>
        <v>2300</v>
      </c>
      <c r="H1420">
        <f>IF(D1420&lt;=3,VLOOKUP(A1420&amp;D1420,[1]ratio_condo_family!$A:$F,6,FALSE),0)</f>
        <v>1.3385777198549491</v>
      </c>
      <c r="I1420">
        <f>VLOOKUP(A1420&amp;3,[1]ratio_condo_family!$A:$F,6,FALSE)</f>
        <v>1.3385777198549491</v>
      </c>
      <c r="J1420">
        <f>VLOOKUP(A1420,[1]ratio_family_bedrooms!$A:$K,9,FALSE)</f>
        <v>1.0588235294117647</v>
      </c>
      <c r="K1420">
        <f>VLOOKUP(A1420,[1]ratio_family_bedrooms!$A:$K,10,FALSE)</f>
        <v>1.2222222222222221</v>
      </c>
      <c r="L1420">
        <f>VLOOKUP(A1420,[1]ratio_family_bedrooms!$A:$K,11,FALSE)</f>
        <v>1.5</v>
      </c>
      <c r="M1420">
        <f t="shared" si="22"/>
        <v>3078.7287556663828</v>
      </c>
    </row>
    <row r="1421" spans="1:13" x14ac:dyDescent="0.2">
      <c r="A1421">
        <v>2011</v>
      </c>
      <c r="B1421">
        <v>10</v>
      </c>
      <c r="C1421" t="s">
        <v>61</v>
      </c>
      <c r="D1421">
        <v>3</v>
      </c>
      <c r="E1421" t="s">
        <v>23</v>
      </c>
      <c r="F1421">
        <f>VLOOKUP(A1421&amp;B1421&amp;C1421&amp;D1421&amp;E1421,average_median_rates_2_aptFINAL!A:P,16,FALSE)</f>
        <v>1170</v>
      </c>
      <c r="G1421">
        <f>VLOOKUP(A1421&amp;B1421&amp;C1421&amp;3&amp;E1421,average_median_rates_2_aptFINAL!A:P,16,FALSE)</f>
        <v>1170</v>
      </c>
      <c r="H1421">
        <f>IF(D1421&lt;=3,VLOOKUP(A1421&amp;D1421,[1]ratio_condo_family!$A:$F,6,FALSE),0)</f>
        <v>1.3385777198549491</v>
      </c>
      <c r="I1421">
        <f>VLOOKUP(A1421&amp;3,[1]ratio_condo_family!$A:$F,6,FALSE)</f>
        <v>1.3385777198549491</v>
      </c>
      <c r="J1421">
        <f>VLOOKUP(A1421,[1]ratio_family_bedrooms!$A:$K,9,FALSE)</f>
        <v>1.0588235294117647</v>
      </c>
      <c r="K1421">
        <f>VLOOKUP(A1421,[1]ratio_family_bedrooms!$A:$K,10,FALSE)</f>
        <v>1.2222222222222221</v>
      </c>
      <c r="L1421">
        <f>VLOOKUP(A1421,[1]ratio_family_bedrooms!$A:$K,11,FALSE)</f>
        <v>1.5</v>
      </c>
      <c r="M1421">
        <f t="shared" si="22"/>
        <v>1566.1359322302906</v>
      </c>
    </row>
    <row r="1422" spans="1:13" x14ac:dyDescent="0.2">
      <c r="A1422">
        <v>2011</v>
      </c>
      <c r="B1422">
        <v>10</v>
      </c>
      <c r="C1422" t="s">
        <v>61</v>
      </c>
      <c r="D1422">
        <v>3</v>
      </c>
      <c r="E1422" t="s">
        <v>24</v>
      </c>
      <c r="F1422">
        <f>VLOOKUP(A1422&amp;B1422&amp;C1422&amp;D1422&amp;E1422,average_median_rates_2_aptFINAL!A:P,16,FALSE)</f>
        <v>1243.2192125305362</v>
      </c>
      <c r="G1422">
        <f>VLOOKUP(A1422&amp;B1422&amp;C1422&amp;3&amp;E1422,average_median_rates_2_aptFINAL!A:P,16,FALSE)</f>
        <v>1243.2192125305362</v>
      </c>
      <c r="H1422">
        <f>IF(D1422&lt;=3,VLOOKUP(A1422&amp;D1422,[1]ratio_condo_family!$A:$F,6,FALSE),0)</f>
        <v>1.3385777198549491</v>
      </c>
      <c r="I1422">
        <f>VLOOKUP(A1422&amp;3,[1]ratio_condo_family!$A:$F,6,FALSE)</f>
        <v>1.3385777198549491</v>
      </c>
      <c r="J1422">
        <f>VLOOKUP(A1422,[1]ratio_family_bedrooms!$A:$K,9,FALSE)</f>
        <v>1.0588235294117647</v>
      </c>
      <c r="K1422">
        <f>VLOOKUP(A1422,[1]ratio_family_bedrooms!$A:$K,10,FALSE)</f>
        <v>1.2222222222222221</v>
      </c>
      <c r="L1422">
        <f>VLOOKUP(A1422,[1]ratio_family_bedrooms!$A:$K,11,FALSE)</f>
        <v>1.5</v>
      </c>
      <c r="M1422">
        <f t="shared" si="22"/>
        <v>1664.1455387889905</v>
      </c>
    </row>
    <row r="1423" spans="1:13" x14ac:dyDescent="0.2">
      <c r="A1423">
        <v>2011</v>
      </c>
      <c r="B1423">
        <v>10</v>
      </c>
      <c r="C1423" t="s">
        <v>61</v>
      </c>
      <c r="D1423">
        <v>3</v>
      </c>
      <c r="E1423" t="s">
        <v>25</v>
      </c>
      <c r="F1423">
        <f>VLOOKUP(A1423&amp;B1423&amp;C1423&amp;D1423&amp;E1423,average_median_rates_2_aptFINAL!A:P,16,FALSE)</f>
        <v>1180</v>
      </c>
      <c r="G1423">
        <f>VLOOKUP(A1423&amp;B1423&amp;C1423&amp;3&amp;E1423,average_median_rates_2_aptFINAL!A:P,16,FALSE)</f>
        <v>1180</v>
      </c>
      <c r="H1423">
        <f>IF(D1423&lt;=3,VLOOKUP(A1423&amp;D1423,[1]ratio_condo_family!$A:$F,6,FALSE),0)</f>
        <v>1.3385777198549491</v>
      </c>
      <c r="I1423">
        <f>VLOOKUP(A1423&amp;3,[1]ratio_condo_family!$A:$F,6,FALSE)</f>
        <v>1.3385777198549491</v>
      </c>
      <c r="J1423">
        <f>VLOOKUP(A1423,[1]ratio_family_bedrooms!$A:$K,9,FALSE)</f>
        <v>1.0588235294117647</v>
      </c>
      <c r="K1423">
        <f>VLOOKUP(A1423,[1]ratio_family_bedrooms!$A:$K,10,FALSE)</f>
        <v>1.2222222222222221</v>
      </c>
      <c r="L1423">
        <f>VLOOKUP(A1423,[1]ratio_family_bedrooms!$A:$K,11,FALSE)</f>
        <v>1.5</v>
      </c>
      <c r="M1423">
        <f t="shared" si="22"/>
        <v>1579.52170942884</v>
      </c>
    </row>
    <row r="1424" spans="1:13" x14ac:dyDescent="0.2">
      <c r="A1424">
        <v>2011</v>
      </c>
      <c r="B1424">
        <v>10</v>
      </c>
      <c r="C1424" t="s">
        <v>61</v>
      </c>
      <c r="D1424">
        <v>3</v>
      </c>
      <c r="E1424" t="s">
        <v>26</v>
      </c>
      <c r="F1424">
        <f>VLOOKUP(A1424&amp;B1424&amp;C1424&amp;D1424&amp;E1424,average_median_rates_2_aptFINAL!A:P,16,FALSE)</f>
        <v>1106</v>
      </c>
      <c r="G1424">
        <f>VLOOKUP(A1424&amp;B1424&amp;C1424&amp;3&amp;E1424,average_median_rates_2_aptFINAL!A:P,16,FALSE)</f>
        <v>1106</v>
      </c>
      <c r="H1424">
        <f>IF(D1424&lt;=3,VLOOKUP(A1424&amp;D1424,[1]ratio_condo_family!$A:$F,6,FALSE),0)</f>
        <v>1.3385777198549491</v>
      </c>
      <c r="I1424">
        <f>VLOOKUP(A1424&amp;3,[1]ratio_condo_family!$A:$F,6,FALSE)</f>
        <v>1.3385777198549491</v>
      </c>
      <c r="J1424">
        <f>VLOOKUP(A1424,[1]ratio_family_bedrooms!$A:$K,9,FALSE)</f>
        <v>1.0588235294117647</v>
      </c>
      <c r="K1424">
        <f>VLOOKUP(A1424,[1]ratio_family_bedrooms!$A:$K,10,FALSE)</f>
        <v>1.2222222222222221</v>
      </c>
      <c r="L1424">
        <f>VLOOKUP(A1424,[1]ratio_family_bedrooms!$A:$K,11,FALSE)</f>
        <v>1.5</v>
      </c>
      <c r="M1424">
        <f t="shared" si="22"/>
        <v>1480.4669581595738</v>
      </c>
    </row>
    <row r="1425" spans="1:13" x14ac:dyDescent="0.2">
      <c r="A1425">
        <v>2011</v>
      </c>
      <c r="B1425">
        <v>10</v>
      </c>
      <c r="C1425" t="s">
        <v>61</v>
      </c>
      <c r="D1425">
        <v>3</v>
      </c>
      <c r="E1425" t="s">
        <v>27</v>
      </c>
      <c r="F1425">
        <f>VLOOKUP(A1425&amp;B1425&amp;C1425&amp;D1425&amp;E1425,average_median_rates_2_aptFINAL!A:P,16,FALSE)</f>
        <v>2150</v>
      </c>
      <c r="G1425">
        <f>VLOOKUP(A1425&amp;B1425&amp;C1425&amp;3&amp;E1425,average_median_rates_2_aptFINAL!A:P,16,FALSE)</f>
        <v>2150</v>
      </c>
      <c r="H1425">
        <f>IF(D1425&lt;=3,VLOOKUP(A1425&amp;D1425,[1]ratio_condo_family!$A:$F,6,FALSE),0)</f>
        <v>1.3385777198549491</v>
      </c>
      <c r="I1425">
        <f>VLOOKUP(A1425&amp;3,[1]ratio_condo_family!$A:$F,6,FALSE)</f>
        <v>1.3385777198549491</v>
      </c>
      <c r="J1425">
        <f>VLOOKUP(A1425,[1]ratio_family_bedrooms!$A:$K,9,FALSE)</f>
        <v>1.0588235294117647</v>
      </c>
      <c r="K1425">
        <f>VLOOKUP(A1425,[1]ratio_family_bedrooms!$A:$K,10,FALSE)</f>
        <v>1.2222222222222221</v>
      </c>
      <c r="L1425">
        <f>VLOOKUP(A1425,[1]ratio_family_bedrooms!$A:$K,11,FALSE)</f>
        <v>1.5</v>
      </c>
      <c r="M1425">
        <f t="shared" si="22"/>
        <v>2877.9420976881406</v>
      </c>
    </row>
    <row r="1426" spans="1:13" x14ac:dyDescent="0.2">
      <c r="A1426">
        <v>2011</v>
      </c>
      <c r="B1426">
        <v>10</v>
      </c>
      <c r="C1426" t="s">
        <v>61</v>
      </c>
      <c r="D1426">
        <v>3</v>
      </c>
      <c r="E1426" t="s">
        <v>28</v>
      </c>
      <c r="F1426">
        <f>VLOOKUP(A1426&amp;B1426&amp;C1426&amp;D1426&amp;E1426,average_median_rates_2_aptFINAL!A:P,16,FALSE)</f>
        <v>1300</v>
      </c>
      <c r="G1426">
        <f>VLOOKUP(A1426&amp;B1426&amp;C1426&amp;3&amp;E1426,average_median_rates_2_aptFINAL!A:P,16,FALSE)</f>
        <v>1300</v>
      </c>
      <c r="H1426">
        <f>IF(D1426&lt;=3,VLOOKUP(A1426&amp;D1426,[1]ratio_condo_family!$A:$F,6,FALSE),0)</f>
        <v>1.3385777198549491</v>
      </c>
      <c r="I1426">
        <f>VLOOKUP(A1426&amp;3,[1]ratio_condo_family!$A:$F,6,FALSE)</f>
        <v>1.3385777198549491</v>
      </c>
      <c r="J1426">
        <f>VLOOKUP(A1426,[1]ratio_family_bedrooms!$A:$K,9,FALSE)</f>
        <v>1.0588235294117647</v>
      </c>
      <c r="K1426">
        <f>VLOOKUP(A1426,[1]ratio_family_bedrooms!$A:$K,10,FALSE)</f>
        <v>1.2222222222222221</v>
      </c>
      <c r="L1426">
        <f>VLOOKUP(A1426,[1]ratio_family_bedrooms!$A:$K,11,FALSE)</f>
        <v>1.5</v>
      </c>
      <c r="M1426">
        <f t="shared" si="22"/>
        <v>1740.1510358114338</v>
      </c>
    </row>
    <row r="1427" spans="1:13" x14ac:dyDescent="0.2">
      <c r="A1427">
        <v>2011</v>
      </c>
      <c r="B1427">
        <v>10</v>
      </c>
      <c r="C1427" t="s">
        <v>61</v>
      </c>
      <c r="D1427">
        <v>3</v>
      </c>
      <c r="E1427" t="s">
        <v>29</v>
      </c>
      <c r="F1427">
        <f>VLOOKUP(A1427&amp;B1427&amp;C1427&amp;D1427&amp;E1427,average_median_rates_2_aptFINAL!A:P,16,FALSE)</f>
        <v>1050</v>
      </c>
      <c r="G1427">
        <f>VLOOKUP(A1427&amp;B1427&amp;C1427&amp;3&amp;E1427,average_median_rates_2_aptFINAL!A:P,16,FALSE)</f>
        <v>1050</v>
      </c>
      <c r="H1427">
        <f>IF(D1427&lt;=3,VLOOKUP(A1427&amp;D1427,[1]ratio_condo_family!$A:$F,6,FALSE),0)</f>
        <v>1.3385777198549491</v>
      </c>
      <c r="I1427">
        <f>VLOOKUP(A1427&amp;3,[1]ratio_condo_family!$A:$F,6,FALSE)</f>
        <v>1.3385777198549491</v>
      </c>
      <c r="J1427">
        <f>VLOOKUP(A1427,[1]ratio_family_bedrooms!$A:$K,9,FALSE)</f>
        <v>1.0588235294117647</v>
      </c>
      <c r="K1427">
        <f>VLOOKUP(A1427,[1]ratio_family_bedrooms!$A:$K,10,FALSE)</f>
        <v>1.2222222222222221</v>
      </c>
      <c r="L1427">
        <f>VLOOKUP(A1427,[1]ratio_family_bedrooms!$A:$K,11,FALSE)</f>
        <v>1.5</v>
      </c>
      <c r="M1427">
        <f t="shared" si="22"/>
        <v>1405.5066058476966</v>
      </c>
    </row>
    <row r="1428" spans="1:13" x14ac:dyDescent="0.2">
      <c r="A1428">
        <v>2011</v>
      </c>
      <c r="B1428">
        <v>10</v>
      </c>
      <c r="C1428" t="s">
        <v>61</v>
      </c>
      <c r="D1428">
        <v>3</v>
      </c>
      <c r="E1428" t="s">
        <v>31</v>
      </c>
      <c r="F1428">
        <f>VLOOKUP(A1428&amp;B1428&amp;C1428&amp;D1428&amp;E1428,average_median_rates_2_aptFINAL!A:P,16,FALSE)</f>
        <v>1275</v>
      </c>
      <c r="G1428">
        <f>VLOOKUP(A1428&amp;B1428&amp;C1428&amp;3&amp;E1428,average_median_rates_2_aptFINAL!A:P,16,FALSE)</f>
        <v>1275</v>
      </c>
      <c r="H1428">
        <f>IF(D1428&lt;=3,VLOOKUP(A1428&amp;D1428,[1]ratio_condo_family!$A:$F,6,FALSE),0)</f>
        <v>1.3385777198549491</v>
      </c>
      <c r="I1428">
        <f>VLOOKUP(A1428&amp;3,[1]ratio_condo_family!$A:$F,6,FALSE)</f>
        <v>1.3385777198549491</v>
      </c>
      <c r="J1428">
        <f>VLOOKUP(A1428,[1]ratio_family_bedrooms!$A:$K,9,FALSE)</f>
        <v>1.0588235294117647</v>
      </c>
      <c r="K1428">
        <f>VLOOKUP(A1428,[1]ratio_family_bedrooms!$A:$K,10,FALSE)</f>
        <v>1.2222222222222221</v>
      </c>
      <c r="L1428">
        <f>VLOOKUP(A1428,[1]ratio_family_bedrooms!$A:$K,11,FALSE)</f>
        <v>1.5</v>
      </c>
      <c r="M1428">
        <f t="shared" si="22"/>
        <v>1706.6865928150601</v>
      </c>
    </row>
    <row r="1429" spans="1:13" x14ac:dyDescent="0.2">
      <c r="A1429">
        <v>2011</v>
      </c>
      <c r="B1429">
        <v>10</v>
      </c>
      <c r="C1429" t="s">
        <v>61</v>
      </c>
      <c r="D1429">
        <v>3</v>
      </c>
      <c r="E1429" t="s">
        <v>32</v>
      </c>
      <c r="F1429">
        <f>VLOOKUP(A1429&amp;B1429&amp;C1429&amp;D1429&amp;E1429,average_median_rates_2_aptFINAL!A:P,16,FALSE)</f>
        <v>1350</v>
      </c>
      <c r="G1429">
        <f>VLOOKUP(A1429&amp;B1429&amp;C1429&amp;3&amp;E1429,average_median_rates_2_aptFINAL!A:P,16,FALSE)</f>
        <v>1350</v>
      </c>
      <c r="H1429">
        <f>IF(D1429&lt;=3,VLOOKUP(A1429&amp;D1429,[1]ratio_condo_family!$A:$F,6,FALSE),0)</f>
        <v>1.3385777198549491</v>
      </c>
      <c r="I1429">
        <f>VLOOKUP(A1429&amp;3,[1]ratio_condo_family!$A:$F,6,FALSE)</f>
        <v>1.3385777198549491</v>
      </c>
      <c r="J1429">
        <f>VLOOKUP(A1429,[1]ratio_family_bedrooms!$A:$K,9,FALSE)</f>
        <v>1.0588235294117647</v>
      </c>
      <c r="K1429">
        <f>VLOOKUP(A1429,[1]ratio_family_bedrooms!$A:$K,10,FALSE)</f>
        <v>1.2222222222222221</v>
      </c>
      <c r="L1429">
        <f>VLOOKUP(A1429,[1]ratio_family_bedrooms!$A:$K,11,FALSE)</f>
        <v>1.5</v>
      </c>
      <c r="M1429">
        <f t="shared" si="22"/>
        <v>1807.0799218041814</v>
      </c>
    </row>
    <row r="1430" spans="1:13" x14ac:dyDescent="0.2">
      <c r="A1430">
        <v>2011</v>
      </c>
      <c r="B1430">
        <v>10</v>
      </c>
      <c r="C1430" t="s">
        <v>61</v>
      </c>
      <c r="D1430">
        <v>3</v>
      </c>
      <c r="E1430" t="s">
        <v>33</v>
      </c>
      <c r="F1430">
        <f>VLOOKUP(A1430&amp;B1430&amp;C1430&amp;D1430&amp;E1430,average_median_rates_2_aptFINAL!A:P,16,FALSE)</f>
        <v>2046.5853570915374</v>
      </c>
      <c r="G1430">
        <f>VLOOKUP(A1430&amp;B1430&amp;C1430&amp;3&amp;E1430,average_median_rates_2_aptFINAL!A:P,16,FALSE)</f>
        <v>2046.5853570915374</v>
      </c>
      <c r="H1430">
        <f>IF(D1430&lt;=3,VLOOKUP(A1430&amp;D1430,[1]ratio_condo_family!$A:$F,6,FALSE),0)</f>
        <v>1.3385777198549491</v>
      </c>
      <c r="I1430">
        <f>VLOOKUP(A1430&amp;3,[1]ratio_condo_family!$A:$F,6,FALSE)</f>
        <v>1.3385777198549491</v>
      </c>
      <c r="J1430">
        <f>VLOOKUP(A1430,[1]ratio_family_bedrooms!$A:$K,9,FALSE)</f>
        <v>1.0588235294117647</v>
      </c>
      <c r="K1430">
        <f>VLOOKUP(A1430,[1]ratio_family_bedrooms!$A:$K,10,FALSE)</f>
        <v>1.2222222222222221</v>
      </c>
      <c r="L1430">
        <f>VLOOKUP(A1430,[1]ratio_family_bedrooms!$A:$K,11,FALSE)</f>
        <v>1.5</v>
      </c>
      <c r="M1430">
        <f t="shared" si="22"/>
        <v>2739.5135607841171</v>
      </c>
    </row>
    <row r="1431" spans="1:13" x14ac:dyDescent="0.2">
      <c r="A1431">
        <v>2011</v>
      </c>
      <c r="B1431">
        <v>10</v>
      </c>
      <c r="C1431" t="s">
        <v>61</v>
      </c>
      <c r="D1431">
        <v>3</v>
      </c>
      <c r="E1431" t="s">
        <v>34</v>
      </c>
      <c r="F1431">
        <f>VLOOKUP(A1431&amp;B1431&amp;C1431&amp;D1431&amp;E1431,average_median_rates_2_aptFINAL!A:P,16,FALSE)</f>
        <v>1450</v>
      </c>
      <c r="G1431">
        <f>VLOOKUP(A1431&amp;B1431&amp;C1431&amp;3&amp;E1431,average_median_rates_2_aptFINAL!A:P,16,FALSE)</f>
        <v>1450</v>
      </c>
      <c r="H1431">
        <f>IF(D1431&lt;=3,VLOOKUP(A1431&amp;D1431,[1]ratio_condo_family!$A:$F,6,FALSE),0)</f>
        <v>1.3385777198549491</v>
      </c>
      <c r="I1431">
        <f>VLOOKUP(A1431&amp;3,[1]ratio_condo_family!$A:$F,6,FALSE)</f>
        <v>1.3385777198549491</v>
      </c>
      <c r="J1431">
        <f>VLOOKUP(A1431,[1]ratio_family_bedrooms!$A:$K,9,FALSE)</f>
        <v>1.0588235294117647</v>
      </c>
      <c r="K1431">
        <f>VLOOKUP(A1431,[1]ratio_family_bedrooms!$A:$K,10,FALSE)</f>
        <v>1.2222222222222221</v>
      </c>
      <c r="L1431">
        <f>VLOOKUP(A1431,[1]ratio_family_bedrooms!$A:$K,11,FALSE)</f>
        <v>1.5</v>
      </c>
      <c r="M1431">
        <f t="shared" si="22"/>
        <v>1940.9376937896761</v>
      </c>
    </row>
    <row r="1432" spans="1:13" x14ac:dyDescent="0.2">
      <c r="A1432">
        <v>2011</v>
      </c>
      <c r="B1432">
        <v>10</v>
      </c>
      <c r="C1432" t="s">
        <v>61</v>
      </c>
      <c r="D1432">
        <v>3</v>
      </c>
      <c r="E1432" t="s">
        <v>35</v>
      </c>
      <c r="F1432">
        <f>VLOOKUP(A1432&amp;B1432&amp;C1432&amp;D1432&amp;E1432,average_median_rates_2_aptFINAL!A:P,16,FALSE)</f>
        <v>2700</v>
      </c>
      <c r="G1432">
        <f>VLOOKUP(A1432&amp;B1432&amp;C1432&amp;3&amp;E1432,average_median_rates_2_aptFINAL!A:P,16,FALSE)</f>
        <v>2700</v>
      </c>
      <c r="H1432">
        <f>IF(D1432&lt;=3,VLOOKUP(A1432&amp;D1432,[1]ratio_condo_family!$A:$F,6,FALSE),0)</f>
        <v>1.3385777198549491</v>
      </c>
      <c r="I1432">
        <f>VLOOKUP(A1432&amp;3,[1]ratio_condo_family!$A:$F,6,FALSE)</f>
        <v>1.3385777198549491</v>
      </c>
      <c r="J1432">
        <f>VLOOKUP(A1432,[1]ratio_family_bedrooms!$A:$K,9,FALSE)</f>
        <v>1.0588235294117647</v>
      </c>
      <c r="K1432">
        <f>VLOOKUP(A1432,[1]ratio_family_bedrooms!$A:$K,10,FALSE)</f>
        <v>1.2222222222222221</v>
      </c>
      <c r="L1432">
        <f>VLOOKUP(A1432,[1]ratio_family_bedrooms!$A:$K,11,FALSE)</f>
        <v>1.5</v>
      </c>
      <c r="M1432">
        <f t="shared" si="22"/>
        <v>3614.1598436083627</v>
      </c>
    </row>
    <row r="1433" spans="1:13" x14ac:dyDescent="0.2">
      <c r="A1433">
        <v>2011</v>
      </c>
      <c r="B1433">
        <v>10</v>
      </c>
      <c r="C1433" t="s">
        <v>61</v>
      </c>
      <c r="D1433">
        <v>3</v>
      </c>
      <c r="E1433" t="s">
        <v>36</v>
      </c>
      <c r="F1433">
        <f>VLOOKUP(A1433&amp;B1433&amp;C1433&amp;D1433&amp;E1433,average_median_rates_2_aptFINAL!A:P,16,FALSE)</f>
        <v>1317</v>
      </c>
      <c r="G1433">
        <f>VLOOKUP(A1433&amp;B1433&amp;C1433&amp;3&amp;E1433,average_median_rates_2_aptFINAL!A:P,16,FALSE)</f>
        <v>1317</v>
      </c>
      <c r="H1433">
        <f>IF(D1433&lt;=3,VLOOKUP(A1433&amp;D1433,[1]ratio_condo_family!$A:$F,6,FALSE),0)</f>
        <v>1.3385777198549491</v>
      </c>
      <c r="I1433">
        <f>VLOOKUP(A1433&amp;3,[1]ratio_condo_family!$A:$F,6,FALSE)</f>
        <v>1.3385777198549491</v>
      </c>
      <c r="J1433">
        <f>VLOOKUP(A1433,[1]ratio_family_bedrooms!$A:$K,9,FALSE)</f>
        <v>1.0588235294117647</v>
      </c>
      <c r="K1433">
        <f>VLOOKUP(A1433,[1]ratio_family_bedrooms!$A:$K,10,FALSE)</f>
        <v>1.2222222222222221</v>
      </c>
      <c r="L1433">
        <f>VLOOKUP(A1433,[1]ratio_family_bedrooms!$A:$K,11,FALSE)</f>
        <v>1.5</v>
      </c>
      <c r="M1433">
        <f t="shared" si="22"/>
        <v>1762.906857048968</v>
      </c>
    </row>
    <row r="1434" spans="1:13" x14ac:dyDescent="0.2">
      <c r="A1434">
        <v>2011</v>
      </c>
      <c r="B1434">
        <v>10</v>
      </c>
      <c r="C1434" t="s">
        <v>61</v>
      </c>
      <c r="D1434">
        <v>3</v>
      </c>
      <c r="E1434" t="s">
        <v>37</v>
      </c>
      <c r="F1434">
        <f>VLOOKUP(A1434&amp;B1434&amp;C1434&amp;D1434&amp;E1434,average_median_rates_2_aptFINAL!A:P,16,FALSE)</f>
        <v>950</v>
      </c>
      <c r="G1434">
        <f>VLOOKUP(A1434&amp;B1434&amp;C1434&amp;3&amp;E1434,average_median_rates_2_aptFINAL!A:P,16,FALSE)</f>
        <v>950</v>
      </c>
      <c r="H1434">
        <f>IF(D1434&lt;=3,VLOOKUP(A1434&amp;D1434,[1]ratio_condo_family!$A:$F,6,FALSE),0)</f>
        <v>1.3385777198549491</v>
      </c>
      <c r="I1434">
        <f>VLOOKUP(A1434&amp;3,[1]ratio_condo_family!$A:$F,6,FALSE)</f>
        <v>1.3385777198549491</v>
      </c>
      <c r="J1434">
        <f>VLOOKUP(A1434,[1]ratio_family_bedrooms!$A:$K,9,FALSE)</f>
        <v>1.0588235294117647</v>
      </c>
      <c r="K1434">
        <f>VLOOKUP(A1434,[1]ratio_family_bedrooms!$A:$K,10,FALSE)</f>
        <v>1.2222222222222221</v>
      </c>
      <c r="L1434">
        <f>VLOOKUP(A1434,[1]ratio_family_bedrooms!$A:$K,11,FALSE)</f>
        <v>1.5</v>
      </c>
      <c r="M1434">
        <f t="shared" si="22"/>
        <v>1271.6488338622016</v>
      </c>
    </row>
    <row r="1435" spans="1:13" x14ac:dyDescent="0.2">
      <c r="A1435">
        <v>2011</v>
      </c>
      <c r="B1435">
        <v>10</v>
      </c>
      <c r="C1435" t="s">
        <v>61</v>
      </c>
      <c r="D1435">
        <v>3</v>
      </c>
      <c r="E1435" t="s">
        <v>38</v>
      </c>
      <c r="F1435">
        <f>VLOOKUP(A1435&amp;B1435&amp;C1435&amp;D1435&amp;E1435,average_median_rates_2_aptFINAL!A:P,16,FALSE)</f>
        <v>966</v>
      </c>
      <c r="G1435">
        <f>VLOOKUP(A1435&amp;B1435&amp;C1435&amp;3&amp;E1435,average_median_rates_2_aptFINAL!A:P,16,FALSE)</f>
        <v>966</v>
      </c>
      <c r="H1435">
        <f>IF(D1435&lt;=3,VLOOKUP(A1435&amp;D1435,[1]ratio_condo_family!$A:$F,6,FALSE),0)</f>
        <v>1.3385777198549491</v>
      </c>
      <c r="I1435">
        <f>VLOOKUP(A1435&amp;3,[1]ratio_condo_family!$A:$F,6,FALSE)</f>
        <v>1.3385777198549491</v>
      </c>
      <c r="J1435">
        <f>VLOOKUP(A1435,[1]ratio_family_bedrooms!$A:$K,9,FALSE)</f>
        <v>1.0588235294117647</v>
      </c>
      <c r="K1435">
        <f>VLOOKUP(A1435,[1]ratio_family_bedrooms!$A:$K,10,FALSE)</f>
        <v>1.2222222222222221</v>
      </c>
      <c r="L1435">
        <f>VLOOKUP(A1435,[1]ratio_family_bedrooms!$A:$K,11,FALSE)</f>
        <v>1.5</v>
      </c>
      <c r="M1435">
        <f t="shared" si="22"/>
        <v>1293.0660773798809</v>
      </c>
    </row>
    <row r="1436" spans="1:13" x14ac:dyDescent="0.2">
      <c r="A1436">
        <v>2011</v>
      </c>
      <c r="B1436">
        <v>10</v>
      </c>
      <c r="C1436" t="s">
        <v>61</v>
      </c>
      <c r="D1436">
        <v>3</v>
      </c>
      <c r="E1436" t="s">
        <v>39</v>
      </c>
      <c r="F1436">
        <f>VLOOKUP(A1436&amp;B1436&amp;C1436&amp;D1436&amp;E1436,average_median_rates_2_aptFINAL!A:P,16,FALSE)</f>
        <v>1450</v>
      </c>
      <c r="G1436">
        <f>VLOOKUP(A1436&amp;B1436&amp;C1436&amp;3&amp;E1436,average_median_rates_2_aptFINAL!A:P,16,FALSE)</f>
        <v>1450</v>
      </c>
      <c r="H1436">
        <f>IF(D1436&lt;=3,VLOOKUP(A1436&amp;D1436,[1]ratio_condo_family!$A:$F,6,FALSE),0)</f>
        <v>1.3385777198549491</v>
      </c>
      <c r="I1436">
        <f>VLOOKUP(A1436&amp;3,[1]ratio_condo_family!$A:$F,6,FALSE)</f>
        <v>1.3385777198549491</v>
      </c>
      <c r="J1436">
        <f>VLOOKUP(A1436,[1]ratio_family_bedrooms!$A:$K,9,FALSE)</f>
        <v>1.0588235294117647</v>
      </c>
      <c r="K1436">
        <f>VLOOKUP(A1436,[1]ratio_family_bedrooms!$A:$K,10,FALSE)</f>
        <v>1.2222222222222221</v>
      </c>
      <c r="L1436">
        <f>VLOOKUP(A1436,[1]ratio_family_bedrooms!$A:$K,11,FALSE)</f>
        <v>1.5</v>
      </c>
      <c r="M1436">
        <f t="shared" si="22"/>
        <v>1940.9376937896761</v>
      </c>
    </row>
    <row r="1437" spans="1:13" x14ac:dyDescent="0.2">
      <c r="A1437">
        <v>2011</v>
      </c>
      <c r="B1437">
        <v>10</v>
      </c>
      <c r="C1437" t="s">
        <v>61</v>
      </c>
      <c r="D1437">
        <v>3</v>
      </c>
      <c r="E1437" t="s">
        <v>40</v>
      </c>
      <c r="F1437">
        <f>VLOOKUP(A1437&amp;B1437&amp;C1437&amp;D1437&amp;E1437,average_median_rates_2_aptFINAL!A:P,16,FALSE)</f>
        <v>1050</v>
      </c>
      <c r="G1437">
        <f>VLOOKUP(A1437&amp;B1437&amp;C1437&amp;3&amp;E1437,average_median_rates_2_aptFINAL!A:P,16,FALSE)</f>
        <v>1050</v>
      </c>
      <c r="H1437">
        <f>IF(D1437&lt;=3,VLOOKUP(A1437&amp;D1437,[1]ratio_condo_family!$A:$F,6,FALSE),0)</f>
        <v>1.3385777198549491</v>
      </c>
      <c r="I1437">
        <f>VLOOKUP(A1437&amp;3,[1]ratio_condo_family!$A:$F,6,FALSE)</f>
        <v>1.3385777198549491</v>
      </c>
      <c r="J1437">
        <f>VLOOKUP(A1437,[1]ratio_family_bedrooms!$A:$K,9,FALSE)</f>
        <v>1.0588235294117647</v>
      </c>
      <c r="K1437">
        <f>VLOOKUP(A1437,[1]ratio_family_bedrooms!$A:$K,10,FALSE)</f>
        <v>1.2222222222222221</v>
      </c>
      <c r="L1437">
        <f>VLOOKUP(A1437,[1]ratio_family_bedrooms!$A:$K,11,FALSE)</f>
        <v>1.5</v>
      </c>
      <c r="M1437">
        <f t="shared" si="22"/>
        <v>1405.5066058476966</v>
      </c>
    </row>
    <row r="1438" spans="1:13" x14ac:dyDescent="0.2">
      <c r="A1438">
        <v>2011</v>
      </c>
      <c r="B1438">
        <v>10</v>
      </c>
      <c r="C1438" t="s">
        <v>61</v>
      </c>
      <c r="D1438">
        <v>3</v>
      </c>
      <c r="E1438" t="s">
        <v>41</v>
      </c>
      <c r="F1438">
        <f>VLOOKUP(A1438&amp;B1438&amp;C1438&amp;D1438&amp;E1438,average_median_rates_2_aptFINAL!A:P,16,FALSE)</f>
        <v>1200</v>
      </c>
      <c r="G1438">
        <f>VLOOKUP(A1438&amp;B1438&amp;C1438&amp;3&amp;E1438,average_median_rates_2_aptFINAL!A:P,16,FALSE)</f>
        <v>1200</v>
      </c>
      <c r="H1438">
        <f>IF(D1438&lt;=3,VLOOKUP(A1438&amp;D1438,[1]ratio_condo_family!$A:$F,6,FALSE),0)</f>
        <v>1.3385777198549491</v>
      </c>
      <c r="I1438">
        <f>VLOOKUP(A1438&amp;3,[1]ratio_condo_family!$A:$F,6,FALSE)</f>
        <v>1.3385777198549491</v>
      </c>
      <c r="J1438">
        <f>VLOOKUP(A1438,[1]ratio_family_bedrooms!$A:$K,9,FALSE)</f>
        <v>1.0588235294117647</v>
      </c>
      <c r="K1438">
        <f>VLOOKUP(A1438,[1]ratio_family_bedrooms!$A:$K,10,FALSE)</f>
        <v>1.2222222222222221</v>
      </c>
      <c r="L1438">
        <f>VLOOKUP(A1438,[1]ratio_family_bedrooms!$A:$K,11,FALSE)</f>
        <v>1.5</v>
      </c>
      <c r="M1438">
        <f t="shared" si="22"/>
        <v>1606.293263825939</v>
      </c>
    </row>
    <row r="1439" spans="1:13" x14ac:dyDescent="0.2">
      <c r="A1439">
        <v>2011</v>
      </c>
      <c r="B1439">
        <v>10</v>
      </c>
      <c r="C1439" t="s">
        <v>61</v>
      </c>
      <c r="D1439">
        <v>3</v>
      </c>
      <c r="E1439" t="s">
        <v>42</v>
      </c>
      <c r="F1439">
        <f>VLOOKUP(A1439&amp;B1439&amp;C1439&amp;D1439&amp;E1439,average_median_rates_2_aptFINAL!A:P,16,FALSE)</f>
        <v>1050</v>
      </c>
      <c r="G1439">
        <f>VLOOKUP(A1439&amp;B1439&amp;C1439&amp;3&amp;E1439,average_median_rates_2_aptFINAL!A:P,16,FALSE)</f>
        <v>1050</v>
      </c>
      <c r="H1439">
        <f>IF(D1439&lt;=3,VLOOKUP(A1439&amp;D1439,[1]ratio_condo_family!$A:$F,6,FALSE),0)</f>
        <v>1.3385777198549491</v>
      </c>
      <c r="I1439">
        <f>VLOOKUP(A1439&amp;3,[1]ratio_condo_family!$A:$F,6,FALSE)</f>
        <v>1.3385777198549491</v>
      </c>
      <c r="J1439">
        <f>VLOOKUP(A1439,[1]ratio_family_bedrooms!$A:$K,9,FALSE)</f>
        <v>1.0588235294117647</v>
      </c>
      <c r="K1439">
        <f>VLOOKUP(A1439,[1]ratio_family_bedrooms!$A:$K,10,FALSE)</f>
        <v>1.2222222222222221</v>
      </c>
      <c r="L1439">
        <f>VLOOKUP(A1439,[1]ratio_family_bedrooms!$A:$K,11,FALSE)</f>
        <v>1.5</v>
      </c>
      <c r="M1439">
        <f t="shared" si="22"/>
        <v>1405.5066058476966</v>
      </c>
    </row>
    <row r="1440" spans="1:13" x14ac:dyDescent="0.2">
      <c r="A1440">
        <v>2011</v>
      </c>
      <c r="B1440">
        <v>10</v>
      </c>
      <c r="C1440" t="s">
        <v>61</v>
      </c>
      <c r="D1440">
        <v>3</v>
      </c>
      <c r="E1440" t="s">
        <v>43</v>
      </c>
      <c r="F1440">
        <f>VLOOKUP(A1440&amp;B1440&amp;C1440&amp;D1440&amp;E1440,average_median_rates_2_aptFINAL!A:P,16,FALSE)</f>
        <v>1250</v>
      </c>
      <c r="G1440">
        <f>VLOOKUP(A1440&amp;B1440&amp;C1440&amp;3&amp;E1440,average_median_rates_2_aptFINAL!A:P,16,FALSE)</f>
        <v>1250</v>
      </c>
      <c r="H1440">
        <f>IF(D1440&lt;=3,VLOOKUP(A1440&amp;D1440,[1]ratio_condo_family!$A:$F,6,FALSE),0)</f>
        <v>1.3385777198549491</v>
      </c>
      <c r="I1440">
        <f>VLOOKUP(A1440&amp;3,[1]ratio_condo_family!$A:$F,6,FALSE)</f>
        <v>1.3385777198549491</v>
      </c>
      <c r="J1440">
        <f>VLOOKUP(A1440,[1]ratio_family_bedrooms!$A:$K,9,FALSE)</f>
        <v>1.0588235294117647</v>
      </c>
      <c r="K1440">
        <f>VLOOKUP(A1440,[1]ratio_family_bedrooms!$A:$K,10,FALSE)</f>
        <v>1.2222222222222221</v>
      </c>
      <c r="L1440">
        <f>VLOOKUP(A1440,[1]ratio_family_bedrooms!$A:$K,11,FALSE)</f>
        <v>1.5</v>
      </c>
      <c r="M1440">
        <f t="shared" si="22"/>
        <v>1673.2221498186864</v>
      </c>
    </row>
    <row r="1441" spans="1:13" x14ac:dyDescent="0.2">
      <c r="A1441">
        <v>2011</v>
      </c>
      <c r="B1441">
        <v>10</v>
      </c>
      <c r="C1441" t="s">
        <v>61</v>
      </c>
      <c r="D1441">
        <v>3</v>
      </c>
      <c r="E1441" t="s">
        <v>60</v>
      </c>
      <c r="F1441">
        <f>VLOOKUP(A1441&amp;B1441&amp;C1441&amp;D1441&amp;E1441,average_median_rates_2_aptFINAL!A:P,16,FALSE)</f>
        <v>1300</v>
      </c>
      <c r="G1441">
        <f>VLOOKUP(A1441&amp;B1441&amp;C1441&amp;3&amp;E1441,average_median_rates_2_aptFINAL!A:P,16,FALSE)</f>
        <v>1300</v>
      </c>
      <c r="H1441">
        <f>IF(D1441&lt;=3,VLOOKUP(A1441&amp;D1441,[1]ratio_condo_family!$A:$F,6,FALSE),0)</f>
        <v>1.3385777198549491</v>
      </c>
      <c r="I1441">
        <f>VLOOKUP(A1441&amp;3,[1]ratio_condo_family!$A:$F,6,FALSE)</f>
        <v>1.3385777198549491</v>
      </c>
      <c r="J1441">
        <f>VLOOKUP(A1441,[1]ratio_family_bedrooms!$A:$K,9,FALSE)</f>
        <v>1.0588235294117647</v>
      </c>
      <c r="K1441">
        <f>VLOOKUP(A1441,[1]ratio_family_bedrooms!$A:$K,10,FALSE)</f>
        <v>1.2222222222222221</v>
      </c>
      <c r="L1441">
        <f>VLOOKUP(A1441,[1]ratio_family_bedrooms!$A:$K,11,FALSE)</f>
        <v>1.5</v>
      </c>
      <c r="M1441">
        <f t="shared" si="22"/>
        <v>1740.1510358114338</v>
      </c>
    </row>
    <row r="1442" spans="1:13" x14ac:dyDescent="0.2">
      <c r="A1442">
        <v>2010</v>
      </c>
      <c r="B1442">
        <v>10</v>
      </c>
      <c r="C1442" t="s">
        <v>59</v>
      </c>
      <c r="D1442">
        <v>1</v>
      </c>
      <c r="E1442" t="s">
        <v>16</v>
      </c>
      <c r="F1442">
        <f>VLOOKUP(A1442&amp;B1442&amp;C1442&amp;D1442&amp;E1442,average_median_rates_2_aptFINAL!A:P,16,FALSE)</f>
        <v>1080</v>
      </c>
      <c r="G1442">
        <f>VLOOKUP(A1442&amp;B1442&amp;C1442&amp;3&amp;E1442,average_median_rates_2_aptFINAL!A:P,16,FALSE)</f>
        <v>2499</v>
      </c>
      <c r="H1442">
        <f>IF(D1442&lt;=3,VLOOKUP(A1442&amp;D1442,[1]ratio_condo_family!$A:$F,6,FALSE),0)</f>
        <v>1.1412847232423873</v>
      </c>
      <c r="I1442">
        <f>VLOOKUP(A1442&amp;3,[1]ratio_condo_family!$A:$F,6,FALSE)</f>
        <v>1.2478882413474455</v>
      </c>
      <c r="J1442">
        <f>VLOOKUP(A1442,[1]ratio_family_bedrooms!$A:$K,9,FALSE)</f>
        <v>1.0588235294117647</v>
      </c>
      <c r="K1442">
        <f>VLOOKUP(A1442,[1]ratio_family_bedrooms!$A:$K,10,FALSE)</f>
        <v>1.2222222222222223</v>
      </c>
      <c r="L1442">
        <f>VLOOKUP(A1442,[1]ratio_family_bedrooms!$A:$K,11,FALSE)</f>
        <v>1.4999999999999998</v>
      </c>
      <c r="M1442">
        <f t="shared" si="22"/>
        <v>1232.5875011017783</v>
      </c>
    </row>
    <row r="1443" spans="1:13" x14ac:dyDescent="0.2">
      <c r="A1443">
        <v>2010</v>
      </c>
      <c r="B1443">
        <v>10</v>
      </c>
      <c r="C1443" t="s">
        <v>59</v>
      </c>
      <c r="D1443">
        <v>1</v>
      </c>
      <c r="E1443" t="s">
        <v>17</v>
      </c>
      <c r="F1443">
        <f>VLOOKUP(A1443&amp;B1443&amp;C1443&amp;D1443&amp;E1443,average_median_rates_2_aptFINAL!A:P,16,FALSE)</f>
        <v>1137</v>
      </c>
      <c r="G1443">
        <f>VLOOKUP(A1443&amp;B1443&amp;C1443&amp;3&amp;E1443,average_median_rates_2_aptFINAL!A:P,16,FALSE)</f>
        <v>2579</v>
      </c>
      <c r="H1443">
        <f>IF(D1443&lt;=3,VLOOKUP(A1443&amp;D1443,[1]ratio_condo_family!$A:$F,6,FALSE),0)</f>
        <v>1.1412847232423873</v>
      </c>
      <c r="I1443">
        <f>VLOOKUP(A1443&amp;3,[1]ratio_condo_family!$A:$F,6,FALSE)</f>
        <v>1.2478882413474455</v>
      </c>
      <c r="J1443">
        <f>VLOOKUP(A1443,[1]ratio_family_bedrooms!$A:$K,9,FALSE)</f>
        <v>1.0588235294117647</v>
      </c>
      <c r="K1443">
        <f>VLOOKUP(A1443,[1]ratio_family_bedrooms!$A:$K,10,FALSE)</f>
        <v>1.2222222222222223</v>
      </c>
      <c r="L1443">
        <f>VLOOKUP(A1443,[1]ratio_family_bedrooms!$A:$K,11,FALSE)</f>
        <v>1.4999999999999998</v>
      </c>
      <c r="M1443">
        <f t="shared" si="22"/>
        <v>1297.6407303265944</v>
      </c>
    </row>
    <row r="1444" spans="1:13" x14ac:dyDescent="0.2">
      <c r="A1444">
        <v>2010</v>
      </c>
      <c r="B1444">
        <v>10</v>
      </c>
      <c r="C1444" t="s">
        <v>59</v>
      </c>
      <c r="D1444">
        <v>1</v>
      </c>
      <c r="E1444" t="s">
        <v>19</v>
      </c>
      <c r="F1444">
        <f>VLOOKUP(A1444&amp;B1444&amp;C1444&amp;D1444&amp;E1444,average_median_rates_2_aptFINAL!A:P,16,FALSE)</f>
        <v>1041</v>
      </c>
      <c r="G1444">
        <f>VLOOKUP(A1444&amp;B1444&amp;C1444&amp;3&amp;E1444,average_median_rates_2_aptFINAL!A:P,16,FALSE)</f>
        <v>1836</v>
      </c>
      <c r="H1444">
        <f>IF(D1444&lt;=3,VLOOKUP(A1444&amp;D1444,[1]ratio_condo_family!$A:$F,6,FALSE),0)</f>
        <v>1.1412847232423873</v>
      </c>
      <c r="I1444">
        <f>VLOOKUP(A1444&amp;3,[1]ratio_condo_family!$A:$F,6,FALSE)</f>
        <v>1.2478882413474455</v>
      </c>
      <c r="J1444">
        <f>VLOOKUP(A1444,[1]ratio_family_bedrooms!$A:$K,9,FALSE)</f>
        <v>1.0588235294117647</v>
      </c>
      <c r="K1444">
        <f>VLOOKUP(A1444,[1]ratio_family_bedrooms!$A:$K,10,FALSE)</f>
        <v>1.2222222222222223</v>
      </c>
      <c r="L1444">
        <f>VLOOKUP(A1444,[1]ratio_family_bedrooms!$A:$K,11,FALSE)</f>
        <v>1.4999999999999998</v>
      </c>
      <c r="M1444">
        <f t="shared" si="22"/>
        <v>1188.0773968953251</v>
      </c>
    </row>
    <row r="1445" spans="1:13" x14ac:dyDescent="0.2">
      <c r="A1445">
        <v>2010</v>
      </c>
      <c r="B1445">
        <v>10</v>
      </c>
      <c r="C1445" t="s">
        <v>59</v>
      </c>
      <c r="D1445">
        <v>1</v>
      </c>
      <c r="E1445" t="s">
        <v>20</v>
      </c>
      <c r="F1445">
        <f>VLOOKUP(A1445&amp;B1445&amp;C1445&amp;D1445&amp;E1445,average_median_rates_2_aptFINAL!A:P,16,FALSE)</f>
        <v>1048</v>
      </c>
      <c r="G1445">
        <f>VLOOKUP(A1445&amp;B1445&amp;C1445&amp;3&amp;E1445,average_median_rates_2_aptFINAL!A:P,16,FALSE)</f>
        <v>2087</v>
      </c>
      <c r="H1445">
        <f>IF(D1445&lt;=3,VLOOKUP(A1445&amp;D1445,[1]ratio_condo_family!$A:$F,6,FALSE),0)</f>
        <v>1.1412847232423873</v>
      </c>
      <c r="I1445">
        <f>VLOOKUP(A1445&amp;3,[1]ratio_condo_family!$A:$F,6,FALSE)</f>
        <v>1.2478882413474455</v>
      </c>
      <c r="J1445">
        <f>VLOOKUP(A1445,[1]ratio_family_bedrooms!$A:$K,9,FALSE)</f>
        <v>1.0588235294117647</v>
      </c>
      <c r="K1445">
        <f>VLOOKUP(A1445,[1]ratio_family_bedrooms!$A:$K,10,FALSE)</f>
        <v>1.2222222222222223</v>
      </c>
      <c r="L1445">
        <f>VLOOKUP(A1445,[1]ratio_family_bedrooms!$A:$K,11,FALSE)</f>
        <v>1.4999999999999998</v>
      </c>
      <c r="M1445">
        <f t="shared" si="22"/>
        <v>1196.0663899580218</v>
      </c>
    </row>
    <row r="1446" spans="1:13" x14ac:dyDescent="0.2">
      <c r="A1446">
        <v>2010</v>
      </c>
      <c r="B1446">
        <v>10</v>
      </c>
      <c r="C1446" t="s">
        <v>59</v>
      </c>
      <c r="D1446">
        <v>1</v>
      </c>
      <c r="E1446" t="s">
        <v>21</v>
      </c>
      <c r="F1446">
        <f>VLOOKUP(A1446&amp;B1446&amp;C1446&amp;D1446&amp;E1446,average_median_rates_2_aptFINAL!A:P,16,FALSE)</f>
        <v>1106</v>
      </c>
      <c r="G1446">
        <f>VLOOKUP(A1446&amp;B1446&amp;C1446&amp;3&amp;E1446,average_median_rates_2_aptFINAL!A:P,16,FALSE)</f>
        <v>2280</v>
      </c>
      <c r="H1446">
        <f>IF(D1446&lt;=3,VLOOKUP(A1446&amp;D1446,[1]ratio_condo_family!$A:$F,6,FALSE),0)</f>
        <v>1.1412847232423873</v>
      </c>
      <c r="I1446">
        <f>VLOOKUP(A1446&amp;3,[1]ratio_condo_family!$A:$F,6,FALSE)</f>
        <v>1.2478882413474455</v>
      </c>
      <c r="J1446">
        <f>VLOOKUP(A1446,[1]ratio_family_bedrooms!$A:$K,9,FALSE)</f>
        <v>1.0588235294117647</v>
      </c>
      <c r="K1446">
        <f>VLOOKUP(A1446,[1]ratio_family_bedrooms!$A:$K,10,FALSE)</f>
        <v>1.2222222222222223</v>
      </c>
      <c r="L1446">
        <f>VLOOKUP(A1446,[1]ratio_family_bedrooms!$A:$K,11,FALSE)</f>
        <v>1.4999999999999998</v>
      </c>
      <c r="M1446">
        <f t="shared" si="22"/>
        <v>1262.2609039060803</v>
      </c>
    </row>
    <row r="1447" spans="1:13" x14ac:dyDescent="0.2">
      <c r="A1447">
        <v>2010</v>
      </c>
      <c r="B1447">
        <v>10</v>
      </c>
      <c r="C1447" t="s">
        <v>59</v>
      </c>
      <c r="D1447">
        <v>1</v>
      </c>
      <c r="E1447" t="s">
        <v>23</v>
      </c>
      <c r="F1447">
        <f>VLOOKUP(A1447&amp;B1447&amp;C1447&amp;D1447&amp;E1447,average_median_rates_2_aptFINAL!A:P,16,FALSE)</f>
        <v>805</v>
      </c>
      <c r="G1447">
        <f>VLOOKUP(A1447&amp;B1447&amp;C1447&amp;3&amp;E1447,average_median_rates_2_aptFINAL!A:P,16,FALSE)</f>
        <v>1116</v>
      </c>
      <c r="H1447">
        <f>IF(D1447&lt;=3,VLOOKUP(A1447&amp;D1447,[1]ratio_condo_family!$A:$F,6,FALSE),0)</f>
        <v>1.1412847232423873</v>
      </c>
      <c r="I1447">
        <f>VLOOKUP(A1447&amp;3,[1]ratio_condo_family!$A:$F,6,FALSE)</f>
        <v>1.2478882413474455</v>
      </c>
      <c r="J1447">
        <f>VLOOKUP(A1447,[1]ratio_family_bedrooms!$A:$K,9,FALSE)</f>
        <v>1.0588235294117647</v>
      </c>
      <c r="K1447">
        <f>VLOOKUP(A1447,[1]ratio_family_bedrooms!$A:$K,10,FALSE)</f>
        <v>1.2222222222222223</v>
      </c>
      <c r="L1447">
        <f>VLOOKUP(A1447,[1]ratio_family_bedrooms!$A:$K,11,FALSE)</f>
        <v>1.4999999999999998</v>
      </c>
      <c r="M1447">
        <f t="shared" si="22"/>
        <v>918.73420221012179</v>
      </c>
    </row>
    <row r="1448" spans="1:13" x14ac:dyDescent="0.2">
      <c r="A1448">
        <v>2010</v>
      </c>
      <c r="B1448">
        <v>10</v>
      </c>
      <c r="C1448" t="s">
        <v>59</v>
      </c>
      <c r="D1448">
        <v>1</v>
      </c>
      <c r="E1448" t="s">
        <v>24</v>
      </c>
      <c r="F1448">
        <f>VLOOKUP(A1448&amp;B1448&amp;C1448&amp;D1448&amp;E1448,average_median_rates_2_aptFINAL!A:P,16,FALSE)</f>
        <v>874</v>
      </c>
      <c r="G1448">
        <f>VLOOKUP(A1448&amp;B1448&amp;C1448&amp;3&amp;E1448,average_median_rates_2_aptFINAL!A:P,16,FALSE)</f>
        <v>1264</v>
      </c>
      <c r="H1448">
        <f>IF(D1448&lt;=3,VLOOKUP(A1448&amp;D1448,[1]ratio_condo_family!$A:$F,6,FALSE),0)</f>
        <v>1.1412847232423873</v>
      </c>
      <c r="I1448">
        <f>VLOOKUP(A1448&amp;3,[1]ratio_condo_family!$A:$F,6,FALSE)</f>
        <v>1.2478882413474455</v>
      </c>
      <c r="J1448">
        <f>VLOOKUP(A1448,[1]ratio_family_bedrooms!$A:$K,9,FALSE)</f>
        <v>1.0588235294117647</v>
      </c>
      <c r="K1448">
        <f>VLOOKUP(A1448,[1]ratio_family_bedrooms!$A:$K,10,FALSE)</f>
        <v>1.2222222222222223</v>
      </c>
      <c r="L1448">
        <f>VLOOKUP(A1448,[1]ratio_family_bedrooms!$A:$K,11,FALSE)</f>
        <v>1.4999999999999998</v>
      </c>
      <c r="M1448">
        <f t="shared" si="22"/>
        <v>997.48284811384644</v>
      </c>
    </row>
    <row r="1449" spans="1:13" x14ac:dyDescent="0.2">
      <c r="A1449">
        <v>2010</v>
      </c>
      <c r="B1449">
        <v>10</v>
      </c>
      <c r="C1449" t="s">
        <v>59</v>
      </c>
      <c r="D1449">
        <v>1</v>
      </c>
      <c r="E1449" t="s">
        <v>25</v>
      </c>
      <c r="F1449">
        <f>VLOOKUP(A1449&amp;B1449&amp;C1449&amp;D1449&amp;E1449,average_median_rates_2_aptFINAL!A:P,16,FALSE)</f>
        <v>824</v>
      </c>
      <c r="G1449">
        <f>VLOOKUP(A1449&amp;B1449&amp;C1449&amp;3&amp;E1449,average_median_rates_2_aptFINAL!A:P,16,FALSE)</f>
        <v>1098</v>
      </c>
      <c r="H1449">
        <f>IF(D1449&lt;=3,VLOOKUP(A1449&amp;D1449,[1]ratio_condo_family!$A:$F,6,FALSE),0)</f>
        <v>1.1412847232423873</v>
      </c>
      <c r="I1449">
        <f>VLOOKUP(A1449&amp;3,[1]ratio_condo_family!$A:$F,6,FALSE)</f>
        <v>1.2478882413474455</v>
      </c>
      <c r="J1449">
        <f>VLOOKUP(A1449,[1]ratio_family_bedrooms!$A:$K,9,FALSE)</f>
        <v>1.0588235294117647</v>
      </c>
      <c r="K1449">
        <f>VLOOKUP(A1449,[1]ratio_family_bedrooms!$A:$K,10,FALSE)</f>
        <v>1.2222222222222223</v>
      </c>
      <c r="L1449">
        <f>VLOOKUP(A1449,[1]ratio_family_bedrooms!$A:$K,11,FALSE)</f>
        <v>1.4999999999999998</v>
      </c>
      <c r="M1449">
        <f t="shared" si="22"/>
        <v>940.41861195172714</v>
      </c>
    </row>
    <row r="1450" spans="1:13" x14ac:dyDescent="0.2">
      <c r="A1450">
        <v>2010</v>
      </c>
      <c r="B1450">
        <v>10</v>
      </c>
      <c r="C1450" t="s">
        <v>59</v>
      </c>
      <c r="D1450">
        <v>1</v>
      </c>
      <c r="E1450" t="s">
        <v>26</v>
      </c>
      <c r="F1450">
        <f>VLOOKUP(A1450&amp;B1450&amp;C1450&amp;D1450&amp;E1450,average_median_rates_2_aptFINAL!A:P,16,FALSE)</f>
        <v>891</v>
      </c>
      <c r="G1450">
        <f>VLOOKUP(A1450&amp;B1450&amp;C1450&amp;3&amp;E1450,average_median_rates_2_aptFINAL!A:P,16,FALSE)</f>
        <v>1191</v>
      </c>
      <c r="H1450">
        <f>IF(D1450&lt;=3,VLOOKUP(A1450&amp;D1450,[1]ratio_condo_family!$A:$F,6,FALSE),0)</f>
        <v>1.1412847232423873</v>
      </c>
      <c r="I1450">
        <f>VLOOKUP(A1450&amp;3,[1]ratio_condo_family!$A:$F,6,FALSE)</f>
        <v>1.2478882413474455</v>
      </c>
      <c r="J1450">
        <f>VLOOKUP(A1450,[1]ratio_family_bedrooms!$A:$K,9,FALSE)</f>
        <v>1.0588235294117647</v>
      </c>
      <c r="K1450">
        <f>VLOOKUP(A1450,[1]ratio_family_bedrooms!$A:$K,10,FALSE)</f>
        <v>1.2222222222222223</v>
      </c>
      <c r="L1450">
        <f>VLOOKUP(A1450,[1]ratio_family_bedrooms!$A:$K,11,FALSE)</f>
        <v>1.4999999999999998</v>
      </c>
      <c r="M1450">
        <f t="shared" si="22"/>
        <v>1016.884688408967</v>
      </c>
    </row>
    <row r="1451" spans="1:13" x14ac:dyDescent="0.2">
      <c r="A1451">
        <v>2010</v>
      </c>
      <c r="B1451">
        <v>10</v>
      </c>
      <c r="C1451" t="s">
        <v>59</v>
      </c>
      <c r="D1451">
        <v>1</v>
      </c>
      <c r="E1451" t="s">
        <v>27</v>
      </c>
      <c r="F1451">
        <f>VLOOKUP(A1451&amp;B1451&amp;C1451&amp;D1451&amp;E1451,average_median_rates_2_aptFINAL!A:P,16,FALSE)</f>
        <v>1274</v>
      </c>
      <c r="G1451">
        <f>VLOOKUP(A1451&amp;B1451&amp;C1451&amp;3&amp;E1451,average_median_rates_2_aptFINAL!A:P,16,FALSE)</f>
        <v>2233</v>
      </c>
      <c r="H1451">
        <f>IF(D1451&lt;=3,VLOOKUP(A1451&amp;D1451,[1]ratio_condo_family!$A:$F,6,FALSE),0)</f>
        <v>1.1412847232423873</v>
      </c>
      <c r="I1451">
        <f>VLOOKUP(A1451&amp;3,[1]ratio_condo_family!$A:$F,6,FALSE)</f>
        <v>1.2478882413474455</v>
      </c>
      <c r="J1451">
        <f>VLOOKUP(A1451,[1]ratio_family_bedrooms!$A:$K,9,FALSE)</f>
        <v>1.0588235294117647</v>
      </c>
      <c r="K1451">
        <f>VLOOKUP(A1451,[1]ratio_family_bedrooms!$A:$K,10,FALSE)</f>
        <v>1.2222222222222223</v>
      </c>
      <c r="L1451">
        <f>VLOOKUP(A1451,[1]ratio_family_bedrooms!$A:$K,11,FALSE)</f>
        <v>1.4999999999999998</v>
      </c>
      <c r="M1451">
        <f t="shared" si="22"/>
        <v>1453.9967374108014</v>
      </c>
    </row>
    <row r="1452" spans="1:13" x14ac:dyDescent="0.2">
      <c r="A1452">
        <v>2010</v>
      </c>
      <c r="B1452">
        <v>10</v>
      </c>
      <c r="C1452" t="s">
        <v>59</v>
      </c>
      <c r="D1452">
        <v>1</v>
      </c>
      <c r="E1452" t="s">
        <v>28</v>
      </c>
      <c r="F1452">
        <f>VLOOKUP(A1452&amp;B1452&amp;C1452&amp;D1452&amp;E1452,average_median_rates_2_aptFINAL!A:P,16,FALSE)</f>
        <v>879</v>
      </c>
      <c r="G1452">
        <f>VLOOKUP(A1452&amp;B1452&amp;C1452&amp;3&amp;E1452,average_median_rates_2_aptFINAL!A:P,16,FALSE)</f>
        <v>1473</v>
      </c>
      <c r="H1452">
        <f>IF(D1452&lt;=3,VLOOKUP(A1452&amp;D1452,[1]ratio_condo_family!$A:$F,6,FALSE),0)</f>
        <v>1.1412847232423873</v>
      </c>
      <c r="I1452">
        <f>VLOOKUP(A1452&amp;3,[1]ratio_condo_family!$A:$F,6,FALSE)</f>
        <v>1.2478882413474455</v>
      </c>
      <c r="J1452">
        <f>VLOOKUP(A1452,[1]ratio_family_bedrooms!$A:$K,9,FALSE)</f>
        <v>1.0588235294117647</v>
      </c>
      <c r="K1452">
        <f>VLOOKUP(A1452,[1]ratio_family_bedrooms!$A:$K,10,FALSE)</f>
        <v>1.2222222222222223</v>
      </c>
      <c r="L1452">
        <f>VLOOKUP(A1452,[1]ratio_family_bedrooms!$A:$K,11,FALSE)</f>
        <v>1.4999999999999998</v>
      </c>
      <c r="M1452">
        <f t="shared" si="22"/>
        <v>1003.1892717300584</v>
      </c>
    </row>
    <row r="1453" spans="1:13" x14ac:dyDescent="0.2">
      <c r="A1453">
        <v>2010</v>
      </c>
      <c r="B1453">
        <v>10</v>
      </c>
      <c r="C1453" t="s">
        <v>59</v>
      </c>
      <c r="D1453">
        <v>1</v>
      </c>
      <c r="E1453" t="s">
        <v>29</v>
      </c>
      <c r="F1453">
        <f>VLOOKUP(A1453&amp;B1453&amp;C1453&amp;D1453&amp;E1453,average_median_rates_2_aptFINAL!A:P,16,FALSE)</f>
        <v>760</v>
      </c>
      <c r="G1453">
        <f>VLOOKUP(A1453&amp;B1453&amp;C1453&amp;3&amp;E1453,average_median_rates_2_aptFINAL!A:P,16,FALSE)</f>
        <v>1046</v>
      </c>
      <c r="H1453">
        <f>IF(D1453&lt;=3,VLOOKUP(A1453&amp;D1453,[1]ratio_condo_family!$A:$F,6,FALSE),0)</f>
        <v>1.1412847232423873</v>
      </c>
      <c r="I1453">
        <f>VLOOKUP(A1453&amp;3,[1]ratio_condo_family!$A:$F,6,FALSE)</f>
        <v>1.2478882413474455</v>
      </c>
      <c r="J1453">
        <f>VLOOKUP(A1453,[1]ratio_family_bedrooms!$A:$K,9,FALSE)</f>
        <v>1.0588235294117647</v>
      </c>
      <c r="K1453">
        <f>VLOOKUP(A1453,[1]ratio_family_bedrooms!$A:$K,10,FALSE)</f>
        <v>1.2222222222222223</v>
      </c>
      <c r="L1453">
        <f>VLOOKUP(A1453,[1]ratio_family_bedrooms!$A:$K,11,FALSE)</f>
        <v>1.4999999999999998</v>
      </c>
      <c r="M1453">
        <f t="shared" si="22"/>
        <v>867.37638966421434</v>
      </c>
    </row>
    <row r="1454" spans="1:13" x14ac:dyDescent="0.2">
      <c r="A1454">
        <v>2010</v>
      </c>
      <c r="B1454">
        <v>10</v>
      </c>
      <c r="C1454" t="s">
        <v>59</v>
      </c>
      <c r="D1454">
        <v>1</v>
      </c>
      <c r="E1454" t="s">
        <v>31</v>
      </c>
      <c r="F1454">
        <f>VLOOKUP(A1454&amp;B1454&amp;C1454&amp;D1454&amp;E1454,average_median_rates_2_aptFINAL!A:P,16,FALSE)</f>
        <v>870</v>
      </c>
      <c r="G1454">
        <f>VLOOKUP(A1454&amp;B1454&amp;C1454&amp;3&amp;E1454,average_median_rates_2_aptFINAL!A:P,16,FALSE)</f>
        <v>1268</v>
      </c>
      <c r="H1454">
        <f>IF(D1454&lt;=3,VLOOKUP(A1454&amp;D1454,[1]ratio_condo_family!$A:$F,6,FALSE),0)</f>
        <v>1.1412847232423873</v>
      </c>
      <c r="I1454">
        <f>VLOOKUP(A1454&amp;3,[1]ratio_condo_family!$A:$F,6,FALSE)</f>
        <v>1.2478882413474455</v>
      </c>
      <c r="J1454">
        <f>VLOOKUP(A1454,[1]ratio_family_bedrooms!$A:$K,9,FALSE)</f>
        <v>1.0588235294117647</v>
      </c>
      <c r="K1454">
        <f>VLOOKUP(A1454,[1]ratio_family_bedrooms!$A:$K,10,FALSE)</f>
        <v>1.2222222222222223</v>
      </c>
      <c r="L1454">
        <f>VLOOKUP(A1454,[1]ratio_family_bedrooms!$A:$K,11,FALSE)</f>
        <v>1.4999999999999998</v>
      </c>
      <c r="M1454">
        <f t="shared" si="22"/>
        <v>992.91770922087699</v>
      </c>
    </row>
    <row r="1455" spans="1:13" x14ac:dyDescent="0.2">
      <c r="A1455">
        <v>2010</v>
      </c>
      <c r="B1455">
        <v>10</v>
      </c>
      <c r="C1455" t="s">
        <v>59</v>
      </c>
      <c r="D1455">
        <v>1</v>
      </c>
      <c r="E1455" t="s">
        <v>32</v>
      </c>
      <c r="F1455">
        <f>VLOOKUP(A1455&amp;B1455&amp;C1455&amp;D1455&amp;E1455,average_median_rates_2_aptFINAL!A:P,16,FALSE)</f>
        <v>777</v>
      </c>
      <c r="G1455">
        <f>VLOOKUP(A1455&amp;B1455&amp;C1455&amp;3&amp;E1455,average_median_rates_2_aptFINAL!A:P,16,FALSE)</f>
        <v>1273</v>
      </c>
      <c r="H1455">
        <f>IF(D1455&lt;=3,VLOOKUP(A1455&amp;D1455,[1]ratio_condo_family!$A:$F,6,FALSE),0)</f>
        <v>1.1412847232423873</v>
      </c>
      <c r="I1455">
        <f>VLOOKUP(A1455&amp;3,[1]ratio_condo_family!$A:$F,6,FALSE)</f>
        <v>1.2478882413474455</v>
      </c>
      <c r="J1455">
        <f>VLOOKUP(A1455,[1]ratio_family_bedrooms!$A:$K,9,FALSE)</f>
        <v>1.0588235294117647</v>
      </c>
      <c r="K1455">
        <f>VLOOKUP(A1455,[1]ratio_family_bedrooms!$A:$K,10,FALSE)</f>
        <v>1.2222222222222223</v>
      </c>
      <c r="L1455">
        <f>VLOOKUP(A1455,[1]ratio_family_bedrooms!$A:$K,11,FALSE)</f>
        <v>1.4999999999999998</v>
      </c>
      <c r="M1455">
        <f t="shared" si="22"/>
        <v>886.77822995933491</v>
      </c>
    </row>
    <row r="1456" spans="1:13" x14ac:dyDescent="0.2">
      <c r="A1456">
        <v>2010</v>
      </c>
      <c r="B1456">
        <v>10</v>
      </c>
      <c r="C1456" t="s">
        <v>59</v>
      </c>
      <c r="D1456">
        <v>1</v>
      </c>
      <c r="E1456" t="s">
        <v>33</v>
      </c>
      <c r="F1456">
        <f>VLOOKUP(A1456&amp;B1456&amp;C1456&amp;D1456&amp;E1456,average_median_rates_2_aptFINAL!A:P,16,FALSE)</f>
        <v>1084.109576676595</v>
      </c>
      <c r="G1456">
        <f>VLOOKUP(A1456&amp;B1456&amp;C1456&amp;3&amp;E1456,average_median_rates_2_aptFINAL!A:P,16,FALSE)</f>
        <v>1890.5683339418292</v>
      </c>
      <c r="H1456">
        <f>IF(D1456&lt;=3,VLOOKUP(A1456&amp;D1456,[1]ratio_condo_family!$A:$F,6,FALSE),0)</f>
        <v>1.1412847232423873</v>
      </c>
      <c r="I1456">
        <f>VLOOKUP(A1456&amp;3,[1]ratio_condo_family!$A:$F,6,FALSE)</f>
        <v>1.2478882413474455</v>
      </c>
      <c r="J1456">
        <f>VLOOKUP(A1456,[1]ratio_family_bedrooms!$A:$K,9,FALSE)</f>
        <v>1.0588235294117647</v>
      </c>
      <c r="K1456">
        <f>VLOOKUP(A1456,[1]ratio_family_bedrooms!$A:$K,10,FALSE)</f>
        <v>1.2222222222222223</v>
      </c>
      <c r="L1456">
        <f>VLOOKUP(A1456,[1]ratio_family_bedrooms!$A:$K,11,FALSE)</f>
        <v>1.4999999999999998</v>
      </c>
      <c r="M1456">
        <f t="shared" si="22"/>
        <v>1237.2776981817694</v>
      </c>
    </row>
    <row r="1457" spans="1:13" x14ac:dyDescent="0.2">
      <c r="A1457">
        <v>2010</v>
      </c>
      <c r="B1457">
        <v>10</v>
      </c>
      <c r="C1457" t="s">
        <v>59</v>
      </c>
      <c r="D1457">
        <v>1</v>
      </c>
      <c r="E1457" t="s">
        <v>34</v>
      </c>
      <c r="F1457">
        <f>VLOOKUP(A1457&amp;B1457&amp;C1457&amp;D1457&amp;E1457,average_median_rates_2_aptFINAL!A:P,16,FALSE)</f>
        <v>965</v>
      </c>
      <c r="G1457">
        <f>VLOOKUP(A1457&amp;B1457&amp;C1457&amp;3&amp;E1457,average_median_rates_2_aptFINAL!A:P,16,FALSE)</f>
        <v>1356</v>
      </c>
      <c r="H1457">
        <f>IF(D1457&lt;=3,VLOOKUP(A1457&amp;D1457,[1]ratio_condo_family!$A:$F,6,FALSE),0)</f>
        <v>1.1412847232423873</v>
      </c>
      <c r="I1457">
        <f>VLOOKUP(A1457&amp;3,[1]ratio_condo_family!$A:$F,6,FALSE)</f>
        <v>1.2478882413474455</v>
      </c>
      <c r="J1457">
        <f>VLOOKUP(A1457,[1]ratio_family_bedrooms!$A:$K,9,FALSE)</f>
        <v>1.0588235294117647</v>
      </c>
      <c r="K1457">
        <f>VLOOKUP(A1457,[1]ratio_family_bedrooms!$A:$K,10,FALSE)</f>
        <v>1.2222222222222223</v>
      </c>
      <c r="L1457">
        <f>VLOOKUP(A1457,[1]ratio_family_bedrooms!$A:$K,11,FALSE)</f>
        <v>1.4999999999999998</v>
      </c>
      <c r="M1457">
        <f t="shared" si="22"/>
        <v>1101.3397579289037</v>
      </c>
    </row>
    <row r="1458" spans="1:13" x14ac:dyDescent="0.2">
      <c r="A1458">
        <v>2010</v>
      </c>
      <c r="B1458">
        <v>10</v>
      </c>
      <c r="C1458" t="s">
        <v>59</v>
      </c>
      <c r="D1458">
        <v>1</v>
      </c>
      <c r="E1458" t="s">
        <v>35</v>
      </c>
      <c r="F1458">
        <f>VLOOKUP(A1458&amp;B1458&amp;C1458&amp;D1458&amp;E1458,average_median_rates_2_aptFINAL!A:P,16,FALSE)</f>
        <v>1203</v>
      </c>
      <c r="G1458">
        <f>VLOOKUP(A1458&amp;B1458&amp;C1458&amp;3&amp;E1458,average_median_rates_2_aptFINAL!A:P,16,FALSE)</f>
        <v>2698</v>
      </c>
      <c r="H1458">
        <f>IF(D1458&lt;=3,VLOOKUP(A1458&amp;D1458,[1]ratio_condo_family!$A:$F,6,FALSE),0)</f>
        <v>1.1412847232423873</v>
      </c>
      <c r="I1458">
        <f>VLOOKUP(A1458&amp;3,[1]ratio_condo_family!$A:$F,6,FALSE)</f>
        <v>1.2478882413474455</v>
      </c>
      <c r="J1458">
        <f>VLOOKUP(A1458,[1]ratio_family_bedrooms!$A:$K,9,FALSE)</f>
        <v>1.0588235294117647</v>
      </c>
      <c r="K1458">
        <f>VLOOKUP(A1458,[1]ratio_family_bedrooms!$A:$K,10,FALSE)</f>
        <v>1.2222222222222223</v>
      </c>
      <c r="L1458">
        <f>VLOOKUP(A1458,[1]ratio_family_bedrooms!$A:$K,11,FALSE)</f>
        <v>1.4999999999999998</v>
      </c>
      <c r="M1458">
        <f t="shared" si="22"/>
        <v>1372.9655220605919</v>
      </c>
    </row>
    <row r="1459" spans="1:13" x14ac:dyDescent="0.2">
      <c r="A1459">
        <v>2010</v>
      </c>
      <c r="B1459">
        <v>10</v>
      </c>
      <c r="C1459" t="s">
        <v>59</v>
      </c>
      <c r="D1459">
        <v>1</v>
      </c>
      <c r="E1459" t="s">
        <v>36</v>
      </c>
      <c r="F1459">
        <f>VLOOKUP(A1459&amp;B1459&amp;C1459&amp;D1459&amp;E1459,average_median_rates_2_aptFINAL!A:P,16,FALSE)</f>
        <v>902</v>
      </c>
      <c r="G1459">
        <f>VLOOKUP(A1459&amp;B1459&amp;C1459&amp;3&amp;E1459,average_median_rates_2_aptFINAL!A:P,16,FALSE)</f>
        <v>1298</v>
      </c>
      <c r="H1459">
        <f>IF(D1459&lt;=3,VLOOKUP(A1459&amp;D1459,[1]ratio_condo_family!$A:$F,6,FALSE),0)</f>
        <v>1.1412847232423873</v>
      </c>
      <c r="I1459">
        <f>VLOOKUP(A1459&amp;3,[1]ratio_condo_family!$A:$F,6,FALSE)</f>
        <v>1.2478882413474455</v>
      </c>
      <c r="J1459">
        <f>VLOOKUP(A1459,[1]ratio_family_bedrooms!$A:$K,9,FALSE)</f>
        <v>1.0588235294117647</v>
      </c>
      <c r="K1459">
        <f>VLOOKUP(A1459,[1]ratio_family_bedrooms!$A:$K,10,FALSE)</f>
        <v>1.2222222222222223</v>
      </c>
      <c r="L1459">
        <f>VLOOKUP(A1459,[1]ratio_family_bedrooms!$A:$K,11,FALSE)</f>
        <v>1.4999999999999998</v>
      </c>
      <c r="M1459">
        <f t="shared" si="22"/>
        <v>1029.4388203646333</v>
      </c>
    </row>
    <row r="1460" spans="1:13" x14ac:dyDescent="0.2">
      <c r="A1460">
        <v>2010</v>
      </c>
      <c r="B1460">
        <v>10</v>
      </c>
      <c r="C1460" t="s">
        <v>59</v>
      </c>
      <c r="D1460">
        <v>1</v>
      </c>
      <c r="E1460" t="s">
        <v>37</v>
      </c>
      <c r="F1460">
        <f>VLOOKUP(A1460&amp;B1460&amp;C1460&amp;D1460&amp;E1460,average_median_rates_2_aptFINAL!A:P,16,FALSE)</f>
        <v>745</v>
      </c>
      <c r="G1460">
        <f>VLOOKUP(A1460&amp;B1460&amp;C1460&amp;3&amp;E1460,average_median_rates_2_aptFINAL!A:P,16,FALSE)</f>
        <v>1063</v>
      </c>
      <c r="H1460">
        <f>IF(D1460&lt;=3,VLOOKUP(A1460&amp;D1460,[1]ratio_condo_family!$A:$F,6,FALSE),0)</f>
        <v>1.1412847232423873</v>
      </c>
      <c r="I1460">
        <f>VLOOKUP(A1460&amp;3,[1]ratio_condo_family!$A:$F,6,FALSE)</f>
        <v>1.2478882413474455</v>
      </c>
      <c r="J1460">
        <f>VLOOKUP(A1460,[1]ratio_family_bedrooms!$A:$K,9,FALSE)</f>
        <v>1.0588235294117647</v>
      </c>
      <c r="K1460">
        <f>VLOOKUP(A1460,[1]ratio_family_bedrooms!$A:$K,10,FALSE)</f>
        <v>1.2222222222222223</v>
      </c>
      <c r="L1460">
        <f>VLOOKUP(A1460,[1]ratio_family_bedrooms!$A:$K,11,FALSE)</f>
        <v>1.4999999999999998</v>
      </c>
      <c r="M1460">
        <f t="shared" si="22"/>
        <v>850.25711881557856</v>
      </c>
    </row>
    <row r="1461" spans="1:13" x14ac:dyDescent="0.2">
      <c r="A1461">
        <v>2010</v>
      </c>
      <c r="B1461">
        <v>10</v>
      </c>
      <c r="C1461" t="s">
        <v>59</v>
      </c>
      <c r="D1461">
        <v>1</v>
      </c>
      <c r="E1461" t="s">
        <v>38</v>
      </c>
      <c r="F1461">
        <f>VLOOKUP(A1461&amp;B1461&amp;C1461&amp;D1461&amp;E1461,average_median_rates_2_aptFINAL!A:P,16,FALSE)</f>
        <v>725</v>
      </c>
      <c r="G1461">
        <f>VLOOKUP(A1461&amp;B1461&amp;C1461&amp;3&amp;E1461,average_median_rates_2_aptFINAL!A:P,16,FALSE)</f>
        <v>1015</v>
      </c>
      <c r="H1461">
        <f>IF(D1461&lt;=3,VLOOKUP(A1461&amp;D1461,[1]ratio_condo_family!$A:$F,6,FALSE),0)</f>
        <v>1.1412847232423873</v>
      </c>
      <c r="I1461">
        <f>VLOOKUP(A1461&amp;3,[1]ratio_condo_family!$A:$F,6,FALSE)</f>
        <v>1.2478882413474455</v>
      </c>
      <c r="J1461">
        <f>VLOOKUP(A1461,[1]ratio_family_bedrooms!$A:$K,9,FALSE)</f>
        <v>1.0588235294117647</v>
      </c>
      <c r="K1461">
        <f>VLOOKUP(A1461,[1]ratio_family_bedrooms!$A:$K,10,FALSE)</f>
        <v>1.2222222222222223</v>
      </c>
      <c r="L1461">
        <f>VLOOKUP(A1461,[1]ratio_family_bedrooms!$A:$K,11,FALSE)</f>
        <v>1.4999999999999998</v>
      </c>
      <c r="M1461">
        <f t="shared" si="22"/>
        <v>827.43142435073082</v>
      </c>
    </row>
    <row r="1462" spans="1:13" x14ac:dyDescent="0.2">
      <c r="A1462">
        <v>2010</v>
      </c>
      <c r="B1462">
        <v>10</v>
      </c>
      <c r="C1462" t="s">
        <v>59</v>
      </c>
      <c r="D1462">
        <v>1</v>
      </c>
      <c r="E1462" t="s">
        <v>39</v>
      </c>
      <c r="F1462">
        <f>VLOOKUP(A1462&amp;B1462&amp;C1462&amp;D1462&amp;E1462,average_median_rates_2_aptFINAL!A:P,16,FALSE)</f>
        <v>811</v>
      </c>
      <c r="G1462">
        <f>VLOOKUP(A1462&amp;B1462&amp;C1462&amp;3&amp;E1462,average_median_rates_2_aptFINAL!A:P,16,FALSE)</f>
        <v>1394</v>
      </c>
      <c r="H1462">
        <f>IF(D1462&lt;=3,VLOOKUP(A1462&amp;D1462,[1]ratio_condo_family!$A:$F,6,FALSE),0)</f>
        <v>1.1412847232423873</v>
      </c>
      <c r="I1462">
        <f>VLOOKUP(A1462&amp;3,[1]ratio_condo_family!$A:$F,6,FALSE)</f>
        <v>1.2478882413474455</v>
      </c>
      <c r="J1462">
        <f>VLOOKUP(A1462,[1]ratio_family_bedrooms!$A:$K,9,FALSE)</f>
        <v>1.0588235294117647</v>
      </c>
      <c r="K1462">
        <f>VLOOKUP(A1462,[1]ratio_family_bedrooms!$A:$K,10,FALSE)</f>
        <v>1.2222222222222223</v>
      </c>
      <c r="L1462">
        <f>VLOOKUP(A1462,[1]ratio_family_bedrooms!$A:$K,11,FALSE)</f>
        <v>1.4999999999999998</v>
      </c>
      <c r="M1462">
        <f t="shared" si="22"/>
        <v>925.58191054957604</v>
      </c>
    </row>
    <row r="1463" spans="1:13" x14ac:dyDescent="0.2">
      <c r="A1463">
        <v>2010</v>
      </c>
      <c r="B1463">
        <v>10</v>
      </c>
      <c r="C1463" t="s">
        <v>59</v>
      </c>
      <c r="D1463">
        <v>1</v>
      </c>
      <c r="E1463" t="s">
        <v>40</v>
      </c>
      <c r="F1463">
        <f>VLOOKUP(A1463&amp;B1463&amp;C1463&amp;D1463&amp;E1463,average_median_rates_2_aptFINAL!A:P,16,FALSE)</f>
        <v>747</v>
      </c>
      <c r="G1463">
        <f>VLOOKUP(A1463&amp;B1463&amp;C1463&amp;3&amp;E1463,average_median_rates_2_aptFINAL!A:P,16,FALSE)</f>
        <v>1052</v>
      </c>
      <c r="H1463">
        <f>IF(D1463&lt;=3,VLOOKUP(A1463&amp;D1463,[1]ratio_condo_family!$A:$F,6,FALSE),0)</f>
        <v>1.1412847232423873</v>
      </c>
      <c r="I1463">
        <f>VLOOKUP(A1463&amp;3,[1]ratio_condo_family!$A:$F,6,FALSE)</f>
        <v>1.2478882413474455</v>
      </c>
      <c r="J1463">
        <f>VLOOKUP(A1463,[1]ratio_family_bedrooms!$A:$K,9,FALSE)</f>
        <v>1.0588235294117647</v>
      </c>
      <c r="K1463">
        <f>VLOOKUP(A1463,[1]ratio_family_bedrooms!$A:$K,10,FALSE)</f>
        <v>1.2222222222222223</v>
      </c>
      <c r="L1463">
        <f>VLOOKUP(A1463,[1]ratio_family_bedrooms!$A:$K,11,FALSE)</f>
        <v>1.4999999999999998</v>
      </c>
      <c r="M1463">
        <f t="shared" si="22"/>
        <v>852.53968826206335</v>
      </c>
    </row>
    <row r="1464" spans="1:13" x14ac:dyDescent="0.2">
      <c r="A1464">
        <v>2010</v>
      </c>
      <c r="B1464">
        <v>10</v>
      </c>
      <c r="C1464" t="s">
        <v>59</v>
      </c>
      <c r="D1464">
        <v>1</v>
      </c>
      <c r="E1464" t="s">
        <v>41</v>
      </c>
      <c r="F1464">
        <f>VLOOKUP(A1464&amp;B1464&amp;C1464&amp;D1464&amp;E1464,average_median_rates_2_aptFINAL!A:P,16,FALSE)</f>
        <v>773</v>
      </c>
      <c r="G1464">
        <f>VLOOKUP(A1464&amp;B1464&amp;C1464&amp;3&amp;E1464,average_median_rates_2_aptFINAL!A:P,16,FALSE)</f>
        <v>1145</v>
      </c>
      <c r="H1464">
        <f>IF(D1464&lt;=3,VLOOKUP(A1464&amp;D1464,[1]ratio_condo_family!$A:$F,6,FALSE),0)</f>
        <v>1.1412847232423873</v>
      </c>
      <c r="I1464">
        <f>VLOOKUP(A1464&amp;3,[1]ratio_condo_family!$A:$F,6,FALSE)</f>
        <v>1.2478882413474455</v>
      </c>
      <c r="J1464">
        <f>VLOOKUP(A1464,[1]ratio_family_bedrooms!$A:$K,9,FALSE)</f>
        <v>1.0588235294117647</v>
      </c>
      <c r="K1464">
        <f>VLOOKUP(A1464,[1]ratio_family_bedrooms!$A:$K,10,FALSE)</f>
        <v>1.2222222222222223</v>
      </c>
      <c r="L1464">
        <f>VLOOKUP(A1464,[1]ratio_family_bedrooms!$A:$K,11,FALSE)</f>
        <v>1.4999999999999998</v>
      </c>
      <c r="M1464">
        <f t="shared" si="22"/>
        <v>882.21309106636534</v>
      </c>
    </row>
    <row r="1465" spans="1:13" x14ac:dyDescent="0.2">
      <c r="A1465">
        <v>2010</v>
      </c>
      <c r="B1465">
        <v>10</v>
      </c>
      <c r="C1465" t="s">
        <v>59</v>
      </c>
      <c r="D1465">
        <v>1</v>
      </c>
      <c r="E1465" t="s">
        <v>42</v>
      </c>
      <c r="F1465">
        <f>VLOOKUP(A1465&amp;B1465&amp;C1465&amp;D1465&amp;E1465,average_median_rates_2_aptFINAL!A:P,16,FALSE)</f>
        <v>673</v>
      </c>
      <c r="G1465">
        <f>VLOOKUP(A1465&amp;B1465&amp;C1465&amp;3&amp;E1465,average_median_rates_2_aptFINAL!A:P,16,FALSE)</f>
        <v>1037</v>
      </c>
      <c r="H1465">
        <f>IF(D1465&lt;=3,VLOOKUP(A1465&amp;D1465,[1]ratio_condo_family!$A:$F,6,FALSE),0)</f>
        <v>1.1412847232423873</v>
      </c>
      <c r="I1465">
        <f>VLOOKUP(A1465&amp;3,[1]ratio_condo_family!$A:$F,6,FALSE)</f>
        <v>1.2478882413474455</v>
      </c>
      <c r="J1465">
        <f>VLOOKUP(A1465,[1]ratio_family_bedrooms!$A:$K,9,FALSE)</f>
        <v>1.0588235294117647</v>
      </c>
      <c r="K1465">
        <f>VLOOKUP(A1465,[1]ratio_family_bedrooms!$A:$K,10,FALSE)</f>
        <v>1.2222222222222223</v>
      </c>
      <c r="L1465">
        <f>VLOOKUP(A1465,[1]ratio_family_bedrooms!$A:$K,11,FALSE)</f>
        <v>1.4999999999999998</v>
      </c>
      <c r="M1465">
        <f t="shared" si="22"/>
        <v>768.08461874212662</v>
      </c>
    </row>
    <row r="1466" spans="1:13" x14ac:dyDescent="0.2">
      <c r="A1466">
        <v>2010</v>
      </c>
      <c r="B1466">
        <v>10</v>
      </c>
      <c r="C1466" t="s">
        <v>59</v>
      </c>
      <c r="D1466">
        <v>1</v>
      </c>
      <c r="E1466" t="s">
        <v>43</v>
      </c>
      <c r="F1466">
        <f>VLOOKUP(A1466&amp;B1466&amp;C1466&amp;D1466&amp;E1466,average_median_rates_2_aptFINAL!A:P,16,FALSE)</f>
        <v>940</v>
      </c>
      <c r="G1466">
        <f>VLOOKUP(A1466&amp;B1466&amp;C1466&amp;3&amp;E1466,average_median_rates_2_aptFINAL!A:P,16,FALSE)</f>
        <v>1420</v>
      </c>
      <c r="H1466">
        <f>IF(D1466&lt;=3,VLOOKUP(A1466&amp;D1466,[1]ratio_condo_family!$A:$F,6,FALSE),0)</f>
        <v>1.1412847232423873</v>
      </c>
      <c r="I1466">
        <f>VLOOKUP(A1466&amp;3,[1]ratio_condo_family!$A:$F,6,FALSE)</f>
        <v>1.2478882413474455</v>
      </c>
      <c r="J1466">
        <f>VLOOKUP(A1466,[1]ratio_family_bedrooms!$A:$K,9,FALSE)</f>
        <v>1.0588235294117647</v>
      </c>
      <c r="K1466">
        <f>VLOOKUP(A1466,[1]ratio_family_bedrooms!$A:$K,10,FALSE)</f>
        <v>1.2222222222222223</v>
      </c>
      <c r="L1466">
        <f>VLOOKUP(A1466,[1]ratio_family_bedrooms!$A:$K,11,FALSE)</f>
        <v>1.4999999999999998</v>
      </c>
      <c r="M1466">
        <f t="shared" si="22"/>
        <v>1072.807639847844</v>
      </c>
    </row>
    <row r="1467" spans="1:13" x14ac:dyDescent="0.2">
      <c r="A1467">
        <v>2010</v>
      </c>
      <c r="B1467">
        <v>10</v>
      </c>
      <c r="C1467" t="s">
        <v>59</v>
      </c>
      <c r="D1467">
        <v>1</v>
      </c>
      <c r="E1467" t="s">
        <v>60</v>
      </c>
      <c r="F1467">
        <f>VLOOKUP(A1467&amp;B1467&amp;C1467&amp;D1467&amp;E1467,average_median_rates_2_aptFINAL!A:P,16,FALSE)</f>
        <v>923</v>
      </c>
      <c r="G1467">
        <f>VLOOKUP(A1467&amp;B1467&amp;C1467&amp;3&amp;E1467,average_median_rates_2_aptFINAL!A:P,16,FALSE)</f>
        <v>1459</v>
      </c>
      <c r="H1467">
        <f>IF(D1467&lt;=3,VLOOKUP(A1467&amp;D1467,[1]ratio_condo_family!$A:$F,6,FALSE),0)</f>
        <v>1.1412847232423873</v>
      </c>
      <c r="I1467">
        <f>VLOOKUP(A1467&amp;3,[1]ratio_condo_family!$A:$F,6,FALSE)</f>
        <v>1.2478882413474455</v>
      </c>
      <c r="J1467">
        <f>VLOOKUP(A1467,[1]ratio_family_bedrooms!$A:$K,9,FALSE)</f>
        <v>1.0588235294117647</v>
      </c>
      <c r="K1467">
        <f>VLOOKUP(A1467,[1]ratio_family_bedrooms!$A:$K,10,FALSE)</f>
        <v>1.2222222222222223</v>
      </c>
      <c r="L1467">
        <f>VLOOKUP(A1467,[1]ratio_family_bedrooms!$A:$K,11,FALSE)</f>
        <v>1.4999999999999998</v>
      </c>
      <c r="M1467">
        <f t="shared" si="22"/>
        <v>1053.4057995527235</v>
      </c>
    </row>
    <row r="1468" spans="1:13" x14ac:dyDescent="0.2">
      <c r="A1468">
        <v>2010</v>
      </c>
      <c r="B1468">
        <v>10</v>
      </c>
      <c r="C1468" t="s">
        <v>59</v>
      </c>
      <c r="D1468">
        <v>2</v>
      </c>
      <c r="E1468" t="s">
        <v>12</v>
      </c>
      <c r="F1468">
        <f>VLOOKUP(A1468&amp;B1468&amp;C1468&amp;D1468&amp;E1468,average_median_rates_2_aptFINAL!A:P,16,FALSE)</f>
        <v>1720</v>
      </c>
      <c r="G1468">
        <f>VLOOKUP(A1468&amp;B1468&amp;C1468&amp;3&amp;E1468,average_median_rates_2_aptFINAL!A:P,16,FALSE)</f>
        <v>2578</v>
      </c>
      <c r="H1468">
        <f>IF(D1468&lt;=3,VLOOKUP(A1468&amp;D1468,[1]ratio_condo_family!$A:$F,6,FALSE),0)</f>
        <v>1.2369179570852016</v>
      </c>
      <c r="I1468">
        <f>VLOOKUP(A1468&amp;3,[1]ratio_condo_family!$A:$F,6,FALSE)</f>
        <v>1.2478882413474455</v>
      </c>
      <c r="J1468">
        <f>VLOOKUP(A1468,[1]ratio_family_bedrooms!$A:$K,9,FALSE)</f>
        <v>1.0588235294117647</v>
      </c>
      <c r="K1468">
        <f>VLOOKUP(A1468,[1]ratio_family_bedrooms!$A:$K,10,FALSE)</f>
        <v>1.2222222222222223</v>
      </c>
      <c r="L1468">
        <f>VLOOKUP(A1468,[1]ratio_family_bedrooms!$A:$K,11,FALSE)</f>
        <v>1.4999999999999998</v>
      </c>
      <c r="M1468">
        <f t="shared" si="22"/>
        <v>2127.4988861865468</v>
      </c>
    </row>
    <row r="1469" spans="1:13" x14ac:dyDescent="0.2">
      <c r="A1469">
        <v>2010</v>
      </c>
      <c r="B1469">
        <v>10</v>
      </c>
      <c r="C1469" t="s">
        <v>59</v>
      </c>
      <c r="D1469">
        <v>2</v>
      </c>
      <c r="E1469" t="s">
        <v>16</v>
      </c>
      <c r="F1469">
        <f>VLOOKUP(A1469&amp;B1469&amp;C1469&amp;D1469&amp;E1469,average_median_rates_2_aptFINAL!A:P,16,FALSE)</f>
        <v>1587</v>
      </c>
      <c r="G1469">
        <f>VLOOKUP(A1469&amp;B1469&amp;C1469&amp;3&amp;E1469,average_median_rates_2_aptFINAL!A:P,16,FALSE)</f>
        <v>2499</v>
      </c>
      <c r="H1469">
        <f>IF(D1469&lt;=3,VLOOKUP(A1469&amp;D1469,[1]ratio_condo_family!$A:$F,6,FALSE),0)</f>
        <v>1.2369179570852016</v>
      </c>
      <c r="I1469">
        <f>VLOOKUP(A1469&amp;3,[1]ratio_condo_family!$A:$F,6,FALSE)</f>
        <v>1.2478882413474455</v>
      </c>
      <c r="J1469">
        <f>VLOOKUP(A1469,[1]ratio_family_bedrooms!$A:$K,9,FALSE)</f>
        <v>1.0588235294117647</v>
      </c>
      <c r="K1469">
        <f>VLOOKUP(A1469,[1]ratio_family_bedrooms!$A:$K,10,FALSE)</f>
        <v>1.2222222222222223</v>
      </c>
      <c r="L1469">
        <f>VLOOKUP(A1469,[1]ratio_family_bedrooms!$A:$K,11,FALSE)</f>
        <v>1.4999999999999998</v>
      </c>
      <c r="M1469">
        <f t="shared" si="22"/>
        <v>1962.9887978942149</v>
      </c>
    </row>
    <row r="1470" spans="1:13" x14ac:dyDescent="0.2">
      <c r="A1470">
        <v>2010</v>
      </c>
      <c r="B1470">
        <v>10</v>
      </c>
      <c r="C1470" t="s">
        <v>59</v>
      </c>
      <c r="D1470">
        <v>2</v>
      </c>
      <c r="E1470" t="s">
        <v>17</v>
      </c>
      <c r="F1470">
        <f>VLOOKUP(A1470&amp;B1470&amp;C1470&amp;D1470&amp;E1470,average_median_rates_2_aptFINAL!A:P,16,FALSE)</f>
        <v>1724</v>
      </c>
      <c r="G1470">
        <f>VLOOKUP(A1470&amp;B1470&amp;C1470&amp;3&amp;E1470,average_median_rates_2_aptFINAL!A:P,16,FALSE)</f>
        <v>2579</v>
      </c>
      <c r="H1470">
        <f>IF(D1470&lt;=3,VLOOKUP(A1470&amp;D1470,[1]ratio_condo_family!$A:$F,6,FALSE),0)</f>
        <v>1.2369179570852016</v>
      </c>
      <c r="I1470">
        <f>VLOOKUP(A1470&amp;3,[1]ratio_condo_family!$A:$F,6,FALSE)</f>
        <v>1.2478882413474455</v>
      </c>
      <c r="J1470">
        <f>VLOOKUP(A1470,[1]ratio_family_bedrooms!$A:$K,9,FALSE)</f>
        <v>1.0588235294117647</v>
      </c>
      <c r="K1470">
        <f>VLOOKUP(A1470,[1]ratio_family_bedrooms!$A:$K,10,FALSE)</f>
        <v>1.2222222222222223</v>
      </c>
      <c r="L1470">
        <f>VLOOKUP(A1470,[1]ratio_family_bedrooms!$A:$K,11,FALSE)</f>
        <v>1.4999999999999998</v>
      </c>
      <c r="M1470">
        <f t="shared" si="22"/>
        <v>2132.4465580148876</v>
      </c>
    </row>
    <row r="1471" spans="1:13" x14ac:dyDescent="0.2">
      <c r="A1471">
        <v>2010</v>
      </c>
      <c r="B1471">
        <v>10</v>
      </c>
      <c r="C1471" t="s">
        <v>59</v>
      </c>
      <c r="D1471">
        <v>2</v>
      </c>
      <c r="E1471" t="s">
        <v>19</v>
      </c>
      <c r="F1471">
        <f>VLOOKUP(A1471&amp;B1471&amp;C1471&amp;D1471&amp;E1471,average_median_rates_2_aptFINAL!A:P,16,FALSE)</f>
        <v>1455</v>
      </c>
      <c r="G1471">
        <f>VLOOKUP(A1471&amp;B1471&amp;C1471&amp;3&amp;E1471,average_median_rates_2_aptFINAL!A:P,16,FALSE)</f>
        <v>1836</v>
      </c>
      <c r="H1471">
        <f>IF(D1471&lt;=3,VLOOKUP(A1471&amp;D1471,[1]ratio_condo_family!$A:$F,6,FALSE),0)</f>
        <v>1.2369179570852016</v>
      </c>
      <c r="I1471">
        <f>VLOOKUP(A1471&amp;3,[1]ratio_condo_family!$A:$F,6,FALSE)</f>
        <v>1.2478882413474455</v>
      </c>
      <c r="J1471">
        <f>VLOOKUP(A1471,[1]ratio_family_bedrooms!$A:$K,9,FALSE)</f>
        <v>1.0588235294117647</v>
      </c>
      <c r="K1471">
        <f>VLOOKUP(A1471,[1]ratio_family_bedrooms!$A:$K,10,FALSE)</f>
        <v>1.2222222222222223</v>
      </c>
      <c r="L1471">
        <f>VLOOKUP(A1471,[1]ratio_family_bedrooms!$A:$K,11,FALSE)</f>
        <v>1.4999999999999998</v>
      </c>
      <c r="M1471">
        <f t="shared" si="22"/>
        <v>1799.7156275589682</v>
      </c>
    </row>
    <row r="1472" spans="1:13" x14ac:dyDescent="0.2">
      <c r="A1472">
        <v>2010</v>
      </c>
      <c r="B1472">
        <v>10</v>
      </c>
      <c r="C1472" t="s">
        <v>59</v>
      </c>
      <c r="D1472">
        <v>2</v>
      </c>
      <c r="E1472" t="s">
        <v>20</v>
      </c>
      <c r="F1472">
        <f>VLOOKUP(A1472&amp;B1472&amp;C1472&amp;D1472&amp;E1472,average_median_rates_2_aptFINAL!A:P,16,FALSE)</f>
        <v>1463</v>
      </c>
      <c r="G1472">
        <f>VLOOKUP(A1472&amp;B1472&amp;C1472&amp;3&amp;E1472,average_median_rates_2_aptFINAL!A:P,16,FALSE)</f>
        <v>2087</v>
      </c>
      <c r="H1472">
        <f>IF(D1472&lt;=3,VLOOKUP(A1472&amp;D1472,[1]ratio_condo_family!$A:$F,6,FALSE),0)</f>
        <v>1.2369179570852016</v>
      </c>
      <c r="I1472">
        <f>VLOOKUP(A1472&amp;3,[1]ratio_condo_family!$A:$F,6,FALSE)</f>
        <v>1.2478882413474455</v>
      </c>
      <c r="J1472">
        <f>VLOOKUP(A1472,[1]ratio_family_bedrooms!$A:$K,9,FALSE)</f>
        <v>1.0588235294117647</v>
      </c>
      <c r="K1472">
        <f>VLOOKUP(A1472,[1]ratio_family_bedrooms!$A:$K,10,FALSE)</f>
        <v>1.2222222222222223</v>
      </c>
      <c r="L1472">
        <f>VLOOKUP(A1472,[1]ratio_family_bedrooms!$A:$K,11,FALSE)</f>
        <v>1.4999999999999998</v>
      </c>
      <c r="M1472">
        <f t="shared" si="22"/>
        <v>1809.6109712156499</v>
      </c>
    </row>
    <row r="1473" spans="1:13" x14ac:dyDescent="0.2">
      <c r="A1473">
        <v>2010</v>
      </c>
      <c r="B1473">
        <v>10</v>
      </c>
      <c r="C1473" t="s">
        <v>59</v>
      </c>
      <c r="D1473">
        <v>2</v>
      </c>
      <c r="E1473" t="s">
        <v>21</v>
      </c>
      <c r="F1473">
        <f>VLOOKUP(A1473&amp;B1473&amp;C1473&amp;D1473&amp;E1473,average_median_rates_2_aptFINAL!A:P,16,FALSE)</f>
        <v>1690</v>
      </c>
      <c r="G1473">
        <f>VLOOKUP(A1473&amp;B1473&amp;C1473&amp;3&amp;E1473,average_median_rates_2_aptFINAL!A:P,16,FALSE)</f>
        <v>2280</v>
      </c>
      <c r="H1473">
        <f>IF(D1473&lt;=3,VLOOKUP(A1473&amp;D1473,[1]ratio_condo_family!$A:$F,6,FALSE),0)</f>
        <v>1.2369179570852016</v>
      </c>
      <c r="I1473">
        <f>VLOOKUP(A1473&amp;3,[1]ratio_condo_family!$A:$F,6,FALSE)</f>
        <v>1.2478882413474455</v>
      </c>
      <c r="J1473">
        <f>VLOOKUP(A1473,[1]ratio_family_bedrooms!$A:$K,9,FALSE)</f>
        <v>1.0588235294117647</v>
      </c>
      <c r="K1473">
        <f>VLOOKUP(A1473,[1]ratio_family_bedrooms!$A:$K,10,FALSE)</f>
        <v>1.2222222222222223</v>
      </c>
      <c r="L1473">
        <f>VLOOKUP(A1473,[1]ratio_family_bedrooms!$A:$K,11,FALSE)</f>
        <v>1.4999999999999998</v>
      </c>
      <c r="M1473">
        <f t="shared" si="22"/>
        <v>2090.3913474739907</v>
      </c>
    </row>
    <row r="1474" spans="1:13" x14ac:dyDescent="0.2">
      <c r="A1474">
        <v>2010</v>
      </c>
      <c r="B1474">
        <v>10</v>
      </c>
      <c r="C1474" t="s">
        <v>59</v>
      </c>
      <c r="D1474">
        <v>2</v>
      </c>
      <c r="E1474" t="s">
        <v>23</v>
      </c>
      <c r="F1474">
        <f>VLOOKUP(A1474&amp;B1474&amp;C1474&amp;D1474&amp;E1474,average_median_rates_2_aptFINAL!A:P,16,FALSE)</f>
        <v>1041</v>
      </c>
      <c r="G1474">
        <f>VLOOKUP(A1474&amp;B1474&amp;C1474&amp;3&amp;E1474,average_median_rates_2_aptFINAL!A:P,16,FALSE)</f>
        <v>1116</v>
      </c>
      <c r="H1474">
        <f>IF(D1474&lt;=3,VLOOKUP(A1474&amp;D1474,[1]ratio_condo_family!$A:$F,6,FALSE),0)</f>
        <v>1.2369179570852016</v>
      </c>
      <c r="I1474">
        <f>VLOOKUP(A1474&amp;3,[1]ratio_condo_family!$A:$F,6,FALSE)</f>
        <v>1.2478882413474455</v>
      </c>
      <c r="J1474">
        <f>VLOOKUP(A1474,[1]ratio_family_bedrooms!$A:$K,9,FALSE)</f>
        <v>1.0588235294117647</v>
      </c>
      <c r="K1474">
        <f>VLOOKUP(A1474,[1]ratio_family_bedrooms!$A:$K,10,FALSE)</f>
        <v>1.2222222222222223</v>
      </c>
      <c r="L1474">
        <f>VLOOKUP(A1474,[1]ratio_family_bedrooms!$A:$K,11,FALSE)</f>
        <v>1.4999999999999998</v>
      </c>
      <c r="M1474">
        <f t="shared" si="22"/>
        <v>1287.6315933256949</v>
      </c>
    </row>
    <row r="1475" spans="1:13" x14ac:dyDescent="0.2">
      <c r="A1475">
        <v>2010</v>
      </c>
      <c r="B1475">
        <v>10</v>
      </c>
      <c r="C1475" t="s">
        <v>59</v>
      </c>
      <c r="D1475">
        <v>2</v>
      </c>
      <c r="E1475" t="s">
        <v>24</v>
      </c>
      <c r="F1475">
        <f>VLOOKUP(A1475&amp;B1475&amp;C1475&amp;D1475&amp;E1475,average_median_rates_2_aptFINAL!A:P,16,FALSE)</f>
        <v>1134</v>
      </c>
      <c r="G1475">
        <f>VLOOKUP(A1475&amp;B1475&amp;C1475&amp;3&amp;E1475,average_median_rates_2_aptFINAL!A:P,16,FALSE)</f>
        <v>1264</v>
      </c>
      <c r="H1475">
        <f>IF(D1475&lt;=3,VLOOKUP(A1475&amp;D1475,[1]ratio_condo_family!$A:$F,6,FALSE),0)</f>
        <v>1.2369179570852016</v>
      </c>
      <c r="I1475">
        <f>VLOOKUP(A1475&amp;3,[1]ratio_condo_family!$A:$F,6,FALSE)</f>
        <v>1.2478882413474455</v>
      </c>
      <c r="J1475">
        <f>VLOOKUP(A1475,[1]ratio_family_bedrooms!$A:$K,9,FALSE)</f>
        <v>1.0588235294117647</v>
      </c>
      <c r="K1475">
        <f>VLOOKUP(A1475,[1]ratio_family_bedrooms!$A:$K,10,FALSE)</f>
        <v>1.2222222222222223</v>
      </c>
      <c r="L1475">
        <f>VLOOKUP(A1475,[1]ratio_family_bedrooms!$A:$K,11,FALSE)</f>
        <v>1.4999999999999998</v>
      </c>
      <c r="M1475">
        <f t="shared" ref="M1475:M1538" si="23">IF(D1475&lt;=3,F1475*H1475,IF(D1475=4,G1475*I1475*J1475,IF(D1475=5,G1475*I1475*J1475*K1475,IF(D1475=6,G1475*I1475*J1475*K1475*L1475,0))))</f>
        <v>1402.6649633346185</v>
      </c>
    </row>
    <row r="1476" spans="1:13" x14ac:dyDescent="0.2">
      <c r="A1476">
        <v>2010</v>
      </c>
      <c r="B1476">
        <v>10</v>
      </c>
      <c r="C1476" t="s">
        <v>59</v>
      </c>
      <c r="D1476">
        <v>2</v>
      </c>
      <c r="E1476" t="s">
        <v>25</v>
      </c>
      <c r="F1476">
        <f>VLOOKUP(A1476&amp;B1476&amp;C1476&amp;D1476&amp;E1476,average_median_rates_2_aptFINAL!A:P,16,FALSE)</f>
        <v>1139</v>
      </c>
      <c r="G1476">
        <f>VLOOKUP(A1476&amp;B1476&amp;C1476&amp;3&amp;E1476,average_median_rates_2_aptFINAL!A:P,16,FALSE)</f>
        <v>1098</v>
      </c>
      <c r="H1476">
        <f>IF(D1476&lt;=3,VLOOKUP(A1476&amp;D1476,[1]ratio_condo_family!$A:$F,6,FALSE),0)</f>
        <v>1.2369179570852016</v>
      </c>
      <c r="I1476">
        <f>VLOOKUP(A1476&amp;3,[1]ratio_condo_family!$A:$F,6,FALSE)</f>
        <v>1.2478882413474455</v>
      </c>
      <c r="J1476">
        <f>VLOOKUP(A1476,[1]ratio_family_bedrooms!$A:$K,9,FALSE)</f>
        <v>1.0588235294117647</v>
      </c>
      <c r="K1476">
        <f>VLOOKUP(A1476,[1]ratio_family_bedrooms!$A:$K,10,FALSE)</f>
        <v>1.2222222222222223</v>
      </c>
      <c r="L1476">
        <f>VLOOKUP(A1476,[1]ratio_family_bedrooms!$A:$K,11,FALSE)</f>
        <v>1.4999999999999998</v>
      </c>
      <c r="M1476">
        <f t="shared" si="23"/>
        <v>1408.8495531200447</v>
      </c>
    </row>
    <row r="1477" spans="1:13" x14ac:dyDescent="0.2">
      <c r="A1477">
        <v>2010</v>
      </c>
      <c r="B1477">
        <v>10</v>
      </c>
      <c r="C1477" t="s">
        <v>59</v>
      </c>
      <c r="D1477">
        <v>2</v>
      </c>
      <c r="E1477" t="s">
        <v>26</v>
      </c>
      <c r="F1477">
        <f>VLOOKUP(A1477&amp;B1477&amp;C1477&amp;D1477&amp;E1477,average_median_rates_2_aptFINAL!A:P,16,FALSE)</f>
        <v>1205</v>
      </c>
      <c r="G1477">
        <f>VLOOKUP(A1477&amp;B1477&amp;C1477&amp;3&amp;E1477,average_median_rates_2_aptFINAL!A:P,16,FALSE)</f>
        <v>1191</v>
      </c>
      <c r="H1477">
        <f>IF(D1477&lt;=3,VLOOKUP(A1477&amp;D1477,[1]ratio_condo_family!$A:$F,6,FALSE),0)</f>
        <v>1.2369179570852016</v>
      </c>
      <c r="I1477">
        <f>VLOOKUP(A1477&amp;3,[1]ratio_condo_family!$A:$F,6,FALSE)</f>
        <v>1.2478882413474455</v>
      </c>
      <c r="J1477">
        <f>VLOOKUP(A1477,[1]ratio_family_bedrooms!$A:$K,9,FALSE)</f>
        <v>1.0588235294117647</v>
      </c>
      <c r="K1477">
        <f>VLOOKUP(A1477,[1]ratio_family_bedrooms!$A:$K,10,FALSE)</f>
        <v>1.2222222222222223</v>
      </c>
      <c r="L1477">
        <f>VLOOKUP(A1477,[1]ratio_family_bedrooms!$A:$K,11,FALSE)</f>
        <v>1.4999999999999998</v>
      </c>
      <c r="M1477">
        <f t="shared" si="23"/>
        <v>1490.4861382876679</v>
      </c>
    </row>
    <row r="1478" spans="1:13" x14ac:dyDescent="0.2">
      <c r="A1478">
        <v>2010</v>
      </c>
      <c r="B1478">
        <v>10</v>
      </c>
      <c r="C1478" t="s">
        <v>59</v>
      </c>
      <c r="D1478">
        <v>2</v>
      </c>
      <c r="E1478" t="s">
        <v>27</v>
      </c>
      <c r="F1478">
        <f>VLOOKUP(A1478&amp;B1478&amp;C1478&amp;D1478&amp;E1478,average_median_rates_2_aptFINAL!A:P,16,FALSE)</f>
        <v>1761</v>
      </c>
      <c r="G1478">
        <f>VLOOKUP(A1478&amp;B1478&amp;C1478&amp;3&amp;E1478,average_median_rates_2_aptFINAL!A:P,16,FALSE)</f>
        <v>2233</v>
      </c>
      <c r="H1478">
        <f>IF(D1478&lt;=3,VLOOKUP(A1478&amp;D1478,[1]ratio_condo_family!$A:$F,6,FALSE),0)</f>
        <v>1.2369179570852016</v>
      </c>
      <c r="I1478">
        <f>VLOOKUP(A1478&amp;3,[1]ratio_condo_family!$A:$F,6,FALSE)</f>
        <v>1.2478882413474455</v>
      </c>
      <c r="J1478">
        <f>VLOOKUP(A1478,[1]ratio_family_bedrooms!$A:$K,9,FALSE)</f>
        <v>1.0588235294117647</v>
      </c>
      <c r="K1478">
        <f>VLOOKUP(A1478,[1]ratio_family_bedrooms!$A:$K,10,FALSE)</f>
        <v>1.2222222222222223</v>
      </c>
      <c r="L1478">
        <f>VLOOKUP(A1478,[1]ratio_family_bedrooms!$A:$K,11,FALSE)</f>
        <v>1.4999999999999998</v>
      </c>
      <c r="M1478">
        <f t="shared" si="23"/>
        <v>2178.2125224270399</v>
      </c>
    </row>
    <row r="1479" spans="1:13" x14ac:dyDescent="0.2">
      <c r="A1479">
        <v>2010</v>
      </c>
      <c r="B1479">
        <v>10</v>
      </c>
      <c r="C1479" t="s">
        <v>59</v>
      </c>
      <c r="D1479">
        <v>2</v>
      </c>
      <c r="E1479" t="s">
        <v>28</v>
      </c>
      <c r="F1479">
        <f>VLOOKUP(A1479&amp;B1479&amp;C1479&amp;D1479&amp;E1479,average_median_rates_2_aptFINAL!A:P,16,FALSE)</f>
        <v>1121</v>
      </c>
      <c r="G1479">
        <f>VLOOKUP(A1479&amp;B1479&amp;C1479&amp;3&amp;E1479,average_median_rates_2_aptFINAL!A:P,16,FALSE)</f>
        <v>1473</v>
      </c>
      <c r="H1479">
        <f>IF(D1479&lt;=3,VLOOKUP(A1479&amp;D1479,[1]ratio_condo_family!$A:$F,6,FALSE),0)</f>
        <v>1.2369179570852016</v>
      </c>
      <c r="I1479">
        <f>VLOOKUP(A1479&amp;3,[1]ratio_condo_family!$A:$F,6,FALSE)</f>
        <v>1.2478882413474455</v>
      </c>
      <c r="J1479">
        <f>VLOOKUP(A1479,[1]ratio_family_bedrooms!$A:$K,9,FALSE)</f>
        <v>1.0588235294117647</v>
      </c>
      <c r="K1479">
        <f>VLOOKUP(A1479,[1]ratio_family_bedrooms!$A:$K,10,FALSE)</f>
        <v>1.2222222222222223</v>
      </c>
      <c r="L1479">
        <f>VLOOKUP(A1479,[1]ratio_family_bedrooms!$A:$K,11,FALSE)</f>
        <v>1.4999999999999998</v>
      </c>
      <c r="M1479">
        <f t="shared" si="23"/>
        <v>1386.5850298925109</v>
      </c>
    </row>
    <row r="1480" spans="1:13" x14ac:dyDescent="0.2">
      <c r="A1480">
        <v>2010</v>
      </c>
      <c r="B1480">
        <v>10</v>
      </c>
      <c r="C1480" t="s">
        <v>59</v>
      </c>
      <c r="D1480">
        <v>2</v>
      </c>
      <c r="E1480" t="s">
        <v>29</v>
      </c>
      <c r="F1480">
        <f>VLOOKUP(A1480&amp;B1480&amp;C1480&amp;D1480&amp;E1480,average_median_rates_2_aptFINAL!A:P,16,FALSE)</f>
        <v>933</v>
      </c>
      <c r="G1480">
        <f>VLOOKUP(A1480&amp;B1480&amp;C1480&amp;3&amp;E1480,average_median_rates_2_aptFINAL!A:P,16,FALSE)</f>
        <v>1046</v>
      </c>
      <c r="H1480">
        <f>IF(D1480&lt;=3,VLOOKUP(A1480&amp;D1480,[1]ratio_condo_family!$A:$F,6,FALSE),0)</f>
        <v>1.2369179570852016</v>
      </c>
      <c r="I1480">
        <f>VLOOKUP(A1480&amp;3,[1]ratio_condo_family!$A:$F,6,FALSE)</f>
        <v>1.2478882413474455</v>
      </c>
      <c r="J1480">
        <f>VLOOKUP(A1480,[1]ratio_family_bedrooms!$A:$K,9,FALSE)</f>
        <v>1.0588235294117647</v>
      </c>
      <c r="K1480">
        <f>VLOOKUP(A1480,[1]ratio_family_bedrooms!$A:$K,10,FALSE)</f>
        <v>1.2222222222222223</v>
      </c>
      <c r="L1480">
        <f>VLOOKUP(A1480,[1]ratio_family_bedrooms!$A:$K,11,FALSE)</f>
        <v>1.4999999999999998</v>
      </c>
      <c r="M1480">
        <f t="shared" si="23"/>
        <v>1154.044453960493</v>
      </c>
    </row>
    <row r="1481" spans="1:13" x14ac:dyDescent="0.2">
      <c r="A1481">
        <v>2010</v>
      </c>
      <c r="B1481">
        <v>10</v>
      </c>
      <c r="C1481" t="s">
        <v>59</v>
      </c>
      <c r="D1481">
        <v>2</v>
      </c>
      <c r="E1481" t="s">
        <v>31</v>
      </c>
      <c r="F1481">
        <f>VLOOKUP(A1481&amp;B1481&amp;C1481&amp;D1481&amp;E1481,average_median_rates_2_aptFINAL!A:P,16,FALSE)</f>
        <v>1129</v>
      </c>
      <c r="G1481">
        <f>VLOOKUP(A1481&amp;B1481&amp;C1481&amp;3&amp;E1481,average_median_rates_2_aptFINAL!A:P,16,FALSE)</f>
        <v>1268</v>
      </c>
      <c r="H1481">
        <f>IF(D1481&lt;=3,VLOOKUP(A1481&amp;D1481,[1]ratio_condo_family!$A:$F,6,FALSE),0)</f>
        <v>1.2369179570852016</v>
      </c>
      <c r="I1481">
        <f>VLOOKUP(A1481&amp;3,[1]ratio_condo_family!$A:$F,6,FALSE)</f>
        <v>1.2478882413474455</v>
      </c>
      <c r="J1481">
        <f>VLOOKUP(A1481,[1]ratio_family_bedrooms!$A:$K,9,FALSE)</f>
        <v>1.0588235294117647</v>
      </c>
      <c r="K1481">
        <f>VLOOKUP(A1481,[1]ratio_family_bedrooms!$A:$K,10,FALSE)</f>
        <v>1.2222222222222223</v>
      </c>
      <c r="L1481">
        <f>VLOOKUP(A1481,[1]ratio_family_bedrooms!$A:$K,11,FALSE)</f>
        <v>1.4999999999999998</v>
      </c>
      <c r="M1481">
        <f t="shared" si="23"/>
        <v>1396.4803735491926</v>
      </c>
    </row>
    <row r="1482" spans="1:13" x14ac:dyDescent="0.2">
      <c r="A1482">
        <v>2010</v>
      </c>
      <c r="B1482">
        <v>10</v>
      </c>
      <c r="C1482" t="s">
        <v>59</v>
      </c>
      <c r="D1482">
        <v>2</v>
      </c>
      <c r="E1482" t="s">
        <v>32</v>
      </c>
      <c r="F1482">
        <f>VLOOKUP(A1482&amp;B1482&amp;C1482&amp;D1482&amp;E1482,average_median_rates_2_aptFINAL!A:P,16,FALSE)</f>
        <v>993</v>
      </c>
      <c r="G1482">
        <f>VLOOKUP(A1482&amp;B1482&amp;C1482&amp;3&amp;E1482,average_median_rates_2_aptFINAL!A:P,16,FALSE)</f>
        <v>1273</v>
      </c>
      <c r="H1482">
        <f>IF(D1482&lt;=3,VLOOKUP(A1482&amp;D1482,[1]ratio_condo_family!$A:$F,6,FALSE),0)</f>
        <v>1.2369179570852016</v>
      </c>
      <c r="I1482">
        <f>VLOOKUP(A1482&amp;3,[1]ratio_condo_family!$A:$F,6,FALSE)</f>
        <v>1.2478882413474455</v>
      </c>
      <c r="J1482">
        <f>VLOOKUP(A1482,[1]ratio_family_bedrooms!$A:$K,9,FALSE)</f>
        <v>1.0588235294117647</v>
      </c>
      <c r="K1482">
        <f>VLOOKUP(A1482,[1]ratio_family_bedrooms!$A:$K,10,FALSE)</f>
        <v>1.2222222222222223</v>
      </c>
      <c r="L1482">
        <f>VLOOKUP(A1482,[1]ratio_family_bedrooms!$A:$K,11,FALSE)</f>
        <v>1.4999999999999998</v>
      </c>
      <c r="M1482">
        <f t="shared" si="23"/>
        <v>1228.2595313856052</v>
      </c>
    </row>
    <row r="1483" spans="1:13" x14ac:dyDescent="0.2">
      <c r="A1483">
        <v>2010</v>
      </c>
      <c r="B1483">
        <v>10</v>
      </c>
      <c r="C1483" t="s">
        <v>59</v>
      </c>
      <c r="D1483">
        <v>2</v>
      </c>
      <c r="E1483" t="s">
        <v>33</v>
      </c>
      <c r="F1483">
        <f>VLOOKUP(A1483&amp;B1483&amp;C1483&amp;D1483&amp;E1483,average_median_rates_2_aptFINAL!A:P,16,FALSE)</f>
        <v>1352.5814830629108</v>
      </c>
      <c r="G1483">
        <f>VLOOKUP(A1483&amp;B1483&amp;C1483&amp;3&amp;E1483,average_median_rates_2_aptFINAL!A:P,16,FALSE)</f>
        <v>1890.5683339418292</v>
      </c>
      <c r="H1483">
        <f>IF(D1483&lt;=3,VLOOKUP(A1483&amp;D1483,[1]ratio_condo_family!$A:$F,6,FALSE),0)</f>
        <v>1.2369179570852016</v>
      </c>
      <c r="I1483">
        <f>VLOOKUP(A1483&amp;3,[1]ratio_condo_family!$A:$F,6,FALSE)</f>
        <v>1.2478882413474455</v>
      </c>
      <c r="J1483">
        <f>VLOOKUP(A1483,[1]ratio_family_bedrooms!$A:$K,9,FALSE)</f>
        <v>1.0588235294117647</v>
      </c>
      <c r="K1483">
        <f>VLOOKUP(A1483,[1]ratio_family_bedrooms!$A:$K,10,FALSE)</f>
        <v>1.2222222222222223</v>
      </c>
      <c r="L1483">
        <f>VLOOKUP(A1483,[1]ratio_family_bedrooms!$A:$K,11,FALSE)</f>
        <v>1.4999999999999998</v>
      </c>
      <c r="M1483">
        <f t="shared" si="23"/>
        <v>1673.0323248214479</v>
      </c>
    </row>
    <row r="1484" spans="1:13" x14ac:dyDescent="0.2">
      <c r="A1484">
        <v>2010</v>
      </c>
      <c r="B1484">
        <v>10</v>
      </c>
      <c r="C1484" t="s">
        <v>59</v>
      </c>
      <c r="D1484">
        <v>2</v>
      </c>
      <c r="E1484" t="s">
        <v>34</v>
      </c>
      <c r="F1484">
        <f>VLOOKUP(A1484&amp;B1484&amp;C1484&amp;D1484&amp;E1484,average_median_rates_2_aptFINAL!A:P,16,FALSE)</f>
        <v>1204</v>
      </c>
      <c r="G1484">
        <f>VLOOKUP(A1484&amp;B1484&amp;C1484&amp;3&amp;E1484,average_median_rates_2_aptFINAL!A:P,16,FALSE)</f>
        <v>1356</v>
      </c>
      <c r="H1484">
        <f>IF(D1484&lt;=3,VLOOKUP(A1484&amp;D1484,[1]ratio_condo_family!$A:$F,6,FALSE),0)</f>
        <v>1.2369179570852016</v>
      </c>
      <c r="I1484">
        <f>VLOOKUP(A1484&amp;3,[1]ratio_condo_family!$A:$F,6,FALSE)</f>
        <v>1.2478882413474455</v>
      </c>
      <c r="J1484">
        <f>VLOOKUP(A1484,[1]ratio_family_bedrooms!$A:$K,9,FALSE)</f>
        <v>1.0588235294117647</v>
      </c>
      <c r="K1484">
        <f>VLOOKUP(A1484,[1]ratio_family_bedrooms!$A:$K,10,FALSE)</f>
        <v>1.2222222222222223</v>
      </c>
      <c r="L1484">
        <f>VLOOKUP(A1484,[1]ratio_family_bedrooms!$A:$K,11,FALSE)</f>
        <v>1.4999999999999998</v>
      </c>
      <c r="M1484">
        <f t="shared" si="23"/>
        <v>1489.2492203305826</v>
      </c>
    </row>
    <row r="1485" spans="1:13" x14ac:dyDescent="0.2">
      <c r="A1485">
        <v>2010</v>
      </c>
      <c r="B1485">
        <v>10</v>
      </c>
      <c r="C1485" t="s">
        <v>59</v>
      </c>
      <c r="D1485">
        <v>2</v>
      </c>
      <c r="E1485" t="s">
        <v>35</v>
      </c>
      <c r="F1485">
        <f>VLOOKUP(A1485&amp;B1485&amp;C1485&amp;D1485&amp;E1485,average_median_rates_2_aptFINAL!A:P,16,FALSE)</f>
        <v>1901</v>
      </c>
      <c r="G1485">
        <f>VLOOKUP(A1485&amp;B1485&amp;C1485&amp;3&amp;E1485,average_median_rates_2_aptFINAL!A:P,16,FALSE)</f>
        <v>2698</v>
      </c>
      <c r="H1485">
        <f>IF(D1485&lt;=3,VLOOKUP(A1485&amp;D1485,[1]ratio_condo_family!$A:$F,6,FALSE),0)</f>
        <v>1.2369179570852016</v>
      </c>
      <c r="I1485">
        <f>VLOOKUP(A1485&amp;3,[1]ratio_condo_family!$A:$F,6,FALSE)</f>
        <v>1.2478882413474455</v>
      </c>
      <c r="J1485">
        <f>VLOOKUP(A1485,[1]ratio_family_bedrooms!$A:$K,9,FALSE)</f>
        <v>1.0588235294117647</v>
      </c>
      <c r="K1485">
        <f>VLOOKUP(A1485,[1]ratio_family_bedrooms!$A:$K,10,FALSE)</f>
        <v>1.2222222222222223</v>
      </c>
      <c r="L1485">
        <f>VLOOKUP(A1485,[1]ratio_family_bedrooms!$A:$K,11,FALSE)</f>
        <v>1.4999999999999998</v>
      </c>
      <c r="M1485">
        <f t="shared" si="23"/>
        <v>2351.3810364189681</v>
      </c>
    </row>
    <row r="1486" spans="1:13" x14ac:dyDescent="0.2">
      <c r="A1486">
        <v>2010</v>
      </c>
      <c r="B1486">
        <v>10</v>
      </c>
      <c r="C1486" t="s">
        <v>59</v>
      </c>
      <c r="D1486">
        <v>2</v>
      </c>
      <c r="E1486" t="s">
        <v>36</v>
      </c>
      <c r="F1486">
        <f>VLOOKUP(A1486&amp;B1486&amp;C1486&amp;D1486&amp;E1486,average_median_rates_2_aptFINAL!A:P,16,FALSE)</f>
        <v>1096</v>
      </c>
      <c r="G1486">
        <f>VLOOKUP(A1486&amp;B1486&amp;C1486&amp;3&amp;E1486,average_median_rates_2_aptFINAL!A:P,16,FALSE)</f>
        <v>1298</v>
      </c>
      <c r="H1486">
        <f>IF(D1486&lt;=3,VLOOKUP(A1486&amp;D1486,[1]ratio_condo_family!$A:$F,6,FALSE),0)</f>
        <v>1.2369179570852016</v>
      </c>
      <c r="I1486">
        <f>VLOOKUP(A1486&amp;3,[1]ratio_condo_family!$A:$F,6,FALSE)</f>
        <v>1.2478882413474455</v>
      </c>
      <c r="J1486">
        <f>VLOOKUP(A1486,[1]ratio_family_bedrooms!$A:$K,9,FALSE)</f>
        <v>1.0588235294117647</v>
      </c>
      <c r="K1486">
        <f>VLOOKUP(A1486,[1]ratio_family_bedrooms!$A:$K,10,FALSE)</f>
        <v>1.2222222222222223</v>
      </c>
      <c r="L1486">
        <f>VLOOKUP(A1486,[1]ratio_family_bedrooms!$A:$K,11,FALSE)</f>
        <v>1.4999999999999998</v>
      </c>
      <c r="M1486">
        <f t="shared" si="23"/>
        <v>1355.6620809653809</v>
      </c>
    </row>
    <row r="1487" spans="1:13" x14ac:dyDescent="0.2">
      <c r="A1487">
        <v>2010</v>
      </c>
      <c r="B1487">
        <v>10</v>
      </c>
      <c r="C1487" t="s">
        <v>59</v>
      </c>
      <c r="D1487">
        <v>2</v>
      </c>
      <c r="E1487" t="s">
        <v>37</v>
      </c>
      <c r="F1487">
        <f>VLOOKUP(A1487&amp;B1487&amp;C1487&amp;D1487&amp;E1487,average_median_rates_2_aptFINAL!A:P,16,FALSE)</f>
        <v>949</v>
      </c>
      <c r="G1487">
        <f>VLOOKUP(A1487&amp;B1487&amp;C1487&amp;3&amp;E1487,average_median_rates_2_aptFINAL!A:P,16,FALSE)</f>
        <v>1063</v>
      </c>
      <c r="H1487">
        <f>IF(D1487&lt;=3,VLOOKUP(A1487&amp;D1487,[1]ratio_condo_family!$A:$F,6,FALSE),0)</f>
        <v>1.2369179570852016</v>
      </c>
      <c r="I1487">
        <f>VLOOKUP(A1487&amp;3,[1]ratio_condo_family!$A:$F,6,FALSE)</f>
        <v>1.2478882413474455</v>
      </c>
      <c r="J1487">
        <f>VLOOKUP(A1487,[1]ratio_family_bedrooms!$A:$K,9,FALSE)</f>
        <v>1.0588235294117647</v>
      </c>
      <c r="K1487">
        <f>VLOOKUP(A1487,[1]ratio_family_bedrooms!$A:$K,10,FALSE)</f>
        <v>1.2222222222222223</v>
      </c>
      <c r="L1487">
        <f>VLOOKUP(A1487,[1]ratio_family_bedrooms!$A:$K,11,FALSE)</f>
        <v>1.4999999999999998</v>
      </c>
      <c r="M1487">
        <f t="shared" si="23"/>
        <v>1173.8351412738564</v>
      </c>
    </row>
    <row r="1488" spans="1:13" x14ac:dyDescent="0.2">
      <c r="A1488">
        <v>2010</v>
      </c>
      <c r="B1488">
        <v>10</v>
      </c>
      <c r="C1488" t="s">
        <v>59</v>
      </c>
      <c r="D1488">
        <v>2</v>
      </c>
      <c r="E1488" t="s">
        <v>38</v>
      </c>
      <c r="F1488">
        <f>VLOOKUP(A1488&amp;B1488&amp;C1488&amp;D1488&amp;E1488,average_median_rates_2_aptFINAL!A:P,16,FALSE)</f>
        <v>880</v>
      </c>
      <c r="G1488">
        <f>VLOOKUP(A1488&amp;B1488&amp;C1488&amp;3&amp;E1488,average_median_rates_2_aptFINAL!A:P,16,FALSE)</f>
        <v>1015</v>
      </c>
      <c r="H1488">
        <f>IF(D1488&lt;=3,VLOOKUP(A1488&amp;D1488,[1]ratio_condo_family!$A:$F,6,FALSE),0)</f>
        <v>1.2369179570852016</v>
      </c>
      <c r="I1488">
        <f>VLOOKUP(A1488&amp;3,[1]ratio_condo_family!$A:$F,6,FALSE)</f>
        <v>1.2478882413474455</v>
      </c>
      <c r="J1488">
        <f>VLOOKUP(A1488,[1]ratio_family_bedrooms!$A:$K,9,FALSE)</f>
        <v>1.0588235294117647</v>
      </c>
      <c r="K1488">
        <f>VLOOKUP(A1488,[1]ratio_family_bedrooms!$A:$K,10,FALSE)</f>
        <v>1.2222222222222223</v>
      </c>
      <c r="L1488">
        <f>VLOOKUP(A1488,[1]ratio_family_bedrooms!$A:$K,11,FALSE)</f>
        <v>1.4999999999999998</v>
      </c>
      <c r="M1488">
        <f t="shared" si="23"/>
        <v>1088.4878022349774</v>
      </c>
    </row>
    <row r="1489" spans="1:13" x14ac:dyDescent="0.2">
      <c r="A1489">
        <v>2010</v>
      </c>
      <c r="B1489">
        <v>10</v>
      </c>
      <c r="C1489" t="s">
        <v>59</v>
      </c>
      <c r="D1489">
        <v>2</v>
      </c>
      <c r="E1489" t="s">
        <v>39</v>
      </c>
      <c r="F1489">
        <f>VLOOKUP(A1489&amp;B1489&amp;C1489&amp;D1489&amp;E1489,average_median_rates_2_aptFINAL!A:P,16,FALSE)</f>
        <v>1016</v>
      </c>
      <c r="G1489">
        <f>VLOOKUP(A1489&amp;B1489&amp;C1489&amp;3&amp;E1489,average_median_rates_2_aptFINAL!A:P,16,FALSE)</f>
        <v>1394</v>
      </c>
      <c r="H1489">
        <f>IF(D1489&lt;=3,VLOOKUP(A1489&amp;D1489,[1]ratio_condo_family!$A:$F,6,FALSE),0)</f>
        <v>1.2369179570852016</v>
      </c>
      <c r="I1489">
        <f>VLOOKUP(A1489&amp;3,[1]ratio_condo_family!$A:$F,6,FALSE)</f>
        <v>1.2478882413474455</v>
      </c>
      <c r="J1489">
        <f>VLOOKUP(A1489,[1]ratio_family_bedrooms!$A:$K,9,FALSE)</f>
        <v>1.0588235294117647</v>
      </c>
      <c r="K1489">
        <f>VLOOKUP(A1489,[1]ratio_family_bedrooms!$A:$K,10,FALSE)</f>
        <v>1.2222222222222223</v>
      </c>
      <c r="L1489">
        <f>VLOOKUP(A1489,[1]ratio_family_bedrooms!$A:$K,11,FALSE)</f>
        <v>1.4999999999999998</v>
      </c>
      <c r="M1489">
        <f t="shared" si="23"/>
        <v>1256.7086443985647</v>
      </c>
    </row>
    <row r="1490" spans="1:13" x14ac:dyDescent="0.2">
      <c r="A1490">
        <v>2010</v>
      </c>
      <c r="B1490">
        <v>10</v>
      </c>
      <c r="C1490" t="s">
        <v>59</v>
      </c>
      <c r="D1490">
        <v>2</v>
      </c>
      <c r="E1490" t="s">
        <v>40</v>
      </c>
      <c r="F1490">
        <f>VLOOKUP(A1490&amp;B1490&amp;C1490&amp;D1490&amp;E1490,average_median_rates_2_aptFINAL!A:P,16,FALSE)</f>
        <v>882</v>
      </c>
      <c r="G1490">
        <f>VLOOKUP(A1490&amp;B1490&amp;C1490&amp;3&amp;E1490,average_median_rates_2_aptFINAL!A:P,16,FALSE)</f>
        <v>1052</v>
      </c>
      <c r="H1490">
        <f>IF(D1490&lt;=3,VLOOKUP(A1490&amp;D1490,[1]ratio_condo_family!$A:$F,6,FALSE),0)</f>
        <v>1.2369179570852016</v>
      </c>
      <c r="I1490">
        <f>VLOOKUP(A1490&amp;3,[1]ratio_condo_family!$A:$F,6,FALSE)</f>
        <v>1.2478882413474455</v>
      </c>
      <c r="J1490">
        <f>VLOOKUP(A1490,[1]ratio_family_bedrooms!$A:$K,9,FALSE)</f>
        <v>1.0588235294117647</v>
      </c>
      <c r="K1490">
        <f>VLOOKUP(A1490,[1]ratio_family_bedrooms!$A:$K,10,FALSE)</f>
        <v>1.2222222222222223</v>
      </c>
      <c r="L1490">
        <f>VLOOKUP(A1490,[1]ratio_family_bedrooms!$A:$K,11,FALSE)</f>
        <v>1.4999999999999998</v>
      </c>
      <c r="M1490">
        <f t="shared" si="23"/>
        <v>1090.9616381491478</v>
      </c>
    </row>
    <row r="1491" spans="1:13" x14ac:dyDescent="0.2">
      <c r="A1491">
        <v>2010</v>
      </c>
      <c r="B1491">
        <v>10</v>
      </c>
      <c r="C1491" t="s">
        <v>59</v>
      </c>
      <c r="D1491">
        <v>2</v>
      </c>
      <c r="E1491" t="s">
        <v>41</v>
      </c>
      <c r="F1491">
        <f>VLOOKUP(A1491&amp;B1491&amp;C1491&amp;D1491&amp;E1491,average_median_rates_2_aptFINAL!A:P,16,FALSE)</f>
        <v>968</v>
      </c>
      <c r="G1491">
        <f>VLOOKUP(A1491&amp;B1491&amp;C1491&amp;3&amp;E1491,average_median_rates_2_aptFINAL!A:P,16,FALSE)</f>
        <v>1145</v>
      </c>
      <c r="H1491">
        <f>IF(D1491&lt;=3,VLOOKUP(A1491&amp;D1491,[1]ratio_condo_family!$A:$F,6,FALSE),0)</f>
        <v>1.2369179570852016</v>
      </c>
      <c r="I1491">
        <f>VLOOKUP(A1491&amp;3,[1]ratio_condo_family!$A:$F,6,FALSE)</f>
        <v>1.2478882413474455</v>
      </c>
      <c r="J1491">
        <f>VLOOKUP(A1491,[1]ratio_family_bedrooms!$A:$K,9,FALSE)</f>
        <v>1.0588235294117647</v>
      </c>
      <c r="K1491">
        <f>VLOOKUP(A1491,[1]ratio_family_bedrooms!$A:$K,10,FALSE)</f>
        <v>1.2222222222222223</v>
      </c>
      <c r="L1491">
        <f>VLOOKUP(A1491,[1]ratio_family_bedrooms!$A:$K,11,FALSE)</f>
        <v>1.4999999999999998</v>
      </c>
      <c r="M1491">
        <f t="shared" si="23"/>
        <v>1197.336582458475</v>
      </c>
    </row>
    <row r="1492" spans="1:13" x14ac:dyDescent="0.2">
      <c r="A1492">
        <v>2010</v>
      </c>
      <c r="B1492">
        <v>10</v>
      </c>
      <c r="C1492" t="s">
        <v>59</v>
      </c>
      <c r="D1492">
        <v>2</v>
      </c>
      <c r="E1492" t="s">
        <v>42</v>
      </c>
      <c r="F1492">
        <f>VLOOKUP(A1492&amp;B1492&amp;C1492&amp;D1492&amp;E1492,average_median_rates_2_aptFINAL!A:P,16,FALSE)</f>
        <v>854</v>
      </c>
      <c r="G1492">
        <f>VLOOKUP(A1492&amp;B1492&amp;C1492&amp;3&amp;E1492,average_median_rates_2_aptFINAL!A:P,16,FALSE)</f>
        <v>1037</v>
      </c>
      <c r="H1492">
        <f>IF(D1492&lt;=3,VLOOKUP(A1492&amp;D1492,[1]ratio_condo_family!$A:$F,6,FALSE),0)</f>
        <v>1.2369179570852016</v>
      </c>
      <c r="I1492">
        <f>VLOOKUP(A1492&amp;3,[1]ratio_condo_family!$A:$F,6,FALSE)</f>
        <v>1.2478882413474455</v>
      </c>
      <c r="J1492">
        <f>VLOOKUP(A1492,[1]ratio_family_bedrooms!$A:$K,9,FALSE)</f>
        <v>1.0588235294117647</v>
      </c>
      <c r="K1492">
        <f>VLOOKUP(A1492,[1]ratio_family_bedrooms!$A:$K,10,FALSE)</f>
        <v>1.2222222222222223</v>
      </c>
      <c r="L1492">
        <f>VLOOKUP(A1492,[1]ratio_family_bedrooms!$A:$K,11,FALSE)</f>
        <v>1.4999999999999998</v>
      </c>
      <c r="M1492">
        <f t="shared" si="23"/>
        <v>1056.3279353507621</v>
      </c>
    </row>
    <row r="1493" spans="1:13" x14ac:dyDescent="0.2">
      <c r="A1493">
        <v>2010</v>
      </c>
      <c r="B1493">
        <v>10</v>
      </c>
      <c r="C1493" t="s">
        <v>59</v>
      </c>
      <c r="D1493">
        <v>2</v>
      </c>
      <c r="E1493" t="s">
        <v>43</v>
      </c>
      <c r="F1493">
        <f>VLOOKUP(A1493&amp;B1493&amp;C1493&amp;D1493&amp;E1493,average_median_rates_2_aptFINAL!A:P,16,FALSE)</f>
        <v>1195</v>
      </c>
      <c r="G1493">
        <f>VLOOKUP(A1493&amp;B1493&amp;C1493&amp;3&amp;E1493,average_median_rates_2_aptFINAL!A:P,16,FALSE)</f>
        <v>1420</v>
      </c>
      <c r="H1493">
        <f>IF(D1493&lt;=3,VLOOKUP(A1493&amp;D1493,[1]ratio_condo_family!$A:$F,6,FALSE),0)</f>
        <v>1.2369179570852016</v>
      </c>
      <c r="I1493">
        <f>VLOOKUP(A1493&amp;3,[1]ratio_condo_family!$A:$F,6,FALSE)</f>
        <v>1.2478882413474455</v>
      </c>
      <c r="J1493">
        <f>VLOOKUP(A1493,[1]ratio_family_bedrooms!$A:$K,9,FALSE)</f>
        <v>1.0588235294117647</v>
      </c>
      <c r="K1493">
        <f>VLOOKUP(A1493,[1]ratio_family_bedrooms!$A:$K,10,FALSE)</f>
        <v>1.2222222222222223</v>
      </c>
      <c r="L1493">
        <f>VLOOKUP(A1493,[1]ratio_family_bedrooms!$A:$K,11,FALSE)</f>
        <v>1.4999999999999998</v>
      </c>
      <c r="M1493">
        <f t="shared" si="23"/>
        <v>1478.1169587168158</v>
      </c>
    </row>
    <row r="1494" spans="1:13" x14ac:dyDescent="0.2">
      <c r="A1494">
        <v>2010</v>
      </c>
      <c r="B1494">
        <v>10</v>
      </c>
      <c r="C1494" t="s">
        <v>59</v>
      </c>
      <c r="D1494">
        <v>2</v>
      </c>
      <c r="E1494" t="s">
        <v>60</v>
      </c>
      <c r="F1494">
        <f>VLOOKUP(A1494&amp;B1494&amp;C1494&amp;D1494&amp;E1494,average_median_rates_2_aptFINAL!A:P,16,FALSE)</f>
        <v>1140</v>
      </c>
      <c r="G1494">
        <f>VLOOKUP(A1494&amp;B1494&amp;C1494&amp;3&amp;E1494,average_median_rates_2_aptFINAL!A:P,16,FALSE)</f>
        <v>1459</v>
      </c>
      <c r="H1494">
        <f>IF(D1494&lt;=3,VLOOKUP(A1494&amp;D1494,[1]ratio_condo_family!$A:$F,6,FALSE),0)</f>
        <v>1.2369179570852016</v>
      </c>
      <c r="I1494">
        <f>VLOOKUP(A1494&amp;3,[1]ratio_condo_family!$A:$F,6,FALSE)</f>
        <v>1.2478882413474455</v>
      </c>
      <c r="J1494">
        <f>VLOOKUP(A1494,[1]ratio_family_bedrooms!$A:$K,9,FALSE)</f>
        <v>1.0588235294117647</v>
      </c>
      <c r="K1494">
        <f>VLOOKUP(A1494,[1]ratio_family_bedrooms!$A:$K,10,FALSE)</f>
        <v>1.2222222222222223</v>
      </c>
      <c r="L1494">
        <f>VLOOKUP(A1494,[1]ratio_family_bedrooms!$A:$K,11,FALSE)</f>
        <v>1.4999999999999998</v>
      </c>
      <c r="M1494">
        <f t="shared" si="23"/>
        <v>1410.0864710771298</v>
      </c>
    </row>
    <row r="1495" spans="1:13" x14ac:dyDescent="0.2">
      <c r="A1495">
        <v>2010</v>
      </c>
      <c r="B1495">
        <v>10</v>
      </c>
      <c r="C1495" t="s">
        <v>59</v>
      </c>
      <c r="D1495">
        <v>3</v>
      </c>
      <c r="E1495" t="s">
        <v>12</v>
      </c>
      <c r="F1495">
        <f>VLOOKUP(A1495&amp;B1495&amp;C1495&amp;D1495&amp;E1495,average_median_rates_2_aptFINAL!A:P,16,FALSE)</f>
        <v>2578</v>
      </c>
      <c r="G1495">
        <f>VLOOKUP(A1495&amp;B1495&amp;C1495&amp;3&amp;E1495,average_median_rates_2_aptFINAL!A:P,16,FALSE)</f>
        <v>2578</v>
      </c>
      <c r="H1495">
        <f>IF(D1495&lt;=3,VLOOKUP(A1495&amp;D1495,[1]ratio_condo_family!$A:$F,6,FALSE),0)</f>
        <v>1.2478882413474455</v>
      </c>
      <c r="I1495">
        <f>VLOOKUP(A1495&amp;3,[1]ratio_condo_family!$A:$F,6,FALSE)</f>
        <v>1.2478882413474455</v>
      </c>
      <c r="J1495">
        <f>VLOOKUP(A1495,[1]ratio_family_bedrooms!$A:$K,9,FALSE)</f>
        <v>1.0588235294117647</v>
      </c>
      <c r="K1495">
        <f>VLOOKUP(A1495,[1]ratio_family_bedrooms!$A:$K,10,FALSE)</f>
        <v>1.2222222222222223</v>
      </c>
      <c r="L1495">
        <f>VLOOKUP(A1495,[1]ratio_family_bedrooms!$A:$K,11,FALSE)</f>
        <v>1.4999999999999998</v>
      </c>
      <c r="M1495">
        <f t="shared" si="23"/>
        <v>3217.0558861937143</v>
      </c>
    </row>
    <row r="1496" spans="1:13" x14ac:dyDescent="0.2">
      <c r="A1496">
        <v>2010</v>
      </c>
      <c r="B1496">
        <v>10</v>
      </c>
      <c r="C1496" t="s">
        <v>59</v>
      </c>
      <c r="D1496">
        <v>3</v>
      </c>
      <c r="E1496" t="s">
        <v>16</v>
      </c>
      <c r="F1496">
        <f>VLOOKUP(A1496&amp;B1496&amp;C1496&amp;D1496&amp;E1496,average_median_rates_2_aptFINAL!A:P,16,FALSE)</f>
        <v>2499</v>
      </c>
      <c r="G1496">
        <f>VLOOKUP(A1496&amp;B1496&amp;C1496&amp;3&amp;E1496,average_median_rates_2_aptFINAL!A:P,16,FALSE)</f>
        <v>2499</v>
      </c>
      <c r="H1496">
        <f>IF(D1496&lt;=3,VLOOKUP(A1496&amp;D1496,[1]ratio_condo_family!$A:$F,6,FALSE),0)</f>
        <v>1.2478882413474455</v>
      </c>
      <c r="I1496">
        <f>VLOOKUP(A1496&amp;3,[1]ratio_condo_family!$A:$F,6,FALSE)</f>
        <v>1.2478882413474455</v>
      </c>
      <c r="J1496">
        <f>VLOOKUP(A1496,[1]ratio_family_bedrooms!$A:$K,9,FALSE)</f>
        <v>1.0588235294117647</v>
      </c>
      <c r="K1496">
        <f>VLOOKUP(A1496,[1]ratio_family_bedrooms!$A:$K,10,FALSE)</f>
        <v>1.2222222222222223</v>
      </c>
      <c r="L1496">
        <f>VLOOKUP(A1496,[1]ratio_family_bedrooms!$A:$K,11,FALSE)</f>
        <v>1.4999999999999998</v>
      </c>
      <c r="M1496">
        <f t="shared" si="23"/>
        <v>3118.4727151272664</v>
      </c>
    </row>
    <row r="1497" spans="1:13" x14ac:dyDescent="0.2">
      <c r="A1497">
        <v>2010</v>
      </c>
      <c r="B1497">
        <v>10</v>
      </c>
      <c r="C1497" t="s">
        <v>59</v>
      </c>
      <c r="D1497">
        <v>3</v>
      </c>
      <c r="E1497" t="s">
        <v>17</v>
      </c>
      <c r="F1497">
        <f>VLOOKUP(A1497&amp;B1497&amp;C1497&amp;D1497&amp;E1497,average_median_rates_2_aptFINAL!A:P,16,FALSE)</f>
        <v>2579</v>
      </c>
      <c r="G1497">
        <f>VLOOKUP(A1497&amp;B1497&amp;C1497&amp;3&amp;E1497,average_median_rates_2_aptFINAL!A:P,16,FALSE)</f>
        <v>2579</v>
      </c>
      <c r="H1497">
        <f>IF(D1497&lt;=3,VLOOKUP(A1497&amp;D1497,[1]ratio_condo_family!$A:$F,6,FALSE),0)</f>
        <v>1.2478882413474455</v>
      </c>
      <c r="I1497">
        <f>VLOOKUP(A1497&amp;3,[1]ratio_condo_family!$A:$F,6,FALSE)</f>
        <v>1.2478882413474455</v>
      </c>
      <c r="J1497">
        <f>VLOOKUP(A1497,[1]ratio_family_bedrooms!$A:$K,9,FALSE)</f>
        <v>1.0588235294117647</v>
      </c>
      <c r="K1497">
        <f>VLOOKUP(A1497,[1]ratio_family_bedrooms!$A:$K,10,FALSE)</f>
        <v>1.2222222222222223</v>
      </c>
      <c r="L1497">
        <f>VLOOKUP(A1497,[1]ratio_family_bedrooms!$A:$K,11,FALSE)</f>
        <v>1.4999999999999998</v>
      </c>
      <c r="M1497">
        <f t="shared" si="23"/>
        <v>3218.3037744350618</v>
      </c>
    </row>
    <row r="1498" spans="1:13" x14ac:dyDescent="0.2">
      <c r="A1498">
        <v>2010</v>
      </c>
      <c r="B1498">
        <v>10</v>
      </c>
      <c r="C1498" t="s">
        <v>59</v>
      </c>
      <c r="D1498">
        <v>3</v>
      </c>
      <c r="E1498" t="s">
        <v>19</v>
      </c>
      <c r="F1498">
        <f>VLOOKUP(A1498&amp;B1498&amp;C1498&amp;D1498&amp;E1498,average_median_rates_2_aptFINAL!A:P,16,FALSE)</f>
        <v>1836</v>
      </c>
      <c r="G1498">
        <f>VLOOKUP(A1498&amp;B1498&amp;C1498&amp;3&amp;E1498,average_median_rates_2_aptFINAL!A:P,16,FALSE)</f>
        <v>1836</v>
      </c>
      <c r="H1498">
        <f>IF(D1498&lt;=3,VLOOKUP(A1498&amp;D1498,[1]ratio_condo_family!$A:$F,6,FALSE),0)</f>
        <v>1.2478882413474455</v>
      </c>
      <c r="I1498">
        <f>VLOOKUP(A1498&amp;3,[1]ratio_condo_family!$A:$F,6,FALSE)</f>
        <v>1.2478882413474455</v>
      </c>
      <c r="J1498">
        <f>VLOOKUP(A1498,[1]ratio_family_bedrooms!$A:$K,9,FALSE)</f>
        <v>1.0588235294117647</v>
      </c>
      <c r="K1498">
        <f>VLOOKUP(A1498,[1]ratio_family_bedrooms!$A:$K,10,FALSE)</f>
        <v>1.2222222222222223</v>
      </c>
      <c r="L1498">
        <f>VLOOKUP(A1498,[1]ratio_family_bedrooms!$A:$K,11,FALSE)</f>
        <v>1.4999999999999998</v>
      </c>
      <c r="M1498">
        <f t="shared" si="23"/>
        <v>2291.1228111139098</v>
      </c>
    </row>
    <row r="1499" spans="1:13" x14ac:dyDescent="0.2">
      <c r="A1499">
        <v>2010</v>
      </c>
      <c r="B1499">
        <v>10</v>
      </c>
      <c r="C1499" t="s">
        <v>59</v>
      </c>
      <c r="D1499">
        <v>3</v>
      </c>
      <c r="E1499" t="s">
        <v>20</v>
      </c>
      <c r="F1499">
        <f>VLOOKUP(A1499&amp;B1499&amp;C1499&amp;D1499&amp;E1499,average_median_rates_2_aptFINAL!A:P,16,FALSE)</f>
        <v>2087</v>
      </c>
      <c r="G1499">
        <f>VLOOKUP(A1499&amp;B1499&amp;C1499&amp;3&amp;E1499,average_median_rates_2_aptFINAL!A:P,16,FALSE)</f>
        <v>2087</v>
      </c>
      <c r="H1499">
        <f>IF(D1499&lt;=3,VLOOKUP(A1499&amp;D1499,[1]ratio_condo_family!$A:$F,6,FALSE),0)</f>
        <v>1.2478882413474455</v>
      </c>
      <c r="I1499">
        <f>VLOOKUP(A1499&amp;3,[1]ratio_condo_family!$A:$F,6,FALSE)</f>
        <v>1.2478882413474455</v>
      </c>
      <c r="J1499">
        <f>VLOOKUP(A1499,[1]ratio_family_bedrooms!$A:$K,9,FALSE)</f>
        <v>1.0588235294117647</v>
      </c>
      <c r="K1499">
        <f>VLOOKUP(A1499,[1]ratio_family_bedrooms!$A:$K,10,FALSE)</f>
        <v>1.2222222222222223</v>
      </c>
      <c r="L1499">
        <f>VLOOKUP(A1499,[1]ratio_family_bedrooms!$A:$K,11,FALSE)</f>
        <v>1.4999999999999998</v>
      </c>
      <c r="M1499">
        <f t="shared" si="23"/>
        <v>2604.3427596921188</v>
      </c>
    </row>
    <row r="1500" spans="1:13" x14ac:dyDescent="0.2">
      <c r="A1500">
        <v>2010</v>
      </c>
      <c r="B1500">
        <v>10</v>
      </c>
      <c r="C1500" t="s">
        <v>59</v>
      </c>
      <c r="D1500">
        <v>3</v>
      </c>
      <c r="E1500" t="s">
        <v>21</v>
      </c>
      <c r="F1500">
        <f>VLOOKUP(A1500&amp;B1500&amp;C1500&amp;D1500&amp;E1500,average_median_rates_2_aptFINAL!A:P,16,FALSE)</f>
        <v>2280</v>
      </c>
      <c r="G1500">
        <f>VLOOKUP(A1500&amp;B1500&amp;C1500&amp;3&amp;E1500,average_median_rates_2_aptFINAL!A:P,16,FALSE)</f>
        <v>2280</v>
      </c>
      <c r="H1500">
        <f>IF(D1500&lt;=3,VLOOKUP(A1500&amp;D1500,[1]ratio_condo_family!$A:$F,6,FALSE),0)</f>
        <v>1.2478882413474455</v>
      </c>
      <c r="I1500">
        <f>VLOOKUP(A1500&amp;3,[1]ratio_condo_family!$A:$F,6,FALSE)</f>
        <v>1.2478882413474455</v>
      </c>
      <c r="J1500">
        <f>VLOOKUP(A1500,[1]ratio_family_bedrooms!$A:$K,9,FALSE)</f>
        <v>1.0588235294117647</v>
      </c>
      <c r="K1500">
        <f>VLOOKUP(A1500,[1]ratio_family_bedrooms!$A:$K,10,FALSE)</f>
        <v>1.2222222222222223</v>
      </c>
      <c r="L1500">
        <f>VLOOKUP(A1500,[1]ratio_family_bedrooms!$A:$K,11,FALSE)</f>
        <v>1.4999999999999998</v>
      </c>
      <c r="M1500">
        <f t="shared" si="23"/>
        <v>2845.1851902721755</v>
      </c>
    </row>
    <row r="1501" spans="1:13" x14ac:dyDescent="0.2">
      <c r="A1501">
        <v>2010</v>
      </c>
      <c r="B1501">
        <v>10</v>
      </c>
      <c r="C1501" t="s">
        <v>59</v>
      </c>
      <c r="D1501">
        <v>3</v>
      </c>
      <c r="E1501" t="s">
        <v>23</v>
      </c>
      <c r="F1501">
        <f>VLOOKUP(A1501&amp;B1501&amp;C1501&amp;D1501&amp;E1501,average_median_rates_2_aptFINAL!A:P,16,FALSE)</f>
        <v>1116</v>
      </c>
      <c r="G1501">
        <f>VLOOKUP(A1501&amp;B1501&amp;C1501&amp;3&amp;E1501,average_median_rates_2_aptFINAL!A:P,16,FALSE)</f>
        <v>1116</v>
      </c>
      <c r="H1501">
        <f>IF(D1501&lt;=3,VLOOKUP(A1501&amp;D1501,[1]ratio_condo_family!$A:$F,6,FALSE),0)</f>
        <v>1.2478882413474455</v>
      </c>
      <c r="I1501">
        <f>VLOOKUP(A1501&amp;3,[1]ratio_condo_family!$A:$F,6,FALSE)</f>
        <v>1.2478882413474455</v>
      </c>
      <c r="J1501">
        <f>VLOOKUP(A1501,[1]ratio_family_bedrooms!$A:$K,9,FALSE)</f>
        <v>1.0588235294117647</v>
      </c>
      <c r="K1501">
        <f>VLOOKUP(A1501,[1]ratio_family_bedrooms!$A:$K,10,FALSE)</f>
        <v>1.2222222222222223</v>
      </c>
      <c r="L1501">
        <f>VLOOKUP(A1501,[1]ratio_family_bedrooms!$A:$K,11,FALSE)</f>
        <v>1.4999999999999998</v>
      </c>
      <c r="M1501">
        <f t="shared" si="23"/>
        <v>1392.6432773437491</v>
      </c>
    </row>
    <row r="1502" spans="1:13" x14ac:dyDescent="0.2">
      <c r="A1502">
        <v>2010</v>
      </c>
      <c r="B1502">
        <v>10</v>
      </c>
      <c r="C1502" t="s">
        <v>59</v>
      </c>
      <c r="D1502">
        <v>3</v>
      </c>
      <c r="E1502" t="s">
        <v>24</v>
      </c>
      <c r="F1502">
        <f>VLOOKUP(A1502&amp;B1502&amp;C1502&amp;D1502&amp;E1502,average_median_rates_2_aptFINAL!A:P,16,FALSE)</f>
        <v>1264</v>
      </c>
      <c r="G1502">
        <f>VLOOKUP(A1502&amp;B1502&amp;C1502&amp;3&amp;E1502,average_median_rates_2_aptFINAL!A:P,16,FALSE)</f>
        <v>1264</v>
      </c>
      <c r="H1502">
        <f>IF(D1502&lt;=3,VLOOKUP(A1502&amp;D1502,[1]ratio_condo_family!$A:$F,6,FALSE),0)</f>
        <v>1.2478882413474455</v>
      </c>
      <c r="I1502">
        <f>VLOOKUP(A1502&amp;3,[1]ratio_condo_family!$A:$F,6,FALSE)</f>
        <v>1.2478882413474455</v>
      </c>
      <c r="J1502">
        <f>VLOOKUP(A1502,[1]ratio_family_bedrooms!$A:$K,9,FALSE)</f>
        <v>1.0588235294117647</v>
      </c>
      <c r="K1502">
        <f>VLOOKUP(A1502,[1]ratio_family_bedrooms!$A:$K,10,FALSE)</f>
        <v>1.2222222222222223</v>
      </c>
      <c r="L1502">
        <f>VLOOKUP(A1502,[1]ratio_family_bedrooms!$A:$K,11,FALSE)</f>
        <v>1.4999999999999998</v>
      </c>
      <c r="M1502">
        <f t="shared" si="23"/>
        <v>1577.330737063171</v>
      </c>
    </row>
    <row r="1503" spans="1:13" x14ac:dyDescent="0.2">
      <c r="A1503">
        <v>2010</v>
      </c>
      <c r="B1503">
        <v>10</v>
      </c>
      <c r="C1503" t="s">
        <v>59</v>
      </c>
      <c r="D1503">
        <v>3</v>
      </c>
      <c r="E1503" t="s">
        <v>25</v>
      </c>
      <c r="F1503">
        <f>VLOOKUP(A1503&amp;B1503&amp;C1503&amp;D1503&amp;E1503,average_median_rates_2_aptFINAL!A:P,16,FALSE)</f>
        <v>1098</v>
      </c>
      <c r="G1503">
        <f>VLOOKUP(A1503&amp;B1503&amp;C1503&amp;3&amp;E1503,average_median_rates_2_aptFINAL!A:P,16,FALSE)</f>
        <v>1098</v>
      </c>
      <c r="H1503">
        <f>IF(D1503&lt;=3,VLOOKUP(A1503&amp;D1503,[1]ratio_condo_family!$A:$F,6,FALSE),0)</f>
        <v>1.2478882413474455</v>
      </c>
      <c r="I1503">
        <f>VLOOKUP(A1503&amp;3,[1]ratio_condo_family!$A:$F,6,FALSE)</f>
        <v>1.2478882413474455</v>
      </c>
      <c r="J1503">
        <f>VLOOKUP(A1503,[1]ratio_family_bedrooms!$A:$K,9,FALSE)</f>
        <v>1.0588235294117647</v>
      </c>
      <c r="K1503">
        <f>VLOOKUP(A1503,[1]ratio_family_bedrooms!$A:$K,10,FALSE)</f>
        <v>1.2222222222222223</v>
      </c>
      <c r="L1503">
        <f>VLOOKUP(A1503,[1]ratio_family_bedrooms!$A:$K,11,FALSE)</f>
        <v>1.4999999999999998</v>
      </c>
      <c r="M1503">
        <f t="shared" si="23"/>
        <v>1370.1812889994951</v>
      </c>
    </row>
    <row r="1504" spans="1:13" x14ac:dyDescent="0.2">
      <c r="A1504">
        <v>2010</v>
      </c>
      <c r="B1504">
        <v>10</v>
      </c>
      <c r="C1504" t="s">
        <v>59</v>
      </c>
      <c r="D1504">
        <v>3</v>
      </c>
      <c r="E1504" t="s">
        <v>26</v>
      </c>
      <c r="F1504">
        <f>VLOOKUP(A1504&amp;B1504&amp;C1504&amp;D1504&amp;E1504,average_median_rates_2_aptFINAL!A:P,16,FALSE)</f>
        <v>1191</v>
      </c>
      <c r="G1504">
        <f>VLOOKUP(A1504&amp;B1504&amp;C1504&amp;3&amp;E1504,average_median_rates_2_aptFINAL!A:P,16,FALSE)</f>
        <v>1191</v>
      </c>
      <c r="H1504">
        <f>IF(D1504&lt;=3,VLOOKUP(A1504&amp;D1504,[1]ratio_condo_family!$A:$F,6,FALSE),0)</f>
        <v>1.2478882413474455</v>
      </c>
      <c r="I1504">
        <f>VLOOKUP(A1504&amp;3,[1]ratio_condo_family!$A:$F,6,FALSE)</f>
        <v>1.2478882413474455</v>
      </c>
      <c r="J1504">
        <f>VLOOKUP(A1504,[1]ratio_family_bedrooms!$A:$K,9,FALSE)</f>
        <v>1.0588235294117647</v>
      </c>
      <c r="K1504">
        <f>VLOOKUP(A1504,[1]ratio_family_bedrooms!$A:$K,10,FALSE)</f>
        <v>1.2222222222222223</v>
      </c>
      <c r="L1504">
        <f>VLOOKUP(A1504,[1]ratio_family_bedrooms!$A:$K,11,FALSE)</f>
        <v>1.4999999999999998</v>
      </c>
      <c r="M1504">
        <f t="shared" si="23"/>
        <v>1486.2348954448075</v>
      </c>
    </row>
    <row r="1505" spans="1:13" x14ac:dyDescent="0.2">
      <c r="A1505">
        <v>2010</v>
      </c>
      <c r="B1505">
        <v>10</v>
      </c>
      <c r="C1505" t="s">
        <v>59</v>
      </c>
      <c r="D1505">
        <v>3</v>
      </c>
      <c r="E1505" t="s">
        <v>27</v>
      </c>
      <c r="F1505">
        <f>VLOOKUP(A1505&amp;B1505&amp;C1505&amp;D1505&amp;E1505,average_median_rates_2_aptFINAL!A:P,16,FALSE)</f>
        <v>2233</v>
      </c>
      <c r="G1505">
        <f>VLOOKUP(A1505&amp;B1505&amp;C1505&amp;3&amp;E1505,average_median_rates_2_aptFINAL!A:P,16,FALSE)</f>
        <v>2233</v>
      </c>
      <c r="H1505">
        <f>IF(D1505&lt;=3,VLOOKUP(A1505&amp;D1505,[1]ratio_condo_family!$A:$F,6,FALSE),0)</f>
        <v>1.2478882413474455</v>
      </c>
      <c r="I1505">
        <f>VLOOKUP(A1505&amp;3,[1]ratio_condo_family!$A:$F,6,FALSE)</f>
        <v>1.2478882413474455</v>
      </c>
      <c r="J1505">
        <f>VLOOKUP(A1505,[1]ratio_family_bedrooms!$A:$K,9,FALSE)</f>
        <v>1.0588235294117647</v>
      </c>
      <c r="K1505">
        <f>VLOOKUP(A1505,[1]ratio_family_bedrooms!$A:$K,10,FALSE)</f>
        <v>1.2222222222222223</v>
      </c>
      <c r="L1505">
        <f>VLOOKUP(A1505,[1]ratio_family_bedrooms!$A:$K,11,FALSE)</f>
        <v>1.4999999999999998</v>
      </c>
      <c r="M1505">
        <f t="shared" si="23"/>
        <v>2786.5344429288457</v>
      </c>
    </row>
    <row r="1506" spans="1:13" x14ac:dyDescent="0.2">
      <c r="A1506">
        <v>2010</v>
      </c>
      <c r="B1506">
        <v>10</v>
      </c>
      <c r="C1506" t="s">
        <v>59</v>
      </c>
      <c r="D1506">
        <v>3</v>
      </c>
      <c r="E1506" t="s">
        <v>28</v>
      </c>
      <c r="F1506">
        <f>VLOOKUP(A1506&amp;B1506&amp;C1506&amp;D1506&amp;E1506,average_median_rates_2_aptFINAL!A:P,16,FALSE)</f>
        <v>1473</v>
      </c>
      <c r="G1506">
        <f>VLOOKUP(A1506&amp;B1506&amp;C1506&amp;3&amp;E1506,average_median_rates_2_aptFINAL!A:P,16,FALSE)</f>
        <v>1473</v>
      </c>
      <c r="H1506">
        <f>IF(D1506&lt;=3,VLOOKUP(A1506&amp;D1506,[1]ratio_condo_family!$A:$F,6,FALSE),0)</f>
        <v>1.2478882413474455</v>
      </c>
      <c r="I1506">
        <f>VLOOKUP(A1506&amp;3,[1]ratio_condo_family!$A:$F,6,FALSE)</f>
        <v>1.2478882413474455</v>
      </c>
      <c r="J1506">
        <f>VLOOKUP(A1506,[1]ratio_family_bedrooms!$A:$K,9,FALSE)</f>
        <v>1.0588235294117647</v>
      </c>
      <c r="K1506">
        <f>VLOOKUP(A1506,[1]ratio_family_bedrooms!$A:$K,10,FALSE)</f>
        <v>1.2222222222222223</v>
      </c>
      <c r="L1506">
        <f>VLOOKUP(A1506,[1]ratio_family_bedrooms!$A:$K,11,FALSE)</f>
        <v>1.4999999999999998</v>
      </c>
      <c r="M1506">
        <f t="shared" si="23"/>
        <v>1838.1393795047873</v>
      </c>
    </row>
    <row r="1507" spans="1:13" x14ac:dyDescent="0.2">
      <c r="A1507">
        <v>2010</v>
      </c>
      <c r="B1507">
        <v>10</v>
      </c>
      <c r="C1507" t="s">
        <v>59</v>
      </c>
      <c r="D1507">
        <v>3</v>
      </c>
      <c r="E1507" t="s">
        <v>29</v>
      </c>
      <c r="F1507">
        <f>VLOOKUP(A1507&amp;B1507&amp;C1507&amp;D1507&amp;E1507,average_median_rates_2_aptFINAL!A:P,16,FALSE)</f>
        <v>1046</v>
      </c>
      <c r="G1507">
        <f>VLOOKUP(A1507&amp;B1507&amp;C1507&amp;3&amp;E1507,average_median_rates_2_aptFINAL!A:P,16,FALSE)</f>
        <v>1046</v>
      </c>
      <c r="H1507">
        <f>IF(D1507&lt;=3,VLOOKUP(A1507&amp;D1507,[1]ratio_condo_family!$A:$F,6,FALSE),0)</f>
        <v>1.2478882413474455</v>
      </c>
      <c r="I1507">
        <f>VLOOKUP(A1507&amp;3,[1]ratio_condo_family!$A:$F,6,FALSE)</f>
        <v>1.2478882413474455</v>
      </c>
      <c r="J1507">
        <f>VLOOKUP(A1507,[1]ratio_family_bedrooms!$A:$K,9,FALSE)</f>
        <v>1.0588235294117647</v>
      </c>
      <c r="K1507">
        <f>VLOOKUP(A1507,[1]ratio_family_bedrooms!$A:$K,10,FALSE)</f>
        <v>1.2222222222222223</v>
      </c>
      <c r="L1507">
        <f>VLOOKUP(A1507,[1]ratio_family_bedrooms!$A:$K,11,FALSE)</f>
        <v>1.4999999999999998</v>
      </c>
      <c r="M1507">
        <f t="shared" si="23"/>
        <v>1305.2911004494279</v>
      </c>
    </row>
    <row r="1508" spans="1:13" x14ac:dyDescent="0.2">
      <c r="A1508">
        <v>2010</v>
      </c>
      <c r="B1508">
        <v>10</v>
      </c>
      <c r="C1508" t="s">
        <v>59</v>
      </c>
      <c r="D1508">
        <v>3</v>
      </c>
      <c r="E1508" t="s">
        <v>31</v>
      </c>
      <c r="F1508">
        <f>VLOOKUP(A1508&amp;B1508&amp;C1508&amp;D1508&amp;E1508,average_median_rates_2_aptFINAL!A:P,16,FALSE)</f>
        <v>1268</v>
      </c>
      <c r="G1508">
        <f>VLOOKUP(A1508&amp;B1508&amp;C1508&amp;3&amp;E1508,average_median_rates_2_aptFINAL!A:P,16,FALSE)</f>
        <v>1268</v>
      </c>
      <c r="H1508">
        <f>IF(D1508&lt;=3,VLOOKUP(A1508&amp;D1508,[1]ratio_condo_family!$A:$F,6,FALSE),0)</f>
        <v>1.2478882413474455</v>
      </c>
      <c r="I1508">
        <f>VLOOKUP(A1508&amp;3,[1]ratio_condo_family!$A:$F,6,FALSE)</f>
        <v>1.2478882413474455</v>
      </c>
      <c r="J1508">
        <f>VLOOKUP(A1508,[1]ratio_family_bedrooms!$A:$K,9,FALSE)</f>
        <v>1.0588235294117647</v>
      </c>
      <c r="K1508">
        <f>VLOOKUP(A1508,[1]ratio_family_bedrooms!$A:$K,10,FALSE)</f>
        <v>1.2222222222222223</v>
      </c>
      <c r="L1508">
        <f>VLOOKUP(A1508,[1]ratio_family_bedrooms!$A:$K,11,FALSE)</f>
        <v>1.4999999999999998</v>
      </c>
      <c r="M1508">
        <f t="shared" si="23"/>
        <v>1582.3222900285609</v>
      </c>
    </row>
    <row r="1509" spans="1:13" x14ac:dyDescent="0.2">
      <c r="A1509">
        <v>2010</v>
      </c>
      <c r="B1509">
        <v>10</v>
      </c>
      <c r="C1509" t="s">
        <v>59</v>
      </c>
      <c r="D1509">
        <v>3</v>
      </c>
      <c r="E1509" t="s">
        <v>32</v>
      </c>
      <c r="F1509">
        <f>VLOOKUP(A1509&amp;B1509&amp;C1509&amp;D1509&amp;E1509,average_median_rates_2_aptFINAL!A:P,16,FALSE)</f>
        <v>1273</v>
      </c>
      <c r="G1509">
        <f>VLOOKUP(A1509&amp;B1509&amp;C1509&amp;3&amp;E1509,average_median_rates_2_aptFINAL!A:P,16,FALSE)</f>
        <v>1273</v>
      </c>
      <c r="H1509">
        <f>IF(D1509&lt;=3,VLOOKUP(A1509&amp;D1509,[1]ratio_condo_family!$A:$F,6,FALSE),0)</f>
        <v>1.2478882413474455</v>
      </c>
      <c r="I1509">
        <f>VLOOKUP(A1509&amp;3,[1]ratio_condo_family!$A:$F,6,FALSE)</f>
        <v>1.2478882413474455</v>
      </c>
      <c r="J1509">
        <f>VLOOKUP(A1509,[1]ratio_family_bedrooms!$A:$K,9,FALSE)</f>
        <v>1.0588235294117647</v>
      </c>
      <c r="K1509">
        <f>VLOOKUP(A1509,[1]ratio_family_bedrooms!$A:$K,10,FALSE)</f>
        <v>1.2222222222222223</v>
      </c>
      <c r="L1509">
        <f>VLOOKUP(A1509,[1]ratio_family_bedrooms!$A:$K,11,FALSE)</f>
        <v>1.4999999999999998</v>
      </c>
      <c r="M1509">
        <f t="shared" si="23"/>
        <v>1588.5617312352981</v>
      </c>
    </row>
    <row r="1510" spans="1:13" x14ac:dyDescent="0.2">
      <c r="A1510">
        <v>2010</v>
      </c>
      <c r="B1510">
        <v>10</v>
      </c>
      <c r="C1510" t="s">
        <v>59</v>
      </c>
      <c r="D1510">
        <v>3</v>
      </c>
      <c r="E1510" t="s">
        <v>33</v>
      </c>
      <c r="F1510">
        <f>VLOOKUP(A1510&amp;B1510&amp;C1510&amp;D1510&amp;E1510,average_median_rates_2_aptFINAL!A:P,16,FALSE)</f>
        <v>1890.5683339418292</v>
      </c>
      <c r="G1510">
        <f>VLOOKUP(A1510&amp;B1510&amp;C1510&amp;3&amp;E1510,average_median_rates_2_aptFINAL!A:P,16,FALSE)</f>
        <v>1890.5683339418292</v>
      </c>
      <c r="H1510">
        <f>IF(D1510&lt;=3,VLOOKUP(A1510&amp;D1510,[1]ratio_condo_family!$A:$F,6,FALSE),0)</f>
        <v>1.2478882413474455</v>
      </c>
      <c r="I1510">
        <f>VLOOKUP(A1510&amp;3,[1]ratio_condo_family!$A:$F,6,FALSE)</f>
        <v>1.2478882413474455</v>
      </c>
      <c r="J1510">
        <f>VLOOKUP(A1510,[1]ratio_family_bedrooms!$A:$K,9,FALSE)</f>
        <v>1.0588235294117647</v>
      </c>
      <c r="K1510">
        <f>VLOOKUP(A1510,[1]ratio_family_bedrooms!$A:$K,10,FALSE)</f>
        <v>1.2222222222222223</v>
      </c>
      <c r="L1510">
        <f>VLOOKUP(A1510,[1]ratio_family_bedrooms!$A:$K,11,FALSE)</f>
        <v>1.4999999999999998</v>
      </c>
      <c r="M1510">
        <f t="shared" si="23"/>
        <v>2359.2179933898392</v>
      </c>
    </row>
    <row r="1511" spans="1:13" x14ac:dyDescent="0.2">
      <c r="A1511">
        <v>2010</v>
      </c>
      <c r="B1511">
        <v>10</v>
      </c>
      <c r="C1511" t="s">
        <v>59</v>
      </c>
      <c r="D1511">
        <v>3</v>
      </c>
      <c r="E1511" t="s">
        <v>34</v>
      </c>
      <c r="F1511">
        <f>VLOOKUP(A1511&amp;B1511&amp;C1511&amp;D1511&amp;E1511,average_median_rates_2_aptFINAL!A:P,16,FALSE)</f>
        <v>1356</v>
      </c>
      <c r="G1511">
        <f>VLOOKUP(A1511&amp;B1511&amp;C1511&amp;3&amp;E1511,average_median_rates_2_aptFINAL!A:P,16,FALSE)</f>
        <v>1356</v>
      </c>
      <c r="H1511">
        <f>IF(D1511&lt;=3,VLOOKUP(A1511&amp;D1511,[1]ratio_condo_family!$A:$F,6,FALSE),0)</f>
        <v>1.2478882413474455</v>
      </c>
      <c r="I1511">
        <f>VLOOKUP(A1511&amp;3,[1]ratio_condo_family!$A:$F,6,FALSE)</f>
        <v>1.2478882413474455</v>
      </c>
      <c r="J1511">
        <f>VLOOKUP(A1511,[1]ratio_family_bedrooms!$A:$K,9,FALSE)</f>
        <v>1.0588235294117647</v>
      </c>
      <c r="K1511">
        <f>VLOOKUP(A1511,[1]ratio_family_bedrooms!$A:$K,10,FALSE)</f>
        <v>1.2222222222222223</v>
      </c>
      <c r="L1511">
        <f>VLOOKUP(A1511,[1]ratio_family_bedrooms!$A:$K,11,FALSE)</f>
        <v>1.4999999999999998</v>
      </c>
      <c r="M1511">
        <f t="shared" si="23"/>
        <v>1692.1364552671362</v>
      </c>
    </row>
    <row r="1512" spans="1:13" x14ac:dyDescent="0.2">
      <c r="A1512">
        <v>2010</v>
      </c>
      <c r="B1512">
        <v>10</v>
      </c>
      <c r="C1512" t="s">
        <v>59</v>
      </c>
      <c r="D1512">
        <v>3</v>
      </c>
      <c r="E1512" t="s">
        <v>35</v>
      </c>
      <c r="F1512">
        <f>VLOOKUP(A1512&amp;B1512&amp;C1512&amp;D1512&amp;E1512,average_median_rates_2_aptFINAL!A:P,16,FALSE)</f>
        <v>2698</v>
      </c>
      <c r="G1512">
        <f>VLOOKUP(A1512&amp;B1512&amp;C1512&amp;3&amp;E1512,average_median_rates_2_aptFINAL!A:P,16,FALSE)</f>
        <v>2698</v>
      </c>
      <c r="H1512">
        <f>IF(D1512&lt;=3,VLOOKUP(A1512&amp;D1512,[1]ratio_condo_family!$A:$F,6,FALSE),0)</f>
        <v>1.2478882413474455</v>
      </c>
      <c r="I1512">
        <f>VLOOKUP(A1512&amp;3,[1]ratio_condo_family!$A:$F,6,FALSE)</f>
        <v>1.2478882413474455</v>
      </c>
      <c r="J1512">
        <f>VLOOKUP(A1512,[1]ratio_family_bedrooms!$A:$K,9,FALSE)</f>
        <v>1.0588235294117647</v>
      </c>
      <c r="K1512">
        <f>VLOOKUP(A1512,[1]ratio_family_bedrooms!$A:$K,10,FALSE)</f>
        <v>1.2222222222222223</v>
      </c>
      <c r="L1512">
        <f>VLOOKUP(A1512,[1]ratio_family_bedrooms!$A:$K,11,FALSE)</f>
        <v>1.4999999999999998</v>
      </c>
      <c r="M1512">
        <f t="shared" si="23"/>
        <v>3366.802475155408</v>
      </c>
    </row>
    <row r="1513" spans="1:13" x14ac:dyDescent="0.2">
      <c r="A1513">
        <v>2010</v>
      </c>
      <c r="B1513">
        <v>10</v>
      </c>
      <c r="C1513" t="s">
        <v>59</v>
      </c>
      <c r="D1513">
        <v>3</v>
      </c>
      <c r="E1513" t="s">
        <v>36</v>
      </c>
      <c r="F1513">
        <f>VLOOKUP(A1513&amp;B1513&amp;C1513&amp;D1513&amp;E1513,average_median_rates_2_aptFINAL!A:P,16,FALSE)</f>
        <v>1298</v>
      </c>
      <c r="G1513">
        <f>VLOOKUP(A1513&amp;B1513&amp;C1513&amp;3&amp;E1513,average_median_rates_2_aptFINAL!A:P,16,FALSE)</f>
        <v>1298</v>
      </c>
      <c r="H1513">
        <f>IF(D1513&lt;=3,VLOOKUP(A1513&amp;D1513,[1]ratio_condo_family!$A:$F,6,FALSE),0)</f>
        <v>1.2478882413474455</v>
      </c>
      <c r="I1513">
        <f>VLOOKUP(A1513&amp;3,[1]ratio_condo_family!$A:$F,6,FALSE)</f>
        <v>1.2478882413474455</v>
      </c>
      <c r="J1513">
        <f>VLOOKUP(A1513,[1]ratio_family_bedrooms!$A:$K,9,FALSE)</f>
        <v>1.0588235294117647</v>
      </c>
      <c r="K1513">
        <f>VLOOKUP(A1513,[1]ratio_family_bedrooms!$A:$K,10,FALSE)</f>
        <v>1.2222222222222223</v>
      </c>
      <c r="L1513">
        <f>VLOOKUP(A1513,[1]ratio_family_bedrooms!$A:$K,11,FALSE)</f>
        <v>1.4999999999999998</v>
      </c>
      <c r="M1513">
        <f t="shared" si="23"/>
        <v>1619.7589372689843</v>
      </c>
    </row>
    <row r="1514" spans="1:13" x14ac:dyDescent="0.2">
      <c r="A1514">
        <v>2010</v>
      </c>
      <c r="B1514">
        <v>10</v>
      </c>
      <c r="C1514" t="s">
        <v>59</v>
      </c>
      <c r="D1514">
        <v>3</v>
      </c>
      <c r="E1514" t="s">
        <v>37</v>
      </c>
      <c r="F1514">
        <f>VLOOKUP(A1514&amp;B1514&amp;C1514&amp;D1514&amp;E1514,average_median_rates_2_aptFINAL!A:P,16,FALSE)</f>
        <v>1063</v>
      </c>
      <c r="G1514">
        <f>VLOOKUP(A1514&amp;B1514&amp;C1514&amp;3&amp;E1514,average_median_rates_2_aptFINAL!A:P,16,FALSE)</f>
        <v>1063</v>
      </c>
      <c r="H1514">
        <f>IF(D1514&lt;=3,VLOOKUP(A1514&amp;D1514,[1]ratio_condo_family!$A:$F,6,FALSE),0)</f>
        <v>1.2478882413474455</v>
      </c>
      <c r="I1514">
        <f>VLOOKUP(A1514&amp;3,[1]ratio_condo_family!$A:$F,6,FALSE)</f>
        <v>1.2478882413474455</v>
      </c>
      <c r="J1514">
        <f>VLOOKUP(A1514,[1]ratio_family_bedrooms!$A:$K,9,FALSE)</f>
        <v>1.0588235294117647</v>
      </c>
      <c r="K1514">
        <f>VLOOKUP(A1514,[1]ratio_family_bedrooms!$A:$K,10,FALSE)</f>
        <v>1.2222222222222223</v>
      </c>
      <c r="L1514">
        <f>VLOOKUP(A1514,[1]ratio_family_bedrooms!$A:$K,11,FALSE)</f>
        <v>1.4999999999999998</v>
      </c>
      <c r="M1514">
        <f t="shared" si="23"/>
        <v>1326.5052005523346</v>
      </c>
    </row>
    <row r="1515" spans="1:13" x14ac:dyDescent="0.2">
      <c r="A1515">
        <v>2010</v>
      </c>
      <c r="B1515">
        <v>10</v>
      </c>
      <c r="C1515" t="s">
        <v>59</v>
      </c>
      <c r="D1515">
        <v>3</v>
      </c>
      <c r="E1515" t="s">
        <v>38</v>
      </c>
      <c r="F1515">
        <f>VLOOKUP(A1515&amp;B1515&amp;C1515&amp;D1515&amp;E1515,average_median_rates_2_aptFINAL!A:P,16,FALSE)</f>
        <v>1015</v>
      </c>
      <c r="G1515">
        <f>VLOOKUP(A1515&amp;B1515&amp;C1515&amp;3&amp;E1515,average_median_rates_2_aptFINAL!A:P,16,FALSE)</f>
        <v>1015</v>
      </c>
      <c r="H1515">
        <f>IF(D1515&lt;=3,VLOOKUP(A1515&amp;D1515,[1]ratio_condo_family!$A:$F,6,FALSE),0)</f>
        <v>1.2478882413474455</v>
      </c>
      <c r="I1515">
        <f>VLOOKUP(A1515&amp;3,[1]ratio_condo_family!$A:$F,6,FALSE)</f>
        <v>1.2478882413474455</v>
      </c>
      <c r="J1515">
        <f>VLOOKUP(A1515,[1]ratio_family_bedrooms!$A:$K,9,FALSE)</f>
        <v>1.0588235294117647</v>
      </c>
      <c r="K1515">
        <f>VLOOKUP(A1515,[1]ratio_family_bedrooms!$A:$K,10,FALSE)</f>
        <v>1.2222222222222223</v>
      </c>
      <c r="L1515">
        <f>VLOOKUP(A1515,[1]ratio_family_bedrooms!$A:$K,11,FALSE)</f>
        <v>1.4999999999999998</v>
      </c>
      <c r="M1515">
        <f t="shared" si="23"/>
        <v>1266.6065649676571</v>
      </c>
    </row>
    <row r="1516" spans="1:13" x14ac:dyDescent="0.2">
      <c r="A1516">
        <v>2010</v>
      </c>
      <c r="B1516">
        <v>10</v>
      </c>
      <c r="C1516" t="s">
        <v>59</v>
      </c>
      <c r="D1516">
        <v>3</v>
      </c>
      <c r="E1516" t="s">
        <v>39</v>
      </c>
      <c r="F1516">
        <f>VLOOKUP(A1516&amp;B1516&amp;C1516&amp;D1516&amp;E1516,average_median_rates_2_aptFINAL!A:P,16,FALSE)</f>
        <v>1394</v>
      </c>
      <c r="G1516">
        <f>VLOOKUP(A1516&amp;B1516&amp;C1516&amp;3&amp;E1516,average_median_rates_2_aptFINAL!A:P,16,FALSE)</f>
        <v>1394</v>
      </c>
      <c r="H1516">
        <f>IF(D1516&lt;=3,VLOOKUP(A1516&amp;D1516,[1]ratio_condo_family!$A:$F,6,FALSE),0)</f>
        <v>1.2478882413474455</v>
      </c>
      <c r="I1516">
        <f>VLOOKUP(A1516&amp;3,[1]ratio_condo_family!$A:$F,6,FALSE)</f>
        <v>1.2478882413474455</v>
      </c>
      <c r="J1516">
        <f>VLOOKUP(A1516,[1]ratio_family_bedrooms!$A:$K,9,FALSE)</f>
        <v>1.0588235294117647</v>
      </c>
      <c r="K1516">
        <f>VLOOKUP(A1516,[1]ratio_family_bedrooms!$A:$K,10,FALSE)</f>
        <v>1.2222222222222223</v>
      </c>
      <c r="L1516">
        <f>VLOOKUP(A1516,[1]ratio_family_bedrooms!$A:$K,11,FALSE)</f>
        <v>1.4999999999999998</v>
      </c>
      <c r="M1516">
        <f t="shared" si="23"/>
        <v>1739.5562084383389</v>
      </c>
    </row>
    <row r="1517" spans="1:13" x14ac:dyDescent="0.2">
      <c r="A1517">
        <v>2010</v>
      </c>
      <c r="B1517">
        <v>10</v>
      </c>
      <c r="C1517" t="s">
        <v>59</v>
      </c>
      <c r="D1517">
        <v>3</v>
      </c>
      <c r="E1517" t="s">
        <v>40</v>
      </c>
      <c r="F1517">
        <f>VLOOKUP(A1517&amp;B1517&amp;C1517&amp;D1517&amp;E1517,average_median_rates_2_aptFINAL!A:P,16,FALSE)</f>
        <v>1052</v>
      </c>
      <c r="G1517">
        <f>VLOOKUP(A1517&amp;B1517&amp;C1517&amp;3&amp;E1517,average_median_rates_2_aptFINAL!A:P,16,FALSE)</f>
        <v>1052</v>
      </c>
      <c r="H1517">
        <f>IF(D1517&lt;=3,VLOOKUP(A1517&amp;D1517,[1]ratio_condo_family!$A:$F,6,FALSE),0)</f>
        <v>1.2478882413474455</v>
      </c>
      <c r="I1517">
        <f>VLOOKUP(A1517&amp;3,[1]ratio_condo_family!$A:$F,6,FALSE)</f>
        <v>1.2478882413474455</v>
      </c>
      <c r="J1517">
        <f>VLOOKUP(A1517,[1]ratio_family_bedrooms!$A:$K,9,FALSE)</f>
        <v>1.0588235294117647</v>
      </c>
      <c r="K1517">
        <f>VLOOKUP(A1517,[1]ratio_family_bedrooms!$A:$K,10,FALSE)</f>
        <v>1.2222222222222223</v>
      </c>
      <c r="L1517">
        <f>VLOOKUP(A1517,[1]ratio_family_bedrooms!$A:$K,11,FALSE)</f>
        <v>1.4999999999999998</v>
      </c>
      <c r="M1517">
        <f t="shared" si="23"/>
        <v>1312.7784298975125</v>
      </c>
    </row>
    <row r="1518" spans="1:13" x14ac:dyDescent="0.2">
      <c r="A1518">
        <v>2010</v>
      </c>
      <c r="B1518">
        <v>10</v>
      </c>
      <c r="C1518" t="s">
        <v>59</v>
      </c>
      <c r="D1518">
        <v>3</v>
      </c>
      <c r="E1518" t="s">
        <v>41</v>
      </c>
      <c r="F1518">
        <f>VLOOKUP(A1518&amp;B1518&amp;C1518&amp;D1518&amp;E1518,average_median_rates_2_aptFINAL!A:P,16,FALSE)</f>
        <v>1145</v>
      </c>
      <c r="G1518">
        <f>VLOOKUP(A1518&amp;B1518&amp;C1518&amp;3&amp;E1518,average_median_rates_2_aptFINAL!A:P,16,FALSE)</f>
        <v>1145</v>
      </c>
      <c r="H1518">
        <f>IF(D1518&lt;=3,VLOOKUP(A1518&amp;D1518,[1]ratio_condo_family!$A:$F,6,FALSE),0)</f>
        <v>1.2478882413474455</v>
      </c>
      <c r="I1518">
        <f>VLOOKUP(A1518&amp;3,[1]ratio_condo_family!$A:$F,6,FALSE)</f>
        <v>1.2478882413474455</v>
      </c>
      <c r="J1518">
        <f>VLOOKUP(A1518,[1]ratio_family_bedrooms!$A:$K,9,FALSE)</f>
        <v>1.0588235294117647</v>
      </c>
      <c r="K1518">
        <f>VLOOKUP(A1518,[1]ratio_family_bedrooms!$A:$K,10,FALSE)</f>
        <v>1.2222222222222223</v>
      </c>
      <c r="L1518">
        <f>VLOOKUP(A1518,[1]ratio_family_bedrooms!$A:$K,11,FALSE)</f>
        <v>1.4999999999999998</v>
      </c>
      <c r="M1518">
        <f t="shared" si="23"/>
        <v>1428.8320363428252</v>
      </c>
    </row>
    <row r="1519" spans="1:13" x14ac:dyDescent="0.2">
      <c r="A1519">
        <v>2010</v>
      </c>
      <c r="B1519">
        <v>10</v>
      </c>
      <c r="C1519" t="s">
        <v>59</v>
      </c>
      <c r="D1519">
        <v>3</v>
      </c>
      <c r="E1519" t="s">
        <v>42</v>
      </c>
      <c r="F1519">
        <f>VLOOKUP(A1519&amp;B1519&amp;C1519&amp;D1519&amp;E1519,average_median_rates_2_aptFINAL!A:P,16,FALSE)</f>
        <v>1037</v>
      </c>
      <c r="G1519">
        <f>VLOOKUP(A1519&amp;B1519&amp;C1519&amp;3&amp;E1519,average_median_rates_2_aptFINAL!A:P,16,FALSE)</f>
        <v>1037</v>
      </c>
      <c r="H1519">
        <f>IF(D1519&lt;=3,VLOOKUP(A1519&amp;D1519,[1]ratio_condo_family!$A:$F,6,FALSE),0)</f>
        <v>1.2478882413474455</v>
      </c>
      <c r="I1519">
        <f>VLOOKUP(A1519&amp;3,[1]ratio_condo_family!$A:$F,6,FALSE)</f>
        <v>1.2478882413474455</v>
      </c>
      <c r="J1519">
        <f>VLOOKUP(A1519,[1]ratio_family_bedrooms!$A:$K,9,FALSE)</f>
        <v>1.0588235294117647</v>
      </c>
      <c r="K1519">
        <f>VLOOKUP(A1519,[1]ratio_family_bedrooms!$A:$K,10,FALSE)</f>
        <v>1.2222222222222223</v>
      </c>
      <c r="L1519">
        <f>VLOOKUP(A1519,[1]ratio_family_bedrooms!$A:$K,11,FALSE)</f>
        <v>1.4999999999999998</v>
      </c>
      <c r="M1519">
        <f t="shared" si="23"/>
        <v>1294.060106277301</v>
      </c>
    </row>
    <row r="1520" spans="1:13" x14ac:dyDescent="0.2">
      <c r="A1520">
        <v>2010</v>
      </c>
      <c r="B1520">
        <v>10</v>
      </c>
      <c r="C1520" t="s">
        <v>59</v>
      </c>
      <c r="D1520">
        <v>3</v>
      </c>
      <c r="E1520" t="s">
        <v>43</v>
      </c>
      <c r="F1520">
        <f>VLOOKUP(A1520&amp;B1520&amp;C1520&amp;D1520&amp;E1520,average_median_rates_2_aptFINAL!A:P,16,FALSE)</f>
        <v>1420</v>
      </c>
      <c r="G1520">
        <f>VLOOKUP(A1520&amp;B1520&amp;C1520&amp;3&amp;E1520,average_median_rates_2_aptFINAL!A:P,16,FALSE)</f>
        <v>1420</v>
      </c>
      <c r="H1520">
        <f>IF(D1520&lt;=3,VLOOKUP(A1520&amp;D1520,[1]ratio_condo_family!$A:$F,6,FALSE),0)</f>
        <v>1.2478882413474455</v>
      </c>
      <c r="I1520">
        <f>VLOOKUP(A1520&amp;3,[1]ratio_condo_family!$A:$F,6,FALSE)</f>
        <v>1.2478882413474455</v>
      </c>
      <c r="J1520">
        <f>VLOOKUP(A1520,[1]ratio_family_bedrooms!$A:$K,9,FALSE)</f>
        <v>1.0588235294117647</v>
      </c>
      <c r="K1520">
        <f>VLOOKUP(A1520,[1]ratio_family_bedrooms!$A:$K,10,FALSE)</f>
        <v>1.2222222222222223</v>
      </c>
      <c r="L1520">
        <f>VLOOKUP(A1520,[1]ratio_family_bedrooms!$A:$K,11,FALSE)</f>
        <v>1.4999999999999998</v>
      </c>
      <c r="M1520">
        <f t="shared" si="23"/>
        <v>1772.0013027133725</v>
      </c>
    </row>
    <row r="1521" spans="1:13" x14ac:dyDescent="0.2">
      <c r="A1521">
        <v>2010</v>
      </c>
      <c r="B1521">
        <v>10</v>
      </c>
      <c r="C1521" t="s">
        <v>59</v>
      </c>
      <c r="D1521">
        <v>3</v>
      </c>
      <c r="E1521" t="s">
        <v>60</v>
      </c>
      <c r="F1521">
        <f>VLOOKUP(A1521&amp;B1521&amp;C1521&amp;D1521&amp;E1521,average_median_rates_2_aptFINAL!A:P,16,FALSE)</f>
        <v>1459</v>
      </c>
      <c r="G1521">
        <f>VLOOKUP(A1521&amp;B1521&amp;C1521&amp;3&amp;E1521,average_median_rates_2_aptFINAL!A:P,16,FALSE)</f>
        <v>1459</v>
      </c>
      <c r="H1521">
        <f>IF(D1521&lt;=3,VLOOKUP(A1521&amp;D1521,[1]ratio_condo_family!$A:$F,6,FALSE),0)</f>
        <v>1.2478882413474455</v>
      </c>
      <c r="I1521">
        <f>VLOOKUP(A1521&amp;3,[1]ratio_condo_family!$A:$F,6,FALSE)</f>
        <v>1.2478882413474455</v>
      </c>
      <c r="J1521">
        <f>VLOOKUP(A1521,[1]ratio_family_bedrooms!$A:$K,9,FALSE)</f>
        <v>1.0588235294117647</v>
      </c>
      <c r="K1521">
        <f>VLOOKUP(A1521,[1]ratio_family_bedrooms!$A:$K,10,FALSE)</f>
        <v>1.2222222222222223</v>
      </c>
      <c r="L1521">
        <f>VLOOKUP(A1521,[1]ratio_family_bedrooms!$A:$K,11,FALSE)</f>
        <v>1.4999999999999998</v>
      </c>
      <c r="M1521">
        <f t="shared" si="23"/>
        <v>1820.668944125923</v>
      </c>
    </row>
    <row r="1522" spans="1:13" x14ac:dyDescent="0.2">
      <c r="A1522">
        <v>2010</v>
      </c>
      <c r="B1522">
        <v>10</v>
      </c>
      <c r="C1522" t="s">
        <v>61</v>
      </c>
      <c r="D1522">
        <v>1</v>
      </c>
      <c r="E1522" t="s">
        <v>16</v>
      </c>
      <c r="F1522">
        <f>VLOOKUP(A1522&amp;B1522&amp;C1522&amp;D1522&amp;E1522,average_median_rates_2_aptFINAL!A:P,16,FALSE)</f>
        <v>1050</v>
      </c>
      <c r="G1522">
        <f>VLOOKUP(A1522&amp;B1522&amp;C1522&amp;3&amp;E1522,average_median_rates_2_aptFINAL!A:P,16,FALSE)</f>
        <v>2300</v>
      </c>
      <c r="H1522">
        <f>IF(D1522&lt;=3,VLOOKUP(A1522&amp;D1522,[1]ratio_condo_family!$A:$F,6,FALSE),0)</f>
        <v>1.1412847232423873</v>
      </c>
      <c r="I1522">
        <f>VLOOKUP(A1522&amp;3,[1]ratio_condo_family!$A:$F,6,FALSE)</f>
        <v>1.2478882413474455</v>
      </c>
      <c r="J1522">
        <f>VLOOKUP(A1522,[1]ratio_family_bedrooms!$A:$K,9,FALSE)</f>
        <v>1.0588235294117647</v>
      </c>
      <c r="K1522">
        <f>VLOOKUP(A1522,[1]ratio_family_bedrooms!$A:$K,10,FALSE)</f>
        <v>1.2222222222222223</v>
      </c>
      <c r="L1522">
        <f>VLOOKUP(A1522,[1]ratio_family_bedrooms!$A:$K,11,FALSE)</f>
        <v>1.4999999999999998</v>
      </c>
      <c r="M1522">
        <f t="shared" si="23"/>
        <v>1198.3489594045066</v>
      </c>
    </row>
    <row r="1523" spans="1:13" x14ac:dyDescent="0.2">
      <c r="A1523">
        <v>2010</v>
      </c>
      <c r="B1523">
        <v>10</v>
      </c>
      <c r="C1523" t="s">
        <v>61</v>
      </c>
      <c r="D1523">
        <v>1</v>
      </c>
      <c r="E1523" t="s">
        <v>17</v>
      </c>
      <c r="F1523">
        <f>VLOOKUP(A1523&amp;B1523&amp;C1523&amp;D1523&amp;E1523,average_median_rates_2_aptFINAL!A:P,16,FALSE)</f>
        <v>1100</v>
      </c>
      <c r="G1523">
        <f>VLOOKUP(A1523&amp;B1523&amp;C1523&amp;3&amp;E1523,average_median_rates_2_aptFINAL!A:P,16,FALSE)</f>
        <v>2181.0057120275892</v>
      </c>
      <c r="H1523">
        <f>IF(D1523&lt;=3,VLOOKUP(A1523&amp;D1523,[1]ratio_condo_family!$A:$F,6,FALSE),0)</f>
        <v>1.1412847232423873</v>
      </c>
      <c r="I1523">
        <f>VLOOKUP(A1523&amp;3,[1]ratio_condo_family!$A:$F,6,FALSE)</f>
        <v>1.2478882413474455</v>
      </c>
      <c r="J1523">
        <f>VLOOKUP(A1523,[1]ratio_family_bedrooms!$A:$K,9,FALSE)</f>
        <v>1.0588235294117647</v>
      </c>
      <c r="K1523">
        <f>VLOOKUP(A1523,[1]ratio_family_bedrooms!$A:$K,10,FALSE)</f>
        <v>1.2222222222222223</v>
      </c>
      <c r="L1523">
        <f>VLOOKUP(A1523,[1]ratio_family_bedrooms!$A:$K,11,FALSE)</f>
        <v>1.4999999999999998</v>
      </c>
      <c r="M1523">
        <f t="shared" si="23"/>
        <v>1255.413195566626</v>
      </c>
    </row>
    <row r="1524" spans="1:13" x14ac:dyDescent="0.2">
      <c r="A1524">
        <v>2010</v>
      </c>
      <c r="B1524">
        <v>10</v>
      </c>
      <c r="C1524" t="s">
        <v>61</v>
      </c>
      <c r="D1524">
        <v>1</v>
      </c>
      <c r="E1524" t="s">
        <v>19</v>
      </c>
      <c r="F1524">
        <f>VLOOKUP(A1524&amp;B1524&amp;C1524&amp;D1524&amp;E1524,average_median_rates_2_aptFINAL!A:P,16,FALSE)</f>
        <v>1000</v>
      </c>
      <c r="G1524">
        <f>VLOOKUP(A1524&amp;B1524&amp;C1524&amp;3&amp;E1524,average_median_rates_2_aptFINAL!A:P,16,FALSE)</f>
        <v>1900</v>
      </c>
      <c r="H1524">
        <f>IF(D1524&lt;=3,VLOOKUP(A1524&amp;D1524,[1]ratio_condo_family!$A:$F,6,FALSE),0)</f>
        <v>1.1412847232423873</v>
      </c>
      <c r="I1524">
        <f>VLOOKUP(A1524&amp;3,[1]ratio_condo_family!$A:$F,6,FALSE)</f>
        <v>1.2478882413474455</v>
      </c>
      <c r="J1524">
        <f>VLOOKUP(A1524,[1]ratio_family_bedrooms!$A:$K,9,FALSE)</f>
        <v>1.0588235294117647</v>
      </c>
      <c r="K1524">
        <f>VLOOKUP(A1524,[1]ratio_family_bedrooms!$A:$K,10,FALSE)</f>
        <v>1.2222222222222223</v>
      </c>
      <c r="L1524">
        <f>VLOOKUP(A1524,[1]ratio_family_bedrooms!$A:$K,11,FALSE)</f>
        <v>1.4999999999999998</v>
      </c>
      <c r="M1524">
        <f t="shared" si="23"/>
        <v>1141.2847232423874</v>
      </c>
    </row>
    <row r="1525" spans="1:13" x14ac:dyDescent="0.2">
      <c r="A1525">
        <v>2010</v>
      </c>
      <c r="B1525">
        <v>10</v>
      </c>
      <c r="C1525" t="s">
        <v>61</v>
      </c>
      <c r="D1525">
        <v>1</v>
      </c>
      <c r="E1525" t="s">
        <v>20</v>
      </c>
      <c r="F1525">
        <f>VLOOKUP(A1525&amp;B1525&amp;C1525&amp;D1525&amp;E1525,average_median_rates_2_aptFINAL!A:P,16,FALSE)</f>
        <v>1025</v>
      </c>
      <c r="G1525">
        <f>VLOOKUP(A1525&amp;B1525&amp;C1525&amp;3&amp;E1525,average_median_rates_2_aptFINAL!A:P,16,FALSE)</f>
        <v>2234.6152464434526</v>
      </c>
      <c r="H1525">
        <f>IF(D1525&lt;=3,VLOOKUP(A1525&amp;D1525,[1]ratio_condo_family!$A:$F,6,FALSE),0)</f>
        <v>1.1412847232423873</v>
      </c>
      <c r="I1525">
        <f>VLOOKUP(A1525&amp;3,[1]ratio_condo_family!$A:$F,6,FALSE)</f>
        <v>1.2478882413474455</v>
      </c>
      <c r="J1525">
        <f>VLOOKUP(A1525,[1]ratio_family_bedrooms!$A:$K,9,FALSE)</f>
        <v>1.0588235294117647</v>
      </c>
      <c r="K1525">
        <f>VLOOKUP(A1525,[1]ratio_family_bedrooms!$A:$K,10,FALSE)</f>
        <v>1.2222222222222223</v>
      </c>
      <c r="L1525">
        <f>VLOOKUP(A1525,[1]ratio_family_bedrooms!$A:$K,11,FALSE)</f>
        <v>1.4999999999999998</v>
      </c>
      <c r="M1525">
        <f t="shared" si="23"/>
        <v>1169.8168413234469</v>
      </c>
    </row>
    <row r="1526" spans="1:13" x14ac:dyDescent="0.2">
      <c r="A1526">
        <v>2010</v>
      </c>
      <c r="B1526">
        <v>10</v>
      </c>
      <c r="C1526" t="s">
        <v>61</v>
      </c>
      <c r="D1526">
        <v>1</v>
      </c>
      <c r="E1526" t="s">
        <v>21</v>
      </c>
      <c r="F1526">
        <f>VLOOKUP(A1526&amp;B1526&amp;C1526&amp;D1526&amp;E1526,average_median_rates_2_aptFINAL!A:P,16,FALSE)</f>
        <v>1050</v>
      </c>
      <c r="G1526">
        <f>VLOOKUP(A1526&amp;B1526&amp;C1526&amp;3&amp;E1526,average_median_rates_2_aptFINAL!A:P,16,FALSE)</f>
        <v>2100</v>
      </c>
      <c r="H1526">
        <f>IF(D1526&lt;=3,VLOOKUP(A1526&amp;D1526,[1]ratio_condo_family!$A:$F,6,FALSE),0)</f>
        <v>1.1412847232423873</v>
      </c>
      <c r="I1526">
        <f>VLOOKUP(A1526&amp;3,[1]ratio_condo_family!$A:$F,6,FALSE)</f>
        <v>1.2478882413474455</v>
      </c>
      <c r="J1526">
        <f>VLOOKUP(A1526,[1]ratio_family_bedrooms!$A:$K,9,FALSE)</f>
        <v>1.0588235294117647</v>
      </c>
      <c r="K1526">
        <f>VLOOKUP(A1526,[1]ratio_family_bedrooms!$A:$K,10,FALSE)</f>
        <v>1.2222222222222223</v>
      </c>
      <c r="L1526">
        <f>VLOOKUP(A1526,[1]ratio_family_bedrooms!$A:$K,11,FALSE)</f>
        <v>1.4999999999999998</v>
      </c>
      <c r="M1526">
        <f t="shared" si="23"/>
        <v>1198.3489594045066</v>
      </c>
    </row>
    <row r="1527" spans="1:13" x14ac:dyDescent="0.2">
      <c r="A1527">
        <v>2010</v>
      </c>
      <c r="B1527">
        <v>10</v>
      </c>
      <c r="C1527" t="s">
        <v>61</v>
      </c>
      <c r="D1527">
        <v>1</v>
      </c>
      <c r="E1527" t="s">
        <v>23</v>
      </c>
      <c r="F1527">
        <f>VLOOKUP(A1527&amp;B1527&amp;C1527&amp;D1527&amp;E1527,average_median_rates_2_aptFINAL!A:P,16,FALSE)</f>
        <v>800</v>
      </c>
      <c r="G1527">
        <f>VLOOKUP(A1527&amp;B1527&amp;C1527&amp;3&amp;E1527,average_median_rates_2_aptFINAL!A:P,16,FALSE)</f>
        <v>1100</v>
      </c>
      <c r="H1527">
        <f>IF(D1527&lt;=3,VLOOKUP(A1527&amp;D1527,[1]ratio_condo_family!$A:$F,6,FALSE),0)</f>
        <v>1.1412847232423873</v>
      </c>
      <c r="I1527">
        <f>VLOOKUP(A1527&amp;3,[1]ratio_condo_family!$A:$F,6,FALSE)</f>
        <v>1.2478882413474455</v>
      </c>
      <c r="J1527">
        <f>VLOOKUP(A1527,[1]ratio_family_bedrooms!$A:$K,9,FALSE)</f>
        <v>1.0588235294117647</v>
      </c>
      <c r="K1527">
        <f>VLOOKUP(A1527,[1]ratio_family_bedrooms!$A:$K,10,FALSE)</f>
        <v>1.2222222222222223</v>
      </c>
      <c r="L1527">
        <f>VLOOKUP(A1527,[1]ratio_family_bedrooms!$A:$K,11,FALSE)</f>
        <v>1.4999999999999998</v>
      </c>
      <c r="M1527">
        <f t="shared" si="23"/>
        <v>913.02777859390983</v>
      </c>
    </row>
    <row r="1528" spans="1:13" x14ac:dyDescent="0.2">
      <c r="A1528">
        <v>2010</v>
      </c>
      <c r="B1528">
        <v>10</v>
      </c>
      <c r="C1528" t="s">
        <v>61</v>
      </c>
      <c r="D1528">
        <v>1</v>
      </c>
      <c r="E1528" t="s">
        <v>24</v>
      </c>
      <c r="F1528">
        <f>VLOOKUP(A1528&amp;B1528&amp;C1528&amp;D1528&amp;E1528,average_median_rates_2_aptFINAL!A:P,16,FALSE)</f>
        <v>850</v>
      </c>
      <c r="G1528">
        <f>VLOOKUP(A1528&amp;B1528&amp;C1528&amp;3&amp;E1528,average_median_rates_2_aptFINAL!A:P,16,FALSE)</f>
        <v>1137</v>
      </c>
      <c r="H1528">
        <f>IF(D1528&lt;=3,VLOOKUP(A1528&amp;D1528,[1]ratio_condo_family!$A:$F,6,FALSE),0)</f>
        <v>1.1412847232423873</v>
      </c>
      <c r="I1528">
        <f>VLOOKUP(A1528&amp;3,[1]ratio_condo_family!$A:$F,6,FALSE)</f>
        <v>1.2478882413474455</v>
      </c>
      <c r="J1528">
        <f>VLOOKUP(A1528,[1]ratio_family_bedrooms!$A:$K,9,FALSE)</f>
        <v>1.0588235294117647</v>
      </c>
      <c r="K1528">
        <f>VLOOKUP(A1528,[1]ratio_family_bedrooms!$A:$K,10,FALSE)</f>
        <v>1.2222222222222223</v>
      </c>
      <c r="L1528">
        <f>VLOOKUP(A1528,[1]ratio_family_bedrooms!$A:$K,11,FALSE)</f>
        <v>1.4999999999999998</v>
      </c>
      <c r="M1528">
        <f t="shared" si="23"/>
        <v>970.09201475602913</v>
      </c>
    </row>
    <row r="1529" spans="1:13" x14ac:dyDescent="0.2">
      <c r="A1529">
        <v>2010</v>
      </c>
      <c r="B1529">
        <v>10</v>
      </c>
      <c r="C1529" t="s">
        <v>61</v>
      </c>
      <c r="D1529">
        <v>1</v>
      </c>
      <c r="E1529" t="s">
        <v>25</v>
      </c>
      <c r="F1529">
        <f>VLOOKUP(A1529&amp;B1529&amp;C1529&amp;D1529&amp;E1529,average_median_rates_2_aptFINAL!A:P,16,FALSE)</f>
        <v>800</v>
      </c>
      <c r="G1529">
        <f>VLOOKUP(A1529&amp;B1529&amp;C1529&amp;3&amp;E1529,average_median_rates_2_aptFINAL!A:P,16,FALSE)</f>
        <v>1151</v>
      </c>
      <c r="H1529">
        <f>IF(D1529&lt;=3,VLOOKUP(A1529&amp;D1529,[1]ratio_condo_family!$A:$F,6,FALSE),0)</f>
        <v>1.1412847232423873</v>
      </c>
      <c r="I1529">
        <f>VLOOKUP(A1529&amp;3,[1]ratio_condo_family!$A:$F,6,FALSE)</f>
        <v>1.2478882413474455</v>
      </c>
      <c r="J1529">
        <f>VLOOKUP(A1529,[1]ratio_family_bedrooms!$A:$K,9,FALSE)</f>
        <v>1.0588235294117647</v>
      </c>
      <c r="K1529">
        <f>VLOOKUP(A1529,[1]ratio_family_bedrooms!$A:$K,10,FALSE)</f>
        <v>1.2222222222222223</v>
      </c>
      <c r="L1529">
        <f>VLOOKUP(A1529,[1]ratio_family_bedrooms!$A:$K,11,FALSE)</f>
        <v>1.4999999999999998</v>
      </c>
      <c r="M1529">
        <f t="shared" si="23"/>
        <v>913.02777859390983</v>
      </c>
    </row>
    <row r="1530" spans="1:13" x14ac:dyDescent="0.2">
      <c r="A1530">
        <v>2010</v>
      </c>
      <c r="B1530">
        <v>10</v>
      </c>
      <c r="C1530" t="s">
        <v>61</v>
      </c>
      <c r="D1530">
        <v>1</v>
      </c>
      <c r="E1530" t="s">
        <v>26</v>
      </c>
      <c r="F1530">
        <f>VLOOKUP(A1530&amp;B1530&amp;C1530&amp;D1530&amp;E1530,average_median_rates_2_aptFINAL!A:P,16,FALSE)</f>
        <v>910</v>
      </c>
      <c r="G1530">
        <f>VLOOKUP(A1530&amp;B1530&amp;C1530&amp;3&amp;E1530,average_median_rates_2_aptFINAL!A:P,16,FALSE)</f>
        <v>1111</v>
      </c>
      <c r="H1530">
        <f>IF(D1530&lt;=3,VLOOKUP(A1530&amp;D1530,[1]ratio_condo_family!$A:$F,6,FALSE),0)</f>
        <v>1.1412847232423873</v>
      </c>
      <c r="I1530">
        <f>VLOOKUP(A1530&amp;3,[1]ratio_condo_family!$A:$F,6,FALSE)</f>
        <v>1.2478882413474455</v>
      </c>
      <c r="J1530">
        <f>VLOOKUP(A1530,[1]ratio_family_bedrooms!$A:$K,9,FALSE)</f>
        <v>1.0588235294117647</v>
      </c>
      <c r="K1530">
        <f>VLOOKUP(A1530,[1]ratio_family_bedrooms!$A:$K,10,FALSE)</f>
        <v>1.2222222222222223</v>
      </c>
      <c r="L1530">
        <f>VLOOKUP(A1530,[1]ratio_family_bedrooms!$A:$K,11,FALSE)</f>
        <v>1.4999999999999998</v>
      </c>
      <c r="M1530">
        <f t="shared" si="23"/>
        <v>1038.5690981505725</v>
      </c>
    </row>
    <row r="1531" spans="1:13" x14ac:dyDescent="0.2">
      <c r="A1531">
        <v>2010</v>
      </c>
      <c r="B1531">
        <v>10</v>
      </c>
      <c r="C1531" t="s">
        <v>61</v>
      </c>
      <c r="D1531">
        <v>1</v>
      </c>
      <c r="E1531" t="s">
        <v>27</v>
      </c>
      <c r="F1531">
        <f>VLOOKUP(A1531&amp;B1531&amp;C1531&amp;D1531&amp;E1531,average_median_rates_2_aptFINAL!A:P,16,FALSE)</f>
        <v>1200</v>
      </c>
      <c r="G1531">
        <f>VLOOKUP(A1531&amp;B1531&amp;C1531&amp;3&amp;E1531,average_median_rates_2_aptFINAL!A:P,16,FALSE)</f>
        <v>2161</v>
      </c>
      <c r="H1531">
        <f>IF(D1531&lt;=3,VLOOKUP(A1531&amp;D1531,[1]ratio_condo_family!$A:$F,6,FALSE),0)</f>
        <v>1.1412847232423873</v>
      </c>
      <c r="I1531">
        <f>VLOOKUP(A1531&amp;3,[1]ratio_condo_family!$A:$F,6,FALSE)</f>
        <v>1.2478882413474455</v>
      </c>
      <c r="J1531">
        <f>VLOOKUP(A1531,[1]ratio_family_bedrooms!$A:$K,9,FALSE)</f>
        <v>1.0588235294117647</v>
      </c>
      <c r="K1531">
        <f>VLOOKUP(A1531,[1]ratio_family_bedrooms!$A:$K,10,FALSE)</f>
        <v>1.2222222222222223</v>
      </c>
      <c r="L1531">
        <f>VLOOKUP(A1531,[1]ratio_family_bedrooms!$A:$K,11,FALSE)</f>
        <v>1.4999999999999998</v>
      </c>
      <c r="M1531">
        <f t="shared" si="23"/>
        <v>1369.5416678908648</v>
      </c>
    </row>
    <row r="1532" spans="1:13" x14ac:dyDescent="0.2">
      <c r="A1532">
        <v>2010</v>
      </c>
      <c r="B1532">
        <v>10</v>
      </c>
      <c r="C1532" t="s">
        <v>61</v>
      </c>
      <c r="D1532">
        <v>1</v>
      </c>
      <c r="E1532" t="s">
        <v>28</v>
      </c>
      <c r="F1532">
        <f>VLOOKUP(A1532&amp;B1532&amp;C1532&amp;D1532&amp;E1532,average_median_rates_2_aptFINAL!A:P,16,FALSE)</f>
        <v>850</v>
      </c>
      <c r="G1532">
        <f>VLOOKUP(A1532&amp;B1532&amp;C1532&amp;3&amp;E1532,average_median_rates_2_aptFINAL!A:P,16,FALSE)</f>
        <v>1350</v>
      </c>
      <c r="H1532">
        <f>IF(D1532&lt;=3,VLOOKUP(A1532&amp;D1532,[1]ratio_condo_family!$A:$F,6,FALSE),0)</f>
        <v>1.1412847232423873</v>
      </c>
      <c r="I1532">
        <f>VLOOKUP(A1532&amp;3,[1]ratio_condo_family!$A:$F,6,FALSE)</f>
        <v>1.2478882413474455</v>
      </c>
      <c r="J1532">
        <f>VLOOKUP(A1532,[1]ratio_family_bedrooms!$A:$K,9,FALSE)</f>
        <v>1.0588235294117647</v>
      </c>
      <c r="K1532">
        <f>VLOOKUP(A1532,[1]ratio_family_bedrooms!$A:$K,10,FALSE)</f>
        <v>1.2222222222222223</v>
      </c>
      <c r="L1532">
        <f>VLOOKUP(A1532,[1]ratio_family_bedrooms!$A:$K,11,FALSE)</f>
        <v>1.4999999999999998</v>
      </c>
      <c r="M1532">
        <f t="shared" si="23"/>
        <v>970.09201475602913</v>
      </c>
    </row>
    <row r="1533" spans="1:13" x14ac:dyDescent="0.2">
      <c r="A1533">
        <v>2010</v>
      </c>
      <c r="B1533">
        <v>10</v>
      </c>
      <c r="C1533" t="s">
        <v>61</v>
      </c>
      <c r="D1533">
        <v>1</v>
      </c>
      <c r="E1533" t="s">
        <v>29</v>
      </c>
      <c r="F1533">
        <f>VLOOKUP(A1533&amp;B1533&amp;C1533&amp;D1533&amp;E1533,average_median_rates_2_aptFINAL!A:P,16,FALSE)</f>
        <v>770</v>
      </c>
      <c r="G1533">
        <f>VLOOKUP(A1533&amp;B1533&amp;C1533&amp;3&amp;E1533,average_median_rates_2_aptFINAL!A:P,16,FALSE)</f>
        <v>1050</v>
      </c>
      <c r="H1533">
        <f>IF(D1533&lt;=3,VLOOKUP(A1533&amp;D1533,[1]ratio_condo_family!$A:$F,6,FALSE),0)</f>
        <v>1.1412847232423873</v>
      </c>
      <c r="I1533">
        <f>VLOOKUP(A1533&amp;3,[1]ratio_condo_family!$A:$F,6,FALSE)</f>
        <v>1.2478882413474455</v>
      </c>
      <c r="J1533">
        <f>VLOOKUP(A1533,[1]ratio_family_bedrooms!$A:$K,9,FALSE)</f>
        <v>1.0588235294117647</v>
      </c>
      <c r="K1533">
        <f>VLOOKUP(A1533,[1]ratio_family_bedrooms!$A:$K,10,FALSE)</f>
        <v>1.2222222222222223</v>
      </c>
      <c r="L1533">
        <f>VLOOKUP(A1533,[1]ratio_family_bedrooms!$A:$K,11,FALSE)</f>
        <v>1.4999999999999998</v>
      </c>
      <c r="M1533">
        <f t="shared" si="23"/>
        <v>878.78923689663816</v>
      </c>
    </row>
    <row r="1534" spans="1:13" x14ac:dyDescent="0.2">
      <c r="A1534">
        <v>2010</v>
      </c>
      <c r="B1534">
        <v>10</v>
      </c>
      <c r="C1534" t="s">
        <v>61</v>
      </c>
      <c r="D1534">
        <v>1</v>
      </c>
      <c r="E1534" t="s">
        <v>31</v>
      </c>
      <c r="F1534">
        <f>VLOOKUP(A1534&amp;B1534&amp;C1534&amp;D1534&amp;E1534,average_median_rates_2_aptFINAL!A:P,16,FALSE)</f>
        <v>850</v>
      </c>
      <c r="G1534">
        <f>VLOOKUP(A1534&amp;B1534&amp;C1534&amp;3&amp;E1534,average_median_rates_2_aptFINAL!A:P,16,FALSE)</f>
        <v>1190</v>
      </c>
      <c r="H1534">
        <f>IF(D1534&lt;=3,VLOOKUP(A1534&amp;D1534,[1]ratio_condo_family!$A:$F,6,FALSE),0)</f>
        <v>1.1412847232423873</v>
      </c>
      <c r="I1534">
        <f>VLOOKUP(A1534&amp;3,[1]ratio_condo_family!$A:$F,6,FALSE)</f>
        <v>1.2478882413474455</v>
      </c>
      <c r="J1534">
        <f>VLOOKUP(A1534,[1]ratio_family_bedrooms!$A:$K,9,FALSE)</f>
        <v>1.0588235294117647</v>
      </c>
      <c r="K1534">
        <f>VLOOKUP(A1534,[1]ratio_family_bedrooms!$A:$K,10,FALSE)</f>
        <v>1.2222222222222223</v>
      </c>
      <c r="L1534">
        <f>VLOOKUP(A1534,[1]ratio_family_bedrooms!$A:$K,11,FALSE)</f>
        <v>1.4999999999999998</v>
      </c>
      <c r="M1534">
        <f t="shared" si="23"/>
        <v>970.09201475602913</v>
      </c>
    </row>
    <row r="1535" spans="1:13" x14ac:dyDescent="0.2">
      <c r="A1535">
        <v>2010</v>
      </c>
      <c r="B1535">
        <v>10</v>
      </c>
      <c r="C1535" t="s">
        <v>61</v>
      </c>
      <c r="D1535">
        <v>1</v>
      </c>
      <c r="E1535" t="s">
        <v>32</v>
      </c>
      <c r="F1535">
        <f>VLOOKUP(A1535&amp;B1535&amp;C1535&amp;D1535&amp;E1535,average_median_rates_2_aptFINAL!A:P,16,FALSE)</f>
        <v>775</v>
      </c>
      <c r="G1535">
        <f>VLOOKUP(A1535&amp;B1535&amp;C1535&amp;3&amp;E1535,average_median_rates_2_aptFINAL!A:P,16,FALSE)</f>
        <v>1300</v>
      </c>
      <c r="H1535">
        <f>IF(D1535&lt;=3,VLOOKUP(A1535&amp;D1535,[1]ratio_condo_family!$A:$F,6,FALSE),0)</f>
        <v>1.1412847232423873</v>
      </c>
      <c r="I1535">
        <f>VLOOKUP(A1535&amp;3,[1]ratio_condo_family!$A:$F,6,FALSE)</f>
        <v>1.2478882413474455</v>
      </c>
      <c r="J1535">
        <f>VLOOKUP(A1535,[1]ratio_family_bedrooms!$A:$K,9,FALSE)</f>
        <v>1.0588235294117647</v>
      </c>
      <c r="K1535">
        <f>VLOOKUP(A1535,[1]ratio_family_bedrooms!$A:$K,10,FALSE)</f>
        <v>1.2222222222222223</v>
      </c>
      <c r="L1535">
        <f>VLOOKUP(A1535,[1]ratio_family_bedrooms!$A:$K,11,FALSE)</f>
        <v>1.4999999999999998</v>
      </c>
      <c r="M1535">
        <f t="shared" si="23"/>
        <v>884.49566051285012</v>
      </c>
    </row>
    <row r="1536" spans="1:13" x14ac:dyDescent="0.2">
      <c r="A1536">
        <v>2010</v>
      </c>
      <c r="B1536">
        <v>10</v>
      </c>
      <c r="C1536" t="s">
        <v>61</v>
      </c>
      <c r="D1536">
        <v>1</v>
      </c>
      <c r="E1536" t="s">
        <v>33</v>
      </c>
      <c r="F1536">
        <f>VLOOKUP(A1536&amp;B1536&amp;C1536&amp;D1536&amp;E1536,average_median_rates_2_aptFINAL!A:P,16,FALSE)</f>
        <v>1053.52740375498</v>
      </c>
      <c r="G1536">
        <f>VLOOKUP(A1536&amp;B1536&amp;C1536&amp;3&amp;E1536,average_median_rates_2_aptFINAL!A:P,16,FALSE)</f>
        <v>1935.2511136657577</v>
      </c>
      <c r="H1536">
        <f>IF(D1536&lt;=3,VLOOKUP(A1536&amp;D1536,[1]ratio_condo_family!$A:$F,6,FALSE),0)</f>
        <v>1.1412847232423873</v>
      </c>
      <c r="I1536">
        <f>VLOOKUP(A1536&amp;3,[1]ratio_condo_family!$A:$F,6,FALSE)</f>
        <v>1.2478882413474455</v>
      </c>
      <c r="J1536">
        <f>VLOOKUP(A1536,[1]ratio_family_bedrooms!$A:$K,9,FALSE)</f>
        <v>1.0588235294117647</v>
      </c>
      <c r="K1536">
        <f>VLOOKUP(A1536,[1]ratio_family_bedrooms!$A:$K,10,FALSE)</f>
        <v>1.2222222222222223</v>
      </c>
      <c r="L1536">
        <f>VLOOKUP(A1536,[1]ratio_family_bedrooms!$A:$K,11,FALSE)</f>
        <v>1.4999999999999998</v>
      </c>
      <c r="M1536">
        <f t="shared" si="23"/>
        <v>1202.3747314227733</v>
      </c>
    </row>
    <row r="1537" spans="1:13" x14ac:dyDescent="0.2">
      <c r="A1537">
        <v>2010</v>
      </c>
      <c r="B1537">
        <v>10</v>
      </c>
      <c r="C1537" t="s">
        <v>61</v>
      </c>
      <c r="D1537">
        <v>1</v>
      </c>
      <c r="E1537" t="s">
        <v>34</v>
      </c>
      <c r="F1537">
        <f>VLOOKUP(A1537&amp;B1537&amp;C1537&amp;D1537&amp;E1537,average_median_rates_2_aptFINAL!A:P,16,FALSE)</f>
        <v>975</v>
      </c>
      <c r="G1537">
        <f>VLOOKUP(A1537&amp;B1537&amp;C1537&amp;3&amp;E1537,average_median_rates_2_aptFINAL!A:P,16,FALSE)</f>
        <v>1350</v>
      </c>
      <c r="H1537">
        <f>IF(D1537&lt;=3,VLOOKUP(A1537&amp;D1537,[1]ratio_condo_family!$A:$F,6,FALSE),0)</f>
        <v>1.1412847232423873</v>
      </c>
      <c r="I1537">
        <f>VLOOKUP(A1537&amp;3,[1]ratio_condo_family!$A:$F,6,FALSE)</f>
        <v>1.2478882413474455</v>
      </c>
      <c r="J1537">
        <f>VLOOKUP(A1537,[1]ratio_family_bedrooms!$A:$K,9,FALSE)</f>
        <v>1.0588235294117647</v>
      </c>
      <c r="K1537">
        <f>VLOOKUP(A1537,[1]ratio_family_bedrooms!$A:$K,10,FALSE)</f>
        <v>1.2222222222222223</v>
      </c>
      <c r="L1537">
        <f>VLOOKUP(A1537,[1]ratio_family_bedrooms!$A:$K,11,FALSE)</f>
        <v>1.4999999999999998</v>
      </c>
      <c r="M1537">
        <f t="shared" si="23"/>
        <v>1112.7526051613277</v>
      </c>
    </row>
    <row r="1538" spans="1:13" x14ac:dyDescent="0.2">
      <c r="A1538">
        <v>2010</v>
      </c>
      <c r="B1538">
        <v>10</v>
      </c>
      <c r="C1538" t="s">
        <v>61</v>
      </c>
      <c r="D1538">
        <v>1</v>
      </c>
      <c r="E1538" t="s">
        <v>35</v>
      </c>
      <c r="F1538">
        <f>VLOOKUP(A1538&amp;B1538&amp;C1538&amp;D1538&amp;E1538,average_median_rates_2_aptFINAL!A:P,16,FALSE)</f>
        <v>1150</v>
      </c>
      <c r="G1538">
        <f>VLOOKUP(A1538&amp;B1538&amp;C1538&amp;3&amp;E1538,average_median_rates_2_aptFINAL!A:P,16,FALSE)</f>
        <v>3000</v>
      </c>
      <c r="H1538">
        <f>IF(D1538&lt;=3,VLOOKUP(A1538&amp;D1538,[1]ratio_condo_family!$A:$F,6,FALSE),0)</f>
        <v>1.1412847232423873</v>
      </c>
      <c r="I1538">
        <f>VLOOKUP(A1538&amp;3,[1]ratio_condo_family!$A:$F,6,FALSE)</f>
        <v>1.2478882413474455</v>
      </c>
      <c r="J1538">
        <f>VLOOKUP(A1538,[1]ratio_family_bedrooms!$A:$K,9,FALSE)</f>
        <v>1.0588235294117647</v>
      </c>
      <c r="K1538">
        <f>VLOOKUP(A1538,[1]ratio_family_bedrooms!$A:$K,10,FALSE)</f>
        <v>1.2222222222222223</v>
      </c>
      <c r="L1538">
        <f>VLOOKUP(A1538,[1]ratio_family_bedrooms!$A:$K,11,FALSE)</f>
        <v>1.4999999999999998</v>
      </c>
      <c r="M1538">
        <f t="shared" si="23"/>
        <v>1312.4774317287454</v>
      </c>
    </row>
    <row r="1539" spans="1:13" x14ac:dyDescent="0.2">
      <c r="A1539">
        <v>2010</v>
      </c>
      <c r="B1539">
        <v>10</v>
      </c>
      <c r="C1539" t="s">
        <v>61</v>
      </c>
      <c r="D1539">
        <v>1</v>
      </c>
      <c r="E1539" t="s">
        <v>36</v>
      </c>
      <c r="F1539">
        <f>VLOOKUP(A1539&amp;B1539&amp;C1539&amp;D1539&amp;E1539,average_median_rates_2_aptFINAL!A:P,16,FALSE)</f>
        <v>905</v>
      </c>
      <c r="G1539">
        <f>VLOOKUP(A1539&amp;B1539&amp;C1539&amp;3&amp;E1539,average_median_rates_2_aptFINAL!A:P,16,FALSE)</f>
        <v>1275</v>
      </c>
      <c r="H1539">
        <f>IF(D1539&lt;=3,VLOOKUP(A1539&amp;D1539,[1]ratio_condo_family!$A:$F,6,FALSE),0)</f>
        <v>1.1412847232423873</v>
      </c>
      <c r="I1539">
        <f>VLOOKUP(A1539&amp;3,[1]ratio_condo_family!$A:$F,6,FALSE)</f>
        <v>1.2478882413474455</v>
      </c>
      <c r="J1539">
        <f>VLOOKUP(A1539,[1]ratio_family_bedrooms!$A:$K,9,FALSE)</f>
        <v>1.0588235294117647</v>
      </c>
      <c r="K1539">
        <f>VLOOKUP(A1539,[1]ratio_family_bedrooms!$A:$K,10,FALSE)</f>
        <v>1.2222222222222223</v>
      </c>
      <c r="L1539">
        <f>VLOOKUP(A1539,[1]ratio_family_bedrooms!$A:$K,11,FALSE)</f>
        <v>1.4999999999999998</v>
      </c>
      <c r="M1539">
        <f t="shared" ref="M1539:M1602" si="24">IF(D1539&lt;=3,F1539*H1539,IF(D1539=4,G1539*I1539*J1539,IF(D1539=5,G1539*I1539*J1539*K1539,IF(D1539=6,G1539*I1539*J1539*K1539*L1539,0))))</f>
        <v>1032.8626745343604</v>
      </c>
    </row>
    <row r="1540" spans="1:13" x14ac:dyDescent="0.2">
      <c r="A1540">
        <v>2010</v>
      </c>
      <c r="B1540">
        <v>10</v>
      </c>
      <c r="C1540" t="s">
        <v>61</v>
      </c>
      <c r="D1540">
        <v>1</v>
      </c>
      <c r="E1540" t="s">
        <v>37</v>
      </c>
      <c r="F1540">
        <f>VLOOKUP(A1540&amp;B1540&amp;C1540&amp;D1540&amp;E1540,average_median_rates_2_aptFINAL!A:P,16,FALSE)</f>
        <v>745</v>
      </c>
      <c r="G1540">
        <f>VLOOKUP(A1540&amp;B1540&amp;C1540&amp;3&amp;E1540,average_median_rates_2_aptFINAL!A:P,16,FALSE)</f>
        <v>980</v>
      </c>
      <c r="H1540">
        <f>IF(D1540&lt;=3,VLOOKUP(A1540&amp;D1540,[1]ratio_condo_family!$A:$F,6,FALSE),0)</f>
        <v>1.1412847232423873</v>
      </c>
      <c r="I1540">
        <f>VLOOKUP(A1540&amp;3,[1]ratio_condo_family!$A:$F,6,FALSE)</f>
        <v>1.2478882413474455</v>
      </c>
      <c r="J1540">
        <f>VLOOKUP(A1540,[1]ratio_family_bedrooms!$A:$K,9,FALSE)</f>
        <v>1.0588235294117647</v>
      </c>
      <c r="K1540">
        <f>VLOOKUP(A1540,[1]ratio_family_bedrooms!$A:$K,10,FALSE)</f>
        <v>1.2222222222222223</v>
      </c>
      <c r="L1540">
        <f>VLOOKUP(A1540,[1]ratio_family_bedrooms!$A:$K,11,FALSE)</f>
        <v>1.4999999999999998</v>
      </c>
      <c r="M1540">
        <f t="shared" si="24"/>
        <v>850.25711881557856</v>
      </c>
    </row>
    <row r="1541" spans="1:13" x14ac:dyDescent="0.2">
      <c r="A1541">
        <v>2010</v>
      </c>
      <c r="B1541">
        <v>10</v>
      </c>
      <c r="C1541" t="s">
        <v>61</v>
      </c>
      <c r="D1541">
        <v>1</v>
      </c>
      <c r="E1541" t="s">
        <v>38</v>
      </c>
      <c r="F1541">
        <f>VLOOKUP(A1541&amp;B1541&amp;C1541&amp;D1541&amp;E1541,average_median_rates_2_aptFINAL!A:P,16,FALSE)</f>
        <v>729</v>
      </c>
      <c r="G1541">
        <f>VLOOKUP(A1541&amp;B1541&amp;C1541&amp;3&amp;E1541,average_median_rates_2_aptFINAL!A:P,16,FALSE)</f>
        <v>1008</v>
      </c>
      <c r="H1541">
        <f>IF(D1541&lt;=3,VLOOKUP(A1541&amp;D1541,[1]ratio_condo_family!$A:$F,6,FALSE),0)</f>
        <v>1.1412847232423873</v>
      </c>
      <c r="I1541">
        <f>VLOOKUP(A1541&amp;3,[1]ratio_condo_family!$A:$F,6,FALSE)</f>
        <v>1.2478882413474455</v>
      </c>
      <c r="J1541">
        <f>VLOOKUP(A1541,[1]ratio_family_bedrooms!$A:$K,9,FALSE)</f>
        <v>1.0588235294117647</v>
      </c>
      <c r="K1541">
        <f>VLOOKUP(A1541,[1]ratio_family_bedrooms!$A:$K,10,FALSE)</f>
        <v>1.2222222222222223</v>
      </c>
      <c r="L1541">
        <f>VLOOKUP(A1541,[1]ratio_family_bedrooms!$A:$K,11,FALSE)</f>
        <v>1.4999999999999998</v>
      </c>
      <c r="M1541">
        <f t="shared" si="24"/>
        <v>831.99656324370028</v>
      </c>
    </row>
    <row r="1542" spans="1:13" x14ac:dyDescent="0.2">
      <c r="A1542">
        <v>2010</v>
      </c>
      <c r="B1542">
        <v>10</v>
      </c>
      <c r="C1542" t="s">
        <v>61</v>
      </c>
      <c r="D1542">
        <v>1</v>
      </c>
      <c r="E1542" t="s">
        <v>39</v>
      </c>
      <c r="F1542">
        <f>VLOOKUP(A1542&amp;B1542&amp;C1542&amp;D1542&amp;E1542,average_median_rates_2_aptFINAL!A:P,16,FALSE)</f>
        <v>815</v>
      </c>
      <c r="G1542">
        <f>VLOOKUP(A1542&amp;B1542&amp;C1542&amp;3&amp;E1542,average_median_rates_2_aptFINAL!A:P,16,FALSE)</f>
        <v>1400</v>
      </c>
      <c r="H1542">
        <f>IF(D1542&lt;=3,VLOOKUP(A1542&amp;D1542,[1]ratio_condo_family!$A:$F,6,FALSE),0)</f>
        <v>1.1412847232423873</v>
      </c>
      <c r="I1542">
        <f>VLOOKUP(A1542&amp;3,[1]ratio_condo_family!$A:$F,6,FALSE)</f>
        <v>1.2478882413474455</v>
      </c>
      <c r="J1542">
        <f>VLOOKUP(A1542,[1]ratio_family_bedrooms!$A:$K,9,FALSE)</f>
        <v>1.0588235294117647</v>
      </c>
      <c r="K1542">
        <f>VLOOKUP(A1542,[1]ratio_family_bedrooms!$A:$K,10,FALSE)</f>
        <v>1.2222222222222223</v>
      </c>
      <c r="L1542">
        <f>VLOOKUP(A1542,[1]ratio_family_bedrooms!$A:$K,11,FALSE)</f>
        <v>1.4999999999999998</v>
      </c>
      <c r="M1542">
        <f t="shared" si="24"/>
        <v>930.14704944254561</v>
      </c>
    </row>
    <row r="1543" spans="1:13" x14ac:dyDescent="0.2">
      <c r="A1543">
        <v>2010</v>
      </c>
      <c r="B1543">
        <v>10</v>
      </c>
      <c r="C1543" t="s">
        <v>61</v>
      </c>
      <c r="D1543">
        <v>1</v>
      </c>
      <c r="E1543" t="s">
        <v>40</v>
      </c>
      <c r="F1543">
        <f>VLOOKUP(A1543&amp;B1543&amp;C1543&amp;D1543&amp;E1543,average_median_rates_2_aptFINAL!A:P,16,FALSE)</f>
        <v>725</v>
      </c>
      <c r="G1543">
        <f>VLOOKUP(A1543&amp;B1543&amp;C1543&amp;3&amp;E1543,average_median_rates_2_aptFINAL!A:P,16,FALSE)</f>
        <v>1050</v>
      </c>
      <c r="H1543">
        <f>IF(D1543&lt;=3,VLOOKUP(A1543&amp;D1543,[1]ratio_condo_family!$A:$F,6,FALSE),0)</f>
        <v>1.1412847232423873</v>
      </c>
      <c r="I1543">
        <f>VLOOKUP(A1543&amp;3,[1]ratio_condo_family!$A:$F,6,FALSE)</f>
        <v>1.2478882413474455</v>
      </c>
      <c r="J1543">
        <f>VLOOKUP(A1543,[1]ratio_family_bedrooms!$A:$K,9,FALSE)</f>
        <v>1.0588235294117647</v>
      </c>
      <c r="K1543">
        <f>VLOOKUP(A1543,[1]ratio_family_bedrooms!$A:$K,10,FALSE)</f>
        <v>1.2222222222222223</v>
      </c>
      <c r="L1543">
        <f>VLOOKUP(A1543,[1]ratio_family_bedrooms!$A:$K,11,FALSE)</f>
        <v>1.4999999999999998</v>
      </c>
      <c r="M1543">
        <f t="shared" si="24"/>
        <v>827.43142435073082</v>
      </c>
    </row>
    <row r="1544" spans="1:13" x14ac:dyDescent="0.2">
      <c r="A1544">
        <v>2010</v>
      </c>
      <c r="B1544">
        <v>10</v>
      </c>
      <c r="C1544" t="s">
        <v>61</v>
      </c>
      <c r="D1544">
        <v>1</v>
      </c>
      <c r="E1544" t="s">
        <v>41</v>
      </c>
      <c r="F1544">
        <f>VLOOKUP(A1544&amp;B1544&amp;C1544&amp;D1544&amp;E1544,average_median_rates_2_aptFINAL!A:P,16,FALSE)</f>
        <v>760</v>
      </c>
      <c r="G1544">
        <f>VLOOKUP(A1544&amp;B1544&amp;C1544&amp;3&amp;E1544,average_median_rates_2_aptFINAL!A:P,16,FALSE)</f>
        <v>1100</v>
      </c>
      <c r="H1544">
        <f>IF(D1544&lt;=3,VLOOKUP(A1544&amp;D1544,[1]ratio_condo_family!$A:$F,6,FALSE),0)</f>
        <v>1.1412847232423873</v>
      </c>
      <c r="I1544">
        <f>VLOOKUP(A1544&amp;3,[1]ratio_condo_family!$A:$F,6,FALSE)</f>
        <v>1.2478882413474455</v>
      </c>
      <c r="J1544">
        <f>VLOOKUP(A1544,[1]ratio_family_bedrooms!$A:$K,9,FALSE)</f>
        <v>1.0588235294117647</v>
      </c>
      <c r="K1544">
        <f>VLOOKUP(A1544,[1]ratio_family_bedrooms!$A:$K,10,FALSE)</f>
        <v>1.2222222222222223</v>
      </c>
      <c r="L1544">
        <f>VLOOKUP(A1544,[1]ratio_family_bedrooms!$A:$K,11,FALSE)</f>
        <v>1.4999999999999998</v>
      </c>
      <c r="M1544">
        <f t="shared" si="24"/>
        <v>867.37638966421434</v>
      </c>
    </row>
    <row r="1545" spans="1:13" x14ac:dyDescent="0.2">
      <c r="A1545">
        <v>2010</v>
      </c>
      <c r="B1545">
        <v>10</v>
      </c>
      <c r="C1545" t="s">
        <v>61</v>
      </c>
      <c r="D1545">
        <v>1</v>
      </c>
      <c r="E1545" t="s">
        <v>42</v>
      </c>
      <c r="F1545">
        <f>VLOOKUP(A1545&amp;B1545&amp;C1545&amp;D1545&amp;E1545,average_median_rates_2_aptFINAL!A:P,16,FALSE)</f>
        <v>675</v>
      </c>
      <c r="G1545">
        <f>VLOOKUP(A1545&amp;B1545&amp;C1545&amp;3&amp;E1545,average_median_rates_2_aptFINAL!A:P,16,FALSE)</f>
        <v>1050</v>
      </c>
      <c r="H1545">
        <f>IF(D1545&lt;=3,VLOOKUP(A1545&amp;D1545,[1]ratio_condo_family!$A:$F,6,FALSE),0)</f>
        <v>1.1412847232423873</v>
      </c>
      <c r="I1545">
        <f>VLOOKUP(A1545&amp;3,[1]ratio_condo_family!$A:$F,6,FALSE)</f>
        <v>1.2478882413474455</v>
      </c>
      <c r="J1545">
        <f>VLOOKUP(A1545,[1]ratio_family_bedrooms!$A:$K,9,FALSE)</f>
        <v>1.0588235294117647</v>
      </c>
      <c r="K1545">
        <f>VLOOKUP(A1545,[1]ratio_family_bedrooms!$A:$K,10,FALSE)</f>
        <v>1.2222222222222223</v>
      </c>
      <c r="L1545">
        <f>VLOOKUP(A1545,[1]ratio_family_bedrooms!$A:$K,11,FALSE)</f>
        <v>1.4999999999999998</v>
      </c>
      <c r="M1545">
        <f t="shared" si="24"/>
        <v>770.36718818861141</v>
      </c>
    </row>
    <row r="1546" spans="1:13" x14ac:dyDescent="0.2">
      <c r="A1546">
        <v>2010</v>
      </c>
      <c r="B1546">
        <v>10</v>
      </c>
      <c r="C1546" t="s">
        <v>61</v>
      </c>
      <c r="D1546">
        <v>1</v>
      </c>
      <c r="E1546" t="s">
        <v>43</v>
      </c>
      <c r="F1546">
        <f>VLOOKUP(A1546&amp;B1546&amp;C1546&amp;D1546&amp;E1546,average_median_rates_2_aptFINAL!A:P,16,FALSE)</f>
        <v>900</v>
      </c>
      <c r="G1546">
        <f>VLOOKUP(A1546&amp;B1546&amp;C1546&amp;3&amp;E1546,average_median_rates_2_aptFINAL!A:P,16,FALSE)</f>
        <v>1182</v>
      </c>
      <c r="H1546">
        <f>IF(D1546&lt;=3,VLOOKUP(A1546&amp;D1546,[1]ratio_condo_family!$A:$F,6,FALSE),0)</f>
        <v>1.1412847232423873</v>
      </c>
      <c r="I1546">
        <f>VLOOKUP(A1546&amp;3,[1]ratio_condo_family!$A:$F,6,FALSE)</f>
        <v>1.2478882413474455</v>
      </c>
      <c r="J1546">
        <f>VLOOKUP(A1546,[1]ratio_family_bedrooms!$A:$K,9,FALSE)</f>
        <v>1.0588235294117647</v>
      </c>
      <c r="K1546">
        <f>VLOOKUP(A1546,[1]ratio_family_bedrooms!$A:$K,10,FALSE)</f>
        <v>1.2222222222222223</v>
      </c>
      <c r="L1546">
        <f>VLOOKUP(A1546,[1]ratio_family_bedrooms!$A:$K,11,FALSE)</f>
        <v>1.4999999999999998</v>
      </c>
      <c r="M1546">
        <f t="shared" si="24"/>
        <v>1027.1562509181485</v>
      </c>
    </row>
    <row r="1547" spans="1:13" x14ac:dyDescent="0.2">
      <c r="A1547">
        <v>2010</v>
      </c>
      <c r="B1547">
        <v>10</v>
      </c>
      <c r="C1547" t="s">
        <v>61</v>
      </c>
      <c r="D1547">
        <v>1</v>
      </c>
      <c r="E1547" t="s">
        <v>60</v>
      </c>
      <c r="F1547">
        <f>VLOOKUP(A1547&amp;B1547&amp;C1547&amp;D1547&amp;E1547,average_median_rates_2_aptFINAL!A:P,16,FALSE)</f>
        <v>900</v>
      </c>
      <c r="G1547">
        <f>VLOOKUP(A1547&amp;B1547&amp;C1547&amp;3&amp;E1547,average_median_rates_2_aptFINAL!A:P,16,FALSE)</f>
        <v>1600</v>
      </c>
      <c r="H1547">
        <f>IF(D1547&lt;=3,VLOOKUP(A1547&amp;D1547,[1]ratio_condo_family!$A:$F,6,FALSE),0)</f>
        <v>1.1412847232423873</v>
      </c>
      <c r="I1547">
        <f>VLOOKUP(A1547&amp;3,[1]ratio_condo_family!$A:$F,6,FALSE)</f>
        <v>1.2478882413474455</v>
      </c>
      <c r="J1547">
        <f>VLOOKUP(A1547,[1]ratio_family_bedrooms!$A:$K,9,FALSE)</f>
        <v>1.0588235294117647</v>
      </c>
      <c r="K1547">
        <f>VLOOKUP(A1547,[1]ratio_family_bedrooms!$A:$K,10,FALSE)</f>
        <v>1.2222222222222223</v>
      </c>
      <c r="L1547">
        <f>VLOOKUP(A1547,[1]ratio_family_bedrooms!$A:$K,11,FALSE)</f>
        <v>1.4999999999999998</v>
      </c>
      <c r="M1547">
        <f t="shared" si="24"/>
        <v>1027.1562509181485</v>
      </c>
    </row>
    <row r="1548" spans="1:13" x14ac:dyDescent="0.2">
      <c r="A1548">
        <v>2010</v>
      </c>
      <c r="B1548">
        <v>10</v>
      </c>
      <c r="C1548" t="s">
        <v>61</v>
      </c>
      <c r="D1548">
        <v>2</v>
      </c>
      <c r="E1548" t="s">
        <v>12</v>
      </c>
      <c r="F1548">
        <f>VLOOKUP(A1548&amp;B1548&amp;C1548&amp;D1548&amp;E1548,average_median_rates_2_aptFINAL!A:P,16,FALSE)</f>
        <v>1675</v>
      </c>
      <c r="G1548">
        <f>VLOOKUP(A1548&amp;B1548&amp;C1548&amp;3&amp;E1548,average_median_rates_2_aptFINAL!A:P,16,FALSE)</f>
        <v>2320</v>
      </c>
      <c r="H1548">
        <f>IF(D1548&lt;=3,VLOOKUP(A1548&amp;D1548,[1]ratio_condo_family!$A:$F,6,FALSE),0)</f>
        <v>1.2369179570852016</v>
      </c>
      <c r="I1548">
        <f>VLOOKUP(A1548&amp;3,[1]ratio_condo_family!$A:$F,6,FALSE)</f>
        <v>1.2478882413474455</v>
      </c>
      <c r="J1548">
        <f>VLOOKUP(A1548,[1]ratio_family_bedrooms!$A:$K,9,FALSE)</f>
        <v>1.0588235294117647</v>
      </c>
      <c r="K1548">
        <f>VLOOKUP(A1548,[1]ratio_family_bedrooms!$A:$K,10,FALSE)</f>
        <v>1.2222222222222223</v>
      </c>
      <c r="L1548">
        <f>VLOOKUP(A1548,[1]ratio_family_bedrooms!$A:$K,11,FALSE)</f>
        <v>1.4999999999999998</v>
      </c>
      <c r="M1548">
        <f t="shared" si="24"/>
        <v>2071.8375781177128</v>
      </c>
    </row>
    <row r="1549" spans="1:13" x14ac:dyDescent="0.2">
      <c r="A1549">
        <v>2010</v>
      </c>
      <c r="B1549">
        <v>10</v>
      </c>
      <c r="C1549" t="s">
        <v>61</v>
      </c>
      <c r="D1549">
        <v>2</v>
      </c>
      <c r="E1549" t="s">
        <v>16</v>
      </c>
      <c r="F1549">
        <f>VLOOKUP(A1549&amp;B1549&amp;C1549&amp;D1549&amp;E1549,average_median_rates_2_aptFINAL!A:P,16,FALSE)</f>
        <v>1600</v>
      </c>
      <c r="G1549">
        <f>VLOOKUP(A1549&amp;B1549&amp;C1549&amp;3&amp;E1549,average_median_rates_2_aptFINAL!A:P,16,FALSE)</f>
        <v>2300</v>
      </c>
      <c r="H1549">
        <f>IF(D1549&lt;=3,VLOOKUP(A1549&amp;D1549,[1]ratio_condo_family!$A:$F,6,FALSE),0)</f>
        <v>1.2369179570852016</v>
      </c>
      <c r="I1549">
        <f>VLOOKUP(A1549&amp;3,[1]ratio_condo_family!$A:$F,6,FALSE)</f>
        <v>1.2478882413474455</v>
      </c>
      <c r="J1549">
        <f>VLOOKUP(A1549,[1]ratio_family_bedrooms!$A:$K,9,FALSE)</f>
        <v>1.0588235294117647</v>
      </c>
      <c r="K1549">
        <f>VLOOKUP(A1549,[1]ratio_family_bedrooms!$A:$K,10,FALSE)</f>
        <v>1.2222222222222223</v>
      </c>
      <c r="L1549">
        <f>VLOOKUP(A1549,[1]ratio_family_bedrooms!$A:$K,11,FALSE)</f>
        <v>1.4999999999999998</v>
      </c>
      <c r="M1549">
        <f t="shared" si="24"/>
        <v>1979.0687313363226</v>
      </c>
    </row>
    <row r="1550" spans="1:13" x14ac:dyDescent="0.2">
      <c r="A1550">
        <v>2010</v>
      </c>
      <c r="B1550">
        <v>10</v>
      </c>
      <c r="C1550" t="s">
        <v>61</v>
      </c>
      <c r="D1550">
        <v>2</v>
      </c>
      <c r="E1550" t="s">
        <v>17</v>
      </c>
      <c r="F1550">
        <f>VLOOKUP(A1550&amp;B1550&amp;C1550&amp;D1550&amp;E1550,average_median_rates_2_aptFINAL!A:P,16,FALSE)</f>
        <v>1600</v>
      </c>
      <c r="G1550">
        <f>VLOOKUP(A1550&amp;B1550&amp;C1550&amp;3&amp;E1550,average_median_rates_2_aptFINAL!A:P,16,FALSE)</f>
        <v>2181.0057120275892</v>
      </c>
      <c r="H1550">
        <f>IF(D1550&lt;=3,VLOOKUP(A1550&amp;D1550,[1]ratio_condo_family!$A:$F,6,FALSE),0)</f>
        <v>1.2369179570852016</v>
      </c>
      <c r="I1550">
        <f>VLOOKUP(A1550&amp;3,[1]ratio_condo_family!$A:$F,6,FALSE)</f>
        <v>1.2478882413474455</v>
      </c>
      <c r="J1550">
        <f>VLOOKUP(A1550,[1]ratio_family_bedrooms!$A:$K,9,FALSE)</f>
        <v>1.0588235294117647</v>
      </c>
      <c r="K1550">
        <f>VLOOKUP(A1550,[1]ratio_family_bedrooms!$A:$K,10,FALSE)</f>
        <v>1.2222222222222223</v>
      </c>
      <c r="L1550">
        <f>VLOOKUP(A1550,[1]ratio_family_bedrooms!$A:$K,11,FALSE)</f>
        <v>1.4999999999999998</v>
      </c>
      <c r="M1550">
        <f t="shared" si="24"/>
        <v>1979.0687313363226</v>
      </c>
    </row>
    <row r="1551" spans="1:13" x14ac:dyDescent="0.2">
      <c r="A1551">
        <v>2010</v>
      </c>
      <c r="B1551">
        <v>10</v>
      </c>
      <c r="C1551" t="s">
        <v>61</v>
      </c>
      <c r="D1551">
        <v>2</v>
      </c>
      <c r="E1551" t="s">
        <v>19</v>
      </c>
      <c r="F1551">
        <f>VLOOKUP(A1551&amp;B1551&amp;C1551&amp;D1551&amp;E1551,average_median_rates_2_aptFINAL!A:P,16,FALSE)</f>
        <v>1400</v>
      </c>
      <c r="G1551">
        <f>VLOOKUP(A1551&amp;B1551&amp;C1551&amp;3&amp;E1551,average_median_rates_2_aptFINAL!A:P,16,FALSE)</f>
        <v>1900</v>
      </c>
      <c r="H1551">
        <f>IF(D1551&lt;=3,VLOOKUP(A1551&amp;D1551,[1]ratio_condo_family!$A:$F,6,FALSE),0)</f>
        <v>1.2369179570852016</v>
      </c>
      <c r="I1551">
        <f>VLOOKUP(A1551&amp;3,[1]ratio_condo_family!$A:$F,6,FALSE)</f>
        <v>1.2478882413474455</v>
      </c>
      <c r="J1551">
        <f>VLOOKUP(A1551,[1]ratio_family_bedrooms!$A:$K,9,FALSE)</f>
        <v>1.0588235294117647</v>
      </c>
      <c r="K1551">
        <f>VLOOKUP(A1551,[1]ratio_family_bedrooms!$A:$K,10,FALSE)</f>
        <v>1.2222222222222223</v>
      </c>
      <c r="L1551">
        <f>VLOOKUP(A1551,[1]ratio_family_bedrooms!$A:$K,11,FALSE)</f>
        <v>1.4999999999999998</v>
      </c>
      <c r="M1551">
        <f t="shared" si="24"/>
        <v>1731.6851399192822</v>
      </c>
    </row>
    <row r="1552" spans="1:13" x14ac:dyDescent="0.2">
      <c r="A1552">
        <v>2010</v>
      </c>
      <c r="B1552">
        <v>10</v>
      </c>
      <c r="C1552" t="s">
        <v>61</v>
      </c>
      <c r="D1552">
        <v>2</v>
      </c>
      <c r="E1552" t="s">
        <v>20</v>
      </c>
      <c r="F1552">
        <f>VLOOKUP(A1552&amp;B1552&amp;C1552&amp;D1552&amp;E1552,average_median_rates_2_aptFINAL!A:P,16,FALSE)</f>
        <v>1450</v>
      </c>
      <c r="G1552">
        <f>VLOOKUP(A1552&amp;B1552&amp;C1552&amp;3&amp;E1552,average_median_rates_2_aptFINAL!A:P,16,FALSE)</f>
        <v>2234.6152464434526</v>
      </c>
      <c r="H1552">
        <f>IF(D1552&lt;=3,VLOOKUP(A1552&amp;D1552,[1]ratio_condo_family!$A:$F,6,FALSE),0)</f>
        <v>1.2369179570852016</v>
      </c>
      <c r="I1552">
        <f>VLOOKUP(A1552&amp;3,[1]ratio_condo_family!$A:$F,6,FALSE)</f>
        <v>1.2478882413474455</v>
      </c>
      <c r="J1552">
        <f>VLOOKUP(A1552,[1]ratio_family_bedrooms!$A:$K,9,FALSE)</f>
        <v>1.0588235294117647</v>
      </c>
      <c r="K1552">
        <f>VLOOKUP(A1552,[1]ratio_family_bedrooms!$A:$K,10,FALSE)</f>
        <v>1.2222222222222223</v>
      </c>
      <c r="L1552">
        <f>VLOOKUP(A1552,[1]ratio_family_bedrooms!$A:$K,11,FALSE)</f>
        <v>1.4999999999999998</v>
      </c>
      <c r="M1552">
        <f t="shared" si="24"/>
        <v>1793.5310377735423</v>
      </c>
    </row>
    <row r="1553" spans="1:13" x14ac:dyDescent="0.2">
      <c r="A1553">
        <v>2010</v>
      </c>
      <c r="B1553">
        <v>10</v>
      </c>
      <c r="C1553" t="s">
        <v>61</v>
      </c>
      <c r="D1553">
        <v>2</v>
      </c>
      <c r="E1553" t="s">
        <v>21</v>
      </c>
      <c r="F1553">
        <f>VLOOKUP(A1553&amp;B1553&amp;C1553&amp;D1553&amp;E1553,average_median_rates_2_aptFINAL!A:P,16,FALSE)</f>
        <v>1700</v>
      </c>
      <c r="G1553">
        <f>VLOOKUP(A1553&amp;B1553&amp;C1553&amp;3&amp;E1553,average_median_rates_2_aptFINAL!A:P,16,FALSE)</f>
        <v>2100</v>
      </c>
      <c r="H1553">
        <f>IF(D1553&lt;=3,VLOOKUP(A1553&amp;D1553,[1]ratio_condo_family!$A:$F,6,FALSE),0)</f>
        <v>1.2369179570852016</v>
      </c>
      <c r="I1553">
        <f>VLOOKUP(A1553&amp;3,[1]ratio_condo_family!$A:$F,6,FALSE)</f>
        <v>1.2478882413474455</v>
      </c>
      <c r="J1553">
        <f>VLOOKUP(A1553,[1]ratio_family_bedrooms!$A:$K,9,FALSE)</f>
        <v>1.0588235294117647</v>
      </c>
      <c r="K1553">
        <f>VLOOKUP(A1553,[1]ratio_family_bedrooms!$A:$K,10,FALSE)</f>
        <v>1.2222222222222223</v>
      </c>
      <c r="L1553">
        <f>VLOOKUP(A1553,[1]ratio_family_bedrooms!$A:$K,11,FALSE)</f>
        <v>1.4999999999999998</v>
      </c>
      <c r="M1553">
        <f t="shared" si="24"/>
        <v>2102.7605270448425</v>
      </c>
    </row>
    <row r="1554" spans="1:13" x14ac:dyDescent="0.2">
      <c r="A1554">
        <v>2010</v>
      </c>
      <c r="B1554">
        <v>10</v>
      </c>
      <c r="C1554" t="s">
        <v>61</v>
      </c>
      <c r="D1554">
        <v>2</v>
      </c>
      <c r="E1554" t="s">
        <v>23</v>
      </c>
      <c r="F1554">
        <f>VLOOKUP(A1554&amp;B1554&amp;C1554&amp;D1554&amp;E1554,average_median_rates_2_aptFINAL!A:P,16,FALSE)</f>
        <v>1020</v>
      </c>
      <c r="G1554">
        <f>VLOOKUP(A1554&amp;B1554&amp;C1554&amp;3&amp;E1554,average_median_rates_2_aptFINAL!A:P,16,FALSE)</f>
        <v>1100</v>
      </c>
      <c r="H1554">
        <f>IF(D1554&lt;=3,VLOOKUP(A1554&amp;D1554,[1]ratio_condo_family!$A:$F,6,FALSE),0)</f>
        <v>1.2369179570852016</v>
      </c>
      <c r="I1554">
        <f>VLOOKUP(A1554&amp;3,[1]ratio_condo_family!$A:$F,6,FALSE)</f>
        <v>1.2478882413474455</v>
      </c>
      <c r="J1554">
        <f>VLOOKUP(A1554,[1]ratio_family_bedrooms!$A:$K,9,FALSE)</f>
        <v>1.0588235294117647</v>
      </c>
      <c r="K1554">
        <f>VLOOKUP(A1554,[1]ratio_family_bedrooms!$A:$K,10,FALSE)</f>
        <v>1.2222222222222223</v>
      </c>
      <c r="L1554">
        <f>VLOOKUP(A1554,[1]ratio_family_bedrooms!$A:$K,11,FALSE)</f>
        <v>1.4999999999999998</v>
      </c>
      <c r="M1554">
        <f t="shared" si="24"/>
        <v>1261.6563162269056</v>
      </c>
    </row>
    <row r="1555" spans="1:13" x14ac:dyDescent="0.2">
      <c r="A1555">
        <v>2010</v>
      </c>
      <c r="B1555">
        <v>10</v>
      </c>
      <c r="C1555" t="s">
        <v>61</v>
      </c>
      <c r="D1555">
        <v>2</v>
      </c>
      <c r="E1555" t="s">
        <v>24</v>
      </c>
      <c r="F1555">
        <f>VLOOKUP(A1555&amp;B1555&amp;C1555&amp;D1555&amp;E1555,average_median_rates_2_aptFINAL!A:P,16,FALSE)</f>
        <v>1050</v>
      </c>
      <c r="G1555">
        <f>VLOOKUP(A1555&amp;B1555&amp;C1555&amp;3&amp;E1555,average_median_rates_2_aptFINAL!A:P,16,FALSE)</f>
        <v>1137</v>
      </c>
      <c r="H1555">
        <f>IF(D1555&lt;=3,VLOOKUP(A1555&amp;D1555,[1]ratio_condo_family!$A:$F,6,FALSE),0)</f>
        <v>1.2369179570852016</v>
      </c>
      <c r="I1555">
        <f>VLOOKUP(A1555&amp;3,[1]ratio_condo_family!$A:$F,6,FALSE)</f>
        <v>1.2478882413474455</v>
      </c>
      <c r="J1555">
        <f>VLOOKUP(A1555,[1]ratio_family_bedrooms!$A:$K,9,FALSE)</f>
        <v>1.0588235294117647</v>
      </c>
      <c r="K1555">
        <f>VLOOKUP(A1555,[1]ratio_family_bedrooms!$A:$K,10,FALSE)</f>
        <v>1.2222222222222223</v>
      </c>
      <c r="L1555">
        <f>VLOOKUP(A1555,[1]ratio_family_bedrooms!$A:$K,11,FALSE)</f>
        <v>1.4999999999999998</v>
      </c>
      <c r="M1555">
        <f t="shared" si="24"/>
        <v>1298.7638549394617</v>
      </c>
    </row>
    <row r="1556" spans="1:13" x14ac:dyDescent="0.2">
      <c r="A1556">
        <v>2010</v>
      </c>
      <c r="B1556">
        <v>10</v>
      </c>
      <c r="C1556" t="s">
        <v>61</v>
      </c>
      <c r="D1556">
        <v>2</v>
      </c>
      <c r="E1556" t="s">
        <v>25</v>
      </c>
      <c r="F1556">
        <f>VLOOKUP(A1556&amp;B1556&amp;C1556&amp;D1556&amp;E1556,average_median_rates_2_aptFINAL!A:P,16,FALSE)</f>
        <v>1100</v>
      </c>
      <c r="G1556">
        <f>VLOOKUP(A1556&amp;B1556&amp;C1556&amp;3&amp;E1556,average_median_rates_2_aptFINAL!A:P,16,FALSE)</f>
        <v>1151</v>
      </c>
      <c r="H1556">
        <f>IF(D1556&lt;=3,VLOOKUP(A1556&amp;D1556,[1]ratio_condo_family!$A:$F,6,FALSE),0)</f>
        <v>1.2369179570852016</v>
      </c>
      <c r="I1556">
        <f>VLOOKUP(A1556&amp;3,[1]ratio_condo_family!$A:$F,6,FALSE)</f>
        <v>1.2478882413474455</v>
      </c>
      <c r="J1556">
        <f>VLOOKUP(A1556,[1]ratio_family_bedrooms!$A:$K,9,FALSE)</f>
        <v>1.0588235294117647</v>
      </c>
      <c r="K1556">
        <f>VLOOKUP(A1556,[1]ratio_family_bedrooms!$A:$K,10,FALSE)</f>
        <v>1.2222222222222223</v>
      </c>
      <c r="L1556">
        <f>VLOOKUP(A1556,[1]ratio_family_bedrooms!$A:$K,11,FALSE)</f>
        <v>1.4999999999999998</v>
      </c>
      <c r="M1556">
        <f t="shared" si="24"/>
        <v>1360.6097527937218</v>
      </c>
    </row>
    <row r="1557" spans="1:13" x14ac:dyDescent="0.2">
      <c r="A1557">
        <v>2010</v>
      </c>
      <c r="B1557">
        <v>10</v>
      </c>
      <c r="C1557" t="s">
        <v>61</v>
      </c>
      <c r="D1557">
        <v>2</v>
      </c>
      <c r="E1557" t="s">
        <v>26</v>
      </c>
      <c r="F1557">
        <f>VLOOKUP(A1557&amp;B1557&amp;C1557&amp;D1557&amp;E1557,average_median_rates_2_aptFINAL!A:P,16,FALSE)</f>
        <v>1235</v>
      </c>
      <c r="G1557">
        <f>VLOOKUP(A1557&amp;B1557&amp;C1557&amp;3&amp;E1557,average_median_rates_2_aptFINAL!A:P,16,FALSE)</f>
        <v>1111</v>
      </c>
      <c r="H1557">
        <f>IF(D1557&lt;=3,VLOOKUP(A1557&amp;D1557,[1]ratio_condo_family!$A:$F,6,FALSE),0)</f>
        <v>1.2369179570852016</v>
      </c>
      <c r="I1557">
        <f>VLOOKUP(A1557&amp;3,[1]ratio_condo_family!$A:$F,6,FALSE)</f>
        <v>1.2478882413474455</v>
      </c>
      <c r="J1557">
        <f>VLOOKUP(A1557,[1]ratio_family_bedrooms!$A:$K,9,FALSE)</f>
        <v>1.0588235294117647</v>
      </c>
      <c r="K1557">
        <f>VLOOKUP(A1557,[1]ratio_family_bedrooms!$A:$K,10,FALSE)</f>
        <v>1.2222222222222223</v>
      </c>
      <c r="L1557">
        <f>VLOOKUP(A1557,[1]ratio_family_bedrooms!$A:$K,11,FALSE)</f>
        <v>1.4999999999999998</v>
      </c>
      <c r="M1557">
        <f t="shared" si="24"/>
        <v>1527.593677000224</v>
      </c>
    </row>
    <row r="1558" spans="1:13" x14ac:dyDescent="0.2">
      <c r="A1558">
        <v>2010</v>
      </c>
      <c r="B1558">
        <v>10</v>
      </c>
      <c r="C1558" t="s">
        <v>61</v>
      </c>
      <c r="D1558">
        <v>2</v>
      </c>
      <c r="E1558" t="s">
        <v>27</v>
      </c>
      <c r="F1558">
        <f>VLOOKUP(A1558&amp;B1558&amp;C1558&amp;D1558&amp;E1558,average_median_rates_2_aptFINAL!A:P,16,FALSE)</f>
        <v>1725</v>
      </c>
      <c r="G1558">
        <f>VLOOKUP(A1558&amp;B1558&amp;C1558&amp;3&amp;E1558,average_median_rates_2_aptFINAL!A:P,16,FALSE)</f>
        <v>2161</v>
      </c>
      <c r="H1558">
        <f>IF(D1558&lt;=3,VLOOKUP(A1558&amp;D1558,[1]ratio_condo_family!$A:$F,6,FALSE),0)</f>
        <v>1.2369179570852016</v>
      </c>
      <c r="I1558">
        <f>VLOOKUP(A1558&amp;3,[1]ratio_condo_family!$A:$F,6,FALSE)</f>
        <v>1.2478882413474455</v>
      </c>
      <c r="J1558">
        <f>VLOOKUP(A1558,[1]ratio_family_bedrooms!$A:$K,9,FALSE)</f>
        <v>1.0588235294117647</v>
      </c>
      <c r="K1558">
        <f>VLOOKUP(A1558,[1]ratio_family_bedrooms!$A:$K,10,FALSE)</f>
        <v>1.2222222222222223</v>
      </c>
      <c r="L1558">
        <f>VLOOKUP(A1558,[1]ratio_family_bedrooms!$A:$K,11,FALSE)</f>
        <v>1.4999999999999998</v>
      </c>
      <c r="M1558">
        <f t="shared" si="24"/>
        <v>2133.6834759719727</v>
      </c>
    </row>
    <row r="1559" spans="1:13" x14ac:dyDescent="0.2">
      <c r="A1559">
        <v>2010</v>
      </c>
      <c r="B1559">
        <v>10</v>
      </c>
      <c r="C1559" t="s">
        <v>61</v>
      </c>
      <c r="D1559">
        <v>2</v>
      </c>
      <c r="E1559" t="s">
        <v>28</v>
      </c>
      <c r="F1559">
        <f>VLOOKUP(A1559&amp;B1559&amp;C1559&amp;D1559&amp;E1559,average_median_rates_2_aptFINAL!A:P,16,FALSE)</f>
        <v>1080</v>
      </c>
      <c r="G1559">
        <f>VLOOKUP(A1559&amp;B1559&amp;C1559&amp;3&amp;E1559,average_median_rates_2_aptFINAL!A:P,16,FALSE)</f>
        <v>1350</v>
      </c>
      <c r="H1559">
        <f>IF(D1559&lt;=3,VLOOKUP(A1559&amp;D1559,[1]ratio_condo_family!$A:$F,6,FALSE),0)</f>
        <v>1.2369179570852016</v>
      </c>
      <c r="I1559">
        <f>VLOOKUP(A1559&amp;3,[1]ratio_condo_family!$A:$F,6,FALSE)</f>
        <v>1.2478882413474455</v>
      </c>
      <c r="J1559">
        <f>VLOOKUP(A1559,[1]ratio_family_bedrooms!$A:$K,9,FALSE)</f>
        <v>1.0588235294117647</v>
      </c>
      <c r="K1559">
        <f>VLOOKUP(A1559,[1]ratio_family_bedrooms!$A:$K,10,FALSE)</f>
        <v>1.2222222222222223</v>
      </c>
      <c r="L1559">
        <f>VLOOKUP(A1559,[1]ratio_family_bedrooms!$A:$K,11,FALSE)</f>
        <v>1.4999999999999998</v>
      </c>
      <c r="M1559">
        <f t="shared" si="24"/>
        <v>1335.8713936520178</v>
      </c>
    </row>
    <row r="1560" spans="1:13" x14ac:dyDescent="0.2">
      <c r="A1560">
        <v>2010</v>
      </c>
      <c r="B1560">
        <v>10</v>
      </c>
      <c r="C1560" t="s">
        <v>61</v>
      </c>
      <c r="D1560">
        <v>2</v>
      </c>
      <c r="E1560" t="s">
        <v>29</v>
      </c>
      <c r="F1560">
        <f>VLOOKUP(A1560&amp;B1560&amp;C1560&amp;D1560&amp;E1560,average_median_rates_2_aptFINAL!A:P,16,FALSE)</f>
        <v>920</v>
      </c>
      <c r="G1560">
        <f>VLOOKUP(A1560&amp;B1560&amp;C1560&amp;3&amp;E1560,average_median_rates_2_aptFINAL!A:P,16,FALSE)</f>
        <v>1050</v>
      </c>
      <c r="H1560">
        <f>IF(D1560&lt;=3,VLOOKUP(A1560&amp;D1560,[1]ratio_condo_family!$A:$F,6,FALSE),0)</f>
        <v>1.2369179570852016</v>
      </c>
      <c r="I1560">
        <f>VLOOKUP(A1560&amp;3,[1]ratio_condo_family!$A:$F,6,FALSE)</f>
        <v>1.2478882413474455</v>
      </c>
      <c r="J1560">
        <f>VLOOKUP(A1560,[1]ratio_family_bedrooms!$A:$K,9,FALSE)</f>
        <v>1.0588235294117647</v>
      </c>
      <c r="K1560">
        <f>VLOOKUP(A1560,[1]ratio_family_bedrooms!$A:$K,10,FALSE)</f>
        <v>1.2222222222222223</v>
      </c>
      <c r="L1560">
        <f>VLOOKUP(A1560,[1]ratio_family_bedrooms!$A:$K,11,FALSE)</f>
        <v>1.4999999999999998</v>
      </c>
      <c r="M1560">
        <f t="shared" si="24"/>
        <v>1137.9645205183854</v>
      </c>
    </row>
    <row r="1561" spans="1:13" x14ac:dyDescent="0.2">
      <c r="A1561">
        <v>2010</v>
      </c>
      <c r="B1561">
        <v>10</v>
      </c>
      <c r="C1561" t="s">
        <v>61</v>
      </c>
      <c r="D1561">
        <v>2</v>
      </c>
      <c r="E1561" t="s">
        <v>31</v>
      </c>
      <c r="F1561">
        <f>VLOOKUP(A1561&amp;B1561&amp;C1561&amp;D1561&amp;E1561,average_median_rates_2_aptFINAL!A:P,16,FALSE)</f>
        <v>1130</v>
      </c>
      <c r="G1561">
        <f>VLOOKUP(A1561&amp;B1561&amp;C1561&amp;3&amp;E1561,average_median_rates_2_aptFINAL!A:P,16,FALSE)</f>
        <v>1190</v>
      </c>
      <c r="H1561">
        <f>IF(D1561&lt;=3,VLOOKUP(A1561&amp;D1561,[1]ratio_condo_family!$A:$F,6,FALSE),0)</f>
        <v>1.2369179570852016</v>
      </c>
      <c r="I1561">
        <f>VLOOKUP(A1561&amp;3,[1]ratio_condo_family!$A:$F,6,FALSE)</f>
        <v>1.2478882413474455</v>
      </c>
      <c r="J1561">
        <f>VLOOKUP(A1561,[1]ratio_family_bedrooms!$A:$K,9,FALSE)</f>
        <v>1.0588235294117647</v>
      </c>
      <c r="K1561">
        <f>VLOOKUP(A1561,[1]ratio_family_bedrooms!$A:$K,10,FALSE)</f>
        <v>1.2222222222222223</v>
      </c>
      <c r="L1561">
        <f>VLOOKUP(A1561,[1]ratio_family_bedrooms!$A:$K,11,FALSE)</f>
        <v>1.4999999999999998</v>
      </c>
      <c r="M1561">
        <f t="shared" si="24"/>
        <v>1397.7172915062779</v>
      </c>
    </row>
    <row r="1562" spans="1:13" x14ac:dyDescent="0.2">
      <c r="A1562">
        <v>2010</v>
      </c>
      <c r="B1562">
        <v>10</v>
      </c>
      <c r="C1562" t="s">
        <v>61</v>
      </c>
      <c r="D1562">
        <v>2</v>
      </c>
      <c r="E1562" t="s">
        <v>32</v>
      </c>
      <c r="F1562">
        <f>VLOOKUP(A1562&amp;B1562&amp;C1562&amp;D1562&amp;E1562,average_median_rates_2_aptFINAL!A:P,16,FALSE)</f>
        <v>998</v>
      </c>
      <c r="G1562">
        <f>VLOOKUP(A1562&amp;B1562&amp;C1562&amp;3&amp;E1562,average_median_rates_2_aptFINAL!A:P,16,FALSE)</f>
        <v>1300</v>
      </c>
      <c r="H1562">
        <f>IF(D1562&lt;=3,VLOOKUP(A1562&amp;D1562,[1]ratio_condo_family!$A:$F,6,FALSE),0)</f>
        <v>1.2369179570852016</v>
      </c>
      <c r="I1562">
        <f>VLOOKUP(A1562&amp;3,[1]ratio_condo_family!$A:$F,6,FALSE)</f>
        <v>1.2478882413474455</v>
      </c>
      <c r="J1562">
        <f>VLOOKUP(A1562,[1]ratio_family_bedrooms!$A:$K,9,FALSE)</f>
        <v>1.0588235294117647</v>
      </c>
      <c r="K1562">
        <f>VLOOKUP(A1562,[1]ratio_family_bedrooms!$A:$K,10,FALSE)</f>
        <v>1.2222222222222223</v>
      </c>
      <c r="L1562">
        <f>VLOOKUP(A1562,[1]ratio_family_bedrooms!$A:$K,11,FALSE)</f>
        <v>1.4999999999999998</v>
      </c>
      <c r="M1562">
        <f t="shared" si="24"/>
        <v>1234.4441211710312</v>
      </c>
    </row>
    <row r="1563" spans="1:13" x14ac:dyDescent="0.2">
      <c r="A1563">
        <v>2010</v>
      </c>
      <c r="B1563">
        <v>10</v>
      </c>
      <c r="C1563" t="s">
        <v>61</v>
      </c>
      <c r="D1563">
        <v>2</v>
      </c>
      <c r="E1563" t="s">
        <v>33</v>
      </c>
      <c r="F1563">
        <f>VLOOKUP(A1563&amp;B1563&amp;C1563&amp;D1563&amp;E1563,average_median_rates_2_aptFINAL!A:P,16,FALSE)</f>
        <v>1282.4158691559478</v>
      </c>
      <c r="G1563">
        <f>VLOOKUP(A1563&amp;B1563&amp;C1563&amp;3&amp;E1563,average_median_rates_2_aptFINAL!A:P,16,FALSE)</f>
        <v>1935.2511136657577</v>
      </c>
      <c r="H1563">
        <f>IF(D1563&lt;=3,VLOOKUP(A1563&amp;D1563,[1]ratio_condo_family!$A:$F,6,FALSE),0)</f>
        <v>1.2369179570852016</v>
      </c>
      <c r="I1563">
        <f>VLOOKUP(A1563&amp;3,[1]ratio_condo_family!$A:$F,6,FALSE)</f>
        <v>1.2478882413474455</v>
      </c>
      <c r="J1563">
        <f>VLOOKUP(A1563,[1]ratio_family_bedrooms!$A:$K,9,FALSE)</f>
        <v>1.0588235294117647</v>
      </c>
      <c r="K1563">
        <f>VLOOKUP(A1563,[1]ratio_family_bedrooms!$A:$K,10,FALSE)</f>
        <v>1.2222222222222223</v>
      </c>
      <c r="L1563">
        <f>VLOOKUP(A1563,[1]ratio_family_bedrooms!$A:$K,11,FALSE)</f>
        <v>1.4999999999999998</v>
      </c>
      <c r="M1563">
        <f t="shared" si="24"/>
        <v>1586.243217010018</v>
      </c>
    </row>
    <row r="1564" spans="1:13" x14ac:dyDescent="0.2">
      <c r="A1564">
        <v>2010</v>
      </c>
      <c r="B1564">
        <v>10</v>
      </c>
      <c r="C1564" t="s">
        <v>61</v>
      </c>
      <c r="D1564">
        <v>2</v>
      </c>
      <c r="E1564" t="s">
        <v>34</v>
      </c>
      <c r="F1564">
        <f>VLOOKUP(A1564&amp;B1564&amp;C1564&amp;D1564&amp;E1564,average_median_rates_2_aptFINAL!A:P,16,FALSE)</f>
        <v>1175</v>
      </c>
      <c r="G1564">
        <f>VLOOKUP(A1564&amp;B1564&amp;C1564&amp;3&amp;E1564,average_median_rates_2_aptFINAL!A:P,16,FALSE)</f>
        <v>1350</v>
      </c>
      <c r="H1564">
        <f>IF(D1564&lt;=3,VLOOKUP(A1564&amp;D1564,[1]ratio_condo_family!$A:$F,6,FALSE),0)</f>
        <v>1.2369179570852016</v>
      </c>
      <c r="I1564">
        <f>VLOOKUP(A1564&amp;3,[1]ratio_condo_family!$A:$F,6,FALSE)</f>
        <v>1.2478882413474455</v>
      </c>
      <c r="J1564">
        <f>VLOOKUP(A1564,[1]ratio_family_bedrooms!$A:$K,9,FALSE)</f>
        <v>1.0588235294117647</v>
      </c>
      <c r="K1564">
        <f>VLOOKUP(A1564,[1]ratio_family_bedrooms!$A:$K,10,FALSE)</f>
        <v>1.2222222222222223</v>
      </c>
      <c r="L1564">
        <f>VLOOKUP(A1564,[1]ratio_family_bedrooms!$A:$K,11,FALSE)</f>
        <v>1.4999999999999998</v>
      </c>
      <c r="M1564">
        <f t="shared" si="24"/>
        <v>1453.3785995751118</v>
      </c>
    </row>
    <row r="1565" spans="1:13" x14ac:dyDescent="0.2">
      <c r="A1565">
        <v>2010</v>
      </c>
      <c r="B1565">
        <v>10</v>
      </c>
      <c r="C1565" t="s">
        <v>61</v>
      </c>
      <c r="D1565">
        <v>2</v>
      </c>
      <c r="E1565" t="s">
        <v>35</v>
      </c>
      <c r="F1565">
        <f>VLOOKUP(A1565&amp;B1565&amp;C1565&amp;D1565&amp;E1565,average_median_rates_2_aptFINAL!A:P,16,FALSE)</f>
        <v>1850</v>
      </c>
      <c r="G1565">
        <f>VLOOKUP(A1565&amp;B1565&amp;C1565&amp;3&amp;E1565,average_median_rates_2_aptFINAL!A:P,16,FALSE)</f>
        <v>3000</v>
      </c>
      <c r="H1565">
        <f>IF(D1565&lt;=3,VLOOKUP(A1565&amp;D1565,[1]ratio_condo_family!$A:$F,6,FALSE),0)</f>
        <v>1.2369179570852016</v>
      </c>
      <c r="I1565">
        <f>VLOOKUP(A1565&amp;3,[1]ratio_condo_family!$A:$F,6,FALSE)</f>
        <v>1.2478882413474455</v>
      </c>
      <c r="J1565">
        <f>VLOOKUP(A1565,[1]ratio_family_bedrooms!$A:$K,9,FALSE)</f>
        <v>1.0588235294117647</v>
      </c>
      <c r="K1565">
        <f>VLOOKUP(A1565,[1]ratio_family_bedrooms!$A:$K,10,FALSE)</f>
        <v>1.2222222222222223</v>
      </c>
      <c r="L1565">
        <f>VLOOKUP(A1565,[1]ratio_family_bedrooms!$A:$K,11,FALSE)</f>
        <v>1.4999999999999998</v>
      </c>
      <c r="M1565">
        <f t="shared" si="24"/>
        <v>2288.2982206076231</v>
      </c>
    </row>
    <row r="1566" spans="1:13" x14ac:dyDescent="0.2">
      <c r="A1566">
        <v>2010</v>
      </c>
      <c r="B1566">
        <v>10</v>
      </c>
      <c r="C1566" t="s">
        <v>61</v>
      </c>
      <c r="D1566">
        <v>2</v>
      </c>
      <c r="E1566" t="s">
        <v>36</v>
      </c>
      <c r="F1566">
        <f>VLOOKUP(A1566&amp;B1566&amp;C1566&amp;D1566&amp;E1566,average_median_rates_2_aptFINAL!A:P,16,FALSE)</f>
        <v>1111</v>
      </c>
      <c r="G1566">
        <f>VLOOKUP(A1566&amp;B1566&amp;C1566&amp;3&amp;E1566,average_median_rates_2_aptFINAL!A:P,16,FALSE)</f>
        <v>1275</v>
      </c>
      <c r="H1566">
        <f>IF(D1566&lt;=3,VLOOKUP(A1566&amp;D1566,[1]ratio_condo_family!$A:$F,6,FALSE),0)</f>
        <v>1.2369179570852016</v>
      </c>
      <c r="I1566">
        <f>VLOOKUP(A1566&amp;3,[1]ratio_condo_family!$A:$F,6,FALSE)</f>
        <v>1.2478882413474455</v>
      </c>
      <c r="J1566">
        <f>VLOOKUP(A1566,[1]ratio_family_bedrooms!$A:$K,9,FALSE)</f>
        <v>1.0588235294117647</v>
      </c>
      <c r="K1566">
        <f>VLOOKUP(A1566,[1]ratio_family_bedrooms!$A:$K,10,FALSE)</f>
        <v>1.2222222222222223</v>
      </c>
      <c r="L1566">
        <f>VLOOKUP(A1566,[1]ratio_family_bedrooms!$A:$K,11,FALSE)</f>
        <v>1.4999999999999998</v>
      </c>
      <c r="M1566">
        <f t="shared" si="24"/>
        <v>1374.215850321659</v>
      </c>
    </row>
    <row r="1567" spans="1:13" x14ac:dyDescent="0.2">
      <c r="A1567">
        <v>2010</v>
      </c>
      <c r="B1567">
        <v>10</v>
      </c>
      <c r="C1567" t="s">
        <v>61</v>
      </c>
      <c r="D1567">
        <v>2</v>
      </c>
      <c r="E1567" t="s">
        <v>37</v>
      </c>
      <c r="F1567">
        <f>VLOOKUP(A1567&amp;B1567&amp;C1567&amp;D1567&amp;E1567,average_median_rates_2_aptFINAL!A:P,16,FALSE)</f>
        <v>964</v>
      </c>
      <c r="G1567">
        <f>VLOOKUP(A1567&amp;B1567&amp;C1567&amp;3&amp;E1567,average_median_rates_2_aptFINAL!A:P,16,FALSE)</f>
        <v>980</v>
      </c>
      <c r="H1567">
        <f>IF(D1567&lt;=3,VLOOKUP(A1567&amp;D1567,[1]ratio_condo_family!$A:$F,6,FALSE),0)</f>
        <v>1.2369179570852016</v>
      </c>
      <c r="I1567">
        <f>VLOOKUP(A1567&amp;3,[1]ratio_condo_family!$A:$F,6,FALSE)</f>
        <v>1.2478882413474455</v>
      </c>
      <c r="J1567">
        <f>VLOOKUP(A1567,[1]ratio_family_bedrooms!$A:$K,9,FALSE)</f>
        <v>1.0588235294117647</v>
      </c>
      <c r="K1567">
        <f>VLOOKUP(A1567,[1]ratio_family_bedrooms!$A:$K,10,FALSE)</f>
        <v>1.2222222222222223</v>
      </c>
      <c r="L1567">
        <f>VLOOKUP(A1567,[1]ratio_family_bedrooms!$A:$K,11,FALSE)</f>
        <v>1.4999999999999998</v>
      </c>
      <c r="M1567">
        <f t="shared" si="24"/>
        <v>1192.3889106301344</v>
      </c>
    </row>
    <row r="1568" spans="1:13" x14ac:dyDescent="0.2">
      <c r="A1568">
        <v>2010</v>
      </c>
      <c r="B1568">
        <v>10</v>
      </c>
      <c r="C1568" t="s">
        <v>61</v>
      </c>
      <c r="D1568">
        <v>2</v>
      </c>
      <c r="E1568" t="s">
        <v>38</v>
      </c>
      <c r="F1568">
        <f>VLOOKUP(A1568&amp;B1568&amp;C1568&amp;D1568&amp;E1568,average_median_rates_2_aptFINAL!A:P,16,FALSE)</f>
        <v>860</v>
      </c>
      <c r="G1568">
        <f>VLOOKUP(A1568&amp;B1568&amp;C1568&amp;3&amp;E1568,average_median_rates_2_aptFINAL!A:P,16,FALSE)</f>
        <v>1008</v>
      </c>
      <c r="H1568">
        <f>IF(D1568&lt;=3,VLOOKUP(A1568&amp;D1568,[1]ratio_condo_family!$A:$F,6,FALSE),0)</f>
        <v>1.2369179570852016</v>
      </c>
      <c r="I1568">
        <f>VLOOKUP(A1568&amp;3,[1]ratio_condo_family!$A:$F,6,FALSE)</f>
        <v>1.2478882413474455</v>
      </c>
      <c r="J1568">
        <f>VLOOKUP(A1568,[1]ratio_family_bedrooms!$A:$K,9,FALSE)</f>
        <v>1.0588235294117647</v>
      </c>
      <c r="K1568">
        <f>VLOOKUP(A1568,[1]ratio_family_bedrooms!$A:$K,10,FALSE)</f>
        <v>1.2222222222222223</v>
      </c>
      <c r="L1568">
        <f>VLOOKUP(A1568,[1]ratio_family_bedrooms!$A:$K,11,FALSE)</f>
        <v>1.4999999999999998</v>
      </c>
      <c r="M1568">
        <f t="shared" si="24"/>
        <v>1063.7494430932734</v>
      </c>
    </row>
    <row r="1569" spans="1:13" x14ac:dyDescent="0.2">
      <c r="A1569">
        <v>2010</v>
      </c>
      <c r="B1569">
        <v>10</v>
      </c>
      <c r="C1569" t="s">
        <v>61</v>
      </c>
      <c r="D1569">
        <v>2</v>
      </c>
      <c r="E1569" t="s">
        <v>39</v>
      </c>
      <c r="F1569">
        <f>VLOOKUP(A1569&amp;B1569&amp;C1569&amp;D1569&amp;E1569,average_median_rates_2_aptFINAL!A:P,16,FALSE)</f>
        <v>995</v>
      </c>
      <c r="G1569">
        <f>VLOOKUP(A1569&amp;B1569&amp;C1569&amp;3&amp;E1569,average_median_rates_2_aptFINAL!A:P,16,FALSE)</f>
        <v>1400</v>
      </c>
      <c r="H1569">
        <f>IF(D1569&lt;=3,VLOOKUP(A1569&amp;D1569,[1]ratio_condo_family!$A:$F,6,FALSE),0)</f>
        <v>1.2369179570852016</v>
      </c>
      <c r="I1569">
        <f>VLOOKUP(A1569&amp;3,[1]ratio_condo_family!$A:$F,6,FALSE)</f>
        <v>1.2478882413474455</v>
      </c>
      <c r="J1569">
        <f>VLOOKUP(A1569,[1]ratio_family_bedrooms!$A:$K,9,FALSE)</f>
        <v>1.0588235294117647</v>
      </c>
      <c r="K1569">
        <f>VLOOKUP(A1569,[1]ratio_family_bedrooms!$A:$K,10,FALSE)</f>
        <v>1.2222222222222223</v>
      </c>
      <c r="L1569">
        <f>VLOOKUP(A1569,[1]ratio_family_bedrooms!$A:$K,11,FALSE)</f>
        <v>1.4999999999999998</v>
      </c>
      <c r="M1569">
        <f t="shared" si="24"/>
        <v>1230.7333672997756</v>
      </c>
    </row>
    <row r="1570" spans="1:13" x14ac:dyDescent="0.2">
      <c r="A1570">
        <v>2010</v>
      </c>
      <c r="B1570">
        <v>10</v>
      </c>
      <c r="C1570" t="s">
        <v>61</v>
      </c>
      <c r="D1570">
        <v>2</v>
      </c>
      <c r="E1570" t="s">
        <v>40</v>
      </c>
      <c r="F1570">
        <f>VLOOKUP(A1570&amp;B1570&amp;C1570&amp;D1570&amp;E1570,average_median_rates_2_aptFINAL!A:P,16,FALSE)</f>
        <v>840</v>
      </c>
      <c r="G1570">
        <f>VLOOKUP(A1570&amp;B1570&amp;C1570&amp;3&amp;E1570,average_median_rates_2_aptFINAL!A:P,16,FALSE)</f>
        <v>1050</v>
      </c>
      <c r="H1570">
        <f>IF(D1570&lt;=3,VLOOKUP(A1570&amp;D1570,[1]ratio_condo_family!$A:$F,6,FALSE),0)</f>
        <v>1.2369179570852016</v>
      </c>
      <c r="I1570">
        <f>VLOOKUP(A1570&amp;3,[1]ratio_condo_family!$A:$F,6,FALSE)</f>
        <v>1.2478882413474455</v>
      </c>
      <c r="J1570">
        <f>VLOOKUP(A1570,[1]ratio_family_bedrooms!$A:$K,9,FALSE)</f>
        <v>1.0588235294117647</v>
      </c>
      <c r="K1570">
        <f>VLOOKUP(A1570,[1]ratio_family_bedrooms!$A:$K,10,FALSE)</f>
        <v>1.2222222222222223</v>
      </c>
      <c r="L1570">
        <f>VLOOKUP(A1570,[1]ratio_family_bedrooms!$A:$K,11,FALSE)</f>
        <v>1.4999999999999998</v>
      </c>
      <c r="M1570">
        <f t="shared" si="24"/>
        <v>1039.0110839515694</v>
      </c>
    </row>
    <row r="1571" spans="1:13" x14ac:dyDescent="0.2">
      <c r="A1571">
        <v>2010</v>
      </c>
      <c r="B1571">
        <v>10</v>
      </c>
      <c r="C1571" t="s">
        <v>61</v>
      </c>
      <c r="D1571">
        <v>2</v>
      </c>
      <c r="E1571" t="s">
        <v>41</v>
      </c>
      <c r="F1571">
        <f>VLOOKUP(A1571&amp;B1571&amp;C1571&amp;D1571&amp;E1571,average_median_rates_2_aptFINAL!A:P,16,FALSE)</f>
        <v>950</v>
      </c>
      <c r="G1571">
        <f>VLOOKUP(A1571&amp;B1571&amp;C1571&amp;3&amp;E1571,average_median_rates_2_aptFINAL!A:P,16,FALSE)</f>
        <v>1100</v>
      </c>
      <c r="H1571">
        <f>IF(D1571&lt;=3,VLOOKUP(A1571&amp;D1571,[1]ratio_condo_family!$A:$F,6,FALSE),0)</f>
        <v>1.2369179570852016</v>
      </c>
      <c r="I1571">
        <f>VLOOKUP(A1571&amp;3,[1]ratio_condo_family!$A:$F,6,FALSE)</f>
        <v>1.2478882413474455</v>
      </c>
      <c r="J1571">
        <f>VLOOKUP(A1571,[1]ratio_family_bedrooms!$A:$K,9,FALSE)</f>
        <v>1.0588235294117647</v>
      </c>
      <c r="K1571">
        <f>VLOOKUP(A1571,[1]ratio_family_bedrooms!$A:$K,10,FALSE)</f>
        <v>1.2222222222222223</v>
      </c>
      <c r="L1571">
        <f>VLOOKUP(A1571,[1]ratio_family_bedrooms!$A:$K,11,FALSE)</f>
        <v>1.4999999999999998</v>
      </c>
      <c r="M1571">
        <f t="shared" si="24"/>
        <v>1175.0720592309415</v>
      </c>
    </row>
    <row r="1572" spans="1:13" x14ac:dyDescent="0.2">
      <c r="A1572">
        <v>2010</v>
      </c>
      <c r="B1572">
        <v>10</v>
      </c>
      <c r="C1572" t="s">
        <v>61</v>
      </c>
      <c r="D1572">
        <v>2</v>
      </c>
      <c r="E1572" t="s">
        <v>42</v>
      </c>
      <c r="F1572">
        <f>VLOOKUP(A1572&amp;B1572&amp;C1572&amp;D1572&amp;E1572,average_median_rates_2_aptFINAL!A:P,16,FALSE)</f>
        <v>850</v>
      </c>
      <c r="G1572">
        <f>VLOOKUP(A1572&amp;B1572&amp;C1572&amp;3&amp;E1572,average_median_rates_2_aptFINAL!A:P,16,FALSE)</f>
        <v>1050</v>
      </c>
      <c r="H1572">
        <f>IF(D1572&lt;=3,VLOOKUP(A1572&amp;D1572,[1]ratio_condo_family!$A:$F,6,FALSE),0)</f>
        <v>1.2369179570852016</v>
      </c>
      <c r="I1572">
        <f>VLOOKUP(A1572&amp;3,[1]ratio_condo_family!$A:$F,6,FALSE)</f>
        <v>1.2478882413474455</v>
      </c>
      <c r="J1572">
        <f>VLOOKUP(A1572,[1]ratio_family_bedrooms!$A:$K,9,FALSE)</f>
        <v>1.0588235294117647</v>
      </c>
      <c r="K1572">
        <f>VLOOKUP(A1572,[1]ratio_family_bedrooms!$A:$K,10,FALSE)</f>
        <v>1.2222222222222223</v>
      </c>
      <c r="L1572">
        <f>VLOOKUP(A1572,[1]ratio_family_bedrooms!$A:$K,11,FALSE)</f>
        <v>1.4999999999999998</v>
      </c>
      <c r="M1572">
        <f t="shared" si="24"/>
        <v>1051.3802635224213</v>
      </c>
    </row>
    <row r="1573" spans="1:13" x14ac:dyDescent="0.2">
      <c r="A1573">
        <v>2010</v>
      </c>
      <c r="B1573">
        <v>10</v>
      </c>
      <c r="C1573" t="s">
        <v>61</v>
      </c>
      <c r="D1573">
        <v>2</v>
      </c>
      <c r="E1573" t="s">
        <v>43</v>
      </c>
      <c r="F1573">
        <f>VLOOKUP(A1573&amp;B1573&amp;C1573&amp;D1573&amp;E1573,average_median_rates_2_aptFINAL!A:P,16,FALSE)</f>
        <v>1085</v>
      </c>
      <c r="G1573">
        <f>VLOOKUP(A1573&amp;B1573&amp;C1573&amp;3&amp;E1573,average_median_rates_2_aptFINAL!A:P,16,FALSE)</f>
        <v>1182</v>
      </c>
      <c r="H1573">
        <f>IF(D1573&lt;=3,VLOOKUP(A1573&amp;D1573,[1]ratio_condo_family!$A:$F,6,FALSE),0)</f>
        <v>1.2369179570852016</v>
      </c>
      <c r="I1573">
        <f>VLOOKUP(A1573&amp;3,[1]ratio_condo_family!$A:$F,6,FALSE)</f>
        <v>1.2478882413474455</v>
      </c>
      <c r="J1573">
        <f>VLOOKUP(A1573,[1]ratio_family_bedrooms!$A:$K,9,FALSE)</f>
        <v>1.0588235294117647</v>
      </c>
      <c r="K1573">
        <f>VLOOKUP(A1573,[1]ratio_family_bedrooms!$A:$K,10,FALSE)</f>
        <v>1.2222222222222223</v>
      </c>
      <c r="L1573">
        <f>VLOOKUP(A1573,[1]ratio_family_bedrooms!$A:$K,11,FALSE)</f>
        <v>1.4999999999999998</v>
      </c>
      <c r="M1573">
        <f t="shared" si="24"/>
        <v>1342.0559834374437</v>
      </c>
    </row>
    <row r="1574" spans="1:13" x14ac:dyDescent="0.2">
      <c r="A1574">
        <v>2010</v>
      </c>
      <c r="B1574">
        <v>10</v>
      </c>
      <c r="C1574" t="s">
        <v>61</v>
      </c>
      <c r="D1574">
        <v>2</v>
      </c>
      <c r="E1574" t="s">
        <v>60</v>
      </c>
      <c r="F1574">
        <f>VLOOKUP(A1574&amp;B1574&amp;C1574&amp;D1574&amp;E1574,average_median_rates_2_aptFINAL!A:P,16,FALSE)</f>
        <v>1100</v>
      </c>
      <c r="G1574">
        <f>VLOOKUP(A1574&amp;B1574&amp;C1574&amp;3&amp;E1574,average_median_rates_2_aptFINAL!A:P,16,FALSE)</f>
        <v>1600</v>
      </c>
      <c r="H1574">
        <f>IF(D1574&lt;=3,VLOOKUP(A1574&amp;D1574,[1]ratio_condo_family!$A:$F,6,FALSE),0)</f>
        <v>1.2369179570852016</v>
      </c>
      <c r="I1574">
        <f>VLOOKUP(A1574&amp;3,[1]ratio_condo_family!$A:$F,6,FALSE)</f>
        <v>1.2478882413474455</v>
      </c>
      <c r="J1574">
        <f>VLOOKUP(A1574,[1]ratio_family_bedrooms!$A:$K,9,FALSE)</f>
        <v>1.0588235294117647</v>
      </c>
      <c r="K1574">
        <f>VLOOKUP(A1574,[1]ratio_family_bedrooms!$A:$K,10,FALSE)</f>
        <v>1.2222222222222223</v>
      </c>
      <c r="L1574">
        <f>VLOOKUP(A1574,[1]ratio_family_bedrooms!$A:$K,11,FALSE)</f>
        <v>1.4999999999999998</v>
      </c>
      <c r="M1574">
        <f t="shared" si="24"/>
        <v>1360.6097527937218</v>
      </c>
    </row>
    <row r="1575" spans="1:13" x14ac:dyDescent="0.2">
      <c r="A1575">
        <v>2010</v>
      </c>
      <c r="B1575">
        <v>10</v>
      </c>
      <c r="C1575" t="s">
        <v>61</v>
      </c>
      <c r="D1575">
        <v>3</v>
      </c>
      <c r="E1575" t="s">
        <v>12</v>
      </c>
      <c r="F1575">
        <f>VLOOKUP(A1575&amp;B1575&amp;C1575&amp;D1575&amp;E1575,average_median_rates_2_aptFINAL!A:P,16,FALSE)</f>
        <v>2320</v>
      </c>
      <c r="G1575">
        <f>VLOOKUP(A1575&amp;B1575&amp;C1575&amp;3&amp;E1575,average_median_rates_2_aptFINAL!A:P,16,FALSE)</f>
        <v>2320</v>
      </c>
      <c r="H1575">
        <f>IF(D1575&lt;=3,VLOOKUP(A1575&amp;D1575,[1]ratio_condo_family!$A:$F,6,FALSE),0)</f>
        <v>1.2478882413474455</v>
      </c>
      <c r="I1575">
        <f>VLOOKUP(A1575&amp;3,[1]ratio_condo_family!$A:$F,6,FALSE)</f>
        <v>1.2478882413474455</v>
      </c>
      <c r="J1575">
        <f>VLOOKUP(A1575,[1]ratio_family_bedrooms!$A:$K,9,FALSE)</f>
        <v>1.0588235294117647</v>
      </c>
      <c r="K1575">
        <f>VLOOKUP(A1575,[1]ratio_family_bedrooms!$A:$K,10,FALSE)</f>
        <v>1.2222222222222223</v>
      </c>
      <c r="L1575">
        <f>VLOOKUP(A1575,[1]ratio_family_bedrooms!$A:$K,11,FALSE)</f>
        <v>1.4999999999999998</v>
      </c>
      <c r="M1575">
        <f t="shared" si="24"/>
        <v>2895.1007199260735</v>
      </c>
    </row>
    <row r="1576" spans="1:13" x14ac:dyDescent="0.2">
      <c r="A1576">
        <v>2010</v>
      </c>
      <c r="B1576">
        <v>10</v>
      </c>
      <c r="C1576" t="s">
        <v>61</v>
      </c>
      <c r="D1576">
        <v>3</v>
      </c>
      <c r="E1576" t="s">
        <v>16</v>
      </c>
      <c r="F1576">
        <f>VLOOKUP(A1576&amp;B1576&amp;C1576&amp;D1576&amp;E1576,average_median_rates_2_aptFINAL!A:P,16,FALSE)</f>
        <v>2300</v>
      </c>
      <c r="G1576">
        <f>VLOOKUP(A1576&amp;B1576&amp;C1576&amp;3&amp;E1576,average_median_rates_2_aptFINAL!A:P,16,FALSE)</f>
        <v>2300</v>
      </c>
      <c r="H1576">
        <f>IF(D1576&lt;=3,VLOOKUP(A1576&amp;D1576,[1]ratio_condo_family!$A:$F,6,FALSE),0)</f>
        <v>1.2478882413474455</v>
      </c>
      <c r="I1576">
        <f>VLOOKUP(A1576&amp;3,[1]ratio_condo_family!$A:$F,6,FALSE)</f>
        <v>1.2478882413474455</v>
      </c>
      <c r="J1576">
        <f>VLOOKUP(A1576,[1]ratio_family_bedrooms!$A:$K,9,FALSE)</f>
        <v>1.0588235294117647</v>
      </c>
      <c r="K1576">
        <f>VLOOKUP(A1576,[1]ratio_family_bedrooms!$A:$K,10,FALSE)</f>
        <v>1.2222222222222223</v>
      </c>
      <c r="L1576">
        <f>VLOOKUP(A1576,[1]ratio_family_bedrooms!$A:$K,11,FALSE)</f>
        <v>1.4999999999999998</v>
      </c>
      <c r="M1576">
        <f t="shared" si="24"/>
        <v>2870.1429550991247</v>
      </c>
    </row>
    <row r="1577" spans="1:13" x14ac:dyDescent="0.2">
      <c r="A1577">
        <v>2010</v>
      </c>
      <c r="B1577">
        <v>10</v>
      </c>
      <c r="C1577" t="s">
        <v>61</v>
      </c>
      <c r="D1577">
        <v>3</v>
      </c>
      <c r="E1577" t="s">
        <v>17</v>
      </c>
      <c r="F1577">
        <f>VLOOKUP(A1577&amp;B1577&amp;C1577&amp;D1577&amp;E1577,average_median_rates_2_aptFINAL!A:P,16,FALSE)</f>
        <v>2181.0057120275892</v>
      </c>
      <c r="G1577">
        <f>VLOOKUP(A1577&amp;B1577&amp;C1577&amp;3&amp;E1577,average_median_rates_2_aptFINAL!A:P,16,FALSE)</f>
        <v>2181.0057120275892</v>
      </c>
      <c r="H1577">
        <f>IF(D1577&lt;=3,VLOOKUP(A1577&amp;D1577,[1]ratio_condo_family!$A:$F,6,FALSE),0)</f>
        <v>1.2478882413474455</v>
      </c>
      <c r="I1577">
        <f>VLOOKUP(A1577&amp;3,[1]ratio_condo_family!$A:$F,6,FALSE)</f>
        <v>1.2478882413474455</v>
      </c>
      <c r="J1577">
        <f>VLOOKUP(A1577,[1]ratio_family_bedrooms!$A:$K,9,FALSE)</f>
        <v>1.0588235294117647</v>
      </c>
      <c r="K1577">
        <f>VLOOKUP(A1577,[1]ratio_family_bedrooms!$A:$K,10,FALSE)</f>
        <v>1.2222222222222223</v>
      </c>
      <c r="L1577">
        <f>VLOOKUP(A1577,[1]ratio_family_bedrooms!$A:$K,11,FALSE)</f>
        <v>1.4999999999999998</v>
      </c>
      <c r="M1577">
        <f t="shared" si="24"/>
        <v>2721.6513823508412</v>
      </c>
    </row>
    <row r="1578" spans="1:13" x14ac:dyDescent="0.2">
      <c r="A1578">
        <v>2010</v>
      </c>
      <c r="B1578">
        <v>10</v>
      </c>
      <c r="C1578" t="s">
        <v>61</v>
      </c>
      <c r="D1578">
        <v>3</v>
      </c>
      <c r="E1578" t="s">
        <v>19</v>
      </c>
      <c r="F1578">
        <f>VLOOKUP(A1578&amp;B1578&amp;C1578&amp;D1578&amp;E1578,average_median_rates_2_aptFINAL!A:P,16,FALSE)</f>
        <v>1900</v>
      </c>
      <c r="G1578">
        <f>VLOOKUP(A1578&amp;B1578&amp;C1578&amp;3&amp;E1578,average_median_rates_2_aptFINAL!A:P,16,FALSE)</f>
        <v>1900</v>
      </c>
      <c r="H1578">
        <f>IF(D1578&lt;=3,VLOOKUP(A1578&amp;D1578,[1]ratio_condo_family!$A:$F,6,FALSE),0)</f>
        <v>1.2478882413474455</v>
      </c>
      <c r="I1578">
        <f>VLOOKUP(A1578&amp;3,[1]ratio_condo_family!$A:$F,6,FALSE)</f>
        <v>1.2478882413474455</v>
      </c>
      <c r="J1578">
        <f>VLOOKUP(A1578,[1]ratio_family_bedrooms!$A:$K,9,FALSE)</f>
        <v>1.0588235294117647</v>
      </c>
      <c r="K1578">
        <f>VLOOKUP(A1578,[1]ratio_family_bedrooms!$A:$K,10,FALSE)</f>
        <v>1.2222222222222223</v>
      </c>
      <c r="L1578">
        <f>VLOOKUP(A1578,[1]ratio_family_bedrooms!$A:$K,11,FALSE)</f>
        <v>1.4999999999999998</v>
      </c>
      <c r="M1578">
        <f t="shared" si="24"/>
        <v>2370.9876585601464</v>
      </c>
    </row>
    <row r="1579" spans="1:13" x14ac:dyDescent="0.2">
      <c r="A1579">
        <v>2010</v>
      </c>
      <c r="B1579">
        <v>10</v>
      </c>
      <c r="C1579" t="s">
        <v>61</v>
      </c>
      <c r="D1579">
        <v>3</v>
      </c>
      <c r="E1579" t="s">
        <v>20</v>
      </c>
      <c r="F1579">
        <f>VLOOKUP(A1579&amp;B1579&amp;C1579&amp;D1579&amp;E1579,average_median_rates_2_aptFINAL!A:P,16,FALSE)</f>
        <v>2234.6152464434526</v>
      </c>
      <c r="G1579">
        <f>VLOOKUP(A1579&amp;B1579&amp;C1579&amp;3&amp;E1579,average_median_rates_2_aptFINAL!A:P,16,FALSE)</f>
        <v>2234.6152464434526</v>
      </c>
      <c r="H1579">
        <f>IF(D1579&lt;=3,VLOOKUP(A1579&amp;D1579,[1]ratio_condo_family!$A:$F,6,FALSE),0)</f>
        <v>1.2478882413474455</v>
      </c>
      <c r="I1579">
        <f>VLOOKUP(A1579&amp;3,[1]ratio_condo_family!$A:$F,6,FALSE)</f>
        <v>1.2478882413474455</v>
      </c>
      <c r="J1579">
        <f>VLOOKUP(A1579,[1]ratio_family_bedrooms!$A:$K,9,FALSE)</f>
        <v>1.0588235294117647</v>
      </c>
      <c r="K1579">
        <f>VLOOKUP(A1579,[1]ratio_family_bedrooms!$A:$K,10,FALSE)</f>
        <v>1.2222222222222223</v>
      </c>
      <c r="L1579">
        <f>VLOOKUP(A1579,[1]ratio_family_bedrooms!$A:$K,11,FALSE)</f>
        <v>1.4999999999999998</v>
      </c>
      <c r="M1579">
        <f t="shared" si="24"/>
        <v>2788.5500899725084</v>
      </c>
    </row>
    <row r="1580" spans="1:13" x14ac:dyDescent="0.2">
      <c r="A1580">
        <v>2010</v>
      </c>
      <c r="B1580">
        <v>10</v>
      </c>
      <c r="C1580" t="s">
        <v>61</v>
      </c>
      <c r="D1580">
        <v>3</v>
      </c>
      <c r="E1580" t="s">
        <v>21</v>
      </c>
      <c r="F1580">
        <f>VLOOKUP(A1580&amp;B1580&amp;C1580&amp;D1580&amp;E1580,average_median_rates_2_aptFINAL!A:P,16,FALSE)</f>
        <v>2100</v>
      </c>
      <c r="G1580">
        <f>VLOOKUP(A1580&amp;B1580&amp;C1580&amp;3&amp;E1580,average_median_rates_2_aptFINAL!A:P,16,FALSE)</f>
        <v>2100</v>
      </c>
      <c r="H1580">
        <f>IF(D1580&lt;=3,VLOOKUP(A1580&amp;D1580,[1]ratio_condo_family!$A:$F,6,FALSE),0)</f>
        <v>1.2478882413474455</v>
      </c>
      <c r="I1580">
        <f>VLOOKUP(A1580&amp;3,[1]ratio_condo_family!$A:$F,6,FALSE)</f>
        <v>1.2478882413474455</v>
      </c>
      <c r="J1580">
        <f>VLOOKUP(A1580,[1]ratio_family_bedrooms!$A:$K,9,FALSE)</f>
        <v>1.0588235294117647</v>
      </c>
      <c r="K1580">
        <f>VLOOKUP(A1580,[1]ratio_family_bedrooms!$A:$K,10,FALSE)</f>
        <v>1.2222222222222223</v>
      </c>
      <c r="L1580">
        <f>VLOOKUP(A1580,[1]ratio_family_bedrooms!$A:$K,11,FALSE)</f>
        <v>1.4999999999999998</v>
      </c>
      <c r="M1580">
        <f t="shared" si="24"/>
        <v>2620.5653068296356</v>
      </c>
    </row>
    <row r="1581" spans="1:13" x14ac:dyDescent="0.2">
      <c r="A1581">
        <v>2010</v>
      </c>
      <c r="B1581">
        <v>10</v>
      </c>
      <c r="C1581" t="s">
        <v>61</v>
      </c>
      <c r="D1581">
        <v>3</v>
      </c>
      <c r="E1581" t="s">
        <v>23</v>
      </c>
      <c r="F1581">
        <f>VLOOKUP(A1581&amp;B1581&amp;C1581&amp;D1581&amp;E1581,average_median_rates_2_aptFINAL!A:P,16,FALSE)</f>
        <v>1100</v>
      </c>
      <c r="G1581">
        <f>VLOOKUP(A1581&amp;B1581&amp;C1581&amp;3&amp;E1581,average_median_rates_2_aptFINAL!A:P,16,FALSE)</f>
        <v>1100</v>
      </c>
      <c r="H1581">
        <f>IF(D1581&lt;=3,VLOOKUP(A1581&amp;D1581,[1]ratio_condo_family!$A:$F,6,FALSE),0)</f>
        <v>1.2478882413474455</v>
      </c>
      <c r="I1581">
        <f>VLOOKUP(A1581&amp;3,[1]ratio_condo_family!$A:$F,6,FALSE)</f>
        <v>1.2478882413474455</v>
      </c>
      <c r="J1581">
        <f>VLOOKUP(A1581,[1]ratio_family_bedrooms!$A:$K,9,FALSE)</f>
        <v>1.0588235294117647</v>
      </c>
      <c r="K1581">
        <f>VLOOKUP(A1581,[1]ratio_family_bedrooms!$A:$K,10,FALSE)</f>
        <v>1.2222222222222223</v>
      </c>
      <c r="L1581">
        <f>VLOOKUP(A1581,[1]ratio_family_bedrooms!$A:$K,11,FALSE)</f>
        <v>1.4999999999999998</v>
      </c>
      <c r="M1581">
        <f t="shared" si="24"/>
        <v>1372.6770654821901</v>
      </c>
    </row>
    <row r="1582" spans="1:13" x14ac:dyDescent="0.2">
      <c r="A1582">
        <v>2010</v>
      </c>
      <c r="B1582">
        <v>10</v>
      </c>
      <c r="C1582" t="s">
        <v>61</v>
      </c>
      <c r="D1582">
        <v>3</v>
      </c>
      <c r="E1582" t="s">
        <v>24</v>
      </c>
      <c r="F1582">
        <f>VLOOKUP(A1582&amp;B1582&amp;C1582&amp;D1582&amp;E1582,average_median_rates_2_aptFINAL!A:P,16,FALSE)</f>
        <v>1137</v>
      </c>
      <c r="G1582">
        <f>VLOOKUP(A1582&amp;B1582&amp;C1582&amp;3&amp;E1582,average_median_rates_2_aptFINAL!A:P,16,FALSE)</f>
        <v>1137</v>
      </c>
      <c r="H1582">
        <f>IF(D1582&lt;=3,VLOOKUP(A1582&amp;D1582,[1]ratio_condo_family!$A:$F,6,FALSE),0)</f>
        <v>1.2478882413474455</v>
      </c>
      <c r="I1582">
        <f>VLOOKUP(A1582&amp;3,[1]ratio_condo_family!$A:$F,6,FALSE)</f>
        <v>1.2478882413474455</v>
      </c>
      <c r="J1582">
        <f>VLOOKUP(A1582,[1]ratio_family_bedrooms!$A:$K,9,FALSE)</f>
        <v>1.0588235294117647</v>
      </c>
      <c r="K1582">
        <f>VLOOKUP(A1582,[1]ratio_family_bedrooms!$A:$K,10,FALSE)</f>
        <v>1.2222222222222223</v>
      </c>
      <c r="L1582">
        <f>VLOOKUP(A1582,[1]ratio_family_bedrooms!$A:$K,11,FALSE)</f>
        <v>1.4999999999999998</v>
      </c>
      <c r="M1582">
        <f t="shared" si="24"/>
        <v>1418.8489304120455</v>
      </c>
    </row>
    <row r="1583" spans="1:13" x14ac:dyDescent="0.2">
      <c r="A1583">
        <v>2010</v>
      </c>
      <c r="B1583">
        <v>10</v>
      </c>
      <c r="C1583" t="s">
        <v>61</v>
      </c>
      <c r="D1583">
        <v>3</v>
      </c>
      <c r="E1583" t="s">
        <v>25</v>
      </c>
      <c r="F1583">
        <f>VLOOKUP(A1583&amp;B1583&amp;C1583&amp;D1583&amp;E1583,average_median_rates_2_aptFINAL!A:P,16,FALSE)</f>
        <v>1151</v>
      </c>
      <c r="G1583">
        <f>VLOOKUP(A1583&amp;B1583&amp;C1583&amp;3&amp;E1583,average_median_rates_2_aptFINAL!A:P,16,FALSE)</f>
        <v>1151</v>
      </c>
      <c r="H1583">
        <f>IF(D1583&lt;=3,VLOOKUP(A1583&amp;D1583,[1]ratio_condo_family!$A:$F,6,FALSE),0)</f>
        <v>1.2478882413474455</v>
      </c>
      <c r="I1583">
        <f>VLOOKUP(A1583&amp;3,[1]ratio_condo_family!$A:$F,6,FALSE)</f>
        <v>1.2478882413474455</v>
      </c>
      <c r="J1583">
        <f>VLOOKUP(A1583,[1]ratio_family_bedrooms!$A:$K,9,FALSE)</f>
        <v>1.0588235294117647</v>
      </c>
      <c r="K1583">
        <f>VLOOKUP(A1583,[1]ratio_family_bedrooms!$A:$K,10,FALSE)</f>
        <v>1.2222222222222223</v>
      </c>
      <c r="L1583">
        <f>VLOOKUP(A1583,[1]ratio_family_bedrooms!$A:$K,11,FALSE)</f>
        <v>1.4999999999999998</v>
      </c>
      <c r="M1583">
        <f t="shared" si="24"/>
        <v>1436.3193657909098</v>
      </c>
    </row>
    <row r="1584" spans="1:13" x14ac:dyDescent="0.2">
      <c r="A1584">
        <v>2010</v>
      </c>
      <c r="B1584">
        <v>10</v>
      </c>
      <c r="C1584" t="s">
        <v>61</v>
      </c>
      <c r="D1584">
        <v>3</v>
      </c>
      <c r="E1584" t="s">
        <v>26</v>
      </c>
      <c r="F1584">
        <f>VLOOKUP(A1584&amp;B1584&amp;C1584&amp;D1584&amp;E1584,average_median_rates_2_aptFINAL!A:P,16,FALSE)</f>
        <v>1111</v>
      </c>
      <c r="G1584">
        <f>VLOOKUP(A1584&amp;B1584&amp;C1584&amp;3&amp;E1584,average_median_rates_2_aptFINAL!A:P,16,FALSE)</f>
        <v>1111</v>
      </c>
      <c r="H1584">
        <f>IF(D1584&lt;=3,VLOOKUP(A1584&amp;D1584,[1]ratio_condo_family!$A:$F,6,FALSE),0)</f>
        <v>1.2478882413474455</v>
      </c>
      <c r="I1584">
        <f>VLOOKUP(A1584&amp;3,[1]ratio_condo_family!$A:$F,6,FALSE)</f>
        <v>1.2478882413474455</v>
      </c>
      <c r="J1584">
        <f>VLOOKUP(A1584,[1]ratio_family_bedrooms!$A:$K,9,FALSE)</f>
        <v>1.0588235294117647</v>
      </c>
      <c r="K1584">
        <f>VLOOKUP(A1584,[1]ratio_family_bedrooms!$A:$K,10,FALSE)</f>
        <v>1.2222222222222223</v>
      </c>
      <c r="L1584">
        <f>VLOOKUP(A1584,[1]ratio_family_bedrooms!$A:$K,11,FALSE)</f>
        <v>1.4999999999999998</v>
      </c>
      <c r="M1584">
        <f t="shared" si="24"/>
        <v>1386.4038361370119</v>
      </c>
    </row>
    <row r="1585" spans="1:13" x14ac:dyDescent="0.2">
      <c r="A1585">
        <v>2010</v>
      </c>
      <c r="B1585">
        <v>10</v>
      </c>
      <c r="C1585" t="s">
        <v>61</v>
      </c>
      <c r="D1585">
        <v>3</v>
      </c>
      <c r="E1585" t="s">
        <v>27</v>
      </c>
      <c r="F1585">
        <f>VLOOKUP(A1585&amp;B1585&amp;C1585&amp;D1585&amp;E1585,average_median_rates_2_aptFINAL!A:P,16,FALSE)</f>
        <v>2161</v>
      </c>
      <c r="G1585">
        <f>VLOOKUP(A1585&amp;B1585&amp;C1585&amp;3&amp;E1585,average_median_rates_2_aptFINAL!A:P,16,FALSE)</f>
        <v>2161</v>
      </c>
      <c r="H1585">
        <f>IF(D1585&lt;=3,VLOOKUP(A1585&amp;D1585,[1]ratio_condo_family!$A:$F,6,FALSE),0)</f>
        <v>1.2478882413474455</v>
      </c>
      <c r="I1585">
        <f>VLOOKUP(A1585&amp;3,[1]ratio_condo_family!$A:$F,6,FALSE)</f>
        <v>1.2478882413474455</v>
      </c>
      <c r="J1585">
        <f>VLOOKUP(A1585,[1]ratio_family_bedrooms!$A:$K,9,FALSE)</f>
        <v>1.0588235294117647</v>
      </c>
      <c r="K1585">
        <f>VLOOKUP(A1585,[1]ratio_family_bedrooms!$A:$K,10,FALSE)</f>
        <v>1.2222222222222223</v>
      </c>
      <c r="L1585">
        <f>VLOOKUP(A1585,[1]ratio_family_bedrooms!$A:$K,11,FALSE)</f>
        <v>1.4999999999999998</v>
      </c>
      <c r="M1585">
        <f t="shared" si="24"/>
        <v>2696.6864895518297</v>
      </c>
    </row>
    <row r="1586" spans="1:13" x14ac:dyDescent="0.2">
      <c r="A1586">
        <v>2010</v>
      </c>
      <c r="B1586">
        <v>10</v>
      </c>
      <c r="C1586" t="s">
        <v>61</v>
      </c>
      <c r="D1586">
        <v>3</v>
      </c>
      <c r="E1586" t="s">
        <v>28</v>
      </c>
      <c r="F1586">
        <f>VLOOKUP(A1586&amp;B1586&amp;C1586&amp;D1586&amp;E1586,average_median_rates_2_aptFINAL!A:P,16,FALSE)</f>
        <v>1350</v>
      </c>
      <c r="G1586">
        <f>VLOOKUP(A1586&amp;B1586&amp;C1586&amp;3&amp;E1586,average_median_rates_2_aptFINAL!A:P,16,FALSE)</f>
        <v>1350</v>
      </c>
      <c r="H1586">
        <f>IF(D1586&lt;=3,VLOOKUP(A1586&amp;D1586,[1]ratio_condo_family!$A:$F,6,FALSE),0)</f>
        <v>1.2478882413474455</v>
      </c>
      <c r="I1586">
        <f>VLOOKUP(A1586&amp;3,[1]ratio_condo_family!$A:$F,6,FALSE)</f>
        <v>1.2478882413474455</v>
      </c>
      <c r="J1586">
        <f>VLOOKUP(A1586,[1]ratio_family_bedrooms!$A:$K,9,FALSE)</f>
        <v>1.0588235294117647</v>
      </c>
      <c r="K1586">
        <f>VLOOKUP(A1586,[1]ratio_family_bedrooms!$A:$K,10,FALSE)</f>
        <v>1.2222222222222223</v>
      </c>
      <c r="L1586">
        <f>VLOOKUP(A1586,[1]ratio_family_bedrooms!$A:$K,11,FALSE)</f>
        <v>1.4999999999999998</v>
      </c>
      <c r="M1586">
        <f t="shared" si="24"/>
        <v>1684.6491258190513</v>
      </c>
    </row>
    <row r="1587" spans="1:13" x14ac:dyDescent="0.2">
      <c r="A1587">
        <v>2010</v>
      </c>
      <c r="B1587">
        <v>10</v>
      </c>
      <c r="C1587" t="s">
        <v>61</v>
      </c>
      <c r="D1587">
        <v>3</v>
      </c>
      <c r="E1587" t="s">
        <v>29</v>
      </c>
      <c r="F1587">
        <f>VLOOKUP(A1587&amp;B1587&amp;C1587&amp;D1587&amp;E1587,average_median_rates_2_aptFINAL!A:P,16,FALSE)</f>
        <v>1050</v>
      </c>
      <c r="G1587">
        <f>VLOOKUP(A1587&amp;B1587&amp;C1587&amp;3&amp;E1587,average_median_rates_2_aptFINAL!A:P,16,FALSE)</f>
        <v>1050</v>
      </c>
      <c r="H1587">
        <f>IF(D1587&lt;=3,VLOOKUP(A1587&amp;D1587,[1]ratio_condo_family!$A:$F,6,FALSE),0)</f>
        <v>1.2478882413474455</v>
      </c>
      <c r="I1587">
        <f>VLOOKUP(A1587&amp;3,[1]ratio_condo_family!$A:$F,6,FALSE)</f>
        <v>1.2478882413474455</v>
      </c>
      <c r="J1587">
        <f>VLOOKUP(A1587,[1]ratio_family_bedrooms!$A:$K,9,FALSE)</f>
        <v>1.0588235294117647</v>
      </c>
      <c r="K1587">
        <f>VLOOKUP(A1587,[1]ratio_family_bedrooms!$A:$K,10,FALSE)</f>
        <v>1.2222222222222223</v>
      </c>
      <c r="L1587">
        <f>VLOOKUP(A1587,[1]ratio_family_bedrooms!$A:$K,11,FALSE)</f>
        <v>1.4999999999999998</v>
      </c>
      <c r="M1587">
        <f t="shared" si="24"/>
        <v>1310.2826534148178</v>
      </c>
    </row>
    <row r="1588" spans="1:13" x14ac:dyDescent="0.2">
      <c r="A1588">
        <v>2010</v>
      </c>
      <c r="B1588">
        <v>10</v>
      </c>
      <c r="C1588" t="s">
        <v>61</v>
      </c>
      <c r="D1588">
        <v>3</v>
      </c>
      <c r="E1588" t="s">
        <v>31</v>
      </c>
      <c r="F1588">
        <f>VLOOKUP(A1588&amp;B1588&amp;C1588&amp;D1588&amp;E1588,average_median_rates_2_aptFINAL!A:P,16,FALSE)</f>
        <v>1190</v>
      </c>
      <c r="G1588">
        <f>VLOOKUP(A1588&amp;B1588&amp;C1588&amp;3&amp;E1588,average_median_rates_2_aptFINAL!A:P,16,FALSE)</f>
        <v>1190</v>
      </c>
      <c r="H1588">
        <f>IF(D1588&lt;=3,VLOOKUP(A1588&amp;D1588,[1]ratio_condo_family!$A:$F,6,FALSE),0)</f>
        <v>1.2478882413474455</v>
      </c>
      <c r="I1588">
        <f>VLOOKUP(A1588&amp;3,[1]ratio_condo_family!$A:$F,6,FALSE)</f>
        <v>1.2478882413474455</v>
      </c>
      <c r="J1588">
        <f>VLOOKUP(A1588,[1]ratio_family_bedrooms!$A:$K,9,FALSE)</f>
        <v>1.0588235294117647</v>
      </c>
      <c r="K1588">
        <f>VLOOKUP(A1588,[1]ratio_family_bedrooms!$A:$K,10,FALSE)</f>
        <v>1.2222222222222223</v>
      </c>
      <c r="L1588">
        <f>VLOOKUP(A1588,[1]ratio_family_bedrooms!$A:$K,11,FALSE)</f>
        <v>1.4999999999999998</v>
      </c>
      <c r="M1588">
        <f t="shared" si="24"/>
        <v>1484.9870072034601</v>
      </c>
    </row>
    <row r="1589" spans="1:13" x14ac:dyDescent="0.2">
      <c r="A1589">
        <v>2010</v>
      </c>
      <c r="B1589">
        <v>10</v>
      </c>
      <c r="C1589" t="s">
        <v>61</v>
      </c>
      <c r="D1589">
        <v>3</v>
      </c>
      <c r="E1589" t="s">
        <v>32</v>
      </c>
      <c r="F1589">
        <f>VLOOKUP(A1589&amp;B1589&amp;C1589&amp;D1589&amp;E1589,average_median_rates_2_aptFINAL!A:P,16,FALSE)</f>
        <v>1300</v>
      </c>
      <c r="G1589">
        <f>VLOOKUP(A1589&amp;B1589&amp;C1589&amp;3&amp;E1589,average_median_rates_2_aptFINAL!A:P,16,FALSE)</f>
        <v>1300</v>
      </c>
      <c r="H1589">
        <f>IF(D1589&lt;=3,VLOOKUP(A1589&amp;D1589,[1]ratio_condo_family!$A:$F,6,FALSE),0)</f>
        <v>1.2478882413474455</v>
      </c>
      <c r="I1589">
        <f>VLOOKUP(A1589&amp;3,[1]ratio_condo_family!$A:$F,6,FALSE)</f>
        <v>1.2478882413474455</v>
      </c>
      <c r="J1589">
        <f>VLOOKUP(A1589,[1]ratio_family_bedrooms!$A:$K,9,FALSE)</f>
        <v>1.0588235294117647</v>
      </c>
      <c r="K1589">
        <f>VLOOKUP(A1589,[1]ratio_family_bedrooms!$A:$K,10,FALSE)</f>
        <v>1.2222222222222223</v>
      </c>
      <c r="L1589">
        <f>VLOOKUP(A1589,[1]ratio_family_bedrooms!$A:$K,11,FALSE)</f>
        <v>1.4999999999999998</v>
      </c>
      <c r="M1589">
        <f t="shared" si="24"/>
        <v>1622.2547137516792</v>
      </c>
    </row>
    <row r="1590" spans="1:13" x14ac:dyDescent="0.2">
      <c r="A1590">
        <v>2010</v>
      </c>
      <c r="B1590">
        <v>10</v>
      </c>
      <c r="C1590" t="s">
        <v>61</v>
      </c>
      <c r="D1590">
        <v>3</v>
      </c>
      <c r="E1590" t="s">
        <v>33</v>
      </c>
      <c r="F1590">
        <f>VLOOKUP(A1590&amp;B1590&amp;C1590&amp;D1590&amp;E1590,average_median_rates_2_aptFINAL!A:P,16,FALSE)</f>
        <v>1935.2511136657577</v>
      </c>
      <c r="G1590">
        <f>VLOOKUP(A1590&amp;B1590&amp;C1590&amp;3&amp;E1590,average_median_rates_2_aptFINAL!A:P,16,FALSE)</f>
        <v>1935.2511136657577</v>
      </c>
      <c r="H1590">
        <f>IF(D1590&lt;=3,VLOOKUP(A1590&amp;D1590,[1]ratio_condo_family!$A:$F,6,FALSE),0)</f>
        <v>1.2478882413474455</v>
      </c>
      <c r="I1590">
        <f>VLOOKUP(A1590&amp;3,[1]ratio_condo_family!$A:$F,6,FALSE)</f>
        <v>1.2478882413474455</v>
      </c>
      <c r="J1590">
        <f>VLOOKUP(A1590,[1]ratio_family_bedrooms!$A:$K,9,FALSE)</f>
        <v>1.0588235294117647</v>
      </c>
      <c r="K1590">
        <f>VLOOKUP(A1590,[1]ratio_family_bedrooms!$A:$K,10,FALSE)</f>
        <v>1.2222222222222223</v>
      </c>
      <c r="L1590">
        <f>VLOOKUP(A1590,[1]ratio_family_bedrooms!$A:$K,11,FALSE)</f>
        <v>1.4999999999999998</v>
      </c>
      <c r="M1590">
        <f t="shared" si="24"/>
        <v>2414.9771087980475</v>
      </c>
    </row>
    <row r="1591" spans="1:13" x14ac:dyDescent="0.2">
      <c r="A1591">
        <v>2010</v>
      </c>
      <c r="B1591">
        <v>10</v>
      </c>
      <c r="C1591" t="s">
        <v>61</v>
      </c>
      <c r="D1591">
        <v>3</v>
      </c>
      <c r="E1591" t="s">
        <v>34</v>
      </c>
      <c r="F1591">
        <f>VLOOKUP(A1591&amp;B1591&amp;C1591&amp;D1591&amp;E1591,average_median_rates_2_aptFINAL!A:P,16,FALSE)</f>
        <v>1350</v>
      </c>
      <c r="G1591">
        <f>VLOOKUP(A1591&amp;B1591&amp;C1591&amp;3&amp;E1591,average_median_rates_2_aptFINAL!A:P,16,FALSE)</f>
        <v>1350</v>
      </c>
      <c r="H1591">
        <f>IF(D1591&lt;=3,VLOOKUP(A1591&amp;D1591,[1]ratio_condo_family!$A:$F,6,FALSE),0)</f>
        <v>1.2478882413474455</v>
      </c>
      <c r="I1591">
        <f>VLOOKUP(A1591&amp;3,[1]ratio_condo_family!$A:$F,6,FALSE)</f>
        <v>1.2478882413474455</v>
      </c>
      <c r="J1591">
        <f>VLOOKUP(A1591,[1]ratio_family_bedrooms!$A:$K,9,FALSE)</f>
        <v>1.0588235294117647</v>
      </c>
      <c r="K1591">
        <f>VLOOKUP(A1591,[1]ratio_family_bedrooms!$A:$K,10,FALSE)</f>
        <v>1.2222222222222223</v>
      </c>
      <c r="L1591">
        <f>VLOOKUP(A1591,[1]ratio_family_bedrooms!$A:$K,11,FALSE)</f>
        <v>1.4999999999999998</v>
      </c>
      <c r="M1591">
        <f t="shared" si="24"/>
        <v>1684.6491258190513</v>
      </c>
    </row>
    <row r="1592" spans="1:13" x14ac:dyDescent="0.2">
      <c r="A1592">
        <v>2010</v>
      </c>
      <c r="B1592">
        <v>10</v>
      </c>
      <c r="C1592" t="s">
        <v>61</v>
      </c>
      <c r="D1592">
        <v>3</v>
      </c>
      <c r="E1592" t="s">
        <v>35</v>
      </c>
      <c r="F1592">
        <f>VLOOKUP(A1592&amp;B1592&amp;C1592&amp;D1592&amp;E1592,average_median_rates_2_aptFINAL!A:P,16,FALSE)</f>
        <v>3000</v>
      </c>
      <c r="G1592">
        <f>VLOOKUP(A1592&amp;B1592&amp;C1592&amp;3&amp;E1592,average_median_rates_2_aptFINAL!A:P,16,FALSE)</f>
        <v>3000</v>
      </c>
      <c r="H1592">
        <f>IF(D1592&lt;=3,VLOOKUP(A1592&amp;D1592,[1]ratio_condo_family!$A:$F,6,FALSE),0)</f>
        <v>1.2478882413474455</v>
      </c>
      <c r="I1592">
        <f>VLOOKUP(A1592&amp;3,[1]ratio_condo_family!$A:$F,6,FALSE)</f>
        <v>1.2478882413474455</v>
      </c>
      <c r="J1592">
        <f>VLOOKUP(A1592,[1]ratio_family_bedrooms!$A:$K,9,FALSE)</f>
        <v>1.0588235294117647</v>
      </c>
      <c r="K1592">
        <f>VLOOKUP(A1592,[1]ratio_family_bedrooms!$A:$K,10,FALSE)</f>
        <v>1.2222222222222223</v>
      </c>
      <c r="L1592">
        <f>VLOOKUP(A1592,[1]ratio_family_bedrooms!$A:$K,11,FALSE)</f>
        <v>1.4999999999999998</v>
      </c>
      <c r="M1592">
        <f t="shared" si="24"/>
        <v>3743.6647240423363</v>
      </c>
    </row>
    <row r="1593" spans="1:13" x14ac:dyDescent="0.2">
      <c r="A1593">
        <v>2010</v>
      </c>
      <c r="B1593">
        <v>10</v>
      </c>
      <c r="C1593" t="s">
        <v>61</v>
      </c>
      <c r="D1593">
        <v>3</v>
      </c>
      <c r="E1593" t="s">
        <v>36</v>
      </c>
      <c r="F1593">
        <f>VLOOKUP(A1593&amp;B1593&amp;C1593&amp;D1593&amp;E1593,average_median_rates_2_aptFINAL!A:P,16,FALSE)</f>
        <v>1275</v>
      </c>
      <c r="G1593">
        <f>VLOOKUP(A1593&amp;B1593&amp;C1593&amp;3&amp;E1593,average_median_rates_2_aptFINAL!A:P,16,FALSE)</f>
        <v>1275</v>
      </c>
      <c r="H1593">
        <f>IF(D1593&lt;=3,VLOOKUP(A1593&amp;D1593,[1]ratio_condo_family!$A:$F,6,FALSE),0)</f>
        <v>1.2478882413474455</v>
      </c>
      <c r="I1593">
        <f>VLOOKUP(A1593&amp;3,[1]ratio_condo_family!$A:$F,6,FALSE)</f>
        <v>1.2478882413474455</v>
      </c>
      <c r="J1593">
        <f>VLOOKUP(A1593,[1]ratio_family_bedrooms!$A:$K,9,FALSE)</f>
        <v>1.0588235294117647</v>
      </c>
      <c r="K1593">
        <f>VLOOKUP(A1593,[1]ratio_family_bedrooms!$A:$K,10,FALSE)</f>
        <v>1.2222222222222223</v>
      </c>
      <c r="L1593">
        <f>VLOOKUP(A1593,[1]ratio_family_bedrooms!$A:$K,11,FALSE)</f>
        <v>1.4999999999999998</v>
      </c>
      <c r="M1593">
        <f t="shared" si="24"/>
        <v>1591.0575077179931</v>
      </c>
    </row>
    <row r="1594" spans="1:13" x14ac:dyDescent="0.2">
      <c r="A1594">
        <v>2010</v>
      </c>
      <c r="B1594">
        <v>10</v>
      </c>
      <c r="C1594" t="s">
        <v>61</v>
      </c>
      <c r="D1594">
        <v>3</v>
      </c>
      <c r="E1594" t="s">
        <v>37</v>
      </c>
      <c r="F1594">
        <f>VLOOKUP(A1594&amp;B1594&amp;C1594&amp;D1594&amp;E1594,average_median_rates_2_aptFINAL!A:P,16,FALSE)</f>
        <v>980</v>
      </c>
      <c r="G1594">
        <f>VLOOKUP(A1594&amp;B1594&amp;C1594&amp;3&amp;E1594,average_median_rates_2_aptFINAL!A:P,16,FALSE)</f>
        <v>980</v>
      </c>
      <c r="H1594">
        <f>IF(D1594&lt;=3,VLOOKUP(A1594&amp;D1594,[1]ratio_condo_family!$A:$F,6,FALSE),0)</f>
        <v>1.2478882413474455</v>
      </c>
      <c r="I1594">
        <f>VLOOKUP(A1594&amp;3,[1]ratio_condo_family!$A:$F,6,FALSE)</f>
        <v>1.2478882413474455</v>
      </c>
      <c r="J1594">
        <f>VLOOKUP(A1594,[1]ratio_family_bedrooms!$A:$K,9,FALSE)</f>
        <v>1.0588235294117647</v>
      </c>
      <c r="K1594">
        <f>VLOOKUP(A1594,[1]ratio_family_bedrooms!$A:$K,10,FALSE)</f>
        <v>1.2222222222222223</v>
      </c>
      <c r="L1594">
        <f>VLOOKUP(A1594,[1]ratio_family_bedrooms!$A:$K,11,FALSE)</f>
        <v>1.4999999999999998</v>
      </c>
      <c r="M1594">
        <f t="shared" si="24"/>
        <v>1222.9304765204965</v>
      </c>
    </row>
    <row r="1595" spans="1:13" x14ac:dyDescent="0.2">
      <c r="A1595">
        <v>2010</v>
      </c>
      <c r="B1595">
        <v>10</v>
      </c>
      <c r="C1595" t="s">
        <v>61</v>
      </c>
      <c r="D1595">
        <v>3</v>
      </c>
      <c r="E1595" t="s">
        <v>38</v>
      </c>
      <c r="F1595">
        <f>VLOOKUP(A1595&amp;B1595&amp;C1595&amp;D1595&amp;E1595,average_median_rates_2_aptFINAL!A:P,16,FALSE)</f>
        <v>1008</v>
      </c>
      <c r="G1595">
        <f>VLOOKUP(A1595&amp;B1595&amp;C1595&amp;3&amp;E1595,average_median_rates_2_aptFINAL!A:P,16,FALSE)</f>
        <v>1008</v>
      </c>
      <c r="H1595">
        <f>IF(D1595&lt;=3,VLOOKUP(A1595&amp;D1595,[1]ratio_condo_family!$A:$F,6,FALSE),0)</f>
        <v>1.2478882413474455</v>
      </c>
      <c r="I1595">
        <f>VLOOKUP(A1595&amp;3,[1]ratio_condo_family!$A:$F,6,FALSE)</f>
        <v>1.2478882413474455</v>
      </c>
      <c r="J1595">
        <f>VLOOKUP(A1595,[1]ratio_family_bedrooms!$A:$K,9,FALSE)</f>
        <v>1.0588235294117647</v>
      </c>
      <c r="K1595">
        <f>VLOOKUP(A1595,[1]ratio_family_bedrooms!$A:$K,10,FALSE)</f>
        <v>1.2222222222222223</v>
      </c>
      <c r="L1595">
        <f>VLOOKUP(A1595,[1]ratio_family_bedrooms!$A:$K,11,FALSE)</f>
        <v>1.4999999999999998</v>
      </c>
      <c r="M1595">
        <f t="shared" si="24"/>
        <v>1257.8713472782251</v>
      </c>
    </row>
    <row r="1596" spans="1:13" x14ac:dyDescent="0.2">
      <c r="A1596">
        <v>2010</v>
      </c>
      <c r="B1596">
        <v>10</v>
      </c>
      <c r="C1596" t="s">
        <v>61</v>
      </c>
      <c r="D1596">
        <v>3</v>
      </c>
      <c r="E1596" t="s">
        <v>39</v>
      </c>
      <c r="F1596">
        <f>VLOOKUP(A1596&amp;B1596&amp;C1596&amp;D1596&amp;E1596,average_median_rates_2_aptFINAL!A:P,16,FALSE)</f>
        <v>1400</v>
      </c>
      <c r="G1596">
        <f>VLOOKUP(A1596&amp;B1596&amp;C1596&amp;3&amp;E1596,average_median_rates_2_aptFINAL!A:P,16,FALSE)</f>
        <v>1400</v>
      </c>
      <c r="H1596">
        <f>IF(D1596&lt;=3,VLOOKUP(A1596&amp;D1596,[1]ratio_condo_family!$A:$F,6,FALSE),0)</f>
        <v>1.2478882413474455</v>
      </c>
      <c r="I1596">
        <f>VLOOKUP(A1596&amp;3,[1]ratio_condo_family!$A:$F,6,FALSE)</f>
        <v>1.2478882413474455</v>
      </c>
      <c r="J1596">
        <f>VLOOKUP(A1596,[1]ratio_family_bedrooms!$A:$K,9,FALSE)</f>
        <v>1.0588235294117647</v>
      </c>
      <c r="K1596">
        <f>VLOOKUP(A1596,[1]ratio_family_bedrooms!$A:$K,10,FALSE)</f>
        <v>1.2222222222222223</v>
      </c>
      <c r="L1596">
        <f>VLOOKUP(A1596,[1]ratio_family_bedrooms!$A:$K,11,FALSE)</f>
        <v>1.4999999999999998</v>
      </c>
      <c r="M1596">
        <f t="shared" si="24"/>
        <v>1747.0435378864236</v>
      </c>
    </row>
    <row r="1597" spans="1:13" x14ac:dyDescent="0.2">
      <c r="A1597">
        <v>2010</v>
      </c>
      <c r="B1597">
        <v>10</v>
      </c>
      <c r="C1597" t="s">
        <v>61</v>
      </c>
      <c r="D1597">
        <v>3</v>
      </c>
      <c r="E1597" t="s">
        <v>40</v>
      </c>
      <c r="F1597">
        <f>VLOOKUP(A1597&amp;B1597&amp;C1597&amp;D1597&amp;E1597,average_median_rates_2_aptFINAL!A:P,16,FALSE)</f>
        <v>1050</v>
      </c>
      <c r="G1597">
        <f>VLOOKUP(A1597&amp;B1597&amp;C1597&amp;3&amp;E1597,average_median_rates_2_aptFINAL!A:P,16,FALSE)</f>
        <v>1050</v>
      </c>
      <c r="H1597">
        <f>IF(D1597&lt;=3,VLOOKUP(A1597&amp;D1597,[1]ratio_condo_family!$A:$F,6,FALSE),0)</f>
        <v>1.2478882413474455</v>
      </c>
      <c r="I1597">
        <f>VLOOKUP(A1597&amp;3,[1]ratio_condo_family!$A:$F,6,FALSE)</f>
        <v>1.2478882413474455</v>
      </c>
      <c r="J1597">
        <f>VLOOKUP(A1597,[1]ratio_family_bedrooms!$A:$K,9,FALSE)</f>
        <v>1.0588235294117647</v>
      </c>
      <c r="K1597">
        <f>VLOOKUP(A1597,[1]ratio_family_bedrooms!$A:$K,10,FALSE)</f>
        <v>1.2222222222222223</v>
      </c>
      <c r="L1597">
        <f>VLOOKUP(A1597,[1]ratio_family_bedrooms!$A:$K,11,FALSE)</f>
        <v>1.4999999999999998</v>
      </c>
      <c r="M1597">
        <f t="shared" si="24"/>
        <v>1310.2826534148178</v>
      </c>
    </row>
    <row r="1598" spans="1:13" x14ac:dyDescent="0.2">
      <c r="A1598">
        <v>2010</v>
      </c>
      <c r="B1598">
        <v>10</v>
      </c>
      <c r="C1598" t="s">
        <v>61</v>
      </c>
      <c r="D1598">
        <v>3</v>
      </c>
      <c r="E1598" t="s">
        <v>41</v>
      </c>
      <c r="F1598">
        <f>VLOOKUP(A1598&amp;B1598&amp;C1598&amp;D1598&amp;E1598,average_median_rates_2_aptFINAL!A:P,16,FALSE)</f>
        <v>1100</v>
      </c>
      <c r="G1598">
        <f>VLOOKUP(A1598&amp;B1598&amp;C1598&amp;3&amp;E1598,average_median_rates_2_aptFINAL!A:P,16,FALSE)</f>
        <v>1100</v>
      </c>
      <c r="H1598">
        <f>IF(D1598&lt;=3,VLOOKUP(A1598&amp;D1598,[1]ratio_condo_family!$A:$F,6,FALSE),0)</f>
        <v>1.2478882413474455</v>
      </c>
      <c r="I1598">
        <f>VLOOKUP(A1598&amp;3,[1]ratio_condo_family!$A:$F,6,FALSE)</f>
        <v>1.2478882413474455</v>
      </c>
      <c r="J1598">
        <f>VLOOKUP(A1598,[1]ratio_family_bedrooms!$A:$K,9,FALSE)</f>
        <v>1.0588235294117647</v>
      </c>
      <c r="K1598">
        <f>VLOOKUP(A1598,[1]ratio_family_bedrooms!$A:$K,10,FALSE)</f>
        <v>1.2222222222222223</v>
      </c>
      <c r="L1598">
        <f>VLOOKUP(A1598,[1]ratio_family_bedrooms!$A:$K,11,FALSE)</f>
        <v>1.4999999999999998</v>
      </c>
      <c r="M1598">
        <f t="shared" si="24"/>
        <v>1372.6770654821901</v>
      </c>
    </row>
    <row r="1599" spans="1:13" x14ac:dyDescent="0.2">
      <c r="A1599">
        <v>2010</v>
      </c>
      <c r="B1599">
        <v>10</v>
      </c>
      <c r="C1599" t="s">
        <v>61</v>
      </c>
      <c r="D1599">
        <v>3</v>
      </c>
      <c r="E1599" t="s">
        <v>42</v>
      </c>
      <c r="F1599">
        <f>VLOOKUP(A1599&amp;B1599&amp;C1599&amp;D1599&amp;E1599,average_median_rates_2_aptFINAL!A:P,16,FALSE)</f>
        <v>1050</v>
      </c>
      <c r="G1599">
        <f>VLOOKUP(A1599&amp;B1599&amp;C1599&amp;3&amp;E1599,average_median_rates_2_aptFINAL!A:P,16,FALSE)</f>
        <v>1050</v>
      </c>
      <c r="H1599">
        <f>IF(D1599&lt;=3,VLOOKUP(A1599&amp;D1599,[1]ratio_condo_family!$A:$F,6,FALSE),0)</f>
        <v>1.2478882413474455</v>
      </c>
      <c r="I1599">
        <f>VLOOKUP(A1599&amp;3,[1]ratio_condo_family!$A:$F,6,FALSE)</f>
        <v>1.2478882413474455</v>
      </c>
      <c r="J1599">
        <f>VLOOKUP(A1599,[1]ratio_family_bedrooms!$A:$K,9,FALSE)</f>
        <v>1.0588235294117647</v>
      </c>
      <c r="K1599">
        <f>VLOOKUP(A1599,[1]ratio_family_bedrooms!$A:$K,10,FALSE)</f>
        <v>1.2222222222222223</v>
      </c>
      <c r="L1599">
        <f>VLOOKUP(A1599,[1]ratio_family_bedrooms!$A:$K,11,FALSE)</f>
        <v>1.4999999999999998</v>
      </c>
      <c r="M1599">
        <f t="shared" si="24"/>
        <v>1310.2826534148178</v>
      </c>
    </row>
    <row r="1600" spans="1:13" x14ac:dyDescent="0.2">
      <c r="A1600">
        <v>2010</v>
      </c>
      <c r="B1600">
        <v>10</v>
      </c>
      <c r="C1600" t="s">
        <v>61</v>
      </c>
      <c r="D1600">
        <v>3</v>
      </c>
      <c r="E1600" t="s">
        <v>43</v>
      </c>
      <c r="F1600">
        <f>VLOOKUP(A1600&amp;B1600&amp;C1600&amp;D1600&amp;E1600,average_median_rates_2_aptFINAL!A:P,16,FALSE)</f>
        <v>1182</v>
      </c>
      <c r="G1600">
        <f>VLOOKUP(A1600&amp;B1600&amp;C1600&amp;3&amp;E1600,average_median_rates_2_aptFINAL!A:P,16,FALSE)</f>
        <v>1182</v>
      </c>
      <c r="H1600">
        <f>IF(D1600&lt;=3,VLOOKUP(A1600&amp;D1600,[1]ratio_condo_family!$A:$F,6,FALSE),0)</f>
        <v>1.2478882413474455</v>
      </c>
      <c r="I1600">
        <f>VLOOKUP(A1600&amp;3,[1]ratio_condo_family!$A:$F,6,FALSE)</f>
        <v>1.2478882413474455</v>
      </c>
      <c r="J1600">
        <f>VLOOKUP(A1600,[1]ratio_family_bedrooms!$A:$K,9,FALSE)</f>
        <v>1.0588235294117647</v>
      </c>
      <c r="K1600">
        <f>VLOOKUP(A1600,[1]ratio_family_bedrooms!$A:$K,10,FALSE)</f>
        <v>1.2222222222222223</v>
      </c>
      <c r="L1600">
        <f>VLOOKUP(A1600,[1]ratio_family_bedrooms!$A:$K,11,FALSE)</f>
        <v>1.4999999999999998</v>
      </c>
      <c r="M1600">
        <f t="shared" si="24"/>
        <v>1475.0039012726807</v>
      </c>
    </row>
    <row r="1601" spans="1:13" x14ac:dyDescent="0.2">
      <c r="A1601">
        <v>2010</v>
      </c>
      <c r="B1601">
        <v>10</v>
      </c>
      <c r="C1601" t="s">
        <v>61</v>
      </c>
      <c r="D1601">
        <v>3</v>
      </c>
      <c r="E1601" t="s">
        <v>60</v>
      </c>
      <c r="F1601">
        <f>VLOOKUP(A1601&amp;B1601&amp;C1601&amp;D1601&amp;E1601,average_median_rates_2_aptFINAL!A:P,16,FALSE)</f>
        <v>1600</v>
      </c>
      <c r="G1601">
        <f>VLOOKUP(A1601&amp;B1601&amp;C1601&amp;3&amp;E1601,average_median_rates_2_aptFINAL!A:P,16,FALSE)</f>
        <v>1600</v>
      </c>
      <c r="H1601">
        <f>IF(D1601&lt;=3,VLOOKUP(A1601&amp;D1601,[1]ratio_condo_family!$A:$F,6,FALSE),0)</f>
        <v>1.2478882413474455</v>
      </c>
      <c r="I1601">
        <f>VLOOKUP(A1601&amp;3,[1]ratio_condo_family!$A:$F,6,FALSE)</f>
        <v>1.2478882413474455</v>
      </c>
      <c r="J1601">
        <f>VLOOKUP(A1601,[1]ratio_family_bedrooms!$A:$K,9,FALSE)</f>
        <v>1.0588235294117647</v>
      </c>
      <c r="K1601">
        <f>VLOOKUP(A1601,[1]ratio_family_bedrooms!$A:$K,10,FALSE)</f>
        <v>1.2222222222222223</v>
      </c>
      <c r="L1601">
        <f>VLOOKUP(A1601,[1]ratio_family_bedrooms!$A:$K,11,FALSE)</f>
        <v>1.4999999999999998</v>
      </c>
      <c r="M1601">
        <f t="shared" si="24"/>
        <v>1996.6211861559127</v>
      </c>
    </row>
    <row r="1602" spans="1:13" x14ac:dyDescent="0.2">
      <c r="A1602">
        <v>2009</v>
      </c>
      <c r="B1602">
        <v>10</v>
      </c>
      <c r="C1602" t="s">
        <v>59</v>
      </c>
      <c r="D1602">
        <v>1</v>
      </c>
      <c r="E1602" t="s">
        <v>16</v>
      </c>
      <c r="F1602">
        <f>VLOOKUP(A1602&amp;B1602&amp;C1602&amp;D1602&amp;E1602,average_median_rates_2_aptFINAL!A:P,16,FALSE)</f>
        <v>1091.4524776604371</v>
      </c>
      <c r="G1602">
        <f>VLOOKUP(A1602&amp;B1602&amp;C1602&amp;3&amp;E1602,average_median_rates_2_aptFINAL!A:P,16,FALSE)</f>
        <v>2230.2961847389552</v>
      </c>
      <c r="H1602">
        <f>IF(D1602&lt;=3,VLOOKUP(A1602&amp;D1602,[1]ratio_condo_family!$A:$F,6,FALSE),0)</f>
        <v>1.0934652484812573</v>
      </c>
      <c r="I1602">
        <f>VLOOKUP(A1602&amp;3,[1]ratio_condo_family!$A:$F,6,FALSE)</f>
        <v>1.1956021123503855</v>
      </c>
      <c r="J1602">
        <f>VLOOKUP(A1602,[1]ratio_family_bedrooms!$A:$K,9,FALSE)</f>
        <v>1.0588235294117647</v>
      </c>
      <c r="K1602">
        <f>VLOOKUP(A1602,[1]ratio_family_bedrooms!$A:$K,10,FALSE)</f>
        <v>1.2222222222222221</v>
      </c>
      <c r="L1602">
        <f>VLOOKUP(A1602,[1]ratio_family_bedrooms!$A:$K,11,FALSE)</f>
        <v>1.5</v>
      </c>
      <c r="M1602">
        <f t="shared" si="24"/>
        <v>1193.4653546904538</v>
      </c>
    </row>
    <row r="1603" spans="1:13" x14ac:dyDescent="0.2">
      <c r="A1603">
        <v>2009</v>
      </c>
      <c r="B1603">
        <v>10</v>
      </c>
      <c r="C1603" t="s">
        <v>59</v>
      </c>
      <c r="D1603">
        <v>1</v>
      </c>
      <c r="E1603" t="s">
        <v>17</v>
      </c>
      <c r="F1603">
        <f>VLOOKUP(A1603&amp;B1603&amp;C1603&amp;D1603&amp;E1603,average_median_rates_2_aptFINAL!A:P,16,FALSE)</f>
        <v>1127.7015073562625</v>
      </c>
      <c r="G1603">
        <f>VLOOKUP(A1603&amp;B1603&amp;C1603&amp;3&amp;E1603,average_median_rates_2_aptFINAL!A:P,16,FALSE)</f>
        <v>2375.5629251010801</v>
      </c>
      <c r="H1603">
        <f>IF(D1603&lt;=3,VLOOKUP(A1603&amp;D1603,[1]ratio_condo_family!$A:$F,6,FALSE),0)</f>
        <v>1.0934652484812573</v>
      </c>
      <c r="I1603">
        <f>VLOOKUP(A1603&amp;3,[1]ratio_condo_family!$A:$F,6,FALSE)</f>
        <v>1.1956021123503855</v>
      </c>
      <c r="J1603">
        <f>VLOOKUP(A1603,[1]ratio_family_bedrooms!$A:$K,9,FALSE)</f>
        <v>1.0588235294117647</v>
      </c>
      <c r="K1603">
        <f>VLOOKUP(A1603,[1]ratio_family_bedrooms!$A:$K,10,FALSE)</f>
        <v>1.2222222222222221</v>
      </c>
      <c r="L1603">
        <f>VLOOKUP(A1603,[1]ratio_family_bedrooms!$A:$K,11,FALSE)</f>
        <v>1.5</v>
      </c>
      <c r="M1603">
        <f t="shared" ref="M1603:M1666" si="25">IF(D1603&lt;=3,F1603*H1603,IF(D1603=4,G1603*I1603*J1603,IF(D1603=5,G1603*I1603*J1603*K1603,IF(D1603=6,G1603*I1603*J1603*K1603*L1603,0))))</f>
        <v>1233.102408954004</v>
      </c>
    </row>
    <row r="1604" spans="1:13" x14ac:dyDescent="0.2">
      <c r="A1604">
        <v>2009</v>
      </c>
      <c r="B1604">
        <v>10</v>
      </c>
      <c r="C1604" t="s">
        <v>59</v>
      </c>
      <c r="D1604">
        <v>1</v>
      </c>
      <c r="E1604" t="s">
        <v>19</v>
      </c>
      <c r="F1604">
        <f>VLOOKUP(A1604&amp;B1604&amp;C1604&amp;D1604&amp;E1604,average_median_rates_2_aptFINAL!A:P,16,FALSE)</f>
        <v>1021.7747089087438</v>
      </c>
      <c r="G1604">
        <f>VLOOKUP(A1604&amp;B1604&amp;C1604&amp;3&amp;E1604,average_median_rates_2_aptFINAL!A:P,16,FALSE)</f>
        <v>1770.3456857734011</v>
      </c>
      <c r="H1604">
        <f>IF(D1604&lt;=3,VLOOKUP(A1604&amp;D1604,[1]ratio_condo_family!$A:$F,6,FALSE),0)</f>
        <v>1.0934652484812573</v>
      </c>
      <c r="I1604">
        <f>VLOOKUP(A1604&amp;3,[1]ratio_condo_family!$A:$F,6,FALSE)</f>
        <v>1.1956021123503855</v>
      </c>
      <c r="J1604">
        <f>VLOOKUP(A1604,[1]ratio_family_bedrooms!$A:$K,9,FALSE)</f>
        <v>1.0588235294117647</v>
      </c>
      <c r="K1604">
        <f>VLOOKUP(A1604,[1]ratio_family_bedrooms!$A:$K,10,FALSE)</f>
        <v>1.2222222222222221</v>
      </c>
      <c r="L1604">
        <f>VLOOKUP(A1604,[1]ratio_family_bedrooms!$A:$K,11,FALSE)</f>
        <v>1.5</v>
      </c>
      <c r="M1604">
        <f t="shared" si="25"/>
        <v>1117.2751359687638</v>
      </c>
    </row>
    <row r="1605" spans="1:13" x14ac:dyDescent="0.2">
      <c r="A1605">
        <v>2009</v>
      </c>
      <c r="B1605">
        <v>10</v>
      </c>
      <c r="C1605" t="s">
        <v>59</v>
      </c>
      <c r="D1605">
        <v>1</v>
      </c>
      <c r="E1605" t="s">
        <v>20</v>
      </c>
      <c r="F1605">
        <f>VLOOKUP(A1605&amp;B1605&amp;C1605&amp;D1605&amp;E1605,average_median_rates_2_aptFINAL!A:P,16,FALSE)</f>
        <v>1031.7286758732703</v>
      </c>
      <c r="G1605">
        <f>VLOOKUP(A1605&amp;B1605&amp;C1605&amp;3&amp;E1605,average_median_rates_2_aptFINAL!A:P,16,FALSE)</f>
        <v>2085.9767859316007</v>
      </c>
      <c r="H1605">
        <f>IF(D1605&lt;=3,VLOOKUP(A1605&amp;D1605,[1]ratio_condo_family!$A:$F,6,FALSE),0)</f>
        <v>1.0934652484812573</v>
      </c>
      <c r="I1605">
        <f>VLOOKUP(A1605&amp;3,[1]ratio_condo_family!$A:$F,6,FALSE)</f>
        <v>1.1956021123503855</v>
      </c>
      <c r="J1605">
        <f>VLOOKUP(A1605,[1]ratio_family_bedrooms!$A:$K,9,FALSE)</f>
        <v>1.0588235294117647</v>
      </c>
      <c r="K1605">
        <f>VLOOKUP(A1605,[1]ratio_family_bedrooms!$A:$K,10,FALSE)</f>
        <v>1.2222222222222221</v>
      </c>
      <c r="L1605">
        <f>VLOOKUP(A1605,[1]ratio_family_bedrooms!$A:$K,11,FALSE)</f>
        <v>1.5</v>
      </c>
      <c r="M1605">
        <f t="shared" si="25"/>
        <v>1128.1594529290039</v>
      </c>
    </row>
    <row r="1606" spans="1:13" x14ac:dyDescent="0.2">
      <c r="A1606">
        <v>2009</v>
      </c>
      <c r="B1606">
        <v>10</v>
      </c>
      <c r="C1606" t="s">
        <v>59</v>
      </c>
      <c r="D1606">
        <v>1</v>
      </c>
      <c r="E1606" t="s">
        <v>21</v>
      </c>
      <c r="F1606">
        <f>VLOOKUP(A1606&amp;B1606&amp;C1606&amp;D1606&amp;E1606,average_median_rates_2_aptFINAL!A:P,16,FALSE)</f>
        <v>1023.0189547793143</v>
      </c>
      <c r="G1606">
        <f>VLOOKUP(A1606&amp;B1606&amp;C1606&amp;3&amp;E1606,average_median_rates_2_aptFINAL!A:P,16,FALSE)</f>
        <v>2188.7471705001817</v>
      </c>
      <c r="H1606">
        <f>IF(D1606&lt;=3,VLOOKUP(A1606&amp;D1606,[1]ratio_condo_family!$A:$F,6,FALSE),0)</f>
        <v>1.0934652484812573</v>
      </c>
      <c r="I1606">
        <f>VLOOKUP(A1606&amp;3,[1]ratio_condo_family!$A:$F,6,FALSE)</f>
        <v>1.1956021123503855</v>
      </c>
      <c r="J1606">
        <f>VLOOKUP(A1606,[1]ratio_family_bedrooms!$A:$K,9,FALSE)</f>
        <v>1.0588235294117647</v>
      </c>
      <c r="K1606">
        <f>VLOOKUP(A1606,[1]ratio_family_bedrooms!$A:$K,10,FALSE)</f>
        <v>1.2222222222222221</v>
      </c>
      <c r="L1606">
        <f>VLOOKUP(A1606,[1]ratio_family_bedrooms!$A:$K,11,FALSE)</f>
        <v>1.5</v>
      </c>
      <c r="M1606">
        <f t="shared" si="25"/>
        <v>1118.6356755887989</v>
      </c>
    </row>
    <row r="1607" spans="1:13" x14ac:dyDescent="0.2">
      <c r="A1607">
        <v>2009</v>
      </c>
      <c r="B1607">
        <v>10</v>
      </c>
      <c r="C1607" t="s">
        <v>59</v>
      </c>
      <c r="D1607">
        <v>1</v>
      </c>
      <c r="E1607" t="s">
        <v>23</v>
      </c>
      <c r="F1607">
        <f>VLOOKUP(A1607&amp;B1607&amp;C1607&amp;D1607&amp;E1607,average_median_rates_2_aptFINAL!A:P,16,FALSE)</f>
        <v>763.05451755573597</v>
      </c>
      <c r="G1607">
        <f>VLOOKUP(A1607&amp;B1607&amp;C1607&amp;3&amp;E1607,average_median_rates_2_aptFINAL!A:P,16,FALSE)</f>
        <v>1090.6720214190091</v>
      </c>
      <c r="H1607">
        <f>IF(D1607&lt;=3,VLOOKUP(A1607&amp;D1607,[1]ratio_condo_family!$A:$F,6,FALSE),0)</f>
        <v>1.0934652484812573</v>
      </c>
      <c r="I1607">
        <f>VLOOKUP(A1607&amp;3,[1]ratio_condo_family!$A:$F,6,FALSE)</f>
        <v>1.1956021123503855</v>
      </c>
      <c r="J1607">
        <f>VLOOKUP(A1607,[1]ratio_family_bedrooms!$A:$K,9,FALSE)</f>
        <v>1.0588235294117647</v>
      </c>
      <c r="K1607">
        <f>VLOOKUP(A1607,[1]ratio_family_bedrooms!$A:$K,10,FALSE)</f>
        <v>1.2222222222222221</v>
      </c>
      <c r="L1607">
        <f>VLOOKUP(A1607,[1]ratio_family_bedrooms!$A:$K,11,FALSE)</f>
        <v>1.5</v>
      </c>
      <c r="M1607">
        <f t="shared" si="25"/>
        <v>834.3735976438287</v>
      </c>
    </row>
    <row r="1608" spans="1:13" x14ac:dyDescent="0.2">
      <c r="A1608">
        <v>2009</v>
      </c>
      <c r="B1608">
        <v>10</v>
      </c>
      <c r="C1608" t="s">
        <v>59</v>
      </c>
      <c r="D1608">
        <v>1</v>
      </c>
      <c r="E1608" t="s">
        <v>24</v>
      </c>
      <c r="F1608">
        <f>VLOOKUP(A1608&amp;B1608&amp;C1608&amp;D1608&amp;E1608,average_median_rates_2_aptFINAL!A:P,16,FALSE)</f>
        <v>874.45599783373939</v>
      </c>
      <c r="G1608">
        <f>VLOOKUP(A1608&amp;B1608&amp;C1608&amp;3&amp;E1608,average_median_rates_2_aptFINAL!A:P,16,FALSE)</f>
        <v>1269.4492363392962</v>
      </c>
      <c r="H1608">
        <f>IF(D1608&lt;=3,VLOOKUP(A1608&amp;D1608,[1]ratio_condo_family!$A:$F,6,FALSE),0)</f>
        <v>1.0934652484812573</v>
      </c>
      <c r="I1608">
        <f>VLOOKUP(A1608&amp;3,[1]ratio_condo_family!$A:$F,6,FALSE)</f>
        <v>1.1956021123503855</v>
      </c>
      <c r="J1608">
        <f>VLOOKUP(A1608,[1]ratio_family_bedrooms!$A:$K,9,FALSE)</f>
        <v>1.0588235294117647</v>
      </c>
      <c r="K1608">
        <f>VLOOKUP(A1608,[1]ratio_family_bedrooms!$A:$K,10,FALSE)</f>
        <v>1.2222222222222221</v>
      </c>
      <c r="L1608">
        <f>VLOOKUP(A1608,[1]ratio_family_bedrooms!$A:$K,11,FALSE)</f>
        <v>1.5</v>
      </c>
      <c r="M1608">
        <f t="shared" si="25"/>
        <v>956.18724495719562</v>
      </c>
    </row>
    <row r="1609" spans="1:13" x14ac:dyDescent="0.2">
      <c r="A1609">
        <v>2009</v>
      </c>
      <c r="B1609">
        <v>10</v>
      </c>
      <c r="C1609" t="s">
        <v>59</v>
      </c>
      <c r="D1609">
        <v>1</v>
      </c>
      <c r="E1609" t="s">
        <v>25</v>
      </c>
      <c r="F1609">
        <f>VLOOKUP(A1609&amp;B1609&amp;C1609&amp;D1609&amp;E1609,average_median_rates_2_aptFINAL!A:P,16,FALSE)</f>
        <v>817.22068778770597</v>
      </c>
      <c r="G1609">
        <f>VLOOKUP(A1609&amp;B1609&amp;C1609&amp;3&amp;E1609,average_median_rates_2_aptFINAL!A:P,16,FALSE)</f>
        <v>1126.1903979554577</v>
      </c>
      <c r="H1609">
        <f>IF(D1609&lt;=3,VLOOKUP(A1609&amp;D1609,[1]ratio_condo_family!$A:$F,6,FALSE),0)</f>
        <v>1.0934652484812573</v>
      </c>
      <c r="I1609">
        <f>VLOOKUP(A1609&amp;3,[1]ratio_condo_family!$A:$F,6,FALSE)</f>
        <v>1.1956021123503855</v>
      </c>
      <c r="J1609">
        <f>VLOOKUP(A1609,[1]ratio_family_bedrooms!$A:$K,9,FALSE)</f>
        <v>1.0588235294117647</v>
      </c>
      <c r="K1609">
        <f>VLOOKUP(A1609,[1]ratio_family_bedrooms!$A:$K,10,FALSE)</f>
        <v>1.2222222222222221</v>
      </c>
      <c r="L1609">
        <f>VLOOKUP(A1609,[1]ratio_family_bedrooms!$A:$K,11,FALSE)</f>
        <v>1.5</v>
      </c>
      <c r="M1609">
        <f t="shared" si="25"/>
        <v>893.60242243580785</v>
      </c>
    </row>
    <row r="1610" spans="1:13" x14ac:dyDescent="0.2">
      <c r="A1610">
        <v>2009</v>
      </c>
      <c r="B1610">
        <v>10</v>
      </c>
      <c r="C1610" t="s">
        <v>59</v>
      </c>
      <c r="D1610">
        <v>1</v>
      </c>
      <c r="E1610" t="s">
        <v>26</v>
      </c>
      <c r="F1610">
        <f>VLOOKUP(A1610&amp;B1610&amp;C1610&amp;D1610&amp;E1610,average_median_rates_2_aptFINAL!A:P,16,FALSE)</f>
        <v>869.14721545265843</v>
      </c>
      <c r="G1610">
        <f>VLOOKUP(A1610&amp;B1610&amp;C1610&amp;3&amp;E1610,average_median_rates_2_aptFINAL!A:P,16,FALSE)</f>
        <v>1098.7405987586712</v>
      </c>
      <c r="H1610">
        <f>IF(D1610&lt;=3,VLOOKUP(A1610&amp;D1610,[1]ratio_condo_family!$A:$F,6,FALSE),0)</f>
        <v>1.0934652484812573</v>
      </c>
      <c r="I1610">
        <f>VLOOKUP(A1610&amp;3,[1]ratio_condo_family!$A:$F,6,FALSE)</f>
        <v>1.1956021123503855</v>
      </c>
      <c r="J1610">
        <f>VLOOKUP(A1610,[1]ratio_family_bedrooms!$A:$K,9,FALSE)</f>
        <v>1.0588235294117647</v>
      </c>
      <c r="K1610">
        <f>VLOOKUP(A1610,[1]ratio_family_bedrooms!$A:$K,10,FALSE)</f>
        <v>1.2222222222222221</v>
      </c>
      <c r="L1610">
        <f>VLOOKUP(A1610,[1]ratio_family_bedrooms!$A:$K,11,FALSE)</f>
        <v>1.5</v>
      </c>
      <c r="M1610">
        <f t="shared" si="25"/>
        <v>950.38227591173404</v>
      </c>
    </row>
    <row r="1611" spans="1:13" x14ac:dyDescent="0.2">
      <c r="A1611">
        <v>2009</v>
      </c>
      <c r="B1611">
        <v>10</v>
      </c>
      <c r="C1611" t="s">
        <v>59</v>
      </c>
      <c r="D1611">
        <v>1</v>
      </c>
      <c r="E1611" t="s">
        <v>27</v>
      </c>
      <c r="F1611">
        <f>VLOOKUP(A1611&amp;B1611&amp;C1611&amp;D1611&amp;E1611,average_median_rates_2_aptFINAL!A:P,16,FALSE)</f>
        <v>1251.9601949634464</v>
      </c>
      <c r="G1611">
        <f>VLOOKUP(A1611&amp;B1611&amp;C1611&amp;3&amp;E1611,average_median_rates_2_aptFINAL!A:P,16,FALSE)</f>
        <v>2034.8619325787947</v>
      </c>
      <c r="H1611">
        <f>IF(D1611&lt;=3,VLOOKUP(A1611&amp;D1611,[1]ratio_condo_family!$A:$F,6,FALSE),0)</f>
        <v>1.0934652484812573</v>
      </c>
      <c r="I1611">
        <f>VLOOKUP(A1611&amp;3,[1]ratio_condo_family!$A:$F,6,FALSE)</f>
        <v>1.1956021123503855</v>
      </c>
      <c r="J1611">
        <f>VLOOKUP(A1611,[1]ratio_family_bedrooms!$A:$K,9,FALSE)</f>
        <v>1.0588235294117647</v>
      </c>
      <c r="K1611">
        <f>VLOOKUP(A1611,[1]ratio_family_bedrooms!$A:$K,10,FALSE)</f>
        <v>1.2222222222222221</v>
      </c>
      <c r="L1611">
        <f>VLOOKUP(A1611,[1]ratio_family_bedrooms!$A:$K,11,FALSE)</f>
        <v>1.5</v>
      </c>
      <c r="M1611">
        <f t="shared" si="25"/>
        <v>1368.9749656743481</v>
      </c>
    </row>
    <row r="1612" spans="1:13" x14ac:dyDescent="0.2">
      <c r="A1612">
        <v>2009</v>
      </c>
      <c r="B1612">
        <v>10</v>
      </c>
      <c r="C1612" t="s">
        <v>59</v>
      </c>
      <c r="D1612">
        <v>1</v>
      </c>
      <c r="E1612" t="s">
        <v>28</v>
      </c>
      <c r="F1612">
        <f>VLOOKUP(A1612&amp;B1612&amp;C1612&amp;D1612&amp;E1612,average_median_rates_2_aptFINAL!A:P,16,FALSE)</f>
        <v>834.05948190269862</v>
      </c>
      <c r="G1612">
        <f>VLOOKUP(A1612&amp;B1612&amp;C1612&amp;3&amp;E1612,average_median_rates_2_aptFINAL!A:P,16,FALSE)</f>
        <v>1371.9076913715478</v>
      </c>
      <c r="H1612">
        <f>IF(D1612&lt;=3,VLOOKUP(A1612&amp;D1612,[1]ratio_condo_family!$A:$F,6,FALSE),0)</f>
        <v>1.0934652484812573</v>
      </c>
      <c r="I1612">
        <f>VLOOKUP(A1612&amp;3,[1]ratio_condo_family!$A:$F,6,FALSE)</f>
        <v>1.1956021123503855</v>
      </c>
      <c r="J1612">
        <f>VLOOKUP(A1612,[1]ratio_family_bedrooms!$A:$K,9,FALSE)</f>
        <v>1.0588235294117647</v>
      </c>
      <c r="K1612">
        <f>VLOOKUP(A1612,[1]ratio_family_bedrooms!$A:$K,10,FALSE)</f>
        <v>1.2222222222222221</v>
      </c>
      <c r="L1612">
        <f>VLOOKUP(A1612,[1]ratio_family_bedrooms!$A:$K,11,FALSE)</f>
        <v>1.5</v>
      </c>
      <c r="M1612">
        <f t="shared" si="25"/>
        <v>912.01505862688305</v>
      </c>
    </row>
    <row r="1613" spans="1:13" x14ac:dyDescent="0.2">
      <c r="A1613">
        <v>2009</v>
      </c>
      <c r="B1613">
        <v>10</v>
      </c>
      <c r="C1613" t="s">
        <v>59</v>
      </c>
      <c r="D1613">
        <v>1</v>
      </c>
      <c r="E1613" t="s">
        <v>29</v>
      </c>
      <c r="F1613">
        <f>VLOOKUP(A1613&amp;B1613&amp;C1613&amp;D1613&amp;E1613,average_median_rates_2_aptFINAL!A:P,16,FALSE)</f>
        <v>725.39534253993997</v>
      </c>
      <c r="G1613">
        <f>VLOOKUP(A1613&amp;B1613&amp;C1613&amp;3&amp;E1613,average_median_rates_2_aptFINAL!A:P,16,FALSE)</f>
        <v>1010.4021540708285</v>
      </c>
      <c r="H1613">
        <f>IF(D1613&lt;=3,VLOOKUP(A1613&amp;D1613,[1]ratio_condo_family!$A:$F,6,FALSE),0)</f>
        <v>1.0934652484812573</v>
      </c>
      <c r="I1613">
        <f>VLOOKUP(A1613&amp;3,[1]ratio_condo_family!$A:$F,6,FALSE)</f>
        <v>1.1956021123503855</v>
      </c>
      <c r="J1613">
        <f>VLOOKUP(A1613,[1]ratio_family_bedrooms!$A:$K,9,FALSE)</f>
        <v>1.0588235294117647</v>
      </c>
      <c r="K1613">
        <f>VLOOKUP(A1613,[1]ratio_family_bedrooms!$A:$K,10,FALSE)</f>
        <v>1.2222222222222221</v>
      </c>
      <c r="L1613">
        <f>VLOOKUP(A1613,[1]ratio_family_bedrooms!$A:$K,11,FALSE)</f>
        <v>1.5</v>
      </c>
      <c r="M1613">
        <f t="shared" si="25"/>
        <v>793.19459847758219</v>
      </c>
    </row>
    <row r="1614" spans="1:13" x14ac:dyDescent="0.2">
      <c r="A1614">
        <v>2009</v>
      </c>
      <c r="B1614">
        <v>10</v>
      </c>
      <c r="C1614" t="s">
        <v>59</v>
      </c>
      <c r="D1614">
        <v>1</v>
      </c>
      <c r="E1614" t="s">
        <v>31</v>
      </c>
      <c r="F1614">
        <f>VLOOKUP(A1614&amp;B1614&amp;C1614&amp;D1614&amp;E1614,average_median_rates_2_aptFINAL!A:P,16,FALSE)</f>
        <v>852.14252188825719</v>
      </c>
      <c r="G1614">
        <f>VLOOKUP(A1614&amp;B1614&amp;C1614&amp;3&amp;E1614,average_median_rates_2_aptFINAL!A:P,16,FALSE)</f>
        <v>1289.3919313618107</v>
      </c>
      <c r="H1614">
        <f>IF(D1614&lt;=3,VLOOKUP(A1614&amp;D1614,[1]ratio_condo_family!$A:$F,6,FALSE),0)</f>
        <v>1.0934652484812573</v>
      </c>
      <c r="I1614">
        <f>VLOOKUP(A1614&amp;3,[1]ratio_condo_family!$A:$F,6,FALSE)</f>
        <v>1.1956021123503855</v>
      </c>
      <c r="J1614">
        <f>VLOOKUP(A1614,[1]ratio_family_bedrooms!$A:$K,9,FALSE)</f>
        <v>1.0588235294117647</v>
      </c>
      <c r="K1614">
        <f>VLOOKUP(A1614,[1]ratio_family_bedrooms!$A:$K,10,FALSE)</f>
        <v>1.2222222222222221</v>
      </c>
      <c r="L1614">
        <f>VLOOKUP(A1614,[1]ratio_family_bedrooms!$A:$K,11,FALSE)</f>
        <v>1.5</v>
      </c>
      <c r="M1614">
        <f t="shared" si="25"/>
        <v>931.78823443798831</v>
      </c>
    </row>
    <row r="1615" spans="1:13" x14ac:dyDescent="0.2">
      <c r="A1615">
        <v>2009</v>
      </c>
      <c r="B1615">
        <v>10</v>
      </c>
      <c r="C1615" t="s">
        <v>59</v>
      </c>
      <c r="D1615">
        <v>1</v>
      </c>
      <c r="E1615" t="s">
        <v>32</v>
      </c>
      <c r="F1615">
        <f>VLOOKUP(A1615&amp;B1615&amp;C1615&amp;D1615&amp;E1615,average_median_rates_2_aptFINAL!A:P,16,FALSE)</f>
        <v>754.01299756295668</v>
      </c>
      <c r="G1615">
        <f>VLOOKUP(A1615&amp;B1615&amp;C1615&amp;3&amp;E1615,average_median_rates_2_aptFINAL!A:P,16,FALSE)</f>
        <v>1254.0399172447371</v>
      </c>
      <c r="H1615">
        <f>IF(D1615&lt;=3,VLOOKUP(A1615&amp;D1615,[1]ratio_condo_family!$A:$F,6,FALSE),0)</f>
        <v>1.0934652484812573</v>
      </c>
      <c r="I1615">
        <f>VLOOKUP(A1615&amp;3,[1]ratio_condo_family!$A:$F,6,FALSE)</f>
        <v>1.1956021123503855</v>
      </c>
      <c r="J1615">
        <f>VLOOKUP(A1615,[1]ratio_family_bedrooms!$A:$K,9,FALSE)</f>
        <v>1.0588235294117647</v>
      </c>
      <c r="K1615">
        <f>VLOOKUP(A1615,[1]ratio_family_bedrooms!$A:$K,10,FALSE)</f>
        <v>1.2222222222222221</v>
      </c>
      <c r="L1615">
        <f>VLOOKUP(A1615,[1]ratio_family_bedrooms!$A:$K,11,FALSE)</f>
        <v>1.5</v>
      </c>
      <c r="M1615">
        <f t="shared" si="25"/>
        <v>824.48700973827602</v>
      </c>
    </row>
    <row r="1616" spans="1:13" x14ac:dyDescent="0.2">
      <c r="A1616">
        <v>2009</v>
      </c>
      <c r="B1616">
        <v>10</v>
      </c>
      <c r="C1616" t="s">
        <v>59</v>
      </c>
      <c r="D1616">
        <v>1</v>
      </c>
      <c r="E1616" t="s">
        <v>33</v>
      </c>
      <c r="F1616">
        <f>VLOOKUP(A1616&amp;B1616&amp;C1616&amp;D1616&amp;E1616,average_median_rates_2_aptFINAL!A:P,16,FALSE)</f>
        <v>1059.8901074104158</v>
      </c>
      <c r="G1616">
        <f>VLOOKUP(A1616&amp;B1616&amp;C1616&amp;3&amp;E1616,average_median_rates_2_aptFINAL!A:P,16,FALSE)</f>
        <v>1820.0048679566764</v>
      </c>
      <c r="H1616">
        <f>IF(D1616&lt;=3,VLOOKUP(A1616&amp;D1616,[1]ratio_condo_family!$A:$F,6,FALSE),0)</f>
        <v>1.0934652484812573</v>
      </c>
      <c r="I1616">
        <f>VLOOKUP(A1616&amp;3,[1]ratio_condo_family!$A:$F,6,FALSE)</f>
        <v>1.1956021123503855</v>
      </c>
      <c r="J1616">
        <f>VLOOKUP(A1616,[1]ratio_family_bedrooms!$A:$K,9,FALSE)</f>
        <v>1.0588235294117647</v>
      </c>
      <c r="K1616">
        <f>VLOOKUP(A1616,[1]ratio_family_bedrooms!$A:$K,10,FALSE)</f>
        <v>1.2222222222222221</v>
      </c>
      <c r="L1616">
        <f>VLOOKUP(A1616,[1]ratio_family_bedrooms!$A:$K,11,FALSE)</f>
        <v>1.5</v>
      </c>
      <c r="M1616">
        <f t="shared" si="25"/>
        <v>1158.9529996623567</v>
      </c>
    </row>
    <row r="1617" spans="1:13" x14ac:dyDescent="0.2">
      <c r="A1617">
        <v>2009</v>
      </c>
      <c r="B1617">
        <v>10</v>
      </c>
      <c r="C1617" t="s">
        <v>59</v>
      </c>
      <c r="D1617">
        <v>1</v>
      </c>
      <c r="E1617" t="s">
        <v>34</v>
      </c>
      <c r="F1617">
        <f>VLOOKUP(A1617&amp;B1617&amp;C1617&amp;D1617&amp;E1617,average_median_rates_2_aptFINAL!A:P,16,FALSE)</f>
        <v>979.1385504106903</v>
      </c>
      <c r="G1617">
        <f>VLOOKUP(A1617&amp;B1617&amp;C1617&amp;3&amp;E1617,average_median_rates_2_aptFINAL!A:P,16,FALSE)</f>
        <v>1308.3572471705002</v>
      </c>
      <c r="H1617">
        <f>IF(D1617&lt;=3,VLOOKUP(A1617&amp;D1617,[1]ratio_condo_family!$A:$F,6,FALSE),0)</f>
        <v>1.0934652484812573</v>
      </c>
      <c r="I1617">
        <f>VLOOKUP(A1617&amp;3,[1]ratio_condo_family!$A:$F,6,FALSE)</f>
        <v>1.1956021123503855</v>
      </c>
      <c r="J1617">
        <f>VLOOKUP(A1617,[1]ratio_family_bedrooms!$A:$K,9,FALSE)</f>
        <v>1.0588235294117647</v>
      </c>
      <c r="K1617">
        <f>VLOOKUP(A1617,[1]ratio_family_bedrooms!$A:$K,10,FALSE)</f>
        <v>1.2222222222222221</v>
      </c>
      <c r="L1617">
        <f>VLOOKUP(A1617,[1]ratio_family_bedrooms!$A:$K,11,FALSE)</f>
        <v>1.5</v>
      </c>
      <c r="M1617">
        <f t="shared" si="25"/>
        <v>1070.6539783224034</v>
      </c>
    </row>
    <row r="1618" spans="1:13" x14ac:dyDescent="0.2">
      <c r="A1618">
        <v>2009</v>
      </c>
      <c r="B1618">
        <v>10</v>
      </c>
      <c r="C1618" t="s">
        <v>59</v>
      </c>
      <c r="D1618">
        <v>1</v>
      </c>
      <c r="E1618" t="s">
        <v>35</v>
      </c>
      <c r="F1618">
        <f>VLOOKUP(A1618&amp;B1618&amp;C1618&amp;D1618&amp;E1618,average_median_rates_2_aptFINAL!A:P,16,FALSE)</f>
        <v>1171.167163101363</v>
      </c>
      <c r="G1618">
        <f>VLOOKUP(A1618&amp;B1618&amp;C1618&amp;3&amp;E1618,average_median_rates_2_aptFINAL!A:P,16,FALSE)</f>
        <v>2736.9945235487357</v>
      </c>
      <c r="H1618">
        <f>IF(D1618&lt;=3,VLOOKUP(A1618&amp;D1618,[1]ratio_condo_family!$A:$F,6,FALSE),0)</f>
        <v>1.0934652484812573</v>
      </c>
      <c r="I1618">
        <f>VLOOKUP(A1618&amp;3,[1]ratio_condo_family!$A:$F,6,FALSE)</f>
        <v>1.1956021123503855</v>
      </c>
      <c r="J1618">
        <f>VLOOKUP(A1618,[1]ratio_family_bedrooms!$A:$K,9,FALSE)</f>
        <v>1.0588235294117647</v>
      </c>
      <c r="K1618">
        <f>VLOOKUP(A1618,[1]ratio_family_bedrooms!$A:$K,10,FALSE)</f>
        <v>1.2222222222222221</v>
      </c>
      <c r="L1618">
        <f>VLOOKUP(A1618,[1]ratio_family_bedrooms!$A:$K,11,FALSE)</f>
        <v>1.5</v>
      </c>
      <c r="M1618">
        <f t="shared" si="25"/>
        <v>1280.6305930137212</v>
      </c>
    </row>
    <row r="1619" spans="1:13" x14ac:dyDescent="0.2">
      <c r="A1619">
        <v>2009</v>
      </c>
      <c r="B1619">
        <v>10</v>
      </c>
      <c r="C1619" t="s">
        <v>59</v>
      </c>
      <c r="D1619">
        <v>1</v>
      </c>
      <c r="E1619" t="s">
        <v>36</v>
      </c>
      <c r="F1619">
        <f>VLOOKUP(A1619&amp;B1619&amp;C1619&amp;D1619&amp;E1619,average_median_rates_2_aptFINAL!A:P,16,FALSE)</f>
        <v>867.4052712338663</v>
      </c>
      <c r="G1619">
        <f>VLOOKUP(A1619&amp;B1619&amp;C1619&amp;3&amp;E1619,average_median_rates_2_aptFINAL!A:P,16,FALSE)</f>
        <v>1262.6075818425215</v>
      </c>
      <c r="H1619">
        <f>IF(D1619&lt;=3,VLOOKUP(A1619&amp;D1619,[1]ratio_condo_family!$A:$F,6,FALSE),0)</f>
        <v>1.0934652484812573</v>
      </c>
      <c r="I1619">
        <f>VLOOKUP(A1619&amp;3,[1]ratio_condo_family!$A:$F,6,FALSE)</f>
        <v>1.1956021123503855</v>
      </c>
      <c r="J1619">
        <f>VLOOKUP(A1619,[1]ratio_family_bedrooms!$A:$K,9,FALSE)</f>
        <v>1.0588235294117647</v>
      </c>
      <c r="K1619">
        <f>VLOOKUP(A1619,[1]ratio_family_bedrooms!$A:$K,10,FALSE)</f>
        <v>1.2222222222222221</v>
      </c>
      <c r="L1619">
        <f>VLOOKUP(A1619,[1]ratio_family_bedrooms!$A:$K,11,FALSE)</f>
        <v>1.5</v>
      </c>
      <c r="M1619">
        <f t="shared" si="25"/>
        <v>948.47752044369201</v>
      </c>
    </row>
    <row r="1620" spans="1:13" x14ac:dyDescent="0.2">
      <c r="A1620">
        <v>2009</v>
      </c>
      <c r="B1620">
        <v>10</v>
      </c>
      <c r="C1620" t="s">
        <v>59</v>
      </c>
      <c r="D1620">
        <v>1</v>
      </c>
      <c r="E1620" t="s">
        <v>37</v>
      </c>
      <c r="F1620">
        <f>VLOOKUP(A1620&amp;B1620&amp;C1620&amp;D1620&amp;E1620,average_median_rates_2_aptFINAL!A:P,16,FALSE)</f>
        <v>689.4781117429369</v>
      </c>
      <c r="G1620">
        <f>VLOOKUP(A1620&amp;B1620&amp;C1620&amp;3&amp;E1620,average_median_rates_2_aptFINAL!A:P,16,FALSE)</f>
        <v>933.05551209165696</v>
      </c>
      <c r="H1620">
        <f>IF(D1620&lt;=3,VLOOKUP(A1620&amp;D1620,[1]ratio_condo_family!$A:$F,6,FALSE),0)</f>
        <v>1.0934652484812573</v>
      </c>
      <c r="I1620">
        <f>VLOOKUP(A1620&amp;3,[1]ratio_condo_family!$A:$F,6,FALSE)</f>
        <v>1.1956021123503855</v>
      </c>
      <c r="J1620">
        <f>VLOOKUP(A1620,[1]ratio_family_bedrooms!$A:$K,9,FALSE)</f>
        <v>1.0588235294117647</v>
      </c>
      <c r="K1620">
        <f>VLOOKUP(A1620,[1]ratio_family_bedrooms!$A:$K,10,FALSE)</f>
        <v>1.2222222222222221</v>
      </c>
      <c r="L1620">
        <f>VLOOKUP(A1620,[1]ratio_family_bedrooms!$A:$K,11,FALSE)</f>
        <v>1.5</v>
      </c>
      <c r="M1620">
        <f t="shared" si="25"/>
        <v>753.92035477937861</v>
      </c>
    </row>
    <row r="1621" spans="1:13" x14ac:dyDescent="0.2">
      <c r="A1621">
        <v>2009</v>
      </c>
      <c r="B1621">
        <v>10</v>
      </c>
      <c r="C1621" t="s">
        <v>59</v>
      </c>
      <c r="D1621">
        <v>1</v>
      </c>
      <c r="E1621" t="s">
        <v>38</v>
      </c>
      <c r="F1621">
        <f>VLOOKUP(A1621&amp;B1621&amp;C1621&amp;D1621&amp;E1621,average_median_rates_2_aptFINAL!A:P,16,FALSE)</f>
        <v>681.10018954779343</v>
      </c>
      <c r="G1621">
        <f>VLOOKUP(A1621&amp;B1621&amp;C1621&amp;3&amp;E1621,average_median_rates_2_aptFINAL!A:P,16,FALSE)</f>
        <v>939.86448825605464</v>
      </c>
      <c r="H1621">
        <f>IF(D1621&lt;=3,VLOOKUP(A1621&amp;D1621,[1]ratio_condo_family!$A:$F,6,FALSE),0)</f>
        <v>1.0934652484812573</v>
      </c>
      <c r="I1621">
        <f>VLOOKUP(A1621&amp;3,[1]ratio_condo_family!$A:$F,6,FALSE)</f>
        <v>1.1956021123503855</v>
      </c>
      <c r="J1621">
        <f>VLOOKUP(A1621,[1]ratio_family_bedrooms!$A:$K,9,FALSE)</f>
        <v>1.0588235294117647</v>
      </c>
      <c r="K1621">
        <f>VLOOKUP(A1621,[1]ratio_family_bedrooms!$A:$K,10,FALSE)</f>
        <v>1.2222222222222221</v>
      </c>
      <c r="L1621">
        <f>VLOOKUP(A1621,[1]ratio_family_bedrooms!$A:$K,11,FALSE)</f>
        <v>1.5</v>
      </c>
      <c r="M1621">
        <f t="shared" si="25"/>
        <v>744.75938800450933</v>
      </c>
    </row>
    <row r="1622" spans="1:13" x14ac:dyDescent="0.2">
      <c r="A1622">
        <v>2009</v>
      </c>
      <c r="B1622">
        <v>10</v>
      </c>
      <c r="C1622" t="s">
        <v>59</v>
      </c>
      <c r="D1622">
        <v>1</v>
      </c>
      <c r="E1622" t="s">
        <v>39</v>
      </c>
      <c r="F1622">
        <f>VLOOKUP(A1622&amp;B1622&amp;C1622&amp;D1622&amp;E1622,average_median_rates_2_aptFINAL!A:P,16,FALSE)</f>
        <v>741.90233775611478</v>
      </c>
      <c r="G1622">
        <f>VLOOKUP(A1622&amp;B1622&amp;C1622&amp;3&amp;E1622,average_median_rates_2_aptFINAL!A:P,16,FALSE)</f>
        <v>1196.4785201411705</v>
      </c>
      <c r="H1622">
        <f>IF(D1622&lt;=3,VLOOKUP(A1622&amp;D1622,[1]ratio_condo_family!$A:$F,6,FALSE),0)</f>
        <v>1.0934652484812573</v>
      </c>
      <c r="I1622">
        <f>VLOOKUP(A1622&amp;3,[1]ratio_condo_family!$A:$F,6,FALSE)</f>
        <v>1.1956021123503855</v>
      </c>
      <c r="J1622">
        <f>VLOOKUP(A1622,[1]ratio_family_bedrooms!$A:$K,9,FALSE)</f>
        <v>1.0588235294117647</v>
      </c>
      <c r="K1622">
        <f>VLOOKUP(A1622,[1]ratio_family_bedrooms!$A:$K,10,FALSE)</f>
        <v>1.2222222222222221</v>
      </c>
      <c r="L1622">
        <f>VLOOKUP(A1622,[1]ratio_family_bedrooms!$A:$K,11,FALSE)</f>
        <v>1.5</v>
      </c>
      <c r="M1622">
        <f t="shared" si="25"/>
        <v>811.24442410331574</v>
      </c>
    </row>
    <row r="1623" spans="1:13" x14ac:dyDescent="0.2">
      <c r="A1623">
        <v>2009</v>
      </c>
      <c r="B1623">
        <v>10</v>
      </c>
      <c r="C1623" t="s">
        <v>59</v>
      </c>
      <c r="D1623">
        <v>1</v>
      </c>
      <c r="E1623" t="s">
        <v>40</v>
      </c>
      <c r="F1623">
        <f>VLOOKUP(A1623&amp;B1623&amp;C1623&amp;D1623&amp;E1623,average_median_rates_2_aptFINAL!A:P,16,FALSE)</f>
        <v>726.72253813521047</v>
      </c>
      <c r="G1623">
        <f>VLOOKUP(A1623&amp;B1623&amp;C1623&amp;3&amp;E1623,average_median_rates_2_aptFINAL!A:P,16,FALSE)</f>
        <v>1102.0678471461608</v>
      </c>
      <c r="H1623">
        <f>IF(D1623&lt;=3,VLOOKUP(A1623&amp;D1623,[1]ratio_condo_family!$A:$F,6,FALSE),0)</f>
        <v>1.0934652484812573</v>
      </c>
      <c r="I1623">
        <f>VLOOKUP(A1623&amp;3,[1]ratio_condo_family!$A:$F,6,FALSE)</f>
        <v>1.1956021123503855</v>
      </c>
      <c r="J1623">
        <f>VLOOKUP(A1623,[1]ratio_family_bedrooms!$A:$K,9,FALSE)</f>
        <v>1.0588235294117647</v>
      </c>
      <c r="K1623">
        <f>VLOOKUP(A1623,[1]ratio_family_bedrooms!$A:$K,10,FALSE)</f>
        <v>1.2222222222222221</v>
      </c>
      <c r="L1623">
        <f>VLOOKUP(A1623,[1]ratio_family_bedrooms!$A:$K,11,FALSE)</f>
        <v>1.5</v>
      </c>
      <c r="M1623">
        <f t="shared" si="25"/>
        <v>794.64584073894787</v>
      </c>
    </row>
    <row r="1624" spans="1:13" x14ac:dyDescent="0.2">
      <c r="A1624">
        <v>2009</v>
      </c>
      <c r="B1624">
        <v>10</v>
      </c>
      <c r="C1624" t="s">
        <v>59</v>
      </c>
      <c r="D1624">
        <v>1</v>
      </c>
      <c r="E1624" t="s">
        <v>41</v>
      </c>
      <c r="F1624">
        <f>VLOOKUP(A1624&amp;B1624&amp;C1624&amp;D1624&amp;E1624,average_median_rates_2_aptFINAL!A:P,16,FALSE)</f>
        <v>745.6350753678131</v>
      </c>
      <c r="G1624">
        <f>VLOOKUP(A1624&amp;B1624&amp;C1624&amp;3&amp;E1624,average_median_rates_2_aptFINAL!A:P,16,FALSE)</f>
        <v>1037.6855908482414</v>
      </c>
      <c r="H1624">
        <f>IF(D1624&lt;=3,VLOOKUP(A1624&amp;D1624,[1]ratio_condo_family!$A:$F,6,FALSE),0)</f>
        <v>1.0934652484812573</v>
      </c>
      <c r="I1624">
        <f>VLOOKUP(A1624&amp;3,[1]ratio_condo_family!$A:$F,6,FALSE)</f>
        <v>1.1956021123503855</v>
      </c>
      <c r="J1624">
        <f>VLOOKUP(A1624,[1]ratio_family_bedrooms!$A:$K,9,FALSE)</f>
        <v>1.0588235294117647</v>
      </c>
      <c r="K1624">
        <f>VLOOKUP(A1624,[1]ratio_family_bedrooms!$A:$K,10,FALSE)</f>
        <v>1.2222222222222221</v>
      </c>
      <c r="L1624">
        <f>VLOOKUP(A1624,[1]ratio_family_bedrooms!$A:$K,11,FALSE)</f>
        <v>1.5</v>
      </c>
      <c r="M1624">
        <f t="shared" si="25"/>
        <v>815.32604296340673</v>
      </c>
    </row>
    <row r="1625" spans="1:13" x14ac:dyDescent="0.2">
      <c r="A1625">
        <v>2009</v>
      </c>
      <c r="B1625">
        <v>10</v>
      </c>
      <c r="C1625" t="s">
        <v>59</v>
      </c>
      <c r="D1625">
        <v>1</v>
      </c>
      <c r="E1625" t="s">
        <v>42</v>
      </c>
      <c r="F1625">
        <f>VLOOKUP(A1625&amp;B1625&amp;C1625&amp;D1625&amp;E1625,average_median_rates_2_aptFINAL!A:P,16,FALSE)</f>
        <v>637.46863435328078</v>
      </c>
      <c r="G1625">
        <f>VLOOKUP(A1625&amp;B1625&amp;C1625&amp;3&amp;E1625,average_median_rates_2_aptFINAL!A:P,16,FALSE)</f>
        <v>989.60685164902009</v>
      </c>
      <c r="H1625">
        <f>IF(D1625&lt;=3,VLOOKUP(A1625&amp;D1625,[1]ratio_condo_family!$A:$F,6,FALSE),0)</f>
        <v>1.0934652484812573</v>
      </c>
      <c r="I1625">
        <f>VLOOKUP(A1625&amp;3,[1]ratio_condo_family!$A:$F,6,FALSE)</f>
        <v>1.1956021123503855</v>
      </c>
      <c r="J1625">
        <f>VLOOKUP(A1625,[1]ratio_family_bedrooms!$A:$K,9,FALSE)</f>
        <v>1.0588235294117647</v>
      </c>
      <c r="K1625">
        <f>VLOOKUP(A1625,[1]ratio_family_bedrooms!$A:$K,10,FALSE)</f>
        <v>1.2222222222222221</v>
      </c>
      <c r="L1625">
        <f>VLOOKUP(A1625,[1]ratio_family_bedrooms!$A:$K,11,FALSE)</f>
        <v>1.5</v>
      </c>
      <c r="M1625">
        <f t="shared" si="25"/>
        <v>697.04979866211784</v>
      </c>
    </row>
    <row r="1626" spans="1:13" x14ac:dyDescent="0.2">
      <c r="A1626">
        <v>2009</v>
      </c>
      <c r="B1626">
        <v>10</v>
      </c>
      <c r="C1626" t="s">
        <v>59</v>
      </c>
      <c r="D1626">
        <v>1</v>
      </c>
      <c r="E1626" t="s">
        <v>43</v>
      </c>
      <c r="F1626">
        <f>VLOOKUP(A1626&amp;B1626&amp;C1626&amp;D1626&amp;E1626,average_median_rates_2_aptFINAL!A:P,16,FALSE)</f>
        <v>919</v>
      </c>
      <c r="G1626">
        <f>VLOOKUP(A1626&amp;B1626&amp;C1626&amp;3&amp;E1626,average_median_rates_2_aptFINAL!A:P,16,FALSE)</f>
        <v>1367</v>
      </c>
      <c r="H1626">
        <f>IF(D1626&lt;=3,VLOOKUP(A1626&amp;D1626,[1]ratio_condo_family!$A:$F,6,FALSE),0)</f>
        <v>1.0934652484812573</v>
      </c>
      <c r="I1626">
        <f>VLOOKUP(A1626&amp;3,[1]ratio_condo_family!$A:$F,6,FALSE)</f>
        <v>1.1956021123503855</v>
      </c>
      <c r="J1626">
        <f>VLOOKUP(A1626,[1]ratio_family_bedrooms!$A:$K,9,FALSE)</f>
        <v>1.0588235294117647</v>
      </c>
      <c r="K1626">
        <f>VLOOKUP(A1626,[1]ratio_family_bedrooms!$A:$K,10,FALSE)</f>
        <v>1.2222222222222221</v>
      </c>
      <c r="L1626">
        <f>VLOOKUP(A1626,[1]ratio_family_bedrooms!$A:$K,11,FALSE)</f>
        <v>1.5</v>
      </c>
      <c r="M1626">
        <f t="shared" si="25"/>
        <v>1004.8945633542754</v>
      </c>
    </row>
    <row r="1627" spans="1:13" x14ac:dyDescent="0.2">
      <c r="A1627">
        <v>2009</v>
      </c>
      <c r="B1627">
        <v>10</v>
      </c>
      <c r="C1627" t="s">
        <v>59</v>
      </c>
      <c r="D1627">
        <v>1</v>
      </c>
      <c r="E1627" t="s">
        <v>60</v>
      </c>
      <c r="F1627">
        <f>VLOOKUP(A1627&amp;B1627&amp;C1627&amp;D1627&amp;E1627,average_median_rates_2_aptFINAL!A:P,16,FALSE)</f>
        <v>820.64927640882092</v>
      </c>
      <c r="G1627">
        <f>VLOOKUP(A1627&amp;B1627&amp;C1627&amp;3&amp;E1627,average_median_rates_2_aptFINAL!A:P,16,FALSE)</f>
        <v>1238.5682122429109</v>
      </c>
      <c r="H1627">
        <f>IF(D1627&lt;=3,VLOOKUP(A1627&amp;D1627,[1]ratio_condo_family!$A:$F,6,FALSE),0)</f>
        <v>1.0934652484812573</v>
      </c>
      <c r="I1627">
        <f>VLOOKUP(A1627&amp;3,[1]ratio_condo_family!$A:$F,6,FALSE)</f>
        <v>1.1956021123503855</v>
      </c>
      <c r="J1627">
        <f>VLOOKUP(A1627,[1]ratio_family_bedrooms!$A:$K,9,FALSE)</f>
        <v>1.0588235294117647</v>
      </c>
      <c r="K1627">
        <f>VLOOKUP(A1627,[1]ratio_family_bedrooms!$A:$K,10,FALSE)</f>
        <v>1.2222222222222221</v>
      </c>
      <c r="L1627">
        <f>VLOOKUP(A1627,[1]ratio_family_bedrooms!$A:$K,11,FALSE)</f>
        <v>1.5</v>
      </c>
      <c r="M1627">
        <f t="shared" si="25"/>
        <v>897.35146494433536</v>
      </c>
    </row>
    <row r="1628" spans="1:13" x14ac:dyDescent="0.2">
      <c r="A1628">
        <v>2009</v>
      </c>
      <c r="B1628">
        <v>10</v>
      </c>
      <c r="C1628" t="s">
        <v>59</v>
      </c>
      <c r="D1628">
        <v>2</v>
      </c>
      <c r="E1628" t="s">
        <v>12</v>
      </c>
      <c r="F1628">
        <f>VLOOKUP(A1628&amp;B1628&amp;C1628&amp;D1628&amp;E1628,average_median_rates_2_aptFINAL!A:P,16,FALSE)</f>
        <v>1639.9442783945381</v>
      </c>
      <c r="G1628">
        <f>VLOOKUP(A1628&amp;B1628&amp;C1628&amp;3&amp;E1628,average_median_rates_2_aptFINAL!A:P,16,FALSE)</f>
        <v>2554.4117682852639</v>
      </c>
      <c r="H1628">
        <f>IF(D1628&lt;=3,VLOOKUP(A1628&amp;D1628,[1]ratio_condo_family!$A:$F,6,FALSE),0)</f>
        <v>1.1850914795850183</v>
      </c>
      <c r="I1628">
        <f>VLOOKUP(A1628&amp;3,[1]ratio_condo_family!$A:$F,6,FALSE)</f>
        <v>1.1956021123503855</v>
      </c>
      <c r="J1628">
        <f>VLOOKUP(A1628,[1]ratio_family_bedrooms!$A:$K,9,FALSE)</f>
        <v>1.0588235294117647</v>
      </c>
      <c r="K1628">
        <f>VLOOKUP(A1628,[1]ratio_family_bedrooms!$A:$K,10,FALSE)</f>
        <v>1.2222222222222221</v>
      </c>
      <c r="L1628">
        <f>VLOOKUP(A1628,[1]ratio_family_bedrooms!$A:$K,11,FALSE)</f>
        <v>1.5</v>
      </c>
      <c r="M1628">
        <f t="shared" si="25"/>
        <v>1943.4839913195683</v>
      </c>
    </row>
    <row r="1629" spans="1:13" x14ac:dyDescent="0.2">
      <c r="A1629">
        <v>2009</v>
      </c>
      <c r="B1629">
        <v>10</v>
      </c>
      <c r="C1629" t="s">
        <v>59</v>
      </c>
      <c r="D1629">
        <v>2</v>
      </c>
      <c r="E1629" t="s">
        <v>16</v>
      </c>
      <c r="F1629">
        <f>VLOOKUP(A1629&amp;B1629&amp;C1629&amp;D1629&amp;E1629,average_median_rates_2_aptFINAL!A:P,16,FALSE)</f>
        <v>1595.2707087959004</v>
      </c>
      <c r="G1629">
        <f>VLOOKUP(A1629&amp;B1629&amp;C1629&amp;3&amp;E1629,average_median_rates_2_aptFINAL!A:P,16,FALSE)</f>
        <v>2230.2961847389552</v>
      </c>
      <c r="H1629">
        <f>IF(D1629&lt;=3,VLOOKUP(A1629&amp;D1629,[1]ratio_condo_family!$A:$F,6,FALSE),0)</f>
        <v>1.1850914795850183</v>
      </c>
      <c r="I1629">
        <f>VLOOKUP(A1629&amp;3,[1]ratio_condo_family!$A:$F,6,FALSE)</f>
        <v>1.1956021123503855</v>
      </c>
      <c r="J1629">
        <f>VLOOKUP(A1629,[1]ratio_family_bedrooms!$A:$K,9,FALSE)</f>
        <v>1.0588235294117647</v>
      </c>
      <c r="K1629">
        <f>VLOOKUP(A1629,[1]ratio_family_bedrooms!$A:$K,10,FALSE)</f>
        <v>1.2222222222222221</v>
      </c>
      <c r="L1629">
        <f>VLOOKUP(A1629,[1]ratio_family_bedrooms!$A:$K,11,FALSE)</f>
        <v>1.5</v>
      </c>
      <c r="M1629">
        <f t="shared" si="25"/>
        <v>1890.5417246255745</v>
      </c>
    </row>
    <row r="1630" spans="1:13" x14ac:dyDescent="0.2">
      <c r="A1630">
        <v>2009</v>
      </c>
      <c r="B1630">
        <v>10</v>
      </c>
      <c r="C1630" t="s">
        <v>59</v>
      </c>
      <c r="D1630">
        <v>2</v>
      </c>
      <c r="E1630" t="s">
        <v>17</v>
      </c>
      <c r="F1630">
        <f>VLOOKUP(A1630&amp;B1630&amp;C1630&amp;D1630&amp;E1630,average_median_rates_2_aptFINAL!A:P,16,FALSE)</f>
        <v>1709.4919584400782</v>
      </c>
      <c r="G1630">
        <f>VLOOKUP(A1630&amp;B1630&amp;C1630&amp;3&amp;E1630,average_median_rates_2_aptFINAL!A:P,16,FALSE)</f>
        <v>2375.5629251010801</v>
      </c>
      <c r="H1630">
        <f>IF(D1630&lt;=3,VLOOKUP(A1630&amp;D1630,[1]ratio_condo_family!$A:$F,6,FALSE),0)</f>
        <v>1.1850914795850183</v>
      </c>
      <c r="I1630">
        <f>VLOOKUP(A1630&amp;3,[1]ratio_condo_family!$A:$F,6,FALSE)</f>
        <v>1.1956021123503855</v>
      </c>
      <c r="J1630">
        <f>VLOOKUP(A1630,[1]ratio_family_bedrooms!$A:$K,9,FALSE)</f>
        <v>1.0588235294117647</v>
      </c>
      <c r="K1630">
        <f>VLOOKUP(A1630,[1]ratio_family_bedrooms!$A:$K,10,FALSE)</f>
        <v>1.2222222222222221</v>
      </c>
      <c r="L1630">
        <f>VLOOKUP(A1630,[1]ratio_family_bedrooms!$A:$K,11,FALSE)</f>
        <v>1.5</v>
      </c>
      <c r="M1630">
        <f t="shared" si="25"/>
        <v>2025.9043543664427</v>
      </c>
    </row>
    <row r="1631" spans="1:13" x14ac:dyDescent="0.2">
      <c r="A1631">
        <v>2009</v>
      </c>
      <c r="B1631">
        <v>10</v>
      </c>
      <c r="C1631" t="s">
        <v>59</v>
      </c>
      <c r="D1631">
        <v>2</v>
      </c>
      <c r="E1631" t="s">
        <v>19</v>
      </c>
      <c r="F1631">
        <f>VLOOKUP(A1631&amp;B1631&amp;C1631&amp;D1631&amp;E1631,average_median_rates_2_aptFINAL!A:P,16,FALSE)</f>
        <v>1426.5593509820724</v>
      </c>
      <c r="G1631">
        <f>VLOOKUP(A1631&amp;B1631&amp;C1631&amp;3&amp;E1631,average_median_rates_2_aptFINAL!A:P,16,FALSE)</f>
        <v>1770.3456857734011</v>
      </c>
      <c r="H1631">
        <f>IF(D1631&lt;=3,VLOOKUP(A1631&amp;D1631,[1]ratio_condo_family!$A:$F,6,FALSE),0)</f>
        <v>1.1850914795850183</v>
      </c>
      <c r="I1631">
        <f>VLOOKUP(A1631&amp;3,[1]ratio_condo_family!$A:$F,6,FALSE)</f>
        <v>1.1956021123503855</v>
      </c>
      <c r="J1631">
        <f>VLOOKUP(A1631,[1]ratio_family_bedrooms!$A:$K,9,FALSE)</f>
        <v>1.0588235294117647</v>
      </c>
      <c r="K1631">
        <f>VLOOKUP(A1631,[1]ratio_family_bedrooms!$A:$K,10,FALSE)</f>
        <v>1.2222222222222221</v>
      </c>
      <c r="L1631">
        <f>VLOOKUP(A1631,[1]ratio_family_bedrooms!$A:$K,11,FALSE)</f>
        <v>1.5</v>
      </c>
      <c r="M1631">
        <f t="shared" si="25"/>
        <v>1690.6033319711876</v>
      </c>
    </row>
    <row r="1632" spans="1:13" x14ac:dyDescent="0.2">
      <c r="A1632">
        <v>2009</v>
      </c>
      <c r="B1632">
        <v>10</v>
      </c>
      <c r="C1632" t="s">
        <v>59</v>
      </c>
      <c r="D1632">
        <v>2</v>
      </c>
      <c r="E1632" t="s">
        <v>20</v>
      </c>
      <c r="F1632">
        <f>VLOOKUP(A1632&amp;B1632&amp;C1632&amp;D1632&amp;E1632,average_median_rates_2_aptFINAL!A:P,16,FALSE)</f>
        <v>1458.9206518645071</v>
      </c>
      <c r="G1632">
        <f>VLOOKUP(A1632&amp;B1632&amp;C1632&amp;3&amp;E1632,average_median_rates_2_aptFINAL!A:P,16,FALSE)</f>
        <v>2085.9767859316007</v>
      </c>
      <c r="H1632">
        <f>IF(D1632&lt;=3,VLOOKUP(A1632&amp;D1632,[1]ratio_condo_family!$A:$F,6,FALSE),0)</f>
        <v>1.1850914795850183</v>
      </c>
      <c r="I1632">
        <f>VLOOKUP(A1632&amp;3,[1]ratio_condo_family!$A:$F,6,FALSE)</f>
        <v>1.1956021123503855</v>
      </c>
      <c r="J1632">
        <f>VLOOKUP(A1632,[1]ratio_family_bedrooms!$A:$K,9,FALSE)</f>
        <v>1.0588235294117647</v>
      </c>
      <c r="K1632">
        <f>VLOOKUP(A1632,[1]ratio_family_bedrooms!$A:$K,10,FALSE)</f>
        <v>1.2222222222222221</v>
      </c>
      <c r="L1632">
        <f>VLOOKUP(A1632,[1]ratio_family_bedrooms!$A:$K,11,FALSE)</f>
        <v>1.5</v>
      </c>
      <c r="M1632">
        <f t="shared" si="25"/>
        <v>1728.954433915248</v>
      </c>
    </row>
    <row r="1633" spans="1:13" x14ac:dyDescent="0.2">
      <c r="A1633">
        <v>2009</v>
      </c>
      <c r="B1633">
        <v>10</v>
      </c>
      <c r="C1633" t="s">
        <v>59</v>
      </c>
      <c r="D1633">
        <v>2</v>
      </c>
      <c r="E1633" t="s">
        <v>21</v>
      </c>
      <c r="F1633">
        <f>VLOOKUP(A1633&amp;B1633&amp;C1633&amp;D1633&amp;E1633,average_median_rates_2_aptFINAL!A:P,16,FALSE)</f>
        <v>1567.7344861941358</v>
      </c>
      <c r="G1633">
        <f>VLOOKUP(A1633&amp;B1633&amp;C1633&amp;3&amp;E1633,average_median_rates_2_aptFINAL!A:P,16,FALSE)</f>
        <v>2188.7471705001817</v>
      </c>
      <c r="H1633">
        <f>IF(D1633&lt;=3,VLOOKUP(A1633&amp;D1633,[1]ratio_condo_family!$A:$F,6,FALSE),0)</f>
        <v>1.1850914795850183</v>
      </c>
      <c r="I1633">
        <f>VLOOKUP(A1633&amp;3,[1]ratio_condo_family!$A:$F,6,FALSE)</f>
        <v>1.1956021123503855</v>
      </c>
      <c r="J1633">
        <f>VLOOKUP(A1633,[1]ratio_family_bedrooms!$A:$K,9,FALSE)</f>
        <v>1.0588235294117647</v>
      </c>
      <c r="K1633">
        <f>VLOOKUP(A1633,[1]ratio_family_bedrooms!$A:$K,10,FALSE)</f>
        <v>1.2222222222222221</v>
      </c>
      <c r="L1633">
        <f>VLOOKUP(A1633,[1]ratio_family_bedrooms!$A:$K,11,FALSE)</f>
        <v>1.5</v>
      </c>
      <c r="M1633">
        <f t="shared" si="25"/>
        <v>1857.9087818402668</v>
      </c>
    </row>
    <row r="1634" spans="1:13" x14ac:dyDescent="0.2">
      <c r="A1634">
        <v>2009</v>
      </c>
      <c r="B1634">
        <v>10</v>
      </c>
      <c r="C1634" t="s">
        <v>59</v>
      </c>
      <c r="D1634">
        <v>2</v>
      </c>
      <c r="E1634" t="s">
        <v>23</v>
      </c>
      <c r="F1634">
        <f>VLOOKUP(A1634&amp;B1634&amp;C1634&amp;D1634&amp;E1634,average_median_rates_2_aptFINAL!A:P,16,FALSE)</f>
        <v>995.38037290065461</v>
      </c>
      <c r="G1634">
        <f>VLOOKUP(A1634&amp;B1634&amp;C1634&amp;3&amp;E1634,average_median_rates_2_aptFINAL!A:P,16,FALSE)</f>
        <v>1090.6720214190091</v>
      </c>
      <c r="H1634">
        <f>IF(D1634&lt;=3,VLOOKUP(A1634&amp;D1634,[1]ratio_condo_family!$A:$F,6,FALSE),0)</f>
        <v>1.1850914795850183</v>
      </c>
      <c r="I1634">
        <f>VLOOKUP(A1634&amp;3,[1]ratio_condo_family!$A:$F,6,FALSE)</f>
        <v>1.1956021123503855</v>
      </c>
      <c r="J1634">
        <f>VLOOKUP(A1634,[1]ratio_family_bedrooms!$A:$K,9,FALSE)</f>
        <v>1.0588235294117647</v>
      </c>
      <c r="K1634">
        <f>VLOOKUP(A1634,[1]ratio_family_bedrooms!$A:$K,10,FALSE)</f>
        <v>1.2222222222222221</v>
      </c>
      <c r="L1634">
        <f>VLOOKUP(A1634,[1]ratio_family_bedrooms!$A:$K,11,FALSE)</f>
        <v>1.5</v>
      </c>
      <c r="M1634">
        <f t="shared" si="25"/>
        <v>1179.6167988707239</v>
      </c>
    </row>
    <row r="1635" spans="1:13" x14ac:dyDescent="0.2">
      <c r="A1635">
        <v>2009</v>
      </c>
      <c r="B1635">
        <v>10</v>
      </c>
      <c r="C1635" t="s">
        <v>59</v>
      </c>
      <c r="D1635">
        <v>2</v>
      </c>
      <c r="E1635" t="s">
        <v>24</v>
      </c>
      <c r="F1635">
        <f>VLOOKUP(A1635&amp;B1635&amp;C1635&amp;D1635&amp;E1635,average_median_rates_2_aptFINAL!A:P,16,FALSE)</f>
        <v>1168.5008539709645</v>
      </c>
      <c r="G1635">
        <f>VLOOKUP(A1635&amp;B1635&amp;C1635&amp;3&amp;E1635,average_median_rates_2_aptFINAL!A:P,16,FALSE)</f>
        <v>1269.4492363392962</v>
      </c>
      <c r="H1635">
        <f>IF(D1635&lt;=3,VLOOKUP(A1635&amp;D1635,[1]ratio_condo_family!$A:$F,6,FALSE),0)</f>
        <v>1.1850914795850183</v>
      </c>
      <c r="I1635">
        <f>VLOOKUP(A1635&amp;3,[1]ratio_condo_family!$A:$F,6,FALSE)</f>
        <v>1.1956021123503855</v>
      </c>
      <c r="J1635">
        <f>VLOOKUP(A1635,[1]ratio_family_bedrooms!$A:$K,9,FALSE)</f>
        <v>1.0588235294117647</v>
      </c>
      <c r="K1635">
        <f>VLOOKUP(A1635,[1]ratio_family_bedrooms!$A:$K,10,FALSE)</f>
        <v>1.2222222222222221</v>
      </c>
      <c r="L1635">
        <f>VLOOKUP(A1635,[1]ratio_family_bedrooms!$A:$K,11,FALSE)</f>
        <v>1.5</v>
      </c>
      <c r="M1635">
        <f t="shared" si="25"/>
        <v>1384.7804059288076</v>
      </c>
    </row>
    <row r="1636" spans="1:13" x14ac:dyDescent="0.2">
      <c r="A1636">
        <v>2009</v>
      </c>
      <c r="B1636">
        <v>10</v>
      </c>
      <c r="C1636" t="s">
        <v>59</v>
      </c>
      <c r="D1636">
        <v>2</v>
      </c>
      <c r="E1636" t="s">
        <v>25</v>
      </c>
      <c r="F1636">
        <f>VLOOKUP(A1636&amp;B1636&amp;C1636&amp;D1636&amp;E1636,average_median_rates_2_aptFINAL!A:P,16,FALSE)</f>
        <v>1093.6289496157128</v>
      </c>
      <c r="G1636">
        <f>VLOOKUP(A1636&amp;B1636&amp;C1636&amp;3&amp;E1636,average_median_rates_2_aptFINAL!A:P,16,FALSE)</f>
        <v>1126.1903979554577</v>
      </c>
      <c r="H1636">
        <f>IF(D1636&lt;=3,VLOOKUP(A1636&amp;D1636,[1]ratio_condo_family!$A:$F,6,FALSE),0)</f>
        <v>1.1850914795850183</v>
      </c>
      <c r="I1636">
        <f>VLOOKUP(A1636&amp;3,[1]ratio_condo_family!$A:$F,6,FALSE)</f>
        <v>1.1956021123503855</v>
      </c>
      <c r="J1636">
        <f>VLOOKUP(A1636,[1]ratio_family_bedrooms!$A:$K,9,FALSE)</f>
        <v>1.0588235294117647</v>
      </c>
      <c r="K1636">
        <f>VLOOKUP(A1636,[1]ratio_family_bedrooms!$A:$K,10,FALSE)</f>
        <v>1.2222222222222221</v>
      </c>
      <c r="L1636">
        <f>VLOOKUP(A1636,[1]ratio_family_bedrooms!$A:$K,11,FALSE)</f>
        <v>1.5</v>
      </c>
      <c r="M1636">
        <f t="shared" si="25"/>
        <v>1296.0503500170944</v>
      </c>
    </row>
    <row r="1637" spans="1:13" x14ac:dyDescent="0.2">
      <c r="A1637">
        <v>2009</v>
      </c>
      <c r="B1637">
        <v>10</v>
      </c>
      <c r="C1637" t="s">
        <v>59</v>
      </c>
      <c r="D1637">
        <v>2</v>
      </c>
      <c r="E1637" t="s">
        <v>26</v>
      </c>
      <c r="F1637">
        <f>VLOOKUP(A1637&amp;B1637&amp;C1637&amp;D1637&amp;E1637,average_median_rates_2_aptFINAL!A:P,16,FALSE)</f>
        <v>1166.0883148306295</v>
      </c>
      <c r="G1637">
        <f>VLOOKUP(A1637&amp;B1637&amp;C1637&amp;3&amp;E1637,average_median_rates_2_aptFINAL!A:P,16,FALSE)</f>
        <v>1098.7405987586712</v>
      </c>
      <c r="H1637">
        <f>IF(D1637&lt;=3,VLOOKUP(A1637&amp;D1637,[1]ratio_condo_family!$A:$F,6,FALSE),0)</f>
        <v>1.1850914795850183</v>
      </c>
      <c r="I1637">
        <f>VLOOKUP(A1637&amp;3,[1]ratio_condo_family!$A:$F,6,FALSE)</f>
        <v>1.1956021123503855</v>
      </c>
      <c r="J1637">
        <f>VLOOKUP(A1637,[1]ratio_family_bedrooms!$A:$K,9,FALSE)</f>
        <v>1.0588235294117647</v>
      </c>
      <c r="K1637">
        <f>VLOOKUP(A1637,[1]ratio_family_bedrooms!$A:$K,10,FALSE)</f>
        <v>1.2222222222222221</v>
      </c>
      <c r="L1637">
        <f>VLOOKUP(A1637,[1]ratio_family_bedrooms!$A:$K,11,FALSE)</f>
        <v>1.5</v>
      </c>
      <c r="M1637">
        <f t="shared" si="25"/>
        <v>1381.9213263494314</v>
      </c>
    </row>
    <row r="1638" spans="1:13" x14ac:dyDescent="0.2">
      <c r="A1638">
        <v>2009</v>
      </c>
      <c r="B1638">
        <v>10</v>
      </c>
      <c r="C1638" t="s">
        <v>59</v>
      </c>
      <c r="D1638">
        <v>2</v>
      </c>
      <c r="E1638" t="s">
        <v>27</v>
      </c>
      <c r="F1638">
        <f>VLOOKUP(A1638&amp;B1638&amp;C1638&amp;D1638&amp;E1638,average_median_rates_2_aptFINAL!A:P,16,FALSE)</f>
        <v>1672.9711073156884</v>
      </c>
      <c r="G1638">
        <f>VLOOKUP(A1638&amp;B1638&amp;C1638&amp;3&amp;E1638,average_median_rates_2_aptFINAL!A:P,16,FALSE)</f>
        <v>2034.8619325787947</v>
      </c>
      <c r="H1638">
        <f>IF(D1638&lt;=3,VLOOKUP(A1638&amp;D1638,[1]ratio_condo_family!$A:$F,6,FALSE),0)</f>
        <v>1.1850914795850183</v>
      </c>
      <c r="I1638">
        <f>VLOOKUP(A1638&amp;3,[1]ratio_condo_family!$A:$F,6,FALSE)</f>
        <v>1.1956021123503855</v>
      </c>
      <c r="J1638">
        <f>VLOOKUP(A1638,[1]ratio_family_bedrooms!$A:$K,9,FALSE)</f>
        <v>1.0588235294117647</v>
      </c>
      <c r="K1638">
        <f>VLOOKUP(A1638,[1]ratio_family_bedrooms!$A:$K,10,FALSE)</f>
        <v>1.2222222222222221</v>
      </c>
      <c r="L1638">
        <f>VLOOKUP(A1638,[1]ratio_family_bedrooms!$A:$K,11,FALSE)</f>
        <v>1.5</v>
      </c>
      <c r="M1638">
        <f t="shared" si="25"/>
        <v>1982.6238048717355</v>
      </c>
    </row>
    <row r="1639" spans="1:13" x14ac:dyDescent="0.2">
      <c r="A1639">
        <v>2009</v>
      </c>
      <c r="B1639">
        <v>10</v>
      </c>
      <c r="C1639" t="s">
        <v>59</v>
      </c>
      <c r="D1639">
        <v>2</v>
      </c>
      <c r="E1639" t="s">
        <v>28</v>
      </c>
      <c r="F1639">
        <f>VLOOKUP(A1639&amp;B1639&amp;C1639&amp;D1639&amp;E1639,average_median_rates_2_aptFINAL!A:P,16,FALSE)</f>
        <v>1076.1588385994874</v>
      </c>
      <c r="G1639">
        <f>VLOOKUP(A1639&amp;B1639&amp;C1639&amp;3&amp;E1639,average_median_rates_2_aptFINAL!A:P,16,FALSE)</f>
        <v>1371.9076913715478</v>
      </c>
      <c r="H1639">
        <f>IF(D1639&lt;=3,VLOOKUP(A1639&amp;D1639,[1]ratio_condo_family!$A:$F,6,FALSE),0)</f>
        <v>1.1850914795850183</v>
      </c>
      <c r="I1639">
        <f>VLOOKUP(A1639&amp;3,[1]ratio_condo_family!$A:$F,6,FALSE)</f>
        <v>1.1956021123503855</v>
      </c>
      <c r="J1639">
        <f>VLOOKUP(A1639,[1]ratio_family_bedrooms!$A:$K,9,FALSE)</f>
        <v>1.0588235294117647</v>
      </c>
      <c r="K1639">
        <f>VLOOKUP(A1639,[1]ratio_family_bedrooms!$A:$K,10,FALSE)</f>
        <v>1.2222222222222221</v>
      </c>
      <c r="L1639">
        <f>VLOOKUP(A1639,[1]ratio_family_bedrooms!$A:$K,11,FALSE)</f>
        <v>1.5</v>
      </c>
      <c r="M1639">
        <f t="shared" si="25"/>
        <v>1275.3466703043614</v>
      </c>
    </row>
    <row r="1640" spans="1:13" x14ac:dyDescent="0.2">
      <c r="A1640">
        <v>2009</v>
      </c>
      <c r="B1640">
        <v>10</v>
      </c>
      <c r="C1640" t="s">
        <v>59</v>
      </c>
      <c r="D1640">
        <v>2</v>
      </c>
      <c r="E1640" t="s">
        <v>29</v>
      </c>
      <c r="F1640">
        <f>VLOOKUP(A1640&amp;B1640&amp;C1640&amp;D1640&amp;E1640,average_median_rates_2_aptFINAL!A:P,16,FALSE)</f>
        <v>898.46285226302257</v>
      </c>
      <c r="G1640">
        <f>VLOOKUP(A1640&amp;B1640&amp;C1640&amp;3&amp;E1640,average_median_rates_2_aptFINAL!A:P,16,FALSE)</f>
        <v>1010.4021540708285</v>
      </c>
      <c r="H1640">
        <f>IF(D1640&lt;=3,VLOOKUP(A1640&amp;D1640,[1]ratio_condo_family!$A:$F,6,FALSE),0)</f>
        <v>1.1850914795850183</v>
      </c>
      <c r="I1640">
        <f>VLOOKUP(A1640&amp;3,[1]ratio_condo_family!$A:$F,6,FALSE)</f>
        <v>1.1956021123503855</v>
      </c>
      <c r="J1640">
        <f>VLOOKUP(A1640,[1]ratio_family_bedrooms!$A:$K,9,FALSE)</f>
        <v>1.0588235294117647</v>
      </c>
      <c r="K1640">
        <f>VLOOKUP(A1640,[1]ratio_family_bedrooms!$A:$K,10,FALSE)</f>
        <v>1.2222222222222221</v>
      </c>
      <c r="L1640">
        <f>VLOOKUP(A1640,[1]ratio_family_bedrooms!$A:$K,11,FALSE)</f>
        <v>1.5</v>
      </c>
      <c r="M1640">
        <f t="shared" si="25"/>
        <v>1064.7606709405611</v>
      </c>
    </row>
    <row r="1641" spans="1:13" x14ac:dyDescent="0.2">
      <c r="A1641">
        <v>2009</v>
      </c>
      <c r="B1641">
        <v>10</v>
      </c>
      <c r="C1641" t="s">
        <v>59</v>
      </c>
      <c r="D1641">
        <v>2</v>
      </c>
      <c r="E1641" t="s">
        <v>31</v>
      </c>
      <c r="F1641">
        <f>VLOOKUP(A1641&amp;B1641&amp;C1641&amp;D1641&amp;E1641,average_median_rates_2_aptFINAL!A:P,16,FALSE)</f>
        <v>1091.2996014802168</v>
      </c>
      <c r="G1641">
        <f>VLOOKUP(A1641&amp;B1641&amp;C1641&amp;3&amp;E1641,average_median_rates_2_aptFINAL!A:P,16,FALSE)</f>
        <v>1289.3919313618107</v>
      </c>
      <c r="H1641">
        <f>IF(D1641&lt;=3,VLOOKUP(A1641&amp;D1641,[1]ratio_condo_family!$A:$F,6,FALSE),0)</f>
        <v>1.1850914795850183</v>
      </c>
      <c r="I1641">
        <f>VLOOKUP(A1641&amp;3,[1]ratio_condo_family!$A:$F,6,FALSE)</f>
        <v>1.1956021123503855</v>
      </c>
      <c r="J1641">
        <f>VLOOKUP(A1641,[1]ratio_family_bedrooms!$A:$K,9,FALSE)</f>
        <v>1.0588235294117647</v>
      </c>
      <c r="K1641">
        <f>VLOOKUP(A1641,[1]ratio_family_bedrooms!$A:$K,10,FALSE)</f>
        <v>1.2222222222222221</v>
      </c>
      <c r="L1641">
        <f>VLOOKUP(A1641,[1]ratio_family_bedrooms!$A:$K,11,FALSE)</f>
        <v>1.5</v>
      </c>
      <c r="M1641">
        <f t="shared" si="25"/>
        <v>1293.289859388731</v>
      </c>
    </row>
    <row r="1642" spans="1:13" x14ac:dyDescent="0.2">
      <c r="A1642">
        <v>2009</v>
      </c>
      <c r="B1642">
        <v>10</v>
      </c>
      <c r="C1642" t="s">
        <v>59</v>
      </c>
      <c r="D1642">
        <v>2</v>
      </c>
      <c r="E1642" t="s">
        <v>32</v>
      </c>
      <c r="F1642">
        <f>VLOOKUP(A1642&amp;B1642&amp;C1642&amp;D1642&amp;E1642,average_median_rates_2_aptFINAL!A:P,16,FALSE)</f>
        <v>1008.2749786507254</v>
      </c>
      <c r="G1642">
        <f>VLOOKUP(A1642&amp;B1642&amp;C1642&amp;3&amp;E1642,average_median_rates_2_aptFINAL!A:P,16,FALSE)</f>
        <v>1254.0399172447371</v>
      </c>
      <c r="H1642">
        <f>IF(D1642&lt;=3,VLOOKUP(A1642&amp;D1642,[1]ratio_condo_family!$A:$F,6,FALSE),0)</f>
        <v>1.1850914795850183</v>
      </c>
      <c r="I1642">
        <f>VLOOKUP(A1642&amp;3,[1]ratio_condo_family!$A:$F,6,FALSE)</f>
        <v>1.1956021123503855</v>
      </c>
      <c r="J1642">
        <f>VLOOKUP(A1642,[1]ratio_family_bedrooms!$A:$K,9,FALSE)</f>
        <v>1.0588235294117647</v>
      </c>
      <c r="K1642">
        <f>VLOOKUP(A1642,[1]ratio_family_bedrooms!$A:$K,10,FALSE)</f>
        <v>1.2222222222222221</v>
      </c>
      <c r="L1642">
        <f>VLOOKUP(A1642,[1]ratio_family_bedrooms!$A:$K,11,FALSE)</f>
        <v>1.5</v>
      </c>
      <c r="M1642">
        <f t="shared" si="25"/>
        <v>1194.898086277741</v>
      </c>
    </row>
    <row r="1643" spans="1:13" x14ac:dyDescent="0.2">
      <c r="A1643">
        <v>2009</v>
      </c>
      <c r="B1643">
        <v>10</v>
      </c>
      <c r="C1643" t="s">
        <v>59</v>
      </c>
      <c r="D1643">
        <v>2</v>
      </c>
      <c r="E1643" t="s">
        <v>33</v>
      </c>
      <c r="F1643">
        <f>VLOOKUP(A1643&amp;B1643&amp;C1643&amp;D1643&amp;E1643,average_median_rates_2_aptFINAL!A:P,16,FALSE)</f>
        <v>1323.1529319669812</v>
      </c>
      <c r="G1643">
        <f>VLOOKUP(A1643&amp;B1643&amp;C1643&amp;3&amp;E1643,average_median_rates_2_aptFINAL!A:P,16,FALSE)</f>
        <v>1820.0048679566764</v>
      </c>
      <c r="H1643">
        <f>IF(D1643&lt;=3,VLOOKUP(A1643&amp;D1643,[1]ratio_condo_family!$A:$F,6,FALSE),0)</f>
        <v>1.1850914795850183</v>
      </c>
      <c r="I1643">
        <f>VLOOKUP(A1643&amp;3,[1]ratio_condo_family!$A:$F,6,FALSE)</f>
        <v>1.1956021123503855</v>
      </c>
      <c r="J1643">
        <f>VLOOKUP(A1643,[1]ratio_family_bedrooms!$A:$K,9,FALSE)</f>
        <v>1.0588235294117647</v>
      </c>
      <c r="K1643">
        <f>VLOOKUP(A1643,[1]ratio_family_bedrooms!$A:$K,10,FALSE)</f>
        <v>1.2222222222222221</v>
      </c>
      <c r="L1643">
        <f>VLOOKUP(A1643,[1]ratio_family_bedrooms!$A:$K,11,FALSE)</f>
        <v>1.5</v>
      </c>
      <c r="M1643">
        <f t="shared" si="25"/>
        <v>1568.0572658620047</v>
      </c>
    </row>
    <row r="1644" spans="1:13" x14ac:dyDescent="0.2">
      <c r="A1644">
        <v>2009</v>
      </c>
      <c r="B1644">
        <v>10</v>
      </c>
      <c r="C1644" t="s">
        <v>59</v>
      </c>
      <c r="D1644">
        <v>2</v>
      </c>
      <c r="E1644" t="s">
        <v>34</v>
      </c>
      <c r="F1644">
        <f>VLOOKUP(A1644&amp;B1644&amp;C1644&amp;D1644&amp;E1644,average_median_rates_2_aptFINAL!A:P,16,FALSE)</f>
        <v>1249.8616567036693</v>
      </c>
      <c r="G1644">
        <f>VLOOKUP(A1644&amp;B1644&amp;C1644&amp;3&amp;E1644,average_median_rates_2_aptFINAL!A:P,16,FALSE)</f>
        <v>1308.3572471705002</v>
      </c>
      <c r="H1644">
        <f>IF(D1644&lt;=3,VLOOKUP(A1644&amp;D1644,[1]ratio_condo_family!$A:$F,6,FALSE),0)</f>
        <v>1.1850914795850183</v>
      </c>
      <c r="I1644">
        <f>VLOOKUP(A1644&amp;3,[1]ratio_condo_family!$A:$F,6,FALSE)</f>
        <v>1.1956021123503855</v>
      </c>
      <c r="J1644">
        <f>VLOOKUP(A1644,[1]ratio_family_bedrooms!$A:$K,9,FALSE)</f>
        <v>1.0588235294117647</v>
      </c>
      <c r="K1644">
        <f>VLOOKUP(A1644,[1]ratio_family_bedrooms!$A:$K,10,FALSE)</f>
        <v>1.2222222222222221</v>
      </c>
      <c r="L1644">
        <f>VLOOKUP(A1644,[1]ratio_family_bedrooms!$A:$K,11,FALSE)</f>
        <v>1.5</v>
      </c>
      <c r="M1644">
        <f t="shared" si="25"/>
        <v>1481.2004000195336</v>
      </c>
    </row>
    <row r="1645" spans="1:13" x14ac:dyDescent="0.2">
      <c r="A1645">
        <v>2009</v>
      </c>
      <c r="B1645">
        <v>10</v>
      </c>
      <c r="C1645" t="s">
        <v>59</v>
      </c>
      <c r="D1645">
        <v>2</v>
      </c>
      <c r="E1645" t="s">
        <v>35</v>
      </c>
      <c r="F1645">
        <f>VLOOKUP(A1645&amp;B1645&amp;C1645&amp;D1645&amp;E1645,average_median_rates_2_aptFINAL!A:P,16,FALSE)</f>
        <v>1811.4009393680649</v>
      </c>
      <c r="G1645">
        <f>VLOOKUP(A1645&amp;B1645&amp;C1645&amp;3&amp;E1645,average_median_rates_2_aptFINAL!A:P,16,FALSE)</f>
        <v>2736.9945235487357</v>
      </c>
      <c r="H1645">
        <f>IF(D1645&lt;=3,VLOOKUP(A1645&amp;D1645,[1]ratio_condo_family!$A:$F,6,FALSE),0)</f>
        <v>1.1850914795850183</v>
      </c>
      <c r="I1645">
        <f>VLOOKUP(A1645&amp;3,[1]ratio_condo_family!$A:$F,6,FALSE)</f>
        <v>1.1956021123503855</v>
      </c>
      <c r="J1645">
        <f>VLOOKUP(A1645,[1]ratio_family_bedrooms!$A:$K,9,FALSE)</f>
        <v>1.0588235294117647</v>
      </c>
      <c r="K1645">
        <f>VLOOKUP(A1645,[1]ratio_family_bedrooms!$A:$K,10,FALSE)</f>
        <v>1.2222222222222221</v>
      </c>
      <c r="L1645">
        <f>VLOOKUP(A1645,[1]ratio_family_bedrooms!$A:$K,11,FALSE)</f>
        <v>1.5</v>
      </c>
      <c r="M1645">
        <f t="shared" si="25"/>
        <v>2146.6758193573919</v>
      </c>
    </row>
    <row r="1646" spans="1:13" x14ac:dyDescent="0.2">
      <c r="A1646">
        <v>2009</v>
      </c>
      <c r="B1646">
        <v>10</v>
      </c>
      <c r="C1646" t="s">
        <v>59</v>
      </c>
      <c r="D1646">
        <v>2</v>
      </c>
      <c r="E1646" t="s">
        <v>36</v>
      </c>
      <c r="F1646">
        <f>VLOOKUP(A1646&amp;B1646&amp;C1646&amp;D1646&amp;E1646,average_median_rates_2_aptFINAL!A:P,16,FALSE)</f>
        <v>1057.8568175348707</v>
      </c>
      <c r="G1646">
        <f>VLOOKUP(A1646&amp;B1646&amp;C1646&amp;3&amp;E1646,average_median_rates_2_aptFINAL!A:P,16,FALSE)</f>
        <v>1262.6075818425215</v>
      </c>
      <c r="H1646">
        <f>IF(D1646&lt;=3,VLOOKUP(A1646&amp;D1646,[1]ratio_condo_family!$A:$F,6,FALSE),0)</f>
        <v>1.1850914795850183</v>
      </c>
      <c r="I1646">
        <f>VLOOKUP(A1646&amp;3,[1]ratio_condo_family!$A:$F,6,FALSE)</f>
        <v>1.1956021123503855</v>
      </c>
      <c r="J1646">
        <f>VLOOKUP(A1646,[1]ratio_family_bedrooms!$A:$K,9,FALSE)</f>
        <v>1.0588235294117647</v>
      </c>
      <c r="K1646">
        <f>VLOOKUP(A1646,[1]ratio_family_bedrooms!$A:$K,10,FALSE)</f>
        <v>1.2222222222222221</v>
      </c>
      <c r="L1646">
        <f>VLOOKUP(A1646,[1]ratio_family_bedrooms!$A:$K,11,FALSE)</f>
        <v>1.5</v>
      </c>
      <c r="M1646">
        <f t="shared" si="25"/>
        <v>1253.6571010814987</v>
      </c>
    </row>
    <row r="1647" spans="1:13" x14ac:dyDescent="0.2">
      <c r="A1647">
        <v>2009</v>
      </c>
      <c r="B1647">
        <v>10</v>
      </c>
      <c r="C1647" t="s">
        <v>59</v>
      </c>
      <c r="D1647">
        <v>2</v>
      </c>
      <c r="E1647" t="s">
        <v>37</v>
      </c>
      <c r="F1647">
        <f>VLOOKUP(A1647&amp;B1647&amp;C1647&amp;D1647&amp;E1647,average_median_rates_2_aptFINAL!A:P,16,FALSE)</f>
        <v>890.64289780814079</v>
      </c>
      <c r="G1647">
        <f>VLOOKUP(A1647&amp;B1647&amp;C1647&amp;3&amp;E1647,average_median_rates_2_aptFINAL!A:P,16,FALSE)</f>
        <v>933.05551209165696</v>
      </c>
      <c r="H1647">
        <f>IF(D1647&lt;=3,VLOOKUP(A1647&amp;D1647,[1]ratio_condo_family!$A:$F,6,FALSE),0)</f>
        <v>1.1850914795850183</v>
      </c>
      <c r="I1647">
        <f>VLOOKUP(A1647&amp;3,[1]ratio_condo_family!$A:$F,6,FALSE)</f>
        <v>1.1956021123503855</v>
      </c>
      <c r="J1647">
        <f>VLOOKUP(A1647,[1]ratio_family_bedrooms!$A:$K,9,FALSE)</f>
        <v>1.0588235294117647</v>
      </c>
      <c r="K1647">
        <f>VLOOKUP(A1647,[1]ratio_family_bedrooms!$A:$K,10,FALSE)</f>
        <v>1.2222222222222221</v>
      </c>
      <c r="L1647">
        <f>VLOOKUP(A1647,[1]ratio_family_bedrooms!$A:$K,11,FALSE)</f>
        <v>1.5</v>
      </c>
      <c r="M1647">
        <f t="shared" si="25"/>
        <v>1055.4933095453378</v>
      </c>
    </row>
    <row r="1648" spans="1:13" x14ac:dyDescent="0.2">
      <c r="A1648">
        <v>2009</v>
      </c>
      <c r="B1648">
        <v>10</v>
      </c>
      <c r="C1648" t="s">
        <v>59</v>
      </c>
      <c r="D1648">
        <v>2</v>
      </c>
      <c r="E1648" t="s">
        <v>38</v>
      </c>
      <c r="F1648">
        <f>VLOOKUP(A1648&amp;B1648&amp;C1648&amp;D1648&amp;E1648,average_median_rates_2_aptFINAL!A:P,16,FALSE)</f>
        <v>824.58923996584076</v>
      </c>
      <c r="G1648">
        <f>VLOOKUP(A1648&amp;B1648&amp;C1648&amp;3&amp;E1648,average_median_rates_2_aptFINAL!A:P,16,FALSE)</f>
        <v>939.86448825605464</v>
      </c>
      <c r="H1648">
        <f>IF(D1648&lt;=3,VLOOKUP(A1648&amp;D1648,[1]ratio_condo_family!$A:$F,6,FALSE),0)</f>
        <v>1.1850914795850183</v>
      </c>
      <c r="I1648">
        <f>VLOOKUP(A1648&amp;3,[1]ratio_condo_family!$A:$F,6,FALSE)</f>
        <v>1.1956021123503855</v>
      </c>
      <c r="J1648">
        <f>VLOOKUP(A1648,[1]ratio_family_bedrooms!$A:$K,9,FALSE)</f>
        <v>1.0588235294117647</v>
      </c>
      <c r="K1648">
        <f>VLOOKUP(A1648,[1]ratio_family_bedrooms!$A:$K,10,FALSE)</f>
        <v>1.2222222222222221</v>
      </c>
      <c r="L1648">
        <f>VLOOKUP(A1648,[1]ratio_family_bedrooms!$A:$K,11,FALSE)</f>
        <v>1.5</v>
      </c>
      <c r="M1648">
        <f t="shared" si="25"/>
        <v>977.21368244100393</v>
      </c>
    </row>
    <row r="1649" spans="1:13" x14ac:dyDescent="0.2">
      <c r="A1649">
        <v>2009</v>
      </c>
      <c r="B1649">
        <v>10</v>
      </c>
      <c r="C1649" t="s">
        <v>59</v>
      </c>
      <c r="D1649">
        <v>2</v>
      </c>
      <c r="E1649" t="s">
        <v>39</v>
      </c>
      <c r="F1649">
        <f>VLOOKUP(A1649&amp;B1649&amp;C1649&amp;D1649&amp;E1649,average_median_rates_2_aptFINAL!A:P,16,FALSE)</f>
        <v>934.98370338741802</v>
      </c>
      <c r="G1649">
        <f>VLOOKUP(A1649&amp;B1649&amp;C1649&amp;3&amp;E1649,average_median_rates_2_aptFINAL!A:P,16,FALSE)</f>
        <v>1196.4785201411705</v>
      </c>
      <c r="H1649">
        <f>IF(D1649&lt;=3,VLOOKUP(A1649&amp;D1649,[1]ratio_condo_family!$A:$F,6,FALSE),0)</f>
        <v>1.1850914795850183</v>
      </c>
      <c r="I1649">
        <f>VLOOKUP(A1649&amp;3,[1]ratio_condo_family!$A:$F,6,FALSE)</f>
        <v>1.1956021123503855</v>
      </c>
      <c r="J1649">
        <f>VLOOKUP(A1649,[1]ratio_family_bedrooms!$A:$K,9,FALSE)</f>
        <v>1.0588235294117647</v>
      </c>
      <c r="K1649">
        <f>VLOOKUP(A1649,[1]ratio_family_bedrooms!$A:$K,10,FALSE)</f>
        <v>1.2222222222222221</v>
      </c>
      <c r="L1649">
        <f>VLOOKUP(A1649,[1]ratio_family_bedrooms!$A:$K,11,FALSE)</f>
        <v>1.5</v>
      </c>
      <c r="M1649">
        <f t="shared" si="25"/>
        <v>1108.0412204352751</v>
      </c>
    </row>
    <row r="1650" spans="1:13" x14ac:dyDescent="0.2">
      <c r="A1650">
        <v>2009</v>
      </c>
      <c r="B1650">
        <v>10</v>
      </c>
      <c r="C1650" t="s">
        <v>59</v>
      </c>
      <c r="D1650">
        <v>2</v>
      </c>
      <c r="E1650" t="s">
        <v>40</v>
      </c>
      <c r="F1650">
        <f>VLOOKUP(A1650&amp;B1650&amp;C1650&amp;D1650&amp;E1650,average_median_rates_2_aptFINAL!A:P,16,FALSE)</f>
        <v>920.17570452604627</v>
      </c>
      <c r="G1650">
        <f>VLOOKUP(A1650&amp;B1650&amp;C1650&amp;3&amp;E1650,average_median_rates_2_aptFINAL!A:P,16,FALSE)</f>
        <v>1102.0678471461608</v>
      </c>
      <c r="H1650">
        <f>IF(D1650&lt;=3,VLOOKUP(A1650&amp;D1650,[1]ratio_condo_family!$A:$F,6,FALSE),0)</f>
        <v>1.1850914795850183</v>
      </c>
      <c r="I1650">
        <f>VLOOKUP(A1650&amp;3,[1]ratio_condo_family!$A:$F,6,FALSE)</f>
        <v>1.1956021123503855</v>
      </c>
      <c r="J1650">
        <f>VLOOKUP(A1650,[1]ratio_family_bedrooms!$A:$K,9,FALSE)</f>
        <v>1.0588235294117647</v>
      </c>
      <c r="K1650">
        <f>VLOOKUP(A1650,[1]ratio_family_bedrooms!$A:$K,10,FALSE)</f>
        <v>1.2222222222222221</v>
      </c>
      <c r="L1650">
        <f>VLOOKUP(A1650,[1]ratio_family_bedrooms!$A:$K,11,FALSE)</f>
        <v>1.5</v>
      </c>
      <c r="M1650">
        <f t="shared" si="25"/>
        <v>1090.4923871549588</v>
      </c>
    </row>
    <row r="1651" spans="1:13" x14ac:dyDescent="0.2">
      <c r="A1651">
        <v>2009</v>
      </c>
      <c r="B1651">
        <v>10</v>
      </c>
      <c r="C1651" t="s">
        <v>59</v>
      </c>
      <c r="D1651">
        <v>2</v>
      </c>
      <c r="E1651" t="s">
        <v>41</v>
      </c>
      <c r="F1651">
        <f>VLOOKUP(A1651&amp;B1651&amp;C1651&amp;D1651&amp;E1651,average_median_rates_2_aptFINAL!A:P,16,FALSE)</f>
        <v>933.90222032450936</v>
      </c>
      <c r="G1651">
        <f>VLOOKUP(A1651&amp;B1651&amp;C1651&amp;3&amp;E1651,average_median_rates_2_aptFINAL!A:P,16,FALSE)</f>
        <v>1037.6855908482414</v>
      </c>
      <c r="H1651">
        <f>IF(D1651&lt;=3,VLOOKUP(A1651&amp;D1651,[1]ratio_condo_family!$A:$F,6,FALSE),0)</f>
        <v>1.1850914795850183</v>
      </c>
      <c r="I1651">
        <f>VLOOKUP(A1651&amp;3,[1]ratio_condo_family!$A:$F,6,FALSE)</f>
        <v>1.1956021123503855</v>
      </c>
      <c r="J1651">
        <f>VLOOKUP(A1651,[1]ratio_family_bedrooms!$A:$K,9,FALSE)</f>
        <v>1.0588235294117647</v>
      </c>
      <c r="K1651">
        <f>VLOOKUP(A1651,[1]ratio_family_bedrooms!$A:$K,10,FALSE)</f>
        <v>1.2222222222222221</v>
      </c>
      <c r="L1651">
        <f>VLOOKUP(A1651,[1]ratio_family_bedrooms!$A:$K,11,FALSE)</f>
        <v>1.5</v>
      </c>
      <c r="M1651">
        <f t="shared" si="25"/>
        <v>1106.7595640721065</v>
      </c>
    </row>
    <row r="1652" spans="1:13" x14ac:dyDescent="0.2">
      <c r="A1652">
        <v>2009</v>
      </c>
      <c r="B1652">
        <v>10</v>
      </c>
      <c r="C1652" t="s">
        <v>59</v>
      </c>
      <c r="D1652">
        <v>2</v>
      </c>
      <c r="E1652" t="s">
        <v>42</v>
      </c>
      <c r="F1652">
        <f>VLOOKUP(A1652&amp;B1652&amp;C1652&amp;D1652&amp;E1652,average_median_rates_2_aptFINAL!A:P,16,FALSE)</f>
        <v>809.94762311414695</v>
      </c>
      <c r="G1652">
        <f>VLOOKUP(A1652&amp;B1652&amp;C1652&amp;3&amp;E1652,average_median_rates_2_aptFINAL!A:P,16,FALSE)</f>
        <v>989.60685164902009</v>
      </c>
      <c r="H1652">
        <f>IF(D1652&lt;=3,VLOOKUP(A1652&amp;D1652,[1]ratio_condo_family!$A:$F,6,FALSE),0)</f>
        <v>1.1850914795850183</v>
      </c>
      <c r="I1652">
        <f>VLOOKUP(A1652&amp;3,[1]ratio_condo_family!$A:$F,6,FALSE)</f>
        <v>1.1956021123503855</v>
      </c>
      <c r="J1652">
        <f>VLOOKUP(A1652,[1]ratio_family_bedrooms!$A:$K,9,FALSE)</f>
        <v>1.0588235294117647</v>
      </c>
      <c r="K1652">
        <f>VLOOKUP(A1652,[1]ratio_family_bedrooms!$A:$K,10,FALSE)</f>
        <v>1.2222222222222221</v>
      </c>
      <c r="L1652">
        <f>VLOOKUP(A1652,[1]ratio_family_bedrooms!$A:$K,11,FALSE)</f>
        <v>1.5</v>
      </c>
      <c r="M1652">
        <f t="shared" si="25"/>
        <v>959.8620270627132</v>
      </c>
    </row>
    <row r="1653" spans="1:13" x14ac:dyDescent="0.2">
      <c r="A1653">
        <v>2009</v>
      </c>
      <c r="B1653">
        <v>10</v>
      </c>
      <c r="C1653" t="s">
        <v>59</v>
      </c>
      <c r="D1653">
        <v>2</v>
      </c>
      <c r="E1653" t="s">
        <v>43</v>
      </c>
      <c r="F1653">
        <f>VLOOKUP(A1653&amp;B1653&amp;C1653&amp;D1653&amp;E1653,average_median_rates_2_aptFINAL!A:P,16,FALSE)</f>
        <v>1169</v>
      </c>
      <c r="G1653">
        <f>VLOOKUP(A1653&amp;B1653&amp;C1653&amp;3&amp;E1653,average_median_rates_2_aptFINAL!A:P,16,FALSE)</f>
        <v>1367</v>
      </c>
      <c r="H1653">
        <f>IF(D1653&lt;=3,VLOOKUP(A1653&amp;D1653,[1]ratio_condo_family!$A:$F,6,FALSE),0)</f>
        <v>1.1850914795850183</v>
      </c>
      <c r="I1653">
        <f>VLOOKUP(A1653&amp;3,[1]ratio_condo_family!$A:$F,6,FALSE)</f>
        <v>1.1956021123503855</v>
      </c>
      <c r="J1653">
        <f>VLOOKUP(A1653,[1]ratio_family_bedrooms!$A:$K,9,FALSE)</f>
        <v>1.0588235294117647</v>
      </c>
      <c r="K1653">
        <f>VLOOKUP(A1653,[1]ratio_family_bedrooms!$A:$K,10,FALSE)</f>
        <v>1.2222222222222221</v>
      </c>
      <c r="L1653">
        <f>VLOOKUP(A1653,[1]ratio_family_bedrooms!$A:$K,11,FALSE)</f>
        <v>1.5</v>
      </c>
      <c r="M1653">
        <f t="shared" si="25"/>
        <v>1385.3719396348863</v>
      </c>
    </row>
    <row r="1654" spans="1:13" x14ac:dyDescent="0.2">
      <c r="A1654">
        <v>2009</v>
      </c>
      <c r="B1654">
        <v>10</v>
      </c>
      <c r="C1654" t="s">
        <v>59</v>
      </c>
      <c r="D1654">
        <v>2</v>
      </c>
      <c r="E1654" t="s">
        <v>60</v>
      </c>
      <c r="F1654">
        <f>VLOOKUP(A1654&amp;B1654&amp;C1654&amp;D1654&amp;E1654,average_median_rates_2_aptFINAL!A:P,16,FALSE)</f>
        <v>1029.0727298605184</v>
      </c>
      <c r="G1654">
        <f>VLOOKUP(A1654&amp;B1654&amp;C1654&amp;3&amp;E1654,average_median_rates_2_aptFINAL!A:P,16,FALSE)</f>
        <v>1238.5682122429109</v>
      </c>
      <c r="H1654">
        <f>IF(D1654&lt;=3,VLOOKUP(A1654&amp;D1654,[1]ratio_condo_family!$A:$F,6,FALSE),0)</f>
        <v>1.1850914795850183</v>
      </c>
      <c r="I1654">
        <f>VLOOKUP(A1654&amp;3,[1]ratio_condo_family!$A:$F,6,FALSE)</f>
        <v>1.1956021123503855</v>
      </c>
      <c r="J1654">
        <f>VLOOKUP(A1654,[1]ratio_family_bedrooms!$A:$K,9,FALSE)</f>
        <v>1.0588235294117647</v>
      </c>
      <c r="K1654">
        <f>VLOOKUP(A1654,[1]ratio_family_bedrooms!$A:$K,10,FALSE)</f>
        <v>1.2222222222222221</v>
      </c>
      <c r="L1654">
        <f>VLOOKUP(A1654,[1]ratio_family_bedrooms!$A:$K,11,FALSE)</f>
        <v>1.5</v>
      </c>
      <c r="M1654">
        <f t="shared" si="25"/>
        <v>1219.5453240309955</v>
      </c>
    </row>
    <row r="1655" spans="1:13" x14ac:dyDescent="0.2">
      <c r="A1655">
        <v>2009</v>
      </c>
      <c r="B1655">
        <v>10</v>
      </c>
      <c r="C1655" t="s">
        <v>59</v>
      </c>
      <c r="D1655">
        <v>3</v>
      </c>
      <c r="E1655" t="s">
        <v>12</v>
      </c>
      <c r="F1655">
        <f>VLOOKUP(A1655&amp;B1655&amp;C1655&amp;D1655&amp;E1655,average_median_rates_2_aptFINAL!A:P,16,FALSE)</f>
        <v>2554.4117682852639</v>
      </c>
      <c r="G1655">
        <f>VLOOKUP(A1655&amp;B1655&amp;C1655&amp;3&amp;E1655,average_median_rates_2_aptFINAL!A:P,16,FALSE)</f>
        <v>2554.4117682852639</v>
      </c>
      <c r="H1655">
        <f>IF(D1655&lt;=3,VLOOKUP(A1655&amp;D1655,[1]ratio_condo_family!$A:$F,6,FALSE),0)</f>
        <v>1.1956021123503855</v>
      </c>
      <c r="I1655">
        <f>VLOOKUP(A1655&amp;3,[1]ratio_condo_family!$A:$F,6,FALSE)</f>
        <v>1.1956021123503855</v>
      </c>
      <c r="J1655">
        <f>VLOOKUP(A1655,[1]ratio_family_bedrooms!$A:$K,9,FALSE)</f>
        <v>1.0588235294117647</v>
      </c>
      <c r="K1655">
        <f>VLOOKUP(A1655,[1]ratio_family_bedrooms!$A:$K,10,FALSE)</f>
        <v>1.2222222222222221</v>
      </c>
      <c r="L1655">
        <f>VLOOKUP(A1655,[1]ratio_family_bedrooms!$A:$K,11,FALSE)</f>
        <v>1.5</v>
      </c>
      <c r="M1655">
        <f t="shared" si="25"/>
        <v>3054.060105974545</v>
      </c>
    </row>
    <row r="1656" spans="1:13" x14ac:dyDescent="0.2">
      <c r="A1656">
        <v>2009</v>
      </c>
      <c r="B1656">
        <v>10</v>
      </c>
      <c r="C1656" t="s">
        <v>59</v>
      </c>
      <c r="D1656">
        <v>3</v>
      </c>
      <c r="E1656" t="s">
        <v>16</v>
      </c>
      <c r="F1656">
        <f>VLOOKUP(A1656&amp;B1656&amp;C1656&amp;D1656&amp;E1656,average_median_rates_2_aptFINAL!A:P,16,FALSE)</f>
        <v>2230.2961847389552</v>
      </c>
      <c r="G1656">
        <f>VLOOKUP(A1656&amp;B1656&amp;C1656&amp;3&amp;E1656,average_median_rates_2_aptFINAL!A:P,16,FALSE)</f>
        <v>2230.2961847389552</v>
      </c>
      <c r="H1656">
        <f>IF(D1656&lt;=3,VLOOKUP(A1656&amp;D1656,[1]ratio_condo_family!$A:$F,6,FALSE),0)</f>
        <v>1.1956021123503855</v>
      </c>
      <c r="I1656">
        <f>VLOOKUP(A1656&amp;3,[1]ratio_condo_family!$A:$F,6,FALSE)</f>
        <v>1.1956021123503855</v>
      </c>
      <c r="J1656">
        <f>VLOOKUP(A1656,[1]ratio_family_bedrooms!$A:$K,9,FALSE)</f>
        <v>1.0588235294117647</v>
      </c>
      <c r="K1656">
        <f>VLOOKUP(A1656,[1]ratio_family_bedrooms!$A:$K,10,FALSE)</f>
        <v>1.2222222222222221</v>
      </c>
      <c r="L1656">
        <f>VLOOKUP(A1656,[1]ratio_family_bedrooms!$A:$K,11,FALSE)</f>
        <v>1.5</v>
      </c>
      <c r="M1656">
        <f t="shared" si="25"/>
        <v>2666.5468296409003</v>
      </c>
    </row>
    <row r="1657" spans="1:13" x14ac:dyDescent="0.2">
      <c r="A1657">
        <v>2009</v>
      </c>
      <c r="B1657">
        <v>10</v>
      </c>
      <c r="C1657" t="s">
        <v>59</v>
      </c>
      <c r="D1657">
        <v>3</v>
      </c>
      <c r="E1657" t="s">
        <v>17</v>
      </c>
      <c r="F1657">
        <f>VLOOKUP(A1657&amp;B1657&amp;C1657&amp;D1657&amp;E1657,average_median_rates_2_aptFINAL!A:P,16,FALSE)</f>
        <v>2375.5629251010801</v>
      </c>
      <c r="G1657">
        <f>VLOOKUP(A1657&amp;B1657&amp;C1657&amp;3&amp;E1657,average_median_rates_2_aptFINAL!A:P,16,FALSE)</f>
        <v>2375.5629251010801</v>
      </c>
      <c r="H1657">
        <f>IF(D1657&lt;=3,VLOOKUP(A1657&amp;D1657,[1]ratio_condo_family!$A:$F,6,FALSE),0)</f>
        <v>1.1956021123503855</v>
      </c>
      <c r="I1657">
        <f>VLOOKUP(A1657&amp;3,[1]ratio_condo_family!$A:$F,6,FALSE)</f>
        <v>1.1956021123503855</v>
      </c>
      <c r="J1657">
        <f>VLOOKUP(A1657,[1]ratio_family_bedrooms!$A:$K,9,FALSE)</f>
        <v>1.0588235294117647</v>
      </c>
      <c r="K1657">
        <f>VLOOKUP(A1657,[1]ratio_family_bedrooms!$A:$K,10,FALSE)</f>
        <v>1.2222222222222221</v>
      </c>
      <c r="L1657">
        <f>VLOOKUP(A1657,[1]ratio_family_bedrooms!$A:$K,11,FALSE)</f>
        <v>1.5</v>
      </c>
      <c r="M1657">
        <f t="shared" si="25"/>
        <v>2840.2280512721118</v>
      </c>
    </row>
    <row r="1658" spans="1:13" x14ac:dyDescent="0.2">
      <c r="A1658">
        <v>2009</v>
      </c>
      <c r="B1658">
        <v>10</v>
      </c>
      <c r="C1658" t="s">
        <v>59</v>
      </c>
      <c r="D1658">
        <v>3</v>
      </c>
      <c r="E1658" t="s">
        <v>19</v>
      </c>
      <c r="F1658">
        <f>VLOOKUP(A1658&amp;B1658&amp;C1658&amp;D1658&amp;E1658,average_median_rates_2_aptFINAL!A:P,16,FALSE)</f>
        <v>1770.3456857734011</v>
      </c>
      <c r="G1658">
        <f>VLOOKUP(A1658&amp;B1658&amp;C1658&amp;3&amp;E1658,average_median_rates_2_aptFINAL!A:P,16,FALSE)</f>
        <v>1770.3456857734011</v>
      </c>
      <c r="H1658">
        <f>IF(D1658&lt;=3,VLOOKUP(A1658&amp;D1658,[1]ratio_condo_family!$A:$F,6,FALSE),0)</f>
        <v>1.1956021123503855</v>
      </c>
      <c r="I1658">
        <f>VLOOKUP(A1658&amp;3,[1]ratio_condo_family!$A:$F,6,FALSE)</f>
        <v>1.1956021123503855</v>
      </c>
      <c r="J1658">
        <f>VLOOKUP(A1658,[1]ratio_family_bedrooms!$A:$K,9,FALSE)</f>
        <v>1.0588235294117647</v>
      </c>
      <c r="K1658">
        <f>VLOOKUP(A1658,[1]ratio_family_bedrooms!$A:$K,10,FALSE)</f>
        <v>1.2222222222222221</v>
      </c>
      <c r="L1658">
        <f>VLOOKUP(A1658,[1]ratio_family_bedrooms!$A:$K,11,FALSE)</f>
        <v>1.5</v>
      </c>
      <c r="M1658">
        <f t="shared" si="25"/>
        <v>2116.6290415010703</v>
      </c>
    </row>
    <row r="1659" spans="1:13" x14ac:dyDescent="0.2">
      <c r="A1659">
        <v>2009</v>
      </c>
      <c r="B1659">
        <v>10</v>
      </c>
      <c r="C1659" t="s">
        <v>59</v>
      </c>
      <c r="D1659">
        <v>3</v>
      </c>
      <c r="E1659" t="s">
        <v>20</v>
      </c>
      <c r="F1659">
        <f>VLOOKUP(A1659&amp;B1659&amp;C1659&amp;D1659&amp;E1659,average_median_rates_2_aptFINAL!A:P,16,FALSE)</f>
        <v>2085.9767859316007</v>
      </c>
      <c r="G1659">
        <f>VLOOKUP(A1659&amp;B1659&amp;C1659&amp;3&amp;E1659,average_median_rates_2_aptFINAL!A:P,16,FALSE)</f>
        <v>2085.9767859316007</v>
      </c>
      <c r="H1659">
        <f>IF(D1659&lt;=3,VLOOKUP(A1659&amp;D1659,[1]ratio_condo_family!$A:$F,6,FALSE),0)</f>
        <v>1.1956021123503855</v>
      </c>
      <c r="I1659">
        <f>VLOOKUP(A1659&amp;3,[1]ratio_condo_family!$A:$F,6,FALSE)</f>
        <v>1.1956021123503855</v>
      </c>
      <c r="J1659">
        <f>VLOOKUP(A1659,[1]ratio_family_bedrooms!$A:$K,9,FALSE)</f>
        <v>1.0588235294117647</v>
      </c>
      <c r="K1659">
        <f>VLOOKUP(A1659,[1]ratio_family_bedrooms!$A:$K,10,FALSE)</f>
        <v>1.2222222222222221</v>
      </c>
      <c r="L1659">
        <f>VLOOKUP(A1659,[1]ratio_family_bedrooms!$A:$K,11,FALSE)</f>
        <v>1.5</v>
      </c>
      <c r="M1659">
        <f t="shared" si="25"/>
        <v>2493.9982515736897</v>
      </c>
    </row>
    <row r="1660" spans="1:13" x14ac:dyDescent="0.2">
      <c r="A1660">
        <v>2009</v>
      </c>
      <c r="B1660">
        <v>10</v>
      </c>
      <c r="C1660" t="s">
        <v>59</v>
      </c>
      <c r="D1660">
        <v>3</v>
      </c>
      <c r="E1660" t="s">
        <v>21</v>
      </c>
      <c r="F1660">
        <f>VLOOKUP(A1660&amp;B1660&amp;C1660&amp;D1660&amp;E1660,average_median_rates_2_aptFINAL!A:P,16,FALSE)</f>
        <v>2188.7471705001817</v>
      </c>
      <c r="G1660">
        <f>VLOOKUP(A1660&amp;B1660&amp;C1660&amp;3&amp;E1660,average_median_rates_2_aptFINAL!A:P,16,FALSE)</f>
        <v>2188.7471705001817</v>
      </c>
      <c r="H1660">
        <f>IF(D1660&lt;=3,VLOOKUP(A1660&amp;D1660,[1]ratio_condo_family!$A:$F,6,FALSE),0)</f>
        <v>1.1956021123503855</v>
      </c>
      <c r="I1660">
        <f>VLOOKUP(A1660&amp;3,[1]ratio_condo_family!$A:$F,6,FALSE)</f>
        <v>1.1956021123503855</v>
      </c>
      <c r="J1660">
        <f>VLOOKUP(A1660,[1]ratio_family_bedrooms!$A:$K,9,FALSE)</f>
        <v>1.0588235294117647</v>
      </c>
      <c r="K1660">
        <f>VLOOKUP(A1660,[1]ratio_family_bedrooms!$A:$K,10,FALSE)</f>
        <v>1.2222222222222221</v>
      </c>
      <c r="L1660">
        <f>VLOOKUP(A1660,[1]ratio_family_bedrooms!$A:$K,11,FALSE)</f>
        <v>1.5</v>
      </c>
      <c r="M1660">
        <f t="shared" si="25"/>
        <v>2616.8707404509464</v>
      </c>
    </row>
    <row r="1661" spans="1:13" x14ac:dyDescent="0.2">
      <c r="A1661">
        <v>2009</v>
      </c>
      <c r="B1661">
        <v>10</v>
      </c>
      <c r="C1661" t="s">
        <v>59</v>
      </c>
      <c r="D1661">
        <v>3</v>
      </c>
      <c r="E1661" t="s">
        <v>23</v>
      </c>
      <c r="F1661">
        <f>VLOOKUP(A1661&amp;B1661&amp;C1661&amp;D1661&amp;E1661,average_median_rates_2_aptFINAL!A:P,16,FALSE)</f>
        <v>1090.6720214190091</v>
      </c>
      <c r="G1661">
        <f>VLOOKUP(A1661&amp;B1661&amp;C1661&amp;3&amp;E1661,average_median_rates_2_aptFINAL!A:P,16,FALSE)</f>
        <v>1090.6720214190091</v>
      </c>
      <c r="H1661">
        <f>IF(D1661&lt;=3,VLOOKUP(A1661&amp;D1661,[1]ratio_condo_family!$A:$F,6,FALSE),0)</f>
        <v>1.1956021123503855</v>
      </c>
      <c r="I1661">
        <f>VLOOKUP(A1661&amp;3,[1]ratio_condo_family!$A:$F,6,FALSE)</f>
        <v>1.1956021123503855</v>
      </c>
      <c r="J1661">
        <f>VLOOKUP(A1661,[1]ratio_family_bedrooms!$A:$K,9,FALSE)</f>
        <v>1.0588235294117647</v>
      </c>
      <c r="K1661">
        <f>VLOOKUP(A1661,[1]ratio_family_bedrooms!$A:$K,10,FALSE)</f>
        <v>1.2222222222222221</v>
      </c>
      <c r="L1661">
        <f>VLOOKUP(A1661,[1]ratio_family_bedrooms!$A:$K,11,FALSE)</f>
        <v>1.5</v>
      </c>
      <c r="M1661">
        <f t="shared" si="25"/>
        <v>1304.0097726900322</v>
      </c>
    </row>
    <row r="1662" spans="1:13" x14ac:dyDescent="0.2">
      <c r="A1662">
        <v>2009</v>
      </c>
      <c r="B1662">
        <v>10</v>
      </c>
      <c r="C1662" t="s">
        <v>59</v>
      </c>
      <c r="D1662">
        <v>3</v>
      </c>
      <c r="E1662" t="s">
        <v>24</v>
      </c>
      <c r="F1662">
        <f>VLOOKUP(A1662&amp;B1662&amp;C1662&amp;D1662&amp;E1662,average_median_rates_2_aptFINAL!A:P,16,FALSE)</f>
        <v>1269.4492363392962</v>
      </c>
      <c r="G1662">
        <f>VLOOKUP(A1662&amp;B1662&amp;C1662&amp;3&amp;E1662,average_median_rates_2_aptFINAL!A:P,16,FALSE)</f>
        <v>1269.4492363392962</v>
      </c>
      <c r="H1662">
        <f>IF(D1662&lt;=3,VLOOKUP(A1662&amp;D1662,[1]ratio_condo_family!$A:$F,6,FALSE),0)</f>
        <v>1.1956021123503855</v>
      </c>
      <c r="I1662">
        <f>VLOOKUP(A1662&amp;3,[1]ratio_condo_family!$A:$F,6,FALSE)</f>
        <v>1.1956021123503855</v>
      </c>
      <c r="J1662">
        <f>VLOOKUP(A1662,[1]ratio_family_bedrooms!$A:$K,9,FALSE)</f>
        <v>1.0588235294117647</v>
      </c>
      <c r="K1662">
        <f>VLOOKUP(A1662,[1]ratio_family_bedrooms!$A:$K,10,FALSE)</f>
        <v>1.2222222222222221</v>
      </c>
      <c r="L1662">
        <f>VLOOKUP(A1662,[1]ratio_family_bedrooms!$A:$K,11,FALSE)</f>
        <v>1.5</v>
      </c>
      <c r="M1662">
        <f t="shared" si="25"/>
        <v>1517.7561884888464</v>
      </c>
    </row>
    <row r="1663" spans="1:13" x14ac:dyDescent="0.2">
      <c r="A1663">
        <v>2009</v>
      </c>
      <c r="B1663">
        <v>10</v>
      </c>
      <c r="C1663" t="s">
        <v>59</v>
      </c>
      <c r="D1663">
        <v>3</v>
      </c>
      <c r="E1663" t="s">
        <v>25</v>
      </c>
      <c r="F1663">
        <f>VLOOKUP(A1663&amp;B1663&amp;C1663&amp;D1663&amp;E1663,average_median_rates_2_aptFINAL!A:P,16,FALSE)</f>
        <v>1126.1903979554577</v>
      </c>
      <c r="G1663">
        <f>VLOOKUP(A1663&amp;B1663&amp;C1663&amp;3&amp;E1663,average_median_rates_2_aptFINAL!A:P,16,FALSE)</f>
        <v>1126.1903979554577</v>
      </c>
      <c r="H1663">
        <f>IF(D1663&lt;=3,VLOOKUP(A1663&amp;D1663,[1]ratio_condo_family!$A:$F,6,FALSE),0)</f>
        <v>1.1956021123503855</v>
      </c>
      <c r="I1663">
        <f>VLOOKUP(A1663&amp;3,[1]ratio_condo_family!$A:$F,6,FALSE)</f>
        <v>1.1956021123503855</v>
      </c>
      <c r="J1663">
        <f>VLOOKUP(A1663,[1]ratio_family_bedrooms!$A:$K,9,FALSE)</f>
        <v>1.0588235294117647</v>
      </c>
      <c r="K1663">
        <f>VLOOKUP(A1663,[1]ratio_family_bedrooms!$A:$K,10,FALSE)</f>
        <v>1.2222222222222221</v>
      </c>
      <c r="L1663">
        <f>VLOOKUP(A1663,[1]ratio_family_bedrooms!$A:$K,11,FALSE)</f>
        <v>1.5</v>
      </c>
      <c r="M1663">
        <f t="shared" si="25"/>
        <v>1346.4756187042665</v>
      </c>
    </row>
    <row r="1664" spans="1:13" x14ac:dyDescent="0.2">
      <c r="A1664">
        <v>2009</v>
      </c>
      <c r="B1664">
        <v>10</v>
      </c>
      <c r="C1664" t="s">
        <v>59</v>
      </c>
      <c r="D1664">
        <v>3</v>
      </c>
      <c r="E1664" t="s">
        <v>26</v>
      </c>
      <c r="F1664">
        <f>VLOOKUP(A1664&amp;B1664&amp;C1664&amp;D1664&amp;E1664,average_median_rates_2_aptFINAL!A:P,16,FALSE)</f>
        <v>1098.7405987586712</v>
      </c>
      <c r="G1664">
        <f>VLOOKUP(A1664&amp;B1664&amp;C1664&amp;3&amp;E1664,average_median_rates_2_aptFINAL!A:P,16,FALSE)</f>
        <v>1098.7405987586712</v>
      </c>
      <c r="H1664">
        <f>IF(D1664&lt;=3,VLOOKUP(A1664&amp;D1664,[1]ratio_condo_family!$A:$F,6,FALSE),0)</f>
        <v>1.1956021123503855</v>
      </c>
      <c r="I1664">
        <f>VLOOKUP(A1664&amp;3,[1]ratio_condo_family!$A:$F,6,FALSE)</f>
        <v>1.1956021123503855</v>
      </c>
      <c r="J1664">
        <f>VLOOKUP(A1664,[1]ratio_family_bedrooms!$A:$K,9,FALSE)</f>
        <v>1.0588235294117647</v>
      </c>
      <c r="K1664">
        <f>VLOOKUP(A1664,[1]ratio_family_bedrooms!$A:$K,10,FALSE)</f>
        <v>1.2222222222222221</v>
      </c>
      <c r="L1664">
        <f>VLOOKUP(A1664,[1]ratio_family_bedrooms!$A:$K,11,FALSE)</f>
        <v>1.5</v>
      </c>
      <c r="M1664">
        <f t="shared" si="25"/>
        <v>1313.6565808009948</v>
      </c>
    </row>
    <row r="1665" spans="1:13" x14ac:dyDescent="0.2">
      <c r="A1665">
        <v>2009</v>
      </c>
      <c r="B1665">
        <v>10</v>
      </c>
      <c r="C1665" t="s">
        <v>59</v>
      </c>
      <c r="D1665">
        <v>3</v>
      </c>
      <c r="E1665" t="s">
        <v>27</v>
      </c>
      <c r="F1665">
        <f>VLOOKUP(A1665&amp;B1665&amp;C1665&amp;D1665&amp;E1665,average_median_rates_2_aptFINAL!A:P,16,FALSE)</f>
        <v>2034.8619325787947</v>
      </c>
      <c r="G1665">
        <f>VLOOKUP(A1665&amp;B1665&amp;C1665&amp;3&amp;E1665,average_median_rates_2_aptFINAL!A:P,16,FALSE)</f>
        <v>2034.8619325787947</v>
      </c>
      <c r="H1665">
        <f>IF(D1665&lt;=3,VLOOKUP(A1665&amp;D1665,[1]ratio_condo_family!$A:$F,6,FALSE),0)</f>
        <v>1.1956021123503855</v>
      </c>
      <c r="I1665">
        <f>VLOOKUP(A1665&amp;3,[1]ratio_condo_family!$A:$F,6,FALSE)</f>
        <v>1.1956021123503855</v>
      </c>
      <c r="J1665">
        <f>VLOOKUP(A1665,[1]ratio_family_bedrooms!$A:$K,9,FALSE)</f>
        <v>1.0588235294117647</v>
      </c>
      <c r="K1665">
        <f>VLOOKUP(A1665,[1]ratio_family_bedrooms!$A:$K,10,FALSE)</f>
        <v>1.2222222222222221</v>
      </c>
      <c r="L1665">
        <f>VLOOKUP(A1665,[1]ratio_family_bedrooms!$A:$K,11,FALSE)</f>
        <v>1.5</v>
      </c>
      <c r="M1665">
        <f t="shared" si="25"/>
        <v>2432.8852249325946</v>
      </c>
    </row>
    <row r="1666" spans="1:13" x14ac:dyDescent="0.2">
      <c r="A1666">
        <v>2009</v>
      </c>
      <c r="B1666">
        <v>10</v>
      </c>
      <c r="C1666" t="s">
        <v>59</v>
      </c>
      <c r="D1666">
        <v>3</v>
      </c>
      <c r="E1666" t="s">
        <v>28</v>
      </c>
      <c r="F1666">
        <f>VLOOKUP(A1666&amp;B1666&amp;C1666&amp;D1666&amp;E1666,average_median_rates_2_aptFINAL!A:P,16,FALSE)</f>
        <v>1371.9076913715478</v>
      </c>
      <c r="G1666">
        <f>VLOOKUP(A1666&amp;B1666&amp;C1666&amp;3&amp;E1666,average_median_rates_2_aptFINAL!A:P,16,FALSE)</f>
        <v>1371.9076913715478</v>
      </c>
      <c r="H1666">
        <f>IF(D1666&lt;=3,VLOOKUP(A1666&amp;D1666,[1]ratio_condo_family!$A:$F,6,FALSE),0)</f>
        <v>1.1956021123503855</v>
      </c>
      <c r="I1666">
        <f>VLOOKUP(A1666&amp;3,[1]ratio_condo_family!$A:$F,6,FALSE)</f>
        <v>1.1956021123503855</v>
      </c>
      <c r="J1666">
        <f>VLOOKUP(A1666,[1]ratio_family_bedrooms!$A:$K,9,FALSE)</f>
        <v>1.0588235294117647</v>
      </c>
      <c r="K1666">
        <f>VLOOKUP(A1666,[1]ratio_family_bedrooms!$A:$K,10,FALSE)</f>
        <v>1.2222222222222221</v>
      </c>
      <c r="L1666">
        <f>VLOOKUP(A1666,[1]ratio_family_bedrooms!$A:$K,11,FALSE)</f>
        <v>1.5</v>
      </c>
      <c r="M1666">
        <f t="shared" si="25"/>
        <v>1640.2557337535634</v>
      </c>
    </row>
    <row r="1667" spans="1:13" x14ac:dyDescent="0.2">
      <c r="A1667">
        <v>2009</v>
      </c>
      <c r="B1667">
        <v>10</v>
      </c>
      <c r="C1667" t="s">
        <v>59</v>
      </c>
      <c r="D1667">
        <v>3</v>
      </c>
      <c r="E1667" t="s">
        <v>29</v>
      </c>
      <c r="F1667">
        <f>VLOOKUP(A1667&amp;B1667&amp;C1667&amp;D1667&amp;E1667,average_median_rates_2_aptFINAL!A:P,16,FALSE)</f>
        <v>1010.4021540708285</v>
      </c>
      <c r="G1667">
        <f>VLOOKUP(A1667&amp;B1667&amp;C1667&amp;3&amp;E1667,average_median_rates_2_aptFINAL!A:P,16,FALSE)</f>
        <v>1010.4021540708285</v>
      </c>
      <c r="H1667">
        <f>IF(D1667&lt;=3,VLOOKUP(A1667&amp;D1667,[1]ratio_condo_family!$A:$F,6,FALSE),0)</f>
        <v>1.1956021123503855</v>
      </c>
      <c r="I1667">
        <f>VLOOKUP(A1667&amp;3,[1]ratio_condo_family!$A:$F,6,FALSE)</f>
        <v>1.1956021123503855</v>
      </c>
      <c r="J1667">
        <f>VLOOKUP(A1667,[1]ratio_family_bedrooms!$A:$K,9,FALSE)</f>
        <v>1.0588235294117647</v>
      </c>
      <c r="K1667">
        <f>VLOOKUP(A1667,[1]ratio_family_bedrooms!$A:$K,10,FALSE)</f>
        <v>1.2222222222222221</v>
      </c>
      <c r="L1667">
        <f>VLOOKUP(A1667,[1]ratio_family_bedrooms!$A:$K,11,FALSE)</f>
        <v>1.5</v>
      </c>
      <c r="M1667">
        <f t="shared" ref="M1667:M1730" si="26">IF(D1667&lt;=3,F1667*H1667,IF(D1667=4,G1667*I1667*J1667,IF(D1667=5,G1667*I1667*J1667*K1667,IF(D1667=6,G1667*I1667*J1667*K1667*L1667,0))))</f>
        <v>1208.0389497304623</v>
      </c>
    </row>
    <row r="1668" spans="1:13" x14ac:dyDescent="0.2">
      <c r="A1668">
        <v>2009</v>
      </c>
      <c r="B1668">
        <v>10</v>
      </c>
      <c r="C1668" t="s">
        <v>59</v>
      </c>
      <c r="D1668">
        <v>3</v>
      </c>
      <c r="E1668" t="s">
        <v>31</v>
      </c>
      <c r="F1668">
        <f>VLOOKUP(A1668&amp;B1668&amp;C1668&amp;D1668&amp;E1668,average_median_rates_2_aptFINAL!A:P,16,FALSE)</f>
        <v>1289.3919313618107</v>
      </c>
      <c r="G1668">
        <f>VLOOKUP(A1668&amp;B1668&amp;C1668&amp;3&amp;E1668,average_median_rates_2_aptFINAL!A:P,16,FALSE)</f>
        <v>1289.3919313618107</v>
      </c>
      <c r="H1668">
        <f>IF(D1668&lt;=3,VLOOKUP(A1668&amp;D1668,[1]ratio_condo_family!$A:$F,6,FALSE),0)</f>
        <v>1.1956021123503855</v>
      </c>
      <c r="I1668">
        <f>VLOOKUP(A1668&amp;3,[1]ratio_condo_family!$A:$F,6,FALSE)</f>
        <v>1.1956021123503855</v>
      </c>
      <c r="J1668">
        <f>VLOOKUP(A1668,[1]ratio_family_bedrooms!$A:$K,9,FALSE)</f>
        <v>1.0588235294117647</v>
      </c>
      <c r="K1668">
        <f>VLOOKUP(A1668,[1]ratio_family_bedrooms!$A:$K,10,FALSE)</f>
        <v>1.2222222222222221</v>
      </c>
      <c r="L1668">
        <f>VLOOKUP(A1668,[1]ratio_family_bedrooms!$A:$K,11,FALSE)</f>
        <v>1.5</v>
      </c>
      <c r="M1668">
        <f t="shared" si="26"/>
        <v>1541.5997167837243</v>
      </c>
    </row>
    <row r="1669" spans="1:13" x14ac:dyDescent="0.2">
      <c r="A1669">
        <v>2009</v>
      </c>
      <c r="B1669">
        <v>10</v>
      </c>
      <c r="C1669" t="s">
        <v>59</v>
      </c>
      <c r="D1669">
        <v>3</v>
      </c>
      <c r="E1669" t="s">
        <v>32</v>
      </c>
      <c r="F1669">
        <f>VLOOKUP(A1669&amp;B1669&amp;C1669&amp;D1669&amp;E1669,average_median_rates_2_aptFINAL!A:P,16,FALSE)</f>
        <v>1254.0399172447371</v>
      </c>
      <c r="G1669">
        <f>VLOOKUP(A1669&amp;B1669&amp;C1669&amp;3&amp;E1669,average_median_rates_2_aptFINAL!A:P,16,FALSE)</f>
        <v>1254.0399172447371</v>
      </c>
      <c r="H1669">
        <f>IF(D1669&lt;=3,VLOOKUP(A1669&amp;D1669,[1]ratio_condo_family!$A:$F,6,FALSE),0)</f>
        <v>1.1956021123503855</v>
      </c>
      <c r="I1669">
        <f>VLOOKUP(A1669&amp;3,[1]ratio_condo_family!$A:$F,6,FALSE)</f>
        <v>1.1956021123503855</v>
      </c>
      <c r="J1669">
        <f>VLOOKUP(A1669,[1]ratio_family_bedrooms!$A:$K,9,FALSE)</f>
        <v>1.0588235294117647</v>
      </c>
      <c r="K1669">
        <f>VLOOKUP(A1669,[1]ratio_family_bedrooms!$A:$K,10,FALSE)</f>
        <v>1.2222222222222221</v>
      </c>
      <c r="L1669">
        <f>VLOOKUP(A1669,[1]ratio_family_bedrooms!$A:$K,11,FALSE)</f>
        <v>1.5</v>
      </c>
      <c r="M1669">
        <f t="shared" si="26"/>
        <v>1499.3327740295103</v>
      </c>
    </row>
    <row r="1670" spans="1:13" x14ac:dyDescent="0.2">
      <c r="A1670">
        <v>2009</v>
      </c>
      <c r="B1670">
        <v>10</v>
      </c>
      <c r="C1670" t="s">
        <v>59</v>
      </c>
      <c r="D1670">
        <v>3</v>
      </c>
      <c r="E1670" t="s">
        <v>33</v>
      </c>
      <c r="F1670">
        <f>VLOOKUP(A1670&amp;B1670&amp;C1670&amp;D1670&amp;E1670,average_median_rates_2_aptFINAL!A:P,16,FALSE)</f>
        <v>1820.0048679566764</v>
      </c>
      <c r="G1670">
        <f>VLOOKUP(A1670&amp;B1670&amp;C1670&amp;3&amp;E1670,average_median_rates_2_aptFINAL!A:P,16,FALSE)</f>
        <v>1820.0048679566764</v>
      </c>
      <c r="H1670">
        <f>IF(D1670&lt;=3,VLOOKUP(A1670&amp;D1670,[1]ratio_condo_family!$A:$F,6,FALSE),0)</f>
        <v>1.1956021123503855</v>
      </c>
      <c r="I1670">
        <f>VLOOKUP(A1670&amp;3,[1]ratio_condo_family!$A:$F,6,FALSE)</f>
        <v>1.1956021123503855</v>
      </c>
      <c r="J1670">
        <f>VLOOKUP(A1670,[1]ratio_family_bedrooms!$A:$K,9,FALSE)</f>
        <v>1.0588235294117647</v>
      </c>
      <c r="K1670">
        <f>VLOOKUP(A1670,[1]ratio_family_bedrooms!$A:$K,10,FALSE)</f>
        <v>1.2222222222222221</v>
      </c>
      <c r="L1670">
        <f>VLOOKUP(A1670,[1]ratio_family_bedrooms!$A:$K,11,FALSE)</f>
        <v>1.5</v>
      </c>
      <c r="M1670">
        <f t="shared" si="26"/>
        <v>2176.001664616987</v>
      </c>
    </row>
    <row r="1671" spans="1:13" x14ac:dyDescent="0.2">
      <c r="A1671">
        <v>2009</v>
      </c>
      <c r="B1671">
        <v>10</v>
      </c>
      <c r="C1671" t="s">
        <v>59</v>
      </c>
      <c r="D1671">
        <v>3</v>
      </c>
      <c r="E1671" t="s">
        <v>34</v>
      </c>
      <c r="F1671">
        <f>VLOOKUP(A1671&amp;B1671&amp;C1671&amp;D1671&amp;E1671,average_median_rates_2_aptFINAL!A:P,16,FALSE)</f>
        <v>1308.3572471705002</v>
      </c>
      <c r="G1671">
        <f>VLOOKUP(A1671&amp;B1671&amp;C1671&amp;3&amp;E1671,average_median_rates_2_aptFINAL!A:P,16,FALSE)</f>
        <v>1308.3572471705002</v>
      </c>
      <c r="H1671">
        <f>IF(D1671&lt;=3,VLOOKUP(A1671&amp;D1671,[1]ratio_condo_family!$A:$F,6,FALSE),0)</f>
        <v>1.1956021123503855</v>
      </c>
      <c r="I1671">
        <f>VLOOKUP(A1671&amp;3,[1]ratio_condo_family!$A:$F,6,FALSE)</f>
        <v>1.1956021123503855</v>
      </c>
      <c r="J1671">
        <f>VLOOKUP(A1671,[1]ratio_family_bedrooms!$A:$K,9,FALSE)</f>
        <v>1.0588235294117647</v>
      </c>
      <c r="K1671">
        <f>VLOOKUP(A1671,[1]ratio_family_bedrooms!$A:$K,10,FALSE)</f>
        <v>1.2222222222222221</v>
      </c>
      <c r="L1671">
        <f>VLOOKUP(A1671,[1]ratio_family_bedrooms!$A:$K,11,FALSE)</f>
        <v>1.5</v>
      </c>
      <c r="M1671">
        <f t="shared" si="26"/>
        <v>1564.2746884259855</v>
      </c>
    </row>
    <row r="1672" spans="1:13" x14ac:dyDescent="0.2">
      <c r="A1672">
        <v>2009</v>
      </c>
      <c r="B1672">
        <v>10</v>
      </c>
      <c r="C1672" t="s">
        <v>59</v>
      </c>
      <c r="D1672">
        <v>3</v>
      </c>
      <c r="E1672" t="s">
        <v>35</v>
      </c>
      <c r="F1672">
        <f>VLOOKUP(A1672&amp;B1672&amp;C1672&amp;D1672&amp;E1672,average_median_rates_2_aptFINAL!A:P,16,FALSE)</f>
        <v>2736.9945235487357</v>
      </c>
      <c r="G1672">
        <f>VLOOKUP(A1672&amp;B1672&amp;C1672&amp;3&amp;E1672,average_median_rates_2_aptFINAL!A:P,16,FALSE)</f>
        <v>2736.9945235487357</v>
      </c>
      <c r="H1672">
        <f>IF(D1672&lt;=3,VLOOKUP(A1672&amp;D1672,[1]ratio_condo_family!$A:$F,6,FALSE),0)</f>
        <v>1.1956021123503855</v>
      </c>
      <c r="I1672">
        <f>VLOOKUP(A1672&amp;3,[1]ratio_condo_family!$A:$F,6,FALSE)</f>
        <v>1.1956021123503855</v>
      </c>
      <c r="J1672">
        <f>VLOOKUP(A1672,[1]ratio_family_bedrooms!$A:$K,9,FALSE)</f>
        <v>1.0588235294117647</v>
      </c>
      <c r="K1672">
        <f>VLOOKUP(A1672,[1]ratio_family_bedrooms!$A:$K,10,FALSE)</f>
        <v>1.2222222222222221</v>
      </c>
      <c r="L1672">
        <f>VLOOKUP(A1672,[1]ratio_family_bedrooms!$A:$K,11,FALSE)</f>
        <v>1.5</v>
      </c>
      <c r="M1672">
        <f t="shared" si="26"/>
        <v>3272.3564338463052</v>
      </c>
    </row>
    <row r="1673" spans="1:13" x14ac:dyDescent="0.2">
      <c r="A1673">
        <v>2009</v>
      </c>
      <c r="B1673">
        <v>10</v>
      </c>
      <c r="C1673" t="s">
        <v>59</v>
      </c>
      <c r="D1673">
        <v>3</v>
      </c>
      <c r="E1673" t="s">
        <v>36</v>
      </c>
      <c r="F1673">
        <f>VLOOKUP(A1673&amp;B1673&amp;C1673&amp;D1673&amp;E1673,average_median_rates_2_aptFINAL!A:P,16,FALSE)</f>
        <v>1262.6075818425215</v>
      </c>
      <c r="G1673">
        <f>VLOOKUP(A1673&amp;B1673&amp;C1673&amp;3&amp;E1673,average_median_rates_2_aptFINAL!A:P,16,FALSE)</f>
        <v>1262.6075818425215</v>
      </c>
      <c r="H1673">
        <f>IF(D1673&lt;=3,VLOOKUP(A1673&amp;D1673,[1]ratio_condo_family!$A:$F,6,FALSE),0)</f>
        <v>1.1956021123503855</v>
      </c>
      <c r="I1673">
        <f>VLOOKUP(A1673&amp;3,[1]ratio_condo_family!$A:$F,6,FALSE)</f>
        <v>1.1956021123503855</v>
      </c>
      <c r="J1673">
        <f>VLOOKUP(A1673,[1]ratio_family_bedrooms!$A:$K,9,FALSE)</f>
        <v>1.0588235294117647</v>
      </c>
      <c r="K1673">
        <f>VLOOKUP(A1673,[1]ratio_family_bedrooms!$A:$K,10,FALSE)</f>
        <v>1.2222222222222221</v>
      </c>
      <c r="L1673">
        <f>VLOOKUP(A1673,[1]ratio_family_bedrooms!$A:$K,11,FALSE)</f>
        <v>1.5</v>
      </c>
      <c r="M1673">
        <f t="shared" si="26"/>
        <v>1509.576291920531</v>
      </c>
    </row>
    <row r="1674" spans="1:13" x14ac:dyDescent="0.2">
      <c r="A1674">
        <v>2009</v>
      </c>
      <c r="B1674">
        <v>10</v>
      </c>
      <c r="C1674" t="s">
        <v>59</v>
      </c>
      <c r="D1674">
        <v>3</v>
      </c>
      <c r="E1674" t="s">
        <v>37</v>
      </c>
      <c r="F1674">
        <f>VLOOKUP(A1674&amp;B1674&amp;C1674&amp;D1674&amp;E1674,average_median_rates_2_aptFINAL!A:P,16,FALSE)</f>
        <v>933.05551209165696</v>
      </c>
      <c r="G1674">
        <f>VLOOKUP(A1674&amp;B1674&amp;C1674&amp;3&amp;E1674,average_median_rates_2_aptFINAL!A:P,16,FALSE)</f>
        <v>933.05551209165696</v>
      </c>
      <c r="H1674">
        <f>IF(D1674&lt;=3,VLOOKUP(A1674&amp;D1674,[1]ratio_condo_family!$A:$F,6,FALSE),0)</f>
        <v>1.1956021123503855</v>
      </c>
      <c r="I1674">
        <f>VLOOKUP(A1674&amp;3,[1]ratio_condo_family!$A:$F,6,FALSE)</f>
        <v>1.1956021123503855</v>
      </c>
      <c r="J1674">
        <f>VLOOKUP(A1674,[1]ratio_family_bedrooms!$A:$K,9,FALSE)</f>
        <v>1.0588235294117647</v>
      </c>
      <c r="K1674">
        <f>VLOOKUP(A1674,[1]ratio_family_bedrooms!$A:$K,10,FALSE)</f>
        <v>1.2222222222222221</v>
      </c>
      <c r="L1674">
        <f>VLOOKUP(A1674,[1]ratio_family_bedrooms!$A:$K,11,FALSE)</f>
        <v>1.5</v>
      </c>
      <c r="M1674">
        <f t="shared" si="26"/>
        <v>1115.5631411969557</v>
      </c>
    </row>
    <row r="1675" spans="1:13" x14ac:dyDescent="0.2">
      <c r="A1675">
        <v>2009</v>
      </c>
      <c r="B1675">
        <v>10</v>
      </c>
      <c r="C1675" t="s">
        <v>59</v>
      </c>
      <c r="D1675">
        <v>3</v>
      </c>
      <c r="E1675" t="s">
        <v>38</v>
      </c>
      <c r="F1675">
        <f>VLOOKUP(A1675&amp;B1675&amp;C1675&amp;D1675&amp;E1675,average_median_rates_2_aptFINAL!A:P,16,FALSE)</f>
        <v>939.86448825605464</v>
      </c>
      <c r="G1675">
        <f>VLOOKUP(A1675&amp;B1675&amp;C1675&amp;3&amp;E1675,average_median_rates_2_aptFINAL!A:P,16,FALSE)</f>
        <v>939.86448825605464</v>
      </c>
      <c r="H1675">
        <f>IF(D1675&lt;=3,VLOOKUP(A1675&amp;D1675,[1]ratio_condo_family!$A:$F,6,FALSE),0)</f>
        <v>1.1956021123503855</v>
      </c>
      <c r="I1675">
        <f>VLOOKUP(A1675&amp;3,[1]ratio_condo_family!$A:$F,6,FALSE)</f>
        <v>1.1956021123503855</v>
      </c>
      <c r="J1675">
        <f>VLOOKUP(A1675,[1]ratio_family_bedrooms!$A:$K,9,FALSE)</f>
        <v>1.0588235294117647</v>
      </c>
      <c r="K1675">
        <f>VLOOKUP(A1675,[1]ratio_family_bedrooms!$A:$K,10,FALSE)</f>
        <v>1.2222222222222221</v>
      </c>
      <c r="L1675">
        <f>VLOOKUP(A1675,[1]ratio_family_bedrooms!$A:$K,11,FALSE)</f>
        <v>1.5</v>
      </c>
      <c r="M1675">
        <f t="shared" si="26"/>
        <v>1123.703967482053</v>
      </c>
    </row>
    <row r="1676" spans="1:13" x14ac:dyDescent="0.2">
      <c r="A1676">
        <v>2009</v>
      </c>
      <c r="B1676">
        <v>10</v>
      </c>
      <c r="C1676" t="s">
        <v>59</v>
      </c>
      <c r="D1676">
        <v>3</v>
      </c>
      <c r="E1676" t="s">
        <v>39</v>
      </c>
      <c r="F1676">
        <f>VLOOKUP(A1676&amp;B1676&amp;C1676&amp;D1676&amp;E1676,average_median_rates_2_aptFINAL!A:P,16,FALSE)</f>
        <v>1196.4785201411705</v>
      </c>
      <c r="G1676">
        <f>VLOOKUP(A1676&amp;B1676&amp;C1676&amp;3&amp;E1676,average_median_rates_2_aptFINAL!A:P,16,FALSE)</f>
        <v>1196.4785201411705</v>
      </c>
      <c r="H1676">
        <f>IF(D1676&lt;=3,VLOOKUP(A1676&amp;D1676,[1]ratio_condo_family!$A:$F,6,FALSE),0)</f>
        <v>1.1956021123503855</v>
      </c>
      <c r="I1676">
        <f>VLOOKUP(A1676&amp;3,[1]ratio_condo_family!$A:$F,6,FALSE)</f>
        <v>1.1956021123503855</v>
      </c>
      <c r="J1676">
        <f>VLOOKUP(A1676,[1]ratio_family_bedrooms!$A:$K,9,FALSE)</f>
        <v>1.0588235294117647</v>
      </c>
      <c r="K1676">
        <f>VLOOKUP(A1676,[1]ratio_family_bedrooms!$A:$K,10,FALSE)</f>
        <v>1.2222222222222221</v>
      </c>
      <c r="L1676">
        <f>VLOOKUP(A1676,[1]ratio_family_bedrooms!$A:$K,11,FALSE)</f>
        <v>1.5</v>
      </c>
      <c r="M1676">
        <f t="shared" si="26"/>
        <v>1430.5122460626467</v>
      </c>
    </row>
    <row r="1677" spans="1:13" x14ac:dyDescent="0.2">
      <c r="A1677">
        <v>2009</v>
      </c>
      <c r="B1677">
        <v>10</v>
      </c>
      <c r="C1677" t="s">
        <v>59</v>
      </c>
      <c r="D1677">
        <v>3</v>
      </c>
      <c r="E1677" t="s">
        <v>40</v>
      </c>
      <c r="F1677">
        <f>VLOOKUP(A1677&amp;B1677&amp;C1677&amp;D1677&amp;E1677,average_median_rates_2_aptFINAL!A:P,16,FALSE)</f>
        <v>1102.0678471461608</v>
      </c>
      <c r="G1677">
        <f>VLOOKUP(A1677&amp;B1677&amp;C1677&amp;3&amp;E1677,average_median_rates_2_aptFINAL!A:P,16,FALSE)</f>
        <v>1102.0678471461608</v>
      </c>
      <c r="H1677">
        <f>IF(D1677&lt;=3,VLOOKUP(A1677&amp;D1677,[1]ratio_condo_family!$A:$F,6,FALSE),0)</f>
        <v>1.1956021123503855</v>
      </c>
      <c r="I1677">
        <f>VLOOKUP(A1677&amp;3,[1]ratio_condo_family!$A:$F,6,FALSE)</f>
        <v>1.1956021123503855</v>
      </c>
      <c r="J1677">
        <f>VLOOKUP(A1677,[1]ratio_family_bedrooms!$A:$K,9,FALSE)</f>
        <v>1.0588235294117647</v>
      </c>
      <c r="K1677">
        <f>VLOOKUP(A1677,[1]ratio_family_bedrooms!$A:$K,10,FALSE)</f>
        <v>1.2222222222222221</v>
      </c>
      <c r="L1677">
        <f>VLOOKUP(A1677,[1]ratio_family_bedrooms!$A:$K,11,FALSE)</f>
        <v>1.5</v>
      </c>
      <c r="M1677">
        <f t="shared" si="26"/>
        <v>1317.6346460013917</v>
      </c>
    </row>
    <row r="1678" spans="1:13" x14ac:dyDescent="0.2">
      <c r="A1678">
        <v>2009</v>
      </c>
      <c r="B1678">
        <v>10</v>
      </c>
      <c r="C1678" t="s">
        <v>59</v>
      </c>
      <c r="D1678">
        <v>3</v>
      </c>
      <c r="E1678" t="s">
        <v>41</v>
      </c>
      <c r="F1678">
        <f>VLOOKUP(A1678&amp;B1678&amp;C1678&amp;D1678&amp;E1678,average_median_rates_2_aptFINAL!A:P,16,FALSE)</f>
        <v>1037.6855908482414</v>
      </c>
      <c r="G1678">
        <f>VLOOKUP(A1678&amp;B1678&amp;C1678&amp;3&amp;E1678,average_median_rates_2_aptFINAL!A:P,16,FALSE)</f>
        <v>1037.6855908482414</v>
      </c>
      <c r="H1678">
        <f>IF(D1678&lt;=3,VLOOKUP(A1678&amp;D1678,[1]ratio_condo_family!$A:$F,6,FALSE),0)</f>
        <v>1.1956021123503855</v>
      </c>
      <c r="I1678">
        <f>VLOOKUP(A1678&amp;3,[1]ratio_condo_family!$A:$F,6,FALSE)</f>
        <v>1.1956021123503855</v>
      </c>
      <c r="J1678">
        <f>VLOOKUP(A1678,[1]ratio_family_bedrooms!$A:$K,9,FALSE)</f>
        <v>1.0588235294117647</v>
      </c>
      <c r="K1678">
        <f>VLOOKUP(A1678,[1]ratio_family_bedrooms!$A:$K,10,FALSE)</f>
        <v>1.2222222222222221</v>
      </c>
      <c r="L1678">
        <f>VLOOKUP(A1678,[1]ratio_family_bedrooms!$A:$K,11,FALSE)</f>
        <v>1.5</v>
      </c>
      <c r="M1678">
        <f t="shared" si="26"/>
        <v>1240.6590843737154</v>
      </c>
    </row>
    <row r="1679" spans="1:13" x14ac:dyDescent="0.2">
      <c r="A1679">
        <v>2009</v>
      </c>
      <c r="B1679">
        <v>10</v>
      </c>
      <c r="C1679" t="s">
        <v>59</v>
      </c>
      <c r="D1679">
        <v>3</v>
      </c>
      <c r="E1679" t="s">
        <v>42</v>
      </c>
      <c r="F1679">
        <f>VLOOKUP(A1679&amp;B1679&amp;C1679&amp;D1679&amp;E1679,average_median_rates_2_aptFINAL!A:P,16,FALSE)</f>
        <v>989.60685164902009</v>
      </c>
      <c r="G1679">
        <f>VLOOKUP(A1679&amp;B1679&amp;C1679&amp;3&amp;E1679,average_median_rates_2_aptFINAL!A:P,16,FALSE)</f>
        <v>989.60685164902009</v>
      </c>
      <c r="H1679">
        <f>IF(D1679&lt;=3,VLOOKUP(A1679&amp;D1679,[1]ratio_condo_family!$A:$F,6,FALSE),0)</f>
        <v>1.1956021123503855</v>
      </c>
      <c r="I1679">
        <f>VLOOKUP(A1679&amp;3,[1]ratio_condo_family!$A:$F,6,FALSE)</f>
        <v>1.1956021123503855</v>
      </c>
      <c r="J1679">
        <f>VLOOKUP(A1679,[1]ratio_family_bedrooms!$A:$K,9,FALSE)</f>
        <v>1.0588235294117647</v>
      </c>
      <c r="K1679">
        <f>VLOOKUP(A1679,[1]ratio_family_bedrooms!$A:$K,10,FALSE)</f>
        <v>1.2222222222222221</v>
      </c>
      <c r="L1679">
        <f>VLOOKUP(A1679,[1]ratio_family_bedrooms!$A:$K,11,FALSE)</f>
        <v>1.5</v>
      </c>
      <c r="M1679">
        <f t="shared" si="26"/>
        <v>1183.1760422279831</v>
      </c>
    </row>
    <row r="1680" spans="1:13" x14ac:dyDescent="0.2">
      <c r="A1680">
        <v>2009</v>
      </c>
      <c r="B1680">
        <v>10</v>
      </c>
      <c r="C1680" t="s">
        <v>59</v>
      </c>
      <c r="D1680">
        <v>3</v>
      </c>
      <c r="E1680" t="s">
        <v>43</v>
      </c>
      <c r="F1680">
        <f>VLOOKUP(A1680&amp;B1680&amp;C1680&amp;D1680&amp;E1680,average_median_rates_2_aptFINAL!A:P,16,FALSE)</f>
        <v>1367</v>
      </c>
      <c r="G1680">
        <f>VLOOKUP(A1680&amp;B1680&amp;C1680&amp;3&amp;E1680,average_median_rates_2_aptFINAL!A:P,16,FALSE)</f>
        <v>1367</v>
      </c>
      <c r="H1680">
        <f>IF(D1680&lt;=3,VLOOKUP(A1680&amp;D1680,[1]ratio_condo_family!$A:$F,6,FALSE),0)</f>
        <v>1.1956021123503855</v>
      </c>
      <c r="I1680">
        <f>VLOOKUP(A1680&amp;3,[1]ratio_condo_family!$A:$F,6,FALSE)</f>
        <v>1.1956021123503855</v>
      </c>
      <c r="J1680">
        <f>VLOOKUP(A1680,[1]ratio_family_bedrooms!$A:$K,9,FALSE)</f>
        <v>1.0588235294117647</v>
      </c>
      <c r="K1680">
        <f>VLOOKUP(A1680,[1]ratio_family_bedrooms!$A:$K,10,FALSE)</f>
        <v>1.2222222222222221</v>
      </c>
      <c r="L1680">
        <f>VLOOKUP(A1680,[1]ratio_family_bedrooms!$A:$K,11,FALSE)</f>
        <v>1.5</v>
      </c>
      <c r="M1680">
        <f t="shared" si="26"/>
        <v>1634.3880875829771</v>
      </c>
    </row>
    <row r="1681" spans="1:13" x14ac:dyDescent="0.2">
      <c r="A1681">
        <v>2009</v>
      </c>
      <c r="B1681">
        <v>10</v>
      </c>
      <c r="C1681" t="s">
        <v>59</v>
      </c>
      <c r="D1681">
        <v>3</v>
      </c>
      <c r="E1681" t="s">
        <v>60</v>
      </c>
      <c r="F1681">
        <f>VLOOKUP(A1681&amp;B1681&amp;C1681&amp;D1681&amp;E1681,average_median_rates_2_aptFINAL!A:P,16,FALSE)</f>
        <v>1238.5682122429109</v>
      </c>
      <c r="G1681">
        <f>VLOOKUP(A1681&amp;B1681&amp;C1681&amp;3&amp;E1681,average_median_rates_2_aptFINAL!A:P,16,FALSE)</f>
        <v>1238.5682122429109</v>
      </c>
      <c r="H1681">
        <f>IF(D1681&lt;=3,VLOOKUP(A1681&amp;D1681,[1]ratio_condo_family!$A:$F,6,FALSE),0)</f>
        <v>1.1956021123503855</v>
      </c>
      <c r="I1681">
        <f>VLOOKUP(A1681&amp;3,[1]ratio_condo_family!$A:$F,6,FALSE)</f>
        <v>1.1956021123503855</v>
      </c>
      <c r="J1681">
        <f>VLOOKUP(A1681,[1]ratio_family_bedrooms!$A:$K,9,FALSE)</f>
        <v>1.0588235294117647</v>
      </c>
      <c r="K1681">
        <f>VLOOKUP(A1681,[1]ratio_family_bedrooms!$A:$K,10,FALSE)</f>
        <v>1.2222222222222221</v>
      </c>
      <c r="L1681">
        <f>VLOOKUP(A1681,[1]ratio_family_bedrooms!$A:$K,11,FALSE)</f>
        <v>1.5</v>
      </c>
      <c r="M1681">
        <f t="shared" si="26"/>
        <v>1480.8347708476649</v>
      </c>
    </row>
    <row r="1682" spans="1:13" x14ac:dyDescent="0.2">
      <c r="A1682">
        <v>2009</v>
      </c>
      <c r="B1682">
        <v>10</v>
      </c>
      <c r="C1682" t="s">
        <v>61</v>
      </c>
      <c r="D1682">
        <v>1</v>
      </c>
      <c r="E1682" t="s">
        <v>16</v>
      </c>
      <c r="F1682">
        <f>VLOOKUP(A1682&amp;B1682&amp;C1682&amp;D1682&amp;E1682,average_median_rates_2_aptFINAL!A:P,16,FALSE)</f>
        <v>1090.7216006068638</v>
      </c>
      <c r="G1682">
        <f>VLOOKUP(A1682&amp;B1682&amp;C1682&amp;3&amp;E1682,average_median_rates_2_aptFINAL!A:P,16,FALSE)</f>
        <v>2031.5803789542801</v>
      </c>
      <c r="H1682">
        <f>IF(D1682&lt;=3,VLOOKUP(A1682&amp;D1682,[1]ratio_condo_family!$A:$F,6,FALSE),0)</f>
        <v>1.0934652484812573</v>
      </c>
      <c r="I1682">
        <f>VLOOKUP(A1682&amp;3,[1]ratio_condo_family!$A:$F,6,FALSE)</f>
        <v>1.1956021123503855</v>
      </c>
      <c r="J1682">
        <f>VLOOKUP(A1682,[1]ratio_family_bedrooms!$A:$K,9,FALSE)</f>
        <v>1.0588235294117647</v>
      </c>
      <c r="K1682">
        <f>VLOOKUP(A1682,[1]ratio_family_bedrooms!$A:$K,10,FALSE)</f>
        <v>1.2222222222222221</v>
      </c>
      <c r="L1682">
        <f>VLOOKUP(A1682,[1]ratio_family_bedrooms!$A:$K,11,FALSE)</f>
        <v>1.5</v>
      </c>
      <c r="M1682">
        <f t="shared" si="26"/>
        <v>1192.6661660314589</v>
      </c>
    </row>
    <row r="1683" spans="1:13" x14ac:dyDescent="0.2">
      <c r="A1683">
        <v>2009</v>
      </c>
      <c r="B1683">
        <v>10</v>
      </c>
      <c r="C1683" t="s">
        <v>61</v>
      </c>
      <c r="D1683">
        <v>1</v>
      </c>
      <c r="E1683" t="s">
        <v>17</v>
      </c>
      <c r="F1683">
        <f>VLOOKUP(A1683&amp;B1683&amp;C1683&amp;D1683&amp;E1683,average_median_rates_2_aptFINAL!A:P,16,FALSE)</f>
        <v>1110.8832732789663</v>
      </c>
      <c r="G1683">
        <f>VLOOKUP(A1683&amp;B1683&amp;C1683&amp;3&amp;E1683,average_median_rates_2_aptFINAL!A:P,16,FALSE)</f>
        <v>2168.089434545192</v>
      </c>
      <c r="H1683">
        <f>IF(D1683&lt;=3,VLOOKUP(A1683&amp;D1683,[1]ratio_condo_family!$A:$F,6,FALSE),0)</f>
        <v>1.0934652484812573</v>
      </c>
      <c r="I1683">
        <f>VLOOKUP(A1683&amp;3,[1]ratio_condo_family!$A:$F,6,FALSE)</f>
        <v>1.1956021123503855</v>
      </c>
      <c r="J1683">
        <f>VLOOKUP(A1683,[1]ratio_family_bedrooms!$A:$K,9,FALSE)</f>
        <v>1.0588235294117647</v>
      </c>
      <c r="K1683">
        <f>VLOOKUP(A1683,[1]ratio_family_bedrooms!$A:$K,10,FALSE)</f>
        <v>1.2222222222222221</v>
      </c>
      <c r="L1683">
        <f>VLOOKUP(A1683,[1]ratio_family_bedrooms!$A:$K,11,FALSE)</f>
        <v>1.5</v>
      </c>
      <c r="M1683">
        <f t="shared" si="26"/>
        <v>1214.7122544496572</v>
      </c>
    </row>
    <row r="1684" spans="1:13" x14ac:dyDescent="0.2">
      <c r="A1684">
        <v>2009</v>
      </c>
      <c r="B1684">
        <v>10</v>
      </c>
      <c r="C1684" t="s">
        <v>61</v>
      </c>
      <c r="D1684">
        <v>1</v>
      </c>
      <c r="E1684" t="s">
        <v>19</v>
      </c>
      <c r="F1684">
        <f>VLOOKUP(A1684&amp;B1684&amp;C1684&amp;D1684&amp;E1684,average_median_rates_2_aptFINAL!A:P,16,FALSE)</f>
        <v>985.51583538782506</v>
      </c>
      <c r="G1684">
        <f>VLOOKUP(A1684&amp;B1684&amp;C1684&amp;3&amp;E1684,average_median_rates_2_aptFINAL!A:P,16,FALSE)</f>
        <v>1755.1551947118787</v>
      </c>
      <c r="H1684">
        <f>IF(D1684&lt;=3,VLOOKUP(A1684&amp;D1684,[1]ratio_condo_family!$A:$F,6,FALSE),0)</f>
        <v>1.0934652484812573</v>
      </c>
      <c r="I1684">
        <f>VLOOKUP(A1684&amp;3,[1]ratio_condo_family!$A:$F,6,FALSE)</f>
        <v>1.1956021123503855</v>
      </c>
      <c r="J1684">
        <f>VLOOKUP(A1684,[1]ratio_family_bedrooms!$A:$K,9,FALSE)</f>
        <v>1.0588235294117647</v>
      </c>
      <c r="K1684">
        <f>VLOOKUP(A1684,[1]ratio_family_bedrooms!$A:$K,10,FALSE)</f>
        <v>1.2222222222222221</v>
      </c>
      <c r="L1684">
        <f>VLOOKUP(A1684,[1]ratio_family_bedrooms!$A:$K,11,FALSE)</f>
        <v>1.5</v>
      </c>
      <c r="M1684">
        <f t="shared" si="26"/>
        <v>1077.6273178245619</v>
      </c>
    </row>
    <row r="1685" spans="1:13" x14ac:dyDescent="0.2">
      <c r="A1685">
        <v>2009</v>
      </c>
      <c r="B1685">
        <v>10</v>
      </c>
      <c r="C1685" t="s">
        <v>61</v>
      </c>
      <c r="D1685">
        <v>1</v>
      </c>
      <c r="E1685" t="s">
        <v>20</v>
      </c>
      <c r="F1685">
        <f>VLOOKUP(A1685&amp;B1685&amp;C1685&amp;D1685&amp;E1685,average_median_rates_2_aptFINAL!A:P,16,FALSE)</f>
        <v>1024.5116631898313</v>
      </c>
      <c r="G1685">
        <f>VLOOKUP(A1685&amp;B1685&amp;C1685&amp;3&amp;E1685,average_median_rates_2_aptFINAL!A:P,16,FALSE)</f>
        <v>2221.3814844086774</v>
      </c>
      <c r="H1685">
        <f>IF(D1685&lt;=3,VLOOKUP(A1685&amp;D1685,[1]ratio_condo_family!$A:$F,6,FALSE),0)</f>
        <v>1.0934652484812573</v>
      </c>
      <c r="I1685">
        <f>VLOOKUP(A1685&amp;3,[1]ratio_condo_family!$A:$F,6,FALSE)</f>
        <v>1.1956021123503855</v>
      </c>
      <c r="J1685">
        <f>VLOOKUP(A1685,[1]ratio_family_bedrooms!$A:$K,9,FALSE)</f>
        <v>1.0588235294117647</v>
      </c>
      <c r="K1685">
        <f>VLOOKUP(A1685,[1]ratio_family_bedrooms!$A:$K,10,FALSE)</f>
        <v>1.2222222222222221</v>
      </c>
      <c r="L1685">
        <f>VLOOKUP(A1685,[1]ratio_family_bedrooms!$A:$K,11,FALSE)</f>
        <v>1.5</v>
      </c>
      <c r="M1685">
        <f t="shared" si="26"/>
        <v>1120.267900361815</v>
      </c>
    </row>
    <row r="1686" spans="1:13" x14ac:dyDescent="0.2">
      <c r="A1686">
        <v>2009</v>
      </c>
      <c r="B1686">
        <v>10</v>
      </c>
      <c r="C1686" t="s">
        <v>61</v>
      </c>
      <c r="D1686">
        <v>1</v>
      </c>
      <c r="E1686" t="s">
        <v>21</v>
      </c>
      <c r="F1686">
        <f>VLOOKUP(A1686&amp;B1686&amp;C1686&amp;D1686&amp;E1686,average_median_rates_2_aptFINAL!A:P,16,FALSE)</f>
        <v>983.60752892091375</v>
      </c>
      <c r="G1686">
        <f>VLOOKUP(A1686&amp;B1686&amp;C1686&amp;3&amp;E1686,average_median_rates_2_aptFINAL!A:P,16,FALSE)</f>
        <v>2145.2741054749222</v>
      </c>
      <c r="H1686">
        <f>IF(D1686&lt;=3,VLOOKUP(A1686&amp;D1686,[1]ratio_condo_family!$A:$F,6,FALSE),0)</f>
        <v>1.0934652484812573</v>
      </c>
      <c r="I1686">
        <f>VLOOKUP(A1686&amp;3,[1]ratio_condo_family!$A:$F,6,FALSE)</f>
        <v>1.1956021123503855</v>
      </c>
      <c r="J1686">
        <f>VLOOKUP(A1686,[1]ratio_family_bedrooms!$A:$K,9,FALSE)</f>
        <v>1.0588235294117647</v>
      </c>
      <c r="K1686">
        <f>VLOOKUP(A1686,[1]ratio_family_bedrooms!$A:$K,10,FALSE)</f>
        <v>1.2222222222222221</v>
      </c>
      <c r="L1686">
        <f>VLOOKUP(A1686,[1]ratio_family_bedrooms!$A:$K,11,FALSE)</f>
        <v>1.5</v>
      </c>
      <c r="M1686">
        <f t="shared" si="26"/>
        <v>1075.5406510195423</v>
      </c>
    </row>
    <row r="1687" spans="1:13" x14ac:dyDescent="0.2">
      <c r="A1687">
        <v>2009</v>
      </c>
      <c r="B1687">
        <v>10</v>
      </c>
      <c r="C1687" t="s">
        <v>61</v>
      </c>
      <c r="D1687">
        <v>1</v>
      </c>
      <c r="E1687" t="s">
        <v>23</v>
      </c>
      <c r="F1687">
        <f>VLOOKUP(A1687&amp;B1687&amp;C1687&amp;D1687&amp;E1687,average_median_rates_2_aptFINAL!A:P,16,FALSE)</f>
        <v>750.71117011189074</v>
      </c>
      <c r="G1687">
        <f>VLOOKUP(A1687&amp;B1687&amp;C1687&amp;3&amp;E1687,average_median_rates_2_aptFINAL!A:P,16,FALSE)</f>
        <v>1097.3307946544041</v>
      </c>
      <c r="H1687">
        <f>IF(D1687&lt;=3,VLOOKUP(A1687&amp;D1687,[1]ratio_condo_family!$A:$F,6,FALSE),0)</f>
        <v>1.0934652484812573</v>
      </c>
      <c r="I1687">
        <f>VLOOKUP(A1687&amp;3,[1]ratio_condo_family!$A:$F,6,FALSE)</f>
        <v>1.1956021123503855</v>
      </c>
      <c r="J1687">
        <f>VLOOKUP(A1687,[1]ratio_family_bedrooms!$A:$K,9,FALSE)</f>
        <v>1.0588235294117647</v>
      </c>
      <c r="K1687">
        <f>VLOOKUP(A1687,[1]ratio_family_bedrooms!$A:$K,10,FALSE)</f>
        <v>1.2222222222222221</v>
      </c>
      <c r="L1687">
        <f>VLOOKUP(A1687,[1]ratio_family_bedrooms!$A:$K,11,FALSE)</f>
        <v>1.5</v>
      </c>
      <c r="M1687">
        <f t="shared" si="26"/>
        <v>820.87657616405397</v>
      </c>
    </row>
    <row r="1688" spans="1:13" x14ac:dyDescent="0.2">
      <c r="A1688">
        <v>2009</v>
      </c>
      <c r="B1688">
        <v>10</v>
      </c>
      <c r="C1688" t="s">
        <v>61</v>
      </c>
      <c r="D1688">
        <v>1</v>
      </c>
      <c r="E1688" t="s">
        <v>24</v>
      </c>
      <c r="F1688">
        <f>VLOOKUP(A1688&amp;B1688&amp;C1688&amp;D1688&amp;E1688,average_median_rates_2_aptFINAL!A:P,16,FALSE)</f>
        <v>838.0784183576709</v>
      </c>
      <c r="G1688">
        <f>VLOOKUP(A1688&amp;B1688&amp;C1688&amp;3&amp;E1688,average_median_rates_2_aptFINAL!A:P,16,FALSE)</f>
        <v>1168.6260597787041</v>
      </c>
      <c r="H1688">
        <f>IF(D1688&lt;=3,VLOOKUP(A1688&amp;D1688,[1]ratio_condo_family!$A:$F,6,FALSE),0)</f>
        <v>1.0934652484812573</v>
      </c>
      <c r="I1688">
        <f>VLOOKUP(A1688&amp;3,[1]ratio_condo_family!$A:$F,6,FALSE)</f>
        <v>1.1956021123503855</v>
      </c>
      <c r="J1688">
        <f>VLOOKUP(A1688,[1]ratio_family_bedrooms!$A:$K,9,FALSE)</f>
        <v>1.0588235294117647</v>
      </c>
      <c r="K1688">
        <f>VLOOKUP(A1688,[1]ratio_family_bedrooms!$A:$K,10,FALSE)</f>
        <v>1.2222222222222221</v>
      </c>
      <c r="L1688">
        <f>VLOOKUP(A1688,[1]ratio_family_bedrooms!$A:$K,11,FALSE)</f>
        <v>1.5</v>
      </c>
      <c r="M1688">
        <f t="shared" si="26"/>
        <v>916.40962597624969</v>
      </c>
    </row>
    <row r="1689" spans="1:13" x14ac:dyDescent="0.2">
      <c r="A1689">
        <v>2009</v>
      </c>
      <c r="B1689">
        <v>10</v>
      </c>
      <c r="C1689" t="s">
        <v>61</v>
      </c>
      <c r="D1689">
        <v>1</v>
      </c>
      <c r="E1689" t="s">
        <v>25</v>
      </c>
      <c r="F1689">
        <f>VLOOKUP(A1689&amp;B1689&amp;C1689&amp;D1689&amp;E1689,average_median_rates_2_aptFINAL!A:P,16,FALSE)</f>
        <v>792.52797269106736</v>
      </c>
      <c r="G1689">
        <f>VLOOKUP(A1689&amp;B1689&amp;C1689&amp;3&amp;E1689,average_median_rates_2_aptFINAL!A:P,16,FALSE)</f>
        <v>1104.9101084127665</v>
      </c>
      <c r="H1689">
        <f>IF(D1689&lt;=3,VLOOKUP(A1689&amp;D1689,[1]ratio_condo_family!$A:$F,6,FALSE),0)</f>
        <v>1.0934652484812573</v>
      </c>
      <c r="I1689">
        <f>VLOOKUP(A1689&amp;3,[1]ratio_condo_family!$A:$F,6,FALSE)</f>
        <v>1.1956021123503855</v>
      </c>
      <c r="J1689">
        <f>VLOOKUP(A1689,[1]ratio_family_bedrooms!$A:$K,9,FALSE)</f>
        <v>1.0588235294117647</v>
      </c>
      <c r="K1689">
        <f>VLOOKUP(A1689,[1]ratio_family_bedrooms!$A:$K,10,FALSE)</f>
        <v>1.2222222222222221</v>
      </c>
      <c r="L1689">
        <f>VLOOKUP(A1689,[1]ratio_family_bedrooms!$A:$K,11,FALSE)</f>
        <v>1.5</v>
      </c>
      <c r="M1689">
        <f t="shared" si="26"/>
        <v>866.60179658698507</v>
      </c>
    </row>
    <row r="1690" spans="1:13" x14ac:dyDescent="0.2">
      <c r="A1690">
        <v>2009</v>
      </c>
      <c r="B1690">
        <v>10</v>
      </c>
      <c r="C1690" t="s">
        <v>61</v>
      </c>
      <c r="D1690">
        <v>1</v>
      </c>
      <c r="E1690" t="s">
        <v>26</v>
      </c>
      <c r="F1690">
        <f>VLOOKUP(A1690&amp;B1690&amp;C1690&amp;D1690&amp;E1690,average_median_rates_2_aptFINAL!A:P,16,FALSE)</f>
        <v>862.30561350274945</v>
      </c>
      <c r="G1690">
        <f>VLOOKUP(A1690&amp;B1690&amp;C1690&amp;3&amp;E1690,average_median_rates_2_aptFINAL!A:P,16,FALSE)</f>
        <v>1141.6528955309673</v>
      </c>
      <c r="H1690">
        <f>IF(D1690&lt;=3,VLOOKUP(A1690&amp;D1690,[1]ratio_condo_family!$A:$F,6,FALSE),0)</f>
        <v>1.0934652484812573</v>
      </c>
      <c r="I1690">
        <f>VLOOKUP(A1690&amp;3,[1]ratio_condo_family!$A:$F,6,FALSE)</f>
        <v>1.1956021123503855</v>
      </c>
      <c r="J1690">
        <f>VLOOKUP(A1690,[1]ratio_family_bedrooms!$A:$K,9,FALSE)</f>
        <v>1.0588235294117647</v>
      </c>
      <c r="K1690">
        <f>VLOOKUP(A1690,[1]ratio_family_bedrooms!$A:$K,10,FALSE)</f>
        <v>1.2222222222222221</v>
      </c>
      <c r="L1690">
        <f>VLOOKUP(A1690,[1]ratio_family_bedrooms!$A:$K,11,FALSE)</f>
        <v>1.5</v>
      </c>
      <c r="M1690">
        <f t="shared" si="26"/>
        <v>942.90122193556692</v>
      </c>
    </row>
    <row r="1691" spans="1:13" x14ac:dyDescent="0.2">
      <c r="A1691">
        <v>2009</v>
      </c>
      <c r="B1691">
        <v>10</v>
      </c>
      <c r="C1691" t="s">
        <v>61</v>
      </c>
      <c r="D1691">
        <v>1</v>
      </c>
      <c r="E1691" t="s">
        <v>27</v>
      </c>
      <c r="F1691">
        <f>VLOOKUP(A1691&amp;B1691&amp;C1691&amp;D1691&amp;E1691,average_median_rates_2_aptFINAL!A:P,16,FALSE)</f>
        <v>1237.2463493267587</v>
      </c>
      <c r="G1691">
        <f>VLOOKUP(A1691&amp;B1691&amp;C1691&amp;3&amp;E1691,average_median_rates_2_aptFINAL!A:P,16,FALSE)</f>
        <v>2175.6664032188487</v>
      </c>
      <c r="H1691">
        <f>IF(D1691&lt;=3,VLOOKUP(A1691&amp;D1691,[1]ratio_condo_family!$A:$F,6,FALSE),0)</f>
        <v>1.0934652484812573</v>
      </c>
      <c r="I1691">
        <f>VLOOKUP(A1691&amp;3,[1]ratio_condo_family!$A:$F,6,FALSE)</f>
        <v>1.1956021123503855</v>
      </c>
      <c r="J1691">
        <f>VLOOKUP(A1691,[1]ratio_family_bedrooms!$A:$K,9,FALSE)</f>
        <v>1.0588235294117647</v>
      </c>
      <c r="K1691">
        <f>VLOOKUP(A1691,[1]ratio_family_bedrooms!$A:$K,10,FALSE)</f>
        <v>1.2222222222222221</v>
      </c>
      <c r="L1691">
        <f>VLOOKUP(A1691,[1]ratio_family_bedrooms!$A:$K,11,FALSE)</f>
        <v>1.5</v>
      </c>
      <c r="M1691">
        <f t="shared" si="26"/>
        <v>1352.8858867991125</v>
      </c>
    </row>
    <row r="1692" spans="1:13" x14ac:dyDescent="0.2">
      <c r="A1692">
        <v>2009</v>
      </c>
      <c r="B1692">
        <v>10</v>
      </c>
      <c r="C1692" t="s">
        <v>61</v>
      </c>
      <c r="D1692">
        <v>1</v>
      </c>
      <c r="E1692" t="s">
        <v>28</v>
      </c>
      <c r="F1692">
        <f>VLOOKUP(A1692&amp;B1692&amp;C1692&amp;D1692&amp;E1692,average_median_rates_2_aptFINAL!A:P,16,FALSE)</f>
        <v>786.47117390479832</v>
      </c>
      <c r="G1692">
        <f>VLOOKUP(A1692&amp;B1692&amp;C1692&amp;3&amp;E1692,average_median_rates_2_aptFINAL!A:P,16,FALSE)</f>
        <v>1307.713033481821</v>
      </c>
      <c r="H1692">
        <f>IF(D1692&lt;=3,VLOOKUP(A1692&amp;D1692,[1]ratio_condo_family!$A:$F,6,FALSE),0)</f>
        <v>1.0934652484812573</v>
      </c>
      <c r="I1692">
        <f>VLOOKUP(A1692&amp;3,[1]ratio_condo_family!$A:$F,6,FALSE)</f>
        <v>1.1956021123503855</v>
      </c>
      <c r="J1692">
        <f>VLOOKUP(A1692,[1]ratio_family_bedrooms!$A:$K,9,FALSE)</f>
        <v>1.0588235294117647</v>
      </c>
      <c r="K1692">
        <f>VLOOKUP(A1692,[1]ratio_family_bedrooms!$A:$K,10,FALSE)</f>
        <v>1.2222222222222221</v>
      </c>
      <c r="L1692">
        <f>VLOOKUP(A1692,[1]ratio_family_bedrooms!$A:$K,11,FALSE)</f>
        <v>1.5</v>
      </c>
      <c r="M1692">
        <f t="shared" si="26"/>
        <v>859.97889759715633</v>
      </c>
    </row>
    <row r="1693" spans="1:13" x14ac:dyDescent="0.2">
      <c r="A1693">
        <v>2009</v>
      </c>
      <c r="B1693">
        <v>10</v>
      </c>
      <c r="C1693" t="s">
        <v>61</v>
      </c>
      <c r="D1693">
        <v>1</v>
      </c>
      <c r="E1693" t="s">
        <v>29</v>
      </c>
      <c r="F1693">
        <f>VLOOKUP(A1693&amp;B1693&amp;C1693&amp;D1693&amp;E1693,average_median_rates_2_aptFINAL!A:P,16,FALSE)</f>
        <v>718.18699032808615</v>
      </c>
      <c r="G1693">
        <f>VLOOKUP(A1693&amp;B1693&amp;C1693&amp;3&amp;E1693,average_median_rates_2_aptFINAL!A:P,16,FALSE)</f>
        <v>996.61409685299589</v>
      </c>
      <c r="H1693">
        <f>IF(D1693&lt;=3,VLOOKUP(A1693&amp;D1693,[1]ratio_condo_family!$A:$F,6,FALSE),0)</f>
        <v>1.0934652484812573</v>
      </c>
      <c r="I1693">
        <f>VLOOKUP(A1693&amp;3,[1]ratio_condo_family!$A:$F,6,FALSE)</f>
        <v>1.1956021123503855</v>
      </c>
      <c r="J1693">
        <f>VLOOKUP(A1693,[1]ratio_family_bedrooms!$A:$K,9,FALSE)</f>
        <v>1.0588235294117647</v>
      </c>
      <c r="K1693">
        <f>VLOOKUP(A1693,[1]ratio_family_bedrooms!$A:$K,10,FALSE)</f>
        <v>1.2222222222222221</v>
      </c>
      <c r="L1693">
        <f>VLOOKUP(A1693,[1]ratio_family_bedrooms!$A:$K,11,FALSE)</f>
        <v>1.5</v>
      </c>
      <c r="M1693">
        <f t="shared" si="26"/>
        <v>785.31251583510698</v>
      </c>
    </row>
    <row r="1694" spans="1:13" x14ac:dyDescent="0.2">
      <c r="A1694">
        <v>2009</v>
      </c>
      <c r="B1694">
        <v>10</v>
      </c>
      <c r="C1694" t="s">
        <v>61</v>
      </c>
      <c r="D1694">
        <v>1</v>
      </c>
      <c r="E1694" t="s">
        <v>31</v>
      </c>
      <c r="F1694">
        <f>VLOOKUP(A1694&amp;B1694&amp;C1694&amp;D1694&amp;E1694,average_median_rates_2_aptFINAL!A:P,16,FALSE)</f>
        <v>821.40147923383279</v>
      </c>
      <c r="G1694">
        <f>VLOOKUP(A1694&amp;B1694&amp;C1694&amp;3&amp;E1694,average_median_rates_2_aptFINAL!A:P,16,FALSE)</f>
        <v>1232.2951094505925</v>
      </c>
      <c r="H1694">
        <f>IF(D1694&lt;=3,VLOOKUP(A1694&amp;D1694,[1]ratio_condo_family!$A:$F,6,FALSE),0)</f>
        <v>1.0934652484812573</v>
      </c>
      <c r="I1694">
        <f>VLOOKUP(A1694&amp;3,[1]ratio_condo_family!$A:$F,6,FALSE)</f>
        <v>1.1956021123503855</v>
      </c>
      <c r="J1694">
        <f>VLOOKUP(A1694,[1]ratio_family_bedrooms!$A:$K,9,FALSE)</f>
        <v>1.0588235294117647</v>
      </c>
      <c r="K1694">
        <f>VLOOKUP(A1694,[1]ratio_family_bedrooms!$A:$K,10,FALSE)</f>
        <v>1.2222222222222221</v>
      </c>
      <c r="L1694">
        <f>VLOOKUP(A1694,[1]ratio_family_bedrooms!$A:$K,11,FALSE)</f>
        <v>1.5</v>
      </c>
      <c r="M1694">
        <f t="shared" si="26"/>
        <v>898.17397259329528</v>
      </c>
    </row>
    <row r="1695" spans="1:13" x14ac:dyDescent="0.2">
      <c r="A1695">
        <v>2009</v>
      </c>
      <c r="B1695">
        <v>10</v>
      </c>
      <c r="C1695" t="s">
        <v>61</v>
      </c>
      <c r="D1695">
        <v>1</v>
      </c>
      <c r="E1695" t="s">
        <v>32</v>
      </c>
      <c r="F1695">
        <f>VLOOKUP(A1695&amp;B1695&amp;C1695&amp;D1695&amp;E1695,average_median_rates_2_aptFINAL!A:P,16,FALSE)</f>
        <v>738.76351223212566</v>
      </c>
      <c r="G1695">
        <f>VLOOKUP(A1695&amp;B1695&amp;C1695&amp;3&amp;E1695,average_median_rates_2_aptFINAL!A:P,16,FALSE)</f>
        <v>1281.5418882023318</v>
      </c>
      <c r="H1695">
        <f>IF(D1695&lt;=3,VLOOKUP(A1695&amp;D1695,[1]ratio_condo_family!$A:$F,6,FALSE),0)</f>
        <v>1.0934652484812573</v>
      </c>
      <c r="I1695">
        <f>VLOOKUP(A1695&amp;3,[1]ratio_condo_family!$A:$F,6,FALSE)</f>
        <v>1.1956021123503855</v>
      </c>
      <c r="J1695">
        <f>VLOOKUP(A1695,[1]ratio_family_bedrooms!$A:$K,9,FALSE)</f>
        <v>1.0588235294117647</v>
      </c>
      <c r="K1695">
        <f>VLOOKUP(A1695,[1]ratio_family_bedrooms!$A:$K,10,FALSE)</f>
        <v>1.2222222222222221</v>
      </c>
      <c r="L1695">
        <f>VLOOKUP(A1695,[1]ratio_family_bedrooms!$A:$K,11,FALSE)</f>
        <v>1.5</v>
      </c>
      <c r="M1695">
        <f t="shared" si="26"/>
        <v>807.81222747178765</v>
      </c>
    </row>
    <row r="1696" spans="1:13" x14ac:dyDescent="0.2">
      <c r="A1696">
        <v>2009</v>
      </c>
      <c r="B1696">
        <v>10</v>
      </c>
      <c r="C1696" t="s">
        <v>61</v>
      </c>
      <c r="D1696">
        <v>1</v>
      </c>
      <c r="E1696" t="s">
        <v>33</v>
      </c>
      <c r="F1696">
        <f>VLOOKUP(A1696&amp;B1696&amp;C1696&amp;D1696&amp;E1696,average_median_rates_2_aptFINAL!A:P,16,FALSE)</f>
        <v>1024.262753650675</v>
      </c>
      <c r="G1696">
        <f>VLOOKUP(A1696&amp;B1696&amp;C1696&amp;3&amp;E1696,average_median_rates_2_aptFINAL!A:P,16,FALSE)</f>
        <v>1923.7902356660452</v>
      </c>
      <c r="H1696">
        <f>IF(D1696&lt;=3,VLOOKUP(A1696&amp;D1696,[1]ratio_condo_family!$A:$F,6,FALSE),0)</f>
        <v>1.0934652484812573</v>
      </c>
      <c r="I1696">
        <f>VLOOKUP(A1696&amp;3,[1]ratio_condo_family!$A:$F,6,FALSE)</f>
        <v>1.1956021123503855</v>
      </c>
      <c r="J1696">
        <f>VLOOKUP(A1696,[1]ratio_family_bedrooms!$A:$K,9,FALSE)</f>
        <v>1.0588235294117647</v>
      </c>
      <c r="K1696">
        <f>VLOOKUP(A1696,[1]ratio_family_bedrooms!$A:$K,10,FALSE)</f>
        <v>1.2222222222222221</v>
      </c>
      <c r="L1696">
        <f>VLOOKUP(A1696,[1]ratio_family_bedrooms!$A:$K,11,FALSE)</f>
        <v>1.5</v>
      </c>
      <c r="M1696">
        <f t="shared" si="26"/>
        <v>1119.995726430732</v>
      </c>
    </row>
    <row r="1697" spans="1:13" x14ac:dyDescent="0.2">
      <c r="A1697">
        <v>2009</v>
      </c>
      <c r="B1697">
        <v>10</v>
      </c>
      <c r="C1697" t="s">
        <v>61</v>
      </c>
      <c r="D1697">
        <v>1</v>
      </c>
      <c r="E1697" t="s">
        <v>34</v>
      </c>
      <c r="F1697">
        <f>VLOOKUP(A1697&amp;B1697&amp;C1697&amp;D1697&amp;E1697,average_median_rates_2_aptFINAL!A:P,16,FALSE)</f>
        <v>993.39797079461755</v>
      </c>
      <c r="G1697">
        <f>VLOOKUP(A1697&amp;B1697&amp;C1697&amp;3&amp;E1697,average_median_rates_2_aptFINAL!A:P,16,FALSE)</f>
        <v>1325.0197585860028</v>
      </c>
      <c r="H1697">
        <f>IF(D1697&lt;=3,VLOOKUP(A1697&amp;D1697,[1]ratio_condo_family!$A:$F,6,FALSE),0)</f>
        <v>1.0934652484812573</v>
      </c>
      <c r="I1697">
        <f>VLOOKUP(A1697&amp;3,[1]ratio_condo_family!$A:$F,6,FALSE)</f>
        <v>1.1956021123503855</v>
      </c>
      <c r="J1697">
        <f>VLOOKUP(A1697,[1]ratio_family_bedrooms!$A:$K,9,FALSE)</f>
        <v>1.0588235294117647</v>
      </c>
      <c r="K1697">
        <f>VLOOKUP(A1697,[1]ratio_family_bedrooms!$A:$K,10,FALSE)</f>
        <v>1.2222222222222221</v>
      </c>
      <c r="L1697">
        <f>VLOOKUP(A1697,[1]ratio_family_bedrooms!$A:$K,11,FALSE)</f>
        <v>1.5</v>
      </c>
      <c r="M1697">
        <f t="shared" si="26"/>
        <v>1086.2461589757131</v>
      </c>
    </row>
    <row r="1698" spans="1:13" x14ac:dyDescent="0.2">
      <c r="A1698">
        <v>2009</v>
      </c>
      <c r="B1698">
        <v>10</v>
      </c>
      <c r="C1698" t="s">
        <v>61</v>
      </c>
      <c r="D1698">
        <v>1</v>
      </c>
      <c r="E1698" t="s">
        <v>35</v>
      </c>
      <c r="F1698">
        <f>VLOOKUP(A1698&amp;B1698&amp;C1698&amp;D1698&amp;E1698,average_median_rates_2_aptFINAL!A:P,16,FALSE)</f>
        <v>1171.9490802199862</v>
      </c>
      <c r="G1698">
        <f>VLOOKUP(A1698&amp;B1698&amp;C1698&amp;3&amp;E1698,average_median_rates_2_aptFINAL!A:P,16,FALSE)</f>
        <v>2680.4318149159326</v>
      </c>
      <c r="H1698">
        <f>IF(D1698&lt;=3,VLOOKUP(A1698&amp;D1698,[1]ratio_condo_family!$A:$F,6,FALSE),0)</f>
        <v>1.0934652484812573</v>
      </c>
      <c r="I1698">
        <f>VLOOKUP(A1698&amp;3,[1]ratio_condo_family!$A:$F,6,FALSE)</f>
        <v>1.1956021123503855</v>
      </c>
      <c r="J1698">
        <f>VLOOKUP(A1698,[1]ratio_family_bedrooms!$A:$K,9,FALSE)</f>
        <v>1.0588235294117647</v>
      </c>
      <c r="K1698">
        <f>VLOOKUP(A1698,[1]ratio_family_bedrooms!$A:$K,10,FALSE)</f>
        <v>1.2222222222222221</v>
      </c>
      <c r="L1698">
        <f>VLOOKUP(A1698,[1]ratio_family_bedrooms!$A:$K,11,FALSE)</f>
        <v>1.5</v>
      </c>
      <c r="M1698">
        <f t="shared" si="26"/>
        <v>1281.4855922101281</v>
      </c>
    </row>
    <row r="1699" spans="1:13" x14ac:dyDescent="0.2">
      <c r="A1699">
        <v>2009</v>
      </c>
      <c r="B1699">
        <v>10</v>
      </c>
      <c r="C1699" t="s">
        <v>61</v>
      </c>
      <c r="D1699">
        <v>1</v>
      </c>
      <c r="E1699" t="s">
        <v>36</v>
      </c>
      <c r="F1699">
        <f>VLOOKUP(A1699&amp;B1699&amp;C1699&amp;D1699&amp;E1699,average_median_rates_2_aptFINAL!A:P,16,FALSE)</f>
        <v>835.09150388773025</v>
      </c>
      <c r="G1699">
        <f>VLOOKUP(A1699&amp;B1699&amp;C1699&amp;3&amp;E1699,average_median_rates_2_aptFINAL!A:P,16,FALSE)</f>
        <v>1208.1782583704551</v>
      </c>
      <c r="H1699">
        <f>IF(D1699&lt;=3,VLOOKUP(A1699&amp;D1699,[1]ratio_condo_family!$A:$F,6,FALSE),0)</f>
        <v>1.0934652484812573</v>
      </c>
      <c r="I1699">
        <f>VLOOKUP(A1699&amp;3,[1]ratio_condo_family!$A:$F,6,FALSE)</f>
        <v>1.1956021123503855</v>
      </c>
      <c r="J1699">
        <f>VLOOKUP(A1699,[1]ratio_family_bedrooms!$A:$K,9,FALSE)</f>
        <v>1.0588235294117647</v>
      </c>
      <c r="K1699">
        <f>VLOOKUP(A1699,[1]ratio_family_bedrooms!$A:$K,10,FALSE)</f>
        <v>1.2222222222222221</v>
      </c>
      <c r="L1699">
        <f>VLOOKUP(A1699,[1]ratio_family_bedrooms!$A:$K,11,FALSE)</f>
        <v>1.5</v>
      </c>
      <c r="M1699">
        <f t="shared" si="26"/>
        <v>913.14353880318379</v>
      </c>
    </row>
    <row r="1700" spans="1:13" x14ac:dyDescent="0.2">
      <c r="A1700">
        <v>2009</v>
      </c>
      <c r="B1700">
        <v>10</v>
      </c>
      <c r="C1700" t="s">
        <v>61</v>
      </c>
      <c r="D1700">
        <v>1</v>
      </c>
      <c r="E1700" t="s">
        <v>37</v>
      </c>
      <c r="F1700">
        <f>VLOOKUP(A1700&amp;B1700&amp;C1700&amp;D1700&amp;E1700,average_median_rates_2_aptFINAL!A:P,16,FALSE)</f>
        <v>692.71524748719912</v>
      </c>
      <c r="G1700">
        <f>VLOOKUP(A1700&amp;B1700&amp;C1700&amp;3&amp;E1700,average_median_rates_2_aptFINAL!A:P,16,FALSE)</f>
        <v>886.80383059963401</v>
      </c>
      <c r="H1700">
        <f>IF(D1700&lt;=3,VLOOKUP(A1700&amp;D1700,[1]ratio_condo_family!$A:$F,6,FALSE),0)</f>
        <v>1.0934652484812573</v>
      </c>
      <c r="I1700">
        <f>VLOOKUP(A1700&amp;3,[1]ratio_condo_family!$A:$F,6,FALSE)</f>
        <v>1.1956021123503855</v>
      </c>
      <c r="J1700">
        <f>VLOOKUP(A1700,[1]ratio_family_bedrooms!$A:$K,9,FALSE)</f>
        <v>1.0588235294117647</v>
      </c>
      <c r="K1700">
        <f>VLOOKUP(A1700,[1]ratio_family_bedrooms!$A:$K,10,FALSE)</f>
        <v>1.2222222222222221</v>
      </c>
      <c r="L1700">
        <f>VLOOKUP(A1700,[1]ratio_family_bedrooms!$A:$K,11,FALSE)</f>
        <v>1.5</v>
      </c>
      <c r="M1700">
        <f t="shared" si="26"/>
        <v>757.46005022034581</v>
      </c>
    </row>
    <row r="1701" spans="1:13" x14ac:dyDescent="0.2">
      <c r="A1701">
        <v>2009</v>
      </c>
      <c r="B1701">
        <v>10</v>
      </c>
      <c r="C1701" t="s">
        <v>61</v>
      </c>
      <c r="D1701">
        <v>1</v>
      </c>
      <c r="E1701" t="s">
        <v>38</v>
      </c>
      <c r="F1701">
        <f>VLOOKUP(A1701&amp;B1701&amp;C1701&amp;D1701&amp;E1701,average_median_rates_2_aptFINAL!A:P,16,FALSE)</f>
        <v>676.95097667362018</v>
      </c>
      <c r="G1701">
        <f>VLOOKUP(A1701&amp;B1701&amp;C1701&amp;3&amp;E1701,average_median_rates_2_aptFINAL!A:P,16,FALSE)</f>
        <v>943.59642189969838</v>
      </c>
      <c r="H1701">
        <f>IF(D1701&lt;=3,VLOOKUP(A1701&amp;D1701,[1]ratio_condo_family!$A:$F,6,FALSE),0)</f>
        <v>1.0934652484812573</v>
      </c>
      <c r="I1701">
        <f>VLOOKUP(A1701&amp;3,[1]ratio_condo_family!$A:$F,6,FALSE)</f>
        <v>1.1956021123503855</v>
      </c>
      <c r="J1701">
        <f>VLOOKUP(A1701,[1]ratio_family_bedrooms!$A:$K,9,FALSE)</f>
        <v>1.0588235294117647</v>
      </c>
      <c r="K1701">
        <f>VLOOKUP(A1701,[1]ratio_family_bedrooms!$A:$K,10,FALSE)</f>
        <v>1.2222222222222221</v>
      </c>
      <c r="L1701">
        <f>VLOOKUP(A1701,[1]ratio_family_bedrooms!$A:$K,11,FALSE)</f>
        <v>1.5</v>
      </c>
      <c r="M1701">
        <f t="shared" si="26"/>
        <v>740.22236791804983</v>
      </c>
    </row>
    <row r="1702" spans="1:13" x14ac:dyDescent="0.2">
      <c r="A1702">
        <v>2009</v>
      </c>
      <c r="B1702">
        <v>10</v>
      </c>
      <c r="C1702" t="s">
        <v>61</v>
      </c>
      <c r="D1702">
        <v>1</v>
      </c>
      <c r="E1702" t="s">
        <v>39</v>
      </c>
      <c r="F1702">
        <f>VLOOKUP(A1702&amp;B1702&amp;C1702&amp;D1702&amp;E1702,average_median_rates_2_aptFINAL!A:P,16,FALSE)</f>
        <v>731.5451355964351</v>
      </c>
      <c r="G1702">
        <f>VLOOKUP(A1702&amp;B1702&amp;C1702&amp;3&amp;E1702,average_median_rates_2_aptFINAL!A:P,16,FALSE)</f>
        <v>1283.2303491881071</v>
      </c>
      <c r="H1702">
        <f>IF(D1702&lt;=3,VLOOKUP(A1702&amp;D1702,[1]ratio_condo_family!$A:$F,6,FALSE),0)</f>
        <v>1.0934652484812573</v>
      </c>
      <c r="I1702">
        <f>VLOOKUP(A1702&amp;3,[1]ratio_condo_family!$A:$F,6,FALSE)</f>
        <v>1.1956021123503855</v>
      </c>
      <c r="J1702">
        <f>VLOOKUP(A1702,[1]ratio_family_bedrooms!$A:$K,9,FALSE)</f>
        <v>1.0588235294117647</v>
      </c>
      <c r="K1702">
        <f>VLOOKUP(A1702,[1]ratio_family_bedrooms!$A:$K,10,FALSE)</f>
        <v>1.2222222222222221</v>
      </c>
      <c r="L1702">
        <f>VLOOKUP(A1702,[1]ratio_family_bedrooms!$A:$K,11,FALSE)</f>
        <v>1.5</v>
      </c>
      <c r="M1702">
        <f t="shared" si="26"/>
        <v>799.9191834702109</v>
      </c>
    </row>
    <row r="1703" spans="1:13" x14ac:dyDescent="0.2">
      <c r="A1703">
        <v>2009</v>
      </c>
      <c r="B1703">
        <v>10</v>
      </c>
      <c r="C1703" t="s">
        <v>61</v>
      </c>
      <c r="D1703">
        <v>1</v>
      </c>
      <c r="E1703" t="s">
        <v>40</v>
      </c>
      <c r="F1703">
        <f>VLOOKUP(A1703&amp;B1703&amp;C1703&amp;D1703&amp;E1703,average_median_rates_2_aptFINAL!A:P,16,FALSE)</f>
        <v>714.45334724066015</v>
      </c>
      <c r="G1703">
        <f>VLOOKUP(A1703&amp;B1703&amp;C1703&amp;3&amp;E1703,average_median_rates_2_aptFINAL!A:P,16,FALSE)</f>
        <v>1004.7280899235207</v>
      </c>
      <c r="H1703">
        <f>IF(D1703&lt;=3,VLOOKUP(A1703&amp;D1703,[1]ratio_condo_family!$A:$F,6,FALSE),0)</f>
        <v>1.0934652484812573</v>
      </c>
      <c r="I1703">
        <f>VLOOKUP(A1703&amp;3,[1]ratio_condo_family!$A:$F,6,FALSE)</f>
        <v>1.1956021123503855</v>
      </c>
      <c r="J1703">
        <f>VLOOKUP(A1703,[1]ratio_family_bedrooms!$A:$K,9,FALSE)</f>
        <v>1.0588235294117647</v>
      </c>
      <c r="K1703">
        <f>VLOOKUP(A1703,[1]ratio_family_bedrooms!$A:$K,10,FALSE)</f>
        <v>1.2222222222222221</v>
      </c>
      <c r="L1703">
        <f>VLOOKUP(A1703,[1]ratio_family_bedrooms!$A:$K,11,FALSE)</f>
        <v>1.5</v>
      </c>
      <c r="M1703">
        <f t="shared" si="26"/>
        <v>781.22990686877438</v>
      </c>
    </row>
    <row r="1704" spans="1:13" x14ac:dyDescent="0.2">
      <c r="A1704">
        <v>2009</v>
      </c>
      <c r="B1704">
        <v>10</v>
      </c>
      <c r="C1704" t="s">
        <v>61</v>
      </c>
      <c r="D1704">
        <v>1</v>
      </c>
      <c r="E1704" t="s">
        <v>41</v>
      </c>
      <c r="F1704">
        <f>VLOOKUP(A1704&amp;B1704&amp;C1704&amp;D1704&amp;E1704,average_median_rates_2_aptFINAL!A:P,16,FALSE)</f>
        <v>732.12592452114495</v>
      </c>
      <c r="G1704">
        <f>VLOOKUP(A1704&amp;B1704&amp;C1704&amp;3&amp;E1704,average_median_rates_2_aptFINAL!A:P,16,FALSE)</f>
        <v>1038.8256214973414</v>
      </c>
      <c r="H1704">
        <f>IF(D1704&lt;=3,VLOOKUP(A1704&amp;D1704,[1]ratio_condo_family!$A:$F,6,FALSE),0)</f>
        <v>1.0934652484812573</v>
      </c>
      <c r="I1704">
        <f>VLOOKUP(A1704&amp;3,[1]ratio_condo_family!$A:$F,6,FALSE)</f>
        <v>1.1956021123503855</v>
      </c>
      <c r="J1704">
        <f>VLOOKUP(A1704,[1]ratio_family_bedrooms!$A:$K,9,FALSE)</f>
        <v>1.0588235294117647</v>
      </c>
      <c r="K1704">
        <f>VLOOKUP(A1704,[1]ratio_family_bedrooms!$A:$K,10,FALSE)</f>
        <v>1.2222222222222221</v>
      </c>
      <c r="L1704">
        <f>VLOOKUP(A1704,[1]ratio_family_bedrooms!$A:$K,11,FALSE)</f>
        <v>1.5</v>
      </c>
      <c r="M1704">
        <f t="shared" si="26"/>
        <v>800.55425597608394</v>
      </c>
    </row>
    <row r="1705" spans="1:13" x14ac:dyDescent="0.2">
      <c r="A1705">
        <v>2009</v>
      </c>
      <c r="B1705">
        <v>10</v>
      </c>
      <c r="C1705" t="s">
        <v>61</v>
      </c>
      <c r="D1705">
        <v>1</v>
      </c>
      <c r="E1705" t="s">
        <v>42</v>
      </c>
      <c r="F1705">
        <f>VLOOKUP(A1705&amp;B1705&amp;C1705&amp;D1705&amp;E1705,average_median_rates_2_aptFINAL!A:P,16,FALSE)</f>
        <v>643.09927934762038</v>
      </c>
      <c r="G1705">
        <f>VLOOKUP(A1705&amp;B1705&amp;C1705&amp;3&amp;E1705,average_median_rates_2_aptFINAL!A:P,16,FALSE)</f>
        <v>1031.9873545049575</v>
      </c>
      <c r="H1705">
        <f>IF(D1705&lt;=3,VLOOKUP(A1705&amp;D1705,[1]ratio_condo_family!$A:$F,6,FALSE),0)</f>
        <v>1.0934652484812573</v>
      </c>
      <c r="I1705">
        <f>VLOOKUP(A1705&amp;3,[1]ratio_condo_family!$A:$F,6,FALSE)</f>
        <v>1.1956021123503855</v>
      </c>
      <c r="J1705">
        <f>VLOOKUP(A1705,[1]ratio_family_bedrooms!$A:$K,9,FALSE)</f>
        <v>1.0588235294117647</v>
      </c>
      <c r="K1705">
        <f>VLOOKUP(A1705,[1]ratio_family_bedrooms!$A:$K,10,FALSE)</f>
        <v>1.2222222222222221</v>
      </c>
      <c r="L1705">
        <f>VLOOKUP(A1705,[1]ratio_family_bedrooms!$A:$K,11,FALSE)</f>
        <v>1.5</v>
      </c>
      <c r="M1705">
        <f t="shared" si="26"/>
        <v>703.2067132899632</v>
      </c>
    </row>
    <row r="1706" spans="1:13" x14ac:dyDescent="0.2">
      <c r="A1706">
        <v>2009</v>
      </c>
      <c r="B1706">
        <v>10</v>
      </c>
      <c r="C1706" t="s">
        <v>61</v>
      </c>
      <c r="D1706">
        <v>1</v>
      </c>
      <c r="E1706" t="s">
        <v>43</v>
      </c>
      <c r="F1706">
        <f>VLOOKUP(A1706&amp;B1706&amp;C1706&amp;D1706&amp;E1706,average_median_rates_2_aptFINAL!A:P,16,FALSE)</f>
        <v>875</v>
      </c>
      <c r="G1706">
        <f>VLOOKUP(A1706&amp;B1706&amp;C1706&amp;3&amp;E1706,average_median_rates_2_aptFINAL!A:P,16,FALSE)</f>
        <v>1175</v>
      </c>
      <c r="H1706">
        <f>IF(D1706&lt;=3,VLOOKUP(A1706&amp;D1706,[1]ratio_condo_family!$A:$F,6,FALSE),0)</f>
        <v>1.0934652484812573</v>
      </c>
      <c r="I1706">
        <f>VLOOKUP(A1706&amp;3,[1]ratio_condo_family!$A:$F,6,FALSE)</f>
        <v>1.1956021123503855</v>
      </c>
      <c r="J1706">
        <f>VLOOKUP(A1706,[1]ratio_family_bedrooms!$A:$K,9,FALSE)</f>
        <v>1.0588235294117647</v>
      </c>
      <c r="K1706">
        <f>VLOOKUP(A1706,[1]ratio_family_bedrooms!$A:$K,10,FALSE)</f>
        <v>1.2222222222222221</v>
      </c>
      <c r="L1706">
        <f>VLOOKUP(A1706,[1]ratio_family_bedrooms!$A:$K,11,FALSE)</f>
        <v>1.5</v>
      </c>
      <c r="M1706">
        <f t="shared" si="26"/>
        <v>956.78209242110006</v>
      </c>
    </row>
    <row r="1707" spans="1:13" x14ac:dyDescent="0.2">
      <c r="A1707">
        <v>2009</v>
      </c>
      <c r="B1707">
        <v>10</v>
      </c>
      <c r="C1707" t="s">
        <v>61</v>
      </c>
      <c r="D1707">
        <v>1</v>
      </c>
      <c r="E1707" t="s">
        <v>60</v>
      </c>
      <c r="F1707">
        <f>VLOOKUP(A1707&amp;B1707&amp;C1707&amp;D1707&amp;E1707,average_median_rates_2_aptFINAL!A:P,16,FALSE)</f>
        <v>794.57456223528686</v>
      </c>
      <c r="G1707">
        <f>VLOOKUP(A1707&amp;B1707&amp;C1707&amp;3&amp;E1707,average_median_rates_2_aptFINAL!A:P,16,FALSE)</f>
        <v>1245.2399770081931</v>
      </c>
      <c r="H1707">
        <f>IF(D1707&lt;=3,VLOOKUP(A1707&amp;D1707,[1]ratio_condo_family!$A:$F,6,FALSE),0)</f>
        <v>1.0934652484812573</v>
      </c>
      <c r="I1707">
        <f>VLOOKUP(A1707&amp;3,[1]ratio_condo_family!$A:$F,6,FALSE)</f>
        <v>1.1956021123503855</v>
      </c>
      <c r="J1707">
        <f>VLOOKUP(A1707,[1]ratio_family_bedrooms!$A:$K,9,FALSE)</f>
        <v>1.0588235294117647</v>
      </c>
      <c r="K1707">
        <f>VLOOKUP(A1707,[1]ratio_family_bedrooms!$A:$K,10,FALSE)</f>
        <v>1.2222222222222221</v>
      </c>
      <c r="L1707">
        <f>VLOOKUP(A1707,[1]ratio_family_bedrooms!$A:$K,11,FALSE)</f>
        <v>1.5</v>
      </c>
      <c r="M1707">
        <f t="shared" si="26"/>
        <v>868.83967113149413</v>
      </c>
    </row>
    <row r="1708" spans="1:13" x14ac:dyDescent="0.2">
      <c r="A1708">
        <v>2009</v>
      </c>
      <c r="B1708">
        <v>10</v>
      </c>
      <c r="C1708" t="s">
        <v>61</v>
      </c>
      <c r="D1708">
        <v>2</v>
      </c>
      <c r="E1708" t="s">
        <v>12</v>
      </c>
      <c r="F1708">
        <f>VLOOKUP(A1708&amp;B1708&amp;C1708&amp;D1708&amp;E1708,average_median_rates_2_aptFINAL!A:P,16,FALSE)</f>
        <v>1534.3112645120821</v>
      </c>
      <c r="G1708">
        <f>VLOOKUP(A1708&amp;B1708&amp;C1708&amp;3&amp;E1708,average_median_rates_2_aptFINAL!A:P,16,FALSE)</f>
        <v>2344.8970956874341</v>
      </c>
      <c r="H1708">
        <f>IF(D1708&lt;=3,VLOOKUP(A1708&amp;D1708,[1]ratio_condo_family!$A:$F,6,FALSE),0)</f>
        <v>1.1850914795850183</v>
      </c>
      <c r="I1708">
        <f>VLOOKUP(A1708&amp;3,[1]ratio_condo_family!$A:$F,6,FALSE)</f>
        <v>1.1956021123503855</v>
      </c>
      <c r="J1708">
        <f>VLOOKUP(A1708,[1]ratio_family_bedrooms!$A:$K,9,FALSE)</f>
        <v>1.0588235294117647</v>
      </c>
      <c r="K1708">
        <f>VLOOKUP(A1708,[1]ratio_family_bedrooms!$A:$K,10,FALSE)</f>
        <v>1.2222222222222221</v>
      </c>
      <c r="L1708">
        <f>VLOOKUP(A1708,[1]ratio_family_bedrooms!$A:$K,11,FALSE)</f>
        <v>1.5</v>
      </c>
      <c r="M1708">
        <f t="shared" si="26"/>
        <v>1818.2992066045836</v>
      </c>
    </row>
    <row r="1709" spans="1:13" x14ac:dyDescent="0.2">
      <c r="A1709">
        <v>2009</v>
      </c>
      <c r="B1709">
        <v>10</v>
      </c>
      <c r="C1709" t="s">
        <v>61</v>
      </c>
      <c r="D1709">
        <v>2</v>
      </c>
      <c r="E1709" t="s">
        <v>16</v>
      </c>
      <c r="F1709">
        <f>VLOOKUP(A1709&amp;B1709&amp;C1709&amp;D1709&amp;E1709,average_median_rates_2_aptFINAL!A:P,16,FALSE)</f>
        <v>1524.0155318481345</v>
      </c>
      <c r="G1709">
        <f>VLOOKUP(A1709&amp;B1709&amp;C1709&amp;3&amp;E1709,average_median_rates_2_aptFINAL!A:P,16,FALSE)</f>
        <v>2031.5803789542801</v>
      </c>
      <c r="H1709">
        <f>IF(D1709&lt;=3,VLOOKUP(A1709&amp;D1709,[1]ratio_condo_family!$A:$F,6,FALSE),0)</f>
        <v>1.1850914795850183</v>
      </c>
      <c r="I1709">
        <f>VLOOKUP(A1709&amp;3,[1]ratio_condo_family!$A:$F,6,FALSE)</f>
        <v>1.1956021123503855</v>
      </c>
      <c r="J1709">
        <f>VLOOKUP(A1709,[1]ratio_family_bedrooms!$A:$K,9,FALSE)</f>
        <v>1.0588235294117647</v>
      </c>
      <c r="K1709">
        <f>VLOOKUP(A1709,[1]ratio_family_bedrooms!$A:$K,10,FALSE)</f>
        <v>1.2222222222222221</v>
      </c>
      <c r="L1709">
        <f>VLOOKUP(A1709,[1]ratio_family_bedrooms!$A:$K,11,FALSE)</f>
        <v>1.5</v>
      </c>
      <c r="M1709">
        <f t="shared" si="26"/>
        <v>1806.0978215484542</v>
      </c>
    </row>
    <row r="1710" spans="1:13" x14ac:dyDescent="0.2">
      <c r="A1710">
        <v>2009</v>
      </c>
      <c r="B1710">
        <v>10</v>
      </c>
      <c r="C1710" t="s">
        <v>61</v>
      </c>
      <c r="D1710">
        <v>2</v>
      </c>
      <c r="E1710" t="s">
        <v>17</v>
      </c>
      <c r="F1710">
        <f>VLOOKUP(A1710&amp;B1710&amp;C1710&amp;D1710&amp;E1710,average_median_rates_2_aptFINAL!A:P,16,FALSE)</f>
        <v>1614.8650768748084</v>
      </c>
      <c r="G1710">
        <f>VLOOKUP(A1710&amp;B1710&amp;C1710&amp;3&amp;E1710,average_median_rates_2_aptFINAL!A:P,16,FALSE)</f>
        <v>2168.089434545192</v>
      </c>
      <c r="H1710">
        <f>IF(D1710&lt;=3,VLOOKUP(A1710&amp;D1710,[1]ratio_condo_family!$A:$F,6,FALSE),0)</f>
        <v>1.1850914795850183</v>
      </c>
      <c r="I1710">
        <f>VLOOKUP(A1710&amp;3,[1]ratio_condo_family!$A:$F,6,FALSE)</f>
        <v>1.1956021123503855</v>
      </c>
      <c r="J1710">
        <f>VLOOKUP(A1710,[1]ratio_family_bedrooms!$A:$K,9,FALSE)</f>
        <v>1.0588235294117647</v>
      </c>
      <c r="K1710">
        <f>VLOOKUP(A1710,[1]ratio_family_bedrooms!$A:$K,10,FALSE)</f>
        <v>1.2222222222222221</v>
      </c>
      <c r="L1710">
        <f>VLOOKUP(A1710,[1]ratio_family_bedrooms!$A:$K,11,FALSE)</f>
        <v>1.5</v>
      </c>
      <c r="M1710">
        <f t="shared" si="26"/>
        <v>1913.7628432837409</v>
      </c>
    </row>
    <row r="1711" spans="1:13" x14ac:dyDescent="0.2">
      <c r="A1711">
        <v>2009</v>
      </c>
      <c r="B1711">
        <v>10</v>
      </c>
      <c r="C1711" t="s">
        <v>61</v>
      </c>
      <c r="D1711">
        <v>2</v>
      </c>
      <c r="E1711" t="s">
        <v>19</v>
      </c>
      <c r="F1711">
        <f>VLOOKUP(A1711&amp;B1711&amp;C1711&amp;D1711&amp;E1711,average_median_rates_2_aptFINAL!A:P,16,FALSE)</f>
        <v>1360.5192971446545</v>
      </c>
      <c r="G1711">
        <f>VLOOKUP(A1711&amp;B1711&amp;C1711&amp;3&amp;E1711,average_median_rates_2_aptFINAL!A:P,16,FALSE)</f>
        <v>1755.1551947118787</v>
      </c>
      <c r="H1711">
        <f>IF(D1711&lt;=3,VLOOKUP(A1711&amp;D1711,[1]ratio_condo_family!$A:$F,6,FALSE),0)</f>
        <v>1.1850914795850183</v>
      </c>
      <c r="I1711">
        <f>VLOOKUP(A1711&amp;3,[1]ratio_condo_family!$A:$F,6,FALSE)</f>
        <v>1.1956021123503855</v>
      </c>
      <c r="J1711">
        <f>VLOOKUP(A1711,[1]ratio_family_bedrooms!$A:$K,9,FALSE)</f>
        <v>1.0588235294117647</v>
      </c>
      <c r="K1711">
        <f>VLOOKUP(A1711,[1]ratio_family_bedrooms!$A:$K,10,FALSE)</f>
        <v>1.2222222222222221</v>
      </c>
      <c r="L1711">
        <f>VLOOKUP(A1711,[1]ratio_family_bedrooms!$A:$K,11,FALSE)</f>
        <v>1.5</v>
      </c>
      <c r="M1711">
        <f t="shared" si="26"/>
        <v>1612.3398268571277</v>
      </c>
    </row>
    <row r="1712" spans="1:13" x14ac:dyDescent="0.2">
      <c r="A1712">
        <v>2009</v>
      </c>
      <c r="B1712">
        <v>10</v>
      </c>
      <c r="C1712" t="s">
        <v>61</v>
      </c>
      <c r="D1712">
        <v>2</v>
      </c>
      <c r="E1712" t="s">
        <v>20</v>
      </c>
      <c r="F1712">
        <f>VLOOKUP(A1712&amp;B1712&amp;C1712&amp;D1712&amp;E1712,average_median_rates_2_aptFINAL!A:P,16,FALSE)</f>
        <v>1432.3423282083511</v>
      </c>
      <c r="G1712">
        <f>VLOOKUP(A1712&amp;B1712&amp;C1712&amp;3&amp;E1712,average_median_rates_2_aptFINAL!A:P,16,FALSE)</f>
        <v>2221.3814844086774</v>
      </c>
      <c r="H1712">
        <f>IF(D1712&lt;=3,VLOOKUP(A1712&amp;D1712,[1]ratio_condo_family!$A:$F,6,FALSE),0)</f>
        <v>1.1850914795850183</v>
      </c>
      <c r="I1712">
        <f>VLOOKUP(A1712&amp;3,[1]ratio_condo_family!$A:$F,6,FALSE)</f>
        <v>1.1956021123503855</v>
      </c>
      <c r="J1712">
        <f>VLOOKUP(A1712,[1]ratio_family_bedrooms!$A:$K,9,FALSE)</f>
        <v>1.0588235294117647</v>
      </c>
      <c r="K1712">
        <f>VLOOKUP(A1712,[1]ratio_family_bedrooms!$A:$K,10,FALSE)</f>
        <v>1.2222222222222221</v>
      </c>
      <c r="L1712">
        <f>VLOOKUP(A1712,[1]ratio_family_bedrooms!$A:$K,11,FALSE)</f>
        <v>1.5</v>
      </c>
      <c r="M1712">
        <f t="shared" si="26"/>
        <v>1697.4566890086846</v>
      </c>
    </row>
    <row r="1713" spans="1:13" x14ac:dyDescent="0.2">
      <c r="A1713">
        <v>2009</v>
      </c>
      <c r="B1713">
        <v>10</v>
      </c>
      <c r="C1713" t="s">
        <v>61</v>
      </c>
      <c r="D1713">
        <v>2</v>
      </c>
      <c r="E1713" t="s">
        <v>21</v>
      </c>
      <c r="F1713">
        <f>VLOOKUP(A1713&amp;B1713&amp;C1713&amp;D1713&amp;E1713,average_median_rates_2_aptFINAL!A:P,16,FALSE)</f>
        <v>1501.8591151553221</v>
      </c>
      <c r="G1713">
        <f>VLOOKUP(A1713&amp;B1713&amp;C1713&amp;3&amp;E1713,average_median_rates_2_aptFINAL!A:P,16,FALSE)</f>
        <v>2145.2741054749222</v>
      </c>
      <c r="H1713">
        <f>IF(D1713&lt;=3,VLOOKUP(A1713&amp;D1713,[1]ratio_condo_family!$A:$F,6,FALSE),0)</f>
        <v>1.1850914795850183</v>
      </c>
      <c r="I1713">
        <f>VLOOKUP(A1713&amp;3,[1]ratio_condo_family!$A:$F,6,FALSE)</f>
        <v>1.1956021123503855</v>
      </c>
      <c r="J1713">
        <f>VLOOKUP(A1713,[1]ratio_family_bedrooms!$A:$K,9,FALSE)</f>
        <v>1.0588235294117647</v>
      </c>
      <c r="K1713">
        <f>VLOOKUP(A1713,[1]ratio_family_bedrooms!$A:$K,10,FALSE)</f>
        <v>1.2222222222222221</v>
      </c>
      <c r="L1713">
        <f>VLOOKUP(A1713,[1]ratio_family_bedrooms!$A:$K,11,FALSE)</f>
        <v>1.5</v>
      </c>
      <c r="M1713">
        <f t="shared" si="26"/>
        <v>1779.840440907667</v>
      </c>
    </row>
    <row r="1714" spans="1:13" x14ac:dyDescent="0.2">
      <c r="A1714">
        <v>2009</v>
      </c>
      <c r="B1714">
        <v>10</v>
      </c>
      <c r="C1714" t="s">
        <v>61</v>
      </c>
      <c r="D1714">
        <v>2</v>
      </c>
      <c r="E1714" t="s">
        <v>23</v>
      </c>
      <c r="F1714">
        <f>VLOOKUP(A1714&amp;B1714&amp;C1714&amp;D1714&amp;E1714,average_median_rates_2_aptFINAL!A:P,16,FALSE)</f>
        <v>972.24662692186996</v>
      </c>
      <c r="G1714">
        <f>VLOOKUP(A1714&amp;B1714&amp;C1714&amp;3&amp;E1714,average_median_rates_2_aptFINAL!A:P,16,FALSE)</f>
        <v>1097.3307946544041</v>
      </c>
      <c r="H1714">
        <f>IF(D1714&lt;=3,VLOOKUP(A1714&amp;D1714,[1]ratio_condo_family!$A:$F,6,FALSE),0)</f>
        <v>1.1850914795850183</v>
      </c>
      <c r="I1714">
        <f>VLOOKUP(A1714&amp;3,[1]ratio_condo_family!$A:$F,6,FALSE)</f>
        <v>1.1956021123503855</v>
      </c>
      <c r="J1714">
        <f>VLOOKUP(A1714,[1]ratio_family_bedrooms!$A:$K,9,FALSE)</f>
        <v>1.0588235294117647</v>
      </c>
      <c r="K1714">
        <f>VLOOKUP(A1714,[1]ratio_family_bedrooms!$A:$K,10,FALSE)</f>
        <v>1.2222222222222221</v>
      </c>
      <c r="L1714">
        <f>VLOOKUP(A1714,[1]ratio_family_bedrooms!$A:$K,11,FALSE)</f>
        <v>1.5</v>
      </c>
      <c r="M1714">
        <f t="shared" si="26"/>
        <v>1152.2011936203821</v>
      </c>
    </row>
    <row r="1715" spans="1:13" x14ac:dyDescent="0.2">
      <c r="A1715">
        <v>2009</v>
      </c>
      <c r="B1715">
        <v>10</v>
      </c>
      <c r="C1715" t="s">
        <v>61</v>
      </c>
      <c r="D1715">
        <v>2</v>
      </c>
      <c r="E1715" t="s">
        <v>24</v>
      </c>
      <c r="F1715">
        <f>VLOOKUP(A1715&amp;B1715&amp;C1715&amp;D1715&amp;E1715,average_median_rates_2_aptFINAL!A:P,16,FALSE)</f>
        <v>1118.9402259177868</v>
      </c>
      <c r="G1715">
        <f>VLOOKUP(A1715&amp;B1715&amp;C1715&amp;3&amp;E1715,average_median_rates_2_aptFINAL!A:P,16,FALSE)</f>
        <v>1168.6260597787041</v>
      </c>
      <c r="H1715">
        <f>IF(D1715&lt;=3,VLOOKUP(A1715&amp;D1715,[1]ratio_condo_family!$A:$F,6,FALSE),0)</f>
        <v>1.1850914795850183</v>
      </c>
      <c r="I1715">
        <f>VLOOKUP(A1715&amp;3,[1]ratio_condo_family!$A:$F,6,FALSE)</f>
        <v>1.1956021123503855</v>
      </c>
      <c r="J1715">
        <f>VLOOKUP(A1715,[1]ratio_family_bedrooms!$A:$K,9,FALSE)</f>
        <v>1.0588235294117647</v>
      </c>
      <c r="K1715">
        <f>VLOOKUP(A1715,[1]ratio_family_bedrooms!$A:$K,10,FALSE)</f>
        <v>1.2222222222222221</v>
      </c>
      <c r="L1715">
        <f>VLOOKUP(A1715,[1]ratio_family_bedrooms!$A:$K,11,FALSE)</f>
        <v>1.5</v>
      </c>
      <c r="M1715">
        <f t="shared" si="26"/>
        <v>1326.0465279001046</v>
      </c>
    </row>
    <row r="1716" spans="1:13" x14ac:dyDescent="0.2">
      <c r="A1716">
        <v>2009</v>
      </c>
      <c r="B1716">
        <v>10</v>
      </c>
      <c r="C1716" t="s">
        <v>61</v>
      </c>
      <c r="D1716">
        <v>2</v>
      </c>
      <c r="E1716" t="s">
        <v>25</v>
      </c>
      <c r="F1716">
        <f>VLOOKUP(A1716&amp;B1716&amp;C1716&amp;D1716&amp;E1716,average_median_rates_2_aptFINAL!A:P,16,FALSE)</f>
        <v>1022.9839974898026</v>
      </c>
      <c r="G1716">
        <f>VLOOKUP(A1716&amp;B1716&amp;C1716&amp;3&amp;E1716,average_median_rates_2_aptFINAL!A:P,16,FALSE)</f>
        <v>1104.9101084127665</v>
      </c>
      <c r="H1716">
        <f>IF(D1716&lt;=3,VLOOKUP(A1716&amp;D1716,[1]ratio_condo_family!$A:$F,6,FALSE),0)</f>
        <v>1.1850914795850183</v>
      </c>
      <c r="I1716">
        <f>VLOOKUP(A1716&amp;3,[1]ratio_condo_family!$A:$F,6,FALSE)</f>
        <v>1.1956021123503855</v>
      </c>
      <c r="J1716">
        <f>VLOOKUP(A1716,[1]ratio_family_bedrooms!$A:$K,9,FALSE)</f>
        <v>1.0588235294117647</v>
      </c>
      <c r="K1716">
        <f>VLOOKUP(A1716,[1]ratio_family_bedrooms!$A:$K,10,FALSE)</f>
        <v>1.2222222222222221</v>
      </c>
      <c r="L1716">
        <f>VLOOKUP(A1716,[1]ratio_family_bedrooms!$A:$K,11,FALSE)</f>
        <v>1.5</v>
      </c>
      <c r="M1716">
        <f t="shared" si="26"/>
        <v>1212.3296191769869</v>
      </c>
    </row>
    <row r="1717" spans="1:13" x14ac:dyDescent="0.2">
      <c r="A1717">
        <v>2009</v>
      </c>
      <c r="B1717">
        <v>10</v>
      </c>
      <c r="C1717" t="s">
        <v>61</v>
      </c>
      <c r="D1717">
        <v>2</v>
      </c>
      <c r="E1717" t="s">
        <v>26</v>
      </c>
      <c r="F1717">
        <f>VLOOKUP(A1717&amp;B1717&amp;C1717&amp;D1717&amp;E1717,average_median_rates_2_aptFINAL!A:P,16,FALSE)</f>
        <v>1166.2182303106333</v>
      </c>
      <c r="G1717">
        <f>VLOOKUP(A1717&amp;B1717&amp;C1717&amp;3&amp;E1717,average_median_rates_2_aptFINAL!A:P,16,FALSE)</f>
        <v>1141.6528955309673</v>
      </c>
      <c r="H1717">
        <f>IF(D1717&lt;=3,VLOOKUP(A1717&amp;D1717,[1]ratio_condo_family!$A:$F,6,FALSE),0)</f>
        <v>1.1850914795850183</v>
      </c>
      <c r="I1717">
        <f>VLOOKUP(A1717&amp;3,[1]ratio_condo_family!$A:$F,6,FALSE)</f>
        <v>1.1956021123503855</v>
      </c>
      <c r="J1717">
        <f>VLOOKUP(A1717,[1]ratio_family_bedrooms!$A:$K,9,FALSE)</f>
        <v>1.0588235294117647</v>
      </c>
      <c r="K1717">
        <f>VLOOKUP(A1717,[1]ratio_family_bedrooms!$A:$K,10,FALSE)</f>
        <v>1.2222222222222221</v>
      </c>
      <c r="L1717">
        <f>VLOOKUP(A1717,[1]ratio_family_bedrooms!$A:$K,11,FALSE)</f>
        <v>1.5</v>
      </c>
      <c r="M1717">
        <f t="shared" si="26"/>
        <v>1382.07528807785</v>
      </c>
    </row>
    <row r="1718" spans="1:13" x14ac:dyDescent="0.2">
      <c r="A1718">
        <v>2009</v>
      </c>
      <c r="B1718">
        <v>10</v>
      </c>
      <c r="C1718" t="s">
        <v>61</v>
      </c>
      <c r="D1718">
        <v>2</v>
      </c>
      <c r="E1718" t="s">
        <v>27</v>
      </c>
      <c r="F1718">
        <f>VLOOKUP(A1718&amp;B1718&amp;C1718&amp;D1718&amp;E1718,average_median_rates_2_aptFINAL!A:P,16,FALSE)</f>
        <v>1740.6377470975815</v>
      </c>
      <c r="G1718">
        <f>VLOOKUP(A1718&amp;B1718&amp;C1718&amp;3&amp;E1718,average_median_rates_2_aptFINAL!A:P,16,FALSE)</f>
        <v>2175.6664032188487</v>
      </c>
      <c r="H1718">
        <f>IF(D1718&lt;=3,VLOOKUP(A1718&amp;D1718,[1]ratio_condo_family!$A:$F,6,FALSE),0)</f>
        <v>1.1850914795850183</v>
      </c>
      <c r="I1718">
        <f>VLOOKUP(A1718&amp;3,[1]ratio_condo_family!$A:$F,6,FALSE)</f>
        <v>1.1956021123503855</v>
      </c>
      <c r="J1718">
        <f>VLOOKUP(A1718,[1]ratio_family_bedrooms!$A:$K,9,FALSE)</f>
        <v>1.0588235294117647</v>
      </c>
      <c r="K1718">
        <f>VLOOKUP(A1718,[1]ratio_family_bedrooms!$A:$K,10,FALSE)</f>
        <v>1.2222222222222221</v>
      </c>
      <c r="L1718">
        <f>VLOOKUP(A1718,[1]ratio_family_bedrooms!$A:$K,11,FALSE)</f>
        <v>1.5</v>
      </c>
      <c r="M1718">
        <f t="shared" si="26"/>
        <v>2062.8149631294059</v>
      </c>
    </row>
    <row r="1719" spans="1:13" x14ac:dyDescent="0.2">
      <c r="A1719">
        <v>2009</v>
      </c>
      <c r="B1719">
        <v>10</v>
      </c>
      <c r="C1719" t="s">
        <v>61</v>
      </c>
      <c r="D1719">
        <v>2</v>
      </c>
      <c r="E1719" t="s">
        <v>28</v>
      </c>
      <c r="F1719">
        <f>VLOOKUP(A1719&amp;B1719&amp;C1719&amp;D1719&amp;E1719,average_median_rates_2_aptFINAL!A:P,16,FALSE)</f>
        <v>1016.3947285848761</v>
      </c>
      <c r="G1719">
        <f>VLOOKUP(A1719&amp;B1719&amp;C1719&amp;3&amp;E1719,average_median_rates_2_aptFINAL!A:P,16,FALSE)</f>
        <v>1307.713033481821</v>
      </c>
      <c r="H1719">
        <f>IF(D1719&lt;=3,VLOOKUP(A1719&amp;D1719,[1]ratio_condo_family!$A:$F,6,FALSE),0)</f>
        <v>1.1850914795850183</v>
      </c>
      <c r="I1719">
        <f>VLOOKUP(A1719&amp;3,[1]ratio_condo_family!$A:$F,6,FALSE)</f>
        <v>1.1956021123503855</v>
      </c>
      <c r="J1719">
        <f>VLOOKUP(A1719,[1]ratio_family_bedrooms!$A:$K,9,FALSE)</f>
        <v>1.0588235294117647</v>
      </c>
      <c r="K1719">
        <f>VLOOKUP(A1719,[1]ratio_family_bedrooms!$A:$K,10,FALSE)</f>
        <v>1.2222222222222221</v>
      </c>
      <c r="L1719">
        <f>VLOOKUP(A1719,[1]ratio_family_bedrooms!$A:$K,11,FALSE)</f>
        <v>1.5</v>
      </c>
      <c r="M1719">
        <f t="shared" si="26"/>
        <v>1204.520732741064</v>
      </c>
    </row>
    <row r="1720" spans="1:13" x14ac:dyDescent="0.2">
      <c r="A1720">
        <v>2009</v>
      </c>
      <c r="B1720">
        <v>10</v>
      </c>
      <c r="C1720" t="s">
        <v>61</v>
      </c>
      <c r="D1720">
        <v>2</v>
      </c>
      <c r="E1720" t="s">
        <v>29</v>
      </c>
      <c r="F1720">
        <f>VLOOKUP(A1720&amp;B1720&amp;C1720&amp;D1720&amp;E1720,average_median_rates_2_aptFINAL!A:P,16,FALSE)</f>
        <v>873.40759334797599</v>
      </c>
      <c r="G1720">
        <f>VLOOKUP(A1720&amp;B1720&amp;C1720&amp;3&amp;E1720,average_median_rates_2_aptFINAL!A:P,16,FALSE)</f>
        <v>996.61409685299589</v>
      </c>
      <c r="H1720">
        <f>IF(D1720&lt;=3,VLOOKUP(A1720&amp;D1720,[1]ratio_condo_family!$A:$F,6,FALSE),0)</f>
        <v>1.1850914795850183</v>
      </c>
      <c r="I1720">
        <f>VLOOKUP(A1720&amp;3,[1]ratio_condo_family!$A:$F,6,FALSE)</f>
        <v>1.1956021123503855</v>
      </c>
      <c r="J1720">
        <f>VLOOKUP(A1720,[1]ratio_family_bedrooms!$A:$K,9,FALSE)</f>
        <v>1.0588235294117647</v>
      </c>
      <c r="K1720">
        <f>VLOOKUP(A1720,[1]ratio_family_bedrooms!$A:$K,10,FALSE)</f>
        <v>1.2222222222222221</v>
      </c>
      <c r="L1720">
        <f>VLOOKUP(A1720,[1]ratio_family_bedrooms!$A:$K,11,FALSE)</f>
        <v>1.5</v>
      </c>
      <c r="M1720">
        <f t="shared" si="26"/>
        <v>1035.0678970815429</v>
      </c>
    </row>
    <row r="1721" spans="1:13" x14ac:dyDescent="0.2">
      <c r="A1721">
        <v>2009</v>
      </c>
      <c r="B1721">
        <v>10</v>
      </c>
      <c r="C1721" t="s">
        <v>61</v>
      </c>
      <c r="D1721">
        <v>2</v>
      </c>
      <c r="E1721" t="s">
        <v>31</v>
      </c>
      <c r="F1721">
        <f>VLOOKUP(A1721&amp;B1721&amp;C1721&amp;D1721&amp;E1721,average_median_rates_2_aptFINAL!A:P,16,FALSE)</f>
        <v>1071.168026357079</v>
      </c>
      <c r="G1721">
        <f>VLOOKUP(A1721&amp;B1721&amp;C1721&amp;3&amp;E1721,average_median_rates_2_aptFINAL!A:P,16,FALSE)</f>
        <v>1232.2951094505925</v>
      </c>
      <c r="H1721">
        <f>IF(D1721&lt;=3,VLOOKUP(A1721&amp;D1721,[1]ratio_condo_family!$A:$F,6,FALSE),0)</f>
        <v>1.1850914795850183</v>
      </c>
      <c r="I1721">
        <f>VLOOKUP(A1721&amp;3,[1]ratio_condo_family!$A:$F,6,FALSE)</f>
        <v>1.1956021123503855</v>
      </c>
      <c r="J1721">
        <f>VLOOKUP(A1721,[1]ratio_family_bedrooms!$A:$K,9,FALSE)</f>
        <v>1.0588235294117647</v>
      </c>
      <c r="K1721">
        <f>VLOOKUP(A1721,[1]ratio_family_bedrooms!$A:$K,10,FALSE)</f>
        <v>1.2222222222222221</v>
      </c>
      <c r="L1721">
        <f>VLOOKUP(A1721,[1]ratio_family_bedrooms!$A:$K,11,FALSE)</f>
        <v>1.5</v>
      </c>
      <c r="M1721">
        <f t="shared" si="26"/>
        <v>1269.4321012396747</v>
      </c>
    </row>
    <row r="1722" spans="1:13" x14ac:dyDescent="0.2">
      <c r="A1722">
        <v>2009</v>
      </c>
      <c r="B1722">
        <v>10</v>
      </c>
      <c r="C1722" t="s">
        <v>61</v>
      </c>
      <c r="D1722">
        <v>2</v>
      </c>
      <c r="E1722" t="s">
        <v>32</v>
      </c>
      <c r="F1722">
        <f>VLOOKUP(A1722&amp;B1722&amp;C1722&amp;D1722&amp;E1722,average_median_rates_2_aptFINAL!A:P,16,FALSE)</f>
        <v>974.88233448384028</v>
      </c>
      <c r="G1722">
        <f>VLOOKUP(A1722&amp;B1722&amp;C1722&amp;3&amp;E1722,average_median_rates_2_aptFINAL!A:P,16,FALSE)</f>
        <v>1281.5418882023318</v>
      </c>
      <c r="H1722">
        <f>IF(D1722&lt;=3,VLOOKUP(A1722&amp;D1722,[1]ratio_condo_family!$A:$F,6,FALSE),0)</f>
        <v>1.1850914795850183</v>
      </c>
      <c r="I1722">
        <f>VLOOKUP(A1722&amp;3,[1]ratio_condo_family!$A:$F,6,FALSE)</f>
        <v>1.1956021123503855</v>
      </c>
      <c r="J1722">
        <f>VLOOKUP(A1722,[1]ratio_family_bedrooms!$A:$K,9,FALSE)</f>
        <v>1.0588235294117647</v>
      </c>
      <c r="K1722">
        <f>VLOOKUP(A1722,[1]ratio_family_bedrooms!$A:$K,10,FALSE)</f>
        <v>1.2222222222222221</v>
      </c>
      <c r="L1722">
        <f>VLOOKUP(A1722,[1]ratio_family_bedrooms!$A:$K,11,FALSE)</f>
        <v>1.5</v>
      </c>
      <c r="M1722">
        <f t="shared" si="26"/>
        <v>1155.324748194751</v>
      </c>
    </row>
    <row r="1723" spans="1:13" x14ac:dyDescent="0.2">
      <c r="A1723">
        <v>2009</v>
      </c>
      <c r="B1723">
        <v>10</v>
      </c>
      <c r="C1723" t="s">
        <v>61</v>
      </c>
      <c r="D1723">
        <v>2</v>
      </c>
      <c r="E1723" t="s">
        <v>33</v>
      </c>
      <c r="F1723">
        <f>VLOOKUP(A1723&amp;B1723&amp;C1723&amp;D1723&amp;E1723,average_median_rates_2_aptFINAL!A:P,16,FALSE)</f>
        <v>1241.0476153122074</v>
      </c>
      <c r="G1723">
        <f>VLOOKUP(A1723&amp;B1723&amp;C1723&amp;3&amp;E1723,average_median_rates_2_aptFINAL!A:P,16,FALSE)</f>
        <v>1923.7902356660452</v>
      </c>
      <c r="H1723">
        <f>IF(D1723&lt;=3,VLOOKUP(A1723&amp;D1723,[1]ratio_condo_family!$A:$F,6,FALSE),0)</f>
        <v>1.1850914795850183</v>
      </c>
      <c r="I1723">
        <f>VLOOKUP(A1723&amp;3,[1]ratio_condo_family!$A:$F,6,FALSE)</f>
        <v>1.1956021123503855</v>
      </c>
      <c r="J1723">
        <f>VLOOKUP(A1723,[1]ratio_family_bedrooms!$A:$K,9,FALSE)</f>
        <v>1.0588235294117647</v>
      </c>
      <c r="K1723">
        <f>VLOOKUP(A1723,[1]ratio_family_bedrooms!$A:$K,10,FALSE)</f>
        <v>1.2222222222222221</v>
      </c>
      <c r="L1723">
        <f>VLOOKUP(A1723,[1]ratio_family_bedrooms!$A:$K,11,FALSE)</f>
        <v>1.5</v>
      </c>
      <c r="M1723">
        <f t="shared" si="26"/>
        <v>1470.7549546658024</v>
      </c>
    </row>
    <row r="1724" spans="1:13" x14ac:dyDescent="0.2">
      <c r="A1724">
        <v>2009</v>
      </c>
      <c r="B1724">
        <v>10</v>
      </c>
      <c r="C1724" t="s">
        <v>61</v>
      </c>
      <c r="D1724">
        <v>2</v>
      </c>
      <c r="E1724" t="s">
        <v>34</v>
      </c>
      <c r="F1724">
        <f>VLOOKUP(A1724&amp;B1724&amp;C1724&amp;D1724&amp;E1724,average_median_rates_2_aptFINAL!A:P,16,FALSE)</f>
        <v>1180.385158456224</v>
      </c>
      <c r="G1724">
        <f>VLOOKUP(A1724&amp;B1724&amp;C1724&amp;3&amp;E1724,average_median_rates_2_aptFINAL!A:P,16,FALSE)</f>
        <v>1325.0197585860028</v>
      </c>
      <c r="H1724">
        <f>IF(D1724&lt;=3,VLOOKUP(A1724&amp;D1724,[1]ratio_condo_family!$A:$F,6,FALSE),0)</f>
        <v>1.1850914795850183</v>
      </c>
      <c r="I1724">
        <f>VLOOKUP(A1724&amp;3,[1]ratio_condo_family!$A:$F,6,FALSE)</f>
        <v>1.1956021123503855</v>
      </c>
      <c r="J1724">
        <f>VLOOKUP(A1724,[1]ratio_family_bedrooms!$A:$K,9,FALSE)</f>
        <v>1.0588235294117647</v>
      </c>
      <c r="K1724">
        <f>VLOOKUP(A1724,[1]ratio_family_bedrooms!$A:$K,10,FALSE)</f>
        <v>1.2222222222222221</v>
      </c>
      <c r="L1724">
        <f>VLOOKUP(A1724,[1]ratio_family_bedrooms!$A:$K,11,FALSE)</f>
        <v>1.5</v>
      </c>
      <c r="M1724">
        <f t="shared" si="26"/>
        <v>1398.8643939150827</v>
      </c>
    </row>
    <row r="1725" spans="1:13" x14ac:dyDescent="0.2">
      <c r="A1725">
        <v>2009</v>
      </c>
      <c r="B1725">
        <v>10</v>
      </c>
      <c r="C1725" t="s">
        <v>61</v>
      </c>
      <c r="D1725">
        <v>2</v>
      </c>
      <c r="E1725" t="s">
        <v>35</v>
      </c>
      <c r="F1725">
        <f>VLOOKUP(A1725&amp;B1725&amp;C1725&amp;D1725&amp;E1725,average_median_rates_2_aptFINAL!A:P,16,FALSE)</f>
        <v>1809.0014119861951</v>
      </c>
      <c r="G1725">
        <f>VLOOKUP(A1725&amp;B1725&amp;C1725&amp;3&amp;E1725,average_median_rates_2_aptFINAL!A:P,16,FALSE)</f>
        <v>2680.4318149159326</v>
      </c>
      <c r="H1725">
        <f>IF(D1725&lt;=3,VLOOKUP(A1725&amp;D1725,[1]ratio_condo_family!$A:$F,6,FALSE),0)</f>
        <v>1.1850914795850183</v>
      </c>
      <c r="I1725">
        <f>VLOOKUP(A1725&amp;3,[1]ratio_condo_family!$A:$F,6,FALSE)</f>
        <v>1.1956021123503855</v>
      </c>
      <c r="J1725">
        <f>VLOOKUP(A1725,[1]ratio_family_bedrooms!$A:$K,9,FALSE)</f>
        <v>1.0588235294117647</v>
      </c>
      <c r="K1725">
        <f>VLOOKUP(A1725,[1]ratio_family_bedrooms!$A:$K,10,FALSE)</f>
        <v>1.2222222222222221</v>
      </c>
      <c r="L1725">
        <f>VLOOKUP(A1725,[1]ratio_family_bedrooms!$A:$K,11,FALSE)</f>
        <v>1.5</v>
      </c>
      <c r="M1725">
        <f t="shared" si="26"/>
        <v>2143.8321599021069</v>
      </c>
    </row>
    <row r="1726" spans="1:13" x14ac:dyDescent="0.2">
      <c r="A1726">
        <v>2009</v>
      </c>
      <c r="B1726">
        <v>10</v>
      </c>
      <c r="C1726" t="s">
        <v>61</v>
      </c>
      <c r="D1726">
        <v>2</v>
      </c>
      <c r="E1726" t="s">
        <v>36</v>
      </c>
      <c r="F1726">
        <f>VLOOKUP(A1726&amp;B1726&amp;C1726&amp;D1726&amp;E1726,average_median_rates_2_aptFINAL!A:P,16,FALSE)</f>
        <v>1016.5594603074992</v>
      </c>
      <c r="G1726">
        <f>VLOOKUP(A1726&amp;B1726&amp;C1726&amp;3&amp;E1726,average_median_rates_2_aptFINAL!A:P,16,FALSE)</f>
        <v>1208.1782583704551</v>
      </c>
      <c r="H1726">
        <f>IF(D1726&lt;=3,VLOOKUP(A1726&amp;D1726,[1]ratio_condo_family!$A:$F,6,FALSE),0)</f>
        <v>1.1850914795850183</v>
      </c>
      <c r="I1726">
        <f>VLOOKUP(A1726&amp;3,[1]ratio_condo_family!$A:$F,6,FALSE)</f>
        <v>1.1956021123503855</v>
      </c>
      <c r="J1726">
        <f>VLOOKUP(A1726,[1]ratio_family_bedrooms!$A:$K,9,FALSE)</f>
        <v>1.0588235294117647</v>
      </c>
      <c r="K1726">
        <f>VLOOKUP(A1726,[1]ratio_family_bedrooms!$A:$K,10,FALSE)</f>
        <v>1.2222222222222221</v>
      </c>
      <c r="L1726">
        <f>VLOOKUP(A1726,[1]ratio_family_bedrooms!$A:$K,11,FALSE)</f>
        <v>1.5</v>
      </c>
      <c r="M1726">
        <f t="shared" si="26"/>
        <v>1204.7159549019618</v>
      </c>
    </row>
    <row r="1727" spans="1:13" x14ac:dyDescent="0.2">
      <c r="A1727">
        <v>2009</v>
      </c>
      <c r="B1727">
        <v>10</v>
      </c>
      <c r="C1727" t="s">
        <v>61</v>
      </c>
      <c r="D1727">
        <v>2</v>
      </c>
      <c r="E1727" t="s">
        <v>37</v>
      </c>
      <c r="F1727">
        <f>VLOOKUP(A1727&amp;B1727&amp;C1727&amp;D1727&amp;E1727,average_median_rates_2_aptFINAL!A:P,16,FALSE)</f>
        <v>894.49325384373992</v>
      </c>
      <c r="G1727">
        <f>VLOOKUP(A1727&amp;B1727&amp;C1727&amp;3&amp;E1727,average_median_rates_2_aptFINAL!A:P,16,FALSE)</f>
        <v>886.80383059963401</v>
      </c>
      <c r="H1727">
        <f>IF(D1727&lt;=3,VLOOKUP(A1727&amp;D1727,[1]ratio_condo_family!$A:$F,6,FALSE),0)</f>
        <v>1.1850914795850183</v>
      </c>
      <c r="I1727">
        <f>VLOOKUP(A1727&amp;3,[1]ratio_condo_family!$A:$F,6,FALSE)</f>
        <v>1.1956021123503855</v>
      </c>
      <c r="J1727">
        <f>VLOOKUP(A1727,[1]ratio_family_bedrooms!$A:$K,9,FALSE)</f>
        <v>1.0588235294117647</v>
      </c>
      <c r="K1727">
        <f>VLOOKUP(A1727,[1]ratio_family_bedrooms!$A:$K,10,FALSE)</f>
        <v>1.2222222222222221</v>
      </c>
      <c r="L1727">
        <f>VLOOKUP(A1727,[1]ratio_family_bedrooms!$A:$K,11,FALSE)</f>
        <v>1.5</v>
      </c>
      <c r="M1727">
        <f t="shared" si="26"/>
        <v>1060.0563336764951</v>
      </c>
    </row>
    <row r="1728" spans="1:13" x14ac:dyDescent="0.2">
      <c r="A1728">
        <v>2009</v>
      </c>
      <c r="B1728">
        <v>10</v>
      </c>
      <c r="C1728" t="s">
        <v>61</v>
      </c>
      <c r="D1728">
        <v>2</v>
      </c>
      <c r="E1728" t="s">
        <v>38</v>
      </c>
      <c r="F1728">
        <f>VLOOKUP(A1728&amp;B1728&amp;C1728&amp;D1728&amp;E1728,average_median_rates_2_aptFINAL!A:P,16,FALSE)</f>
        <v>790.38280514590531</v>
      </c>
      <c r="G1728">
        <f>VLOOKUP(A1728&amp;B1728&amp;C1728&amp;3&amp;E1728,average_median_rates_2_aptFINAL!A:P,16,FALSE)</f>
        <v>943.59642189969838</v>
      </c>
      <c r="H1728">
        <f>IF(D1728&lt;=3,VLOOKUP(A1728&amp;D1728,[1]ratio_condo_family!$A:$F,6,FALSE),0)</f>
        <v>1.1850914795850183</v>
      </c>
      <c r="I1728">
        <f>VLOOKUP(A1728&amp;3,[1]ratio_condo_family!$A:$F,6,FALSE)</f>
        <v>1.1956021123503855</v>
      </c>
      <c r="J1728">
        <f>VLOOKUP(A1728,[1]ratio_family_bedrooms!$A:$K,9,FALSE)</f>
        <v>1.0588235294117647</v>
      </c>
      <c r="K1728">
        <f>VLOOKUP(A1728,[1]ratio_family_bedrooms!$A:$K,10,FALSE)</f>
        <v>1.2222222222222221</v>
      </c>
      <c r="L1728">
        <f>VLOOKUP(A1728,[1]ratio_family_bedrooms!$A:$K,11,FALSE)</f>
        <v>1.5</v>
      </c>
      <c r="M1728">
        <f t="shared" si="26"/>
        <v>936.67592798891815</v>
      </c>
    </row>
    <row r="1729" spans="1:13" x14ac:dyDescent="0.2">
      <c r="A1729">
        <v>2009</v>
      </c>
      <c r="B1729">
        <v>10</v>
      </c>
      <c r="C1729" t="s">
        <v>61</v>
      </c>
      <c r="D1729">
        <v>2</v>
      </c>
      <c r="E1729" t="s">
        <v>39</v>
      </c>
      <c r="F1729">
        <f>VLOOKUP(A1729&amp;B1729&amp;C1729&amp;D1729&amp;E1729,average_median_rates_2_aptFINAL!A:P,16,FALSE)</f>
        <v>893.99905867587097</v>
      </c>
      <c r="G1729">
        <f>VLOOKUP(A1729&amp;B1729&amp;C1729&amp;3&amp;E1729,average_median_rates_2_aptFINAL!A:P,16,FALSE)</f>
        <v>1283.2303491881071</v>
      </c>
      <c r="H1729">
        <f>IF(D1729&lt;=3,VLOOKUP(A1729&amp;D1729,[1]ratio_condo_family!$A:$F,6,FALSE),0)</f>
        <v>1.1850914795850183</v>
      </c>
      <c r="I1729">
        <f>VLOOKUP(A1729&amp;3,[1]ratio_condo_family!$A:$F,6,FALSE)</f>
        <v>1.1956021123503855</v>
      </c>
      <c r="J1729">
        <f>VLOOKUP(A1729,[1]ratio_family_bedrooms!$A:$K,9,FALSE)</f>
        <v>1.0588235294117647</v>
      </c>
      <c r="K1729">
        <f>VLOOKUP(A1729,[1]ratio_family_bedrooms!$A:$K,10,FALSE)</f>
        <v>1.2222222222222221</v>
      </c>
      <c r="L1729">
        <f>VLOOKUP(A1729,[1]ratio_family_bedrooms!$A:$K,11,FALSE)</f>
        <v>1.5</v>
      </c>
      <c r="M1729">
        <f t="shared" si="26"/>
        <v>1059.4706671938015</v>
      </c>
    </row>
    <row r="1730" spans="1:13" x14ac:dyDescent="0.2">
      <c r="A1730">
        <v>2009</v>
      </c>
      <c r="B1730">
        <v>10</v>
      </c>
      <c r="C1730" t="s">
        <v>61</v>
      </c>
      <c r="D1730">
        <v>2</v>
      </c>
      <c r="E1730" t="s">
        <v>40</v>
      </c>
      <c r="F1730">
        <f>VLOOKUP(A1730&amp;B1730&amp;C1730&amp;D1730&amp;E1730,average_median_rates_2_aptFINAL!A:P,16,FALSE)</f>
        <v>873.57232507059905</v>
      </c>
      <c r="G1730">
        <f>VLOOKUP(A1730&amp;B1730&amp;C1730&amp;3&amp;E1730,average_median_rates_2_aptFINAL!A:P,16,FALSE)</f>
        <v>1004.7280899235207</v>
      </c>
      <c r="H1730">
        <f>IF(D1730&lt;=3,VLOOKUP(A1730&amp;D1730,[1]ratio_condo_family!$A:$F,6,FALSE),0)</f>
        <v>1.1850914795850183</v>
      </c>
      <c r="I1730">
        <f>VLOOKUP(A1730&amp;3,[1]ratio_condo_family!$A:$F,6,FALSE)</f>
        <v>1.1956021123503855</v>
      </c>
      <c r="J1730">
        <f>VLOOKUP(A1730,[1]ratio_family_bedrooms!$A:$K,9,FALSE)</f>
        <v>1.0588235294117647</v>
      </c>
      <c r="K1730">
        <f>VLOOKUP(A1730,[1]ratio_family_bedrooms!$A:$K,10,FALSE)</f>
        <v>1.2222222222222221</v>
      </c>
      <c r="L1730">
        <f>VLOOKUP(A1730,[1]ratio_family_bedrooms!$A:$K,11,FALSE)</f>
        <v>1.5</v>
      </c>
      <c r="M1730">
        <f t="shared" si="26"/>
        <v>1035.2631192424408</v>
      </c>
    </row>
    <row r="1731" spans="1:13" x14ac:dyDescent="0.2">
      <c r="A1731">
        <v>2009</v>
      </c>
      <c r="B1731">
        <v>10</v>
      </c>
      <c r="C1731" t="s">
        <v>61</v>
      </c>
      <c r="D1731">
        <v>2</v>
      </c>
      <c r="E1731" t="s">
        <v>41</v>
      </c>
      <c r="F1731">
        <f>VLOOKUP(A1731&amp;B1731&amp;C1731&amp;D1731&amp;E1731,average_median_rates_2_aptFINAL!A:P,16,FALSE)</f>
        <v>900.91779102604335</v>
      </c>
      <c r="G1731">
        <f>VLOOKUP(A1731&amp;B1731&amp;C1731&amp;3&amp;E1731,average_median_rates_2_aptFINAL!A:P,16,FALSE)</f>
        <v>1038.8256214973414</v>
      </c>
      <c r="H1731">
        <f>IF(D1731&lt;=3,VLOOKUP(A1731&amp;D1731,[1]ratio_condo_family!$A:$F,6,FALSE),0)</f>
        <v>1.1850914795850183</v>
      </c>
      <c r="I1731">
        <f>VLOOKUP(A1731&amp;3,[1]ratio_condo_family!$A:$F,6,FALSE)</f>
        <v>1.1956021123503855</v>
      </c>
      <c r="J1731">
        <f>VLOOKUP(A1731,[1]ratio_family_bedrooms!$A:$K,9,FALSE)</f>
        <v>1.0588235294117647</v>
      </c>
      <c r="K1731">
        <f>VLOOKUP(A1731,[1]ratio_family_bedrooms!$A:$K,10,FALSE)</f>
        <v>1.2222222222222221</v>
      </c>
      <c r="L1731">
        <f>VLOOKUP(A1731,[1]ratio_family_bedrooms!$A:$K,11,FALSE)</f>
        <v>1.5</v>
      </c>
      <c r="M1731">
        <f t="shared" ref="M1731:M1794" si="27">IF(D1731&lt;=3,F1731*H1731,IF(D1731=4,G1731*I1731*J1731,IF(D1731=5,G1731*I1731*J1731*K1731,IF(D1731=6,G1731*I1731*J1731*K1731*L1731,0))))</f>
        <v>1067.6699979515199</v>
      </c>
    </row>
    <row r="1732" spans="1:13" x14ac:dyDescent="0.2">
      <c r="A1732">
        <v>2009</v>
      </c>
      <c r="B1732">
        <v>10</v>
      </c>
      <c r="C1732" t="s">
        <v>61</v>
      </c>
      <c r="D1732">
        <v>2</v>
      </c>
      <c r="E1732" t="s">
        <v>42</v>
      </c>
      <c r="F1732">
        <f>VLOOKUP(A1732&amp;B1732&amp;C1732&amp;D1732&amp;E1732,average_median_rates_2_aptFINAL!A:P,16,FALSE)</f>
        <v>799.85487919673699</v>
      </c>
      <c r="G1732">
        <f>VLOOKUP(A1732&amp;B1732&amp;C1732&amp;3&amp;E1732,average_median_rates_2_aptFINAL!A:P,16,FALSE)</f>
        <v>1031.9873545049575</v>
      </c>
      <c r="H1732">
        <f>IF(D1732&lt;=3,VLOOKUP(A1732&amp;D1732,[1]ratio_condo_family!$A:$F,6,FALSE),0)</f>
        <v>1.1850914795850183</v>
      </c>
      <c r="I1732">
        <f>VLOOKUP(A1732&amp;3,[1]ratio_condo_family!$A:$F,6,FALSE)</f>
        <v>1.1956021123503855</v>
      </c>
      <c r="J1732">
        <f>VLOOKUP(A1732,[1]ratio_family_bedrooms!$A:$K,9,FALSE)</f>
        <v>1.0588235294117647</v>
      </c>
      <c r="K1732">
        <f>VLOOKUP(A1732,[1]ratio_family_bedrooms!$A:$K,10,FALSE)</f>
        <v>1.2222222222222221</v>
      </c>
      <c r="L1732">
        <f>VLOOKUP(A1732,[1]ratio_family_bedrooms!$A:$K,11,FALSE)</f>
        <v>1.5</v>
      </c>
      <c r="M1732">
        <f t="shared" si="27"/>
        <v>947.90120224055704</v>
      </c>
    </row>
    <row r="1733" spans="1:13" x14ac:dyDescent="0.2">
      <c r="A1733">
        <v>2009</v>
      </c>
      <c r="B1733">
        <v>10</v>
      </c>
      <c r="C1733" t="s">
        <v>61</v>
      </c>
      <c r="D1733">
        <v>2</v>
      </c>
      <c r="E1733" t="s">
        <v>43</v>
      </c>
      <c r="F1733">
        <f>VLOOKUP(A1733&amp;B1733&amp;C1733&amp;D1733&amp;E1733,average_median_rates_2_aptFINAL!A:P,16,FALSE)</f>
        <v>1050</v>
      </c>
      <c r="G1733">
        <f>VLOOKUP(A1733&amp;B1733&amp;C1733&amp;3&amp;E1733,average_median_rates_2_aptFINAL!A:P,16,FALSE)</f>
        <v>1175</v>
      </c>
      <c r="H1733">
        <f>IF(D1733&lt;=3,VLOOKUP(A1733&amp;D1733,[1]ratio_condo_family!$A:$F,6,FALSE),0)</f>
        <v>1.1850914795850183</v>
      </c>
      <c r="I1733">
        <f>VLOOKUP(A1733&amp;3,[1]ratio_condo_family!$A:$F,6,FALSE)</f>
        <v>1.1956021123503855</v>
      </c>
      <c r="J1733">
        <f>VLOOKUP(A1733,[1]ratio_family_bedrooms!$A:$K,9,FALSE)</f>
        <v>1.0588235294117647</v>
      </c>
      <c r="K1733">
        <f>VLOOKUP(A1733,[1]ratio_family_bedrooms!$A:$K,10,FALSE)</f>
        <v>1.2222222222222221</v>
      </c>
      <c r="L1733">
        <f>VLOOKUP(A1733,[1]ratio_family_bedrooms!$A:$K,11,FALSE)</f>
        <v>1.5</v>
      </c>
      <c r="M1733">
        <f t="shared" si="27"/>
        <v>1244.3460535642691</v>
      </c>
    </row>
    <row r="1734" spans="1:13" x14ac:dyDescent="0.2">
      <c r="A1734">
        <v>2009</v>
      </c>
      <c r="B1734">
        <v>10</v>
      </c>
      <c r="C1734" t="s">
        <v>61</v>
      </c>
      <c r="D1734">
        <v>2</v>
      </c>
      <c r="E1734" t="s">
        <v>60</v>
      </c>
      <c r="F1734">
        <f>VLOOKUP(A1734&amp;B1734&amp;C1734&amp;D1734&amp;E1734,average_median_rates_2_aptFINAL!A:P,16,FALSE)</f>
        <v>988.39033573893903</v>
      </c>
      <c r="G1734">
        <f>VLOOKUP(A1734&amp;B1734&amp;C1734&amp;3&amp;E1734,average_median_rates_2_aptFINAL!A:P,16,FALSE)</f>
        <v>1245.2399770081931</v>
      </c>
      <c r="H1734">
        <f>IF(D1734&lt;=3,VLOOKUP(A1734&amp;D1734,[1]ratio_condo_family!$A:$F,6,FALSE),0)</f>
        <v>1.1850914795850183</v>
      </c>
      <c r="I1734">
        <f>VLOOKUP(A1734&amp;3,[1]ratio_condo_family!$A:$F,6,FALSE)</f>
        <v>1.1956021123503855</v>
      </c>
      <c r="J1734">
        <f>VLOOKUP(A1734,[1]ratio_family_bedrooms!$A:$K,9,FALSE)</f>
        <v>1.0588235294117647</v>
      </c>
      <c r="K1734">
        <f>VLOOKUP(A1734,[1]ratio_family_bedrooms!$A:$K,10,FALSE)</f>
        <v>1.2222222222222221</v>
      </c>
      <c r="L1734">
        <f>VLOOKUP(A1734,[1]ratio_family_bedrooms!$A:$K,11,FALSE)</f>
        <v>1.5</v>
      </c>
      <c r="M1734">
        <f t="shared" si="27"/>
        <v>1171.3329653883923</v>
      </c>
    </row>
    <row r="1735" spans="1:13" x14ac:dyDescent="0.2">
      <c r="A1735">
        <v>2009</v>
      </c>
      <c r="B1735">
        <v>10</v>
      </c>
      <c r="C1735" t="s">
        <v>61</v>
      </c>
      <c r="D1735">
        <v>3</v>
      </c>
      <c r="E1735" t="s">
        <v>12</v>
      </c>
      <c r="F1735">
        <f>VLOOKUP(A1735&amp;B1735&amp;C1735&amp;D1735&amp;E1735,average_median_rates_2_aptFINAL!A:P,16,FALSE)</f>
        <v>2344.8970956874341</v>
      </c>
      <c r="G1735">
        <f>VLOOKUP(A1735&amp;B1735&amp;C1735&amp;3&amp;E1735,average_median_rates_2_aptFINAL!A:P,16,FALSE)</f>
        <v>2344.8970956874341</v>
      </c>
      <c r="H1735">
        <f>IF(D1735&lt;=3,VLOOKUP(A1735&amp;D1735,[1]ratio_condo_family!$A:$F,6,FALSE),0)</f>
        <v>1.1956021123503855</v>
      </c>
      <c r="I1735">
        <f>VLOOKUP(A1735&amp;3,[1]ratio_condo_family!$A:$F,6,FALSE)</f>
        <v>1.1956021123503855</v>
      </c>
      <c r="J1735">
        <f>VLOOKUP(A1735,[1]ratio_family_bedrooms!$A:$K,9,FALSE)</f>
        <v>1.0588235294117647</v>
      </c>
      <c r="K1735">
        <f>VLOOKUP(A1735,[1]ratio_family_bedrooms!$A:$K,10,FALSE)</f>
        <v>1.2222222222222221</v>
      </c>
      <c r="L1735">
        <f>VLOOKUP(A1735,[1]ratio_family_bedrooms!$A:$K,11,FALSE)</f>
        <v>1.5</v>
      </c>
      <c r="M1735">
        <f t="shared" si="27"/>
        <v>2803.5639208481803</v>
      </c>
    </row>
    <row r="1736" spans="1:13" x14ac:dyDescent="0.2">
      <c r="A1736">
        <v>2009</v>
      </c>
      <c r="B1736">
        <v>10</v>
      </c>
      <c r="C1736" t="s">
        <v>61</v>
      </c>
      <c r="D1736">
        <v>3</v>
      </c>
      <c r="E1736" t="s">
        <v>16</v>
      </c>
      <c r="F1736">
        <f>VLOOKUP(A1736&amp;B1736&amp;C1736&amp;D1736&amp;E1736,average_median_rates_2_aptFINAL!A:P,16,FALSE)</f>
        <v>2031.5803789542801</v>
      </c>
      <c r="G1736">
        <f>VLOOKUP(A1736&amp;B1736&amp;C1736&amp;3&amp;E1736,average_median_rates_2_aptFINAL!A:P,16,FALSE)</f>
        <v>2031.5803789542801</v>
      </c>
      <c r="H1736">
        <f>IF(D1736&lt;=3,VLOOKUP(A1736&amp;D1736,[1]ratio_condo_family!$A:$F,6,FALSE),0)</f>
        <v>1.1956021123503855</v>
      </c>
      <c r="I1736">
        <f>VLOOKUP(A1736&amp;3,[1]ratio_condo_family!$A:$F,6,FALSE)</f>
        <v>1.1956021123503855</v>
      </c>
      <c r="J1736">
        <f>VLOOKUP(A1736,[1]ratio_family_bedrooms!$A:$K,9,FALSE)</f>
        <v>1.0588235294117647</v>
      </c>
      <c r="K1736">
        <f>VLOOKUP(A1736,[1]ratio_family_bedrooms!$A:$K,10,FALSE)</f>
        <v>1.2222222222222221</v>
      </c>
      <c r="L1736">
        <f>VLOOKUP(A1736,[1]ratio_family_bedrooms!$A:$K,11,FALSE)</f>
        <v>1.5</v>
      </c>
      <c r="M1736">
        <f t="shared" si="27"/>
        <v>2428.9617924873342</v>
      </c>
    </row>
    <row r="1737" spans="1:13" x14ac:dyDescent="0.2">
      <c r="A1737">
        <v>2009</v>
      </c>
      <c r="B1737">
        <v>10</v>
      </c>
      <c r="C1737" t="s">
        <v>61</v>
      </c>
      <c r="D1737">
        <v>3</v>
      </c>
      <c r="E1737" t="s">
        <v>17</v>
      </c>
      <c r="F1737">
        <f>VLOOKUP(A1737&amp;B1737&amp;C1737&amp;D1737&amp;E1737,average_median_rates_2_aptFINAL!A:P,16,FALSE)</f>
        <v>2168.089434545192</v>
      </c>
      <c r="G1737">
        <f>VLOOKUP(A1737&amp;B1737&amp;C1737&amp;3&amp;E1737,average_median_rates_2_aptFINAL!A:P,16,FALSE)</f>
        <v>2168.089434545192</v>
      </c>
      <c r="H1737">
        <f>IF(D1737&lt;=3,VLOOKUP(A1737&amp;D1737,[1]ratio_condo_family!$A:$F,6,FALSE),0)</f>
        <v>1.1956021123503855</v>
      </c>
      <c r="I1737">
        <f>VLOOKUP(A1737&amp;3,[1]ratio_condo_family!$A:$F,6,FALSE)</f>
        <v>1.1956021123503855</v>
      </c>
      <c r="J1737">
        <f>VLOOKUP(A1737,[1]ratio_family_bedrooms!$A:$K,9,FALSE)</f>
        <v>1.0588235294117647</v>
      </c>
      <c r="K1737">
        <f>VLOOKUP(A1737,[1]ratio_family_bedrooms!$A:$K,10,FALSE)</f>
        <v>1.2222222222222221</v>
      </c>
      <c r="L1737">
        <f>VLOOKUP(A1737,[1]ratio_family_bedrooms!$A:$K,11,FALSE)</f>
        <v>1.5</v>
      </c>
      <c r="M1737">
        <f t="shared" si="27"/>
        <v>2592.1723077067845</v>
      </c>
    </row>
    <row r="1738" spans="1:13" x14ac:dyDescent="0.2">
      <c r="A1738">
        <v>2009</v>
      </c>
      <c r="B1738">
        <v>10</v>
      </c>
      <c r="C1738" t="s">
        <v>61</v>
      </c>
      <c r="D1738">
        <v>3</v>
      </c>
      <c r="E1738" t="s">
        <v>19</v>
      </c>
      <c r="F1738">
        <f>VLOOKUP(A1738&amp;B1738&amp;C1738&amp;D1738&amp;E1738,average_median_rates_2_aptFINAL!A:P,16,FALSE)</f>
        <v>1755.1551947118787</v>
      </c>
      <c r="G1738">
        <f>VLOOKUP(A1738&amp;B1738&amp;C1738&amp;3&amp;E1738,average_median_rates_2_aptFINAL!A:P,16,FALSE)</f>
        <v>1755.1551947118787</v>
      </c>
      <c r="H1738">
        <f>IF(D1738&lt;=3,VLOOKUP(A1738&amp;D1738,[1]ratio_condo_family!$A:$F,6,FALSE),0)</f>
        <v>1.1956021123503855</v>
      </c>
      <c r="I1738">
        <f>VLOOKUP(A1738&amp;3,[1]ratio_condo_family!$A:$F,6,FALSE)</f>
        <v>1.1956021123503855</v>
      </c>
      <c r="J1738">
        <f>VLOOKUP(A1738,[1]ratio_family_bedrooms!$A:$K,9,FALSE)</f>
        <v>1.0588235294117647</v>
      </c>
      <c r="K1738">
        <f>VLOOKUP(A1738,[1]ratio_family_bedrooms!$A:$K,10,FALSE)</f>
        <v>1.2222222222222221</v>
      </c>
      <c r="L1738">
        <f>VLOOKUP(A1738,[1]ratio_family_bedrooms!$A:$K,11,FALSE)</f>
        <v>1.5</v>
      </c>
      <c r="M1738">
        <f t="shared" si="27"/>
        <v>2098.4672583002744</v>
      </c>
    </row>
    <row r="1739" spans="1:13" x14ac:dyDescent="0.2">
      <c r="A1739">
        <v>2009</v>
      </c>
      <c r="B1739">
        <v>10</v>
      </c>
      <c r="C1739" t="s">
        <v>61</v>
      </c>
      <c r="D1739">
        <v>3</v>
      </c>
      <c r="E1739" t="s">
        <v>20</v>
      </c>
      <c r="F1739">
        <f>VLOOKUP(A1739&amp;B1739&amp;C1739&amp;D1739&amp;E1739,average_median_rates_2_aptFINAL!A:P,16,FALSE)</f>
        <v>2221.3814844086774</v>
      </c>
      <c r="G1739">
        <f>VLOOKUP(A1739&amp;B1739&amp;C1739&amp;3&amp;E1739,average_median_rates_2_aptFINAL!A:P,16,FALSE)</f>
        <v>2221.3814844086774</v>
      </c>
      <c r="H1739">
        <f>IF(D1739&lt;=3,VLOOKUP(A1739&amp;D1739,[1]ratio_condo_family!$A:$F,6,FALSE),0)</f>
        <v>1.1956021123503855</v>
      </c>
      <c r="I1739">
        <f>VLOOKUP(A1739&amp;3,[1]ratio_condo_family!$A:$F,6,FALSE)</f>
        <v>1.1956021123503855</v>
      </c>
      <c r="J1739">
        <f>VLOOKUP(A1739,[1]ratio_family_bedrooms!$A:$K,9,FALSE)</f>
        <v>1.0588235294117647</v>
      </c>
      <c r="K1739">
        <f>VLOOKUP(A1739,[1]ratio_family_bedrooms!$A:$K,10,FALSE)</f>
        <v>1.2222222222222221</v>
      </c>
      <c r="L1739">
        <f>VLOOKUP(A1739,[1]ratio_family_bedrooms!$A:$K,11,FALSE)</f>
        <v>1.5</v>
      </c>
      <c r="M1739">
        <f t="shared" si="27"/>
        <v>2655.8883950950494</v>
      </c>
    </row>
    <row r="1740" spans="1:13" x14ac:dyDescent="0.2">
      <c r="A1740">
        <v>2009</v>
      </c>
      <c r="B1740">
        <v>10</v>
      </c>
      <c r="C1740" t="s">
        <v>61</v>
      </c>
      <c r="D1740">
        <v>3</v>
      </c>
      <c r="E1740" t="s">
        <v>21</v>
      </c>
      <c r="F1740">
        <f>VLOOKUP(A1740&amp;B1740&amp;C1740&amp;D1740&amp;E1740,average_median_rates_2_aptFINAL!A:P,16,FALSE)</f>
        <v>2145.2741054749222</v>
      </c>
      <c r="G1740">
        <f>VLOOKUP(A1740&amp;B1740&amp;C1740&amp;3&amp;E1740,average_median_rates_2_aptFINAL!A:P,16,FALSE)</f>
        <v>2145.2741054749222</v>
      </c>
      <c r="H1740">
        <f>IF(D1740&lt;=3,VLOOKUP(A1740&amp;D1740,[1]ratio_condo_family!$A:$F,6,FALSE),0)</f>
        <v>1.1956021123503855</v>
      </c>
      <c r="I1740">
        <f>VLOOKUP(A1740&amp;3,[1]ratio_condo_family!$A:$F,6,FALSE)</f>
        <v>1.1956021123503855</v>
      </c>
      <c r="J1740">
        <f>VLOOKUP(A1740,[1]ratio_family_bedrooms!$A:$K,9,FALSE)</f>
        <v>1.0588235294117647</v>
      </c>
      <c r="K1740">
        <f>VLOOKUP(A1740,[1]ratio_family_bedrooms!$A:$K,10,FALSE)</f>
        <v>1.2222222222222221</v>
      </c>
      <c r="L1740">
        <f>VLOOKUP(A1740,[1]ratio_family_bedrooms!$A:$K,11,FALSE)</f>
        <v>1.5</v>
      </c>
      <c r="M1740">
        <f t="shared" si="27"/>
        <v>2564.8942520764008</v>
      </c>
    </row>
    <row r="1741" spans="1:13" x14ac:dyDescent="0.2">
      <c r="A1741">
        <v>2009</v>
      </c>
      <c r="B1741">
        <v>10</v>
      </c>
      <c r="C1741" t="s">
        <v>61</v>
      </c>
      <c r="D1741">
        <v>3</v>
      </c>
      <c r="E1741" t="s">
        <v>23</v>
      </c>
      <c r="F1741">
        <f>VLOOKUP(A1741&amp;B1741&amp;C1741&amp;D1741&amp;E1741,average_median_rates_2_aptFINAL!A:P,16,FALSE)</f>
        <v>1097.3307946544041</v>
      </c>
      <c r="G1741">
        <f>VLOOKUP(A1741&amp;B1741&amp;C1741&amp;3&amp;E1741,average_median_rates_2_aptFINAL!A:P,16,FALSE)</f>
        <v>1097.3307946544041</v>
      </c>
      <c r="H1741">
        <f>IF(D1741&lt;=3,VLOOKUP(A1741&amp;D1741,[1]ratio_condo_family!$A:$F,6,FALSE),0)</f>
        <v>1.1956021123503855</v>
      </c>
      <c r="I1741">
        <f>VLOOKUP(A1741&amp;3,[1]ratio_condo_family!$A:$F,6,FALSE)</f>
        <v>1.1956021123503855</v>
      </c>
      <c r="J1741">
        <f>VLOOKUP(A1741,[1]ratio_family_bedrooms!$A:$K,9,FALSE)</f>
        <v>1.0588235294117647</v>
      </c>
      <c r="K1741">
        <f>VLOOKUP(A1741,[1]ratio_family_bedrooms!$A:$K,10,FALSE)</f>
        <v>1.2222222222222221</v>
      </c>
      <c r="L1741">
        <f>VLOOKUP(A1741,[1]ratio_family_bedrooms!$A:$K,11,FALSE)</f>
        <v>1.5</v>
      </c>
      <c r="M1741">
        <f t="shared" si="27"/>
        <v>1311.9710160359327</v>
      </c>
    </row>
    <row r="1742" spans="1:13" x14ac:dyDescent="0.2">
      <c r="A1742">
        <v>2009</v>
      </c>
      <c r="B1742">
        <v>10</v>
      </c>
      <c r="C1742" t="s">
        <v>61</v>
      </c>
      <c r="D1742">
        <v>3</v>
      </c>
      <c r="E1742" t="s">
        <v>24</v>
      </c>
      <c r="F1742">
        <f>VLOOKUP(A1742&amp;B1742&amp;C1742&amp;D1742&amp;E1742,average_median_rates_2_aptFINAL!A:P,16,FALSE)</f>
        <v>1168.6260597787041</v>
      </c>
      <c r="G1742">
        <f>VLOOKUP(A1742&amp;B1742&amp;C1742&amp;3&amp;E1742,average_median_rates_2_aptFINAL!A:P,16,FALSE)</f>
        <v>1168.6260597787041</v>
      </c>
      <c r="H1742">
        <f>IF(D1742&lt;=3,VLOOKUP(A1742&amp;D1742,[1]ratio_condo_family!$A:$F,6,FALSE),0)</f>
        <v>1.1956021123503855</v>
      </c>
      <c r="I1742">
        <f>VLOOKUP(A1742&amp;3,[1]ratio_condo_family!$A:$F,6,FALSE)</f>
        <v>1.1956021123503855</v>
      </c>
      <c r="J1742">
        <f>VLOOKUP(A1742,[1]ratio_family_bedrooms!$A:$K,9,FALSE)</f>
        <v>1.0588235294117647</v>
      </c>
      <c r="K1742">
        <f>VLOOKUP(A1742,[1]ratio_family_bedrooms!$A:$K,10,FALSE)</f>
        <v>1.2222222222222221</v>
      </c>
      <c r="L1742">
        <f>VLOOKUP(A1742,[1]ratio_family_bedrooms!$A:$K,11,FALSE)</f>
        <v>1.5</v>
      </c>
      <c r="M1742">
        <f t="shared" si="27"/>
        <v>1397.2117856191264</v>
      </c>
    </row>
    <row r="1743" spans="1:13" x14ac:dyDescent="0.2">
      <c r="A1743">
        <v>2009</v>
      </c>
      <c r="B1743">
        <v>10</v>
      </c>
      <c r="C1743" t="s">
        <v>61</v>
      </c>
      <c r="D1743">
        <v>3</v>
      </c>
      <c r="E1743" t="s">
        <v>25</v>
      </c>
      <c r="F1743">
        <f>VLOOKUP(A1743&amp;B1743&amp;C1743&amp;D1743&amp;E1743,average_median_rates_2_aptFINAL!A:P,16,FALSE)</f>
        <v>1104.9101084127665</v>
      </c>
      <c r="G1743">
        <f>VLOOKUP(A1743&amp;B1743&amp;C1743&amp;3&amp;E1743,average_median_rates_2_aptFINAL!A:P,16,FALSE)</f>
        <v>1104.9101084127665</v>
      </c>
      <c r="H1743">
        <f>IF(D1743&lt;=3,VLOOKUP(A1743&amp;D1743,[1]ratio_condo_family!$A:$F,6,FALSE),0)</f>
        <v>1.1956021123503855</v>
      </c>
      <c r="I1743">
        <f>VLOOKUP(A1743&amp;3,[1]ratio_condo_family!$A:$F,6,FALSE)</f>
        <v>1.1956021123503855</v>
      </c>
      <c r="J1743">
        <f>VLOOKUP(A1743,[1]ratio_family_bedrooms!$A:$K,9,FALSE)</f>
        <v>1.0588235294117647</v>
      </c>
      <c r="K1743">
        <f>VLOOKUP(A1743,[1]ratio_family_bedrooms!$A:$K,10,FALSE)</f>
        <v>1.2222222222222221</v>
      </c>
      <c r="L1743">
        <f>VLOOKUP(A1743,[1]ratio_family_bedrooms!$A:$K,11,FALSE)</f>
        <v>1.5</v>
      </c>
      <c r="M1743">
        <f t="shared" si="27"/>
        <v>1321.0328595755971</v>
      </c>
    </row>
    <row r="1744" spans="1:13" x14ac:dyDescent="0.2">
      <c r="A1744">
        <v>2009</v>
      </c>
      <c r="B1744">
        <v>10</v>
      </c>
      <c r="C1744" t="s">
        <v>61</v>
      </c>
      <c r="D1744">
        <v>3</v>
      </c>
      <c r="E1744" t="s">
        <v>26</v>
      </c>
      <c r="F1744">
        <f>VLOOKUP(A1744&amp;B1744&amp;C1744&amp;D1744&amp;E1744,average_median_rates_2_aptFINAL!A:P,16,FALSE)</f>
        <v>1141.6528955309673</v>
      </c>
      <c r="G1744">
        <f>VLOOKUP(A1744&amp;B1744&amp;C1744&amp;3&amp;E1744,average_median_rates_2_aptFINAL!A:P,16,FALSE)</f>
        <v>1141.6528955309673</v>
      </c>
      <c r="H1744">
        <f>IF(D1744&lt;=3,VLOOKUP(A1744&amp;D1744,[1]ratio_condo_family!$A:$F,6,FALSE),0)</f>
        <v>1.1956021123503855</v>
      </c>
      <c r="I1744">
        <f>VLOOKUP(A1744&amp;3,[1]ratio_condo_family!$A:$F,6,FALSE)</f>
        <v>1.1956021123503855</v>
      </c>
      <c r="J1744">
        <f>VLOOKUP(A1744,[1]ratio_family_bedrooms!$A:$K,9,FALSE)</f>
        <v>1.0588235294117647</v>
      </c>
      <c r="K1744">
        <f>VLOOKUP(A1744,[1]ratio_family_bedrooms!$A:$K,10,FALSE)</f>
        <v>1.2222222222222221</v>
      </c>
      <c r="L1744">
        <f>VLOOKUP(A1744,[1]ratio_family_bedrooms!$A:$K,11,FALSE)</f>
        <v>1.5</v>
      </c>
      <c r="M1744">
        <f t="shared" si="27"/>
        <v>1364.9626134677585</v>
      </c>
    </row>
    <row r="1745" spans="1:13" x14ac:dyDescent="0.2">
      <c r="A1745">
        <v>2009</v>
      </c>
      <c r="B1745">
        <v>10</v>
      </c>
      <c r="C1745" t="s">
        <v>61</v>
      </c>
      <c r="D1745">
        <v>3</v>
      </c>
      <c r="E1745" t="s">
        <v>27</v>
      </c>
      <c r="F1745">
        <f>VLOOKUP(A1745&amp;B1745&amp;C1745&amp;D1745&amp;E1745,average_median_rates_2_aptFINAL!A:P,16,FALSE)</f>
        <v>2175.6664032188487</v>
      </c>
      <c r="G1745">
        <f>VLOOKUP(A1745&amp;B1745&amp;C1745&amp;3&amp;E1745,average_median_rates_2_aptFINAL!A:P,16,FALSE)</f>
        <v>2175.6664032188487</v>
      </c>
      <c r="H1745">
        <f>IF(D1745&lt;=3,VLOOKUP(A1745&amp;D1745,[1]ratio_condo_family!$A:$F,6,FALSE),0)</f>
        <v>1.1956021123503855</v>
      </c>
      <c r="I1745">
        <f>VLOOKUP(A1745&amp;3,[1]ratio_condo_family!$A:$F,6,FALSE)</f>
        <v>1.1956021123503855</v>
      </c>
      <c r="J1745">
        <f>VLOOKUP(A1745,[1]ratio_family_bedrooms!$A:$K,9,FALSE)</f>
        <v>1.0588235294117647</v>
      </c>
      <c r="K1745">
        <f>VLOOKUP(A1745,[1]ratio_family_bedrooms!$A:$K,10,FALSE)</f>
        <v>1.2222222222222221</v>
      </c>
      <c r="L1745">
        <f>VLOOKUP(A1745,[1]ratio_family_bedrooms!$A:$K,11,FALSE)</f>
        <v>1.5</v>
      </c>
      <c r="M1745">
        <f t="shared" si="27"/>
        <v>2601.2313474582211</v>
      </c>
    </row>
    <row r="1746" spans="1:13" x14ac:dyDescent="0.2">
      <c r="A1746">
        <v>2009</v>
      </c>
      <c r="B1746">
        <v>10</v>
      </c>
      <c r="C1746" t="s">
        <v>61</v>
      </c>
      <c r="D1746">
        <v>3</v>
      </c>
      <c r="E1746" t="s">
        <v>28</v>
      </c>
      <c r="F1746">
        <f>VLOOKUP(A1746&amp;B1746&amp;C1746&amp;D1746&amp;E1746,average_median_rates_2_aptFINAL!A:P,16,FALSE)</f>
        <v>1307.713033481821</v>
      </c>
      <c r="G1746">
        <f>VLOOKUP(A1746&amp;B1746&amp;C1746&amp;3&amp;E1746,average_median_rates_2_aptFINAL!A:P,16,FALSE)</f>
        <v>1307.713033481821</v>
      </c>
      <c r="H1746">
        <f>IF(D1746&lt;=3,VLOOKUP(A1746&amp;D1746,[1]ratio_condo_family!$A:$F,6,FALSE),0)</f>
        <v>1.1956021123503855</v>
      </c>
      <c r="I1746">
        <f>VLOOKUP(A1746&amp;3,[1]ratio_condo_family!$A:$F,6,FALSE)</f>
        <v>1.1956021123503855</v>
      </c>
      <c r="J1746">
        <f>VLOOKUP(A1746,[1]ratio_family_bedrooms!$A:$K,9,FALSE)</f>
        <v>1.0588235294117647</v>
      </c>
      <c r="K1746">
        <f>VLOOKUP(A1746,[1]ratio_family_bedrooms!$A:$K,10,FALSE)</f>
        <v>1.2222222222222221</v>
      </c>
      <c r="L1746">
        <f>VLOOKUP(A1746,[1]ratio_family_bedrooms!$A:$K,11,FALSE)</f>
        <v>1.5</v>
      </c>
      <c r="M1746">
        <f t="shared" si="27"/>
        <v>1563.5044651789956</v>
      </c>
    </row>
    <row r="1747" spans="1:13" x14ac:dyDescent="0.2">
      <c r="A1747">
        <v>2009</v>
      </c>
      <c r="B1747">
        <v>10</v>
      </c>
      <c r="C1747" t="s">
        <v>61</v>
      </c>
      <c r="D1747">
        <v>3</v>
      </c>
      <c r="E1747" t="s">
        <v>29</v>
      </c>
      <c r="F1747">
        <f>VLOOKUP(A1747&amp;B1747&amp;C1747&amp;D1747&amp;E1747,average_median_rates_2_aptFINAL!A:P,16,FALSE)</f>
        <v>996.61409685299589</v>
      </c>
      <c r="G1747">
        <f>VLOOKUP(A1747&amp;B1747&amp;C1747&amp;3&amp;E1747,average_median_rates_2_aptFINAL!A:P,16,FALSE)</f>
        <v>996.61409685299589</v>
      </c>
      <c r="H1747">
        <f>IF(D1747&lt;=3,VLOOKUP(A1747&amp;D1747,[1]ratio_condo_family!$A:$F,6,FALSE),0)</f>
        <v>1.1956021123503855</v>
      </c>
      <c r="I1747">
        <f>VLOOKUP(A1747&amp;3,[1]ratio_condo_family!$A:$F,6,FALSE)</f>
        <v>1.1956021123503855</v>
      </c>
      <c r="J1747">
        <f>VLOOKUP(A1747,[1]ratio_family_bedrooms!$A:$K,9,FALSE)</f>
        <v>1.0588235294117647</v>
      </c>
      <c r="K1747">
        <f>VLOOKUP(A1747,[1]ratio_family_bedrooms!$A:$K,10,FALSE)</f>
        <v>1.2222222222222221</v>
      </c>
      <c r="L1747">
        <f>VLOOKUP(A1747,[1]ratio_family_bedrooms!$A:$K,11,FALSE)</f>
        <v>1.5</v>
      </c>
      <c r="M1747">
        <f t="shared" si="27"/>
        <v>1191.5539193956135</v>
      </c>
    </row>
    <row r="1748" spans="1:13" x14ac:dyDescent="0.2">
      <c r="A1748">
        <v>2009</v>
      </c>
      <c r="B1748">
        <v>10</v>
      </c>
      <c r="C1748" t="s">
        <v>61</v>
      </c>
      <c r="D1748">
        <v>3</v>
      </c>
      <c r="E1748" t="s">
        <v>31</v>
      </c>
      <c r="F1748">
        <f>VLOOKUP(A1748&amp;B1748&amp;C1748&amp;D1748&amp;E1748,average_median_rates_2_aptFINAL!A:P,16,FALSE)</f>
        <v>1232.2951094505925</v>
      </c>
      <c r="G1748">
        <f>VLOOKUP(A1748&amp;B1748&amp;C1748&amp;3&amp;E1748,average_median_rates_2_aptFINAL!A:P,16,FALSE)</f>
        <v>1232.2951094505925</v>
      </c>
      <c r="H1748">
        <f>IF(D1748&lt;=3,VLOOKUP(A1748&amp;D1748,[1]ratio_condo_family!$A:$F,6,FALSE),0)</f>
        <v>1.1956021123503855</v>
      </c>
      <c r="I1748">
        <f>VLOOKUP(A1748&amp;3,[1]ratio_condo_family!$A:$F,6,FALSE)</f>
        <v>1.1956021123503855</v>
      </c>
      <c r="J1748">
        <f>VLOOKUP(A1748,[1]ratio_family_bedrooms!$A:$K,9,FALSE)</f>
        <v>1.0588235294117647</v>
      </c>
      <c r="K1748">
        <f>VLOOKUP(A1748,[1]ratio_family_bedrooms!$A:$K,10,FALSE)</f>
        <v>1.2222222222222221</v>
      </c>
      <c r="L1748">
        <f>VLOOKUP(A1748,[1]ratio_family_bedrooms!$A:$K,11,FALSE)</f>
        <v>1.5</v>
      </c>
      <c r="M1748">
        <f t="shared" si="27"/>
        <v>1473.3346358981778</v>
      </c>
    </row>
    <row r="1749" spans="1:13" x14ac:dyDescent="0.2">
      <c r="A1749">
        <v>2009</v>
      </c>
      <c r="B1749">
        <v>10</v>
      </c>
      <c r="C1749" t="s">
        <v>61</v>
      </c>
      <c r="D1749">
        <v>3</v>
      </c>
      <c r="E1749" t="s">
        <v>32</v>
      </c>
      <c r="F1749">
        <f>VLOOKUP(A1749&amp;B1749&amp;C1749&amp;D1749&amp;E1749,average_median_rates_2_aptFINAL!A:P,16,FALSE)</f>
        <v>1281.5418882023318</v>
      </c>
      <c r="G1749">
        <f>VLOOKUP(A1749&amp;B1749&amp;C1749&amp;3&amp;E1749,average_median_rates_2_aptFINAL!A:P,16,FALSE)</f>
        <v>1281.5418882023318</v>
      </c>
      <c r="H1749">
        <f>IF(D1749&lt;=3,VLOOKUP(A1749&amp;D1749,[1]ratio_condo_family!$A:$F,6,FALSE),0)</f>
        <v>1.1956021123503855</v>
      </c>
      <c r="I1749">
        <f>VLOOKUP(A1749&amp;3,[1]ratio_condo_family!$A:$F,6,FALSE)</f>
        <v>1.1956021123503855</v>
      </c>
      <c r="J1749">
        <f>VLOOKUP(A1749,[1]ratio_family_bedrooms!$A:$K,9,FALSE)</f>
        <v>1.0588235294117647</v>
      </c>
      <c r="K1749">
        <f>VLOOKUP(A1749,[1]ratio_family_bedrooms!$A:$K,10,FALSE)</f>
        <v>1.2222222222222221</v>
      </c>
      <c r="L1749">
        <f>VLOOKUP(A1749,[1]ratio_family_bedrooms!$A:$K,11,FALSE)</f>
        <v>1.5</v>
      </c>
      <c r="M1749">
        <f t="shared" si="27"/>
        <v>1532.2141886002096</v>
      </c>
    </row>
    <row r="1750" spans="1:13" x14ac:dyDescent="0.2">
      <c r="A1750">
        <v>2009</v>
      </c>
      <c r="B1750">
        <v>10</v>
      </c>
      <c r="C1750" t="s">
        <v>61</v>
      </c>
      <c r="D1750">
        <v>3</v>
      </c>
      <c r="E1750" t="s">
        <v>33</v>
      </c>
      <c r="F1750">
        <f>VLOOKUP(A1750&amp;B1750&amp;C1750&amp;D1750&amp;E1750,average_median_rates_2_aptFINAL!A:P,16,FALSE)</f>
        <v>1923.7902356660452</v>
      </c>
      <c r="G1750">
        <f>VLOOKUP(A1750&amp;B1750&amp;C1750&amp;3&amp;E1750,average_median_rates_2_aptFINAL!A:P,16,FALSE)</f>
        <v>1923.7902356660452</v>
      </c>
      <c r="H1750">
        <f>IF(D1750&lt;=3,VLOOKUP(A1750&amp;D1750,[1]ratio_condo_family!$A:$F,6,FALSE),0)</f>
        <v>1.1956021123503855</v>
      </c>
      <c r="I1750">
        <f>VLOOKUP(A1750&amp;3,[1]ratio_condo_family!$A:$F,6,FALSE)</f>
        <v>1.1956021123503855</v>
      </c>
      <c r="J1750">
        <f>VLOOKUP(A1750,[1]ratio_family_bedrooms!$A:$K,9,FALSE)</f>
        <v>1.0588235294117647</v>
      </c>
      <c r="K1750">
        <f>VLOOKUP(A1750,[1]ratio_family_bedrooms!$A:$K,10,FALSE)</f>
        <v>1.2222222222222221</v>
      </c>
      <c r="L1750">
        <f>VLOOKUP(A1750,[1]ratio_family_bedrooms!$A:$K,11,FALSE)</f>
        <v>1.5</v>
      </c>
      <c r="M1750">
        <f t="shared" si="27"/>
        <v>2300.0876694813696</v>
      </c>
    </row>
    <row r="1751" spans="1:13" x14ac:dyDescent="0.2">
      <c r="A1751">
        <v>2009</v>
      </c>
      <c r="B1751">
        <v>10</v>
      </c>
      <c r="C1751" t="s">
        <v>61</v>
      </c>
      <c r="D1751">
        <v>3</v>
      </c>
      <c r="E1751" t="s">
        <v>34</v>
      </c>
      <c r="F1751">
        <f>VLOOKUP(A1751&amp;B1751&amp;C1751&amp;D1751&amp;E1751,average_median_rates_2_aptFINAL!A:P,16,FALSE)</f>
        <v>1325.0197585860028</v>
      </c>
      <c r="G1751">
        <f>VLOOKUP(A1751&amp;B1751&amp;C1751&amp;3&amp;E1751,average_median_rates_2_aptFINAL!A:P,16,FALSE)</f>
        <v>1325.0197585860028</v>
      </c>
      <c r="H1751">
        <f>IF(D1751&lt;=3,VLOOKUP(A1751&amp;D1751,[1]ratio_condo_family!$A:$F,6,FALSE),0)</f>
        <v>1.1956021123503855</v>
      </c>
      <c r="I1751">
        <f>VLOOKUP(A1751&amp;3,[1]ratio_condo_family!$A:$F,6,FALSE)</f>
        <v>1.1956021123503855</v>
      </c>
      <c r="J1751">
        <f>VLOOKUP(A1751,[1]ratio_family_bedrooms!$A:$K,9,FALSE)</f>
        <v>1.0588235294117647</v>
      </c>
      <c r="K1751">
        <f>VLOOKUP(A1751,[1]ratio_family_bedrooms!$A:$K,10,FALSE)</f>
        <v>1.2222222222222221</v>
      </c>
      <c r="L1751">
        <f>VLOOKUP(A1751,[1]ratio_family_bedrooms!$A:$K,11,FALSE)</f>
        <v>1.5</v>
      </c>
      <c r="M1751">
        <f t="shared" si="27"/>
        <v>1584.1964222714228</v>
      </c>
    </row>
    <row r="1752" spans="1:13" x14ac:dyDescent="0.2">
      <c r="A1752">
        <v>2009</v>
      </c>
      <c r="B1752">
        <v>10</v>
      </c>
      <c r="C1752" t="s">
        <v>61</v>
      </c>
      <c r="D1752">
        <v>3</v>
      </c>
      <c r="E1752" t="s">
        <v>35</v>
      </c>
      <c r="F1752">
        <f>VLOOKUP(A1752&amp;B1752&amp;C1752&amp;D1752&amp;E1752,average_median_rates_2_aptFINAL!A:P,16,FALSE)</f>
        <v>2680.4318149159326</v>
      </c>
      <c r="G1752">
        <f>VLOOKUP(A1752&amp;B1752&amp;C1752&amp;3&amp;E1752,average_median_rates_2_aptFINAL!A:P,16,FALSE)</f>
        <v>2680.4318149159326</v>
      </c>
      <c r="H1752">
        <f>IF(D1752&lt;=3,VLOOKUP(A1752&amp;D1752,[1]ratio_condo_family!$A:$F,6,FALSE),0)</f>
        <v>1.1956021123503855</v>
      </c>
      <c r="I1752">
        <f>VLOOKUP(A1752&amp;3,[1]ratio_condo_family!$A:$F,6,FALSE)</f>
        <v>1.1956021123503855</v>
      </c>
      <c r="J1752">
        <f>VLOOKUP(A1752,[1]ratio_family_bedrooms!$A:$K,9,FALSE)</f>
        <v>1.0588235294117647</v>
      </c>
      <c r="K1752">
        <f>VLOOKUP(A1752,[1]ratio_family_bedrooms!$A:$K,10,FALSE)</f>
        <v>1.2222222222222221</v>
      </c>
      <c r="L1752">
        <f>VLOOKUP(A1752,[1]ratio_family_bedrooms!$A:$K,11,FALSE)</f>
        <v>1.5</v>
      </c>
      <c r="M1752">
        <f t="shared" si="27"/>
        <v>3204.7299399246667</v>
      </c>
    </row>
    <row r="1753" spans="1:13" x14ac:dyDescent="0.2">
      <c r="A1753">
        <v>2009</v>
      </c>
      <c r="B1753">
        <v>10</v>
      </c>
      <c r="C1753" t="s">
        <v>61</v>
      </c>
      <c r="D1753">
        <v>3</v>
      </c>
      <c r="E1753" t="s">
        <v>36</v>
      </c>
      <c r="F1753">
        <f>VLOOKUP(A1753&amp;B1753&amp;C1753&amp;D1753&amp;E1753,average_median_rates_2_aptFINAL!A:P,16,FALSE)</f>
        <v>1208.1782583704551</v>
      </c>
      <c r="G1753">
        <f>VLOOKUP(A1753&amp;B1753&amp;C1753&amp;3&amp;E1753,average_median_rates_2_aptFINAL!A:P,16,FALSE)</f>
        <v>1208.1782583704551</v>
      </c>
      <c r="H1753">
        <f>IF(D1753&lt;=3,VLOOKUP(A1753&amp;D1753,[1]ratio_condo_family!$A:$F,6,FALSE),0)</f>
        <v>1.1956021123503855</v>
      </c>
      <c r="I1753">
        <f>VLOOKUP(A1753&amp;3,[1]ratio_condo_family!$A:$F,6,FALSE)</f>
        <v>1.1956021123503855</v>
      </c>
      <c r="J1753">
        <f>VLOOKUP(A1753,[1]ratio_family_bedrooms!$A:$K,9,FALSE)</f>
        <v>1.0588235294117647</v>
      </c>
      <c r="K1753">
        <f>VLOOKUP(A1753,[1]ratio_family_bedrooms!$A:$K,10,FALSE)</f>
        <v>1.2222222222222221</v>
      </c>
      <c r="L1753">
        <f>VLOOKUP(A1753,[1]ratio_family_bedrooms!$A:$K,11,FALSE)</f>
        <v>1.5</v>
      </c>
      <c r="M1753">
        <f t="shared" si="27"/>
        <v>1444.5004778035259</v>
      </c>
    </row>
    <row r="1754" spans="1:13" x14ac:dyDescent="0.2">
      <c r="A1754">
        <v>2009</v>
      </c>
      <c r="B1754">
        <v>10</v>
      </c>
      <c r="C1754" t="s">
        <v>61</v>
      </c>
      <c r="D1754">
        <v>3</v>
      </c>
      <c r="E1754" t="s">
        <v>37</v>
      </c>
      <c r="F1754">
        <f>VLOOKUP(A1754&amp;B1754&amp;C1754&amp;D1754&amp;E1754,average_median_rates_2_aptFINAL!A:P,16,FALSE)</f>
        <v>886.80383059963401</v>
      </c>
      <c r="G1754">
        <f>VLOOKUP(A1754&amp;B1754&amp;C1754&amp;3&amp;E1754,average_median_rates_2_aptFINAL!A:P,16,FALSE)</f>
        <v>886.80383059963401</v>
      </c>
      <c r="H1754">
        <f>IF(D1754&lt;=3,VLOOKUP(A1754&amp;D1754,[1]ratio_condo_family!$A:$F,6,FALSE),0)</f>
        <v>1.1956021123503855</v>
      </c>
      <c r="I1754">
        <f>VLOOKUP(A1754&amp;3,[1]ratio_condo_family!$A:$F,6,FALSE)</f>
        <v>1.1956021123503855</v>
      </c>
      <c r="J1754">
        <f>VLOOKUP(A1754,[1]ratio_family_bedrooms!$A:$K,9,FALSE)</f>
        <v>1.0588235294117647</v>
      </c>
      <c r="K1754">
        <f>VLOOKUP(A1754,[1]ratio_family_bedrooms!$A:$K,10,FALSE)</f>
        <v>1.2222222222222221</v>
      </c>
      <c r="L1754">
        <f>VLOOKUP(A1754,[1]ratio_family_bedrooms!$A:$K,11,FALSE)</f>
        <v>1.5</v>
      </c>
      <c r="M1754">
        <f t="shared" si="27"/>
        <v>1060.2645331053359</v>
      </c>
    </row>
    <row r="1755" spans="1:13" x14ac:dyDescent="0.2">
      <c r="A1755">
        <v>2009</v>
      </c>
      <c r="B1755">
        <v>10</v>
      </c>
      <c r="C1755" t="s">
        <v>61</v>
      </c>
      <c r="D1755">
        <v>3</v>
      </c>
      <c r="E1755" t="s">
        <v>38</v>
      </c>
      <c r="F1755">
        <f>VLOOKUP(A1755&amp;B1755&amp;C1755&amp;D1755&amp;E1755,average_median_rates_2_aptFINAL!A:P,16,FALSE)</f>
        <v>943.59642189969838</v>
      </c>
      <c r="G1755">
        <f>VLOOKUP(A1755&amp;B1755&amp;C1755&amp;3&amp;E1755,average_median_rates_2_aptFINAL!A:P,16,FALSE)</f>
        <v>943.59642189969838</v>
      </c>
      <c r="H1755">
        <f>IF(D1755&lt;=3,VLOOKUP(A1755&amp;D1755,[1]ratio_condo_family!$A:$F,6,FALSE),0)</f>
        <v>1.1956021123503855</v>
      </c>
      <c r="I1755">
        <f>VLOOKUP(A1755&amp;3,[1]ratio_condo_family!$A:$F,6,FALSE)</f>
        <v>1.1956021123503855</v>
      </c>
      <c r="J1755">
        <f>VLOOKUP(A1755,[1]ratio_family_bedrooms!$A:$K,9,FALSE)</f>
        <v>1.0588235294117647</v>
      </c>
      <c r="K1755">
        <f>VLOOKUP(A1755,[1]ratio_family_bedrooms!$A:$K,10,FALSE)</f>
        <v>1.2222222222222221</v>
      </c>
      <c r="L1755">
        <f>VLOOKUP(A1755,[1]ratio_family_bedrooms!$A:$K,11,FALSE)</f>
        <v>1.5</v>
      </c>
      <c r="M1755">
        <f t="shared" si="27"/>
        <v>1128.165875229545</v>
      </c>
    </row>
    <row r="1756" spans="1:13" x14ac:dyDescent="0.2">
      <c r="A1756">
        <v>2009</v>
      </c>
      <c r="B1756">
        <v>10</v>
      </c>
      <c r="C1756" t="s">
        <v>61</v>
      </c>
      <c r="D1756">
        <v>3</v>
      </c>
      <c r="E1756" t="s">
        <v>39</v>
      </c>
      <c r="F1756">
        <f>VLOOKUP(A1756&amp;B1756&amp;C1756&amp;D1756&amp;E1756,average_median_rates_2_aptFINAL!A:P,16,FALSE)</f>
        <v>1283.2303491881071</v>
      </c>
      <c r="G1756">
        <f>VLOOKUP(A1756&amp;B1756&amp;C1756&amp;3&amp;E1756,average_median_rates_2_aptFINAL!A:P,16,FALSE)</f>
        <v>1283.2303491881071</v>
      </c>
      <c r="H1756">
        <f>IF(D1756&lt;=3,VLOOKUP(A1756&amp;D1756,[1]ratio_condo_family!$A:$F,6,FALSE),0)</f>
        <v>1.1956021123503855</v>
      </c>
      <c r="I1756">
        <f>VLOOKUP(A1756&amp;3,[1]ratio_condo_family!$A:$F,6,FALSE)</f>
        <v>1.1956021123503855</v>
      </c>
      <c r="J1756">
        <f>VLOOKUP(A1756,[1]ratio_family_bedrooms!$A:$K,9,FALSE)</f>
        <v>1.0588235294117647</v>
      </c>
      <c r="K1756">
        <f>VLOOKUP(A1756,[1]ratio_family_bedrooms!$A:$K,10,FALSE)</f>
        <v>1.2222222222222221</v>
      </c>
      <c r="L1756">
        <f>VLOOKUP(A1756,[1]ratio_family_bedrooms!$A:$K,11,FALSE)</f>
        <v>1.5</v>
      </c>
      <c r="M1756">
        <f t="shared" si="27"/>
        <v>1534.2329161214236</v>
      </c>
    </row>
    <row r="1757" spans="1:13" x14ac:dyDescent="0.2">
      <c r="A1757">
        <v>2009</v>
      </c>
      <c r="B1757">
        <v>10</v>
      </c>
      <c r="C1757" t="s">
        <v>61</v>
      </c>
      <c r="D1757">
        <v>3</v>
      </c>
      <c r="E1757" t="s">
        <v>40</v>
      </c>
      <c r="F1757">
        <f>VLOOKUP(A1757&amp;B1757&amp;C1757&amp;D1757&amp;E1757,average_median_rates_2_aptFINAL!A:P,16,FALSE)</f>
        <v>1004.7280899235207</v>
      </c>
      <c r="G1757">
        <f>VLOOKUP(A1757&amp;B1757&amp;C1757&amp;3&amp;E1757,average_median_rates_2_aptFINAL!A:P,16,FALSE)</f>
        <v>1004.7280899235207</v>
      </c>
      <c r="H1757">
        <f>IF(D1757&lt;=3,VLOOKUP(A1757&amp;D1757,[1]ratio_condo_family!$A:$F,6,FALSE),0)</f>
        <v>1.1956021123503855</v>
      </c>
      <c r="I1757">
        <f>VLOOKUP(A1757&amp;3,[1]ratio_condo_family!$A:$F,6,FALSE)</f>
        <v>1.1956021123503855</v>
      </c>
      <c r="J1757">
        <f>VLOOKUP(A1757,[1]ratio_family_bedrooms!$A:$K,9,FALSE)</f>
        <v>1.0588235294117647</v>
      </c>
      <c r="K1757">
        <f>VLOOKUP(A1757,[1]ratio_family_bedrooms!$A:$K,10,FALSE)</f>
        <v>1.2222222222222221</v>
      </c>
      <c r="L1757">
        <f>VLOOKUP(A1757,[1]ratio_family_bedrooms!$A:$K,11,FALSE)</f>
        <v>1.5</v>
      </c>
      <c r="M1757">
        <f t="shared" si="27"/>
        <v>1201.2550266503295</v>
      </c>
    </row>
    <row r="1758" spans="1:13" x14ac:dyDescent="0.2">
      <c r="A1758">
        <v>2009</v>
      </c>
      <c r="B1758">
        <v>10</v>
      </c>
      <c r="C1758" t="s">
        <v>61</v>
      </c>
      <c r="D1758">
        <v>3</v>
      </c>
      <c r="E1758" t="s">
        <v>41</v>
      </c>
      <c r="F1758">
        <f>VLOOKUP(A1758&amp;B1758&amp;C1758&amp;D1758&amp;E1758,average_median_rates_2_aptFINAL!A:P,16,FALSE)</f>
        <v>1038.8256214973414</v>
      </c>
      <c r="G1758">
        <f>VLOOKUP(A1758&amp;B1758&amp;C1758&amp;3&amp;E1758,average_median_rates_2_aptFINAL!A:P,16,FALSE)</f>
        <v>1038.8256214973414</v>
      </c>
      <c r="H1758">
        <f>IF(D1758&lt;=3,VLOOKUP(A1758&amp;D1758,[1]ratio_condo_family!$A:$F,6,FALSE),0)</f>
        <v>1.1956021123503855</v>
      </c>
      <c r="I1758">
        <f>VLOOKUP(A1758&amp;3,[1]ratio_condo_family!$A:$F,6,FALSE)</f>
        <v>1.1956021123503855</v>
      </c>
      <c r="J1758">
        <f>VLOOKUP(A1758,[1]ratio_family_bedrooms!$A:$K,9,FALSE)</f>
        <v>1.0588235294117647</v>
      </c>
      <c r="K1758">
        <f>VLOOKUP(A1758,[1]ratio_family_bedrooms!$A:$K,10,FALSE)</f>
        <v>1.2222222222222221</v>
      </c>
      <c r="L1758">
        <f>VLOOKUP(A1758,[1]ratio_family_bedrooms!$A:$K,11,FALSE)</f>
        <v>1.5</v>
      </c>
      <c r="M1758">
        <f t="shared" si="27"/>
        <v>1242.0221074259234</v>
      </c>
    </row>
    <row r="1759" spans="1:13" x14ac:dyDescent="0.2">
      <c r="A1759">
        <v>2009</v>
      </c>
      <c r="B1759">
        <v>10</v>
      </c>
      <c r="C1759" t="s">
        <v>61</v>
      </c>
      <c r="D1759">
        <v>3</v>
      </c>
      <c r="E1759" t="s">
        <v>42</v>
      </c>
      <c r="F1759">
        <f>VLOOKUP(A1759&amp;B1759&amp;C1759&amp;D1759&amp;E1759,average_median_rates_2_aptFINAL!A:P,16,FALSE)</f>
        <v>1031.9873545049575</v>
      </c>
      <c r="G1759">
        <f>VLOOKUP(A1759&amp;B1759&amp;C1759&amp;3&amp;E1759,average_median_rates_2_aptFINAL!A:P,16,FALSE)</f>
        <v>1031.9873545049575</v>
      </c>
      <c r="H1759">
        <f>IF(D1759&lt;=3,VLOOKUP(A1759&amp;D1759,[1]ratio_condo_family!$A:$F,6,FALSE),0)</f>
        <v>1.1956021123503855</v>
      </c>
      <c r="I1759">
        <f>VLOOKUP(A1759&amp;3,[1]ratio_condo_family!$A:$F,6,FALSE)</f>
        <v>1.1956021123503855</v>
      </c>
      <c r="J1759">
        <f>VLOOKUP(A1759,[1]ratio_family_bedrooms!$A:$K,9,FALSE)</f>
        <v>1.0588235294117647</v>
      </c>
      <c r="K1759">
        <f>VLOOKUP(A1759,[1]ratio_family_bedrooms!$A:$K,10,FALSE)</f>
        <v>1.2222222222222221</v>
      </c>
      <c r="L1759">
        <f>VLOOKUP(A1759,[1]ratio_family_bedrooms!$A:$K,11,FALSE)</f>
        <v>1.5</v>
      </c>
      <c r="M1759">
        <f t="shared" si="27"/>
        <v>1233.8462609650132</v>
      </c>
    </row>
    <row r="1760" spans="1:13" x14ac:dyDescent="0.2">
      <c r="A1760">
        <v>2009</v>
      </c>
      <c r="B1760">
        <v>10</v>
      </c>
      <c r="C1760" t="s">
        <v>61</v>
      </c>
      <c r="D1760">
        <v>3</v>
      </c>
      <c r="E1760" t="s">
        <v>43</v>
      </c>
      <c r="F1760">
        <f>VLOOKUP(A1760&amp;B1760&amp;C1760&amp;D1760&amp;E1760,average_median_rates_2_aptFINAL!A:P,16,FALSE)</f>
        <v>1175</v>
      </c>
      <c r="G1760">
        <f>VLOOKUP(A1760&amp;B1760&amp;C1760&amp;3&amp;E1760,average_median_rates_2_aptFINAL!A:P,16,FALSE)</f>
        <v>1175</v>
      </c>
      <c r="H1760">
        <f>IF(D1760&lt;=3,VLOOKUP(A1760&amp;D1760,[1]ratio_condo_family!$A:$F,6,FALSE),0)</f>
        <v>1.1956021123503855</v>
      </c>
      <c r="I1760">
        <f>VLOOKUP(A1760&amp;3,[1]ratio_condo_family!$A:$F,6,FALSE)</f>
        <v>1.1956021123503855</v>
      </c>
      <c r="J1760">
        <f>VLOOKUP(A1760,[1]ratio_family_bedrooms!$A:$K,9,FALSE)</f>
        <v>1.0588235294117647</v>
      </c>
      <c r="K1760">
        <f>VLOOKUP(A1760,[1]ratio_family_bedrooms!$A:$K,10,FALSE)</f>
        <v>1.2222222222222221</v>
      </c>
      <c r="L1760">
        <f>VLOOKUP(A1760,[1]ratio_family_bedrooms!$A:$K,11,FALSE)</f>
        <v>1.5</v>
      </c>
      <c r="M1760">
        <f t="shared" si="27"/>
        <v>1404.832482011703</v>
      </c>
    </row>
    <row r="1761" spans="1:13" x14ac:dyDescent="0.2">
      <c r="A1761">
        <v>2009</v>
      </c>
      <c r="B1761">
        <v>10</v>
      </c>
      <c r="C1761" t="s">
        <v>61</v>
      </c>
      <c r="D1761">
        <v>3</v>
      </c>
      <c r="E1761" t="s">
        <v>60</v>
      </c>
      <c r="F1761">
        <f>VLOOKUP(A1761&amp;B1761&amp;C1761&amp;D1761&amp;E1761,average_median_rates_2_aptFINAL!A:P,16,FALSE)</f>
        <v>1245.2399770081931</v>
      </c>
      <c r="G1761">
        <f>VLOOKUP(A1761&amp;B1761&amp;C1761&amp;3&amp;E1761,average_median_rates_2_aptFINAL!A:P,16,FALSE)</f>
        <v>1245.2399770081931</v>
      </c>
      <c r="H1761">
        <f>IF(D1761&lt;=3,VLOOKUP(A1761&amp;D1761,[1]ratio_condo_family!$A:$F,6,FALSE),0)</f>
        <v>1.1956021123503855</v>
      </c>
      <c r="I1761">
        <f>VLOOKUP(A1761&amp;3,[1]ratio_condo_family!$A:$F,6,FALSE)</f>
        <v>1.1956021123503855</v>
      </c>
      <c r="J1761">
        <f>VLOOKUP(A1761,[1]ratio_family_bedrooms!$A:$K,9,FALSE)</f>
        <v>1.0588235294117647</v>
      </c>
      <c r="K1761">
        <f>VLOOKUP(A1761,[1]ratio_family_bedrooms!$A:$K,10,FALSE)</f>
        <v>1.2222222222222221</v>
      </c>
      <c r="L1761">
        <f>VLOOKUP(A1761,[1]ratio_family_bedrooms!$A:$K,11,FALSE)</f>
        <v>1.5</v>
      </c>
      <c r="M1761">
        <f t="shared" si="27"/>
        <v>1488.8115468941412</v>
      </c>
    </row>
    <row r="1762" spans="1:13" x14ac:dyDescent="0.2">
      <c r="A1762">
        <v>2008</v>
      </c>
      <c r="B1762">
        <v>10</v>
      </c>
      <c r="C1762" t="s">
        <v>59</v>
      </c>
      <c r="D1762">
        <v>1</v>
      </c>
      <c r="E1762" t="s">
        <v>16</v>
      </c>
      <c r="F1762">
        <f>VLOOKUP(A1762&amp;B1762&amp;C1762&amp;D1762&amp;E1762,average_median_rates_2_aptFINAL!A:P,16,FALSE)</f>
        <v>1045.1340373679921</v>
      </c>
      <c r="G1762">
        <f>VLOOKUP(A1762&amp;B1762&amp;C1762&amp;3&amp;E1762,average_median_rates_2_aptFINAL!A:P,16,FALSE)</f>
        <v>2212.3493975903607</v>
      </c>
      <c r="H1762">
        <f>IF(D1762&lt;=3,VLOOKUP(A1762&amp;D1762,[1]ratio_condo_family!$A:$F,6,FALSE),0)</f>
        <v>1.0907982583548699</v>
      </c>
      <c r="I1762">
        <f>VLOOKUP(A1762&amp;3,[1]ratio_condo_family!$A:$F,6,FALSE)</f>
        <v>1.1926860077616435</v>
      </c>
      <c r="J1762">
        <f>VLOOKUP(A1762,[1]ratio_family_bedrooms!$A:$K,9,FALSE)</f>
        <v>1.0588235294117647</v>
      </c>
      <c r="K1762">
        <f>VLOOKUP(A1762,[1]ratio_family_bedrooms!$A:$K,10,FALSE)</f>
        <v>1.2222222222222223</v>
      </c>
      <c r="L1762">
        <f>VLOOKUP(A1762,[1]ratio_family_bedrooms!$A:$K,11,FALSE)</f>
        <v>1.5</v>
      </c>
      <c r="M1762">
        <f t="shared" si="27"/>
        <v>1140.0303877083993</v>
      </c>
    </row>
    <row r="1763" spans="1:13" x14ac:dyDescent="0.2">
      <c r="A1763">
        <v>2008</v>
      </c>
      <c r="B1763">
        <v>10</v>
      </c>
      <c r="C1763" t="s">
        <v>59</v>
      </c>
      <c r="D1763">
        <v>1</v>
      </c>
      <c r="E1763" t="s">
        <v>17</v>
      </c>
      <c r="F1763">
        <f>VLOOKUP(A1763&amp;B1763&amp;C1763&amp;D1763&amp;E1763,average_median_rates_2_aptFINAL!A:P,16,FALSE)</f>
        <v>1079.8447513313504</v>
      </c>
      <c r="G1763">
        <f>VLOOKUP(A1763&amp;B1763&amp;C1763&amp;3&amp;E1763,average_median_rates_2_aptFINAL!A:P,16,FALSE)</f>
        <v>2356.4472029532294</v>
      </c>
      <c r="H1763">
        <f>IF(D1763&lt;=3,VLOOKUP(A1763&amp;D1763,[1]ratio_condo_family!$A:$F,6,FALSE),0)</f>
        <v>1.0907982583548699</v>
      </c>
      <c r="I1763">
        <f>VLOOKUP(A1763&amp;3,[1]ratio_condo_family!$A:$F,6,FALSE)</f>
        <v>1.1926860077616435</v>
      </c>
      <c r="J1763">
        <f>VLOOKUP(A1763,[1]ratio_family_bedrooms!$A:$K,9,FALSE)</f>
        <v>1.0588235294117647</v>
      </c>
      <c r="K1763">
        <f>VLOOKUP(A1763,[1]ratio_family_bedrooms!$A:$K,10,FALSE)</f>
        <v>1.2222222222222223</v>
      </c>
      <c r="L1763">
        <f>VLOOKUP(A1763,[1]ratio_family_bedrooms!$A:$K,11,FALSE)</f>
        <v>1.5</v>
      </c>
      <c r="M1763">
        <f t="shared" si="27"/>
        <v>1177.8927740458846</v>
      </c>
    </row>
    <row r="1764" spans="1:13" x14ac:dyDescent="0.2">
      <c r="A1764">
        <v>2008</v>
      </c>
      <c r="B1764">
        <v>10</v>
      </c>
      <c r="C1764" t="s">
        <v>59</v>
      </c>
      <c r="D1764">
        <v>1</v>
      </c>
      <c r="E1764" t="s">
        <v>19</v>
      </c>
      <c r="F1764">
        <f>VLOOKUP(A1764&amp;B1764&amp;C1764&amp;D1764&amp;E1764,average_median_rates_2_aptFINAL!A:P,16,FALSE)</f>
        <v>978.41321418900395</v>
      </c>
      <c r="G1764">
        <f>VLOOKUP(A1764&amp;B1764&amp;C1764&amp;3&amp;E1764,average_median_rates_2_aptFINAL!A:P,16,FALSE)</f>
        <v>1756.1000365096795</v>
      </c>
      <c r="H1764">
        <f>IF(D1764&lt;=3,VLOOKUP(A1764&amp;D1764,[1]ratio_condo_family!$A:$F,6,FALSE),0)</f>
        <v>1.0907982583548699</v>
      </c>
      <c r="I1764">
        <f>VLOOKUP(A1764&amp;3,[1]ratio_condo_family!$A:$F,6,FALSE)</f>
        <v>1.1926860077616435</v>
      </c>
      <c r="J1764">
        <f>VLOOKUP(A1764,[1]ratio_family_bedrooms!$A:$K,9,FALSE)</f>
        <v>1.0588235294117647</v>
      </c>
      <c r="K1764">
        <f>VLOOKUP(A1764,[1]ratio_family_bedrooms!$A:$K,10,FALSE)</f>
        <v>1.2222222222222223</v>
      </c>
      <c r="L1764">
        <f>VLOOKUP(A1764,[1]ratio_family_bedrooms!$A:$K,11,FALSE)</f>
        <v>1.5</v>
      </c>
      <c r="M1764">
        <f t="shared" si="27"/>
        <v>1067.2514299887557</v>
      </c>
    </row>
    <row r="1765" spans="1:13" x14ac:dyDescent="0.2">
      <c r="A1765">
        <v>2008</v>
      </c>
      <c r="B1765">
        <v>10</v>
      </c>
      <c r="C1765" t="s">
        <v>59</v>
      </c>
      <c r="D1765">
        <v>1</v>
      </c>
      <c r="E1765" t="s">
        <v>20</v>
      </c>
      <c r="F1765">
        <f>VLOOKUP(A1765&amp;B1765&amp;C1765&amp;D1765&amp;E1765,average_median_rates_2_aptFINAL!A:P,16,FALSE)</f>
        <v>987.94476035742957</v>
      </c>
      <c r="G1765">
        <f>VLOOKUP(A1765&amp;B1765&amp;C1765&amp;3&amp;E1765,average_median_rates_2_aptFINAL!A:P,16,FALSE)</f>
        <v>2069.1913106973307</v>
      </c>
      <c r="H1765">
        <f>IF(D1765&lt;=3,VLOOKUP(A1765&amp;D1765,[1]ratio_condo_family!$A:$F,6,FALSE),0)</f>
        <v>1.0907982583548699</v>
      </c>
      <c r="I1765">
        <f>VLOOKUP(A1765&amp;3,[1]ratio_condo_family!$A:$F,6,FALSE)</f>
        <v>1.1926860077616435</v>
      </c>
      <c r="J1765">
        <f>VLOOKUP(A1765,[1]ratio_family_bedrooms!$A:$K,9,FALSE)</f>
        <v>1.0588235294117647</v>
      </c>
      <c r="K1765">
        <f>VLOOKUP(A1765,[1]ratio_family_bedrooms!$A:$K,10,FALSE)</f>
        <v>1.2222222222222223</v>
      </c>
      <c r="L1765">
        <f>VLOOKUP(A1765,[1]ratio_family_bedrooms!$A:$K,11,FALSE)</f>
        <v>1.5</v>
      </c>
      <c r="M1765">
        <f t="shared" si="27"/>
        <v>1077.6484239487036</v>
      </c>
    </row>
    <row r="1766" spans="1:13" x14ac:dyDescent="0.2">
      <c r="A1766">
        <v>2008</v>
      </c>
      <c r="B1766">
        <v>10</v>
      </c>
      <c r="C1766" t="s">
        <v>59</v>
      </c>
      <c r="D1766">
        <v>1</v>
      </c>
      <c r="E1766" t="s">
        <v>21</v>
      </c>
      <c r="F1766">
        <f>VLOOKUP(A1766&amp;B1766&amp;C1766&amp;D1766&amp;E1766,average_median_rates_2_aptFINAL!A:P,16,FALSE)</f>
        <v>979.6046574600615</v>
      </c>
      <c r="G1766">
        <f>VLOOKUP(A1766&amp;B1766&amp;C1766&amp;3&amp;E1766,average_median_rates_2_aptFINAL!A:P,16,FALSE)</f>
        <v>2171.1347207009849</v>
      </c>
      <c r="H1766">
        <f>IF(D1766&lt;=3,VLOOKUP(A1766&amp;D1766,[1]ratio_condo_family!$A:$F,6,FALSE),0)</f>
        <v>1.0907982583548699</v>
      </c>
      <c r="I1766">
        <f>VLOOKUP(A1766&amp;3,[1]ratio_condo_family!$A:$F,6,FALSE)</f>
        <v>1.1926860077616435</v>
      </c>
      <c r="J1766">
        <f>VLOOKUP(A1766,[1]ratio_family_bedrooms!$A:$K,9,FALSE)</f>
        <v>1.0588235294117647</v>
      </c>
      <c r="K1766">
        <f>VLOOKUP(A1766,[1]ratio_family_bedrooms!$A:$K,10,FALSE)</f>
        <v>1.2222222222222223</v>
      </c>
      <c r="L1766">
        <f>VLOOKUP(A1766,[1]ratio_family_bedrooms!$A:$K,11,FALSE)</f>
        <v>1.5</v>
      </c>
      <c r="M1766">
        <f t="shared" si="27"/>
        <v>1068.551054233754</v>
      </c>
    </row>
    <row r="1767" spans="1:13" x14ac:dyDescent="0.2">
      <c r="A1767">
        <v>2008</v>
      </c>
      <c r="B1767">
        <v>10</v>
      </c>
      <c r="C1767" t="s">
        <v>59</v>
      </c>
      <c r="D1767">
        <v>1</v>
      </c>
      <c r="E1767" t="s">
        <v>23</v>
      </c>
      <c r="F1767">
        <f>VLOOKUP(A1767&amp;B1767&amp;C1767&amp;D1767&amp;E1767,average_median_rates_2_aptFINAL!A:P,16,FALSE)</f>
        <v>730.67244336131409</v>
      </c>
      <c r="G1767">
        <f>VLOOKUP(A1767&amp;B1767&amp;C1767&amp;3&amp;E1767,average_median_rates_2_aptFINAL!A:P,16,FALSE)</f>
        <v>1081.8955823293168</v>
      </c>
      <c r="H1767">
        <f>IF(D1767&lt;=3,VLOOKUP(A1767&amp;D1767,[1]ratio_condo_family!$A:$F,6,FALSE),0)</f>
        <v>1.0907982583548699</v>
      </c>
      <c r="I1767">
        <f>VLOOKUP(A1767&amp;3,[1]ratio_condo_family!$A:$F,6,FALSE)</f>
        <v>1.1926860077616435</v>
      </c>
      <c r="J1767">
        <f>VLOOKUP(A1767,[1]ratio_family_bedrooms!$A:$K,9,FALSE)</f>
        <v>1.0588235294117647</v>
      </c>
      <c r="K1767">
        <f>VLOOKUP(A1767,[1]ratio_family_bedrooms!$A:$K,10,FALSE)</f>
        <v>1.2222222222222223</v>
      </c>
      <c r="L1767">
        <f>VLOOKUP(A1767,[1]ratio_family_bedrooms!$A:$K,11,FALSE)</f>
        <v>1.5</v>
      </c>
      <c r="M1767">
        <f t="shared" si="27"/>
        <v>797.01622864641877</v>
      </c>
    </row>
    <row r="1768" spans="1:13" x14ac:dyDescent="0.2">
      <c r="A1768">
        <v>2008</v>
      </c>
      <c r="B1768">
        <v>10</v>
      </c>
      <c r="C1768" t="s">
        <v>59</v>
      </c>
      <c r="D1768">
        <v>1</v>
      </c>
      <c r="E1768" t="s">
        <v>24</v>
      </c>
      <c r="F1768">
        <f>VLOOKUP(A1768&amp;B1768&amp;C1768&amp;D1768&amp;E1768,average_median_rates_2_aptFINAL!A:P,16,FALSE)</f>
        <v>837.34633089629017</v>
      </c>
      <c r="G1768">
        <f>VLOOKUP(A1768&amp;B1768&amp;C1768&amp;3&amp;E1768,average_median_rates_2_aptFINAL!A:P,16,FALSE)</f>
        <v>1259.2342095655347</v>
      </c>
      <c r="H1768">
        <f>IF(D1768&lt;=3,VLOOKUP(A1768&amp;D1768,[1]ratio_condo_family!$A:$F,6,FALSE),0)</f>
        <v>1.0907982583548699</v>
      </c>
      <c r="I1768">
        <f>VLOOKUP(A1768&amp;3,[1]ratio_condo_family!$A:$F,6,FALSE)</f>
        <v>1.1926860077616435</v>
      </c>
      <c r="J1768">
        <f>VLOOKUP(A1768,[1]ratio_family_bedrooms!$A:$K,9,FALSE)</f>
        <v>1.0588235294117647</v>
      </c>
      <c r="K1768">
        <f>VLOOKUP(A1768,[1]ratio_family_bedrooms!$A:$K,10,FALSE)</f>
        <v>1.2222222222222223</v>
      </c>
      <c r="L1768">
        <f>VLOOKUP(A1768,[1]ratio_family_bedrooms!$A:$K,11,FALSE)</f>
        <v>1.5</v>
      </c>
      <c r="M1768">
        <f t="shared" si="27"/>
        <v>913.37591938151388</v>
      </c>
    </row>
    <row r="1769" spans="1:13" x14ac:dyDescent="0.2">
      <c r="A1769">
        <v>2008</v>
      </c>
      <c r="B1769">
        <v>10</v>
      </c>
      <c r="C1769" t="s">
        <v>59</v>
      </c>
      <c r="D1769">
        <v>1</v>
      </c>
      <c r="E1769" t="s">
        <v>25</v>
      </c>
      <c r="F1769">
        <f>VLOOKUP(A1769&amp;B1769&amp;C1769&amp;D1769&amp;E1769,average_median_rates_2_aptFINAL!A:P,16,FALSE)</f>
        <v>782.53994042783597</v>
      </c>
      <c r="G1769">
        <f>VLOOKUP(A1769&amp;B1769&amp;C1769&amp;3&amp;E1769,average_median_rates_2_aptFINAL!A:P,16,FALSE)</f>
        <v>1117.1281489594737</v>
      </c>
      <c r="H1769">
        <f>IF(D1769&lt;=3,VLOOKUP(A1769&amp;D1769,[1]ratio_condo_family!$A:$F,6,FALSE),0)</f>
        <v>1.0907982583548699</v>
      </c>
      <c r="I1769">
        <f>VLOOKUP(A1769&amp;3,[1]ratio_condo_family!$A:$F,6,FALSE)</f>
        <v>1.1926860077616435</v>
      </c>
      <c r="J1769">
        <f>VLOOKUP(A1769,[1]ratio_family_bedrooms!$A:$K,9,FALSE)</f>
        <v>1.0588235294117647</v>
      </c>
      <c r="K1769">
        <f>VLOOKUP(A1769,[1]ratio_family_bedrooms!$A:$K,10,FALSE)</f>
        <v>1.2222222222222223</v>
      </c>
      <c r="L1769">
        <f>VLOOKUP(A1769,[1]ratio_family_bedrooms!$A:$K,11,FALSE)</f>
        <v>1.5</v>
      </c>
      <c r="M1769">
        <f t="shared" si="27"/>
        <v>853.59320411180715</v>
      </c>
    </row>
    <row r="1770" spans="1:13" x14ac:dyDescent="0.2">
      <c r="A1770">
        <v>2008</v>
      </c>
      <c r="B1770">
        <v>10</v>
      </c>
      <c r="C1770" t="s">
        <v>59</v>
      </c>
      <c r="D1770">
        <v>1</v>
      </c>
      <c r="E1770" t="s">
        <v>26</v>
      </c>
      <c r="F1770">
        <f>VLOOKUP(A1770&amp;B1770&amp;C1770&amp;D1770&amp;E1770,average_median_rates_2_aptFINAL!A:P,16,FALSE)</f>
        <v>832.26283960646288</v>
      </c>
      <c r="G1770">
        <f>VLOOKUP(A1770&amp;B1770&amp;C1770&amp;3&amp;E1770,average_median_rates_2_aptFINAL!A:P,16,FALSE)</f>
        <v>1089.8992332968239</v>
      </c>
      <c r="H1770">
        <f>IF(D1770&lt;=3,VLOOKUP(A1770&amp;D1770,[1]ratio_condo_family!$A:$F,6,FALSE),0)</f>
        <v>1.0907982583548699</v>
      </c>
      <c r="I1770">
        <f>VLOOKUP(A1770&amp;3,[1]ratio_condo_family!$A:$F,6,FALSE)</f>
        <v>1.1926860077616435</v>
      </c>
      <c r="J1770">
        <f>VLOOKUP(A1770,[1]ratio_family_bedrooms!$A:$K,9,FALSE)</f>
        <v>1.0588235294117647</v>
      </c>
      <c r="K1770">
        <f>VLOOKUP(A1770,[1]ratio_family_bedrooms!$A:$K,10,FALSE)</f>
        <v>1.2222222222222223</v>
      </c>
      <c r="L1770">
        <f>VLOOKUP(A1770,[1]ratio_family_bedrooms!$A:$K,11,FALSE)</f>
        <v>1.5</v>
      </c>
      <c r="M1770">
        <f t="shared" si="27"/>
        <v>907.83085593620808</v>
      </c>
    </row>
    <row r="1771" spans="1:13" x14ac:dyDescent="0.2">
      <c r="A1771">
        <v>2008</v>
      </c>
      <c r="B1771">
        <v>10</v>
      </c>
      <c r="C1771" t="s">
        <v>59</v>
      </c>
      <c r="D1771">
        <v>1</v>
      </c>
      <c r="E1771" t="s">
        <v>27</v>
      </c>
      <c r="F1771">
        <f>VLOOKUP(A1771&amp;B1771&amp;C1771&amp;D1771&amp;E1771,average_median_rates_2_aptFINAL!A:P,16,FALSE)</f>
        <v>1198.8302193338768</v>
      </c>
      <c r="G1771">
        <f>VLOOKUP(A1771&amp;B1771&amp;C1771&amp;3&amp;E1771,average_median_rates_2_aptFINAL!A:P,16,FALSE)</f>
        <v>2018.4877692588484</v>
      </c>
      <c r="H1771">
        <f>IF(D1771&lt;=3,VLOOKUP(A1771&amp;D1771,[1]ratio_condo_family!$A:$F,6,FALSE),0)</f>
        <v>1.0907982583548699</v>
      </c>
      <c r="I1771">
        <f>VLOOKUP(A1771&amp;3,[1]ratio_condo_family!$A:$F,6,FALSE)</f>
        <v>1.1926860077616435</v>
      </c>
      <c r="J1771">
        <f>VLOOKUP(A1771,[1]ratio_family_bedrooms!$A:$K,9,FALSE)</f>
        <v>1.0588235294117647</v>
      </c>
      <c r="K1771">
        <f>VLOOKUP(A1771,[1]ratio_family_bedrooms!$A:$K,10,FALSE)</f>
        <v>1.2222222222222223</v>
      </c>
      <c r="L1771">
        <f>VLOOKUP(A1771,[1]ratio_family_bedrooms!$A:$K,11,FALSE)</f>
        <v>1.5</v>
      </c>
      <c r="M1771">
        <f t="shared" si="27"/>
        <v>1307.6819153125796</v>
      </c>
    </row>
    <row r="1772" spans="1:13" x14ac:dyDescent="0.2">
      <c r="A1772">
        <v>2008</v>
      </c>
      <c r="B1772">
        <v>10</v>
      </c>
      <c r="C1772" t="s">
        <v>59</v>
      </c>
      <c r="D1772">
        <v>1</v>
      </c>
      <c r="E1772" t="s">
        <v>28</v>
      </c>
      <c r="F1772">
        <f>VLOOKUP(A1772&amp;B1772&amp;C1772&amp;D1772&amp;E1772,average_median_rates_2_aptFINAL!A:P,16,FALSE)</f>
        <v>798.66413936275819</v>
      </c>
      <c r="G1772">
        <f>VLOOKUP(A1772&amp;B1772&amp;C1772&amp;3&amp;E1772,average_median_rates_2_aptFINAL!A:P,16,FALSE)</f>
        <v>1360.8682000730203</v>
      </c>
      <c r="H1772">
        <f>IF(D1772&lt;=3,VLOOKUP(A1772&amp;D1772,[1]ratio_condo_family!$A:$F,6,FALSE),0)</f>
        <v>1.0907982583548699</v>
      </c>
      <c r="I1772">
        <f>VLOOKUP(A1772&amp;3,[1]ratio_condo_family!$A:$F,6,FALSE)</f>
        <v>1.1926860077616435</v>
      </c>
      <c r="J1772">
        <f>VLOOKUP(A1772,[1]ratio_family_bedrooms!$A:$K,9,FALSE)</f>
        <v>1.0588235294117647</v>
      </c>
      <c r="K1772">
        <f>VLOOKUP(A1772,[1]ratio_family_bedrooms!$A:$K,10,FALSE)</f>
        <v>1.2222222222222223</v>
      </c>
      <c r="L1772">
        <f>VLOOKUP(A1772,[1]ratio_family_bedrooms!$A:$K,11,FALSE)</f>
        <v>1.5</v>
      </c>
      <c r="M1772">
        <f t="shared" si="27"/>
        <v>871.18145222738769</v>
      </c>
    </row>
    <row r="1773" spans="1:13" x14ac:dyDescent="0.2">
      <c r="A1773">
        <v>2008</v>
      </c>
      <c r="B1773">
        <v>10</v>
      </c>
      <c r="C1773" t="s">
        <v>59</v>
      </c>
      <c r="D1773">
        <v>1</v>
      </c>
      <c r="E1773" t="s">
        <v>29</v>
      </c>
      <c r="F1773">
        <f>VLOOKUP(A1773&amp;B1773&amp;C1773&amp;D1773&amp;E1773,average_median_rates_2_aptFINAL!A:P,16,FALSE)</f>
        <v>694.61142702409916</v>
      </c>
      <c r="G1773">
        <f>VLOOKUP(A1773&amp;B1773&amp;C1773&amp;3&amp;E1773,average_median_rates_2_aptFINAL!A:P,16,FALSE)</f>
        <v>1002.2716319824751</v>
      </c>
      <c r="H1773">
        <f>IF(D1773&lt;=3,VLOOKUP(A1773&amp;D1773,[1]ratio_condo_family!$A:$F,6,FALSE),0)</f>
        <v>1.0907982583548699</v>
      </c>
      <c r="I1773">
        <f>VLOOKUP(A1773&amp;3,[1]ratio_condo_family!$A:$F,6,FALSE)</f>
        <v>1.1926860077616435</v>
      </c>
      <c r="J1773">
        <f>VLOOKUP(A1773,[1]ratio_family_bedrooms!$A:$K,9,FALSE)</f>
        <v>1.0588235294117647</v>
      </c>
      <c r="K1773">
        <f>VLOOKUP(A1773,[1]ratio_family_bedrooms!$A:$K,10,FALSE)</f>
        <v>1.2222222222222223</v>
      </c>
      <c r="L1773">
        <f>VLOOKUP(A1773,[1]ratio_family_bedrooms!$A:$K,11,FALSE)</f>
        <v>1.5</v>
      </c>
      <c r="M1773">
        <f t="shared" si="27"/>
        <v>757.68093483127814</v>
      </c>
    </row>
    <row r="1774" spans="1:13" x14ac:dyDescent="0.2">
      <c r="A1774">
        <v>2008</v>
      </c>
      <c r="B1774">
        <v>10</v>
      </c>
      <c r="C1774" t="s">
        <v>59</v>
      </c>
      <c r="D1774">
        <v>1</v>
      </c>
      <c r="E1774" t="s">
        <v>31</v>
      </c>
      <c r="F1774">
        <f>VLOOKUP(A1774&amp;B1774&amp;C1774&amp;D1774&amp;E1774,average_median_rates_2_aptFINAL!A:P,16,FALSE)</f>
        <v>815.97978156873376</v>
      </c>
      <c r="G1774">
        <f>VLOOKUP(A1774&amp;B1774&amp;C1774&amp;3&amp;E1774,average_median_rates_2_aptFINAL!A:P,16,FALSE)</f>
        <v>1279.0164293537787</v>
      </c>
      <c r="H1774">
        <f>IF(D1774&lt;=3,VLOOKUP(A1774&amp;D1774,[1]ratio_condo_family!$A:$F,6,FALSE),0)</f>
        <v>1.0907982583548699</v>
      </c>
      <c r="I1774">
        <f>VLOOKUP(A1774&amp;3,[1]ratio_condo_family!$A:$F,6,FALSE)</f>
        <v>1.1926860077616435</v>
      </c>
      <c r="J1774">
        <f>VLOOKUP(A1774,[1]ratio_family_bedrooms!$A:$K,9,FALSE)</f>
        <v>1.0588235294117647</v>
      </c>
      <c r="K1774">
        <f>VLOOKUP(A1774,[1]ratio_family_bedrooms!$A:$K,10,FALSE)</f>
        <v>1.2222222222222223</v>
      </c>
      <c r="L1774">
        <f>VLOOKUP(A1774,[1]ratio_family_bedrooms!$A:$K,11,FALSE)</f>
        <v>1.5</v>
      </c>
      <c r="M1774">
        <f t="shared" si="27"/>
        <v>890.06932458796189</v>
      </c>
    </row>
    <row r="1775" spans="1:13" x14ac:dyDescent="0.2">
      <c r="A1775">
        <v>2008</v>
      </c>
      <c r="B1775">
        <v>10</v>
      </c>
      <c r="C1775" t="s">
        <v>59</v>
      </c>
      <c r="D1775">
        <v>1</v>
      </c>
      <c r="E1775" t="s">
        <v>32</v>
      </c>
      <c r="F1775">
        <f>VLOOKUP(A1775&amp;B1775&amp;C1775&amp;D1775&amp;E1775,average_median_rates_2_aptFINAL!A:P,16,FALSE)</f>
        <v>722.01462225832631</v>
      </c>
      <c r="G1775">
        <f>VLOOKUP(A1775&amp;B1775&amp;C1775&amp;3&amp;E1775,average_median_rates_2_aptFINAL!A:P,16,FALSE)</f>
        <v>1243.948886454911</v>
      </c>
      <c r="H1775">
        <f>IF(D1775&lt;=3,VLOOKUP(A1775&amp;D1775,[1]ratio_condo_family!$A:$F,6,FALSE),0)</f>
        <v>1.0907982583548699</v>
      </c>
      <c r="I1775">
        <f>VLOOKUP(A1775&amp;3,[1]ratio_condo_family!$A:$F,6,FALSE)</f>
        <v>1.1926860077616435</v>
      </c>
      <c r="J1775">
        <f>VLOOKUP(A1775,[1]ratio_family_bedrooms!$A:$K,9,FALSE)</f>
        <v>1.0588235294117647</v>
      </c>
      <c r="K1775">
        <f>VLOOKUP(A1775,[1]ratio_family_bedrooms!$A:$K,10,FALSE)</f>
        <v>1.2222222222222223</v>
      </c>
      <c r="L1775">
        <f>VLOOKUP(A1775,[1]ratio_family_bedrooms!$A:$K,11,FALSE)</f>
        <v>1.5</v>
      </c>
      <c r="M1775">
        <f t="shared" si="27"/>
        <v>787.57229246613156</v>
      </c>
    </row>
    <row r="1776" spans="1:13" x14ac:dyDescent="0.2">
      <c r="A1776">
        <v>2008</v>
      </c>
      <c r="B1776">
        <v>10</v>
      </c>
      <c r="C1776" t="s">
        <v>59</v>
      </c>
      <c r="D1776">
        <v>1</v>
      </c>
      <c r="E1776" t="s">
        <v>33</v>
      </c>
      <c r="F1776">
        <f>VLOOKUP(A1776&amp;B1776&amp;C1776&amp;D1776&amp;E1776,average_median_rates_2_aptFINAL!A:P,16,FALSE)</f>
        <v>1014.9110930589401</v>
      </c>
      <c r="G1776">
        <f>VLOOKUP(A1776&amp;B1776&amp;C1776&amp;3&amp;E1776,average_median_rates_2_aptFINAL!A:P,16,FALSE)</f>
        <v>1805.3596202993806</v>
      </c>
      <c r="H1776">
        <f>IF(D1776&lt;=3,VLOOKUP(A1776&amp;D1776,[1]ratio_condo_family!$A:$F,6,FALSE),0)</f>
        <v>1.0907982583548699</v>
      </c>
      <c r="I1776">
        <f>VLOOKUP(A1776&amp;3,[1]ratio_condo_family!$A:$F,6,FALSE)</f>
        <v>1.1926860077616435</v>
      </c>
      <c r="J1776">
        <f>VLOOKUP(A1776,[1]ratio_family_bedrooms!$A:$K,9,FALSE)</f>
        <v>1.0588235294117647</v>
      </c>
      <c r="K1776">
        <f>VLOOKUP(A1776,[1]ratio_family_bedrooms!$A:$K,10,FALSE)</f>
        <v>1.2222222222222223</v>
      </c>
      <c r="L1776">
        <f>VLOOKUP(A1776,[1]ratio_family_bedrooms!$A:$K,11,FALSE)</f>
        <v>1.5</v>
      </c>
      <c r="M1776">
        <f t="shared" si="27"/>
        <v>1107.0632526937291</v>
      </c>
    </row>
    <row r="1777" spans="1:13" x14ac:dyDescent="0.2">
      <c r="A1777">
        <v>2008</v>
      </c>
      <c r="B1777">
        <v>10</v>
      </c>
      <c r="C1777" t="s">
        <v>59</v>
      </c>
      <c r="D1777">
        <v>1</v>
      </c>
      <c r="E1777" t="s">
        <v>34</v>
      </c>
      <c r="F1777">
        <f>VLOOKUP(A1777&amp;B1777&amp;C1777&amp;D1777&amp;E1777,average_median_rates_2_aptFINAL!A:P,16,FALSE)</f>
        <v>937.58642476758155</v>
      </c>
      <c r="G1777">
        <f>VLOOKUP(A1777&amp;B1777&amp;C1777&amp;3&amp;E1777,average_median_rates_2_aptFINAL!A:P,16,FALSE)</f>
        <v>1297.8291347207009</v>
      </c>
      <c r="H1777">
        <f>IF(D1777&lt;=3,VLOOKUP(A1777&amp;D1777,[1]ratio_condo_family!$A:$F,6,FALSE),0)</f>
        <v>1.0907982583548699</v>
      </c>
      <c r="I1777">
        <f>VLOOKUP(A1777&amp;3,[1]ratio_condo_family!$A:$F,6,FALSE)</f>
        <v>1.1926860077616435</v>
      </c>
      <c r="J1777">
        <f>VLOOKUP(A1777,[1]ratio_family_bedrooms!$A:$K,9,FALSE)</f>
        <v>1.0588235294117647</v>
      </c>
      <c r="K1777">
        <f>VLOOKUP(A1777,[1]ratio_family_bedrooms!$A:$K,10,FALSE)</f>
        <v>1.2222222222222223</v>
      </c>
      <c r="L1777">
        <f>VLOOKUP(A1777,[1]ratio_family_bedrooms!$A:$K,11,FALSE)</f>
        <v>1.5</v>
      </c>
      <c r="M1777">
        <f t="shared" si="27"/>
        <v>1022.7176391936472</v>
      </c>
    </row>
    <row r="1778" spans="1:13" x14ac:dyDescent="0.2">
      <c r="A1778">
        <v>2008</v>
      </c>
      <c r="B1778">
        <v>10</v>
      </c>
      <c r="C1778" t="s">
        <v>59</v>
      </c>
      <c r="D1778">
        <v>1</v>
      </c>
      <c r="E1778" t="s">
        <v>35</v>
      </c>
      <c r="F1778">
        <f>VLOOKUP(A1778&amp;B1778&amp;C1778&amp;D1778&amp;E1778,average_median_rates_2_aptFINAL!A:P,16,FALSE)</f>
        <v>1121.4658362668113</v>
      </c>
      <c r="G1778">
        <f>VLOOKUP(A1778&amp;B1778&amp;C1778&amp;3&amp;E1778,average_median_rates_2_aptFINAL!A:P,16,FALSE)</f>
        <v>2714.9704271631936</v>
      </c>
      <c r="H1778">
        <f>IF(D1778&lt;=3,VLOOKUP(A1778&amp;D1778,[1]ratio_condo_family!$A:$F,6,FALSE),0)</f>
        <v>1.0907982583548699</v>
      </c>
      <c r="I1778">
        <f>VLOOKUP(A1778&amp;3,[1]ratio_condo_family!$A:$F,6,FALSE)</f>
        <v>1.1926860077616435</v>
      </c>
      <c r="J1778">
        <f>VLOOKUP(A1778,[1]ratio_family_bedrooms!$A:$K,9,FALSE)</f>
        <v>1.0588235294117647</v>
      </c>
      <c r="K1778">
        <f>VLOOKUP(A1778,[1]ratio_family_bedrooms!$A:$K,10,FALSE)</f>
        <v>1.2222222222222223</v>
      </c>
      <c r="L1778">
        <f>VLOOKUP(A1778,[1]ratio_family_bedrooms!$A:$K,11,FALSE)</f>
        <v>1.5</v>
      </c>
      <c r="M1778">
        <f t="shared" si="27"/>
        <v>1223.2929810043254</v>
      </c>
    </row>
    <row r="1779" spans="1:13" x14ac:dyDescent="0.2">
      <c r="A1779">
        <v>2008</v>
      </c>
      <c r="B1779">
        <v>10</v>
      </c>
      <c r="C1779" t="s">
        <v>59</v>
      </c>
      <c r="D1779">
        <v>1</v>
      </c>
      <c r="E1779" t="s">
        <v>36</v>
      </c>
      <c r="F1779">
        <f>VLOOKUP(A1779&amp;B1779&amp;C1779&amp;D1779&amp;E1779,average_median_rates_2_aptFINAL!A:P,16,FALSE)</f>
        <v>830.59481902698838</v>
      </c>
      <c r="G1779">
        <f>VLOOKUP(A1779&amp;B1779&amp;C1779&amp;3&amp;E1779,average_median_rates_2_aptFINAL!A:P,16,FALSE)</f>
        <v>1252.4476086162833</v>
      </c>
      <c r="H1779">
        <f>IF(D1779&lt;=3,VLOOKUP(A1779&amp;D1779,[1]ratio_condo_family!$A:$F,6,FALSE),0)</f>
        <v>1.0907982583548699</v>
      </c>
      <c r="I1779">
        <f>VLOOKUP(A1779&amp;3,[1]ratio_condo_family!$A:$F,6,FALSE)</f>
        <v>1.1926860077616435</v>
      </c>
      <c r="J1779">
        <f>VLOOKUP(A1779,[1]ratio_family_bedrooms!$A:$K,9,FALSE)</f>
        <v>1.0588235294117647</v>
      </c>
      <c r="K1779">
        <f>VLOOKUP(A1779,[1]ratio_family_bedrooms!$A:$K,10,FALSE)</f>
        <v>1.2222222222222223</v>
      </c>
      <c r="L1779">
        <f>VLOOKUP(A1779,[1]ratio_family_bedrooms!$A:$K,11,FALSE)</f>
        <v>1.5</v>
      </c>
      <c r="M1779">
        <f t="shared" si="27"/>
        <v>906.01138199321724</v>
      </c>
    </row>
    <row r="1780" spans="1:13" x14ac:dyDescent="0.2">
      <c r="A1780">
        <v>2008</v>
      </c>
      <c r="B1780">
        <v>10</v>
      </c>
      <c r="C1780" t="s">
        <v>59</v>
      </c>
      <c r="D1780">
        <v>1</v>
      </c>
      <c r="E1780" t="s">
        <v>37</v>
      </c>
      <c r="F1780">
        <f>VLOOKUP(A1780&amp;B1780&amp;C1780&amp;D1780&amp;E1780,average_median_rates_2_aptFINAL!A:P,16,FALSE)</f>
        <v>660.21843126635963</v>
      </c>
      <c r="G1780">
        <f>VLOOKUP(A1780&amp;B1780&amp;C1780&amp;3&amp;E1780,average_median_rates_2_aptFINAL!A:P,16,FALSE)</f>
        <v>925.54738434256535</v>
      </c>
      <c r="H1780">
        <f>IF(D1780&lt;=3,VLOOKUP(A1780&amp;D1780,[1]ratio_condo_family!$A:$F,6,FALSE),0)</f>
        <v>1.0907982583548699</v>
      </c>
      <c r="I1780">
        <f>VLOOKUP(A1780&amp;3,[1]ratio_condo_family!$A:$F,6,FALSE)</f>
        <v>1.1926860077616435</v>
      </c>
      <c r="J1780">
        <f>VLOOKUP(A1780,[1]ratio_family_bedrooms!$A:$K,9,FALSE)</f>
        <v>1.0588235294117647</v>
      </c>
      <c r="K1780">
        <f>VLOOKUP(A1780,[1]ratio_family_bedrooms!$A:$K,10,FALSE)</f>
        <v>1.2222222222222223</v>
      </c>
      <c r="L1780">
        <f>VLOOKUP(A1780,[1]ratio_family_bedrooms!$A:$K,11,FALSE)</f>
        <v>1.5</v>
      </c>
      <c r="M1780">
        <f t="shared" si="27"/>
        <v>720.16511495912948</v>
      </c>
    </row>
    <row r="1781" spans="1:13" x14ac:dyDescent="0.2">
      <c r="A1781">
        <v>2008</v>
      </c>
      <c r="B1781">
        <v>10</v>
      </c>
      <c r="C1781" t="s">
        <v>59</v>
      </c>
      <c r="D1781">
        <v>1</v>
      </c>
      <c r="E1781" t="s">
        <v>38</v>
      </c>
      <c r="F1781">
        <f>VLOOKUP(A1781&amp;B1781&amp;C1781&amp;D1781&amp;E1781,average_median_rates_2_aptFINAL!A:P,16,FALSE)</f>
        <v>652.19604657460093</v>
      </c>
      <c r="G1781">
        <f>VLOOKUP(A1781&amp;B1781&amp;C1781&amp;3&amp;E1781,average_median_rates_2_aptFINAL!A:P,16,FALSE)</f>
        <v>932.30156991602792</v>
      </c>
      <c r="H1781">
        <f>IF(D1781&lt;=3,VLOOKUP(A1781&amp;D1781,[1]ratio_condo_family!$A:$F,6,FALSE),0)</f>
        <v>1.0907982583548699</v>
      </c>
      <c r="I1781">
        <f>VLOOKUP(A1781&amp;3,[1]ratio_condo_family!$A:$F,6,FALSE)</f>
        <v>1.1926860077616435</v>
      </c>
      <c r="J1781">
        <f>VLOOKUP(A1781,[1]ratio_family_bedrooms!$A:$K,9,FALSE)</f>
        <v>1.0588235294117647</v>
      </c>
      <c r="K1781">
        <f>VLOOKUP(A1781,[1]ratio_family_bedrooms!$A:$K,10,FALSE)</f>
        <v>1.2222222222222223</v>
      </c>
      <c r="L1781">
        <f>VLOOKUP(A1781,[1]ratio_family_bedrooms!$A:$K,11,FALSE)</f>
        <v>1.5</v>
      </c>
      <c r="M1781">
        <f t="shared" si="27"/>
        <v>711.41431170950625</v>
      </c>
    </row>
    <row r="1782" spans="1:13" x14ac:dyDescent="0.2">
      <c r="A1782">
        <v>2008</v>
      </c>
      <c r="B1782">
        <v>10</v>
      </c>
      <c r="C1782" t="s">
        <v>59</v>
      </c>
      <c r="D1782">
        <v>1</v>
      </c>
      <c r="E1782" t="s">
        <v>39</v>
      </c>
      <c r="F1782">
        <f>VLOOKUP(A1782&amp;B1782&amp;C1782&amp;D1782&amp;E1782,average_median_rates_2_aptFINAL!A:P,16,FALSE)</f>
        <v>710.41790775340701</v>
      </c>
      <c r="G1782">
        <f>VLOOKUP(A1782&amp;B1782&amp;C1782&amp;3&amp;E1782,average_median_rates_2_aptFINAL!A:P,16,FALSE)</f>
        <v>1186.8506754289883</v>
      </c>
      <c r="H1782">
        <f>IF(D1782&lt;=3,VLOOKUP(A1782&amp;D1782,[1]ratio_condo_family!$A:$F,6,FALSE),0)</f>
        <v>1.0907982583548699</v>
      </c>
      <c r="I1782">
        <f>VLOOKUP(A1782&amp;3,[1]ratio_condo_family!$A:$F,6,FALSE)</f>
        <v>1.1926860077616435</v>
      </c>
      <c r="J1782">
        <f>VLOOKUP(A1782,[1]ratio_family_bedrooms!$A:$K,9,FALSE)</f>
        <v>1.0588235294117647</v>
      </c>
      <c r="K1782">
        <f>VLOOKUP(A1782,[1]ratio_family_bedrooms!$A:$K,10,FALSE)</f>
        <v>1.2222222222222223</v>
      </c>
      <c r="L1782">
        <f>VLOOKUP(A1782,[1]ratio_family_bedrooms!$A:$K,11,FALSE)</f>
        <v>1.5</v>
      </c>
      <c r="M1782">
        <f t="shared" si="27"/>
        <v>774.92261648152692</v>
      </c>
    </row>
    <row r="1783" spans="1:13" x14ac:dyDescent="0.2">
      <c r="A1783">
        <v>2008</v>
      </c>
      <c r="B1783">
        <v>10</v>
      </c>
      <c r="C1783" t="s">
        <v>59</v>
      </c>
      <c r="D1783">
        <v>1</v>
      </c>
      <c r="E1783" t="s">
        <v>40</v>
      </c>
      <c r="F1783">
        <f>VLOOKUP(A1783&amp;B1783&amp;C1783&amp;D1783&amp;E1783,average_median_rates_2_aptFINAL!A:P,16,FALSE)</f>
        <v>695.88229984655629</v>
      </c>
      <c r="G1783">
        <f>VLOOKUP(A1783&amp;B1783&amp;C1783&amp;3&amp;E1783,average_median_rates_2_aptFINAL!A:P,16,FALSE)</f>
        <v>1093.1997079225998</v>
      </c>
      <c r="H1783">
        <f>IF(D1783&lt;=3,VLOOKUP(A1783&amp;D1783,[1]ratio_condo_family!$A:$F,6,FALSE),0)</f>
        <v>1.0907982583548699</v>
      </c>
      <c r="I1783">
        <f>VLOOKUP(A1783&amp;3,[1]ratio_condo_family!$A:$F,6,FALSE)</f>
        <v>1.1926860077616435</v>
      </c>
      <c r="J1783">
        <f>VLOOKUP(A1783,[1]ratio_family_bedrooms!$A:$K,9,FALSE)</f>
        <v>1.0588235294117647</v>
      </c>
      <c r="K1783">
        <f>VLOOKUP(A1783,[1]ratio_family_bedrooms!$A:$K,10,FALSE)</f>
        <v>1.2222222222222223</v>
      </c>
      <c r="L1783">
        <f>VLOOKUP(A1783,[1]ratio_family_bedrooms!$A:$K,11,FALSE)</f>
        <v>1.5</v>
      </c>
      <c r="M1783">
        <f t="shared" si="27"/>
        <v>759.06720069260496</v>
      </c>
    </row>
    <row r="1784" spans="1:13" x14ac:dyDescent="0.2">
      <c r="A1784">
        <v>2008</v>
      </c>
      <c r="B1784">
        <v>10</v>
      </c>
      <c r="C1784" t="s">
        <v>59</v>
      </c>
      <c r="D1784">
        <v>1</v>
      </c>
      <c r="E1784" t="s">
        <v>41</v>
      </c>
      <c r="F1784">
        <f>VLOOKUP(A1784&amp;B1784&amp;C1784&amp;D1784&amp;E1784,average_median_rates_2_aptFINAL!A:P,16,FALSE)</f>
        <v>713.9922375665675</v>
      </c>
      <c r="G1784">
        <f>VLOOKUP(A1784&amp;B1784&amp;C1784&amp;3&amp;E1784,average_median_rates_2_aptFINAL!A:P,16,FALSE)</f>
        <v>1029.3355239138371</v>
      </c>
      <c r="H1784">
        <f>IF(D1784&lt;=3,VLOOKUP(A1784&amp;D1784,[1]ratio_condo_family!$A:$F,6,FALSE),0)</f>
        <v>1.0907982583548699</v>
      </c>
      <c r="I1784">
        <f>VLOOKUP(A1784&amp;3,[1]ratio_condo_family!$A:$F,6,FALSE)</f>
        <v>1.1926860077616435</v>
      </c>
      <c r="J1784">
        <f>VLOOKUP(A1784,[1]ratio_family_bedrooms!$A:$K,9,FALSE)</f>
        <v>1.0588235294117647</v>
      </c>
      <c r="K1784">
        <f>VLOOKUP(A1784,[1]ratio_family_bedrooms!$A:$K,10,FALSE)</f>
        <v>1.2222222222222223</v>
      </c>
      <c r="L1784">
        <f>VLOOKUP(A1784,[1]ratio_family_bedrooms!$A:$K,11,FALSE)</f>
        <v>1.5</v>
      </c>
      <c r="M1784">
        <f t="shared" si="27"/>
        <v>778.82148921650833</v>
      </c>
    </row>
    <row r="1785" spans="1:13" x14ac:dyDescent="0.2">
      <c r="A1785">
        <v>2008</v>
      </c>
      <c r="B1785">
        <v>10</v>
      </c>
      <c r="C1785" t="s">
        <v>59</v>
      </c>
      <c r="D1785">
        <v>1</v>
      </c>
      <c r="E1785" t="s">
        <v>42</v>
      </c>
      <c r="F1785">
        <f>VLOOKUP(A1785&amp;B1785&amp;C1785&amp;D1785&amp;E1785,average_median_rates_2_aptFINAL!A:P,16,FALSE)</f>
        <v>610.41610253632973</v>
      </c>
      <c r="G1785">
        <f>VLOOKUP(A1785&amp;B1785&amp;C1785&amp;3&amp;E1785,average_median_rates_2_aptFINAL!A:P,16,FALSE)</f>
        <v>981.64366557137623</v>
      </c>
      <c r="H1785">
        <f>IF(D1785&lt;=3,VLOOKUP(A1785&amp;D1785,[1]ratio_condo_family!$A:$F,6,FALSE),0)</f>
        <v>1.0907982583548699</v>
      </c>
      <c r="I1785">
        <f>VLOOKUP(A1785&amp;3,[1]ratio_condo_family!$A:$F,6,FALSE)</f>
        <v>1.1926860077616435</v>
      </c>
      <c r="J1785">
        <f>VLOOKUP(A1785,[1]ratio_family_bedrooms!$A:$K,9,FALSE)</f>
        <v>1.0588235294117647</v>
      </c>
      <c r="K1785">
        <f>VLOOKUP(A1785,[1]ratio_family_bedrooms!$A:$K,10,FALSE)</f>
        <v>1.2222222222222223</v>
      </c>
      <c r="L1785">
        <f>VLOOKUP(A1785,[1]ratio_family_bedrooms!$A:$K,11,FALSE)</f>
        <v>1.5</v>
      </c>
      <c r="M1785">
        <f t="shared" si="27"/>
        <v>665.84082151839618</v>
      </c>
    </row>
    <row r="1786" spans="1:13" x14ac:dyDescent="0.2">
      <c r="A1786">
        <v>2008</v>
      </c>
      <c r="B1786">
        <v>10</v>
      </c>
      <c r="C1786" t="s">
        <v>59</v>
      </c>
      <c r="D1786">
        <v>1</v>
      </c>
      <c r="E1786" t="s">
        <v>43</v>
      </c>
      <c r="F1786">
        <f>VLOOKUP(A1786&amp;B1786&amp;C1786&amp;D1786&amp;E1786,average_median_rates_2_aptFINAL!A:P,16,FALSE)</f>
        <v>880</v>
      </c>
      <c r="G1786">
        <f>VLOOKUP(A1786&amp;B1786&amp;C1786&amp;3&amp;E1786,average_median_rates_2_aptFINAL!A:P,16,FALSE)</f>
        <v>1356</v>
      </c>
      <c r="H1786">
        <f>IF(D1786&lt;=3,VLOOKUP(A1786&amp;D1786,[1]ratio_condo_family!$A:$F,6,FALSE),0)</f>
        <v>1.0907982583548699</v>
      </c>
      <c r="I1786">
        <f>VLOOKUP(A1786&amp;3,[1]ratio_condo_family!$A:$F,6,FALSE)</f>
        <v>1.1926860077616435</v>
      </c>
      <c r="J1786">
        <f>VLOOKUP(A1786,[1]ratio_family_bedrooms!$A:$K,9,FALSE)</f>
        <v>1.0588235294117647</v>
      </c>
      <c r="K1786">
        <f>VLOOKUP(A1786,[1]ratio_family_bedrooms!$A:$K,10,FALSE)</f>
        <v>1.2222222222222223</v>
      </c>
      <c r="L1786">
        <f>VLOOKUP(A1786,[1]ratio_family_bedrooms!$A:$K,11,FALSE)</f>
        <v>1.5</v>
      </c>
      <c r="M1786">
        <f t="shared" si="27"/>
        <v>959.9024673522855</v>
      </c>
    </row>
    <row r="1787" spans="1:13" x14ac:dyDescent="0.2">
      <c r="A1787">
        <v>2008</v>
      </c>
      <c r="B1787">
        <v>10</v>
      </c>
      <c r="C1787" t="s">
        <v>59</v>
      </c>
      <c r="D1787">
        <v>1</v>
      </c>
      <c r="E1787" t="s">
        <v>60</v>
      </c>
      <c r="F1787">
        <f>VLOOKUP(A1787&amp;B1787&amp;C1787&amp;D1787&amp;E1787,average_median_rates_2_aptFINAL!A:P,16,FALSE)</f>
        <v>785.82302855251623</v>
      </c>
      <c r="G1787">
        <f>VLOOKUP(A1787&amp;B1787&amp;C1787&amp;3&amp;E1787,average_median_rates_2_aptFINAL!A:P,16,FALSE)</f>
        <v>1228.6016794450527</v>
      </c>
      <c r="H1787">
        <f>IF(D1787&lt;=3,VLOOKUP(A1787&amp;D1787,[1]ratio_condo_family!$A:$F,6,FALSE),0)</f>
        <v>1.0907982583548699</v>
      </c>
      <c r="I1787">
        <f>VLOOKUP(A1787&amp;3,[1]ratio_condo_family!$A:$F,6,FALSE)</f>
        <v>1.1926860077616435</v>
      </c>
      <c r="J1787">
        <f>VLOOKUP(A1787,[1]ratio_family_bedrooms!$A:$K,9,FALSE)</f>
        <v>1.0588235294117647</v>
      </c>
      <c r="K1787">
        <f>VLOOKUP(A1787,[1]ratio_family_bedrooms!$A:$K,10,FALSE)</f>
        <v>1.2222222222222223</v>
      </c>
      <c r="L1787">
        <f>VLOOKUP(A1787,[1]ratio_family_bedrooms!$A:$K,11,FALSE)</f>
        <v>1.5</v>
      </c>
      <c r="M1787">
        <f t="shared" si="27"/>
        <v>857.17439092023392</v>
      </c>
    </row>
    <row r="1788" spans="1:13" x14ac:dyDescent="0.2">
      <c r="A1788">
        <v>2008</v>
      </c>
      <c r="B1788">
        <v>10</v>
      </c>
      <c r="C1788" t="s">
        <v>59</v>
      </c>
      <c r="D1788">
        <v>2</v>
      </c>
      <c r="E1788" t="s">
        <v>12</v>
      </c>
      <c r="F1788">
        <f>VLOOKUP(A1788&amp;B1788&amp;C1788&amp;D1788&amp;E1788,average_median_rates_2_aptFINAL!A:P,16,FALSE)</f>
        <v>1576.8155422715661</v>
      </c>
      <c r="G1788">
        <f>VLOOKUP(A1788&amp;B1788&amp;C1788&amp;3&amp;E1788,average_median_rates_2_aptFINAL!A:P,16,FALSE)</f>
        <v>2533.856882073751</v>
      </c>
      <c r="H1788">
        <f>IF(D1788&lt;=3,VLOOKUP(A1788&amp;D1788,[1]ratio_condo_family!$A:$F,6,FALSE),0)</f>
        <v>1.1822010107024374</v>
      </c>
      <c r="I1788">
        <f>VLOOKUP(A1788&amp;3,[1]ratio_condo_family!$A:$F,6,FALSE)</f>
        <v>1.1926860077616435</v>
      </c>
      <c r="J1788">
        <f>VLOOKUP(A1788,[1]ratio_family_bedrooms!$A:$K,9,FALSE)</f>
        <v>1.0588235294117647</v>
      </c>
      <c r="K1788">
        <f>VLOOKUP(A1788,[1]ratio_family_bedrooms!$A:$K,10,FALSE)</f>
        <v>1.2222222222222223</v>
      </c>
      <c r="L1788">
        <f>VLOOKUP(A1788,[1]ratio_family_bedrooms!$A:$K,11,FALSE)</f>
        <v>1.5</v>
      </c>
      <c r="M1788">
        <f t="shared" si="27"/>
        <v>1864.1129277647574</v>
      </c>
    </row>
    <row r="1789" spans="1:13" x14ac:dyDescent="0.2">
      <c r="A1789">
        <v>2008</v>
      </c>
      <c r="B1789">
        <v>10</v>
      </c>
      <c r="C1789" t="s">
        <v>59</v>
      </c>
      <c r="D1789">
        <v>2</v>
      </c>
      <c r="E1789" t="s">
        <v>16</v>
      </c>
      <c r="F1789">
        <f>VLOOKUP(A1789&amp;B1789&amp;C1789&amp;D1789&amp;E1789,average_median_rates_2_aptFINAL!A:P,16,FALSE)</f>
        <v>1533.8616567036715</v>
      </c>
      <c r="G1789">
        <f>VLOOKUP(A1789&amp;B1789&amp;C1789&amp;3&amp;E1789,average_median_rates_2_aptFINAL!A:P,16,FALSE)</f>
        <v>2212.3493975903607</v>
      </c>
      <c r="H1789">
        <f>IF(D1789&lt;=3,VLOOKUP(A1789&amp;D1789,[1]ratio_condo_family!$A:$F,6,FALSE),0)</f>
        <v>1.1822010107024374</v>
      </c>
      <c r="I1789">
        <f>VLOOKUP(A1789&amp;3,[1]ratio_condo_family!$A:$F,6,FALSE)</f>
        <v>1.1926860077616435</v>
      </c>
      <c r="J1789">
        <f>VLOOKUP(A1789,[1]ratio_family_bedrooms!$A:$K,9,FALSE)</f>
        <v>1.0588235294117647</v>
      </c>
      <c r="K1789">
        <f>VLOOKUP(A1789,[1]ratio_family_bedrooms!$A:$K,10,FALSE)</f>
        <v>1.2222222222222223</v>
      </c>
      <c r="L1789">
        <f>VLOOKUP(A1789,[1]ratio_family_bedrooms!$A:$K,11,FALSE)</f>
        <v>1.5</v>
      </c>
      <c r="M1789">
        <f t="shared" si="27"/>
        <v>1813.3328008327956</v>
      </c>
    </row>
    <row r="1790" spans="1:13" x14ac:dyDescent="0.2">
      <c r="A1790">
        <v>2008</v>
      </c>
      <c r="B1790">
        <v>10</v>
      </c>
      <c r="C1790" t="s">
        <v>59</v>
      </c>
      <c r="D1790">
        <v>2</v>
      </c>
      <c r="E1790" t="s">
        <v>17</v>
      </c>
      <c r="F1790">
        <f>VLOOKUP(A1790&amp;B1790&amp;C1790&amp;D1790&amp;E1790,average_median_rates_2_aptFINAL!A:P,16,FALSE)</f>
        <v>1643.6860233418715</v>
      </c>
      <c r="G1790">
        <f>VLOOKUP(A1790&amp;B1790&amp;C1790&amp;3&amp;E1790,average_median_rates_2_aptFINAL!A:P,16,FALSE)</f>
        <v>2356.4472029532294</v>
      </c>
      <c r="H1790">
        <f>IF(D1790&lt;=3,VLOOKUP(A1790&amp;D1790,[1]ratio_condo_family!$A:$F,6,FALSE),0)</f>
        <v>1.1822010107024374</v>
      </c>
      <c r="I1790">
        <f>VLOOKUP(A1790&amp;3,[1]ratio_condo_family!$A:$F,6,FALSE)</f>
        <v>1.1926860077616435</v>
      </c>
      <c r="J1790">
        <f>VLOOKUP(A1790,[1]ratio_family_bedrooms!$A:$K,9,FALSE)</f>
        <v>1.0588235294117647</v>
      </c>
      <c r="K1790">
        <f>VLOOKUP(A1790,[1]ratio_family_bedrooms!$A:$K,10,FALSE)</f>
        <v>1.2222222222222223</v>
      </c>
      <c r="L1790">
        <f>VLOOKUP(A1790,[1]ratio_family_bedrooms!$A:$K,11,FALSE)</f>
        <v>1.5</v>
      </c>
      <c r="M1790">
        <f t="shared" si="27"/>
        <v>1943.1672780722306</v>
      </c>
    </row>
    <row r="1791" spans="1:13" x14ac:dyDescent="0.2">
      <c r="A1791">
        <v>2008</v>
      </c>
      <c r="B1791">
        <v>10</v>
      </c>
      <c r="C1791" t="s">
        <v>59</v>
      </c>
      <c r="D1791">
        <v>2</v>
      </c>
      <c r="E1791" t="s">
        <v>19</v>
      </c>
      <c r="F1791">
        <f>VLOOKUP(A1791&amp;B1791&amp;C1791&amp;D1791&amp;E1791,average_median_rates_2_aptFINAL!A:P,16,FALSE)</f>
        <v>1371.644748078571</v>
      </c>
      <c r="G1791">
        <f>VLOOKUP(A1791&amp;B1791&amp;C1791&amp;3&amp;E1791,average_median_rates_2_aptFINAL!A:P,16,FALSE)</f>
        <v>1756.1000365096795</v>
      </c>
      <c r="H1791">
        <f>IF(D1791&lt;=3,VLOOKUP(A1791&amp;D1791,[1]ratio_condo_family!$A:$F,6,FALSE),0)</f>
        <v>1.1822010107024374</v>
      </c>
      <c r="I1791">
        <f>VLOOKUP(A1791&amp;3,[1]ratio_condo_family!$A:$F,6,FALSE)</f>
        <v>1.1926860077616435</v>
      </c>
      <c r="J1791">
        <f>VLOOKUP(A1791,[1]ratio_family_bedrooms!$A:$K,9,FALSE)</f>
        <v>1.0588235294117647</v>
      </c>
      <c r="K1791">
        <f>VLOOKUP(A1791,[1]ratio_family_bedrooms!$A:$K,10,FALSE)</f>
        <v>1.2222222222222223</v>
      </c>
      <c r="L1791">
        <f>VLOOKUP(A1791,[1]ratio_family_bedrooms!$A:$K,11,FALSE)</f>
        <v>1.5</v>
      </c>
      <c r="M1791">
        <f t="shared" si="27"/>
        <v>1621.5598075031767</v>
      </c>
    </row>
    <row r="1792" spans="1:13" x14ac:dyDescent="0.2">
      <c r="A1792">
        <v>2008</v>
      </c>
      <c r="B1792">
        <v>10</v>
      </c>
      <c r="C1792" t="s">
        <v>59</v>
      </c>
      <c r="D1792">
        <v>2</v>
      </c>
      <c r="E1792" t="s">
        <v>20</v>
      </c>
      <c r="F1792">
        <f>VLOOKUP(A1792&amp;B1792&amp;C1792&amp;D1792&amp;E1792,average_median_rates_2_aptFINAL!A:P,16,FALSE)</f>
        <v>1402.7603188158307</v>
      </c>
      <c r="G1792">
        <f>VLOOKUP(A1792&amp;B1792&amp;C1792&amp;3&amp;E1792,average_median_rates_2_aptFINAL!A:P,16,FALSE)</f>
        <v>2069.1913106973307</v>
      </c>
      <c r="H1792">
        <f>IF(D1792&lt;=3,VLOOKUP(A1792&amp;D1792,[1]ratio_condo_family!$A:$F,6,FALSE),0)</f>
        <v>1.1822010107024374</v>
      </c>
      <c r="I1792">
        <f>VLOOKUP(A1792&amp;3,[1]ratio_condo_family!$A:$F,6,FALSE)</f>
        <v>1.1926860077616435</v>
      </c>
      <c r="J1792">
        <f>VLOOKUP(A1792,[1]ratio_family_bedrooms!$A:$K,9,FALSE)</f>
        <v>1.0588235294117647</v>
      </c>
      <c r="K1792">
        <f>VLOOKUP(A1792,[1]ratio_family_bedrooms!$A:$K,10,FALSE)</f>
        <v>1.2222222222222223</v>
      </c>
      <c r="L1792">
        <f>VLOOKUP(A1792,[1]ratio_family_bedrooms!$A:$K,11,FALSE)</f>
        <v>1.5</v>
      </c>
      <c r="M1792">
        <f t="shared" si="27"/>
        <v>1658.3446666773484</v>
      </c>
    </row>
    <row r="1793" spans="1:13" x14ac:dyDescent="0.2">
      <c r="A1793">
        <v>2008</v>
      </c>
      <c r="B1793">
        <v>10</v>
      </c>
      <c r="C1793" t="s">
        <v>59</v>
      </c>
      <c r="D1793">
        <v>2</v>
      </c>
      <c r="E1793" t="s">
        <v>21</v>
      </c>
      <c r="F1793">
        <f>VLOOKUP(A1793&amp;B1793&amp;C1793&amp;D1793&amp;E1793,average_median_rates_2_aptFINAL!A:P,16,FALSE)</f>
        <v>1507.3854255621973</v>
      </c>
      <c r="G1793">
        <f>VLOOKUP(A1793&amp;B1793&amp;C1793&amp;3&amp;E1793,average_median_rates_2_aptFINAL!A:P,16,FALSE)</f>
        <v>2171.1347207009849</v>
      </c>
      <c r="H1793">
        <f>IF(D1793&lt;=3,VLOOKUP(A1793&amp;D1793,[1]ratio_condo_family!$A:$F,6,FALSE),0)</f>
        <v>1.1822010107024374</v>
      </c>
      <c r="I1793">
        <f>VLOOKUP(A1793&amp;3,[1]ratio_condo_family!$A:$F,6,FALSE)</f>
        <v>1.1926860077616435</v>
      </c>
      <c r="J1793">
        <f>VLOOKUP(A1793,[1]ratio_family_bedrooms!$A:$K,9,FALSE)</f>
        <v>1.0588235294117647</v>
      </c>
      <c r="K1793">
        <f>VLOOKUP(A1793,[1]ratio_family_bedrooms!$A:$K,10,FALSE)</f>
        <v>1.2222222222222223</v>
      </c>
      <c r="L1793">
        <f>VLOOKUP(A1793,[1]ratio_family_bedrooms!$A:$K,11,FALSE)</f>
        <v>1.5</v>
      </c>
      <c r="M1793">
        <f t="shared" si="27"/>
        <v>1782.0325736177533</v>
      </c>
    </row>
    <row r="1794" spans="1:13" x14ac:dyDescent="0.2">
      <c r="A1794">
        <v>2008</v>
      </c>
      <c r="B1794">
        <v>10</v>
      </c>
      <c r="C1794" t="s">
        <v>59</v>
      </c>
      <c r="D1794">
        <v>2</v>
      </c>
      <c r="E1794" t="s">
        <v>23</v>
      </c>
      <c r="F1794">
        <f>VLOOKUP(A1794&amp;B1794&amp;C1794&amp;D1794&amp;E1794,average_median_rates_2_aptFINAL!A:P,16,FALSE)</f>
        <v>957.06376316538558</v>
      </c>
      <c r="G1794">
        <f>VLOOKUP(A1794&amp;B1794&amp;C1794&amp;3&amp;E1794,average_median_rates_2_aptFINAL!A:P,16,FALSE)</f>
        <v>1081.8955823293168</v>
      </c>
      <c r="H1794">
        <f>IF(D1794&lt;=3,VLOOKUP(A1794&amp;D1794,[1]ratio_condo_family!$A:$F,6,FALSE),0)</f>
        <v>1.1822010107024374</v>
      </c>
      <c r="I1794">
        <f>VLOOKUP(A1794&amp;3,[1]ratio_condo_family!$A:$F,6,FALSE)</f>
        <v>1.1926860077616435</v>
      </c>
      <c r="J1794">
        <f>VLOOKUP(A1794,[1]ratio_family_bedrooms!$A:$K,9,FALSE)</f>
        <v>1.0588235294117647</v>
      </c>
      <c r="K1794">
        <f>VLOOKUP(A1794,[1]ratio_family_bedrooms!$A:$K,10,FALSE)</f>
        <v>1.2222222222222223</v>
      </c>
      <c r="L1794">
        <f>VLOOKUP(A1794,[1]ratio_family_bedrooms!$A:$K,11,FALSE)</f>
        <v>1.5</v>
      </c>
      <c r="M1794">
        <f t="shared" si="27"/>
        <v>1131.441748120797</v>
      </c>
    </row>
    <row r="1795" spans="1:13" x14ac:dyDescent="0.2">
      <c r="A1795">
        <v>2008</v>
      </c>
      <c r="B1795">
        <v>10</v>
      </c>
      <c r="C1795" t="s">
        <v>59</v>
      </c>
      <c r="D1795">
        <v>2</v>
      </c>
      <c r="E1795" t="s">
        <v>24</v>
      </c>
      <c r="F1795">
        <f>VLOOKUP(A1795&amp;B1795&amp;C1795&amp;D1795&amp;E1795,average_median_rates_2_aptFINAL!A:P,16,FALSE)</f>
        <v>1123.5200683176768</v>
      </c>
      <c r="G1795">
        <f>VLOOKUP(A1795&amp;B1795&amp;C1795&amp;3&amp;E1795,average_median_rates_2_aptFINAL!A:P,16,FALSE)</f>
        <v>1259.2342095655347</v>
      </c>
      <c r="H1795">
        <f>IF(D1795&lt;=3,VLOOKUP(A1795&amp;D1795,[1]ratio_condo_family!$A:$F,6,FALSE),0)</f>
        <v>1.1822010107024374</v>
      </c>
      <c r="I1795">
        <f>VLOOKUP(A1795&amp;3,[1]ratio_condo_family!$A:$F,6,FALSE)</f>
        <v>1.1926860077616435</v>
      </c>
      <c r="J1795">
        <f>VLOOKUP(A1795,[1]ratio_family_bedrooms!$A:$K,9,FALSE)</f>
        <v>1.0588235294117647</v>
      </c>
      <c r="K1795">
        <f>VLOOKUP(A1795,[1]ratio_family_bedrooms!$A:$K,10,FALSE)</f>
        <v>1.2222222222222223</v>
      </c>
      <c r="L1795">
        <f>VLOOKUP(A1795,[1]ratio_family_bedrooms!$A:$K,11,FALSE)</f>
        <v>1.5</v>
      </c>
      <c r="M1795">
        <f t="shared" ref="M1795:M1858" si="28">IF(D1795&lt;=3,F1795*H1795,IF(D1795=4,G1795*I1795*J1795,IF(D1795=5,G1795*I1795*J1795*K1795,IF(D1795=6,G1795*I1795*J1795*K1795*L1795,0))))</f>
        <v>1328.2265603096291</v>
      </c>
    </row>
    <row r="1796" spans="1:13" x14ac:dyDescent="0.2">
      <c r="A1796">
        <v>2008</v>
      </c>
      <c r="B1796">
        <v>10</v>
      </c>
      <c r="C1796" t="s">
        <v>59</v>
      </c>
      <c r="D1796">
        <v>2</v>
      </c>
      <c r="E1796" t="s">
        <v>25</v>
      </c>
      <c r="F1796">
        <f>VLOOKUP(A1796&amp;B1796&amp;C1796&amp;D1796&amp;E1796,average_median_rates_2_aptFINAL!A:P,16,FALSE)</f>
        <v>1051.5303159692569</v>
      </c>
      <c r="G1796">
        <f>VLOOKUP(A1796&amp;B1796&amp;C1796&amp;3&amp;E1796,average_median_rates_2_aptFINAL!A:P,16,FALSE)</f>
        <v>1117.1281489594737</v>
      </c>
      <c r="H1796">
        <f>IF(D1796&lt;=3,VLOOKUP(A1796&amp;D1796,[1]ratio_condo_family!$A:$F,6,FALSE),0)</f>
        <v>1.1822010107024374</v>
      </c>
      <c r="I1796">
        <f>VLOOKUP(A1796&amp;3,[1]ratio_condo_family!$A:$F,6,FALSE)</f>
        <v>1.1926860077616435</v>
      </c>
      <c r="J1796">
        <f>VLOOKUP(A1796,[1]ratio_family_bedrooms!$A:$K,9,FALSE)</f>
        <v>1.0588235294117647</v>
      </c>
      <c r="K1796">
        <f>VLOOKUP(A1796,[1]ratio_family_bedrooms!$A:$K,10,FALSE)</f>
        <v>1.2222222222222223</v>
      </c>
      <c r="L1796">
        <f>VLOOKUP(A1796,[1]ratio_family_bedrooms!$A:$K,11,FALSE)</f>
        <v>1.5</v>
      </c>
      <c r="M1796">
        <f t="shared" si="28"/>
        <v>1243.120202323109</v>
      </c>
    </row>
    <row r="1797" spans="1:13" x14ac:dyDescent="0.2">
      <c r="A1797">
        <v>2008</v>
      </c>
      <c r="B1797">
        <v>10</v>
      </c>
      <c r="C1797" t="s">
        <v>59</v>
      </c>
      <c r="D1797">
        <v>2</v>
      </c>
      <c r="E1797" t="s">
        <v>26</v>
      </c>
      <c r="F1797">
        <f>VLOOKUP(A1797&amp;B1797&amp;C1797&amp;D1797&amp;E1797,average_median_rates_2_aptFINAL!A:P,16,FALSE)</f>
        <v>1121.2003985197839</v>
      </c>
      <c r="G1797">
        <f>VLOOKUP(A1797&amp;B1797&amp;C1797&amp;3&amp;E1797,average_median_rates_2_aptFINAL!A:P,16,FALSE)</f>
        <v>1089.8992332968239</v>
      </c>
      <c r="H1797">
        <f>IF(D1797&lt;=3,VLOOKUP(A1797&amp;D1797,[1]ratio_condo_family!$A:$F,6,FALSE),0)</f>
        <v>1.1822010107024374</v>
      </c>
      <c r="I1797">
        <f>VLOOKUP(A1797&amp;3,[1]ratio_condo_family!$A:$F,6,FALSE)</f>
        <v>1.1926860077616435</v>
      </c>
      <c r="J1797">
        <f>VLOOKUP(A1797,[1]ratio_family_bedrooms!$A:$K,9,FALSE)</f>
        <v>1.0588235294117647</v>
      </c>
      <c r="K1797">
        <f>VLOOKUP(A1797,[1]ratio_family_bedrooms!$A:$K,10,FALSE)</f>
        <v>1.2222222222222223</v>
      </c>
      <c r="L1797">
        <f>VLOOKUP(A1797,[1]ratio_family_bedrooms!$A:$K,11,FALSE)</f>
        <v>1.5</v>
      </c>
      <c r="M1797">
        <f t="shared" si="28"/>
        <v>1325.4842443300643</v>
      </c>
    </row>
    <row r="1798" spans="1:13" x14ac:dyDescent="0.2">
      <c r="A1798">
        <v>2008</v>
      </c>
      <c r="B1798">
        <v>10</v>
      </c>
      <c r="C1798" t="s">
        <v>59</v>
      </c>
      <c r="D1798">
        <v>2</v>
      </c>
      <c r="E1798" t="s">
        <v>27</v>
      </c>
      <c r="F1798">
        <f>VLOOKUP(A1798&amp;B1798&amp;C1798&amp;D1798&amp;E1798,average_median_rates_2_aptFINAL!A:P,16,FALSE)</f>
        <v>1608.5710219185919</v>
      </c>
      <c r="G1798">
        <f>VLOOKUP(A1798&amp;B1798&amp;C1798&amp;3&amp;E1798,average_median_rates_2_aptFINAL!A:P,16,FALSE)</f>
        <v>2018.4877692588484</v>
      </c>
      <c r="H1798">
        <f>IF(D1798&lt;=3,VLOOKUP(A1798&amp;D1798,[1]ratio_condo_family!$A:$F,6,FALSE),0)</f>
        <v>1.1822010107024374</v>
      </c>
      <c r="I1798">
        <f>VLOOKUP(A1798&amp;3,[1]ratio_condo_family!$A:$F,6,FALSE)</f>
        <v>1.1926860077616435</v>
      </c>
      <c r="J1798">
        <f>VLOOKUP(A1798,[1]ratio_family_bedrooms!$A:$K,9,FALSE)</f>
        <v>1.0588235294117647</v>
      </c>
      <c r="K1798">
        <f>VLOOKUP(A1798,[1]ratio_family_bedrooms!$A:$K,10,FALSE)</f>
        <v>1.2222222222222223</v>
      </c>
      <c r="L1798">
        <f>VLOOKUP(A1798,[1]ratio_family_bedrooms!$A:$K,11,FALSE)</f>
        <v>1.5</v>
      </c>
      <c r="M1798">
        <f t="shared" si="28"/>
        <v>1901.6542878988121</v>
      </c>
    </row>
    <row r="1799" spans="1:13" x14ac:dyDescent="0.2">
      <c r="A1799">
        <v>2008</v>
      </c>
      <c r="B1799">
        <v>10</v>
      </c>
      <c r="C1799" t="s">
        <v>59</v>
      </c>
      <c r="D1799">
        <v>2</v>
      </c>
      <c r="E1799" t="s">
        <v>28</v>
      </c>
      <c r="F1799">
        <f>VLOOKUP(A1799&amp;B1799&amp;C1799&amp;D1799&amp;E1799,average_median_rates_2_aptFINAL!A:P,16,FALSE)</f>
        <v>1034.7327070879587</v>
      </c>
      <c r="G1799">
        <f>VLOOKUP(A1799&amp;B1799&amp;C1799&amp;3&amp;E1799,average_median_rates_2_aptFINAL!A:P,16,FALSE)</f>
        <v>1360.8682000730203</v>
      </c>
      <c r="H1799">
        <f>IF(D1799&lt;=3,VLOOKUP(A1799&amp;D1799,[1]ratio_condo_family!$A:$F,6,FALSE),0)</f>
        <v>1.1822010107024374</v>
      </c>
      <c r="I1799">
        <f>VLOOKUP(A1799&amp;3,[1]ratio_condo_family!$A:$F,6,FALSE)</f>
        <v>1.1926860077616435</v>
      </c>
      <c r="J1799">
        <f>VLOOKUP(A1799,[1]ratio_family_bedrooms!$A:$K,9,FALSE)</f>
        <v>1.0588235294117647</v>
      </c>
      <c r="K1799">
        <f>VLOOKUP(A1799,[1]ratio_family_bedrooms!$A:$K,10,FALSE)</f>
        <v>1.2222222222222223</v>
      </c>
      <c r="L1799">
        <f>VLOOKUP(A1799,[1]ratio_family_bedrooms!$A:$K,11,FALSE)</f>
        <v>1.5</v>
      </c>
      <c r="M1799">
        <f t="shared" si="28"/>
        <v>1223.262052126254</v>
      </c>
    </row>
    <row r="1800" spans="1:13" x14ac:dyDescent="0.2">
      <c r="A1800">
        <v>2008</v>
      </c>
      <c r="B1800">
        <v>10</v>
      </c>
      <c r="C1800" t="s">
        <v>59</v>
      </c>
      <c r="D1800">
        <v>2</v>
      </c>
      <c r="E1800" t="s">
        <v>29</v>
      </c>
      <c r="F1800">
        <f>VLOOKUP(A1800&amp;B1800&amp;C1800&amp;D1800&amp;E1800,average_median_rates_2_aptFINAL!A:P,16,FALSE)</f>
        <v>863.8770281810414</v>
      </c>
      <c r="G1800">
        <f>VLOOKUP(A1800&amp;B1800&amp;C1800&amp;3&amp;E1800,average_median_rates_2_aptFINAL!A:P,16,FALSE)</f>
        <v>1002.2716319824751</v>
      </c>
      <c r="H1800">
        <f>IF(D1800&lt;=3,VLOOKUP(A1800&amp;D1800,[1]ratio_condo_family!$A:$F,6,FALSE),0)</f>
        <v>1.1822010107024374</v>
      </c>
      <c r="I1800">
        <f>VLOOKUP(A1800&amp;3,[1]ratio_condo_family!$A:$F,6,FALSE)</f>
        <v>1.1926860077616435</v>
      </c>
      <c r="J1800">
        <f>VLOOKUP(A1800,[1]ratio_family_bedrooms!$A:$K,9,FALSE)</f>
        <v>1.0588235294117647</v>
      </c>
      <c r="K1800">
        <f>VLOOKUP(A1800,[1]ratio_family_bedrooms!$A:$K,10,FALSE)</f>
        <v>1.2222222222222223</v>
      </c>
      <c r="L1800">
        <f>VLOOKUP(A1800,[1]ratio_family_bedrooms!$A:$K,11,FALSE)</f>
        <v>1.5</v>
      </c>
      <c r="M1800">
        <f t="shared" si="28"/>
        <v>1021.2762958382451</v>
      </c>
    </row>
    <row r="1801" spans="1:13" x14ac:dyDescent="0.2">
      <c r="A1801">
        <v>2008</v>
      </c>
      <c r="B1801">
        <v>10</v>
      </c>
      <c r="C1801" t="s">
        <v>59</v>
      </c>
      <c r="D1801">
        <v>2</v>
      </c>
      <c r="E1801" t="s">
        <v>31</v>
      </c>
      <c r="F1801">
        <f>VLOOKUP(A1801&amp;B1801&amp;C1801&amp;D1801&amp;E1801,average_median_rates_2_aptFINAL!A:P,16,FALSE)</f>
        <v>1049.2906347850844</v>
      </c>
      <c r="G1801">
        <f>VLOOKUP(A1801&amp;B1801&amp;C1801&amp;3&amp;E1801,average_median_rates_2_aptFINAL!A:P,16,FALSE)</f>
        <v>1279.0164293537787</v>
      </c>
      <c r="H1801">
        <f>IF(D1801&lt;=3,VLOOKUP(A1801&amp;D1801,[1]ratio_condo_family!$A:$F,6,FALSE),0)</f>
        <v>1.1822010107024374</v>
      </c>
      <c r="I1801">
        <f>VLOOKUP(A1801&amp;3,[1]ratio_condo_family!$A:$F,6,FALSE)</f>
        <v>1.1926860077616435</v>
      </c>
      <c r="J1801">
        <f>VLOOKUP(A1801,[1]ratio_family_bedrooms!$A:$K,9,FALSE)</f>
        <v>1.0588235294117647</v>
      </c>
      <c r="K1801">
        <f>VLOOKUP(A1801,[1]ratio_family_bedrooms!$A:$K,10,FALSE)</f>
        <v>1.2222222222222223</v>
      </c>
      <c r="L1801">
        <f>VLOOKUP(A1801,[1]ratio_family_bedrooms!$A:$K,11,FALSE)</f>
        <v>1.5</v>
      </c>
      <c r="M1801">
        <f t="shared" si="28"/>
        <v>1240.4724489635289</v>
      </c>
    </row>
    <row r="1802" spans="1:13" x14ac:dyDescent="0.2">
      <c r="A1802">
        <v>2008</v>
      </c>
      <c r="B1802">
        <v>10</v>
      </c>
      <c r="C1802" t="s">
        <v>59</v>
      </c>
      <c r="D1802">
        <v>2</v>
      </c>
      <c r="E1802" t="s">
        <v>32</v>
      </c>
      <c r="F1802">
        <f>VLOOKUP(A1802&amp;B1802&amp;C1802&amp;D1802&amp;E1802,average_median_rates_2_aptFINAL!A:P,16,FALSE)</f>
        <v>969.46199829205773</v>
      </c>
      <c r="G1802">
        <f>VLOOKUP(A1802&amp;B1802&amp;C1802&amp;3&amp;E1802,average_median_rates_2_aptFINAL!A:P,16,FALSE)</f>
        <v>1243.948886454911</v>
      </c>
      <c r="H1802">
        <f>IF(D1802&lt;=3,VLOOKUP(A1802&amp;D1802,[1]ratio_condo_family!$A:$F,6,FALSE),0)</f>
        <v>1.1822010107024374</v>
      </c>
      <c r="I1802">
        <f>VLOOKUP(A1802&amp;3,[1]ratio_condo_family!$A:$F,6,FALSE)</f>
        <v>1.1926860077616435</v>
      </c>
      <c r="J1802">
        <f>VLOOKUP(A1802,[1]ratio_family_bedrooms!$A:$K,9,FALSE)</f>
        <v>1.0588235294117647</v>
      </c>
      <c r="K1802">
        <f>VLOOKUP(A1802,[1]ratio_family_bedrooms!$A:$K,10,FALSE)</f>
        <v>1.2222222222222223</v>
      </c>
      <c r="L1802">
        <f>VLOOKUP(A1802,[1]ratio_family_bedrooms!$A:$K,11,FALSE)</f>
        <v>1.5</v>
      </c>
      <c r="M1802">
        <f t="shared" si="28"/>
        <v>1146.0989542184752</v>
      </c>
    </row>
    <row r="1803" spans="1:13" x14ac:dyDescent="0.2">
      <c r="A1803">
        <v>2008</v>
      </c>
      <c r="B1803">
        <v>10</v>
      </c>
      <c r="C1803" t="s">
        <v>59</v>
      </c>
      <c r="D1803">
        <v>2</v>
      </c>
      <c r="E1803" t="s">
        <v>33</v>
      </c>
      <c r="F1803">
        <f>VLOOKUP(A1803&amp;B1803&amp;C1803&amp;D1803&amp;E1803,average_median_rates_2_aptFINAL!A:P,16,FALSE)</f>
        <v>1272.2189012240265</v>
      </c>
      <c r="G1803">
        <f>VLOOKUP(A1803&amp;B1803&amp;C1803&amp;3&amp;E1803,average_median_rates_2_aptFINAL!A:P,16,FALSE)</f>
        <v>1805.3596202993806</v>
      </c>
      <c r="H1803">
        <f>IF(D1803&lt;=3,VLOOKUP(A1803&amp;D1803,[1]ratio_condo_family!$A:$F,6,FALSE),0)</f>
        <v>1.1822010107024374</v>
      </c>
      <c r="I1803">
        <f>VLOOKUP(A1803&amp;3,[1]ratio_condo_family!$A:$F,6,FALSE)</f>
        <v>1.1926860077616435</v>
      </c>
      <c r="J1803">
        <f>VLOOKUP(A1803,[1]ratio_family_bedrooms!$A:$K,9,FALSE)</f>
        <v>1.0588235294117647</v>
      </c>
      <c r="K1803">
        <f>VLOOKUP(A1803,[1]ratio_family_bedrooms!$A:$K,10,FALSE)</f>
        <v>1.2222222222222223</v>
      </c>
      <c r="L1803">
        <f>VLOOKUP(A1803,[1]ratio_family_bedrooms!$A:$K,11,FALSE)</f>
        <v>1.5</v>
      </c>
      <c r="M1803">
        <f t="shared" si="28"/>
        <v>1504.0184708617885</v>
      </c>
    </row>
    <row r="1804" spans="1:13" x14ac:dyDescent="0.2">
      <c r="A1804">
        <v>2008</v>
      </c>
      <c r="B1804">
        <v>10</v>
      </c>
      <c r="C1804" t="s">
        <v>59</v>
      </c>
      <c r="D1804">
        <v>2</v>
      </c>
      <c r="E1804" t="s">
        <v>34</v>
      </c>
      <c r="F1804">
        <f>VLOOKUP(A1804&amp;B1804&amp;C1804&amp;D1804&amp;E1804,average_median_rates_2_aptFINAL!A:P,16,FALSE)</f>
        <v>1201.748932536291</v>
      </c>
      <c r="G1804">
        <f>VLOOKUP(A1804&amp;B1804&amp;C1804&amp;3&amp;E1804,average_median_rates_2_aptFINAL!A:P,16,FALSE)</f>
        <v>1297.8291347207009</v>
      </c>
      <c r="H1804">
        <f>IF(D1804&lt;=3,VLOOKUP(A1804&amp;D1804,[1]ratio_condo_family!$A:$F,6,FALSE),0)</f>
        <v>1.1822010107024374</v>
      </c>
      <c r="I1804">
        <f>VLOOKUP(A1804&amp;3,[1]ratio_condo_family!$A:$F,6,FALSE)</f>
        <v>1.1926860077616435</v>
      </c>
      <c r="J1804">
        <f>VLOOKUP(A1804,[1]ratio_family_bedrooms!$A:$K,9,FALSE)</f>
        <v>1.0588235294117647</v>
      </c>
      <c r="K1804">
        <f>VLOOKUP(A1804,[1]ratio_family_bedrooms!$A:$K,10,FALSE)</f>
        <v>1.2222222222222223</v>
      </c>
      <c r="L1804">
        <f>VLOOKUP(A1804,[1]ratio_family_bedrooms!$A:$K,11,FALSE)</f>
        <v>1.5</v>
      </c>
      <c r="M1804">
        <f t="shared" si="28"/>
        <v>1420.7088026549786</v>
      </c>
    </row>
    <row r="1805" spans="1:13" x14ac:dyDescent="0.2">
      <c r="A1805">
        <v>2008</v>
      </c>
      <c r="B1805">
        <v>10</v>
      </c>
      <c r="C1805" t="s">
        <v>59</v>
      </c>
      <c r="D1805">
        <v>2</v>
      </c>
      <c r="E1805" t="s">
        <v>35</v>
      </c>
      <c r="F1805">
        <f>VLOOKUP(A1805&amp;B1805&amp;C1805&amp;D1805&amp;E1805,average_median_rates_2_aptFINAL!A:P,16,FALSE)</f>
        <v>1741.6720751494481</v>
      </c>
      <c r="G1805">
        <f>VLOOKUP(A1805&amp;B1805&amp;C1805&amp;3&amp;E1805,average_median_rates_2_aptFINAL!A:P,16,FALSE)</f>
        <v>2714.9704271631936</v>
      </c>
      <c r="H1805">
        <f>IF(D1805&lt;=3,VLOOKUP(A1805&amp;D1805,[1]ratio_condo_family!$A:$F,6,FALSE),0)</f>
        <v>1.1822010107024374</v>
      </c>
      <c r="I1805">
        <f>VLOOKUP(A1805&amp;3,[1]ratio_condo_family!$A:$F,6,FALSE)</f>
        <v>1.1926860077616435</v>
      </c>
      <c r="J1805">
        <f>VLOOKUP(A1805,[1]ratio_family_bedrooms!$A:$K,9,FALSE)</f>
        <v>1.0588235294117647</v>
      </c>
      <c r="K1805">
        <f>VLOOKUP(A1805,[1]ratio_family_bedrooms!$A:$K,10,FALSE)</f>
        <v>1.2222222222222223</v>
      </c>
      <c r="L1805">
        <f>VLOOKUP(A1805,[1]ratio_family_bedrooms!$A:$K,11,FALSE)</f>
        <v>1.5</v>
      </c>
      <c r="M1805">
        <f t="shared" si="28"/>
        <v>2059.0064875538892</v>
      </c>
    </row>
    <row r="1806" spans="1:13" x14ac:dyDescent="0.2">
      <c r="A1806">
        <v>2008</v>
      </c>
      <c r="B1806">
        <v>10</v>
      </c>
      <c r="C1806" t="s">
        <v>59</v>
      </c>
      <c r="D1806">
        <v>2</v>
      </c>
      <c r="E1806" t="s">
        <v>36</v>
      </c>
      <c r="F1806">
        <f>VLOOKUP(A1806&amp;B1806&amp;C1806&amp;D1806&amp;E1806,average_median_rates_2_aptFINAL!A:P,16,FALSE)</f>
        <v>1017.1352120694565</v>
      </c>
      <c r="G1806">
        <f>VLOOKUP(A1806&amp;B1806&amp;C1806&amp;3&amp;E1806,average_median_rates_2_aptFINAL!A:P,16,FALSE)</f>
        <v>1252.4476086162833</v>
      </c>
      <c r="H1806">
        <f>IF(D1806&lt;=3,VLOOKUP(A1806&amp;D1806,[1]ratio_condo_family!$A:$F,6,FALSE),0)</f>
        <v>1.1822010107024374</v>
      </c>
      <c r="I1806">
        <f>VLOOKUP(A1806&amp;3,[1]ratio_condo_family!$A:$F,6,FALSE)</f>
        <v>1.1926860077616435</v>
      </c>
      <c r="J1806">
        <f>VLOOKUP(A1806,[1]ratio_family_bedrooms!$A:$K,9,FALSE)</f>
        <v>1.0588235294117647</v>
      </c>
      <c r="K1806">
        <f>VLOOKUP(A1806,[1]ratio_family_bedrooms!$A:$K,10,FALSE)</f>
        <v>1.2222222222222223</v>
      </c>
      <c r="L1806">
        <f>VLOOKUP(A1806,[1]ratio_family_bedrooms!$A:$K,11,FALSE)</f>
        <v>1.5</v>
      </c>
      <c r="M1806">
        <f t="shared" si="28"/>
        <v>1202.4582757295495</v>
      </c>
    </row>
    <row r="1807" spans="1:13" x14ac:dyDescent="0.2">
      <c r="A1807">
        <v>2008</v>
      </c>
      <c r="B1807">
        <v>10</v>
      </c>
      <c r="C1807" t="s">
        <v>59</v>
      </c>
      <c r="D1807">
        <v>2</v>
      </c>
      <c r="E1807" t="s">
        <v>37</v>
      </c>
      <c r="F1807">
        <f>VLOOKUP(A1807&amp;B1807&amp;C1807&amp;D1807&amp;E1807,average_median_rates_2_aptFINAL!A:P,16,FALSE)</f>
        <v>856.35809849131749</v>
      </c>
      <c r="G1807">
        <f>VLOOKUP(A1807&amp;B1807&amp;C1807&amp;3&amp;E1807,average_median_rates_2_aptFINAL!A:P,16,FALSE)</f>
        <v>925.54738434256535</v>
      </c>
      <c r="H1807">
        <f>IF(D1807&lt;=3,VLOOKUP(A1807&amp;D1807,[1]ratio_condo_family!$A:$F,6,FALSE),0)</f>
        <v>1.1822010107024374</v>
      </c>
      <c r="I1807">
        <f>VLOOKUP(A1807&amp;3,[1]ratio_condo_family!$A:$F,6,FALSE)</f>
        <v>1.1926860077616435</v>
      </c>
      <c r="J1807">
        <f>VLOOKUP(A1807,[1]ratio_family_bedrooms!$A:$K,9,FALSE)</f>
        <v>1.0588235294117647</v>
      </c>
      <c r="K1807">
        <f>VLOOKUP(A1807,[1]ratio_family_bedrooms!$A:$K,10,FALSE)</f>
        <v>1.2222222222222223</v>
      </c>
      <c r="L1807">
        <f>VLOOKUP(A1807,[1]ratio_family_bedrooms!$A:$K,11,FALSE)</f>
        <v>1.5</v>
      </c>
      <c r="M1807">
        <f t="shared" si="28"/>
        <v>1012.387409559653</v>
      </c>
    </row>
    <row r="1808" spans="1:13" x14ac:dyDescent="0.2">
      <c r="A1808">
        <v>2008</v>
      </c>
      <c r="B1808">
        <v>10</v>
      </c>
      <c r="C1808" t="s">
        <v>59</v>
      </c>
      <c r="D1808">
        <v>2</v>
      </c>
      <c r="E1808" t="s">
        <v>38</v>
      </c>
      <c r="F1808">
        <f>VLOOKUP(A1808&amp;B1808&amp;C1808&amp;D1808&amp;E1808,average_median_rates_2_aptFINAL!A:P,16,FALSE)</f>
        <v>792.84713919726698</v>
      </c>
      <c r="G1808">
        <f>VLOOKUP(A1808&amp;B1808&amp;C1808&amp;3&amp;E1808,average_median_rates_2_aptFINAL!A:P,16,FALSE)</f>
        <v>932.30156991602792</v>
      </c>
      <c r="H1808">
        <f>IF(D1808&lt;=3,VLOOKUP(A1808&amp;D1808,[1]ratio_condo_family!$A:$F,6,FALSE),0)</f>
        <v>1.1822010107024374</v>
      </c>
      <c r="I1808">
        <f>VLOOKUP(A1808&amp;3,[1]ratio_condo_family!$A:$F,6,FALSE)</f>
        <v>1.1926860077616435</v>
      </c>
      <c r="J1808">
        <f>VLOOKUP(A1808,[1]ratio_family_bedrooms!$A:$K,9,FALSE)</f>
        <v>1.0588235294117647</v>
      </c>
      <c r="K1808">
        <f>VLOOKUP(A1808,[1]ratio_family_bedrooms!$A:$K,10,FALSE)</f>
        <v>1.2222222222222223</v>
      </c>
      <c r="L1808">
        <f>VLOOKUP(A1808,[1]ratio_family_bedrooms!$A:$K,11,FALSE)</f>
        <v>1.5</v>
      </c>
      <c r="M1808">
        <f t="shared" si="28"/>
        <v>937.30468929154517</v>
      </c>
    </row>
    <row r="1809" spans="1:13" x14ac:dyDescent="0.2">
      <c r="A1809">
        <v>2008</v>
      </c>
      <c r="B1809">
        <v>10</v>
      </c>
      <c r="C1809" t="s">
        <v>59</v>
      </c>
      <c r="D1809">
        <v>2</v>
      </c>
      <c r="E1809" t="s">
        <v>39</v>
      </c>
      <c r="F1809">
        <f>VLOOKUP(A1809&amp;B1809&amp;C1809&amp;D1809&amp;E1809,average_median_rates_2_aptFINAL!A:P,16,FALSE)</f>
        <v>898.9920296043266</v>
      </c>
      <c r="G1809">
        <f>VLOOKUP(A1809&amp;B1809&amp;C1809&amp;3&amp;E1809,average_median_rates_2_aptFINAL!A:P,16,FALSE)</f>
        <v>1186.8506754289883</v>
      </c>
      <c r="H1809">
        <f>IF(D1809&lt;=3,VLOOKUP(A1809&amp;D1809,[1]ratio_condo_family!$A:$F,6,FALSE),0)</f>
        <v>1.1822010107024374</v>
      </c>
      <c r="I1809">
        <f>VLOOKUP(A1809&amp;3,[1]ratio_condo_family!$A:$F,6,FALSE)</f>
        <v>1.1926860077616435</v>
      </c>
      <c r="J1809">
        <f>VLOOKUP(A1809,[1]ratio_family_bedrooms!$A:$K,9,FALSE)</f>
        <v>1.0588235294117647</v>
      </c>
      <c r="K1809">
        <f>VLOOKUP(A1809,[1]ratio_family_bedrooms!$A:$K,10,FALSE)</f>
        <v>1.2222222222222223</v>
      </c>
      <c r="L1809">
        <f>VLOOKUP(A1809,[1]ratio_family_bedrooms!$A:$K,11,FALSE)</f>
        <v>1.5</v>
      </c>
      <c r="M1809">
        <f t="shared" si="28"/>
        <v>1062.7892860116704</v>
      </c>
    </row>
    <row r="1810" spans="1:13" x14ac:dyDescent="0.2">
      <c r="A1810">
        <v>2008</v>
      </c>
      <c r="B1810">
        <v>10</v>
      </c>
      <c r="C1810" t="s">
        <v>59</v>
      </c>
      <c r="D1810">
        <v>2</v>
      </c>
      <c r="E1810" t="s">
        <v>40</v>
      </c>
      <c r="F1810">
        <f>VLOOKUP(A1810&amp;B1810&amp;C1810&amp;D1810&amp;E1810,average_median_rates_2_aptFINAL!A:P,16,FALSE)</f>
        <v>884.75405636208393</v>
      </c>
      <c r="G1810">
        <f>VLOOKUP(A1810&amp;B1810&amp;C1810&amp;3&amp;E1810,average_median_rates_2_aptFINAL!A:P,16,FALSE)</f>
        <v>1093.1997079225998</v>
      </c>
      <c r="H1810">
        <f>IF(D1810&lt;=3,VLOOKUP(A1810&amp;D1810,[1]ratio_condo_family!$A:$F,6,FALSE),0)</f>
        <v>1.1822010107024374</v>
      </c>
      <c r="I1810">
        <f>VLOOKUP(A1810&amp;3,[1]ratio_condo_family!$A:$F,6,FALSE)</f>
        <v>1.1926860077616435</v>
      </c>
      <c r="J1810">
        <f>VLOOKUP(A1810,[1]ratio_family_bedrooms!$A:$K,9,FALSE)</f>
        <v>1.0588235294117647</v>
      </c>
      <c r="K1810">
        <f>VLOOKUP(A1810,[1]ratio_family_bedrooms!$A:$K,10,FALSE)</f>
        <v>1.2222222222222223</v>
      </c>
      <c r="L1810">
        <f>VLOOKUP(A1810,[1]ratio_family_bedrooms!$A:$K,11,FALSE)</f>
        <v>1.5</v>
      </c>
      <c r="M1810">
        <f t="shared" si="28"/>
        <v>1045.957139654337</v>
      </c>
    </row>
    <row r="1811" spans="1:13" x14ac:dyDescent="0.2">
      <c r="A1811">
        <v>2008</v>
      </c>
      <c r="B1811">
        <v>10</v>
      </c>
      <c r="C1811" t="s">
        <v>59</v>
      </c>
      <c r="D1811">
        <v>2</v>
      </c>
      <c r="E1811" t="s">
        <v>41</v>
      </c>
      <c r="F1811">
        <f>VLOOKUP(A1811&amp;B1811&amp;C1811&amp;D1811&amp;E1811,average_median_rates_2_aptFINAL!A:P,16,FALSE)</f>
        <v>897.9521776259611</v>
      </c>
      <c r="G1811">
        <f>VLOOKUP(A1811&amp;B1811&amp;C1811&amp;3&amp;E1811,average_median_rates_2_aptFINAL!A:P,16,FALSE)</f>
        <v>1029.3355239138371</v>
      </c>
      <c r="H1811">
        <f>IF(D1811&lt;=3,VLOOKUP(A1811&amp;D1811,[1]ratio_condo_family!$A:$F,6,FALSE),0)</f>
        <v>1.1822010107024374</v>
      </c>
      <c r="I1811">
        <f>VLOOKUP(A1811&amp;3,[1]ratio_condo_family!$A:$F,6,FALSE)</f>
        <v>1.1926860077616435</v>
      </c>
      <c r="J1811">
        <f>VLOOKUP(A1811,[1]ratio_family_bedrooms!$A:$K,9,FALSE)</f>
        <v>1.0588235294117647</v>
      </c>
      <c r="K1811">
        <f>VLOOKUP(A1811,[1]ratio_family_bedrooms!$A:$K,10,FALSE)</f>
        <v>1.2222222222222223</v>
      </c>
      <c r="L1811">
        <f>VLOOKUP(A1811,[1]ratio_family_bedrooms!$A:$K,11,FALSE)</f>
        <v>1.5</v>
      </c>
      <c r="M1811">
        <f t="shared" si="28"/>
        <v>1061.5599719518659</v>
      </c>
    </row>
    <row r="1812" spans="1:13" x14ac:dyDescent="0.2">
      <c r="A1812">
        <v>2008</v>
      </c>
      <c r="B1812">
        <v>10</v>
      </c>
      <c r="C1812" t="s">
        <v>59</v>
      </c>
      <c r="D1812">
        <v>2</v>
      </c>
      <c r="E1812" t="s">
        <v>42</v>
      </c>
      <c r="F1812">
        <f>VLOOKUP(A1812&amp;B1812&amp;C1812&amp;D1812&amp;E1812,average_median_rates_2_aptFINAL!A:P,16,FALSE)</f>
        <v>778.76914318246463</v>
      </c>
      <c r="G1812">
        <f>VLOOKUP(A1812&amp;B1812&amp;C1812&amp;3&amp;E1812,average_median_rates_2_aptFINAL!A:P,16,FALSE)</f>
        <v>981.64366557137623</v>
      </c>
      <c r="H1812">
        <f>IF(D1812&lt;=3,VLOOKUP(A1812&amp;D1812,[1]ratio_condo_family!$A:$F,6,FALSE),0)</f>
        <v>1.1822010107024374</v>
      </c>
      <c r="I1812">
        <f>VLOOKUP(A1812&amp;3,[1]ratio_condo_family!$A:$F,6,FALSE)</f>
        <v>1.1926860077616435</v>
      </c>
      <c r="J1812">
        <f>VLOOKUP(A1812,[1]ratio_family_bedrooms!$A:$K,9,FALSE)</f>
        <v>1.0588235294117647</v>
      </c>
      <c r="K1812">
        <f>VLOOKUP(A1812,[1]ratio_family_bedrooms!$A:$K,10,FALSE)</f>
        <v>1.2222222222222223</v>
      </c>
      <c r="L1812">
        <f>VLOOKUP(A1812,[1]ratio_family_bedrooms!$A:$K,11,FALSE)</f>
        <v>1.5</v>
      </c>
      <c r="M1812">
        <f t="shared" si="28"/>
        <v>920.66166817418093</v>
      </c>
    </row>
    <row r="1813" spans="1:13" x14ac:dyDescent="0.2">
      <c r="A1813">
        <v>2008</v>
      </c>
      <c r="B1813">
        <v>10</v>
      </c>
      <c r="C1813" t="s">
        <v>59</v>
      </c>
      <c r="D1813">
        <v>2</v>
      </c>
      <c r="E1813" t="s">
        <v>43</v>
      </c>
      <c r="F1813">
        <f>VLOOKUP(A1813&amp;B1813&amp;C1813&amp;D1813&amp;E1813,average_median_rates_2_aptFINAL!A:P,16,FALSE)</f>
        <v>1124</v>
      </c>
      <c r="G1813">
        <f>VLOOKUP(A1813&amp;B1813&amp;C1813&amp;3&amp;E1813,average_median_rates_2_aptFINAL!A:P,16,FALSE)</f>
        <v>1356</v>
      </c>
      <c r="H1813">
        <f>IF(D1813&lt;=3,VLOOKUP(A1813&amp;D1813,[1]ratio_condo_family!$A:$F,6,FALSE),0)</f>
        <v>1.1822010107024374</v>
      </c>
      <c r="I1813">
        <f>VLOOKUP(A1813&amp;3,[1]ratio_condo_family!$A:$F,6,FALSE)</f>
        <v>1.1926860077616435</v>
      </c>
      <c r="J1813">
        <f>VLOOKUP(A1813,[1]ratio_family_bedrooms!$A:$K,9,FALSE)</f>
        <v>1.0588235294117647</v>
      </c>
      <c r="K1813">
        <f>VLOOKUP(A1813,[1]ratio_family_bedrooms!$A:$K,10,FALSE)</f>
        <v>1.2222222222222223</v>
      </c>
      <c r="L1813">
        <f>VLOOKUP(A1813,[1]ratio_family_bedrooms!$A:$K,11,FALSE)</f>
        <v>1.5</v>
      </c>
      <c r="M1813">
        <f t="shared" si="28"/>
        <v>1328.7939360295397</v>
      </c>
    </row>
    <row r="1814" spans="1:13" x14ac:dyDescent="0.2">
      <c r="A1814">
        <v>2008</v>
      </c>
      <c r="B1814">
        <v>10</v>
      </c>
      <c r="C1814" t="s">
        <v>59</v>
      </c>
      <c r="D1814">
        <v>2</v>
      </c>
      <c r="E1814" t="s">
        <v>60</v>
      </c>
      <c r="F1814">
        <f>VLOOKUP(A1814&amp;B1814&amp;C1814&amp;D1814&amp;E1814,average_median_rates_2_aptFINAL!A:P,16,FALSE)</f>
        <v>989.45915172217497</v>
      </c>
      <c r="G1814">
        <f>VLOOKUP(A1814&amp;B1814&amp;C1814&amp;3&amp;E1814,average_median_rates_2_aptFINAL!A:P,16,FALSE)</f>
        <v>1228.6016794450527</v>
      </c>
      <c r="H1814">
        <f>IF(D1814&lt;=3,VLOOKUP(A1814&amp;D1814,[1]ratio_condo_family!$A:$F,6,FALSE),0)</f>
        <v>1.1822010107024374</v>
      </c>
      <c r="I1814">
        <f>VLOOKUP(A1814&amp;3,[1]ratio_condo_family!$A:$F,6,FALSE)</f>
        <v>1.1926860077616435</v>
      </c>
      <c r="J1814">
        <f>VLOOKUP(A1814,[1]ratio_family_bedrooms!$A:$K,9,FALSE)</f>
        <v>1.0588235294117647</v>
      </c>
      <c r="K1814">
        <f>VLOOKUP(A1814,[1]ratio_family_bedrooms!$A:$K,10,FALSE)</f>
        <v>1.2222222222222223</v>
      </c>
      <c r="L1814">
        <f>VLOOKUP(A1814,[1]ratio_family_bedrooms!$A:$K,11,FALSE)</f>
        <v>1.5</v>
      </c>
      <c r="M1814">
        <f t="shared" si="28"/>
        <v>1169.7396092147317</v>
      </c>
    </row>
    <row r="1815" spans="1:13" x14ac:dyDescent="0.2">
      <c r="A1815">
        <v>2008</v>
      </c>
      <c r="B1815">
        <v>10</v>
      </c>
      <c r="C1815" t="s">
        <v>59</v>
      </c>
      <c r="D1815">
        <v>3</v>
      </c>
      <c r="E1815" t="s">
        <v>12</v>
      </c>
      <c r="F1815">
        <f>VLOOKUP(A1815&amp;B1815&amp;C1815&amp;D1815&amp;E1815,average_median_rates_2_aptFINAL!A:P,16,FALSE)</f>
        <v>2533.856882073751</v>
      </c>
      <c r="G1815">
        <f>VLOOKUP(A1815&amp;B1815&amp;C1815&amp;3&amp;E1815,average_median_rates_2_aptFINAL!A:P,16,FALSE)</f>
        <v>2533.856882073751</v>
      </c>
      <c r="H1815">
        <f>IF(D1815&lt;=3,VLOOKUP(A1815&amp;D1815,[1]ratio_condo_family!$A:$F,6,FALSE),0)</f>
        <v>1.1926860077616435</v>
      </c>
      <c r="I1815">
        <f>VLOOKUP(A1815&amp;3,[1]ratio_condo_family!$A:$F,6,FALSE)</f>
        <v>1.1926860077616435</v>
      </c>
      <c r="J1815">
        <f>VLOOKUP(A1815,[1]ratio_family_bedrooms!$A:$K,9,FALSE)</f>
        <v>1.0588235294117647</v>
      </c>
      <c r="K1815">
        <f>VLOOKUP(A1815,[1]ratio_family_bedrooms!$A:$K,10,FALSE)</f>
        <v>1.2222222222222223</v>
      </c>
      <c r="L1815">
        <f>VLOOKUP(A1815,[1]ratio_family_bedrooms!$A:$K,11,FALSE)</f>
        <v>1.5</v>
      </c>
      <c r="M1815">
        <f t="shared" si="28"/>
        <v>3022.0956489199075</v>
      </c>
    </row>
    <row r="1816" spans="1:13" x14ac:dyDescent="0.2">
      <c r="A1816">
        <v>2008</v>
      </c>
      <c r="B1816">
        <v>10</v>
      </c>
      <c r="C1816" t="s">
        <v>59</v>
      </c>
      <c r="D1816">
        <v>3</v>
      </c>
      <c r="E1816" t="s">
        <v>16</v>
      </c>
      <c r="F1816">
        <f>VLOOKUP(A1816&amp;B1816&amp;C1816&amp;D1816&amp;E1816,average_median_rates_2_aptFINAL!A:P,16,FALSE)</f>
        <v>2212.3493975903607</v>
      </c>
      <c r="G1816">
        <f>VLOOKUP(A1816&amp;B1816&amp;C1816&amp;3&amp;E1816,average_median_rates_2_aptFINAL!A:P,16,FALSE)</f>
        <v>2212.3493975903607</v>
      </c>
      <c r="H1816">
        <f>IF(D1816&lt;=3,VLOOKUP(A1816&amp;D1816,[1]ratio_condo_family!$A:$F,6,FALSE),0)</f>
        <v>1.1926860077616435</v>
      </c>
      <c r="I1816">
        <f>VLOOKUP(A1816&amp;3,[1]ratio_condo_family!$A:$F,6,FALSE)</f>
        <v>1.1926860077616435</v>
      </c>
      <c r="J1816">
        <f>VLOOKUP(A1816,[1]ratio_family_bedrooms!$A:$K,9,FALSE)</f>
        <v>1.0588235294117647</v>
      </c>
      <c r="K1816">
        <f>VLOOKUP(A1816,[1]ratio_family_bedrooms!$A:$K,10,FALSE)</f>
        <v>1.2222222222222223</v>
      </c>
      <c r="L1816">
        <f>VLOOKUP(A1816,[1]ratio_family_bedrooms!$A:$K,11,FALSE)</f>
        <v>1.5</v>
      </c>
      <c r="M1816">
        <f t="shared" si="28"/>
        <v>2638.6381707859241</v>
      </c>
    </row>
    <row r="1817" spans="1:13" x14ac:dyDescent="0.2">
      <c r="A1817">
        <v>2008</v>
      </c>
      <c r="B1817">
        <v>10</v>
      </c>
      <c r="C1817" t="s">
        <v>59</v>
      </c>
      <c r="D1817">
        <v>3</v>
      </c>
      <c r="E1817" t="s">
        <v>17</v>
      </c>
      <c r="F1817">
        <f>VLOOKUP(A1817&amp;B1817&amp;C1817&amp;D1817&amp;E1817,average_median_rates_2_aptFINAL!A:P,16,FALSE)</f>
        <v>2356.4472029532294</v>
      </c>
      <c r="G1817">
        <f>VLOOKUP(A1817&amp;B1817&amp;C1817&amp;3&amp;E1817,average_median_rates_2_aptFINAL!A:P,16,FALSE)</f>
        <v>2356.4472029532294</v>
      </c>
      <c r="H1817">
        <f>IF(D1817&lt;=3,VLOOKUP(A1817&amp;D1817,[1]ratio_condo_family!$A:$F,6,FALSE),0)</f>
        <v>1.1926860077616435</v>
      </c>
      <c r="I1817">
        <f>VLOOKUP(A1817&amp;3,[1]ratio_condo_family!$A:$F,6,FALSE)</f>
        <v>1.1926860077616435</v>
      </c>
      <c r="J1817">
        <f>VLOOKUP(A1817,[1]ratio_family_bedrooms!$A:$K,9,FALSE)</f>
        <v>1.0588235294117647</v>
      </c>
      <c r="K1817">
        <f>VLOOKUP(A1817,[1]ratio_family_bedrooms!$A:$K,10,FALSE)</f>
        <v>1.2222222222222223</v>
      </c>
      <c r="L1817">
        <f>VLOOKUP(A1817,[1]ratio_family_bedrooms!$A:$K,11,FALSE)</f>
        <v>1.5</v>
      </c>
      <c r="M1817">
        <f t="shared" si="28"/>
        <v>2810.5016069913786</v>
      </c>
    </row>
    <row r="1818" spans="1:13" x14ac:dyDescent="0.2">
      <c r="A1818">
        <v>2008</v>
      </c>
      <c r="B1818">
        <v>10</v>
      </c>
      <c r="C1818" t="s">
        <v>59</v>
      </c>
      <c r="D1818">
        <v>3</v>
      </c>
      <c r="E1818" t="s">
        <v>19</v>
      </c>
      <c r="F1818">
        <f>VLOOKUP(A1818&amp;B1818&amp;C1818&amp;D1818&amp;E1818,average_median_rates_2_aptFINAL!A:P,16,FALSE)</f>
        <v>1756.1000365096795</v>
      </c>
      <c r="G1818">
        <f>VLOOKUP(A1818&amp;B1818&amp;C1818&amp;3&amp;E1818,average_median_rates_2_aptFINAL!A:P,16,FALSE)</f>
        <v>1756.1000365096795</v>
      </c>
      <c r="H1818">
        <f>IF(D1818&lt;=3,VLOOKUP(A1818&amp;D1818,[1]ratio_condo_family!$A:$F,6,FALSE),0)</f>
        <v>1.1926860077616435</v>
      </c>
      <c r="I1818">
        <f>VLOOKUP(A1818&amp;3,[1]ratio_condo_family!$A:$F,6,FALSE)</f>
        <v>1.1926860077616435</v>
      </c>
      <c r="J1818">
        <f>VLOOKUP(A1818,[1]ratio_family_bedrooms!$A:$K,9,FALSE)</f>
        <v>1.0588235294117647</v>
      </c>
      <c r="K1818">
        <f>VLOOKUP(A1818,[1]ratio_family_bedrooms!$A:$K,10,FALSE)</f>
        <v>1.2222222222222223</v>
      </c>
      <c r="L1818">
        <f>VLOOKUP(A1818,[1]ratio_family_bedrooms!$A:$K,11,FALSE)</f>
        <v>1.5</v>
      </c>
      <c r="M1818">
        <f t="shared" si="28"/>
        <v>2094.475941774806</v>
      </c>
    </row>
    <row r="1819" spans="1:13" x14ac:dyDescent="0.2">
      <c r="A1819">
        <v>2008</v>
      </c>
      <c r="B1819">
        <v>10</v>
      </c>
      <c r="C1819" t="s">
        <v>59</v>
      </c>
      <c r="D1819">
        <v>3</v>
      </c>
      <c r="E1819" t="s">
        <v>20</v>
      </c>
      <c r="F1819">
        <f>VLOOKUP(A1819&amp;B1819&amp;C1819&amp;D1819&amp;E1819,average_median_rates_2_aptFINAL!A:P,16,FALSE)</f>
        <v>2069.1913106973307</v>
      </c>
      <c r="G1819">
        <f>VLOOKUP(A1819&amp;B1819&amp;C1819&amp;3&amp;E1819,average_median_rates_2_aptFINAL!A:P,16,FALSE)</f>
        <v>2069.1913106973307</v>
      </c>
      <c r="H1819">
        <f>IF(D1819&lt;=3,VLOOKUP(A1819&amp;D1819,[1]ratio_condo_family!$A:$F,6,FALSE),0)</f>
        <v>1.1926860077616435</v>
      </c>
      <c r="I1819">
        <f>VLOOKUP(A1819&amp;3,[1]ratio_condo_family!$A:$F,6,FALSE)</f>
        <v>1.1926860077616435</v>
      </c>
      <c r="J1819">
        <f>VLOOKUP(A1819,[1]ratio_family_bedrooms!$A:$K,9,FALSE)</f>
        <v>1.0588235294117647</v>
      </c>
      <c r="K1819">
        <f>VLOOKUP(A1819,[1]ratio_family_bedrooms!$A:$K,10,FALSE)</f>
        <v>1.2222222222222223</v>
      </c>
      <c r="L1819">
        <f>VLOOKUP(A1819,[1]ratio_family_bedrooms!$A:$K,11,FALSE)</f>
        <v>1.5</v>
      </c>
      <c r="M1819">
        <f t="shared" si="28"/>
        <v>2467.8955236506818</v>
      </c>
    </row>
    <row r="1820" spans="1:13" x14ac:dyDescent="0.2">
      <c r="A1820">
        <v>2008</v>
      </c>
      <c r="B1820">
        <v>10</v>
      </c>
      <c r="C1820" t="s">
        <v>59</v>
      </c>
      <c r="D1820">
        <v>3</v>
      </c>
      <c r="E1820" t="s">
        <v>21</v>
      </c>
      <c r="F1820">
        <f>VLOOKUP(A1820&amp;B1820&amp;C1820&amp;D1820&amp;E1820,average_median_rates_2_aptFINAL!A:P,16,FALSE)</f>
        <v>2171.1347207009849</v>
      </c>
      <c r="G1820">
        <f>VLOOKUP(A1820&amp;B1820&amp;C1820&amp;3&amp;E1820,average_median_rates_2_aptFINAL!A:P,16,FALSE)</f>
        <v>2171.1347207009849</v>
      </c>
      <c r="H1820">
        <f>IF(D1820&lt;=3,VLOOKUP(A1820&amp;D1820,[1]ratio_condo_family!$A:$F,6,FALSE),0)</f>
        <v>1.1926860077616435</v>
      </c>
      <c r="I1820">
        <f>VLOOKUP(A1820&amp;3,[1]ratio_condo_family!$A:$F,6,FALSE)</f>
        <v>1.1926860077616435</v>
      </c>
      <c r="J1820">
        <f>VLOOKUP(A1820,[1]ratio_family_bedrooms!$A:$K,9,FALSE)</f>
        <v>1.0588235294117647</v>
      </c>
      <c r="K1820">
        <f>VLOOKUP(A1820,[1]ratio_family_bedrooms!$A:$K,10,FALSE)</f>
        <v>1.2222222222222223</v>
      </c>
      <c r="L1820">
        <f>VLOOKUP(A1820,[1]ratio_family_bedrooms!$A:$K,11,FALSE)</f>
        <v>1.5</v>
      </c>
      <c r="M1820">
        <f t="shared" si="28"/>
        <v>2589.4820023455486</v>
      </c>
    </row>
    <row r="1821" spans="1:13" x14ac:dyDescent="0.2">
      <c r="A1821">
        <v>2008</v>
      </c>
      <c r="B1821">
        <v>10</v>
      </c>
      <c r="C1821" t="s">
        <v>59</v>
      </c>
      <c r="D1821">
        <v>3</v>
      </c>
      <c r="E1821" t="s">
        <v>23</v>
      </c>
      <c r="F1821">
        <f>VLOOKUP(A1821&amp;B1821&amp;C1821&amp;D1821&amp;E1821,average_median_rates_2_aptFINAL!A:P,16,FALSE)</f>
        <v>1081.8955823293168</v>
      </c>
      <c r="G1821">
        <f>VLOOKUP(A1821&amp;B1821&amp;C1821&amp;3&amp;E1821,average_median_rates_2_aptFINAL!A:P,16,FALSE)</f>
        <v>1081.8955823293168</v>
      </c>
      <c r="H1821">
        <f>IF(D1821&lt;=3,VLOOKUP(A1821&amp;D1821,[1]ratio_condo_family!$A:$F,6,FALSE),0)</f>
        <v>1.1926860077616435</v>
      </c>
      <c r="I1821">
        <f>VLOOKUP(A1821&amp;3,[1]ratio_condo_family!$A:$F,6,FALSE)</f>
        <v>1.1926860077616435</v>
      </c>
      <c r="J1821">
        <f>VLOOKUP(A1821,[1]ratio_family_bedrooms!$A:$K,9,FALSE)</f>
        <v>1.0588235294117647</v>
      </c>
      <c r="K1821">
        <f>VLOOKUP(A1821,[1]ratio_family_bedrooms!$A:$K,10,FALSE)</f>
        <v>1.2222222222222223</v>
      </c>
      <c r="L1821">
        <f>VLOOKUP(A1821,[1]ratio_family_bedrooms!$A:$K,11,FALSE)</f>
        <v>1.5</v>
      </c>
      <c r="M1821">
        <f t="shared" si="28"/>
        <v>1290.3617229033114</v>
      </c>
    </row>
    <row r="1822" spans="1:13" x14ac:dyDescent="0.2">
      <c r="A1822">
        <v>2008</v>
      </c>
      <c r="B1822">
        <v>10</v>
      </c>
      <c r="C1822" t="s">
        <v>59</v>
      </c>
      <c r="D1822">
        <v>3</v>
      </c>
      <c r="E1822" t="s">
        <v>24</v>
      </c>
      <c r="F1822">
        <f>VLOOKUP(A1822&amp;B1822&amp;C1822&amp;D1822&amp;E1822,average_median_rates_2_aptFINAL!A:P,16,FALSE)</f>
        <v>1259.2342095655347</v>
      </c>
      <c r="G1822">
        <f>VLOOKUP(A1822&amp;B1822&amp;C1822&amp;3&amp;E1822,average_median_rates_2_aptFINAL!A:P,16,FALSE)</f>
        <v>1259.2342095655347</v>
      </c>
      <c r="H1822">
        <f>IF(D1822&lt;=3,VLOOKUP(A1822&amp;D1822,[1]ratio_condo_family!$A:$F,6,FALSE),0)</f>
        <v>1.1926860077616435</v>
      </c>
      <c r="I1822">
        <f>VLOOKUP(A1822&amp;3,[1]ratio_condo_family!$A:$F,6,FALSE)</f>
        <v>1.1926860077616435</v>
      </c>
      <c r="J1822">
        <f>VLOOKUP(A1822,[1]ratio_family_bedrooms!$A:$K,9,FALSE)</f>
        <v>1.0588235294117647</v>
      </c>
      <c r="K1822">
        <f>VLOOKUP(A1822,[1]ratio_family_bedrooms!$A:$K,10,FALSE)</f>
        <v>1.2222222222222223</v>
      </c>
      <c r="L1822">
        <f>VLOOKUP(A1822,[1]ratio_family_bedrooms!$A:$K,11,FALSE)</f>
        <v>1.5</v>
      </c>
      <c r="M1822">
        <f t="shared" si="28"/>
        <v>1501.8710222436064</v>
      </c>
    </row>
    <row r="1823" spans="1:13" x14ac:dyDescent="0.2">
      <c r="A1823">
        <v>2008</v>
      </c>
      <c r="B1823">
        <v>10</v>
      </c>
      <c r="C1823" t="s">
        <v>59</v>
      </c>
      <c r="D1823">
        <v>3</v>
      </c>
      <c r="E1823" t="s">
        <v>25</v>
      </c>
      <c r="F1823">
        <f>VLOOKUP(A1823&amp;B1823&amp;C1823&amp;D1823&amp;E1823,average_median_rates_2_aptFINAL!A:P,16,FALSE)</f>
        <v>1117.1281489594737</v>
      </c>
      <c r="G1823">
        <f>VLOOKUP(A1823&amp;B1823&amp;C1823&amp;3&amp;E1823,average_median_rates_2_aptFINAL!A:P,16,FALSE)</f>
        <v>1117.1281489594737</v>
      </c>
      <c r="H1823">
        <f>IF(D1823&lt;=3,VLOOKUP(A1823&amp;D1823,[1]ratio_condo_family!$A:$F,6,FALSE),0)</f>
        <v>1.1926860077616435</v>
      </c>
      <c r="I1823">
        <f>VLOOKUP(A1823&amp;3,[1]ratio_condo_family!$A:$F,6,FALSE)</f>
        <v>1.1926860077616435</v>
      </c>
      <c r="J1823">
        <f>VLOOKUP(A1823,[1]ratio_family_bedrooms!$A:$K,9,FALSE)</f>
        <v>1.0588235294117647</v>
      </c>
      <c r="K1823">
        <f>VLOOKUP(A1823,[1]ratio_family_bedrooms!$A:$K,10,FALSE)</f>
        <v>1.2222222222222223</v>
      </c>
      <c r="L1823">
        <f>VLOOKUP(A1823,[1]ratio_family_bedrooms!$A:$K,11,FALSE)</f>
        <v>1.5</v>
      </c>
      <c r="M1823">
        <f t="shared" si="28"/>
        <v>1332.3831121406292</v>
      </c>
    </row>
    <row r="1824" spans="1:13" x14ac:dyDescent="0.2">
      <c r="A1824">
        <v>2008</v>
      </c>
      <c r="B1824">
        <v>10</v>
      </c>
      <c r="C1824" t="s">
        <v>59</v>
      </c>
      <c r="D1824">
        <v>3</v>
      </c>
      <c r="E1824" t="s">
        <v>26</v>
      </c>
      <c r="F1824">
        <f>VLOOKUP(A1824&amp;B1824&amp;C1824&amp;D1824&amp;E1824,average_median_rates_2_aptFINAL!A:P,16,FALSE)</f>
        <v>1089.8992332968239</v>
      </c>
      <c r="G1824">
        <f>VLOOKUP(A1824&amp;B1824&amp;C1824&amp;3&amp;E1824,average_median_rates_2_aptFINAL!A:P,16,FALSE)</f>
        <v>1089.8992332968239</v>
      </c>
      <c r="H1824">
        <f>IF(D1824&lt;=3,VLOOKUP(A1824&amp;D1824,[1]ratio_condo_family!$A:$F,6,FALSE),0)</f>
        <v>1.1926860077616435</v>
      </c>
      <c r="I1824">
        <f>VLOOKUP(A1824&amp;3,[1]ratio_condo_family!$A:$F,6,FALSE)</f>
        <v>1.1926860077616435</v>
      </c>
      <c r="J1824">
        <f>VLOOKUP(A1824,[1]ratio_family_bedrooms!$A:$K,9,FALSE)</f>
        <v>1.0588235294117647</v>
      </c>
      <c r="K1824">
        <f>VLOOKUP(A1824,[1]ratio_family_bedrooms!$A:$K,10,FALSE)</f>
        <v>1.2222222222222223</v>
      </c>
      <c r="L1824">
        <f>VLOOKUP(A1824,[1]ratio_family_bedrooms!$A:$K,11,FALSE)</f>
        <v>1.5</v>
      </c>
      <c r="M1824">
        <f t="shared" si="28"/>
        <v>1299.9075654232649</v>
      </c>
    </row>
    <row r="1825" spans="1:13" x14ac:dyDescent="0.2">
      <c r="A1825">
        <v>2008</v>
      </c>
      <c r="B1825">
        <v>10</v>
      </c>
      <c r="C1825" t="s">
        <v>59</v>
      </c>
      <c r="D1825">
        <v>3</v>
      </c>
      <c r="E1825" t="s">
        <v>27</v>
      </c>
      <c r="F1825">
        <f>VLOOKUP(A1825&amp;B1825&amp;C1825&amp;D1825&amp;E1825,average_median_rates_2_aptFINAL!A:P,16,FALSE)</f>
        <v>2018.4877692588484</v>
      </c>
      <c r="G1825">
        <f>VLOOKUP(A1825&amp;B1825&amp;C1825&amp;3&amp;E1825,average_median_rates_2_aptFINAL!A:P,16,FALSE)</f>
        <v>2018.4877692588484</v>
      </c>
      <c r="H1825">
        <f>IF(D1825&lt;=3,VLOOKUP(A1825&amp;D1825,[1]ratio_condo_family!$A:$F,6,FALSE),0)</f>
        <v>1.1926860077616435</v>
      </c>
      <c r="I1825">
        <f>VLOOKUP(A1825&amp;3,[1]ratio_condo_family!$A:$F,6,FALSE)</f>
        <v>1.1926860077616435</v>
      </c>
      <c r="J1825">
        <f>VLOOKUP(A1825,[1]ratio_family_bedrooms!$A:$K,9,FALSE)</f>
        <v>1.0588235294117647</v>
      </c>
      <c r="K1825">
        <f>VLOOKUP(A1825,[1]ratio_family_bedrooms!$A:$K,10,FALSE)</f>
        <v>1.2222222222222223</v>
      </c>
      <c r="L1825">
        <f>VLOOKUP(A1825,[1]ratio_family_bedrooms!$A:$K,11,FALSE)</f>
        <v>1.5</v>
      </c>
      <c r="M1825">
        <f t="shared" si="28"/>
        <v>2407.4221192330415</v>
      </c>
    </row>
    <row r="1826" spans="1:13" x14ac:dyDescent="0.2">
      <c r="A1826">
        <v>2008</v>
      </c>
      <c r="B1826">
        <v>10</v>
      </c>
      <c r="C1826" t="s">
        <v>59</v>
      </c>
      <c r="D1826">
        <v>3</v>
      </c>
      <c r="E1826" t="s">
        <v>28</v>
      </c>
      <c r="F1826">
        <f>VLOOKUP(A1826&amp;B1826&amp;C1826&amp;D1826&amp;E1826,average_median_rates_2_aptFINAL!A:P,16,FALSE)</f>
        <v>1360.8682000730203</v>
      </c>
      <c r="G1826">
        <f>VLOOKUP(A1826&amp;B1826&amp;C1826&amp;3&amp;E1826,average_median_rates_2_aptFINAL!A:P,16,FALSE)</f>
        <v>1360.8682000730203</v>
      </c>
      <c r="H1826">
        <f>IF(D1826&lt;=3,VLOOKUP(A1826&amp;D1826,[1]ratio_condo_family!$A:$F,6,FALSE),0)</f>
        <v>1.1926860077616435</v>
      </c>
      <c r="I1826">
        <f>VLOOKUP(A1826&amp;3,[1]ratio_condo_family!$A:$F,6,FALSE)</f>
        <v>1.1926860077616435</v>
      </c>
      <c r="J1826">
        <f>VLOOKUP(A1826,[1]ratio_family_bedrooms!$A:$K,9,FALSE)</f>
        <v>1.0588235294117647</v>
      </c>
      <c r="K1826">
        <f>VLOOKUP(A1826,[1]ratio_family_bedrooms!$A:$K,10,FALSE)</f>
        <v>1.2222222222222223</v>
      </c>
      <c r="L1826">
        <f>VLOOKUP(A1826,[1]ratio_family_bedrooms!$A:$K,11,FALSE)</f>
        <v>1.5</v>
      </c>
      <c r="M1826">
        <f t="shared" si="28"/>
        <v>1623.0884606348641</v>
      </c>
    </row>
    <row r="1827" spans="1:13" x14ac:dyDescent="0.2">
      <c r="A1827">
        <v>2008</v>
      </c>
      <c r="B1827">
        <v>10</v>
      </c>
      <c r="C1827" t="s">
        <v>59</v>
      </c>
      <c r="D1827">
        <v>3</v>
      </c>
      <c r="E1827" t="s">
        <v>29</v>
      </c>
      <c r="F1827">
        <f>VLOOKUP(A1827&amp;B1827&amp;C1827&amp;D1827&amp;E1827,average_median_rates_2_aptFINAL!A:P,16,FALSE)</f>
        <v>1002.2716319824751</v>
      </c>
      <c r="G1827">
        <f>VLOOKUP(A1827&amp;B1827&amp;C1827&amp;3&amp;E1827,average_median_rates_2_aptFINAL!A:P,16,FALSE)</f>
        <v>1002.2716319824751</v>
      </c>
      <c r="H1827">
        <f>IF(D1827&lt;=3,VLOOKUP(A1827&amp;D1827,[1]ratio_condo_family!$A:$F,6,FALSE),0)</f>
        <v>1.1926860077616435</v>
      </c>
      <c r="I1827">
        <f>VLOOKUP(A1827&amp;3,[1]ratio_condo_family!$A:$F,6,FALSE)</f>
        <v>1.1926860077616435</v>
      </c>
      <c r="J1827">
        <f>VLOOKUP(A1827,[1]ratio_family_bedrooms!$A:$K,9,FALSE)</f>
        <v>1.0588235294117647</v>
      </c>
      <c r="K1827">
        <f>VLOOKUP(A1827,[1]ratio_family_bedrooms!$A:$K,10,FALSE)</f>
        <v>1.2222222222222223</v>
      </c>
      <c r="L1827">
        <f>VLOOKUP(A1827,[1]ratio_family_bedrooms!$A:$K,11,FALSE)</f>
        <v>1.5</v>
      </c>
      <c r="M1827">
        <f t="shared" si="28"/>
        <v>1195.3953514419254</v>
      </c>
    </row>
    <row r="1828" spans="1:13" x14ac:dyDescent="0.2">
      <c r="A1828">
        <v>2008</v>
      </c>
      <c r="B1828">
        <v>10</v>
      </c>
      <c r="C1828" t="s">
        <v>59</v>
      </c>
      <c r="D1828">
        <v>3</v>
      </c>
      <c r="E1828" t="s">
        <v>31</v>
      </c>
      <c r="F1828">
        <f>VLOOKUP(A1828&amp;B1828&amp;C1828&amp;D1828&amp;E1828,average_median_rates_2_aptFINAL!A:P,16,FALSE)</f>
        <v>1279.0164293537787</v>
      </c>
      <c r="G1828">
        <f>VLOOKUP(A1828&amp;B1828&amp;C1828&amp;3&amp;E1828,average_median_rates_2_aptFINAL!A:P,16,FALSE)</f>
        <v>1279.0164293537787</v>
      </c>
      <c r="H1828">
        <f>IF(D1828&lt;=3,VLOOKUP(A1828&amp;D1828,[1]ratio_condo_family!$A:$F,6,FALSE),0)</f>
        <v>1.1926860077616435</v>
      </c>
      <c r="I1828">
        <f>VLOOKUP(A1828&amp;3,[1]ratio_condo_family!$A:$F,6,FALSE)</f>
        <v>1.1926860077616435</v>
      </c>
      <c r="J1828">
        <f>VLOOKUP(A1828,[1]ratio_family_bedrooms!$A:$K,9,FALSE)</f>
        <v>1.0588235294117647</v>
      </c>
      <c r="K1828">
        <f>VLOOKUP(A1828,[1]ratio_family_bedrooms!$A:$K,10,FALSE)</f>
        <v>1.2222222222222223</v>
      </c>
      <c r="L1828">
        <f>VLOOKUP(A1828,[1]ratio_family_bedrooms!$A:$K,11,FALSE)</f>
        <v>1.5</v>
      </c>
      <c r="M1828">
        <f t="shared" si="28"/>
        <v>1525.4649989875104</v>
      </c>
    </row>
    <row r="1829" spans="1:13" x14ac:dyDescent="0.2">
      <c r="A1829">
        <v>2008</v>
      </c>
      <c r="B1829">
        <v>10</v>
      </c>
      <c r="C1829" t="s">
        <v>59</v>
      </c>
      <c r="D1829">
        <v>3</v>
      </c>
      <c r="E1829" t="s">
        <v>32</v>
      </c>
      <c r="F1829">
        <f>VLOOKUP(A1829&amp;B1829&amp;C1829&amp;D1829&amp;E1829,average_median_rates_2_aptFINAL!A:P,16,FALSE)</f>
        <v>1243.948886454911</v>
      </c>
      <c r="G1829">
        <f>VLOOKUP(A1829&amp;B1829&amp;C1829&amp;3&amp;E1829,average_median_rates_2_aptFINAL!A:P,16,FALSE)</f>
        <v>1243.948886454911</v>
      </c>
      <c r="H1829">
        <f>IF(D1829&lt;=3,VLOOKUP(A1829&amp;D1829,[1]ratio_condo_family!$A:$F,6,FALSE),0)</f>
        <v>1.1926860077616435</v>
      </c>
      <c r="I1829">
        <f>VLOOKUP(A1829&amp;3,[1]ratio_condo_family!$A:$F,6,FALSE)</f>
        <v>1.1926860077616435</v>
      </c>
      <c r="J1829">
        <f>VLOOKUP(A1829,[1]ratio_family_bedrooms!$A:$K,9,FALSE)</f>
        <v>1.0588235294117647</v>
      </c>
      <c r="K1829">
        <f>VLOOKUP(A1829,[1]ratio_family_bedrooms!$A:$K,10,FALSE)</f>
        <v>1.2222222222222223</v>
      </c>
      <c r="L1829">
        <f>VLOOKUP(A1829,[1]ratio_family_bedrooms!$A:$K,11,FALSE)</f>
        <v>1.5</v>
      </c>
      <c r="M1829">
        <f t="shared" si="28"/>
        <v>1483.6404312454497</v>
      </c>
    </row>
    <row r="1830" spans="1:13" x14ac:dyDescent="0.2">
      <c r="A1830">
        <v>2008</v>
      </c>
      <c r="B1830">
        <v>10</v>
      </c>
      <c r="C1830" t="s">
        <v>59</v>
      </c>
      <c r="D1830">
        <v>3</v>
      </c>
      <c r="E1830" t="s">
        <v>33</v>
      </c>
      <c r="F1830">
        <f>VLOOKUP(A1830&amp;B1830&amp;C1830&amp;D1830&amp;E1830,average_median_rates_2_aptFINAL!A:P,16,FALSE)</f>
        <v>1805.3596202993806</v>
      </c>
      <c r="G1830">
        <f>VLOOKUP(A1830&amp;B1830&amp;C1830&amp;3&amp;E1830,average_median_rates_2_aptFINAL!A:P,16,FALSE)</f>
        <v>1805.3596202993806</v>
      </c>
      <c r="H1830">
        <f>IF(D1830&lt;=3,VLOOKUP(A1830&amp;D1830,[1]ratio_condo_family!$A:$F,6,FALSE),0)</f>
        <v>1.1926860077616435</v>
      </c>
      <c r="I1830">
        <f>VLOOKUP(A1830&amp;3,[1]ratio_condo_family!$A:$F,6,FALSE)</f>
        <v>1.1926860077616435</v>
      </c>
      <c r="J1830">
        <f>VLOOKUP(A1830,[1]ratio_family_bedrooms!$A:$K,9,FALSE)</f>
        <v>1.0588235294117647</v>
      </c>
      <c r="K1830">
        <f>VLOOKUP(A1830,[1]ratio_family_bedrooms!$A:$K,10,FALSE)</f>
        <v>1.2222222222222223</v>
      </c>
      <c r="L1830">
        <f>VLOOKUP(A1830,[1]ratio_family_bedrooms!$A:$K,11,FALSE)</f>
        <v>1.5</v>
      </c>
      <c r="M1830">
        <f t="shared" si="28"/>
        <v>2153.2271581089449</v>
      </c>
    </row>
    <row r="1831" spans="1:13" x14ac:dyDescent="0.2">
      <c r="A1831">
        <v>2008</v>
      </c>
      <c r="B1831">
        <v>10</v>
      </c>
      <c r="C1831" t="s">
        <v>59</v>
      </c>
      <c r="D1831">
        <v>3</v>
      </c>
      <c r="E1831" t="s">
        <v>34</v>
      </c>
      <c r="F1831">
        <f>VLOOKUP(A1831&amp;B1831&amp;C1831&amp;D1831&amp;E1831,average_median_rates_2_aptFINAL!A:P,16,FALSE)</f>
        <v>1297.8291347207009</v>
      </c>
      <c r="G1831">
        <f>VLOOKUP(A1831&amp;B1831&amp;C1831&amp;3&amp;E1831,average_median_rates_2_aptFINAL!A:P,16,FALSE)</f>
        <v>1297.8291347207009</v>
      </c>
      <c r="H1831">
        <f>IF(D1831&lt;=3,VLOOKUP(A1831&amp;D1831,[1]ratio_condo_family!$A:$F,6,FALSE),0)</f>
        <v>1.1926860077616435</v>
      </c>
      <c r="I1831">
        <f>VLOOKUP(A1831&amp;3,[1]ratio_condo_family!$A:$F,6,FALSE)</f>
        <v>1.1926860077616435</v>
      </c>
      <c r="J1831">
        <f>VLOOKUP(A1831,[1]ratio_family_bedrooms!$A:$K,9,FALSE)</f>
        <v>1.0588235294117647</v>
      </c>
      <c r="K1831">
        <f>VLOOKUP(A1831,[1]ratio_family_bedrooms!$A:$K,10,FALSE)</f>
        <v>1.2222222222222223</v>
      </c>
      <c r="L1831">
        <f>VLOOKUP(A1831,[1]ratio_family_bedrooms!$A:$K,11,FALSE)</f>
        <v>1.5</v>
      </c>
      <c r="M1831">
        <f t="shared" si="28"/>
        <v>1547.902649446781</v>
      </c>
    </row>
    <row r="1832" spans="1:13" x14ac:dyDescent="0.2">
      <c r="A1832">
        <v>2008</v>
      </c>
      <c r="B1832">
        <v>10</v>
      </c>
      <c r="C1832" t="s">
        <v>59</v>
      </c>
      <c r="D1832">
        <v>3</v>
      </c>
      <c r="E1832" t="s">
        <v>35</v>
      </c>
      <c r="F1832">
        <f>VLOOKUP(A1832&amp;B1832&amp;C1832&amp;D1832&amp;E1832,average_median_rates_2_aptFINAL!A:P,16,FALSE)</f>
        <v>2714.9704271631936</v>
      </c>
      <c r="G1832">
        <f>VLOOKUP(A1832&amp;B1832&amp;C1832&amp;3&amp;E1832,average_median_rates_2_aptFINAL!A:P,16,FALSE)</f>
        <v>2714.9704271631936</v>
      </c>
      <c r="H1832">
        <f>IF(D1832&lt;=3,VLOOKUP(A1832&amp;D1832,[1]ratio_condo_family!$A:$F,6,FALSE),0)</f>
        <v>1.1926860077616435</v>
      </c>
      <c r="I1832">
        <f>VLOOKUP(A1832&amp;3,[1]ratio_condo_family!$A:$F,6,FALSE)</f>
        <v>1.1926860077616435</v>
      </c>
      <c r="J1832">
        <f>VLOOKUP(A1832,[1]ratio_family_bedrooms!$A:$K,9,FALSE)</f>
        <v>1.0588235294117647</v>
      </c>
      <c r="K1832">
        <f>VLOOKUP(A1832,[1]ratio_family_bedrooms!$A:$K,10,FALSE)</f>
        <v>1.2222222222222223</v>
      </c>
      <c r="L1832">
        <f>VLOOKUP(A1832,[1]ratio_family_bedrooms!$A:$K,11,FALSE)</f>
        <v>1.5</v>
      </c>
      <c r="M1832">
        <f t="shared" si="28"/>
        <v>3238.107239964193</v>
      </c>
    </row>
    <row r="1833" spans="1:13" x14ac:dyDescent="0.2">
      <c r="A1833">
        <v>2008</v>
      </c>
      <c r="B1833">
        <v>10</v>
      </c>
      <c r="C1833" t="s">
        <v>59</v>
      </c>
      <c r="D1833">
        <v>3</v>
      </c>
      <c r="E1833" t="s">
        <v>36</v>
      </c>
      <c r="F1833">
        <f>VLOOKUP(A1833&amp;B1833&amp;C1833&amp;D1833&amp;E1833,average_median_rates_2_aptFINAL!A:P,16,FALSE)</f>
        <v>1252.4476086162833</v>
      </c>
      <c r="G1833">
        <f>VLOOKUP(A1833&amp;B1833&amp;C1833&amp;3&amp;E1833,average_median_rates_2_aptFINAL!A:P,16,FALSE)</f>
        <v>1252.4476086162833</v>
      </c>
      <c r="H1833">
        <f>IF(D1833&lt;=3,VLOOKUP(A1833&amp;D1833,[1]ratio_condo_family!$A:$F,6,FALSE),0)</f>
        <v>1.1926860077616435</v>
      </c>
      <c r="I1833">
        <f>VLOOKUP(A1833&amp;3,[1]ratio_condo_family!$A:$F,6,FALSE)</f>
        <v>1.1926860077616435</v>
      </c>
      <c r="J1833">
        <f>VLOOKUP(A1833,[1]ratio_family_bedrooms!$A:$K,9,FALSE)</f>
        <v>1.0588235294117647</v>
      </c>
      <c r="K1833">
        <f>VLOOKUP(A1833,[1]ratio_family_bedrooms!$A:$K,10,FALSE)</f>
        <v>1.2222222222222223</v>
      </c>
      <c r="L1833">
        <f>VLOOKUP(A1833,[1]ratio_family_bedrooms!$A:$K,11,FALSE)</f>
        <v>1.5</v>
      </c>
      <c r="M1833">
        <f t="shared" si="28"/>
        <v>1493.7767382511722</v>
      </c>
    </row>
    <row r="1834" spans="1:13" x14ac:dyDescent="0.2">
      <c r="A1834">
        <v>2008</v>
      </c>
      <c r="B1834">
        <v>10</v>
      </c>
      <c r="C1834" t="s">
        <v>59</v>
      </c>
      <c r="D1834">
        <v>3</v>
      </c>
      <c r="E1834" t="s">
        <v>37</v>
      </c>
      <c r="F1834">
        <f>VLOOKUP(A1834&amp;B1834&amp;C1834&amp;D1834&amp;E1834,average_median_rates_2_aptFINAL!A:P,16,FALSE)</f>
        <v>925.54738434256535</v>
      </c>
      <c r="G1834">
        <f>VLOOKUP(A1834&amp;B1834&amp;C1834&amp;3&amp;E1834,average_median_rates_2_aptFINAL!A:P,16,FALSE)</f>
        <v>925.54738434256535</v>
      </c>
      <c r="H1834">
        <f>IF(D1834&lt;=3,VLOOKUP(A1834&amp;D1834,[1]ratio_condo_family!$A:$F,6,FALSE),0)</f>
        <v>1.1926860077616435</v>
      </c>
      <c r="I1834">
        <f>VLOOKUP(A1834&amp;3,[1]ratio_condo_family!$A:$F,6,FALSE)</f>
        <v>1.1926860077616435</v>
      </c>
      <c r="J1834">
        <f>VLOOKUP(A1834,[1]ratio_family_bedrooms!$A:$K,9,FALSE)</f>
        <v>1.0588235294117647</v>
      </c>
      <c r="K1834">
        <f>VLOOKUP(A1834,[1]ratio_family_bedrooms!$A:$K,10,FALSE)</f>
        <v>1.2222222222222223</v>
      </c>
      <c r="L1834">
        <f>VLOOKUP(A1834,[1]ratio_family_bedrooms!$A:$K,11,FALSE)</f>
        <v>1.5</v>
      </c>
      <c r="M1834">
        <f t="shared" si="28"/>
        <v>1103.8874148257657</v>
      </c>
    </row>
    <row r="1835" spans="1:13" x14ac:dyDescent="0.2">
      <c r="A1835">
        <v>2008</v>
      </c>
      <c r="B1835">
        <v>10</v>
      </c>
      <c r="C1835" t="s">
        <v>59</v>
      </c>
      <c r="D1835">
        <v>3</v>
      </c>
      <c r="E1835" t="s">
        <v>38</v>
      </c>
      <c r="F1835">
        <f>VLOOKUP(A1835&amp;B1835&amp;C1835&amp;D1835&amp;E1835,average_median_rates_2_aptFINAL!A:P,16,FALSE)</f>
        <v>932.30156991602792</v>
      </c>
      <c r="G1835">
        <f>VLOOKUP(A1835&amp;B1835&amp;C1835&amp;3&amp;E1835,average_median_rates_2_aptFINAL!A:P,16,FALSE)</f>
        <v>932.30156991602792</v>
      </c>
      <c r="H1835">
        <f>IF(D1835&lt;=3,VLOOKUP(A1835&amp;D1835,[1]ratio_condo_family!$A:$F,6,FALSE),0)</f>
        <v>1.1926860077616435</v>
      </c>
      <c r="I1835">
        <f>VLOOKUP(A1835&amp;3,[1]ratio_condo_family!$A:$F,6,FALSE)</f>
        <v>1.1926860077616435</v>
      </c>
      <c r="J1835">
        <f>VLOOKUP(A1835,[1]ratio_family_bedrooms!$A:$K,9,FALSE)</f>
        <v>1.0588235294117647</v>
      </c>
      <c r="K1835">
        <f>VLOOKUP(A1835,[1]ratio_family_bedrooms!$A:$K,10,FALSE)</f>
        <v>1.2222222222222223</v>
      </c>
      <c r="L1835">
        <f>VLOOKUP(A1835,[1]ratio_family_bedrooms!$A:$K,11,FALSE)</f>
        <v>1.5</v>
      </c>
      <c r="M1835">
        <f t="shared" si="28"/>
        <v>1111.94303745306</v>
      </c>
    </row>
    <row r="1836" spans="1:13" x14ac:dyDescent="0.2">
      <c r="A1836">
        <v>2008</v>
      </c>
      <c r="B1836">
        <v>10</v>
      </c>
      <c r="C1836" t="s">
        <v>59</v>
      </c>
      <c r="D1836">
        <v>3</v>
      </c>
      <c r="E1836" t="s">
        <v>39</v>
      </c>
      <c r="F1836">
        <f>VLOOKUP(A1836&amp;B1836&amp;C1836&amp;D1836&amp;E1836,average_median_rates_2_aptFINAL!A:P,16,FALSE)</f>
        <v>1186.8506754289883</v>
      </c>
      <c r="G1836">
        <f>VLOOKUP(A1836&amp;B1836&amp;C1836&amp;3&amp;E1836,average_median_rates_2_aptFINAL!A:P,16,FALSE)</f>
        <v>1186.8506754289883</v>
      </c>
      <c r="H1836">
        <f>IF(D1836&lt;=3,VLOOKUP(A1836&amp;D1836,[1]ratio_condo_family!$A:$F,6,FALSE),0)</f>
        <v>1.1926860077616435</v>
      </c>
      <c r="I1836">
        <f>VLOOKUP(A1836&amp;3,[1]ratio_condo_family!$A:$F,6,FALSE)</f>
        <v>1.1926860077616435</v>
      </c>
      <c r="J1836">
        <f>VLOOKUP(A1836,[1]ratio_family_bedrooms!$A:$K,9,FALSE)</f>
        <v>1.0588235294117647</v>
      </c>
      <c r="K1836">
        <f>VLOOKUP(A1836,[1]ratio_family_bedrooms!$A:$K,10,FALSE)</f>
        <v>1.2222222222222223</v>
      </c>
      <c r="L1836">
        <f>VLOOKUP(A1836,[1]ratio_family_bedrooms!$A:$K,11,FALSE)</f>
        <v>1.5</v>
      </c>
      <c r="M1836">
        <f t="shared" si="28"/>
        <v>1415.5401938866103</v>
      </c>
    </row>
    <row r="1837" spans="1:13" x14ac:dyDescent="0.2">
      <c r="A1837">
        <v>2008</v>
      </c>
      <c r="B1837">
        <v>10</v>
      </c>
      <c r="C1837" t="s">
        <v>59</v>
      </c>
      <c r="D1837">
        <v>3</v>
      </c>
      <c r="E1837" t="s">
        <v>40</v>
      </c>
      <c r="F1837">
        <f>VLOOKUP(A1837&amp;B1837&amp;C1837&amp;D1837&amp;E1837,average_median_rates_2_aptFINAL!A:P,16,FALSE)</f>
        <v>1093.1997079225998</v>
      </c>
      <c r="G1837">
        <f>VLOOKUP(A1837&amp;B1837&amp;C1837&amp;3&amp;E1837,average_median_rates_2_aptFINAL!A:P,16,FALSE)</f>
        <v>1093.1997079225998</v>
      </c>
      <c r="H1837">
        <f>IF(D1837&lt;=3,VLOOKUP(A1837&amp;D1837,[1]ratio_condo_family!$A:$F,6,FALSE),0)</f>
        <v>1.1926860077616435</v>
      </c>
      <c r="I1837">
        <f>VLOOKUP(A1837&amp;3,[1]ratio_condo_family!$A:$F,6,FALSE)</f>
        <v>1.1926860077616435</v>
      </c>
      <c r="J1837">
        <f>VLOOKUP(A1837,[1]ratio_family_bedrooms!$A:$K,9,FALSE)</f>
        <v>1.0588235294117647</v>
      </c>
      <c r="K1837">
        <f>VLOOKUP(A1837,[1]ratio_family_bedrooms!$A:$K,10,FALSE)</f>
        <v>1.2222222222222223</v>
      </c>
      <c r="L1837">
        <f>VLOOKUP(A1837,[1]ratio_family_bedrooms!$A:$K,11,FALSE)</f>
        <v>1.5</v>
      </c>
      <c r="M1837">
        <f t="shared" si="28"/>
        <v>1303.8439953284003</v>
      </c>
    </row>
    <row r="1838" spans="1:13" x14ac:dyDescent="0.2">
      <c r="A1838">
        <v>2008</v>
      </c>
      <c r="B1838">
        <v>10</v>
      </c>
      <c r="C1838" t="s">
        <v>59</v>
      </c>
      <c r="D1838">
        <v>3</v>
      </c>
      <c r="E1838" t="s">
        <v>41</v>
      </c>
      <c r="F1838">
        <f>VLOOKUP(A1838&amp;B1838&amp;C1838&amp;D1838&amp;E1838,average_median_rates_2_aptFINAL!A:P,16,FALSE)</f>
        <v>1029.3355239138371</v>
      </c>
      <c r="G1838">
        <f>VLOOKUP(A1838&amp;B1838&amp;C1838&amp;3&amp;E1838,average_median_rates_2_aptFINAL!A:P,16,FALSE)</f>
        <v>1029.3355239138371</v>
      </c>
      <c r="H1838">
        <f>IF(D1838&lt;=3,VLOOKUP(A1838&amp;D1838,[1]ratio_condo_family!$A:$F,6,FALSE),0)</f>
        <v>1.1926860077616435</v>
      </c>
      <c r="I1838">
        <f>VLOOKUP(A1838&amp;3,[1]ratio_condo_family!$A:$F,6,FALSE)</f>
        <v>1.1926860077616435</v>
      </c>
      <c r="J1838">
        <f>VLOOKUP(A1838,[1]ratio_family_bedrooms!$A:$K,9,FALSE)</f>
        <v>1.0588235294117647</v>
      </c>
      <c r="K1838">
        <f>VLOOKUP(A1838,[1]ratio_family_bedrooms!$A:$K,10,FALSE)</f>
        <v>1.2222222222222223</v>
      </c>
      <c r="L1838">
        <f>VLOOKUP(A1838,[1]ratio_family_bedrooms!$A:$K,11,FALSE)</f>
        <v>1.5</v>
      </c>
      <c r="M1838">
        <f t="shared" si="28"/>
        <v>1227.6740766640339</v>
      </c>
    </row>
    <row r="1839" spans="1:13" x14ac:dyDescent="0.2">
      <c r="A1839">
        <v>2008</v>
      </c>
      <c r="B1839">
        <v>10</v>
      </c>
      <c r="C1839" t="s">
        <v>59</v>
      </c>
      <c r="D1839">
        <v>3</v>
      </c>
      <c r="E1839" t="s">
        <v>42</v>
      </c>
      <c r="F1839">
        <f>VLOOKUP(A1839&amp;B1839&amp;C1839&amp;D1839&amp;E1839,average_median_rates_2_aptFINAL!A:P,16,FALSE)</f>
        <v>981.64366557137623</v>
      </c>
      <c r="G1839">
        <f>VLOOKUP(A1839&amp;B1839&amp;C1839&amp;3&amp;E1839,average_median_rates_2_aptFINAL!A:P,16,FALSE)</f>
        <v>981.64366557137623</v>
      </c>
      <c r="H1839">
        <f>IF(D1839&lt;=3,VLOOKUP(A1839&amp;D1839,[1]ratio_condo_family!$A:$F,6,FALSE),0)</f>
        <v>1.1926860077616435</v>
      </c>
      <c r="I1839">
        <f>VLOOKUP(A1839&amp;3,[1]ratio_condo_family!$A:$F,6,FALSE)</f>
        <v>1.1926860077616435</v>
      </c>
      <c r="J1839">
        <f>VLOOKUP(A1839,[1]ratio_family_bedrooms!$A:$K,9,FALSE)</f>
        <v>1.0588235294117647</v>
      </c>
      <c r="K1839">
        <f>VLOOKUP(A1839,[1]ratio_family_bedrooms!$A:$K,10,FALSE)</f>
        <v>1.2222222222222223</v>
      </c>
      <c r="L1839">
        <f>VLOOKUP(A1839,[1]ratio_family_bedrooms!$A:$K,11,FALSE)</f>
        <v>1.5</v>
      </c>
      <c r="M1839">
        <f t="shared" si="28"/>
        <v>1170.7926645348305</v>
      </c>
    </row>
    <row r="1840" spans="1:13" x14ac:dyDescent="0.2">
      <c r="A1840">
        <v>2008</v>
      </c>
      <c r="B1840">
        <v>10</v>
      </c>
      <c r="C1840" t="s">
        <v>59</v>
      </c>
      <c r="D1840">
        <v>3</v>
      </c>
      <c r="E1840" t="s">
        <v>43</v>
      </c>
      <c r="F1840">
        <f>VLOOKUP(A1840&amp;B1840&amp;C1840&amp;D1840&amp;E1840,average_median_rates_2_aptFINAL!A:P,16,FALSE)</f>
        <v>1356</v>
      </c>
      <c r="G1840">
        <f>VLOOKUP(A1840&amp;B1840&amp;C1840&amp;3&amp;E1840,average_median_rates_2_aptFINAL!A:P,16,FALSE)</f>
        <v>1356</v>
      </c>
      <c r="H1840">
        <f>IF(D1840&lt;=3,VLOOKUP(A1840&amp;D1840,[1]ratio_condo_family!$A:$F,6,FALSE),0)</f>
        <v>1.1926860077616435</v>
      </c>
      <c r="I1840">
        <f>VLOOKUP(A1840&amp;3,[1]ratio_condo_family!$A:$F,6,FALSE)</f>
        <v>1.1926860077616435</v>
      </c>
      <c r="J1840">
        <f>VLOOKUP(A1840,[1]ratio_family_bedrooms!$A:$K,9,FALSE)</f>
        <v>1.0588235294117647</v>
      </c>
      <c r="K1840">
        <f>VLOOKUP(A1840,[1]ratio_family_bedrooms!$A:$K,10,FALSE)</f>
        <v>1.2222222222222223</v>
      </c>
      <c r="L1840">
        <f>VLOOKUP(A1840,[1]ratio_family_bedrooms!$A:$K,11,FALSE)</f>
        <v>1.5</v>
      </c>
      <c r="M1840">
        <f t="shared" si="28"/>
        <v>1617.2822265247885</v>
      </c>
    </row>
    <row r="1841" spans="1:13" x14ac:dyDescent="0.2">
      <c r="A1841">
        <v>2008</v>
      </c>
      <c r="B1841">
        <v>10</v>
      </c>
      <c r="C1841" t="s">
        <v>59</v>
      </c>
      <c r="D1841">
        <v>3</v>
      </c>
      <c r="E1841" t="s">
        <v>60</v>
      </c>
      <c r="F1841">
        <f>VLOOKUP(A1841&amp;B1841&amp;C1841&amp;D1841&amp;E1841,average_median_rates_2_aptFINAL!A:P,16,FALSE)</f>
        <v>1228.6016794450527</v>
      </c>
      <c r="G1841">
        <f>VLOOKUP(A1841&amp;B1841&amp;C1841&amp;3&amp;E1841,average_median_rates_2_aptFINAL!A:P,16,FALSE)</f>
        <v>1228.6016794450527</v>
      </c>
      <c r="H1841">
        <f>IF(D1841&lt;=3,VLOOKUP(A1841&amp;D1841,[1]ratio_condo_family!$A:$F,6,FALSE),0)</f>
        <v>1.1926860077616435</v>
      </c>
      <c r="I1841">
        <f>VLOOKUP(A1841&amp;3,[1]ratio_condo_family!$A:$F,6,FALSE)</f>
        <v>1.1926860077616435</v>
      </c>
      <c r="J1841">
        <f>VLOOKUP(A1841,[1]ratio_family_bedrooms!$A:$K,9,FALSE)</f>
        <v>1.0588235294117647</v>
      </c>
      <c r="K1841">
        <f>VLOOKUP(A1841,[1]ratio_family_bedrooms!$A:$K,10,FALSE)</f>
        <v>1.2222222222222223</v>
      </c>
      <c r="L1841">
        <f>VLOOKUP(A1841,[1]ratio_family_bedrooms!$A:$K,11,FALSE)</f>
        <v>1.5</v>
      </c>
      <c r="M1841">
        <f t="shared" si="28"/>
        <v>1465.3360321865703</v>
      </c>
    </row>
    <row r="1842" spans="1:13" x14ac:dyDescent="0.2">
      <c r="A1842">
        <v>2008</v>
      </c>
      <c r="B1842">
        <v>10</v>
      </c>
      <c r="C1842" t="s">
        <v>61</v>
      </c>
      <c r="D1842">
        <v>1</v>
      </c>
      <c r="E1842" t="s">
        <v>16</v>
      </c>
      <c r="F1842">
        <f>VLOOKUP(A1842&amp;B1842&amp;C1842&amp;D1842&amp;E1842,average_median_rates_2_aptFINAL!A:P,16,FALSE)</f>
        <v>1059.5581263038105</v>
      </c>
      <c r="G1842">
        <f>VLOOKUP(A1842&amp;B1842&amp;C1842&amp;3&amp;E1842,average_median_rates_2_aptFINAL!A:P,16,FALSE)</f>
        <v>1901.9050356167729</v>
      </c>
      <c r="H1842">
        <f>IF(D1842&lt;=3,VLOOKUP(A1842&amp;D1842,[1]ratio_condo_family!$A:$F,6,FALSE),0)</f>
        <v>1.0907982583548699</v>
      </c>
      <c r="I1842">
        <f>VLOOKUP(A1842&amp;3,[1]ratio_condo_family!$A:$F,6,FALSE)</f>
        <v>1.1926860077616435</v>
      </c>
      <c r="J1842">
        <f>VLOOKUP(A1842,[1]ratio_family_bedrooms!$A:$K,9,FALSE)</f>
        <v>1.0588235294117647</v>
      </c>
      <c r="K1842">
        <f>VLOOKUP(A1842,[1]ratio_family_bedrooms!$A:$K,10,FALSE)</f>
        <v>1.2222222222222223</v>
      </c>
      <c r="L1842">
        <f>VLOOKUP(A1842,[1]ratio_family_bedrooms!$A:$K,11,FALSE)</f>
        <v>1.5</v>
      </c>
      <c r="M1842">
        <f t="shared" si="28"/>
        <v>1155.7641587979458</v>
      </c>
    </row>
    <row r="1843" spans="1:13" x14ac:dyDescent="0.2">
      <c r="A1843">
        <v>2008</v>
      </c>
      <c r="B1843">
        <v>10</v>
      </c>
      <c r="C1843" t="s">
        <v>61</v>
      </c>
      <c r="D1843">
        <v>1</v>
      </c>
      <c r="E1843" t="s">
        <v>17</v>
      </c>
      <c r="F1843">
        <f>VLOOKUP(A1843&amp;B1843&amp;C1843&amp;D1843&amp;E1843,average_median_rates_2_aptFINAL!A:P,16,FALSE)</f>
        <v>1079.1437511852816</v>
      </c>
      <c r="G1843">
        <f>VLOOKUP(A1843&amp;B1843&amp;C1843&amp;3&amp;E1843,average_median_rates_2_aptFINAL!A:P,16,FALSE)</f>
        <v>2029.7007472337971</v>
      </c>
      <c r="H1843">
        <f>IF(D1843&lt;=3,VLOOKUP(A1843&amp;D1843,[1]ratio_condo_family!$A:$F,6,FALSE),0)</f>
        <v>1.0907982583548699</v>
      </c>
      <c r="I1843">
        <f>VLOOKUP(A1843&amp;3,[1]ratio_condo_family!$A:$F,6,FALSE)</f>
        <v>1.1926860077616435</v>
      </c>
      <c r="J1843">
        <f>VLOOKUP(A1843,[1]ratio_family_bedrooms!$A:$K,9,FALSE)</f>
        <v>1.0588235294117647</v>
      </c>
      <c r="K1843">
        <f>VLOOKUP(A1843,[1]ratio_family_bedrooms!$A:$K,10,FALSE)</f>
        <v>1.2222222222222223</v>
      </c>
      <c r="L1843">
        <f>VLOOKUP(A1843,[1]ratio_family_bedrooms!$A:$K,11,FALSE)</f>
        <v>1.5</v>
      </c>
      <c r="M1843">
        <f t="shared" si="28"/>
        <v>1177.1281243074463</v>
      </c>
    </row>
    <row r="1844" spans="1:13" x14ac:dyDescent="0.2">
      <c r="A1844">
        <v>2008</v>
      </c>
      <c r="B1844">
        <v>10</v>
      </c>
      <c r="C1844" t="s">
        <v>61</v>
      </c>
      <c r="D1844">
        <v>1</v>
      </c>
      <c r="E1844" t="s">
        <v>19</v>
      </c>
      <c r="F1844">
        <f>VLOOKUP(A1844&amp;B1844&amp;C1844&amp;D1844&amp;E1844,average_median_rates_2_aptFINAL!A:P,16,FALSE)</f>
        <v>957.3582400910301</v>
      </c>
      <c r="G1844">
        <f>VLOOKUP(A1844&amp;B1844&amp;C1844&amp;3&amp;E1844,average_median_rates_2_aptFINAL!A:P,16,FALSE)</f>
        <v>1643.124012070695</v>
      </c>
      <c r="H1844">
        <f>IF(D1844&lt;=3,VLOOKUP(A1844&amp;D1844,[1]ratio_condo_family!$A:$F,6,FALSE),0)</f>
        <v>1.0907982583548699</v>
      </c>
      <c r="I1844">
        <f>VLOOKUP(A1844&amp;3,[1]ratio_condo_family!$A:$F,6,FALSE)</f>
        <v>1.1926860077616435</v>
      </c>
      <c r="J1844">
        <f>VLOOKUP(A1844,[1]ratio_family_bedrooms!$A:$K,9,FALSE)</f>
        <v>1.0588235294117647</v>
      </c>
      <c r="K1844">
        <f>VLOOKUP(A1844,[1]ratio_family_bedrooms!$A:$K,10,FALSE)</f>
        <v>1.2222222222222223</v>
      </c>
      <c r="L1844">
        <f>VLOOKUP(A1844,[1]ratio_family_bedrooms!$A:$K,11,FALSE)</f>
        <v>1.5</v>
      </c>
      <c r="M1844">
        <f t="shared" si="28"/>
        <v>1044.2847009129789</v>
      </c>
    </row>
    <row r="1845" spans="1:13" x14ac:dyDescent="0.2">
      <c r="A1845">
        <v>2008</v>
      </c>
      <c r="B1845">
        <v>10</v>
      </c>
      <c r="C1845" t="s">
        <v>61</v>
      </c>
      <c r="D1845">
        <v>1</v>
      </c>
      <c r="E1845" t="s">
        <v>20</v>
      </c>
      <c r="F1845">
        <f>VLOOKUP(A1845&amp;B1845&amp;C1845&amp;D1845&amp;E1845,average_median_rates_2_aptFINAL!A:P,16,FALSE)</f>
        <v>995.23990138440752</v>
      </c>
      <c r="G1845">
        <f>VLOOKUP(A1845&amp;B1845&amp;C1845&amp;3&amp;E1845,average_median_rates_2_aptFINAL!A:P,16,FALSE)</f>
        <v>2079.5911768932301</v>
      </c>
      <c r="H1845">
        <f>IF(D1845&lt;=3,VLOOKUP(A1845&amp;D1845,[1]ratio_condo_family!$A:$F,6,FALSE),0)</f>
        <v>1.0907982583548699</v>
      </c>
      <c r="I1845">
        <f>VLOOKUP(A1845&amp;3,[1]ratio_condo_family!$A:$F,6,FALSE)</f>
        <v>1.1926860077616435</v>
      </c>
      <c r="J1845">
        <f>VLOOKUP(A1845,[1]ratio_family_bedrooms!$A:$K,9,FALSE)</f>
        <v>1.0588235294117647</v>
      </c>
      <c r="K1845">
        <f>VLOOKUP(A1845,[1]ratio_family_bedrooms!$A:$K,10,FALSE)</f>
        <v>1.2222222222222223</v>
      </c>
      <c r="L1845">
        <f>VLOOKUP(A1845,[1]ratio_family_bedrooms!$A:$K,11,FALSE)</f>
        <v>1.5</v>
      </c>
      <c r="M1845">
        <f t="shared" si="28"/>
        <v>1085.6059510753842</v>
      </c>
    </row>
    <row r="1846" spans="1:13" x14ac:dyDescent="0.2">
      <c r="A1846">
        <v>2008</v>
      </c>
      <c r="B1846">
        <v>10</v>
      </c>
      <c r="C1846" t="s">
        <v>61</v>
      </c>
      <c r="D1846">
        <v>1</v>
      </c>
      <c r="E1846" t="s">
        <v>21</v>
      </c>
      <c r="F1846">
        <f>VLOOKUP(A1846&amp;B1846&amp;C1846&amp;D1846&amp;E1846,average_median_rates_2_aptFINAL!A:P,16,FALSE)</f>
        <v>955.50445666603048</v>
      </c>
      <c r="G1846">
        <f>VLOOKUP(A1846&amp;B1846&amp;C1846&amp;3&amp;E1846,average_median_rates_2_aptFINAL!A:P,16,FALSE)</f>
        <v>2008.3417157637568</v>
      </c>
      <c r="H1846">
        <f>IF(D1846&lt;=3,VLOOKUP(A1846&amp;D1846,[1]ratio_condo_family!$A:$F,6,FALSE),0)</f>
        <v>1.0907982583548699</v>
      </c>
      <c r="I1846">
        <f>VLOOKUP(A1846&amp;3,[1]ratio_condo_family!$A:$F,6,FALSE)</f>
        <v>1.1926860077616435</v>
      </c>
      <c r="J1846">
        <f>VLOOKUP(A1846,[1]ratio_family_bedrooms!$A:$K,9,FALSE)</f>
        <v>1.0588235294117647</v>
      </c>
      <c r="K1846">
        <f>VLOOKUP(A1846,[1]ratio_family_bedrooms!$A:$K,10,FALSE)</f>
        <v>1.2222222222222223</v>
      </c>
      <c r="L1846">
        <f>VLOOKUP(A1846,[1]ratio_family_bedrooms!$A:$K,11,FALSE)</f>
        <v>1.5</v>
      </c>
      <c r="M1846">
        <f t="shared" si="28"/>
        <v>1042.2625971816224</v>
      </c>
    </row>
    <row r="1847" spans="1:13" x14ac:dyDescent="0.2">
      <c r="A1847">
        <v>2008</v>
      </c>
      <c r="B1847">
        <v>10</v>
      </c>
      <c r="C1847" t="s">
        <v>61</v>
      </c>
      <c r="D1847">
        <v>1</v>
      </c>
      <c r="E1847" t="s">
        <v>23</v>
      </c>
      <c r="F1847">
        <f>VLOOKUP(A1847&amp;B1847&amp;C1847&amp;D1847&amp;E1847,average_median_rates_2_aptFINAL!A:P,16,FALSE)</f>
        <v>729.26227953726539</v>
      </c>
      <c r="G1847">
        <f>VLOOKUP(A1847&amp;B1847&amp;C1847&amp;3&amp;E1847,average_median_rates_2_aptFINAL!A:P,16,FALSE)</f>
        <v>1027.2884035062507</v>
      </c>
      <c r="H1847">
        <f>IF(D1847&lt;=3,VLOOKUP(A1847&amp;D1847,[1]ratio_condo_family!$A:$F,6,FALSE),0)</f>
        <v>1.0907982583548699</v>
      </c>
      <c r="I1847">
        <f>VLOOKUP(A1847&amp;3,[1]ratio_condo_family!$A:$F,6,FALSE)</f>
        <v>1.1926860077616435</v>
      </c>
      <c r="J1847">
        <f>VLOOKUP(A1847,[1]ratio_family_bedrooms!$A:$K,9,FALSE)</f>
        <v>1.0588235294117647</v>
      </c>
      <c r="K1847">
        <f>VLOOKUP(A1847,[1]ratio_family_bedrooms!$A:$K,10,FALSE)</f>
        <v>1.2222222222222223</v>
      </c>
      <c r="L1847">
        <f>VLOOKUP(A1847,[1]ratio_family_bedrooms!$A:$K,11,FALSE)</f>
        <v>1.5</v>
      </c>
      <c r="M1847">
        <f t="shared" si="28"/>
        <v>795.47802440315138</v>
      </c>
    </row>
    <row r="1848" spans="1:13" x14ac:dyDescent="0.2">
      <c r="A1848">
        <v>2008</v>
      </c>
      <c r="B1848">
        <v>10</v>
      </c>
      <c r="C1848" t="s">
        <v>61</v>
      </c>
      <c r="D1848">
        <v>1</v>
      </c>
      <c r="E1848" t="s">
        <v>24</v>
      </c>
      <c r="F1848">
        <f>VLOOKUP(A1848&amp;B1848&amp;C1848&amp;D1848&amp;E1848,average_median_rates_2_aptFINAL!A:P,16,FALSE)</f>
        <v>814.13332069030889</v>
      </c>
      <c r="G1848">
        <f>VLOOKUP(A1848&amp;B1848&amp;C1848&amp;3&amp;E1848,average_median_rates_2_aptFINAL!A:P,16,FALSE)</f>
        <v>1094.032907026872</v>
      </c>
      <c r="H1848">
        <f>IF(D1848&lt;=3,VLOOKUP(A1848&amp;D1848,[1]ratio_condo_family!$A:$F,6,FALSE),0)</f>
        <v>1.0907982583548699</v>
      </c>
      <c r="I1848">
        <f>VLOOKUP(A1848&amp;3,[1]ratio_condo_family!$A:$F,6,FALSE)</f>
        <v>1.1926860077616435</v>
      </c>
      <c r="J1848">
        <f>VLOOKUP(A1848,[1]ratio_family_bedrooms!$A:$K,9,FALSE)</f>
        <v>1.0588235294117647</v>
      </c>
      <c r="K1848">
        <f>VLOOKUP(A1848,[1]ratio_family_bedrooms!$A:$K,10,FALSE)</f>
        <v>1.2222222222222223</v>
      </c>
      <c r="L1848">
        <f>VLOOKUP(A1848,[1]ratio_family_bedrooms!$A:$K,11,FALSE)</f>
        <v>1.5</v>
      </c>
      <c r="M1848">
        <f t="shared" si="28"/>
        <v>888.05520827765565</v>
      </c>
    </row>
    <row r="1849" spans="1:13" x14ac:dyDescent="0.2">
      <c r="A1849">
        <v>2008</v>
      </c>
      <c r="B1849">
        <v>10</v>
      </c>
      <c r="C1849" t="s">
        <v>61</v>
      </c>
      <c r="D1849">
        <v>1</v>
      </c>
      <c r="E1849" t="s">
        <v>25</v>
      </c>
      <c r="F1849">
        <f>VLOOKUP(A1849&amp;B1849&amp;C1849&amp;D1849&amp;E1849,average_median_rates_2_aptFINAL!A:P,16,FALSE)</f>
        <v>769.88431632846539</v>
      </c>
      <c r="G1849">
        <f>VLOOKUP(A1849&amp;B1849&amp;C1849&amp;3&amp;E1849,average_median_rates_2_aptFINAL!A:P,16,FALSE)</f>
        <v>1034.3839312800367</v>
      </c>
      <c r="H1849">
        <f>IF(D1849&lt;=3,VLOOKUP(A1849&amp;D1849,[1]ratio_condo_family!$A:$F,6,FALSE),0)</f>
        <v>1.0907982583548699</v>
      </c>
      <c r="I1849">
        <f>VLOOKUP(A1849&amp;3,[1]ratio_condo_family!$A:$F,6,FALSE)</f>
        <v>1.1926860077616435</v>
      </c>
      <c r="J1849">
        <f>VLOOKUP(A1849,[1]ratio_family_bedrooms!$A:$K,9,FALSE)</f>
        <v>1.0588235294117647</v>
      </c>
      <c r="K1849">
        <f>VLOOKUP(A1849,[1]ratio_family_bedrooms!$A:$K,10,FALSE)</f>
        <v>1.2222222222222223</v>
      </c>
      <c r="L1849">
        <f>VLOOKUP(A1849,[1]ratio_family_bedrooms!$A:$K,11,FALSE)</f>
        <v>1.5</v>
      </c>
      <c r="M1849">
        <f t="shared" si="28"/>
        <v>839.78847138581978</v>
      </c>
    </row>
    <row r="1850" spans="1:13" x14ac:dyDescent="0.2">
      <c r="A1850">
        <v>2008</v>
      </c>
      <c r="B1850">
        <v>10</v>
      </c>
      <c r="C1850" t="s">
        <v>61</v>
      </c>
      <c r="D1850">
        <v>1</v>
      </c>
      <c r="E1850" t="s">
        <v>26</v>
      </c>
      <c r="F1850">
        <f>VLOOKUP(A1850&amp;B1850&amp;C1850&amp;D1850&amp;E1850,average_median_rates_2_aptFINAL!A:P,16,FALSE)</f>
        <v>837.66831025981378</v>
      </c>
      <c r="G1850">
        <f>VLOOKUP(A1850&amp;B1850&amp;C1850&amp;3&amp;E1850,average_median_rates_2_aptFINAL!A:P,16,FALSE)</f>
        <v>1068.781434114097</v>
      </c>
      <c r="H1850">
        <f>IF(D1850&lt;=3,VLOOKUP(A1850&amp;D1850,[1]ratio_condo_family!$A:$F,6,FALSE),0)</f>
        <v>1.0907982583548699</v>
      </c>
      <c r="I1850">
        <f>VLOOKUP(A1850&amp;3,[1]ratio_condo_family!$A:$F,6,FALSE)</f>
        <v>1.1926860077616435</v>
      </c>
      <c r="J1850">
        <f>VLOOKUP(A1850,[1]ratio_family_bedrooms!$A:$K,9,FALSE)</f>
        <v>1.0588235294117647</v>
      </c>
      <c r="K1850">
        <f>VLOOKUP(A1850,[1]ratio_family_bedrooms!$A:$K,10,FALSE)</f>
        <v>1.2222222222222223</v>
      </c>
      <c r="L1850">
        <f>VLOOKUP(A1850,[1]ratio_family_bedrooms!$A:$K,11,FALSE)</f>
        <v>1.5</v>
      </c>
      <c r="M1850">
        <f t="shared" si="28"/>
        <v>913.72713391047159</v>
      </c>
    </row>
    <row r="1851" spans="1:13" x14ac:dyDescent="0.2">
      <c r="A1851">
        <v>2008</v>
      </c>
      <c r="B1851">
        <v>10</v>
      </c>
      <c r="C1851" t="s">
        <v>61</v>
      </c>
      <c r="D1851">
        <v>1</v>
      </c>
      <c r="E1851" t="s">
        <v>27</v>
      </c>
      <c r="F1851">
        <f>VLOOKUP(A1851&amp;B1851&amp;C1851&amp;D1851&amp;E1851,average_median_rates_2_aptFINAL!A:P,16,FALSE)</f>
        <v>1201.8964536317085</v>
      </c>
      <c r="G1851">
        <f>VLOOKUP(A1851&amp;B1851&amp;C1851&amp;3&amp;E1851,average_median_rates_2_aptFINAL!A:P,16,FALSE)</f>
        <v>2036.794079609135</v>
      </c>
      <c r="H1851">
        <f>IF(D1851&lt;=3,VLOOKUP(A1851&amp;D1851,[1]ratio_condo_family!$A:$F,6,FALSE),0)</f>
        <v>1.0907982583548699</v>
      </c>
      <c r="I1851">
        <f>VLOOKUP(A1851&amp;3,[1]ratio_condo_family!$A:$F,6,FALSE)</f>
        <v>1.1926860077616435</v>
      </c>
      <c r="J1851">
        <f>VLOOKUP(A1851,[1]ratio_family_bedrooms!$A:$K,9,FALSE)</f>
        <v>1.0588235294117647</v>
      </c>
      <c r="K1851">
        <f>VLOOKUP(A1851,[1]ratio_family_bedrooms!$A:$K,10,FALSE)</f>
        <v>1.2222222222222223</v>
      </c>
      <c r="L1851">
        <f>VLOOKUP(A1851,[1]ratio_family_bedrooms!$A:$K,11,FALSE)</f>
        <v>1.5</v>
      </c>
      <c r="M1851">
        <f t="shared" si="28"/>
        <v>1311.0265583443622</v>
      </c>
    </row>
    <row r="1852" spans="1:13" x14ac:dyDescent="0.2">
      <c r="A1852">
        <v>2008</v>
      </c>
      <c r="B1852">
        <v>10</v>
      </c>
      <c r="C1852" t="s">
        <v>61</v>
      </c>
      <c r="D1852">
        <v>1</v>
      </c>
      <c r="E1852" t="s">
        <v>28</v>
      </c>
      <c r="F1852">
        <f>VLOOKUP(A1852&amp;B1852&amp;C1852&amp;D1852&amp;E1852,average_median_rates_2_aptFINAL!A:P,16,FALSE)</f>
        <v>764.00056893608985</v>
      </c>
      <c r="G1852">
        <f>VLOOKUP(A1852&amp;B1852&amp;C1852&amp;3&amp;E1852,average_median_rates_2_aptFINAL!A:P,16,FALSE)</f>
        <v>1224.2419887914918</v>
      </c>
      <c r="H1852">
        <f>IF(D1852&lt;=3,VLOOKUP(A1852&amp;D1852,[1]ratio_condo_family!$A:$F,6,FALSE),0)</f>
        <v>1.0907982583548699</v>
      </c>
      <c r="I1852">
        <f>VLOOKUP(A1852&amp;3,[1]ratio_condo_family!$A:$F,6,FALSE)</f>
        <v>1.1926860077616435</v>
      </c>
      <c r="J1852">
        <f>VLOOKUP(A1852,[1]ratio_family_bedrooms!$A:$K,9,FALSE)</f>
        <v>1.0588235294117647</v>
      </c>
      <c r="K1852">
        <f>VLOOKUP(A1852,[1]ratio_family_bedrooms!$A:$K,10,FALSE)</f>
        <v>1.2222222222222223</v>
      </c>
      <c r="L1852">
        <f>VLOOKUP(A1852,[1]ratio_family_bedrooms!$A:$K,11,FALSE)</f>
        <v>1.5</v>
      </c>
      <c r="M1852">
        <f t="shared" si="28"/>
        <v>833.37048997761656</v>
      </c>
    </row>
    <row r="1853" spans="1:13" x14ac:dyDescent="0.2">
      <c r="A1853">
        <v>2008</v>
      </c>
      <c r="B1853">
        <v>10</v>
      </c>
      <c r="C1853" t="s">
        <v>61</v>
      </c>
      <c r="D1853">
        <v>1</v>
      </c>
      <c r="E1853" t="s">
        <v>29</v>
      </c>
      <c r="F1853">
        <f>VLOOKUP(A1853&amp;B1853&amp;C1853&amp;D1853&amp;E1853,average_median_rates_2_aptFINAL!A:P,16,FALSE)</f>
        <v>697.66736203299797</v>
      </c>
      <c r="G1853">
        <f>VLOOKUP(A1853&amp;B1853&amp;C1853&amp;3&amp;E1853,average_median_rates_2_aptFINAL!A:P,16,FALSE)</f>
        <v>933.00043109642161</v>
      </c>
      <c r="H1853">
        <f>IF(D1853&lt;=3,VLOOKUP(A1853&amp;D1853,[1]ratio_condo_family!$A:$F,6,FALSE),0)</f>
        <v>1.0907982583548699</v>
      </c>
      <c r="I1853">
        <f>VLOOKUP(A1853&amp;3,[1]ratio_condo_family!$A:$F,6,FALSE)</f>
        <v>1.1926860077616435</v>
      </c>
      <c r="J1853">
        <f>VLOOKUP(A1853,[1]ratio_family_bedrooms!$A:$K,9,FALSE)</f>
        <v>1.0588235294117647</v>
      </c>
      <c r="K1853">
        <f>VLOOKUP(A1853,[1]ratio_family_bedrooms!$A:$K,10,FALSE)</f>
        <v>1.2222222222222223</v>
      </c>
      <c r="L1853">
        <f>VLOOKUP(A1853,[1]ratio_family_bedrooms!$A:$K,11,FALSE)</f>
        <v>1.5</v>
      </c>
      <c r="M1853">
        <f t="shared" si="28"/>
        <v>761.01434341663071</v>
      </c>
    </row>
    <row r="1854" spans="1:13" x14ac:dyDescent="0.2">
      <c r="A1854">
        <v>2008</v>
      </c>
      <c r="B1854">
        <v>10</v>
      </c>
      <c r="C1854" t="s">
        <v>61</v>
      </c>
      <c r="D1854">
        <v>1</v>
      </c>
      <c r="E1854" t="s">
        <v>31</v>
      </c>
      <c r="F1854">
        <f>VLOOKUP(A1854&amp;B1854&amp;C1854&amp;D1854&amp;E1854,average_median_rates_2_aptFINAL!A:P,16,FALSE)</f>
        <v>797.93286554143765</v>
      </c>
      <c r="G1854">
        <f>VLOOKUP(A1854&amp;B1854&amp;C1854&amp;3&amp;E1854,average_median_rates_2_aptFINAL!A:P,16,FALSE)</f>
        <v>1153.63797480481</v>
      </c>
      <c r="H1854">
        <f>IF(D1854&lt;=3,VLOOKUP(A1854&amp;D1854,[1]ratio_condo_family!$A:$F,6,FALSE),0)</f>
        <v>1.0907982583548699</v>
      </c>
      <c r="I1854">
        <f>VLOOKUP(A1854&amp;3,[1]ratio_condo_family!$A:$F,6,FALSE)</f>
        <v>1.1926860077616435</v>
      </c>
      <c r="J1854">
        <f>VLOOKUP(A1854,[1]ratio_family_bedrooms!$A:$K,9,FALSE)</f>
        <v>1.0588235294117647</v>
      </c>
      <c r="K1854">
        <f>VLOOKUP(A1854,[1]ratio_family_bedrooms!$A:$K,10,FALSE)</f>
        <v>1.2222222222222223</v>
      </c>
      <c r="L1854">
        <f>VLOOKUP(A1854,[1]ratio_family_bedrooms!$A:$K,11,FALSE)</f>
        <v>1.5</v>
      </c>
      <c r="M1854">
        <f t="shared" si="28"/>
        <v>870.38378001671072</v>
      </c>
    </row>
    <row r="1855" spans="1:13" x14ac:dyDescent="0.2">
      <c r="A1855">
        <v>2008</v>
      </c>
      <c r="B1855">
        <v>10</v>
      </c>
      <c r="C1855" t="s">
        <v>61</v>
      </c>
      <c r="D1855">
        <v>1</v>
      </c>
      <c r="E1855" t="s">
        <v>32</v>
      </c>
      <c r="F1855">
        <f>VLOOKUP(A1855&amp;B1855&amp;C1855&amp;D1855&amp;E1855,average_median_rates_2_aptFINAL!A:P,16,FALSE)</f>
        <v>717.65598331120782</v>
      </c>
      <c r="G1855">
        <f>VLOOKUP(A1855&amp;B1855&amp;C1855&amp;3&amp;E1855,average_median_rates_2_aptFINAL!A:P,16,FALSE)</f>
        <v>1199.7413421468639</v>
      </c>
      <c r="H1855">
        <f>IF(D1855&lt;=3,VLOOKUP(A1855&amp;D1855,[1]ratio_condo_family!$A:$F,6,FALSE),0)</f>
        <v>1.0907982583548699</v>
      </c>
      <c r="I1855">
        <f>VLOOKUP(A1855&amp;3,[1]ratio_condo_family!$A:$F,6,FALSE)</f>
        <v>1.1926860077616435</v>
      </c>
      <c r="J1855">
        <f>VLOOKUP(A1855,[1]ratio_family_bedrooms!$A:$K,9,FALSE)</f>
        <v>1.0588235294117647</v>
      </c>
      <c r="K1855">
        <f>VLOOKUP(A1855,[1]ratio_family_bedrooms!$A:$K,10,FALSE)</f>
        <v>1.2222222222222223</v>
      </c>
      <c r="L1855">
        <f>VLOOKUP(A1855,[1]ratio_family_bedrooms!$A:$K,11,FALSE)</f>
        <v>1.5</v>
      </c>
      <c r="M1855">
        <f t="shared" si="28"/>
        <v>782.81789669381703</v>
      </c>
    </row>
    <row r="1856" spans="1:13" x14ac:dyDescent="0.2">
      <c r="A1856">
        <v>2008</v>
      </c>
      <c r="B1856">
        <v>10</v>
      </c>
      <c r="C1856" t="s">
        <v>61</v>
      </c>
      <c r="D1856">
        <v>1</v>
      </c>
      <c r="E1856" t="s">
        <v>33</v>
      </c>
      <c r="F1856">
        <f>VLOOKUP(A1856&amp;B1856&amp;C1856&amp;D1856&amp;E1856,average_median_rates_2_aptFINAL!A:P,16,FALSE)</f>
        <v>994.99810354637009</v>
      </c>
      <c r="G1856">
        <f>VLOOKUP(A1856&amp;B1856&amp;C1856&amp;3&amp;E1856,average_median_rates_2_aptFINAL!A:P,16,FALSE)</f>
        <v>1800.995114240553</v>
      </c>
      <c r="H1856">
        <f>IF(D1856&lt;=3,VLOOKUP(A1856&amp;D1856,[1]ratio_condo_family!$A:$F,6,FALSE),0)</f>
        <v>1.0907982583548699</v>
      </c>
      <c r="I1856">
        <f>VLOOKUP(A1856&amp;3,[1]ratio_condo_family!$A:$F,6,FALSE)</f>
        <v>1.1926860077616435</v>
      </c>
      <c r="J1856">
        <f>VLOOKUP(A1856,[1]ratio_family_bedrooms!$A:$K,9,FALSE)</f>
        <v>1.0588235294117647</v>
      </c>
      <c r="K1856">
        <f>VLOOKUP(A1856,[1]ratio_family_bedrooms!$A:$K,10,FALSE)</f>
        <v>1.2222222222222223</v>
      </c>
      <c r="L1856">
        <f>VLOOKUP(A1856,[1]ratio_family_bedrooms!$A:$K,11,FALSE)</f>
        <v>1.5</v>
      </c>
      <c r="M1856">
        <f t="shared" si="28"/>
        <v>1085.342198414779</v>
      </c>
    </row>
    <row r="1857" spans="1:13" x14ac:dyDescent="0.2">
      <c r="A1857">
        <v>2008</v>
      </c>
      <c r="B1857">
        <v>10</v>
      </c>
      <c r="C1857" t="s">
        <v>61</v>
      </c>
      <c r="D1857">
        <v>1</v>
      </c>
      <c r="E1857" t="s">
        <v>34</v>
      </c>
      <c r="F1857">
        <f>VLOOKUP(A1857&amp;B1857&amp;C1857&amp;D1857&amp;E1857,average_median_rates_2_aptFINAL!A:P,16,FALSE)</f>
        <v>965.01517162905702</v>
      </c>
      <c r="G1857">
        <f>VLOOKUP(A1857&amp;B1857&amp;C1857&amp;3&amp;E1857,average_median_rates_2_aptFINAL!A:P,16,FALSE)</f>
        <v>1240.4440293145558</v>
      </c>
      <c r="H1857">
        <f>IF(D1857&lt;=3,VLOOKUP(A1857&amp;D1857,[1]ratio_condo_family!$A:$F,6,FALSE),0)</f>
        <v>1.0907982583548699</v>
      </c>
      <c r="I1857">
        <f>VLOOKUP(A1857&amp;3,[1]ratio_condo_family!$A:$F,6,FALSE)</f>
        <v>1.1926860077616435</v>
      </c>
      <c r="J1857">
        <f>VLOOKUP(A1857,[1]ratio_family_bedrooms!$A:$K,9,FALSE)</f>
        <v>1.0588235294117647</v>
      </c>
      <c r="K1857">
        <f>VLOOKUP(A1857,[1]ratio_family_bedrooms!$A:$K,10,FALSE)</f>
        <v>1.2222222222222223</v>
      </c>
      <c r="L1857">
        <f>VLOOKUP(A1857,[1]ratio_family_bedrooms!$A:$K,11,FALSE)</f>
        <v>1.5</v>
      </c>
      <c r="M1857">
        <f t="shared" si="28"/>
        <v>1052.6368684990011</v>
      </c>
    </row>
    <row r="1858" spans="1:13" x14ac:dyDescent="0.2">
      <c r="A1858">
        <v>2008</v>
      </c>
      <c r="B1858">
        <v>10</v>
      </c>
      <c r="C1858" t="s">
        <v>61</v>
      </c>
      <c r="D1858">
        <v>1</v>
      </c>
      <c r="E1858" t="s">
        <v>35</v>
      </c>
      <c r="F1858">
        <f>VLOOKUP(A1858&amp;B1858&amp;C1858&amp;D1858&amp;E1858,average_median_rates_2_aptFINAL!A:P,16,FALSE)</f>
        <v>1138.4648207851294</v>
      </c>
      <c r="G1858">
        <f>VLOOKUP(A1858&amp;B1858&amp;C1858&amp;3&amp;E1858,average_median_rates_2_aptFINAL!A:P,16,FALSE)</f>
        <v>2509.34042247449</v>
      </c>
      <c r="H1858">
        <f>IF(D1858&lt;=3,VLOOKUP(A1858&amp;D1858,[1]ratio_condo_family!$A:$F,6,FALSE),0)</f>
        <v>1.0907982583548699</v>
      </c>
      <c r="I1858">
        <f>VLOOKUP(A1858&amp;3,[1]ratio_condo_family!$A:$F,6,FALSE)</f>
        <v>1.1926860077616435</v>
      </c>
      <c r="J1858">
        <f>VLOOKUP(A1858,[1]ratio_family_bedrooms!$A:$K,9,FALSE)</f>
        <v>1.0588235294117647</v>
      </c>
      <c r="K1858">
        <f>VLOOKUP(A1858,[1]ratio_family_bedrooms!$A:$K,10,FALSE)</f>
        <v>1.2222222222222223</v>
      </c>
      <c r="L1858">
        <f>VLOOKUP(A1858,[1]ratio_family_bedrooms!$A:$K,11,FALSE)</f>
        <v>1.5</v>
      </c>
      <c r="M1858">
        <f t="shared" si="28"/>
        <v>1241.8354437107082</v>
      </c>
    </row>
    <row r="1859" spans="1:13" x14ac:dyDescent="0.2">
      <c r="A1859">
        <v>2008</v>
      </c>
      <c r="B1859">
        <v>10</v>
      </c>
      <c r="C1859" t="s">
        <v>61</v>
      </c>
      <c r="D1859">
        <v>1</v>
      </c>
      <c r="E1859" t="s">
        <v>36</v>
      </c>
      <c r="F1859">
        <f>VLOOKUP(A1859&amp;B1859&amp;C1859&amp;D1859&amp;E1859,average_median_rates_2_aptFINAL!A:P,16,FALSE)</f>
        <v>811.23174663379507</v>
      </c>
      <c r="G1859">
        <f>VLOOKUP(A1859&amp;B1859&amp;C1859&amp;3&amp;E1859,average_median_rates_2_aptFINAL!A:P,16,FALSE)</f>
        <v>1131.060497197873</v>
      </c>
      <c r="H1859">
        <f>IF(D1859&lt;=3,VLOOKUP(A1859&amp;D1859,[1]ratio_condo_family!$A:$F,6,FALSE),0)</f>
        <v>1.0907982583548699</v>
      </c>
      <c r="I1859">
        <f>VLOOKUP(A1859&amp;3,[1]ratio_condo_family!$A:$F,6,FALSE)</f>
        <v>1.1926860077616435</v>
      </c>
      <c r="J1859">
        <f>VLOOKUP(A1859,[1]ratio_family_bedrooms!$A:$K,9,FALSE)</f>
        <v>1.0588235294117647</v>
      </c>
      <c r="K1859">
        <f>VLOOKUP(A1859,[1]ratio_family_bedrooms!$A:$K,10,FALSE)</f>
        <v>1.2222222222222223</v>
      </c>
      <c r="L1859">
        <f>VLOOKUP(A1859,[1]ratio_family_bedrooms!$A:$K,11,FALSE)</f>
        <v>1.5</v>
      </c>
      <c r="M1859">
        <f t="shared" ref="M1859:M1922" si="29">IF(D1859&lt;=3,F1859*H1859,IF(D1859=4,G1859*I1859*J1859,IF(D1859=5,G1859*I1859*J1859*K1859,IF(D1859=6,G1859*I1859*J1859*K1859*L1859,0))))</f>
        <v>884.89017635032269</v>
      </c>
    </row>
    <row r="1860" spans="1:13" x14ac:dyDescent="0.2">
      <c r="A1860">
        <v>2008</v>
      </c>
      <c r="B1860">
        <v>10</v>
      </c>
      <c r="C1860" t="s">
        <v>61</v>
      </c>
      <c r="D1860">
        <v>1</v>
      </c>
      <c r="E1860" t="s">
        <v>37</v>
      </c>
      <c r="F1860">
        <f>VLOOKUP(A1860&amp;B1860&amp;C1860&amp;D1860&amp;E1860,average_median_rates_2_aptFINAL!A:P,16,FALSE)</f>
        <v>672.92338327327911</v>
      </c>
      <c r="G1860">
        <f>VLOOKUP(A1860&amp;B1860&amp;C1860&amp;3&amp;E1860,average_median_rates_2_aptFINAL!A:P,16,FALSE)</f>
        <v>830.19933077412543</v>
      </c>
      <c r="H1860">
        <f>IF(D1860&lt;=3,VLOOKUP(A1860&amp;D1860,[1]ratio_condo_family!$A:$F,6,FALSE),0)</f>
        <v>1.0907982583548699</v>
      </c>
      <c r="I1860">
        <f>VLOOKUP(A1860&amp;3,[1]ratio_condo_family!$A:$F,6,FALSE)</f>
        <v>1.1926860077616435</v>
      </c>
      <c r="J1860">
        <f>VLOOKUP(A1860,[1]ratio_family_bedrooms!$A:$K,9,FALSE)</f>
        <v>1.0588235294117647</v>
      </c>
      <c r="K1860">
        <f>VLOOKUP(A1860,[1]ratio_family_bedrooms!$A:$K,10,FALSE)</f>
        <v>1.2222222222222223</v>
      </c>
      <c r="L1860">
        <f>VLOOKUP(A1860,[1]ratio_family_bedrooms!$A:$K,11,FALSE)</f>
        <v>1.5</v>
      </c>
      <c r="M1860">
        <f t="shared" si="29"/>
        <v>734.02365448075943</v>
      </c>
    </row>
    <row r="1861" spans="1:13" x14ac:dyDescent="0.2">
      <c r="A1861">
        <v>2008</v>
      </c>
      <c r="B1861">
        <v>10</v>
      </c>
      <c r="C1861" t="s">
        <v>61</v>
      </c>
      <c r="D1861">
        <v>1</v>
      </c>
      <c r="E1861" t="s">
        <v>38</v>
      </c>
      <c r="F1861">
        <f>VLOOKUP(A1861&amp;B1861&amp;C1861&amp;D1861&amp;E1861,average_median_rates_2_aptFINAL!A:P,16,FALSE)</f>
        <v>657.60952019723106</v>
      </c>
      <c r="G1861">
        <f>VLOOKUP(A1861&amp;B1861&amp;C1861&amp;3&amp;E1861,average_median_rates_2_aptFINAL!A:P,16,FALSE)</f>
        <v>883.36686305503679</v>
      </c>
      <c r="H1861">
        <f>IF(D1861&lt;=3,VLOOKUP(A1861&amp;D1861,[1]ratio_condo_family!$A:$F,6,FALSE),0)</f>
        <v>1.0907982583548699</v>
      </c>
      <c r="I1861">
        <f>VLOOKUP(A1861&amp;3,[1]ratio_condo_family!$A:$F,6,FALSE)</f>
        <v>1.1926860077616435</v>
      </c>
      <c r="J1861">
        <f>VLOOKUP(A1861,[1]ratio_family_bedrooms!$A:$K,9,FALSE)</f>
        <v>1.0588235294117647</v>
      </c>
      <c r="K1861">
        <f>VLOOKUP(A1861,[1]ratio_family_bedrooms!$A:$K,10,FALSE)</f>
        <v>1.2222222222222223</v>
      </c>
      <c r="L1861">
        <f>VLOOKUP(A1861,[1]ratio_family_bedrooms!$A:$K,11,FALSE)</f>
        <v>1.5</v>
      </c>
      <c r="M1861">
        <f t="shared" si="29"/>
        <v>717.31931930872122</v>
      </c>
    </row>
    <row r="1862" spans="1:13" x14ac:dyDescent="0.2">
      <c r="A1862">
        <v>2008</v>
      </c>
      <c r="B1862">
        <v>10</v>
      </c>
      <c r="C1862" t="s">
        <v>61</v>
      </c>
      <c r="D1862">
        <v>1</v>
      </c>
      <c r="E1862" t="s">
        <v>39</v>
      </c>
      <c r="F1862">
        <f>VLOOKUP(A1862&amp;B1862&amp;C1862&amp;D1862&amp;E1862,average_median_rates_2_aptFINAL!A:P,16,FALSE)</f>
        <v>710.64384600796552</v>
      </c>
      <c r="G1862">
        <f>VLOOKUP(A1862&amp;B1862&amp;C1862&amp;3&amp;E1862,average_median_rates_2_aptFINAL!A:P,16,FALSE)</f>
        <v>1201.322029027164</v>
      </c>
      <c r="H1862">
        <f>IF(D1862&lt;=3,VLOOKUP(A1862&amp;D1862,[1]ratio_condo_family!$A:$F,6,FALSE),0)</f>
        <v>1.0907982583548699</v>
      </c>
      <c r="I1862">
        <f>VLOOKUP(A1862&amp;3,[1]ratio_condo_family!$A:$F,6,FALSE)</f>
        <v>1.1926860077616435</v>
      </c>
      <c r="J1862">
        <f>VLOOKUP(A1862,[1]ratio_family_bedrooms!$A:$K,9,FALSE)</f>
        <v>1.0588235294117647</v>
      </c>
      <c r="K1862">
        <f>VLOOKUP(A1862,[1]ratio_family_bedrooms!$A:$K,10,FALSE)</f>
        <v>1.2222222222222223</v>
      </c>
      <c r="L1862">
        <f>VLOOKUP(A1862,[1]ratio_family_bedrooms!$A:$K,11,FALSE)</f>
        <v>1.5</v>
      </c>
      <c r="M1862">
        <f t="shared" si="29"/>
        <v>775.16906953609509</v>
      </c>
    </row>
    <row r="1863" spans="1:13" x14ac:dyDescent="0.2">
      <c r="A1863">
        <v>2008</v>
      </c>
      <c r="B1863">
        <v>10</v>
      </c>
      <c r="C1863" t="s">
        <v>61</v>
      </c>
      <c r="D1863">
        <v>1</v>
      </c>
      <c r="E1863" t="s">
        <v>40</v>
      </c>
      <c r="F1863">
        <f>VLOOKUP(A1863&amp;B1863&amp;C1863&amp;D1863&amp;E1863,average_median_rates_2_aptFINAL!A:P,16,FALSE)</f>
        <v>694.04039446235549</v>
      </c>
      <c r="G1863">
        <f>VLOOKUP(A1863&amp;B1863&amp;C1863&amp;3&amp;E1863,average_median_rates_2_aptFINAL!A:P,16,FALSE)</f>
        <v>940.59650971563644</v>
      </c>
      <c r="H1863">
        <f>IF(D1863&lt;=3,VLOOKUP(A1863&amp;D1863,[1]ratio_condo_family!$A:$F,6,FALSE),0)</f>
        <v>1.0907982583548699</v>
      </c>
      <c r="I1863">
        <f>VLOOKUP(A1863&amp;3,[1]ratio_condo_family!$A:$F,6,FALSE)</f>
        <v>1.1926860077616435</v>
      </c>
      <c r="J1863">
        <f>VLOOKUP(A1863,[1]ratio_family_bedrooms!$A:$K,9,FALSE)</f>
        <v>1.0588235294117647</v>
      </c>
      <c r="K1863">
        <f>VLOOKUP(A1863,[1]ratio_family_bedrooms!$A:$K,10,FALSE)</f>
        <v>1.2222222222222223</v>
      </c>
      <c r="L1863">
        <f>VLOOKUP(A1863,[1]ratio_family_bedrooms!$A:$K,11,FALSE)</f>
        <v>1.5</v>
      </c>
      <c r="M1863">
        <f t="shared" si="29"/>
        <v>757.05805350746425</v>
      </c>
    </row>
    <row r="1864" spans="1:13" x14ac:dyDescent="0.2">
      <c r="A1864">
        <v>2008</v>
      </c>
      <c r="B1864">
        <v>10</v>
      </c>
      <c r="C1864" t="s">
        <v>61</v>
      </c>
      <c r="D1864">
        <v>1</v>
      </c>
      <c r="E1864" t="s">
        <v>41</v>
      </c>
      <c r="F1864">
        <f>VLOOKUP(A1864&amp;B1864&amp;C1864&amp;D1864&amp;E1864,average_median_rates_2_aptFINAL!A:P,16,FALSE)</f>
        <v>711.20804096339793</v>
      </c>
      <c r="G1864">
        <f>VLOOKUP(A1864&amp;B1864&amp;C1864&amp;3&amp;E1864,average_median_rates_2_aptFINAL!A:P,16,FALSE)</f>
        <v>972.51760310389409</v>
      </c>
      <c r="H1864">
        <f>IF(D1864&lt;=3,VLOOKUP(A1864&amp;D1864,[1]ratio_condo_family!$A:$F,6,FALSE),0)</f>
        <v>1.0907982583548699</v>
      </c>
      <c r="I1864">
        <f>VLOOKUP(A1864&amp;3,[1]ratio_condo_family!$A:$F,6,FALSE)</f>
        <v>1.1926860077616435</v>
      </c>
      <c r="J1864">
        <f>VLOOKUP(A1864,[1]ratio_family_bedrooms!$A:$K,9,FALSE)</f>
        <v>1.0588235294117647</v>
      </c>
      <c r="K1864">
        <f>VLOOKUP(A1864,[1]ratio_family_bedrooms!$A:$K,10,FALSE)</f>
        <v>1.2222222222222223</v>
      </c>
      <c r="L1864">
        <f>VLOOKUP(A1864,[1]ratio_family_bedrooms!$A:$K,11,FALSE)</f>
        <v>1.5</v>
      </c>
      <c r="M1864">
        <f t="shared" si="29"/>
        <v>775.78449241085343</v>
      </c>
    </row>
    <row r="1865" spans="1:13" x14ac:dyDescent="0.2">
      <c r="A1865">
        <v>2008</v>
      </c>
      <c r="B1865">
        <v>10</v>
      </c>
      <c r="C1865" t="s">
        <v>61</v>
      </c>
      <c r="D1865">
        <v>1</v>
      </c>
      <c r="E1865" t="s">
        <v>42</v>
      </c>
      <c r="F1865">
        <f>VLOOKUP(A1865&amp;B1865&amp;C1865&amp;D1865&amp;E1865,average_median_rates_2_aptFINAL!A:P,16,FALSE)</f>
        <v>624.7250142234027</v>
      </c>
      <c r="G1865">
        <f>VLOOKUP(A1865&amp;B1865&amp;C1865&amp;3&amp;E1865,average_median_rates_2_aptFINAL!A:P,16,FALSE)</f>
        <v>966.11582123868357</v>
      </c>
      <c r="H1865">
        <f>IF(D1865&lt;=3,VLOOKUP(A1865&amp;D1865,[1]ratio_condo_family!$A:$F,6,FALSE),0)</f>
        <v>1.0907982583548699</v>
      </c>
      <c r="I1865">
        <f>VLOOKUP(A1865&amp;3,[1]ratio_condo_family!$A:$F,6,FALSE)</f>
        <v>1.1926860077616435</v>
      </c>
      <c r="J1865">
        <f>VLOOKUP(A1865,[1]ratio_family_bedrooms!$A:$K,9,FALSE)</f>
        <v>1.0588235294117647</v>
      </c>
      <c r="K1865">
        <f>VLOOKUP(A1865,[1]ratio_family_bedrooms!$A:$K,10,FALSE)</f>
        <v>1.2222222222222223</v>
      </c>
      <c r="L1865">
        <f>VLOOKUP(A1865,[1]ratio_family_bedrooms!$A:$K,11,FALSE)</f>
        <v>1.5</v>
      </c>
      <c r="M1865">
        <f t="shared" si="29"/>
        <v>681.44895746560894</v>
      </c>
    </row>
    <row r="1866" spans="1:13" x14ac:dyDescent="0.2">
      <c r="A1866">
        <v>2008</v>
      </c>
      <c r="B1866">
        <v>10</v>
      </c>
      <c r="C1866" t="s">
        <v>61</v>
      </c>
      <c r="D1866">
        <v>1</v>
      </c>
      <c r="E1866" t="s">
        <v>43</v>
      </c>
      <c r="F1866">
        <f>VLOOKUP(A1866&amp;B1866&amp;C1866&amp;D1866&amp;E1866,average_median_rates_2_aptFINAL!A:P,16,FALSE)</f>
        <v>850</v>
      </c>
      <c r="G1866">
        <f>VLOOKUP(A1866&amp;B1866&amp;C1866&amp;3&amp;E1866,average_median_rates_2_aptFINAL!A:P,16,FALSE)</f>
        <v>1100</v>
      </c>
      <c r="H1866">
        <f>IF(D1866&lt;=3,VLOOKUP(A1866&amp;D1866,[1]ratio_condo_family!$A:$F,6,FALSE),0)</f>
        <v>1.0907982583548699</v>
      </c>
      <c r="I1866">
        <f>VLOOKUP(A1866&amp;3,[1]ratio_condo_family!$A:$F,6,FALSE)</f>
        <v>1.1926860077616435</v>
      </c>
      <c r="J1866">
        <f>VLOOKUP(A1866,[1]ratio_family_bedrooms!$A:$K,9,FALSE)</f>
        <v>1.0588235294117647</v>
      </c>
      <c r="K1866">
        <f>VLOOKUP(A1866,[1]ratio_family_bedrooms!$A:$K,10,FALSE)</f>
        <v>1.2222222222222223</v>
      </c>
      <c r="L1866">
        <f>VLOOKUP(A1866,[1]ratio_family_bedrooms!$A:$K,11,FALSE)</f>
        <v>1.5</v>
      </c>
      <c r="M1866">
        <f t="shared" si="29"/>
        <v>927.17851960163944</v>
      </c>
    </row>
    <row r="1867" spans="1:13" x14ac:dyDescent="0.2">
      <c r="A1867">
        <v>2008</v>
      </c>
      <c r="B1867">
        <v>10</v>
      </c>
      <c r="C1867" t="s">
        <v>61</v>
      </c>
      <c r="D1867">
        <v>1</v>
      </c>
      <c r="E1867" t="s">
        <v>60</v>
      </c>
      <c r="F1867">
        <f>VLOOKUP(A1867&amp;B1867&amp;C1867&amp;D1867&amp;E1867,average_median_rates_2_aptFINAL!A:P,16,FALSE)</f>
        <v>771.87243188570721</v>
      </c>
      <c r="G1867">
        <f>VLOOKUP(A1867&amp;B1867&amp;C1867&amp;3&amp;E1867,average_median_rates_2_aptFINAL!A:P,16,FALSE)</f>
        <v>1165.7565742204361</v>
      </c>
      <c r="H1867">
        <f>IF(D1867&lt;=3,VLOOKUP(A1867&amp;D1867,[1]ratio_condo_family!$A:$F,6,FALSE),0)</f>
        <v>1.0907982583548699</v>
      </c>
      <c r="I1867">
        <f>VLOOKUP(A1867&amp;3,[1]ratio_condo_family!$A:$F,6,FALSE)</f>
        <v>1.1926860077616435</v>
      </c>
      <c r="J1867">
        <f>VLOOKUP(A1867,[1]ratio_family_bedrooms!$A:$K,9,FALSE)</f>
        <v>1.0588235294117647</v>
      </c>
      <c r="K1867">
        <f>VLOOKUP(A1867,[1]ratio_family_bedrooms!$A:$K,10,FALSE)</f>
        <v>1.2222222222222223</v>
      </c>
      <c r="L1867">
        <f>VLOOKUP(A1867,[1]ratio_family_bedrooms!$A:$K,11,FALSE)</f>
        <v>1.5</v>
      </c>
      <c r="M1867">
        <f t="shared" si="29"/>
        <v>841.95710437306741</v>
      </c>
    </row>
    <row r="1868" spans="1:13" x14ac:dyDescent="0.2">
      <c r="A1868">
        <v>2008</v>
      </c>
      <c r="B1868">
        <v>10</v>
      </c>
      <c r="C1868" t="s">
        <v>61</v>
      </c>
      <c r="D1868">
        <v>2</v>
      </c>
      <c r="E1868" t="s">
        <v>12</v>
      </c>
      <c r="F1868">
        <f>VLOOKUP(A1868&amp;B1868&amp;C1868&amp;D1868&amp;E1868,average_median_rates_2_aptFINAL!A:P,16,FALSE)</f>
        <v>1461.24882334484</v>
      </c>
      <c r="G1868">
        <f>VLOOKUP(A1868&amp;B1868&amp;C1868&amp;3&amp;E1868,average_median_rates_2_aptFINAL!A:P,16,FALSE)</f>
        <v>2195.2228129839809</v>
      </c>
      <c r="H1868">
        <f>IF(D1868&lt;=3,VLOOKUP(A1868&amp;D1868,[1]ratio_condo_family!$A:$F,6,FALSE),0)</f>
        <v>1.1822010107024374</v>
      </c>
      <c r="I1868">
        <f>VLOOKUP(A1868&amp;3,[1]ratio_condo_family!$A:$F,6,FALSE)</f>
        <v>1.1926860077616435</v>
      </c>
      <c r="J1868">
        <f>VLOOKUP(A1868,[1]ratio_family_bedrooms!$A:$K,9,FALSE)</f>
        <v>1.0588235294117647</v>
      </c>
      <c r="K1868">
        <f>VLOOKUP(A1868,[1]ratio_family_bedrooms!$A:$K,10,FALSE)</f>
        <v>1.2222222222222223</v>
      </c>
      <c r="L1868">
        <f>VLOOKUP(A1868,[1]ratio_family_bedrooms!$A:$K,11,FALSE)</f>
        <v>1.5</v>
      </c>
      <c r="M1868">
        <f t="shared" si="29"/>
        <v>1727.4898358460173</v>
      </c>
    </row>
    <row r="1869" spans="1:13" x14ac:dyDescent="0.2">
      <c r="A1869">
        <v>2008</v>
      </c>
      <c r="B1869">
        <v>10</v>
      </c>
      <c r="C1869" t="s">
        <v>61</v>
      </c>
      <c r="D1869">
        <v>2</v>
      </c>
      <c r="E1869" t="s">
        <v>16</v>
      </c>
      <c r="F1869">
        <f>VLOOKUP(A1869&amp;B1869&amp;C1869&amp;D1869&amp;E1869,average_median_rates_2_aptFINAL!A:P,16,FALSE)</f>
        <v>1451.4433636648901</v>
      </c>
      <c r="G1869">
        <f>VLOOKUP(A1869&amp;B1869&amp;C1869&amp;3&amp;E1869,average_median_rates_2_aptFINAL!A:P,16,FALSE)</f>
        <v>1901.9050356167729</v>
      </c>
      <c r="H1869">
        <f>IF(D1869&lt;=3,VLOOKUP(A1869&amp;D1869,[1]ratio_condo_family!$A:$F,6,FALSE),0)</f>
        <v>1.1822010107024374</v>
      </c>
      <c r="I1869">
        <f>VLOOKUP(A1869&amp;3,[1]ratio_condo_family!$A:$F,6,FALSE)</f>
        <v>1.1926860077616435</v>
      </c>
      <c r="J1869">
        <f>VLOOKUP(A1869,[1]ratio_family_bedrooms!$A:$K,9,FALSE)</f>
        <v>1.0588235294117647</v>
      </c>
      <c r="K1869">
        <f>VLOOKUP(A1869,[1]ratio_family_bedrooms!$A:$K,10,FALSE)</f>
        <v>1.2222222222222223</v>
      </c>
      <c r="L1869">
        <f>VLOOKUP(A1869,[1]ratio_family_bedrooms!$A:$K,11,FALSE)</f>
        <v>1.5</v>
      </c>
      <c r="M1869">
        <f t="shared" si="29"/>
        <v>1715.8978115019786</v>
      </c>
    </row>
    <row r="1870" spans="1:13" x14ac:dyDescent="0.2">
      <c r="A1870">
        <v>2008</v>
      </c>
      <c r="B1870">
        <v>10</v>
      </c>
      <c r="C1870" t="s">
        <v>61</v>
      </c>
      <c r="D1870">
        <v>2</v>
      </c>
      <c r="E1870" t="s">
        <v>17</v>
      </c>
      <c r="F1870">
        <f>VLOOKUP(A1870&amp;B1870&amp;C1870&amp;D1870&amp;E1870,average_median_rates_2_aptFINAL!A:P,16,FALSE)</f>
        <v>1537.9667398807699</v>
      </c>
      <c r="G1870">
        <f>VLOOKUP(A1870&amp;B1870&amp;C1870&amp;3&amp;E1870,average_median_rates_2_aptFINAL!A:P,16,FALSE)</f>
        <v>2029.7007472337971</v>
      </c>
      <c r="H1870">
        <f>IF(D1870&lt;=3,VLOOKUP(A1870&amp;D1870,[1]ratio_condo_family!$A:$F,6,FALSE),0)</f>
        <v>1.1822010107024374</v>
      </c>
      <c r="I1870">
        <f>VLOOKUP(A1870&amp;3,[1]ratio_condo_family!$A:$F,6,FALSE)</f>
        <v>1.1926860077616435</v>
      </c>
      <c r="J1870">
        <f>VLOOKUP(A1870,[1]ratio_family_bedrooms!$A:$K,9,FALSE)</f>
        <v>1.0588235294117647</v>
      </c>
      <c r="K1870">
        <f>VLOOKUP(A1870,[1]ratio_family_bedrooms!$A:$K,10,FALSE)</f>
        <v>1.2222222222222223</v>
      </c>
      <c r="L1870">
        <f>VLOOKUP(A1870,[1]ratio_family_bedrooms!$A:$K,11,FALSE)</f>
        <v>1.5</v>
      </c>
      <c r="M1870">
        <f t="shared" si="29"/>
        <v>1818.1858343137787</v>
      </c>
    </row>
    <row r="1871" spans="1:13" x14ac:dyDescent="0.2">
      <c r="A1871">
        <v>2008</v>
      </c>
      <c r="B1871">
        <v>10</v>
      </c>
      <c r="C1871" t="s">
        <v>61</v>
      </c>
      <c r="D1871">
        <v>2</v>
      </c>
      <c r="E1871" t="s">
        <v>19</v>
      </c>
      <c r="F1871">
        <f>VLOOKUP(A1871&amp;B1871&amp;C1871&amp;D1871&amp;E1871,average_median_rates_2_aptFINAL!A:P,16,FALSE)</f>
        <v>1295.7326639472899</v>
      </c>
      <c r="G1871">
        <f>VLOOKUP(A1871&amp;B1871&amp;C1871&amp;3&amp;E1871,average_median_rates_2_aptFINAL!A:P,16,FALSE)</f>
        <v>1643.124012070695</v>
      </c>
      <c r="H1871">
        <f>IF(D1871&lt;=3,VLOOKUP(A1871&amp;D1871,[1]ratio_condo_family!$A:$F,6,FALSE),0)</f>
        <v>1.1822010107024374</v>
      </c>
      <c r="I1871">
        <f>VLOOKUP(A1871&amp;3,[1]ratio_condo_family!$A:$F,6,FALSE)</f>
        <v>1.1926860077616435</v>
      </c>
      <c r="J1871">
        <f>VLOOKUP(A1871,[1]ratio_family_bedrooms!$A:$K,9,FALSE)</f>
        <v>1.0588235294117647</v>
      </c>
      <c r="K1871">
        <f>VLOOKUP(A1871,[1]ratio_family_bedrooms!$A:$K,10,FALSE)</f>
        <v>1.2222222222222223</v>
      </c>
      <c r="L1871">
        <f>VLOOKUP(A1871,[1]ratio_family_bedrooms!$A:$K,11,FALSE)</f>
        <v>1.5</v>
      </c>
      <c r="M1871">
        <f t="shared" si="29"/>
        <v>1531.8164649186479</v>
      </c>
    </row>
    <row r="1872" spans="1:13" x14ac:dyDescent="0.2">
      <c r="A1872">
        <v>2008</v>
      </c>
      <c r="B1872">
        <v>10</v>
      </c>
      <c r="C1872" t="s">
        <v>61</v>
      </c>
      <c r="D1872">
        <v>2</v>
      </c>
      <c r="E1872" t="s">
        <v>20</v>
      </c>
      <c r="F1872">
        <f>VLOOKUP(A1872&amp;B1872&amp;C1872&amp;D1872&amp;E1872,average_median_rates_2_aptFINAL!A:P,16,FALSE)</f>
        <v>1364.1355506746199</v>
      </c>
      <c r="G1872">
        <f>VLOOKUP(A1872&amp;B1872&amp;C1872&amp;3&amp;E1872,average_median_rates_2_aptFINAL!A:P,16,FALSE)</f>
        <v>2079.5911768932301</v>
      </c>
      <c r="H1872">
        <f>IF(D1872&lt;=3,VLOOKUP(A1872&amp;D1872,[1]ratio_condo_family!$A:$F,6,FALSE),0)</f>
        <v>1.1822010107024374</v>
      </c>
      <c r="I1872">
        <f>VLOOKUP(A1872&amp;3,[1]ratio_condo_family!$A:$F,6,FALSE)</f>
        <v>1.1926860077616435</v>
      </c>
      <c r="J1872">
        <f>VLOOKUP(A1872,[1]ratio_family_bedrooms!$A:$K,9,FALSE)</f>
        <v>1.0588235294117647</v>
      </c>
      <c r="K1872">
        <f>VLOOKUP(A1872,[1]ratio_family_bedrooms!$A:$K,10,FALSE)</f>
        <v>1.2222222222222223</v>
      </c>
      <c r="L1872">
        <f>VLOOKUP(A1872,[1]ratio_family_bedrooms!$A:$K,11,FALSE)</f>
        <v>1.5</v>
      </c>
      <c r="M1872">
        <f t="shared" si="29"/>
        <v>1612.6824267426618</v>
      </c>
    </row>
    <row r="1873" spans="1:13" x14ac:dyDescent="0.2">
      <c r="A1873">
        <v>2008</v>
      </c>
      <c r="B1873">
        <v>10</v>
      </c>
      <c r="C1873" t="s">
        <v>61</v>
      </c>
      <c r="D1873">
        <v>2</v>
      </c>
      <c r="E1873" t="s">
        <v>21</v>
      </c>
      <c r="F1873">
        <f>VLOOKUP(A1873&amp;B1873&amp;C1873&amp;D1873&amp;E1873,average_median_rates_2_aptFINAL!A:P,16,FALSE)</f>
        <v>1430.3420144336401</v>
      </c>
      <c r="G1873">
        <f>VLOOKUP(A1873&amp;B1873&amp;C1873&amp;3&amp;E1873,average_median_rates_2_aptFINAL!A:P,16,FALSE)</f>
        <v>2008.3417157637568</v>
      </c>
      <c r="H1873">
        <f>IF(D1873&lt;=3,VLOOKUP(A1873&amp;D1873,[1]ratio_condo_family!$A:$F,6,FALSE),0)</f>
        <v>1.1822010107024374</v>
      </c>
      <c r="I1873">
        <f>VLOOKUP(A1873&amp;3,[1]ratio_condo_family!$A:$F,6,FALSE)</f>
        <v>1.1926860077616435</v>
      </c>
      <c r="J1873">
        <f>VLOOKUP(A1873,[1]ratio_family_bedrooms!$A:$K,9,FALSE)</f>
        <v>1.0588235294117647</v>
      </c>
      <c r="K1873">
        <f>VLOOKUP(A1873,[1]ratio_family_bedrooms!$A:$K,10,FALSE)</f>
        <v>1.2222222222222223</v>
      </c>
      <c r="L1873">
        <f>VLOOKUP(A1873,[1]ratio_family_bedrooms!$A:$K,11,FALSE)</f>
        <v>1.5</v>
      </c>
      <c r="M1873">
        <f t="shared" si="29"/>
        <v>1690.9517751136098</v>
      </c>
    </row>
    <row r="1874" spans="1:13" x14ac:dyDescent="0.2">
      <c r="A1874">
        <v>2008</v>
      </c>
      <c r="B1874">
        <v>10</v>
      </c>
      <c r="C1874" t="s">
        <v>61</v>
      </c>
      <c r="D1874">
        <v>2</v>
      </c>
      <c r="E1874" t="s">
        <v>23</v>
      </c>
      <c r="F1874">
        <f>VLOOKUP(A1874&amp;B1874&amp;C1874&amp;D1874&amp;E1874,average_median_rates_2_aptFINAL!A:P,16,FALSE)</f>
        <v>925.94916849701906</v>
      </c>
      <c r="G1874">
        <f>VLOOKUP(A1874&amp;B1874&amp;C1874&amp;3&amp;E1874,average_median_rates_2_aptFINAL!A:P,16,FALSE)</f>
        <v>1027.2884035062507</v>
      </c>
      <c r="H1874">
        <f>IF(D1874&lt;=3,VLOOKUP(A1874&amp;D1874,[1]ratio_condo_family!$A:$F,6,FALSE),0)</f>
        <v>1.1822010107024374</v>
      </c>
      <c r="I1874">
        <f>VLOOKUP(A1874&amp;3,[1]ratio_condo_family!$A:$F,6,FALSE)</f>
        <v>1.1926860077616435</v>
      </c>
      <c r="J1874">
        <f>VLOOKUP(A1874,[1]ratio_family_bedrooms!$A:$K,9,FALSE)</f>
        <v>1.0588235294117647</v>
      </c>
      <c r="K1874">
        <f>VLOOKUP(A1874,[1]ratio_family_bedrooms!$A:$K,10,FALSE)</f>
        <v>1.2222222222222223</v>
      </c>
      <c r="L1874">
        <f>VLOOKUP(A1874,[1]ratio_family_bedrooms!$A:$K,11,FALSE)</f>
        <v>1.5</v>
      </c>
      <c r="M1874">
        <f t="shared" si="29"/>
        <v>1094.6580428562575</v>
      </c>
    </row>
    <row r="1875" spans="1:13" x14ac:dyDescent="0.2">
      <c r="A1875">
        <v>2008</v>
      </c>
      <c r="B1875">
        <v>10</v>
      </c>
      <c r="C1875" t="s">
        <v>61</v>
      </c>
      <c r="D1875">
        <v>2</v>
      </c>
      <c r="E1875" t="s">
        <v>24</v>
      </c>
      <c r="F1875">
        <f>VLOOKUP(A1875&amp;B1875&amp;C1875&amp;D1875&amp;E1875,average_median_rates_2_aptFINAL!A:P,16,FALSE)</f>
        <v>1065.65735801694</v>
      </c>
      <c r="G1875">
        <f>VLOOKUP(A1875&amp;B1875&amp;C1875&amp;3&amp;E1875,average_median_rates_2_aptFINAL!A:P,16,FALSE)</f>
        <v>1094.032907026872</v>
      </c>
      <c r="H1875">
        <f>IF(D1875&lt;=3,VLOOKUP(A1875&amp;D1875,[1]ratio_condo_family!$A:$F,6,FALSE),0)</f>
        <v>1.1822010107024374</v>
      </c>
      <c r="I1875">
        <f>VLOOKUP(A1875&amp;3,[1]ratio_condo_family!$A:$F,6,FALSE)</f>
        <v>1.1926860077616435</v>
      </c>
      <c r="J1875">
        <f>VLOOKUP(A1875,[1]ratio_family_bedrooms!$A:$K,9,FALSE)</f>
        <v>1.0588235294117647</v>
      </c>
      <c r="K1875">
        <f>VLOOKUP(A1875,[1]ratio_family_bedrooms!$A:$K,10,FALSE)</f>
        <v>1.2222222222222223</v>
      </c>
      <c r="L1875">
        <f>VLOOKUP(A1875,[1]ratio_family_bedrooms!$A:$K,11,FALSE)</f>
        <v>1.5</v>
      </c>
      <c r="M1875">
        <f t="shared" si="29"/>
        <v>1259.8212057101157</v>
      </c>
    </row>
    <row r="1876" spans="1:13" x14ac:dyDescent="0.2">
      <c r="A1876">
        <v>2008</v>
      </c>
      <c r="B1876">
        <v>10</v>
      </c>
      <c r="C1876" t="s">
        <v>61</v>
      </c>
      <c r="D1876">
        <v>2</v>
      </c>
      <c r="E1876" t="s">
        <v>25</v>
      </c>
      <c r="F1876">
        <f>VLOOKUP(A1876&amp;B1876&amp;C1876&amp;D1876&amp;E1876,average_median_rates_2_aptFINAL!A:P,16,FALSE)</f>
        <v>974.27047379981207</v>
      </c>
      <c r="G1876">
        <f>VLOOKUP(A1876&amp;B1876&amp;C1876&amp;3&amp;E1876,average_median_rates_2_aptFINAL!A:P,16,FALSE)</f>
        <v>1034.3839312800367</v>
      </c>
      <c r="H1876">
        <f>IF(D1876&lt;=3,VLOOKUP(A1876&amp;D1876,[1]ratio_condo_family!$A:$F,6,FALSE),0)</f>
        <v>1.1822010107024374</v>
      </c>
      <c r="I1876">
        <f>VLOOKUP(A1876&amp;3,[1]ratio_condo_family!$A:$F,6,FALSE)</f>
        <v>1.1926860077616435</v>
      </c>
      <c r="J1876">
        <f>VLOOKUP(A1876,[1]ratio_family_bedrooms!$A:$K,9,FALSE)</f>
        <v>1.0588235294117647</v>
      </c>
      <c r="K1876">
        <f>VLOOKUP(A1876,[1]ratio_family_bedrooms!$A:$K,10,FALSE)</f>
        <v>1.2222222222222223</v>
      </c>
      <c r="L1876">
        <f>VLOOKUP(A1876,[1]ratio_family_bedrooms!$A:$K,11,FALSE)</f>
        <v>1.5</v>
      </c>
      <c r="M1876">
        <f t="shared" si="29"/>
        <v>1151.7835388236804</v>
      </c>
    </row>
    <row r="1877" spans="1:13" x14ac:dyDescent="0.2">
      <c r="A1877">
        <v>2008</v>
      </c>
      <c r="B1877">
        <v>10</v>
      </c>
      <c r="C1877" t="s">
        <v>61</v>
      </c>
      <c r="D1877">
        <v>2</v>
      </c>
      <c r="E1877" t="s">
        <v>26</v>
      </c>
      <c r="F1877">
        <f>VLOOKUP(A1877&amp;B1877&amp;C1877&amp;D1877&amp;E1877,average_median_rates_2_aptFINAL!A:P,16,FALSE)</f>
        <v>1110.6840288672699</v>
      </c>
      <c r="G1877">
        <f>VLOOKUP(A1877&amp;B1877&amp;C1877&amp;3&amp;E1877,average_median_rates_2_aptFINAL!A:P,16,FALSE)</f>
        <v>1068.781434114097</v>
      </c>
      <c r="H1877">
        <f>IF(D1877&lt;=3,VLOOKUP(A1877&amp;D1877,[1]ratio_condo_family!$A:$F,6,FALSE),0)</f>
        <v>1.1822010107024374</v>
      </c>
      <c r="I1877">
        <f>VLOOKUP(A1877&amp;3,[1]ratio_condo_family!$A:$F,6,FALSE)</f>
        <v>1.1926860077616435</v>
      </c>
      <c r="J1877">
        <f>VLOOKUP(A1877,[1]ratio_family_bedrooms!$A:$K,9,FALSE)</f>
        <v>1.0588235294117647</v>
      </c>
      <c r="K1877">
        <f>VLOOKUP(A1877,[1]ratio_family_bedrooms!$A:$K,10,FALSE)</f>
        <v>1.2222222222222223</v>
      </c>
      <c r="L1877">
        <f>VLOOKUP(A1877,[1]ratio_family_bedrooms!$A:$K,11,FALSE)</f>
        <v>1.5</v>
      </c>
      <c r="M1877">
        <f t="shared" si="29"/>
        <v>1313.0517814979416</v>
      </c>
    </row>
    <row r="1878" spans="1:13" x14ac:dyDescent="0.2">
      <c r="A1878">
        <v>2008</v>
      </c>
      <c r="B1878">
        <v>10</v>
      </c>
      <c r="C1878" t="s">
        <v>61</v>
      </c>
      <c r="D1878">
        <v>2</v>
      </c>
      <c r="E1878" t="s">
        <v>27</v>
      </c>
      <c r="F1878">
        <f>VLOOKUP(A1878&amp;B1878&amp;C1878&amp;D1878&amp;E1878,average_median_rates_2_aptFINAL!A:P,16,FALSE)</f>
        <v>1657.7502353310301</v>
      </c>
      <c r="G1878">
        <f>VLOOKUP(A1878&amp;B1878&amp;C1878&amp;3&amp;E1878,average_median_rates_2_aptFINAL!A:P,16,FALSE)</f>
        <v>2036.794079609135</v>
      </c>
      <c r="H1878">
        <f>IF(D1878&lt;=3,VLOOKUP(A1878&amp;D1878,[1]ratio_condo_family!$A:$F,6,FALSE),0)</f>
        <v>1.1822010107024374</v>
      </c>
      <c r="I1878">
        <f>VLOOKUP(A1878&amp;3,[1]ratio_condo_family!$A:$F,6,FALSE)</f>
        <v>1.1926860077616435</v>
      </c>
      <c r="J1878">
        <f>VLOOKUP(A1878,[1]ratio_family_bedrooms!$A:$K,9,FALSE)</f>
        <v>1.0588235294117647</v>
      </c>
      <c r="K1878">
        <f>VLOOKUP(A1878,[1]ratio_family_bedrooms!$A:$K,10,FALSE)</f>
        <v>1.2222222222222223</v>
      </c>
      <c r="L1878">
        <f>VLOOKUP(A1878,[1]ratio_family_bedrooms!$A:$K,11,FALSE)</f>
        <v>1.5</v>
      </c>
      <c r="M1878">
        <f t="shared" si="29"/>
        <v>1959.7940037005474</v>
      </c>
    </row>
    <row r="1879" spans="1:13" x14ac:dyDescent="0.2">
      <c r="A1879">
        <v>2008</v>
      </c>
      <c r="B1879">
        <v>10</v>
      </c>
      <c r="C1879" t="s">
        <v>61</v>
      </c>
      <c r="D1879">
        <v>2</v>
      </c>
      <c r="E1879" t="s">
        <v>28</v>
      </c>
      <c r="F1879">
        <f>VLOOKUP(A1879&amp;B1879&amp;C1879&amp;D1879&amp;E1879,average_median_rates_2_aptFINAL!A:P,16,FALSE)</f>
        <v>967.99497960464396</v>
      </c>
      <c r="G1879">
        <f>VLOOKUP(A1879&amp;B1879&amp;C1879&amp;3&amp;E1879,average_median_rates_2_aptFINAL!A:P,16,FALSE)</f>
        <v>1224.2419887914918</v>
      </c>
      <c r="H1879">
        <f>IF(D1879&lt;=3,VLOOKUP(A1879&amp;D1879,[1]ratio_condo_family!$A:$F,6,FALSE),0)</f>
        <v>1.1822010107024374</v>
      </c>
      <c r="I1879">
        <f>VLOOKUP(A1879&amp;3,[1]ratio_condo_family!$A:$F,6,FALSE)</f>
        <v>1.1926860077616435</v>
      </c>
      <c r="J1879">
        <f>VLOOKUP(A1879,[1]ratio_family_bedrooms!$A:$K,9,FALSE)</f>
        <v>1.0588235294117647</v>
      </c>
      <c r="K1879">
        <f>VLOOKUP(A1879,[1]ratio_family_bedrooms!$A:$K,10,FALSE)</f>
        <v>1.2222222222222223</v>
      </c>
      <c r="L1879">
        <f>VLOOKUP(A1879,[1]ratio_family_bedrooms!$A:$K,11,FALSE)</f>
        <v>1.5</v>
      </c>
      <c r="M1879">
        <f t="shared" si="29"/>
        <v>1144.3646432434955</v>
      </c>
    </row>
    <row r="1880" spans="1:13" x14ac:dyDescent="0.2">
      <c r="A1880">
        <v>2008</v>
      </c>
      <c r="B1880">
        <v>10</v>
      </c>
      <c r="C1880" t="s">
        <v>61</v>
      </c>
      <c r="D1880">
        <v>2</v>
      </c>
      <c r="E1880" t="s">
        <v>29</v>
      </c>
      <c r="F1880">
        <f>VLOOKUP(A1880&amp;B1880&amp;C1880&amp;D1880&amp;E1880,average_median_rates_2_aptFINAL!A:P,16,FALSE)</f>
        <v>831.81675556950097</v>
      </c>
      <c r="G1880">
        <f>VLOOKUP(A1880&amp;B1880&amp;C1880&amp;3&amp;E1880,average_median_rates_2_aptFINAL!A:P,16,FALSE)</f>
        <v>933.00043109642161</v>
      </c>
      <c r="H1880">
        <f>IF(D1880&lt;=3,VLOOKUP(A1880&amp;D1880,[1]ratio_condo_family!$A:$F,6,FALSE),0)</f>
        <v>1.1822010107024374</v>
      </c>
      <c r="I1880">
        <f>VLOOKUP(A1880&amp;3,[1]ratio_condo_family!$A:$F,6,FALSE)</f>
        <v>1.1926860077616435</v>
      </c>
      <c r="J1880">
        <f>VLOOKUP(A1880,[1]ratio_family_bedrooms!$A:$K,9,FALSE)</f>
        <v>1.0588235294117647</v>
      </c>
      <c r="K1880">
        <f>VLOOKUP(A1880,[1]ratio_family_bedrooms!$A:$K,10,FALSE)</f>
        <v>1.2222222222222223</v>
      </c>
      <c r="L1880">
        <f>VLOOKUP(A1880,[1]ratio_family_bedrooms!$A:$K,11,FALSE)</f>
        <v>1.5</v>
      </c>
      <c r="M1880">
        <f t="shared" si="29"/>
        <v>983.3746091534864</v>
      </c>
    </row>
    <row r="1881" spans="1:13" x14ac:dyDescent="0.2">
      <c r="A1881">
        <v>2008</v>
      </c>
      <c r="B1881">
        <v>10</v>
      </c>
      <c r="C1881" t="s">
        <v>61</v>
      </c>
      <c r="D1881">
        <v>2</v>
      </c>
      <c r="E1881" t="s">
        <v>31</v>
      </c>
      <c r="F1881">
        <f>VLOOKUP(A1881&amp;B1881&amp;C1881&amp;D1881&amp;E1881,average_median_rates_2_aptFINAL!A:P,16,FALSE)</f>
        <v>1020.16002510198</v>
      </c>
      <c r="G1881">
        <f>VLOOKUP(A1881&amp;B1881&amp;C1881&amp;3&amp;E1881,average_median_rates_2_aptFINAL!A:P,16,FALSE)</f>
        <v>1153.63797480481</v>
      </c>
      <c r="H1881">
        <f>IF(D1881&lt;=3,VLOOKUP(A1881&amp;D1881,[1]ratio_condo_family!$A:$F,6,FALSE),0)</f>
        <v>1.1822010107024374</v>
      </c>
      <c r="I1881">
        <f>VLOOKUP(A1881&amp;3,[1]ratio_condo_family!$A:$F,6,FALSE)</f>
        <v>1.1926860077616435</v>
      </c>
      <c r="J1881">
        <f>VLOOKUP(A1881,[1]ratio_family_bedrooms!$A:$K,9,FALSE)</f>
        <v>1.0588235294117647</v>
      </c>
      <c r="K1881">
        <f>VLOOKUP(A1881,[1]ratio_family_bedrooms!$A:$K,10,FALSE)</f>
        <v>1.2222222222222223</v>
      </c>
      <c r="L1881">
        <f>VLOOKUP(A1881,[1]ratio_family_bedrooms!$A:$K,11,FALSE)</f>
        <v>1.5</v>
      </c>
      <c r="M1881">
        <f t="shared" si="29"/>
        <v>1206.0342127537847</v>
      </c>
    </row>
    <row r="1882" spans="1:13" x14ac:dyDescent="0.2">
      <c r="A1882">
        <v>2008</v>
      </c>
      <c r="B1882">
        <v>10</v>
      </c>
      <c r="C1882" t="s">
        <v>61</v>
      </c>
      <c r="D1882">
        <v>2</v>
      </c>
      <c r="E1882" t="s">
        <v>32</v>
      </c>
      <c r="F1882">
        <f>VLOOKUP(A1882&amp;B1882&amp;C1882&amp;D1882&amp;E1882,average_median_rates_2_aptFINAL!A:P,16,FALSE)</f>
        <v>928.45936617508596</v>
      </c>
      <c r="G1882">
        <f>VLOOKUP(A1882&amp;B1882&amp;C1882&amp;3&amp;E1882,average_median_rates_2_aptFINAL!A:P,16,FALSE)</f>
        <v>1199.7413421468639</v>
      </c>
      <c r="H1882">
        <f>IF(D1882&lt;=3,VLOOKUP(A1882&amp;D1882,[1]ratio_condo_family!$A:$F,6,FALSE),0)</f>
        <v>1.1822010107024374</v>
      </c>
      <c r="I1882">
        <f>VLOOKUP(A1882&amp;3,[1]ratio_condo_family!$A:$F,6,FALSE)</f>
        <v>1.1926860077616435</v>
      </c>
      <c r="J1882">
        <f>VLOOKUP(A1882,[1]ratio_family_bedrooms!$A:$K,9,FALSE)</f>
        <v>1.0588235294117647</v>
      </c>
      <c r="K1882">
        <f>VLOOKUP(A1882,[1]ratio_family_bedrooms!$A:$K,10,FALSE)</f>
        <v>1.2222222222222223</v>
      </c>
      <c r="L1882">
        <f>VLOOKUP(A1882,[1]ratio_family_bedrooms!$A:$K,11,FALSE)</f>
        <v>1.5</v>
      </c>
      <c r="M1882">
        <f t="shared" si="29"/>
        <v>1097.625601088331</v>
      </c>
    </row>
    <row r="1883" spans="1:13" x14ac:dyDescent="0.2">
      <c r="A1883">
        <v>2008</v>
      </c>
      <c r="B1883">
        <v>10</v>
      </c>
      <c r="C1883" t="s">
        <v>61</v>
      </c>
      <c r="D1883">
        <v>2</v>
      </c>
      <c r="E1883" t="s">
        <v>33</v>
      </c>
      <c r="F1883">
        <f>VLOOKUP(A1883&amp;B1883&amp;C1883&amp;D1883&amp;E1883,average_median_rates_2_aptFINAL!A:P,16,FALSE)</f>
        <v>1181.9501098211499</v>
      </c>
      <c r="G1883">
        <f>VLOOKUP(A1883&amp;B1883&amp;C1883&amp;3&amp;E1883,average_median_rates_2_aptFINAL!A:P,16,FALSE)</f>
        <v>1800.995114240553</v>
      </c>
      <c r="H1883">
        <f>IF(D1883&lt;=3,VLOOKUP(A1883&amp;D1883,[1]ratio_condo_family!$A:$F,6,FALSE),0)</f>
        <v>1.1822010107024374</v>
      </c>
      <c r="I1883">
        <f>VLOOKUP(A1883&amp;3,[1]ratio_condo_family!$A:$F,6,FALSE)</f>
        <v>1.1926860077616435</v>
      </c>
      <c r="J1883">
        <f>VLOOKUP(A1883,[1]ratio_family_bedrooms!$A:$K,9,FALSE)</f>
        <v>1.0588235294117647</v>
      </c>
      <c r="K1883">
        <f>VLOOKUP(A1883,[1]ratio_family_bedrooms!$A:$K,10,FALSE)</f>
        <v>1.2222222222222223</v>
      </c>
      <c r="L1883">
        <f>VLOOKUP(A1883,[1]ratio_family_bedrooms!$A:$K,11,FALSE)</f>
        <v>1.5</v>
      </c>
      <c r="M1883">
        <f t="shared" si="29"/>
        <v>1397.3026144304204</v>
      </c>
    </row>
    <row r="1884" spans="1:13" x14ac:dyDescent="0.2">
      <c r="A1884">
        <v>2008</v>
      </c>
      <c r="B1884">
        <v>10</v>
      </c>
      <c r="C1884" t="s">
        <v>61</v>
      </c>
      <c r="D1884">
        <v>2</v>
      </c>
      <c r="E1884" t="s">
        <v>34</v>
      </c>
      <c r="F1884">
        <f>VLOOKUP(A1884&amp;B1884&amp;C1884&amp;D1884&amp;E1884,average_median_rates_2_aptFINAL!A:P,16,FALSE)</f>
        <v>1124.17634138688</v>
      </c>
      <c r="G1884">
        <f>VLOOKUP(A1884&amp;B1884&amp;C1884&amp;3&amp;E1884,average_median_rates_2_aptFINAL!A:P,16,FALSE)</f>
        <v>1240.4440293145558</v>
      </c>
      <c r="H1884">
        <f>IF(D1884&lt;=3,VLOOKUP(A1884&amp;D1884,[1]ratio_condo_family!$A:$F,6,FALSE),0)</f>
        <v>1.1822010107024374</v>
      </c>
      <c r="I1884">
        <f>VLOOKUP(A1884&amp;3,[1]ratio_condo_family!$A:$F,6,FALSE)</f>
        <v>1.1926860077616435</v>
      </c>
      <c r="J1884">
        <f>VLOOKUP(A1884,[1]ratio_family_bedrooms!$A:$K,9,FALSE)</f>
        <v>1.0588235294117647</v>
      </c>
      <c r="K1884">
        <f>VLOOKUP(A1884,[1]ratio_family_bedrooms!$A:$K,10,FALSE)</f>
        <v>1.2222222222222223</v>
      </c>
      <c r="L1884">
        <f>VLOOKUP(A1884,[1]ratio_family_bedrooms!$A:$K,11,FALSE)</f>
        <v>1.5</v>
      </c>
      <c r="M1884">
        <f t="shared" si="29"/>
        <v>1329.0024069953379</v>
      </c>
    </row>
    <row r="1885" spans="1:13" x14ac:dyDescent="0.2">
      <c r="A1885">
        <v>2008</v>
      </c>
      <c r="B1885">
        <v>10</v>
      </c>
      <c r="C1885" t="s">
        <v>61</v>
      </c>
      <c r="D1885">
        <v>2</v>
      </c>
      <c r="E1885" t="s">
        <v>35</v>
      </c>
      <c r="F1885">
        <f>VLOOKUP(A1885&amp;B1885&amp;C1885&amp;D1885&amp;E1885,average_median_rates_2_aptFINAL!A:P,16,FALSE)</f>
        <v>1722.8584876059001</v>
      </c>
      <c r="G1885">
        <f>VLOOKUP(A1885&amp;B1885&amp;C1885&amp;3&amp;E1885,average_median_rates_2_aptFINAL!A:P,16,FALSE)</f>
        <v>2509.34042247449</v>
      </c>
      <c r="H1885">
        <f>IF(D1885&lt;=3,VLOOKUP(A1885&amp;D1885,[1]ratio_condo_family!$A:$F,6,FALSE),0)</f>
        <v>1.1822010107024374</v>
      </c>
      <c r="I1885">
        <f>VLOOKUP(A1885&amp;3,[1]ratio_condo_family!$A:$F,6,FALSE)</f>
        <v>1.1926860077616435</v>
      </c>
      <c r="J1885">
        <f>VLOOKUP(A1885,[1]ratio_family_bedrooms!$A:$K,9,FALSE)</f>
        <v>1.0588235294117647</v>
      </c>
      <c r="K1885">
        <f>VLOOKUP(A1885,[1]ratio_family_bedrooms!$A:$K,10,FALSE)</f>
        <v>1.2222222222222223</v>
      </c>
      <c r="L1885">
        <f>VLOOKUP(A1885,[1]ratio_family_bedrooms!$A:$K,11,FALSE)</f>
        <v>1.5</v>
      </c>
      <c r="M1885">
        <f t="shared" si="29"/>
        <v>2036.7650453449678</v>
      </c>
    </row>
    <row r="1886" spans="1:13" x14ac:dyDescent="0.2">
      <c r="A1886">
        <v>2008</v>
      </c>
      <c r="B1886">
        <v>10</v>
      </c>
      <c r="C1886" t="s">
        <v>61</v>
      </c>
      <c r="D1886">
        <v>2</v>
      </c>
      <c r="E1886" t="s">
        <v>36</v>
      </c>
      <c r="F1886">
        <f>VLOOKUP(A1886&amp;B1886&amp;C1886&amp;D1886&amp;E1886,average_median_rates_2_aptFINAL!A:P,16,FALSE)</f>
        <v>968.15186695952309</v>
      </c>
      <c r="G1886">
        <f>VLOOKUP(A1886&amp;B1886&amp;C1886&amp;3&amp;E1886,average_median_rates_2_aptFINAL!A:P,16,FALSE)</f>
        <v>1131.060497197873</v>
      </c>
      <c r="H1886">
        <f>IF(D1886&lt;=3,VLOOKUP(A1886&amp;D1886,[1]ratio_condo_family!$A:$F,6,FALSE),0)</f>
        <v>1.1822010107024374</v>
      </c>
      <c r="I1886">
        <f>VLOOKUP(A1886&amp;3,[1]ratio_condo_family!$A:$F,6,FALSE)</f>
        <v>1.1926860077616435</v>
      </c>
      <c r="J1886">
        <f>VLOOKUP(A1886,[1]ratio_family_bedrooms!$A:$K,9,FALSE)</f>
        <v>1.0588235294117647</v>
      </c>
      <c r="K1886">
        <f>VLOOKUP(A1886,[1]ratio_family_bedrooms!$A:$K,10,FALSE)</f>
        <v>1.2222222222222223</v>
      </c>
      <c r="L1886">
        <f>VLOOKUP(A1886,[1]ratio_family_bedrooms!$A:$K,11,FALSE)</f>
        <v>1.5</v>
      </c>
      <c r="M1886">
        <f t="shared" si="29"/>
        <v>1144.5501156329999</v>
      </c>
    </row>
    <row r="1887" spans="1:13" x14ac:dyDescent="0.2">
      <c r="A1887">
        <v>2008</v>
      </c>
      <c r="B1887">
        <v>10</v>
      </c>
      <c r="C1887" t="s">
        <v>61</v>
      </c>
      <c r="D1887">
        <v>2</v>
      </c>
      <c r="E1887" t="s">
        <v>37</v>
      </c>
      <c r="F1887">
        <f>VLOOKUP(A1887&amp;B1887&amp;C1887&amp;D1887&amp;E1887,average_median_rates_2_aptFINAL!A:P,16,FALSE)</f>
        <v>851.898336994038</v>
      </c>
      <c r="G1887">
        <f>VLOOKUP(A1887&amp;B1887&amp;C1887&amp;3&amp;E1887,average_median_rates_2_aptFINAL!A:P,16,FALSE)</f>
        <v>830.19933077412543</v>
      </c>
      <c r="H1887">
        <f>IF(D1887&lt;=3,VLOOKUP(A1887&amp;D1887,[1]ratio_condo_family!$A:$F,6,FALSE),0)</f>
        <v>1.1822010107024374</v>
      </c>
      <c r="I1887">
        <f>VLOOKUP(A1887&amp;3,[1]ratio_condo_family!$A:$F,6,FALSE)</f>
        <v>1.1926860077616435</v>
      </c>
      <c r="J1887">
        <f>VLOOKUP(A1887,[1]ratio_family_bedrooms!$A:$K,9,FALSE)</f>
        <v>1.0588235294117647</v>
      </c>
      <c r="K1887">
        <f>VLOOKUP(A1887,[1]ratio_family_bedrooms!$A:$K,10,FALSE)</f>
        <v>1.2222222222222223</v>
      </c>
      <c r="L1887">
        <f>VLOOKUP(A1887,[1]ratio_family_bedrooms!$A:$K,11,FALSE)</f>
        <v>1.5</v>
      </c>
      <c r="M1887">
        <f t="shared" si="29"/>
        <v>1007.1150750100774</v>
      </c>
    </row>
    <row r="1888" spans="1:13" x14ac:dyDescent="0.2">
      <c r="A1888">
        <v>2008</v>
      </c>
      <c r="B1888">
        <v>10</v>
      </c>
      <c r="C1888" t="s">
        <v>61</v>
      </c>
      <c r="D1888">
        <v>2</v>
      </c>
      <c r="E1888" t="s">
        <v>38</v>
      </c>
      <c r="F1888">
        <f>VLOOKUP(A1888&amp;B1888&amp;C1888&amp;D1888&amp;E1888,average_median_rates_2_aptFINAL!A:P,16,FALSE)</f>
        <v>752.745528710386</v>
      </c>
      <c r="G1888">
        <f>VLOOKUP(A1888&amp;B1888&amp;C1888&amp;3&amp;E1888,average_median_rates_2_aptFINAL!A:P,16,FALSE)</f>
        <v>883.36686305503679</v>
      </c>
      <c r="H1888">
        <f>IF(D1888&lt;=3,VLOOKUP(A1888&amp;D1888,[1]ratio_condo_family!$A:$F,6,FALSE),0)</f>
        <v>1.1822010107024374</v>
      </c>
      <c r="I1888">
        <f>VLOOKUP(A1888&amp;3,[1]ratio_condo_family!$A:$F,6,FALSE)</f>
        <v>1.1926860077616435</v>
      </c>
      <c r="J1888">
        <f>VLOOKUP(A1888,[1]ratio_family_bedrooms!$A:$K,9,FALSE)</f>
        <v>1.0588235294117647</v>
      </c>
      <c r="K1888">
        <f>VLOOKUP(A1888,[1]ratio_family_bedrooms!$A:$K,10,FALSE)</f>
        <v>1.2222222222222223</v>
      </c>
      <c r="L1888">
        <f>VLOOKUP(A1888,[1]ratio_family_bedrooms!$A:$K,11,FALSE)</f>
        <v>1.5</v>
      </c>
      <c r="M1888">
        <f t="shared" si="29"/>
        <v>889.896524843159</v>
      </c>
    </row>
    <row r="1889" spans="1:13" x14ac:dyDescent="0.2">
      <c r="A1889">
        <v>2008</v>
      </c>
      <c r="B1889">
        <v>10</v>
      </c>
      <c r="C1889" t="s">
        <v>61</v>
      </c>
      <c r="D1889">
        <v>2</v>
      </c>
      <c r="E1889" t="s">
        <v>39</v>
      </c>
      <c r="F1889">
        <f>VLOOKUP(A1889&amp;B1889&amp;C1889&amp;D1889&amp;E1889,average_median_rates_2_aptFINAL!A:P,16,FALSE)</f>
        <v>851.42767492940095</v>
      </c>
      <c r="G1889">
        <f>VLOOKUP(A1889&amp;B1889&amp;C1889&amp;3&amp;E1889,average_median_rates_2_aptFINAL!A:P,16,FALSE)</f>
        <v>1201.322029027164</v>
      </c>
      <c r="H1889">
        <f>IF(D1889&lt;=3,VLOOKUP(A1889&amp;D1889,[1]ratio_condo_family!$A:$F,6,FALSE),0)</f>
        <v>1.1822010107024374</v>
      </c>
      <c r="I1889">
        <f>VLOOKUP(A1889&amp;3,[1]ratio_condo_family!$A:$F,6,FALSE)</f>
        <v>1.1926860077616435</v>
      </c>
      <c r="J1889">
        <f>VLOOKUP(A1889,[1]ratio_family_bedrooms!$A:$K,9,FALSE)</f>
        <v>1.0588235294117647</v>
      </c>
      <c r="K1889">
        <f>VLOOKUP(A1889,[1]ratio_family_bedrooms!$A:$K,10,FALSE)</f>
        <v>1.2222222222222223</v>
      </c>
      <c r="L1889">
        <f>VLOOKUP(A1889,[1]ratio_family_bedrooms!$A:$K,11,FALSE)</f>
        <v>1.5</v>
      </c>
      <c r="M1889">
        <f t="shared" si="29"/>
        <v>1006.5586578415641</v>
      </c>
    </row>
    <row r="1890" spans="1:13" x14ac:dyDescent="0.2">
      <c r="A1890">
        <v>2008</v>
      </c>
      <c r="B1890">
        <v>10</v>
      </c>
      <c r="C1890" t="s">
        <v>61</v>
      </c>
      <c r="D1890">
        <v>2</v>
      </c>
      <c r="E1890" t="s">
        <v>40</v>
      </c>
      <c r="F1890">
        <f>VLOOKUP(A1890&amp;B1890&amp;C1890&amp;D1890&amp;E1890,average_median_rates_2_aptFINAL!A:P,16,FALSE)</f>
        <v>831.97364292437999</v>
      </c>
      <c r="G1890">
        <f>VLOOKUP(A1890&amp;B1890&amp;C1890&amp;3&amp;E1890,average_median_rates_2_aptFINAL!A:P,16,FALSE)</f>
        <v>940.59650971563644</v>
      </c>
      <c r="H1890">
        <f>IF(D1890&lt;=3,VLOOKUP(A1890&amp;D1890,[1]ratio_condo_family!$A:$F,6,FALSE),0)</f>
        <v>1.1822010107024374</v>
      </c>
      <c r="I1890">
        <f>VLOOKUP(A1890&amp;3,[1]ratio_condo_family!$A:$F,6,FALSE)</f>
        <v>1.1926860077616435</v>
      </c>
      <c r="J1890">
        <f>VLOOKUP(A1890,[1]ratio_family_bedrooms!$A:$K,9,FALSE)</f>
        <v>1.0588235294117647</v>
      </c>
      <c r="K1890">
        <f>VLOOKUP(A1890,[1]ratio_family_bedrooms!$A:$K,10,FALSE)</f>
        <v>1.2222222222222223</v>
      </c>
      <c r="L1890">
        <f>VLOOKUP(A1890,[1]ratio_family_bedrooms!$A:$K,11,FALSE)</f>
        <v>1.5</v>
      </c>
      <c r="M1890">
        <f t="shared" si="29"/>
        <v>983.56008154299082</v>
      </c>
    </row>
    <row r="1891" spans="1:13" x14ac:dyDescent="0.2">
      <c r="A1891">
        <v>2008</v>
      </c>
      <c r="B1891">
        <v>10</v>
      </c>
      <c r="C1891" t="s">
        <v>61</v>
      </c>
      <c r="D1891">
        <v>2</v>
      </c>
      <c r="E1891" t="s">
        <v>41</v>
      </c>
      <c r="F1891">
        <f>VLOOKUP(A1891&amp;B1891&amp;C1891&amp;D1891&amp;E1891,average_median_rates_2_aptFINAL!A:P,16,FALSE)</f>
        <v>858.01694383432698</v>
      </c>
      <c r="G1891">
        <f>VLOOKUP(A1891&amp;B1891&amp;C1891&amp;3&amp;E1891,average_median_rates_2_aptFINAL!A:P,16,FALSE)</f>
        <v>972.51760310389409</v>
      </c>
      <c r="H1891">
        <f>IF(D1891&lt;=3,VLOOKUP(A1891&amp;D1891,[1]ratio_condo_family!$A:$F,6,FALSE),0)</f>
        <v>1.1822010107024374</v>
      </c>
      <c r="I1891">
        <f>VLOOKUP(A1891&amp;3,[1]ratio_condo_family!$A:$F,6,FALSE)</f>
        <v>1.1926860077616435</v>
      </c>
      <c r="J1891">
        <f>VLOOKUP(A1891,[1]ratio_family_bedrooms!$A:$K,9,FALSE)</f>
        <v>1.0588235294117647</v>
      </c>
      <c r="K1891">
        <f>VLOOKUP(A1891,[1]ratio_family_bedrooms!$A:$K,10,FALSE)</f>
        <v>1.2222222222222223</v>
      </c>
      <c r="L1891">
        <f>VLOOKUP(A1891,[1]ratio_family_bedrooms!$A:$K,11,FALSE)</f>
        <v>1.5</v>
      </c>
      <c r="M1891">
        <f t="shared" si="29"/>
        <v>1014.3484982007578</v>
      </c>
    </row>
    <row r="1892" spans="1:13" x14ac:dyDescent="0.2">
      <c r="A1892">
        <v>2008</v>
      </c>
      <c r="B1892">
        <v>10</v>
      </c>
      <c r="C1892" t="s">
        <v>61</v>
      </c>
      <c r="D1892">
        <v>2</v>
      </c>
      <c r="E1892" t="s">
        <v>42</v>
      </c>
      <c r="F1892">
        <f>VLOOKUP(A1892&amp;B1892&amp;C1892&amp;D1892&amp;E1892,average_median_rates_2_aptFINAL!A:P,16,FALSE)</f>
        <v>761.76655161593999</v>
      </c>
      <c r="G1892">
        <f>VLOOKUP(A1892&amp;B1892&amp;C1892&amp;3&amp;E1892,average_median_rates_2_aptFINAL!A:P,16,FALSE)</f>
        <v>966.11582123868357</v>
      </c>
      <c r="H1892">
        <f>IF(D1892&lt;=3,VLOOKUP(A1892&amp;D1892,[1]ratio_condo_family!$A:$F,6,FALSE),0)</f>
        <v>1.1822010107024374</v>
      </c>
      <c r="I1892">
        <f>VLOOKUP(A1892&amp;3,[1]ratio_condo_family!$A:$F,6,FALSE)</f>
        <v>1.1926860077616435</v>
      </c>
      <c r="J1892">
        <f>VLOOKUP(A1892,[1]ratio_family_bedrooms!$A:$K,9,FALSE)</f>
        <v>1.0588235294117647</v>
      </c>
      <c r="K1892">
        <f>VLOOKUP(A1892,[1]ratio_family_bedrooms!$A:$K,10,FALSE)</f>
        <v>1.2222222222222223</v>
      </c>
      <c r="L1892">
        <f>VLOOKUP(A1892,[1]ratio_family_bedrooms!$A:$K,11,FALSE)</f>
        <v>1.5</v>
      </c>
      <c r="M1892">
        <f t="shared" si="29"/>
        <v>900.56118723967472</v>
      </c>
    </row>
    <row r="1893" spans="1:13" x14ac:dyDescent="0.2">
      <c r="A1893">
        <v>2008</v>
      </c>
      <c r="B1893">
        <v>10</v>
      </c>
      <c r="C1893" t="s">
        <v>61</v>
      </c>
      <c r="D1893">
        <v>2</v>
      </c>
      <c r="E1893" t="s">
        <v>43</v>
      </c>
      <c r="F1893">
        <f>VLOOKUP(A1893&amp;B1893&amp;C1893&amp;D1893&amp;E1893,average_median_rates_2_aptFINAL!A:P,16,FALSE)</f>
        <v>1000</v>
      </c>
      <c r="G1893">
        <f>VLOOKUP(A1893&amp;B1893&amp;C1893&amp;3&amp;E1893,average_median_rates_2_aptFINAL!A:P,16,FALSE)</f>
        <v>1100</v>
      </c>
      <c r="H1893">
        <f>IF(D1893&lt;=3,VLOOKUP(A1893&amp;D1893,[1]ratio_condo_family!$A:$F,6,FALSE),0)</f>
        <v>1.1822010107024374</v>
      </c>
      <c r="I1893">
        <f>VLOOKUP(A1893&amp;3,[1]ratio_condo_family!$A:$F,6,FALSE)</f>
        <v>1.1926860077616435</v>
      </c>
      <c r="J1893">
        <f>VLOOKUP(A1893,[1]ratio_family_bedrooms!$A:$K,9,FALSE)</f>
        <v>1.0588235294117647</v>
      </c>
      <c r="K1893">
        <f>VLOOKUP(A1893,[1]ratio_family_bedrooms!$A:$K,10,FALSE)</f>
        <v>1.2222222222222223</v>
      </c>
      <c r="L1893">
        <f>VLOOKUP(A1893,[1]ratio_family_bedrooms!$A:$K,11,FALSE)</f>
        <v>1.5</v>
      </c>
      <c r="M1893">
        <f t="shared" si="29"/>
        <v>1182.2010107024375</v>
      </c>
    </row>
    <row r="1894" spans="1:13" x14ac:dyDescent="0.2">
      <c r="A1894">
        <v>2008</v>
      </c>
      <c r="B1894">
        <v>10</v>
      </c>
      <c r="C1894" t="s">
        <v>61</v>
      </c>
      <c r="D1894">
        <v>2</v>
      </c>
      <c r="E1894" t="s">
        <v>60</v>
      </c>
      <c r="F1894">
        <f>VLOOKUP(A1894&amp;B1894&amp;C1894&amp;D1894&amp;E1894,average_median_rates_2_aptFINAL!A:P,16,FALSE)</f>
        <v>941.3241292751801</v>
      </c>
      <c r="G1894">
        <f>VLOOKUP(A1894&amp;B1894&amp;C1894&amp;3&amp;E1894,average_median_rates_2_aptFINAL!A:P,16,FALSE)</f>
        <v>1165.7565742204361</v>
      </c>
      <c r="H1894">
        <f>IF(D1894&lt;=3,VLOOKUP(A1894&amp;D1894,[1]ratio_condo_family!$A:$F,6,FALSE),0)</f>
        <v>1.1822010107024374</v>
      </c>
      <c r="I1894">
        <f>VLOOKUP(A1894&amp;3,[1]ratio_condo_family!$A:$F,6,FALSE)</f>
        <v>1.1926860077616435</v>
      </c>
      <c r="J1894">
        <f>VLOOKUP(A1894,[1]ratio_family_bedrooms!$A:$K,9,FALSE)</f>
        <v>1.0588235294117647</v>
      </c>
      <c r="K1894">
        <f>VLOOKUP(A1894,[1]ratio_family_bedrooms!$A:$K,10,FALSE)</f>
        <v>1.2222222222222223</v>
      </c>
      <c r="L1894">
        <f>VLOOKUP(A1894,[1]ratio_family_bedrooms!$A:$K,11,FALSE)</f>
        <v>1.5</v>
      </c>
      <c r="M1894">
        <f t="shared" si="29"/>
        <v>1112.8343370277098</v>
      </c>
    </row>
    <row r="1895" spans="1:13" x14ac:dyDescent="0.2">
      <c r="A1895">
        <v>2008</v>
      </c>
      <c r="B1895">
        <v>10</v>
      </c>
      <c r="C1895" t="s">
        <v>61</v>
      </c>
      <c r="D1895">
        <v>3</v>
      </c>
      <c r="E1895" t="s">
        <v>12</v>
      </c>
      <c r="F1895">
        <f>VLOOKUP(A1895&amp;B1895&amp;C1895&amp;D1895&amp;E1895,average_median_rates_2_aptFINAL!A:P,16,FALSE)</f>
        <v>2195.2228129839809</v>
      </c>
      <c r="G1895">
        <f>VLOOKUP(A1895&amp;B1895&amp;C1895&amp;3&amp;E1895,average_median_rates_2_aptFINAL!A:P,16,FALSE)</f>
        <v>2195.2228129839809</v>
      </c>
      <c r="H1895">
        <f>IF(D1895&lt;=3,VLOOKUP(A1895&amp;D1895,[1]ratio_condo_family!$A:$F,6,FALSE),0)</f>
        <v>1.1926860077616435</v>
      </c>
      <c r="I1895">
        <f>VLOOKUP(A1895&amp;3,[1]ratio_condo_family!$A:$F,6,FALSE)</f>
        <v>1.1926860077616435</v>
      </c>
      <c r="J1895">
        <f>VLOOKUP(A1895,[1]ratio_family_bedrooms!$A:$K,9,FALSE)</f>
        <v>1.0588235294117647</v>
      </c>
      <c r="K1895">
        <f>VLOOKUP(A1895,[1]ratio_family_bedrooms!$A:$K,10,FALSE)</f>
        <v>1.2222222222222223</v>
      </c>
      <c r="L1895">
        <f>VLOOKUP(A1895,[1]ratio_family_bedrooms!$A:$K,11,FALSE)</f>
        <v>1.5</v>
      </c>
      <c r="M1895">
        <f t="shared" si="29"/>
        <v>2618.2115329651492</v>
      </c>
    </row>
    <row r="1896" spans="1:13" x14ac:dyDescent="0.2">
      <c r="A1896">
        <v>2008</v>
      </c>
      <c r="B1896">
        <v>10</v>
      </c>
      <c r="C1896" t="s">
        <v>61</v>
      </c>
      <c r="D1896">
        <v>3</v>
      </c>
      <c r="E1896" t="s">
        <v>16</v>
      </c>
      <c r="F1896">
        <f>VLOOKUP(A1896&amp;B1896&amp;C1896&amp;D1896&amp;E1896,average_median_rates_2_aptFINAL!A:P,16,FALSE)</f>
        <v>1901.9050356167729</v>
      </c>
      <c r="G1896">
        <f>VLOOKUP(A1896&amp;B1896&amp;C1896&amp;3&amp;E1896,average_median_rates_2_aptFINAL!A:P,16,FALSE)</f>
        <v>1901.9050356167729</v>
      </c>
      <c r="H1896">
        <f>IF(D1896&lt;=3,VLOOKUP(A1896&amp;D1896,[1]ratio_condo_family!$A:$F,6,FALSE),0)</f>
        <v>1.1926860077616435</v>
      </c>
      <c r="I1896">
        <f>VLOOKUP(A1896&amp;3,[1]ratio_condo_family!$A:$F,6,FALSE)</f>
        <v>1.1926860077616435</v>
      </c>
      <c r="J1896">
        <f>VLOOKUP(A1896,[1]ratio_family_bedrooms!$A:$K,9,FALSE)</f>
        <v>1.0588235294117647</v>
      </c>
      <c r="K1896">
        <f>VLOOKUP(A1896,[1]ratio_family_bedrooms!$A:$K,10,FALSE)</f>
        <v>1.2222222222222223</v>
      </c>
      <c r="L1896">
        <f>VLOOKUP(A1896,[1]ratio_family_bedrooms!$A:$K,11,FALSE)</f>
        <v>1.5</v>
      </c>
      <c r="M1896">
        <f t="shared" si="29"/>
        <v>2268.3755240715354</v>
      </c>
    </row>
    <row r="1897" spans="1:13" x14ac:dyDescent="0.2">
      <c r="A1897">
        <v>2008</v>
      </c>
      <c r="B1897">
        <v>10</v>
      </c>
      <c r="C1897" t="s">
        <v>61</v>
      </c>
      <c r="D1897">
        <v>3</v>
      </c>
      <c r="E1897" t="s">
        <v>17</v>
      </c>
      <c r="F1897">
        <f>VLOOKUP(A1897&amp;B1897&amp;C1897&amp;D1897&amp;E1897,average_median_rates_2_aptFINAL!A:P,16,FALSE)</f>
        <v>2029.7007472337971</v>
      </c>
      <c r="G1897">
        <f>VLOOKUP(A1897&amp;B1897&amp;C1897&amp;3&amp;E1897,average_median_rates_2_aptFINAL!A:P,16,FALSE)</f>
        <v>2029.7007472337971</v>
      </c>
      <c r="H1897">
        <f>IF(D1897&lt;=3,VLOOKUP(A1897&amp;D1897,[1]ratio_condo_family!$A:$F,6,FALSE),0)</f>
        <v>1.1926860077616435</v>
      </c>
      <c r="I1897">
        <f>VLOOKUP(A1897&amp;3,[1]ratio_condo_family!$A:$F,6,FALSE)</f>
        <v>1.1926860077616435</v>
      </c>
      <c r="J1897">
        <f>VLOOKUP(A1897,[1]ratio_family_bedrooms!$A:$K,9,FALSE)</f>
        <v>1.0588235294117647</v>
      </c>
      <c r="K1897">
        <f>VLOOKUP(A1897,[1]ratio_family_bedrooms!$A:$K,10,FALSE)</f>
        <v>1.2222222222222223</v>
      </c>
      <c r="L1897">
        <f>VLOOKUP(A1897,[1]ratio_family_bedrooms!$A:$K,11,FALSE)</f>
        <v>1.5</v>
      </c>
      <c r="M1897">
        <f t="shared" si="29"/>
        <v>2420.795681169102</v>
      </c>
    </row>
    <row r="1898" spans="1:13" x14ac:dyDescent="0.2">
      <c r="A1898">
        <v>2008</v>
      </c>
      <c r="B1898">
        <v>10</v>
      </c>
      <c r="C1898" t="s">
        <v>61</v>
      </c>
      <c r="D1898">
        <v>3</v>
      </c>
      <c r="E1898" t="s">
        <v>19</v>
      </c>
      <c r="F1898">
        <f>VLOOKUP(A1898&amp;B1898&amp;C1898&amp;D1898&amp;E1898,average_median_rates_2_aptFINAL!A:P,16,FALSE)</f>
        <v>1643.124012070695</v>
      </c>
      <c r="G1898">
        <f>VLOOKUP(A1898&amp;B1898&amp;C1898&amp;3&amp;E1898,average_median_rates_2_aptFINAL!A:P,16,FALSE)</f>
        <v>1643.124012070695</v>
      </c>
      <c r="H1898">
        <f>IF(D1898&lt;=3,VLOOKUP(A1898&amp;D1898,[1]ratio_condo_family!$A:$F,6,FALSE),0)</f>
        <v>1.1926860077616435</v>
      </c>
      <c r="I1898">
        <f>VLOOKUP(A1898&amp;3,[1]ratio_condo_family!$A:$F,6,FALSE)</f>
        <v>1.1926860077616435</v>
      </c>
      <c r="J1898">
        <f>VLOOKUP(A1898,[1]ratio_family_bedrooms!$A:$K,9,FALSE)</f>
        <v>1.0588235294117647</v>
      </c>
      <c r="K1898">
        <f>VLOOKUP(A1898,[1]ratio_family_bedrooms!$A:$K,10,FALSE)</f>
        <v>1.2222222222222223</v>
      </c>
      <c r="L1898">
        <f>VLOOKUP(A1898,[1]ratio_family_bedrooms!$A:$K,11,FALSE)</f>
        <v>1.5</v>
      </c>
      <c r="M1898">
        <f t="shared" si="29"/>
        <v>1959.7310182138917</v>
      </c>
    </row>
    <row r="1899" spans="1:13" x14ac:dyDescent="0.2">
      <c r="A1899">
        <v>2008</v>
      </c>
      <c r="B1899">
        <v>10</v>
      </c>
      <c r="C1899" t="s">
        <v>61</v>
      </c>
      <c r="D1899">
        <v>3</v>
      </c>
      <c r="E1899" t="s">
        <v>20</v>
      </c>
      <c r="F1899">
        <f>VLOOKUP(A1899&amp;B1899&amp;C1899&amp;D1899&amp;E1899,average_median_rates_2_aptFINAL!A:P,16,FALSE)</f>
        <v>2079.5911768932301</v>
      </c>
      <c r="G1899">
        <f>VLOOKUP(A1899&amp;B1899&amp;C1899&amp;3&amp;E1899,average_median_rates_2_aptFINAL!A:P,16,FALSE)</f>
        <v>2079.5911768932301</v>
      </c>
      <c r="H1899">
        <f>IF(D1899&lt;=3,VLOOKUP(A1899&amp;D1899,[1]ratio_condo_family!$A:$F,6,FALSE),0)</f>
        <v>1.1926860077616435</v>
      </c>
      <c r="I1899">
        <f>VLOOKUP(A1899&amp;3,[1]ratio_condo_family!$A:$F,6,FALSE)</f>
        <v>1.1926860077616435</v>
      </c>
      <c r="J1899">
        <f>VLOOKUP(A1899,[1]ratio_family_bedrooms!$A:$K,9,FALSE)</f>
        <v>1.0588235294117647</v>
      </c>
      <c r="K1899">
        <f>VLOOKUP(A1899,[1]ratio_family_bedrooms!$A:$K,10,FALSE)</f>
        <v>1.2222222222222223</v>
      </c>
      <c r="L1899">
        <f>VLOOKUP(A1899,[1]ratio_family_bedrooms!$A:$K,11,FALSE)</f>
        <v>1.5</v>
      </c>
      <c r="M1899">
        <f t="shared" si="29"/>
        <v>2480.2992985451242</v>
      </c>
    </row>
    <row r="1900" spans="1:13" x14ac:dyDescent="0.2">
      <c r="A1900">
        <v>2008</v>
      </c>
      <c r="B1900">
        <v>10</v>
      </c>
      <c r="C1900" t="s">
        <v>61</v>
      </c>
      <c r="D1900">
        <v>3</v>
      </c>
      <c r="E1900" t="s">
        <v>21</v>
      </c>
      <c r="F1900">
        <f>VLOOKUP(A1900&amp;B1900&amp;C1900&amp;D1900&amp;E1900,average_median_rates_2_aptFINAL!A:P,16,FALSE)</f>
        <v>2008.3417157637568</v>
      </c>
      <c r="G1900">
        <f>VLOOKUP(A1900&amp;B1900&amp;C1900&amp;3&amp;E1900,average_median_rates_2_aptFINAL!A:P,16,FALSE)</f>
        <v>2008.3417157637568</v>
      </c>
      <c r="H1900">
        <f>IF(D1900&lt;=3,VLOOKUP(A1900&amp;D1900,[1]ratio_condo_family!$A:$F,6,FALSE),0)</f>
        <v>1.1926860077616435</v>
      </c>
      <c r="I1900">
        <f>VLOOKUP(A1900&amp;3,[1]ratio_condo_family!$A:$F,6,FALSE)</f>
        <v>1.1926860077616435</v>
      </c>
      <c r="J1900">
        <f>VLOOKUP(A1900,[1]ratio_family_bedrooms!$A:$K,9,FALSE)</f>
        <v>1.0588235294117647</v>
      </c>
      <c r="K1900">
        <f>VLOOKUP(A1900,[1]ratio_family_bedrooms!$A:$K,10,FALSE)</f>
        <v>1.2222222222222223</v>
      </c>
      <c r="L1900">
        <f>VLOOKUP(A1900,[1]ratio_family_bedrooms!$A:$K,11,FALSE)</f>
        <v>1.5</v>
      </c>
      <c r="M1900">
        <f t="shared" si="29"/>
        <v>2395.3210631954444</v>
      </c>
    </row>
    <row r="1901" spans="1:13" x14ac:dyDescent="0.2">
      <c r="A1901">
        <v>2008</v>
      </c>
      <c r="B1901">
        <v>10</v>
      </c>
      <c r="C1901" t="s">
        <v>61</v>
      </c>
      <c r="D1901">
        <v>3</v>
      </c>
      <c r="E1901" t="s">
        <v>23</v>
      </c>
      <c r="F1901">
        <f>VLOOKUP(A1901&amp;B1901&amp;C1901&amp;D1901&amp;E1901,average_median_rates_2_aptFINAL!A:P,16,FALSE)</f>
        <v>1027.2884035062507</v>
      </c>
      <c r="G1901">
        <f>VLOOKUP(A1901&amp;B1901&amp;C1901&amp;3&amp;E1901,average_median_rates_2_aptFINAL!A:P,16,FALSE)</f>
        <v>1027.2884035062507</v>
      </c>
      <c r="H1901">
        <f>IF(D1901&lt;=3,VLOOKUP(A1901&amp;D1901,[1]ratio_condo_family!$A:$F,6,FALSE),0)</f>
        <v>1.1926860077616435</v>
      </c>
      <c r="I1901">
        <f>VLOOKUP(A1901&amp;3,[1]ratio_condo_family!$A:$F,6,FALSE)</f>
        <v>1.1926860077616435</v>
      </c>
      <c r="J1901">
        <f>VLOOKUP(A1901,[1]ratio_family_bedrooms!$A:$K,9,FALSE)</f>
        <v>1.0588235294117647</v>
      </c>
      <c r="K1901">
        <f>VLOOKUP(A1901,[1]ratio_family_bedrooms!$A:$K,10,FALSE)</f>
        <v>1.2222222222222223</v>
      </c>
      <c r="L1901">
        <f>VLOOKUP(A1901,[1]ratio_family_bedrooms!$A:$K,11,FALSE)</f>
        <v>1.5</v>
      </c>
      <c r="M1901">
        <f t="shared" si="29"/>
        <v>1225.2325047977024</v>
      </c>
    </row>
    <row r="1902" spans="1:13" x14ac:dyDescent="0.2">
      <c r="A1902">
        <v>2008</v>
      </c>
      <c r="B1902">
        <v>10</v>
      </c>
      <c r="C1902" t="s">
        <v>61</v>
      </c>
      <c r="D1902">
        <v>3</v>
      </c>
      <c r="E1902" t="s">
        <v>24</v>
      </c>
      <c r="F1902">
        <f>VLOOKUP(A1902&amp;B1902&amp;C1902&amp;D1902&amp;E1902,average_median_rates_2_aptFINAL!A:P,16,FALSE)</f>
        <v>1094.032907026872</v>
      </c>
      <c r="G1902">
        <f>VLOOKUP(A1902&amp;B1902&amp;C1902&amp;3&amp;E1902,average_median_rates_2_aptFINAL!A:P,16,FALSE)</f>
        <v>1094.032907026872</v>
      </c>
      <c r="H1902">
        <f>IF(D1902&lt;=3,VLOOKUP(A1902&amp;D1902,[1]ratio_condo_family!$A:$F,6,FALSE),0)</f>
        <v>1.1926860077616435</v>
      </c>
      <c r="I1902">
        <f>VLOOKUP(A1902&amp;3,[1]ratio_condo_family!$A:$F,6,FALSE)</f>
        <v>1.1926860077616435</v>
      </c>
      <c r="J1902">
        <f>VLOOKUP(A1902,[1]ratio_family_bedrooms!$A:$K,9,FALSE)</f>
        <v>1.0588235294117647</v>
      </c>
      <c r="K1902">
        <f>VLOOKUP(A1902,[1]ratio_family_bedrooms!$A:$K,10,FALSE)</f>
        <v>1.2222222222222223</v>
      </c>
      <c r="L1902">
        <f>VLOOKUP(A1902,[1]ratio_family_bedrooms!$A:$K,11,FALSE)</f>
        <v>1.5</v>
      </c>
      <c r="M1902">
        <f t="shared" si="29"/>
        <v>1304.8377402417452</v>
      </c>
    </row>
    <row r="1903" spans="1:13" x14ac:dyDescent="0.2">
      <c r="A1903">
        <v>2008</v>
      </c>
      <c r="B1903">
        <v>10</v>
      </c>
      <c r="C1903" t="s">
        <v>61</v>
      </c>
      <c r="D1903">
        <v>3</v>
      </c>
      <c r="E1903" t="s">
        <v>25</v>
      </c>
      <c r="F1903">
        <f>VLOOKUP(A1903&amp;B1903&amp;C1903&amp;D1903&amp;E1903,average_median_rates_2_aptFINAL!A:P,16,FALSE)</f>
        <v>1034.3839312800367</v>
      </c>
      <c r="G1903">
        <f>VLOOKUP(A1903&amp;B1903&amp;C1903&amp;3&amp;E1903,average_median_rates_2_aptFINAL!A:P,16,FALSE)</f>
        <v>1034.3839312800367</v>
      </c>
      <c r="H1903">
        <f>IF(D1903&lt;=3,VLOOKUP(A1903&amp;D1903,[1]ratio_condo_family!$A:$F,6,FALSE),0)</f>
        <v>1.1926860077616435</v>
      </c>
      <c r="I1903">
        <f>VLOOKUP(A1903&amp;3,[1]ratio_condo_family!$A:$F,6,FALSE)</f>
        <v>1.1926860077616435</v>
      </c>
      <c r="J1903">
        <f>VLOOKUP(A1903,[1]ratio_family_bedrooms!$A:$K,9,FALSE)</f>
        <v>1.0588235294117647</v>
      </c>
      <c r="K1903">
        <f>VLOOKUP(A1903,[1]ratio_family_bedrooms!$A:$K,10,FALSE)</f>
        <v>1.2222222222222223</v>
      </c>
      <c r="L1903">
        <f>VLOOKUP(A1903,[1]ratio_family_bedrooms!$A:$K,11,FALSE)</f>
        <v>1.5</v>
      </c>
      <c r="M1903">
        <f t="shared" si="29"/>
        <v>1233.6952414911812</v>
      </c>
    </row>
    <row r="1904" spans="1:13" x14ac:dyDescent="0.2">
      <c r="A1904">
        <v>2008</v>
      </c>
      <c r="B1904">
        <v>10</v>
      </c>
      <c r="C1904" t="s">
        <v>61</v>
      </c>
      <c r="D1904">
        <v>3</v>
      </c>
      <c r="E1904" t="s">
        <v>26</v>
      </c>
      <c r="F1904">
        <f>VLOOKUP(A1904&amp;B1904&amp;C1904&amp;D1904&amp;E1904,average_median_rates_2_aptFINAL!A:P,16,FALSE)</f>
        <v>1068.781434114097</v>
      </c>
      <c r="G1904">
        <f>VLOOKUP(A1904&amp;B1904&amp;C1904&amp;3&amp;E1904,average_median_rates_2_aptFINAL!A:P,16,FALSE)</f>
        <v>1068.781434114097</v>
      </c>
      <c r="H1904">
        <f>IF(D1904&lt;=3,VLOOKUP(A1904&amp;D1904,[1]ratio_condo_family!$A:$F,6,FALSE),0)</f>
        <v>1.1926860077616435</v>
      </c>
      <c r="I1904">
        <f>VLOOKUP(A1904&amp;3,[1]ratio_condo_family!$A:$F,6,FALSE)</f>
        <v>1.1926860077616435</v>
      </c>
      <c r="J1904">
        <f>VLOOKUP(A1904,[1]ratio_family_bedrooms!$A:$K,9,FALSE)</f>
        <v>1.0588235294117647</v>
      </c>
      <c r="K1904">
        <f>VLOOKUP(A1904,[1]ratio_family_bedrooms!$A:$K,10,FALSE)</f>
        <v>1.2222222222222223</v>
      </c>
      <c r="L1904">
        <f>VLOOKUP(A1904,[1]ratio_family_bedrooms!$A:$K,11,FALSE)</f>
        <v>1.5</v>
      </c>
      <c r="M1904">
        <f t="shared" si="29"/>
        <v>1274.7206618233063</v>
      </c>
    </row>
    <row r="1905" spans="1:13" x14ac:dyDescent="0.2">
      <c r="A1905">
        <v>2008</v>
      </c>
      <c r="B1905">
        <v>10</v>
      </c>
      <c r="C1905" t="s">
        <v>61</v>
      </c>
      <c r="D1905">
        <v>3</v>
      </c>
      <c r="E1905" t="s">
        <v>27</v>
      </c>
      <c r="F1905">
        <f>VLOOKUP(A1905&amp;B1905&amp;C1905&amp;D1905&amp;E1905,average_median_rates_2_aptFINAL!A:P,16,FALSE)</f>
        <v>2036.794079609135</v>
      </c>
      <c r="G1905">
        <f>VLOOKUP(A1905&amp;B1905&amp;C1905&amp;3&amp;E1905,average_median_rates_2_aptFINAL!A:P,16,FALSE)</f>
        <v>2036.794079609135</v>
      </c>
      <c r="H1905">
        <f>IF(D1905&lt;=3,VLOOKUP(A1905&amp;D1905,[1]ratio_condo_family!$A:$F,6,FALSE),0)</f>
        <v>1.1926860077616435</v>
      </c>
      <c r="I1905">
        <f>VLOOKUP(A1905&amp;3,[1]ratio_condo_family!$A:$F,6,FALSE)</f>
        <v>1.1926860077616435</v>
      </c>
      <c r="J1905">
        <f>VLOOKUP(A1905,[1]ratio_family_bedrooms!$A:$K,9,FALSE)</f>
        <v>1.0588235294117647</v>
      </c>
      <c r="K1905">
        <f>VLOOKUP(A1905,[1]ratio_family_bedrooms!$A:$K,10,FALSE)</f>
        <v>1.2222222222222223</v>
      </c>
      <c r="L1905">
        <f>VLOOKUP(A1905,[1]ratio_family_bedrooms!$A:$K,11,FALSE)</f>
        <v>1.5</v>
      </c>
      <c r="M1905">
        <f t="shared" si="29"/>
        <v>2429.2557994415702</v>
      </c>
    </row>
    <row r="1906" spans="1:13" x14ac:dyDescent="0.2">
      <c r="A1906">
        <v>2008</v>
      </c>
      <c r="B1906">
        <v>10</v>
      </c>
      <c r="C1906" t="s">
        <v>61</v>
      </c>
      <c r="D1906">
        <v>3</v>
      </c>
      <c r="E1906" t="s">
        <v>28</v>
      </c>
      <c r="F1906">
        <f>VLOOKUP(A1906&amp;B1906&amp;C1906&amp;D1906&amp;E1906,average_median_rates_2_aptFINAL!A:P,16,FALSE)</f>
        <v>1224.2419887914918</v>
      </c>
      <c r="G1906">
        <f>VLOOKUP(A1906&amp;B1906&amp;C1906&amp;3&amp;E1906,average_median_rates_2_aptFINAL!A:P,16,FALSE)</f>
        <v>1224.2419887914918</v>
      </c>
      <c r="H1906">
        <f>IF(D1906&lt;=3,VLOOKUP(A1906&amp;D1906,[1]ratio_condo_family!$A:$F,6,FALSE),0)</f>
        <v>1.1926860077616435</v>
      </c>
      <c r="I1906">
        <f>VLOOKUP(A1906&amp;3,[1]ratio_condo_family!$A:$F,6,FALSE)</f>
        <v>1.1926860077616435</v>
      </c>
      <c r="J1906">
        <f>VLOOKUP(A1906,[1]ratio_family_bedrooms!$A:$K,9,FALSE)</f>
        <v>1.0588235294117647</v>
      </c>
      <c r="K1906">
        <f>VLOOKUP(A1906,[1]ratio_family_bedrooms!$A:$K,10,FALSE)</f>
        <v>1.2222222222222223</v>
      </c>
      <c r="L1906">
        <f>VLOOKUP(A1906,[1]ratio_family_bedrooms!$A:$K,11,FALSE)</f>
        <v>1.5</v>
      </c>
      <c r="M1906">
        <f t="shared" si="29"/>
        <v>1460.136290145899</v>
      </c>
    </row>
    <row r="1907" spans="1:13" x14ac:dyDescent="0.2">
      <c r="A1907">
        <v>2008</v>
      </c>
      <c r="B1907">
        <v>10</v>
      </c>
      <c r="C1907" t="s">
        <v>61</v>
      </c>
      <c r="D1907">
        <v>3</v>
      </c>
      <c r="E1907" t="s">
        <v>29</v>
      </c>
      <c r="F1907">
        <f>VLOOKUP(A1907&amp;B1907&amp;C1907&amp;D1907&amp;E1907,average_median_rates_2_aptFINAL!A:P,16,FALSE)</f>
        <v>933.00043109642161</v>
      </c>
      <c r="G1907">
        <f>VLOOKUP(A1907&amp;B1907&amp;C1907&amp;3&amp;E1907,average_median_rates_2_aptFINAL!A:P,16,FALSE)</f>
        <v>933.00043109642161</v>
      </c>
      <c r="H1907">
        <f>IF(D1907&lt;=3,VLOOKUP(A1907&amp;D1907,[1]ratio_condo_family!$A:$F,6,FALSE),0)</f>
        <v>1.1926860077616435</v>
      </c>
      <c r="I1907">
        <f>VLOOKUP(A1907&amp;3,[1]ratio_condo_family!$A:$F,6,FALSE)</f>
        <v>1.1926860077616435</v>
      </c>
      <c r="J1907">
        <f>VLOOKUP(A1907,[1]ratio_family_bedrooms!$A:$K,9,FALSE)</f>
        <v>1.0588235294117647</v>
      </c>
      <c r="K1907">
        <f>VLOOKUP(A1907,[1]ratio_family_bedrooms!$A:$K,10,FALSE)</f>
        <v>1.2222222222222223</v>
      </c>
      <c r="L1907">
        <f>VLOOKUP(A1907,[1]ratio_family_bedrooms!$A:$K,11,FALSE)</f>
        <v>1.5</v>
      </c>
      <c r="M1907">
        <f t="shared" si="29"/>
        <v>1112.7765594042835</v>
      </c>
    </row>
    <row r="1908" spans="1:13" x14ac:dyDescent="0.2">
      <c r="A1908">
        <v>2008</v>
      </c>
      <c r="B1908">
        <v>10</v>
      </c>
      <c r="C1908" t="s">
        <v>61</v>
      </c>
      <c r="D1908">
        <v>3</v>
      </c>
      <c r="E1908" t="s">
        <v>31</v>
      </c>
      <c r="F1908">
        <f>VLOOKUP(A1908&amp;B1908&amp;C1908&amp;D1908&amp;E1908,average_median_rates_2_aptFINAL!A:P,16,FALSE)</f>
        <v>1153.63797480481</v>
      </c>
      <c r="G1908">
        <f>VLOOKUP(A1908&amp;B1908&amp;C1908&amp;3&amp;E1908,average_median_rates_2_aptFINAL!A:P,16,FALSE)</f>
        <v>1153.63797480481</v>
      </c>
      <c r="H1908">
        <f>IF(D1908&lt;=3,VLOOKUP(A1908&amp;D1908,[1]ratio_condo_family!$A:$F,6,FALSE),0)</f>
        <v>1.1926860077616435</v>
      </c>
      <c r="I1908">
        <f>VLOOKUP(A1908&amp;3,[1]ratio_condo_family!$A:$F,6,FALSE)</f>
        <v>1.1926860077616435</v>
      </c>
      <c r="J1908">
        <f>VLOOKUP(A1908,[1]ratio_family_bedrooms!$A:$K,9,FALSE)</f>
        <v>1.0588235294117647</v>
      </c>
      <c r="K1908">
        <f>VLOOKUP(A1908,[1]ratio_family_bedrooms!$A:$K,10,FALSE)</f>
        <v>1.2222222222222223</v>
      </c>
      <c r="L1908">
        <f>VLOOKUP(A1908,[1]ratio_family_bedrooms!$A:$K,11,FALSE)</f>
        <v>1.5</v>
      </c>
      <c r="M1908">
        <f t="shared" si="29"/>
        <v>1375.9278705721763</v>
      </c>
    </row>
    <row r="1909" spans="1:13" x14ac:dyDescent="0.2">
      <c r="A1909">
        <v>2008</v>
      </c>
      <c r="B1909">
        <v>10</v>
      </c>
      <c r="C1909" t="s">
        <v>61</v>
      </c>
      <c r="D1909">
        <v>3</v>
      </c>
      <c r="E1909" t="s">
        <v>32</v>
      </c>
      <c r="F1909">
        <f>VLOOKUP(A1909&amp;B1909&amp;C1909&amp;D1909&amp;E1909,average_median_rates_2_aptFINAL!A:P,16,FALSE)</f>
        <v>1199.7413421468639</v>
      </c>
      <c r="G1909">
        <f>VLOOKUP(A1909&amp;B1909&amp;C1909&amp;3&amp;E1909,average_median_rates_2_aptFINAL!A:P,16,FALSE)</f>
        <v>1199.7413421468639</v>
      </c>
      <c r="H1909">
        <f>IF(D1909&lt;=3,VLOOKUP(A1909&amp;D1909,[1]ratio_condo_family!$A:$F,6,FALSE),0)</f>
        <v>1.1926860077616435</v>
      </c>
      <c r="I1909">
        <f>VLOOKUP(A1909&amp;3,[1]ratio_condo_family!$A:$F,6,FALSE)</f>
        <v>1.1926860077616435</v>
      </c>
      <c r="J1909">
        <f>VLOOKUP(A1909,[1]ratio_family_bedrooms!$A:$K,9,FALSE)</f>
        <v>1.0588235294117647</v>
      </c>
      <c r="K1909">
        <f>VLOOKUP(A1909,[1]ratio_family_bedrooms!$A:$K,10,FALSE)</f>
        <v>1.2222222222222223</v>
      </c>
      <c r="L1909">
        <f>VLOOKUP(A1909,[1]ratio_family_bedrooms!$A:$K,11,FALSE)</f>
        <v>1.5</v>
      </c>
      <c r="M1909">
        <f t="shared" si="29"/>
        <v>1430.9147117117391</v>
      </c>
    </row>
    <row r="1910" spans="1:13" x14ac:dyDescent="0.2">
      <c r="A1910">
        <v>2008</v>
      </c>
      <c r="B1910">
        <v>10</v>
      </c>
      <c r="C1910" t="s">
        <v>61</v>
      </c>
      <c r="D1910">
        <v>3</v>
      </c>
      <c r="E1910" t="s">
        <v>33</v>
      </c>
      <c r="F1910">
        <f>VLOOKUP(A1910&amp;B1910&amp;C1910&amp;D1910&amp;E1910,average_median_rates_2_aptFINAL!A:P,16,FALSE)</f>
        <v>1800.995114240553</v>
      </c>
      <c r="G1910">
        <f>VLOOKUP(A1910&amp;B1910&amp;C1910&amp;3&amp;E1910,average_median_rates_2_aptFINAL!A:P,16,FALSE)</f>
        <v>1800.995114240553</v>
      </c>
      <c r="H1910">
        <f>IF(D1910&lt;=3,VLOOKUP(A1910&amp;D1910,[1]ratio_condo_family!$A:$F,6,FALSE),0)</f>
        <v>1.1926860077616435</v>
      </c>
      <c r="I1910">
        <f>VLOOKUP(A1910&amp;3,[1]ratio_condo_family!$A:$F,6,FALSE)</f>
        <v>1.1926860077616435</v>
      </c>
      <c r="J1910">
        <f>VLOOKUP(A1910,[1]ratio_family_bedrooms!$A:$K,9,FALSE)</f>
        <v>1.0588235294117647</v>
      </c>
      <c r="K1910">
        <f>VLOOKUP(A1910,[1]ratio_family_bedrooms!$A:$K,10,FALSE)</f>
        <v>1.2222222222222223</v>
      </c>
      <c r="L1910">
        <f>VLOOKUP(A1910,[1]ratio_family_bedrooms!$A:$K,11,FALSE)</f>
        <v>1.5</v>
      </c>
      <c r="M1910">
        <f t="shared" si="29"/>
        <v>2148.0216728017899</v>
      </c>
    </row>
    <row r="1911" spans="1:13" x14ac:dyDescent="0.2">
      <c r="A1911">
        <v>2008</v>
      </c>
      <c r="B1911">
        <v>10</v>
      </c>
      <c r="C1911" t="s">
        <v>61</v>
      </c>
      <c r="D1911">
        <v>3</v>
      </c>
      <c r="E1911" t="s">
        <v>34</v>
      </c>
      <c r="F1911">
        <f>VLOOKUP(A1911&amp;B1911&amp;C1911&amp;D1911&amp;E1911,average_median_rates_2_aptFINAL!A:P,16,FALSE)</f>
        <v>1240.4440293145558</v>
      </c>
      <c r="G1911">
        <f>VLOOKUP(A1911&amp;B1911&amp;C1911&amp;3&amp;E1911,average_median_rates_2_aptFINAL!A:P,16,FALSE)</f>
        <v>1240.4440293145558</v>
      </c>
      <c r="H1911">
        <f>IF(D1911&lt;=3,VLOOKUP(A1911&amp;D1911,[1]ratio_condo_family!$A:$F,6,FALSE),0)</f>
        <v>1.1926860077616435</v>
      </c>
      <c r="I1911">
        <f>VLOOKUP(A1911&amp;3,[1]ratio_condo_family!$A:$F,6,FALSE)</f>
        <v>1.1926860077616435</v>
      </c>
      <c r="J1911">
        <f>VLOOKUP(A1911,[1]ratio_family_bedrooms!$A:$K,9,FALSE)</f>
        <v>1.0588235294117647</v>
      </c>
      <c r="K1911">
        <f>VLOOKUP(A1911,[1]ratio_family_bedrooms!$A:$K,10,FALSE)</f>
        <v>1.2222222222222223</v>
      </c>
      <c r="L1911">
        <f>VLOOKUP(A1911,[1]ratio_family_bedrooms!$A:$K,11,FALSE)</f>
        <v>1.5</v>
      </c>
      <c r="M1911">
        <f t="shared" si="29"/>
        <v>1479.4602371749445</v>
      </c>
    </row>
    <row r="1912" spans="1:13" x14ac:dyDescent="0.2">
      <c r="A1912">
        <v>2008</v>
      </c>
      <c r="B1912">
        <v>10</v>
      </c>
      <c r="C1912" t="s">
        <v>61</v>
      </c>
      <c r="D1912">
        <v>3</v>
      </c>
      <c r="E1912" t="s">
        <v>35</v>
      </c>
      <c r="F1912">
        <f>VLOOKUP(A1912&amp;B1912&amp;C1912&amp;D1912&amp;E1912,average_median_rates_2_aptFINAL!A:P,16,FALSE)</f>
        <v>2509.34042247449</v>
      </c>
      <c r="G1912">
        <f>VLOOKUP(A1912&amp;B1912&amp;C1912&amp;3&amp;E1912,average_median_rates_2_aptFINAL!A:P,16,FALSE)</f>
        <v>2509.34042247449</v>
      </c>
      <c r="H1912">
        <f>IF(D1912&lt;=3,VLOOKUP(A1912&amp;D1912,[1]ratio_condo_family!$A:$F,6,FALSE),0)</f>
        <v>1.1926860077616435</v>
      </c>
      <c r="I1912">
        <f>VLOOKUP(A1912&amp;3,[1]ratio_condo_family!$A:$F,6,FALSE)</f>
        <v>1.1926860077616435</v>
      </c>
      <c r="J1912">
        <f>VLOOKUP(A1912,[1]ratio_family_bedrooms!$A:$K,9,FALSE)</f>
        <v>1.0588235294117647</v>
      </c>
      <c r="K1912">
        <f>VLOOKUP(A1912,[1]ratio_family_bedrooms!$A:$K,10,FALSE)</f>
        <v>1.2222222222222223</v>
      </c>
      <c r="L1912">
        <f>VLOOKUP(A1912,[1]ratio_family_bedrooms!$A:$K,11,FALSE)</f>
        <v>1.5</v>
      </c>
      <c r="M1912">
        <f t="shared" si="29"/>
        <v>2992.8552105960152</v>
      </c>
    </row>
    <row r="1913" spans="1:13" x14ac:dyDescent="0.2">
      <c r="A1913">
        <v>2008</v>
      </c>
      <c r="B1913">
        <v>10</v>
      </c>
      <c r="C1913" t="s">
        <v>61</v>
      </c>
      <c r="D1913">
        <v>3</v>
      </c>
      <c r="E1913" t="s">
        <v>36</v>
      </c>
      <c r="F1913">
        <f>VLOOKUP(A1913&amp;B1913&amp;C1913&amp;D1913&amp;E1913,average_median_rates_2_aptFINAL!A:P,16,FALSE)</f>
        <v>1131.060497197873</v>
      </c>
      <c r="G1913">
        <f>VLOOKUP(A1913&amp;B1913&amp;C1913&amp;3&amp;E1913,average_median_rates_2_aptFINAL!A:P,16,FALSE)</f>
        <v>1131.060497197873</v>
      </c>
      <c r="H1913">
        <f>IF(D1913&lt;=3,VLOOKUP(A1913&amp;D1913,[1]ratio_condo_family!$A:$F,6,FALSE),0)</f>
        <v>1.1926860077616435</v>
      </c>
      <c r="I1913">
        <f>VLOOKUP(A1913&amp;3,[1]ratio_condo_family!$A:$F,6,FALSE)</f>
        <v>1.1926860077616435</v>
      </c>
      <c r="J1913">
        <f>VLOOKUP(A1913,[1]ratio_family_bedrooms!$A:$K,9,FALSE)</f>
        <v>1.0588235294117647</v>
      </c>
      <c r="K1913">
        <f>VLOOKUP(A1913,[1]ratio_family_bedrooms!$A:$K,10,FALSE)</f>
        <v>1.2222222222222223</v>
      </c>
      <c r="L1913">
        <f>VLOOKUP(A1913,[1]ratio_family_bedrooms!$A:$K,11,FALSE)</f>
        <v>1.5</v>
      </c>
      <c r="M1913">
        <f t="shared" si="29"/>
        <v>1349.0000289398306</v>
      </c>
    </row>
    <row r="1914" spans="1:13" x14ac:dyDescent="0.2">
      <c r="A1914">
        <v>2008</v>
      </c>
      <c r="B1914">
        <v>10</v>
      </c>
      <c r="C1914" t="s">
        <v>61</v>
      </c>
      <c r="D1914">
        <v>3</v>
      </c>
      <c r="E1914" t="s">
        <v>37</v>
      </c>
      <c r="F1914">
        <f>VLOOKUP(A1914&amp;B1914&amp;C1914&amp;D1914&amp;E1914,average_median_rates_2_aptFINAL!A:P,16,FALSE)</f>
        <v>830.19933077412543</v>
      </c>
      <c r="G1914">
        <f>VLOOKUP(A1914&amp;B1914&amp;C1914&amp;3&amp;E1914,average_median_rates_2_aptFINAL!A:P,16,FALSE)</f>
        <v>830.19933077412543</v>
      </c>
      <c r="H1914">
        <f>IF(D1914&lt;=3,VLOOKUP(A1914&amp;D1914,[1]ratio_condo_family!$A:$F,6,FALSE),0)</f>
        <v>1.1926860077616435</v>
      </c>
      <c r="I1914">
        <f>VLOOKUP(A1914&amp;3,[1]ratio_condo_family!$A:$F,6,FALSE)</f>
        <v>1.1926860077616435</v>
      </c>
      <c r="J1914">
        <f>VLOOKUP(A1914,[1]ratio_family_bedrooms!$A:$K,9,FALSE)</f>
        <v>1.0588235294117647</v>
      </c>
      <c r="K1914">
        <f>VLOOKUP(A1914,[1]ratio_family_bedrooms!$A:$K,10,FALSE)</f>
        <v>1.2222222222222223</v>
      </c>
      <c r="L1914">
        <f>VLOOKUP(A1914,[1]ratio_family_bedrooms!$A:$K,11,FALSE)</f>
        <v>1.5</v>
      </c>
      <c r="M1914">
        <f t="shared" si="29"/>
        <v>990.16712546737972</v>
      </c>
    </row>
    <row r="1915" spans="1:13" x14ac:dyDescent="0.2">
      <c r="A1915">
        <v>2008</v>
      </c>
      <c r="B1915">
        <v>10</v>
      </c>
      <c r="C1915" t="s">
        <v>61</v>
      </c>
      <c r="D1915">
        <v>3</v>
      </c>
      <c r="E1915" t="s">
        <v>38</v>
      </c>
      <c r="F1915">
        <f>VLOOKUP(A1915&amp;B1915&amp;C1915&amp;D1915&amp;E1915,average_median_rates_2_aptFINAL!A:P,16,FALSE)</f>
        <v>883.36686305503679</v>
      </c>
      <c r="G1915">
        <f>VLOOKUP(A1915&amp;B1915&amp;C1915&amp;3&amp;E1915,average_median_rates_2_aptFINAL!A:P,16,FALSE)</f>
        <v>883.36686305503679</v>
      </c>
      <c r="H1915">
        <f>IF(D1915&lt;=3,VLOOKUP(A1915&amp;D1915,[1]ratio_condo_family!$A:$F,6,FALSE),0)</f>
        <v>1.1926860077616435</v>
      </c>
      <c r="I1915">
        <f>VLOOKUP(A1915&amp;3,[1]ratio_condo_family!$A:$F,6,FALSE)</f>
        <v>1.1926860077616435</v>
      </c>
      <c r="J1915">
        <f>VLOOKUP(A1915,[1]ratio_family_bedrooms!$A:$K,9,FALSE)</f>
        <v>1.0588235294117647</v>
      </c>
      <c r="K1915">
        <f>VLOOKUP(A1915,[1]ratio_family_bedrooms!$A:$K,10,FALSE)</f>
        <v>1.2222222222222223</v>
      </c>
      <c r="L1915">
        <f>VLOOKUP(A1915,[1]ratio_family_bedrooms!$A:$K,11,FALSE)</f>
        <v>1.5</v>
      </c>
      <c r="M1915">
        <f t="shared" si="29"/>
        <v>1053.5792972860384</v>
      </c>
    </row>
    <row r="1916" spans="1:13" x14ac:dyDescent="0.2">
      <c r="A1916">
        <v>2008</v>
      </c>
      <c r="B1916">
        <v>10</v>
      </c>
      <c r="C1916" t="s">
        <v>61</v>
      </c>
      <c r="D1916">
        <v>3</v>
      </c>
      <c r="E1916" t="s">
        <v>39</v>
      </c>
      <c r="F1916">
        <f>VLOOKUP(A1916&amp;B1916&amp;C1916&amp;D1916&amp;E1916,average_median_rates_2_aptFINAL!A:P,16,FALSE)</f>
        <v>1201.322029027164</v>
      </c>
      <c r="G1916">
        <f>VLOOKUP(A1916&amp;B1916&amp;C1916&amp;3&amp;E1916,average_median_rates_2_aptFINAL!A:P,16,FALSE)</f>
        <v>1201.322029027164</v>
      </c>
      <c r="H1916">
        <f>IF(D1916&lt;=3,VLOOKUP(A1916&amp;D1916,[1]ratio_condo_family!$A:$F,6,FALSE),0)</f>
        <v>1.1926860077616435</v>
      </c>
      <c r="I1916">
        <f>VLOOKUP(A1916&amp;3,[1]ratio_condo_family!$A:$F,6,FALSE)</f>
        <v>1.1926860077616435</v>
      </c>
      <c r="J1916">
        <f>VLOOKUP(A1916,[1]ratio_family_bedrooms!$A:$K,9,FALSE)</f>
        <v>1.0588235294117647</v>
      </c>
      <c r="K1916">
        <f>VLOOKUP(A1916,[1]ratio_family_bedrooms!$A:$K,10,FALSE)</f>
        <v>1.2222222222222223</v>
      </c>
      <c r="L1916">
        <f>VLOOKUP(A1916,[1]ratio_family_bedrooms!$A:$K,11,FALSE)</f>
        <v>1.5</v>
      </c>
      <c r="M1916">
        <f t="shared" si="29"/>
        <v>1432.7999748365255</v>
      </c>
    </row>
    <row r="1917" spans="1:13" x14ac:dyDescent="0.2">
      <c r="A1917">
        <v>2008</v>
      </c>
      <c r="B1917">
        <v>10</v>
      </c>
      <c r="C1917" t="s">
        <v>61</v>
      </c>
      <c r="D1917">
        <v>3</v>
      </c>
      <c r="E1917" t="s">
        <v>40</v>
      </c>
      <c r="F1917">
        <f>VLOOKUP(A1917&amp;B1917&amp;C1917&amp;D1917&amp;E1917,average_median_rates_2_aptFINAL!A:P,16,FALSE)</f>
        <v>940.59650971563644</v>
      </c>
      <c r="G1917">
        <f>VLOOKUP(A1917&amp;B1917&amp;C1917&amp;3&amp;E1917,average_median_rates_2_aptFINAL!A:P,16,FALSE)</f>
        <v>940.59650971563644</v>
      </c>
      <c r="H1917">
        <f>IF(D1917&lt;=3,VLOOKUP(A1917&amp;D1917,[1]ratio_condo_family!$A:$F,6,FALSE),0)</f>
        <v>1.1926860077616435</v>
      </c>
      <c r="I1917">
        <f>VLOOKUP(A1917&amp;3,[1]ratio_condo_family!$A:$F,6,FALSE)</f>
        <v>1.1926860077616435</v>
      </c>
      <c r="J1917">
        <f>VLOOKUP(A1917,[1]ratio_family_bedrooms!$A:$K,9,FALSE)</f>
        <v>1.0588235294117647</v>
      </c>
      <c r="K1917">
        <f>VLOOKUP(A1917,[1]ratio_family_bedrooms!$A:$K,10,FALSE)</f>
        <v>1.2222222222222223</v>
      </c>
      <c r="L1917">
        <f>VLOOKUP(A1917,[1]ratio_family_bedrooms!$A:$K,11,FALSE)</f>
        <v>1.5</v>
      </c>
      <c r="M1917">
        <f t="shared" si="29"/>
        <v>1121.8362960872782</v>
      </c>
    </row>
    <row r="1918" spans="1:13" x14ac:dyDescent="0.2">
      <c r="A1918">
        <v>2008</v>
      </c>
      <c r="B1918">
        <v>10</v>
      </c>
      <c r="C1918" t="s">
        <v>61</v>
      </c>
      <c r="D1918">
        <v>3</v>
      </c>
      <c r="E1918" t="s">
        <v>41</v>
      </c>
      <c r="F1918">
        <f>VLOOKUP(A1918&amp;B1918&amp;C1918&amp;D1918&amp;E1918,average_median_rates_2_aptFINAL!A:P,16,FALSE)</f>
        <v>972.51760310389409</v>
      </c>
      <c r="G1918">
        <f>VLOOKUP(A1918&amp;B1918&amp;C1918&amp;3&amp;E1918,average_median_rates_2_aptFINAL!A:P,16,FALSE)</f>
        <v>972.51760310389409</v>
      </c>
      <c r="H1918">
        <f>IF(D1918&lt;=3,VLOOKUP(A1918&amp;D1918,[1]ratio_condo_family!$A:$F,6,FALSE),0)</f>
        <v>1.1926860077616435</v>
      </c>
      <c r="I1918">
        <f>VLOOKUP(A1918&amp;3,[1]ratio_condo_family!$A:$F,6,FALSE)</f>
        <v>1.1926860077616435</v>
      </c>
      <c r="J1918">
        <f>VLOOKUP(A1918,[1]ratio_family_bedrooms!$A:$K,9,FALSE)</f>
        <v>1.0588235294117647</v>
      </c>
      <c r="K1918">
        <f>VLOOKUP(A1918,[1]ratio_family_bedrooms!$A:$K,10,FALSE)</f>
        <v>1.2222222222222223</v>
      </c>
      <c r="L1918">
        <f>VLOOKUP(A1918,[1]ratio_family_bedrooms!$A:$K,11,FALSE)</f>
        <v>1.5</v>
      </c>
      <c r="M1918">
        <f t="shared" si="29"/>
        <v>1159.9081375239059</v>
      </c>
    </row>
    <row r="1919" spans="1:13" x14ac:dyDescent="0.2">
      <c r="A1919">
        <v>2008</v>
      </c>
      <c r="B1919">
        <v>10</v>
      </c>
      <c r="C1919" t="s">
        <v>61</v>
      </c>
      <c r="D1919">
        <v>3</v>
      </c>
      <c r="E1919" t="s">
        <v>42</v>
      </c>
      <c r="F1919">
        <f>VLOOKUP(A1919&amp;B1919&amp;C1919&amp;D1919&amp;E1919,average_median_rates_2_aptFINAL!A:P,16,FALSE)</f>
        <v>966.11582123868357</v>
      </c>
      <c r="G1919">
        <f>VLOOKUP(A1919&amp;B1919&amp;C1919&amp;3&amp;E1919,average_median_rates_2_aptFINAL!A:P,16,FALSE)</f>
        <v>966.11582123868357</v>
      </c>
      <c r="H1919">
        <f>IF(D1919&lt;=3,VLOOKUP(A1919&amp;D1919,[1]ratio_condo_family!$A:$F,6,FALSE),0)</f>
        <v>1.1926860077616435</v>
      </c>
      <c r="I1919">
        <f>VLOOKUP(A1919&amp;3,[1]ratio_condo_family!$A:$F,6,FALSE)</f>
        <v>1.1926860077616435</v>
      </c>
      <c r="J1919">
        <f>VLOOKUP(A1919,[1]ratio_family_bedrooms!$A:$K,9,FALSE)</f>
        <v>1.0588235294117647</v>
      </c>
      <c r="K1919">
        <f>VLOOKUP(A1919,[1]ratio_family_bedrooms!$A:$K,10,FALSE)</f>
        <v>1.2222222222222223</v>
      </c>
      <c r="L1919">
        <f>VLOOKUP(A1919,[1]ratio_family_bedrooms!$A:$K,11,FALSE)</f>
        <v>1.5</v>
      </c>
      <c r="M1919">
        <f t="shared" si="29"/>
        <v>1152.272821868527</v>
      </c>
    </row>
    <row r="1920" spans="1:13" x14ac:dyDescent="0.2">
      <c r="A1920">
        <v>2008</v>
      </c>
      <c r="B1920">
        <v>10</v>
      </c>
      <c r="C1920" t="s">
        <v>61</v>
      </c>
      <c r="D1920">
        <v>3</v>
      </c>
      <c r="E1920" t="s">
        <v>43</v>
      </c>
      <c r="F1920">
        <f>VLOOKUP(A1920&amp;B1920&amp;C1920&amp;D1920&amp;E1920,average_median_rates_2_aptFINAL!A:P,16,FALSE)</f>
        <v>1100</v>
      </c>
      <c r="G1920">
        <f>VLOOKUP(A1920&amp;B1920&amp;C1920&amp;3&amp;E1920,average_median_rates_2_aptFINAL!A:P,16,FALSE)</f>
        <v>1100</v>
      </c>
      <c r="H1920">
        <f>IF(D1920&lt;=3,VLOOKUP(A1920&amp;D1920,[1]ratio_condo_family!$A:$F,6,FALSE),0)</f>
        <v>1.1926860077616435</v>
      </c>
      <c r="I1920">
        <f>VLOOKUP(A1920&amp;3,[1]ratio_condo_family!$A:$F,6,FALSE)</f>
        <v>1.1926860077616435</v>
      </c>
      <c r="J1920">
        <f>VLOOKUP(A1920,[1]ratio_family_bedrooms!$A:$K,9,FALSE)</f>
        <v>1.0588235294117647</v>
      </c>
      <c r="K1920">
        <f>VLOOKUP(A1920,[1]ratio_family_bedrooms!$A:$K,10,FALSE)</f>
        <v>1.2222222222222223</v>
      </c>
      <c r="L1920">
        <f>VLOOKUP(A1920,[1]ratio_family_bedrooms!$A:$K,11,FALSE)</f>
        <v>1.5</v>
      </c>
      <c r="M1920">
        <f t="shared" si="29"/>
        <v>1311.9546085378079</v>
      </c>
    </row>
    <row r="1921" spans="1:13" x14ac:dyDescent="0.2">
      <c r="A1921">
        <v>2008</v>
      </c>
      <c r="B1921">
        <v>10</v>
      </c>
      <c r="C1921" t="s">
        <v>61</v>
      </c>
      <c r="D1921">
        <v>3</v>
      </c>
      <c r="E1921" t="s">
        <v>60</v>
      </c>
      <c r="F1921">
        <f>VLOOKUP(A1921&amp;B1921&amp;C1921&amp;D1921&amp;E1921,average_median_rates_2_aptFINAL!A:P,16,FALSE)</f>
        <v>1165.7565742204361</v>
      </c>
      <c r="G1921">
        <f>VLOOKUP(A1921&amp;B1921&amp;C1921&amp;3&amp;E1921,average_median_rates_2_aptFINAL!A:P,16,FALSE)</f>
        <v>1165.7565742204361</v>
      </c>
      <c r="H1921">
        <f>IF(D1921&lt;=3,VLOOKUP(A1921&amp;D1921,[1]ratio_condo_family!$A:$F,6,FALSE),0)</f>
        <v>1.1926860077616435</v>
      </c>
      <c r="I1921">
        <f>VLOOKUP(A1921&amp;3,[1]ratio_condo_family!$A:$F,6,FALSE)</f>
        <v>1.1926860077616435</v>
      </c>
      <c r="J1921">
        <f>VLOOKUP(A1921,[1]ratio_family_bedrooms!$A:$K,9,FALSE)</f>
        <v>1.0588235294117647</v>
      </c>
      <c r="K1921">
        <f>VLOOKUP(A1921,[1]ratio_family_bedrooms!$A:$K,10,FALSE)</f>
        <v>1.2222222222222223</v>
      </c>
      <c r="L1921">
        <f>VLOOKUP(A1921,[1]ratio_family_bedrooms!$A:$K,11,FALSE)</f>
        <v>1.5</v>
      </c>
      <c r="M1921">
        <f t="shared" si="29"/>
        <v>1390.3815545288619</v>
      </c>
    </row>
    <row r="1922" spans="1:13" x14ac:dyDescent="0.2">
      <c r="A1922">
        <v>2007</v>
      </c>
      <c r="B1922">
        <v>10</v>
      </c>
      <c r="C1922" t="s">
        <v>59</v>
      </c>
      <c r="D1922">
        <v>1</v>
      </c>
      <c r="E1922" t="s">
        <v>16</v>
      </c>
      <c r="F1922">
        <f>VLOOKUP(A1922&amp;B1922&amp;C1922&amp;D1922&amp;E1922,average_median_rates_2_aptFINAL!A:P,16,FALSE)</f>
        <v>1004.7538586515013</v>
      </c>
      <c r="G1922">
        <f>VLOOKUP(A1922&amp;B1922&amp;C1922&amp;3&amp;E1922,average_median_rates_2_aptFINAL!A:P,16,FALSE)</f>
        <v>2013.3032128514049</v>
      </c>
      <c r="H1922">
        <f>IF(D1922&lt;=3,VLOOKUP(A1922&amp;D1922,[1]ratio_condo_family!$A:$F,6,FALSE),0)</f>
        <v>1.0860469566002418</v>
      </c>
      <c r="I1922">
        <f>VLOOKUP(A1922&amp;3,[1]ratio_condo_family!$A:$F,6,FALSE)</f>
        <v>1.1874909030958687</v>
      </c>
      <c r="J1922">
        <f>VLOOKUP(A1922,[1]ratio_family_bedrooms!$A:$K,9,FALSE)</f>
        <v>1.0588235294117647</v>
      </c>
      <c r="K1922">
        <f>VLOOKUP(A1922,[1]ratio_family_bedrooms!$A:$K,10,FALSE)</f>
        <v>1.2222222222222223</v>
      </c>
      <c r="L1922">
        <f>VLOOKUP(A1922,[1]ratio_family_bedrooms!$A:$K,11,FALSE)</f>
        <v>1.5</v>
      </c>
      <c r="M1922">
        <f t="shared" si="29"/>
        <v>1091.2098703208126</v>
      </c>
    </row>
    <row r="1923" spans="1:13" x14ac:dyDescent="0.2">
      <c r="A1923">
        <v>2007</v>
      </c>
      <c r="B1923">
        <v>10</v>
      </c>
      <c r="C1923" t="s">
        <v>59</v>
      </c>
      <c r="D1923">
        <v>1</v>
      </c>
      <c r="E1923" t="s">
        <v>17</v>
      </c>
      <c r="F1923">
        <f>VLOOKUP(A1923&amp;B1923&amp;C1923&amp;D1923&amp;E1923,average_median_rates_2_aptFINAL!A:P,16,FALSE)</f>
        <v>1038.1234768480936</v>
      </c>
      <c r="G1923">
        <f>VLOOKUP(A1923&amp;B1923&amp;C1923&amp;3&amp;E1923,average_median_rates_2_aptFINAL!A:P,16,FALSE)</f>
        <v>2144.4364664043401</v>
      </c>
      <c r="H1923">
        <f>IF(D1923&lt;=3,VLOOKUP(A1923&amp;D1923,[1]ratio_condo_family!$A:$F,6,FALSE),0)</f>
        <v>1.0860469566002418</v>
      </c>
      <c r="I1923">
        <f>VLOOKUP(A1923&amp;3,[1]ratio_condo_family!$A:$F,6,FALSE)</f>
        <v>1.1874909030958687</v>
      </c>
      <c r="J1923">
        <f>VLOOKUP(A1923,[1]ratio_family_bedrooms!$A:$K,9,FALSE)</f>
        <v>1.0588235294117647</v>
      </c>
      <c r="K1923">
        <f>VLOOKUP(A1923,[1]ratio_family_bedrooms!$A:$K,10,FALSE)</f>
        <v>1.2222222222222223</v>
      </c>
      <c r="L1923">
        <f>VLOOKUP(A1923,[1]ratio_family_bedrooms!$A:$K,11,FALSE)</f>
        <v>1.5</v>
      </c>
      <c r="M1923">
        <f t="shared" ref="M1923:M1986" si="30">IF(D1923&lt;=3,F1923*H1923,IF(D1923=4,G1923*I1923*J1923,IF(D1923=5,G1923*I1923*J1923*K1923,IF(D1923=6,G1923*I1923*J1923*K1923*L1923,0))))</f>
        <v>1127.4508426061336</v>
      </c>
    </row>
    <row r="1924" spans="1:13" x14ac:dyDescent="0.2">
      <c r="A1924">
        <v>2007</v>
      </c>
      <c r="B1924">
        <v>10</v>
      </c>
      <c r="C1924" t="s">
        <v>59</v>
      </c>
      <c r="D1924">
        <v>1</v>
      </c>
      <c r="E1924" t="s">
        <v>19</v>
      </c>
      <c r="F1924">
        <f>VLOOKUP(A1924&amp;B1924&amp;C1924&amp;D1924&amp;E1924,average_median_rates_2_aptFINAL!A:P,16,FALSE)</f>
        <v>940.61088545897428</v>
      </c>
      <c r="G1924">
        <f>VLOOKUP(A1924&amp;B1924&amp;C1924&amp;3&amp;E1924,average_median_rates_2_aptFINAL!A:P,16,FALSE)</f>
        <v>1598.1028355847675</v>
      </c>
      <c r="H1924">
        <f>IF(D1924&lt;=3,VLOOKUP(A1924&amp;D1924,[1]ratio_condo_family!$A:$F,6,FALSE),0)</f>
        <v>1.0860469566002418</v>
      </c>
      <c r="I1924">
        <f>VLOOKUP(A1924&amp;3,[1]ratio_condo_family!$A:$F,6,FALSE)</f>
        <v>1.1874909030958687</v>
      </c>
      <c r="J1924">
        <f>VLOOKUP(A1924,[1]ratio_family_bedrooms!$A:$K,9,FALSE)</f>
        <v>1.0588235294117647</v>
      </c>
      <c r="K1924">
        <f>VLOOKUP(A1924,[1]ratio_family_bedrooms!$A:$K,10,FALSE)</f>
        <v>1.2222222222222223</v>
      </c>
      <c r="L1924">
        <f>VLOOKUP(A1924,[1]ratio_family_bedrooms!$A:$K,11,FALSE)</f>
        <v>1.5</v>
      </c>
      <c r="M1924">
        <f t="shared" si="30"/>
        <v>1021.5475894977776</v>
      </c>
    </row>
    <row r="1925" spans="1:13" x14ac:dyDescent="0.2">
      <c r="A1925">
        <v>2007</v>
      </c>
      <c r="B1925">
        <v>10</v>
      </c>
      <c r="C1925" t="s">
        <v>59</v>
      </c>
      <c r="D1925">
        <v>1</v>
      </c>
      <c r="E1925" t="s">
        <v>20</v>
      </c>
      <c r="F1925">
        <f>VLOOKUP(A1925&amp;B1925&amp;C1925&amp;D1925&amp;E1925,average_median_rates_2_aptFINAL!A:P,16,FALSE)</f>
        <v>949.77416734361975</v>
      </c>
      <c r="G1925">
        <f>VLOOKUP(A1925&amp;B1925&amp;C1925&amp;3&amp;E1925,average_median_rates_2_aptFINAL!A:P,16,FALSE)</f>
        <v>1883.0251308263316</v>
      </c>
      <c r="H1925">
        <f>IF(D1925&lt;=3,VLOOKUP(A1925&amp;D1925,[1]ratio_condo_family!$A:$F,6,FALSE),0)</f>
        <v>1.0860469566002418</v>
      </c>
      <c r="I1925">
        <f>VLOOKUP(A1925&amp;3,[1]ratio_condo_family!$A:$F,6,FALSE)</f>
        <v>1.1874909030958687</v>
      </c>
      <c r="J1925">
        <f>VLOOKUP(A1925,[1]ratio_family_bedrooms!$A:$K,9,FALSE)</f>
        <v>1.0588235294117647</v>
      </c>
      <c r="K1925">
        <f>VLOOKUP(A1925,[1]ratio_family_bedrooms!$A:$K,10,FALSE)</f>
        <v>1.2222222222222223</v>
      </c>
      <c r="L1925">
        <f>VLOOKUP(A1925,[1]ratio_family_bedrooms!$A:$K,11,FALSE)</f>
        <v>1.5</v>
      </c>
      <c r="M1925">
        <f t="shared" si="30"/>
        <v>1031.499343901067</v>
      </c>
    </row>
    <row r="1926" spans="1:13" x14ac:dyDescent="0.2">
      <c r="A1926">
        <v>2007</v>
      </c>
      <c r="B1926">
        <v>10</v>
      </c>
      <c r="C1926" t="s">
        <v>59</v>
      </c>
      <c r="D1926">
        <v>1</v>
      </c>
      <c r="E1926" t="s">
        <v>21</v>
      </c>
      <c r="F1926">
        <f>VLOOKUP(A1926&amp;B1926&amp;C1926&amp;D1926&amp;E1926,average_median_rates_2_aptFINAL!A:P,16,FALSE)</f>
        <v>941.75629569455918</v>
      </c>
      <c r="G1926">
        <f>VLOOKUP(A1926&amp;B1926&amp;C1926&amp;3&amp;E1926,average_median_rates_2_aptFINAL!A:P,16,FALSE)</f>
        <v>1975.7966411098935</v>
      </c>
      <c r="H1926">
        <f>IF(D1926&lt;=3,VLOOKUP(A1926&amp;D1926,[1]ratio_condo_family!$A:$F,6,FALSE),0)</f>
        <v>1.0860469566002418</v>
      </c>
      <c r="I1926">
        <f>VLOOKUP(A1926&amp;3,[1]ratio_condo_family!$A:$F,6,FALSE)</f>
        <v>1.1874909030958687</v>
      </c>
      <c r="J1926">
        <f>VLOOKUP(A1926,[1]ratio_family_bedrooms!$A:$K,9,FALSE)</f>
        <v>1.0588235294117647</v>
      </c>
      <c r="K1926">
        <f>VLOOKUP(A1926,[1]ratio_family_bedrooms!$A:$K,10,FALSE)</f>
        <v>1.2222222222222223</v>
      </c>
      <c r="L1926">
        <f>VLOOKUP(A1926,[1]ratio_family_bedrooms!$A:$K,11,FALSE)</f>
        <v>1.5</v>
      </c>
      <c r="M1926">
        <f t="shared" si="30"/>
        <v>1022.7915587981934</v>
      </c>
    </row>
    <row r="1927" spans="1:13" x14ac:dyDescent="0.2">
      <c r="A1927">
        <v>2007</v>
      </c>
      <c r="B1927">
        <v>10</v>
      </c>
      <c r="C1927" t="s">
        <v>59</v>
      </c>
      <c r="D1927">
        <v>1</v>
      </c>
      <c r="E1927" t="s">
        <v>23</v>
      </c>
      <c r="F1927">
        <f>VLOOKUP(A1927&amp;B1927&amp;C1927&amp;D1927&amp;E1927,average_median_rates_2_aptFINAL!A:P,16,FALSE)</f>
        <v>702.44191714053602</v>
      </c>
      <c r="G1927">
        <f>VLOOKUP(A1927&amp;B1927&amp;C1927&amp;3&amp;E1927,average_median_rates_2_aptFINAL!A:P,16,FALSE)</f>
        <v>984.55689424364084</v>
      </c>
      <c r="H1927">
        <f>IF(D1927&lt;=3,VLOOKUP(A1927&amp;D1927,[1]ratio_condo_family!$A:$F,6,FALSE),0)</f>
        <v>1.0860469566002418</v>
      </c>
      <c r="I1927">
        <f>VLOOKUP(A1927&amp;3,[1]ratio_condo_family!$A:$F,6,FALSE)</f>
        <v>1.1874909030958687</v>
      </c>
      <c r="J1927">
        <f>VLOOKUP(A1927,[1]ratio_family_bedrooms!$A:$K,9,FALSE)</f>
        <v>1.0588235294117647</v>
      </c>
      <c r="K1927">
        <f>VLOOKUP(A1927,[1]ratio_family_bedrooms!$A:$K,10,FALSE)</f>
        <v>1.2222222222222223</v>
      </c>
      <c r="L1927">
        <f>VLOOKUP(A1927,[1]ratio_family_bedrooms!$A:$K,11,FALSE)</f>
        <v>1.5</v>
      </c>
      <c r="M1927">
        <f t="shared" si="30"/>
        <v>762.88490629891828</v>
      </c>
    </row>
    <row r="1928" spans="1:13" x14ac:dyDescent="0.2">
      <c r="A1928">
        <v>2007</v>
      </c>
      <c r="B1928">
        <v>10</v>
      </c>
      <c r="C1928" t="s">
        <v>59</v>
      </c>
      <c r="D1928">
        <v>1</v>
      </c>
      <c r="E1928" t="s">
        <v>24</v>
      </c>
      <c r="F1928">
        <f>VLOOKUP(A1928&amp;B1928&amp;C1928&amp;D1928&amp;E1928,average_median_rates_2_aptFINAL!A:P,16,FALSE)</f>
        <v>804.9943135662063</v>
      </c>
      <c r="G1928">
        <f>VLOOKUP(A1928&amp;B1928&amp;C1928&amp;3&amp;E1928,average_median_rates_2_aptFINAL!A:P,16,FALSE)</f>
        <v>1145.940276256541</v>
      </c>
      <c r="H1928">
        <f>IF(D1928&lt;=3,VLOOKUP(A1928&amp;D1928,[1]ratio_condo_family!$A:$F,6,FALSE),0)</f>
        <v>1.0860469566002418</v>
      </c>
      <c r="I1928">
        <f>VLOOKUP(A1928&amp;3,[1]ratio_condo_family!$A:$F,6,FALSE)</f>
        <v>1.1874909030958687</v>
      </c>
      <c r="J1928">
        <f>VLOOKUP(A1928,[1]ratio_family_bedrooms!$A:$K,9,FALSE)</f>
        <v>1.0588235294117647</v>
      </c>
      <c r="K1928">
        <f>VLOOKUP(A1928,[1]ratio_family_bedrooms!$A:$K,10,FALSE)</f>
        <v>1.2222222222222223</v>
      </c>
      <c r="L1928">
        <f>VLOOKUP(A1928,[1]ratio_family_bedrooms!$A:$K,11,FALSE)</f>
        <v>1.5</v>
      </c>
      <c r="M1928">
        <f t="shared" si="30"/>
        <v>874.26162432907904</v>
      </c>
    </row>
    <row r="1929" spans="1:13" x14ac:dyDescent="0.2">
      <c r="A1929">
        <v>2007</v>
      </c>
      <c r="B1929">
        <v>10</v>
      </c>
      <c r="C1929" t="s">
        <v>59</v>
      </c>
      <c r="D1929">
        <v>1</v>
      </c>
      <c r="E1929" t="s">
        <v>25</v>
      </c>
      <c r="F1929">
        <f>VLOOKUP(A1929&amp;B1929&amp;C1929&amp;D1929&amp;E1929,average_median_rates_2_aptFINAL!A:P,16,FALSE)</f>
        <v>752.30544272948771</v>
      </c>
      <c r="G1929">
        <f>VLOOKUP(A1929&amp;B1929&amp;C1929&amp;3&amp;E1929,average_median_rates_2_aptFINAL!A:P,16,FALSE)</f>
        <v>1016.6195691858337</v>
      </c>
      <c r="H1929">
        <f>IF(D1929&lt;=3,VLOOKUP(A1929&amp;D1929,[1]ratio_condo_family!$A:$F,6,FALSE),0)</f>
        <v>1.0860469566002418</v>
      </c>
      <c r="I1929">
        <f>VLOOKUP(A1929&amp;3,[1]ratio_condo_family!$A:$F,6,FALSE)</f>
        <v>1.1874909030958687</v>
      </c>
      <c r="J1929">
        <f>VLOOKUP(A1929,[1]ratio_family_bedrooms!$A:$K,9,FALSE)</f>
        <v>1.0588235294117647</v>
      </c>
      <c r="K1929">
        <f>VLOOKUP(A1929,[1]ratio_family_bedrooms!$A:$K,10,FALSE)</f>
        <v>1.2222222222222223</v>
      </c>
      <c r="L1929">
        <f>VLOOKUP(A1929,[1]ratio_family_bedrooms!$A:$K,11,FALSE)</f>
        <v>1.5</v>
      </c>
      <c r="M1929">
        <f t="shared" si="30"/>
        <v>817.03903651015764</v>
      </c>
    </row>
    <row r="1930" spans="1:13" x14ac:dyDescent="0.2">
      <c r="A1930">
        <v>2007</v>
      </c>
      <c r="B1930">
        <v>10</v>
      </c>
      <c r="C1930" t="s">
        <v>59</v>
      </c>
      <c r="D1930">
        <v>1</v>
      </c>
      <c r="E1930" t="s">
        <v>26</v>
      </c>
      <c r="F1930">
        <f>VLOOKUP(A1930&amp;B1930&amp;C1930&amp;D1930&amp;E1930,average_median_rates_2_aptFINAL!A:P,16,FALSE)</f>
        <v>800.107229894395</v>
      </c>
      <c r="G1930">
        <f>VLOOKUP(A1930&amp;B1930&amp;C1930&amp;3&amp;E1930,average_median_rates_2_aptFINAL!A:P,16,FALSE)</f>
        <v>991.84045271997093</v>
      </c>
      <c r="H1930">
        <f>IF(D1930&lt;=3,VLOOKUP(A1930&amp;D1930,[1]ratio_condo_family!$A:$F,6,FALSE),0)</f>
        <v>1.0860469566002418</v>
      </c>
      <c r="I1930">
        <f>VLOOKUP(A1930&amp;3,[1]ratio_condo_family!$A:$F,6,FALSE)</f>
        <v>1.1874909030958687</v>
      </c>
      <c r="J1930">
        <f>VLOOKUP(A1930,[1]ratio_family_bedrooms!$A:$K,9,FALSE)</f>
        <v>1.0588235294117647</v>
      </c>
      <c r="K1930">
        <f>VLOOKUP(A1930,[1]ratio_family_bedrooms!$A:$K,10,FALSE)</f>
        <v>1.2222222222222223</v>
      </c>
      <c r="L1930">
        <f>VLOOKUP(A1930,[1]ratio_family_bedrooms!$A:$K,11,FALSE)</f>
        <v>1.5</v>
      </c>
      <c r="M1930">
        <f t="shared" si="30"/>
        <v>868.95402198065767</v>
      </c>
    </row>
    <row r="1931" spans="1:13" x14ac:dyDescent="0.2">
      <c r="A1931">
        <v>2007</v>
      </c>
      <c r="B1931">
        <v>10</v>
      </c>
      <c r="C1931" t="s">
        <v>59</v>
      </c>
      <c r="D1931">
        <v>1</v>
      </c>
      <c r="E1931" t="s">
        <v>27</v>
      </c>
      <c r="F1931">
        <f>VLOOKUP(A1931&amp;B1931&amp;C1931&amp;D1931&amp;E1931,average_median_rates_2_aptFINAL!A:P,16,FALSE)</f>
        <v>1152.5117790414315</v>
      </c>
      <c r="G1931">
        <f>VLOOKUP(A1931&amp;B1931&amp;C1931&amp;3&amp;E1931,average_median_rates_2_aptFINAL!A:P,16,FALSE)</f>
        <v>1836.8834124376247</v>
      </c>
      <c r="H1931">
        <f>IF(D1931&lt;=3,VLOOKUP(A1931&amp;D1931,[1]ratio_condo_family!$A:$F,6,FALSE),0)</f>
        <v>1.0860469566002418</v>
      </c>
      <c r="I1931">
        <f>VLOOKUP(A1931&amp;3,[1]ratio_condo_family!$A:$F,6,FALSE)</f>
        <v>1.1874909030958687</v>
      </c>
      <c r="J1931">
        <f>VLOOKUP(A1931,[1]ratio_family_bedrooms!$A:$K,9,FALSE)</f>
        <v>1.0588235294117647</v>
      </c>
      <c r="K1931">
        <f>VLOOKUP(A1931,[1]ratio_family_bedrooms!$A:$K,10,FALSE)</f>
        <v>1.2222222222222223</v>
      </c>
      <c r="L1931">
        <f>VLOOKUP(A1931,[1]ratio_family_bedrooms!$A:$K,11,FALSE)</f>
        <v>1.5</v>
      </c>
      <c r="M1931">
        <f t="shared" si="30"/>
        <v>1251.6819100738769</v>
      </c>
    </row>
    <row r="1932" spans="1:13" x14ac:dyDescent="0.2">
      <c r="A1932">
        <v>2007</v>
      </c>
      <c r="B1932">
        <v>10</v>
      </c>
      <c r="C1932" t="s">
        <v>59</v>
      </c>
      <c r="D1932">
        <v>1</v>
      </c>
      <c r="E1932" t="s">
        <v>28</v>
      </c>
      <c r="F1932">
        <f>VLOOKUP(A1932&amp;B1932&amp;C1932&amp;D1932&amp;E1932,average_median_rates_2_aptFINAL!A:P,16,FALSE)</f>
        <v>767.80666125101527</v>
      </c>
      <c r="G1932">
        <f>VLOOKUP(A1932&amp;B1932&amp;C1932&amp;3&amp;E1932,average_median_rates_2_aptFINAL!A:P,16,FALSE)</f>
        <v>1238.4302056711704</v>
      </c>
      <c r="H1932">
        <f>IF(D1932&lt;=3,VLOOKUP(A1932&amp;D1932,[1]ratio_condo_family!$A:$F,6,FALSE),0)</f>
        <v>1.0860469566002418</v>
      </c>
      <c r="I1932">
        <f>VLOOKUP(A1932&amp;3,[1]ratio_condo_family!$A:$F,6,FALSE)</f>
        <v>1.1874909030958687</v>
      </c>
      <c r="J1932">
        <f>VLOOKUP(A1932,[1]ratio_family_bedrooms!$A:$K,9,FALSE)</f>
        <v>1.0588235294117647</v>
      </c>
      <c r="K1932">
        <f>VLOOKUP(A1932,[1]ratio_family_bedrooms!$A:$K,10,FALSE)</f>
        <v>1.2222222222222223</v>
      </c>
      <c r="L1932">
        <f>VLOOKUP(A1932,[1]ratio_family_bedrooms!$A:$K,11,FALSE)</f>
        <v>1.5</v>
      </c>
      <c r="M1932">
        <f t="shared" si="30"/>
        <v>833.8740877090579</v>
      </c>
    </row>
    <row r="1933" spans="1:13" x14ac:dyDescent="0.2">
      <c r="A1933">
        <v>2007</v>
      </c>
      <c r="B1933">
        <v>10</v>
      </c>
      <c r="C1933" t="s">
        <v>59</v>
      </c>
      <c r="D1933">
        <v>1</v>
      </c>
      <c r="E1933" t="s">
        <v>29</v>
      </c>
      <c r="F1933">
        <f>VLOOKUP(A1933&amp;B1933&amp;C1933&amp;D1933&amp;E1933,average_median_rates_2_aptFINAL!A:P,16,FALSE)</f>
        <v>667.77416734362259</v>
      </c>
      <c r="G1933">
        <f>VLOOKUP(A1933&amp;B1933&amp;C1933&amp;3&amp;E1933,average_median_rates_2_aptFINAL!A:P,16,FALSE)</f>
        <v>912.09675063891905</v>
      </c>
      <c r="H1933">
        <f>IF(D1933&lt;=3,VLOOKUP(A1933&amp;D1933,[1]ratio_condo_family!$A:$F,6,FALSE),0)</f>
        <v>1.0860469566002418</v>
      </c>
      <c r="I1933">
        <f>VLOOKUP(A1933&amp;3,[1]ratio_condo_family!$A:$F,6,FALSE)</f>
        <v>1.1874909030958687</v>
      </c>
      <c r="J1933">
        <f>VLOOKUP(A1933,[1]ratio_family_bedrooms!$A:$K,9,FALSE)</f>
        <v>1.0588235294117647</v>
      </c>
      <c r="K1933">
        <f>VLOOKUP(A1933,[1]ratio_family_bedrooms!$A:$K,10,FALSE)</f>
        <v>1.2222222222222223</v>
      </c>
      <c r="L1933">
        <f>VLOOKUP(A1933,[1]ratio_family_bedrooms!$A:$K,11,FALSE)</f>
        <v>1.5</v>
      </c>
      <c r="M1933">
        <f t="shared" si="30"/>
        <v>725.23410213980185</v>
      </c>
    </row>
    <row r="1934" spans="1:13" x14ac:dyDescent="0.2">
      <c r="A1934">
        <v>2007</v>
      </c>
      <c r="B1934">
        <v>10</v>
      </c>
      <c r="C1934" t="s">
        <v>59</v>
      </c>
      <c r="D1934">
        <v>1</v>
      </c>
      <c r="E1934" t="s">
        <v>31</v>
      </c>
      <c r="F1934">
        <f>VLOOKUP(A1934&amp;B1934&amp;C1934&amp;D1934&amp;E1934,average_median_rates_2_aptFINAL!A:P,16,FALSE)</f>
        <v>784.45329000812364</v>
      </c>
      <c r="G1934">
        <f>VLOOKUP(A1934&amp;B1934&amp;C1934&amp;3&amp;E1934,average_median_rates_2_aptFINAL!A:P,16,FALSE)</f>
        <v>1163.9426798101497</v>
      </c>
      <c r="H1934">
        <f>IF(D1934&lt;=3,VLOOKUP(A1934&amp;D1934,[1]ratio_condo_family!$A:$F,6,FALSE),0)</f>
        <v>1.0860469566002418</v>
      </c>
      <c r="I1934">
        <f>VLOOKUP(A1934&amp;3,[1]ratio_condo_family!$A:$F,6,FALSE)</f>
        <v>1.1874909030958687</v>
      </c>
      <c r="J1934">
        <f>VLOOKUP(A1934,[1]ratio_family_bedrooms!$A:$K,9,FALSE)</f>
        <v>1.0588235294117647</v>
      </c>
      <c r="K1934">
        <f>VLOOKUP(A1934,[1]ratio_family_bedrooms!$A:$K,10,FALSE)</f>
        <v>1.2222222222222223</v>
      </c>
      <c r="L1934">
        <f>VLOOKUP(A1934,[1]ratio_family_bedrooms!$A:$K,11,FALSE)</f>
        <v>1.5</v>
      </c>
      <c r="M1934">
        <f t="shared" si="30"/>
        <v>851.95310820836949</v>
      </c>
    </row>
    <row r="1935" spans="1:13" x14ac:dyDescent="0.2">
      <c r="A1935">
        <v>2007</v>
      </c>
      <c r="B1935">
        <v>10</v>
      </c>
      <c r="C1935" t="s">
        <v>59</v>
      </c>
      <c r="D1935">
        <v>1</v>
      </c>
      <c r="E1935" t="s">
        <v>32</v>
      </c>
      <c r="F1935">
        <f>VLOOKUP(A1935&amp;B1935&amp;C1935&amp;D1935&amp;E1935,average_median_rates_2_aptFINAL!A:P,16,FALSE)</f>
        <v>694.11860276198195</v>
      </c>
      <c r="G1935">
        <f>VLOOKUP(A1935&amp;B1935&amp;C1935&amp;3&amp;E1935,average_median_rates_2_aptFINAL!A:P,16,FALSE)</f>
        <v>1132.0301813313865</v>
      </c>
      <c r="H1935">
        <f>IF(D1935&lt;=3,VLOOKUP(A1935&amp;D1935,[1]ratio_condo_family!$A:$F,6,FALSE),0)</f>
        <v>1.0860469566002418</v>
      </c>
      <c r="I1935">
        <f>VLOOKUP(A1935&amp;3,[1]ratio_condo_family!$A:$F,6,FALSE)</f>
        <v>1.1874909030958687</v>
      </c>
      <c r="J1935">
        <f>VLOOKUP(A1935,[1]ratio_family_bedrooms!$A:$K,9,FALSE)</f>
        <v>1.0588235294117647</v>
      </c>
      <c r="K1935">
        <f>VLOOKUP(A1935,[1]ratio_family_bedrooms!$A:$K,10,FALSE)</f>
        <v>1.2222222222222223</v>
      </c>
      <c r="L1935">
        <f>VLOOKUP(A1935,[1]ratio_family_bedrooms!$A:$K,11,FALSE)</f>
        <v>1.5</v>
      </c>
      <c r="M1935">
        <f t="shared" si="30"/>
        <v>753.8453960492626</v>
      </c>
    </row>
    <row r="1936" spans="1:13" x14ac:dyDescent="0.2">
      <c r="A1936">
        <v>2007</v>
      </c>
      <c r="B1936">
        <v>10</v>
      </c>
      <c r="C1936" t="s">
        <v>59</v>
      </c>
      <c r="D1936">
        <v>1</v>
      </c>
      <c r="E1936" t="s">
        <v>33</v>
      </c>
      <c r="F1936">
        <f>VLOOKUP(A1936&amp;B1936&amp;C1936&amp;D1936&amp;E1936,average_median_rates_2_aptFINAL!A:P,16,FALSE)</f>
        <v>975.69861900893557</v>
      </c>
      <c r="G1936">
        <f>VLOOKUP(A1936&amp;B1936&amp;C1936&amp;3&amp;E1936,average_median_rates_2_aptFINAL!A:P,16,FALSE)</f>
        <v>1642.9305099184628</v>
      </c>
      <c r="H1936">
        <f>IF(D1936&lt;=3,VLOOKUP(A1936&amp;D1936,[1]ratio_condo_family!$A:$F,6,FALSE),0)</f>
        <v>1.0860469566002418</v>
      </c>
      <c r="I1936">
        <f>VLOOKUP(A1936&amp;3,[1]ratio_condo_family!$A:$F,6,FALSE)</f>
        <v>1.1874909030958687</v>
      </c>
      <c r="J1936">
        <f>VLOOKUP(A1936,[1]ratio_family_bedrooms!$A:$K,9,FALSE)</f>
        <v>1.0588235294117647</v>
      </c>
      <c r="K1936">
        <f>VLOOKUP(A1936,[1]ratio_family_bedrooms!$A:$K,10,FALSE)</f>
        <v>1.2222222222222223</v>
      </c>
      <c r="L1936">
        <f>VLOOKUP(A1936,[1]ratio_family_bedrooms!$A:$K,11,FALSE)</f>
        <v>1.5</v>
      </c>
      <c r="M1936">
        <f t="shared" si="30"/>
        <v>1059.6545157337132</v>
      </c>
    </row>
    <row r="1937" spans="1:13" x14ac:dyDescent="0.2">
      <c r="A1937">
        <v>2007</v>
      </c>
      <c r="B1937">
        <v>10</v>
      </c>
      <c r="C1937" t="s">
        <v>59</v>
      </c>
      <c r="D1937">
        <v>1</v>
      </c>
      <c r="E1937" t="s">
        <v>34</v>
      </c>
      <c r="F1937">
        <f>VLOOKUP(A1937&amp;B1937&amp;C1937&amp;D1937&amp;E1937,average_median_rates_2_aptFINAL!A:P,16,FALSE)</f>
        <v>901.36149471974318</v>
      </c>
      <c r="G1937">
        <f>VLOOKUP(A1937&amp;B1937&amp;C1937&amp;3&amp;E1937,average_median_rates_2_aptFINAL!A:P,16,FALSE)</f>
        <v>1181.0627966411098</v>
      </c>
      <c r="H1937">
        <f>IF(D1937&lt;=3,VLOOKUP(A1937&amp;D1937,[1]ratio_condo_family!$A:$F,6,FALSE),0)</f>
        <v>1.0860469566002418</v>
      </c>
      <c r="I1937">
        <f>VLOOKUP(A1937&amp;3,[1]ratio_condo_family!$A:$F,6,FALSE)</f>
        <v>1.1874909030958687</v>
      </c>
      <c r="J1937">
        <f>VLOOKUP(A1937,[1]ratio_family_bedrooms!$A:$K,9,FALSE)</f>
        <v>1.0588235294117647</v>
      </c>
      <c r="K1937">
        <f>VLOOKUP(A1937,[1]ratio_family_bedrooms!$A:$K,10,FALSE)</f>
        <v>1.2222222222222223</v>
      </c>
      <c r="L1937">
        <f>VLOOKUP(A1937,[1]ratio_family_bedrooms!$A:$K,11,FALSE)</f>
        <v>1.5</v>
      </c>
      <c r="M1937">
        <f t="shared" si="30"/>
        <v>978.92090813702191</v>
      </c>
    </row>
    <row r="1938" spans="1:13" x14ac:dyDescent="0.2">
      <c r="A1938">
        <v>2007</v>
      </c>
      <c r="B1938">
        <v>10</v>
      </c>
      <c r="C1938" t="s">
        <v>59</v>
      </c>
      <c r="D1938">
        <v>1</v>
      </c>
      <c r="E1938" t="s">
        <v>35</v>
      </c>
      <c r="F1938">
        <f>VLOOKUP(A1938&amp;B1938&amp;C1938&amp;D1938&amp;E1938,average_median_rates_2_aptFINAL!A:P,16,FALSE)</f>
        <v>1078.1364744110481</v>
      </c>
      <c r="G1938">
        <f>VLOOKUP(A1938&amp;B1938&amp;C1938&amp;3&amp;E1938,average_median_rates_2_aptFINAL!A:P,16,FALSE)</f>
        <v>2470.7031763417262</v>
      </c>
      <c r="H1938">
        <f>IF(D1938&lt;=3,VLOOKUP(A1938&amp;D1938,[1]ratio_condo_family!$A:$F,6,FALSE),0)</f>
        <v>1.0860469566002418</v>
      </c>
      <c r="I1938">
        <f>VLOOKUP(A1938&amp;3,[1]ratio_condo_family!$A:$F,6,FALSE)</f>
        <v>1.1874909030958687</v>
      </c>
      <c r="J1938">
        <f>VLOOKUP(A1938,[1]ratio_family_bedrooms!$A:$K,9,FALSE)</f>
        <v>1.0588235294117647</v>
      </c>
      <c r="K1938">
        <f>VLOOKUP(A1938,[1]ratio_family_bedrooms!$A:$K,10,FALSE)</f>
        <v>1.2222222222222223</v>
      </c>
      <c r="L1938">
        <f>VLOOKUP(A1938,[1]ratio_family_bedrooms!$A:$K,11,FALSE)</f>
        <v>1.5</v>
      </c>
      <c r="M1938">
        <f t="shared" si="30"/>
        <v>1170.9068368338333</v>
      </c>
    </row>
    <row r="1939" spans="1:13" x14ac:dyDescent="0.2">
      <c r="A1939">
        <v>2007</v>
      </c>
      <c r="B1939">
        <v>10</v>
      </c>
      <c r="C1939" t="s">
        <v>59</v>
      </c>
      <c r="D1939">
        <v>1</v>
      </c>
      <c r="E1939" t="s">
        <v>36</v>
      </c>
      <c r="F1939">
        <f>VLOOKUP(A1939&amp;B1939&amp;C1939&amp;D1939&amp;E1939,average_median_rates_2_aptFINAL!A:P,16,FALSE)</f>
        <v>798.503655564582</v>
      </c>
      <c r="G1939">
        <f>VLOOKUP(A1939&amp;B1939&amp;C1939&amp;3&amp;E1939,average_median_rates_2_aptFINAL!A:P,16,FALSE)</f>
        <v>1139.7642691980041</v>
      </c>
      <c r="H1939">
        <f>IF(D1939&lt;=3,VLOOKUP(A1939&amp;D1939,[1]ratio_condo_family!$A:$F,6,FALSE),0)</f>
        <v>1.0860469566002418</v>
      </c>
      <c r="I1939">
        <f>VLOOKUP(A1939&amp;3,[1]ratio_condo_family!$A:$F,6,FALSE)</f>
        <v>1.1874909030958687</v>
      </c>
      <c r="J1939">
        <f>VLOOKUP(A1939,[1]ratio_family_bedrooms!$A:$K,9,FALSE)</f>
        <v>1.0588235294117647</v>
      </c>
      <c r="K1939">
        <f>VLOOKUP(A1939,[1]ratio_family_bedrooms!$A:$K,10,FALSE)</f>
        <v>1.2222222222222223</v>
      </c>
      <c r="L1939">
        <f>VLOOKUP(A1939,[1]ratio_family_bedrooms!$A:$K,11,FALSE)</f>
        <v>1.5</v>
      </c>
      <c r="M1939">
        <f t="shared" si="30"/>
        <v>867.212464960082</v>
      </c>
    </row>
    <row r="1940" spans="1:13" x14ac:dyDescent="0.2">
      <c r="A1940">
        <v>2007</v>
      </c>
      <c r="B1940">
        <v>10</v>
      </c>
      <c r="C1940" t="s">
        <v>59</v>
      </c>
      <c r="D1940">
        <v>1</v>
      </c>
      <c r="E1940" t="s">
        <v>37</v>
      </c>
      <c r="F1940">
        <f>VLOOKUP(A1940&amp;B1940&amp;C1940&amp;D1940&amp;E1940,average_median_rates_2_aptFINAL!A:P,16,FALSE)</f>
        <v>634.70999187652308</v>
      </c>
      <c r="G1940">
        <f>VLOOKUP(A1940&amp;B1940&amp;C1940&amp;3&amp;E1940,average_median_rates_2_aptFINAL!A:P,16,FALSE)</f>
        <v>842.27542203445842</v>
      </c>
      <c r="H1940">
        <f>IF(D1940&lt;=3,VLOOKUP(A1940&amp;D1940,[1]ratio_condo_family!$A:$F,6,FALSE),0)</f>
        <v>1.0860469566002418</v>
      </c>
      <c r="I1940">
        <f>VLOOKUP(A1940&amp;3,[1]ratio_condo_family!$A:$F,6,FALSE)</f>
        <v>1.1874909030958687</v>
      </c>
      <c r="J1940">
        <f>VLOOKUP(A1940,[1]ratio_family_bedrooms!$A:$K,9,FALSE)</f>
        <v>1.0588235294117647</v>
      </c>
      <c r="K1940">
        <f>VLOOKUP(A1940,[1]ratio_family_bedrooms!$A:$K,10,FALSE)</f>
        <v>1.2222222222222223</v>
      </c>
      <c r="L1940">
        <f>VLOOKUP(A1940,[1]ratio_family_bedrooms!$A:$K,11,FALSE)</f>
        <v>1.5</v>
      </c>
      <c r="M1940">
        <f t="shared" si="30"/>
        <v>689.32485500126211</v>
      </c>
    </row>
    <row r="1941" spans="1:13" x14ac:dyDescent="0.2">
      <c r="A1941">
        <v>2007</v>
      </c>
      <c r="B1941">
        <v>10</v>
      </c>
      <c r="C1941" t="s">
        <v>59</v>
      </c>
      <c r="D1941">
        <v>1</v>
      </c>
      <c r="E1941" t="s">
        <v>38</v>
      </c>
      <c r="F1941">
        <f>VLOOKUP(A1941&amp;B1941&amp;C1941&amp;D1941&amp;E1941,average_median_rates_2_aptFINAL!A:P,16,FALSE)</f>
        <v>626.9975629569459</v>
      </c>
      <c r="G1941">
        <f>VLOOKUP(A1941&amp;B1941&amp;C1941&amp;3&amp;E1941,average_median_rates_2_aptFINAL!A:P,16,FALSE)</f>
        <v>848.42193014482189</v>
      </c>
      <c r="H1941">
        <f>IF(D1941&lt;=3,VLOOKUP(A1941&amp;D1941,[1]ratio_condo_family!$A:$F,6,FALSE),0)</f>
        <v>1.0860469566002418</v>
      </c>
      <c r="I1941">
        <f>VLOOKUP(A1941&amp;3,[1]ratio_condo_family!$A:$F,6,FALSE)</f>
        <v>1.1874909030958687</v>
      </c>
      <c r="J1941">
        <f>VLOOKUP(A1941,[1]ratio_family_bedrooms!$A:$K,9,FALSE)</f>
        <v>1.0588235294117647</v>
      </c>
      <c r="K1941">
        <f>VLOOKUP(A1941,[1]ratio_family_bedrooms!$A:$K,10,FALSE)</f>
        <v>1.2222222222222223</v>
      </c>
      <c r="L1941">
        <f>VLOOKUP(A1941,[1]ratio_family_bedrooms!$A:$K,11,FALSE)</f>
        <v>1.5</v>
      </c>
      <c r="M1941">
        <f t="shared" si="30"/>
        <v>680.94879504515961</v>
      </c>
    </row>
    <row r="1942" spans="1:13" x14ac:dyDescent="0.2">
      <c r="A1942">
        <v>2007</v>
      </c>
      <c r="B1942">
        <v>10</v>
      </c>
      <c r="C1942" t="s">
        <v>59</v>
      </c>
      <c r="D1942">
        <v>1</v>
      </c>
      <c r="E1942" t="s">
        <v>39</v>
      </c>
      <c r="F1942">
        <f>VLOOKUP(A1942&amp;B1942&amp;C1942&amp;D1942&amp;E1942,average_median_rates_2_aptFINAL!A:P,16,FALSE)</f>
        <v>682.96994313566177</v>
      </c>
      <c r="G1942">
        <f>VLOOKUP(A1942&amp;B1942&amp;C1942&amp;3&amp;E1942,average_median_rates_2_aptFINAL!A:P,16,FALSE)</f>
        <v>1080.0691249847873</v>
      </c>
      <c r="H1942">
        <f>IF(D1942&lt;=3,VLOOKUP(A1942&amp;D1942,[1]ratio_condo_family!$A:$F,6,FALSE),0)</f>
        <v>1.0860469566002418</v>
      </c>
      <c r="I1942">
        <f>VLOOKUP(A1942&amp;3,[1]ratio_condo_family!$A:$F,6,FALSE)</f>
        <v>1.1874909030958687</v>
      </c>
      <c r="J1942">
        <f>VLOOKUP(A1942,[1]ratio_family_bedrooms!$A:$K,9,FALSE)</f>
        <v>1.0588235294117647</v>
      </c>
      <c r="K1942">
        <f>VLOOKUP(A1942,[1]ratio_family_bedrooms!$A:$K,10,FALSE)</f>
        <v>1.2222222222222223</v>
      </c>
      <c r="L1942">
        <f>VLOOKUP(A1942,[1]ratio_family_bedrooms!$A:$K,11,FALSE)</f>
        <v>1.5</v>
      </c>
      <c r="M1942">
        <f t="shared" si="30"/>
        <v>741.73742819192569</v>
      </c>
    </row>
    <row r="1943" spans="1:13" x14ac:dyDescent="0.2">
      <c r="A1943">
        <v>2007</v>
      </c>
      <c r="B1943">
        <v>10</v>
      </c>
      <c r="C1943" t="s">
        <v>59</v>
      </c>
      <c r="D1943">
        <v>1</v>
      </c>
      <c r="E1943" t="s">
        <v>40</v>
      </c>
      <c r="F1943">
        <f>VLOOKUP(A1943&amp;B1943&amp;C1943&amp;D1943&amp;E1943,average_median_rates_2_aptFINAL!A:P,16,FALSE)</f>
        <v>668.9959382615757</v>
      </c>
      <c r="G1943">
        <f>VLOOKUP(A1943&amp;B1943&amp;C1943&amp;3&amp;E1943,average_median_rates_2_aptFINAL!A:P,16,FALSE)</f>
        <v>994.8439819885607</v>
      </c>
      <c r="H1943">
        <f>IF(D1943&lt;=3,VLOOKUP(A1943&amp;D1943,[1]ratio_condo_family!$A:$F,6,FALSE),0)</f>
        <v>1.0860469566002418</v>
      </c>
      <c r="I1943">
        <f>VLOOKUP(A1943&amp;3,[1]ratio_condo_family!$A:$F,6,FALSE)</f>
        <v>1.1874909030958687</v>
      </c>
      <c r="J1943">
        <f>VLOOKUP(A1943,[1]ratio_family_bedrooms!$A:$K,9,FALSE)</f>
        <v>1.0588235294117647</v>
      </c>
      <c r="K1943">
        <f>VLOOKUP(A1943,[1]ratio_family_bedrooms!$A:$K,10,FALSE)</f>
        <v>1.2222222222222223</v>
      </c>
      <c r="L1943">
        <f>VLOOKUP(A1943,[1]ratio_family_bedrooms!$A:$K,11,FALSE)</f>
        <v>1.5</v>
      </c>
      <c r="M1943">
        <f t="shared" si="30"/>
        <v>726.56100272690753</v>
      </c>
    </row>
    <row r="1944" spans="1:13" x14ac:dyDescent="0.2">
      <c r="A1944">
        <v>2007</v>
      </c>
      <c r="B1944">
        <v>10</v>
      </c>
      <c r="C1944" t="s">
        <v>59</v>
      </c>
      <c r="D1944">
        <v>1</v>
      </c>
      <c r="E1944" t="s">
        <v>41</v>
      </c>
      <c r="F1944">
        <f>VLOOKUP(A1944&amp;B1944&amp;C1944&amp;D1944&amp;E1944,average_median_rates_2_aptFINAL!A:P,16,FALSE)</f>
        <v>686.40617384240466</v>
      </c>
      <c r="G1944">
        <f>VLOOKUP(A1944&amp;B1944&amp;C1944&amp;3&amp;E1944,average_median_rates_2_aptFINAL!A:P,16,FALSE)</f>
        <v>936.72569064135325</v>
      </c>
      <c r="H1944">
        <f>IF(D1944&lt;=3,VLOOKUP(A1944&amp;D1944,[1]ratio_condo_family!$A:$F,6,FALSE),0)</f>
        <v>1.0860469566002418</v>
      </c>
      <c r="I1944">
        <f>VLOOKUP(A1944&amp;3,[1]ratio_condo_family!$A:$F,6,FALSE)</f>
        <v>1.1874909030958687</v>
      </c>
      <c r="J1944">
        <f>VLOOKUP(A1944,[1]ratio_family_bedrooms!$A:$K,9,FALSE)</f>
        <v>1.0588235294117647</v>
      </c>
      <c r="K1944">
        <f>VLOOKUP(A1944,[1]ratio_family_bedrooms!$A:$K,10,FALSE)</f>
        <v>1.2222222222222223</v>
      </c>
      <c r="L1944">
        <f>VLOOKUP(A1944,[1]ratio_family_bedrooms!$A:$K,11,FALSE)</f>
        <v>1.5</v>
      </c>
      <c r="M1944">
        <f t="shared" si="30"/>
        <v>745.46933609316</v>
      </c>
    </row>
    <row r="1945" spans="1:13" x14ac:dyDescent="0.2">
      <c r="A1945">
        <v>2007</v>
      </c>
      <c r="B1945">
        <v>10</v>
      </c>
      <c r="C1945" t="s">
        <v>59</v>
      </c>
      <c r="D1945">
        <v>1</v>
      </c>
      <c r="E1945" t="s">
        <v>42</v>
      </c>
      <c r="F1945">
        <f>VLOOKUP(A1945&amp;B1945&amp;C1945&amp;D1945&amp;E1945,average_median_rates_2_aptFINAL!A:P,16,FALSE)</f>
        <v>586.83184402924428</v>
      </c>
      <c r="G1945">
        <f>VLOOKUP(A1945&amp;B1945&amp;C1945&amp;3&amp;E1945,average_median_rates_2_aptFINAL!A:P,16,FALSE)</f>
        <v>893.32469271023467</v>
      </c>
      <c r="H1945">
        <f>IF(D1945&lt;=3,VLOOKUP(A1945&amp;D1945,[1]ratio_condo_family!$A:$F,6,FALSE),0)</f>
        <v>1.0860469566002418</v>
      </c>
      <c r="I1945">
        <f>VLOOKUP(A1945&amp;3,[1]ratio_condo_family!$A:$F,6,FALSE)</f>
        <v>1.1874909030958687</v>
      </c>
      <c r="J1945">
        <f>VLOOKUP(A1945,[1]ratio_family_bedrooms!$A:$K,9,FALSE)</f>
        <v>1.0588235294117647</v>
      </c>
      <c r="K1945">
        <f>VLOOKUP(A1945,[1]ratio_family_bedrooms!$A:$K,10,FALSE)</f>
        <v>1.2222222222222223</v>
      </c>
      <c r="L1945">
        <f>VLOOKUP(A1945,[1]ratio_family_bedrooms!$A:$K,11,FALSE)</f>
        <v>1.5</v>
      </c>
      <c r="M1945">
        <f t="shared" si="30"/>
        <v>637.32693824406851</v>
      </c>
    </row>
    <row r="1946" spans="1:13" x14ac:dyDescent="0.2">
      <c r="A1946">
        <v>2007</v>
      </c>
      <c r="B1946">
        <v>10</v>
      </c>
      <c r="C1946" t="s">
        <v>59</v>
      </c>
      <c r="D1946">
        <v>1</v>
      </c>
      <c r="E1946" t="s">
        <v>43</v>
      </c>
      <c r="F1946">
        <f>VLOOKUP(A1946&amp;B1946&amp;C1946&amp;D1946&amp;E1946,average_median_rates_2_aptFINAL!A:P,16,FALSE)</f>
        <v>846</v>
      </c>
      <c r="G1946">
        <f>VLOOKUP(A1946&amp;B1946&amp;C1946&amp;3&amp;E1946,average_median_rates_2_aptFINAL!A:P,16,FALSE)</f>
        <v>1234</v>
      </c>
      <c r="H1946">
        <f>IF(D1946&lt;=3,VLOOKUP(A1946&amp;D1946,[1]ratio_condo_family!$A:$F,6,FALSE),0)</f>
        <v>1.0860469566002418</v>
      </c>
      <c r="I1946">
        <f>VLOOKUP(A1946&amp;3,[1]ratio_condo_family!$A:$F,6,FALSE)</f>
        <v>1.1874909030958687</v>
      </c>
      <c r="J1946">
        <f>VLOOKUP(A1946,[1]ratio_family_bedrooms!$A:$K,9,FALSE)</f>
        <v>1.0588235294117647</v>
      </c>
      <c r="K1946">
        <f>VLOOKUP(A1946,[1]ratio_family_bedrooms!$A:$K,10,FALSE)</f>
        <v>1.2222222222222223</v>
      </c>
      <c r="L1946">
        <f>VLOOKUP(A1946,[1]ratio_family_bedrooms!$A:$K,11,FALSE)</f>
        <v>1.5</v>
      </c>
      <c r="M1946">
        <f t="shared" si="30"/>
        <v>918.79572528380447</v>
      </c>
    </row>
    <row r="1947" spans="1:13" x14ac:dyDescent="0.2">
      <c r="A1947">
        <v>2007</v>
      </c>
      <c r="B1947">
        <v>10</v>
      </c>
      <c r="C1947" t="s">
        <v>59</v>
      </c>
      <c r="D1947">
        <v>1</v>
      </c>
      <c r="E1947" t="s">
        <v>60</v>
      </c>
      <c r="F1947">
        <f>VLOOKUP(A1947&amp;B1947&amp;C1947&amp;D1947&amp;E1947,average_median_rates_2_aptFINAL!A:P,16,FALSE)</f>
        <v>755.46168426753263</v>
      </c>
      <c r="G1947">
        <f>VLOOKUP(A1947&amp;B1947&amp;C1947&amp;3&amp;E1947,average_median_rates_2_aptFINAL!A:P,16,FALSE)</f>
        <v>1118.0637702324448</v>
      </c>
      <c r="H1947">
        <f>IF(D1947&lt;=3,VLOOKUP(A1947&amp;D1947,[1]ratio_condo_family!$A:$F,6,FALSE),0)</f>
        <v>1.0860469566002418</v>
      </c>
      <c r="I1947">
        <f>VLOOKUP(A1947&amp;3,[1]ratio_condo_family!$A:$F,6,FALSE)</f>
        <v>1.1874909030958687</v>
      </c>
      <c r="J1947">
        <f>VLOOKUP(A1947,[1]ratio_family_bedrooms!$A:$K,9,FALSE)</f>
        <v>1.0588235294117647</v>
      </c>
      <c r="K1947">
        <f>VLOOKUP(A1947,[1]ratio_family_bedrooms!$A:$K,10,FALSE)</f>
        <v>1.2222222222222223</v>
      </c>
      <c r="L1947">
        <f>VLOOKUP(A1947,[1]ratio_family_bedrooms!$A:$K,11,FALSE)</f>
        <v>1.5</v>
      </c>
      <c r="M1947">
        <f t="shared" si="30"/>
        <v>820.46686302684657</v>
      </c>
    </row>
    <row r="1948" spans="1:13" x14ac:dyDescent="0.2">
      <c r="A1948">
        <v>2007</v>
      </c>
      <c r="B1948">
        <v>10</v>
      </c>
      <c r="C1948" t="s">
        <v>59</v>
      </c>
      <c r="D1948">
        <v>2</v>
      </c>
      <c r="E1948" t="s">
        <v>12</v>
      </c>
      <c r="F1948">
        <f>VLOOKUP(A1948&amp;B1948&amp;C1948&amp;D1948&amp;E1948,average_median_rates_2_aptFINAL!A:P,16,FALSE)</f>
        <v>1520.7011101622577</v>
      </c>
      <c r="G1948">
        <f>VLOOKUP(A1948&amp;B1948&amp;C1948&amp;3&amp;E1948,average_median_rates_2_aptFINAL!A:P,16,FALSE)</f>
        <v>2305.8845077278829</v>
      </c>
      <c r="H1948">
        <f>IF(D1948&lt;=3,VLOOKUP(A1948&amp;D1948,[1]ratio_condo_family!$A:$F,6,FALSE),0)</f>
        <v>1.1770515766128145</v>
      </c>
      <c r="I1948">
        <f>VLOOKUP(A1948&amp;3,[1]ratio_condo_family!$A:$F,6,FALSE)</f>
        <v>1.1874909030958687</v>
      </c>
      <c r="J1948">
        <f>VLOOKUP(A1948,[1]ratio_family_bedrooms!$A:$K,9,FALSE)</f>
        <v>1.0588235294117647</v>
      </c>
      <c r="K1948">
        <f>VLOOKUP(A1948,[1]ratio_family_bedrooms!$A:$K,10,FALSE)</f>
        <v>1.2222222222222223</v>
      </c>
      <c r="L1948">
        <f>VLOOKUP(A1948,[1]ratio_family_bedrooms!$A:$K,11,FALSE)</f>
        <v>1.5</v>
      </c>
      <c r="M1948">
        <f t="shared" si="30"/>
        <v>1789.9436392733426</v>
      </c>
    </row>
    <row r="1949" spans="1:13" x14ac:dyDescent="0.2">
      <c r="A1949">
        <v>2007</v>
      </c>
      <c r="B1949">
        <v>10</v>
      </c>
      <c r="C1949" t="s">
        <v>59</v>
      </c>
      <c r="D1949">
        <v>2</v>
      </c>
      <c r="E1949" t="s">
        <v>16</v>
      </c>
      <c r="F1949">
        <f>VLOOKUP(A1949&amp;B1949&amp;C1949&amp;D1949&amp;E1949,average_median_rates_2_aptFINAL!A:P,16,FALSE)</f>
        <v>1479.2758326216904</v>
      </c>
      <c r="G1949">
        <f>VLOOKUP(A1949&amp;B1949&amp;C1949&amp;3&amp;E1949,average_median_rates_2_aptFINAL!A:P,16,FALSE)</f>
        <v>2013.3032128514049</v>
      </c>
      <c r="H1949">
        <f>IF(D1949&lt;=3,VLOOKUP(A1949&amp;D1949,[1]ratio_condo_family!$A:$F,6,FALSE),0)</f>
        <v>1.1770515766128145</v>
      </c>
      <c r="I1949">
        <f>VLOOKUP(A1949&amp;3,[1]ratio_condo_family!$A:$F,6,FALSE)</f>
        <v>1.1874909030958687</v>
      </c>
      <c r="J1949">
        <f>VLOOKUP(A1949,[1]ratio_family_bedrooms!$A:$K,9,FALSE)</f>
        <v>1.0588235294117647</v>
      </c>
      <c r="K1949">
        <f>VLOOKUP(A1949,[1]ratio_family_bedrooms!$A:$K,10,FALSE)</f>
        <v>1.2222222222222223</v>
      </c>
      <c r="L1949">
        <f>VLOOKUP(A1949,[1]ratio_family_bedrooms!$A:$K,11,FALSE)</f>
        <v>1.5</v>
      </c>
      <c r="M1949">
        <f t="shared" si="30"/>
        <v>1741.1839510325945</v>
      </c>
    </row>
    <row r="1950" spans="1:13" x14ac:dyDescent="0.2">
      <c r="A1950">
        <v>2007</v>
      </c>
      <c r="B1950">
        <v>10</v>
      </c>
      <c r="C1950" t="s">
        <v>59</v>
      </c>
      <c r="D1950">
        <v>2</v>
      </c>
      <c r="E1950" t="s">
        <v>17</v>
      </c>
      <c r="F1950">
        <f>VLOOKUP(A1950&amp;B1950&amp;C1950&amp;D1950&amp;E1950,average_median_rates_2_aptFINAL!A:P,16,FALSE)</f>
        <v>1585.1918588101323</v>
      </c>
      <c r="G1950">
        <f>VLOOKUP(A1950&amp;B1950&amp;C1950&amp;3&amp;E1950,average_median_rates_2_aptFINAL!A:P,16,FALSE)</f>
        <v>2144.4364664043401</v>
      </c>
      <c r="H1950">
        <f>IF(D1950&lt;=3,VLOOKUP(A1950&amp;D1950,[1]ratio_condo_family!$A:$F,6,FALSE),0)</f>
        <v>1.1770515766128145</v>
      </c>
      <c r="I1950">
        <f>VLOOKUP(A1950&amp;3,[1]ratio_condo_family!$A:$F,6,FALSE)</f>
        <v>1.1874909030958687</v>
      </c>
      <c r="J1950">
        <f>VLOOKUP(A1950,[1]ratio_family_bedrooms!$A:$K,9,FALSE)</f>
        <v>1.0588235294117647</v>
      </c>
      <c r="K1950">
        <f>VLOOKUP(A1950,[1]ratio_family_bedrooms!$A:$K,10,FALSE)</f>
        <v>1.2222222222222223</v>
      </c>
      <c r="L1950">
        <f>VLOOKUP(A1950,[1]ratio_family_bedrooms!$A:$K,11,FALSE)</f>
        <v>1.5</v>
      </c>
      <c r="M1950">
        <f t="shared" si="30"/>
        <v>1865.8525766462642</v>
      </c>
    </row>
    <row r="1951" spans="1:13" x14ac:dyDescent="0.2">
      <c r="A1951">
        <v>2007</v>
      </c>
      <c r="B1951">
        <v>10</v>
      </c>
      <c r="C1951" t="s">
        <v>59</v>
      </c>
      <c r="D1951">
        <v>2</v>
      </c>
      <c r="E1951" t="s">
        <v>19</v>
      </c>
      <c r="F1951">
        <f>VLOOKUP(A1951&amp;B1951&amp;C1951&amp;D1951&amp;E1951,average_median_rates_2_aptFINAL!A:P,16,FALSE)</f>
        <v>1322.8317677199029</v>
      </c>
      <c r="G1951">
        <f>VLOOKUP(A1951&amp;B1951&amp;C1951&amp;3&amp;E1951,average_median_rates_2_aptFINAL!A:P,16,FALSE)</f>
        <v>1598.1028355847675</v>
      </c>
      <c r="H1951">
        <f>IF(D1951&lt;=3,VLOOKUP(A1951&amp;D1951,[1]ratio_condo_family!$A:$F,6,FALSE),0)</f>
        <v>1.1770515766128145</v>
      </c>
      <c r="I1951">
        <f>VLOOKUP(A1951&amp;3,[1]ratio_condo_family!$A:$F,6,FALSE)</f>
        <v>1.1874909030958687</v>
      </c>
      <c r="J1951">
        <f>VLOOKUP(A1951,[1]ratio_family_bedrooms!$A:$K,9,FALSE)</f>
        <v>1.0588235294117647</v>
      </c>
      <c r="K1951">
        <f>VLOOKUP(A1951,[1]ratio_family_bedrooms!$A:$K,10,FALSE)</f>
        <v>1.2222222222222223</v>
      </c>
      <c r="L1951">
        <f>VLOOKUP(A1951,[1]ratio_family_bedrooms!$A:$K,11,FALSE)</f>
        <v>1.5</v>
      </c>
      <c r="M1951">
        <f t="shared" si="30"/>
        <v>1557.0412177882281</v>
      </c>
    </row>
    <row r="1952" spans="1:13" x14ac:dyDescent="0.2">
      <c r="A1952">
        <v>2007</v>
      </c>
      <c r="B1952">
        <v>10</v>
      </c>
      <c r="C1952" t="s">
        <v>59</v>
      </c>
      <c r="D1952">
        <v>2</v>
      </c>
      <c r="E1952" t="s">
        <v>20</v>
      </c>
      <c r="F1952">
        <f>VLOOKUP(A1952&amp;B1952&amp;C1952&amp;D1952&amp;E1952,average_median_rates_2_aptFINAL!A:P,16,FALSE)</f>
        <v>1352.8400227725626</v>
      </c>
      <c r="G1952">
        <f>VLOOKUP(A1952&amp;B1952&amp;C1952&amp;3&amp;E1952,average_median_rates_2_aptFINAL!A:P,16,FALSE)</f>
        <v>1883.0251308263316</v>
      </c>
      <c r="H1952">
        <f>IF(D1952&lt;=3,VLOOKUP(A1952&amp;D1952,[1]ratio_condo_family!$A:$F,6,FALSE),0)</f>
        <v>1.1770515766128145</v>
      </c>
      <c r="I1952">
        <f>VLOOKUP(A1952&amp;3,[1]ratio_condo_family!$A:$F,6,FALSE)</f>
        <v>1.1874909030958687</v>
      </c>
      <c r="J1952">
        <f>VLOOKUP(A1952,[1]ratio_family_bedrooms!$A:$K,9,FALSE)</f>
        <v>1.0588235294117647</v>
      </c>
      <c r="K1952">
        <f>VLOOKUP(A1952,[1]ratio_family_bedrooms!$A:$K,10,FALSE)</f>
        <v>1.2222222222222223</v>
      </c>
      <c r="L1952">
        <f>VLOOKUP(A1952,[1]ratio_family_bedrooms!$A:$K,11,FALSE)</f>
        <v>1.5</v>
      </c>
      <c r="M1952">
        <f t="shared" si="30"/>
        <v>1592.3624817093607</v>
      </c>
    </row>
    <row r="1953" spans="1:13" x14ac:dyDescent="0.2">
      <c r="A1953">
        <v>2007</v>
      </c>
      <c r="B1953">
        <v>10</v>
      </c>
      <c r="C1953" t="s">
        <v>59</v>
      </c>
      <c r="D1953">
        <v>2</v>
      </c>
      <c r="E1953" t="s">
        <v>21</v>
      </c>
      <c r="F1953">
        <f>VLOOKUP(A1953&amp;B1953&amp;C1953&amp;D1953&amp;E1953,average_median_rates_2_aptFINAL!A:P,16,FALSE)</f>
        <v>1453.7418161115854</v>
      </c>
      <c r="G1953">
        <f>VLOOKUP(A1953&amp;B1953&amp;C1953&amp;3&amp;E1953,average_median_rates_2_aptFINAL!A:P,16,FALSE)</f>
        <v>1975.7966411098935</v>
      </c>
      <c r="H1953">
        <f>IF(D1953&lt;=3,VLOOKUP(A1953&amp;D1953,[1]ratio_condo_family!$A:$F,6,FALSE),0)</f>
        <v>1.1770515766128145</v>
      </c>
      <c r="I1953">
        <f>VLOOKUP(A1953&amp;3,[1]ratio_condo_family!$A:$F,6,FALSE)</f>
        <v>1.1874909030958687</v>
      </c>
      <c r="J1953">
        <f>VLOOKUP(A1953,[1]ratio_family_bedrooms!$A:$K,9,FALSE)</f>
        <v>1.0588235294117647</v>
      </c>
      <c r="K1953">
        <f>VLOOKUP(A1953,[1]ratio_family_bedrooms!$A:$K,10,FALSE)</f>
        <v>1.2222222222222223</v>
      </c>
      <c r="L1953">
        <f>VLOOKUP(A1953,[1]ratio_family_bedrooms!$A:$K,11,FALSE)</f>
        <v>1.5</v>
      </c>
      <c r="M1953">
        <f t="shared" si="30"/>
        <v>1711.1290966421177</v>
      </c>
    </row>
    <row r="1954" spans="1:13" x14ac:dyDescent="0.2">
      <c r="A1954">
        <v>2007</v>
      </c>
      <c r="B1954">
        <v>10</v>
      </c>
      <c r="C1954" t="s">
        <v>59</v>
      </c>
      <c r="D1954">
        <v>2</v>
      </c>
      <c r="E1954" t="s">
        <v>23</v>
      </c>
      <c r="F1954">
        <f>VLOOKUP(A1954&amp;B1954&amp;C1954&amp;D1954&amp;E1954,average_median_rates_2_aptFINAL!A:P,16,FALSE)</f>
        <v>923.00455451181313</v>
      </c>
      <c r="G1954">
        <f>VLOOKUP(A1954&amp;B1954&amp;C1954&amp;3&amp;E1954,average_median_rates_2_aptFINAL!A:P,16,FALSE)</f>
        <v>984.55689424364084</v>
      </c>
      <c r="H1954">
        <f>IF(D1954&lt;=3,VLOOKUP(A1954&amp;D1954,[1]ratio_condo_family!$A:$F,6,FALSE),0)</f>
        <v>1.1770515766128145</v>
      </c>
      <c r="I1954">
        <f>VLOOKUP(A1954&amp;3,[1]ratio_condo_family!$A:$F,6,FALSE)</f>
        <v>1.1874909030958687</v>
      </c>
      <c r="J1954">
        <f>VLOOKUP(A1954,[1]ratio_family_bedrooms!$A:$K,9,FALSE)</f>
        <v>1.0588235294117647</v>
      </c>
      <c r="K1954">
        <f>VLOOKUP(A1954,[1]ratio_family_bedrooms!$A:$K,10,FALSE)</f>
        <v>1.2222222222222223</v>
      </c>
      <c r="L1954">
        <f>VLOOKUP(A1954,[1]ratio_family_bedrooms!$A:$K,11,FALSE)</f>
        <v>1.5</v>
      </c>
      <c r="M1954">
        <f t="shared" si="30"/>
        <v>1086.423966108938</v>
      </c>
    </row>
    <row r="1955" spans="1:13" x14ac:dyDescent="0.2">
      <c r="A1955">
        <v>2007</v>
      </c>
      <c r="B1955">
        <v>10</v>
      </c>
      <c r="C1955" t="s">
        <v>59</v>
      </c>
      <c r="D1955">
        <v>2</v>
      </c>
      <c r="E1955" t="s">
        <v>24</v>
      </c>
      <c r="F1955">
        <f>VLOOKUP(A1955&amp;B1955&amp;C1955&amp;D1955&amp;E1955,average_median_rates_2_aptFINAL!A:P,16,FALSE)</f>
        <v>1083.5371477369765</v>
      </c>
      <c r="G1955">
        <f>VLOOKUP(A1955&amp;B1955&amp;C1955&amp;3&amp;E1955,average_median_rates_2_aptFINAL!A:P,16,FALSE)</f>
        <v>1145.940276256541</v>
      </c>
      <c r="H1955">
        <f>IF(D1955&lt;=3,VLOOKUP(A1955&amp;D1955,[1]ratio_condo_family!$A:$F,6,FALSE),0)</f>
        <v>1.1770515766128145</v>
      </c>
      <c r="I1955">
        <f>VLOOKUP(A1955&amp;3,[1]ratio_condo_family!$A:$F,6,FALSE)</f>
        <v>1.1874909030958687</v>
      </c>
      <c r="J1955">
        <f>VLOOKUP(A1955,[1]ratio_family_bedrooms!$A:$K,9,FALSE)</f>
        <v>1.0588235294117647</v>
      </c>
      <c r="K1955">
        <f>VLOOKUP(A1955,[1]ratio_family_bedrooms!$A:$K,10,FALSE)</f>
        <v>1.2222222222222223</v>
      </c>
      <c r="L1955">
        <f>VLOOKUP(A1955,[1]ratio_family_bedrooms!$A:$K,11,FALSE)</f>
        <v>1.5</v>
      </c>
      <c r="M1955">
        <f t="shared" si="30"/>
        <v>1275.3791080623603</v>
      </c>
    </row>
    <row r="1956" spans="1:13" x14ac:dyDescent="0.2">
      <c r="A1956">
        <v>2007</v>
      </c>
      <c r="B1956">
        <v>10</v>
      </c>
      <c r="C1956" t="s">
        <v>59</v>
      </c>
      <c r="D1956">
        <v>2</v>
      </c>
      <c r="E1956" t="s">
        <v>25</v>
      </c>
      <c r="F1956">
        <f>VLOOKUP(A1956&amp;B1956&amp;C1956&amp;D1956&amp;E1956,average_median_rates_2_aptFINAL!A:P,16,FALSE)</f>
        <v>1014.1093082835182</v>
      </c>
      <c r="G1956">
        <f>VLOOKUP(A1956&amp;B1956&amp;C1956&amp;3&amp;E1956,average_median_rates_2_aptFINAL!A:P,16,FALSE)</f>
        <v>1016.6195691858337</v>
      </c>
      <c r="H1956">
        <f>IF(D1956&lt;=3,VLOOKUP(A1956&amp;D1956,[1]ratio_condo_family!$A:$F,6,FALSE),0)</f>
        <v>1.1770515766128145</v>
      </c>
      <c r="I1956">
        <f>VLOOKUP(A1956&amp;3,[1]ratio_condo_family!$A:$F,6,FALSE)</f>
        <v>1.1874909030958687</v>
      </c>
      <c r="J1956">
        <f>VLOOKUP(A1956,[1]ratio_family_bedrooms!$A:$K,9,FALSE)</f>
        <v>1.0588235294117647</v>
      </c>
      <c r="K1956">
        <f>VLOOKUP(A1956,[1]ratio_family_bedrooms!$A:$K,10,FALSE)</f>
        <v>1.2222222222222223</v>
      </c>
      <c r="L1956">
        <f>VLOOKUP(A1956,[1]ratio_family_bedrooms!$A:$K,11,FALSE)</f>
        <v>1.5</v>
      </c>
      <c r="M1956">
        <f t="shared" si="30"/>
        <v>1193.6589601728458</v>
      </c>
    </row>
    <row r="1957" spans="1:13" x14ac:dyDescent="0.2">
      <c r="A1957">
        <v>2007</v>
      </c>
      <c r="B1957">
        <v>10</v>
      </c>
      <c r="C1957" t="s">
        <v>59</v>
      </c>
      <c r="D1957">
        <v>2</v>
      </c>
      <c r="E1957" t="s">
        <v>26</v>
      </c>
      <c r="F1957">
        <f>VLOOKUP(A1957&amp;B1957&amp;C1957&amp;D1957&amp;E1957,average_median_rates_2_aptFINAL!A:P,16,FALSE)</f>
        <v>1081.3000284656991</v>
      </c>
      <c r="G1957">
        <f>VLOOKUP(A1957&amp;B1957&amp;C1957&amp;3&amp;E1957,average_median_rates_2_aptFINAL!A:P,16,FALSE)</f>
        <v>991.84045271997093</v>
      </c>
      <c r="H1957">
        <f>IF(D1957&lt;=3,VLOOKUP(A1957&amp;D1957,[1]ratio_condo_family!$A:$F,6,FALSE),0)</f>
        <v>1.1770515766128145</v>
      </c>
      <c r="I1957">
        <f>VLOOKUP(A1957&amp;3,[1]ratio_condo_family!$A:$F,6,FALSE)</f>
        <v>1.1874909030958687</v>
      </c>
      <c r="J1957">
        <f>VLOOKUP(A1957,[1]ratio_family_bedrooms!$A:$K,9,FALSE)</f>
        <v>1.0588235294117647</v>
      </c>
      <c r="K1957">
        <f>VLOOKUP(A1957,[1]ratio_family_bedrooms!$A:$K,10,FALSE)</f>
        <v>1.2222222222222223</v>
      </c>
      <c r="L1957">
        <f>VLOOKUP(A1957,[1]ratio_family_bedrooms!$A:$K,11,FALSE)</f>
        <v>1.5</v>
      </c>
      <c r="M1957">
        <f t="shared" si="30"/>
        <v>1272.7459032970323</v>
      </c>
    </row>
    <row r="1958" spans="1:13" x14ac:dyDescent="0.2">
      <c r="A1958">
        <v>2007</v>
      </c>
      <c r="B1958">
        <v>10</v>
      </c>
      <c r="C1958" t="s">
        <v>59</v>
      </c>
      <c r="D1958">
        <v>2</v>
      </c>
      <c r="E1958" t="s">
        <v>27</v>
      </c>
      <c r="F1958">
        <f>VLOOKUP(A1958&amp;B1958&amp;C1958&amp;D1958&amp;E1958,average_median_rates_2_aptFINAL!A:P,16,FALSE)</f>
        <v>1551.326501565617</v>
      </c>
      <c r="G1958">
        <f>VLOOKUP(A1958&amp;B1958&amp;C1958&amp;3&amp;E1958,average_median_rates_2_aptFINAL!A:P,16,FALSE)</f>
        <v>1836.8834124376247</v>
      </c>
      <c r="H1958">
        <f>IF(D1958&lt;=3,VLOOKUP(A1958&amp;D1958,[1]ratio_condo_family!$A:$F,6,FALSE),0)</f>
        <v>1.1770515766128145</v>
      </c>
      <c r="I1958">
        <f>VLOOKUP(A1958&amp;3,[1]ratio_condo_family!$A:$F,6,FALSE)</f>
        <v>1.1874909030958687</v>
      </c>
      <c r="J1958">
        <f>VLOOKUP(A1958,[1]ratio_family_bedrooms!$A:$K,9,FALSE)</f>
        <v>1.0588235294117647</v>
      </c>
      <c r="K1958">
        <f>VLOOKUP(A1958,[1]ratio_family_bedrooms!$A:$K,10,FALSE)</f>
        <v>1.2222222222222223</v>
      </c>
      <c r="L1958">
        <f>VLOOKUP(A1958,[1]ratio_family_bedrooms!$A:$K,11,FALSE)</f>
        <v>1.5</v>
      </c>
      <c r="M1958">
        <f t="shared" si="30"/>
        <v>1825.9913045090514</v>
      </c>
    </row>
    <row r="1959" spans="1:13" x14ac:dyDescent="0.2">
      <c r="A1959">
        <v>2007</v>
      </c>
      <c r="B1959">
        <v>10</v>
      </c>
      <c r="C1959" t="s">
        <v>59</v>
      </c>
      <c r="D1959">
        <v>2</v>
      </c>
      <c r="E1959" t="s">
        <v>28</v>
      </c>
      <c r="F1959">
        <f>VLOOKUP(A1959&amp;B1959&amp;C1959&amp;D1959&amp;E1959,average_median_rates_2_aptFINAL!A:P,16,FALSE)</f>
        <v>997.90947907771101</v>
      </c>
      <c r="G1959">
        <f>VLOOKUP(A1959&amp;B1959&amp;C1959&amp;3&amp;E1959,average_median_rates_2_aptFINAL!A:P,16,FALSE)</f>
        <v>1238.4302056711704</v>
      </c>
      <c r="H1959">
        <f>IF(D1959&lt;=3,VLOOKUP(A1959&amp;D1959,[1]ratio_condo_family!$A:$F,6,FALSE),0)</f>
        <v>1.1770515766128145</v>
      </c>
      <c r="I1959">
        <f>VLOOKUP(A1959&amp;3,[1]ratio_condo_family!$A:$F,6,FALSE)</f>
        <v>1.1874909030958687</v>
      </c>
      <c r="J1959">
        <f>VLOOKUP(A1959,[1]ratio_family_bedrooms!$A:$K,9,FALSE)</f>
        <v>1.0588235294117647</v>
      </c>
      <c r="K1959">
        <f>VLOOKUP(A1959,[1]ratio_family_bedrooms!$A:$K,10,FALSE)</f>
        <v>1.2222222222222223</v>
      </c>
      <c r="L1959">
        <f>VLOOKUP(A1959,[1]ratio_family_bedrooms!$A:$K,11,FALSE)</f>
        <v>1.5</v>
      </c>
      <c r="M1959">
        <f t="shared" si="30"/>
        <v>1174.5909256652922</v>
      </c>
    </row>
    <row r="1960" spans="1:13" x14ac:dyDescent="0.2">
      <c r="A1960">
        <v>2007</v>
      </c>
      <c r="B1960">
        <v>10</v>
      </c>
      <c r="C1960" t="s">
        <v>59</v>
      </c>
      <c r="D1960">
        <v>2</v>
      </c>
      <c r="E1960" t="s">
        <v>29</v>
      </c>
      <c r="F1960">
        <f>VLOOKUP(A1960&amp;B1960&amp;C1960&amp;D1960&amp;E1960,average_median_rates_2_aptFINAL!A:P,16,FALSE)</f>
        <v>833.13407344150255</v>
      </c>
      <c r="G1960">
        <f>VLOOKUP(A1960&amp;B1960&amp;C1960&amp;3&amp;E1960,average_median_rates_2_aptFINAL!A:P,16,FALSE)</f>
        <v>912.09675063891905</v>
      </c>
      <c r="H1960">
        <f>IF(D1960&lt;=3,VLOOKUP(A1960&amp;D1960,[1]ratio_condo_family!$A:$F,6,FALSE),0)</f>
        <v>1.1770515766128145</v>
      </c>
      <c r="I1960">
        <f>VLOOKUP(A1960&amp;3,[1]ratio_condo_family!$A:$F,6,FALSE)</f>
        <v>1.1874909030958687</v>
      </c>
      <c r="J1960">
        <f>VLOOKUP(A1960,[1]ratio_family_bedrooms!$A:$K,9,FALSE)</f>
        <v>1.0588235294117647</v>
      </c>
      <c r="K1960">
        <f>VLOOKUP(A1960,[1]ratio_family_bedrooms!$A:$K,10,FALSE)</f>
        <v>1.2222222222222223</v>
      </c>
      <c r="L1960">
        <f>VLOOKUP(A1960,[1]ratio_family_bedrooms!$A:$K,11,FALSE)</f>
        <v>1.5</v>
      </c>
      <c r="M1960">
        <f t="shared" si="30"/>
        <v>980.64177467417687</v>
      </c>
    </row>
    <row r="1961" spans="1:13" x14ac:dyDescent="0.2">
      <c r="A1961">
        <v>2007</v>
      </c>
      <c r="B1961">
        <v>10</v>
      </c>
      <c r="C1961" t="s">
        <v>59</v>
      </c>
      <c r="D1961">
        <v>2</v>
      </c>
      <c r="E1961" t="s">
        <v>31</v>
      </c>
      <c r="F1961">
        <f>VLOOKUP(A1961&amp;B1961&amp;C1961&amp;D1961&amp;E1961,average_median_rates_2_aptFINAL!A:P,16,FALSE)</f>
        <v>1011.9493310560778</v>
      </c>
      <c r="G1961">
        <f>VLOOKUP(A1961&amp;B1961&amp;C1961&amp;3&amp;E1961,average_median_rates_2_aptFINAL!A:P,16,FALSE)</f>
        <v>1163.9426798101497</v>
      </c>
      <c r="H1961">
        <f>IF(D1961&lt;=3,VLOOKUP(A1961&amp;D1961,[1]ratio_condo_family!$A:$F,6,FALSE),0)</f>
        <v>1.1770515766128145</v>
      </c>
      <c r="I1961">
        <f>VLOOKUP(A1961&amp;3,[1]ratio_condo_family!$A:$F,6,FALSE)</f>
        <v>1.1874909030958687</v>
      </c>
      <c r="J1961">
        <f>VLOOKUP(A1961,[1]ratio_family_bedrooms!$A:$K,9,FALSE)</f>
        <v>1.0588235294117647</v>
      </c>
      <c r="K1961">
        <f>VLOOKUP(A1961,[1]ratio_family_bedrooms!$A:$K,10,FALSE)</f>
        <v>1.2222222222222223</v>
      </c>
      <c r="L1961">
        <f>VLOOKUP(A1961,[1]ratio_family_bedrooms!$A:$K,11,FALSE)</f>
        <v>1.5</v>
      </c>
      <c r="M1961">
        <f t="shared" si="30"/>
        <v>1191.1165555718392</v>
      </c>
    </row>
    <row r="1962" spans="1:13" x14ac:dyDescent="0.2">
      <c r="A1962">
        <v>2007</v>
      </c>
      <c r="B1962">
        <v>10</v>
      </c>
      <c r="C1962" t="s">
        <v>59</v>
      </c>
      <c r="D1962">
        <v>2</v>
      </c>
      <c r="E1962" t="s">
        <v>32</v>
      </c>
      <c r="F1962">
        <f>VLOOKUP(A1962&amp;B1962&amp;C1962&amp;D1962&amp;E1962,average_median_rates_2_aptFINAL!A:P,16,FALSE)</f>
        <v>934.96157130657525</v>
      </c>
      <c r="G1962">
        <f>VLOOKUP(A1962&amp;B1962&amp;C1962&amp;3&amp;E1962,average_median_rates_2_aptFINAL!A:P,16,FALSE)</f>
        <v>1132.0301813313865</v>
      </c>
      <c r="H1962">
        <f>IF(D1962&lt;=3,VLOOKUP(A1962&amp;D1962,[1]ratio_condo_family!$A:$F,6,FALSE),0)</f>
        <v>1.1770515766128145</v>
      </c>
      <c r="I1962">
        <f>VLOOKUP(A1962&amp;3,[1]ratio_condo_family!$A:$F,6,FALSE)</f>
        <v>1.1874909030958687</v>
      </c>
      <c r="J1962">
        <f>VLOOKUP(A1962,[1]ratio_family_bedrooms!$A:$K,9,FALSE)</f>
        <v>1.0588235294117647</v>
      </c>
      <c r="K1962">
        <f>VLOOKUP(A1962,[1]ratio_family_bedrooms!$A:$K,10,FALSE)</f>
        <v>1.2222222222222223</v>
      </c>
      <c r="L1962">
        <f>VLOOKUP(A1962,[1]ratio_family_bedrooms!$A:$K,11,FALSE)</f>
        <v>1.5</v>
      </c>
      <c r="M1962">
        <f t="shared" si="30"/>
        <v>1100.4979915787987</v>
      </c>
    </row>
    <row r="1963" spans="1:13" x14ac:dyDescent="0.2">
      <c r="A1963">
        <v>2007</v>
      </c>
      <c r="B1963">
        <v>10</v>
      </c>
      <c r="C1963" t="s">
        <v>59</v>
      </c>
      <c r="D1963">
        <v>2</v>
      </c>
      <c r="E1963" t="s">
        <v>33</v>
      </c>
      <c r="F1963">
        <f>VLOOKUP(A1963&amp;B1963&amp;C1963&amp;D1963&amp;E1963,average_median_rates_2_aptFINAL!A:P,16,FALSE)</f>
        <v>1226.9442072302888</v>
      </c>
      <c r="G1963">
        <f>VLOOKUP(A1963&amp;B1963&amp;C1963&amp;3&amp;E1963,average_median_rates_2_aptFINAL!A:P,16,FALSE)</f>
        <v>1642.9305099184628</v>
      </c>
      <c r="H1963">
        <f>IF(D1963&lt;=3,VLOOKUP(A1963&amp;D1963,[1]ratio_condo_family!$A:$F,6,FALSE),0)</f>
        <v>1.1770515766128145</v>
      </c>
      <c r="I1963">
        <f>VLOOKUP(A1963&amp;3,[1]ratio_condo_family!$A:$F,6,FALSE)</f>
        <v>1.1874909030958687</v>
      </c>
      <c r="J1963">
        <f>VLOOKUP(A1963,[1]ratio_family_bedrooms!$A:$K,9,FALSE)</f>
        <v>1.0588235294117647</v>
      </c>
      <c r="K1963">
        <f>VLOOKUP(A1963,[1]ratio_family_bedrooms!$A:$K,10,FALSE)</f>
        <v>1.2222222222222223</v>
      </c>
      <c r="L1963">
        <f>VLOOKUP(A1963,[1]ratio_family_bedrooms!$A:$K,11,FALSE)</f>
        <v>1.5</v>
      </c>
      <c r="M1963">
        <f t="shared" si="30"/>
        <v>1444.1766135363712</v>
      </c>
    </row>
    <row r="1964" spans="1:13" x14ac:dyDescent="0.2">
      <c r="A1964">
        <v>2007</v>
      </c>
      <c r="B1964">
        <v>10</v>
      </c>
      <c r="C1964" t="s">
        <v>59</v>
      </c>
      <c r="D1964">
        <v>2</v>
      </c>
      <c r="E1964" t="s">
        <v>34</v>
      </c>
      <c r="F1964">
        <f>VLOOKUP(A1964&amp;B1964&amp;C1964&amp;D1964&amp;E1964,average_median_rates_2_aptFINAL!A:P,16,FALSE)</f>
        <v>1158.9820666097326</v>
      </c>
      <c r="G1964">
        <f>VLOOKUP(A1964&amp;B1964&amp;C1964&amp;3&amp;E1964,average_median_rates_2_aptFINAL!A:P,16,FALSE)</f>
        <v>1181.0627966411098</v>
      </c>
      <c r="H1964">
        <f>IF(D1964&lt;=3,VLOOKUP(A1964&amp;D1964,[1]ratio_condo_family!$A:$F,6,FALSE),0)</f>
        <v>1.1770515766128145</v>
      </c>
      <c r="I1964">
        <f>VLOOKUP(A1964&amp;3,[1]ratio_condo_family!$A:$F,6,FALSE)</f>
        <v>1.1874909030958687</v>
      </c>
      <c r="J1964">
        <f>VLOOKUP(A1964,[1]ratio_family_bedrooms!$A:$K,9,FALSE)</f>
        <v>1.0588235294117647</v>
      </c>
      <c r="K1964">
        <f>VLOOKUP(A1964,[1]ratio_family_bedrooms!$A:$K,10,FALSE)</f>
        <v>1.2222222222222223</v>
      </c>
      <c r="L1964">
        <f>VLOOKUP(A1964,[1]ratio_family_bedrooms!$A:$K,11,FALSE)</f>
        <v>1.5</v>
      </c>
      <c r="M1964">
        <f t="shared" si="30"/>
        <v>1364.1816687689636</v>
      </c>
    </row>
    <row r="1965" spans="1:13" x14ac:dyDescent="0.2">
      <c r="A1965">
        <v>2007</v>
      </c>
      <c r="B1965">
        <v>10</v>
      </c>
      <c r="C1965" t="s">
        <v>59</v>
      </c>
      <c r="D1965">
        <v>2</v>
      </c>
      <c r="E1965" t="s">
        <v>35</v>
      </c>
      <c r="F1965">
        <f>VLOOKUP(A1965&amp;B1965&amp;C1965&amp;D1965&amp;E1965,average_median_rates_2_aptFINAL!A:P,16,FALSE)</f>
        <v>1679.6908625106778</v>
      </c>
      <c r="G1965">
        <f>VLOOKUP(A1965&amp;B1965&amp;C1965&amp;3&amp;E1965,average_median_rates_2_aptFINAL!A:P,16,FALSE)</f>
        <v>2470.7031763417262</v>
      </c>
      <c r="H1965">
        <f>IF(D1965&lt;=3,VLOOKUP(A1965&amp;D1965,[1]ratio_condo_family!$A:$F,6,FALSE),0)</f>
        <v>1.1770515766128145</v>
      </c>
      <c r="I1965">
        <f>VLOOKUP(A1965&amp;3,[1]ratio_condo_family!$A:$F,6,FALSE)</f>
        <v>1.1874909030958687</v>
      </c>
      <c r="J1965">
        <f>VLOOKUP(A1965,[1]ratio_family_bedrooms!$A:$K,9,FALSE)</f>
        <v>1.0588235294117647</v>
      </c>
      <c r="K1965">
        <f>VLOOKUP(A1965,[1]ratio_family_bedrooms!$A:$K,10,FALSE)</f>
        <v>1.2222222222222223</v>
      </c>
      <c r="L1965">
        <f>VLOOKUP(A1965,[1]ratio_family_bedrooms!$A:$K,11,FALSE)</f>
        <v>1.5</v>
      </c>
      <c r="M1965">
        <f t="shared" si="30"/>
        <v>1977.0827779403314</v>
      </c>
    </row>
    <row r="1966" spans="1:13" x14ac:dyDescent="0.2">
      <c r="A1966">
        <v>2007</v>
      </c>
      <c r="B1966">
        <v>10</v>
      </c>
      <c r="C1966" t="s">
        <v>59</v>
      </c>
      <c r="D1966">
        <v>2</v>
      </c>
      <c r="E1966" t="s">
        <v>36</v>
      </c>
      <c r="F1966">
        <f>VLOOKUP(A1966&amp;B1966&amp;C1966&amp;D1966&amp;E1966,average_median_rates_2_aptFINAL!A:P,16,FALSE)</f>
        <v>980.9382294335328</v>
      </c>
      <c r="G1966">
        <f>VLOOKUP(A1966&amp;B1966&amp;C1966&amp;3&amp;E1966,average_median_rates_2_aptFINAL!A:P,16,FALSE)</f>
        <v>1139.7642691980041</v>
      </c>
      <c r="H1966">
        <f>IF(D1966&lt;=3,VLOOKUP(A1966&amp;D1966,[1]ratio_condo_family!$A:$F,6,FALSE),0)</f>
        <v>1.1770515766128145</v>
      </c>
      <c r="I1966">
        <f>VLOOKUP(A1966&amp;3,[1]ratio_condo_family!$A:$F,6,FALSE)</f>
        <v>1.1874909030958687</v>
      </c>
      <c r="J1966">
        <f>VLOOKUP(A1966,[1]ratio_family_bedrooms!$A:$K,9,FALSE)</f>
        <v>1.0588235294117647</v>
      </c>
      <c r="K1966">
        <f>VLOOKUP(A1966,[1]ratio_family_bedrooms!$A:$K,10,FALSE)</f>
        <v>1.2222222222222223</v>
      </c>
      <c r="L1966">
        <f>VLOOKUP(A1966,[1]ratio_family_bedrooms!$A:$K,11,FALSE)</f>
        <v>1.5</v>
      </c>
      <c r="M1966">
        <f t="shared" si="30"/>
        <v>1154.6148895145225</v>
      </c>
    </row>
    <row r="1967" spans="1:13" x14ac:dyDescent="0.2">
      <c r="A1967">
        <v>2007</v>
      </c>
      <c r="B1967">
        <v>10</v>
      </c>
      <c r="C1967" t="s">
        <v>59</v>
      </c>
      <c r="D1967">
        <v>2</v>
      </c>
      <c r="E1967" t="s">
        <v>37</v>
      </c>
      <c r="F1967">
        <f>VLOOKUP(A1967&amp;B1967&amp;C1967&amp;D1967&amp;E1967,average_median_rates_2_aptFINAL!A:P,16,FALSE)</f>
        <v>825.88272132080806</v>
      </c>
      <c r="G1967">
        <f>VLOOKUP(A1967&amp;B1967&amp;C1967&amp;3&amp;E1967,average_median_rates_2_aptFINAL!A:P,16,FALSE)</f>
        <v>842.27542203445842</v>
      </c>
      <c r="H1967">
        <f>IF(D1967&lt;=3,VLOOKUP(A1967&amp;D1967,[1]ratio_condo_family!$A:$F,6,FALSE),0)</f>
        <v>1.1770515766128145</v>
      </c>
      <c r="I1967">
        <f>VLOOKUP(A1967&amp;3,[1]ratio_condo_family!$A:$F,6,FALSE)</f>
        <v>1.1874909030958687</v>
      </c>
      <c r="J1967">
        <f>VLOOKUP(A1967,[1]ratio_family_bedrooms!$A:$K,9,FALSE)</f>
        <v>1.0588235294117647</v>
      </c>
      <c r="K1967">
        <f>VLOOKUP(A1967,[1]ratio_family_bedrooms!$A:$K,10,FALSE)</f>
        <v>1.2222222222222223</v>
      </c>
      <c r="L1967">
        <f>VLOOKUP(A1967,[1]ratio_family_bedrooms!$A:$K,11,FALSE)</f>
        <v>1.5</v>
      </c>
      <c r="M1967">
        <f t="shared" si="30"/>
        <v>972.10655922793876</v>
      </c>
    </row>
    <row r="1968" spans="1:13" x14ac:dyDescent="0.2">
      <c r="A1968">
        <v>2007</v>
      </c>
      <c r="B1968">
        <v>10</v>
      </c>
      <c r="C1968" t="s">
        <v>59</v>
      </c>
      <c r="D1968">
        <v>2</v>
      </c>
      <c r="E1968" t="s">
        <v>38</v>
      </c>
      <c r="F1968">
        <f>VLOOKUP(A1968&amp;B1968&amp;C1968&amp;D1968&amp;E1968,average_median_rates_2_aptFINAL!A:P,16,FALSE)</f>
        <v>764.63193851409017</v>
      </c>
      <c r="G1968">
        <f>VLOOKUP(A1968&amp;B1968&amp;C1968&amp;3&amp;E1968,average_median_rates_2_aptFINAL!A:P,16,FALSE)</f>
        <v>848.42193014482189</v>
      </c>
      <c r="H1968">
        <f>IF(D1968&lt;=3,VLOOKUP(A1968&amp;D1968,[1]ratio_condo_family!$A:$F,6,FALSE),0)</f>
        <v>1.1770515766128145</v>
      </c>
      <c r="I1968">
        <f>VLOOKUP(A1968&amp;3,[1]ratio_condo_family!$A:$F,6,FALSE)</f>
        <v>1.1874909030958687</v>
      </c>
      <c r="J1968">
        <f>VLOOKUP(A1968,[1]ratio_family_bedrooms!$A:$K,9,FALSE)</f>
        <v>1.0588235294117647</v>
      </c>
      <c r="K1968">
        <f>VLOOKUP(A1968,[1]ratio_family_bedrooms!$A:$K,10,FALSE)</f>
        <v>1.2222222222222223</v>
      </c>
      <c r="L1968">
        <f>VLOOKUP(A1968,[1]ratio_family_bedrooms!$A:$K,11,FALSE)</f>
        <v>1.5</v>
      </c>
      <c r="M1968">
        <f t="shared" si="30"/>
        <v>900.01122875652243</v>
      </c>
    </row>
    <row r="1969" spans="1:13" x14ac:dyDescent="0.2">
      <c r="A1969">
        <v>2007</v>
      </c>
      <c r="B1969">
        <v>10</v>
      </c>
      <c r="C1969" t="s">
        <v>59</v>
      </c>
      <c r="D1969">
        <v>2</v>
      </c>
      <c r="E1969" t="s">
        <v>39</v>
      </c>
      <c r="F1969">
        <f>VLOOKUP(A1969&amp;B1969&amp;C1969&amp;D1969&amp;E1969,average_median_rates_2_aptFINAL!A:P,16,FALSE)</f>
        <v>866.99943068602317</v>
      </c>
      <c r="G1969">
        <f>VLOOKUP(A1969&amp;B1969&amp;C1969&amp;3&amp;E1969,average_median_rates_2_aptFINAL!A:P,16,FALSE)</f>
        <v>1080.0691249847873</v>
      </c>
      <c r="H1969">
        <f>IF(D1969&lt;=3,VLOOKUP(A1969&amp;D1969,[1]ratio_condo_family!$A:$F,6,FALSE),0)</f>
        <v>1.1770515766128145</v>
      </c>
      <c r="I1969">
        <f>VLOOKUP(A1969&amp;3,[1]ratio_condo_family!$A:$F,6,FALSE)</f>
        <v>1.1874909030958687</v>
      </c>
      <c r="J1969">
        <f>VLOOKUP(A1969,[1]ratio_family_bedrooms!$A:$K,9,FALSE)</f>
        <v>1.0588235294117647</v>
      </c>
      <c r="K1969">
        <f>VLOOKUP(A1969,[1]ratio_family_bedrooms!$A:$K,10,FALSE)</f>
        <v>1.2222222222222223</v>
      </c>
      <c r="L1969">
        <f>VLOOKUP(A1969,[1]ratio_family_bedrooms!$A:$K,11,FALSE)</f>
        <v>1.5</v>
      </c>
      <c r="M1969">
        <f t="shared" si="30"/>
        <v>1020.5030468113961</v>
      </c>
    </row>
    <row r="1970" spans="1:13" x14ac:dyDescent="0.2">
      <c r="A1970">
        <v>2007</v>
      </c>
      <c r="B1970">
        <v>10</v>
      </c>
      <c r="C1970" t="s">
        <v>59</v>
      </c>
      <c r="D1970">
        <v>2</v>
      </c>
      <c r="E1970" t="s">
        <v>40</v>
      </c>
      <c r="F1970">
        <f>VLOOKUP(A1970&amp;B1970&amp;C1970&amp;D1970&amp;E1970,average_median_rates_2_aptFINAL!A:P,16,FALSE)</f>
        <v>853.26814688300612</v>
      </c>
      <c r="G1970">
        <f>VLOOKUP(A1970&amp;B1970&amp;C1970&amp;3&amp;E1970,average_median_rates_2_aptFINAL!A:P,16,FALSE)</f>
        <v>994.8439819885607</v>
      </c>
      <c r="H1970">
        <f>IF(D1970&lt;=3,VLOOKUP(A1970&amp;D1970,[1]ratio_condo_family!$A:$F,6,FALSE),0)</f>
        <v>1.1770515766128145</v>
      </c>
      <c r="I1970">
        <f>VLOOKUP(A1970&amp;3,[1]ratio_condo_family!$A:$F,6,FALSE)</f>
        <v>1.1874909030958687</v>
      </c>
      <c r="J1970">
        <f>VLOOKUP(A1970,[1]ratio_family_bedrooms!$A:$K,9,FALSE)</f>
        <v>1.0588235294117647</v>
      </c>
      <c r="K1970">
        <f>VLOOKUP(A1970,[1]ratio_family_bedrooms!$A:$K,10,FALSE)</f>
        <v>1.2222222222222223</v>
      </c>
      <c r="L1970">
        <f>VLOOKUP(A1970,[1]ratio_family_bedrooms!$A:$K,11,FALSE)</f>
        <v>1.5</v>
      </c>
      <c r="M1970">
        <f t="shared" si="30"/>
        <v>1004.3406175621369</v>
      </c>
    </row>
    <row r="1971" spans="1:13" x14ac:dyDescent="0.2">
      <c r="A1971">
        <v>2007</v>
      </c>
      <c r="B1971">
        <v>10</v>
      </c>
      <c r="C1971" t="s">
        <v>59</v>
      </c>
      <c r="D1971">
        <v>2</v>
      </c>
      <c r="E1971" t="s">
        <v>41</v>
      </c>
      <c r="F1971">
        <f>VLOOKUP(A1971&amp;B1971&amp;C1971&amp;D1971&amp;E1971,average_median_rates_2_aptFINAL!A:P,16,FALSE)</f>
        <v>865.99658411614041</v>
      </c>
      <c r="G1971">
        <f>VLOOKUP(A1971&amp;B1971&amp;C1971&amp;3&amp;E1971,average_median_rates_2_aptFINAL!A:P,16,FALSE)</f>
        <v>936.72569064135325</v>
      </c>
      <c r="H1971">
        <f>IF(D1971&lt;=3,VLOOKUP(A1971&amp;D1971,[1]ratio_condo_family!$A:$F,6,FALSE),0)</f>
        <v>1.1770515766128145</v>
      </c>
      <c r="I1971">
        <f>VLOOKUP(A1971&amp;3,[1]ratio_condo_family!$A:$F,6,FALSE)</f>
        <v>1.1874909030958687</v>
      </c>
      <c r="J1971">
        <f>VLOOKUP(A1971,[1]ratio_family_bedrooms!$A:$K,9,FALSE)</f>
        <v>1.0588235294117647</v>
      </c>
      <c r="K1971">
        <f>VLOOKUP(A1971,[1]ratio_family_bedrooms!$A:$K,10,FALSE)</f>
        <v>1.2222222222222223</v>
      </c>
      <c r="L1971">
        <f>VLOOKUP(A1971,[1]ratio_family_bedrooms!$A:$K,11,FALSE)</f>
        <v>1.5</v>
      </c>
      <c r="M1971">
        <f t="shared" si="30"/>
        <v>1019.3226446752149</v>
      </c>
    </row>
    <row r="1972" spans="1:13" x14ac:dyDescent="0.2">
      <c r="A1972">
        <v>2007</v>
      </c>
      <c r="B1972">
        <v>10</v>
      </c>
      <c r="C1972" t="s">
        <v>59</v>
      </c>
      <c r="D1972">
        <v>2</v>
      </c>
      <c r="E1972" t="s">
        <v>42</v>
      </c>
      <c r="F1972">
        <f>VLOOKUP(A1972&amp;B1972&amp;C1972&amp;D1972&amp;E1972,average_median_rates_2_aptFINAL!A:P,16,FALSE)</f>
        <v>751.054938798747</v>
      </c>
      <c r="G1972">
        <f>VLOOKUP(A1972&amp;B1972&amp;C1972&amp;3&amp;E1972,average_median_rates_2_aptFINAL!A:P,16,FALSE)</f>
        <v>893.32469271023467</v>
      </c>
      <c r="H1972">
        <f>IF(D1972&lt;=3,VLOOKUP(A1972&amp;D1972,[1]ratio_condo_family!$A:$F,6,FALSE),0)</f>
        <v>1.1770515766128145</v>
      </c>
      <c r="I1972">
        <f>VLOOKUP(A1972&amp;3,[1]ratio_condo_family!$A:$F,6,FALSE)</f>
        <v>1.1874909030958687</v>
      </c>
      <c r="J1972">
        <f>VLOOKUP(A1972,[1]ratio_family_bedrooms!$A:$K,9,FALSE)</f>
        <v>1.0588235294117647</v>
      </c>
      <c r="K1972">
        <f>VLOOKUP(A1972,[1]ratio_family_bedrooms!$A:$K,10,FALSE)</f>
        <v>1.2222222222222223</v>
      </c>
      <c r="L1972">
        <f>VLOOKUP(A1972,[1]ratio_family_bedrooms!$A:$K,11,FALSE)</f>
        <v>1.5</v>
      </c>
      <c r="M1972">
        <f t="shared" si="30"/>
        <v>884.030399835906</v>
      </c>
    </row>
    <row r="1973" spans="1:13" x14ac:dyDescent="0.2">
      <c r="A1973">
        <v>2007</v>
      </c>
      <c r="B1973">
        <v>10</v>
      </c>
      <c r="C1973" t="s">
        <v>59</v>
      </c>
      <c r="D1973">
        <v>2</v>
      </c>
      <c r="E1973" t="s">
        <v>43</v>
      </c>
      <c r="F1973">
        <f>VLOOKUP(A1973&amp;B1973&amp;C1973&amp;D1973&amp;E1973,average_median_rates_2_aptFINAL!A:P,16,FALSE)</f>
        <v>1084</v>
      </c>
      <c r="G1973">
        <f>VLOOKUP(A1973&amp;B1973&amp;C1973&amp;3&amp;E1973,average_median_rates_2_aptFINAL!A:P,16,FALSE)</f>
        <v>1234</v>
      </c>
      <c r="H1973">
        <f>IF(D1973&lt;=3,VLOOKUP(A1973&amp;D1973,[1]ratio_condo_family!$A:$F,6,FALSE),0)</f>
        <v>1.1770515766128145</v>
      </c>
      <c r="I1973">
        <f>VLOOKUP(A1973&amp;3,[1]ratio_condo_family!$A:$F,6,FALSE)</f>
        <v>1.1874909030958687</v>
      </c>
      <c r="J1973">
        <f>VLOOKUP(A1973,[1]ratio_family_bedrooms!$A:$K,9,FALSE)</f>
        <v>1.0588235294117647</v>
      </c>
      <c r="K1973">
        <f>VLOOKUP(A1973,[1]ratio_family_bedrooms!$A:$K,10,FALSE)</f>
        <v>1.2222222222222223</v>
      </c>
      <c r="L1973">
        <f>VLOOKUP(A1973,[1]ratio_family_bedrooms!$A:$K,11,FALSE)</f>
        <v>1.5</v>
      </c>
      <c r="M1973">
        <f t="shared" si="30"/>
        <v>1275.9239090482909</v>
      </c>
    </row>
    <row r="1974" spans="1:13" x14ac:dyDescent="0.2">
      <c r="A1974">
        <v>2007</v>
      </c>
      <c r="B1974">
        <v>10</v>
      </c>
      <c r="C1974" t="s">
        <v>59</v>
      </c>
      <c r="D1974">
        <v>2</v>
      </c>
      <c r="E1974" t="s">
        <v>60</v>
      </c>
      <c r="F1974">
        <f>VLOOKUP(A1974&amp;B1974&amp;C1974&amp;D1974&amp;E1974,average_median_rates_2_aptFINAL!A:P,16,FALSE)</f>
        <v>954.24708226586984</v>
      </c>
      <c r="G1974">
        <f>VLOOKUP(A1974&amp;B1974&amp;C1974&amp;3&amp;E1974,average_median_rates_2_aptFINAL!A:P,16,FALSE)</f>
        <v>1118.0637702324448</v>
      </c>
      <c r="H1974">
        <f>IF(D1974&lt;=3,VLOOKUP(A1974&amp;D1974,[1]ratio_condo_family!$A:$F,6,FALSE),0)</f>
        <v>1.1770515766128145</v>
      </c>
      <c r="I1974">
        <f>VLOOKUP(A1974&amp;3,[1]ratio_condo_family!$A:$F,6,FALSE)</f>
        <v>1.1874909030958687</v>
      </c>
      <c r="J1974">
        <f>VLOOKUP(A1974,[1]ratio_family_bedrooms!$A:$K,9,FALSE)</f>
        <v>1.0588235294117647</v>
      </c>
      <c r="K1974">
        <f>VLOOKUP(A1974,[1]ratio_family_bedrooms!$A:$K,10,FALSE)</f>
        <v>1.2222222222222223</v>
      </c>
      <c r="L1974">
        <f>VLOOKUP(A1974,[1]ratio_family_bedrooms!$A:$K,11,FALSE)</f>
        <v>1.5</v>
      </c>
      <c r="M1974">
        <f t="shared" si="30"/>
        <v>1123.1980326592202</v>
      </c>
    </row>
    <row r="1975" spans="1:13" x14ac:dyDescent="0.2">
      <c r="A1975">
        <v>2007</v>
      </c>
      <c r="B1975">
        <v>10</v>
      </c>
      <c r="C1975" t="s">
        <v>59</v>
      </c>
      <c r="D1975">
        <v>3</v>
      </c>
      <c r="E1975" t="s">
        <v>12</v>
      </c>
      <c r="F1975">
        <f>VLOOKUP(A1975&amp;B1975&amp;C1975&amp;D1975&amp;E1975,average_median_rates_2_aptFINAL!A:P,16,FALSE)</f>
        <v>2305.8845077278829</v>
      </c>
      <c r="G1975">
        <f>VLOOKUP(A1975&amp;B1975&amp;C1975&amp;3&amp;E1975,average_median_rates_2_aptFINAL!A:P,16,FALSE)</f>
        <v>2305.8845077278829</v>
      </c>
      <c r="H1975">
        <f>IF(D1975&lt;=3,VLOOKUP(A1975&amp;D1975,[1]ratio_condo_family!$A:$F,6,FALSE),0)</f>
        <v>1.1874909030958687</v>
      </c>
      <c r="I1975">
        <f>VLOOKUP(A1975&amp;3,[1]ratio_condo_family!$A:$F,6,FALSE)</f>
        <v>1.1874909030958687</v>
      </c>
      <c r="J1975">
        <f>VLOOKUP(A1975,[1]ratio_family_bedrooms!$A:$K,9,FALSE)</f>
        <v>1.0588235294117647</v>
      </c>
      <c r="K1975">
        <f>VLOOKUP(A1975,[1]ratio_family_bedrooms!$A:$K,10,FALSE)</f>
        <v>1.2222222222222223</v>
      </c>
      <c r="L1975">
        <f>VLOOKUP(A1975,[1]ratio_family_bedrooms!$A:$K,11,FALSE)</f>
        <v>1.5</v>
      </c>
      <c r="M1975">
        <f t="shared" si="30"/>
        <v>2738.2168765165561</v>
      </c>
    </row>
    <row r="1976" spans="1:13" x14ac:dyDescent="0.2">
      <c r="A1976">
        <v>2007</v>
      </c>
      <c r="B1976">
        <v>10</v>
      </c>
      <c r="C1976" t="s">
        <v>59</v>
      </c>
      <c r="D1976">
        <v>3</v>
      </c>
      <c r="E1976" t="s">
        <v>16</v>
      </c>
      <c r="F1976">
        <f>VLOOKUP(A1976&amp;B1976&amp;C1976&amp;D1976&amp;E1976,average_median_rates_2_aptFINAL!A:P,16,FALSE)</f>
        <v>2013.3032128514049</v>
      </c>
      <c r="G1976">
        <f>VLOOKUP(A1976&amp;B1976&amp;C1976&amp;3&amp;E1976,average_median_rates_2_aptFINAL!A:P,16,FALSE)</f>
        <v>2013.3032128514049</v>
      </c>
      <c r="H1976">
        <f>IF(D1976&lt;=3,VLOOKUP(A1976&amp;D1976,[1]ratio_condo_family!$A:$F,6,FALSE),0)</f>
        <v>1.1874909030958687</v>
      </c>
      <c r="I1976">
        <f>VLOOKUP(A1976&amp;3,[1]ratio_condo_family!$A:$F,6,FALSE)</f>
        <v>1.1874909030958687</v>
      </c>
      <c r="J1976">
        <f>VLOOKUP(A1976,[1]ratio_family_bedrooms!$A:$K,9,FALSE)</f>
        <v>1.0588235294117647</v>
      </c>
      <c r="K1976">
        <f>VLOOKUP(A1976,[1]ratio_family_bedrooms!$A:$K,10,FALSE)</f>
        <v>1.2222222222222223</v>
      </c>
      <c r="L1976">
        <f>VLOOKUP(A1976,[1]ratio_family_bedrooms!$A:$K,11,FALSE)</f>
        <v>1.5</v>
      </c>
      <c r="M1976">
        <f t="shared" si="30"/>
        <v>2390.7792504347285</v>
      </c>
    </row>
    <row r="1977" spans="1:13" x14ac:dyDescent="0.2">
      <c r="A1977">
        <v>2007</v>
      </c>
      <c r="B1977">
        <v>10</v>
      </c>
      <c r="C1977" t="s">
        <v>59</v>
      </c>
      <c r="D1977">
        <v>3</v>
      </c>
      <c r="E1977" t="s">
        <v>17</v>
      </c>
      <c r="F1977">
        <f>VLOOKUP(A1977&amp;B1977&amp;C1977&amp;D1977&amp;E1977,average_median_rates_2_aptFINAL!A:P,16,FALSE)</f>
        <v>2144.4364664043401</v>
      </c>
      <c r="G1977">
        <f>VLOOKUP(A1977&amp;B1977&amp;C1977&amp;3&amp;E1977,average_median_rates_2_aptFINAL!A:P,16,FALSE)</f>
        <v>2144.4364664043401</v>
      </c>
      <c r="H1977">
        <f>IF(D1977&lt;=3,VLOOKUP(A1977&amp;D1977,[1]ratio_condo_family!$A:$F,6,FALSE),0)</f>
        <v>1.1874909030958687</v>
      </c>
      <c r="I1977">
        <f>VLOOKUP(A1977&amp;3,[1]ratio_condo_family!$A:$F,6,FALSE)</f>
        <v>1.1874909030958687</v>
      </c>
      <c r="J1977">
        <f>VLOOKUP(A1977,[1]ratio_family_bedrooms!$A:$K,9,FALSE)</f>
        <v>1.0588235294117647</v>
      </c>
      <c r="K1977">
        <f>VLOOKUP(A1977,[1]ratio_family_bedrooms!$A:$K,10,FALSE)</f>
        <v>1.2222222222222223</v>
      </c>
      <c r="L1977">
        <f>VLOOKUP(A1977,[1]ratio_family_bedrooms!$A:$K,11,FALSE)</f>
        <v>1.5</v>
      </c>
      <c r="M1977">
        <f t="shared" si="30"/>
        <v>2546.4987961222032</v>
      </c>
    </row>
    <row r="1978" spans="1:13" x14ac:dyDescent="0.2">
      <c r="A1978">
        <v>2007</v>
      </c>
      <c r="B1978">
        <v>10</v>
      </c>
      <c r="C1978" t="s">
        <v>59</v>
      </c>
      <c r="D1978">
        <v>3</v>
      </c>
      <c r="E1978" t="s">
        <v>19</v>
      </c>
      <c r="F1978">
        <f>VLOOKUP(A1978&amp;B1978&amp;C1978&amp;D1978&amp;E1978,average_median_rates_2_aptFINAL!A:P,16,FALSE)</f>
        <v>1598.1028355847675</v>
      </c>
      <c r="G1978">
        <f>VLOOKUP(A1978&amp;B1978&amp;C1978&amp;3&amp;E1978,average_median_rates_2_aptFINAL!A:P,16,FALSE)</f>
        <v>1598.1028355847675</v>
      </c>
      <c r="H1978">
        <f>IF(D1978&lt;=3,VLOOKUP(A1978&amp;D1978,[1]ratio_condo_family!$A:$F,6,FALSE),0)</f>
        <v>1.1874909030958687</v>
      </c>
      <c r="I1978">
        <f>VLOOKUP(A1978&amp;3,[1]ratio_condo_family!$A:$F,6,FALSE)</f>
        <v>1.1874909030958687</v>
      </c>
      <c r="J1978">
        <f>VLOOKUP(A1978,[1]ratio_family_bedrooms!$A:$K,9,FALSE)</f>
        <v>1.0588235294117647</v>
      </c>
      <c r="K1978">
        <f>VLOOKUP(A1978,[1]ratio_family_bedrooms!$A:$K,10,FALSE)</f>
        <v>1.2222222222222223</v>
      </c>
      <c r="L1978">
        <f>VLOOKUP(A1978,[1]ratio_family_bedrooms!$A:$K,11,FALSE)</f>
        <v>1.5</v>
      </c>
      <c r="M1978">
        <f t="shared" si="30"/>
        <v>1897.7325794686242</v>
      </c>
    </row>
    <row r="1979" spans="1:13" x14ac:dyDescent="0.2">
      <c r="A1979">
        <v>2007</v>
      </c>
      <c r="B1979">
        <v>10</v>
      </c>
      <c r="C1979" t="s">
        <v>59</v>
      </c>
      <c r="D1979">
        <v>3</v>
      </c>
      <c r="E1979" t="s">
        <v>20</v>
      </c>
      <c r="F1979">
        <f>VLOOKUP(A1979&amp;B1979&amp;C1979&amp;D1979&amp;E1979,average_median_rates_2_aptFINAL!A:P,16,FALSE)</f>
        <v>1883.0251308263316</v>
      </c>
      <c r="G1979">
        <f>VLOOKUP(A1979&amp;B1979&amp;C1979&amp;3&amp;E1979,average_median_rates_2_aptFINAL!A:P,16,FALSE)</f>
        <v>1883.0251308263316</v>
      </c>
      <c r="H1979">
        <f>IF(D1979&lt;=3,VLOOKUP(A1979&amp;D1979,[1]ratio_condo_family!$A:$F,6,FALSE),0)</f>
        <v>1.1874909030958687</v>
      </c>
      <c r="I1979">
        <f>VLOOKUP(A1979&amp;3,[1]ratio_condo_family!$A:$F,6,FALSE)</f>
        <v>1.1874909030958687</v>
      </c>
      <c r="J1979">
        <f>VLOOKUP(A1979,[1]ratio_family_bedrooms!$A:$K,9,FALSE)</f>
        <v>1.0588235294117647</v>
      </c>
      <c r="K1979">
        <f>VLOOKUP(A1979,[1]ratio_family_bedrooms!$A:$K,10,FALSE)</f>
        <v>1.2222222222222223</v>
      </c>
      <c r="L1979">
        <f>VLOOKUP(A1979,[1]ratio_family_bedrooms!$A:$K,11,FALSE)</f>
        <v>1.5</v>
      </c>
      <c r="M1979">
        <f t="shared" si="30"/>
        <v>2236.0752131571767</v>
      </c>
    </row>
    <row r="1980" spans="1:13" x14ac:dyDescent="0.2">
      <c r="A1980">
        <v>2007</v>
      </c>
      <c r="B1980">
        <v>10</v>
      </c>
      <c r="C1980" t="s">
        <v>59</v>
      </c>
      <c r="D1980">
        <v>3</v>
      </c>
      <c r="E1980" t="s">
        <v>21</v>
      </c>
      <c r="F1980">
        <f>VLOOKUP(A1980&amp;B1980&amp;C1980&amp;D1980&amp;E1980,average_median_rates_2_aptFINAL!A:P,16,FALSE)</f>
        <v>1975.7966411098935</v>
      </c>
      <c r="G1980">
        <f>VLOOKUP(A1980&amp;B1980&amp;C1980&amp;3&amp;E1980,average_median_rates_2_aptFINAL!A:P,16,FALSE)</f>
        <v>1975.7966411098935</v>
      </c>
      <c r="H1980">
        <f>IF(D1980&lt;=3,VLOOKUP(A1980&amp;D1980,[1]ratio_condo_family!$A:$F,6,FALSE),0)</f>
        <v>1.1874909030958687</v>
      </c>
      <c r="I1980">
        <f>VLOOKUP(A1980&amp;3,[1]ratio_condo_family!$A:$F,6,FALSE)</f>
        <v>1.1874909030958687</v>
      </c>
      <c r="J1980">
        <f>VLOOKUP(A1980,[1]ratio_family_bedrooms!$A:$K,9,FALSE)</f>
        <v>1.0588235294117647</v>
      </c>
      <c r="K1980">
        <f>VLOOKUP(A1980,[1]ratio_family_bedrooms!$A:$K,10,FALSE)</f>
        <v>1.2222222222222223</v>
      </c>
      <c r="L1980">
        <f>VLOOKUP(A1980,[1]ratio_family_bedrooms!$A:$K,11,FALSE)</f>
        <v>1.5</v>
      </c>
      <c r="M1980">
        <f t="shared" si="30"/>
        <v>2346.2405376853712</v>
      </c>
    </row>
    <row r="1981" spans="1:13" x14ac:dyDescent="0.2">
      <c r="A1981">
        <v>2007</v>
      </c>
      <c r="B1981">
        <v>10</v>
      </c>
      <c r="C1981" t="s">
        <v>59</v>
      </c>
      <c r="D1981">
        <v>3</v>
      </c>
      <c r="E1981" t="s">
        <v>23</v>
      </c>
      <c r="F1981">
        <f>VLOOKUP(A1981&amp;B1981&amp;C1981&amp;D1981&amp;E1981,average_median_rates_2_aptFINAL!A:P,16,FALSE)</f>
        <v>984.55689424364084</v>
      </c>
      <c r="G1981">
        <f>VLOOKUP(A1981&amp;B1981&amp;C1981&amp;3&amp;E1981,average_median_rates_2_aptFINAL!A:P,16,FALSE)</f>
        <v>984.55689424364084</v>
      </c>
      <c r="H1981">
        <f>IF(D1981&lt;=3,VLOOKUP(A1981&amp;D1981,[1]ratio_condo_family!$A:$F,6,FALSE),0)</f>
        <v>1.1874909030958687</v>
      </c>
      <c r="I1981">
        <f>VLOOKUP(A1981&amp;3,[1]ratio_condo_family!$A:$F,6,FALSE)</f>
        <v>1.1874909030958687</v>
      </c>
      <c r="J1981">
        <f>VLOOKUP(A1981,[1]ratio_family_bedrooms!$A:$K,9,FALSE)</f>
        <v>1.0588235294117647</v>
      </c>
      <c r="K1981">
        <f>VLOOKUP(A1981,[1]ratio_family_bedrooms!$A:$K,10,FALSE)</f>
        <v>1.2222222222222223</v>
      </c>
      <c r="L1981">
        <f>VLOOKUP(A1981,[1]ratio_family_bedrooms!$A:$K,11,FALSE)</f>
        <v>1.5</v>
      </c>
      <c r="M1981">
        <f t="shared" si="30"/>
        <v>1169.1523554946448</v>
      </c>
    </row>
    <row r="1982" spans="1:13" x14ac:dyDescent="0.2">
      <c r="A1982">
        <v>2007</v>
      </c>
      <c r="B1982">
        <v>10</v>
      </c>
      <c r="C1982" t="s">
        <v>59</v>
      </c>
      <c r="D1982">
        <v>3</v>
      </c>
      <c r="E1982" t="s">
        <v>24</v>
      </c>
      <c r="F1982">
        <f>VLOOKUP(A1982&amp;B1982&amp;C1982&amp;D1982&amp;E1982,average_median_rates_2_aptFINAL!A:P,16,FALSE)</f>
        <v>1145.940276256541</v>
      </c>
      <c r="G1982">
        <f>VLOOKUP(A1982&amp;B1982&amp;C1982&amp;3&amp;E1982,average_median_rates_2_aptFINAL!A:P,16,FALSE)</f>
        <v>1145.940276256541</v>
      </c>
      <c r="H1982">
        <f>IF(D1982&lt;=3,VLOOKUP(A1982&amp;D1982,[1]ratio_condo_family!$A:$F,6,FALSE),0)</f>
        <v>1.1874909030958687</v>
      </c>
      <c r="I1982">
        <f>VLOOKUP(A1982&amp;3,[1]ratio_condo_family!$A:$F,6,FALSE)</f>
        <v>1.1874909030958687</v>
      </c>
      <c r="J1982">
        <f>VLOOKUP(A1982,[1]ratio_family_bedrooms!$A:$K,9,FALSE)</f>
        <v>1.0588235294117647</v>
      </c>
      <c r="K1982">
        <f>VLOOKUP(A1982,[1]ratio_family_bedrooms!$A:$K,10,FALSE)</f>
        <v>1.2222222222222223</v>
      </c>
      <c r="L1982">
        <f>VLOOKUP(A1982,[1]ratio_family_bedrooms!$A:$K,11,FALSE)</f>
        <v>1.5</v>
      </c>
      <c r="M1982">
        <f t="shared" si="30"/>
        <v>1360.7936535458091</v>
      </c>
    </row>
    <row r="1983" spans="1:13" x14ac:dyDescent="0.2">
      <c r="A1983">
        <v>2007</v>
      </c>
      <c r="B1983">
        <v>10</v>
      </c>
      <c r="C1983" t="s">
        <v>59</v>
      </c>
      <c r="D1983">
        <v>3</v>
      </c>
      <c r="E1983" t="s">
        <v>25</v>
      </c>
      <c r="F1983">
        <f>VLOOKUP(A1983&amp;B1983&amp;C1983&amp;D1983&amp;E1983,average_median_rates_2_aptFINAL!A:P,16,FALSE)</f>
        <v>1016.6195691858337</v>
      </c>
      <c r="G1983">
        <f>VLOOKUP(A1983&amp;B1983&amp;C1983&amp;3&amp;E1983,average_median_rates_2_aptFINAL!A:P,16,FALSE)</f>
        <v>1016.6195691858337</v>
      </c>
      <c r="H1983">
        <f>IF(D1983&lt;=3,VLOOKUP(A1983&amp;D1983,[1]ratio_condo_family!$A:$F,6,FALSE),0)</f>
        <v>1.1874909030958687</v>
      </c>
      <c r="I1983">
        <f>VLOOKUP(A1983&amp;3,[1]ratio_condo_family!$A:$F,6,FALSE)</f>
        <v>1.1874909030958687</v>
      </c>
      <c r="J1983">
        <f>VLOOKUP(A1983,[1]ratio_family_bedrooms!$A:$K,9,FALSE)</f>
        <v>1.0588235294117647</v>
      </c>
      <c r="K1983">
        <f>VLOOKUP(A1983,[1]ratio_family_bedrooms!$A:$K,10,FALSE)</f>
        <v>1.2222222222222223</v>
      </c>
      <c r="L1983">
        <f>VLOOKUP(A1983,[1]ratio_family_bedrooms!$A:$K,11,FALSE)</f>
        <v>1.5</v>
      </c>
      <c r="M1983">
        <f t="shared" si="30"/>
        <v>1207.2264903174187</v>
      </c>
    </row>
    <row r="1984" spans="1:13" x14ac:dyDescent="0.2">
      <c r="A1984">
        <v>2007</v>
      </c>
      <c r="B1984">
        <v>10</v>
      </c>
      <c r="C1984" t="s">
        <v>59</v>
      </c>
      <c r="D1984">
        <v>3</v>
      </c>
      <c r="E1984" t="s">
        <v>26</v>
      </c>
      <c r="F1984">
        <f>VLOOKUP(A1984&amp;B1984&amp;C1984&amp;D1984&amp;E1984,average_median_rates_2_aptFINAL!A:P,16,FALSE)</f>
        <v>991.84045271997093</v>
      </c>
      <c r="G1984">
        <f>VLOOKUP(A1984&amp;B1984&amp;C1984&amp;3&amp;E1984,average_median_rates_2_aptFINAL!A:P,16,FALSE)</f>
        <v>991.84045271997093</v>
      </c>
      <c r="H1984">
        <f>IF(D1984&lt;=3,VLOOKUP(A1984&amp;D1984,[1]ratio_condo_family!$A:$F,6,FALSE),0)</f>
        <v>1.1874909030958687</v>
      </c>
      <c r="I1984">
        <f>VLOOKUP(A1984&amp;3,[1]ratio_condo_family!$A:$F,6,FALSE)</f>
        <v>1.1874909030958687</v>
      </c>
      <c r="J1984">
        <f>VLOOKUP(A1984,[1]ratio_family_bedrooms!$A:$K,9,FALSE)</f>
        <v>1.0588235294117647</v>
      </c>
      <c r="K1984">
        <f>VLOOKUP(A1984,[1]ratio_family_bedrooms!$A:$K,10,FALSE)</f>
        <v>1.2222222222222223</v>
      </c>
      <c r="L1984">
        <f>VLOOKUP(A1984,[1]ratio_family_bedrooms!$A:$K,11,FALSE)</f>
        <v>1.5</v>
      </c>
      <c r="M1984">
        <f t="shared" si="30"/>
        <v>1177.8015149274536</v>
      </c>
    </row>
    <row r="1985" spans="1:13" x14ac:dyDescent="0.2">
      <c r="A1985">
        <v>2007</v>
      </c>
      <c r="B1985">
        <v>10</v>
      </c>
      <c r="C1985" t="s">
        <v>59</v>
      </c>
      <c r="D1985">
        <v>3</v>
      </c>
      <c r="E1985" t="s">
        <v>27</v>
      </c>
      <c r="F1985">
        <f>VLOOKUP(A1985&amp;B1985&amp;C1985&amp;D1985&amp;E1985,average_median_rates_2_aptFINAL!A:P,16,FALSE)</f>
        <v>1836.8834124376247</v>
      </c>
      <c r="G1985">
        <f>VLOOKUP(A1985&amp;B1985&amp;C1985&amp;3&amp;E1985,average_median_rates_2_aptFINAL!A:P,16,FALSE)</f>
        <v>1836.8834124376247</v>
      </c>
      <c r="H1985">
        <f>IF(D1985&lt;=3,VLOOKUP(A1985&amp;D1985,[1]ratio_condo_family!$A:$F,6,FALSE),0)</f>
        <v>1.1874909030958687</v>
      </c>
      <c r="I1985">
        <f>VLOOKUP(A1985&amp;3,[1]ratio_condo_family!$A:$F,6,FALSE)</f>
        <v>1.1874909030958687</v>
      </c>
      <c r="J1985">
        <f>VLOOKUP(A1985,[1]ratio_family_bedrooms!$A:$K,9,FALSE)</f>
        <v>1.0588235294117647</v>
      </c>
      <c r="K1985">
        <f>VLOOKUP(A1985,[1]ratio_family_bedrooms!$A:$K,10,FALSE)</f>
        <v>1.2222222222222223</v>
      </c>
      <c r="L1985">
        <f>VLOOKUP(A1985,[1]ratio_family_bedrooms!$A:$K,11,FALSE)</f>
        <v>1.5</v>
      </c>
      <c r="M1985">
        <f t="shared" si="30"/>
        <v>2181.2823423173759</v>
      </c>
    </row>
    <row r="1986" spans="1:13" x14ac:dyDescent="0.2">
      <c r="A1986">
        <v>2007</v>
      </c>
      <c r="B1986">
        <v>10</v>
      </c>
      <c r="C1986" t="s">
        <v>59</v>
      </c>
      <c r="D1986">
        <v>3</v>
      </c>
      <c r="E1986" t="s">
        <v>28</v>
      </c>
      <c r="F1986">
        <f>VLOOKUP(A1986&amp;B1986&amp;C1986&amp;D1986&amp;E1986,average_median_rates_2_aptFINAL!A:P,16,FALSE)</f>
        <v>1238.4302056711704</v>
      </c>
      <c r="G1986">
        <f>VLOOKUP(A1986&amp;B1986&amp;C1986&amp;3&amp;E1986,average_median_rates_2_aptFINAL!A:P,16,FALSE)</f>
        <v>1238.4302056711704</v>
      </c>
      <c r="H1986">
        <f>IF(D1986&lt;=3,VLOOKUP(A1986&amp;D1986,[1]ratio_condo_family!$A:$F,6,FALSE),0)</f>
        <v>1.1874909030958687</v>
      </c>
      <c r="I1986">
        <f>VLOOKUP(A1986&amp;3,[1]ratio_condo_family!$A:$F,6,FALSE)</f>
        <v>1.1874909030958687</v>
      </c>
      <c r="J1986">
        <f>VLOOKUP(A1986,[1]ratio_family_bedrooms!$A:$K,9,FALSE)</f>
        <v>1.0588235294117647</v>
      </c>
      <c r="K1986">
        <f>VLOOKUP(A1986,[1]ratio_family_bedrooms!$A:$K,10,FALSE)</f>
        <v>1.2222222222222223</v>
      </c>
      <c r="L1986">
        <f>VLOOKUP(A1986,[1]ratio_family_bedrooms!$A:$K,11,FALSE)</f>
        <v>1.5</v>
      </c>
      <c r="M1986">
        <f t="shared" si="30"/>
        <v>1470.6246033536604</v>
      </c>
    </row>
    <row r="1987" spans="1:13" x14ac:dyDescent="0.2">
      <c r="A1987">
        <v>2007</v>
      </c>
      <c r="B1987">
        <v>10</v>
      </c>
      <c r="C1987" t="s">
        <v>59</v>
      </c>
      <c r="D1987">
        <v>3</v>
      </c>
      <c r="E1987" t="s">
        <v>29</v>
      </c>
      <c r="F1987">
        <f>VLOOKUP(A1987&amp;B1987&amp;C1987&amp;D1987&amp;E1987,average_median_rates_2_aptFINAL!A:P,16,FALSE)</f>
        <v>912.09675063891905</v>
      </c>
      <c r="G1987">
        <f>VLOOKUP(A1987&amp;B1987&amp;C1987&amp;3&amp;E1987,average_median_rates_2_aptFINAL!A:P,16,FALSE)</f>
        <v>912.09675063891905</v>
      </c>
      <c r="H1987">
        <f>IF(D1987&lt;=3,VLOOKUP(A1987&amp;D1987,[1]ratio_condo_family!$A:$F,6,FALSE),0)</f>
        <v>1.1874909030958687</v>
      </c>
      <c r="I1987">
        <f>VLOOKUP(A1987&amp;3,[1]ratio_condo_family!$A:$F,6,FALSE)</f>
        <v>1.1874909030958687</v>
      </c>
      <c r="J1987">
        <f>VLOOKUP(A1987,[1]ratio_family_bedrooms!$A:$K,9,FALSE)</f>
        <v>1.0588235294117647</v>
      </c>
      <c r="K1987">
        <f>VLOOKUP(A1987,[1]ratio_family_bedrooms!$A:$K,10,FALSE)</f>
        <v>1.2222222222222223</v>
      </c>
      <c r="L1987">
        <f>VLOOKUP(A1987,[1]ratio_family_bedrooms!$A:$K,11,FALSE)</f>
        <v>1.5</v>
      </c>
      <c r="M1987">
        <f t="shared" ref="M1987:M2050" si="31">IF(D1987&lt;=3,F1987*H1987,IF(D1987=4,G1987*I1987*J1987,IF(D1987=5,G1987*I1987*J1987*K1987,IF(D1987=6,G1987*I1987*J1987*K1987*L1987,0))))</f>
        <v>1083.1065941270174</v>
      </c>
    </row>
    <row r="1988" spans="1:13" x14ac:dyDescent="0.2">
      <c r="A1988">
        <v>2007</v>
      </c>
      <c r="B1988">
        <v>10</v>
      </c>
      <c r="C1988" t="s">
        <v>59</v>
      </c>
      <c r="D1988">
        <v>3</v>
      </c>
      <c r="E1988" t="s">
        <v>31</v>
      </c>
      <c r="F1988">
        <f>VLOOKUP(A1988&amp;B1988&amp;C1988&amp;D1988&amp;E1988,average_median_rates_2_aptFINAL!A:P,16,FALSE)</f>
        <v>1163.9426798101497</v>
      </c>
      <c r="G1988">
        <f>VLOOKUP(A1988&amp;B1988&amp;C1988&amp;3&amp;E1988,average_median_rates_2_aptFINAL!A:P,16,FALSE)</f>
        <v>1163.9426798101497</v>
      </c>
      <c r="H1988">
        <f>IF(D1988&lt;=3,VLOOKUP(A1988&amp;D1988,[1]ratio_condo_family!$A:$F,6,FALSE),0)</f>
        <v>1.1874909030958687</v>
      </c>
      <c r="I1988">
        <f>VLOOKUP(A1988&amp;3,[1]ratio_condo_family!$A:$F,6,FALSE)</f>
        <v>1.1874909030958687</v>
      </c>
      <c r="J1988">
        <f>VLOOKUP(A1988,[1]ratio_family_bedrooms!$A:$K,9,FALSE)</f>
        <v>1.0588235294117647</v>
      </c>
      <c r="K1988">
        <f>VLOOKUP(A1988,[1]ratio_family_bedrooms!$A:$K,10,FALSE)</f>
        <v>1.2222222222222223</v>
      </c>
      <c r="L1988">
        <f>VLOOKUP(A1988,[1]ratio_family_bedrooms!$A:$K,11,FALSE)</f>
        <v>1.5</v>
      </c>
      <c r="M1988">
        <f t="shared" si="31"/>
        <v>1382.1713439995801</v>
      </c>
    </row>
    <row r="1989" spans="1:13" x14ac:dyDescent="0.2">
      <c r="A1989">
        <v>2007</v>
      </c>
      <c r="B1989">
        <v>10</v>
      </c>
      <c r="C1989" t="s">
        <v>59</v>
      </c>
      <c r="D1989">
        <v>3</v>
      </c>
      <c r="E1989" t="s">
        <v>32</v>
      </c>
      <c r="F1989">
        <f>VLOOKUP(A1989&amp;B1989&amp;C1989&amp;D1989&amp;E1989,average_median_rates_2_aptFINAL!A:P,16,FALSE)</f>
        <v>1132.0301813313865</v>
      </c>
      <c r="G1989">
        <f>VLOOKUP(A1989&amp;B1989&amp;C1989&amp;3&amp;E1989,average_median_rates_2_aptFINAL!A:P,16,FALSE)</f>
        <v>1132.0301813313865</v>
      </c>
      <c r="H1989">
        <f>IF(D1989&lt;=3,VLOOKUP(A1989&amp;D1989,[1]ratio_condo_family!$A:$F,6,FALSE),0)</f>
        <v>1.1874909030958687</v>
      </c>
      <c r="I1989">
        <f>VLOOKUP(A1989&amp;3,[1]ratio_condo_family!$A:$F,6,FALSE)</f>
        <v>1.1874909030958687</v>
      </c>
      <c r="J1989">
        <f>VLOOKUP(A1989,[1]ratio_family_bedrooms!$A:$K,9,FALSE)</f>
        <v>1.0588235294117647</v>
      </c>
      <c r="K1989">
        <f>VLOOKUP(A1989,[1]ratio_family_bedrooms!$A:$K,10,FALSE)</f>
        <v>1.2222222222222223</v>
      </c>
      <c r="L1989">
        <f>VLOOKUP(A1989,[1]ratio_family_bedrooms!$A:$K,11,FALSE)</f>
        <v>1.5</v>
      </c>
      <c r="M1989">
        <f t="shared" si="31"/>
        <v>1344.2755423609881</v>
      </c>
    </row>
    <row r="1990" spans="1:13" x14ac:dyDescent="0.2">
      <c r="A1990">
        <v>2007</v>
      </c>
      <c r="B1990">
        <v>10</v>
      </c>
      <c r="C1990" t="s">
        <v>59</v>
      </c>
      <c r="D1990">
        <v>3</v>
      </c>
      <c r="E1990" t="s">
        <v>33</v>
      </c>
      <c r="F1990">
        <f>VLOOKUP(A1990&amp;B1990&amp;C1990&amp;D1990&amp;E1990,average_median_rates_2_aptFINAL!A:P,16,FALSE)</f>
        <v>1642.9305099184628</v>
      </c>
      <c r="G1990">
        <f>VLOOKUP(A1990&amp;B1990&amp;C1990&amp;3&amp;E1990,average_median_rates_2_aptFINAL!A:P,16,FALSE)</f>
        <v>1642.9305099184628</v>
      </c>
      <c r="H1990">
        <f>IF(D1990&lt;=3,VLOOKUP(A1990&amp;D1990,[1]ratio_condo_family!$A:$F,6,FALSE),0)</f>
        <v>1.1874909030958687</v>
      </c>
      <c r="I1990">
        <f>VLOOKUP(A1990&amp;3,[1]ratio_condo_family!$A:$F,6,FALSE)</f>
        <v>1.1874909030958687</v>
      </c>
      <c r="J1990">
        <f>VLOOKUP(A1990,[1]ratio_family_bedrooms!$A:$K,9,FALSE)</f>
        <v>1.0588235294117647</v>
      </c>
      <c r="K1990">
        <f>VLOOKUP(A1990,[1]ratio_family_bedrooms!$A:$K,10,FALSE)</f>
        <v>1.2222222222222223</v>
      </c>
      <c r="L1990">
        <f>VLOOKUP(A1990,[1]ratio_family_bedrooms!$A:$K,11,FALSE)</f>
        <v>1.5</v>
      </c>
      <c r="M1990">
        <f t="shared" si="31"/>
        <v>1950.9650349468313</v>
      </c>
    </row>
    <row r="1991" spans="1:13" x14ac:dyDescent="0.2">
      <c r="A1991">
        <v>2007</v>
      </c>
      <c r="B1991">
        <v>10</v>
      </c>
      <c r="C1991" t="s">
        <v>59</v>
      </c>
      <c r="D1991">
        <v>3</v>
      </c>
      <c r="E1991" t="s">
        <v>34</v>
      </c>
      <c r="F1991">
        <f>VLOOKUP(A1991&amp;B1991&amp;C1991&amp;D1991&amp;E1991,average_median_rates_2_aptFINAL!A:P,16,FALSE)</f>
        <v>1181.0627966411098</v>
      </c>
      <c r="G1991">
        <f>VLOOKUP(A1991&amp;B1991&amp;C1991&amp;3&amp;E1991,average_median_rates_2_aptFINAL!A:P,16,FALSE)</f>
        <v>1181.0627966411098</v>
      </c>
      <c r="H1991">
        <f>IF(D1991&lt;=3,VLOOKUP(A1991&amp;D1991,[1]ratio_condo_family!$A:$F,6,FALSE),0)</f>
        <v>1.1874909030958687</v>
      </c>
      <c r="I1991">
        <f>VLOOKUP(A1991&amp;3,[1]ratio_condo_family!$A:$F,6,FALSE)</f>
        <v>1.1874909030958687</v>
      </c>
      <c r="J1991">
        <f>VLOOKUP(A1991,[1]ratio_family_bedrooms!$A:$K,9,FALSE)</f>
        <v>1.0588235294117647</v>
      </c>
      <c r="K1991">
        <f>VLOOKUP(A1991,[1]ratio_family_bedrooms!$A:$K,10,FALSE)</f>
        <v>1.2222222222222223</v>
      </c>
      <c r="L1991">
        <f>VLOOKUP(A1991,[1]ratio_family_bedrooms!$A:$K,11,FALSE)</f>
        <v>1.5</v>
      </c>
      <c r="M1991">
        <f t="shared" si="31"/>
        <v>1402.5013269962838</v>
      </c>
    </row>
    <row r="1992" spans="1:13" x14ac:dyDescent="0.2">
      <c r="A1992">
        <v>2007</v>
      </c>
      <c r="B1992">
        <v>10</v>
      </c>
      <c r="C1992" t="s">
        <v>59</v>
      </c>
      <c r="D1992">
        <v>3</v>
      </c>
      <c r="E1992" t="s">
        <v>35</v>
      </c>
      <c r="F1992">
        <f>VLOOKUP(A1992&amp;B1992&amp;C1992&amp;D1992&amp;E1992,average_median_rates_2_aptFINAL!A:P,16,FALSE)</f>
        <v>2470.7031763417262</v>
      </c>
      <c r="G1992">
        <f>VLOOKUP(A1992&amp;B1992&amp;C1992&amp;3&amp;E1992,average_median_rates_2_aptFINAL!A:P,16,FALSE)</f>
        <v>2470.7031763417262</v>
      </c>
      <c r="H1992">
        <f>IF(D1992&lt;=3,VLOOKUP(A1992&amp;D1992,[1]ratio_condo_family!$A:$F,6,FALSE),0)</f>
        <v>1.1874909030958687</v>
      </c>
      <c r="I1992">
        <f>VLOOKUP(A1992&amp;3,[1]ratio_condo_family!$A:$F,6,FALSE)</f>
        <v>1.1874909030958687</v>
      </c>
      <c r="J1992">
        <f>VLOOKUP(A1992,[1]ratio_family_bedrooms!$A:$K,9,FALSE)</f>
        <v>1.0588235294117647</v>
      </c>
      <c r="K1992">
        <f>VLOOKUP(A1992,[1]ratio_family_bedrooms!$A:$K,10,FALSE)</f>
        <v>1.2222222222222223</v>
      </c>
      <c r="L1992">
        <f>VLOOKUP(A1992,[1]ratio_family_bedrooms!$A:$K,11,FALSE)</f>
        <v>1.5</v>
      </c>
      <c r="M1992">
        <f t="shared" si="31"/>
        <v>2933.9375461558679</v>
      </c>
    </row>
    <row r="1993" spans="1:13" x14ac:dyDescent="0.2">
      <c r="A1993">
        <v>2007</v>
      </c>
      <c r="B1993">
        <v>10</v>
      </c>
      <c r="C1993" t="s">
        <v>59</v>
      </c>
      <c r="D1993">
        <v>3</v>
      </c>
      <c r="E1993" t="s">
        <v>36</v>
      </c>
      <c r="F1993">
        <f>VLOOKUP(A1993&amp;B1993&amp;C1993&amp;D1993&amp;E1993,average_median_rates_2_aptFINAL!A:P,16,FALSE)</f>
        <v>1139.7642691980041</v>
      </c>
      <c r="G1993">
        <f>VLOOKUP(A1993&amp;B1993&amp;C1993&amp;3&amp;E1993,average_median_rates_2_aptFINAL!A:P,16,FALSE)</f>
        <v>1139.7642691980041</v>
      </c>
      <c r="H1993">
        <f>IF(D1993&lt;=3,VLOOKUP(A1993&amp;D1993,[1]ratio_condo_family!$A:$F,6,FALSE),0)</f>
        <v>1.1874909030958687</v>
      </c>
      <c r="I1993">
        <f>VLOOKUP(A1993&amp;3,[1]ratio_condo_family!$A:$F,6,FALSE)</f>
        <v>1.1874909030958687</v>
      </c>
      <c r="J1993">
        <f>VLOOKUP(A1993,[1]ratio_family_bedrooms!$A:$K,9,FALSE)</f>
        <v>1.0588235294117647</v>
      </c>
      <c r="K1993">
        <f>VLOOKUP(A1993,[1]ratio_family_bedrooms!$A:$K,10,FALSE)</f>
        <v>1.2222222222222223</v>
      </c>
      <c r="L1993">
        <f>VLOOKUP(A1993,[1]ratio_family_bedrooms!$A:$K,11,FALSE)</f>
        <v>1.5</v>
      </c>
      <c r="M1993">
        <f t="shared" si="31"/>
        <v>1353.4597013463406</v>
      </c>
    </row>
    <row r="1994" spans="1:13" x14ac:dyDescent="0.2">
      <c r="A1994">
        <v>2007</v>
      </c>
      <c r="B1994">
        <v>10</v>
      </c>
      <c r="C1994" t="s">
        <v>59</v>
      </c>
      <c r="D1994">
        <v>3</v>
      </c>
      <c r="E1994" t="s">
        <v>37</v>
      </c>
      <c r="F1994">
        <f>VLOOKUP(A1994&amp;B1994&amp;C1994&amp;D1994&amp;E1994,average_median_rates_2_aptFINAL!A:P,16,FALSE)</f>
        <v>842.27542203445842</v>
      </c>
      <c r="G1994">
        <f>VLOOKUP(A1994&amp;B1994&amp;C1994&amp;3&amp;E1994,average_median_rates_2_aptFINAL!A:P,16,FALSE)</f>
        <v>842.27542203445842</v>
      </c>
      <c r="H1994">
        <f>IF(D1994&lt;=3,VLOOKUP(A1994&amp;D1994,[1]ratio_condo_family!$A:$F,6,FALSE),0)</f>
        <v>1.1874909030958687</v>
      </c>
      <c r="I1994">
        <f>VLOOKUP(A1994&amp;3,[1]ratio_condo_family!$A:$F,6,FALSE)</f>
        <v>1.1874909030958687</v>
      </c>
      <c r="J1994">
        <f>VLOOKUP(A1994,[1]ratio_family_bedrooms!$A:$K,9,FALSE)</f>
        <v>1.0588235294117647</v>
      </c>
      <c r="K1994">
        <f>VLOOKUP(A1994,[1]ratio_family_bedrooms!$A:$K,10,FALSE)</f>
        <v>1.2222222222222223</v>
      </c>
      <c r="L1994">
        <f>VLOOKUP(A1994,[1]ratio_family_bedrooms!$A:$K,11,FALSE)</f>
        <v>1.5</v>
      </c>
      <c r="M1994">
        <f t="shared" si="31"/>
        <v>1000.1944015671529</v>
      </c>
    </row>
    <row r="1995" spans="1:13" x14ac:dyDescent="0.2">
      <c r="A1995">
        <v>2007</v>
      </c>
      <c r="B1995">
        <v>10</v>
      </c>
      <c r="C1995" t="s">
        <v>59</v>
      </c>
      <c r="D1995">
        <v>3</v>
      </c>
      <c r="E1995" t="s">
        <v>38</v>
      </c>
      <c r="F1995">
        <f>VLOOKUP(A1995&amp;B1995&amp;C1995&amp;D1995&amp;E1995,average_median_rates_2_aptFINAL!A:P,16,FALSE)</f>
        <v>848.42193014482189</v>
      </c>
      <c r="G1995">
        <f>VLOOKUP(A1995&amp;B1995&amp;C1995&amp;3&amp;E1995,average_median_rates_2_aptFINAL!A:P,16,FALSE)</f>
        <v>848.42193014482189</v>
      </c>
      <c r="H1995">
        <f>IF(D1995&lt;=3,VLOOKUP(A1995&amp;D1995,[1]ratio_condo_family!$A:$F,6,FALSE),0)</f>
        <v>1.1874909030958687</v>
      </c>
      <c r="I1995">
        <f>VLOOKUP(A1995&amp;3,[1]ratio_condo_family!$A:$F,6,FALSE)</f>
        <v>1.1874909030958687</v>
      </c>
      <c r="J1995">
        <f>VLOOKUP(A1995,[1]ratio_family_bedrooms!$A:$K,9,FALSE)</f>
        <v>1.0588235294117647</v>
      </c>
      <c r="K1995">
        <f>VLOOKUP(A1995,[1]ratio_family_bedrooms!$A:$K,10,FALSE)</f>
        <v>1.2222222222222223</v>
      </c>
      <c r="L1995">
        <f>VLOOKUP(A1995,[1]ratio_family_bedrooms!$A:$K,11,FALSE)</f>
        <v>1.5</v>
      </c>
      <c r="M1995">
        <f t="shared" si="31"/>
        <v>1007.4933240340146</v>
      </c>
    </row>
    <row r="1996" spans="1:13" x14ac:dyDescent="0.2">
      <c r="A1996">
        <v>2007</v>
      </c>
      <c r="B1996">
        <v>10</v>
      </c>
      <c r="C1996" t="s">
        <v>59</v>
      </c>
      <c r="D1996">
        <v>3</v>
      </c>
      <c r="E1996" t="s">
        <v>39</v>
      </c>
      <c r="F1996">
        <f>VLOOKUP(A1996&amp;B1996&amp;C1996&amp;D1996&amp;E1996,average_median_rates_2_aptFINAL!A:P,16,FALSE)</f>
        <v>1080.0691249847873</v>
      </c>
      <c r="G1996">
        <f>VLOOKUP(A1996&amp;B1996&amp;C1996&amp;3&amp;E1996,average_median_rates_2_aptFINAL!A:P,16,FALSE)</f>
        <v>1080.0691249847873</v>
      </c>
      <c r="H1996">
        <f>IF(D1996&lt;=3,VLOOKUP(A1996&amp;D1996,[1]ratio_condo_family!$A:$F,6,FALSE),0)</f>
        <v>1.1874909030958687</v>
      </c>
      <c r="I1996">
        <f>VLOOKUP(A1996&amp;3,[1]ratio_condo_family!$A:$F,6,FALSE)</f>
        <v>1.1874909030958687</v>
      </c>
      <c r="J1996">
        <f>VLOOKUP(A1996,[1]ratio_family_bedrooms!$A:$K,9,FALSE)</f>
        <v>1.0588235294117647</v>
      </c>
      <c r="K1996">
        <f>VLOOKUP(A1996,[1]ratio_family_bedrooms!$A:$K,10,FALSE)</f>
        <v>1.2222222222222223</v>
      </c>
      <c r="L1996">
        <f>VLOOKUP(A1996,[1]ratio_family_bedrooms!$A:$K,11,FALSE)</f>
        <v>1.5</v>
      </c>
      <c r="M1996">
        <f t="shared" si="31"/>
        <v>1282.5722606341499</v>
      </c>
    </row>
    <row r="1997" spans="1:13" x14ac:dyDescent="0.2">
      <c r="A1997">
        <v>2007</v>
      </c>
      <c r="B1997">
        <v>10</v>
      </c>
      <c r="C1997" t="s">
        <v>59</v>
      </c>
      <c r="D1997">
        <v>3</v>
      </c>
      <c r="E1997" t="s">
        <v>40</v>
      </c>
      <c r="F1997">
        <f>VLOOKUP(A1997&amp;B1997&amp;C1997&amp;D1997&amp;E1997,average_median_rates_2_aptFINAL!A:P,16,FALSE)</f>
        <v>994.8439819885607</v>
      </c>
      <c r="G1997">
        <f>VLOOKUP(A1997&amp;B1997&amp;C1997&amp;3&amp;E1997,average_median_rates_2_aptFINAL!A:P,16,FALSE)</f>
        <v>994.8439819885607</v>
      </c>
      <c r="H1997">
        <f>IF(D1997&lt;=3,VLOOKUP(A1997&amp;D1997,[1]ratio_condo_family!$A:$F,6,FALSE),0)</f>
        <v>1.1874909030958687</v>
      </c>
      <c r="I1997">
        <f>VLOOKUP(A1997&amp;3,[1]ratio_condo_family!$A:$F,6,FALSE)</f>
        <v>1.1874909030958687</v>
      </c>
      <c r="J1997">
        <f>VLOOKUP(A1997,[1]ratio_family_bedrooms!$A:$K,9,FALSE)</f>
        <v>1.0588235294117647</v>
      </c>
      <c r="K1997">
        <f>VLOOKUP(A1997,[1]ratio_family_bedrooms!$A:$K,10,FALSE)</f>
        <v>1.2222222222222223</v>
      </c>
      <c r="L1997">
        <f>VLOOKUP(A1997,[1]ratio_family_bedrooms!$A:$K,11,FALSE)</f>
        <v>1.5</v>
      </c>
      <c r="M1997">
        <f t="shared" si="31"/>
        <v>1181.368178611086</v>
      </c>
    </row>
    <row r="1998" spans="1:13" x14ac:dyDescent="0.2">
      <c r="A1998">
        <v>2007</v>
      </c>
      <c r="B1998">
        <v>10</v>
      </c>
      <c r="C1998" t="s">
        <v>59</v>
      </c>
      <c r="D1998">
        <v>3</v>
      </c>
      <c r="E1998" t="s">
        <v>41</v>
      </c>
      <c r="F1998">
        <f>VLOOKUP(A1998&amp;B1998&amp;C1998&amp;D1998&amp;E1998,average_median_rates_2_aptFINAL!A:P,16,FALSE)</f>
        <v>936.72569064135325</v>
      </c>
      <c r="G1998">
        <f>VLOOKUP(A1998&amp;B1998&amp;C1998&amp;3&amp;E1998,average_median_rates_2_aptFINAL!A:P,16,FALSE)</f>
        <v>936.72569064135325</v>
      </c>
      <c r="H1998">
        <f>IF(D1998&lt;=3,VLOOKUP(A1998&amp;D1998,[1]ratio_condo_family!$A:$F,6,FALSE),0)</f>
        <v>1.1874909030958687</v>
      </c>
      <c r="I1998">
        <f>VLOOKUP(A1998&amp;3,[1]ratio_condo_family!$A:$F,6,FALSE)</f>
        <v>1.1874909030958687</v>
      </c>
      <c r="J1998">
        <f>VLOOKUP(A1998,[1]ratio_family_bedrooms!$A:$K,9,FALSE)</f>
        <v>1.0588235294117647</v>
      </c>
      <c r="K1998">
        <f>VLOOKUP(A1998,[1]ratio_family_bedrooms!$A:$K,10,FALSE)</f>
        <v>1.2222222222222223</v>
      </c>
      <c r="L1998">
        <f>VLOOKUP(A1998,[1]ratio_family_bedrooms!$A:$K,11,FALSE)</f>
        <v>1.5</v>
      </c>
      <c r="M1998">
        <f t="shared" si="31"/>
        <v>1112.353236332802</v>
      </c>
    </row>
    <row r="1999" spans="1:13" x14ac:dyDescent="0.2">
      <c r="A1999">
        <v>2007</v>
      </c>
      <c r="B1999">
        <v>10</v>
      </c>
      <c r="C1999" t="s">
        <v>59</v>
      </c>
      <c r="D1999">
        <v>3</v>
      </c>
      <c r="E1999" t="s">
        <v>42</v>
      </c>
      <c r="F1999">
        <f>VLOOKUP(A1999&amp;B1999&amp;C1999&amp;D1999&amp;E1999,average_median_rates_2_aptFINAL!A:P,16,FALSE)</f>
        <v>893.32469271023467</v>
      </c>
      <c r="G1999">
        <f>VLOOKUP(A1999&amp;B1999&amp;C1999&amp;3&amp;E1999,average_median_rates_2_aptFINAL!A:P,16,FALSE)</f>
        <v>893.32469271023467</v>
      </c>
      <c r="H1999">
        <f>IF(D1999&lt;=3,VLOOKUP(A1999&amp;D1999,[1]ratio_condo_family!$A:$F,6,FALSE),0)</f>
        <v>1.1874909030958687</v>
      </c>
      <c r="I1999">
        <f>VLOOKUP(A1999&amp;3,[1]ratio_condo_family!$A:$F,6,FALSE)</f>
        <v>1.1874909030958687</v>
      </c>
      <c r="J1999">
        <f>VLOOKUP(A1999,[1]ratio_family_bedrooms!$A:$K,9,FALSE)</f>
        <v>1.0588235294117647</v>
      </c>
      <c r="K1999">
        <f>VLOOKUP(A1999,[1]ratio_family_bedrooms!$A:$K,10,FALSE)</f>
        <v>1.2222222222222223</v>
      </c>
      <c r="L1999">
        <f>VLOOKUP(A1999,[1]ratio_family_bedrooms!$A:$K,11,FALSE)</f>
        <v>1.5</v>
      </c>
      <c r="M1999">
        <f t="shared" si="31"/>
        <v>1060.814946104316</v>
      </c>
    </row>
    <row r="2000" spans="1:13" x14ac:dyDescent="0.2">
      <c r="A2000">
        <v>2007</v>
      </c>
      <c r="B2000">
        <v>10</v>
      </c>
      <c r="C2000" t="s">
        <v>59</v>
      </c>
      <c r="D2000">
        <v>3</v>
      </c>
      <c r="E2000" t="s">
        <v>43</v>
      </c>
      <c r="F2000">
        <f>VLOOKUP(A2000&amp;B2000&amp;C2000&amp;D2000&amp;E2000,average_median_rates_2_aptFINAL!A:P,16,FALSE)</f>
        <v>1234</v>
      </c>
      <c r="G2000">
        <f>VLOOKUP(A2000&amp;B2000&amp;C2000&amp;3&amp;E2000,average_median_rates_2_aptFINAL!A:P,16,FALSE)</f>
        <v>1234</v>
      </c>
      <c r="H2000">
        <f>IF(D2000&lt;=3,VLOOKUP(A2000&amp;D2000,[1]ratio_condo_family!$A:$F,6,FALSE),0)</f>
        <v>1.1874909030958687</v>
      </c>
      <c r="I2000">
        <f>VLOOKUP(A2000&amp;3,[1]ratio_condo_family!$A:$F,6,FALSE)</f>
        <v>1.1874909030958687</v>
      </c>
      <c r="J2000">
        <f>VLOOKUP(A2000,[1]ratio_family_bedrooms!$A:$K,9,FALSE)</f>
        <v>1.0588235294117647</v>
      </c>
      <c r="K2000">
        <f>VLOOKUP(A2000,[1]ratio_family_bedrooms!$A:$K,10,FALSE)</f>
        <v>1.2222222222222223</v>
      </c>
      <c r="L2000">
        <f>VLOOKUP(A2000,[1]ratio_family_bedrooms!$A:$K,11,FALSE)</f>
        <v>1.5</v>
      </c>
      <c r="M2000">
        <f t="shared" si="31"/>
        <v>1465.363774420302</v>
      </c>
    </row>
    <row r="2001" spans="1:13" x14ac:dyDescent="0.2">
      <c r="A2001">
        <v>2007</v>
      </c>
      <c r="B2001">
        <v>10</v>
      </c>
      <c r="C2001" t="s">
        <v>59</v>
      </c>
      <c r="D2001">
        <v>3</v>
      </c>
      <c r="E2001" t="s">
        <v>60</v>
      </c>
      <c r="F2001">
        <f>VLOOKUP(A2001&amp;B2001&amp;C2001&amp;D2001&amp;E2001,average_median_rates_2_aptFINAL!A:P,16,FALSE)</f>
        <v>1118.0637702324448</v>
      </c>
      <c r="G2001">
        <f>VLOOKUP(A2001&amp;B2001&amp;C2001&amp;3&amp;E2001,average_median_rates_2_aptFINAL!A:P,16,FALSE)</f>
        <v>1118.0637702324448</v>
      </c>
      <c r="H2001">
        <f>IF(D2001&lt;=3,VLOOKUP(A2001&amp;D2001,[1]ratio_condo_family!$A:$F,6,FALSE),0)</f>
        <v>1.1874909030958687</v>
      </c>
      <c r="I2001">
        <f>VLOOKUP(A2001&amp;3,[1]ratio_condo_family!$A:$F,6,FALSE)</f>
        <v>1.1874909030958687</v>
      </c>
      <c r="J2001">
        <f>VLOOKUP(A2001,[1]ratio_family_bedrooms!$A:$K,9,FALSE)</f>
        <v>1.0588235294117647</v>
      </c>
      <c r="K2001">
        <f>VLOOKUP(A2001,[1]ratio_family_bedrooms!$A:$K,10,FALSE)</f>
        <v>1.2222222222222223</v>
      </c>
      <c r="L2001">
        <f>VLOOKUP(A2001,[1]ratio_family_bedrooms!$A:$K,11,FALSE)</f>
        <v>1.5</v>
      </c>
      <c r="M2001">
        <f t="shared" si="31"/>
        <v>1327.6905562320976</v>
      </c>
    </row>
    <row r="2002" spans="1:13" x14ac:dyDescent="0.2">
      <c r="A2002">
        <v>2007</v>
      </c>
      <c r="B2002">
        <v>10</v>
      </c>
      <c r="C2002" t="s">
        <v>61</v>
      </c>
      <c r="D2002">
        <v>1</v>
      </c>
      <c r="E2002" t="s">
        <v>16</v>
      </c>
      <c r="F2002">
        <f>VLOOKUP(A2002&amp;B2002&amp;C2002&amp;D2002&amp;E2002,average_median_rates_2_aptFINAL!A:P,16,FALSE)</f>
        <v>997.23117769770408</v>
      </c>
      <c r="G2002">
        <f>VLOOKUP(A2002&amp;B2002&amp;C2002&amp;3&amp;E2002,average_median_rates_2_aptFINAL!A:P,16,FALSE)</f>
        <v>1761.8556648122651</v>
      </c>
      <c r="H2002">
        <f>IF(D2002&lt;=3,VLOOKUP(A2002&amp;D2002,[1]ratio_condo_family!$A:$F,6,FALSE),0)</f>
        <v>1.0860469566002418</v>
      </c>
      <c r="I2002">
        <f>VLOOKUP(A2002&amp;3,[1]ratio_condo_family!$A:$F,6,FALSE)</f>
        <v>1.1874909030958687</v>
      </c>
      <c r="J2002">
        <f>VLOOKUP(A2002,[1]ratio_family_bedrooms!$A:$K,9,FALSE)</f>
        <v>1.0588235294117647</v>
      </c>
      <c r="K2002">
        <f>VLOOKUP(A2002,[1]ratio_family_bedrooms!$A:$K,10,FALSE)</f>
        <v>1.2222222222222223</v>
      </c>
      <c r="L2002">
        <f>VLOOKUP(A2002,[1]ratio_family_bedrooms!$A:$K,11,FALSE)</f>
        <v>1.5</v>
      </c>
      <c r="M2002">
        <f t="shared" si="31"/>
        <v>1083.0398855654664</v>
      </c>
    </row>
    <row r="2003" spans="1:13" x14ac:dyDescent="0.2">
      <c r="A2003">
        <v>2007</v>
      </c>
      <c r="B2003">
        <v>10</v>
      </c>
      <c r="C2003" t="s">
        <v>61</v>
      </c>
      <c r="D2003">
        <v>1</v>
      </c>
      <c r="E2003" t="s">
        <v>17</v>
      </c>
      <c r="F2003">
        <f>VLOOKUP(A2003&amp;B2003&amp;C2003&amp;D2003&amp;E2003,average_median_rates_2_aptFINAL!A:P,16,FALSE)</f>
        <v>1015.664706997912</v>
      </c>
      <c r="G2003">
        <f>VLOOKUP(A2003&amp;B2003&amp;C2003&amp;3&amp;E2003,average_median_rates_2_aptFINAL!A:P,16,FALSE)</f>
        <v>1880.2409649374902</v>
      </c>
      <c r="H2003">
        <f>IF(D2003&lt;=3,VLOOKUP(A2003&amp;D2003,[1]ratio_condo_family!$A:$F,6,FALSE),0)</f>
        <v>1.0860469566002418</v>
      </c>
      <c r="I2003">
        <f>VLOOKUP(A2003&amp;3,[1]ratio_condo_family!$A:$F,6,FALSE)</f>
        <v>1.1874909030958687</v>
      </c>
      <c r="J2003">
        <f>VLOOKUP(A2003,[1]ratio_family_bedrooms!$A:$K,9,FALSE)</f>
        <v>1.0588235294117647</v>
      </c>
      <c r="K2003">
        <f>VLOOKUP(A2003,[1]ratio_family_bedrooms!$A:$K,10,FALSE)</f>
        <v>1.2222222222222223</v>
      </c>
      <c r="L2003">
        <f>VLOOKUP(A2003,[1]ratio_family_bedrooms!$A:$K,11,FALSE)</f>
        <v>1.5</v>
      </c>
      <c r="M2003">
        <f t="shared" si="31"/>
        <v>1103.0595639613587</v>
      </c>
    </row>
    <row r="2004" spans="1:13" x14ac:dyDescent="0.2">
      <c r="A2004">
        <v>2007</v>
      </c>
      <c r="B2004">
        <v>10</v>
      </c>
      <c r="C2004" t="s">
        <v>61</v>
      </c>
      <c r="D2004">
        <v>1</v>
      </c>
      <c r="E2004" t="s">
        <v>19</v>
      </c>
      <c r="F2004">
        <f>VLOOKUP(A2004&amp;B2004&amp;C2004&amp;D2004&amp;E2004,average_median_rates_2_aptFINAL!A:P,16,FALSE)</f>
        <v>901.04304949744005</v>
      </c>
      <c r="G2004">
        <f>VLOOKUP(A2004&amp;B2004&amp;C2004&amp;3&amp;E2004,average_median_rates_2_aptFINAL!A:P,16,FALSE)</f>
        <v>1522.1303348182166</v>
      </c>
      <c r="H2004">
        <f>IF(D2004&lt;=3,VLOOKUP(A2004&amp;D2004,[1]ratio_condo_family!$A:$F,6,FALSE),0)</f>
        <v>1.0860469566002418</v>
      </c>
      <c r="I2004">
        <f>VLOOKUP(A2004&amp;3,[1]ratio_condo_family!$A:$F,6,FALSE)</f>
        <v>1.1874909030958687</v>
      </c>
      <c r="J2004">
        <f>VLOOKUP(A2004,[1]ratio_family_bedrooms!$A:$K,9,FALSE)</f>
        <v>1.0588235294117647</v>
      </c>
      <c r="K2004">
        <f>VLOOKUP(A2004,[1]ratio_family_bedrooms!$A:$K,10,FALSE)</f>
        <v>1.2222222222222223</v>
      </c>
      <c r="L2004">
        <f>VLOOKUP(A2004,[1]ratio_family_bedrooms!$A:$K,11,FALSE)</f>
        <v>1.5</v>
      </c>
      <c r="M2004">
        <f t="shared" si="31"/>
        <v>978.57506167249574</v>
      </c>
    </row>
    <row r="2005" spans="1:13" x14ac:dyDescent="0.2">
      <c r="A2005">
        <v>2007</v>
      </c>
      <c r="B2005">
        <v>10</v>
      </c>
      <c r="C2005" t="s">
        <v>61</v>
      </c>
      <c r="D2005">
        <v>1</v>
      </c>
      <c r="E2005" t="s">
        <v>20</v>
      </c>
      <c r="F2005">
        <f>VLOOKUP(A2005&amp;B2005&amp;C2005&amp;D2005&amp;E2005,average_median_rates_2_aptFINAL!A:P,16,FALSE)</f>
        <v>936.69637777356002</v>
      </c>
      <c r="G2005">
        <f>VLOOKUP(A2005&amp;B2005&amp;C2005&amp;3&amp;E2005,average_median_rates_2_aptFINAL!A:P,16,FALSE)</f>
        <v>1926.4576447765467</v>
      </c>
      <c r="H2005">
        <f>IF(D2005&lt;=3,VLOOKUP(A2005&amp;D2005,[1]ratio_condo_family!$A:$F,6,FALSE),0)</f>
        <v>1.0860469566002418</v>
      </c>
      <c r="I2005">
        <f>VLOOKUP(A2005&amp;3,[1]ratio_condo_family!$A:$F,6,FALSE)</f>
        <v>1.1874909030958687</v>
      </c>
      <c r="J2005">
        <f>VLOOKUP(A2005,[1]ratio_family_bedrooms!$A:$K,9,FALSE)</f>
        <v>1.0588235294117647</v>
      </c>
      <c r="K2005">
        <f>VLOOKUP(A2005,[1]ratio_family_bedrooms!$A:$K,10,FALSE)</f>
        <v>1.2222222222222223</v>
      </c>
      <c r="L2005">
        <f>VLOOKUP(A2005,[1]ratio_family_bedrooms!$A:$K,11,FALSE)</f>
        <v>1.5</v>
      </c>
      <c r="M2005">
        <f t="shared" si="31"/>
        <v>1017.2962503394452</v>
      </c>
    </row>
    <row r="2006" spans="1:13" x14ac:dyDescent="0.2">
      <c r="A2006">
        <v>2007</v>
      </c>
      <c r="B2006">
        <v>10</v>
      </c>
      <c r="C2006" t="s">
        <v>61</v>
      </c>
      <c r="D2006">
        <v>1</v>
      </c>
      <c r="E2006" t="s">
        <v>21</v>
      </c>
      <c r="F2006">
        <f>VLOOKUP(A2006&amp;B2006&amp;C2006&amp;D2006&amp;E2006,average_median_rates_2_aptFINAL!A:P,16,FALSE)</f>
        <v>899.29831215626393</v>
      </c>
      <c r="G2006">
        <f>VLOOKUP(A2006&amp;B2006&amp;C2006&amp;3&amp;E2006,average_median_rates_2_aptFINAL!A:P,16,FALSE)</f>
        <v>1860.4547348756985</v>
      </c>
      <c r="H2006">
        <f>IF(D2006&lt;=3,VLOOKUP(A2006&amp;D2006,[1]ratio_condo_family!$A:$F,6,FALSE),0)</f>
        <v>1.0860469566002418</v>
      </c>
      <c r="I2006">
        <f>VLOOKUP(A2006&amp;3,[1]ratio_condo_family!$A:$F,6,FALSE)</f>
        <v>1.1874909030958687</v>
      </c>
      <c r="J2006">
        <f>VLOOKUP(A2006,[1]ratio_family_bedrooms!$A:$K,9,FALSE)</f>
        <v>1.0588235294117647</v>
      </c>
      <c r="K2006">
        <f>VLOOKUP(A2006,[1]ratio_family_bedrooms!$A:$K,10,FALSE)</f>
        <v>1.2222222222222223</v>
      </c>
      <c r="L2006">
        <f>VLOOKUP(A2006,[1]ratio_family_bedrooms!$A:$K,11,FALSE)</f>
        <v>1.5</v>
      </c>
      <c r="M2006">
        <f t="shared" si="31"/>
        <v>976.68019499304467</v>
      </c>
    </row>
    <row r="2007" spans="1:13" x14ac:dyDescent="0.2">
      <c r="A2007">
        <v>2007</v>
      </c>
      <c r="B2007">
        <v>10</v>
      </c>
      <c r="C2007" t="s">
        <v>61</v>
      </c>
      <c r="D2007">
        <v>1</v>
      </c>
      <c r="E2007" t="s">
        <v>23</v>
      </c>
      <c r="F2007">
        <f>VLOOKUP(A2007&amp;B2007&amp;C2007&amp;D2007&amp;E2007,average_median_rates_2_aptFINAL!A:P,16,FALSE)</f>
        <v>686.36449838801445</v>
      </c>
      <c r="G2007">
        <f>VLOOKUP(A2007&amp;B2007&amp;C2007&amp;3&amp;E2007,average_median_rates_2_aptFINAL!A:P,16,FALSE)</f>
        <v>951.64262106624494</v>
      </c>
      <c r="H2007">
        <f>IF(D2007&lt;=3,VLOOKUP(A2007&amp;D2007,[1]ratio_condo_family!$A:$F,6,FALSE),0)</f>
        <v>1.0860469566002418</v>
      </c>
      <c r="I2007">
        <f>VLOOKUP(A2007&amp;3,[1]ratio_condo_family!$A:$F,6,FALSE)</f>
        <v>1.1874909030958687</v>
      </c>
      <c r="J2007">
        <f>VLOOKUP(A2007,[1]ratio_family_bedrooms!$A:$K,9,FALSE)</f>
        <v>1.0588235294117647</v>
      </c>
      <c r="K2007">
        <f>VLOOKUP(A2007,[1]ratio_family_bedrooms!$A:$K,10,FALSE)</f>
        <v>1.2222222222222223</v>
      </c>
      <c r="L2007">
        <f>VLOOKUP(A2007,[1]ratio_family_bedrooms!$A:$K,11,FALSE)</f>
        <v>1.5</v>
      </c>
      <c r="M2007">
        <f t="shared" si="31"/>
        <v>745.42407459275466</v>
      </c>
    </row>
    <row r="2008" spans="1:13" x14ac:dyDescent="0.2">
      <c r="A2008">
        <v>2007</v>
      </c>
      <c r="B2008">
        <v>10</v>
      </c>
      <c r="C2008" t="s">
        <v>61</v>
      </c>
      <c r="D2008">
        <v>1</v>
      </c>
      <c r="E2008" t="s">
        <v>24</v>
      </c>
      <c r="F2008">
        <f>VLOOKUP(A2008&amp;B2008&amp;C2008&amp;D2008&amp;E2008,average_median_rates_2_aptFINAL!A:P,16,FALSE)</f>
        <v>766.24312535558477</v>
      </c>
      <c r="G2008">
        <f>VLOOKUP(A2008&amp;B2008&amp;C2008&amp;3&amp;E2008,average_median_rates_2_aptFINAL!A:P,16,FALSE)</f>
        <v>1013.4723020548931</v>
      </c>
      <c r="H2008">
        <f>IF(D2008&lt;=3,VLOOKUP(A2008&amp;D2008,[1]ratio_condo_family!$A:$F,6,FALSE),0)</f>
        <v>1.0860469566002418</v>
      </c>
      <c r="I2008">
        <f>VLOOKUP(A2008&amp;3,[1]ratio_condo_family!$A:$F,6,FALSE)</f>
        <v>1.1874909030958687</v>
      </c>
      <c r="J2008">
        <f>VLOOKUP(A2008,[1]ratio_family_bedrooms!$A:$K,9,FALSE)</f>
        <v>1.0588235294117647</v>
      </c>
      <c r="K2008">
        <f>VLOOKUP(A2008,[1]ratio_family_bedrooms!$A:$K,10,FALSE)</f>
        <v>1.2222222222222223</v>
      </c>
      <c r="L2008">
        <f>VLOOKUP(A2008,[1]ratio_family_bedrooms!$A:$K,11,FALSE)</f>
        <v>1.5</v>
      </c>
      <c r="M2008">
        <f t="shared" si="31"/>
        <v>832.17601430829041</v>
      </c>
    </row>
    <row r="2009" spans="1:13" x14ac:dyDescent="0.2">
      <c r="A2009">
        <v>2007</v>
      </c>
      <c r="B2009">
        <v>10</v>
      </c>
      <c r="C2009" t="s">
        <v>61</v>
      </c>
      <c r="D2009">
        <v>1</v>
      </c>
      <c r="E2009" t="s">
        <v>25</v>
      </c>
      <c r="F2009">
        <f>VLOOKUP(A2009&amp;B2009&amp;C2009&amp;D2009&amp;E2009,average_median_rates_2_aptFINAL!A:P,16,FALSE)</f>
        <v>724.59700360326156</v>
      </c>
      <c r="G2009">
        <f>VLOOKUP(A2009&amp;B2009&amp;C2009&amp;3&amp;E2009,average_median_rates_2_aptFINAL!A:P,16,FALSE)</f>
        <v>958.21565997668858</v>
      </c>
      <c r="H2009">
        <f>IF(D2009&lt;=3,VLOOKUP(A2009&amp;D2009,[1]ratio_condo_family!$A:$F,6,FALSE),0)</f>
        <v>1.0860469566002418</v>
      </c>
      <c r="I2009">
        <f>VLOOKUP(A2009&amp;3,[1]ratio_condo_family!$A:$F,6,FALSE)</f>
        <v>1.1874909030958687</v>
      </c>
      <c r="J2009">
        <f>VLOOKUP(A2009,[1]ratio_family_bedrooms!$A:$K,9,FALSE)</f>
        <v>1.0588235294117647</v>
      </c>
      <c r="K2009">
        <f>VLOOKUP(A2009,[1]ratio_family_bedrooms!$A:$K,10,FALSE)</f>
        <v>1.2222222222222223</v>
      </c>
      <c r="L2009">
        <f>VLOOKUP(A2009,[1]ratio_family_bedrooms!$A:$K,11,FALSE)</f>
        <v>1.5</v>
      </c>
      <c r="M2009">
        <f t="shared" si="31"/>
        <v>786.9463705249766</v>
      </c>
    </row>
    <row r="2010" spans="1:13" x14ac:dyDescent="0.2">
      <c r="A2010">
        <v>2007</v>
      </c>
      <c r="B2010">
        <v>10</v>
      </c>
      <c r="C2010" t="s">
        <v>61</v>
      </c>
      <c r="D2010">
        <v>1</v>
      </c>
      <c r="E2010" t="s">
        <v>26</v>
      </c>
      <c r="F2010">
        <f>VLOOKUP(A2010&amp;B2010&amp;C2010&amp;D2010&amp;E2010,average_median_rates_2_aptFINAL!A:P,16,FALSE)</f>
        <v>788.39370377394232</v>
      </c>
      <c r="G2010">
        <f>VLOOKUP(A2010&amp;B2010&amp;C2010&amp;3&amp;E2010,average_median_rates_2_aptFINAL!A:P,16,FALSE)</f>
        <v>990.08025578387719</v>
      </c>
      <c r="H2010">
        <f>IF(D2010&lt;=3,VLOOKUP(A2010&amp;D2010,[1]ratio_condo_family!$A:$F,6,FALSE),0)</f>
        <v>1.0860469566002418</v>
      </c>
      <c r="I2010">
        <f>VLOOKUP(A2010&amp;3,[1]ratio_condo_family!$A:$F,6,FALSE)</f>
        <v>1.1874909030958687</v>
      </c>
      <c r="J2010">
        <f>VLOOKUP(A2010,[1]ratio_family_bedrooms!$A:$K,9,FALSE)</f>
        <v>1.0588235294117647</v>
      </c>
      <c r="K2010">
        <f>VLOOKUP(A2010,[1]ratio_family_bedrooms!$A:$K,10,FALSE)</f>
        <v>1.2222222222222223</v>
      </c>
      <c r="L2010">
        <f>VLOOKUP(A2010,[1]ratio_family_bedrooms!$A:$K,11,FALSE)</f>
        <v>1.5</v>
      </c>
      <c r="M2010">
        <f t="shared" si="31"/>
        <v>856.23258258648264</v>
      </c>
    </row>
    <row r="2011" spans="1:13" x14ac:dyDescent="0.2">
      <c r="A2011">
        <v>2007</v>
      </c>
      <c r="B2011">
        <v>10</v>
      </c>
      <c r="C2011" t="s">
        <v>61</v>
      </c>
      <c r="D2011">
        <v>1</v>
      </c>
      <c r="E2011" t="s">
        <v>27</v>
      </c>
      <c r="F2011">
        <f>VLOOKUP(A2011&amp;B2011&amp;C2011&amp;D2011&amp;E2011,average_median_rates_2_aptFINAL!A:P,16,FALSE)</f>
        <v>1131.196662241608</v>
      </c>
      <c r="G2011">
        <f>VLOOKUP(A2011&amp;B2011&amp;C2011&amp;3&amp;E2011,average_median_rates_2_aptFINAL!A:P,16,FALSE)</f>
        <v>1886.8119701106441</v>
      </c>
      <c r="H2011">
        <f>IF(D2011&lt;=3,VLOOKUP(A2011&amp;D2011,[1]ratio_condo_family!$A:$F,6,FALSE),0)</f>
        <v>1.0860469566002418</v>
      </c>
      <c r="I2011">
        <f>VLOOKUP(A2011&amp;3,[1]ratio_condo_family!$A:$F,6,FALSE)</f>
        <v>1.1874909030958687</v>
      </c>
      <c r="J2011">
        <f>VLOOKUP(A2011,[1]ratio_family_bedrooms!$A:$K,9,FALSE)</f>
        <v>1.0588235294117647</v>
      </c>
      <c r="K2011">
        <f>VLOOKUP(A2011,[1]ratio_family_bedrooms!$A:$K,10,FALSE)</f>
        <v>1.2222222222222223</v>
      </c>
      <c r="L2011">
        <f>VLOOKUP(A2011,[1]ratio_family_bedrooms!$A:$K,11,FALSE)</f>
        <v>1.5</v>
      </c>
      <c r="M2011">
        <f t="shared" si="31"/>
        <v>1228.5326923438499</v>
      </c>
    </row>
    <row r="2012" spans="1:13" x14ac:dyDescent="0.2">
      <c r="A2012">
        <v>2007</v>
      </c>
      <c r="B2012">
        <v>10</v>
      </c>
      <c r="C2012" t="s">
        <v>61</v>
      </c>
      <c r="D2012">
        <v>1</v>
      </c>
      <c r="E2012" t="s">
        <v>28</v>
      </c>
      <c r="F2012">
        <f>VLOOKUP(A2012&amp;B2012&amp;C2012&amp;D2012&amp;E2012,average_median_rates_2_aptFINAL!A:P,16,FALSE)</f>
        <v>719.05935899867279</v>
      </c>
      <c r="G2012">
        <f>VLOOKUP(A2012&amp;B2012&amp;C2012&amp;3&amp;E2012,average_median_rates_2_aptFINAL!A:P,16,FALSE)</f>
        <v>1134.0932605259366</v>
      </c>
      <c r="H2012">
        <f>IF(D2012&lt;=3,VLOOKUP(A2012&amp;D2012,[1]ratio_condo_family!$A:$F,6,FALSE),0)</f>
        <v>1.0860469566002418</v>
      </c>
      <c r="I2012">
        <f>VLOOKUP(A2012&amp;3,[1]ratio_condo_family!$A:$F,6,FALSE)</f>
        <v>1.1874909030958687</v>
      </c>
      <c r="J2012">
        <f>VLOOKUP(A2012,[1]ratio_family_bedrooms!$A:$K,9,FALSE)</f>
        <v>1.0588235294117647</v>
      </c>
      <c r="K2012">
        <f>VLOOKUP(A2012,[1]ratio_family_bedrooms!$A:$K,10,FALSE)</f>
        <v>1.2222222222222223</v>
      </c>
      <c r="L2012">
        <f>VLOOKUP(A2012,[1]ratio_family_bedrooms!$A:$K,11,FALSE)</f>
        <v>1.5</v>
      </c>
      <c r="M2012">
        <f t="shared" si="31"/>
        <v>780.93222845542925</v>
      </c>
    </row>
    <row r="2013" spans="1:13" x14ac:dyDescent="0.2">
      <c r="A2013">
        <v>2007</v>
      </c>
      <c r="B2013">
        <v>10</v>
      </c>
      <c r="C2013" t="s">
        <v>61</v>
      </c>
      <c r="D2013">
        <v>1</v>
      </c>
      <c r="E2013" t="s">
        <v>29</v>
      </c>
      <c r="F2013">
        <f>VLOOKUP(A2013&amp;B2013&amp;C2013&amp;D2013&amp;E2013,average_median_rates_2_aptFINAL!A:P,16,FALSE)</f>
        <v>656.62810544282161</v>
      </c>
      <c r="G2013">
        <f>VLOOKUP(A2013&amp;B2013&amp;C2013&amp;3&amp;E2013,average_median_rates_2_aptFINAL!A:P,16,FALSE)</f>
        <v>864.2976720793215</v>
      </c>
      <c r="H2013">
        <f>IF(D2013&lt;=3,VLOOKUP(A2013&amp;D2013,[1]ratio_condo_family!$A:$F,6,FALSE),0)</f>
        <v>1.0860469566002418</v>
      </c>
      <c r="I2013">
        <f>VLOOKUP(A2013&amp;3,[1]ratio_condo_family!$A:$F,6,FALSE)</f>
        <v>1.1874909030958687</v>
      </c>
      <c r="J2013">
        <f>VLOOKUP(A2013,[1]ratio_family_bedrooms!$A:$K,9,FALSE)</f>
        <v>1.0588235294117647</v>
      </c>
      <c r="K2013">
        <f>VLOOKUP(A2013,[1]ratio_family_bedrooms!$A:$K,10,FALSE)</f>
        <v>1.2222222222222223</v>
      </c>
      <c r="L2013">
        <f>VLOOKUP(A2013,[1]ratio_family_bedrooms!$A:$K,11,FALSE)</f>
        <v>1.5</v>
      </c>
      <c r="M2013">
        <f t="shared" si="31"/>
        <v>713.12895553435908</v>
      </c>
    </row>
    <row r="2014" spans="1:13" x14ac:dyDescent="0.2">
      <c r="A2014">
        <v>2007</v>
      </c>
      <c r="B2014">
        <v>10</v>
      </c>
      <c r="C2014" t="s">
        <v>61</v>
      </c>
      <c r="D2014">
        <v>1</v>
      </c>
      <c r="E2014" t="s">
        <v>31</v>
      </c>
      <c r="F2014">
        <f>VLOOKUP(A2014&amp;B2014&amp;C2014&amp;D2014&amp;E2014,average_median_rates_2_aptFINAL!A:P,16,FALSE)</f>
        <v>750.99563815664715</v>
      </c>
      <c r="G2014">
        <f>VLOOKUP(A2014&amp;B2014&amp;C2014&amp;3&amp;E2014,average_median_rates_2_aptFINAL!A:P,16,FALSE)</f>
        <v>1068.6882693873649</v>
      </c>
      <c r="H2014">
        <f>IF(D2014&lt;=3,VLOOKUP(A2014&amp;D2014,[1]ratio_condo_family!$A:$F,6,FALSE),0)</f>
        <v>1.0860469566002418</v>
      </c>
      <c r="I2014">
        <f>VLOOKUP(A2014&amp;3,[1]ratio_condo_family!$A:$F,6,FALSE)</f>
        <v>1.1874909030958687</v>
      </c>
      <c r="J2014">
        <f>VLOOKUP(A2014,[1]ratio_family_bedrooms!$A:$K,9,FALSE)</f>
        <v>1.0588235294117647</v>
      </c>
      <c r="K2014">
        <f>VLOOKUP(A2014,[1]ratio_family_bedrooms!$A:$K,10,FALSE)</f>
        <v>1.2222222222222223</v>
      </c>
      <c r="L2014">
        <f>VLOOKUP(A2014,[1]ratio_family_bedrooms!$A:$K,11,FALSE)</f>
        <v>1.5</v>
      </c>
      <c r="M2014">
        <f t="shared" si="31"/>
        <v>815.61652724008297</v>
      </c>
    </row>
    <row r="2015" spans="1:13" x14ac:dyDescent="0.2">
      <c r="A2015">
        <v>2007</v>
      </c>
      <c r="B2015">
        <v>10</v>
      </c>
      <c r="C2015" t="s">
        <v>61</v>
      </c>
      <c r="D2015">
        <v>1</v>
      </c>
      <c r="E2015" t="s">
        <v>32</v>
      </c>
      <c r="F2015">
        <f>VLOOKUP(A2015&amp;B2015&amp;C2015&amp;D2015&amp;E2015,average_median_rates_2_aptFINAL!A:P,16,FALSE)</f>
        <v>675.44092546937202</v>
      </c>
      <c r="G2015">
        <f>VLOOKUP(A2015&amp;B2015&amp;C2015&amp;3&amp;E2015,average_median_rates_2_aptFINAL!A:P,16,FALSE)</f>
        <v>1111.3967524069585</v>
      </c>
      <c r="H2015">
        <f>IF(D2015&lt;=3,VLOOKUP(A2015&amp;D2015,[1]ratio_condo_family!$A:$F,6,FALSE),0)</f>
        <v>1.0860469566002418</v>
      </c>
      <c r="I2015">
        <f>VLOOKUP(A2015&amp;3,[1]ratio_condo_family!$A:$F,6,FALSE)</f>
        <v>1.1874909030958687</v>
      </c>
      <c r="J2015">
        <f>VLOOKUP(A2015,[1]ratio_family_bedrooms!$A:$K,9,FALSE)</f>
        <v>1.0588235294117647</v>
      </c>
      <c r="K2015">
        <f>VLOOKUP(A2015,[1]ratio_family_bedrooms!$A:$K,10,FALSE)</f>
        <v>1.2222222222222223</v>
      </c>
      <c r="L2015">
        <f>VLOOKUP(A2015,[1]ratio_family_bedrooms!$A:$K,11,FALSE)</f>
        <v>1.5</v>
      </c>
      <c r="M2015">
        <f t="shared" si="31"/>
        <v>733.56056146926221</v>
      </c>
    </row>
    <row r="2016" spans="1:13" x14ac:dyDescent="0.2">
      <c r="A2016">
        <v>2007</v>
      </c>
      <c r="B2016">
        <v>10</v>
      </c>
      <c r="C2016" t="s">
        <v>61</v>
      </c>
      <c r="D2016">
        <v>1</v>
      </c>
      <c r="E2016" t="s">
        <v>33</v>
      </c>
      <c r="F2016">
        <f>VLOOKUP(A2016&amp;B2016&amp;C2016&amp;D2016&amp;E2016,average_median_rates_2_aptFINAL!A:P,16,FALSE)</f>
        <v>936.46880333776005</v>
      </c>
      <c r="G2016">
        <f>VLOOKUP(A2016&amp;B2016&amp;C2016&amp;3&amp;E2016,average_median_rates_2_aptFINAL!A:P,16,FALSE)</f>
        <v>1668.3763831010212</v>
      </c>
      <c r="H2016">
        <f>IF(D2016&lt;=3,VLOOKUP(A2016&amp;D2016,[1]ratio_condo_family!$A:$F,6,FALSE),0)</f>
        <v>1.0860469566002418</v>
      </c>
      <c r="I2016">
        <f>VLOOKUP(A2016&amp;3,[1]ratio_condo_family!$A:$F,6,FALSE)</f>
        <v>1.1874909030958687</v>
      </c>
      <c r="J2016">
        <f>VLOOKUP(A2016,[1]ratio_family_bedrooms!$A:$K,9,FALSE)</f>
        <v>1.0588235294117647</v>
      </c>
      <c r="K2016">
        <f>VLOOKUP(A2016,[1]ratio_family_bedrooms!$A:$K,10,FALSE)</f>
        <v>1.2222222222222223</v>
      </c>
      <c r="L2016">
        <f>VLOOKUP(A2016,[1]ratio_family_bedrooms!$A:$K,11,FALSE)</f>
        <v>1.5</v>
      </c>
      <c r="M2016">
        <f t="shared" si="31"/>
        <v>1017.0490938160447</v>
      </c>
    </row>
    <row r="2017" spans="1:13" x14ac:dyDescent="0.2">
      <c r="A2017">
        <v>2007</v>
      </c>
      <c r="B2017">
        <v>10</v>
      </c>
      <c r="C2017" t="s">
        <v>61</v>
      </c>
      <c r="D2017">
        <v>1</v>
      </c>
      <c r="E2017" t="s">
        <v>34</v>
      </c>
      <c r="F2017">
        <f>VLOOKUP(A2017&amp;B2017&amp;C2017&amp;D2017&amp;E2017,average_median_rates_2_aptFINAL!A:P,16,FALSE)</f>
        <v>908.24957329793608</v>
      </c>
      <c r="G2017">
        <f>VLOOKUP(A2017&amp;B2017&amp;C2017&amp;3&amp;E2017,average_median_rates_2_aptFINAL!A:P,16,FALSE)</f>
        <v>1149.102241701393</v>
      </c>
      <c r="H2017">
        <f>IF(D2017&lt;=3,VLOOKUP(A2017&amp;D2017,[1]ratio_condo_family!$A:$F,6,FALSE),0)</f>
        <v>1.0860469566002418</v>
      </c>
      <c r="I2017">
        <f>VLOOKUP(A2017&amp;3,[1]ratio_condo_family!$A:$F,6,FALSE)</f>
        <v>1.1874909030958687</v>
      </c>
      <c r="J2017">
        <f>VLOOKUP(A2017,[1]ratio_family_bedrooms!$A:$K,9,FALSE)</f>
        <v>1.0588235294117647</v>
      </c>
      <c r="K2017">
        <f>VLOOKUP(A2017,[1]ratio_family_bedrooms!$A:$K,10,FALSE)</f>
        <v>1.2222222222222223</v>
      </c>
      <c r="L2017">
        <f>VLOOKUP(A2017,[1]ratio_family_bedrooms!$A:$K,11,FALSE)</f>
        <v>1.5</v>
      </c>
      <c r="M2017">
        <f t="shared" si="31"/>
        <v>986.40168491369172</v>
      </c>
    </row>
    <row r="2018" spans="1:13" x14ac:dyDescent="0.2">
      <c r="A2018">
        <v>2007</v>
      </c>
      <c r="B2018">
        <v>10</v>
      </c>
      <c r="C2018" t="s">
        <v>61</v>
      </c>
      <c r="D2018">
        <v>1</v>
      </c>
      <c r="E2018" t="s">
        <v>35</v>
      </c>
      <c r="F2018">
        <f>VLOOKUP(A2018&amp;B2018&amp;C2018&amp;D2018&amp;E2018,average_median_rates_2_aptFINAL!A:P,16,FALSE)</f>
        <v>1071.4963019154161</v>
      </c>
      <c r="G2018">
        <f>VLOOKUP(A2018&amp;B2018&amp;C2018&amp;3&amp;E2018,average_median_rates_2_aptFINAL!A:P,16,FALSE)</f>
        <v>2324.5617186377322</v>
      </c>
      <c r="H2018">
        <f>IF(D2018&lt;=3,VLOOKUP(A2018&amp;D2018,[1]ratio_condo_family!$A:$F,6,FALSE),0)</f>
        <v>1.0860469566002418</v>
      </c>
      <c r="I2018">
        <f>VLOOKUP(A2018&amp;3,[1]ratio_condo_family!$A:$F,6,FALSE)</f>
        <v>1.1874909030958687</v>
      </c>
      <c r="J2018">
        <f>VLOOKUP(A2018,[1]ratio_family_bedrooms!$A:$K,9,FALSE)</f>
        <v>1.0588235294117647</v>
      </c>
      <c r="K2018">
        <f>VLOOKUP(A2018,[1]ratio_family_bedrooms!$A:$K,10,FALSE)</f>
        <v>1.2222222222222223</v>
      </c>
      <c r="L2018">
        <f>VLOOKUP(A2018,[1]ratio_family_bedrooms!$A:$K,11,FALSE)</f>
        <v>1.5</v>
      </c>
      <c r="M2018">
        <f t="shared" si="31"/>
        <v>1163.6952977036515</v>
      </c>
    </row>
    <row r="2019" spans="1:13" x14ac:dyDescent="0.2">
      <c r="A2019">
        <v>2007</v>
      </c>
      <c r="B2019">
        <v>10</v>
      </c>
      <c r="C2019" t="s">
        <v>61</v>
      </c>
      <c r="D2019">
        <v>1</v>
      </c>
      <c r="E2019" t="s">
        <v>36</v>
      </c>
      <c r="F2019">
        <f>VLOOKUP(A2019&amp;B2019&amp;C2019&amp;D2019&amp;E2019,average_median_rates_2_aptFINAL!A:P,16,FALSE)</f>
        <v>763.51223212592481</v>
      </c>
      <c r="G2019">
        <f>VLOOKUP(A2019&amp;B2019&amp;C2019&amp;3&amp;E2019,average_median_rates_2_aptFINAL!A:P,16,FALSE)</f>
        <v>1047.7733151314842</v>
      </c>
      <c r="H2019">
        <f>IF(D2019&lt;=3,VLOOKUP(A2019&amp;D2019,[1]ratio_condo_family!$A:$F,6,FALSE),0)</f>
        <v>1.0860469566002418</v>
      </c>
      <c r="I2019">
        <f>VLOOKUP(A2019&amp;3,[1]ratio_condo_family!$A:$F,6,FALSE)</f>
        <v>1.1874909030958687</v>
      </c>
      <c r="J2019">
        <f>VLOOKUP(A2019,[1]ratio_family_bedrooms!$A:$K,9,FALSE)</f>
        <v>1.0588235294117647</v>
      </c>
      <c r="K2019">
        <f>VLOOKUP(A2019,[1]ratio_family_bedrooms!$A:$K,10,FALSE)</f>
        <v>1.2222222222222223</v>
      </c>
      <c r="L2019">
        <f>VLOOKUP(A2019,[1]ratio_family_bedrooms!$A:$K,11,FALSE)</f>
        <v>1.5</v>
      </c>
      <c r="M2019">
        <f t="shared" si="31"/>
        <v>829.210136027418</v>
      </c>
    </row>
    <row r="2020" spans="1:13" x14ac:dyDescent="0.2">
      <c r="A2020">
        <v>2007</v>
      </c>
      <c r="B2020">
        <v>10</v>
      </c>
      <c r="C2020" t="s">
        <v>61</v>
      </c>
      <c r="D2020">
        <v>1</v>
      </c>
      <c r="E2020" t="s">
        <v>37</v>
      </c>
      <c r="F2020">
        <f>VLOOKUP(A2020&amp;B2020&amp;C2020&amp;D2020&amp;E2020,average_median_rates_2_aptFINAL!A:P,16,FALSE)</f>
        <v>633.33965484543921</v>
      </c>
      <c r="G2020">
        <f>VLOOKUP(A2020&amp;B2020&amp;C2020&amp;3&amp;E2020,average_median_rates_2_aptFINAL!A:P,16,FALSE)</f>
        <v>769.0664709625762</v>
      </c>
      <c r="H2020">
        <f>IF(D2020&lt;=3,VLOOKUP(A2020&amp;D2020,[1]ratio_condo_family!$A:$F,6,FALSE),0)</f>
        <v>1.0860469566002418</v>
      </c>
      <c r="I2020">
        <f>VLOOKUP(A2020&amp;3,[1]ratio_condo_family!$A:$F,6,FALSE)</f>
        <v>1.1874909030958687</v>
      </c>
      <c r="J2020">
        <f>VLOOKUP(A2020,[1]ratio_family_bedrooms!$A:$K,9,FALSE)</f>
        <v>1.0588235294117647</v>
      </c>
      <c r="K2020">
        <f>VLOOKUP(A2020,[1]ratio_family_bedrooms!$A:$K,10,FALSE)</f>
        <v>1.2222222222222223</v>
      </c>
      <c r="L2020">
        <f>VLOOKUP(A2020,[1]ratio_family_bedrooms!$A:$K,11,FALSE)</f>
        <v>1.5</v>
      </c>
      <c r="M2020">
        <f t="shared" si="31"/>
        <v>687.83660463913679</v>
      </c>
    </row>
    <row r="2021" spans="1:13" x14ac:dyDescent="0.2">
      <c r="A2021">
        <v>2007</v>
      </c>
      <c r="B2021">
        <v>10</v>
      </c>
      <c r="C2021" t="s">
        <v>61</v>
      </c>
      <c r="D2021">
        <v>1</v>
      </c>
      <c r="E2021" t="s">
        <v>38</v>
      </c>
      <c r="F2021">
        <f>VLOOKUP(A2021&amp;B2021&amp;C2021&amp;D2021&amp;E2021,average_median_rates_2_aptFINAL!A:P,16,FALSE)</f>
        <v>618.92660724445273</v>
      </c>
      <c r="G2021">
        <f>VLOOKUP(A2021&amp;B2021&amp;C2021&amp;3&amp;E2021,average_median_rates_2_aptFINAL!A:P,16,FALSE)</f>
        <v>818.31893950280232</v>
      </c>
      <c r="H2021">
        <f>IF(D2021&lt;=3,VLOOKUP(A2021&amp;D2021,[1]ratio_condo_family!$A:$F,6,FALSE),0)</f>
        <v>1.0860469566002418</v>
      </c>
      <c r="I2021">
        <f>VLOOKUP(A2021&amp;3,[1]ratio_condo_family!$A:$F,6,FALSE)</f>
        <v>1.1874909030958687</v>
      </c>
      <c r="J2021">
        <f>VLOOKUP(A2021,[1]ratio_family_bedrooms!$A:$K,9,FALSE)</f>
        <v>1.0588235294117647</v>
      </c>
      <c r="K2021">
        <f>VLOOKUP(A2021,[1]ratio_family_bedrooms!$A:$K,10,FALSE)</f>
        <v>1.2222222222222223</v>
      </c>
      <c r="L2021">
        <f>VLOOKUP(A2021,[1]ratio_family_bedrooms!$A:$K,11,FALSE)</f>
        <v>1.5</v>
      </c>
      <c r="M2021">
        <f t="shared" si="31"/>
        <v>672.18335815675107</v>
      </c>
    </row>
    <row r="2022" spans="1:13" x14ac:dyDescent="0.2">
      <c r="A2022">
        <v>2007</v>
      </c>
      <c r="B2022">
        <v>10</v>
      </c>
      <c r="C2022" t="s">
        <v>61</v>
      </c>
      <c r="D2022">
        <v>1</v>
      </c>
      <c r="E2022" t="s">
        <v>39</v>
      </c>
      <c r="F2022">
        <f>VLOOKUP(A2022&amp;B2022&amp;C2022&amp;D2022&amp;E2022,average_median_rates_2_aptFINAL!A:P,16,FALSE)</f>
        <v>668.84126683102636</v>
      </c>
      <c r="G2022">
        <f>VLOOKUP(A2022&amp;B2022&amp;C2022&amp;3&amp;E2022,average_median_rates_2_aptFINAL!A:P,16,FALSE)</f>
        <v>1112.8610432533455</v>
      </c>
      <c r="H2022">
        <f>IF(D2022&lt;=3,VLOOKUP(A2022&amp;D2022,[1]ratio_condo_family!$A:$F,6,FALSE),0)</f>
        <v>1.0860469566002418</v>
      </c>
      <c r="I2022">
        <f>VLOOKUP(A2022&amp;3,[1]ratio_condo_family!$A:$F,6,FALSE)</f>
        <v>1.1874909030958687</v>
      </c>
      <c r="J2022">
        <f>VLOOKUP(A2022,[1]ratio_family_bedrooms!$A:$K,9,FALSE)</f>
        <v>1.0588235294117647</v>
      </c>
      <c r="K2022">
        <f>VLOOKUP(A2022,[1]ratio_family_bedrooms!$A:$K,10,FALSE)</f>
        <v>1.2222222222222223</v>
      </c>
      <c r="L2022">
        <f>VLOOKUP(A2022,[1]ratio_family_bedrooms!$A:$K,11,FALSE)</f>
        <v>1.5</v>
      </c>
      <c r="M2022">
        <f t="shared" si="31"/>
        <v>726.39302229048644</v>
      </c>
    </row>
    <row r="2023" spans="1:13" x14ac:dyDescent="0.2">
      <c r="A2023">
        <v>2007</v>
      </c>
      <c r="B2023">
        <v>10</v>
      </c>
      <c r="C2023" t="s">
        <v>61</v>
      </c>
      <c r="D2023">
        <v>1</v>
      </c>
      <c r="E2023" t="s">
        <v>40</v>
      </c>
      <c r="F2023">
        <f>VLOOKUP(A2023&amp;B2023&amp;C2023&amp;D2023&amp;E2023,average_median_rates_2_aptFINAL!A:P,16,FALSE)</f>
        <v>653.21448890574641</v>
      </c>
      <c r="G2023">
        <f>VLOOKUP(A2023&amp;B2023&amp;C2023&amp;3&amp;E2023,average_median_rates_2_aptFINAL!A:P,16,FALSE)</f>
        <v>871.33440309112132</v>
      </c>
      <c r="H2023">
        <f>IF(D2023&lt;=3,VLOOKUP(A2023&amp;D2023,[1]ratio_condo_family!$A:$F,6,FALSE),0)</f>
        <v>1.0860469566002418</v>
      </c>
      <c r="I2023">
        <f>VLOOKUP(A2023&amp;3,[1]ratio_condo_family!$A:$F,6,FALSE)</f>
        <v>1.1874909030958687</v>
      </c>
      <c r="J2023">
        <f>VLOOKUP(A2023,[1]ratio_family_bedrooms!$A:$K,9,FALSE)</f>
        <v>1.0588235294117647</v>
      </c>
      <c r="K2023">
        <f>VLOOKUP(A2023,[1]ratio_family_bedrooms!$A:$K,10,FALSE)</f>
        <v>1.2222222222222223</v>
      </c>
      <c r="L2023">
        <f>VLOOKUP(A2023,[1]ratio_family_bedrooms!$A:$K,11,FALSE)</f>
        <v>1.5</v>
      </c>
      <c r="M2023">
        <f t="shared" si="31"/>
        <v>709.42160768326823</v>
      </c>
    </row>
    <row r="2024" spans="1:13" x14ac:dyDescent="0.2">
      <c r="A2024">
        <v>2007</v>
      </c>
      <c r="B2024">
        <v>10</v>
      </c>
      <c r="C2024" t="s">
        <v>61</v>
      </c>
      <c r="D2024">
        <v>1</v>
      </c>
      <c r="E2024" t="s">
        <v>41</v>
      </c>
      <c r="F2024">
        <f>VLOOKUP(A2024&amp;B2024&amp;C2024&amp;D2024&amp;E2024,average_median_rates_2_aptFINAL!A:P,16,FALSE)</f>
        <v>669.37227384790401</v>
      </c>
      <c r="G2024">
        <f>VLOOKUP(A2024&amp;B2024&amp;C2024&amp;3&amp;E2024,average_median_rates_2_aptFINAL!A:P,16,FALSE)</f>
        <v>900.90494323897099</v>
      </c>
      <c r="H2024">
        <f>IF(D2024&lt;=3,VLOOKUP(A2024&amp;D2024,[1]ratio_condo_family!$A:$F,6,FALSE),0)</f>
        <v>1.0860469566002418</v>
      </c>
      <c r="I2024">
        <f>VLOOKUP(A2024&amp;3,[1]ratio_condo_family!$A:$F,6,FALSE)</f>
        <v>1.1874909030958687</v>
      </c>
      <c r="J2024">
        <f>VLOOKUP(A2024,[1]ratio_family_bedrooms!$A:$K,9,FALSE)</f>
        <v>1.0588235294117647</v>
      </c>
      <c r="K2024">
        <f>VLOOKUP(A2024,[1]ratio_family_bedrooms!$A:$K,10,FALSE)</f>
        <v>1.2222222222222223</v>
      </c>
      <c r="L2024">
        <f>VLOOKUP(A2024,[1]ratio_family_bedrooms!$A:$K,11,FALSE)</f>
        <v>1.5</v>
      </c>
      <c r="M2024">
        <f t="shared" si="31"/>
        <v>726.9697208450998</v>
      </c>
    </row>
    <row r="2025" spans="1:13" x14ac:dyDescent="0.2">
      <c r="A2025">
        <v>2007</v>
      </c>
      <c r="B2025">
        <v>10</v>
      </c>
      <c r="C2025" t="s">
        <v>61</v>
      </c>
      <c r="D2025">
        <v>1</v>
      </c>
      <c r="E2025" t="s">
        <v>42</v>
      </c>
      <c r="F2025">
        <f>VLOOKUP(A2025&amp;B2025&amp;C2025&amp;D2025&amp;E2025,average_median_rates_2_aptFINAL!A:P,16,FALSE)</f>
        <v>587.97648397496721</v>
      </c>
      <c r="G2025">
        <f>VLOOKUP(A2025&amp;B2025&amp;C2025&amp;3&amp;E2025,average_median_rates_2_aptFINAL!A:P,16,FALSE)</f>
        <v>894.97456531110777</v>
      </c>
      <c r="H2025">
        <f>IF(D2025&lt;=3,VLOOKUP(A2025&amp;D2025,[1]ratio_condo_family!$A:$F,6,FALSE),0)</f>
        <v>1.0860469566002418</v>
      </c>
      <c r="I2025">
        <f>VLOOKUP(A2025&amp;3,[1]ratio_condo_family!$A:$F,6,FALSE)</f>
        <v>1.1874909030958687</v>
      </c>
      <c r="J2025">
        <f>VLOOKUP(A2025,[1]ratio_family_bedrooms!$A:$K,9,FALSE)</f>
        <v>1.0588235294117647</v>
      </c>
      <c r="K2025">
        <f>VLOOKUP(A2025,[1]ratio_family_bedrooms!$A:$K,10,FALSE)</f>
        <v>1.2222222222222223</v>
      </c>
      <c r="L2025">
        <f>VLOOKUP(A2025,[1]ratio_family_bedrooms!$A:$K,11,FALSE)</f>
        <v>1.5</v>
      </c>
      <c r="M2025">
        <f t="shared" si="31"/>
        <v>638.57007097352391</v>
      </c>
    </row>
    <row r="2026" spans="1:13" x14ac:dyDescent="0.2">
      <c r="A2026">
        <v>2007</v>
      </c>
      <c r="B2026">
        <v>10</v>
      </c>
      <c r="C2026" t="s">
        <v>61</v>
      </c>
      <c r="D2026">
        <v>1</v>
      </c>
      <c r="E2026" t="s">
        <v>43</v>
      </c>
      <c r="F2026">
        <f>VLOOKUP(A2026&amp;B2026&amp;C2026&amp;D2026&amp;E2026,average_median_rates_2_aptFINAL!A:P,16,FALSE)</f>
        <v>800</v>
      </c>
      <c r="G2026">
        <f>VLOOKUP(A2026&amp;B2026&amp;C2026&amp;3&amp;E2026,average_median_rates_2_aptFINAL!A:P,16,FALSE)</f>
        <v>1019</v>
      </c>
      <c r="H2026">
        <f>IF(D2026&lt;=3,VLOOKUP(A2026&amp;D2026,[1]ratio_condo_family!$A:$F,6,FALSE),0)</f>
        <v>1.0860469566002418</v>
      </c>
      <c r="I2026">
        <f>VLOOKUP(A2026&amp;3,[1]ratio_condo_family!$A:$F,6,FALSE)</f>
        <v>1.1874909030958687</v>
      </c>
      <c r="J2026">
        <f>VLOOKUP(A2026,[1]ratio_family_bedrooms!$A:$K,9,FALSE)</f>
        <v>1.0588235294117647</v>
      </c>
      <c r="K2026">
        <f>VLOOKUP(A2026,[1]ratio_family_bedrooms!$A:$K,10,FALSE)</f>
        <v>1.2222222222222223</v>
      </c>
      <c r="L2026">
        <f>VLOOKUP(A2026,[1]ratio_family_bedrooms!$A:$K,11,FALSE)</f>
        <v>1.5</v>
      </c>
      <c r="M2026">
        <f t="shared" si="31"/>
        <v>868.83756528019342</v>
      </c>
    </row>
    <row r="2027" spans="1:13" x14ac:dyDescent="0.2">
      <c r="A2027">
        <v>2007</v>
      </c>
      <c r="B2027">
        <v>10</v>
      </c>
      <c r="C2027" t="s">
        <v>61</v>
      </c>
      <c r="D2027">
        <v>1</v>
      </c>
      <c r="E2027" t="s">
        <v>60</v>
      </c>
      <c r="F2027">
        <f>VLOOKUP(A2027&amp;B2027&amp;C2027&amp;D2027&amp;E2027,average_median_rates_2_aptFINAL!A:P,16,FALSE)</f>
        <v>726.46817118654803</v>
      </c>
      <c r="G2027">
        <f>VLOOKUP(A2027&amp;B2027&amp;C2027&amp;3&amp;E2027,average_median_rates_2_aptFINAL!A:P,16,FALSE)</f>
        <v>1079.9144992096585</v>
      </c>
      <c r="H2027">
        <f>IF(D2027&lt;=3,VLOOKUP(A2027&amp;D2027,[1]ratio_condo_family!$A:$F,6,FALSE),0)</f>
        <v>1.0860469566002418</v>
      </c>
      <c r="I2027">
        <f>VLOOKUP(A2027&amp;3,[1]ratio_condo_family!$A:$F,6,FALSE)</f>
        <v>1.1874909030958687</v>
      </c>
      <c r="J2027">
        <f>VLOOKUP(A2027,[1]ratio_family_bedrooms!$A:$K,9,FALSE)</f>
        <v>1.0588235294117647</v>
      </c>
      <c r="K2027">
        <f>VLOOKUP(A2027,[1]ratio_family_bedrooms!$A:$K,10,FALSE)</f>
        <v>1.2222222222222223</v>
      </c>
      <c r="L2027">
        <f>VLOOKUP(A2027,[1]ratio_family_bedrooms!$A:$K,11,FALSE)</f>
        <v>1.5</v>
      </c>
      <c r="M2027">
        <f t="shared" si="31"/>
        <v>788.97854638409387</v>
      </c>
    </row>
    <row r="2028" spans="1:13" x14ac:dyDescent="0.2">
      <c r="A2028">
        <v>2007</v>
      </c>
      <c r="B2028">
        <v>10</v>
      </c>
      <c r="C2028" t="s">
        <v>61</v>
      </c>
      <c r="D2028">
        <v>2</v>
      </c>
      <c r="E2028" t="s">
        <v>12</v>
      </c>
      <c r="F2028">
        <f>VLOOKUP(A2028&amp;B2028&amp;C2028&amp;D2028&amp;E2028,average_median_rates_2_aptFINAL!A:P,16,FALSE)</f>
        <v>1417.4113586444948</v>
      </c>
      <c r="G2028">
        <f>VLOOKUP(A2028&amp;B2028&amp;C2028&amp;3&amp;E2028,average_median_rates_2_aptFINAL!A:P,16,FALSE)</f>
        <v>2033.5745876642513</v>
      </c>
      <c r="H2028">
        <f>IF(D2028&lt;=3,VLOOKUP(A2028&amp;D2028,[1]ratio_condo_family!$A:$F,6,FALSE),0)</f>
        <v>1.1770515766128145</v>
      </c>
      <c r="I2028">
        <f>VLOOKUP(A2028&amp;3,[1]ratio_condo_family!$A:$F,6,FALSE)</f>
        <v>1.1874909030958687</v>
      </c>
      <c r="J2028">
        <f>VLOOKUP(A2028,[1]ratio_family_bedrooms!$A:$K,9,FALSE)</f>
        <v>1.0588235294117647</v>
      </c>
      <c r="K2028">
        <f>VLOOKUP(A2028,[1]ratio_family_bedrooms!$A:$K,10,FALSE)</f>
        <v>1.2222222222222223</v>
      </c>
      <c r="L2028">
        <f>VLOOKUP(A2028,[1]ratio_family_bedrooms!$A:$K,11,FALSE)</f>
        <v>1.5</v>
      </c>
      <c r="M2028">
        <f t="shared" si="31"/>
        <v>1668.3662744014141</v>
      </c>
    </row>
    <row r="2029" spans="1:13" x14ac:dyDescent="0.2">
      <c r="A2029">
        <v>2007</v>
      </c>
      <c r="B2029">
        <v>10</v>
      </c>
      <c r="C2029" t="s">
        <v>61</v>
      </c>
      <c r="D2029">
        <v>2</v>
      </c>
      <c r="E2029" t="s">
        <v>16</v>
      </c>
      <c r="F2029">
        <f>VLOOKUP(A2029&amp;B2029&amp;C2029&amp;D2029&amp;E2029,average_median_rates_2_aptFINAL!A:P,16,FALSE)</f>
        <v>1407.9000627549433</v>
      </c>
      <c r="G2029">
        <f>VLOOKUP(A2029&amp;B2029&amp;C2029&amp;3&amp;E2029,average_median_rates_2_aptFINAL!A:P,16,FALSE)</f>
        <v>1761.8556648122651</v>
      </c>
      <c r="H2029">
        <f>IF(D2029&lt;=3,VLOOKUP(A2029&amp;D2029,[1]ratio_condo_family!$A:$F,6,FALSE),0)</f>
        <v>1.1770515766128145</v>
      </c>
      <c r="I2029">
        <f>VLOOKUP(A2029&amp;3,[1]ratio_condo_family!$A:$F,6,FALSE)</f>
        <v>1.1874909030958687</v>
      </c>
      <c r="J2029">
        <f>VLOOKUP(A2029,[1]ratio_family_bedrooms!$A:$K,9,FALSE)</f>
        <v>1.0588235294117647</v>
      </c>
      <c r="K2029">
        <f>VLOOKUP(A2029,[1]ratio_family_bedrooms!$A:$K,10,FALSE)</f>
        <v>1.2222222222222223</v>
      </c>
      <c r="L2029">
        <f>VLOOKUP(A2029,[1]ratio_family_bedrooms!$A:$K,11,FALSE)</f>
        <v>1.5</v>
      </c>
      <c r="M2029">
        <f t="shared" si="31"/>
        <v>1657.1709885789865</v>
      </c>
    </row>
    <row r="2030" spans="1:13" x14ac:dyDescent="0.2">
      <c r="A2030">
        <v>2007</v>
      </c>
      <c r="B2030">
        <v>10</v>
      </c>
      <c r="C2030" t="s">
        <v>61</v>
      </c>
      <c r="D2030">
        <v>2</v>
      </c>
      <c r="E2030" t="s">
        <v>17</v>
      </c>
      <c r="F2030">
        <f>VLOOKUP(A2030&amp;B2030&amp;C2030&amp;D2030&amp;E2030,average_median_rates_2_aptFINAL!A:P,16,FALSE)</f>
        <v>1491.8277376843469</v>
      </c>
      <c r="G2030">
        <f>VLOOKUP(A2030&amp;B2030&amp;C2030&amp;3&amp;E2030,average_median_rates_2_aptFINAL!A:P,16,FALSE)</f>
        <v>1880.2409649374902</v>
      </c>
      <c r="H2030">
        <f>IF(D2030&lt;=3,VLOOKUP(A2030&amp;D2030,[1]ratio_condo_family!$A:$F,6,FALSE),0)</f>
        <v>1.1770515766128145</v>
      </c>
      <c r="I2030">
        <f>VLOOKUP(A2030&amp;3,[1]ratio_condo_family!$A:$F,6,FALSE)</f>
        <v>1.1874909030958687</v>
      </c>
      <c r="J2030">
        <f>VLOOKUP(A2030,[1]ratio_family_bedrooms!$A:$K,9,FALSE)</f>
        <v>1.0588235294117647</v>
      </c>
      <c r="K2030">
        <f>VLOOKUP(A2030,[1]ratio_family_bedrooms!$A:$K,10,FALSE)</f>
        <v>1.2222222222222223</v>
      </c>
      <c r="L2030">
        <f>VLOOKUP(A2030,[1]ratio_family_bedrooms!$A:$K,11,FALSE)</f>
        <v>1.5</v>
      </c>
      <c r="M2030">
        <f t="shared" si="31"/>
        <v>1755.9581906760886</v>
      </c>
    </row>
    <row r="2031" spans="1:13" x14ac:dyDescent="0.2">
      <c r="A2031">
        <v>2007</v>
      </c>
      <c r="B2031">
        <v>10</v>
      </c>
      <c r="C2031" t="s">
        <v>61</v>
      </c>
      <c r="D2031">
        <v>2</v>
      </c>
      <c r="E2031" t="s">
        <v>19</v>
      </c>
      <c r="F2031">
        <f>VLOOKUP(A2031&amp;B2031&amp;C2031&amp;D2031&amp;E2031,average_median_rates_2_aptFINAL!A:P,16,FALSE)</f>
        <v>1256.8606840288712</v>
      </c>
      <c r="G2031">
        <f>VLOOKUP(A2031&amp;B2031&amp;C2031&amp;3&amp;E2031,average_median_rates_2_aptFINAL!A:P,16,FALSE)</f>
        <v>1522.1303348182166</v>
      </c>
      <c r="H2031">
        <f>IF(D2031&lt;=3,VLOOKUP(A2031&amp;D2031,[1]ratio_condo_family!$A:$F,6,FALSE),0)</f>
        <v>1.1770515766128145</v>
      </c>
      <c r="I2031">
        <f>VLOOKUP(A2031&amp;3,[1]ratio_condo_family!$A:$F,6,FALSE)</f>
        <v>1.1874909030958687</v>
      </c>
      <c r="J2031">
        <f>VLOOKUP(A2031,[1]ratio_family_bedrooms!$A:$K,9,FALSE)</f>
        <v>1.0588235294117647</v>
      </c>
      <c r="K2031">
        <f>VLOOKUP(A2031,[1]ratio_family_bedrooms!$A:$K,10,FALSE)</f>
        <v>1.2222222222222223</v>
      </c>
      <c r="L2031">
        <f>VLOOKUP(A2031,[1]ratio_family_bedrooms!$A:$K,11,FALSE)</f>
        <v>1.5</v>
      </c>
      <c r="M2031">
        <f t="shared" si="31"/>
        <v>1479.3898497188434</v>
      </c>
    </row>
    <row r="2032" spans="1:13" x14ac:dyDescent="0.2">
      <c r="A2032">
        <v>2007</v>
      </c>
      <c r="B2032">
        <v>10</v>
      </c>
      <c r="C2032" t="s">
        <v>61</v>
      </c>
      <c r="D2032">
        <v>2</v>
      </c>
      <c r="E2032" t="s">
        <v>20</v>
      </c>
      <c r="F2032">
        <f>VLOOKUP(A2032&amp;B2032&amp;C2032&amp;D2032&amp;E2032,average_median_rates_2_aptFINAL!A:P,16,FALSE)</f>
        <v>1323.2114841543814</v>
      </c>
      <c r="G2032">
        <f>VLOOKUP(A2032&amp;B2032&amp;C2032&amp;3&amp;E2032,average_median_rates_2_aptFINAL!A:P,16,FALSE)</f>
        <v>1926.4576447765467</v>
      </c>
      <c r="H2032">
        <f>IF(D2032&lt;=3,VLOOKUP(A2032&amp;D2032,[1]ratio_condo_family!$A:$F,6,FALSE),0)</f>
        <v>1.1770515766128145</v>
      </c>
      <c r="I2032">
        <f>VLOOKUP(A2032&amp;3,[1]ratio_condo_family!$A:$F,6,FALSE)</f>
        <v>1.1874909030958687</v>
      </c>
      <c r="J2032">
        <f>VLOOKUP(A2032,[1]ratio_family_bedrooms!$A:$K,9,FALSE)</f>
        <v>1.0588235294117647</v>
      </c>
      <c r="K2032">
        <f>VLOOKUP(A2032,[1]ratio_family_bedrooms!$A:$K,10,FALSE)</f>
        <v>1.2222222222222223</v>
      </c>
      <c r="L2032">
        <f>VLOOKUP(A2032,[1]ratio_family_bedrooms!$A:$K,11,FALSE)</f>
        <v>1.5</v>
      </c>
      <c r="M2032">
        <f t="shared" si="31"/>
        <v>1557.4881636160967</v>
      </c>
    </row>
    <row r="2033" spans="1:13" x14ac:dyDescent="0.2">
      <c r="A2033">
        <v>2007</v>
      </c>
      <c r="B2033">
        <v>10</v>
      </c>
      <c r="C2033" t="s">
        <v>61</v>
      </c>
      <c r="D2033">
        <v>2</v>
      </c>
      <c r="E2033" t="s">
        <v>21</v>
      </c>
      <c r="F2033">
        <f>VLOOKUP(A2033&amp;B2033&amp;C2033&amp;D2033&amp;E2033,average_median_rates_2_aptFINAL!A:P,16,FALSE)</f>
        <v>1387.4317540006309</v>
      </c>
      <c r="G2033">
        <f>VLOOKUP(A2033&amp;B2033&amp;C2033&amp;3&amp;E2033,average_median_rates_2_aptFINAL!A:P,16,FALSE)</f>
        <v>1860.4547348756985</v>
      </c>
      <c r="H2033">
        <f>IF(D2033&lt;=3,VLOOKUP(A2033&amp;D2033,[1]ratio_condo_family!$A:$F,6,FALSE),0)</f>
        <v>1.1770515766128145</v>
      </c>
      <c r="I2033">
        <f>VLOOKUP(A2033&amp;3,[1]ratio_condo_family!$A:$F,6,FALSE)</f>
        <v>1.1874909030958687</v>
      </c>
      <c r="J2033">
        <f>VLOOKUP(A2033,[1]ratio_family_bedrooms!$A:$K,9,FALSE)</f>
        <v>1.0588235294117647</v>
      </c>
      <c r="K2033">
        <f>VLOOKUP(A2033,[1]ratio_family_bedrooms!$A:$K,10,FALSE)</f>
        <v>1.2222222222222223</v>
      </c>
      <c r="L2033">
        <f>VLOOKUP(A2033,[1]ratio_family_bedrooms!$A:$K,11,FALSE)</f>
        <v>1.5</v>
      </c>
      <c r="M2033">
        <f t="shared" si="31"/>
        <v>1633.0787334891252</v>
      </c>
    </row>
    <row r="2034" spans="1:13" x14ac:dyDescent="0.2">
      <c r="A2034">
        <v>2007</v>
      </c>
      <c r="B2034">
        <v>10</v>
      </c>
      <c r="C2034" t="s">
        <v>61</v>
      </c>
      <c r="D2034">
        <v>2</v>
      </c>
      <c r="E2034" t="s">
        <v>23</v>
      </c>
      <c r="F2034">
        <f>VLOOKUP(A2034&amp;B2034&amp;C2034&amp;D2034&amp;E2034,average_median_rates_2_aptFINAL!A:P,16,FALSE)</f>
        <v>898.17069344210847</v>
      </c>
      <c r="G2034">
        <f>VLOOKUP(A2034&amp;B2034&amp;C2034&amp;3&amp;E2034,average_median_rates_2_aptFINAL!A:P,16,FALSE)</f>
        <v>951.64262106624494</v>
      </c>
      <c r="H2034">
        <f>IF(D2034&lt;=3,VLOOKUP(A2034&amp;D2034,[1]ratio_condo_family!$A:$F,6,FALSE),0)</f>
        <v>1.1770515766128145</v>
      </c>
      <c r="I2034">
        <f>VLOOKUP(A2034&amp;3,[1]ratio_condo_family!$A:$F,6,FALSE)</f>
        <v>1.1874909030958687</v>
      </c>
      <c r="J2034">
        <f>VLOOKUP(A2034,[1]ratio_family_bedrooms!$A:$K,9,FALSE)</f>
        <v>1.0588235294117647</v>
      </c>
      <c r="K2034">
        <f>VLOOKUP(A2034,[1]ratio_family_bedrooms!$A:$K,10,FALSE)</f>
        <v>1.2222222222222223</v>
      </c>
      <c r="L2034">
        <f>VLOOKUP(A2034,[1]ratio_family_bedrooms!$A:$K,11,FALSE)</f>
        <v>1.5</v>
      </c>
      <c r="M2034">
        <f t="shared" si="31"/>
        <v>1057.1932307834586</v>
      </c>
    </row>
    <row r="2035" spans="1:13" x14ac:dyDescent="0.2">
      <c r="A2035">
        <v>2007</v>
      </c>
      <c r="B2035">
        <v>10</v>
      </c>
      <c r="C2035" t="s">
        <v>61</v>
      </c>
      <c r="D2035">
        <v>2</v>
      </c>
      <c r="E2035" t="s">
        <v>24</v>
      </c>
      <c r="F2035">
        <f>VLOOKUP(A2035&amp;B2035&amp;C2035&amp;D2035&amp;E2035,average_median_rates_2_aptFINAL!A:P,16,FALSE)</f>
        <v>1033.6876372764318</v>
      </c>
      <c r="G2035">
        <f>VLOOKUP(A2035&amp;B2035&amp;C2035&amp;3&amp;E2035,average_median_rates_2_aptFINAL!A:P,16,FALSE)</f>
        <v>1013.4723020548931</v>
      </c>
      <c r="H2035">
        <f>IF(D2035&lt;=3,VLOOKUP(A2035&amp;D2035,[1]ratio_condo_family!$A:$F,6,FALSE),0)</f>
        <v>1.1770515766128145</v>
      </c>
      <c r="I2035">
        <f>VLOOKUP(A2035&amp;3,[1]ratio_condo_family!$A:$F,6,FALSE)</f>
        <v>1.1874909030958687</v>
      </c>
      <c r="J2035">
        <f>VLOOKUP(A2035,[1]ratio_family_bedrooms!$A:$K,9,FALSE)</f>
        <v>1.0588235294117647</v>
      </c>
      <c r="K2035">
        <f>VLOOKUP(A2035,[1]ratio_family_bedrooms!$A:$K,10,FALSE)</f>
        <v>1.2222222222222223</v>
      </c>
      <c r="L2035">
        <f>VLOOKUP(A2035,[1]ratio_family_bedrooms!$A:$K,11,FALSE)</f>
        <v>1.5</v>
      </c>
      <c r="M2035">
        <f t="shared" si="31"/>
        <v>1216.7036631813992</v>
      </c>
    </row>
    <row r="2036" spans="1:13" x14ac:dyDescent="0.2">
      <c r="A2036">
        <v>2007</v>
      </c>
      <c r="B2036">
        <v>10</v>
      </c>
      <c r="C2036" t="s">
        <v>61</v>
      </c>
      <c r="D2036">
        <v>2</v>
      </c>
      <c r="E2036" t="s">
        <v>25</v>
      </c>
      <c r="F2036">
        <f>VLOOKUP(A2036&amp;B2036&amp;C2036&amp;D2036&amp;E2036,average_median_rates_2_aptFINAL!A:P,16,FALSE)</f>
        <v>945.04235958581762</v>
      </c>
      <c r="G2036">
        <f>VLOOKUP(A2036&amp;B2036&amp;C2036&amp;3&amp;E2036,average_median_rates_2_aptFINAL!A:P,16,FALSE)</f>
        <v>958.21565997668858</v>
      </c>
      <c r="H2036">
        <f>IF(D2036&lt;=3,VLOOKUP(A2036&amp;D2036,[1]ratio_condo_family!$A:$F,6,FALSE),0)</f>
        <v>1.1770515766128145</v>
      </c>
      <c r="I2036">
        <f>VLOOKUP(A2036&amp;3,[1]ratio_condo_family!$A:$F,6,FALSE)</f>
        <v>1.1874909030958687</v>
      </c>
      <c r="J2036">
        <f>VLOOKUP(A2036,[1]ratio_family_bedrooms!$A:$K,9,FALSE)</f>
        <v>1.0588235294117647</v>
      </c>
      <c r="K2036">
        <f>VLOOKUP(A2036,[1]ratio_family_bedrooms!$A:$K,10,FALSE)</f>
        <v>1.2222222222222223</v>
      </c>
      <c r="L2036">
        <f>VLOOKUP(A2036,[1]ratio_family_bedrooms!$A:$K,11,FALSE)</f>
        <v>1.5</v>
      </c>
      <c r="M2036">
        <f t="shared" si="31"/>
        <v>1112.3635993163809</v>
      </c>
    </row>
    <row r="2037" spans="1:13" x14ac:dyDescent="0.2">
      <c r="A2037">
        <v>2007</v>
      </c>
      <c r="B2037">
        <v>10</v>
      </c>
      <c r="C2037" t="s">
        <v>61</v>
      </c>
      <c r="D2037">
        <v>2</v>
      </c>
      <c r="E2037" t="s">
        <v>26</v>
      </c>
      <c r="F2037">
        <f>VLOOKUP(A2037&amp;B2037&amp;C2037&amp;D2037&amp;E2037,average_median_rates_2_aptFINAL!A:P,16,FALSE)</f>
        <v>1077.3635080012518</v>
      </c>
      <c r="G2037">
        <f>VLOOKUP(A2037&amp;B2037&amp;C2037&amp;3&amp;E2037,average_median_rates_2_aptFINAL!A:P,16,FALSE)</f>
        <v>990.08025578387719</v>
      </c>
      <c r="H2037">
        <f>IF(D2037&lt;=3,VLOOKUP(A2037&amp;D2037,[1]ratio_condo_family!$A:$F,6,FALSE),0)</f>
        <v>1.1770515766128145</v>
      </c>
      <c r="I2037">
        <f>VLOOKUP(A2037&amp;3,[1]ratio_condo_family!$A:$F,6,FALSE)</f>
        <v>1.1874909030958687</v>
      </c>
      <c r="J2037">
        <f>VLOOKUP(A2037,[1]ratio_family_bedrooms!$A:$K,9,FALSE)</f>
        <v>1.0588235294117647</v>
      </c>
      <c r="K2037">
        <f>VLOOKUP(A2037,[1]ratio_family_bedrooms!$A:$K,10,FALSE)</f>
        <v>1.2222222222222223</v>
      </c>
      <c r="L2037">
        <f>VLOOKUP(A2037,[1]ratio_family_bedrooms!$A:$K,11,FALSE)</f>
        <v>1.5</v>
      </c>
      <c r="M2037">
        <f t="shared" si="31"/>
        <v>1268.1124156779861</v>
      </c>
    </row>
    <row r="2038" spans="1:13" x14ac:dyDescent="0.2">
      <c r="A2038">
        <v>2007</v>
      </c>
      <c r="B2038">
        <v>10</v>
      </c>
      <c r="C2038" t="s">
        <v>61</v>
      </c>
      <c r="D2038">
        <v>2</v>
      </c>
      <c r="E2038" t="s">
        <v>27</v>
      </c>
      <c r="F2038">
        <f>VLOOKUP(A2038&amp;B2038&amp;C2038&amp;D2038&amp;E2038,average_median_rates_2_aptFINAL!A:P,16,FALSE)</f>
        <v>1608.0177282710993</v>
      </c>
      <c r="G2038">
        <f>VLOOKUP(A2038&amp;B2038&amp;C2038&amp;3&amp;E2038,average_median_rates_2_aptFINAL!A:P,16,FALSE)</f>
        <v>1886.8119701106441</v>
      </c>
      <c r="H2038">
        <f>IF(D2038&lt;=3,VLOOKUP(A2038&amp;D2038,[1]ratio_condo_family!$A:$F,6,FALSE),0)</f>
        <v>1.1770515766128145</v>
      </c>
      <c r="I2038">
        <f>VLOOKUP(A2038&amp;3,[1]ratio_condo_family!$A:$F,6,FALSE)</f>
        <v>1.1874909030958687</v>
      </c>
      <c r="J2038">
        <f>VLOOKUP(A2038,[1]ratio_family_bedrooms!$A:$K,9,FALSE)</f>
        <v>1.0588235294117647</v>
      </c>
      <c r="K2038">
        <f>VLOOKUP(A2038,[1]ratio_family_bedrooms!$A:$K,10,FALSE)</f>
        <v>1.2222222222222223</v>
      </c>
      <c r="L2038">
        <f>VLOOKUP(A2038,[1]ratio_family_bedrooms!$A:$K,11,FALSE)</f>
        <v>1.5</v>
      </c>
      <c r="M2038">
        <f t="shared" si="31"/>
        <v>1892.7198022828536</v>
      </c>
    </row>
    <row r="2039" spans="1:13" x14ac:dyDescent="0.2">
      <c r="A2039">
        <v>2007</v>
      </c>
      <c r="B2039">
        <v>10</v>
      </c>
      <c r="C2039" t="s">
        <v>61</v>
      </c>
      <c r="D2039">
        <v>2</v>
      </c>
      <c r="E2039" t="s">
        <v>28</v>
      </c>
      <c r="F2039">
        <f>VLOOKUP(A2039&amp;B2039&amp;C2039&amp;D2039&amp;E2039,average_median_rates_2_aptFINAL!A:P,16,FALSE)</f>
        <v>938.9551302165047</v>
      </c>
      <c r="G2039">
        <f>VLOOKUP(A2039&amp;B2039&amp;C2039&amp;3&amp;E2039,average_median_rates_2_aptFINAL!A:P,16,FALSE)</f>
        <v>1134.0932605259366</v>
      </c>
      <c r="H2039">
        <f>IF(D2039&lt;=3,VLOOKUP(A2039&amp;D2039,[1]ratio_condo_family!$A:$F,6,FALSE),0)</f>
        <v>1.1770515766128145</v>
      </c>
      <c r="I2039">
        <f>VLOOKUP(A2039&amp;3,[1]ratio_condo_family!$A:$F,6,FALSE)</f>
        <v>1.1874909030958687</v>
      </c>
      <c r="J2039">
        <f>VLOOKUP(A2039,[1]ratio_family_bedrooms!$A:$K,9,FALSE)</f>
        <v>1.0588235294117647</v>
      </c>
      <c r="K2039">
        <f>VLOOKUP(A2039,[1]ratio_family_bedrooms!$A:$K,10,FALSE)</f>
        <v>1.2222222222222223</v>
      </c>
      <c r="L2039">
        <f>VLOOKUP(A2039,[1]ratio_family_bedrooms!$A:$K,11,FALSE)</f>
        <v>1.5</v>
      </c>
      <c r="M2039">
        <f t="shared" si="31"/>
        <v>1105.1986163900274</v>
      </c>
    </row>
    <row r="2040" spans="1:13" x14ac:dyDescent="0.2">
      <c r="A2040">
        <v>2007</v>
      </c>
      <c r="B2040">
        <v>10</v>
      </c>
      <c r="C2040" t="s">
        <v>61</v>
      </c>
      <c r="D2040">
        <v>2</v>
      </c>
      <c r="E2040" t="s">
        <v>29</v>
      </c>
      <c r="F2040">
        <f>VLOOKUP(A2040&amp;B2040&amp;C2040&amp;D2040&amp;E2040,average_median_rates_2_aptFINAL!A:P,16,FALSE)</f>
        <v>806.86225290241589</v>
      </c>
      <c r="G2040">
        <f>VLOOKUP(A2040&amp;B2040&amp;C2040&amp;3&amp;E2040,average_median_rates_2_aptFINAL!A:P,16,FALSE)</f>
        <v>864.2976720793215</v>
      </c>
      <c r="H2040">
        <f>IF(D2040&lt;=3,VLOOKUP(A2040&amp;D2040,[1]ratio_condo_family!$A:$F,6,FALSE),0)</f>
        <v>1.1770515766128145</v>
      </c>
      <c r="I2040">
        <f>VLOOKUP(A2040&amp;3,[1]ratio_condo_family!$A:$F,6,FALSE)</f>
        <v>1.1874909030958687</v>
      </c>
      <c r="J2040">
        <f>VLOOKUP(A2040,[1]ratio_family_bedrooms!$A:$K,9,FALSE)</f>
        <v>1.0588235294117647</v>
      </c>
      <c r="K2040">
        <f>VLOOKUP(A2040,[1]ratio_family_bedrooms!$A:$K,10,FALSE)</f>
        <v>1.2222222222222223</v>
      </c>
      <c r="L2040">
        <f>VLOOKUP(A2040,[1]ratio_family_bedrooms!$A:$K,11,FALSE)</f>
        <v>1.5</v>
      </c>
      <c r="M2040">
        <f t="shared" si="31"/>
        <v>949.71848688815601</v>
      </c>
    </row>
    <row r="2041" spans="1:13" x14ac:dyDescent="0.2">
      <c r="A2041">
        <v>2007</v>
      </c>
      <c r="B2041">
        <v>10</v>
      </c>
      <c r="C2041" t="s">
        <v>61</v>
      </c>
      <c r="D2041">
        <v>2</v>
      </c>
      <c r="E2041" t="s">
        <v>31</v>
      </c>
      <c r="F2041">
        <f>VLOOKUP(A2041&amp;B2041&amp;C2041&amp;D2041&amp;E2041,average_median_rates_2_aptFINAL!A:P,16,FALSE)</f>
        <v>989.55522434892066</v>
      </c>
      <c r="G2041">
        <f>VLOOKUP(A2041&amp;B2041&amp;C2041&amp;3&amp;E2041,average_median_rates_2_aptFINAL!A:P,16,FALSE)</f>
        <v>1068.6882693873649</v>
      </c>
      <c r="H2041">
        <f>IF(D2041&lt;=3,VLOOKUP(A2041&amp;D2041,[1]ratio_condo_family!$A:$F,6,FALSE),0)</f>
        <v>1.1770515766128145</v>
      </c>
      <c r="I2041">
        <f>VLOOKUP(A2041&amp;3,[1]ratio_condo_family!$A:$F,6,FALSE)</f>
        <v>1.1874909030958687</v>
      </c>
      <c r="J2041">
        <f>VLOOKUP(A2041,[1]ratio_family_bedrooms!$A:$K,9,FALSE)</f>
        <v>1.0588235294117647</v>
      </c>
      <c r="K2041">
        <f>VLOOKUP(A2041,[1]ratio_family_bedrooms!$A:$K,10,FALSE)</f>
        <v>1.2222222222222223</v>
      </c>
      <c r="L2041">
        <f>VLOOKUP(A2041,[1]ratio_family_bedrooms!$A:$K,11,FALSE)</f>
        <v>1.5</v>
      </c>
      <c r="M2041">
        <f t="shared" si="31"/>
        <v>1164.7575369653443</v>
      </c>
    </row>
    <row r="2042" spans="1:13" x14ac:dyDescent="0.2">
      <c r="A2042">
        <v>2007</v>
      </c>
      <c r="B2042">
        <v>10</v>
      </c>
      <c r="C2042" t="s">
        <v>61</v>
      </c>
      <c r="D2042">
        <v>2</v>
      </c>
      <c r="E2042" t="s">
        <v>32</v>
      </c>
      <c r="F2042">
        <f>VLOOKUP(A2042&amp;B2042&amp;C2042&amp;D2042&amp;E2042,average_median_rates_2_aptFINAL!A:P,16,FALSE)</f>
        <v>900.60558518983339</v>
      </c>
      <c r="G2042">
        <f>VLOOKUP(A2042&amp;B2042&amp;C2042&amp;3&amp;E2042,average_median_rates_2_aptFINAL!A:P,16,FALSE)</f>
        <v>1111.3967524069585</v>
      </c>
      <c r="H2042">
        <f>IF(D2042&lt;=3,VLOOKUP(A2042&amp;D2042,[1]ratio_condo_family!$A:$F,6,FALSE),0)</f>
        <v>1.1770515766128145</v>
      </c>
      <c r="I2042">
        <f>VLOOKUP(A2042&amp;3,[1]ratio_condo_family!$A:$F,6,FALSE)</f>
        <v>1.1874909030958687</v>
      </c>
      <c r="J2042">
        <f>VLOOKUP(A2042,[1]ratio_family_bedrooms!$A:$K,9,FALSE)</f>
        <v>1.0588235294117647</v>
      </c>
      <c r="K2042">
        <f>VLOOKUP(A2042,[1]ratio_family_bedrooms!$A:$K,10,FALSE)</f>
        <v>1.2222222222222223</v>
      </c>
      <c r="L2042">
        <f>VLOOKUP(A2042,[1]ratio_family_bedrooms!$A:$K,11,FALSE)</f>
        <v>1.5</v>
      </c>
      <c r="M2042">
        <f t="shared" si="31"/>
        <v>1060.0592239539997</v>
      </c>
    </row>
    <row r="2043" spans="1:13" x14ac:dyDescent="0.2">
      <c r="A2043">
        <v>2007</v>
      </c>
      <c r="B2043">
        <v>10</v>
      </c>
      <c r="C2043" t="s">
        <v>61</v>
      </c>
      <c r="D2043">
        <v>2</v>
      </c>
      <c r="E2043" t="s">
        <v>33</v>
      </c>
      <c r="F2043">
        <f>VLOOKUP(A2043&amp;B2043&amp;C2043&amp;D2043&amp;E2043,average_median_rates_2_aptFINAL!A:P,16,FALSE)</f>
        <v>1146.4916065265154</v>
      </c>
      <c r="G2043">
        <f>VLOOKUP(A2043&amp;B2043&amp;C2043&amp;3&amp;E2043,average_median_rates_2_aptFINAL!A:P,16,FALSE)</f>
        <v>1668.3763831010212</v>
      </c>
      <c r="H2043">
        <f>IF(D2043&lt;=3,VLOOKUP(A2043&amp;D2043,[1]ratio_condo_family!$A:$F,6,FALSE),0)</f>
        <v>1.1770515766128145</v>
      </c>
      <c r="I2043">
        <f>VLOOKUP(A2043&amp;3,[1]ratio_condo_family!$A:$F,6,FALSE)</f>
        <v>1.1874909030958687</v>
      </c>
      <c r="J2043">
        <f>VLOOKUP(A2043,[1]ratio_family_bedrooms!$A:$K,9,FALSE)</f>
        <v>1.0588235294117647</v>
      </c>
      <c r="K2043">
        <f>VLOOKUP(A2043,[1]ratio_family_bedrooms!$A:$K,10,FALSE)</f>
        <v>1.2222222222222223</v>
      </c>
      <c r="L2043">
        <f>VLOOKUP(A2043,[1]ratio_family_bedrooms!$A:$K,11,FALSE)</f>
        <v>1.5</v>
      </c>
      <c r="M2043">
        <f t="shared" si="31"/>
        <v>1349.4797530353935</v>
      </c>
    </row>
    <row r="2044" spans="1:13" x14ac:dyDescent="0.2">
      <c r="A2044">
        <v>2007</v>
      </c>
      <c r="B2044">
        <v>10</v>
      </c>
      <c r="C2044" t="s">
        <v>61</v>
      </c>
      <c r="D2044">
        <v>2</v>
      </c>
      <c r="E2044" t="s">
        <v>34</v>
      </c>
      <c r="F2044">
        <f>VLOOKUP(A2044&amp;B2044&amp;C2044&amp;D2044&amp;E2044,average_median_rates_2_aptFINAL!A:P,16,FALSE)</f>
        <v>1090.4510511452736</v>
      </c>
      <c r="G2044">
        <f>VLOOKUP(A2044&amp;B2044&amp;C2044&amp;3&amp;E2044,average_median_rates_2_aptFINAL!A:P,16,FALSE)</f>
        <v>1149.102241701393</v>
      </c>
      <c r="H2044">
        <f>IF(D2044&lt;=3,VLOOKUP(A2044&amp;D2044,[1]ratio_condo_family!$A:$F,6,FALSE),0)</f>
        <v>1.1770515766128145</v>
      </c>
      <c r="I2044">
        <f>VLOOKUP(A2044&amp;3,[1]ratio_condo_family!$A:$F,6,FALSE)</f>
        <v>1.1874909030958687</v>
      </c>
      <c r="J2044">
        <f>VLOOKUP(A2044,[1]ratio_family_bedrooms!$A:$K,9,FALSE)</f>
        <v>1.0588235294117647</v>
      </c>
      <c r="K2044">
        <f>VLOOKUP(A2044,[1]ratio_family_bedrooms!$A:$K,10,FALSE)</f>
        <v>1.2222222222222223</v>
      </c>
      <c r="L2044">
        <f>VLOOKUP(A2044,[1]ratio_family_bedrooms!$A:$K,11,FALSE)</f>
        <v>1.5</v>
      </c>
      <c r="M2044">
        <f t="shared" si="31"/>
        <v>1283.517128969645</v>
      </c>
    </row>
    <row r="2045" spans="1:13" x14ac:dyDescent="0.2">
      <c r="A2045">
        <v>2007</v>
      </c>
      <c r="B2045">
        <v>10</v>
      </c>
      <c r="C2045" t="s">
        <v>61</v>
      </c>
      <c r="D2045">
        <v>2</v>
      </c>
      <c r="E2045" t="s">
        <v>35</v>
      </c>
      <c r="F2045">
        <f>VLOOKUP(A2045&amp;B2045&amp;C2045&amp;D2045&amp;E2045,average_median_rates_2_aptFINAL!A:P,16,FALSE)</f>
        <v>1671.1727329777232</v>
      </c>
      <c r="G2045">
        <f>VLOOKUP(A2045&amp;B2045&amp;C2045&amp;3&amp;E2045,average_median_rates_2_aptFINAL!A:P,16,FALSE)</f>
        <v>2324.5617186377322</v>
      </c>
      <c r="H2045">
        <f>IF(D2045&lt;=3,VLOOKUP(A2045&amp;D2045,[1]ratio_condo_family!$A:$F,6,FALSE),0)</f>
        <v>1.1770515766128145</v>
      </c>
      <c r="I2045">
        <f>VLOOKUP(A2045&amp;3,[1]ratio_condo_family!$A:$F,6,FALSE)</f>
        <v>1.1874909030958687</v>
      </c>
      <c r="J2045">
        <f>VLOOKUP(A2045,[1]ratio_family_bedrooms!$A:$K,9,FALSE)</f>
        <v>1.0588235294117647</v>
      </c>
      <c r="K2045">
        <f>VLOOKUP(A2045,[1]ratio_family_bedrooms!$A:$K,10,FALSE)</f>
        <v>1.2222222222222223</v>
      </c>
      <c r="L2045">
        <f>VLOOKUP(A2045,[1]ratio_family_bedrooms!$A:$K,11,FALSE)</f>
        <v>1.5</v>
      </c>
      <c r="M2045">
        <f t="shared" si="31"/>
        <v>1967.0565001437751</v>
      </c>
    </row>
    <row r="2046" spans="1:13" x14ac:dyDescent="0.2">
      <c r="A2046">
        <v>2007</v>
      </c>
      <c r="B2046">
        <v>10</v>
      </c>
      <c r="C2046" t="s">
        <v>61</v>
      </c>
      <c r="D2046">
        <v>2</v>
      </c>
      <c r="E2046" t="s">
        <v>36</v>
      </c>
      <c r="F2046">
        <f>VLOOKUP(A2046&amp;B2046&amp;C2046&amp;D2046&amp;E2046,average_median_rates_2_aptFINAL!A:P,16,FALSE)</f>
        <v>939.10731095073731</v>
      </c>
      <c r="G2046">
        <f>VLOOKUP(A2046&amp;B2046&amp;C2046&amp;3&amp;E2046,average_median_rates_2_aptFINAL!A:P,16,FALSE)</f>
        <v>1047.7733151314842</v>
      </c>
      <c r="H2046">
        <f>IF(D2046&lt;=3,VLOOKUP(A2046&amp;D2046,[1]ratio_condo_family!$A:$F,6,FALSE),0)</f>
        <v>1.1770515766128145</v>
      </c>
      <c r="I2046">
        <f>VLOOKUP(A2046&amp;3,[1]ratio_condo_family!$A:$F,6,FALSE)</f>
        <v>1.1874909030958687</v>
      </c>
      <c r="J2046">
        <f>VLOOKUP(A2046,[1]ratio_family_bedrooms!$A:$K,9,FALSE)</f>
        <v>1.0588235294117647</v>
      </c>
      <c r="K2046">
        <f>VLOOKUP(A2046,[1]ratio_family_bedrooms!$A:$K,10,FALSE)</f>
        <v>1.2222222222222223</v>
      </c>
      <c r="L2046">
        <f>VLOOKUP(A2046,[1]ratio_family_bedrooms!$A:$K,11,FALSE)</f>
        <v>1.5</v>
      </c>
      <c r="M2046">
        <f t="shared" si="31"/>
        <v>1105.3777409631859</v>
      </c>
    </row>
    <row r="2047" spans="1:13" x14ac:dyDescent="0.2">
      <c r="A2047">
        <v>2007</v>
      </c>
      <c r="B2047">
        <v>10</v>
      </c>
      <c r="C2047" t="s">
        <v>61</v>
      </c>
      <c r="D2047">
        <v>2</v>
      </c>
      <c r="E2047" t="s">
        <v>37</v>
      </c>
      <c r="F2047">
        <f>VLOOKUP(A2047&amp;B2047&amp;C2047&amp;D2047&amp;E2047,average_median_rates_2_aptFINAL!A:P,16,FALSE)</f>
        <v>826.34138688421694</v>
      </c>
      <c r="G2047">
        <f>VLOOKUP(A2047&amp;B2047&amp;C2047&amp;3&amp;E2047,average_median_rates_2_aptFINAL!A:P,16,FALSE)</f>
        <v>769.0664709625762</v>
      </c>
      <c r="H2047">
        <f>IF(D2047&lt;=3,VLOOKUP(A2047&amp;D2047,[1]ratio_condo_family!$A:$F,6,FALSE),0)</f>
        <v>1.1770515766128145</v>
      </c>
      <c r="I2047">
        <f>VLOOKUP(A2047&amp;3,[1]ratio_condo_family!$A:$F,6,FALSE)</f>
        <v>1.1874909030958687</v>
      </c>
      <c r="J2047">
        <f>VLOOKUP(A2047,[1]ratio_family_bedrooms!$A:$K,9,FALSE)</f>
        <v>1.0588235294117647</v>
      </c>
      <c r="K2047">
        <f>VLOOKUP(A2047,[1]ratio_family_bedrooms!$A:$K,10,FALSE)</f>
        <v>1.2222222222222223</v>
      </c>
      <c r="L2047">
        <f>VLOOKUP(A2047,[1]ratio_family_bedrooms!$A:$K,11,FALSE)</f>
        <v>1.5</v>
      </c>
      <c r="M2047">
        <f t="shared" si="31"/>
        <v>972.64643225248722</v>
      </c>
    </row>
    <row r="2048" spans="1:13" x14ac:dyDescent="0.2">
      <c r="A2048">
        <v>2007</v>
      </c>
      <c r="B2048">
        <v>10</v>
      </c>
      <c r="C2048" t="s">
        <v>61</v>
      </c>
      <c r="D2048">
        <v>2</v>
      </c>
      <c r="E2048" t="s">
        <v>38</v>
      </c>
      <c r="F2048">
        <f>VLOOKUP(A2048&amp;B2048&amp;C2048&amp;D2048&amp;E2048,average_median_rates_2_aptFINAL!A:P,16,FALSE)</f>
        <v>730.16316284907441</v>
      </c>
      <c r="G2048">
        <f>VLOOKUP(A2048&amp;B2048&amp;C2048&amp;3&amp;E2048,average_median_rates_2_aptFINAL!A:P,16,FALSE)</f>
        <v>818.31893950280232</v>
      </c>
      <c r="H2048">
        <f>IF(D2048&lt;=3,VLOOKUP(A2048&amp;D2048,[1]ratio_condo_family!$A:$F,6,FALSE),0)</f>
        <v>1.1770515766128145</v>
      </c>
      <c r="I2048">
        <f>VLOOKUP(A2048&amp;3,[1]ratio_condo_family!$A:$F,6,FALSE)</f>
        <v>1.1874909030958687</v>
      </c>
      <c r="J2048">
        <f>VLOOKUP(A2048,[1]ratio_family_bedrooms!$A:$K,9,FALSE)</f>
        <v>1.0588235294117647</v>
      </c>
      <c r="K2048">
        <f>VLOOKUP(A2048,[1]ratio_family_bedrooms!$A:$K,10,FALSE)</f>
        <v>1.2222222222222223</v>
      </c>
      <c r="L2048">
        <f>VLOOKUP(A2048,[1]ratio_family_bedrooms!$A:$K,11,FALSE)</f>
        <v>1.5</v>
      </c>
      <c r="M2048">
        <f t="shared" si="31"/>
        <v>859.43970201610227</v>
      </c>
    </row>
    <row r="2049" spans="1:13" x14ac:dyDescent="0.2">
      <c r="A2049">
        <v>2007</v>
      </c>
      <c r="B2049">
        <v>10</v>
      </c>
      <c r="C2049" t="s">
        <v>61</v>
      </c>
      <c r="D2049">
        <v>2</v>
      </c>
      <c r="E2049" t="s">
        <v>39</v>
      </c>
      <c r="F2049">
        <f>VLOOKUP(A2049&amp;B2049&amp;C2049&amp;D2049&amp;E2049,average_median_rates_2_aptFINAL!A:P,16,FALSE)</f>
        <v>825.88484468151898</v>
      </c>
      <c r="G2049">
        <f>VLOOKUP(A2049&amp;B2049&amp;C2049&amp;3&amp;E2049,average_median_rates_2_aptFINAL!A:P,16,FALSE)</f>
        <v>1112.8610432533455</v>
      </c>
      <c r="H2049">
        <f>IF(D2049&lt;=3,VLOOKUP(A2049&amp;D2049,[1]ratio_condo_family!$A:$F,6,FALSE),0)</f>
        <v>1.1770515766128145</v>
      </c>
      <c r="I2049">
        <f>VLOOKUP(A2049&amp;3,[1]ratio_condo_family!$A:$F,6,FALSE)</f>
        <v>1.1874909030958687</v>
      </c>
      <c r="J2049">
        <f>VLOOKUP(A2049,[1]ratio_family_bedrooms!$A:$K,9,FALSE)</f>
        <v>1.0588235294117647</v>
      </c>
      <c r="K2049">
        <f>VLOOKUP(A2049,[1]ratio_family_bedrooms!$A:$K,10,FALSE)</f>
        <v>1.2222222222222223</v>
      </c>
      <c r="L2049">
        <f>VLOOKUP(A2049,[1]ratio_family_bedrooms!$A:$K,11,FALSE)</f>
        <v>1.5</v>
      </c>
      <c r="M2049">
        <f t="shared" si="31"/>
        <v>972.10905853301131</v>
      </c>
    </row>
    <row r="2050" spans="1:13" x14ac:dyDescent="0.2">
      <c r="A2050">
        <v>2007</v>
      </c>
      <c r="B2050">
        <v>10</v>
      </c>
      <c r="C2050" t="s">
        <v>61</v>
      </c>
      <c r="D2050">
        <v>2</v>
      </c>
      <c r="E2050" t="s">
        <v>40</v>
      </c>
      <c r="F2050">
        <f>VLOOKUP(A2050&amp;B2050&amp;C2050&amp;D2050&amp;E2050,average_median_rates_2_aptFINAL!A:P,16,FALSE)</f>
        <v>807.01443363664862</v>
      </c>
      <c r="G2050">
        <f>VLOOKUP(A2050&amp;B2050&amp;C2050&amp;3&amp;E2050,average_median_rates_2_aptFINAL!A:P,16,FALSE)</f>
        <v>871.33440309112132</v>
      </c>
      <c r="H2050">
        <f>IF(D2050&lt;=3,VLOOKUP(A2050&amp;D2050,[1]ratio_condo_family!$A:$F,6,FALSE),0)</f>
        <v>1.1770515766128145</v>
      </c>
      <c r="I2050">
        <f>VLOOKUP(A2050&amp;3,[1]ratio_condo_family!$A:$F,6,FALSE)</f>
        <v>1.1874909030958687</v>
      </c>
      <c r="J2050">
        <f>VLOOKUP(A2050,[1]ratio_family_bedrooms!$A:$K,9,FALSE)</f>
        <v>1.0588235294117647</v>
      </c>
      <c r="K2050">
        <f>VLOOKUP(A2050,[1]ratio_family_bedrooms!$A:$K,10,FALSE)</f>
        <v>1.2222222222222223</v>
      </c>
      <c r="L2050">
        <f>VLOOKUP(A2050,[1]ratio_family_bedrooms!$A:$K,11,FALSE)</f>
        <v>1.5</v>
      </c>
      <c r="M2050">
        <f t="shared" si="31"/>
        <v>949.8976114613148</v>
      </c>
    </row>
    <row r="2051" spans="1:13" x14ac:dyDescent="0.2">
      <c r="A2051">
        <v>2007</v>
      </c>
      <c r="B2051">
        <v>10</v>
      </c>
      <c r="C2051" t="s">
        <v>61</v>
      </c>
      <c r="D2051">
        <v>2</v>
      </c>
      <c r="E2051" t="s">
        <v>41</v>
      </c>
      <c r="F2051">
        <f>VLOOKUP(A2051&amp;B2051&amp;C2051&amp;D2051&amp;E2051,average_median_rates_2_aptFINAL!A:P,16,FALSE)</f>
        <v>832.27643551929725</v>
      </c>
      <c r="G2051">
        <f>VLOOKUP(A2051&amp;B2051&amp;C2051&amp;3&amp;E2051,average_median_rates_2_aptFINAL!A:P,16,FALSE)</f>
        <v>900.90494323897099</v>
      </c>
      <c r="H2051">
        <f>IF(D2051&lt;=3,VLOOKUP(A2051&amp;D2051,[1]ratio_condo_family!$A:$F,6,FALSE),0)</f>
        <v>1.1770515766128145</v>
      </c>
      <c r="I2051">
        <f>VLOOKUP(A2051&amp;3,[1]ratio_condo_family!$A:$F,6,FALSE)</f>
        <v>1.1874909030958687</v>
      </c>
      <c r="J2051">
        <f>VLOOKUP(A2051,[1]ratio_family_bedrooms!$A:$K,9,FALSE)</f>
        <v>1.0588235294117647</v>
      </c>
      <c r="K2051">
        <f>VLOOKUP(A2051,[1]ratio_family_bedrooms!$A:$K,10,FALSE)</f>
        <v>1.2222222222222223</v>
      </c>
      <c r="L2051">
        <f>VLOOKUP(A2051,[1]ratio_family_bedrooms!$A:$K,11,FALSE)</f>
        <v>1.5</v>
      </c>
      <c r="M2051">
        <f t="shared" ref="M2051:M2114" si="32">IF(D2051&lt;=3,F2051*H2051,IF(D2051=4,G2051*I2051*J2051,IF(D2051=5,G2051*I2051*J2051*K2051,IF(D2051=6,G2051*I2051*J2051*K2051*L2051,0))))</f>
        <v>979.63229060568221</v>
      </c>
    </row>
    <row r="2052" spans="1:13" x14ac:dyDescent="0.2">
      <c r="A2052">
        <v>2007</v>
      </c>
      <c r="B2052">
        <v>10</v>
      </c>
      <c r="C2052" t="s">
        <v>61</v>
      </c>
      <c r="D2052">
        <v>2</v>
      </c>
      <c r="E2052" t="s">
        <v>42</v>
      </c>
      <c r="F2052">
        <f>VLOOKUP(A2052&amp;B2052&amp;C2052&amp;D2052&amp;E2052,average_median_rates_2_aptFINAL!A:P,16,FALSE)</f>
        <v>738.91355506746174</v>
      </c>
      <c r="G2052">
        <f>VLOOKUP(A2052&amp;B2052&amp;C2052&amp;3&amp;E2052,average_median_rates_2_aptFINAL!A:P,16,FALSE)</f>
        <v>894.97456531110777</v>
      </c>
      <c r="H2052">
        <f>IF(D2052&lt;=3,VLOOKUP(A2052&amp;D2052,[1]ratio_condo_family!$A:$F,6,FALSE),0)</f>
        <v>1.1770515766128145</v>
      </c>
      <c r="I2052">
        <f>VLOOKUP(A2052&amp;3,[1]ratio_condo_family!$A:$F,6,FALSE)</f>
        <v>1.1874909030958687</v>
      </c>
      <c r="J2052">
        <f>VLOOKUP(A2052,[1]ratio_family_bedrooms!$A:$K,9,FALSE)</f>
        <v>1.0588235294117647</v>
      </c>
      <c r="K2052">
        <f>VLOOKUP(A2052,[1]ratio_family_bedrooms!$A:$K,10,FALSE)</f>
        <v>1.2222222222222223</v>
      </c>
      <c r="L2052">
        <f>VLOOKUP(A2052,[1]ratio_family_bedrooms!$A:$K,11,FALSE)</f>
        <v>1.5</v>
      </c>
      <c r="M2052">
        <f t="shared" si="32"/>
        <v>869.73936497273553</v>
      </c>
    </row>
    <row r="2053" spans="1:13" x14ac:dyDescent="0.2">
      <c r="A2053">
        <v>2007</v>
      </c>
      <c r="B2053">
        <v>10</v>
      </c>
      <c r="C2053" t="s">
        <v>61</v>
      </c>
      <c r="D2053">
        <v>2</v>
      </c>
      <c r="E2053" t="s">
        <v>43</v>
      </c>
      <c r="F2053">
        <f>VLOOKUP(A2053&amp;B2053&amp;C2053&amp;D2053&amp;E2053,average_median_rates_2_aptFINAL!A:P,16,FALSE)</f>
        <v>970</v>
      </c>
      <c r="G2053">
        <f>VLOOKUP(A2053&amp;B2053&amp;C2053&amp;3&amp;E2053,average_median_rates_2_aptFINAL!A:P,16,FALSE)</f>
        <v>1019</v>
      </c>
      <c r="H2053">
        <f>IF(D2053&lt;=3,VLOOKUP(A2053&amp;D2053,[1]ratio_condo_family!$A:$F,6,FALSE),0)</f>
        <v>1.1770515766128145</v>
      </c>
      <c r="I2053">
        <f>VLOOKUP(A2053&amp;3,[1]ratio_condo_family!$A:$F,6,FALSE)</f>
        <v>1.1874909030958687</v>
      </c>
      <c r="J2053">
        <f>VLOOKUP(A2053,[1]ratio_family_bedrooms!$A:$K,9,FALSE)</f>
        <v>1.0588235294117647</v>
      </c>
      <c r="K2053">
        <f>VLOOKUP(A2053,[1]ratio_family_bedrooms!$A:$K,10,FALSE)</f>
        <v>1.2222222222222223</v>
      </c>
      <c r="L2053">
        <f>VLOOKUP(A2053,[1]ratio_family_bedrooms!$A:$K,11,FALSE)</f>
        <v>1.5</v>
      </c>
      <c r="M2053">
        <f t="shared" si="32"/>
        <v>1141.7400293144301</v>
      </c>
    </row>
    <row r="2054" spans="1:13" x14ac:dyDescent="0.2">
      <c r="A2054">
        <v>2007</v>
      </c>
      <c r="B2054">
        <v>10</v>
      </c>
      <c r="C2054" t="s">
        <v>61</v>
      </c>
      <c r="D2054">
        <v>2</v>
      </c>
      <c r="E2054" t="s">
        <v>60</v>
      </c>
      <c r="F2054">
        <f>VLOOKUP(A2054&amp;B2054&amp;C2054&amp;D2054&amp;E2054,average_median_rates_2_aptFINAL!A:P,16,FALSE)</f>
        <v>913.08440539692469</v>
      </c>
      <c r="G2054">
        <f>VLOOKUP(A2054&amp;B2054&amp;C2054&amp;3&amp;E2054,average_median_rates_2_aptFINAL!A:P,16,FALSE)</f>
        <v>1079.9144992096585</v>
      </c>
      <c r="H2054">
        <f>IF(D2054&lt;=3,VLOOKUP(A2054&amp;D2054,[1]ratio_condo_family!$A:$F,6,FALSE),0)</f>
        <v>1.1770515766128145</v>
      </c>
      <c r="I2054">
        <f>VLOOKUP(A2054&amp;3,[1]ratio_condo_family!$A:$F,6,FALSE)</f>
        <v>1.1874909030958687</v>
      </c>
      <c r="J2054">
        <f>VLOOKUP(A2054,[1]ratio_family_bedrooms!$A:$K,9,FALSE)</f>
        <v>1.0588235294117647</v>
      </c>
      <c r="K2054">
        <f>VLOOKUP(A2054,[1]ratio_family_bedrooms!$A:$K,10,FALSE)</f>
        <v>1.2222222222222223</v>
      </c>
      <c r="L2054">
        <f>VLOOKUP(A2054,[1]ratio_family_bedrooms!$A:$K,11,FALSE)</f>
        <v>1.5</v>
      </c>
      <c r="M2054">
        <f t="shared" si="32"/>
        <v>1074.7474389530244</v>
      </c>
    </row>
    <row r="2055" spans="1:13" x14ac:dyDescent="0.2">
      <c r="A2055">
        <v>2007</v>
      </c>
      <c r="B2055">
        <v>10</v>
      </c>
      <c r="C2055" t="s">
        <v>61</v>
      </c>
      <c r="D2055">
        <v>3</v>
      </c>
      <c r="E2055" t="s">
        <v>12</v>
      </c>
      <c r="F2055">
        <f>VLOOKUP(A2055&amp;B2055&amp;C2055&amp;D2055&amp;E2055,average_median_rates_2_aptFINAL!A:P,16,FALSE)</f>
        <v>2033.5745876642513</v>
      </c>
      <c r="G2055">
        <f>VLOOKUP(A2055&amp;B2055&amp;C2055&amp;3&amp;E2055,average_median_rates_2_aptFINAL!A:P,16,FALSE)</f>
        <v>2033.5745876642513</v>
      </c>
      <c r="H2055">
        <f>IF(D2055&lt;=3,VLOOKUP(A2055&amp;D2055,[1]ratio_condo_family!$A:$F,6,FALSE),0)</f>
        <v>1.1874909030958687</v>
      </c>
      <c r="I2055">
        <f>VLOOKUP(A2055&amp;3,[1]ratio_condo_family!$A:$F,6,FALSE)</f>
        <v>1.1874909030958687</v>
      </c>
      <c r="J2055">
        <f>VLOOKUP(A2055,[1]ratio_family_bedrooms!$A:$K,9,FALSE)</f>
        <v>1.0588235294117647</v>
      </c>
      <c r="K2055">
        <f>VLOOKUP(A2055,[1]ratio_family_bedrooms!$A:$K,10,FALSE)</f>
        <v>1.2222222222222223</v>
      </c>
      <c r="L2055">
        <f>VLOOKUP(A2055,[1]ratio_family_bedrooms!$A:$K,11,FALSE)</f>
        <v>1.5</v>
      </c>
      <c r="M2055">
        <f t="shared" si="32"/>
        <v>2414.8513236182307</v>
      </c>
    </row>
    <row r="2056" spans="1:13" x14ac:dyDescent="0.2">
      <c r="A2056">
        <v>2007</v>
      </c>
      <c r="B2056">
        <v>10</v>
      </c>
      <c r="C2056" t="s">
        <v>61</v>
      </c>
      <c r="D2056">
        <v>3</v>
      </c>
      <c r="E2056" t="s">
        <v>16</v>
      </c>
      <c r="F2056">
        <f>VLOOKUP(A2056&amp;B2056&amp;C2056&amp;D2056&amp;E2056,average_median_rates_2_aptFINAL!A:P,16,FALSE)</f>
        <v>1761.8556648122651</v>
      </c>
      <c r="G2056">
        <f>VLOOKUP(A2056&amp;B2056&amp;C2056&amp;3&amp;E2056,average_median_rates_2_aptFINAL!A:P,16,FALSE)</f>
        <v>1761.8556648122651</v>
      </c>
      <c r="H2056">
        <f>IF(D2056&lt;=3,VLOOKUP(A2056&amp;D2056,[1]ratio_condo_family!$A:$F,6,FALSE),0)</f>
        <v>1.1874909030958687</v>
      </c>
      <c r="I2056">
        <f>VLOOKUP(A2056&amp;3,[1]ratio_condo_family!$A:$F,6,FALSE)</f>
        <v>1.1874909030958687</v>
      </c>
      <c r="J2056">
        <f>VLOOKUP(A2056,[1]ratio_family_bedrooms!$A:$K,9,FALSE)</f>
        <v>1.0588235294117647</v>
      </c>
      <c r="K2056">
        <f>VLOOKUP(A2056,[1]ratio_family_bedrooms!$A:$K,10,FALSE)</f>
        <v>1.2222222222222223</v>
      </c>
      <c r="L2056">
        <f>VLOOKUP(A2056,[1]ratio_family_bedrooms!$A:$K,11,FALSE)</f>
        <v>1.5</v>
      </c>
      <c r="M2056">
        <f t="shared" si="32"/>
        <v>2092.1875745324887</v>
      </c>
    </row>
    <row r="2057" spans="1:13" x14ac:dyDescent="0.2">
      <c r="A2057">
        <v>2007</v>
      </c>
      <c r="B2057">
        <v>10</v>
      </c>
      <c r="C2057" t="s">
        <v>61</v>
      </c>
      <c r="D2057">
        <v>3</v>
      </c>
      <c r="E2057" t="s">
        <v>17</v>
      </c>
      <c r="F2057">
        <f>VLOOKUP(A2057&amp;B2057&amp;C2057&amp;D2057&amp;E2057,average_median_rates_2_aptFINAL!A:P,16,FALSE)</f>
        <v>1880.2409649374902</v>
      </c>
      <c r="G2057">
        <f>VLOOKUP(A2057&amp;B2057&amp;C2057&amp;3&amp;E2057,average_median_rates_2_aptFINAL!A:P,16,FALSE)</f>
        <v>1880.2409649374902</v>
      </c>
      <c r="H2057">
        <f>IF(D2057&lt;=3,VLOOKUP(A2057&amp;D2057,[1]ratio_condo_family!$A:$F,6,FALSE),0)</f>
        <v>1.1874909030958687</v>
      </c>
      <c r="I2057">
        <f>VLOOKUP(A2057&amp;3,[1]ratio_condo_family!$A:$F,6,FALSE)</f>
        <v>1.1874909030958687</v>
      </c>
      <c r="J2057">
        <f>VLOOKUP(A2057,[1]ratio_family_bedrooms!$A:$K,9,FALSE)</f>
        <v>1.0588235294117647</v>
      </c>
      <c r="K2057">
        <f>VLOOKUP(A2057,[1]ratio_family_bedrooms!$A:$K,10,FALSE)</f>
        <v>1.2222222222222223</v>
      </c>
      <c r="L2057">
        <f>VLOOKUP(A2057,[1]ratio_family_bedrooms!$A:$K,11,FALSE)</f>
        <v>1.5</v>
      </c>
      <c r="M2057">
        <f t="shared" si="32"/>
        <v>2232.7690414914678</v>
      </c>
    </row>
    <row r="2058" spans="1:13" x14ac:dyDescent="0.2">
      <c r="A2058">
        <v>2007</v>
      </c>
      <c r="B2058">
        <v>10</v>
      </c>
      <c r="C2058" t="s">
        <v>61</v>
      </c>
      <c r="D2058">
        <v>3</v>
      </c>
      <c r="E2058" t="s">
        <v>19</v>
      </c>
      <c r="F2058">
        <f>VLOOKUP(A2058&amp;B2058&amp;C2058&amp;D2058&amp;E2058,average_median_rates_2_aptFINAL!A:P,16,FALSE)</f>
        <v>1522.1303348182166</v>
      </c>
      <c r="G2058">
        <f>VLOOKUP(A2058&amp;B2058&amp;C2058&amp;3&amp;E2058,average_median_rates_2_aptFINAL!A:P,16,FALSE)</f>
        <v>1522.1303348182166</v>
      </c>
      <c r="H2058">
        <f>IF(D2058&lt;=3,VLOOKUP(A2058&amp;D2058,[1]ratio_condo_family!$A:$F,6,FALSE),0)</f>
        <v>1.1874909030958687</v>
      </c>
      <c r="I2058">
        <f>VLOOKUP(A2058&amp;3,[1]ratio_condo_family!$A:$F,6,FALSE)</f>
        <v>1.1874909030958687</v>
      </c>
      <c r="J2058">
        <f>VLOOKUP(A2058,[1]ratio_family_bedrooms!$A:$K,9,FALSE)</f>
        <v>1.0588235294117647</v>
      </c>
      <c r="K2058">
        <f>VLOOKUP(A2058,[1]ratio_family_bedrooms!$A:$K,10,FALSE)</f>
        <v>1.2222222222222223</v>
      </c>
      <c r="L2058">
        <f>VLOOKUP(A2058,[1]ratio_family_bedrooms!$A:$K,11,FALSE)</f>
        <v>1.5</v>
      </c>
      <c r="M2058">
        <f t="shared" si="32"/>
        <v>1807.515925922901</v>
      </c>
    </row>
    <row r="2059" spans="1:13" x14ac:dyDescent="0.2">
      <c r="A2059">
        <v>2007</v>
      </c>
      <c r="B2059">
        <v>10</v>
      </c>
      <c r="C2059" t="s">
        <v>61</v>
      </c>
      <c r="D2059">
        <v>3</v>
      </c>
      <c r="E2059" t="s">
        <v>20</v>
      </c>
      <c r="F2059">
        <f>VLOOKUP(A2059&amp;B2059&amp;C2059&amp;D2059&amp;E2059,average_median_rates_2_aptFINAL!A:P,16,FALSE)</f>
        <v>1926.4576447765467</v>
      </c>
      <c r="G2059">
        <f>VLOOKUP(A2059&amp;B2059&amp;C2059&amp;3&amp;E2059,average_median_rates_2_aptFINAL!A:P,16,FALSE)</f>
        <v>1926.4576447765467</v>
      </c>
      <c r="H2059">
        <f>IF(D2059&lt;=3,VLOOKUP(A2059&amp;D2059,[1]ratio_condo_family!$A:$F,6,FALSE),0)</f>
        <v>1.1874909030958687</v>
      </c>
      <c r="I2059">
        <f>VLOOKUP(A2059&amp;3,[1]ratio_condo_family!$A:$F,6,FALSE)</f>
        <v>1.1874909030958687</v>
      </c>
      <c r="J2059">
        <f>VLOOKUP(A2059,[1]ratio_family_bedrooms!$A:$K,9,FALSE)</f>
        <v>1.0588235294117647</v>
      </c>
      <c r="K2059">
        <f>VLOOKUP(A2059,[1]ratio_family_bedrooms!$A:$K,10,FALSE)</f>
        <v>1.2222222222222223</v>
      </c>
      <c r="L2059">
        <f>VLOOKUP(A2059,[1]ratio_family_bedrooms!$A:$K,11,FALSE)</f>
        <v>1.5</v>
      </c>
      <c r="M2059">
        <f t="shared" si="32"/>
        <v>2287.6509283716414</v>
      </c>
    </row>
    <row r="2060" spans="1:13" x14ac:dyDescent="0.2">
      <c r="A2060">
        <v>2007</v>
      </c>
      <c r="B2060">
        <v>10</v>
      </c>
      <c r="C2060" t="s">
        <v>61</v>
      </c>
      <c r="D2060">
        <v>3</v>
      </c>
      <c r="E2060" t="s">
        <v>21</v>
      </c>
      <c r="F2060">
        <f>VLOOKUP(A2060&amp;B2060&amp;C2060&amp;D2060&amp;E2060,average_median_rates_2_aptFINAL!A:P,16,FALSE)</f>
        <v>1860.4547348756985</v>
      </c>
      <c r="G2060">
        <f>VLOOKUP(A2060&amp;B2060&amp;C2060&amp;3&amp;E2060,average_median_rates_2_aptFINAL!A:P,16,FALSE)</f>
        <v>1860.4547348756985</v>
      </c>
      <c r="H2060">
        <f>IF(D2060&lt;=3,VLOOKUP(A2060&amp;D2060,[1]ratio_condo_family!$A:$F,6,FALSE),0)</f>
        <v>1.1874909030958687</v>
      </c>
      <c r="I2060">
        <f>VLOOKUP(A2060&amp;3,[1]ratio_condo_family!$A:$F,6,FALSE)</f>
        <v>1.1874909030958687</v>
      </c>
      <c r="J2060">
        <f>VLOOKUP(A2060,[1]ratio_family_bedrooms!$A:$K,9,FALSE)</f>
        <v>1.0588235294117647</v>
      </c>
      <c r="K2060">
        <f>VLOOKUP(A2060,[1]ratio_family_bedrooms!$A:$K,10,FALSE)</f>
        <v>1.2222222222222223</v>
      </c>
      <c r="L2060">
        <f>VLOOKUP(A2060,[1]ratio_family_bedrooms!$A:$K,11,FALSE)</f>
        <v>1.5</v>
      </c>
      <c r="M2060">
        <f t="shared" si="32"/>
        <v>2209.273073286528</v>
      </c>
    </row>
    <row r="2061" spans="1:13" x14ac:dyDescent="0.2">
      <c r="A2061">
        <v>2007</v>
      </c>
      <c r="B2061">
        <v>10</v>
      </c>
      <c r="C2061" t="s">
        <v>61</v>
      </c>
      <c r="D2061">
        <v>3</v>
      </c>
      <c r="E2061" t="s">
        <v>23</v>
      </c>
      <c r="F2061">
        <f>VLOOKUP(A2061&amp;B2061&amp;C2061&amp;D2061&amp;E2061,average_median_rates_2_aptFINAL!A:P,16,FALSE)</f>
        <v>951.64262106624494</v>
      </c>
      <c r="G2061">
        <f>VLOOKUP(A2061&amp;B2061&amp;C2061&amp;3&amp;E2061,average_median_rates_2_aptFINAL!A:P,16,FALSE)</f>
        <v>951.64262106624494</v>
      </c>
      <c r="H2061">
        <f>IF(D2061&lt;=3,VLOOKUP(A2061&amp;D2061,[1]ratio_condo_family!$A:$F,6,FALSE),0)</f>
        <v>1.1874909030958687</v>
      </c>
      <c r="I2061">
        <f>VLOOKUP(A2061&amp;3,[1]ratio_condo_family!$A:$F,6,FALSE)</f>
        <v>1.1874909030958687</v>
      </c>
      <c r="J2061">
        <f>VLOOKUP(A2061,[1]ratio_family_bedrooms!$A:$K,9,FALSE)</f>
        <v>1.0588235294117647</v>
      </c>
      <c r="K2061">
        <f>VLOOKUP(A2061,[1]ratio_family_bedrooms!$A:$K,10,FALSE)</f>
        <v>1.2222222222222223</v>
      </c>
      <c r="L2061">
        <f>VLOOKUP(A2061,[1]ratio_family_bedrooms!$A:$K,11,FALSE)</f>
        <v>1.5</v>
      </c>
      <c r="M2061">
        <f t="shared" si="32"/>
        <v>1130.0669555144748</v>
      </c>
    </row>
    <row r="2062" spans="1:13" x14ac:dyDescent="0.2">
      <c r="A2062">
        <v>2007</v>
      </c>
      <c r="B2062">
        <v>10</v>
      </c>
      <c r="C2062" t="s">
        <v>61</v>
      </c>
      <c r="D2062">
        <v>3</v>
      </c>
      <c r="E2062" t="s">
        <v>24</v>
      </c>
      <c r="F2062">
        <f>VLOOKUP(A2062&amp;B2062&amp;C2062&amp;D2062&amp;E2062,average_median_rates_2_aptFINAL!A:P,16,FALSE)</f>
        <v>1013.4723020548931</v>
      </c>
      <c r="G2062">
        <f>VLOOKUP(A2062&amp;B2062&amp;C2062&amp;3&amp;E2062,average_median_rates_2_aptFINAL!A:P,16,FALSE)</f>
        <v>1013.4723020548931</v>
      </c>
      <c r="H2062">
        <f>IF(D2062&lt;=3,VLOOKUP(A2062&amp;D2062,[1]ratio_condo_family!$A:$F,6,FALSE),0)</f>
        <v>1.1874909030958687</v>
      </c>
      <c r="I2062">
        <f>VLOOKUP(A2062&amp;3,[1]ratio_condo_family!$A:$F,6,FALSE)</f>
        <v>1.1874909030958687</v>
      </c>
      <c r="J2062">
        <f>VLOOKUP(A2062,[1]ratio_family_bedrooms!$A:$K,9,FALSE)</f>
        <v>1.0588235294117647</v>
      </c>
      <c r="K2062">
        <f>VLOOKUP(A2062,[1]ratio_family_bedrooms!$A:$K,10,FALSE)</f>
        <v>1.2222222222222223</v>
      </c>
      <c r="L2062">
        <f>VLOOKUP(A2062,[1]ratio_family_bedrooms!$A:$K,11,FALSE)</f>
        <v>1.5</v>
      </c>
      <c r="M2062">
        <f t="shared" si="32"/>
        <v>1203.4891392298141</v>
      </c>
    </row>
    <row r="2063" spans="1:13" x14ac:dyDescent="0.2">
      <c r="A2063">
        <v>2007</v>
      </c>
      <c r="B2063">
        <v>10</v>
      </c>
      <c r="C2063" t="s">
        <v>61</v>
      </c>
      <c r="D2063">
        <v>3</v>
      </c>
      <c r="E2063" t="s">
        <v>25</v>
      </c>
      <c r="F2063">
        <f>VLOOKUP(A2063&amp;B2063&amp;C2063&amp;D2063&amp;E2063,average_median_rates_2_aptFINAL!A:P,16,FALSE)</f>
        <v>958.21565997668858</v>
      </c>
      <c r="G2063">
        <f>VLOOKUP(A2063&amp;B2063&amp;C2063&amp;3&amp;E2063,average_median_rates_2_aptFINAL!A:P,16,FALSE)</f>
        <v>958.21565997668858</v>
      </c>
      <c r="H2063">
        <f>IF(D2063&lt;=3,VLOOKUP(A2063&amp;D2063,[1]ratio_condo_family!$A:$F,6,FALSE),0)</f>
        <v>1.1874909030958687</v>
      </c>
      <c r="I2063">
        <f>VLOOKUP(A2063&amp;3,[1]ratio_condo_family!$A:$F,6,FALSE)</f>
        <v>1.1874909030958687</v>
      </c>
      <c r="J2063">
        <f>VLOOKUP(A2063,[1]ratio_family_bedrooms!$A:$K,9,FALSE)</f>
        <v>1.0588235294117647</v>
      </c>
      <c r="K2063">
        <f>VLOOKUP(A2063,[1]ratio_family_bedrooms!$A:$K,10,FALSE)</f>
        <v>1.2222222222222223</v>
      </c>
      <c r="L2063">
        <f>VLOOKUP(A2063,[1]ratio_family_bedrooms!$A:$K,11,FALSE)</f>
        <v>1.5</v>
      </c>
      <c r="M2063">
        <f t="shared" si="32"/>
        <v>1137.8723794263217</v>
      </c>
    </row>
    <row r="2064" spans="1:13" x14ac:dyDescent="0.2">
      <c r="A2064">
        <v>2007</v>
      </c>
      <c r="B2064">
        <v>10</v>
      </c>
      <c r="C2064" t="s">
        <v>61</v>
      </c>
      <c r="D2064">
        <v>3</v>
      </c>
      <c r="E2064" t="s">
        <v>26</v>
      </c>
      <c r="F2064">
        <f>VLOOKUP(A2064&amp;B2064&amp;C2064&amp;D2064&amp;E2064,average_median_rates_2_aptFINAL!A:P,16,FALSE)</f>
        <v>990.08025578387719</v>
      </c>
      <c r="G2064">
        <f>VLOOKUP(A2064&amp;B2064&amp;C2064&amp;3&amp;E2064,average_median_rates_2_aptFINAL!A:P,16,FALSE)</f>
        <v>990.08025578387719</v>
      </c>
      <c r="H2064">
        <f>IF(D2064&lt;=3,VLOOKUP(A2064&amp;D2064,[1]ratio_condo_family!$A:$F,6,FALSE),0)</f>
        <v>1.1874909030958687</v>
      </c>
      <c r="I2064">
        <f>VLOOKUP(A2064&amp;3,[1]ratio_condo_family!$A:$F,6,FALSE)</f>
        <v>1.1874909030958687</v>
      </c>
      <c r="J2064">
        <f>VLOOKUP(A2064,[1]ratio_family_bedrooms!$A:$K,9,FALSE)</f>
        <v>1.0588235294117647</v>
      </c>
      <c r="K2064">
        <f>VLOOKUP(A2064,[1]ratio_family_bedrooms!$A:$K,10,FALSE)</f>
        <v>1.2222222222222223</v>
      </c>
      <c r="L2064">
        <f>VLOOKUP(A2064,[1]ratio_family_bedrooms!$A:$K,11,FALSE)</f>
        <v>1.5</v>
      </c>
      <c r="M2064">
        <f t="shared" si="32"/>
        <v>1175.711297078185</v>
      </c>
    </row>
    <row r="2065" spans="1:13" x14ac:dyDescent="0.2">
      <c r="A2065">
        <v>2007</v>
      </c>
      <c r="B2065">
        <v>10</v>
      </c>
      <c r="C2065" t="s">
        <v>61</v>
      </c>
      <c r="D2065">
        <v>3</v>
      </c>
      <c r="E2065" t="s">
        <v>27</v>
      </c>
      <c r="F2065">
        <f>VLOOKUP(A2065&amp;B2065&amp;C2065&amp;D2065&amp;E2065,average_median_rates_2_aptFINAL!A:P,16,FALSE)</f>
        <v>1886.8119701106441</v>
      </c>
      <c r="G2065">
        <f>VLOOKUP(A2065&amp;B2065&amp;C2065&amp;3&amp;E2065,average_median_rates_2_aptFINAL!A:P,16,FALSE)</f>
        <v>1886.8119701106441</v>
      </c>
      <c r="H2065">
        <f>IF(D2065&lt;=3,VLOOKUP(A2065&amp;D2065,[1]ratio_condo_family!$A:$F,6,FALSE),0)</f>
        <v>1.1874909030958687</v>
      </c>
      <c r="I2065">
        <f>VLOOKUP(A2065&amp;3,[1]ratio_condo_family!$A:$F,6,FALSE)</f>
        <v>1.1874909030958687</v>
      </c>
      <c r="J2065">
        <f>VLOOKUP(A2065,[1]ratio_family_bedrooms!$A:$K,9,FALSE)</f>
        <v>1.0588235294117647</v>
      </c>
      <c r="K2065">
        <f>VLOOKUP(A2065,[1]ratio_family_bedrooms!$A:$K,10,FALSE)</f>
        <v>1.2222222222222223</v>
      </c>
      <c r="L2065">
        <f>VLOOKUP(A2065,[1]ratio_family_bedrooms!$A:$K,11,FALSE)</f>
        <v>1.5</v>
      </c>
      <c r="M2065">
        <f t="shared" si="32"/>
        <v>2240.5720503587841</v>
      </c>
    </row>
    <row r="2066" spans="1:13" x14ac:dyDescent="0.2">
      <c r="A2066">
        <v>2007</v>
      </c>
      <c r="B2066">
        <v>10</v>
      </c>
      <c r="C2066" t="s">
        <v>61</v>
      </c>
      <c r="D2066">
        <v>3</v>
      </c>
      <c r="E2066" t="s">
        <v>28</v>
      </c>
      <c r="F2066">
        <f>VLOOKUP(A2066&amp;B2066&amp;C2066&amp;D2066&amp;E2066,average_median_rates_2_aptFINAL!A:P,16,FALSE)</f>
        <v>1134.0932605259366</v>
      </c>
      <c r="G2066">
        <f>VLOOKUP(A2066&amp;B2066&amp;C2066&amp;3&amp;E2066,average_median_rates_2_aptFINAL!A:P,16,FALSE)</f>
        <v>1134.0932605259366</v>
      </c>
      <c r="H2066">
        <f>IF(D2066&lt;=3,VLOOKUP(A2066&amp;D2066,[1]ratio_condo_family!$A:$F,6,FALSE),0)</f>
        <v>1.1874909030958687</v>
      </c>
      <c r="I2066">
        <f>VLOOKUP(A2066&amp;3,[1]ratio_condo_family!$A:$F,6,FALSE)</f>
        <v>1.1874909030958687</v>
      </c>
      <c r="J2066">
        <f>VLOOKUP(A2066,[1]ratio_family_bedrooms!$A:$K,9,FALSE)</f>
        <v>1.0588235294117647</v>
      </c>
      <c r="K2066">
        <f>VLOOKUP(A2066,[1]ratio_family_bedrooms!$A:$K,10,FALSE)</f>
        <v>1.2222222222222223</v>
      </c>
      <c r="L2066">
        <f>VLOOKUP(A2066,[1]ratio_family_bedrooms!$A:$K,11,FALSE)</f>
        <v>1.5</v>
      </c>
      <c r="M2066">
        <f t="shared" si="32"/>
        <v>1346.7254301368828</v>
      </c>
    </row>
    <row r="2067" spans="1:13" x14ac:dyDescent="0.2">
      <c r="A2067">
        <v>2007</v>
      </c>
      <c r="B2067">
        <v>10</v>
      </c>
      <c r="C2067" t="s">
        <v>61</v>
      </c>
      <c r="D2067">
        <v>3</v>
      </c>
      <c r="E2067" t="s">
        <v>29</v>
      </c>
      <c r="F2067">
        <f>VLOOKUP(A2067&amp;B2067&amp;C2067&amp;D2067&amp;E2067,average_median_rates_2_aptFINAL!A:P,16,FALSE)</f>
        <v>864.2976720793215</v>
      </c>
      <c r="G2067">
        <f>VLOOKUP(A2067&amp;B2067&amp;C2067&amp;3&amp;E2067,average_median_rates_2_aptFINAL!A:P,16,FALSE)</f>
        <v>864.2976720793215</v>
      </c>
      <c r="H2067">
        <f>IF(D2067&lt;=3,VLOOKUP(A2067&amp;D2067,[1]ratio_condo_family!$A:$F,6,FALSE),0)</f>
        <v>1.1874909030958687</v>
      </c>
      <c r="I2067">
        <f>VLOOKUP(A2067&amp;3,[1]ratio_condo_family!$A:$F,6,FALSE)</f>
        <v>1.1874909030958687</v>
      </c>
      <c r="J2067">
        <f>VLOOKUP(A2067,[1]ratio_family_bedrooms!$A:$K,9,FALSE)</f>
        <v>1.0588235294117647</v>
      </c>
      <c r="K2067">
        <f>VLOOKUP(A2067,[1]ratio_family_bedrooms!$A:$K,10,FALSE)</f>
        <v>1.2222222222222223</v>
      </c>
      <c r="L2067">
        <f>VLOOKUP(A2067,[1]ratio_family_bedrooms!$A:$K,11,FALSE)</f>
        <v>1.5</v>
      </c>
      <c r="M2067">
        <f t="shared" si="32"/>
        <v>1026.3456231611306</v>
      </c>
    </row>
    <row r="2068" spans="1:13" x14ac:dyDescent="0.2">
      <c r="A2068">
        <v>2007</v>
      </c>
      <c r="B2068">
        <v>10</v>
      </c>
      <c r="C2068" t="s">
        <v>61</v>
      </c>
      <c r="D2068">
        <v>3</v>
      </c>
      <c r="E2068" t="s">
        <v>31</v>
      </c>
      <c r="F2068">
        <f>VLOOKUP(A2068&amp;B2068&amp;C2068&amp;D2068&amp;E2068,average_median_rates_2_aptFINAL!A:P,16,FALSE)</f>
        <v>1068.6882693873649</v>
      </c>
      <c r="G2068">
        <f>VLOOKUP(A2068&amp;B2068&amp;C2068&amp;3&amp;E2068,average_median_rates_2_aptFINAL!A:P,16,FALSE)</f>
        <v>1068.6882693873649</v>
      </c>
      <c r="H2068">
        <f>IF(D2068&lt;=3,VLOOKUP(A2068&amp;D2068,[1]ratio_condo_family!$A:$F,6,FALSE),0)</f>
        <v>1.1874909030958687</v>
      </c>
      <c r="I2068">
        <f>VLOOKUP(A2068&amp;3,[1]ratio_condo_family!$A:$F,6,FALSE)</f>
        <v>1.1874909030958687</v>
      </c>
      <c r="J2068">
        <f>VLOOKUP(A2068,[1]ratio_family_bedrooms!$A:$K,9,FALSE)</f>
        <v>1.0588235294117647</v>
      </c>
      <c r="K2068">
        <f>VLOOKUP(A2068,[1]ratio_family_bedrooms!$A:$K,10,FALSE)</f>
        <v>1.2222222222222223</v>
      </c>
      <c r="L2068">
        <f>VLOOKUP(A2068,[1]ratio_family_bedrooms!$A:$K,11,FALSE)</f>
        <v>1.5</v>
      </c>
      <c r="M2068">
        <f t="shared" si="32"/>
        <v>1269.057598142763</v>
      </c>
    </row>
    <row r="2069" spans="1:13" x14ac:dyDescent="0.2">
      <c r="A2069">
        <v>2007</v>
      </c>
      <c r="B2069">
        <v>10</v>
      </c>
      <c r="C2069" t="s">
        <v>61</v>
      </c>
      <c r="D2069">
        <v>3</v>
      </c>
      <c r="E2069" t="s">
        <v>32</v>
      </c>
      <c r="F2069">
        <f>VLOOKUP(A2069&amp;B2069&amp;C2069&amp;D2069&amp;E2069,average_median_rates_2_aptFINAL!A:P,16,FALSE)</f>
        <v>1111.3967524069585</v>
      </c>
      <c r="G2069">
        <f>VLOOKUP(A2069&amp;B2069&amp;C2069&amp;3&amp;E2069,average_median_rates_2_aptFINAL!A:P,16,FALSE)</f>
        <v>1111.3967524069585</v>
      </c>
      <c r="H2069">
        <f>IF(D2069&lt;=3,VLOOKUP(A2069&amp;D2069,[1]ratio_condo_family!$A:$F,6,FALSE),0)</f>
        <v>1.1874909030958687</v>
      </c>
      <c r="I2069">
        <f>VLOOKUP(A2069&amp;3,[1]ratio_condo_family!$A:$F,6,FALSE)</f>
        <v>1.1874909030958687</v>
      </c>
      <c r="J2069">
        <f>VLOOKUP(A2069,[1]ratio_family_bedrooms!$A:$K,9,FALSE)</f>
        <v>1.0588235294117647</v>
      </c>
      <c r="K2069">
        <f>VLOOKUP(A2069,[1]ratio_family_bedrooms!$A:$K,10,FALSE)</f>
        <v>1.2222222222222223</v>
      </c>
      <c r="L2069">
        <f>VLOOKUP(A2069,[1]ratio_family_bedrooms!$A:$K,11,FALSE)</f>
        <v>1.5</v>
      </c>
      <c r="M2069">
        <f t="shared" si="32"/>
        <v>1319.7735332135546</v>
      </c>
    </row>
    <row r="2070" spans="1:13" x14ac:dyDescent="0.2">
      <c r="A2070">
        <v>2007</v>
      </c>
      <c r="B2070">
        <v>10</v>
      </c>
      <c r="C2070" t="s">
        <v>61</v>
      </c>
      <c r="D2070">
        <v>3</v>
      </c>
      <c r="E2070" t="s">
        <v>33</v>
      </c>
      <c r="F2070">
        <f>VLOOKUP(A2070&amp;B2070&amp;C2070&amp;D2070&amp;E2070,average_median_rates_2_aptFINAL!A:P,16,FALSE)</f>
        <v>1668.3763831010212</v>
      </c>
      <c r="G2070">
        <f>VLOOKUP(A2070&amp;B2070&amp;C2070&amp;3&amp;E2070,average_median_rates_2_aptFINAL!A:P,16,FALSE)</f>
        <v>1668.3763831010212</v>
      </c>
      <c r="H2070">
        <f>IF(D2070&lt;=3,VLOOKUP(A2070&amp;D2070,[1]ratio_condo_family!$A:$F,6,FALSE),0)</f>
        <v>1.1874909030958687</v>
      </c>
      <c r="I2070">
        <f>VLOOKUP(A2070&amp;3,[1]ratio_condo_family!$A:$F,6,FALSE)</f>
        <v>1.1874909030958687</v>
      </c>
      <c r="J2070">
        <f>VLOOKUP(A2070,[1]ratio_family_bedrooms!$A:$K,9,FALSE)</f>
        <v>1.0588235294117647</v>
      </c>
      <c r="K2070">
        <f>VLOOKUP(A2070,[1]ratio_family_bedrooms!$A:$K,10,FALSE)</f>
        <v>1.2222222222222223</v>
      </c>
      <c r="L2070">
        <f>VLOOKUP(A2070,[1]ratio_family_bedrooms!$A:$K,11,FALSE)</f>
        <v>1.5</v>
      </c>
      <c r="M2070">
        <f t="shared" si="32"/>
        <v>1981.1817778724508</v>
      </c>
    </row>
    <row r="2071" spans="1:13" x14ac:dyDescent="0.2">
      <c r="A2071">
        <v>2007</v>
      </c>
      <c r="B2071">
        <v>10</v>
      </c>
      <c r="C2071" t="s">
        <v>61</v>
      </c>
      <c r="D2071">
        <v>3</v>
      </c>
      <c r="E2071" t="s">
        <v>34</v>
      </c>
      <c r="F2071">
        <f>VLOOKUP(A2071&amp;B2071&amp;C2071&amp;D2071&amp;E2071,average_median_rates_2_aptFINAL!A:P,16,FALSE)</f>
        <v>1149.102241701393</v>
      </c>
      <c r="G2071">
        <f>VLOOKUP(A2071&amp;B2071&amp;C2071&amp;3&amp;E2071,average_median_rates_2_aptFINAL!A:P,16,FALSE)</f>
        <v>1149.102241701393</v>
      </c>
      <c r="H2071">
        <f>IF(D2071&lt;=3,VLOOKUP(A2071&amp;D2071,[1]ratio_condo_family!$A:$F,6,FALSE),0)</f>
        <v>1.1874909030958687</v>
      </c>
      <c r="I2071">
        <f>VLOOKUP(A2071&amp;3,[1]ratio_condo_family!$A:$F,6,FALSE)</f>
        <v>1.1874909030958687</v>
      </c>
      <c r="J2071">
        <f>VLOOKUP(A2071,[1]ratio_family_bedrooms!$A:$K,9,FALSE)</f>
        <v>1.0588235294117647</v>
      </c>
      <c r="K2071">
        <f>VLOOKUP(A2071,[1]ratio_family_bedrooms!$A:$K,10,FALSE)</f>
        <v>1.2222222222222223</v>
      </c>
      <c r="L2071">
        <f>VLOOKUP(A2071,[1]ratio_family_bedrooms!$A:$K,11,FALSE)</f>
        <v>1.5</v>
      </c>
      <c r="M2071">
        <f t="shared" si="32"/>
        <v>1364.5484587474743</v>
      </c>
    </row>
    <row r="2072" spans="1:13" x14ac:dyDescent="0.2">
      <c r="A2072">
        <v>2007</v>
      </c>
      <c r="B2072">
        <v>10</v>
      </c>
      <c r="C2072" t="s">
        <v>61</v>
      </c>
      <c r="D2072">
        <v>3</v>
      </c>
      <c r="E2072" t="s">
        <v>35</v>
      </c>
      <c r="F2072">
        <f>VLOOKUP(A2072&amp;B2072&amp;C2072&amp;D2072&amp;E2072,average_median_rates_2_aptFINAL!A:P,16,FALSE)</f>
        <v>2324.5617186377322</v>
      </c>
      <c r="G2072">
        <f>VLOOKUP(A2072&amp;B2072&amp;C2072&amp;3&amp;E2072,average_median_rates_2_aptFINAL!A:P,16,FALSE)</f>
        <v>2324.5617186377322</v>
      </c>
      <c r="H2072">
        <f>IF(D2072&lt;=3,VLOOKUP(A2072&amp;D2072,[1]ratio_condo_family!$A:$F,6,FALSE),0)</f>
        <v>1.1874909030958687</v>
      </c>
      <c r="I2072">
        <f>VLOOKUP(A2072&amp;3,[1]ratio_condo_family!$A:$F,6,FALSE)</f>
        <v>1.1874909030958687</v>
      </c>
      <c r="J2072">
        <f>VLOOKUP(A2072,[1]ratio_family_bedrooms!$A:$K,9,FALSE)</f>
        <v>1.0588235294117647</v>
      </c>
      <c r="K2072">
        <f>VLOOKUP(A2072,[1]ratio_family_bedrooms!$A:$K,10,FALSE)</f>
        <v>1.2222222222222223</v>
      </c>
      <c r="L2072">
        <f>VLOOKUP(A2072,[1]ratio_family_bedrooms!$A:$K,11,FALSE)</f>
        <v>1.5</v>
      </c>
      <c r="M2072">
        <f t="shared" si="32"/>
        <v>2760.3958945672052</v>
      </c>
    </row>
    <row r="2073" spans="1:13" x14ac:dyDescent="0.2">
      <c r="A2073">
        <v>2007</v>
      </c>
      <c r="B2073">
        <v>10</v>
      </c>
      <c r="C2073" t="s">
        <v>61</v>
      </c>
      <c r="D2073">
        <v>3</v>
      </c>
      <c r="E2073" t="s">
        <v>36</v>
      </c>
      <c r="F2073">
        <f>VLOOKUP(A2073&amp;B2073&amp;C2073&amp;D2073&amp;E2073,average_median_rates_2_aptFINAL!A:P,16,FALSE)</f>
        <v>1047.7733151314842</v>
      </c>
      <c r="G2073">
        <f>VLOOKUP(A2073&amp;B2073&amp;C2073&amp;3&amp;E2073,average_median_rates_2_aptFINAL!A:P,16,FALSE)</f>
        <v>1047.7733151314842</v>
      </c>
      <c r="H2073">
        <f>IF(D2073&lt;=3,VLOOKUP(A2073&amp;D2073,[1]ratio_condo_family!$A:$F,6,FALSE),0)</f>
        <v>1.1874909030958687</v>
      </c>
      <c r="I2073">
        <f>VLOOKUP(A2073&amp;3,[1]ratio_condo_family!$A:$F,6,FALSE)</f>
        <v>1.1874909030958687</v>
      </c>
      <c r="J2073">
        <f>VLOOKUP(A2073,[1]ratio_family_bedrooms!$A:$K,9,FALSE)</f>
        <v>1.0588235294117647</v>
      </c>
      <c r="K2073">
        <f>VLOOKUP(A2073,[1]ratio_family_bedrooms!$A:$K,10,FALSE)</f>
        <v>1.2222222222222223</v>
      </c>
      <c r="L2073">
        <f>VLOOKUP(A2073,[1]ratio_family_bedrooms!$A:$K,11,FALSE)</f>
        <v>1.5</v>
      </c>
      <c r="M2073">
        <f t="shared" si="32"/>
        <v>1244.2212802252384</v>
      </c>
    </row>
    <row r="2074" spans="1:13" x14ac:dyDescent="0.2">
      <c r="A2074">
        <v>2007</v>
      </c>
      <c r="B2074">
        <v>10</v>
      </c>
      <c r="C2074" t="s">
        <v>61</v>
      </c>
      <c r="D2074">
        <v>3</v>
      </c>
      <c r="E2074" t="s">
        <v>37</v>
      </c>
      <c r="F2074">
        <f>VLOOKUP(A2074&amp;B2074&amp;C2074&amp;D2074&amp;E2074,average_median_rates_2_aptFINAL!A:P,16,FALSE)</f>
        <v>769.0664709625762</v>
      </c>
      <c r="G2074">
        <f>VLOOKUP(A2074&amp;B2074&amp;C2074&amp;3&amp;E2074,average_median_rates_2_aptFINAL!A:P,16,FALSE)</f>
        <v>769.0664709625762</v>
      </c>
      <c r="H2074">
        <f>IF(D2074&lt;=3,VLOOKUP(A2074&amp;D2074,[1]ratio_condo_family!$A:$F,6,FALSE),0)</f>
        <v>1.1874909030958687</v>
      </c>
      <c r="I2074">
        <f>VLOOKUP(A2074&amp;3,[1]ratio_condo_family!$A:$F,6,FALSE)</f>
        <v>1.1874909030958687</v>
      </c>
      <c r="J2074">
        <f>VLOOKUP(A2074,[1]ratio_family_bedrooms!$A:$K,9,FALSE)</f>
        <v>1.0588235294117647</v>
      </c>
      <c r="K2074">
        <f>VLOOKUP(A2074,[1]ratio_family_bedrooms!$A:$K,10,FALSE)</f>
        <v>1.2222222222222223</v>
      </c>
      <c r="L2074">
        <f>VLOOKUP(A2074,[1]ratio_family_bedrooms!$A:$K,11,FALSE)</f>
        <v>1.5</v>
      </c>
      <c r="M2074">
        <f t="shared" si="32"/>
        <v>913.25943814410232</v>
      </c>
    </row>
    <row r="2075" spans="1:13" x14ac:dyDescent="0.2">
      <c r="A2075">
        <v>2007</v>
      </c>
      <c r="B2075">
        <v>10</v>
      </c>
      <c r="C2075" t="s">
        <v>61</v>
      </c>
      <c r="D2075">
        <v>3</v>
      </c>
      <c r="E2075" t="s">
        <v>38</v>
      </c>
      <c r="F2075">
        <f>VLOOKUP(A2075&amp;B2075&amp;C2075&amp;D2075&amp;E2075,average_median_rates_2_aptFINAL!A:P,16,FALSE)</f>
        <v>818.31893950280232</v>
      </c>
      <c r="G2075">
        <f>VLOOKUP(A2075&amp;B2075&amp;C2075&amp;3&amp;E2075,average_median_rates_2_aptFINAL!A:P,16,FALSE)</f>
        <v>818.31893950280232</v>
      </c>
      <c r="H2075">
        <f>IF(D2075&lt;=3,VLOOKUP(A2075&amp;D2075,[1]ratio_condo_family!$A:$F,6,FALSE),0)</f>
        <v>1.1874909030958687</v>
      </c>
      <c r="I2075">
        <f>VLOOKUP(A2075&amp;3,[1]ratio_condo_family!$A:$F,6,FALSE)</f>
        <v>1.1874909030958687</v>
      </c>
      <c r="J2075">
        <f>VLOOKUP(A2075,[1]ratio_family_bedrooms!$A:$K,9,FALSE)</f>
        <v>1.0588235294117647</v>
      </c>
      <c r="K2075">
        <f>VLOOKUP(A2075,[1]ratio_family_bedrooms!$A:$K,10,FALSE)</f>
        <v>1.2222222222222223</v>
      </c>
      <c r="L2075">
        <f>VLOOKUP(A2075,[1]ratio_family_bedrooms!$A:$K,11,FALSE)</f>
        <v>1.5</v>
      </c>
      <c r="M2075">
        <f t="shared" si="32"/>
        <v>971.74629649063627</v>
      </c>
    </row>
    <row r="2076" spans="1:13" x14ac:dyDescent="0.2">
      <c r="A2076">
        <v>2007</v>
      </c>
      <c r="B2076">
        <v>10</v>
      </c>
      <c r="C2076" t="s">
        <v>61</v>
      </c>
      <c r="D2076">
        <v>3</v>
      </c>
      <c r="E2076" t="s">
        <v>39</v>
      </c>
      <c r="F2076">
        <f>VLOOKUP(A2076&amp;B2076&amp;C2076&amp;D2076&amp;E2076,average_median_rates_2_aptFINAL!A:P,16,FALSE)</f>
        <v>1112.8610432533455</v>
      </c>
      <c r="G2076">
        <f>VLOOKUP(A2076&amp;B2076&amp;C2076&amp;3&amp;E2076,average_median_rates_2_aptFINAL!A:P,16,FALSE)</f>
        <v>1112.8610432533455</v>
      </c>
      <c r="H2076">
        <f>IF(D2076&lt;=3,VLOOKUP(A2076&amp;D2076,[1]ratio_condo_family!$A:$F,6,FALSE),0)</f>
        <v>1.1874909030958687</v>
      </c>
      <c r="I2076">
        <f>VLOOKUP(A2076&amp;3,[1]ratio_condo_family!$A:$F,6,FALSE)</f>
        <v>1.1874909030958687</v>
      </c>
      <c r="J2076">
        <f>VLOOKUP(A2076,[1]ratio_family_bedrooms!$A:$K,9,FALSE)</f>
        <v>1.0588235294117647</v>
      </c>
      <c r="K2076">
        <f>VLOOKUP(A2076,[1]ratio_family_bedrooms!$A:$K,10,FALSE)</f>
        <v>1.2222222222222223</v>
      </c>
      <c r="L2076">
        <f>VLOOKUP(A2076,[1]ratio_family_bedrooms!$A:$K,11,FALSE)</f>
        <v>1.5</v>
      </c>
      <c r="M2076">
        <f t="shared" si="32"/>
        <v>1321.5123652731259</v>
      </c>
    </row>
    <row r="2077" spans="1:13" x14ac:dyDescent="0.2">
      <c r="A2077">
        <v>2007</v>
      </c>
      <c r="B2077">
        <v>10</v>
      </c>
      <c r="C2077" t="s">
        <v>61</v>
      </c>
      <c r="D2077">
        <v>3</v>
      </c>
      <c r="E2077" t="s">
        <v>40</v>
      </c>
      <c r="F2077">
        <f>VLOOKUP(A2077&amp;B2077&amp;C2077&amp;D2077&amp;E2077,average_median_rates_2_aptFINAL!A:P,16,FALSE)</f>
        <v>871.33440309112132</v>
      </c>
      <c r="G2077">
        <f>VLOOKUP(A2077&amp;B2077&amp;C2077&amp;3&amp;E2077,average_median_rates_2_aptFINAL!A:P,16,FALSE)</f>
        <v>871.33440309112132</v>
      </c>
      <c r="H2077">
        <f>IF(D2077&lt;=3,VLOOKUP(A2077&amp;D2077,[1]ratio_condo_family!$A:$F,6,FALSE),0)</f>
        <v>1.1874909030958687</v>
      </c>
      <c r="I2077">
        <f>VLOOKUP(A2077&amp;3,[1]ratio_condo_family!$A:$F,6,FALSE)</f>
        <v>1.1874909030958687</v>
      </c>
      <c r="J2077">
        <f>VLOOKUP(A2077,[1]ratio_family_bedrooms!$A:$K,9,FALSE)</f>
        <v>1.0588235294117647</v>
      </c>
      <c r="K2077">
        <f>VLOOKUP(A2077,[1]ratio_family_bedrooms!$A:$K,10,FALSE)</f>
        <v>1.2222222222222223</v>
      </c>
      <c r="L2077">
        <f>VLOOKUP(A2077,[1]ratio_family_bedrooms!$A:$K,11,FALSE)</f>
        <v>1.5</v>
      </c>
      <c r="M2077">
        <f t="shared" si="32"/>
        <v>1034.7016772251752</v>
      </c>
    </row>
    <row r="2078" spans="1:13" x14ac:dyDescent="0.2">
      <c r="A2078">
        <v>2007</v>
      </c>
      <c r="B2078">
        <v>10</v>
      </c>
      <c r="C2078" t="s">
        <v>61</v>
      </c>
      <c r="D2078">
        <v>3</v>
      </c>
      <c r="E2078" t="s">
        <v>41</v>
      </c>
      <c r="F2078">
        <f>VLOOKUP(A2078&amp;B2078&amp;C2078&amp;D2078&amp;E2078,average_median_rates_2_aptFINAL!A:P,16,FALSE)</f>
        <v>900.90494323897099</v>
      </c>
      <c r="G2078">
        <f>VLOOKUP(A2078&amp;B2078&amp;C2078&amp;3&amp;E2078,average_median_rates_2_aptFINAL!A:P,16,FALSE)</f>
        <v>900.90494323897099</v>
      </c>
      <c r="H2078">
        <f>IF(D2078&lt;=3,VLOOKUP(A2078&amp;D2078,[1]ratio_condo_family!$A:$F,6,FALSE),0)</f>
        <v>1.1874909030958687</v>
      </c>
      <c r="I2078">
        <f>VLOOKUP(A2078&amp;3,[1]ratio_condo_family!$A:$F,6,FALSE)</f>
        <v>1.1874909030958687</v>
      </c>
      <c r="J2078">
        <f>VLOOKUP(A2078,[1]ratio_family_bedrooms!$A:$K,9,FALSE)</f>
        <v>1.0588235294117647</v>
      </c>
      <c r="K2078">
        <f>VLOOKUP(A2078,[1]ratio_family_bedrooms!$A:$K,10,FALSE)</f>
        <v>1.2222222222222223</v>
      </c>
      <c r="L2078">
        <f>VLOOKUP(A2078,[1]ratio_family_bedrooms!$A:$K,11,FALSE)</f>
        <v>1.5</v>
      </c>
      <c r="M2078">
        <f t="shared" si="32"/>
        <v>1069.8164246503779</v>
      </c>
    </row>
    <row r="2079" spans="1:13" x14ac:dyDescent="0.2">
      <c r="A2079">
        <v>2007</v>
      </c>
      <c r="B2079">
        <v>10</v>
      </c>
      <c r="C2079" t="s">
        <v>61</v>
      </c>
      <c r="D2079">
        <v>3</v>
      </c>
      <c r="E2079" t="s">
        <v>42</v>
      </c>
      <c r="F2079">
        <f>VLOOKUP(A2079&amp;B2079&amp;C2079&amp;D2079&amp;E2079,average_median_rates_2_aptFINAL!A:P,16,FALSE)</f>
        <v>894.97456531110777</v>
      </c>
      <c r="G2079">
        <f>VLOOKUP(A2079&amp;B2079&amp;C2079&amp;3&amp;E2079,average_median_rates_2_aptFINAL!A:P,16,FALSE)</f>
        <v>894.97456531110777</v>
      </c>
      <c r="H2079">
        <f>IF(D2079&lt;=3,VLOOKUP(A2079&amp;D2079,[1]ratio_condo_family!$A:$F,6,FALSE),0)</f>
        <v>1.1874909030958687</v>
      </c>
      <c r="I2079">
        <f>VLOOKUP(A2079&amp;3,[1]ratio_condo_family!$A:$F,6,FALSE)</f>
        <v>1.1874909030958687</v>
      </c>
      <c r="J2079">
        <f>VLOOKUP(A2079,[1]ratio_family_bedrooms!$A:$K,9,FALSE)</f>
        <v>1.0588235294117647</v>
      </c>
      <c r="K2079">
        <f>VLOOKUP(A2079,[1]ratio_family_bedrooms!$A:$K,10,FALSE)</f>
        <v>1.2222222222222223</v>
      </c>
      <c r="L2079">
        <f>VLOOKUP(A2079,[1]ratio_family_bedrooms!$A:$K,11,FALSE)</f>
        <v>1.5</v>
      </c>
      <c r="M2079">
        <f t="shared" si="32"/>
        <v>1062.7741548091199</v>
      </c>
    </row>
    <row r="2080" spans="1:13" x14ac:dyDescent="0.2">
      <c r="A2080">
        <v>2007</v>
      </c>
      <c r="B2080">
        <v>10</v>
      </c>
      <c r="C2080" t="s">
        <v>61</v>
      </c>
      <c r="D2080">
        <v>3</v>
      </c>
      <c r="E2080" t="s">
        <v>43</v>
      </c>
      <c r="F2080">
        <f>VLOOKUP(A2080&amp;B2080&amp;C2080&amp;D2080&amp;E2080,average_median_rates_2_aptFINAL!A:P,16,FALSE)</f>
        <v>1019</v>
      </c>
      <c r="G2080">
        <f>VLOOKUP(A2080&amp;B2080&amp;C2080&amp;3&amp;E2080,average_median_rates_2_aptFINAL!A:P,16,FALSE)</f>
        <v>1019</v>
      </c>
      <c r="H2080">
        <f>IF(D2080&lt;=3,VLOOKUP(A2080&amp;D2080,[1]ratio_condo_family!$A:$F,6,FALSE),0)</f>
        <v>1.1874909030958687</v>
      </c>
      <c r="I2080">
        <f>VLOOKUP(A2080&amp;3,[1]ratio_condo_family!$A:$F,6,FALSE)</f>
        <v>1.1874909030958687</v>
      </c>
      <c r="J2080">
        <f>VLOOKUP(A2080,[1]ratio_family_bedrooms!$A:$K,9,FALSE)</f>
        <v>1.0588235294117647</v>
      </c>
      <c r="K2080">
        <f>VLOOKUP(A2080,[1]ratio_family_bedrooms!$A:$K,10,FALSE)</f>
        <v>1.2222222222222223</v>
      </c>
      <c r="L2080">
        <f>VLOOKUP(A2080,[1]ratio_family_bedrooms!$A:$K,11,FALSE)</f>
        <v>1.5</v>
      </c>
      <c r="M2080">
        <f t="shared" si="32"/>
        <v>1210.0532302546901</v>
      </c>
    </row>
    <row r="2081" spans="1:13" x14ac:dyDescent="0.2">
      <c r="A2081">
        <v>2007</v>
      </c>
      <c r="B2081">
        <v>10</v>
      </c>
      <c r="C2081" t="s">
        <v>61</v>
      </c>
      <c r="D2081">
        <v>3</v>
      </c>
      <c r="E2081" t="s">
        <v>60</v>
      </c>
      <c r="F2081">
        <f>VLOOKUP(A2081&amp;B2081&amp;C2081&amp;D2081&amp;E2081,average_median_rates_2_aptFINAL!A:P,16,FALSE)</f>
        <v>1079.9144992096585</v>
      </c>
      <c r="G2081">
        <f>VLOOKUP(A2081&amp;B2081&amp;C2081&amp;3&amp;E2081,average_median_rates_2_aptFINAL!A:P,16,FALSE)</f>
        <v>1079.9144992096585</v>
      </c>
      <c r="H2081">
        <f>IF(D2081&lt;=3,VLOOKUP(A2081&amp;D2081,[1]ratio_condo_family!$A:$F,6,FALSE),0)</f>
        <v>1.1874909030958687</v>
      </c>
      <c r="I2081">
        <f>VLOOKUP(A2081&amp;3,[1]ratio_condo_family!$A:$F,6,FALSE)</f>
        <v>1.1874909030958687</v>
      </c>
      <c r="J2081">
        <f>VLOOKUP(A2081,[1]ratio_family_bedrooms!$A:$K,9,FALSE)</f>
        <v>1.0588235294117647</v>
      </c>
      <c r="K2081">
        <f>VLOOKUP(A2081,[1]ratio_family_bedrooms!$A:$K,10,FALSE)</f>
        <v>1.2222222222222223</v>
      </c>
      <c r="L2081">
        <f>VLOOKUP(A2081,[1]ratio_family_bedrooms!$A:$K,11,FALSE)</f>
        <v>1.5</v>
      </c>
      <c r="M2081">
        <f t="shared" si="32"/>
        <v>1282.3886439328001</v>
      </c>
    </row>
    <row r="2082" spans="1:13" x14ac:dyDescent="0.2">
      <c r="A2082">
        <v>2006</v>
      </c>
      <c r="B2082">
        <v>10</v>
      </c>
      <c r="C2082" t="s">
        <v>59</v>
      </c>
      <c r="D2082">
        <v>1</v>
      </c>
      <c r="E2082" t="s">
        <v>16</v>
      </c>
      <c r="F2082">
        <f>VLOOKUP(A2082&amp;B2082&amp;C2082&amp;D2082&amp;E2082,average_median_rates_2_aptFINAL!A:P,16,FALSE)</f>
        <v>969.1242891957744</v>
      </c>
      <c r="G2082">
        <f>VLOOKUP(A2082&amp;B2082&amp;C2082&amp;3&amp;E2082,average_median_rates_2_aptFINAL!A:P,16,FALSE)</f>
        <v>1990.4618473895575</v>
      </c>
      <c r="H2082">
        <f>IF(D2082&lt;=3,VLOOKUP(A2082&amp;D2082,[1]ratio_condo_family!$A:$F,6,FALSE),0)</f>
        <v>1.0882815364821699</v>
      </c>
      <c r="I2082">
        <f>VLOOKUP(A2082&amp;3,[1]ratio_condo_family!$A:$F,6,FALSE)</f>
        <v>1.1899342074722625</v>
      </c>
      <c r="J2082">
        <f>VLOOKUP(A2082,[1]ratio_family_bedrooms!$A:$K,9,FALSE)</f>
        <v>1.0588235294117647</v>
      </c>
      <c r="K2082">
        <f>VLOOKUP(A2082,[1]ratio_family_bedrooms!$A:$K,10,FALSE)</f>
        <v>1.2222222222222223</v>
      </c>
      <c r="L2082">
        <f>VLOOKUP(A2082,[1]ratio_family_bedrooms!$A:$K,11,FALSE)</f>
        <v>1.4999999999999998</v>
      </c>
      <c r="M2082">
        <f t="shared" si="32"/>
        <v>1054.680070488168</v>
      </c>
    </row>
    <row r="2083" spans="1:13" x14ac:dyDescent="0.2">
      <c r="A2083">
        <v>2006</v>
      </c>
      <c r="B2083">
        <v>10</v>
      </c>
      <c r="C2083" t="s">
        <v>59</v>
      </c>
      <c r="D2083">
        <v>1</v>
      </c>
      <c r="E2083" t="s">
        <v>17</v>
      </c>
      <c r="F2083">
        <f>VLOOKUP(A2083&amp;B2083&amp;C2083&amp;D2083&amp;E2083,average_median_rates_2_aptFINAL!A:P,16,FALSE)</f>
        <v>1001.3105875981613</v>
      </c>
      <c r="G2083">
        <f>VLOOKUP(A2083&amp;B2083&amp;C2083&amp;3&amp;E2083,average_median_rates_2_aptFINAL!A:P,16,FALSE)</f>
        <v>2120.1073654888937</v>
      </c>
      <c r="H2083">
        <f>IF(D2083&lt;=3,VLOOKUP(A2083&amp;D2083,[1]ratio_condo_family!$A:$F,6,FALSE),0)</f>
        <v>1.0882815364821699</v>
      </c>
      <c r="I2083">
        <f>VLOOKUP(A2083&amp;3,[1]ratio_condo_family!$A:$F,6,FALSE)</f>
        <v>1.1899342074722625</v>
      </c>
      <c r="J2083">
        <f>VLOOKUP(A2083,[1]ratio_family_bedrooms!$A:$K,9,FALSE)</f>
        <v>1.0588235294117647</v>
      </c>
      <c r="K2083">
        <f>VLOOKUP(A2083,[1]ratio_family_bedrooms!$A:$K,10,FALSE)</f>
        <v>1.2222222222222223</v>
      </c>
      <c r="L2083">
        <f>VLOOKUP(A2083,[1]ratio_family_bedrooms!$A:$K,11,FALSE)</f>
        <v>1.4999999999999998</v>
      </c>
      <c r="M2083">
        <f t="shared" si="32"/>
        <v>1089.7078247671914</v>
      </c>
    </row>
    <row r="2084" spans="1:13" x14ac:dyDescent="0.2">
      <c r="A2084">
        <v>2006</v>
      </c>
      <c r="B2084">
        <v>10</v>
      </c>
      <c r="C2084" t="s">
        <v>59</v>
      </c>
      <c r="D2084">
        <v>1</v>
      </c>
      <c r="E2084" t="s">
        <v>19</v>
      </c>
      <c r="F2084">
        <f>VLOOKUP(A2084&amp;B2084&amp;C2084&amp;D2084&amp;E2084,average_median_rates_2_aptFINAL!A:P,16,FALSE)</f>
        <v>907.2558895207128</v>
      </c>
      <c r="G2084">
        <f>VLOOKUP(A2084&amp;B2084&amp;C2084&amp;3&amp;E2084,average_median_rates_2_aptFINAL!A:P,16,FALSE)</f>
        <v>1579.9720092491218</v>
      </c>
      <c r="H2084">
        <f>IF(D2084&lt;=3,VLOOKUP(A2084&amp;D2084,[1]ratio_condo_family!$A:$F,6,FALSE),0)</f>
        <v>1.0882815364821699</v>
      </c>
      <c r="I2084">
        <f>VLOOKUP(A2084&amp;3,[1]ratio_condo_family!$A:$F,6,FALSE)</f>
        <v>1.1899342074722625</v>
      </c>
      <c r="J2084">
        <f>VLOOKUP(A2084,[1]ratio_family_bedrooms!$A:$K,9,FALSE)</f>
        <v>1.0588235294117647</v>
      </c>
      <c r="K2084">
        <f>VLOOKUP(A2084,[1]ratio_family_bedrooms!$A:$K,10,FALSE)</f>
        <v>1.2222222222222223</v>
      </c>
      <c r="L2084">
        <f>VLOOKUP(A2084,[1]ratio_family_bedrooms!$A:$K,11,FALSE)</f>
        <v>1.4999999999999998</v>
      </c>
      <c r="M2084">
        <f t="shared" si="32"/>
        <v>987.34983343009912</v>
      </c>
    </row>
    <row r="2085" spans="1:13" x14ac:dyDescent="0.2">
      <c r="A2085">
        <v>2006</v>
      </c>
      <c r="B2085">
        <v>10</v>
      </c>
      <c r="C2085" t="s">
        <v>59</v>
      </c>
      <c r="D2085">
        <v>1</v>
      </c>
      <c r="E2085" t="s">
        <v>20</v>
      </c>
      <c r="F2085">
        <f>VLOOKUP(A2085&amp;B2085&amp;C2085&amp;D2085&amp;E2085,average_median_rates_2_aptFINAL!A:P,16,FALSE)</f>
        <v>916.09423233143468</v>
      </c>
      <c r="G2085">
        <f>VLOOKUP(A2085&amp;B2085&amp;C2085&amp;3&amp;E2085,average_median_rates_2_aptFINAL!A:P,16,FALSE)</f>
        <v>1861.6617987099876</v>
      </c>
      <c r="H2085">
        <f>IF(D2085&lt;=3,VLOOKUP(A2085&amp;D2085,[1]ratio_condo_family!$A:$F,6,FALSE),0)</f>
        <v>1.0882815364821699</v>
      </c>
      <c r="I2085">
        <f>VLOOKUP(A2085&amp;3,[1]ratio_condo_family!$A:$F,6,FALSE)</f>
        <v>1.1899342074722625</v>
      </c>
      <c r="J2085">
        <f>VLOOKUP(A2085,[1]ratio_family_bedrooms!$A:$K,9,FALSE)</f>
        <v>1.0588235294117647</v>
      </c>
      <c r="K2085">
        <f>VLOOKUP(A2085,[1]ratio_family_bedrooms!$A:$K,10,FALSE)</f>
        <v>1.2222222222222223</v>
      </c>
      <c r="L2085">
        <f>VLOOKUP(A2085,[1]ratio_family_bedrooms!$A:$K,11,FALSE)</f>
        <v>1.4999999999999998</v>
      </c>
      <c r="M2085">
        <f t="shared" si="32"/>
        <v>996.96843872410761</v>
      </c>
    </row>
    <row r="2086" spans="1:13" x14ac:dyDescent="0.2">
      <c r="A2086">
        <v>2006</v>
      </c>
      <c r="B2086">
        <v>10</v>
      </c>
      <c r="C2086" t="s">
        <v>59</v>
      </c>
      <c r="D2086">
        <v>1</v>
      </c>
      <c r="E2086" t="s">
        <v>21</v>
      </c>
      <c r="F2086">
        <f>VLOOKUP(A2086&amp;B2086&amp;C2086&amp;D2086&amp;E2086,average_median_rates_2_aptFINAL!A:P,16,FALSE)</f>
        <v>908.36068237205711</v>
      </c>
      <c r="G2086">
        <f>VLOOKUP(A2086&amp;B2086&amp;C2086&amp;3&amp;E2086,average_median_rates_2_aptFINAL!A:P,16,FALSE)</f>
        <v>1953.3807959109156</v>
      </c>
      <c r="H2086">
        <f>IF(D2086&lt;=3,VLOOKUP(A2086&amp;D2086,[1]ratio_condo_family!$A:$F,6,FALSE),0)</f>
        <v>1.0882815364821699</v>
      </c>
      <c r="I2086">
        <f>VLOOKUP(A2086&amp;3,[1]ratio_condo_family!$A:$F,6,FALSE)</f>
        <v>1.1899342074722625</v>
      </c>
      <c r="J2086">
        <f>VLOOKUP(A2086,[1]ratio_family_bedrooms!$A:$K,9,FALSE)</f>
        <v>1.0588235294117647</v>
      </c>
      <c r="K2086">
        <f>VLOOKUP(A2086,[1]ratio_family_bedrooms!$A:$K,10,FALSE)</f>
        <v>1.2222222222222223</v>
      </c>
      <c r="L2086">
        <f>VLOOKUP(A2086,[1]ratio_family_bedrooms!$A:$K,11,FALSE)</f>
        <v>1.4999999999999998</v>
      </c>
      <c r="M2086">
        <f t="shared" si="32"/>
        <v>988.55215909185461</v>
      </c>
    </row>
    <row r="2087" spans="1:13" x14ac:dyDescent="0.2">
      <c r="A2087">
        <v>2006</v>
      </c>
      <c r="B2087">
        <v>10</v>
      </c>
      <c r="C2087" t="s">
        <v>59</v>
      </c>
      <c r="D2087">
        <v>1</v>
      </c>
      <c r="E2087" t="s">
        <v>23</v>
      </c>
      <c r="F2087">
        <f>VLOOKUP(A2087&amp;B2087&amp;C2087&amp;D2087&amp;E2087,average_median_rates_2_aptFINAL!A:P,16,FALSE)</f>
        <v>677.53262929867299</v>
      </c>
      <c r="G2087">
        <f>VLOOKUP(A2087&amp;B2087&amp;C2087&amp;3&amp;E2087,average_median_rates_2_aptFINAL!A:P,16,FALSE)</f>
        <v>973.38688085676006</v>
      </c>
      <c r="H2087">
        <f>IF(D2087&lt;=3,VLOOKUP(A2087&amp;D2087,[1]ratio_condo_family!$A:$F,6,FALSE),0)</f>
        <v>1.0882815364821699</v>
      </c>
      <c r="I2087">
        <f>VLOOKUP(A2087&amp;3,[1]ratio_condo_family!$A:$F,6,FALSE)</f>
        <v>1.1899342074722625</v>
      </c>
      <c r="J2087">
        <f>VLOOKUP(A2087,[1]ratio_family_bedrooms!$A:$K,9,FALSE)</f>
        <v>1.0588235294117647</v>
      </c>
      <c r="K2087">
        <f>VLOOKUP(A2087,[1]ratio_family_bedrooms!$A:$K,10,FALSE)</f>
        <v>1.2222222222222223</v>
      </c>
      <c r="L2087">
        <f>VLOOKUP(A2087,[1]ratio_family_bedrooms!$A:$K,11,FALSE)</f>
        <v>1.4999999999999998</v>
      </c>
      <c r="M2087">
        <f t="shared" si="32"/>
        <v>737.34625082996422</v>
      </c>
    </row>
    <row r="2088" spans="1:13" x14ac:dyDescent="0.2">
      <c r="A2088">
        <v>2006</v>
      </c>
      <c r="B2088">
        <v>10</v>
      </c>
      <c r="C2088" t="s">
        <v>59</v>
      </c>
      <c r="D2088">
        <v>1</v>
      </c>
      <c r="E2088" t="s">
        <v>24</v>
      </c>
      <c r="F2088">
        <f>VLOOKUP(A2088&amp;B2088&amp;C2088&amp;D2088&amp;E2088,average_median_rates_2_aptFINAL!A:P,16,FALSE)</f>
        <v>776.44841592201453</v>
      </c>
      <c r="G2088">
        <f>VLOOKUP(A2088&amp;B2088&amp;C2088&amp;3&amp;E2088,average_median_rates_2_aptFINAL!A:P,16,FALSE)</f>
        <v>1132.9393330899352</v>
      </c>
      <c r="H2088">
        <f>IF(D2088&lt;=3,VLOOKUP(A2088&amp;D2088,[1]ratio_condo_family!$A:$F,6,FALSE),0)</f>
        <v>1.0882815364821699</v>
      </c>
      <c r="I2088">
        <f>VLOOKUP(A2088&amp;3,[1]ratio_condo_family!$A:$F,6,FALSE)</f>
        <v>1.1899342074722625</v>
      </c>
      <c r="J2088">
        <f>VLOOKUP(A2088,[1]ratio_family_bedrooms!$A:$K,9,FALSE)</f>
        <v>1.0588235294117647</v>
      </c>
      <c r="K2088">
        <f>VLOOKUP(A2088,[1]ratio_family_bedrooms!$A:$K,10,FALSE)</f>
        <v>1.2222222222222223</v>
      </c>
      <c r="L2088">
        <f>VLOOKUP(A2088,[1]ratio_family_bedrooms!$A:$K,11,FALSE)</f>
        <v>1.4999999999999998</v>
      </c>
      <c r="M2088">
        <f t="shared" si="32"/>
        <v>844.99447507875686</v>
      </c>
    </row>
    <row r="2089" spans="1:13" x14ac:dyDescent="0.2">
      <c r="A2089">
        <v>2006</v>
      </c>
      <c r="B2089">
        <v>10</v>
      </c>
      <c r="C2089" t="s">
        <v>59</v>
      </c>
      <c r="D2089">
        <v>1</v>
      </c>
      <c r="E2089" t="s">
        <v>25</v>
      </c>
      <c r="F2089">
        <f>VLOOKUP(A2089&amp;B2089&amp;C2089&amp;D2089&amp;E2089,average_median_rates_2_aptFINAL!A:P,16,FALSE)</f>
        <v>725.62794476035697</v>
      </c>
      <c r="G2089">
        <f>VLOOKUP(A2089&amp;B2089&amp;C2089&amp;3&amp;E2089,average_median_rates_2_aptFINAL!A:P,16,FALSE)</f>
        <v>1005.0857977363996</v>
      </c>
      <c r="H2089">
        <f>IF(D2089&lt;=3,VLOOKUP(A2089&amp;D2089,[1]ratio_condo_family!$A:$F,6,FALSE),0)</f>
        <v>1.0882815364821699</v>
      </c>
      <c r="I2089">
        <f>VLOOKUP(A2089&amp;3,[1]ratio_condo_family!$A:$F,6,FALSE)</f>
        <v>1.1899342074722625</v>
      </c>
      <c r="J2089">
        <f>VLOOKUP(A2089,[1]ratio_family_bedrooms!$A:$K,9,FALSE)</f>
        <v>1.0588235294117647</v>
      </c>
      <c r="K2089">
        <f>VLOOKUP(A2089,[1]ratio_family_bedrooms!$A:$K,10,FALSE)</f>
        <v>1.2222222222222223</v>
      </c>
      <c r="L2089">
        <f>VLOOKUP(A2089,[1]ratio_family_bedrooms!$A:$K,11,FALSE)</f>
        <v>1.4999999999999998</v>
      </c>
      <c r="M2089">
        <f t="shared" si="32"/>
        <v>789.68749463820041</v>
      </c>
    </row>
    <row r="2090" spans="1:13" x14ac:dyDescent="0.2">
      <c r="A2090">
        <v>2006</v>
      </c>
      <c r="B2090">
        <v>10</v>
      </c>
      <c r="C2090" t="s">
        <v>59</v>
      </c>
      <c r="D2090">
        <v>1</v>
      </c>
      <c r="E2090" t="s">
        <v>26</v>
      </c>
      <c r="F2090">
        <f>VLOOKUP(A2090&amp;B2090&amp;C2090&amp;D2090&amp;E2090,average_median_rates_2_aptFINAL!A:P,16,FALSE)</f>
        <v>771.73463308962926</v>
      </c>
      <c r="G2090">
        <f>VLOOKUP(A2090&amp;B2090&amp;C2090&amp;3&amp;E2090,average_median_rates_2_aptFINAL!A:P,16,FALSE)</f>
        <v>980.58780576852882</v>
      </c>
      <c r="H2090">
        <f>IF(D2090&lt;=3,VLOOKUP(A2090&amp;D2090,[1]ratio_condo_family!$A:$F,6,FALSE),0)</f>
        <v>1.0882815364821699</v>
      </c>
      <c r="I2090">
        <f>VLOOKUP(A2090&amp;3,[1]ratio_condo_family!$A:$F,6,FALSE)</f>
        <v>1.1899342074722625</v>
      </c>
      <c r="J2090">
        <f>VLOOKUP(A2090,[1]ratio_family_bedrooms!$A:$K,9,FALSE)</f>
        <v>1.0588235294117647</v>
      </c>
      <c r="K2090">
        <f>VLOOKUP(A2090,[1]ratio_family_bedrooms!$A:$K,10,FALSE)</f>
        <v>1.2222222222222223</v>
      </c>
      <c r="L2090">
        <f>VLOOKUP(A2090,[1]ratio_family_bedrooms!$A:$K,11,FALSE)</f>
        <v>1.4999999999999998</v>
      </c>
      <c r="M2090">
        <f t="shared" si="32"/>
        <v>839.86455225528528</v>
      </c>
    </row>
    <row r="2091" spans="1:13" x14ac:dyDescent="0.2">
      <c r="A2091">
        <v>2006</v>
      </c>
      <c r="B2091">
        <v>10</v>
      </c>
      <c r="C2091" t="s">
        <v>59</v>
      </c>
      <c r="D2091">
        <v>1</v>
      </c>
      <c r="E2091" t="s">
        <v>27</v>
      </c>
      <c r="F2091">
        <f>VLOOKUP(A2091&amp;B2091&amp;C2091&amp;D2091&amp;E2091,average_median_rates_2_aptFINAL!A:P,16,FALSE)</f>
        <v>1111.6425670186859</v>
      </c>
      <c r="G2091">
        <f>VLOOKUP(A2091&amp;B2091&amp;C2091&amp;3&amp;E2091,average_median_rates_2_aptFINAL!A:P,16,FALSE)</f>
        <v>1816.0435682122381</v>
      </c>
      <c r="H2091">
        <f>IF(D2091&lt;=3,VLOOKUP(A2091&amp;D2091,[1]ratio_condo_family!$A:$F,6,FALSE),0)</f>
        <v>1.0882815364821699</v>
      </c>
      <c r="I2091">
        <f>VLOOKUP(A2091&amp;3,[1]ratio_condo_family!$A:$F,6,FALSE)</f>
        <v>1.1899342074722625</v>
      </c>
      <c r="J2091">
        <f>VLOOKUP(A2091,[1]ratio_family_bedrooms!$A:$K,9,FALSE)</f>
        <v>1.0588235294117647</v>
      </c>
      <c r="K2091">
        <f>VLOOKUP(A2091,[1]ratio_family_bedrooms!$A:$K,10,FALSE)</f>
        <v>1.2222222222222223</v>
      </c>
      <c r="L2091">
        <f>VLOOKUP(A2091,[1]ratio_family_bedrooms!$A:$K,11,FALSE)</f>
        <v>1.4999999999999998</v>
      </c>
      <c r="M2091">
        <f t="shared" si="32"/>
        <v>1209.780080854079</v>
      </c>
    </row>
    <row r="2092" spans="1:13" x14ac:dyDescent="0.2">
      <c r="A2092">
        <v>2006</v>
      </c>
      <c r="B2092">
        <v>10</v>
      </c>
      <c r="C2092" t="s">
        <v>59</v>
      </c>
      <c r="D2092">
        <v>1</v>
      </c>
      <c r="E2092" t="s">
        <v>28</v>
      </c>
      <c r="F2092">
        <f>VLOOKUP(A2092&amp;B2092&amp;C2092&amp;D2092&amp;E2092,average_median_rates_2_aptFINAL!A:P,16,FALSE)</f>
        <v>740.57947468183033</v>
      </c>
      <c r="G2092">
        <f>VLOOKUP(A2092&amp;B2092&amp;C2092&amp;3&amp;E2092,average_median_rates_2_aptFINAL!A:P,16,FALSE)</f>
        <v>1224.3799440184991</v>
      </c>
      <c r="H2092">
        <f>IF(D2092&lt;=3,VLOOKUP(A2092&amp;D2092,[1]ratio_condo_family!$A:$F,6,FALSE),0)</f>
        <v>1.0882815364821699</v>
      </c>
      <c r="I2092">
        <f>VLOOKUP(A2092&amp;3,[1]ratio_condo_family!$A:$F,6,FALSE)</f>
        <v>1.1899342074722625</v>
      </c>
      <c r="J2092">
        <f>VLOOKUP(A2092,[1]ratio_family_bedrooms!$A:$K,9,FALSE)</f>
        <v>1.0588235294117647</v>
      </c>
      <c r="K2092">
        <f>VLOOKUP(A2092,[1]ratio_family_bedrooms!$A:$K,10,FALSE)</f>
        <v>1.2222222222222223</v>
      </c>
      <c r="L2092">
        <f>VLOOKUP(A2092,[1]ratio_family_bedrooms!$A:$K,11,FALSE)</f>
        <v>1.4999999999999998</v>
      </c>
      <c r="M2092">
        <f t="shared" si="32"/>
        <v>805.95896859390052</v>
      </c>
    </row>
    <row r="2093" spans="1:13" x14ac:dyDescent="0.2">
      <c r="A2093">
        <v>2006</v>
      </c>
      <c r="B2093">
        <v>10</v>
      </c>
      <c r="C2093" t="s">
        <v>59</v>
      </c>
      <c r="D2093">
        <v>1</v>
      </c>
      <c r="E2093" t="s">
        <v>29</v>
      </c>
      <c r="F2093">
        <f>VLOOKUP(A2093&amp;B2093&amp;C2093&amp;D2093&amp;E2093,average_median_rates_2_aptFINAL!A:P,16,FALSE)</f>
        <v>644.09423233143741</v>
      </c>
      <c r="G2093">
        <f>VLOOKUP(A2093&amp;B2093&amp;C2093&amp;3&amp;E2093,average_median_rates_2_aptFINAL!A:P,16,FALSE)</f>
        <v>901.74881343556012</v>
      </c>
      <c r="H2093">
        <f>IF(D2093&lt;=3,VLOOKUP(A2093&amp;D2093,[1]ratio_condo_family!$A:$F,6,FALSE),0)</f>
        <v>1.0882815364821699</v>
      </c>
      <c r="I2093">
        <f>VLOOKUP(A2093&amp;3,[1]ratio_condo_family!$A:$F,6,FALSE)</f>
        <v>1.1899342074722625</v>
      </c>
      <c r="J2093">
        <f>VLOOKUP(A2093,[1]ratio_family_bedrooms!$A:$K,9,FALSE)</f>
        <v>1.0588235294117647</v>
      </c>
      <c r="K2093">
        <f>VLOOKUP(A2093,[1]ratio_family_bedrooms!$A:$K,10,FALSE)</f>
        <v>1.2222222222222223</v>
      </c>
      <c r="L2093">
        <f>VLOOKUP(A2093,[1]ratio_family_bedrooms!$A:$K,11,FALSE)</f>
        <v>1.4999999999999998</v>
      </c>
      <c r="M2093">
        <f t="shared" si="32"/>
        <v>700.95586080096041</v>
      </c>
    </row>
    <row r="2094" spans="1:13" x14ac:dyDescent="0.2">
      <c r="A2094">
        <v>2006</v>
      </c>
      <c r="B2094">
        <v>10</v>
      </c>
      <c r="C2094" t="s">
        <v>59</v>
      </c>
      <c r="D2094">
        <v>1</v>
      </c>
      <c r="E2094" t="s">
        <v>31</v>
      </c>
      <c r="F2094">
        <f>VLOOKUP(A2094&amp;B2094&amp;C2094&amp;D2094&amp;E2094,average_median_rates_2_aptFINAL!A:P,16,FALSE)</f>
        <v>756.63579745464403</v>
      </c>
      <c r="G2094">
        <f>VLOOKUP(A2094&amp;B2094&amp;C2094&amp;3&amp;E2094,average_median_rates_2_aptFINAL!A:P,16,FALSE)</f>
        <v>1150.7374954362906</v>
      </c>
      <c r="H2094">
        <f>IF(D2094&lt;=3,VLOOKUP(A2094&amp;D2094,[1]ratio_condo_family!$A:$F,6,FALSE),0)</f>
        <v>1.0882815364821699</v>
      </c>
      <c r="I2094">
        <f>VLOOKUP(A2094&amp;3,[1]ratio_condo_family!$A:$F,6,FALSE)</f>
        <v>1.1899342074722625</v>
      </c>
      <c r="J2094">
        <f>VLOOKUP(A2094,[1]ratio_family_bedrooms!$A:$K,9,FALSE)</f>
        <v>1.0588235294117647</v>
      </c>
      <c r="K2094">
        <f>VLOOKUP(A2094,[1]ratio_family_bedrooms!$A:$K,10,FALSE)</f>
        <v>1.2222222222222223</v>
      </c>
      <c r="L2094">
        <f>VLOOKUP(A2094,[1]ratio_family_bedrooms!$A:$K,11,FALSE)</f>
        <v>1.4999999999999998</v>
      </c>
      <c r="M2094">
        <f t="shared" si="32"/>
        <v>823.43276821135191</v>
      </c>
    </row>
    <row r="2095" spans="1:13" x14ac:dyDescent="0.2">
      <c r="A2095">
        <v>2006</v>
      </c>
      <c r="B2095">
        <v>10</v>
      </c>
      <c r="C2095" t="s">
        <v>59</v>
      </c>
      <c r="D2095">
        <v>1</v>
      </c>
      <c r="E2095" t="s">
        <v>32</v>
      </c>
      <c r="F2095">
        <f>VLOOKUP(A2095&amp;B2095&amp;C2095&amp;D2095&amp;E2095,average_median_rates_2_aptFINAL!A:P,16,FALSE)</f>
        <v>669.50446791226625</v>
      </c>
      <c r="G2095">
        <f>VLOOKUP(A2095&amp;B2095&amp;C2095&amp;3&amp;E2095,average_median_rates_2_aptFINAL!A:P,16,FALSE)</f>
        <v>1119.1870512352446</v>
      </c>
      <c r="H2095">
        <f>IF(D2095&lt;=3,VLOOKUP(A2095&amp;D2095,[1]ratio_condo_family!$A:$F,6,FALSE),0)</f>
        <v>1.0882815364821699</v>
      </c>
      <c r="I2095">
        <f>VLOOKUP(A2095&amp;3,[1]ratio_condo_family!$A:$F,6,FALSE)</f>
        <v>1.1899342074722625</v>
      </c>
      <c r="J2095">
        <f>VLOOKUP(A2095,[1]ratio_family_bedrooms!$A:$K,9,FALSE)</f>
        <v>1.0588235294117647</v>
      </c>
      <c r="K2095">
        <f>VLOOKUP(A2095,[1]ratio_family_bedrooms!$A:$K,10,FALSE)</f>
        <v>1.2222222222222223</v>
      </c>
      <c r="L2095">
        <f>VLOOKUP(A2095,[1]ratio_family_bedrooms!$A:$K,11,FALSE)</f>
        <v>1.4999999999999998</v>
      </c>
      <c r="M2095">
        <f t="shared" si="32"/>
        <v>728.60935102123869</v>
      </c>
    </row>
    <row r="2096" spans="1:13" x14ac:dyDescent="0.2">
      <c r="A2096">
        <v>2006</v>
      </c>
      <c r="B2096">
        <v>10</v>
      </c>
      <c r="C2096" t="s">
        <v>59</v>
      </c>
      <c r="D2096">
        <v>1</v>
      </c>
      <c r="E2096" t="s">
        <v>33</v>
      </c>
      <c r="F2096">
        <f>VLOOKUP(A2096&amp;B2096&amp;C2096&amp;D2096&amp;E2096,average_median_rates_2_aptFINAL!A:P,16,FALSE)</f>
        <v>941.09937720010805</v>
      </c>
      <c r="G2096">
        <f>VLOOKUP(A2096&amp;B2096&amp;C2096&amp;3&amp;E2096,average_median_rates_2_aptFINAL!A:P,16,FALSE)</f>
        <v>1624.2911038091772</v>
      </c>
      <c r="H2096">
        <f>IF(D2096&lt;=3,VLOOKUP(A2096&amp;D2096,[1]ratio_condo_family!$A:$F,6,FALSE),0)</f>
        <v>1.0882815364821699</v>
      </c>
      <c r="I2096">
        <f>VLOOKUP(A2096&amp;3,[1]ratio_condo_family!$A:$F,6,FALSE)</f>
        <v>1.1899342074722625</v>
      </c>
      <c r="J2096">
        <f>VLOOKUP(A2096,[1]ratio_family_bedrooms!$A:$K,9,FALSE)</f>
        <v>1.0588235294117647</v>
      </c>
      <c r="K2096">
        <f>VLOOKUP(A2096,[1]ratio_family_bedrooms!$A:$K,10,FALSE)</f>
        <v>1.2222222222222223</v>
      </c>
      <c r="L2096">
        <f>VLOOKUP(A2096,[1]ratio_family_bedrooms!$A:$K,11,FALSE)</f>
        <v>1.4999999999999998</v>
      </c>
      <c r="M2096">
        <f t="shared" si="32"/>
        <v>1024.1810762017467</v>
      </c>
    </row>
    <row r="2097" spans="1:13" x14ac:dyDescent="0.2">
      <c r="A2097">
        <v>2006</v>
      </c>
      <c r="B2097">
        <v>10</v>
      </c>
      <c r="C2097" t="s">
        <v>59</v>
      </c>
      <c r="D2097">
        <v>1</v>
      </c>
      <c r="E2097" t="s">
        <v>34</v>
      </c>
      <c r="F2097">
        <f>VLOOKUP(A2097&amp;B2097&amp;C2097&amp;D2097&amp;E2097,average_median_rates_2_aptFINAL!A:P,16,FALSE)</f>
        <v>869.39832114812111</v>
      </c>
      <c r="G2097">
        <f>VLOOKUP(A2097&amp;B2097&amp;C2097&amp;3&amp;E2097,average_median_rates_2_aptFINAL!A:P,16,FALSE)</f>
        <v>1167.6633807959108</v>
      </c>
      <c r="H2097">
        <f>IF(D2097&lt;=3,VLOOKUP(A2097&amp;D2097,[1]ratio_condo_family!$A:$F,6,FALSE),0)</f>
        <v>1.0882815364821699</v>
      </c>
      <c r="I2097">
        <f>VLOOKUP(A2097&amp;3,[1]ratio_condo_family!$A:$F,6,FALSE)</f>
        <v>1.1899342074722625</v>
      </c>
      <c r="J2097">
        <f>VLOOKUP(A2097,[1]ratio_family_bedrooms!$A:$K,9,FALSE)</f>
        <v>1.0588235294117647</v>
      </c>
      <c r="K2097">
        <f>VLOOKUP(A2097,[1]ratio_family_bedrooms!$A:$K,10,FALSE)</f>
        <v>1.2222222222222223</v>
      </c>
      <c r="L2097">
        <f>VLOOKUP(A2097,[1]ratio_family_bedrooms!$A:$K,11,FALSE)</f>
        <v>1.4999999999999998</v>
      </c>
      <c r="M2097">
        <f t="shared" si="32"/>
        <v>946.15014075409624</v>
      </c>
    </row>
    <row r="2098" spans="1:13" x14ac:dyDescent="0.2">
      <c r="A2098">
        <v>2006</v>
      </c>
      <c r="B2098">
        <v>10</v>
      </c>
      <c r="C2098" t="s">
        <v>59</v>
      </c>
      <c r="D2098">
        <v>1</v>
      </c>
      <c r="E2098" t="s">
        <v>35</v>
      </c>
      <c r="F2098">
        <f>VLOOKUP(A2098&amp;B2098&amp;C2098&amp;D2098&amp;E2098,average_median_rates_2_aptFINAL!A:P,16,FALSE)</f>
        <v>1039.9046845383159</v>
      </c>
      <c r="G2098">
        <f>VLOOKUP(A2098&amp;B2098&amp;C2098&amp;3&amp;E2098,average_median_rates_2_aptFINAL!A:P,16,FALSE)</f>
        <v>2442.6725082146727</v>
      </c>
      <c r="H2098">
        <f>IF(D2098&lt;=3,VLOOKUP(A2098&amp;D2098,[1]ratio_condo_family!$A:$F,6,FALSE),0)</f>
        <v>1.0882815364821699</v>
      </c>
      <c r="I2098">
        <f>VLOOKUP(A2098&amp;3,[1]ratio_condo_family!$A:$F,6,FALSE)</f>
        <v>1.1899342074722625</v>
      </c>
      <c r="J2098">
        <f>VLOOKUP(A2098,[1]ratio_family_bedrooms!$A:$K,9,FALSE)</f>
        <v>1.0588235294117647</v>
      </c>
      <c r="K2098">
        <f>VLOOKUP(A2098,[1]ratio_family_bedrooms!$A:$K,10,FALSE)</f>
        <v>1.2222222222222223</v>
      </c>
      <c r="L2098">
        <f>VLOOKUP(A2098,[1]ratio_family_bedrooms!$A:$K,11,FALSE)</f>
        <v>1.4999999999999998</v>
      </c>
      <c r="M2098">
        <f t="shared" si="32"/>
        <v>1131.7090678843647</v>
      </c>
    </row>
    <row r="2099" spans="1:13" x14ac:dyDescent="0.2">
      <c r="A2099">
        <v>2006</v>
      </c>
      <c r="B2099">
        <v>10</v>
      </c>
      <c r="C2099" t="s">
        <v>59</v>
      </c>
      <c r="D2099">
        <v>1</v>
      </c>
      <c r="E2099" t="s">
        <v>36</v>
      </c>
      <c r="F2099">
        <f>VLOOKUP(A2099&amp;B2099&amp;C2099&amp;D2099&amp;E2099,average_median_rates_2_aptFINAL!A:P,16,FALSE)</f>
        <v>770.1879230977529</v>
      </c>
      <c r="G2099">
        <f>VLOOKUP(A2099&amp;B2099&amp;C2099&amp;3&amp;E2099,average_median_rates_2_aptFINAL!A:P,16,FALSE)</f>
        <v>1126.8333941827918</v>
      </c>
      <c r="H2099">
        <f>IF(D2099&lt;=3,VLOOKUP(A2099&amp;D2099,[1]ratio_condo_family!$A:$F,6,FALSE),0)</f>
        <v>1.0882815364821699</v>
      </c>
      <c r="I2099">
        <f>VLOOKUP(A2099&amp;3,[1]ratio_condo_family!$A:$F,6,FALSE)</f>
        <v>1.1899342074722625</v>
      </c>
      <c r="J2099">
        <f>VLOOKUP(A2099,[1]ratio_family_bedrooms!$A:$K,9,FALSE)</f>
        <v>1.0588235294117647</v>
      </c>
      <c r="K2099">
        <f>VLOOKUP(A2099,[1]ratio_family_bedrooms!$A:$K,10,FALSE)</f>
        <v>1.2222222222222223</v>
      </c>
      <c r="L2099">
        <f>VLOOKUP(A2099,[1]ratio_family_bedrooms!$A:$K,11,FALSE)</f>
        <v>1.4999999999999998</v>
      </c>
      <c r="M2099">
        <f t="shared" si="32"/>
        <v>838.18129632883381</v>
      </c>
    </row>
    <row r="2100" spans="1:13" x14ac:dyDescent="0.2">
      <c r="A2100">
        <v>2006</v>
      </c>
      <c r="B2100">
        <v>10</v>
      </c>
      <c r="C2100" t="s">
        <v>59</v>
      </c>
      <c r="D2100">
        <v>1</v>
      </c>
      <c r="E2100" t="s">
        <v>37</v>
      </c>
      <c r="F2100">
        <f>VLOOKUP(A2100&amp;B2100&amp;C2100&amp;D2100&amp;E2100,average_median_rates_2_aptFINAL!A:P,16,FALSE)</f>
        <v>612.20254535607899</v>
      </c>
      <c r="G2100">
        <f>VLOOKUP(A2100&amp;B2100&amp;C2100&amp;3&amp;E2100,average_median_rates_2_aptFINAL!A:P,16,FALSE)</f>
        <v>832.71962308106913</v>
      </c>
      <c r="H2100">
        <f>IF(D2100&lt;=3,VLOOKUP(A2100&amp;D2100,[1]ratio_condo_family!$A:$F,6,FALSE),0)</f>
        <v>1.0882815364821699</v>
      </c>
      <c r="I2100">
        <f>VLOOKUP(A2100&amp;3,[1]ratio_condo_family!$A:$F,6,FALSE)</f>
        <v>1.1899342074722625</v>
      </c>
      <c r="J2100">
        <f>VLOOKUP(A2100,[1]ratio_family_bedrooms!$A:$K,9,FALSE)</f>
        <v>1.0588235294117647</v>
      </c>
      <c r="K2100">
        <f>VLOOKUP(A2100,[1]ratio_family_bedrooms!$A:$K,10,FALSE)</f>
        <v>1.2222222222222223</v>
      </c>
      <c r="L2100">
        <f>VLOOKUP(A2100,[1]ratio_family_bedrooms!$A:$K,11,FALSE)</f>
        <v>1.4999999999999998</v>
      </c>
      <c r="M2100">
        <f t="shared" si="32"/>
        <v>666.24872669840897</v>
      </c>
    </row>
    <row r="2101" spans="1:13" x14ac:dyDescent="0.2">
      <c r="A2101">
        <v>2006</v>
      </c>
      <c r="B2101">
        <v>10</v>
      </c>
      <c r="C2101" t="s">
        <v>59</v>
      </c>
      <c r="D2101">
        <v>1</v>
      </c>
      <c r="E2101" t="s">
        <v>38</v>
      </c>
      <c r="F2101">
        <f>VLOOKUP(A2101&amp;B2101&amp;C2101&amp;D2101&amp;E2101,average_median_rates_2_aptFINAL!A:P,16,FALSE)</f>
        <v>604.76360682372081</v>
      </c>
      <c r="G2101">
        <f>VLOOKUP(A2101&amp;B2101&amp;C2101&amp;3&amp;E2101,average_median_rates_2_aptFINAL!A:P,16,FALSE)</f>
        <v>838.79639771206053</v>
      </c>
      <c r="H2101">
        <f>IF(D2101&lt;=3,VLOOKUP(A2101&amp;D2101,[1]ratio_condo_family!$A:$F,6,FALSE),0)</f>
        <v>1.0882815364821699</v>
      </c>
      <c r="I2101">
        <f>VLOOKUP(A2101&amp;3,[1]ratio_condo_family!$A:$F,6,FALSE)</f>
        <v>1.1899342074722625</v>
      </c>
      <c r="J2101">
        <f>VLOOKUP(A2101,[1]ratio_family_bedrooms!$A:$K,9,FALSE)</f>
        <v>1.0588235294117647</v>
      </c>
      <c r="K2101">
        <f>VLOOKUP(A2101,[1]ratio_family_bedrooms!$A:$K,10,FALSE)</f>
        <v>1.2222222222222223</v>
      </c>
      <c r="L2101">
        <f>VLOOKUP(A2101,[1]ratio_family_bedrooms!$A:$K,11,FALSE)</f>
        <v>1.4999999999999998</v>
      </c>
      <c r="M2101">
        <f t="shared" si="32"/>
        <v>658.15306724261779</v>
      </c>
    </row>
    <row r="2102" spans="1:13" x14ac:dyDescent="0.2">
      <c r="A2102">
        <v>2006</v>
      </c>
      <c r="B2102">
        <v>10</v>
      </c>
      <c r="C2102" t="s">
        <v>59</v>
      </c>
      <c r="D2102">
        <v>1</v>
      </c>
      <c r="E2102" t="s">
        <v>39</v>
      </c>
      <c r="F2102">
        <f>VLOOKUP(A2102&amp;B2102&amp;C2102&amp;D2102&amp;E2102,average_median_rates_2_aptFINAL!A:P,16,FALSE)</f>
        <v>658.7511508258865</v>
      </c>
      <c r="G2102">
        <f>VLOOKUP(A2102&amp;B2102&amp;C2102&amp;3&amp;E2102,average_median_rates_2_aptFINAL!A:P,16,FALSE)</f>
        <v>1067.8155044420103</v>
      </c>
      <c r="H2102">
        <f>IF(D2102&lt;=3,VLOOKUP(A2102&amp;D2102,[1]ratio_condo_family!$A:$F,6,FALSE),0)</f>
        <v>1.0882815364821699</v>
      </c>
      <c r="I2102">
        <f>VLOOKUP(A2102&amp;3,[1]ratio_condo_family!$A:$F,6,FALSE)</f>
        <v>1.1899342074722625</v>
      </c>
      <c r="J2102">
        <f>VLOOKUP(A2102,[1]ratio_family_bedrooms!$A:$K,9,FALSE)</f>
        <v>1.0588235294117647</v>
      </c>
      <c r="K2102">
        <f>VLOOKUP(A2102,[1]ratio_family_bedrooms!$A:$K,10,FALSE)</f>
        <v>1.2222222222222223</v>
      </c>
      <c r="L2102">
        <f>VLOOKUP(A2102,[1]ratio_family_bedrooms!$A:$K,11,FALSE)</f>
        <v>1.4999999999999998</v>
      </c>
      <c r="M2102">
        <f t="shared" si="32"/>
        <v>716.90671458019335</v>
      </c>
    </row>
    <row r="2103" spans="1:13" x14ac:dyDescent="0.2">
      <c r="A2103">
        <v>2006</v>
      </c>
      <c r="B2103">
        <v>10</v>
      </c>
      <c r="C2103" t="s">
        <v>59</v>
      </c>
      <c r="D2103">
        <v>1</v>
      </c>
      <c r="E2103" t="s">
        <v>40</v>
      </c>
      <c r="F2103">
        <f>VLOOKUP(A2103&amp;B2103&amp;C2103&amp;D2103&amp;E2103,average_median_rates_2_aptFINAL!A:P,16,FALSE)</f>
        <v>645.27267803953396</v>
      </c>
      <c r="G2103">
        <f>VLOOKUP(A2103&amp;B2103&amp;C2103&amp;3&amp;E2103,average_median_rates_2_aptFINAL!A:P,16,FALSE)</f>
        <v>983.55725934039219</v>
      </c>
      <c r="H2103">
        <f>IF(D2103&lt;=3,VLOOKUP(A2103&amp;D2103,[1]ratio_condo_family!$A:$F,6,FALSE),0)</f>
        <v>1.0882815364821699</v>
      </c>
      <c r="I2103">
        <f>VLOOKUP(A2103&amp;3,[1]ratio_condo_family!$A:$F,6,FALSE)</f>
        <v>1.1899342074722625</v>
      </c>
      <c r="J2103">
        <f>VLOOKUP(A2103,[1]ratio_family_bedrooms!$A:$K,9,FALSE)</f>
        <v>1.0588235294117647</v>
      </c>
      <c r="K2103">
        <f>VLOOKUP(A2103,[1]ratio_family_bedrooms!$A:$K,10,FALSE)</f>
        <v>1.2222222222222223</v>
      </c>
      <c r="L2103">
        <f>VLOOKUP(A2103,[1]ratio_family_bedrooms!$A:$K,11,FALSE)</f>
        <v>1.4999999999999998</v>
      </c>
      <c r="M2103">
        <f t="shared" si="32"/>
        <v>702.23834150682853</v>
      </c>
    </row>
    <row r="2104" spans="1:13" x14ac:dyDescent="0.2">
      <c r="A2104">
        <v>2006</v>
      </c>
      <c r="B2104">
        <v>10</v>
      </c>
      <c r="C2104" t="s">
        <v>59</v>
      </c>
      <c r="D2104">
        <v>1</v>
      </c>
      <c r="E2104" t="s">
        <v>41</v>
      </c>
      <c r="F2104">
        <f>VLOOKUP(A2104&amp;B2104&amp;C2104&amp;D2104&amp;E2104,average_median_rates_2_aptFINAL!A:P,16,FALSE)</f>
        <v>662.06552937990807</v>
      </c>
      <c r="G2104">
        <f>VLOOKUP(A2104&amp;B2104&amp;C2104&amp;3&amp;E2104,average_median_rates_2_aptFINAL!A:P,16,FALSE)</f>
        <v>926.09833272483866</v>
      </c>
      <c r="H2104">
        <f>IF(D2104&lt;=3,VLOOKUP(A2104&amp;D2104,[1]ratio_condo_family!$A:$F,6,FALSE),0)</f>
        <v>1.0882815364821699</v>
      </c>
      <c r="I2104">
        <f>VLOOKUP(A2104&amp;3,[1]ratio_condo_family!$A:$F,6,FALSE)</f>
        <v>1.1899342074722625</v>
      </c>
      <c r="J2104">
        <f>VLOOKUP(A2104,[1]ratio_family_bedrooms!$A:$K,9,FALSE)</f>
        <v>1.0588235294117647</v>
      </c>
      <c r="K2104">
        <f>VLOOKUP(A2104,[1]ratio_family_bedrooms!$A:$K,10,FALSE)</f>
        <v>1.2222222222222223</v>
      </c>
      <c r="L2104">
        <f>VLOOKUP(A2104,[1]ratio_family_bedrooms!$A:$K,11,FALSE)</f>
        <v>1.4999999999999998</v>
      </c>
      <c r="M2104">
        <f t="shared" si="32"/>
        <v>720.51369156544752</v>
      </c>
    </row>
    <row r="2105" spans="1:13" x14ac:dyDescent="0.2">
      <c r="A2105">
        <v>2006</v>
      </c>
      <c r="B2105">
        <v>10</v>
      </c>
      <c r="C2105" t="s">
        <v>59</v>
      </c>
      <c r="D2105">
        <v>1</v>
      </c>
      <c r="E2105" t="s">
        <v>42</v>
      </c>
      <c r="F2105">
        <f>VLOOKUP(A2105&amp;B2105&amp;C2105&amp;D2105&amp;E2105,average_median_rates_2_aptFINAL!A:P,16,FALSE)</f>
        <v>566.02220417005128</v>
      </c>
      <c r="G2105">
        <f>VLOOKUP(A2105&amp;B2105&amp;C2105&amp;3&amp;E2105,average_median_rates_2_aptFINAL!A:P,16,FALSE)</f>
        <v>883.18972861141515</v>
      </c>
      <c r="H2105">
        <f>IF(D2105&lt;=3,VLOOKUP(A2105&amp;D2105,[1]ratio_condo_family!$A:$F,6,FALSE),0)</f>
        <v>1.0882815364821699</v>
      </c>
      <c r="I2105">
        <f>VLOOKUP(A2105&amp;3,[1]ratio_condo_family!$A:$F,6,FALSE)</f>
        <v>1.1899342074722625</v>
      </c>
      <c r="J2105">
        <f>VLOOKUP(A2105,[1]ratio_family_bedrooms!$A:$K,9,FALSE)</f>
        <v>1.0588235294117647</v>
      </c>
      <c r="K2105">
        <f>VLOOKUP(A2105,[1]ratio_family_bedrooms!$A:$K,10,FALSE)</f>
        <v>1.2222222222222223</v>
      </c>
      <c r="L2105">
        <f>VLOOKUP(A2105,[1]ratio_family_bedrooms!$A:$K,11,FALSE)</f>
        <v>1.4999999999999998</v>
      </c>
      <c r="M2105">
        <f t="shared" si="32"/>
        <v>615.99151403720782</v>
      </c>
    </row>
    <row r="2106" spans="1:13" x14ac:dyDescent="0.2">
      <c r="A2106">
        <v>2006</v>
      </c>
      <c r="B2106">
        <v>10</v>
      </c>
      <c r="C2106" t="s">
        <v>59</v>
      </c>
      <c r="D2106">
        <v>1</v>
      </c>
      <c r="E2106" t="s">
        <v>43</v>
      </c>
      <c r="F2106">
        <f>VLOOKUP(A2106&amp;B2106&amp;C2106&amp;D2106&amp;E2106,average_median_rates_2_aptFINAL!A:P,16,FALSE)</f>
        <v>816</v>
      </c>
      <c r="G2106">
        <f>VLOOKUP(A2106&amp;B2106&amp;C2106&amp;3&amp;E2106,average_median_rates_2_aptFINAL!A:P,16,FALSE)</f>
        <v>1220</v>
      </c>
      <c r="H2106">
        <f>IF(D2106&lt;=3,VLOOKUP(A2106&amp;D2106,[1]ratio_condo_family!$A:$F,6,FALSE),0)</f>
        <v>1.0882815364821699</v>
      </c>
      <c r="I2106">
        <f>VLOOKUP(A2106&amp;3,[1]ratio_condo_family!$A:$F,6,FALSE)</f>
        <v>1.1899342074722625</v>
      </c>
      <c r="J2106">
        <f>VLOOKUP(A2106,[1]ratio_family_bedrooms!$A:$K,9,FALSE)</f>
        <v>1.0588235294117647</v>
      </c>
      <c r="K2106">
        <f>VLOOKUP(A2106,[1]ratio_family_bedrooms!$A:$K,10,FALSE)</f>
        <v>1.2222222222222223</v>
      </c>
      <c r="L2106">
        <f>VLOOKUP(A2106,[1]ratio_family_bedrooms!$A:$K,11,FALSE)</f>
        <v>1.4999999999999998</v>
      </c>
      <c r="M2106">
        <f t="shared" si="32"/>
        <v>888.0377337694506</v>
      </c>
    </row>
    <row r="2107" spans="1:13" x14ac:dyDescent="0.2">
      <c r="A2107">
        <v>2006</v>
      </c>
      <c r="B2107">
        <v>10</v>
      </c>
      <c r="C2107" t="s">
        <v>59</v>
      </c>
      <c r="D2107">
        <v>1</v>
      </c>
      <c r="E2107" t="s">
        <v>60</v>
      </c>
      <c r="F2107">
        <f>VLOOKUP(A2107&amp;B2107&amp;C2107&amp;D2107&amp;E2107,average_median_rates_2_aptFINAL!A:P,16,FALSE)</f>
        <v>728.67226283960599</v>
      </c>
      <c r="G2107">
        <f>VLOOKUP(A2107&amp;B2107&amp;C2107&amp;3&amp;E2107,average_median_rates_2_aptFINAL!A:P,16,FALSE)</f>
        <v>1105.37909212608</v>
      </c>
      <c r="H2107">
        <f>IF(D2107&lt;=3,VLOOKUP(A2107&amp;D2107,[1]ratio_condo_family!$A:$F,6,FALSE),0)</f>
        <v>1.0882815364821699</v>
      </c>
      <c r="I2107">
        <f>VLOOKUP(A2107&amp;3,[1]ratio_condo_family!$A:$F,6,FALSE)</f>
        <v>1.1899342074722625</v>
      </c>
      <c r="J2107">
        <f>VLOOKUP(A2107,[1]ratio_family_bedrooms!$A:$K,9,FALSE)</f>
        <v>1.0588235294117647</v>
      </c>
      <c r="K2107">
        <f>VLOOKUP(A2107,[1]ratio_family_bedrooms!$A:$K,10,FALSE)</f>
        <v>1.2222222222222223</v>
      </c>
      <c r="L2107">
        <f>VLOOKUP(A2107,[1]ratio_family_bedrooms!$A:$K,11,FALSE)</f>
        <v>1.4999999999999998</v>
      </c>
      <c r="M2107">
        <f t="shared" si="32"/>
        <v>793.00056979502597</v>
      </c>
    </row>
    <row r="2108" spans="1:13" x14ac:dyDescent="0.2">
      <c r="A2108">
        <v>2006</v>
      </c>
      <c r="B2108">
        <v>10</v>
      </c>
      <c r="C2108" t="s">
        <v>59</v>
      </c>
      <c r="D2108">
        <v>2</v>
      </c>
      <c r="E2108" t="s">
        <v>12</v>
      </c>
      <c r="F2108">
        <f>VLOOKUP(A2108&amp;B2108&amp;C2108&amp;D2108&amp;E2108,average_median_rates_2_aptFINAL!A:P,16,FALSE)</f>
        <v>1465.989538855682</v>
      </c>
      <c r="G2108">
        <f>VLOOKUP(A2108&amp;B2108&amp;C2108&amp;3&amp;E2108,average_median_rates_2_aptFINAL!A:P,16,FALSE)</f>
        <v>2279.7237434586846</v>
      </c>
      <c r="H2108">
        <f>IF(D2108&lt;=3,VLOOKUP(A2108&amp;D2108,[1]ratio_condo_family!$A:$F,6,FALSE),0)</f>
        <v>1.179473401707122</v>
      </c>
      <c r="I2108">
        <f>VLOOKUP(A2108&amp;3,[1]ratio_condo_family!$A:$F,6,FALSE)</f>
        <v>1.1899342074722625</v>
      </c>
      <c r="J2108">
        <f>VLOOKUP(A2108,[1]ratio_family_bedrooms!$A:$K,9,FALSE)</f>
        <v>1.0588235294117647</v>
      </c>
      <c r="K2108">
        <f>VLOOKUP(A2108,[1]ratio_family_bedrooms!$A:$K,10,FALSE)</f>
        <v>1.2222222222222223</v>
      </c>
      <c r="L2108">
        <f>VLOOKUP(A2108,[1]ratio_family_bedrooms!$A:$K,11,FALSE)</f>
        <v>1.4999999999999998</v>
      </c>
      <c r="M2108">
        <f t="shared" si="32"/>
        <v>1729.0956682611663</v>
      </c>
    </row>
    <row r="2109" spans="1:13" x14ac:dyDescent="0.2">
      <c r="A2109">
        <v>2006</v>
      </c>
      <c r="B2109">
        <v>10</v>
      </c>
      <c r="C2109" t="s">
        <v>59</v>
      </c>
      <c r="D2109">
        <v>2</v>
      </c>
      <c r="E2109" t="s">
        <v>16</v>
      </c>
      <c r="F2109">
        <f>VLOOKUP(A2109&amp;B2109&amp;C2109&amp;D2109&amp;E2109,average_median_rates_2_aptFINAL!A:P,16,FALSE)</f>
        <v>1426.0546541417586</v>
      </c>
      <c r="G2109">
        <f>VLOOKUP(A2109&amp;B2109&amp;C2109&amp;3&amp;E2109,average_median_rates_2_aptFINAL!A:P,16,FALSE)</f>
        <v>1990.4618473895575</v>
      </c>
      <c r="H2109">
        <f>IF(D2109&lt;=3,VLOOKUP(A2109&amp;D2109,[1]ratio_condo_family!$A:$F,6,FALSE),0)</f>
        <v>1.179473401707122</v>
      </c>
      <c r="I2109">
        <f>VLOOKUP(A2109&amp;3,[1]ratio_condo_family!$A:$F,6,FALSE)</f>
        <v>1.1899342074722625</v>
      </c>
      <c r="J2109">
        <f>VLOOKUP(A2109,[1]ratio_family_bedrooms!$A:$K,9,FALSE)</f>
        <v>1.0588235294117647</v>
      </c>
      <c r="K2109">
        <f>VLOOKUP(A2109,[1]ratio_family_bedrooms!$A:$K,10,FALSE)</f>
        <v>1.2222222222222223</v>
      </c>
      <c r="L2109">
        <f>VLOOKUP(A2109,[1]ratio_family_bedrooms!$A:$K,11,FALSE)</f>
        <v>1.4999999999999998</v>
      </c>
      <c r="M2109">
        <f t="shared" si="32"/>
        <v>1681.9935339408535</v>
      </c>
    </row>
    <row r="2110" spans="1:13" x14ac:dyDescent="0.2">
      <c r="A2110">
        <v>2006</v>
      </c>
      <c r="B2110">
        <v>10</v>
      </c>
      <c r="C2110" t="s">
        <v>59</v>
      </c>
      <c r="D2110">
        <v>2</v>
      </c>
      <c r="E2110" t="s">
        <v>17</v>
      </c>
      <c r="F2110">
        <f>VLOOKUP(A2110&amp;B2110&amp;C2110&amp;D2110&amp;E2110,average_median_rates_2_aptFINAL!A:P,16,FALSE)</f>
        <v>1528.1600483916866</v>
      </c>
      <c r="G2110">
        <f>VLOOKUP(A2110&amp;B2110&amp;C2110&amp;3&amp;E2110,average_median_rates_2_aptFINAL!A:P,16,FALSE)</f>
        <v>2120.1073654888937</v>
      </c>
      <c r="H2110">
        <f>IF(D2110&lt;=3,VLOOKUP(A2110&amp;D2110,[1]ratio_condo_family!$A:$F,6,FALSE),0)</f>
        <v>1.179473401707122</v>
      </c>
      <c r="I2110">
        <f>VLOOKUP(A2110&amp;3,[1]ratio_condo_family!$A:$F,6,FALSE)</f>
        <v>1.1899342074722625</v>
      </c>
      <c r="J2110">
        <f>VLOOKUP(A2110,[1]ratio_family_bedrooms!$A:$K,9,FALSE)</f>
        <v>1.0588235294117647</v>
      </c>
      <c r="K2110">
        <f>VLOOKUP(A2110,[1]ratio_family_bedrooms!$A:$K,10,FALSE)</f>
        <v>1.2222222222222223</v>
      </c>
      <c r="L2110">
        <f>VLOOKUP(A2110,[1]ratio_family_bedrooms!$A:$K,11,FALSE)</f>
        <v>1.4999999999999998</v>
      </c>
      <c r="M2110">
        <f t="shared" si="32"/>
        <v>1802.4241306294628</v>
      </c>
    </row>
    <row r="2111" spans="1:13" x14ac:dyDescent="0.2">
      <c r="A2111">
        <v>2006</v>
      </c>
      <c r="B2111">
        <v>10</v>
      </c>
      <c r="C2111" t="s">
        <v>59</v>
      </c>
      <c r="D2111">
        <v>2</v>
      </c>
      <c r="E2111" t="s">
        <v>19</v>
      </c>
      <c r="F2111">
        <f>VLOOKUP(A2111&amp;B2111&amp;C2111&amp;D2111&amp;E2111,average_median_rates_2_aptFINAL!A:P,16,FALSE)</f>
        <v>1275.2391118702017</v>
      </c>
      <c r="G2111">
        <f>VLOOKUP(A2111&amp;B2111&amp;C2111&amp;3&amp;E2111,average_median_rates_2_aptFINAL!A:P,16,FALSE)</f>
        <v>1579.9720092491218</v>
      </c>
      <c r="H2111">
        <f>IF(D2111&lt;=3,VLOOKUP(A2111&amp;D2111,[1]ratio_condo_family!$A:$F,6,FALSE),0)</f>
        <v>1.179473401707122</v>
      </c>
      <c r="I2111">
        <f>VLOOKUP(A2111&amp;3,[1]ratio_condo_family!$A:$F,6,FALSE)</f>
        <v>1.1899342074722625</v>
      </c>
      <c r="J2111">
        <f>VLOOKUP(A2111,[1]ratio_family_bedrooms!$A:$K,9,FALSE)</f>
        <v>1.0588235294117647</v>
      </c>
      <c r="K2111">
        <f>VLOOKUP(A2111,[1]ratio_family_bedrooms!$A:$K,10,FALSE)</f>
        <v>1.2222222222222223</v>
      </c>
      <c r="L2111">
        <f>VLOOKUP(A2111,[1]ratio_family_bedrooms!$A:$K,11,FALSE)</f>
        <v>1.4999999999999998</v>
      </c>
      <c r="M2111">
        <f t="shared" si="32"/>
        <v>1504.1106132675159</v>
      </c>
    </row>
    <row r="2112" spans="1:13" x14ac:dyDescent="0.2">
      <c r="A2112">
        <v>2006</v>
      </c>
      <c r="B2112">
        <v>10</v>
      </c>
      <c r="C2112" t="s">
        <v>59</v>
      </c>
      <c r="D2112">
        <v>2</v>
      </c>
      <c r="E2112" t="s">
        <v>20</v>
      </c>
      <c r="F2112">
        <f>VLOOKUP(A2112&amp;B2112&amp;C2112&amp;D2112&amp;E2112,average_median_rates_2_aptFINAL!A:P,16,FALSE)</f>
        <v>1304.1677341303764</v>
      </c>
      <c r="G2112">
        <f>VLOOKUP(A2112&amp;B2112&amp;C2112&amp;3&amp;E2112,average_median_rates_2_aptFINAL!A:P,16,FALSE)</f>
        <v>1861.6617987099876</v>
      </c>
      <c r="H2112">
        <f>IF(D2112&lt;=3,VLOOKUP(A2112&amp;D2112,[1]ratio_condo_family!$A:$F,6,FALSE),0)</f>
        <v>1.179473401707122</v>
      </c>
      <c r="I2112">
        <f>VLOOKUP(A2112&amp;3,[1]ratio_condo_family!$A:$F,6,FALSE)</f>
        <v>1.1899342074722625</v>
      </c>
      <c r="J2112">
        <f>VLOOKUP(A2112,[1]ratio_family_bedrooms!$A:$K,9,FALSE)</f>
        <v>1.0588235294117647</v>
      </c>
      <c r="K2112">
        <f>VLOOKUP(A2112,[1]ratio_family_bedrooms!$A:$K,10,FALSE)</f>
        <v>1.2222222222222223</v>
      </c>
      <c r="L2112">
        <f>VLOOKUP(A2112,[1]ratio_family_bedrooms!$A:$K,11,FALSE)</f>
        <v>1.4999999999999998</v>
      </c>
      <c r="M2112">
        <f t="shared" si="32"/>
        <v>1538.2311537714245</v>
      </c>
    </row>
    <row r="2113" spans="1:13" x14ac:dyDescent="0.2">
      <c r="A2113">
        <v>2006</v>
      </c>
      <c r="B2113">
        <v>10</v>
      </c>
      <c r="C2113" t="s">
        <v>59</v>
      </c>
      <c r="D2113">
        <v>2</v>
      </c>
      <c r="E2113" t="s">
        <v>21</v>
      </c>
      <c r="F2113">
        <f>VLOOKUP(A2113&amp;B2113&amp;C2113&amp;D2113&amp;E2113,average_median_rates_2_aptFINAL!A:P,16,FALSE)</f>
        <v>1401.4392968972386</v>
      </c>
      <c r="G2113">
        <f>VLOOKUP(A2113&amp;B2113&amp;C2113&amp;3&amp;E2113,average_median_rates_2_aptFINAL!A:P,16,FALSE)</f>
        <v>1953.3807959109156</v>
      </c>
      <c r="H2113">
        <f>IF(D2113&lt;=3,VLOOKUP(A2113&amp;D2113,[1]ratio_condo_family!$A:$F,6,FALSE),0)</f>
        <v>1.179473401707122</v>
      </c>
      <c r="I2113">
        <f>VLOOKUP(A2113&amp;3,[1]ratio_condo_family!$A:$F,6,FALSE)</f>
        <v>1.1899342074722625</v>
      </c>
      <c r="J2113">
        <f>VLOOKUP(A2113,[1]ratio_family_bedrooms!$A:$K,9,FALSE)</f>
        <v>1.0588235294117647</v>
      </c>
      <c r="K2113">
        <f>VLOOKUP(A2113,[1]ratio_family_bedrooms!$A:$K,10,FALSE)</f>
        <v>1.2222222222222223</v>
      </c>
      <c r="L2113">
        <f>VLOOKUP(A2113,[1]ratio_family_bedrooms!$A:$K,11,FALSE)</f>
        <v>1.4999999999999998</v>
      </c>
      <c r="M2113">
        <f t="shared" si="32"/>
        <v>1652.9603747974234</v>
      </c>
    </row>
    <row r="2114" spans="1:13" x14ac:dyDescent="0.2">
      <c r="A2114">
        <v>2006</v>
      </c>
      <c r="B2114">
        <v>10</v>
      </c>
      <c r="C2114" t="s">
        <v>59</v>
      </c>
      <c r="D2114">
        <v>2</v>
      </c>
      <c r="E2114" t="s">
        <v>23</v>
      </c>
      <c r="F2114">
        <f>VLOOKUP(A2114&amp;B2114&amp;C2114&amp;D2114&amp;E2114,average_median_rates_2_aptFINAL!A:P,16,FALSE)</f>
        <v>889.79682607458005</v>
      </c>
      <c r="G2114">
        <f>VLOOKUP(A2114&amp;B2114&amp;C2114&amp;3&amp;E2114,average_median_rates_2_aptFINAL!A:P,16,FALSE)</f>
        <v>973.38688085676006</v>
      </c>
      <c r="H2114">
        <f>IF(D2114&lt;=3,VLOOKUP(A2114&amp;D2114,[1]ratio_condo_family!$A:$F,6,FALSE),0)</f>
        <v>1.179473401707122</v>
      </c>
      <c r="I2114">
        <f>VLOOKUP(A2114&amp;3,[1]ratio_condo_family!$A:$F,6,FALSE)</f>
        <v>1.1899342074722625</v>
      </c>
      <c r="J2114">
        <f>VLOOKUP(A2114,[1]ratio_family_bedrooms!$A:$K,9,FALSE)</f>
        <v>1.0588235294117647</v>
      </c>
      <c r="K2114">
        <f>VLOOKUP(A2114,[1]ratio_family_bedrooms!$A:$K,10,FALSE)</f>
        <v>1.2222222222222223</v>
      </c>
      <c r="L2114">
        <f>VLOOKUP(A2114,[1]ratio_family_bedrooms!$A:$K,11,FALSE)</f>
        <v>1.4999999999999998</v>
      </c>
      <c r="M2114">
        <f t="shared" si="32"/>
        <v>1049.4916892783854</v>
      </c>
    </row>
    <row r="2115" spans="1:13" x14ac:dyDescent="0.2">
      <c r="A2115">
        <v>2006</v>
      </c>
      <c r="B2115">
        <v>10</v>
      </c>
      <c r="C2115" t="s">
        <v>59</v>
      </c>
      <c r="D2115">
        <v>2</v>
      </c>
      <c r="E2115" t="s">
        <v>24</v>
      </c>
      <c r="F2115">
        <f>VLOOKUP(A2115&amp;B2115&amp;C2115&amp;D2115&amp;E2115,average_median_rates_2_aptFINAL!A:P,16,FALSE)</f>
        <v>1044.5538001707937</v>
      </c>
      <c r="G2115">
        <f>VLOOKUP(A2115&amp;B2115&amp;C2115&amp;3&amp;E2115,average_median_rates_2_aptFINAL!A:P,16,FALSE)</f>
        <v>1132.9393330899352</v>
      </c>
      <c r="H2115">
        <f>IF(D2115&lt;=3,VLOOKUP(A2115&amp;D2115,[1]ratio_condo_family!$A:$F,6,FALSE),0)</f>
        <v>1.179473401707122</v>
      </c>
      <c r="I2115">
        <f>VLOOKUP(A2115&amp;3,[1]ratio_condo_family!$A:$F,6,FALSE)</f>
        <v>1.1899342074722625</v>
      </c>
      <c r="J2115">
        <f>VLOOKUP(A2115,[1]ratio_family_bedrooms!$A:$K,9,FALSE)</f>
        <v>1.0588235294117647</v>
      </c>
      <c r="K2115">
        <f>VLOOKUP(A2115,[1]ratio_family_bedrooms!$A:$K,10,FALSE)</f>
        <v>1.2222222222222223</v>
      </c>
      <c r="L2115">
        <f>VLOOKUP(A2115,[1]ratio_family_bedrooms!$A:$K,11,FALSE)</f>
        <v>1.4999999999999998</v>
      </c>
      <c r="M2115">
        <f t="shared" ref="M2115:M2178" si="33">IF(D2115&lt;=3,F2115*H2115,IF(D2115=4,G2115*I2115*J2115,IF(D2115=5,G2115*I2115*J2115*K2115,IF(D2115=6,G2115*I2115*J2115*K2115*L2115,0))))</f>
        <v>1232.0234239535473</v>
      </c>
    </row>
    <row r="2116" spans="1:13" x14ac:dyDescent="0.2">
      <c r="A2116">
        <v>2006</v>
      </c>
      <c r="B2116">
        <v>10</v>
      </c>
      <c r="C2116" t="s">
        <v>59</v>
      </c>
      <c r="D2116">
        <v>2</v>
      </c>
      <c r="E2116" t="s">
        <v>25</v>
      </c>
      <c r="F2116">
        <f>VLOOKUP(A2116&amp;B2116&amp;C2116&amp;D2116&amp;E2116,average_median_rates_2_aptFINAL!A:P,16,FALSE)</f>
        <v>977.62382578992299</v>
      </c>
      <c r="G2116">
        <f>VLOOKUP(A2116&amp;B2116&amp;C2116&amp;3&amp;E2116,average_median_rates_2_aptFINAL!A:P,16,FALSE)</f>
        <v>1005.0857977363996</v>
      </c>
      <c r="H2116">
        <f>IF(D2116&lt;=3,VLOOKUP(A2116&amp;D2116,[1]ratio_condo_family!$A:$F,6,FALSE),0)</f>
        <v>1.179473401707122</v>
      </c>
      <c r="I2116">
        <f>VLOOKUP(A2116&amp;3,[1]ratio_condo_family!$A:$F,6,FALSE)</f>
        <v>1.1899342074722625</v>
      </c>
      <c r="J2116">
        <f>VLOOKUP(A2116,[1]ratio_family_bedrooms!$A:$K,9,FALSE)</f>
        <v>1.0588235294117647</v>
      </c>
      <c r="K2116">
        <f>VLOOKUP(A2116,[1]ratio_family_bedrooms!$A:$K,10,FALSE)</f>
        <v>1.2222222222222223</v>
      </c>
      <c r="L2116">
        <f>VLOOKUP(A2116,[1]ratio_family_bedrooms!$A:$K,11,FALSE)</f>
        <v>1.4999999999999998</v>
      </c>
      <c r="M2116">
        <f t="shared" si="33"/>
        <v>1153.0812993943714</v>
      </c>
    </row>
    <row r="2117" spans="1:13" x14ac:dyDescent="0.2">
      <c r="A2117">
        <v>2006</v>
      </c>
      <c r="B2117">
        <v>10</v>
      </c>
      <c r="C2117" t="s">
        <v>59</v>
      </c>
      <c r="D2117">
        <v>2</v>
      </c>
      <c r="E2117" t="s">
        <v>26</v>
      </c>
      <c r="F2117">
        <f>VLOOKUP(A2117&amp;B2117&amp;C2117&amp;D2117&amp;E2117,average_median_rates_2_aptFINAL!A:P,16,FALSE)</f>
        <v>1042.3971676629665</v>
      </c>
      <c r="G2117">
        <f>VLOOKUP(A2117&amp;B2117&amp;C2117&amp;3&amp;E2117,average_median_rates_2_aptFINAL!A:P,16,FALSE)</f>
        <v>980.58780576852882</v>
      </c>
      <c r="H2117">
        <f>IF(D2117&lt;=3,VLOOKUP(A2117&amp;D2117,[1]ratio_condo_family!$A:$F,6,FALSE),0)</f>
        <v>1.179473401707122</v>
      </c>
      <c r="I2117">
        <f>VLOOKUP(A2117&amp;3,[1]ratio_condo_family!$A:$F,6,FALSE)</f>
        <v>1.1899342074722625</v>
      </c>
      <c r="J2117">
        <f>VLOOKUP(A2117,[1]ratio_family_bedrooms!$A:$K,9,FALSE)</f>
        <v>1.0588235294117647</v>
      </c>
      <c r="K2117">
        <f>VLOOKUP(A2117,[1]ratio_family_bedrooms!$A:$K,10,FALSE)</f>
        <v>1.2222222222222223</v>
      </c>
      <c r="L2117">
        <f>VLOOKUP(A2117,[1]ratio_family_bedrooms!$A:$K,11,FALSE)</f>
        <v>1.4999999999999998</v>
      </c>
      <c r="M2117">
        <f t="shared" si="33"/>
        <v>1229.4797332733083</v>
      </c>
    </row>
    <row r="2118" spans="1:13" x14ac:dyDescent="0.2">
      <c r="A2118">
        <v>2006</v>
      </c>
      <c r="B2118">
        <v>10</v>
      </c>
      <c r="C2118" t="s">
        <v>59</v>
      </c>
      <c r="D2118">
        <v>2</v>
      </c>
      <c r="E2118" t="s">
        <v>27</v>
      </c>
      <c r="F2118">
        <f>VLOOKUP(A2118&amp;B2118&amp;C2118&amp;D2118&amp;E2118,average_median_rates_2_aptFINAL!A:P,16,FALSE)</f>
        <v>1495.5130942214666</v>
      </c>
      <c r="G2118">
        <f>VLOOKUP(A2118&amp;B2118&amp;C2118&amp;3&amp;E2118,average_median_rates_2_aptFINAL!A:P,16,FALSE)</f>
        <v>1816.0435682122381</v>
      </c>
      <c r="H2118">
        <f>IF(D2118&lt;=3,VLOOKUP(A2118&amp;D2118,[1]ratio_condo_family!$A:$F,6,FALSE),0)</f>
        <v>1.179473401707122</v>
      </c>
      <c r="I2118">
        <f>VLOOKUP(A2118&amp;3,[1]ratio_condo_family!$A:$F,6,FALSE)</f>
        <v>1.1899342074722625</v>
      </c>
      <c r="J2118">
        <f>VLOOKUP(A2118,[1]ratio_family_bedrooms!$A:$K,9,FALSE)</f>
        <v>1.0588235294117647</v>
      </c>
      <c r="K2118">
        <f>VLOOKUP(A2118,[1]ratio_family_bedrooms!$A:$K,10,FALSE)</f>
        <v>1.2222222222222223</v>
      </c>
      <c r="L2118">
        <f>VLOOKUP(A2118,[1]ratio_family_bedrooms!$A:$K,11,FALSE)</f>
        <v>1.4999999999999998</v>
      </c>
      <c r="M2118">
        <f t="shared" si="33"/>
        <v>1763.9179165389369</v>
      </c>
    </row>
    <row r="2119" spans="1:13" x14ac:dyDescent="0.2">
      <c r="A2119">
        <v>2006</v>
      </c>
      <c r="B2119">
        <v>10</v>
      </c>
      <c r="C2119" t="s">
        <v>59</v>
      </c>
      <c r="D2119">
        <v>2</v>
      </c>
      <c r="E2119" t="s">
        <v>28</v>
      </c>
      <c r="F2119">
        <f>VLOOKUP(A2119&amp;B2119&amp;C2119&amp;D2119&amp;E2119,average_median_rates_2_aptFINAL!A:P,16,FALSE)</f>
        <v>962.00683176771963</v>
      </c>
      <c r="G2119">
        <f>VLOOKUP(A2119&amp;B2119&amp;C2119&amp;3&amp;E2119,average_median_rates_2_aptFINAL!A:P,16,FALSE)</f>
        <v>1224.3799440184991</v>
      </c>
      <c r="H2119">
        <f>IF(D2119&lt;=3,VLOOKUP(A2119&amp;D2119,[1]ratio_condo_family!$A:$F,6,FALSE),0)</f>
        <v>1.179473401707122</v>
      </c>
      <c r="I2119">
        <f>VLOOKUP(A2119&amp;3,[1]ratio_condo_family!$A:$F,6,FALSE)</f>
        <v>1.1899342074722625</v>
      </c>
      <c r="J2119">
        <f>VLOOKUP(A2119,[1]ratio_family_bedrooms!$A:$K,9,FALSE)</f>
        <v>1.0588235294117647</v>
      </c>
      <c r="K2119">
        <f>VLOOKUP(A2119,[1]ratio_family_bedrooms!$A:$K,10,FALSE)</f>
        <v>1.2222222222222223</v>
      </c>
      <c r="L2119">
        <f>VLOOKUP(A2119,[1]ratio_family_bedrooms!$A:$K,11,FALSE)</f>
        <v>1.4999999999999998</v>
      </c>
      <c r="M2119">
        <f t="shared" si="33"/>
        <v>1134.6614703305634</v>
      </c>
    </row>
    <row r="2120" spans="1:13" x14ac:dyDescent="0.2">
      <c r="A2120">
        <v>2006</v>
      </c>
      <c r="B2120">
        <v>10</v>
      </c>
      <c r="C2120" t="s">
        <v>59</v>
      </c>
      <c r="D2120">
        <v>2</v>
      </c>
      <c r="E2120" t="s">
        <v>29</v>
      </c>
      <c r="F2120">
        <f>VLOOKUP(A2120&amp;B2120&amp;C2120&amp;D2120&amp;E2120,average_median_rates_2_aptFINAL!A:P,16,FALSE)</f>
        <v>803.15969257045219</v>
      </c>
      <c r="G2120">
        <f>VLOOKUP(A2120&amp;B2120&amp;C2120&amp;3&amp;E2120,average_median_rates_2_aptFINAL!A:P,16,FALSE)</f>
        <v>901.74881343556012</v>
      </c>
      <c r="H2120">
        <f>IF(D2120&lt;=3,VLOOKUP(A2120&amp;D2120,[1]ratio_condo_family!$A:$F,6,FALSE),0)</f>
        <v>1.179473401707122</v>
      </c>
      <c r="I2120">
        <f>VLOOKUP(A2120&amp;3,[1]ratio_condo_family!$A:$F,6,FALSE)</f>
        <v>1.1899342074722625</v>
      </c>
      <c r="J2120">
        <f>VLOOKUP(A2120,[1]ratio_family_bedrooms!$A:$K,9,FALSE)</f>
        <v>1.0588235294117647</v>
      </c>
      <c r="K2120">
        <f>VLOOKUP(A2120,[1]ratio_family_bedrooms!$A:$K,10,FALSE)</f>
        <v>1.2222222222222223</v>
      </c>
      <c r="L2120">
        <f>VLOOKUP(A2120,[1]ratio_family_bedrooms!$A:$K,11,FALSE)</f>
        <v>1.4999999999999998</v>
      </c>
      <c r="M2120">
        <f t="shared" si="33"/>
        <v>947.30549471011761</v>
      </c>
    </row>
    <row r="2121" spans="1:13" x14ac:dyDescent="0.2">
      <c r="A2121">
        <v>2006</v>
      </c>
      <c r="B2121">
        <v>10</v>
      </c>
      <c r="C2121" t="s">
        <v>59</v>
      </c>
      <c r="D2121">
        <v>2</v>
      </c>
      <c r="E2121" t="s">
        <v>31</v>
      </c>
      <c r="F2121">
        <f>VLOOKUP(A2121&amp;B2121&amp;C2121&amp;D2121&amp;E2121,average_median_rates_2_aptFINAL!A:P,16,FALSE)</f>
        <v>975.54155992029644</v>
      </c>
      <c r="G2121">
        <f>VLOOKUP(A2121&amp;B2121&amp;C2121&amp;3&amp;E2121,average_median_rates_2_aptFINAL!A:P,16,FALSE)</f>
        <v>1150.7374954362906</v>
      </c>
      <c r="H2121">
        <f>IF(D2121&lt;=3,VLOOKUP(A2121&amp;D2121,[1]ratio_condo_family!$A:$F,6,FALSE),0)</f>
        <v>1.179473401707122</v>
      </c>
      <c r="I2121">
        <f>VLOOKUP(A2121&amp;3,[1]ratio_condo_family!$A:$F,6,FALSE)</f>
        <v>1.1899342074722625</v>
      </c>
      <c r="J2121">
        <f>VLOOKUP(A2121,[1]ratio_family_bedrooms!$A:$K,9,FALSE)</f>
        <v>1.0588235294117647</v>
      </c>
      <c r="K2121">
        <f>VLOOKUP(A2121,[1]ratio_family_bedrooms!$A:$K,10,FALSE)</f>
        <v>1.2222222222222223</v>
      </c>
      <c r="L2121">
        <f>VLOOKUP(A2121,[1]ratio_family_bedrooms!$A:$K,11,FALSE)</f>
        <v>1.4999999999999998</v>
      </c>
      <c r="M2121">
        <f t="shared" si="33"/>
        <v>1150.6253221858642</v>
      </c>
    </row>
    <row r="2122" spans="1:13" x14ac:dyDescent="0.2">
      <c r="A2122">
        <v>2006</v>
      </c>
      <c r="B2122">
        <v>10</v>
      </c>
      <c r="C2122" t="s">
        <v>59</v>
      </c>
      <c r="D2122">
        <v>2</v>
      </c>
      <c r="E2122" t="s">
        <v>32</v>
      </c>
      <c r="F2122">
        <f>VLOOKUP(A2122&amp;B2122&amp;C2122&amp;D2122&amp;E2122,average_median_rates_2_aptFINAL!A:P,16,FALSE)</f>
        <v>901.32365499572973</v>
      </c>
      <c r="G2122">
        <f>VLOOKUP(A2122&amp;B2122&amp;C2122&amp;3&amp;E2122,average_median_rates_2_aptFINAL!A:P,16,FALSE)</f>
        <v>1119.1870512352446</v>
      </c>
      <c r="H2122">
        <f>IF(D2122&lt;=3,VLOOKUP(A2122&amp;D2122,[1]ratio_condo_family!$A:$F,6,FALSE),0)</f>
        <v>1.179473401707122</v>
      </c>
      <c r="I2122">
        <f>VLOOKUP(A2122&amp;3,[1]ratio_condo_family!$A:$F,6,FALSE)</f>
        <v>1.1899342074722625</v>
      </c>
      <c r="J2122">
        <f>VLOOKUP(A2122,[1]ratio_family_bedrooms!$A:$K,9,FALSE)</f>
        <v>1.0588235294117647</v>
      </c>
      <c r="K2122">
        <f>VLOOKUP(A2122,[1]ratio_family_bedrooms!$A:$K,10,FALSE)</f>
        <v>1.2222222222222223</v>
      </c>
      <c r="L2122">
        <f>VLOOKUP(A2122,[1]ratio_family_bedrooms!$A:$K,11,FALSE)</f>
        <v>1.4999999999999998</v>
      </c>
      <c r="M2122">
        <f t="shared" si="33"/>
        <v>1063.0872773969097</v>
      </c>
    </row>
    <row r="2123" spans="1:13" x14ac:dyDescent="0.2">
      <c r="A2123">
        <v>2006</v>
      </c>
      <c r="B2123">
        <v>10</v>
      </c>
      <c r="C2123" t="s">
        <v>59</v>
      </c>
      <c r="D2123">
        <v>2</v>
      </c>
      <c r="E2123" t="s">
        <v>33</v>
      </c>
      <c r="F2123">
        <f>VLOOKUP(A2123&amp;B2123&amp;C2123&amp;D2123&amp;E2123,average_median_rates_2_aptFINAL!A:P,16,FALSE)</f>
        <v>1182.8013805863948</v>
      </c>
      <c r="G2123">
        <f>VLOOKUP(A2123&amp;B2123&amp;C2123&amp;3&amp;E2123,average_median_rates_2_aptFINAL!A:P,16,FALSE)</f>
        <v>1624.2911038091772</v>
      </c>
      <c r="H2123">
        <f>IF(D2123&lt;=3,VLOOKUP(A2123&amp;D2123,[1]ratio_condo_family!$A:$F,6,FALSE),0)</f>
        <v>1.179473401707122</v>
      </c>
      <c r="I2123">
        <f>VLOOKUP(A2123&amp;3,[1]ratio_condo_family!$A:$F,6,FALSE)</f>
        <v>1.1899342074722625</v>
      </c>
      <c r="J2123">
        <f>VLOOKUP(A2123,[1]ratio_family_bedrooms!$A:$K,9,FALSE)</f>
        <v>1.0588235294117647</v>
      </c>
      <c r="K2123">
        <f>VLOOKUP(A2123,[1]ratio_family_bedrooms!$A:$K,10,FALSE)</f>
        <v>1.2222222222222223</v>
      </c>
      <c r="L2123">
        <f>VLOOKUP(A2123,[1]ratio_family_bedrooms!$A:$K,11,FALSE)</f>
        <v>1.4999999999999998</v>
      </c>
      <c r="M2123">
        <f t="shared" si="33"/>
        <v>1395.0827679041154</v>
      </c>
    </row>
    <row r="2124" spans="1:13" x14ac:dyDescent="0.2">
      <c r="A2124">
        <v>2006</v>
      </c>
      <c r="B2124">
        <v>10</v>
      </c>
      <c r="C2124" t="s">
        <v>59</v>
      </c>
      <c r="D2124">
        <v>2</v>
      </c>
      <c r="E2124" t="s">
        <v>34</v>
      </c>
      <c r="F2124">
        <f>VLOOKUP(A2124&amp;B2124&amp;C2124&amp;D2124&amp;E2124,average_median_rates_2_aptFINAL!A:P,16,FALSE)</f>
        <v>1117.2843723313381</v>
      </c>
      <c r="G2124">
        <f>VLOOKUP(A2124&amp;B2124&amp;C2124&amp;3&amp;E2124,average_median_rates_2_aptFINAL!A:P,16,FALSE)</f>
        <v>1167.6633807959108</v>
      </c>
      <c r="H2124">
        <f>IF(D2124&lt;=3,VLOOKUP(A2124&amp;D2124,[1]ratio_condo_family!$A:$F,6,FALSE),0)</f>
        <v>1.179473401707122</v>
      </c>
      <c r="I2124">
        <f>VLOOKUP(A2124&amp;3,[1]ratio_condo_family!$A:$F,6,FALSE)</f>
        <v>1.1899342074722625</v>
      </c>
      <c r="J2124">
        <f>VLOOKUP(A2124,[1]ratio_family_bedrooms!$A:$K,9,FALSE)</f>
        <v>1.0588235294117647</v>
      </c>
      <c r="K2124">
        <f>VLOOKUP(A2124,[1]ratio_family_bedrooms!$A:$K,10,FALSE)</f>
        <v>1.2222222222222223</v>
      </c>
      <c r="L2124">
        <f>VLOOKUP(A2124,[1]ratio_family_bedrooms!$A:$K,11,FALSE)</f>
        <v>1.4999999999999998</v>
      </c>
      <c r="M2124">
        <f t="shared" si="33"/>
        <v>1317.8071993078499</v>
      </c>
    </row>
    <row r="2125" spans="1:13" x14ac:dyDescent="0.2">
      <c r="A2125">
        <v>2006</v>
      </c>
      <c r="B2125">
        <v>10</v>
      </c>
      <c r="C2125" t="s">
        <v>59</v>
      </c>
      <c r="D2125">
        <v>2</v>
      </c>
      <c r="E2125" t="s">
        <v>35</v>
      </c>
      <c r="F2125">
        <f>VLOOKUP(A2125&amp;B2125&amp;C2125&amp;D2125&amp;E2125,average_median_rates_2_aptFINAL!A:P,16,FALSE)</f>
        <v>1619.2591801878766</v>
      </c>
      <c r="G2125">
        <f>VLOOKUP(A2125&amp;B2125&amp;C2125&amp;3&amp;E2125,average_median_rates_2_aptFINAL!A:P,16,FALSE)</f>
        <v>2442.6725082146727</v>
      </c>
      <c r="H2125">
        <f>IF(D2125&lt;=3,VLOOKUP(A2125&amp;D2125,[1]ratio_condo_family!$A:$F,6,FALSE),0)</f>
        <v>1.179473401707122</v>
      </c>
      <c r="I2125">
        <f>VLOOKUP(A2125&amp;3,[1]ratio_condo_family!$A:$F,6,FALSE)</f>
        <v>1.1899342074722625</v>
      </c>
      <c r="J2125">
        <f>VLOOKUP(A2125,[1]ratio_family_bedrooms!$A:$K,9,FALSE)</f>
        <v>1.0588235294117647</v>
      </c>
      <c r="K2125">
        <f>VLOOKUP(A2125,[1]ratio_family_bedrooms!$A:$K,10,FALSE)</f>
        <v>1.2222222222222223</v>
      </c>
      <c r="L2125">
        <f>VLOOKUP(A2125,[1]ratio_family_bedrooms!$A:$K,11,FALSE)</f>
        <v>1.4999999999999998</v>
      </c>
      <c r="M2125">
        <f t="shared" si="33"/>
        <v>1909.8731335016805</v>
      </c>
    </row>
    <row r="2126" spans="1:13" x14ac:dyDescent="0.2">
      <c r="A2126">
        <v>2006</v>
      </c>
      <c r="B2126">
        <v>10</v>
      </c>
      <c r="C2126" t="s">
        <v>59</v>
      </c>
      <c r="D2126">
        <v>2</v>
      </c>
      <c r="E2126" t="s">
        <v>36</v>
      </c>
      <c r="F2126">
        <f>VLOOKUP(A2126&amp;B2126&amp;C2126&amp;D2126&amp;E2126,average_median_rates_2_aptFINAL!A:P,16,FALSE)</f>
        <v>945.64617136350716</v>
      </c>
      <c r="G2126">
        <f>VLOOKUP(A2126&amp;B2126&amp;C2126&amp;3&amp;E2126,average_median_rates_2_aptFINAL!A:P,16,FALSE)</f>
        <v>1126.8333941827918</v>
      </c>
      <c r="H2126">
        <f>IF(D2126&lt;=3,VLOOKUP(A2126&amp;D2126,[1]ratio_condo_family!$A:$F,6,FALSE),0)</f>
        <v>1.179473401707122</v>
      </c>
      <c r="I2126">
        <f>VLOOKUP(A2126&amp;3,[1]ratio_condo_family!$A:$F,6,FALSE)</f>
        <v>1.1899342074722625</v>
      </c>
      <c r="J2126">
        <f>VLOOKUP(A2126,[1]ratio_family_bedrooms!$A:$K,9,FALSE)</f>
        <v>1.0588235294117647</v>
      </c>
      <c r="K2126">
        <f>VLOOKUP(A2126,[1]ratio_family_bedrooms!$A:$K,10,FALSE)</f>
        <v>1.2222222222222223</v>
      </c>
      <c r="L2126">
        <f>VLOOKUP(A2126,[1]ratio_family_bedrooms!$A:$K,11,FALSE)</f>
        <v>1.4999999999999998</v>
      </c>
      <c r="M2126">
        <f t="shared" si="33"/>
        <v>1115.3645065494318</v>
      </c>
    </row>
    <row r="2127" spans="1:13" x14ac:dyDescent="0.2">
      <c r="A2127">
        <v>2006</v>
      </c>
      <c r="B2127">
        <v>10</v>
      </c>
      <c r="C2127" t="s">
        <v>59</v>
      </c>
      <c r="D2127">
        <v>2</v>
      </c>
      <c r="E2127" t="s">
        <v>37</v>
      </c>
      <c r="F2127">
        <f>VLOOKUP(A2127&amp;B2127&amp;C2127&amp;D2127&amp;E2127,average_median_rates_2_aptFINAL!A:P,16,FALSE)</f>
        <v>796.16922857956126</v>
      </c>
      <c r="G2127">
        <f>VLOOKUP(A2127&amp;B2127&amp;C2127&amp;3&amp;E2127,average_median_rates_2_aptFINAL!A:P,16,FALSE)</f>
        <v>832.71962308106913</v>
      </c>
      <c r="H2127">
        <f>IF(D2127&lt;=3,VLOOKUP(A2127&amp;D2127,[1]ratio_condo_family!$A:$F,6,FALSE),0)</f>
        <v>1.179473401707122</v>
      </c>
      <c r="I2127">
        <f>VLOOKUP(A2127&amp;3,[1]ratio_condo_family!$A:$F,6,FALSE)</f>
        <v>1.1899342074722625</v>
      </c>
      <c r="J2127">
        <f>VLOOKUP(A2127,[1]ratio_family_bedrooms!$A:$K,9,FALSE)</f>
        <v>1.0588235294117647</v>
      </c>
      <c r="K2127">
        <f>VLOOKUP(A2127,[1]ratio_family_bedrooms!$A:$K,10,FALSE)</f>
        <v>1.2222222222222223</v>
      </c>
      <c r="L2127">
        <f>VLOOKUP(A2127,[1]ratio_family_bedrooms!$A:$K,11,FALSE)</f>
        <v>1.4999999999999998</v>
      </c>
      <c r="M2127">
        <f t="shared" si="33"/>
        <v>939.06042836727033</v>
      </c>
    </row>
    <row r="2128" spans="1:13" x14ac:dyDescent="0.2">
      <c r="A2128">
        <v>2006</v>
      </c>
      <c r="B2128">
        <v>10</v>
      </c>
      <c r="C2128" t="s">
        <v>59</v>
      </c>
      <c r="D2128">
        <v>2</v>
      </c>
      <c r="E2128" t="s">
        <v>38</v>
      </c>
      <c r="F2128">
        <f>VLOOKUP(A2128&amp;B2128&amp;C2128&amp;D2128&amp;E2128,average_median_rates_2_aptFINAL!A:P,16,FALSE)</f>
        <v>737.12211784799285</v>
      </c>
      <c r="G2128">
        <f>VLOOKUP(A2128&amp;B2128&amp;C2128&amp;3&amp;E2128,average_median_rates_2_aptFINAL!A:P,16,FALSE)</f>
        <v>838.79639771206053</v>
      </c>
      <c r="H2128">
        <f>IF(D2128&lt;=3,VLOOKUP(A2128&amp;D2128,[1]ratio_condo_family!$A:$F,6,FALSE),0)</f>
        <v>1.179473401707122</v>
      </c>
      <c r="I2128">
        <f>VLOOKUP(A2128&amp;3,[1]ratio_condo_family!$A:$F,6,FALSE)</f>
        <v>1.1899342074722625</v>
      </c>
      <c r="J2128">
        <f>VLOOKUP(A2128,[1]ratio_family_bedrooms!$A:$K,9,FALSE)</f>
        <v>1.0588235294117647</v>
      </c>
      <c r="K2128">
        <f>VLOOKUP(A2128,[1]ratio_family_bedrooms!$A:$K,10,FALSE)</f>
        <v>1.2222222222222223</v>
      </c>
      <c r="L2128">
        <f>VLOOKUP(A2128,[1]ratio_family_bedrooms!$A:$K,11,FALSE)</f>
        <v>1.4999999999999998</v>
      </c>
      <c r="M2128">
        <f t="shared" si="33"/>
        <v>869.41593181173016</v>
      </c>
    </row>
    <row r="2129" spans="1:13" x14ac:dyDescent="0.2">
      <c r="A2129">
        <v>2006</v>
      </c>
      <c r="B2129">
        <v>10</v>
      </c>
      <c r="C2129" t="s">
        <v>59</v>
      </c>
      <c r="D2129">
        <v>2</v>
      </c>
      <c r="E2129" t="s">
        <v>39</v>
      </c>
      <c r="F2129">
        <f>VLOOKUP(A2129&amp;B2129&amp;C2129&amp;D2129&amp;E2129,average_median_rates_2_aptFINAL!A:P,16,FALSE)</f>
        <v>835.80664674067737</v>
      </c>
      <c r="G2129">
        <f>VLOOKUP(A2129&amp;B2129&amp;C2129&amp;3&amp;E2129,average_median_rates_2_aptFINAL!A:P,16,FALSE)</f>
        <v>1067.8155044420103</v>
      </c>
      <c r="H2129">
        <f>IF(D2129&lt;=3,VLOOKUP(A2129&amp;D2129,[1]ratio_condo_family!$A:$F,6,FALSE),0)</f>
        <v>1.179473401707122</v>
      </c>
      <c r="I2129">
        <f>VLOOKUP(A2129&amp;3,[1]ratio_condo_family!$A:$F,6,FALSE)</f>
        <v>1.1899342074722625</v>
      </c>
      <c r="J2129">
        <f>VLOOKUP(A2129,[1]ratio_family_bedrooms!$A:$K,9,FALSE)</f>
        <v>1.0588235294117647</v>
      </c>
      <c r="K2129">
        <f>VLOOKUP(A2129,[1]ratio_family_bedrooms!$A:$K,10,FALSE)</f>
        <v>1.2222222222222223</v>
      </c>
      <c r="L2129">
        <f>VLOOKUP(A2129,[1]ratio_family_bedrooms!$A:$K,11,FALSE)</f>
        <v>1.4999999999999998</v>
      </c>
      <c r="M2129">
        <f t="shared" si="33"/>
        <v>985.81170880064951</v>
      </c>
    </row>
    <row r="2130" spans="1:13" x14ac:dyDescent="0.2">
      <c r="A2130">
        <v>2006</v>
      </c>
      <c r="B2130">
        <v>10</v>
      </c>
      <c r="C2130" t="s">
        <v>59</v>
      </c>
      <c r="D2130">
        <v>2</v>
      </c>
      <c r="E2130" t="s">
        <v>40</v>
      </c>
      <c r="F2130">
        <f>VLOOKUP(A2130&amp;B2130&amp;C2130&amp;D2130&amp;E2130,average_median_rates_2_aptFINAL!A:P,16,FALSE)</f>
        <v>822.56938514090541</v>
      </c>
      <c r="G2130">
        <f>VLOOKUP(A2130&amp;B2130&amp;C2130&amp;3&amp;E2130,average_median_rates_2_aptFINAL!A:P,16,FALSE)</f>
        <v>983.55725934039219</v>
      </c>
      <c r="H2130">
        <f>IF(D2130&lt;=3,VLOOKUP(A2130&amp;D2130,[1]ratio_condo_family!$A:$F,6,FALSE),0)</f>
        <v>1.179473401707122</v>
      </c>
      <c r="I2130">
        <f>VLOOKUP(A2130&amp;3,[1]ratio_condo_family!$A:$F,6,FALSE)</f>
        <v>1.1899342074722625</v>
      </c>
      <c r="J2130">
        <f>VLOOKUP(A2130,[1]ratio_family_bedrooms!$A:$K,9,FALSE)</f>
        <v>1.0588235294117647</v>
      </c>
      <c r="K2130">
        <f>VLOOKUP(A2130,[1]ratio_family_bedrooms!$A:$K,10,FALSE)</f>
        <v>1.2222222222222223</v>
      </c>
      <c r="L2130">
        <f>VLOOKUP(A2130,[1]ratio_family_bedrooms!$A:$K,11,FALSE)</f>
        <v>1.4999999999999998</v>
      </c>
      <c r="M2130">
        <f t="shared" si="33"/>
        <v>970.19871083227952</v>
      </c>
    </row>
    <row r="2131" spans="1:13" x14ac:dyDescent="0.2">
      <c r="A2131">
        <v>2006</v>
      </c>
      <c r="B2131">
        <v>10</v>
      </c>
      <c r="C2131" t="s">
        <v>59</v>
      </c>
      <c r="D2131">
        <v>2</v>
      </c>
      <c r="E2131" t="s">
        <v>41</v>
      </c>
      <c r="F2131">
        <f>VLOOKUP(A2131&amp;B2131&amp;C2131&amp;D2131&amp;E2131,average_median_rates_2_aptFINAL!A:P,16,FALSE)</f>
        <v>834.83988044406533</v>
      </c>
      <c r="G2131">
        <f>VLOOKUP(A2131&amp;B2131&amp;C2131&amp;3&amp;E2131,average_median_rates_2_aptFINAL!A:P,16,FALSE)</f>
        <v>926.09833272483866</v>
      </c>
      <c r="H2131">
        <f>IF(D2131&lt;=3,VLOOKUP(A2131&amp;D2131,[1]ratio_condo_family!$A:$F,6,FALSE),0)</f>
        <v>1.179473401707122</v>
      </c>
      <c r="I2131">
        <f>VLOOKUP(A2131&amp;3,[1]ratio_condo_family!$A:$F,6,FALSE)</f>
        <v>1.1899342074722625</v>
      </c>
      <c r="J2131">
        <f>VLOOKUP(A2131,[1]ratio_family_bedrooms!$A:$K,9,FALSE)</f>
        <v>1.0588235294117647</v>
      </c>
      <c r="K2131">
        <f>VLOOKUP(A2131,[1]ratio_family_bedrooms!$A:$K,10,FALSE)</f>
        <v>1.2222222222222223</v>
      </c>
      <c r="L2131">
        <f>VLOOKUP(A2131,[1]ratio_family_bedrooms!$A:$K,11,FALSE)</f>
        <v>1.4999999999999998</v>
      </c>
      <c r="M2131">
        <f t="shared" si="33"/>
        <v>984.67143366812877</v>
      </c>
    </row>
    <row r="2132" spans="1:13" x14ac:dyDescent="0.2">
      <c r="A2132">
        <v>2006</v>
      </c>
      <c r="B2132">
        <v>10</v>
      </c>
      <c r="C2132" t="s">
        <v>59</v>
      </c>
      <c r="D2132">
        <v>2</v>
      </c>
      <c r="E2132" t="s">
        <v>42</v>
      </c>
      <c r="F2132">
        <f>VLOOKUP(A2132&amp;B2132&amp;C2132&amp;D2132&amp;E2132,average_median_rates_2_aptFINAL!A:P,16,FALSE)</f>
        <v>724.03358952462236</v>
      </c>
      <c r="G2132">
        <f>VLOOKUP(A2132&amp;B2132&amp;C2132&amp;3&amp;E2132,average_median_rates_2_aptFINAL!A:P,16,FALSE)</f>
        <v>883.18972861141515</v>
      </c>
      <c r="H2132">
        <f>IF(D2132&lt;=3,VLOOKUP(A2132&amp;D2132,[1]ratio_condo_family!$A:$F,6,FALSE),0)</f>
        <v>1.179473401707122</v>
      </c>
      <c r="I2132">
        <f>VLOOKUP(A2132&amp;3,[1]ratio_condo_family!$A:$F,6,FALSE)</f>
        <v>1.1899342074722625</v>
      </c>
      <c r="J2132">
        <f>VLOOKUP(A2132,[1]ratio_family_bedrooms!$A:$K,9,FALSE)</f>
        <v>1.0588235294117647</v>
      </c>
      <c r="K2132">
        <f>VLOOKUP(A2132,[1]ratio_family_bedrooms!$A:$K,10,FALSE)</f>
        <v>1.2222222222222223</v>
      </c>
      <c r="L2132">
        <f>VLOOKUP(A2132,[1]ratio_family_bedrooms!$A:$K,11,FALSE)</f>
        <v>1.4999999999999998</v>
      </c>
      <c r="M2132">
        <f t="shared" si="33"/>
        <v>853.9783607868244</v>
      </c>
    </row>
    <row r="2133" spans="1:13" x14ac:dyDescent="0.2">
      <c r="A2133">
        <v>2006</v>
      </c>
      <c r="B2133">
        <v>10</v>
      </c>
      <c r="C2133" t="s">
        <v>59</v>
      </c>
      <c r="D2133">
        <v>2</v>
      </c>
      <c r="E2133" t="s">
        <v>43</v>
      </c>
      <c r="F2133">
        <f>VLOOKUP(A2133&amp;B2133&amp;C2133&amp;D2133&amp;E2133,average_median_rates_2_aptFINAL!A:P,16,FALSE)</f>
        <v>1045</v>
      </c>
      <c r="G2133">
        <f>VLOOKUP(A2133&amp;B2133&amp;C2133&amp;3&amp;E2133,average_median_rates_2_aptFINAL!A:P,16,FALSE)</f>
        <v>1220</v>
      </c>
      <c r="H2133">
        <f>IF(D2133&lt;=3,VLOOKUP(A2133&amp;D2133,[1]ratio_condo_family!$A:$F,6,FALSE),0)</f>
        <v>1.179473401707122</v>
      </c>
      <c r="I2133">
        <f>VLOOKUP(A2133&amp;3,[1]ratio_condo_family!$A:$F,6,FALSE)</f>
        <v>1.1899342074722625</v>
      </c>
      <c r="J2133">
        <f>VLOOKUP(A2133,[1]ratio_family_bedrooms!$A:$K,9,FALSE)</f>
        <v>1.0588235294117647</v>
      </c>
      <c r="K2133">
        <f>VLOOKUP(A2133,[1]ratio_family_bedrooms!$A:$K,10,FALSE)</f>
        <v>1.2222222222222223</v>
      </c>
      <c r="L2133">
        <f>VLOOKUP(A2133,[1]ratio_family_bedrooms!$A:$K,11,FALSE)</f>
        <v>1.4999999999999998</v>
      </c>
      <c r="M2133">
        <f t="shared" si="33"/>
        <v>1232.5497047839424</v>
      </c>
    </row>
    <row r="2134" spans="1:13" x14ac:dyDescent="0.2">
      <c r="A2134">
        <v>2006</v>
      </c>
      <c r="B2134">
        <v>10</v>
      </c>
      <c r="C2134" t="s">
        <v>59</v>
      </c>
      <c r="D2134">
        <v>2</v>
      </c>
      <c r="E2134" t="s">
        <v>60</v>
      </c>
      <c r="F2134">
        <f>VLOOKUP(A2134&amp;B2134&amp;C2134&amp;D2134&amp;E2134,average_median_rates_2_aptFINAL!A:P,16,FALSE)</f>
        <v>919.91531454597225</v>
      </c>
      <c r="G2134">
        <f>VLOOKUP(A2134&amp;B2134&amp;C2134&amp;3&amp;E2134,average_median_rates_2_aptFINAL!A:P,16,FALSE)</f>
        <v>1105.37909212608</v>
      </c>
      <c r="H2134">
        <f>IF(D2134&lt;=3,VLOOKUP(A2134&amp;D2134,[1]ratio_condo_family!$A:$F,6,FALSE),0)</f>
        <v>1.179473401707122</v>
      </c>
      <c r="I2134">
        <f>VLOOKUP(A2134&amp;3,[1]ratio_condo_family!$A:$F,6,FALSE)</f>
        <v>1.1899342074722625</v>
      </c>
      <c r="J2134">
        <f>VLOOKUP(A2134,[1]ratio_family_bedrooms!$A:$K,9,FALSE)</f>
        <v>1.0588235294117647</v>
      </c>
      <c r="K2134">
        <f>VLOOKUP(A2134,[1]ratio_family_bedrooms!$A:$K,10,FALSE)</f>
        <v>1.2222222222222223</v>
      </c>
      <c r="L2134">
        <f>VLOOKUP(A2134,[1]ratio_family_bedrooms!$A:$K,11,FALSE)</f>
        <v>1.4999999999999998</v>
      </c>
      <c r="M2134">
        <f t="shared" si="33"/>
        <v>1085.0156453300151</v>
      </c>
    </row>
    <row r="2135" spans="1:13" x14ac:dyDescent="0.2">
      <c r="A2135">
        <v>2006</v>
      </c>
      <c r="B2135">
        <v>10</v>
      </c>
      <c r="C2135" t="s">
        <v>59</v>
      </c>
      <c r="D2135">
        <v>3</v>
      </c>
      <c r="E2135" t="s">
        <v>12</v>
      </c>
      <c r="F2135">
        <f>VLOOKUP(A2135&amp;B2135&amp;C2135&amp;D2135&amp;E2135,average_median_rates_2_aptFINAL!A:P,16,FALSE)</f>
        <v>2279.7237434586846</v>
      </c>
      <c r="G2135">
        <f>VLOOKUP(A2135&amp;B2135&amp;C2135&amp;3&amp;E2135,average_median_rates_2_aptFINAL!A:P,16,FALSE)</f>
        <v>2279.7237434586846</v>
      </c>
      <c r="H2135">
        <f>IF(D2135&lt;=3,VLOOKUP(A2135&amp;D2135,[1]ratio_condo_family!$A:$F,6,FALSE),0)</f>
        <v>1.1899342074722625</v>
      </c>
      <c r="I2135">
        <f>VLOOKUP(A2135&amp;3,[1]ratio_condo_family!$A:$F,6,FALSE)</f>
        <v>1.1899342074722625</v>
      </c>
      <c r="J2135">
        <f>VLOOKUP(A2135,[1]ratio_family_bedrooms!$A:$K,9,FALSE)</f>
        <v>1.0588235294117647</v>
      </c>
      <c r="K2135">
        <f>VLOOKUP(A2135,[1]ratio_family_bedrooms!$A:$K,10,FALSE)</f>
        <v>1.2222222222222223</v>
      </c>
      <c r="L2135">
        <f>VLOOKUP(A2135,[1]ratio_family_bedrooms!$A:$K,11,FALSE)</f>
        <v>1.4999999999999998</v>
      </c>
      <c r="M2135">
        <f t="shared" si="33"/>
        <v>2712.7212659282095</v>
      </c>
    </row>
    <row r="2136" spans="1:13" x14ac:dyDescent="0.2">
      <c r="A2136">
        <v>2006</v>
      </c>
      <c r="B2136">
        <v>10</v>
      </c>
      <c r="C2136" t="s">
        <v>59</v>
      </c>
      <c r="D2136">
        <v>3</v>
      </c>
      <c r="E2136" t="s">
        <v>16</v>
      </c>
      <c r="F2136">
        <f>VLOOKUP(A2136&amp;B2136&amp;C2136&amp;D2136&amp;E2136,average_median_rates_2_aptFINAL!A:P,16,FALSE)</f>
        <v>1990.4618473895575</v>
      </c>
      <c r="G2136">
        <f>VLOOKUP(A2136&amp;B2136&amp;C2136&amp;3&amp;E2136,average_median_rates_2_aptFINAL!A:P,16,FALSE)</f>
        <v>1990.4618473895575</v>
      </c>
      <c r="H2136">
        <f>IF(D2136&lt;=3,VLOOKUP(A2136&amp;D2136,[1]ratio_condo_family!$A:$F,6,FALSE),0)</f>
        <v>1.1899342074722625</v>
      </c>
      <c r="I2136">
        <f>VLOOKUP(A2136&amp;3,[1]ratio_condo_family!$A:$F,6,FALSE)</f>
        <v>1.1899342074722625</v>
      </c>
      <c r="J2136">
        <f>VLOOKUP(A2136,[1]ratio_family_bedrooms!$A:$K,9,FALSE)</f>
        <v>1.0588235294117647</v>
      </c>
      <c r="K2136">
        <f>VLOOKUP(A2136,[1]ratio_family_bedrooms!$A:$K,10,FALSE)</f>
        <v>1.2222222222222223</v>
      </c>
      <c r="L2136">
        <f>VLOOKUP(A2136,[1]ratio_family_bedrooms!$A:$K,11,FALSE)</f>
        <v>1.4999999999999998</v>
      </c>
      <c r="M2136">
        <f t="shared" si="33"/>
        <v>2368.5186408772688</v>
      </c>
    </row>
    <row r="2137" spans="1:13" x14ac:dyDescent="0.2">
      <c r="A2137">
        <v>2006</v>
      </c>
      <c r="B2137">
        <v>10</v>
      </c>
      <c r="C2137" t="s">
        <v>59</v>
      </c>
      <c r="D2137">
        <v>3</v>
      </c>
      <c r="E2137" t="s">
        <v>17</v>
      </c>
      <c r="F2137">
        <f>VLOOKUP(A2137&amp;B2137&amp;C2137&amp;D2137&amp;E2137,average_median_rates_2_aptFINAL!A:P,16,FALSE)</f>
        <v>2120.1073654888937</v>
      </c>
      <c r="G2137">
        <f>VLOOKUP(A2137&amp;B2137&amp;C2137&amp;3&amp;E2137,average_median_rates_2_aptFINAL!A:P,16,FALSE)</f>
        <v>2120.1073654888937</v>
      </c>
      <c r="H2137">
        <f>IF(D2137&lt;=3,VLOOKUP(A2137&amp;D2137,[1]ratio_condo_family!$A:$F,6,FALSE),0)</f>
        <v>1.1899342074722625</v>
      </c>
      <c r="I2137">
        <f>VLOOKUP(A2137&amp;3,[1]ratio_condo_family!$A:$F,6,FALSE)</f>
        <v>1.1899342074722625</v>
      </c>
      <c r="J2137">
        <f>VLOOKUP(A2137,[1]ratio_family_bedrooms!$A:$K,9,FALSE)</f>
        <v>1.0588235294117647</v>
      </c>
      <c r="K2137">
        <f>VLOOKUP(A2137,[1]ratio_family_bedrooms!$A:$K,10,FALSE)</f>
        <v>1.2222222222222223</v>
      </c>
      <c r="L2137">
        <f>VLOOKUP(A2137,[1]ratio_family_bedrooms!$A:$K,11,FALSE)</f>
        <v>1.4999999999999998</v>
      </c>
      <c r="M2137">
        <f t="shared" si="33"/>
        <v>2522.7882777091331</v>
      </c>
    </row>
    <row r="2138" spans="1:13" x14ac:dyDescent="0.2">
      <c r="A2138">
        <v>2006</v>
      </c>
      <c r="B2138">
        <v>10</v>
      </c>
      <c r="C2138" t="s">
        <v>59</v>
      </c>
      <c r="D2138">
        <v>3</v>
      </c>
      <c r="E2138" t="s">
        <v>19</v>
      </c>
      <c r="F2138">
        <f>VLOOKUP(A2138&amp;B2138&amp;C2138&amp;D2138&amp;E2138,average_median_rates_2_aptFINAL!A:P,16,FALSE)</f>
        <v>1579.9720092491218</v>
      </c>
      <c r="G2138">
        <f>VLOOKUP(A2138&amp;B2138&amp;C2138&amp;3&amp;E2138,average_median_rates_2_aptFINAL!A:P,16,FALSE)</f>
        <v>1579.9720092491218</v>
      </c>
      <c r="H2138">
        <f>IF(D2138&lt;=3,VLOOKUP(A2138&amp;D2138,[1]ratio_condo_family!$A:$F,6,FALSE),0)</f>
        <v>1.1899342074722625</v>
      </c>
      <c r="I2138">
        <f>VLOOKUP(A2138&amp;3,[1]ratio_condo_family!$A:$F,6,FALSE)</f>
        <v>1.1899342074722625</v>
      </c>
      <c r="J2138">
        <f>VLOOKUP(A2138,[1]ratio_family_bedrooms!$A:$K,9,FALSE)</f>
        <v>1.0588235294117647</v>
      </c>
      <c r="K2138">
        <f>VLOOKUP(A2138,[1]ratio_family_bedrooms!$A:$K,10,FALSE)</f>
        <v>1.2222222222222223</v>
      </c>
      <c r="L2138">
        <f>VLOOKUP(A2138,[1]ratio_family_bedrooms!$A:$K,11,FALSE)</f>
        <v>1.4999999999999998</v>
      </c>
      <c r="M2138">
        <f t="shared" si="33"/>
        <v>1880.0627406542119</v>
      </c>
    </row>
    <row r="2139" spans="1:13" x14ac:dyDescent="0.2">
      <c r="A2139">
        <v>2006</v>
      </c>
      <c r="B2139">
        <v>10</v>
      </c>
      <c r="C2139" t="s">
        <v>59</v>
      </c>
      <c r="D2139">
        <v>3</v>
      </c>
      <c r="E2139" t="s">
        <v>20</v>
      </c>
      <c r="F2139">
        <f>VLOOKUP(A2139&amp;B2139&amp;C2139&amp;D2139&amp;E2139,average_median_rates_2_aptFINAL!A:P,16,FALSE)</f>
        <v>1861.6617987099876</v>
      </c>
      <c r="G2139">
        <f>VLOOKUP(A2139&amp;B2139&amp;C2139&amp;3&amp;E2139,average_median_rates_2_aptFINAL!A:P,16,FALSE)</f>
        <v>1861.6617987099876</v>
      </c>
      <c r="H2139">
        <f>IF(D2139&lt;=3,VLOOKUP(A2139&amp;D2139,[1]ratio_condo_family!$A:$F,6,FALSE),0)</f>
        <v>1.1899342074722625</v>
      </c>
      <c r="I2139">
        <f>VLOOKUP(A2139&amp;3,[1]ratio_condo_family!$A:$F,6,FALSE)</f>
        <v>1.1899342074722625</v>
      </c>
      <c r="J2139">
        <f>VLOOKUP(A2139,[1]ratio_family_bedrooms!$A:$K,9,FALSE)</f>
        <v>1.0588235294117647</v>
      </c>
      <c r="K2139">
        <f>VLOOKUP(A2139,[1]ratio_family_bedrooms!$A:$K,10,FALSE)</f>
        <v>1.2222222222222223</v>
      </c>
      <c r="L2139">
        <f>VLOOKUP(A2139,[1]ratio_family_bedrooms!$A:$K,11,FALSE)</f>
        <v>1.4999999999999998</v>
      </c>
      <c r="M2139">
        <f t="shared" si="33"/>
        <v>2215.2550570293556</v>
      </c>
    </row>
    <row r="2140" spans="1:13" x14ac:dyDescent="0.2">
      <c r="A2140">
        <v>2006</v>
      </c>
      <c r="B2140">
        <v>10</v>
      </c>
      <c r="C2140" t="s">
        <v>59</v>
      </c>
      <c r="D2140">
        <v>3</v>
      </c>
      <c r="E2140" t="s">
        <v>21</v>
      </c>
      <c r="F2140">
        <f>VLOOKUP(A2140&amp;B2140&amp;C2140&amp;D2140&amp;E2140,average_median_rates_2_aptFINAL!A:P,16,FALSE)</f>
        <v>1953.3807959109156</v>
      </c>
      <c r="G2140">
        <f>VLOOKUP(A2140&amp;B2140&amp;C2140&amp;3&amp;E2140,average_median_rates_2_aptFINAL!A:P,16,FALSE)</f>
        <v>1953.3807959109156</v>
      </c>
      <c r="H2140">
        <f>IF(D2140&lt;=3,VLOOKUP(A2140&amp;D2140,[1]ratio_condo_family!$A:$F,6,FALSE),0)</f>
        <v>1.1899342074722625</v>
      </c>
      <c r="I2140">
        <f>VLOOKUP(A2140&amp;3,[1]ratio_condo_family!$A:$F,6,FALSE)</f>
        <v>1.1899342074722625</v>
      </c>
      <c r="J2140">
        <f>VLOOKUP(A2140,[1]ratio_family_bedrooms!$A:$K,9,FALSE)</f>
        <v>1.0588235294117647</v>
      </c>
      <c r="K2140">
        <f>VLOOKUP(A2140,[1]ratio_family_bedrooms!$A:$K,10,FALSE)</f>
        <v>1.2222222222222223</v>
      </c>
      <c r="L2140">
        <f>VLOOKUP(A2140,[1]ratio_family_bedrooms!$A:$K,11,FALSE)</f>
        <v>1.4999999999999998</v>
      </c>
      <c r="M2140">
        <f t="shared" si="33"/>
        <v>2324.3946292737928</v>
      </c>
    </row>
    <row r="2141" spans="1:13" x14ac:dyDescent="0.2">
      <c r="A2141">
        <v>2006</v>
      </c>
      <c r="B2141">
        <v>10</v>
      </c>
      <c r="C2141" t="s">
        <v>59</v>
      </c>
      <c r="D2141">
        <v>3</v>
      </c>
      <c r="E2141" t="s">
        <v>23</v>
      </c>
      <c r="F2141">
        <f>VLOOKUP(A2141&amp;B2141&amp;C2141&amp;D2141&amp;E2141,average_median_rates_2_aptFINAL!A:P,16,FALSE)</f>
        <v>973.38688085676006</v>
      </c>
      <c r="G2141">
        <f>VLOOKUP(A2141&amp;B2141&amp;C2141&amp;3&amp;E2141,average_median_rates_2_aptFINAL!A:P,16,FALSE)</f>
        <v>973.38688085676006</v>
      </c>
      <c r="H2141">
        <f>IF(D2141&lt;=3,VLOOKUP(A2141&amp;D2141,[1]ratio_condo_family!$A:$F,6,FALSE),0)</f>
        <v>1.1899342074722625</v>
      </c>
      <c r="I2141">
        <f>VLOOKUP(A2141&amp;3,[1]ratio_condo_family!$A:$F,6,FALSE)</f>
        <v>1.1899342074722625</v>
      </c>
      <c r="J2141">
        <f>VLOOKUP(A2141,[1]ratio_family_bedrooms!$A:$K,9,FALSE)</f>
        <v>1.0588235294117647</v>
      </c>
      <c r="K2141">
        <f>VLOOKUP(A2141,[1]ratio_family_bedrooms!$A:$K,10,FALSE)</f>
        <v>1.2222222222222223</v>
      </c>
      <c r="L2141">
        <f>VLOOKUP(A2141,[1]ratio_family_bedrooms!$A:$K,11,FALSE)</f>
        <v>1.4999999999999998</v>
      </c>
      <c r="M2141">
        <f t="shared" si="33"/>
        <v>1158.2663466361864</v>
      </c>
    </row>
    <row r="2142" spans="1:13" x14ac:dyDescent="0.2">
      <c r="A2142">
        <v>2006</v>
      </c>
      <c r="B2142">
        <v>10</v>
      </c>
      <c r="C2142" t="s">
        <v>59</v>
      </c>
      <c r="D2142">
        <v>3</v>
      </c>
      <c r="E2142" t="s">
        <v>24</v>
      </c>
      <c r="F2142">
        <f>VLOOKUP(A2142&amp;B2142&amp;C2142&amp;D2142&amp;E2142,average_median_rates_2_aptFINAL!A:P,16,FALSE)</f>
        <v>1132.9393330899352</v>
      </c>
      <c r="G2142">
        <f>VLOOKUP(A2142&amp;B2142&amp;C2142&amp;3&amp;E2142,average_median_rates_2_aptFINAL!A:P,16,FALSE)</f>
        <v>1132.9393330899352</v>
      </c>
      <c r="H2142">
        <f>IF(D2142&lt;=3,VLOOKUP(A2142&amp;D2142,[1]ratio_condo_family!$A:$F,6,FALSE),0)</f>
        <v>1.1899342074722625</v>
      </c>
      <c r="I2142">
        <f>VLOOKUP(A2142&amp;3,[1]ratio_condo_family!$A:$F,6,FALSE)</f>
        <v>1.1899342074722625</v>
      </c>
      <c r="J2142">
        <f>VLOOKUP(A2142,[1]ratio_family_bedrooms!$A:$K,9,FALSE)</f>
        <v>1.0588235294117647</v>
      </c>
      <c r="K2142">
        <f>VLOOKUP(A2142,[1]ratio_family_bedrooms!$A:$K,10,FALSE)</f>
        <v>1.2222222222222223</v>
      </c>
      <c r="L2142">
        <f>VLOOKUP(A2142,[1]ratio_family_bedrooms!$A:$K,11,FALSE)</f>
        <v>1.4999999999999998</v>
      </c>
      <c r="M2142">
        <f t="shared" si="33"/>
        <v>1348.1232674345256</v>
      </c>
    </row>
    <row r="2143" spans="1:13" x14ac:dyDescent="0.2">
      <c r="A2143">
        <v>2006</v>
      </c>
      <c r="B2143">
        <v>10</v>
      </c>
      <c r="C2143" t="s">
        <v>59</v>
      </c>
      <c r="D2143">
        <v>3</v>
      </c>
      <c r="E2143" t="s">
        <v>25</v>
      </c>
      <c r="F2143">
        <f>VLOOKUP(A2143&amp;B2143&amp;C2143&amp;D2143&amp;E2143,average_median_rates_2_aptFINAL!A:P,16,FALSE)</f>
        <v>1005.0857977363996</v>
      </c>
      <c r="G2143">
        <f>VLOOKUP(A2143&amp;B2143&amp;C2143&amp;3&amp;E2143,average_median_rates_2_aptFINAL!A:P,16,FALSE)</f>
        <v>1005.0857977363996</v>
      </c>
      <c r="H2143">
        <f>IF(D2143&lt;=3,VLOOKUP(A2143&amp;D2143,[1]ratio_condo_family!$A:$F,6,FALSE),0)</f>
        <v>1.1899342074722625</v>
      </c>
      <c r="I2143">
        <f>VLOOKUP(A2143&amp;3,[1]ratio_condo_family!$A:$F,6,FALSE)</f>
        <v>1.1899342074722625</v>
      </c>
      <c r="J2143">
        <f>VLOOKUP(A2143,[1]ratio_family_bedrooms!$A:$K,9,FALSE)</f>
        <v>1.0588235294117647</v>
      </c>
      <c r="K2143">
        <f>VLOOKUP(A2143,[1]ratio_family_bedrooms!$A:$K,10,FALSE)</f>
        <v>1.2222222222222223</v>
      </c>
      <c r="L2143">
        <f>VLOOKUP(A2143,[1]ratio_family_bedrooms!$A:$K,11,FALSE)</f>
        <v>1.4999999999999998</v>
      </c>
      <c r="M2143">
        <f t="shared" si="33"/>
        <v>1195.9859721710895</v>
      </c>
    </row>
    <row r="2144" spans="1:13" x14ac:dyDescent="0.2">
      <c r="A2144">
        <v>2006</v>
      </c>
      <c r="B2144">
        <v>10</v>
      </c>
      <c r="C2144" t="s">
        <v>59</v>
      </c>
      <c r="D2144">
        <v>3</v>
      </c>
      <c r="E2144" t="s">
        <v>26</v>
      </c>
      <c r="F2144">
        <f>VLOOKUP(A2144&amp;B2144&amp;C2144&amp;D2144&amp;E2144,average_median_rates_2_aptFINAL!A:P,16,FALSE)</f>
        <v>980.58780576852882</v>
      </c>
      <c r="G2144">
        <f>VLOOKUP(A2144&amp;B2144&amp;C2144&amp;3&amp;E2144,average_median_rates_2_aptFINAL!A:P,16,FALSE)</f>
        <v>980.58780576852882</v>
      </c>
      <c r="H2144">
        <f>IF(D2144&lt;=3,VLOOKUP(A2144&amp;D2144,[1]ratio_condo_family!$A:$F,6,FALSE),0)</f>
        <v>1.1899342074722625</v>
      </c>
      <c r="I2144">
        <f>VLOOKUP(A2144&amp;3,[1]ratio_condo_family!$A:$F,6,FALSE)</f>
        <v>1.1899342074722625</v>
      </c>
      <c r="J2144">
        <f>VLOOKUP(A2144,[1]ratio_family_bedrooms!$A:$K,9,FALSE)</f>
        <v>1.0588235294117647</v>
      </c>
      <c r="K2144">
        <f>VLOOKUP(A2144,[1]ratio_family_bedrooms!$A:$K,10,FALSE)</f>
        <v>1.2222222222222223</v>
      </c>
      <c r="L2144">
        <f>VLOOKUP(A2144,[1]ratio_family_bedrooms!$A:$K,11,FALSE)</f>
        <v>1.4999999999999998</v>
      </c>
      <c r="M2144">
        <f t="shared" si="33"/>
        <v>1166.8349735141392</v>
      </c>
    </row>
    <row r="2145" spans="1:13" x14ac:dyDescent="0.2">
      <c r="A2145">
        <v>2006</v>
      </c>
      <c r="B2145">
        <v>10</v>
      </c>
      <c r="C2145" t="s">
        <v>59</v>
      </c>
      <c r="D2145">
        <v>3</v>
      </c>
      <c r="E2145" t="s">
        <v>27</v>
      </c>
      <c r="F2145">
        <f>VLOOKUP(A2145&amp;B2145&amp;C2145&amp;D2145&amp;E2145,average_median_rates_2_aptFINAL!A:P,16,FALSE)</f>
        <v>1816.0435682122381</v>
      </c>
      <c r="G2145">
        <f>VLOOKUP(A2145&amp;B2145&amp;C2145&amp;3&amp;E2145,average_median_rates_2_aptFINAL!A:P,16,FALSE)</f>
        <v>1816.0435682122381</v>
      </c>
      <c r="H2145">
        <f>IF(D2145&lt;=3,VLOOKUP(A2145&amp;D2145,[1]ratio_condo_family!$A:$F,6,FALSE),0)</f>
        <v>1.1899342074722625</v>
      </c>
      <c r="I2145">
        <f>VLOOKUP(A2145&amp;3,[1]ratio_condo_family!$A:$F,6,FALSE)</f>
        <v>1.1899342074722625</v>
      </c>
      <c r="J2145">
        <f>VLOOKUP(A2145,[1]ratio_family_bedrooms!$A:$K,9,FALSE)</f>
        <v>1.0588235294117647</v>
      </c>
      <c r="K2145">
        <f>VLOOKUP(A2145,[1]ratio_family_bedrooms!$A:$K,10,FALSE)</f>
        <v>1.2222222222222223</v>
      </c>
      <c r="L2145">
        <f>VLOOKUP(A2145,[1]ratio_family_bedrooms!$A:$K,11,FALSE)</f>
        <v>1.4999999999999998</v>
      </c>
      <c r="M2145">
        <f t="shared" si="33"/>
        <v>2160.9723640757293</v>
      </c>
    </row>
    <row r="2146" spans="1:13" x14ac:dyDescent="0.2">
      <c r="A2146">
        <v>2006</v>
      </c>
      <c r="B2146">
        <v>10</v>
      </c>
      <c r="C2146" t="s">
        <v>59</v>
      </c>
      <c r="D2146">
        <v>3</v>
      </c>
      <c r="E2146" t="s">
        <v>28</v>
      </c>
      <c r="F2146">
        <f>VLOOKUP(A2146&amp;B2146&amp;C2146&amp;D2146&amp;E2146,average_median_rates_2_aptFINAL!A:P,16,FALSE)</f>
        <v>1224.3799440184991</v>
      </c>
      <c r="G2146">
        <f>VLOOKUP(A2146&amp;B2146&amp;C2146&amp;3&amp;E2146,average_median_rates_2_aptFINAL!A:P,16,FALSE)</f>
        <v>1224.3799440184991</v>
      </c>
      <c r="H2146">
        <f>IF(D2146&lt;=3,VLOOKUP(A2146&amp;D2146,[1]ratio_condo_family!$A:$F,6,FALSE),0)</f>
        <v>1.1899342074722625</v>
      </c>
      <c r="I2146">
        <f>VLOOKUP(A2146&amp;3,[1]ratio_condo_family!$A:$F,6,FALSE)</f>
        <v>1.1899342074722625</v>
      </c>
      <c r="J2146">
        <f>VLOOKUP(A2146,[1]ratio_family_bedrooms!$A:$K,9,FALSE)</f>
        <v>1.0588235294117647</v>
      </c>
      <c r="K2146">
        <f>VLOOKUP(A2146,[1]ratio_family_bedrooms!$A:$K,10,FALSE)</f>
        <v>1.2222222222222223</v>
      </c>
      <c r="L2146">
        <f>VLOOKUP(A2146,[1]ratio_family_bedrooms!$A:$K,11,FALSE)</f>
        <v>1.4999999999999998</v>
      </c>
      <c r="M2146">
        <f t="shared" si="33"/>
        <v>1456.931578330586</v>
      </c>
    </row>
    <row r="2147" spans="1:13" x14ac:dyDescent="0.2">
      <c r="A2147">
        <v>2006</v>
      </c>
      <c r="B2147">
        <v>10</v>
      </c>
      <c r="C2147" t="s">
        <v>59</v>
      </c>
      <c r="D2147">
        <v>3</v>
      </c>
      <c r="E2147" t="s">
        <v>29</v>
      </c>
      <c r="F2147">
        <f>VLOOKUP(A2147&amp;B2147&amp;C2147&amp;D2147&amp;E2147,average_median_rates_2_aptFINAL!A:P,16,FALSE)</f>
        <v>901.74881343556012</v>
      </c>
      <c r="G2147">
        <f>VLOOKUP(A2147&amp;B2147&amp;C2147&amp;3&amp;E2147,average_median_rates_2_aptFINAL!A:P,16,FALSE)</f>
        <v>901.74881343556012</v>
      </c>
      <c r="H2147">
        <f>IF(D2147&lt;=3,VLOOKUP(A2147&amp;D2147,[1]ratio_condo_family!$A:$F,6,FALSE),0)</f>
        <v>1.1899342074722625</v>
      </c>
      <c r="I2147">
        <f>VLOOKUP(A2147&amp;3,[1]ratio_condo_family!$A:$F,6,FALSE)</f>
        <v>1.1899342074722625</v>
      </c>
      <c r="J2147">
        <f>VLOOKUP(A2147,[1]ratio_family_bedrooms!$A:$K,9,FALSE)</f>
        <v>1.0588235294117647</v>
      </c>
      <c r="K2147">
        <f>VLOOKUP(A2147,[1]ratio_family_bedrooms!$A:$K,10,FALSE)</f>
        <v>1.2222222222222223</v>
      </c>
      <c r="L2147">
        <f>VLOOKUP(A2147,[1]ratio_family_bedrooms!$A:$K,11,FALSE)</f>
        <v>1.4999999999999998</v>
      </c>
      <c r="M2147">
        <f t="shared" si="33"/>
        <v>1073.0217596544965</v>
      </c>
    </row>
    <row r="2148" spans="1:13" x14ac:dyDescent="0.2">
      <c r="A2148">
        <v>2006</v>
      </c>
      <c r="B2148">
        <v>10</v>
      </c>
      <c r="C2148" t="s">
        <v>59</v>
      </c>
      <c r="D2148">
        <v>3</v>
      </c>
      <c r="E2148" t="s">
        <v>31</v>
      </c>
      <c r="F2148">
        <f>VLOOKUP(A2148&amp;B2148&amp;C2148&amp;D2148&amp;E2148,average_median_rates_2_aptFINAL!A:P,16,FALSE)</f>
        <v>1150.7374954362906</v>
      </c>
      <c r="G2148">
        <f>VLOOKUP(A2148&amp;B2148&amp;C2148&amp;3&amp;E2148,average_median_rates_2_aptFINAL!A:P,16,FALSE)</f>
        <v>1150.7374954362906</v>
      </c>
      <c r="H2148">
        <f>IF(D2148&lt;=3,VLOOKUP(A2148&amp;D2148,[1]ratio_condo_family!$A:$F,6,FALSE),0)</f>
        <v>1.1899342074722625</v>
      </c>
      <c r="I2148">
        <f>VLOOKUP(A2148&amp;3,[1]ratio_condo_family!$A:$F,6,FALSE)</f>
        <v>1.1899342074722625</v>
      </c>
      <c r="J2148">
        <f>VLOOKUP(A2148,[1]ratio_family_bedrooms!$A:$K,9,FALSE)</f>
        <v>1.0588235294117647</v>
      </c>
      <c r="K2148">
        <f>VLOOKUP(A2148,[1]ratio_family_bedrooms!$A:$K,10,FALSE)</f>
        <v>1.2222222222222223</v>
      </c>
      <c r="L2148">
        <f>VLOOKUP(A2148,[1]ratio_family_bedrooms!$A:$K,11,FALSE)</f>
        <v>1.4999999999999998</v>
      </c>
      <c r="M2148">
        <f t="shared" si="33"/>
        <v>1369.3019096405988</v>
      </c>
    </row>
    <row r="2149" spans="1:13" x14ac:dyDescent="0.2">
      <c r="A2149">
        <v>2006</v>
      </c>
      <c r="B2149">
        <v>10</v>
      </c>
      <c r="C2149" t="s">
        <v>59</v>
      </c>
      <c r="D2149">
        <v>3</v>
      </c>
      <c r="E2149" t="s">
        <v>32</v>
      </c>
      <c r="F2149">
        <f>VLOOKUP(A2149&amp;B2149&amp;C2149&amp;D2149&amp;E2149,average_median_rates_2_aptFINAL!A:P,16,FALSE)</f>
        <v>1119.1870512352446</v>
      </c>
      <c r="G2149">
        <f>VLOOKUP(A2149&amp;B2149&amp;C2149&amp;3&amp;E2149,average_median_rates_2_aptFINAL!A:P,16,FALSE)</f>
        <v>1119.1870512352446</v>
      </c>
      <c r="H2149">
        <f>IF(D2149&lt;=3,VLOOKUP(A2149&amp;D2149,[1]ratio_condo_family!$A:$F,6,FALSE),0)</f>
        <v>1.1899342074722625</v>
      </c>
      <c r="I2149">
        <f>VLOOKUP(A2149&amp;3,[1]ratio_condo_family!$A:$F,6,FALSE)</f>
        <v>1.1899342074722625</v>
      </c>
      <c r="J2149">
        <f>VLOOKUP(A2149,[1]ratio_family_bedrooms!$A:$K,9,FALSE)</f>
        <v>1.0588235294117647</v>
      </c>
      <c r="K2149">
        <f>VLOOKUP(A2149,[1]ratio_family_bedrooms!$A:$K,10,FALSE)</f>
        <v>1.2222222222222223</v>
      </c>
      <c r="L2149">
        <f>VLOOKUP(A2149,[1]ratio_family_bedrooms!$A:$K,11,FALSE)</f>
        <v>1.4999999999999998</v>
      </c>
      <c r="M2149">
        <f t="shared" si="33"/>
        <v>1331.7589568248293</v>
      </c>
    </row>
    <row r="2150" spans="1:13" x14ac:dyDescent="0.2">
      <c r="A2150">
        <v>2006</v>
      </c>
      <c r="B2150">
        <v>10</v>
      </c>
      <c r="C2150" t="s">
        <v>59</v>
      </c>
      <c r="D2150">
        <v>3</v>
      </c>
      <c r="E2150" t="s">
        <v>33</v>
      </c>
      <c r="F2150">
        <f>VLOOKUP(A2150&amp;B2150&amp;C2150&amp;D2150&amp;E2150,average_median_rates_2_aptFINAL!A:P,16,FALSE)</f>
        <v>1624.2911038091772</v>
      </c>
      <c r="G2150">
        <f>VLOOKUP(A2150&amp;B2150&amp;C2150&amp;3&amp;E2150,average_median_rates_2_aptFINAL!A:P,16,FALSE)</f>
        <v>1624.2911038091772</v>
      </c>
      <c r="H2150">
        <f>IF(D2150&lt;=3,VLOOKUP(A2150&amp;D2150,[1]ratio_condo_family!$A:$F,6,FALSE),0)</f>
        <v>1.1899342074722625</v>
      </c>
      <c r="I2150">
        <f>VLOOKUP(A2150&amp;3,[1]ratio_condo_family!$A:$F,6,FALSE)</f>
        <v>1.1899342074722625</v>
      </c>
      <c r="J2150">
        <f>VLOOKUP(A2150,[1]ratio_family_bedrooms!$A:$K,9,FALSE)</f>
        <v>1.0588235294117647</v>
      </c>
      <c r="K2150">
        <f>VLOOKUP(A2150,[1]ratio_family_bedrooms!$A:$K,10,FALSE)</f>
        <v>1.2222222222222223</v>
      </c>
      <c r="L2150">
        <f>VLOOKUP(A2150,[1]ratio_family_bedrooms!$A:$K,11,FALSE)</f>
        <v>1.4999999999999998</v>
      </c>
      <c r="M2150">
        <f t="shared" si="33"/>
        <v>1932.7995473154199</v>
      </c>
    </row>
    <row r="2151" spans="1:13" x14ac:dyDescent="0.2">
      <c r="A2151">
        <v>2006</v>
      </c>
      <c r="B2151">
        <v>10</v>
      </c>
      <c r="C2151" t="s">
        <v>59</v>
      </c>
      <c r="D2151">
        <v>3</v>
      </c>
      <c r="E2151" t="s">
        <v>34</v>
      </c>
      <c r="F2151">
        <f>VLOOKUP(A2151&amp;B2151&amp;C2151&amp;D2151&amp;E2151,average_median_rates_2_aptFINAL!A:P,16,FALSE)</f>
        <v>1167.6633807959108</v>
      </c>
      <c r="G2151">
        <f>VLOOKUP(A2151&amp;B2151&amp;C2151&amp;3&amp;E2151,average_median_rates_2_aptFINAL!A:P,16,FALSE)</f>
        <v>1167.6633807959108</v>
      </c>
      <c r="H2151">
        <f>IF(D2151&lt;=3,VLOOKUP(A2151&amp;D2151,[1]ratio_condo_family!$A:$F,6,FALSE),0)</f>
        <v>1.1899342074722625</v>
      </c>
      <c r="I2151">
        <f>VLOOKUP(A2151&amp;3,[1]ratio_condo_family!$A:$F,6,FALSE)</f>
        <v>1.1899342074722625</v>
      </c>
      <c r="J2151">
        <f>VLOOKUP(A2151,[1]ratio_family_bedrooms!$A:$K,9,FALSE)</f>
        <v>1.0588235294117647</v>
      </c>
      <c r="K2151">
        <f>VLOOKUP(A2151,[1]ratio_family_bedrooms!$A:$K,10,FALSE)</f>
        <v>1.2222222222222223</v>
      </c>
      <c r="L2151">
        <f>VLOOKUP(A2151,[1]ratio_family_bedrooms!$A:$K,11,FALSE)</f>
        <v>1.4999999999999998</v>
      </c>
      <c r="M2151">
        <f t="shared" si="33"/>
        <v>1389.4425996217649</v>
      </c>
    </row>
    <row r="2152" spans="1:13" x14ac:dyDescent="0.2">
      <c r="A2152">
        <v>2006</v>
      </c>
      <c r="B2152">
        <v>10</v>
      </c>
      <c r="C2152" t="s">
        <v>59</v>
      </c>
      <c r="D2152">
        <v>3</v>
      </c>
      <c r="E2152" t="s">
        <v>35</v>
      </c>
      <c r="F2152">
        <f>VLOOKUP(A2152&amp;B2152&amp;C2152&amp;D2152&amp;E2152,average_median_rates_2_aptFINAL!A:P,16,FALSE)</f>
        <v>2442.6725082146727</v>
      </c>
      <c r="G2152">
        <f>VLOOKUP(A2152&amp;B2152&amp;C2152&amp;3&amp;E2152,average_median_rates_2_aptFINAL!A:P,16,FALSE)</f>
        <v>2442.6725082146727</v>
      </c>
      <c r="H2152">
        <f>IF(D2152&lt;=3,VLOOKUP(A2152&amp;D2152,[1]ratio_condo_family!$A:$F,6,FALSE),0)</f>
        <v>1.1899342074722625</v>
      </c>
      <c r="I2152">
        <f>VLOOKUP(A2152&amp;3,[1]ratio_condo_family!$A:$F,6,FALSE)</f>
        <v>1.1899342074722625</v>
      </c>
      <c r="J2152">
        <f>VLOOKUP(A2152,[1]ratio_family_bedrooms!$A:$K,9,FALSE)</f>
        <v>1.0588235294117647</v>
      </c>
      <c r="K2152">
        <f>VLOOKUP(A2152,[1]ratio_family_bedrooms!$A:$K,10,FALSE)</f>
        <v>1.2222222222222223</v>
      </c>
      <c r="L2152">
        <f>VLOOKUP(A2152,[1]ratio_family_bedrooms!$A:$K,11,FALSE)</f>
        <v>1.4999999999999998</v>
      </c>
      <c r="M2152">
        <f t="shared" si="33"/>
        <v>2906.6195751767104</v>
      </c>
    </row>
    <row r="2153" spans="1:13" x14ac:dyDescent="0.2">
      <c r="A2153">
        <v>2006</v>
      </c>
      <c r="B2153">
        <v>10</v>
      </c>
      <c r="C2153" t="s">
        <v>59</v>
      </c>
      <c r="D2153">
        <v>3</v>
      </c>
      <c r="E2153" t="s">
        <v>36</v>
      </c>
      <c r="F2153">
        <f>VLOOKUP(A2153&amp;B2153&amp;C2153&amp;D2153&amp;E2153,average_median_rates_2_aptFINAL!A:P,16,FALSE)</f>
        <v>1126.8333941827918</v>
      </c>
      <c r="G2153">
        <f>VLOOKUP(A2153&amp;B2153&amp;C2153&amp;3&amp;E2153,average_median_rates_2_aptFINAL!A:P,16,FALSE)</f>
        <v>1126.8333941827918</v>
      </c>
      <c r="H2153">
        <f>IF(D2153&lt;=3,VLOOKUP(A2153&amp;D2153,[1]ratio_condo_family!$A:$F,6,FALSE),0)</f>
        <v>1.1899342074722625</v>
      </c>
      <c r="I2153">
        <f>VLOOKUP(A2153&amp;3,[1]ratio_condo_family!$A:$F,6,FALSE)</f>
        <v>1.1899342074722625</v>
      </c>
      <c r="J2153">
        <f>VLOOKUP(A2153,[1]ratio_family_bedrooms!$A:$K,9,FALSE)</f>
        <v>1.0588235294117647</v>
      </c>
      <c r="K2153">
        <f>VLOOKUP(A2153,[1]ratio_family_bedrooms!$A:$K,10,FALSE)</f>
        <v>1.2222222222222223</v>
      </c>
      <c r="L2153">
        <f>VLOOKUP(A2153,[1]ratio_family_bedrooms!$A:$K,11,FALSE)</f>
        <v>1.4999999999999998</v>
      </c>
      <c r="M2153">
        <f t="shared" si="33"/>
        <v>1340.85760186018</v>
      </c>
    </row>
    <row r="2154" spans="1:13" x14ac:dyDescent="0.2">
      <c r="A2154">
        <v>2006</v>
      </c>
      <c r="B2154">
        <v>10</v>
      </c>
      <c r="C2154" t="s">
        <v>59</v>
      </c>
      <c r="D2154">
        <v>3</v>
      </c>
      <c r="E2154" t="s">
        <v>37</v>
      </c>
      <c r="F2154">
        <f>VLOOKUP(A2154&amp;B2154&amp;C2154&amp;D2154&amp;E2154,average_median_rates_2_aptFINAL!A:P,16,FALSE)</f>
        <v>832.71962308106913</v>
      </c>
      <c r="G2154">
        <f>VLOOKUP(A2154&amp;B2154&amp;C2154&amp;3&amp;E2154,average_median_rates_2_aptFINAL!A:P,16,FALSE)</f>
        <v>832.71962308106913</v>
      </c>
      <c r="H2154">
        <f>IF(D2154&lt;=3,VLOOKUP(A2154&amp;D2154,[1]ratio_condo_family!$A:$F,6,FALSE),0)</f>
        <v>1.1899342074722625</v>
      </c>
      <c r="I2154">
        <f>VLOOKUP(A2154&amp;3,[1]ratio_condo_family!$A:$F,6,FALSE)</f>
        <v>1.1899342074722625</v>
      </c>
      <c r="J2154">
        <f>VLOOKUP(A2154,[1]ratio_family_bedrooms!$A:$K,9,FALSE)</f>
        <v>1.0588235294117647</v>
      </c>
      <c r="K2154">
        <f>VLOOKUP(A2154,[1]ratio_family_bedrooms!$A:$K,10,FALSE)</f>
        <v>1.2222222222222223</v>
      </c>
      <c r="L2154">
        <f>VLOOKUP(A2154,[1]ratio_family_bedrooms!$A:$K,11,FALSE)</f>
        <v>1.4999999999999998</v>
      </c>
      <c r="M2154">
        <f t="shared" si="33"/>
        <v>990.88156473757317</v>
      </c>
    </row>
    <row r="2155" spans="1:13" x14ac:dyDescent="0.2">
      <c r="A2155">
        <v>2006</v>
      </c>
      <c r="B2155">
        <v>10</v>
      </c>
      <c r="C2155" t="s">
        <v>59</v>
      </c>
      <c r="D2155">
        <v>3</v>
      </c>
      <c r="E2155" t="s">
        <v>38</v>
      </c>
      <c r="F2155">
        <f>VLOOKUP(A2155&amp;B2155&amp;C2155&amp;D2155&amp;E2155,average_median_rates_2_aptFINAL!A:P,16,FALSE)</f>
        <v>838.79639771206053</v>
      </c>
      <c r="G2155">
        <f>VLOOKUP(A2155&amp;B2155&amp;C2155&amp;3&amp;E2155,average_median_rates_2_aptFINAL!A:P,16,FALSE)</f>
        <v>838.79639771206053</v>
      </c>
      <c r="H2155">
        <f>IF(D2155&lt;=3,VLOOKUP(A2155&amp;D2155,[1]ratio_condo_family!$A:$F,6,FALSE),0)</f>
        <v>1.1899342074722625</v>
      </c>
      <c r="I2155">
        <f>VLOOKUP(A2155&amp;3,[1]ratio_condo_family!$A:$F,6,FALSE)</f>
        <v>1.1899342074722625</v>
      </c>
      <c r="J2155">
        <f>VLOOKUP(A2155,[1]ratio_family_bedrooms!$A:$K,9,FALSE)</f>
        <v>1.0588235294117647</v>
      </c>
      <c r="K2155">
        <f>VLOOKUP(A2155,[1]ratio_family_bedrooms!$A:$K,10,FALSE)</f>
        <v>1.2222222222222223</v>
      </c>
      <c r="L2155">
        <f>VLOOKUP(A2155,[1]ratio_family_bedrooms!$A:$K,11,FALSE)</f>
        <v>1.4999999999999998</v>
      </c>
      <c r="M2155">
        <f t="shared" si="33"/>
        <v>998.11252674208947</v>
      </c>
    </row>
    <row r="2156" spans="1:13" x14ac:dyDescent="0.2">
      <c r="A2156">
        <v>2006</v>
      </c>
      <c r="B2156">
        <v>10</v>
      </c>
      <c r="C2156" t="s">
        <v>59</v>
      </c>
      <c r="D2156">
        <v>3</v>
      </c>
      <c r="E2156" t="s">
        <v>39</v>
      </c>
      <c r="F2156">
        <f>VLOOKUP(A2156&amp;B2156&amp;C2156&amp;D2156&amp;E2156,average_median_rates_2_aptFINAL!A:P,16,FALSE)</f>
        <v>1067.8155044420103</v>
      </c>
      <c r="G2156">
        <f>VLOOKUP(A2156&amp;B2156&amp;C2156&amp;3&amp;E2156,average_median_rates_2_aptFINAL!A:P,16,FALSE)</f>
        <v>1067.8155044420103</v>
      </c>
      <c r="H2156">
        <f>IF(D2156&lt;=3,VLOOKUP(A2156&amp;D2156,[1]ratio_condo_family!$A:$F,6,FALSE),0)</f>
        <v>1.1899342074722625</v>
      </c>
      <c r="I2156">
        <f>VLOOKUP(A2156&amp;3,[1]ratio_condo_family!$A:$F,6,FALSE)</f>
        <v>1.1899342074722625</v>
      </c>
      <c r="J2156">
        <f>VLOOKUP(A2156,[1]ratio_family_bedrooms!$A:$K,9,FALSE)</f>
        <v>1.0588235294117647</v>
      </c>
      <c r="K2156">
        <f>VLOOKUP(A2156,[1]ratio_family_bedrooms!$A:$K,10,FALSE)</f>
        <v>1.2222222222222223</v>
      </c>
      <c r="L2156">
        <f>VLOOKUP(A2156,[1]ratio_family_bedrooms!$A:$K,11,FALSE)</f>
        <v>1.4999999999999998</v>
      </c>
      <c r="M2156">
        <f t="shared" si="33"/>
        <v>1270.6301960047977</v>
      </c>
    </row>
    <row r="2157" spans="1:13" x14ac:dyDescent="0.2">
      <c r="A2157">
        <v>2006</v>
      </c>
      <c r="B2157">
        <v>10</v>
      </c>
      <c r="C2157" t="s">
        <v>59</v>
      </c>
      <c r="D2157">
        <v>3</v>
      </c>
      <c r="E2157" t="s">
        <v>40</v>
      </c>
      <c r="F2157">
        <f>VLOOKUP(A2157&amp;B2157&amp;C2157&amp;D2157&amp;E2157,average_median_rates_2_aptFINAL!A:P,16,FALSE)</f>
        <v>983.55725934039219</v>
      </c>
      <c r="G2157">
        <f>VLOOKUP(A2157&amp;B2157&amp;C2157&amp;3&amp;E2157,average_median_rates_2_aptFINAL!A:P,16,FALSE)</f>
        <v>983.55725934039219</v>
      </c>
      <c r="H2157">
        <f>IF(D2157&lt;=3,VLOOKUP(A2157&amp;D2157,[1]ratio_condo_family!$A:$F,6,FALSE),0)</f>
        <v>1.1899342074722625</v>
      </c>
      <c r="I2157">
        <f>VLOOKUP(A2157&amp;3,[1]ratio_condo_family!$A:$F,6,FALSE)</f>
        <v>1.1899342074722625</v>
      </c>
      <c r="J2157">
        <f>VLOOKUP(A2157,[1]ratio_family_bedrooms!$A:$K,9,FALSE)</f>
        <v>1.0588235294117647</v>
      </c>
      <c r="K2157">
        <f>VLOOKUP(A2157,[1]ratio_family_bedrooms!$A:$K,10,FALSE)</f>
        <v>1.2222222222222223</v>
      </c>
      <c r="L2157">
        <f>VLOOKUP(A2157,[1]ratio_family_bedrooms!$A:$K,11,FALSE)</f>
        <v>1.4999999999999998</v>
      </c>
      <c r="M2157">
        <f t="shared" si="33"/>
        <v>1170.3684278968001</v>
      </c>
    </row>
    <row r="2158" spans="1:13" x14ac:dyDescent="0.2">
      <c r="A2158">
        <v>2006</v>
      </c>
      <c r="B2158">
        <v>10</v>
      </c>
      <c r="C2158" t="s">
        <v>59</v>
      </c>
      <c r="D2158">
        <v>3</v>
      </c>
      <c r="E2158" t="s">
        <v>41</v>
      </c>
      <c r="F2158">
        <f>VLOOKUP(A2158&amp;B2158&amp;C2158&amp;D2158&amp;E2158,average_median_rates_2_aptFINAL!A:P,16,FALSE)</f>
        <v>926.09833272483866</v>
      </c>
      <c r="G2158">
        <f>VLOOKUP(A2158&amp;B2158&amp;C2158&amp;3&amp;E2158,average_median_rates_2_aptFINAL!A:P,16,FALSE)</f>
        <v>926.09833272483866</v>
      </c>
      <c r="H2158">
        <f>IF(D2158&lt;=3,VLOOKUP(A2158&amp;D2158,[1]ratio_condo_family!$A:$F,6,FALSE),0)</f>
        <v>1.1899342074722625</v>
      </c>
      <c r="I2158">
        <f>VLOOKUP(A2158&amp;3,[1]ratio_condo_family!$A:$F,6,FALSE)</f>
        <v>1.1899342074722625</v>
      </c>
      <c r="J2158">
        <f>VLOOKUP(A2158,[1]ratio_family_bedrooms!$A:$K,9,FALSE)</f>
        <v>1.0588235294117647</v>
      </c>
      <c r="K2158">
        <f>VLOOKUP(A2158,[1]ratio_family_bedrooms!$A:$K,10,FALSE)</f>
        <v>1.2222222222222223</v>
      </c>
      <c r="L2158">
        <f>VLOOKUP(A2158,[1]ratio_family_bedrooms!$A:$K,11,FALSE)</f>
        <v>1.4999999999999998</v>
      </c>
      <c r="M2158">
        <f t="shared" si="33"/>
        <v>1101.9960855923146</v>
      </c>
    </row>
    <row r="2159" spans="1:13" x14ac:dyDescent="0.2">
      <c r="A2159">
        <v>2006</v>
      </c>
      <c r="B2159">
        <v>10</v>
      </c>
      <c r="C2159" t="s">
        <v>59</v>
      </c>
      <c r="D2159">
        <v>3</v>
      </c>
      <c r="E2159" t="s">
        <v>42</v>
      </c>
      <c r="F2159">
        <f>VLOOKUP(A2159&amp;B2159&amp;C2159&amp;D2159&amp;E2159,average_median_rates_2_aptFINAL!A:P,16,FALSE)</f>
        <v>883.18972861141515</v>
      </c>
      <c r="G2159">
        <f>VLOOKUP(A2159&amp;B2159&amp;C2159&amp;3&amp;E2159,average_median_rates_2_aptFINAL!A:P,16,FALSE)</f>
        <v>883.18972861141515</v>
      </c>
      <c r="H2159">
        <f>IF(D2159&lt;=3,VLOOKUP(A2159&amp;D2159,[1]ratio_condo_family!$A:$F,6,FALSE),0)</f>
        <v>1.1899342074722625</v>
      </c>
      <c r="I2159">
        <f>VLOOKUP(A2159&amp;3,[1]ratio_condo_family!$A:$F,6,FALSE)</f>
        <v>1.1899342074722625</v>
      </c>
      <c r="J2159">
        <f>VLOOKUP(A2159,[1]ratio_family_bedrooms!$A:$K,9,FALSE)</f>
        <v>1.0588235294117647</v>
      </c>
      <c r="K2159">
        <f>VLOOKUP(A2159,[1]ratio_family_bedrooms!$A:$K,10,FALSE)</f>
        <v>1.2222222222222223</v>
      </c>
      <c r="L2159">
        <f>VLOOKUP(A2159,[1]ratio_family_bedrooms!$A:$K,11,FALSE)</f>
        <v>1.4999999999999998</v>
      </c>
      <c r="M2159">
        <f t="shared" si="33"/>
        <v>1050.937669762867</v>
      </c>
    </row>
    <row r="2160" spans="1:13" x14ac:dyDescent="0.2">
      <c r="A2160">
        <v>2006</v>
      </c>
      <c r="B2160">
        <v>10</v>
      </c>
      <c r="C2160" t="s">
        <v>59</v>
      </c>
      <c r="D2160">
        <v>3</v>
      </c>
      <c r="E2160" t="s">
        <v>43</v>
      </c>
      <c r="F2160">
        <f>VLOOKUP(A2160&amp;B2160&amp;C2160&amp;D2160&amp;E2160,average_median_rates_2_aptFINAL!A:P,16,FALSE)</f>
        <v>1220</v>
      </c>
      <c r="G2160">
        <f>VLOOKUP(A2160&amp;B2160&amp;C2160&amp;3&amp;E2160,average_median_rates_2_aptFINAL!A:P,16,FALSE)</f>
        <v>1220</v>
      </c>
      <c r="H2160">
        <f>IF(D2160&lt;=3,VLOOKUP(A2160&amp;D2160,[1]ratio_condo_family!$A:$F,6,FALSE),0)</f>
        <v>1.1899342074722625</v>
      </c>
      <c r="I2160">
        <f>VLOOKUP(A2160&amp;3,[1]ratio_condo_family!$A:$F,6,FALSE)</f>
        <v>1.1899342074722625</v>
      </c>
      <c r="J2160">
        <f>VLOOKUP(A2160,[1]ratio_family_bedrooms!$A:$K,9,FALSE)</f>
        <v>1.0588235294117647</v>
      </c>
      <c r="K2160">
        <f>VLOOKUP(A2160,[1]ratio_family_bedrooms!$A:$K,10,FALSE)</f>
        <v>1.2222222222222223</v>
      </c>
      <c r="L2160">
        <f>VLOOKUP(A2160,[1]ratio_family_bedrooms!$A:$K,11,FALSE)</f>
        <v>1.4999999999999998</v>
      </c>
      <c r="M2160">
        <f t="shared" si="33"/>
        <v>1451.7197331161603</v>
      </c>
    </row>
    <row r="2161" spans="1:13" x14ac:dyDescent="0.2">
      <c r="A2161">
        <v>2006</v>
      </c>
      <c r="B2161">
        <v>10</v>
      </c>
      <c r="C2161" t="s">
        <v>59</v>
      </c>
      <c r="D2161">
        <v>3</v>
      </c>
      <c r="E2161" t="s">
        <v>60</v>
      </c>
      <c r="F2161">
        <f>VLOOKUP(A2161&amp;B2161&amp;C2161&amp;D2161&amp;E2161,average_median_rates_2_aptFINAL!A:P,16,FALSE)</f>
        <v>1105.37909212608</v>
      </c>
      <c r="G2161">
        <f>VLOOKUP(A2161&amp;B2161&amp;C2161&amp;3&amp;E2161,average_median_rates_2_aptFINAL!A:P,16,FALSE)</f>
        <v>1105.37909212608</v>
      </c>
      <c r="H2161">
        <f>IF(D2161&lt;=3,VLOOKUP(A2161&amp;D2161,[1]ratio_condo_family!$A:$F,6,FALSE),0)</f>
        <v>1.1899342074722625</v>
      </c>
      <c r="I2161">
        <f>VLOOKUP(A2161&amp;3,[1]ratio_condo_family!$A:$F,6,FALSE)</f>
        <v>1.1899342074722625</v>
      </c>
      <c r="J2161">
        <f>VLOOKUP(A2161,[1]ratio_family_bedrooms!$A:$K,9,FALSE)</f>
        <v>1.0588235294117647</v>
      </c>
      <c r="K2161">
        <f>VLOOKUP(A2161,[1]ratio_family_bedrooms!$A:$K,10,FALSE)</f>
        <v>1.2222222222222223</v>
      </c>
      <c r="L2161">
        <f>VLOOKUP(A2161,[1]ratio_family_bedrooms!$A:$K,11,FALSE)</f>
        <v>1.4999999999999998</v>
      </c>
      <c r="M2161">
        <f t="shared" si="33"/>
        <v>1315.3283939454561</v>
      </c>
    </row>
    <row r="2162" spans="1:13" x14ac:dyDescent="0.2">
      <c r="A2162">
        <v>2006</v>
      </c>
      <c r="B2162">
        <v>10</v>
      </c>
      <c r="C2162" t="s">
        <v>61</v>
      </c>
      <c r="D2162">
        <v>1</v>
      </c>
      <c r="E2162" t="s">
        <v>16</v>
      </c>
      <c r="F2162">
        <f>VLOOKUP(A2162&amp;B2162&amp;C2162&amp;D2162&amp;E2162,average_median_rates_2_aptFINAL!A:P,16,FALSE)</f>
        <v>972.30039825526148</v>
      </c>
      <c r="G2162">
        <f>VLOOKUP(A2162&amp;B2162&amp;C2162&amp;3&amp;E2162,average_median_rates_2_aptFINAL!A:P,16,FALSE)</f>
        <v>1780.8747151684329</v>
      </c>
      <c r="H2162">
        <f>IF(D2162&lt;=3,VLOOKUP(A2162&amp;D2162,[1]ratio_condo_family!$A:$F,6,FALSE),0)</f>
        <v>1.0882815364821699</v>
      </c>
      <c r="I2162">
        <f>VLOOKUP(A2162&amp;3,[1]ratio_condo_family!$A:$F,6,FALSE)</f>
        <v>1.1899342074722625</v>
      </c>
      <c r="J2162">
        <f>VLOOKUP(A2162,[1]ratio_family_bedrooms!$A:$K,9,FALSE)</f>
        <v>1.0588235294117647</v>
      </c>
      <c r="K2162">
        <f>VLOOKUP(A2162,[1]ratio_family_bedrooms!$A:$K,10,FALSE)</f>
        <v>1.2222222222222223</v>
      </c>
      <c r="L2162">
        <f>VLOOKUP(A2162,[1]ratio_family_bedrooms!$A:$K,11,FALSE)</f>
        <v>1.4999999999999998</v>
      </c>
      <c r="M2162">
        <f t="shared" si="33"/>
        <v>1058.1365713354617</v>
      </c>
    </row>
    <row r="2163" spans="1:13" x14ac:dyDescent="0.2">
      <c r="A2163">
        <v>2006</v>
      </c>
      <c r="B2163">
        <v>10</v>
      </c>
      <c r="C2163" t="s">
        <v>61</v>
      </c>
      <c r="D2163">
        <v>1</v>
      </c>
      <c r="E2163" t="s">
        <v>17</v>
      </c>
      <c r="F2163">
        <f>VLOOKUP(A2163&amp;B2163&amp;C2163&amp;D2163&amp;E2163,average_median_rates_2_aptFINAL!A:P,16,FALSE)</f>
        <v>990.27308932296432</v>
      </c>
      <c r="G2163">
        <f>VLOOKUP(A2163&amp;B2163&amp;C2163&amp;3&amp;E2163,average_median_rates_2_aptFINAL!A:P,16,FALSE)</f>
        <v>1900.5379724098282</v>
      </c>
      <c r="H2163">
        <f>IF(D2163&lt;=3,VLOOKUP(A2163&amp;D2163,[1]ratio_condo_family!$A:$F,6,FALSE),0)</f>
        <v>1.0882815364821699</v>
      </c>
      <c r="I2163">
        <f>VLOOKUP(A2163&amp;3,[1]ratio_condo_family!$A:$F,6,FALSE)</f>
        <v>1.1899342074722625</v>
      </c>
      <c r="J2163">
        <f>VLOOKUP(A2163,[1]ratio_family_bedrooms!$A:$K,9,FALSE)</f>
        <v>1.0588235294117647</v>
      </c>
      <c r="K2163">
        <f>VLOOKUP(A2163,[1]ratio_family_bedrooms!$A:$K,10,FALSE)</f>
        <v>1.2222222222222223</v>
      </c>
      <c r="L2163">
        <f>VLOOKUP(A2163,[1]ratio_family_bedrooms!$A:$K,11,FALSE)</f>
        <v>1.4999999999999998</v>
      </c>
      <c r="M2163">
        <f t="shared" si="33"/>
        <v>1077.6959191853407</v>
      </c>
    </row>
    <row r="2164" spans="1:13" x14ac:dyDescent="0.2">
      <c r="A2164">
        <v>2006</v>
      </c>
      <c r="B2164">
        <v>10</v>
      </c>
      <c r="C2164" t="s">
        <v>61</v>
      </c>
      <c r="D2164">
        <v>1</v>
      </c>
      <c r="E2164" t="s">
        <v>19</v>
      </c>
      <c r="F2164">
        <f>VLOOKUP(A2164&amp;B2164&amp;C2164&amp;D2164&amp;E2164,average_median_rates_2_aptFINAL!A:P,16,FALSE)</f>
        <v>878.51697326000408</v>
      </c>
      <c r="G2164">
        <f>VLOOKUP(A2164&amp;B2164&amp;C2164&amp;3&amp;E2164,average_median_rates_2_aptFINAL!A:P,16,FALSE)</f>
        <v>1538.5615749389235</v>
      </c>
      <c r="H2164">
        <f>IF(D2164&lt;=3,VLOOKUP(A2164&amp;D2164,[1]ratio_condo_family!$A:$F,6,FALSE),0)</f>
        <v>1.0882815364821699</v>
      </c>
      <c r="I2164">
        <f>VLOOKUP(A2164&amp;3,[1]ratio_condo_family!$A:$F,6,FALSE)</f>
        <v>1.1899342074722625</v>
      </c>
      <c r="J2164">
        <f>VLOOKUP(A2164,[1]ratio_family_bedrooms!$A:$K,9,FALSE)</f>
        <v>1.0588235294117647</v>
      </c>
      <c r="K2164">
        <f>VLOOKUP(A2164,[1]ratio_family_bedrooms!$A:$K,10,FALSE)</f>
        <v>1.2222222222222223</v>
      </c>
      <c r="L2164">
        <f>VLOOKUP(A2164,[1]ratio_family_bedrooms!$A:$K,11,FALSE)</f>
        <v>1.4999999999999998</v>
      </c>
      <c r="M2164">
        <f t="shared" si="33"/>
        <v>956.07380148506252</v>
      </c>
    </row>
    <row r="2165" spans="1:13" x14ac:dyDescent="0.2">
      <c r="A2165">
        <v>2006</v>
      </c>
      <c r="B2165">
        <v>10</v>
      </c>
      <c r="C2165" t="s">
        <v>61</v>
      </c>
      <c r="D2165">
        <v>1</v>
      </c>
      <c r="E2165" t="s">
        <v>20</v>
      </c>
      <c r="F2165">
        <f>VLOOKUP(A2165&amp;B2165&amp;C2165&amp;D2165&amp;E2165,average_median_rates_2_aptFINAL!A:P,16,FALSE)</f>
        <v>913.27896832922102</v>
      </c>
      <c r="G2165">
        <f>VLOOKUP(A2165&amp;B2165&amp;C2165&amp;3&amp;E2165,average_median_rates_2_aptFINAL!A:P,16,FALSE)</f>
        <v>1947.2535565454789</v>
      </c>
      <c r="H2165">
        <f>IF(D2165&lt;=3,VLOOKUP(A2165&amp;D2165,[1]ratio_condo_family!$A:$F,6,FALSE),0)</f>
        <v>1.0882815364821699</v>
      </c>
      <c r="I2165">
        <f>VLOOKUP(A2165&amp;3,[1]ratio_condo_family!$A:$F,6,FALSE)</f>
        <v>1.1899342074722625</v>
      </c>
      <c r="J2165">
        <f>VLOOKUP(A2165,[1]ratio_family_bedrooms!$A:$K,9,FALSE)</f>
        <v>1.0588235294117647</v>
      </c>
      <c r="K2165">
        <f>VLOOKUP(A2165,[1]ratio_family_bedrooms!$A:$K,10,FALSE)</f>
        <v>1.2222222222222223</v>
      </c>
      <c r="L2165">
        <f>VLOOKUP(A2165,[1]ratio_family_bedrooms!$A:$K,11,FALSE)</f>
        <v>1.4999999999999998</v>
      </c>
      <c r="M2165">
        <f t="shared" si="33"/>
        <v>993.90463889017553</v>
      </c>
    </row>
    <row r="2166" spans="1:13" x14ac:dyDescent="0.2">
      <c r="A2166">
        <v>2006</v>
      </c>
      <c r="B2166">
        <v>10</v>
      </c>
      <c r="C2166" t="s">
        <v>61</v>
      </c>
      <c r="D2166">
        <v>1</v>
      </c>
      <c r="E2166" t="s">
        <v>21</v>
      </c>
      <c r="F2166">
        <f>VLOOKUP(A2166&amp;B2166&amp;C2166&amp;D2166&amp;E2166,average_median_rates_2_aptFINAL!A:P,16,FALSE)</f>
        <v>876.81585435235741</v>
      </c>
      <c r="G2166">
        <f>VLOOKUP(A2166&amp;B2166&amp;C2166&amp;3&amp;E2166,average_median_rates_2_aptFINAL!A:P,16,FALSE)</f>
        <v>1880.538152033336</v>
      </c>
      <c r="H2166">
        <f>IF(D2166&lt;=3,VLOOKUP(A2166&amp;D2166,[1]ratio_condo_family!$A:$F,6,FALSE),0)</f>
        <v>1.0882815364821699</v>
      </c>
      <c r="I2166">
        <f>VLOOKUP(A2166&amp;3,[1]ratio_condo_family!$A:$F,6,FALSE)</f>
        <v>1.1899342074722625</v>
      </c>
      <c r="J2166">
        <f>VLOOKUP(A2166,[1]ratio_family_bedrooms!$A:$K,9,FALSE)</f>
        <v>1.0588235294117647</v>
      </c>
      <c r="K2166">
        <f>VLOOKUP(A2166,[1]ratio_family_bedrooms!$A:$K,10,FALSE)</f>
        <v>1.2222222222222223</v>
      </c>
      <c r="L2166">
        <f>VLOOKUP(A2166,[1]ratio_family_bedrooms!$A:$K,11,FALSE)</f>
        <v>1.4999999999999998</v>
      </c>
      <c r="M2166">
        <f t="shared" si="33"/>
        <v>954.22250518650992</v>
      </c>
    </row>
    <row r="2167" spans="1:13" x14ac:dyDescent="0.2">
      <c r="A2167">
        <v>2006</v>
      </c>
      <c r="B2167">
        <v>10</v>
      </c>
      <c r="C2167" t="s">
        <v>61</v>
      </c>
      <c r="D2167">
        <v>1</v>
      </c>
      <c r="E2167" t="s">
        <v>23</v>
      </c>
      <c r="F2167">
        <f>VLOOKUP(A2167&amp;B2167&amp;C2167&amp;D2167&amp;E2167,average_median_rates_2_aptFINAL!A:P,16,FALSE)</f>
        <v>669.20538592831406</v>
      </c>
      <c r="G2167">
        <f>VLOOKUP(A2167&amp;B2167&amp;C2167&amp;3&amp;E2167,average_median_rates_2_aptFINAL!A:P,16,FALSE)</f>
        <v>961.91550510130742</v>
      </c>
      <c r="H2167">
        <f>IF(D2167&lt;=3,VLOOKUP(A2167&amp;D2167,[1]ratio_condo_family!$A:$F,6,FALSE),0)</f>
        <v>1.0882815364821699</v>
      </c>
      <c r="I2167">
        <f>VLOOKUP(A2167&amp;3,[1]ratio_condo_family!$A:$F,6,FALSE)</f>
        <v>1.1899342074722625</v>
      </c>
      <c r="J2167">
        <f>VLOOKUP(A2167,[1]ratio_family_bedrooms!$A:$K,9,FALSE)</f>
        <v>1.0588235294117647</v>
      </c>
      <c r="K2167">
        <f>VLOOKUP(A2167,[1]ratio_family_bedrooms!$A:$K,10,FALSE)</f>
        <v>1.2222222222222223</v>
      </c>
      <c r="L2167">
        <f>VLOOKUP(A2167,[1]ratio_family_bedrooms!$A:$K,11,FALSE)</f>
        <v>1.4999999999999998</v>
      </c>
      <c r="M2167">
        <f t="shared" si="33"/>
        <v>728.2838656202091</v>
      </c>
    </row>
    <row r="2168" spans="1:13" x14ac:dyDescent="0.2">
      <c r="A2168">
        <v>2006</v>
      </c>
      <c r="B2168">
        <v>10</v>
      </c>
      <c r="C2168" t="s">
        <v>61</v>
      </c>
      <c r="D2168">
        <v>1</v>
      </c>
      <c r="E2168" t="s">
        <v>24</v>
      </c>
      <c r="F2168">
        <f>VLOOKUP(A2168&amp;B2168&amp;C2168&amp;D2168&amp;E2168,average_median_rates_2_aptFINAL!A:P,16,FALSE)</f>
        <v>747.08704722169523</v>
      </c>
      <c r="G2168">
        <f>VLOOKUP(A2168&amp;B2168&amp;C2168&amp;3&amp;E2168,average_median_rates_2_aptFINAL!A:P,16,FALSE)</f>
        <v>1024.4126311251619</v>
      </c>
      <c r="H2168">
        <f>IF(D2168&lt;=3,VLOOKUP(A2168&amp;D2168,[1]ratio_condo_family!$A:$F,6,FALSE),0)</f>
        <v>1.0882815364821699</v>
      </c>
      <c r="I2168">
        <f>VLOOKUP(A2168&amp;3,[1]ratio_condo_family!$A:$F,6,FALSE)</f>
        <v>1.1899342074722625</v>
      </c>
      <c r="J2168">
        <f>VLOOKUP(A2168,[1]ratio_family_bedrooms!$A:$K,9,FALSE)</f>
        <v>1.0588235294117647</v>
      </c>
      <c r="K2168">
        <f>VLOOKUP(A2168,[1]ratio_family_bedrooms!$A:$K,10,FALSE)</f>
        <v>1.2222222222222223</v>
      </c>
      <c r="L2168">
        <f>VLOOKUP(A2168,[1]ratio_family_bedrooms!$A:$K,11,FALSE)</f>
        <v>1.4999999999999998</v>
      </c>
      <c r="M2168">
        <f t="shared" si="33"/>
        <v>813.04103963635384</v>
      </c>
    </row>
    <row r="2169" spans="1:13" x14ac:dyDescent="0.2">
      <c r="A2169">
        <v>2006</v>
      </c>
      <c r="B2169">
        <v>10</v>
      </c>
      <c r="C2169" t="s">
        <v>61</v>
      </c>
      <c r="D2169">
        <v>1</v>
      </c>
      <c r="E2169" t="s">
        <v>25</v>
      </c>
      <c r="F2169">
        <f>VLOOKUP(A2169&amp;B2169&amp;C2169&amp;D2169&amp;E2169,average_median_rates_2_aptFINAL!A:P,16,FALSE)</f>
        <v>706.48207851318</v>
      </c>
      <c r="G2169">
        <f>VLOOKUP(A2169&amp;B2169&amp;C2169&amp;3&amp;E2169,average_median_rates_2_aptFINAL!A:P,16,FALSE)</f>
        <v>968.55949928948894</v>
      </c>
      <c r="H2169">
        <f>IF(D2169&lt;=3,VLOOKUP(A2169&amp;D2169,[1]ratio_condo_family!$A:$F,6,FALSE),0)</f>
        <v>1.0882815364821699</v>
      </c>
      <c r="I2169">
        <f>VLOOKUP(A2169&amp;3,[1]ratio_condo_family!$A:$F,6,FALSE)</f>
        <v>1.1899342074722625</v>
      </c>
      <c r="J2169">
        <f>VLOOKUP(A2169,[1]ratio_family_bedrooms!$A:$K,9,FALSE)</f>
        <v>1.0588235294117647</v>
      </c>
      <c r="K2169">
        <f>VLOOKUP(A2169,[1]ratio_family_bedrooms!$A:$K,10,FALSE)</f>
        <v>1.2222222222222223</v>
      </c>
      <c r="L2169">
        <f>VLOOKUP(A2169,[1]ratio_family_bedrooms!$A:$K,11,FALSE)</f>
        <v>1.4999999999999998</v>
      </c>
      <c r="M2169">
        <f t="shared" si="33"/>
        <v>768.85140190144045</v>
      </c>
    </row>
    <row r="2170" spans="1:13" x14ac:dyDescent="0.2">
      <c r="A2170">
        <v>2006</v>
      </c>
      <c r="B2170">
        <v>10</v>
      </c>
      <c r="C2170" t="s">
        <v>61</v>
      </c>
      <c r="D2170">
        <v>1</v>
      </c>
      <c r="E2170" t="s">
        <v>26</v>
      </c>
      <c r="F2170">
        <f>VLOOKUP(A2170&amp;B2170&amp;C2170&amp;D2170&amp;E2170,average_median_rates_2_aptFINAL!A:P,16,FALSE)</f>
        <v>768.6838611795938</v>
      </c>
      <c r="G2170">
        <f>VLOOKUP(A2170&amp;B2170&amp;C2170&amp;3&amp;E2170,average_median_rates_2_aptFINAL!A:P,16,FALSE)</f>
        <v>1000.7680701250182</v>
      </c>
      <c r="H2170">
        <f>IF(D2170&lt;=3,VLOOKUP(A2170&amp;D2170,[1]ratio_condo_family!$A:$F,6,FALSE),0)</f>
        <v>1.0882815364821699</v>
      </c>
      <c r="I2170">
        <f>VLOOKUP(A2170&amp;3,[1]ratio_condo_family!$A:$F,6,FALSE)</f>
        <v>1.1899342074722625</v>
      </c>
      <c r="J2170">
        <f>VLOOKUP(A2170,[1]ratio_family_bedrooms!$A:$K,9,FALSE)</f>
        <v>1.0588235294117647</v>
      </c>
      <c r="K2170">
        <f>VLOOKUP(A2170,[1]ratio_family_bedrooms!$A:$K,10,FALSE)</f>
        <v>1.2222222222222223</v>
      </c>
      <c r="L2170">
        <f>VLOOKUP(A2170,[1]ratio_family_bedrooms!$A:$K,11,FALSE)</f>
        <v>1.4999999999999998</v>
      </c>
      <c r="M2170">
        <f t="shared" si="33"/>
        <v>836.54445351357526</v>
      </c>
    </row>
    <row r="2171" spans="1:13" x14ac:dyDescent="0.2">
      <c r="A2171">
        <v>2006</v>
      </c>
      <c r="B2171">
        <v>10</v>
      </c>
      <c r="C2171" t="s">
        <v>61</v>
      </c>
      <c r="D2171">
        <v>1</v>
      </c>
      <c r="E2171" t="s">
        <v>27</v>
      </c>
      <c r="F2171">
        <f>VLOOKUP(A2171&amp;B2171&amp;C2171&amp;D2171&amp;E2171,average_median_rates_2_aptFINAL!A:P,16,FALSE)</f>
        <v>1102.9167456855678</v>
      </c>
      <c r="G2171">
        <f>VLOOKUP(A2171&amp;B2171&amp;C2171&amp;3&amp;E2171,average_median_rates_2_aptFINAL!A:P,16,FALSE)</f>
        <v>1907.1799109067356</v>
      </c>
      <c r="H2171">
        <f>IF(D2171&lt;=3,VLOOKUP(A2171&amp;D2171,[1]ratio_condo_family!$A:$F,6,FALSE),0)</f>
        <v>1.0882815364821699</v>
      </c>
      <c r="I2171">
        <f>VLOOKUP(A2171&amp;3,[1]ratio_condo_family!$A:$F,6,FALSE)</f>
        <v>1.1899342074722625</v>
      </c>
      <c r="J2171">
        <f>VLOOKUP(A2171,[1]ratio_family_bedrooms!$A:$K,9,FALSE)</f>
        <v>1.0588235294117647</v>
      </c>
      <c r="K2171">
        <f>VLOOKUP(A2171,[1]ratio_family_bedrooms!$A:$K,10,FALSE)</f>
        <v>1.2222222222222223</v>
      </c>
      <c r="L2171">
        <f>VLOOKUP(A2171,[1]ratio_family_bedrooms!$A:$K,11,FALSE)</f>
        <v>1.4999999999999998</v>
      </c>
      <c r="M2171">
        <f t="shared" si="33"/>
        <v>1200.2839306066044</v>
      </c>
    </row>
    <row r="2172" spans="1:13" x14ac:dyDescent="0.2">
      <c r="A2172">
        <v>2006</v>
      </c>
      <c r="B2172">
        <v>10</v>
      </c>
      <c r="C2172" t="s">
        <v>61</v>
      </c>
      <c r="D2172">
        <v>1</v>
      </c>
      <c r="E2172" t="s">
        <v>28</v>
      </c>
      <c r="F2172">
        <f>VLOOKUP(A2172&amp;B2172&amp;C2172&amp;D2172&amp;E2172,average_median_rates_2_aptFINAL!A:P,16,FALSE)</f>
        <v>701.08287502370592</v>
      </c>
      <c r="G2172">
        <f>VLOOKUP(A2172&amp;B2172&amp;C2172&amp;3&amp;E2172,average_median_rates_2_aptFINAL!A:P,16,FALSE)</f>
        <v>1146.3356804138516</v>
      </c>
      <c r="H2172">
        <f>IF(D2172&lt;=3,VLOOKUP(A2172&amp;D2172,[1]ratio_condo_family!$A:$F,6,FALSE),0)</f>
        <v>1.0882815364821699</v>
      </c>
      <c r="I2172">
        <f>VLOOKUP(A2172&amp;3,[1]ratio_condo_family!$A:$F,6,FALSE)</f>
        <v>1.1899342074722625</v>
      </c>
      <c r="J2172">
        <f>VLOOKUP(A2172,[1]ratio_family_bedrooms!$A:$K,9,FALSE)</f>
        <v>1.0588235294117647</v>
      </c>
      <c r="K2172">
        <f>VLOOKUP(A2172,[1]ratio_family_bedrooms!$A:$K,10,FALSE)</f>
        <v>1.2222222222222223</v>
      </c>
      <c r="L2172">
        <f>VLOOKUP(A2172,[1]ratio_family_bedrooms!$A:$K,11,FALSE)</f>
        <v>1.4999999999999998</v>
      </c>
      <c r="M2172">
        <f t="shared" si="33"/>
        <v>762.97554843213572</v>
      </c>
    </row>
    <row r="2173" spans="1:13" x14ac:dyDescent="0.2">
      <c r="A2173">
        <v>2006</v>
      </c>
      <c r="B2173">
        <v>10</v>
      </c>
      <c r="C2173" t="s">
        <v>61</v>
      </c>
      <c r="D2173">
        <v>1</v>
      </c>
      <c r="E2173" t="s">
        <v>29</v>
      </c>
      <c r="F2173">
        <f>VLOOKUP(A2173&amp;B2173&amp;C2173&amp;D2173&amp;E2173,average_median_rates_2_aptFINAL!A:P,16,FALSE)</f>
        <v>640.21240280675102</v>
      </c>
      <c r="G2173">
        <f>VLOOKUP(A2173&amp;B2173&amp;C2173&amp;3&amp;E2173,average_median_rates_2_aptFINAL!A:P,16,FALSE)</f>
        <v>873.62767639028573</v>
      </c>
      <c r="H2173">
        <f>IF(D2173&lt;=3,VLOOKUP(A2173&amp;D2173,[1]ratio_condo_family!$A:$F,6,FALSE),0)</f>
        <v>1.0882815364821699</v>
      </c>
      <c r="I2173">
        <f>VLOOKUP(A2173&amp;3,[1]ratio_condo_family!$A:$F,6,FALSE)</f>
        <v>1.1899342074722625</v>
      </c>
      <c r="J2173">
        <f>VLOOKUP(A2173,[1]ratio_family_bedrooms!$A:$K,9,FALSE)</f>
        <v>1.0588235294117647</v>
      </c>
      <c r="K2173">
        <f>VLOOKUP(A2173,[1]ratio_family_bedrooms!$A:$K,10,FALSE)</f>
        <v>1.2222222222222223</v>
      </c>
      <c r="L2173">
        <f>VLOOKUP(A2173,[1]ratio_family_bedrooms!$A:$K,11,FALSE)</f>
        <v>1.4999999999999998</v>
      </c>
      <c r="M2173">
        <f t="shared" si="33"/>
        <v>696.73133740147284</v>
      </c>
    </row>
    <row r="2174" spans="1:13" x14ac:dyDescent="0.2">
      <c r="A2174">
        <v>2006</v>
      </c>
      <c r="B2174">
        <v>10</v>
      </c>
      <c r="C2174" t="s">
        <v>61</v>
      </c>
      <c r="D2174">
        <v>1</v>
      </c>
      <c r="E2174" t="s">
        <v>31</v>
      </c>
      <c r="F2174">
        <f>VLOOKUP(A2174&amp;B2174&amp;C2174&amp;D2174&amp;E2174,average_median_rates_2_aptFINAL!A:P,16,FALSE)</f>
        <v>732.22074720273099</v>
      </c>
      <c r="G2174">
        <f>VLOOKUP(A2174&amp;B2174&amp;C2174&amp;3&amp;E2174,average_median_rates_2_aptFINAL!A:P,16,FALSE)</f>
        <v>1080.2246491354131</v>
      </c>
      <c r="H2174">
        <f>IF(D2174&lt;=3,VLOOKUP(A2174&amp;D2174,[1]ratio_condo_family!$A:$F,6,FALSE),0)</f>
        <v>1.0882815364821699</v>
      </c>
      <c r="I2174">
        <f>VLOOKUP(A2174&amp;3,[1]ratio_condo_family!$A:$F,6,FALSE)</f>
        <v>1.1899342074722625</v>
      </c>
      <c r="J2174">
        <f>VLOOKUP(A2174,[1]ratio_family_bedrooms!$A:$K,9,FALSE)</f>
        <v>1.0588235294117647</v>
      </c>
      <c r="K2174">
        <f>VLOOKUP(A2174,[1]ratio_family_bedrooms!$A:$K,10,FALSE)</f>
        <v>1.2222222222222223</v>
      </c>
      <c r="L2174">
        <f>VLOOKUP(A2174,[1]ratio_family_bedrooms!$A:$K,11,FALSE)</f>
        <v>1.4999999999999998</v>
      </c>
      <c r="M2174">
        <f t="shared" si="33"/>
        <v>796.86231980991056</v>
      </c>
    </row>
    <row r="2175" spans="1:13" x14ac:dyDescent="0.2">
      <c r="A2175">
        <v>2006</v>
      </c>
      <c r="B2175">
        <v>10</v>
      </c>
      <c r="C2175" t="s">
        <v>61</v>
      </c>
      <c r="D2175">
        <v>1</v>
      </c>
      <c r="E2175" t="s">
        <v>32</v>
      </c>
      <c r="F2175">
        <f>VLOOKUP(A2175&amp;B2175&amp;C2175&amp;D2175&amp;E2175,average_median_rates_2_aptFINAL!A:P,16,FALSE)</f>
        <v>658.55490233263777</v>
      </c>
      <c r="G2175">
        <f>VLOOKUP(A2175&amp;B2175&amp;C2175&amp;3&amp;E2175,average_median_rates_2_aptFINAL!A:P,16,FALSE)</f>
        <v>1123.394165828427</v>
      </c>
      <c r="H2175">
        <f>IF(D2175&lt;=3,VLOOKUP(A2175&amp;D2175,[1]ratio_condo_family!$A:$F,6,FALSE),0)</f>
        <v>1.0882815364821699</v>
      </c>
      <c r="I2175">
        <f>VLOOKUP(A2175&amp;3,[1]ratio_condo_family!$A:$F,6,FALSE)</f>
        <v>1.1899342074722625</v>
      </c>
      <c r="J2175">
        <f>VLOOKUP(A2175,[1]ratio_family_bedrooms!$A:$K,9,FALSE)</f>
        <v>1.0588235294117647</v>
      </c>
      <c r="K2175">
        <f>VLOOKUP(A2175,[1]ratio_family_bedrooms!$A:$K,10,FALSE)</f>
        <v>1.2222222222222223</v>
      </c>
      <c r="L2175">
        <f>VLOOKUP(A2175,[1]ratio_family_bedrooms!$A:$K,11,FALSE)</f>
        <v>1.4999999999999998</v>
      </c>
      <c r="M2175">
        <f t="shared" si="33"/>
        <v>716.69314096842834</v>
      </c>
    </row>
    <row r="2176" spans="1:13" x14ac:dyDescent="0.2">
      <c r="A2176">
        <v>2006</v>
      </c>
      <c r="B2176">
        <v>10</v>
      </c>
      <c r="C2176" t="s">
        <v>61</v>
      </c>
      <c r="D2176">
        <v>1</v>
      </c>
      <c r="E2176" t="s">
        <v>33</v>
      </c>
      <c r="F2176">
        <f>VLOOKUP(A2176&amp;B2176&amp;C2176&amp;D2176&amp;E2176,average_median_rates_2_aptFINAL!A:P,16,FALSE)</f>
        <v>913.05708325431601</v>
      </c>
      <c r="G2176">
        <f>VLOOKUP(A2176&amp;B2176&amp;C2176&amp;3&amp;E2176,average_median_rates_2_aptFINAL!A:P,16,FALSE)</f>
        <v>1686.3863342434267</v>
      </c>
      <c r="H2176">
        <f>IF(D2176&lt;=3,VLOOKUP(A2176&amp;D2176,[1]ratio_condo_family!$A:$F,6,FALSE),0)</f>
        <v>1.0882815364821699</v>
      </c>
      <c r="I2176">
        <f>VLOOKUP(A2176&amp;3,[1]ratio_condo_family!$A:$F,6,FALSE)</f>
        <v>1.1899342074722625</v>
      </c>
      <c r="J2176">
        <f>VLOOKUP(A2176,[1]ratio_family_bedrooms!$A:$K,9,FALSE)</f>
        <v>1.0588235294117647</v>
      </c>
      <c r="K2176">
        <f>VLOOKUP(A2176,[1]ratio_family_bedrooms!$A:$K,10,FALSE)</f>
        <v>1.2222222222222223</v>
      </c>
      <c r="L2176">
        <f>VLOOKUP(A2176,[1]ratio_family_bedrooms!$A:$K,11,FALSE)</f>
        <v>1.4999999999999998</v>
      </c>
      <c r="M2176">
        <f t="shared" si="33"/>
        <v>993.6631654599355</v>
      </c>
    </row>
    <row r="2177" spans="1:13" x14ac:dyDescent="0.2">
      <c r="A2177">
        <v>2006</v>
      </c>
      <c r="B2177">
        <v>10</v>
      </c>
      <c r="C2177" t="s">
        <v>61</v>
      </c>
      <c r="D2177">
        <v>1</v>
      </c>
      <c r="E2177" t="s">
        <v>34</v>
      </c>
      <c r="F2177">
        <f>VLOOKUP(A2177&amp;B2177&amp;C2177&amp;D2177&amp;E2177,average_median_rates_2_aptFINAL!A:P,16,FALSE)</f>
        <v>885.5433339654877</v>
      </c>
      <c r="G2177">
        <f>VLOOKUP(A2177&amp;B2177&amp;C2177&amp;3&amp;E2177,average_median_rates_2_aptFINAL!A:P,16,FALSE)</f>
        <v>1161.5066819945387</v>
      </c>
      <c r="H2177">
        <f>IF(D2177&lt;=3,VLOOKUP(A2177&amp;D2177,[1]ratio_condo_family!$A:$F,6,FALSE),0)</f>
        <v>1.0882815364821699</v>
      </c>
      <c r="I2177">
        <f>VLOOKUP(A2177&amp;3,[1]ratio_condo_family!$A:$F,6,FALSE)</f>
        <v>1.1899342074722625</v>
      </c>
      <c r="J2177">
        <f>VLOOKUP(A2177,[1]ratio_family_bedrooms!$A:$K,9,FALSE)</f>
        <v>1.0588235294117647</v>
      </c>
      <c r="K2177">
        <f>VLOOKUP(A2177,[1]ratio_family_bedrooms!$A:$K,10,FALSE)</f>
        <v>1.2222222222222223</v>
      </c>
      <c r="L2177">
        <f>VLOOKUP(A2177,[1]ratio_family_bedrooms!$A:$K,11,FALSE)</f>
        <v>1.4999999999999998</v>
      </c>
      <c r="M2177">
        <f t="shared" si="33"/>
        <v>963.72046010950419</v>
      </c>
    </row>
    <row r="2178" spans="1:13" x14ac:dyDescent="0.2">
      <c r="A2178">
        <v>2006</v>
      </c>
      <c r="B2178">
        <v>10</v>
      </c>
      <c r="C2178" t="s">
        <v>61</v>
      </c>
      <c r="D2178">
        <v>1</v>
      </c>
      <c r="E2178" t="s">
        <v>35</v>
      </c>
      <c r="F2178">
        <f>VLOOKUP(A2178&amp;B2178&amp;C2178&amp;D2178&amp;E2178,average_median_rates_2_aptFINAL!A:P,16,FALSE)</f>
        <v>1044.7088943675305</v>
      </c>
      <c r="G2178">
        <f>VLOOKUP(A2178&amp;B2178&amp;C2178&amp;3&amp;E2178,average_median_rates_2_aptFINAL!A:P,16,FALSE)</f>
        <v>2349.6551228624767</v>
      </c>
      <c r="H2178">
        <f>IF(D2178&lt;=3,VLOOKUP(A2178&amp;D2178,[1]ratio_condo_family!$A:$F,6,FALSE),0)</f>
        <v>1.0882815364821699</v>
      </c>
      <c r="I2178">
        <f>VLOOKUP(A2178&amp;3,[1]ratio_condo_family!$A:$F,6,FALSE)</f>
        <v>1.1899342074722625</v>
      </c>
      <c r="J2178">
        <f>VLOOKUP(A2178,[1]ratio_family_bedrooms!$A:$K,9,FALSE)</f>
        <v>1.0588235294117647</v>
      </c>
      <c r="K2178">
        <f>VLOOKUP(A2178,[1]ratio_family_bedrooms!$A:$K,10,FALSE)</f>
        <v>1.2222222222222223</v>
      </c>
      <c r="L2178">
        <f>VLOOKUP(A2178,[1]ratio_family_bedrooms!$A:$K,11,FALSE)</f>
        <v>1.4999999999999998</v>
      </c>
      <c r="M2178">
        <f t="shared" si="33"/>
        <v>1136.9374007388851</v>
      </c>
    </row>
    <row r="2179" spans="1:13" x14ac:dyDescent="0.2">
      <c r="A2179">
        <v>2006</v>
      </c>
      <c r="B2179">
        <v>10</v>
      </c>
      <c r="C2179" t="s">
        <v>61</v>
      </c>
      <c r="D2179">
        <v>1</v>
      </c>
      <c r="E2179" t="s">
        <v>36</v>
      </c>
      <c r="F2179">
        <f>VLOOKUP(A2179&amp;B2179&amp;C2179&amp;D2179&amp;E2179,average_median_rates_2_aptFINAL!A:P,16,FALSE)</f>
        <v>744.42442632277664</v>
      </c>
      <c r="G2179">
        <f>VLOOKUP(A2179&amp;B2179&amp;C2179&amp;3&amp;E2179,average_median_rates_2_aptFINAL!A:P,16,FALSE)</f>
        <v>1059.0839201034628</v>
      </c>
      <c r="H2179">
        <f>IF(D2179&lt;=3,VLOOKUP(A2179&amp;D2179,[1]ratio_condo_family!$A:$F,6,FALSE),0)</f>
        <v>1.0882815364821699</v>
      </c>
      <c r="I2179">
        <f>VLOOKUP(A2179&amp;3,[1]ratio_condo_family!$A:$F,6,FALSE)</f>
        <v>1.1899342074722625</v>
      </c>
      <c r="J2179">
        <f>VLOOKUP(A2179,[1]ratio_family_bedrooms!$A:$K,9,FALSE)</f>
        <v>1.0588235294117647</v>
      </c>
      <c r="K2179">
        <f>VLOOKUP(A2179,[1]ratio_family_bedrooms!$A:$K,10,FALSE)</f>
        <v>1.2222222222222223</v>
      </c>
      <c r="L2179">
        <f>VLOOKUP(A2179,[1]ratio_family_bedrooms!$A:$K,11,FALSE)</f>
        <v>1.4999999999999998</v>
      </c>
      <c r="M2179">
        <f t="shared" ref="M2179:M2242" si="34">IF(D2179&lt;=3,F2179*H2179,IF(D2179=4,G2179*I2179*J2179,IF(D2179=5,G2179*I2179*J2179*K2179,IF(D2179=6,G2179*I2179*J2179*K2179*L2179,0))))</f>
        <v>810.14335847340919</v>
      </c>
    </row>
    <row r="2180" spans="1:13" x14ac:dyDescent="0.2">
      <c r="A2180">
        <v>2006</v>
      </c>
      <c r="B2180">
        <v>10</v>
      </c>
      <c r="C2180" t="s">
        <v>61</v>
      </c>
      <c r="D2180">
        <v>1</v>
      </c>
      <c r="E2180" t="s">
        <v>37</v>
      </c>
      <c r="F2180">
        <f>VLOOKUP(A2180&amp;B2180&amp;C2180&amp;D2180&amp;E2180,average_median_rates_2_aptFINAL!A:P,16,FALSE)</f>
        <v>617.50616347430321</v>
      </c>
      <c r="G2180">
        <f>VLOOKUP(A2180&amp;B2180&amp;C2180&amp;3&amp;E2180,average_median_rates_2_aptFINAL!A:P,16,FALSE)</f>
        <v>777.36846427031742</v>
      </c>
      <c r="H2180">
        <f>IF(D2180&lt;=3,VLOOKUP(A2180&amp;D2180,[1]ratio_condo_family!$A:$F,6,FALSE),0)</f>
        <v>1.0882815364821699</v>
      </c>
      <c r="I2180">
        <f>VLOOKUP(A2180&amp;3,[1]ratio_condo_family!$A:$F,6,FALSE)</f>
        <v>1.1899342074722625</v>
      </c>
      <c r="J2180">
        <f>VLOOKUP(A2180,[1]ratio_family_bedrooms!$A:$K,9,FALSE)</f>
        <v>1.0588235294117647</v>
      </c>
      <c r="K2180">
        <f>VLOOKUP(A2180,[1]ratio_family_bedrooms!$A:$K,10,FALSE)</f>
        <v>1.2222222222222223</v>
      </c>
      <c r="L2180">
        <f>VLOOKUP(A2180,[1]ratio_family_bedrooms!$A:$K,11,FALSE)</f>
        <v>1.4999999999999998</v>
      </c>
      <c r="M2180">
        <f t="shared" si="34"/>
        <v>672.02055637302465</v>
      </c>
    </row>
    <row r="2181" spans="1:13" x14ac:dyDescent="0.2">
      <c r="A2181">
        <v>2006</v>
      </c>
      <c r="B2181">
        <v>10</v>
      </c>
      <c r="C2181" t="s">
        <v>61</v>
      </c>
      <c r="D2181">
        <v>1</v>
      </c>
      <c r="E2181" t="s">
        <v>38</v>
      </c>
      <c r="F2181">
        <f>VLOOKUP(A2181&amp;B2181&amp;C2181&amp;D2181&amp;E2181,average_median_rates_2_aptFINAL!A:P,16,FALSE)</f>
        <v>603.45344206334141</v>
      </c>
      <c r="G2181">
        <f>VLOOKUP(A2181&amp;B2181&amp;C2181&amp;3&amp;E2181,average_median_rates_2_aptFINAL!A:P,16,FALSE)</f>
        <v>827.15260813335271</v>
      </c>
      <c r="H2181">
        <f>IF(D2181&lt;=3,VLOOKUP(A2181&amp;D2181,[1]ratio_condo_family!$A:$F,6,FALSE),0)</f>
        <v>1.0882815364821699</v>
      </c>
      <c r="I2181">
        <f>VLOOKUP(A2181&amp;3,[1]ratio_condo_family!$A:$F,6,FALSE)</f>
        <v>1.1899342074722625</v>
      </c>
      <c r="J2181">
        <f>VLOOKUP(A2181,[1]ratio_family_bedrooms!$A:$K,9,FALSE)</f>
        <v>1.0588235294117647</v>
      </c>
      <c r="K2181">
        <f>VLOOKUP(A2181,[1]ratio_family_bedrooms!$A:$K,10,FALSE)</f>
        <v>1.2222222222222223</v>
      </c>
      <c r="L2181">
        <f>VLOOKUP(A2181,[1]ratio_family_bedrooms!$A:$K,11,FALSE)</f>
        <v>1.4999999999999998</v>
      </c>
      <c r="M2181">
        <f t="shared" si="34"/>
        <v>656.72723912414722</v>
      </c>
    </row>
    <row r="2182" spans="1:13" x14ac:dyDescent="0.2">
      <c r="A2182">
        <v>2006</v>
      </c>
      <c r="B2182">
        <v>10</v>
      </c>
      <c r="C2182" t="s">
        <v>61</v>
      </c>
      <c r="D2182">
        <v>1</v>
      </c>
      <c r="E2182" t="s">
        <v>39</v>
      </c>
      <c r="F2182">
        <f>VLOOKUP(A2182&amp;B2182&amp;C2182&amp;D2182&amp;E2182,average_median_rates_2_aptFINAL!A:P,16,FALSE)</f>
        <v>652.12023516025067</v>
      </c>
      <c r="G2182">
        <f>VLOOKUP(A2182&amp;B2182&amp;C2182&amp;3&amp;E2182,average_median_rates_2_aptFINAL!A:P,16,FALSE)</f>
        <v>1124.8742635436172</v>
      </c>
      <c r="H2182">
        <f>IF(D2182&lt;=3,VLOOKUP(A2182&amp;D2182,[1]ratio_condo_family!$A:$F,6,FALSE),0)</f>
        <v>1.0882815364821699</v>
      </c>
      <c r="I2182">
        <f>VLOOKUP(A2182&amp;3,[1]ratio_condo_family!$A:$F,6,FALSE)</f>
        <v>1.1899342074722625</v>
      </c>
      <c r="J2182">
        <f>VLOOKUP(A2182,[1]ratio_family_bedrooms!$A:$K,9,FALSE)</f>
        <v>1.0588235294117647</v>
      </c>
      <c r="K2182">
        <f>VLOOKUP(A2182,[1]ratio_family_bedrooms!$A:$K,10,FALSE)</f>
        <v>1.2222222222222223</v>
      </c>
      <c r="L2182">
        <f>VLOOKUP(A2182,[1]ratio_family_bedrooms!$A:$K,11,FALSE)</f>
        <v>1.4999999999999998</v>
      </c>
      <c r="M2182">
        <f t="shared" si="34"/>
        <v>709.69041149131158</v>
      </c>
    </row>
    <row r="2183" spans="1:13" x14ac:dyDescent="0.2">
      <c r="A2183">
        <v>2006</v>
      </c>
      <c r="B2183">
        <v>10</v>
      </c>
      <c r="C2183" t="s">
        <v>61</v>
      </c>
      <c r="D2183">
        <v>1</v>
      </c>
      <c r="E2183" t="s">
        <v>40</v>
      </c>
      <c r="F2183">
        <f>VLOOKUP(A2183&amp;B2183&amp;C2183&amp;D2183&amp;E2183,average_median_rates_2_aptFINAL!A:P,16,FALSE)</f>
        <v>636.88412668310275</v>
      </c>
      <c r="G2183">
        <f>VLOOKUP(A2183&amp;B2183&amp;C2183&amp;3&amp;E2183,average_median_rates_2_aptFINAL!A:P,16,FALSE)</f>
        <v>880.74036818827778</v>
      </c>
      <c r="H2183">
        <f>IF(D2183&lt;=3,VLOOKUP(A2183&amp;D2183,[1]ratio_condo_family!$A:$F,6,FALSE),0)</f>
        <v>1.0882815364821699</v>
      </c>
      <c r="I2183">
        <f>VLOOKUP(A2183&amp;3,[1]ratio_condo_family!$A:$F,6,FALSE)</f>
        <v>1.1899342074722625</v>
      </c>
      <c r="J2183">
        <f>VLOOKUP(A2183,[1]ratio_family_bedrooms!$A:$K,9,FALSE)</f>
        <v>1.0588235294117647</v>
      </c>
      <c r="K2183">
        <f>VLOOKUP(A2183,[1]ratio_family_bedrooms!$A:$K,10,FALSE)</f>
        <v>1.2222222222222223</v>
      </c>
      <c r="L2183">
        <f>VLOOKUP(A2183,[1]ratio_family_bedrooms!$A:$K,11,FALSE)</f>
        <v>1.4999999999999998</v>
      </c>
      <c r="M2183">
        <f t="shared" si="34"/>
        <v>693.10923594779194</v>
      </c>
    </row>
    <row r="2184" spans="1:13" x14ac:dyDescent="0.2">
      <c r="A2184">
        <v>2006</v>
      </c>
      <c r="B2184">
        <v>10</v>
      </c>
      <c r="C2184" t="s">
        <v>61</v>
      </c>
      <c r="D2184">
        <v>1</v>
      </c>
      <c r="E2184" t="s">
        <v>41</v>
      </c>
      <c r="F2184">
        <f>VLOOKUP(A2184&amp;B2184&amp;C2184&amp;D2184&amp;E2184,average_median_rates_2_aptFINAL!A:P,16,FALSE)</f>
        <v>652.63796700170644</v>
      </c>
      <c r="G2184">
        <f>VLOOKUP(A2184&amp;B2184&amp;C2184&amp;3&amp;E2184,average_median_rates_2_aptFINAL!A:P,16,FALSE)</f>
        <v>910.63011927000991</v>
      </c>
      <c r="H2184">
        <f>IF(D2184&lt;=3,VLOOKUP(A2184&amp;D2184,[1]ratio_condo_family!$A:$F,6,FALSE),0)</f>
        <v>1.0882815364821699</v>
      </c>
      <c r="I2184">
        <f>VLOOKUP(A2184&amp;3,[1]ratio_condo_family!$A:$F,6,FALSE)</f>
        <v>1.1899342074722625</v>
      </c>
      <c r="J2184">
        <f>VLOOKUP(A2184,[1]ratio_family_bedrooms!$A:$K,9,FALSE)</f>
        <v>1.0588235294117647</v>
      </c>
      <c r="K2184">
        <f>VLOOKUP(A2184,[1]ratio_family_bedrooms!$A:$K,10,FALSE)</f>
        <v>1.2222222222222223</v>
      </c>
      <c r="L2184">
        <f>VLOOKUP(A2184,[1]ratio_family_bedrooms!$A:$K,11,FALSE)</f>
        <v>1.4999999999999998</v>
      </c>
      <c r="M2184">
        <f t="shared" si="34"/>
        <v>710.25384949521674</v>
      </c>
    </row>
    <row r="2185" spans="1:13" x14ac:dyDescent="0.2">
      <c r="A2185">
        <v>2006</v>
      </c>
      <c r="B2185">
        <v>10</v>
      </c>
      <c r="C2185" t="s">
        <v>61</v>
      </c>
      <c r="D2185">
        <v>1</v>
      </c>
      <c r="E2185" t="s">
        <v>42</v>
      </c>
      <c r="F2185">
        <f>VLOOKUP(A2185&amp;B2185&amp;C2185&amp;D2185&amp;E2185,average_median_rates_2_aptFINAL!A:P,16,FALSE)</f>
        <v>573.27707187559304</v>
      </c>
      <c r="G2185">
        <f>VLOOKUP(A2185&amp;B2185&amp;C2185&amp;3&amp;E2185,average_median_rates_2_aptFINAL!A:P,16,FALSE)</f>
        <v>904.63572352349456</v>
      </c>
      <c r="H2185">
        <f>IF(D2185&lt;=3,VLOOKUP(A2185&amp;D2185,[1]ratio_condo_family!$A:$F,6,FALSE),0)</f>
        <v>1.0882815364821699</v>
      </c>
      <c r="I2185">
        <f>VLOOKUP(A2185&amp;3,[1]ratio_condo_family!$A:$F,6,FALSE)</f>
        <v>1.1899342074722625</v>
      </c>
      <c r="J2185">
        <f>VLOOKUP(A2185,[1]ratio_family_bedrooms!$A:$K,9,FALSE)</f>
        <v>1.0588235294117647</v>
      </c>
      <c r="K2185">
        <f>VLOOKUP(A2185,[1]ratio_family_bedrooms!$A:$K,10,FALSE)</f>
        <v>1.2222222222222223</v>
      </c>
      <c r="L2185">
        <f>VLOOKUP(A2185,[1]ratio_family_bedrooms!$A:$K,11,FALSE)</f>
        <v>1.4999999999999998</v>
      </c>
      <c r="M2185">
        <f t="shared" si="34"/>
        <v>623.88685261076967</v>
      </c>
    </row>
    <row r="2186" spans="1:13" x14ac:dyDescent="0.2">
      <c r="A2186">
        <v>2006</v>
      </c>
      <c r="B2186">
        <v>10</v>
      </c>
      <c r="C2186" t="s">
        <v>61</v>
      </c>
      <c r="D2186">
        <v>1</v>
      </c>
      <c r="E2186" t="s">
        <v>43</v>
      </c>
      <c r="F2186">
        <f>VLOOKUP(A2186&amp;B2186&amp;C2186&amp;D2186&amp;E2186,average_median_rates_2_aptFINAL!A:P,16,FALSE)</f>
        <v>780</v>
      </c>
      <c r="G2186">
        <f>VLOOKUP(A2186&amp;B2186&amp;C2186&amp;3&amp;E2186,average_median_rates_2_aptFINAL!A:P,16,FALSE)</f>
        <v>1030</v>
      </c>
      <c r="H2186">
        <f>IF(D2186&lt;=3,VLOOKUP(A2186&amp;D2186,[1]ratio_condo_family!$A:$F,6,FALSE),0)</f>
        <v>1.0882815364821699</v>
      </c>
      <c r="I2186">
        <f>VLOOKUP(A2186&amp;3,[1]ratio_condo_family!$A:$F,6,FALSE)</f>
        <v>1.1899342074722625</v>
      </c>
      <c r="J2186">
        <f>VLOOKUP(A2186,[1]ratio_family_bedrooms!$A:$K,9,FALSE)</f>
        <v>1.0588235294117647</v>
      </c>
      <c r="K2186">
        <f>VLOOKUP(A2186,[1]ratio_family_bedrooms!$A:$K,10,FALSE)</f>
        <v>1.2222222222222223</v>
      </c>
      <c r="L2186">
        <f>VLOOKUP(A2186,[1]ratio_family_bedrooms!$A:$K,11,FALSE)</f>
        <v>1.4999999999999998</v>
      </c>
      <c r="M2186">
        <f t="shared" si="34"/>
        <v>848.8595984560925</v>
      </c>
    </row>
    <row r="2187" spans="1:13" x14ac:dyDescent="0.2">
      <c r="A2187">
        <v>2006</v>
      </c>
      <c r="B2187">
        <v>10</v>
      </c>
      <c r="C2187" t="s">
        <v>61</v>
      </c>
      <c r="D2187">
        <v>1</v>
      </c>
      <c r="E2187" t="s">
        <v>60</v>
      </c>
      <c r="F2187">
        <f>VLOOKUP(A2187&amp;B2187&amp;C2187&amp;D2187&amp;E2187,average_median_rates_2_aptFINAL!A:P,16,FALSE)</f>
        <v>708.30646690688434</v>
      </c>
      <c r="G2187">
        <f>VLOOKUP(A2187&amp;B2187&amp;C2187&amp;3&amp;E2187,average_median_rates_2_aptFINAL!A:P,16,FALSE)</f>
        <v>1091.5720649518628</v>
      </c>
      <c r="H2187">
        <f>IF(D2187&lt;=3,VLOOKUP(A2187&amp;D2187,[1]ratio_condo_family!$A:$F,6,FALSE),0)</f>
        <v>1.0882815364821699</v>
      </c>
      <c r="I2187">
        <f>VLOOKUP(A2187&amp;3,[1]ratio_condo_family!$A:$F,6,FALSE)</f>
        <v>1.1899342074722625</v>
      </c>
      <c r="J2187">
        <f>VLOOKUP(A2187,[1]ratio_family_bedrooms!$A:$K,9,FALSE)</f>
        <v>1.0588235294117647</v>
      </c>
      <c r="K2187">
        <f>VLOOKUP(A2187,[1]ratio_family_bedrooms!$A:$K,10,FALSE)</f>
        <v>1.2222222222222223</v>
      </c>
      <c r="L2187">
        <f>VLOOKUP(A2187,[1]ratio_family_bedrooms!$A:$K,11,FALSE)</f>
        <v>1.4999999999999998</v>
      </c>
      <c r="M2187">
        <f t="shared" si="34"/>
        <v>770.83685010568126</v>
      </c>
    </row>
    <row r="2188" spans="1:13" x14ac:dyDescent="0.2">
      <c r="A2188">
        <v>2006</v>
      </c>
      <c r="B2188">
        <v>10</v>
      </c>
      <c r="C2188" t="s">
        <v>61</v>
      </c>
      <c r="D2188">
        <v>2</v>
      </c>
      <c r="E2188" t="s">
        <v>12</v>
      </c>
      <c r="F2188">
        <f>VLOOKUP(A2188&amp;B2188&amp;C2188&amp;D2188&amp;E2188,average_median_rates_2_aptFINAL!A:P,16,FALSE)</f>
        <v>1373.5738939441496</v>
      </c>
      <c r="G2188">
        <f>VLOOKUP(A2188&amp;B2188&amp;C2188&amp;3&amp;E2188,average_median_rates_2_aptFINAL!A:P,16,FALSE)</f>
        <v>2055.5268157940914</v>
      </c>
      <c r="H2188">
        <f>IF(D2188&lt;=3,VLOOKUP(A2188&amp;D2188,[1]ratio_condo_family!$A:$F,6,FALSE),0)</f>
        <v>1.179473401707122</v>
      </c>
      <c r="I2188">
        <f>VLOOKUP(A2188&amp;3,[1]ratio_condo_family!$A:$F,6,FALSE)</f>
        <v>1.1899342074722625</v>
      </c>
      <c r="J2188">
        <f>VLOOKUP(A2188,[1]ratio_family_bedrooms!$A:$K,9,FALSE)</f>
        <v>1.0588235294117647</v>
      </c>
      <c r="K2188">
        <f>VLOOKUP(A2188,[1]ratio_family_bedrooms!$A:$K,10,FALSE)</f>
        <v>1.2222222222222223</v>
      </c>
      <c r="L2188">
        <f>VLOOKUP(A2188,[1]ratio_family_bedrooms!$A:$K,11,FALSE)</f>
        <v>1.4999999999999998</v>
      </c>
      <c r="M2188">
        <f t="shared" si="34"/>
        <v>1620.0938731864037</v>
      </c>
    </row>
    <row r="2189" spans="1:13" x14ac:dyDescent="0.2">
      <c r="A2189">
        <v>2006</v>
      </c>
      <c r="B2189">
        <v>10</v>
      </c>
      <c r="C2189" t="s">
        <v>61</v>
      </c>
      <c r="D2189">
        <v>2</v>
      </c>
      <c r="E2189" t="s">
        <v>16</v>
      </c>
      <c r="F2189">
        <f>VLOOKUP(A2189&amp;B2189&amp;C2189&amp;D2189&amp;E2189,average_median_rates_2_aptFINAL!A:P,16,FALSE)</f>
        <v>1364.3567618449965</v>
      </c>
      <c r="G2189">
        <f>VLOOKUP(A2189&amp;B2189&amp;C2189&amp;3&amp;E2189,average_median_rates_2_aptFINAL!A:P,16,FALSE)</f>
        <v>1780.8747151684329</v>
      </c>
      <c r="H2189">
        <f>IF(D2189&lt;=3,VLOOKUP(A2189&amp;D2189,[1]ratio_condo_family!$A:$F,6,FALSE),0)</f>
        <v>1.179473401707122</v>
      </c>
      <c r="I2189">
        <f>VLOOKUP(A2189&amp;3,[1]ratio_condo_family!$A:$F,6,FALSE)</f>
        <v>1.1899342074722625</v>
      </c>
      <c r="J2189">
        <f>VLOOKUP(A2189,[1]ratio_family_bedrooms!$A:$K,9,FALSE)</f>
        <v>1.0588235294117647</v>
      </c>
      <c r="K2189">
        <f>VLOOKUP(A2189,[1]ratio_family_bedrooms!$A:$K,10,FALSE)</f>
        <v>1.2222222222222223</v>
      </c>
      <c r="L2189">
        <f>VLOOKUP(A2189,[1]ratio_family_bedrooms!$A:$K,11,FALSE)</f>
        <v>1.4999999999999998</v>
      </c>
      <c r="M2189">
        <f t="shared" si="34"/>
        <v>1609.2225110354318</v>
      </c>
    </row>
    <row r="2190" spans="1:13" x14ac:dyDescent="0.2">
      <c r="A2190">
        <v>2006</v>
      </c>
      <c r="B2190">
        <v>10</v>
      </c>
      <c r="C2190" t="s">
        <v>61</v>
      </c>
      <c r="D2190">
        <v>2</v>
      </c>
      <c r="E2190" t="s">
        <v>17</v>
      </c>
      <c r="F2190">
        <f>VLOOKUP(A2190&amp;B2190&amp;C2190&amp;D2190&amp;E2190,average_median_rates_2_aptFINAL!A:P,16,FALSE)</f>
        <v>1445.6887354879236</v>
      </c>
      <c r="G2190">
        <f>VLOOKUP(A2190&amp;B2190&amp;C2190&amp;3&amp;E2190,average_median_rates_2_aptFINAL!A:P,16,FALSE)</f>
        <v>1900.5379724098282</v>
      </c>
      <c r="H2190">
        <f>IF(D2190&lt;=3,VLOOKUP(A2190&amp;D2190,[1]ratio_condo_family!$A:$F,6,FALSE),0)</f>
        <v>1.179473401707122</v>
      </c>
      <c r="I2190">
        <f>VLOOKUP(A2190&amp;3,[1]ratio_condo_family!$A:$F,6,FALSE)</f>
        <v>1.1899342074722625</v>
      </c>
      <c r="J2190">
        <f>VLOOKUP(A2190,[1]ratio_family_bedrooms!$A:$K,9,FALSE)</f>
        <v>1.0588235294117647</v>
      </c>
      <c r="K2190">
        <f>VLOOKUP(A2190,[1]ratio_family_bedrooms!$A:$K,10,FALSE)</f>
        <v>1.2222222222222223</v>
      </c>
      <c r="L2190">
        <f>VLOOKUP(A2190,[1]ratio_family_bedrooms!$A:$K,11,FALSE)</f>
        <v>1.4999999999999998</v>
      </c>
      <c r="M2190">
        <f t="shared" si="34"/>
        <v>1705.151410655609</v>
      </c>
    </row>
    <row r="2191" spans="1:13" x14ac:dyDescent="0.2">
      <c r="A2191">
        <v>2006</v>
      </c>
      <c r="B2191">
        <v>10</v>
      </c>
      <c r="C2191" t="s">
        <v>61</v>
      </c>
      <c r="D2191">
        <v>2</v>
      </c>
      <c r="E2191" t="s">
        <v>19</v>
      </c>
      <c r="F2191">
        <f>VLOOKUP(A2191&amp;B2191&amp;C2191&amp;D2191&amp;E2191,average_median_rates_2_aptFINAL!A:P,16,FALSE)</f>
        <v>1217.9887041104525</v>
      </c>
      <c r="G2191">
        <f>VLOOKUP(A2191&amp;B2191&amp;C2191&amp;3&amp;E2191,average_median_rates_2_aptFINAL!A:P,16,FALSE)</f>
        <v>1538.5615749389235</v>
      </c>
      <c r="H2191">
        <f>IF(D2191&lt;=3,VLOOKUP(A2191&amp;D2191,[1]ratio_condo_family!$A:$F,6,FALSE),0)</f>
        <v>1.179473401707122</v>
      </c>
      <c r="I2191">
        <f>VLOOKUP(A2191&amp;3,[1]ratio_condo_family!$A:$F,6,FALSE)</f>
        <v>1.1899342074722625</v>
      </c>
      <c r="J2191">
        <f>VLOOKUP(A2191,[1]ratio_family_bedrooms!$A:$K,9,FALSE)</f>
        <v>1.0588235294117647</v>
      </c>
      <c r="K2191">
        <f>VLOOKUP(A2191,[1]ratio_family_bedrooms!$A:$K,10,FALSE)</f>
        <v>1.2222222222222223</v>
      </c>
      <c r="L2191">
        <f>VLOOKUP(A2191,[1]ratio_family_bedrooms!$A:$K,11,FALSE)</f>
        <v>1.4999999999999998</v>
      </c>
      <c r="M2191">
        <f t="shared" si="34"/>
        <v>1436.5852800780046</v>
      </c>
    </row>
    <row r="2192" spans="1:13" x14ac:dyDescent="0.2">
      <c r="A2192">
        <v>2006</v>
      </c>
      <c r="B2192">
        <v>10</v>
      </c>
      <c r="C2192" t="s">
        <v>61</v>
      </c>
      <c r="D2192">
        <v>2</v>
      </c>
      <c r="E2192" t="s">
        <v>20</v>
      </c>
      <c r="F2192">
        <f>VLOOKUP(A2192&amp;B2192&amp;C2192&amp;D2192&amp;E2192,average_median_rates_2_aptFINAL!A:P,16,FALSE)</f>
        <v>1282.2874176341429</v>
      </c>
      <c r="G2192">
        <f>VLOOKUP(A2192&amp;B2192&amp;C2192&amp;3&amp;E2192,average_median_rates_2_aptFINAL!A:P,16,FALSE)</f>
        <v>1947.2535565454789</v>
      </c>
      <c r="H2192">
        <f>IF(D2192&lt;=3,VLOOKUP(A2192&amp;D2192,[1]ratio_condo_family!$A:$F,6,FALSE),0)</f>
        <v>1.179473401707122</v>
      </c>
      <c r="I2192">
        <f>VLOOKUP(A2192&amp;3,[1]ratio_condo_family!$A:$F,6,FALSE)</f>
        <v>1.1899342074722625</v>
      </c>
      <c r="J2192">
        <f>VLOOKUP(A2192,[1]ratio_family_bedrooms!$A:$K,9,FALSE)</f>
        <v>1.0588235294117647</v>
      </c>
      <c r="K2192">
        <f>VLOOKUP(A2192,[1]ratio_family_bedrooms!$A:$K,10,FALSE)</f>
        <v>1.2222222222222223</v>
      </c>
      <c r="L2192">
        <f>VLOOKUP(A2192,[1]ratio_family_bedrooms!$A:$K,11,FALSE)</f>
        <v>1.4999999999999998</v>
      </c>
      <c r="M2192">
        <f t="shared" si="34"/>
        <v>1512.4239024431836</v>
      </c>
    </row>
    <row r="2193" spans="1:13" x14ac:dyDescent="0.2">
      <c r="A2193">
        <v>2006</v>
      </c>
      <c r="B2193">
        <v>10</v>
      </c>
      <c r="C2193" t="s">
        <v>61</v>
      </c>
      <c r="D2193">
        <v>2</v>
      </c>
      <c r="E2193" t="s">
        <v>21</v>
      </c>
      <c r="F2193">
        <f>VLOOKUP(A2193&amp;B2193&amp;C2193&amp;D2193&amp;E2193,average_median_rates_2_aptFINAL!A:P,16,FALSE)</f>
        <v>1344.5214935676217</v>
      </c>
      <c r="G2193">
        <f>VLOOKUP(A2193&amp;B2193&amp;C2193&amp;3&amp;E2193,average_median_rates_2_aptFINAL!A:P,16,FALSE)</f>
        <v>1880.538152033336</v>
      </c>
      <c r="H2193">
        <f>IF(D2193&lt;=3,VLOOKUP(A2193&amp;D2193,[1]ratio_condo_family!$A:$F,6,FALSE),0)</f>
        <v>1.179473401707122</v>
      </c>
      <c r="I2193">
        <f>VLOOKUP(A2193&amp;3,[1]ratio_condo_family!$A:$F,6,FALSE)</f>
        <v>1.1899342074722625</v>
      </c>
      <c r="J2193">
        <f>VLOOKUP(A2193,[1]ratio_family_bedrooms!$A:$K,9,FALSE)</f>
        <v>1.0588235294117647</v>
      </c>
      <c r="K2193">
        <f>VLOOKUP(A2193,[1]ratio_family_bedrooms!$A:$K,10,FALSE)</f>
        <v>1.2222222222222223</v>
      </c>
      <c r="L2193">
        <f>VLOOKUP(A2193,[1]ratio_family_bedrooms!$A:$K,11,FALSE)</f>
        <v>1.4999999999999998</v>
      </c>
      <c r="M2193">
        <f t="shared" si="34"/>
        <v>1585.8273396865432</v>
      </c>
    </row>
    <row r="2194" spans="1:13" x14ac:dyDescent="0.2">
      <c r="A2194">
        <v>2006</v>
      </c>
      <c r="B2194">
        <v>10</v>
      </c>
      <c r="C2194" t="s">
        <v>61</v>
      </c>
      <c r="D2194">
        <v>2</v>
      </c>
      <c r="E2194" t="s">
        <v>23</v>
      </c>
      <c r="F2194">
        <f>VLOOKUP(A2194&amp;B2194&amp;C2194&amp;D2194&amp;E2194,average_median_rates_2_aptFINAL!A:P,16,FALSE)</f>
        <v>870.39221838719789</v>
      </c>
      <c r="G2194">
        <f>VLOOKUP(A2194&amp;B2194&amp;C2194&amp;3&amp;E2194,average_median_rates_2_aptFINAL!A:P,16,FALSE)</f>
        <v>961.91550510130742</v>
      </c>
      <c r="H2194">
        <f>IF(D2194&lt;=3,VLOOKUP(A2194&amp;D2194,[1]ratio_condo_family!$A:$F,6,FALSE),0)</f>
        <v>1.179473401707122</v>
      </c>
      <c r="I2194">
        <f>VLOOKUP(A2194&amp;3,[1]ratio_condo_family!$A:$F,6,FALSE)</f>
        <v>1.1899342074722625</v>
      </c>
      <c r="J2194">
        <f>VLOOKUP(A2194,[1]ratio_family_bedrooms!$A:$K,9,FALSE)</f>
        <v>1.0588235294117647</v>
      </c>
      <c r="K2194">
        <f>VLOOKUP(A2194,[1]ratio_family_bedrooms!$A:$K,10,FALSE)</f>
        <v>1.2222222222222223</v>
      </c>
      <c r="L2194">
        <f>VLOOKUP(A2194,[1]ratio_family_bedrooms!$A:$K,11,FALSE)</f>
        <v>1.4999999999999998</v>
      </c>
      <c r="M2194">
        <f t="shared" si="34"/>
        <v>1026.6044706405564</v>
      </c>
    </row>
    <row r="2195" spans="1:13" x14ac:dyDescent="0.2">
      <c r="A2195">
        <v>2006</v>
      </c>
      <c r="B2195">
        <v>10</v>
      </c>
      <c r="C2195" t="s">
        <v>61</v>
      </c>
      <c r="D2195">
        <v>2</v>
      </c>
      <c r="E2195" t="s">
        <v>24</v>
      </c>
      <c r="F2195">
        <f>VLOOKUP(A2195&amp;B2195&amp;C2195&amp;D2195&amp;E2195,average_median_rates_2_aptFINAL!A:P,16,FALSE)</f>
        <v>1001.7179165359236</v>
      </c>
      <c r="G2195">
        <f>VLOOKUP(A2195&amp;B2195&amp;C2195&amp;3&amp;E2195,average_median_rates_2_aptFINAL!A:P,16,FALSE)</f>
        <v>1024.4126311251619</v>
      </c>
      <c r="H2195">
        <f>IF(D2195&lt;=3,VLOOKUP(A2195&amp;D2195,[1]ratio_condo_family!$A:$F,6,FALSE),0)</f>
        <v>1.179473401707122</v>
      </c>
      <c r="I2195">
        <f>VLOOKUP(A2195&amp;3,[1]ratio_condo_family!$A:$F,6,FALSE)</f>
        <v>1.1899342074722625</v>
      </c>
      <c r="J2195">
        <f>VLOOKUP(A2195,[1]ratio_family_bedrooms!$A:$K,9,FALSE)</f>
        <v>1.0588235294117647</v>
      </c>
      <c r="K2195">
        <f>VLOOKUP(A2195,[1]ratio_family_bedrooms!$A:$K,10,FALSE)</f>
        <v>1.2222222222222223</v>
      </c>
      <c r="L2195">
        <f>VLOOKUP(A2195,[1]ratio_family_bedrooms!$A:$K,11,FALSE)</f>
        <v>1.4999999999999998</v>
      </c>
      <c r="M2195">
        <f t="shared" si="34"/>
        <v>1181.4996385675968</v>
      </c>
    </row>
    <row r="2196" spans="1:13" x14ac:dyDescent="0.2">
      <c r="A2196">
        <v>2006</v>
      </c>
      <c r="B2196">
        <v>10</v>
      </c>
      <c r="C2196" t="s">
        <v>61</v>
      </c>
      <c r="D2196">
        <v>2</v>
      </c>
      <c r="E2196" t="s">
        <v>25</v>
      </c>
      <c r="F2196">
        <f>VLOOKUP(A2196&amp;B2196&amp;C2196&amp;D2196&amp;E2196,average_median_rates_2_aptFINAL!A:P,16,FALSE)</f>
        <v>915.81424537182329</v>
      </c>
      <c r="G2196">
        <f>VLOOKUP(A2196&amp;B2196&amp;C2196&amp;3&amp;E2196,average_median_rates_2_aptFINAL!A:P,16,FALSE)</f>
        <v>968.55949928948894</v>
      </c>
      <c r="H2196">
        <f>IF(D2196&lt;=3,VLOOKUP(A2196&amp;D2196,[1]ratio_condo_family!$A:$F,6,FALSE),0)</f>
        <v>1.179473401707122</v>
      </c>
      <c r="I2196">
        <f>VLOOKUP(A2196&amp;3,[1]ratio_condo_family!$A:$F,6,FALSE)</f>
        <v>1.1899342074722625</v>
      </c>
      <c r="J2196">
        <f>VLOOKUP(A2196,[1]ratio_family_bedrooms!$A:$K,9,FALSE)</f>
        <v>1.0588235294117647</v>
      </c>
      <c r="K2196">
        <f>VLOOKUP(A2196,[1]ratio_family_bedrooms!$A:$K,10,FALSE)</f>
        <v>1.2222222222222223</v>
      </c>
      <c r="L2196">
        <f>VLOOKUP(A2196,[1]ratio_family_bedrooms!$A:$K,11,FALSE)</f>
        <v>1.4999999999999998</v>
      </c>
      <c r="M2196">
        <f t="shared" si="34"/>
        <v>1080.1785433205453</v>
      </c>
    </row>
    <row r="2197" spans="1:13" x14ac:dyDescent="0.2">
      <c r="A2197">
        <v>2006</v>
      </c>
      <c r="B2197">
        <v>10</v>
      </c>
      <c r="C2197" t="s">
        <v>61</v>
      </c>
      <c r="D2197">
        <v>2</v>
      </c>
      <c r="E2197" t="s">
        <v>26</v>
      </c>
      <c r="F2197">
        <f>VLOOKUP(A2197&amp;B2197&amp;C2197&amp;D2197&amp;E2197,average_median_rates_2_aptFINAL!A:P,16,FALSE)</f>
        <v>1044.0429871352337</v>
      </c>
      <c r="G2197">
        <f>VLOOKUP(A2197&amp;B2197&amp;C2197&amp;3&amp;E2197,average_median_rates_2_aptFINAL!A:P,16,FALSE)</f>
        <v>1000.7680701250182</v>
      </c>
      <c r="H2197">
        <f>IF(D2197&lt;=3,VLOOKUP(A2197&amp;D2197,[1]ratio_condo_family!$A:$F,6,FALSE),0)</f>
        <v>1.179473401707122</v>
      </c>
      <c r="I2197">
        <f>VLOOKUP(A2197&amp;3,[1]ratio_condo_family!$A:$F,6,FALSE)</f>
        <v>1.1899342074722625</v>
      </c>
      <c r="J2197">
        <f>VLOOKUP(A2197,[1]ratio_family_bedrooms!$A:$K,9,FALSE)</f>
        <v>1.0588235294117647</v>
      </c>
      <c r="K2197">
        <f>VLOOKUP(A2197,[1]ratio_family_bedrooms!$A:$K,10,FALSE)</f>
        <v>1.2222222222222223</v>
      </c>
      <c r="L2197">
        <f>VLOOKUP(A2197,[1]ratio_family_bedrooms!$A:$K,11,FALSE)</f>
        <v>1.4999999999999998</v>
      </c>
      <c r="M2197">
        <f t="shared" si="34"/>
        <v>1231.4209335648591</v>
      </c>
    </row>
    <row r="2198" spans="1:13" x14ac:dyDescent="0.2">
      <c r="A2198">
        <v>2006</v>
      </c>
      <c r="B2198">
        <v>10</v>
      </c>
      <c r="C2198" t="s">
        <v>61</v>
      </c>
      <c r="D2198">
        <v>2</v>
      </c>
      <c r="E2198" t="s">
        <v>27</v>
      </c>
      <c r="F2198">
        <f>VLOOKUP(A2198&amp;B2198&amp;C2198&amp;D2198&amp;E2198,average_median_rates_2_aptFINAL!A:P,16,FALSE)</f>
        <v>1558.2852212111682</v>
      </c>
      <c r="G2198">
        <f>VLOOKUP(A2198&amp;B2198&amp;C2198&amp;3&amp;E2198,average_median_rates_2_aptFINAL!A:P,16,FALSE)</f>
        <v>1907.1799109067356</v>
      </c>
      <c r="H2198">
        <f>IF(D2198&lt;=3,VLOOKUP(A2198&amp;D2198,[1]ratio_condo_family!$A:$F,6,FALSE),0)</f>
        <v>1.179473401707122</v>
      </c>
      <c r="I2198">
        <f>VLOOKUP(A2198&amp;3,[1]ratio_condo_family!$A:$F,6,FALSE)</f>
        <v>1.1899342074722625</v>
      </c>
      <c r="J2198">
        <f>VLOOKUP(A2198,[1]ratio_family_bedrooms!$A:$K,9,FALSE)</f>
        <v>1.0588235294117647</v>
      </c>
      <c r="K2198">
        <f>VLOOKUP(A2198,[1]ratio_family_bedrooms!$A:$K,10,FALSE)</f>
        <v>1.2222222222222223</v>
      </c>
      <c r="L2198">
        <f>VLOOKUP(A2198,[1]ratio_family_bedrooms!$A:$K,11,FALSE)</f>
        <v>1.4999999999999998</v>
      </c>
      <c r="M2198">
        <f t="shared" si="34"/>
        <v>1837.9559706918717</v>
      </c>
    </row>
    <row r="2199" spans="1:13" x14ac:dyDescent="0.2">
      <c r="A2199">
        <v>2006</v>
      </c>
      <c r="B2199">
        <v>10</v>
      </c>
      <c r="C2199" t="s">
        <v>61</v>
      </c>
      <c r="D2199">
        <v>2</v>
      </c>
      <c r="E2199" t="s">
        <v>28</v>
      </c>
      <c r="F2199">
        <f>VLOOKUP(A2199&amp;B2199&amp;C2199&amp;D2199&amp;E2199,average_median_rates_2_aptFINAL!A:P,16,FALSE)</f>
        <v>909.91528082836533</v>
      </c>
      <c r="G2199">
        <f>VLOOKUP(A2199&amp;B2199&amp;C2199&amp;3&amp;E2199,average_median_rates_2_aptFINAL!A:P,16,FALSE)</f>
        <v>1146.3356804138516</v>
      </c>
      <c r="H2199">
        <f>IF(D2199&lt;=3,VLOOKUP(A2199&amp;D2199,[1]ratio_condo_family!$A:$F,6,FALSE),0)</f>
        <v>1.179473401707122</v>
      </c>
      <c r="I2199">
        <f>VLOOKUP(A2199&amp;3,[1]ratio_condo_family!$A:$F,6,FALSE)</f>
        <v>1.1899342074722625</v>
      </c>
      <c r="J2199">
        <f>VLOOKUP(A2199,[1]ratio_family_bedrooms!$A:$K,9,FALSE)</f>
        <v>1.0588235294117647</v>
      </c>
      <c r="K2199">
        <f>VLOOKUP(A2199,[1]ratio_family_bedrooms!$A:$K,10,FALSE)</f>
        <v>1.2222222222222223</v>
      </c>
      <c r="L2199">
        <f>VLOOKUP(A2199,[1]ratio_family_bedrooms!$A:$K,11,FALSE)</f>
        <v>1.4999999999999998</v>
      </c>
      <c r="M2199">
        <f t="shared" si="34"/>
        <v>1073.2208715439233</v>
      </c>
    </row>
    <row r="2200" spans="1:13" x14ac:dyDescent="0.2">
      <c r="A2200">
        <v>2006</v>
      </c>
      <c r="B2200">
        <v>10</v>
      </c>
      <c r="C2200" t="s">
        <v>61</v>
      </c>
      <c r="D2200">
        <v>2</v>
      </c>
      <c r="E2200" t="s">
        <v>29</v>
      </c>
      <c r="F2200">
        <f>VLOOKUP(A2200&amp;B2200&amp;C2200&amp;D2200&amp;E2200,average_median_rates_2_aptFINAL!A:P,16,FALSE)</f>
        <v>781.90775023533092</v>
      </c>
      <c r="G2200">
        <f>VLOOKUP(A2200&amp;B2200&amp;C2200&amp;3&amp;E2200,average_median_rates_2_aptFINAL!A:P,16,FALSE)</f>
        <v>873.62767639028573</v>
      </c>
      <c r="H2200">
        <f>IF(D2200&lt;=3,VLOOKUP(A2200&amp;D2200,[1]ratio_condo_family!$A:$F,6,FALSE),0)</f>
        <v>1.179473401707122</v>
      </c>
      <c r="I2200">
        <f>VLOOKUP(A2200&amp;3,[1]ratio_condo_family!$A:$F,6,FALSE)</f>
        <v>1.1899342074722625</v>
      </c>
      <c r="J2200">
        <f>VLOOKUP(A2200,[1]ratio_family_bedrooms!$A:$K,9,FALSE)</f>
        <v>1.0588235294117647</v>
      </c>
      <c r="K2200">
        <f>VLOOKUP(A2200,[1]ratio_family_bedrooms!$A:$K,10,FALSE)</f>
        <v>1.2222222222222223</v>
      </c>
      <c r="L2200">
        <f>VLOOKUP(A2200,[1]ratio_family_bedrooms!$A:$K,11,FALSE)</f>
        <v>1.4999999999999998</v>
      </c>
      <c r="M2200">
        <f t="shared" si="34"/>
        <v>922.23939399122844</v>
      </c>
    </row>
    <row r="2201" spans="1:13" x14ac:dyDescent="0.2">
      <c r="A2201">
        <v>2006</v>
      </c>
      <c r="B2201">
        <v>10</v>
      </c>
      <c r="C2201" t="s">
        <v>61</v>
      </c>
      <c r="D2201">
        <v>2</v>
      </c>
      <c r="E2201" t="s">
        <v>31</v>
      </c>
      <c r="F2201">
        <f>VLOOKUP(A2201&amp;B2201&amp;C2201&amp;D2201&amp;E2201,average_median_rates_2_aptFINAL!A:P,16,FALSE)</f>
        <v>958.95042359586125</v>
      </c>
      <c r="G2201">
        <f>VLOOKUP(A2201&amp;B2201&amp;C2201&amp;3&amp;E2201,average_median_rates_2_aptFINAL!A:P,16,FALSE)</f>
        <v>1080.2246491354131</v>
      </c>
      <c r="H2201">
        <f>IF(D2201&lt;=3,VLOOKUP(A2201&amp;D2201,[1]ratio_condo_family!$A:$F,6,FALSE),0)</f>
        <v>1.179473401707122</v>
      </c>
      <c r="I2201">
        <f>VLOOKUP(A2201&amp;3,[1]ratio_condo_family!$A:$F,6,FALSE)</f>
        <v>1.1899342074722625</v>
      </c>
      <c r="J2201">
        <f>VLOOKUP(A2201,[1]ratio_family_bedrooms!$A:$K,9,FALSE)</f>
        <v>1.0588235294117647</v>
      </c>
      <c r="K2201">
        <f>VLOOKUP(A2201,[1]ratio_family_bedrooms!$A:$K,10,FALSE)</f>
        <v>1.2222222222222223</v>
      </c>
      <c r="L2201">
        <f>VLOOKUP(A2201,[1]ratio_family_bedrooms!$A:$K,11,FALSE)</f>
        <v>1.4999999999999998</v>
      </c>
      <c r="M2201">
        <f t="shared" si="34"/>
        <v>1131.0565181870961</v>
      </c>
    </row>
    <row r="2202" spans="1:13" x14ac:dyDescent="0.2">
      <c r="A2202">
        <v>2006</v>
      </c>
      <c r="B2202">
        <v>10</v>
      </c>
      <c r="C2202" t="s">
        <v>61</v>
      </c>
      <c r="D2202">
        <v>2</v>
      </c>
      <c r="E2202" t="s">
        <v>32</v>
      </c>
      <c r="F2202">
        <f>VLOOKUP(A2202&amp;B2202&amp;C2202&amp;D2202&amp;E2202,average_median_rates_2_aptFINAL!A:P,16,FALSE)</f>
        <v>872.75180420458082</v>
      </c>
      <c r="G2202">
        <f>VLOOKUP(A2202&amp;B2202&amp;C2202&amp;3&amp;E2202,average_median_rates_2_aptFINAL!A:P,16,FALSE)</f>
        <v>1123.394165828427</v>
      </c>
      <c r="H2202">
        <f>IF(D2202&lt;=3,VLOOKUP(A2202&amp;D2202,[1]ratio_condo_family!$A:$F,6,FALSE),0)</f>
        <v>1.179473401707122</v>
      </c>
      <c r="I2202">
        <f>VLOOKUP(A2202&amp;3,[1]ratio_condo_family!$A:$F,6,FALSE)</f>
        <v>1.1899342074722625</v>
      </c>
      <c r="J2202">
        <f>VLOOKUP(A2202,[1]ratio_family_bedrooms!$A:$K,9,FALSE)</f>
        <v>1.0588235294117647</v>
      </c>
      <c r="K2202">
        <f>VLOOKUP(A2202,[1]ratio_family_bedrooms!$A:$K,10,FALSE)</f>
        <v>1.2222222222222223</v>
      </c>
      <c r="L2202">
        <f>VLOOKUP(A2202,[1]ratio_family_bedrooms!$A:$K,11,FALSE)</f>
        <v>1.4999999999999998</v>
      </c>
      <c r="M2202">
        <f t="shared" si="34"/>
        <v>1029.3875393512051</v>
      </c>
    </row>
    <row r="2203" spans="1:13" x14ac:dyDescent="0.2">
      <c r="A2203">
        <v>2006</v>
      </c>
      <c r="B2203">
        <v>10</v>
      </c>
      <c r="C2203" t="s">
        <v>61</v>
      </c>
      <c r="D2203">
        <v>2</v>
      </c>
      <c r="E2203" t="s">
        <v>33</v>
      </c>
      <c r="F2203">
        <f>VLOOKUP(A2203&amp;B2203&amp;C2203&amp;D2203&amp;E2203,average_median_rates_2_aptFINAL!A:P,16,FALSE)</f>
        <v>1111.0331032318811</v>
      </c>
      <c r="G2203">
        <f>VLOOKUP(A2203&amp;B2203&amp;C2203&amp;3&amp;E2203,average_median_rates_2_aptFINAL!A:P,16,FALSE)</f>
        <v>1686.3863342434267</v>
      </c>
      <c r="H2203">
        <f>IF(D2203&lt;=3,VLOOKUP(A2203&amp;D2203,[1]ratio_condo_family!$A:$F,6,FALSE),0)</f>
        <v>1.179473401707122</v>
      </c>
      <c r="I2203">
        <f>VLOOKUP(A2203&amp;3,[1]ratio_condo_family!$A:$F,6,FALSE)</f>
        <v>1.1899342074722625</v>
      </c>
      <c r="J2203">
        <f>VLOOKUP(A2203,[1]ratio_family_bedrooms!$A:$K,9,FALSE)</f>
        <v>1.0588235294117647</v>
      </c>
      <c r="K2203">
        <f>VLOOKUP(A2203,[1]ratio_family_bedrooms!$A:$K,10,FALSE)</f>
        <v>1.2222222222222223</v>
      </c>
      <c r="L2203">
        <f>VLOOKUP(A2203,[1]ratio_family_bedrooms!$A:$K,11,FALSE)</f>
        <v>1.4999999999999998</v>
      </c>
      <c r="M2203">
        <f t="shared" si="34"/>
        <v>1310.4339936781269</v>
      </c>
    </row>
    <row r="2204" spans="1:13" x14ac:dyDescent="0.2">
      <c r="A2204">
        <v>2006</v>
      </c>
      <c r="B2204">
        <v>10</v>
      </c>
      <c r="C2204" t="s">
        <v>61</v>
      </c>
      <c r="D2204">
        <v>2</v>
      </c>
      <c r="E2204" t="s">
        <v>34</v>
      </c>
      <c r="F2204">
        <f>VLOOKUP(A2204&amp;B2204&amp;C2204&amp;D2204&amp;E2204,average_median_rates_2_aptFINAL!A:P,16,FALSE)</f>
        <v>1056.7257609036672</v>
      </c>
      <c r="G2204">
        <f>VLOOKUP(A2204&amp;B2204&amp;C2204&amp;3&amp;E2204,average_median_rates_2_aptFINAL!A:P,16,FALSE)</f>
        <v>1161.5066819945387</v>
      </c>
      <c r="H2204">
        <f>IF(D2204&lt;=3,VLOOKUP(A2204&amp;D2204,[1]ratio_condo_family!$A:$F,6,FALSE),0)</f>
        <v>1.179473401707122</v>
      </c>
      <c r="I2204">
        <f>VLOOKUP(A2204&amp;3,[1]ratio_condo_family!$A:$F,6,FALSE)</f>
        <v>1.1899342074722625</v>
      </c>
      <c r="J2204">
        <f>VLOOKUP(A2204,[1]ratio_family_bedrooms!$A:$K,9,FALSE)</f>
        <v>1.0588235294117647</v>
      </c>
      <c r="K2204">
        <f>VLOOKUP(A2204,[1]ratio_family_bedrooms!$A:$K,10,FALSE)</f>
        <v>1.2222222222222223</v>
      </c>
      <c r="L2204">
        <f>VLOOKUP(A2204,[1]ratio_family_bedrooms!$A:$K,11,FALSE)</f>
        <v>1.4999999999999998</v>
      </c>
      <c r="M2204">
        <f t="shared" si="34"/>
        <v>1246.3799278845952</v>
      </c>
    </row>
    <row r="2205" spans="1:13" x14ac:dyDescent="0.2">
      <c r="A2205">
        <v>2006</v>
      </c>
      <c r="B2205">
        <v>10</v>
      </c>
      <c r="C2205" t="s">
        <v>61</v>
      </c>
      <c r="D2205">
        <v>2</v>
      </c>
      <c r="E2205" t="s">
        <v>35</v>
      </c>
      <c r="F2205">
        <f>VLOOKUP(A2205&amp;B2205&amp;C2205&amp;D2205&amp;E2205,average_median_rates_2_aptFINAL!A:P,16,FALSE)</f>
        <v>1619.486978349546</v>
      </c>
      <c r="G2205">
        <f>VLOOKUP(A2205&amp;B2205&amp;C2205&amp;3&amp;E2205,average_median_rates_2_aptFINAL!A:P,16,FALSE)</f>
        <v>2349.6551228624767</v>
      </c>
      <c r="H2205">
        <f>IF(D2205&lt;=3,VLOOKUP(A2205&amp;D2205,[1]ratio_condo_family!$A:$F,6,FALSE),0)</f>
        <v>1.179473401707122</v>
      </c>
      <c r="I2205">
        <f>VLOOKUP(A2205&amp;3,[1]ratio_condo_family!$A:$F,6,FALSE)</f>
        <v>1.1899342074722625</v>
      </c>
      <c r="J2205">
        <f>VLOOKUP(A2205,[1]ratio_family_bedrooms!$A:$K,9,FALSE)</f>
        <v>1.0588235294117647</v>
      </c>
      <c r="K2205">
        <f>VLOOKUP(A2205,[1]ratio_family_bedrooms!$A:$K,10,FALSE)</f>
        <v>1.2222222222222223</v>
      </c>
      <c r="L2205">
        <f>VLOOKUP(A2205,[1]ratio_family_bedrooms!$A:$K,11,FALSE)</f>
        <v>1.4999999999999998</v>
      </c>
      <c r="M2205">
        <f t="shared" si="34"/>
        <v>1910.1418153743273</v>
      </c>
    </row>
    <row r="2206" spans="1:13" x14ac:dyDescent="0.2">
      <c r="A2206">
        <v>2006</v>
      </c>
      <c r="B2206">
        <v>10</v>
      </c>
      <c r="C2206" t="s">
        <v>61</v>
      </c>
      <c r="D2206">
        <v>2</v>
      </c>
      <c r="E2206" t="s">
        <v>36</v>
      </c>
      <c r="F2206">
        <f>VLOOKUP(A2206&amp;B2206&amp;C2206&amp;D2206&amp;E2206,average_median_rates_2_aptFINAL!A:P,16,FALSE)</f>
        <v>910.06275494195165</v>
      </c>
      <c r="G2206">
        <f>VLOOKUP(A2206&amp;B2206&amp;C2206&amp;3&amp;E2206,average_median_rates_2_aptFINAL!A:P,16,FALSE)</f>
        <v>1059.0839201034628</v>
      </c>
      <c r="H2206">
        <f>IF(D2206&lt;=3,VLOOKUP(A2206&amp;D2206,[1]ratio_condo_family!$A:$F,6,FALSE),0)</f>
        <v>1.179473401707122</v>
      </c>
      <c r="I2206">
        <f>VLOOKUP(A2206&amp;3,[1]ratio_condo_family!$A:$F,6,FALSE)</f>
        <v>1.1899342074722625</v>
      </c>
      <c r="J2206">
        <f>VLOOKUP(A2206,[1]ratio_family_bedrooms!$A:$K,9,FALSE)</f>
        <v>1.0588235294117647</v>
      </c>
      <c r="K2206">
        <f>VLOOKUP(A2206,[1]ratio_family_bedrooms!$A:$K,10,FALSE)</f>
        <v>1.2222222222222223</v>
      </c>
      <c r="L2206">
        <f>VLOOKUP(A2206,[1]ratio_family_bedrooms!$A:$K,11,FALSE)</f>
        <v>1.4999999999999998</v>
      </c>
      <c r="M2206">
        <f t="shared" si="34"/>
        <v>1073.3948133383387</v>
      </c>
    </row>
    <row r="2207" spans="1:13" x14ac:dyDescent="0.2">
      <c r="A2207">
        <v>2006</v>
      </c>
      <c r="B2207">
        <v>10</v>
      </c>
      <c r="C2207" t="s">
        <v>61</v>
      </c>
      <c r="D2207">
        <v>2</v>
      </c>
      <c r="E2207" t="s">
        <v>37</v>
      </c>
      <c r="F2207">
        <f>VLOOKUP(A2207&amp;B2207&amp;C2207&amp;D2207&amp;E2207,average_median_rates_2_aptFINAL!A:P,16,FALSE)</f>
        <v>800.78443677439577</v>
      </c>
      <c r="G2207">
        <f>VLOOKUP(A2207&amp;B2207&amp;C2207&amp;3&amp;E2207,average_median_rates_2_aptFINAL!A:P,16,FALSE)</f>
        <v>777.36846427031742</v>
      </c>
      <c r="H2207">
        <f>IF(D2207&lt;=3,VLOOKUP(A2207&amp;D2207,[1]ratio_condo_family!$A:$F,6,FALSE),0)</f>
        <v>1.179473401707122</v>
      </c>
      <c r="I2207">
        <f>VLOOKUP(A2207&amp;3,[1]ratio_condo_family!$A:$F,6,FALSE)</f>
        <v>1.1899342074722625</v>
      </c>
      <c r="J2207">
        <f>VLOOKUP(A2207,[1]ratio_family_bedrooms!$A:$K,9,FALSE)</f>
        <v>1.0588235294117647</v>
      </c>
      <c r="K2207">
        <f>VLOOKUP(A2207,[1]ratio_family_bedrooms!$A:$K,10,FALSE)</f>
        <v>1.2222222222222223</v>
      </c>
      <c r="L2207">
        <f>VLOOKUP(A2207,[1]ratio_family_bedrooms!$A:$K,11,FALSE)</f>
        <v>1.4999999999999998</v>
      </c>
      <c r="M2207">
        <f t="shared" si="34"/>
        <v>944.50394367641832</v>
      </c>
    </row>
    <row r="2208" spans="1:13" x14ac:dyDescent="0.2">
      <c r="A2208">
        <v>2006</v>
      </c>
      <c r="B2208">
        <v>10</v>
      </c>
      <c r="C2208" t="s">
        <v>61</v>
      </c>
      <c r="D2208">
        <v>2</v>
      </c>
      <c r="E2208" t="s">
        <v>38</v>
      </c>
      <c r="F2208">
        <f>VLOOKUP(A2208&amp;B2208&amp;C2208&amp;D2208&amp;E2208,average_median_rates_2_aptFINAL!A:P,16,FALSE)</f>
        <v>707.58079698776282</v>
      </c>
      <c r="G2208">
        <f>VLOOKUP(A2208&amp;B2208&amp;C2208&amp;3&amp;E2208,average_median_rates_2_aptFINAL!A:P,16,FALSE)</f>
        <v>827.15260813335271</v>
      </c>
      <c r="H2208">
        <f>IF(D2208&lt;=3,VLOOKUP(A2208&amp;D2208,[1]ratio_condo_family!$A:$F,6,FALSE),0)</f>
        <v>1.179473401707122</v>
      </c>
      <c r="I2208">
        <f>VLOOKUP(A2208&amp;3,[1]ratio_condo_family!$A:$F,6,FALSE)</f>
        <v>1.1899342074722625</v>
      </c>
      <c r="J2208">
        <f>VLOOKUP(A2208,[1]ratio_family_bedrooms!$A:$K,9,FALSE)</f>
        <v>1.0588235294117647</v>
      </c>
      <c r="K2208">
        <f>VLOOKUP(A2208,[1]ratio_family_bedrooms!$A:$K,10,FALSE)</f>
        <v>1.2222222222222223</v>
      </c>
      <c r="L2208">
        <f>VLOOKUP(A2208,[1]ratio_family_bedrooms!$A:$K,11,FALSE)</f>
        <v>1.4999999999999998</v>
      </c>
      <c r="M2208">
        <f t="shared" si="34"/>
        <v>834.57272960579314</v>
      </c>
    </row>
    <row r="2209" spans="1:13" x14ac:dyDescent="0.2">
      <c r="A2209">
        <v>2006</v>
      </c>
      <c r="B2209">
        <v>10</v>
      </c>
      <c r="C2209" t="s">
        <v>61</v>
      </c>
      <c r="D2209">
        <v>2</v>
      </c>
      <c r="E2209" t="s">
        <v>39</v>
      </c>
      <c r="F2209">
        <f>VLOOKUP(A2209&amp;B2209&amp;C2209&amp;D2209&amp;E2209,average_median_rates_2_aptFINAL!A:P,16,FALSE)</f>
        <v>800.3420144336369</v>
      </c>
      <c r="G2209">
        <f>VLOOKUP(A2209&amp;B2209&amp;C2209&amp;3&amp;E2209,average_median_rates_2_aptFINAL!A:P,16,FALSE)</f>
        <v>1124.8742635436172</v>
      </c>
      <c r="H2209">
        <f>IF(D2209&lt;=3,VLOOKUP(A2209&amp;D2209,[1]ratio_condo_family!$A:$F,6,FALSE),0)</f>
        <v>1.179473401707122</v>
      </c>
      <c r="I2209">
        <f>VLOOKUP(A2209&amp;3,[1]ratio_condo_family!$A:$F,6,FALSE)</f>
        <v>1.1899342074722625</v>
      </c>
      <c r="J2209">
        <f>VLOOKUP(A2209,[1]ratio_family_bedrooms!$A:$K,9,FALSE)</f>
        <v>1.0588235294117647</v>
      </c>
      <c r="K2209">
        <f>VLOOKUP(A2209,[1]ratio_family_bedrooms!$A:$K,10,FALSE)</f>
        <v>1.2222222222222223</v>
      </c>
      <c r="L2209">
        <f>VLOOKUP(A2209,[1]ratio_family_bedrooms!$A:$K,11,FALSE)</f>
        <v>1.4999999999999998</v>
      </c>
      <c r="M2209">
        <f t="shared" si="34"/>
        <v>943.98211829317222</v>
      </c>
    </row>
    <row r="2210" spans="1:13" x14ac:dyDescent="0.2">
      <c r="A2210">
        <v>2006</v>
      </c>
      <c r="B2210">
        <v>10</v>
      </c>
      <c r="C2210" t="s">
        <v>61</v>
      </c>
      <c r="D2210">
        <v>2</v>
      </c>
      <c r="E2210" t="s">
        <v>40</v>
      </c>
      <c r="F2210">
        <f>VLOOKUP(A2210&amp;B2210&amp;C2210&amp;D2210&amp;E2210,average_median_rates_2_aptFINAL!A:P,16,FALSE)</f>
        <v>782.05522434891725</v>
      </c>
      <c r="G2210">
        <f>VLOOKUP(A2210&amp;B2210&amp;C2210&amp;3&amp;E2210,average_median_rates_2_aptFINAL!A:P,16,FALSE)</f>
        <v>880.74036818827778</v>
      </c>
      <c r="H2210">
        <f>IF(D2210&lt;=3,VLOOKUP(A2210&amp;D2210,[1]ratio_condo_family!$A:$F,6,FALSE),0)</f>
        <v>1.179473401707122</v>
      </c>
      <c r="I2210">
        <f>VLOOKUP(A2210&amp;3,[1]ratio_condo_family!$A:$F,6,FALSE)</f>
        <v>1.1899342074722625</v>
      </c>
      <c r="J2210">
        <f>VLOOKUP(A2210,[1]ratio_family_bedrooms!$A:$K,9,FALSE)</f>
        <v>1.0588235294117647</v>
      </c>
      <c r="K2210">
        <f>VLOOKUP(A2210,[1]ratio_family_bedrooms!$A:$K,10,FALSE)</f>
        <v>1.2222222222222223</v>
      </c>
      <c r="L2210">
        <f>VLOOKUP(A2210,[1]ratio_family_bedrooms!$A:$K,11,FALSE)</f>
        <v>1.4999999999999998</v>
      </c>
      <c r="M2210">
        <f t="shared" si="34"/>
        <v>922.41333578564388</v>
      </c>
    </row>
    <row r="2211" spans="1:13" x14ac:dyDescent="0.2">
      <c r="A2211">
        <v>2006</v>
      </c>
      <c r="B2211">
        <v>10</v>
      </c>
      <c r="C2211" t="s">
        <v>61</v>
      </c>
      <c r="D2211">
        <v>2</v>
      </c>
      <c r="E2211" t="s">
        <v>41</v>
      </c>
      <c r="F2211">
        <f>VLOOKUP(A2211&amp;B2211&amp;C2211&amp;D2211&amp;E2211,average_median_rates_2_aptFINAL!A:P,16,FALSE)</f>
        <v>806.53592720426741</v>
      </c>
      <c r="G2211">
        <f>VLOOKUP(A2211&amp;B2211&amp;C2211&amp;3&amp;E2211,average_median_rates_2_aptFINAL!A:P,16,FALSE)</f>
        <v>910.63011927000991</v>
      </c>
      <c r="H2211">
        <f>IF(D2211&lt;=3,VLOOKUP(A2211&amp;D2211,[1]ratio_condo_family!$A:$F,6,FALSE),0)</f>
        <v>1.179473401707122</v>
      </c>
      <c r="I2211">
        <f>VLOOKUP(A2211&amp;3,[1]ratio_condo_family!$A:$F,6,FALSE)</f>
        <v>1.1899342074722625</v>
      </c>
      <c r="J2211">
        <f>VLOOKUP(A2211,[1]ratio_family_bedrooms!$A:$K,9,FALSE)</f>
        <v>1.0588235294117647</v>
      </c>
      <c r="K2211">
        <f>VLOOKUP(A2211,[1]ratio_family_bedrooms!$A:$K,10,FALSE)</f>
        <v>1.2222222222222223</v>
      </c>
      <c r="L2211">
        <f>VLOOKUP(A2211,[1]ratio_family_bedrooms!$A:$K,11,FALSE)</f>
        <v>1.4999999999999998</v>
      </c>
      <c r="M2211">
        <f t="shared" si="34"/>
        <v>951.28767365862495</v>
      </c>
    </row>
    <row r="2212" spans="1:13" x14ac:dyDescent="0.2">
      <c r="A2212">
        <v>2006</v>
      </c>
      <c r="B2212">
        <v>10</v>
      </c>
      <c r="C2212" t="s">
        <v>61</v>
      </c>
      <c r="D2212">
        <v>2</v>
      </c>
      <c r="E2212" t="s">
        <v>42</v>
      </c>
      <c r="F2212">
        <f>VLOOKUP(A2212&amp;B2212&amp;C2212&amp;D2212&amp;E2212,average_median_rates_2_aptFINAL!A:P,16,FALSE)</f>
        <v>716.06055851898361</v>
      </c>
      <c r="G2212">
        <f>VLOOKUP(A2212&amp;B2212&amp;C2212&amp;3&amp;E2212,average_median_rates_2_aptFINAL!A:P,16,FALSE)</f>
        <v>904.63572352349456</v>
      </c>
      <c r="H2212">
        <f>IF(D2212&lt;=3,VLOOKUP(A2212&amp;D2212,[1]ratio_condo_family!$A:$F,6,FALSE),0)</f>
        <v>1.179473401707122</v>
      </c>
      <c r="I2212">
        <f>VLOOKUP(A2212&amp;3,[1]ratio_condo_family!$A:$F,6,FALSE)</f>
        <v>1.1899342074722625</v>
      </c>
      <c r="J2212">
        <f>VLOOKUP(A2212,[1]ratio_family_bedrooms!$A:$K,9,FALSE)</f>
        <v>1.0588235294117647</v>
      </c>
      <c r="K2212">
        <f>VLOOKUP(A2212,[1]ratio_family_bedrooms!$A:$K,10,FALSE)</f>
        <v>1.2222222222222223</v>
      </c>
      <c r="L2212">
        <f>VLOOKUP(A2212,[1]ratio_family_bedrooms!$A:$K,11,FALSE)</f>
        <v>1.4999999999999998</v>
      </c>
      <c r="M2212">
        <f t="shared" si="34"/>
        <v>844.57438278468726</v>
      </c>
    </row>
    <row r="2213" spans="1:13" x14ac:dyDescent="0.2">
      <c r="A2213">
        <v>2006</v>
      </c>
      <c r="B2213">
        <v>10</v>
      </c>
      <c r="C2213" t="s">
        <v>61</v>
      </c>
      <c r="D2213">
        <v>2</v>
      </c>
      <c r="E2213" t="s">
        <v>43</v>
      </c>
      <c r="F2213">
        <f>VLOOKUP(A2213&amp;B2213&amp;C2213&amp;D2213&amp;E2213,average_median_rates_2_aptFINAL!A:P,16,FALSE)</f>
        <v>940</v>
      </c>
      <c r="G2213">
        <f>VLOOKUP(A2213&amp;B2213&amp;C2213&amp;3&amp;E2213,average_median_rates_2_aptFINAL!A:P,16,FALSE)</f>
        <v>1030</v>
      </c>
      <c r="H2213">
        <f>IF(D2213&lt;=3,VLOOKUP(A2213&amp;D2213,[1]ratio_condo_family!$A:$F,6,FALSE),0)</f>
        <v>1.179473401707122</v>
      </c>
      <c r="I2213">
        <f>VLOOKUP(A2213&amp;3,[1]ratio_condo_family!$A:$F,6,FALSE)</f>
        <v>1.1899342074722625</v>
      </c>
      <c r="J2213">
        <f>VLOOKUP(A2213,[1]ratio_family_bedrooms!$A:$K,9,FALSE)</f>
        <v>1.0588235294117647</v>
      </c>
      <c r="K2213">
        <f>VLOOKUP(A2213,[1]ratio_family_bedrooms!$A:$K,10,FALSE)</f>
        <v>1.2222222222222223</v>
      </c>
      <c r="L2213">
        <f>VLOOKUP(A2213,[1]ratio_family_bedrooms!$A:$K,11,FALSE)</f>
        <v>1.4999999999999998</v>
      </c>
      <c r="M2213">
        <f t="shared" si="34"/>
        <v>1108.7049976046947</v>
      </c>
    </row>
    <row r="2214" spans="1:13" x14ac:dyDescent="0.2">
      <c r="A2214">
        <v>2006</v>
      </c>
      <c r="B2214">
        <v>10</v>
      </c>
      <c r="C2214" t="s">
        <v>61</v>
      </c>
      <c r="D2214">
        <v>2</v>
      </c>
      <c r="E2214" t="s">
        <v>60</v>
      </c>
      <c r="F2214">
        <f>VLOOKUP(A2214&amp;B2214&amp;C2214&amp;D2214&amp;E2214,average_median_rates_2_aptFINAL!A:P,16,FALSE)</f>
        <v>884.84468151866929</v>
      </c>
      <c r="G2214">
        <f>VLOOKUP(A2214&amp;B2214&amp;C2214&amp;3&amp;E2214,average_median_rates_2_aptFINAL!A:P,16,FALSE)</f>
        <v>1091.5720649518628</v>
      </c>
      <c r="H2214">
        <f>IF(D2214&lt;=3,VLOOKUP(A2214&amp;D2214,[1]ratio_condo_family!$A:$F,6,FALSE),0)</f>
        <v>1.179473401707122</v>
      </c>
      <c r="I2214">
        <f>VLOOKUP(A2214&amp;3,[1]ratio_condo_family!$A:$F,6,FALSE)</f>
        <v>1.1899342074722625</v>
      </c>
      <c r="J2214">
        <f>VLOOKUP(A2214,[1]ratio_family_bedrooms!$A:$K,9,FALSE)</f>
        <v>1.0588235294117647</v>
      </c>
      <c r="K2214">
        <f>VLOOKUP(A2214,[1]ratio_family_bedrooms!$A:$K,10,FALSE)</f>
        <v>1.2222222222222223</v>
      </c>
      <c r="L2214">
        <f>VLOOKUP(A2214,[1]ratio_family_bedrooms!$A:$K,11,FALSE)</f>
        <v>1.4999999999999998</v>
      </c>
      <c r="M2214">
        <f t="shared" si="34"/>
        <v>1043.6507664932799</v>
      </c>
    </row>
    <row r="2215" spans="1:13" x14ac:dyDescent="0.2">
      <c r="A2215">
        <v>2006</v>
      </c>
      <c r="B2215">
        <v>10</v>
      </c>
      <c r="C2215" t="s">
        <v>61</v>
      </c>
      <c r="D2215">
        <v>3</v>
      </c>
      <c r="E2215" t="s">
        <v>12</v>
      </c>
      <c r="F2215">
        <f>VLOOKUP(A2215&amp;B2215&amp;C2215&amp;D2215&amp;E2215,average_median_rates_2_aptFINAL!A:P,16,FALSE)</f>
        <v>2055.5268157940914</v>
      </c>
      <c r="G2215">
        <f>VLOOKUP(A2215&amp;B2215&amp;C2215&amp;3&amp;E2215,average_median_rates_2_aptFINAL!A:P,16,FALSE)</f>
        <v>2055.5268157940914</v>
      </c>
      <c r="H2215">
        <f>IF(D2215&lt;=3,VLOOKUP(A2215&amp;D2215,[1]ratio_condo_family!$A:$F,6,FALSE),0)</f>
        <v>1.1899342074722625</v>
      </c>
      <c r="I2215">
        <f>VLOOKUP(A2215&amp;3,[1]ratio_condo_family!$A:$F,6,FALSE)</f>
        <v>1.1899342074722625</v>
      </c>
      <c r="J2215">
        <f>VLOOKUP(A2215,[1]ratio_family_bedrooms!$A:$K,9,FALSE)</f>
        <v>1.0588235294117647</v>
      </c>
      <c r="K2215">
        <f>VLOOKUP(A2215,[1]ratio_family_bedrooms!$A:$K,10,FALSE)</f>
        <v>1.2222222222222223</v>
      </c>
      <c r="L2215">
        <f>VLOOKUP(A2215,[1]ratio_family_bedrooms!$A:$K,11,FALSE)</f>
        <v>1.4999999999999998</v>
      </c>
      <c r="M2215">
        <f t="shared" si="34"/>
        <v>2445.9416724899256</v>
      </c>
    </row>
    <row r="2216" spans="1:13" x14ac:dyDescent="0.2">
      <c r="A2216">
        <v>2006</v>
      </c>
      <c r="B2216">
        <v>10</v>
      </c>
      <c r="C2216" t="s">
        <v>61</v>
      </c>
      <c r="D2216">
        <v>3</v>
      </c>
      <c r="E2216" t="s">
        <v>16</v>
      </c>
      <c r="F2216">
        <f>VLOOKUP(A2216&amp;B2216&amp;C2216&amp;D2216&amp;E2216,average_median_rates_2_aptFINAL!A:P,16,FALSE)</f>
        <v>1780.8747151684329</v>
      </c>
      <c r="G2216">
        <f>VLOOKUP(A2216&amp;B2216&amp;C2216&amp;3&amp;E2216,average_median_rates_2_aptFINAL!A:P,16,FALSE)</f>
        <v>1780.8747151684329</v>
      </c>
      <c r="H2216">
        <f>IF(D2216&lt;=3,VLOOKUP(A2216&amp;D2216,[1]ratio_condo_family!$A:$F,6,FALSE),0)</f>
        <v>1.1899342074722625</v>
      </c>
      <c r="I2216">
        <f>VLOOKUP(A2216&amp;3,[1]ratio_condo_family!$A:$F,6,FALSE)</f>
        <v>1.1899342074722625</v>
      </c>
      <c r="J2216">
        <f>VLOOKUP(A2216,[1]ratio_family_bedrooms!$A:$K,9,FALSE)</f>
        <v>1.0588235294117647</v>
      </c>
      <c r="K2216">
        <f>VLOOKUP(A2216,[1]ratio_family_bedrooms!$A:$K,10,FALSE)</f>
        <v>1.2222222222222223</v>
      </c>
      <c r="L2216">
        <f>VLOOKUP(A2216,[1]ratio_family_bedrooms!$A:$K,11,FALSE)</f>
        <v>1.4999999999999998</v>
      </c>
      <c r="M2216">
        <f t="shared" si="34"/>
        <v>2119.1237428013405</v>
      </c>
    </row>
    <row r="2217" spans="1:13" x14ac:dyDescent="0.2">
      <c r="A2217">
        <v>2006</v>
      </c>
      <c r="B2217">
        <v>10</v>
      </c>
      <c r="C2217" t="s">
        <v>61</v>
      </c>
      <c r="D2217">
        <v>3</v>
      </c>
      <c r="E2217" t="s">
        <v>17</v>
      </c>
      <c r="F2217">
        <f>VLOOKUP(A2217&amp;B2217&amp;C2217&amp;D2217&amp;E2217,average_median_rates_2_aptFINAL!A:P,16,FALSE)</f>
        <v>1900.5379724098282</v>
      </c>
      <c r="G2217">
        <f>VLOOKUP(A2217&amp;B2217&amp;C2217&amp;3&amp;E2217,average_median_rates_2_aptFINAL!A:P,16,FALSE)</f>
        <v>1900.5379724098282</v>
      </c>
      <c r="H2217">
        <f>IF(D2217&lt;=3,VLOOKUP(A2217&amp;D2217,[1]ratio_condo_family!$A:$F,6,FALSE),0)</f>
        <v>1.1899342074722625</v>
      </c>
      <c r="I2217">
        <f>VLOOKUP(A2217&amp;3,[1]ratio_condo_family!$A:$F,6,FALSE)</f>
        <v>1.1899342074722625</v>
      </c>
      <c r="J2217">
        <f>VLOOKUP(A2217,[1]ratio_family_bedrooms!$A:$K,9,FALSE)</f>
        <v>1.0588235294117647</v>
      </c>
      <c r="K2217">
        <f>VLOOKUP(A2217,[1]ratio_family_bedrooms!$A:$K,10,FALSE)</f>
        <v>1.2222222222222223</v>
      </c>
      <c r="L2217">
        <f>VLOOKUP(A2217,[1]ratio_family_bedrooms!$A:$K,11,FALSE)</f>
        <v>1.4999999999999998</v>
      </c>
      <c r="M2217">
        <f t="shared" si="34"/>
        <v>2261.5151459704298</v>
      </c>
    </row>
    <row r="2218" spans="1:13" x14ac:dyDescent="0.2">
      <c r="A2218">
        <v>2006</v>
      </c>
      <c r="B2218">
        <v>10</v>
      </c>
      <c r="C2218" t="s">
        <v>61</v>
      </c>
      <c r="D2218">
        <v>3</v>
      </c>
      <c r="E2218" t="s">
        <v>19</v>
      </c>
      <c r="F2218">
        <f>VLOOKUP(A2218&amp;B2218&amp;C2218&amp;D2218&amp;E2218,average_median_rates_2_aptFINAL!A:P,16,FALSE)</f>
        <v>1538.5615749389235</v>
      </c>
      <c r="G2218">
        <f>VLOOKUP(A2218&amp;B2218&amp;C2218&amp;3&amp;E2218,average_median_rates_2_aptFINAL!A:P,16,FALSE)</f>
        <v>1538.5615749389235</v>
      </c>
      <c r="H2218">
        <f>IF(D2218&lt;=3,VLOOKUP(A2218&amp;D2218,[1]ratio_condo_family!$A:$F,6,FALSE),0)</f>
        <v>1.1899342074722625</v>
      </c>
      <c r="I2218">
        <f>VLOOKUP(A2218&amp;3,[1]ratio_condo_family!$A:$F,6,FALSE)</f>
        <v>1.1899342074722625</v>
      </c>
      <c r="J2218">
        <f>VLOOKUP(A2218,[1]ratio_family_bedrooms!$A:$K,9,FALSE)</f>
        <v>1.0588235294117647</v>
      </c>
      <c r="K2218">
        <f>VLOOKUP(A2218,[1]ratio_family_bedrooms!$A:$K,10,FALSE)</f>
        <v>1.2222222222222223</v>
      </c>
      <c r="L2218">
        <f>VLOOKUP(A2218,[1]ratio_family_bedrooms!$A:$K,11,FALSE)</f>
        <v>1.4999999999999998</v>
      </c>
      <c r="M2218">
        <f t="shared" si="34"/>
        <v>1830.7870483222241</v>
      </c>
    </row>
    <row r="2219" spans="1:13" x14ac:dyDescent="0.2">
      <c r="A2219">
        <v>2006</v>
      </c>
      <c r="B2219">
        <v>10</v>
      </c>
      <c r="C2219" t="s">
        <v>61</v>
      </c>
      <c r="D2219">
        <v>3</v>
      </c>
      <c r="E2219" t="s">
        <v>20</v>
      </c>
      <c r="F2219">
        <f>VLOOKUP(A2219&amp;B2219&amp;C2219&amp;D2219&amp;E2219,average_median_rates_2_aptFINAL!A:P,16,FALSE)</f>
        <v>1947.2535565454789</v>
      </c>
      <c r="G2219">
        <f>VLOOKUP(A2219&amp;B2219&amp;C2219&amp;3&amp;E2219,average_median_rates_2_aptFINAL!A:P,16,FALSE)</f>
        <v>1947.2535565454789</v>
      </c>
      <c r="H2219">
        <f>IF(D2219&lt;=3,VLOOKUP(A2219&amp;D2219,[1]ratio_condo_family!$A:$F,6,FALSE),0)</f>
        <v>1.1899342074722625</v>
      </c>
      <c r="I2219">
        <f>VLOOKUP(A2219&amp;3,[1]ratio_condo_family!$A:$F,6,FALSE)</f>
        <v>1.1899342074722625</v>
      </c>
      <c r="J2219">
        <f>VLOOKUP(A2219,[1]ratio_family_bedrooms!$A:$K,9,FALSE)</f>
        <v>1.0588235294117647</v>
      </c>
      <c r="K2219">
        <f>VLOOKUP(A2219,[1]ratio_family_bedrooms!$A:$K,10,FALSE)</f>
        <v>1.2222222222222223</v>
      </c>
      <c r="L2219">
        <f>VLOOKUP(A2219,[1]ratio_family_bedrooms!$A:$K,11,FALSE)</f>
        <v>1.4999999999999998</v>
      </c>
      <c r="M2219">
        <f t="shared" si="34"/>
        <v>2317.1036175554891</v>
      </c>
    </row>
    <row r="2220" spans="1:13" x14ac:dyDescent="0.2">
      <c r="A2220">
        <v>2006</v>
      </c>
      <c r="B2220">
        <v>10</v>
      </c>
      <c r="C2220" t="s">
        <v>61</v>
      </c>
      <c r="D2220">
        <v>3</v>
      </c>
      <c r="E2220" t="s">
        <v>21</v>
      </c>
      <c r="F2220">
        <f>VLOOKUP(A2220&amp;B2220&amp;C2220&amp;D2220&amp;E2220,average_median_rates_2_aptFINAL!A:P,16,FALSE)</f>
        <v>1880.538152033336</v>
      </c>
      <c r="G2220">
        <f>VLOOKUP(A2220&amp;B2220&amp;C2220&amp;3&amp;E2220,average_median_rates_2_aptFINAL!A:P,16,FALSE)</f>
        <v>1880.538152033336</v>
      </c>
      <c r="H2220">
        <f>IF(D2220&lt;=3,VLOOKUP(A2220&amp;D2220,[1]ratio_condo_family!$A:$F,6,FALSE),0)</f>
        <v>1.1899342074722625</v>
      </c>
      <c r="I2220">
        <f>VLOOKUP(A2220&amp;3,[1]ratio_condo_family!$A:$F,6,FALSE)</f>
        <v>1.1899342074722625</v>
      </c>
      <c r="J2220">
        <f>VLOOKUP(A2220,[1]ratio_family_bedrooms!$A:$K,9,FALSE)</f>
        <v>1.0588235294117647</v>
      </c>
      <c r="K2220">
        <f>VLOOKUP(A2220,[1]ratio_family_bedrooms!$A:$K,10,FALSE)</f>
        <v>1.2222222222222223</v>
      </c>
      <c r="L2220">
        <f>VLOOKUP(A2220,[1]ratio_family_bedrooms!$A:$K,11,FALSE)</f>
        <v>1.4999999999999998</v>
      </c>
      <c r="M2220">
        <f t="shared" si="34"/>
        <v>2237.7166755611406</v>
      </c>
    </row>
    <row r="2221" spans="1:13" x14ac:dyDescent="0.2">
      <c r="A2221">
        <v>2006</v>
      </c>
      <c r="B2221">
        <v>10</v>
      </c>
      <c r="C2221" t="s">
        <v>61</v>
      </c>
      <c r="D2221">
        <v>3</v>
      </c>
      <c r="E2221" t="s">
        <v>23</v>
      </c>
      <c r="F2221">
        <f>VLOOKUP(A2221&amp;B2221&amp;C2221&amp;D2221&amp;E2221,average_median_rates_2_aptFINAL!A:P,16,FALSE)</f>
        <v>961.91550510130742</v>
      </c>
      <c r="G2221">
        <f>VLOOKUP(A2221&amp;B2221&amp;C2221&amp;3&amp;E2221,average_median_rates_2_aptFINAL!A:P,16,FALSE)</f>
        <v>961.91550510130742</v>
      </c>
      <c r="H2221">
        <f>IF(D2221&lt;=3,VLOOKUP(A2221&amp;D2221,[1]ratio_condo_family!$A:$F,6,FALSE),0)</f>
        <v>1.1899342074722625</v>
      </c>
      <c r="I2221">
        <f>VLOOKUP(A2221&amp;3,[1]ratio_condo_family!$A:$F,6,FALSE)</f>
        <v>1.1899342074722625</v>
      </c>
      <c r="J2221">
        <f>VLOOKUP(A2221,[1]ratio_family_bedrooms!$A:$K,9,FALSE)</f>
        <v>1.0588235294117647</v>
      </c>
      <c r="K2221">
        <f>VLOOKUP(A2221,[1]ratio_family_bedrooms!$A:$K,10,FALSE)</f>
        <v>1.2222222222222223</v>
      </c>
      <c r="L2221">
        <f>VLOOKUP(A2221,[1]ratio_family_bedrooms!$A:$K,11,FALSE)</f>
        <v>1.4999999999999998</v>
      </c>
      <c r="M2221">
        <f t="shared" si="34"/>
        <v>1144.6161642180055</v>
      </c>
    </row>
    <row r="2222" spans="1:13" x14ac:dyDescent="0.2">
      <c r="A2222">
        <v>2006</v>
      </c>
      <c r="B2222">
        <v>10</v>
      </c>
      <c r="C2222" t="s">
        <v>61</v>
      </c>
      <c r="D2222">
        <v>3</v>
      </c>
      <c r="E2222" t="s">
        <v>24</v>
      </c>
      <c r="F2222">
        <f>VLOOKUP(A2222&amp;B2222&amp;C2222&amp;D2222&amp;E2222,average_median_rates_2_aptFINAL!A:P,16,FALSE)</f>
        <v>1024.4126311251619</v>
      </c>
      <c r="G2222">
        <f>VLOOKUP(A2222&amp;B2222&amp;C2222&amp;3&amp;E2222,average_median_rates_2_aptFINAL!A:P,16,FALSE)</f>
        <v>1024.4126311251619</v>
      </c>
      <c r="H2222">
        <f>IF(D2222&lt;=3,VLOOKUP(A2222&amp;D2222,[1]ratio_condo_family!$A:$F,6,FALSE),0)</f>
        <v>1.1899342074722625</v>
      </c>
      <c r="I2222">
        <f>VLOOKUP(A2222&amp;3,[1]ratio_condo_family!$A:$F,6,FALSE)</f>
        <v>1.1899342074722625</v>
      </c>
      <c r="J2222">
        <f>VLOOKUP(A2222,[1]ratio_family_bedrooms!$A:$K,9,FALSE)</f>
        <v>1.0588235294117647</v>
      </c>
      <c r="K2222">
        <f>VLOOKUP(A2222,[1]ratio_family_bedrooms!$A:$K,10,FALSE)</f>
        <v>1.2222222222222223</v>
      </c>
      <c r="L2222">
        <f>VLOOKUP(A2222,[1]ratio_family_bedrooms!$A:$K,11,FALSE)</f>
        <v>1.4999999999999998</v>
      </c>
      <c r="M2222">
        <f t="shared" si="34"/>
        <v>1218.9836323424947</v>
      </c>
    </row>
    <row r="2223" spans="1:13" x14ac:dyDescent="0.2">
      <c r="A2223">
        <v>2006</v>
      </c>
      <c r="B2223">
        <v>10</v>
      </c>
      <c r="C2223" t="s">
        <v>61</v>
      </c>
      <c r="D2223">
        <v>3</v>
      </c>
      <c r="E2223" t="s">
        <v>25</v>
      </c>
      <c r="F2223">
        <f>VLOOKUP(A2223&amp;B2223&amp;C2223&amp;D2223&amp;E2223,average_median_rates_2_aptFINAL!A:P,16,FALSE)</f>
        <v>968.55949928948894</v>
      </c>
      <c r="G2223">
        <f>VLOOKUP(A2223&amp;B2223&amp;C2223&amp;3&amp;E2223,average_median_rates_2_aptFINAL!A:P,16,FALSE)</f>
        <v>968.55949928948894</v>
      </c>
      <c r="H2223">
        <f>IF(D2223&lt;=3,VLOOKUP(A2223&amp;D2223,[1]ratio_condo_family!$A:$F,6,FALSE),0)</f>
        <v>1.1899342074722625</v>
      </c>
      <c r="I2223">
        <f>VLOOKUP(A2223&amp;3,[1]ratio_condo_family!$A:$F,6,FALSE)</f>
        <v>1.1899342074722625</v>
      </c>
      <c r="J2223">
        <f>VLOOKUP(A2223,[1]ratio_family_bedrooms!$A:$K,9,FALSE)</f>
        <v>1.0588235294117647</v>
      </c>
      <c r="K2223">
        <f>VLOOKUP(A2223,[1]ratio_family_bedrooms!$A:$K,10,FALSE)</f>
        <v>1.2222222222222223</v>
      </c>
      <c r="L2223">
        <f>VLOOKUP(A2223,[1]ratio_family_bedrooms!$A:$K,11,FALSE)</f>
        <v>1.4999999999999998</v>
      </c>
      <c r="M2223">
        <f t="shared" si="34"/>
        <v>1152.5220801767694</v>
      </c>
    </row>
    <row r="2224" spans="1:13" x14ac:dyDescent="0.2">
      <c r="A2224">
        <v>2006</v>
      </c>
      <c r="B2224">
        <v>10</v>
      </c>
      <c r="C2224" t="s">
        <v>61</v>
      </c>
      <c r="D2224">
        <v>3</v>
      </c>
      <c r="E2224" t="s">
        <v>26</v>
      </c>
      <c r="F2224">
        <f>VLOOKUP(A2224&amp;B2224&amp;C2224&amp;D2224&amp;E2224,average_median_rates_2_aptFINAL!A:P,16,FALSE)</f>
        <v>1000.7680701250182</v>
      </c>
      <c r="G2224">
        <f>VLOOKUP(A2224&amp;B2224&amp;C2224&amp;3&amp;E2224,average_median_rates_2_aptFINAL!A:P,16,FALSE)</f>
        <v>1000.7680701250182</v>
      </c>
      <c r="H2224">
        <f>IF(D2224&lt;=3,VLOOKUP(A2224&amp;D2224,[1]ratio_condo_family!$A:$F,6,FALSE),0)</f>
        <v>1.1899342074722625</v>
      </c>
      <c r="I2224">
        <f>VLOOKUP(A2224&amp;3,[1]ratio_condo_family!$A:$F,6,FALSE)</f>
        <v>1.1899342074722625</v>
      </c>
      <c r="J2224">
        <f>VLOOKUP(A2224,[1]ratio_family_bedrooms!$A:$K,9,FALSE)</f>
        <v>1.0588235294117647</v>
      </c>
      <c r="K2224">
        <f>VLOOKUP(A2224,[1]ratio_family_bedrooms!$A:$K,10,FALSE)</f>
        <v>1.2222222222222223</v>
      </c>
      <c r="L2224">
        <f>VLOOKUP(A2224,[1]ratio_family_bedrooms!$A:$K,11,FALSE)</f>
        <v>1.4999999999999998</v>
      </c>
      <c r="M2224">
        <f t="shared" si="34"/>
        <v>1190.8481603877592</v>
      </c>
    </row>
    <row r="2225" spans="1:13" x14ac:dyDescent="0.2">
      <c r="A2225">
        <v>2006</v>
      </c>
      <c r="B2225">
        <v>10</v>
      </c>
      <c r="C2225" t="s">
        <v>61</v>
      </c>
      <c r="D2225">
        <v>3</v>
      </c>
      <c r="E2225" t="s">
        <v>27</v>
      </c>
      <c r="F2225">
        <f>VLOOKUP(A2225&amp;B2225&amp;C2225&amp;D2225&amp;E2225,average_median_rates_2_aptFINAL!A:P,16,FALSE)</f>
        <v>1907.1799109067356</v>
      </c>
      <c r="G2225">
        <f>VLOOKUP(A2225&amp;B2225&amp;C2225&amp;3&amp;E2225,average_median_rates_2_aptFINAL!A:P,16,FALSE)</f>
        <v>1907.1799109067356</v>
      </c>
      <c r="H2225">
        <f>IF(D2225&lt;=3,VLOOKUP(A2225&amp;D2225,[1]ratio_condo_family!$A:$F,6,FALSE),0)</f>
        <v>1.1899342074722625</v>
      </c>
      <c r="I2225">
        <f>VLOOKUP(A2225&amp;3,[1]ratio_condo_family!$A:$F,6,FALSE)</f>
        <v>1.1899342074722625</v>
      </c>
      <c r="J2225">
        <f>VLOOKUP(A2225,[1]ratio_family_bedrooms!$A:$K,9,FALSE)</f>
        <v>1.0588235294117647</v>
      </c>
      <c r="K2225">
        <f>VLOOKUP(A2225,[1]ratio_family_bedrooms!$A:$K,10,FALSE)</f>
        <v>1.2222222222222223</v>
      </c>
      <c r="L2225">
        <f>VLOOKUP(A2225,[1]ratio_family_bedrooms!$A:$K,11,FALSE)</f>
        <v>1.4999999999999998</v>
      </c>
      <c r="M2225">
        <f t="shared" si="34"/>
        <v>2269.4186157918266</v>
      </c>
    </row>
    <row r="2226" spans="1:13" x14ac:dyDescent="0.2">
      <c r="A2226">
        <v>2006</v>
      </c>
      <c r="B2226">
        <v>10</v>
      </c>
      <c r="C2226" t="s">
        <v>61</v>
      </c>
      <c r="D2226">
        <v>3</v>
      </c>
      <c r="E2226" t="s">
        <v>28</v>
      </c>
      <c r="F2226">
        <f>VLOOKUP(A2226&amp;B2226&amp;C2226&amp;D2226&amp;E2226,average_median_rates_2_aptFINAL!A:P,16,FALSE)</f>
        <v>1146.3356804138516</v>
      </c>
      <c r="G2226">
        <f>VLOOKUP(A2226&amp;B2226&amp;C2226&amp;3&amp;E2226,average_median_rates_2_aptFINAL!A:P,16,FALSE)</f>
        <v>1146.3356804138516</v>
      </c>
      <c r="H2226">
        <f>IF(D2226&lt;=3,VLOOKUP(A2226&amp;D2226,[1]ratio_condo_family!$A:$F,6,FALSE),0)</f>
        <v>1.1899342074722625</v>
      </c>
      <c r="I2226">
        <f>VLOOKUP(A2226&amp;3,[1]ratio_condo_family!$A:$F,6,FALSE)</f>
        <v>1.1899342074722625</v>
      </c>
      <c r="J2226">
        <f>VLOOKUP(A2226,[1]ratio_family_bedrooms!$A:$K,9,FALSE)</f>
        <v>1.0588235294117647</v>
      </c>
      <c r="K2226">
        <f>VLOOKUP(A2226,[1]ratio_family_bedrooms!$A:$K,10,FALSE)</f>
        <v>1.2222222222222223</v>
      </c>
      <c r="L2226">
        <f>VLOOKUP(A2226,[1]ratio_family_bedrooms!$A:$K,11,FALSE)</f>
        <v>1.4999999999999998</v>
      </c>
      <c r="M2226">
        <f t="shared" si="34"/>
        <v>1364.0640393704334</v>
      </c>
    </row>
    <row r="2227" spans="1:13" x14ac:dyDescent="0.2">
      <c r="A2227">
        <v>2006</v>
      </c>
      <c r="B2227">
        <v>10</v>
      </c>
      <c r="C2227" t="s">
        <v>61</v>
      </c>
      <c r="D2227">
        <v>3</v>
      </c>
      <c r="E2227" t="s">
        <v>29</v>
      </c>
      <c r="F2227">
        <f>VLOOKUP(A2227&amp;B2227&amp;C2227&amp;D2227&amp;E2227,average_median_rates_2_aptFINAL!A:P,16,FALSE)</f>
        <v>873.62767639028573</v>
      </c>
      <c r="G2227">
        <f>VLOOKUP(A2227&amp;B2227&amp;C2227&amp;3&amp;E2227,average_median_rates_2_aptFINAL!A:P,16,FALSE)</f>
        <v>873.62767639028573</v>
      </c>
      <c r="H2227">
        <f>IF(D2227&lt;=3,VLOOKUP(A2227&amp;D2227,[1]ratio_condo_family!$A:$F,6,FALSE),0)</f>
        <v>1.1899342074722625</v>
      </c>
      <c r="I2227">
        <f>VLOOKUP(A2227&amp;3,[1]ratio_condo_family!$A:$F,6,FALSE)</f>
        <v>1.1899342074722625</v>
      </c>
      <c r="J2227">
        <f>VLOOKUP(A2227,[1]ratio_family_bedrooms!$A:$K,9,FALSE)</f>
        <v>1.0588235294117647</v>
      </c>
      <c r="K2227">
        <f>VLOOKUP(A2227,[1]ratio_family_bedrooms!$A:$K,10,FALSE)</f>
        <v>1.2222222222222223</v>
      </c>
      <c r="L2227">
        <f>VLOOKUP(A2227,[1]ratio_family_bedrooms!$A:$K,11,FALSE)</f>
        <v>1.4999999999999998</v>
      </c>
      <c r="M2227">
        <f t="shared" si="34"/>
        <v>1039.559456731309</v>
      </c>
    </row>
    <row r="2228" spans="1:13" x14ac:dyDescent="0.2">
      <c r="A2228">
        <v>2006</v>
      </c>
      <c r="B2228">
        <v>10</v>
      </c>
      <c r="C2228" t="s">
        <v>61</v>
      </c>
      <c r="D2228">
        <v>3</v>
      </c>
      <c r="E2228" t="s">
        <v>31</v>
      </c>
      <c r="F2228">
        <f>VLOOKUP(A2228&amp;B2228&amp;C2228&amp;D2228&amp;E2228,average_median_rates_2_aptFINAL!A:P,16,FALSE)</f>
        <v>1080.2246491354131</v>
      </c>
      <c r="G2228">
        <f>VLOOKUP(A2228&amp;B2228&amp;C2228&amp;3&amp;E2228,average_median_rates_2_aptFINAL!A:P,16,FALSE)</f>
        <v>1080.2246491354131</v>
      </c>
      <c r="H2228">
        <f>IF(D2228&lt;=3,VLOOKUP(A2228&amp;D2228,[1]ratio_condo_family!$A:$F,6,FALSE),0)</f>
        <v>1.1899342074722625</v>
      </c>
      <c r="I2228">
        <f>VLOOKUP(A2228&amp;3,[1]ratio_condo_family!$A:$F,6,FALSE)</f>
        <v>1.1899342074722625</v>
      </c>
      <c r="J2228">
        <f>VLOOKUP(A2228,[1]ratio_family_bedrooms!$A:$K,9,FALSE)</f>
        <v>1.0588235294117647</v>
      </c>
      <c r="K2228">
        <f>VLOOKUP(A2228,[1]ratio_family_bedrooms!$A:$K,10,FALSE)</f>
        <v>1.2222222222222223</v>
      </c>
      <c r="L2228">
        <f>VLOOKUP(A2228,[1]ratio_family_bedrooms!$A:$K,11,FALSE)</f>
        <v>1.4999999999999998</v>
      </c>
      <c r="M2228">
        <f t="shared" si="34"/>
        <v>1285.3962617609507</v>
      </c>
    </row>
    <row r="2229" spans="1:13" x14ac:dyDescent="0.2">
      <c r="A2229">
        <v>2006</v>
      </c>
      <c r="B2229">
        <v>10</v>
      </c>
      <c r="C2229" t="s">
        <v>61</v>
      </c>
      <c r="D2229">
        <v>3</v>
      </c>
      <c r="E2229" t="s">
        <v>32</v>
      </c>
      <c r="F2229">
        <f>VLOOKUP(A2229&amp;B2229&amp;C2229&amp;D2229&amp;E2229,average_median_rates_2_aptFINAL!A:P,16,FALSE)</f>
        <v>1123.394165828427</v>
      </c>
      <c r="G2229">
        <f>VLOOKUP(A2229&amp;B2229&amp;C2229&amp;3&amp;E2229,average_median_rates_2_aptFINAL!A:P,16,FALSE)</f>
        <v>1123.394165828427</v>
      </c>
      <c r="H2229">
        <f>IF(D2229&lt;=3,VLOOKUP(A2229&amp;D2229,[1]ratio_condo_family!$A:$F,6,FALSE),0)</f>
        <v>1.1899342074722625</v>
      </c>
      <c r="I2229">
        <f>VLOOKUP(A2229&amp;3,[1]ratio_condo_family!$A:$F,6,FALSE)</f>
        <v>1.1899342074722625</v>
      </c>
      <c r="J2229">
        <f>VLOOKUP(A2229,[1]ratio_family_bedrooms!$A:$K,9,FALSE)</f>
        <v>1.0588235294117647</v>
      </c>
      <c r="K2229">
        <f>VLOOKUP(A2229,[1]ratio_family_bedrooms!$A:$K,10,FALSE)</f>
        <v>1.2222222222222223</v>
      </c>
      <c r="L2229">
        <f>VLOOKUP(A2229,[1]ratio_family_bedrooms!$A:$K,11,FALSE)</f>
        <v>1.4999999999999998</v>
      </c>
      <c r="M2229">
        <f t="shared" si="34"/>
        <v>1336.7651463940128</v>
      </c>
    </row>
    <row r="2230" spans="1:13" x14ac:dyDescent="0.2">
      <c r="A2230">
        <v>2006</v>
      </c>
      <c r="B2230">
        <v>10</v>
      </c>
      <c r="C2230" t="s">
        <v>61</v>
      </c>
      <c r="D2230">
        <v>3</v>
      </c>
      <c r="E2230" t="s">
        <v>33</v>
      </c>
      <c r="F2230">
        <f>VLOOKUP(A2230&amp;B2230&amp;C2230&amp;D2230&amp;E2230,average_median_rates_2_aptFINAL!A:P,16,FALSE)</f>
        <v>1686.3863342434267</v>
      </c>
      <c r="G2230">
        <f>VLOOKUP(A2230&amp;B2230&amp;C2230&amp;3&amp;E2230,average_median_rates_2_aptFINAL!A:P,16,FALSE)</f>
        <v>1686.3863342434267</v>
      </c>
      <c r="H2230">
        <f>IF(D2230&lt;=3,VLOOKUP(A2230&amp;D2230,[1]ratio_condo_family!$A:$F,6,FALSE),0)</f>
        <v>1.1899342074722625</v>
      </c>
      <c r="I2230">
        <f>VLOOKUP(A2230&amp;3,[1]ratio_condo_family!$A:$F,6,FALSE)</f>
        <v>1.1899342074722625</v>
      </c>
      <c r="J2230">
        <f>VLOOKUP(A2230,[1]ratio_family_bedrooms!$A:$K,9,FALSE)</f>
        <v>1.0588235294117647</v>
      </c>
      <c r="K2230">
        <f>VLOOKUP(A2230,[1]ratio_family_bedrooms!$A:$K,10,FALSE)</f>
        <v>1.2222222222222223</v>
      </c>
      <c r="L2230">
        <f>VLOOKUP(A2230,[1]ratio_family_bedrooms!$A:$K,11,FALSE)</f>
        <v>1.4999999999999998</v>
      </c>
      <c r="M2230">
        <f t="shared" si="34"/>
        <v>2006.6887861300061</v>
      </c>
    </row>
    <row r="2231" spans="1:13" x14ac:dyDescent="0.2">
      <c r="A2231">
        <v>2006</v>
      </c>
      <c r="B2231">
        <v>10</v>
      </c>
      <c r="C2231" t="s">
        <v>61</v>
      </c>
      <c r="D2231">
        <v>3</v>
      </c>
      <c r="E2231" t="s">
        <v>34</v>
      </c>
      <c r="F2231">
        <f>VLOOKUP(A2231&amp;B2231&amp;C2231&amp;D2231&amp;E2231,average_median_rates_2_aptFINAL!A:P,16,FALSE)</f>
        <v>1161.5066819945387</v>
      </c>
      <c r="G2231">
        <f>VLOOKUP(A2231&amp;B2231&amp;C2231&amp;3&amp;E2231,average_median_rates_2_aptFINAL!A:P,16,FALSE)</f>
        <v>1161.5066819945387</v>
      </c>
      <c r="H2231">
        <f>IF(D2231&lt;=3,VLOOKUP(A2231&amp;D2231,[1]ratio_condo_family!$A:$F,6,FALSE),0)</f>
        <v>1.1899342074722625</v>
      </c>
      <c r="I2231">
        <f>VLOOKUP(A2231&amp;3,[1]ratio_condo_family!$A:$F,6,FALSE)</f>
        <v>1.1899342074722625</v>
      </c>
      <c r="J2231">
        <f>VLOOKUP(A2231,[1]ratio_family_bedrooms!$A:$K,9,FALSE)</f>
        <v>1.0588235294117647</v>
      </c>
      <c r="K2231">
        <f>VLOOKUP(A2231,[1]ratio_family_bedrooms!$A:$K,10,FALSE)</f>
        <v>1.2222222222222223</v>
      </c>
      <c r="L2231">
        <f>VLOOKUP(A2231,[1]ratio_family_bedrooms!$A:$K,11,FALSE)</f>
        <v>1.4999999999999998</v>
      </c>
      <c r="M2231">
        <f t="shared" si="34"/>
        <v>1382.1165331129087</v>
      </c>
    </row>
    <row r="2232" spans="1:13" x14ac:dyDescent="0.2">
      <c r="A2232">
        <v>2006</v>
      </c>
      <c r="B2232">
        <v>10</v>
      </c>
      <c r="C2232" t="s">
        <v>61</v>
      </c>
      <c r="D2232">
        <v>3</v>
      </c>
      <c r="E2232" t="s">
        <v>35</v>
      </c>
      <c r="F2232">
        <f>VLOOKUP(A2232&amp;B2232&amp;C2232&amp;D2232&amp;E2232,average_median_rates_2_aptFINAL!A:P,16,FALSE)</f>
        <v>2349.6551228624767</v>
      </c>
      <c r="G2232">
        <f>VLOOKUP(A2232&amp;B2232&amp;C2232&amp;3&amp;E2232,average_median_rates_2_aptFINAL!A:P,16,FALSE)</f>
        <v>2349.6551228624767</v>
      </c>
      <c r="H2232">
        <f>IF(D2232&lt;=3,VLOOKUP(A2232&amp;D2232,[1]ratio_condo_family!$A:$F,6,FALSE),0)</f>
        <v>1.1899342074722625</v>
      </c>
      <c r="I2232">
        <f>VLOOKUP(A2232&amp;3,[1]ratio_condo_family!$A:$F,6,FALSE)</f>
        <v>1.1899342074722625</v>
      </c>
      <c r="J2232">
        <f>VLOOKUP(A2232,[1]ratio_family_bedrooms!$A:$K,9,FALSE)</f>
        <v>1.0588235294117647</v>
      </c>
      <c r="K2232">
        <f>VLOOKUP(A2232,[1]ratio_family_bedrooms!$A:$K,10,FALSE)</f>
        <v>1.2222222222222223</v>
      </c>
      <c r="L2232">
        <f>VLOOKUP(A2232,[1]ratio_family_bedrooms!$A:$K,11,FALSE)</f>
        <v>1.4999999999999998</v>
      </c>
      <c r="M2232">
        <f t="shared" si="34"/>
        <v>2795.9350064565028</v>
      </c>
    </row>
    <row r="2233" spans="1:13" x14ac:dyDescent="0.2">
      <c r="A2233">
        <v>2006</v>
      </c>
      <c r="B2233">
        <v>10</v>
      </c>
      <c r="C2233" t="s">
        <v>61</v>
      </c>
      <c r="D2233">
        <v>3</v>
      </c>
      <c r="E2233" t="s">
        <v>36</v>
      </c>
      <c r="F2233">
        <f>VLOOKUP(A2233&amp;B2233&amp;C2233&amp;D2233&amp;E2233,average_median_rates_2_aptFINAL!A:P,16,FALSE)</f>
        <v>1059.0839201034628</v>
      </c>
      <c r="G2233">
        <f>VLOOKUP(A2233&amp;B2233&amp;C2233&amp;3&amp;E2233,average_median_rates_2_aptFINAL!A:P,16,FALSE)</f>
        <v>1059.0839201034628</v>
      </c>
      <c r="H2233">
        <f>IF(D2233&lt;=3,VLOOKUP(A2233&amp;D2233,[1]ratio_condo_family!$A:$F,6,FALSE),0)</f>
        <v>1.1899342074722625</v>
      </c>
      <c r="I2233">
        <f>VLOOKUP(A2233&amp;3,[1]ratio_condo_family!$A:$F,6,FALSE)</f>
        <v>1.1899342074722625</v>
      </c>
      <c r="J2233">
        <f>VLOOKUP(A2233,[1]ratio_family_bedrooms!$A:$K,9,FALSE)</f>
        <v>1.0588235294117647</v>
      </c>
      <c r="K2233">
        <f>VLOOKUP(A2233,[1]ratio_family_bedrooms!$A:$K,10,FALSE)</f>
        <v>1.2222222222222223</v>
      </c>
      <c r="L2233">
        <f>VLOOKUP(A2233,[1]ratio_family_bedrooms!$A:$K,11,FALSE)</f>
        <v>1.4999999999999998</v>
      </c>
      <c r="M2233">
        <f t="shared" si="34"/>
        <v>1260.2401851149309</v>
      </c>
    </row>
    <row r="2234" spans="1:13" x14ac:dyDescent="0.2">
      <c r="A2234">
        <v>2006</v>
      </c>
      <c r="B2234">
        <v>10</v>
      </c>
      <c r="C2234" t="s">
        <v>61</v>
      </c>
      <c r="D2234">
        <v>3</v>
      </c>
      <c r="E2234" t="s">
        <v>37</v>
      </c>
      <c r="F2234">
        <f>VLOOKUP(A2234&amp;B2234&amp;C2234&amp;D2234&amp;E2234,average_median_rates_2_aptFINAL!A:P,16,FALSE)</f>
        <v>777.36846427031742</v>
      </c>
      <c r="G2234">
        <f>VLOOKUP(A2234&amp;B2234&amp;C2234&amp;3&amp;E2234,average_median_rates_2_aptFINAL!A:P,16,FALSE)</f>
        <v>777.36846427031742</v>
      </c>
      <c r="H2234">
        <f>IF(D2234&lt;=3,VLOOKUP(A2234&amp;D2234,[1]ratio_condo_family!$A:$F,6,FALSE),0)</f>
        <v>1.1899342074722625</v>
      </c>
      <c r="I2234">
        <f>VLOOKUP(A2234&amp;3,[1]ratio_condo_family!$A:$F,6,FALSE)</f>
        <v>1.1899342074722625</v>
      </c>
      <c r="J2234">
        <f>VLOOKUP(A2234,[1]ratio_family_bedrooms!$A:$K,9,FALSE)</f>
        <v>1.0588235294117647</v>
      </c>
      <c r="K2234">
        <f>VLOOKUP(A2234,[1]ratio_family_bedrooms!$A:$K,10,FALSE)</f>
        <v>1.2222222222222223</v>
      </c>
      <c r="L2234">
        <f>VLOOKUP(A2234,[1]ratio_family_bedrooms!$A:$K,11,FALSE)</f>
        <v>1.4999999999999998</v>
      </c>
      <c r="M2234">
        <f t="shared" si="34"/>
        <v>925.01732744542994</v>
      </c>
    </row>
    <row r="2235" spans="1:13" x14ac:dyDescent="0.2">
      <c r="A2235">
        <v>2006</v>
      </c>
      <c r="B2235">
        <v>10</v>
      </c>
      <c r="C2235" t="s">
        <v>61</v>
      </c>
      <c r="D2235">
        <v>3</v>
      </c>
      <c r="E2235" t="s">
        <v>38</v>
      </c>
      <c r="F2235">
        <f>VLOOKUP(A2235&amp;B2235&amp;C2235&amp;D2235&amp;E2235,average_median_rates_2_aptFINAL!A:P,16,FALSE)</f>
        <v>827.15260813335271</v>
      </c>
      <c r="G2235">
        <f>VLOOKUP(A2235&amp;B2235&amp;C2235&amp;3&amp;E2235,average_median_rates_2_aptFINAL!A:P,16,FALSE)</f>
        <v>827.15260813335271</v>
      </c>
      <c r="H2235">
        <f>IF(D2235&lt;=3,VLOOKUP(A2235&amp;D2235,[1]ratio_condo_family!$A:$F,6,FALSE),0)</f>
        <v>1.1899342074722625</v>
      </c>
      <c r="I2235">
        <f>VLOOKUP(A2235&amp;3,[1]ratio_condo_family!$A:$F,6,FALSE)</f>
        <v>1.1899342074722625</v>
      </c>
      <c r="J2235">
        <f>VLOOKUP(A2235,[1]ratio_family_bedrooms!$A:$K,9,FALSE)</f>
        <v>1.0588235294117647</v>
      </c>
      <c r="K2235">
        <f>VLOOKUP(A2235,[1]ratio_family_bedrooms!$A:$K,10,FALSE)</f>
        <v>1.2222222222222223</v>
      </c>
      <c r="L2235">
        <f>VLOOKUP(A2235,[1]ratio_family_bedrooms!$A:$K,11,FALSE)</f>
        <v>1.4999999999999998</v>
      </c>
      <c r="M2235">
        <f t="shared" si="34"/>
        <v>984.25718321777595</v>
      </c>
    </row>
    <row r="2236" spans="1:13" x14ac:dyDescent="0.2">
      <c r="A2236">
        <v>2006</v>
      </c>
      <c r="B2236">
        <v>10</v>
      </c>
      <c r="C2236" t="s">
        <v>61</v>
      </c>
      <c r="D2236">
        <v>3</v>
      </c>
      <c r="E2236" t="s">
        <v>39</v>
      </c>
      <c r="F2236">
        <f>VLOOKUP(A2236&amp;B2236&amp;C2236&amp;D2236&amp;E2236,average_median_rates_2_aptFINAL!A:P,16,FALSE)</f>
        <v>1124.8742635436172</v>
      </c>
      <c r="G2236">
        <f>VLOOKUP(A2236&amp;B2236&amp;C2236&amp;3&amp;E2236,average_median_rates_2_aptFINAL!A:P,16,FALSE)</f>
        <v>1124.8742635436172</v>
      </c>
      <c r="H2236">
        <f>IF(D2236&lt;=3,VLOOKUP(A2236&amp;D2236,[1]ratio_condo_family!$A:$F,6,FALSE),0)</f>
        <v>1.1899342074722625</v>
      </c>
      <c r="I2236">
        <f>VLOOKUP(A2236&amp;3,[1]ratio_condo_family!$A:$F,6,FALSE)</f>
        <v>1.1899342074722625</v>
      </c>
      <c r="J2236">
        <f>VLOOKUP(A2236,[1]ratio_family_bedrooms!$A:$K,9,FALSE)</f>
        <v>1.0588235294117647</v>
      </c>
      <c r="K2236">
        <f>VLOOKUP(A2236,[1]ratio_family_bedrooms!$A:$K,10,FALSE)</f>
        <v>1.2222222222222223</v>
      </c>
      <c r="L2236">
        <f>VLOOKUP(A2236,[1]ratio_family_bedrooms!$A:$K,11,FALSE)</f>
        <v>1.4999999999999998</v>
      </c>
      <c r="M2236">
        <f t="shared" si="34"/>
        <v>1338.5263652957192</v>
      </c>
    </row>
    <row r="2237" spans="1:13" x14ac:dyDescent="0.2">
      <c r="A2237">
        <v>2006</v>
      </c>
      <c r="B2237">
        <v>10</v>
      </c>
      <c r="C2237" t="s">
        <v>61</v>
      </c>
      <c r="D2237">
        <v>3</v>
      </c>
      <c r="E2237" t="s">
        <v>40</v>
      </c>
      <c r="F2237">
        <f>VLOOKUP(A2237&amp;B2237&amp;C2237&amp;D2237&amp;E2237,average_median_rates_2_aptFINAL!A:P,16,FALSE)</f>
        <v>880.74036818827778</v>
      </c>
      <c r="G2237">
        <f>VLOOKUP(A2237&amp;B2237&amp;C2237&amp;3&amp;E2237,average_median_rates_2_aptFINAL!A:P,16,FALSE)</f>
        <v>880.74036818827778</v>
      </c>
      <c r="H2237">
        <f>IF(D2237&lt;=3,VLOOKUP(A2237&amp;D2237,[1]ratio_condo_family!$A:$F,6,FALSE),0)</f>
        <v>1.1899342074722625</v>
      </c>
      <c r="I2237">
        <f>VLOOKUP(A2237&amp;3,[1]ratio_condo_family!$A:$F,6,FALSE)</f>
        <v>1.1899342074722625</v>
      </c>
      <c r="J2237">
        <f>VLOOKUP(A2237,[1]ratio_family_bedrooms!$A:$K,9,FALSE)</f>
        <v>1.0588235294117647</v>
      </c>
      <c r="K2237">
        <f>VLOOKUP(A2237,[1]ratio_family_bedrooms!$A:$K,10,FALSE)</f>
        <v>1.2222222222222223</v>
      </c>
      <c r="L2237">
        <f>VLOOKUP(A2237,[1]ratio_family_bedrooms!$A:$K,11,FALSE)</f>
        <v>1.4999999999999998</v>
      </c>
      <c r="M2237">
        <f t="shared" si="34"/>
        <v>1048.0230920089471</v>
      </c>
    </row>
    <row r="2238" spans="1:13" x14ac:dyDescent="0.2">
      <c r="A2238">
        <v>2006</v>
      </c>
      <c r="B2238">
        <v>10</v>
      </c>
      <c r="C2238" t="s">
        <v>61</v>
      </c>
      <c r="D2238">
        <v>3</v>
      </c>
      <c r="E2238" t="s">
        <v>41</v>
      </c>
      <c r="F2238">
        <f>VLOOKUP(A2238&amp;B2238&amp;C2238&amp;D2238&amp;E2238,average_median_rates_2_aptFINAL!A:P,16,FALSE)</f>
        <v>910.63011927000991</v>
      </c>
      <c r="G2238">
        <f>VLOOKUP(A2238&amp;B2238&amp;C2238&amp;3&amp;E2238,average_median_rates_2_aptFINAL!A:P,16,FALSE)</f>
        <v>910.63011927000991</v>
      </c>
      <c r="H2238">
        <f>IF(D2238&lt;=3,VLOOKUP(A2238&amp;D2238,[1]ratio_condo_family!$A:$F,6,FALSE),0)</f>
        <v>1.1899342074722625</v>
      </c>
      <c r="I2238">
        <f>VLOOKUP(A2238&amp;3,[1]ratio_condo_family!$A:$F,6,FALSE)</f>
        <v>1.1899342074722625</v>
      </c>
      <c r="J2238">
        <f>VLOOKUP(A2238,[1]ratio_family_bedrooms!$A:$K,9,FALSE)</f>
        <v>1.0588235294117647</v>
      </c>
      <c r="K2238">
        <f>VLOOKUP(A2238,[1]ratio_family_bedrooms!$A:$K,10,FALSE)</f>
        <v>1.2222222222222223</v>
      </c>
      <c r="L2238">
        <f>VLOOKUP(A2238,[1]ratio_family_bedrooms!$A:$K,11,FALSE)</f>
        <v>1.4999999999999998</v>
      </c>
      <c r="M2238">
        <f t="shared" si="34"/>
        <v>1083.5899292739311</v>
      </c>
    </row>
    <row r="2239" spans="1:13" x14ac:dyDescent="0.2">
      <c r="A2239">
        <v>2006</v>
      </c>
      <c r="B2239">
        <v>10</v>
      </c>
      <c r="C2239" t="s">
        <v>61</v>
      </c>
      <c r="D2239">
        <v>3</v>
      </c>
      <c r="E2239" t="s">
        <v>42</v>
      </c>
      <c r="F2239">
        <f>VLOOKUP(A2239&amp;B2239&amp;C2239&amp;D2239&amp;E2239,average_median_rates_2_aptFINAL!A:P,16,FALSE)</f>
        <v>904.63572352349456</v>
      </c>
      <c r="G2239">
        <f>VLOOKUP(A2239&amp;B2239&amp;C2239&amp;3&amp;E2239,average_median_rates_2_aptFINAL!A:P,16,FALSE)</f>
        <v>904.63572352349456</v>
      </c>
      <c r="H2239">
        <f>IF(D2239&lt;=3,VLOOKUP(A2239&amp;D2239,[1]ratio_condo_family!$A:$F,6,FALSE),0)</f>
        <v>1.1899342074722625</v>
      </c>
      <c r="I2239">
        <f>VLOOKUP(A2239&amp;3,[1]ratio_condo_family!$A:$F,6,FALSE)</f>
        <v>1.1899342074722625</v>
      </c>
      <c r="J2239">
        <f>VLOOKUP(A2239,[1]ratio_family_bedrooms!$A:$K,9,FALSE)</f>
        <v>1.0588235294117647</v>
      </c>
      <c r="K2239">
        <f>VLOOKUP(A2239,[1]ratio_family_bedrooms!$A:$K,10,FALSE)</f>
        <v>1.2222222222222223</v>
      </c>
      <c r="L2239">
        <f>VLOOKUP(A2239,[1]ratio_family_bedrooms!$A:$K,11,FALSE)</f>
        <v>1.4999999999999998</v>
      </c>
      <c r="M2239">
        <f t="shared" si="34"/>
        <v>1076.4569927220264</v>
      </c>
    </row>
    <row r="2240" spans="1:13" x14ac:dyDescent="0.2">
      <c r="A2240">
        <v>2006</v>
      </c>
      <c r="B2240">
        <v>10</v>
      </c>
      <c r="C2240" t="s">
        <v>61</v>
      </c>
      <c r="D2240">
        <v>3</v>
      </c>
      <c r="E2240" t="s">
        <v>43</v>
      </c>
      <c r="F2240">
        <f>VLOOKUP(A2240&amp;B2240&amp;C2240&amp;D2240&amp;E2240,average_median_rates_2_aptFINAL!A:P,16,FALSE)</f>
        <v>1030</v>
      </c>
      <c r="G2240">
        <f>VLOOKUP(A2240&amp;B2240&amp;C2240&amp;3&amp;E2240,average_median_rates_2_aptFINAL!A:P,16,FALSE)</f>
        <v>1030</v>
      </c>
      <c r="H2240">
        <f>IF(D2240&lt;=3,VLOOKUP(A2240&amp;D2240,[1]ratio_condo_family!$A:$F,6,FALSE),0)</f>
        <v>1.1899342074722625</v>
      </c>
      <c r="I2240">
        <f>VLOOKUP(A2240&amp;3,[1]ratio_condo_family!$A:$F,6,FALSE)</f>
        <v>1.1899342074722625</v>
      </c>
      <c r="J2240">
        <f>VLOOKUP(A2240,[1]ratio_family_bedrooms!$A:$K,9,FALSE)</f>
        <v>1.0588235294117647</v>
      </c>
      <c r="K2240">
        <f>VLOOKUP(A2240,[1]ratio_family_bedrooms!$A:$K,10,FALSE)</f>
        <v>1.2222222222222223</v>
      </c>
      <c r="L2240">
        <f>VLOOKUP(A2240,[1]ratio_family_bedrooms!$A:$K,11,FALSE)</f>
        <v>1.4999999999999998</v>
      </c>
      <c r="M2240">
        <f t="shared" si="34"/>
        <v>1225.6322336964304</v>
      </c>
    </row>
    <row r="2241" spans="1:13" x14ac:dyDescent="0.2">
      <c r="A2241">
        <v>2006</v>
      </c>
      <c r="B2241">
        <v>10</v>
      </c>
      <c r="C2241" t="s">
        <v>61</v>
      </c>
      <c r="D2241">
        <v>3</v>
      </c>
      <c r="E2241" t="s">
        <v>60</v>
      </c>
      <c r="F2241">
        <f>VLOOKUP(A2241&amp;B2241&amp;C2241&amp;D2241&amp;E2241,average_median_rates_2_aptFINAL!A:P,16,FALSE)</f>
        <v>1091.5720649518628</v>
      </c>
      <c r="G2241">
        <f>VLOOKUP(A2241&amp;B2241&amp;C2241&amp;3&amp;E2241,average_median_rates_2_aptFINAL!A:P,16,FALSE)</f>
        <v>1091.5720649518628</v>
      </c>
      <c r="H2241">
        <f>IF(D2241&lt;=3,VLOOKUP(A2241&amp;D2241,[1]ratio_condo_family!$A:$F,6,FALSE),0)</f>
        <v>1.1899342074722625</v>
      </c>
      <c r="I2241">
        <f>VLOOKUP(A2241&amp;3,[1]ratio_condo_family!$A:$F,6,FALSE)</f>
        <v>1.1899342074722625</v>
      </c>
      <c r="J2241">
        <f>VLOOKUP(A2241,[1]ratio_family_bedrooms!$A:$K,9,FALSE)</f>
        <v>1.0588235294117647</v>
      </c>
      <c r="K2241">
        <f>VLOOKUP(A2241,[1]ratio_family_bedrooms!$A:$K,10,FALSE)</f>
        <v>1.2222222222222223</v>
      </c>
      <c r="L2241">
        <f>VLOOKUP(A2241,[1]ratio_family_bedrooms!$A:$K,11,FALSE)</f>
        <v>1.4999999999999998</v>
      </c>
      <c r="M2241">
        <f t="shared" si="34"/>
        <v>1298.898940007356</v>
      </c>
    </row>
    <row r="2242" spans="1:13" x14ac:dyDescent="0.2">
      <c r="A2242">
        <v>2019</v>
      </c>
      <c r="B2242">
        <v>10</v>
      </c>
      <c r="C2242" t="s">
        <v>59</v>
      </c>
      <c r="D2242">
        <v>1</v>
      </c>
      <c r="E2242" t="s">
        <v>12</v>
      </c>
      <c r="F2242">
        <f>VLOOKUP(A2242&amp;B2242&amp;C2242&amp;D2242&amp;E2242,average_median_rates_2_aptFINAL!A:P,16,FALSE)</f>
        <v>1563</v>
      </c>
      <c r="G2242">
        <f>VLOOKUP(A2242&amp;B2242&amp;C2242&amp;3&amp;E2242,average_median_rates_2_aptFINAL!A:P,16,FALSE)</f>
        <v>3508</v>
      </c>
      <c r="H2242">
        <f>IF(D2242&lt;=3,VLOOKUP(A2242&amp;D2242,[1]ratio_condo_family!$A:$F,6,FALSE),0)</f>
        <v>1.1105527638190955</v>
      </c>
      <c r="I2242">
        <f>VLOOKUP(A2242&amp;3,[1]ratio_condo_family!$A:$F,6,FALSE)</f>
        <v>1.2142857142857142</v>
      </c>
      <c r="J2242">
        <f>VLOOKUP(A2242,[1]ratio_family_bedrooms!$A:$K,9,FALSE)</f>
        <v>1.0588235294117647</v>
      </c>
      <c r="K2242">
        <f>VLOOKUP(A2242,[1]ratio_family_bedrooms!$A:$K,10,FALSE)</f>
        <v>1.2222222222222223</v>
      </c>
      <c r="L2242">
        <f>VLOOKUP(A2242,[1]ratio_family_bedrooms!$A:$K,11,FALSE)</f>
        <v>1.5</v>
      </c>
      <c r="M2242">
        <f t="shared" si="34"/>
        <v>1735.7939698492462</v>
      </c>
    </row>
    <row r="2243" spans="1:13" x14ac:dyDescent="0.2">
      <c r="A2243">
        <v>2018</v>
      </c>
      <c r="B2243">
        <v>10</v>
      </c>
      <c r="C2243" t="s">
        <v>59</v>
      </c>
      <c r="D2243">
        <v>1</v>
      </c>
      <c r="E2243" t="s">
        <v>12</v>
      </c>
      <c r="F2243">
        <f>VLOOKUP(A2243&amp;B2243&amp;C2243&amp;D2243&amp;E2243,average_median_rates_2_aptFINAL!A:P,16,FALSE)</f>
        <v>1469</v>
      </c>
      <c r="G2243">
        <f>VLOOKUP(A2243&amp;B2243&amp;C2243&amp;3&amp;E2243,average_median_rates_2_aptFINAL!A:P,16,FALSE)</f>
        <v>3201</v>
      </c>
      <c r="H2243">
        <f>IF(D2243&lt;=3,VLOOKUP(A2243&amp;D2243,[1]ratio_condo_family!$A:$F,6,FALSE),0)</f>
        <v>1.14215441659439</v>
      </c>
      <c r="I2243">
        <f>VLOOKUP(A2243&amp;3,[1]ratio_condo_family!$A:$F,6,FALSE)</f>
        <v>1.2488391697927674</v>
      </c>
      <c r="J2243">
        <f>VLOOKUP(A2243,[1]ratio_family_bedrooms!$A:$K,9,FALSE)</f>
        <v>1.0588235294117647</v>
      </c>
      <c r="K2243">
        <f>VLOOKUP(A2243,[1]ratio_family_bedrooms!$A:$K,10,FALSE)</f>
        <v>1.2222222222222221</v>
      </c>
      <c r="L2243">
        <f>VLOOKUP(A2243,[1]ratio_family_bedrooms!$A:$K,11,FALSE)</f>
        <v>1.5</v>
      </c>
      <c r="M2243">
        <f t="shared" ref="M2243:M2306" si="35">IF(D2243&lt;=3,F2243*H2243,IF(D2243=4,G2243*I2243*J2243,IF(D2243=5,G2243*I2243*J2243*K2243,IF(D2243=6,G2243*I2243*J2243*K2243*L2243,0))))</f>
        <v>1677.8248379771589</v>
      </c>
    </row>
    <row r="2244" spans="1:13" x14ac:dyDescent="0.2">
      <c r="A2244">
        <v>2017</v>
      </c>
      <c r="B2244">
        <v>10</v>
      </c>
      <c r="C2244" t="s">
        <v>59</v>
      </c>
      <c r="D2244">
        <v>1</v>
      </c>
      <c r="E2244" t="s">
        <v>12</v>
      </c>
      <c r="F2244">
        <f>VLOOKUP(A2244&amp;B2244&amp;C2244&amp;D2244&amp;E2244,average_median_rates_2_aptFINAL!A:P,16,FALSE)</f>
        <v>1386</v>
      </c>
      <c r="G2244">
        <f>VLOOKUP(A2244&amp;B2244&amp;C2244&amp;3&amp;E2244,average_median_rates_2_aptFINAL!A:P,16,FALSE)</f>
        <v>3150</v>
      </c>
      <c r="H2244">
        <f>IF(D2244&lt;=3,VLOOKUP(A2244&amp;D2244,[1]ratio_condo_family!$A:$F,6,FALSE),0)</f>
        <v>1.2748869450531464</v>
      </c>
      <c r="I2244">
        <f>VLOOKUP(A2244&amp;3,[1]ratio_condo_family!$A:$F,6,FALSE)</f>
        <v>1.3939697915690996</v>
      </c>
      <c r="J2244">
        <f>VLOOKUP(A2244,[1]ratio_family_bedrooms!$A:$K,9,FALSE)</f>
        <v>1.0588235294117647</v>
      </c>
      <c r="K2244">
        <f>VLOOKUP(A2244,[1]ratio_family_bedrooms!$A:$K,10,FALSE)</f>
        <v>1.2222222222222223</v>
      </c>
      <c r="L2244">
        <f>VLOOKUP(A2244,[1]ratio_family_bedrooms!$A:$K,11,FALSE)</f>
        <v>1.5</v>
      </c>
      <c r="M2244">
        <f t="shared" si="35"/>
        <v>1766.9933058436609</v>
      </c>
    </row>
    <row r="2245" spans="1:13" x14ac:dyDescent="0.2">
      <c r="A2245">
        <v>2016</v>
      </c>
      <c r="B2245">
        <v>10</v>
      </c>
      <c r="C2245" t="s">
        <v>59</v>
      </c>
      <c r="D2245">
        <v>1</v>
      </c>
      <c r="E2245" t="s">
        <v>12</v>
      </c>
      <c r="F2245">
        <f>VLOOKUP(A2245&amp;B2245&amp;C2245&amp;D2245&amp;E2245,average_median_rates_2_aptFINAL!A:P,16,FALSE)</f>
        <v>1366</v>
      </c>
      <c r="G2245">
        <f>VLOOKUP(A2245&amp;B2245&amp;C2245&amp;3&amp;E2245,average_median_rates_2_aptFINAL!A:P,16,FALSE)</f>
        <v>3158</v>
      </c>
      <c r="H2245">
        <f>IF(D2245&lt;=3,VLOOKUP(A2245&amp;D2245,[1]ratio_condo_family!$A:$F,6,FALSE),0)</f>
        <v>1.4179359605543278</v>
      </c>
      <c r="I2245">
        <f>VLOOKUP(A2245&amp;3,[1]ratio_condo_family!$A:$F,6,FALSE)</f>
        <v>1.5503805282984133</v>
      </c>
      <c r="J2245">
        <f>VLOOKUP(A2245,[1]ratio_family_bedrooms!$A:$K,9,FALSE)</f>
        <v>1.0588235294117647</v>
      </c>
      <c r="K2245">
        <f>VLOOKUP(A2245,[1]ratio_family_bedrooms!$A:$K,10,FALSE)</f>
        <v>1.2222222222222221</v>
      </c>
      <c r="L2245">
        <f>VLOOKUP(A2245,[1]ratio_family_bedrooms!$A:$K,11,FALSE)</f>
        <v>1.5000000000000002</v>
      </c>
      <c r="M2245">
        <f t="shared" si="35"/>
        <v>1936.9005221172117</v>
      </c>
    </row>
    <row r="2246" spans="1:13" x14ac:dyDescent="0.2">
      <c r="A2246">
        <v>2015</v>
      </c>
      <c r="B2246">
        <v>10</v>
      </c>
      <c r="C2246" t="s">
        <v>59</v>
      </c>
      <c r="D2246">
        <v>1</v>
      </c>
      <c r="E2246" t="s">
        <v>12</v>
      </c>
      <c r="F2246">
        <f>VLOOKUP(A2246&amp;B2246&amp;C2246&amp;D2246&amp;E2246,average_median_rates_2_aptFINAL!A:P,16,FALSE)</f>
        <v>1274</v>
      </c>
      <c r="G2246">
        <f>VLOOKUP(A2246&amp;B2246&amp;C2246&amp;3&amp;E2246,average_median_rates_2_aptFINAL!A:P,16,FALSE)</f>
        <v>3156</v>
      </c>
      <c r="H2246">
        <f>IF(D2246&lt;=3,VLOOKUP(A2246&amp;D2246,[1]ratio_condo_family!$A:$F,6,FALSE),0)</f>
        <v>1.3425040179507959</v>
      </c>
      <c r="I2246">
        <f>VLOOKUP(A2246&amp;3,[1]ratio_condo_family!$A:$F,6,FALSE)</f>
        <v>1.4679027449022439</v>
      </c>
      <c r="J2246">
        <f>VLOOKUP(A2246,[1]ratio_family_bedrooms!$A:$K,9,FALSE)</f>
        <v>1.0588235294117647</v>
      </c>
      <c r="K2246">
        <f>VLOOKUP(A2246,[1]ratio_family_bedrooms!$A:$K,10,FALSE)</f>
        <v>1.2222222222222221</v>
      </c>
      <c r="L2246">
        <f>VLOOKUP(A2246,[1]ratio_family_bedrooms!$A:$K,11,FALSE)</f>
        <v>1.5</v>
      </c>
      <c r="M2246">
        <f t="shared" si="35"/>
        <v>1710.350118869314</v>
      </c>
    </row>
    <row r="2247" spans="1:13" x14ac:dyDescent="0.2">
      <c r="A2247">
        <v>2014</v>
      </c>
      <c r="B2247">
        <v>10</v>
      </c>
      <c r="C2247" t="s">
        <v>59</v>
      </c>
      <c r="D2247">
        <v>1</v>
      </c>
      <c r="E2247" t="s">
        <v>12</v>
      </c>
      <c r="F2247">
        <f>VLOOKUP(A2247&amp;B2247&amp;C2247&amp;D2247&amp;E2247,average_median_rates_2_aptFINAL!A:P,16,FALSE)</f>
        <v>1201</v>
      </c>
      <c r="G2247">
        <f>VLOOKUP(A2247&amp;B2247&amp;C2247&amp;3&amp;E2247,average_median_rates_2_aptFINAL!A:P,16,FALSE)</f>
        <v>3035</v>
      </c>
      <c r="H2247">
        <f>IF(D2247&lt;=3,VLOOKUP(A2247&amp;D2247,[1]ratio_condo_family!$A:$F,6,FALSE),0)</f>
        <v>1.2555575890622022</v>
      </c>
      <c r="I2247">
        <f>VLOOKUP(A2247&amp;3,[1]ratio_condo_family!$A:$F,6,FALSE)</f>
        <v>1.3728349462822982</v>
      </c>
      <c r="J2247">
        <f>VLOOKUP(A2247,[1]ratio_family_bedrooms!$A:$K,9,FALSE)</f>
        <v>1.0588235294117647</v>
      </c>
      <c r="K2247">
        <f>VLOOKUP(A2247,[1]ratio_family_bedrooms!$A:$K,10,FALSE)</f>
        <v>1.2222222222222223</v>
      </c>
      <c r="L2247">
        <f>VLOOKUP(A2247,[1]ratio_family_bedrooms!$A:$K,11,FALSE)</f>
        <v>1.4999999999999998</v>
      </c>
      <c r="M2247">
        <f t="shared" si="35"/>
        <v>1507.9246644637049</v>
      </c>
    </row>
    <row r="2248" spans="1:13" x14ac:dyDescent="0.2">
      <c r="A2248">
        <v>2013</v>
      </c>
      <c r="B2248">
        <v>10</v>
      </c>
      <c r="C2248" t="s">
        <v>59</v>
      </c>
      <c r="D2248">
        <v>1</v>
      </c>
      <c r="E2248" t="s">
        <v>12</v>
      </c>
      <c r="F2248">
        <f>VLOOKUP(A2248&amp;B2248&amp;C2248&amp;D2248&amp;E2248,average_median_rates_2_aptFINAL!A:P,16,FALSE)</f>
        <v>1188</v>
      </c>
      <c r="G2248">
        <f>VLOOKUP(A2248&amp;B2248&amp;C2248&amp;3&amp;E2248,average_median_rates_2_aptFINAL!A:P,16,FALSE)</f>
        <v>3004</v>
      </c>
      <c r="H2248">
        <f>IF(D2248&lt;=3,VLOOKUP(A2248&amp;D2248,[1]ratio_condo_family!$A:$F,6,FALSE),0)</f>
        <v>1.2295474698724942</v>
      </c>
      <c r="I2248">
        <f>VLOOKUP(A2248&amp;3,[1]ratio_condo_family!$A:$F,6,FALSE)</f>
        <v>1.3443953104649797</v>
      </c>
      <c r="J2248">
        <f>VLOOKUP(A2248,[1]ratio_family_bedrooms!$A:$K,9,FALSE)</f>
        <v>1.0588235294117647</v>
      </c>
      <c r="K2248">
        <f>VLOOKUP(A2248,[1]ratio_family_bedrooms!$A:$K,10,FALSE)</f>
        <v>1.2222222222222223</v>
      </c>
      <c r="L2248">
        <f>VLOOKUP(A2248,[1]ratio_family_bedrooms!$A:$K,11,FALSE)</f>
        <v>1.5</v>
      </c>
      <c r="M2248">
        <f t="shared" si="35"/>
        <v>1460.7023942085232</v>
      </c>
    </row>
    <row r="2249" spans="1:13" x14ac:dyDescent="0.2">
      <c r="A2249">
        <v>2012</v>
      </c>
      <c r="B2249">
        <v>10</v>
      </c>
      <c r="C2249" t="s">
        <v>59</v>
      </c>
      <c r="D2249">
        <v>1</v>
      </c>
      <c r="E2249" t="s">
        <v>12</v>
      </c>
      <c r="F2249">
        <f>VLOOKUP(A2249&amp;B2249&amp;C2249&amp;D2249&amp;E2249,average_median_rates_2_aptFINAL!A:P,16,FALSE)</f>
        <v>1145</v>
      </c>
      <c r="G2249">
        <f>VLOOKUP(A2249&amp;B2249&amp;C2249&amp;3&amp;E2249,average_median_rates_2_aptFINAL!A:P,16,FALSE)</f>
        <v>2958</v>
      </c>
      <c r="H2249">
        <f>IF(D2249&lt;=3,VLOOKUP(A2249&amp;D2249,[1]ratio_condo_family!$A:$F,6,FALSE),0)</f>
        <v>1.2496839996609195</v>
      </c>
      <c r="I2249">
        <f>VLOOKUP(A2249&amp;3,[1]ratio_condo_family!$A:$F,6,FALSE)</f>
        <v>1.3664127249039721</v>
      </c>
      <c r="J2249">
        <f>VLOOKUP(A2249,[1]ratio_family_bedrooms!$A:$K,9,FALSE)</f>
        <v>1.0588235294117647</v>
      </c>
      <c r="K2249">
        <f>VLOOKUP(A2249,[1]ratio_family_bedrooms!$A:$K,10,FALSE)</f>
        <v>1.2222222222222221</v>
      </c>
      <c r="L2249">
        <f>VLOOKUP(A2249,[1]ratio_family_bedrooms!$A:$K,11,FALSE)</f>
        <v>1.5000000000000002</v>
      </c>
      <c r="M2249">
        <f t="shared" si="35"/>
        <v>1430.8881796117528</v>
      </c>
    </row>
    <row r="2250" spans="1:13" x14ac:dyDescent="0.2">
      <c r="A2250">
        <v>2011</v>
      </c>
      <c r="B2250">
        <v>10</v>
      </c>
      <c r="C2250" t="s">
        <v>59</v>
      </c>
      <c r="D2250">
        <v>1</v>
      </c>
      <c r="E2250" t="s">
        <v>12</v>
      </c>
      <c r="F2250">
        <f>VLOOKUP(A2250&amp;B2250&amp;C2250&amp;D2250&amp;E2250,average_median_rates_2_aptFINAL!A:P,16,FALSE)</f>
        <v>1112</v>
      </c>
      <c r="G2250">
        <f>VLOOKUP(A2250&amp;B2250&amp;C2250&amp;3&amp;E2250,average_median_rates_2_aptFINAL!A:P,16,FALSE)</f>
        <v>2961</v>
      </c>
      <c r="H2250">
        <f>IF(D2250&lt;=3,VLOOKUP(A2250&amp;D2250,[1]ratio_condo_family!$A:$F,6,FALSE),0)</f>
        <v>1.224226859364828</v>
      </c>
      <c r="I2250">
        <f>VLOOKUP(A2250&amp;3,[1]ratio_condo_family!$A:$F,6,FALSE)</f>
        <v>1.3385777198549491</v>
      </c>
      <c r="J2250">
        <f>VLOOKUP(A2250,[1]ratio_family_bedrooms!$A:$K,9,FALSE)</f>
        <v>1.0588235294117647</v>
      </c>
      <c r="K2250">
        <f>VLOOKUP(A2250,[1]ratio_family_bedrooms!$A:$K,10,FALSE)</f>
        <v>1.2222222222222221</v>
      </c>
      <c r="L2250">
        <f>VLOOKUP(A2250,[1]ratio_family_bedrooms!$A:$K,11,FALSE)</f>
        <v>1.5</v>
      </c>
      <c r="M2250">
        <f t="shared" si="35"/>
        <v>1361.3402676136886</v>
      </c>
    </row>
    <row r="2251" spans="1:13" x14ac:dyDescent="0.2">
      <c r="A2251">
        <v>2010</v>
      </c>
      <c r="B2251">
        <v>10</v>
      </c>
      <c r="C2251" t="s">
        <v>59</v>
      </c>
      <c r="D2251">
        <v>1</v>
      </c>
      <c r="E2251" t="s">
        <v>12</v>
      </c>
      <c r="F2251">
        <f>VLOOKUP(A2251&amp;B2251&amp;C2251&amp;D2251&amp;E2251,average_median_rates_2_aptFINAL!A:P,16,FALSE)</f>
        <v>1101</v>
      </c>
      <c r="G2251">
        <f>VLOOKUP(A2251&amp;B2251&amp;C2251&amp;3&amp;E2251,average_median_rates_2_aptFINAL!A:P,16,FALSE)</f>
        <v>2578</v>
      </c>
      <c r="H2251">
        <f>IF(D2251&lt;=3,VLOOKUP(A2251&amp;D2251,[1]ratio_condo_family!$A:$F,6,FALSE),0)</f>
        <v>1.1412847232423873</v>
      </c>
      <c r="I2251">
        <f>VLOOKUP(A2251&amp;3,[1]ratio_condo_family!$A:$F,6,FALSE)</f>
        <v>1.2478882413474455</v>
      </c>
      <c r="J2251">
        <f>VLOOKUP(A2251,[1]ratio_family_bedrooms!$A:$K,9,FALSE)</f>
        <v>1.0588235294117647</v>
      </c>
      <c r="K2251">
        <f>VLOOKUP(A2251,[1]ratio_family_bedrooms!$A:$K,10,FALSE)</f>
        <v>1.2222222222222223</v>
      </c>
      <c r="L2251">
        <f>VLOOKUP(A2251,[1]ratio_family_bedrooms!$A:$K,11,FALSE)</f>
        <v>1.4999999999999998</v>
      </c>
      <c r="M2251">
        <f t="shared" si="35"/>
        <v>1256.5544802898685</v>
      </c>
    </row>
    <row r="2252" spans="1:13" x14ac:dyDescent="0.2">
      <c r="A2252">
        <v>2009</v>
      </c>
      <c r="B2252">
        <v>10</v>
      </c>
      <c r="C2252" t="s">
        <v>59</v>
      </c>
      <c r="D2252">
        <v>1</v>
      </c>
      <c r="E2252" t="s">
        <v>12</v>
      </c>
      <c r="F2252">
        <f>VLOOKUP(A2252&amp;B2252&amp;C2252&amp;D2252&amp;E2252,average_median_rates_2_aptFINAL!A:P,16,FALSE)</f>
        <v>1039.3610709117222</v>
      </c>
      <c r="G2252">
        <f>VLOOKUP(A2252&amp;B2252&amp;C2252&amp;3&amp;E2252,average_median_rates_2_aptFINAL!A:P,16,FALSE)</f>
        <v>2554.4117682852639</v>
      </c>
      <c r="H2252">
        <f>IF(D2252&lt;=3,VLOOKUP(A2252&amp;D2252,[1]ratio_condo_family!$A:$F,6,FALSE),0)</f>
        <v>1.0934652484812573</v>
      </c>
      <c r="I2252">
        <f>VLOOKUP(A2252&amp;3,[1]ratio_condo_family!$A:$F,6,FALSE)</f>
        <v>1.1956021123503855</v>
      </c>
      <c r="J2252">
        <f>VLOOKUP(A2252,[1]ratio_family_bedrooms!$A:$K,9,FALSE)</f>
        <v>1.0588235294117647</v>
      </c>
      <c r="K2252">
        <f>VLOOKUP(A2252,[1]ratio_family_bedrooms!$A:$K,10,FALSE)</f>
        <v>1.2222222222222221</v>
      </c>
      <c r="L2252">
        <f>VLOOKUP(A2252,[1]ratio_family_bedrooms!$A:$K,11,FALSE)</f>
        <v>1.5</v>
      </c>
      <c r="M2252">
        <f t="shared" si="35"/>
        <v>1136.5052116662321</v>
      </c>
    </row>
    <row r="2253" spans="1:13" x14ac:dyDescent="0.2">
      <c r="A2253">
        <v>2008</v>
      </c>
      <c r="B2253">
        <v>10</v>
      </c>
      <c r="C2253" t="s">
        <v>59</v>
      </c>
      <c r="D2253">
        <v>1</v>
      </c>
      <c r="E2253" t="s">
        <v>12</v>
      </c>
      <c r="F2253">
        <f>VLOOKUP(A2253&amp;B2253&amp;C2253&amp;D2253&amp;E2253,average_median_rates_2_aptFINAL!A:P,16,FALSE)</f>
        <v>995.25325615050656</v>
      </c>
      <c r="G2253">
        <f>VLOOKUP(A2253&amp;B2253&amp;C2253&amp;3&amp;E2253,average_median_rates_2_aptFINAL!A:P,16,FALSE)</f>
        <v>2533.856882073751</v>
      </c>
      <c r="H2253">
        <f>IF(D2253&lt;=3,VLOOKUP(A2253&amp;D2253,[1]ratio_condo_family!$A:$F,6,FALSE),0)</f>
        <v>1.0907982583548699</v>
      </c>
      <c r="I2253">
        <f>VLOOKUP(A2253&amp;3,[1]ratio_condo_family!$A:$F,6,FALSE)</f>
        <v>1.1926860077616435</v>
      </c>
      <c r="J2253">
        <f>VLOOKUP(A2253,[1]ratio_family_bedrooms!$A:$K,9,FALSE)</f>
        <v>1.0588235294117647</v>
      </c>
      <c r="K2253">
        <f>VLOOKUP(A2253,[1]ratio_family_bedrooms!$A:$K,10,FALSE)</f>
        <v>1.2222222222222223</v>
      </c>
      <c r="L2253">
        <f>VLOOKUP(A2253,[1]ratio_family_bedrooms!$A:$K,11,FALSE)</f>
        <v>1.5</v>
      </c>
      <c r="M2253">
        <f t="shared" si="35"/>
        <v>1085.6205184309858</v>
      </c>
    </row>
    <row r="2254" spans="1:13" x14ac:dyDescent="0.2">
      <c r="A2254">
        <v>2007</v>
      </c>
      <c r="B2254">
        <v>10</v>
      </c>
      <c r="C2254" t="s">
        <v>59</v>
      </c>
      <c r="D2254">
        <v>1</v>
      </c>
      <c r="E2254" t="s">
        <v>12</v>
      </c>
      <c r="F2254">
        <f>VLOOKUP(A2254&amp;B2254&amp;C2254&amp;D2254&amp;E2254,average_median_rates_2_aptFINAL!A:P,16,FALSE)</f>
        <v>956.80028943560058</v>
      </c>
      <c r="G2254">
        <f>VLOOKUP(A2254&amp;B2254&amp;C2254&amp;3&amp;E2254,average_median_rates_2_aptFINAL!A:P,16,FALSE)</f>
        <v>2305.8845077278829</v>
      </c>
      <c r="H2254">
        <f>IF(D2254&lt;=3,VLOOKUP(A2254&amp;D2254,[1]ratio_condo_family!$A:$F,6,FALSE),0)</f>
        <v>1.0860469566002418</v>
      </c>
      <c r="I2254">
        <f>VLOOKUP(A2254&amp;3,[1]ratio_condo_family!$A:$F,6,FALSE)</f>
        <v>1.1874909030958687</v>
      </c>
      <c r="J2254">
        <f>VLOOKUP(A2254,[1]ratio_family_bedrooms!$A:$K,9,FALSE)</f>
        <v>1.0588235294117647</v>
      </c>
      <c r="K2254">
        <f>VLOOKUP(A2254,[1]ratio_family_bedrooms!$A:$K,10,FALSE)</f>
        <v>1.2222222222222223</v>
      </c>
      <c r="L2254">
        <f>VLOOKUP(A2254,[1]ratio_family_bedrooms!$A:$K,11,FALSE)</f>
        <v>1.5</v>
      </c>
      <c r="M2254">
        <f t="shared" si="35"/>
        <v>1039.1300424157644</v>
      </c>
    </row>
    <row r="2255" spans="1:13" x14ac:dyDescent="0.2">
      <c r="A2255">
        <v>2006</v>
      </c>
      <c r="B2255">
        <v>10</v>
      </c>
      <c r="C2255" t="s">
        <v>59</v>
      </c>
      <c r="D2255">
        <v>1</v>
      </c>
      <c r="E2255" t="s">
        <v>12</v>
      </c>
      <c r="F2255">
        <f>VLOOKUP(A2255&amp;B2255&amp;C2255&amp;D2255&amp;E2255,average_median_rates_2_aptFINAL!A:P,16,FALSE)</f>
        <v>922.87120115774246</v>
      </c>
      <c r="G2255">
        <f>VLOOKUP(A2255&amp;B2255&amp;C2255&amp;3&amp;E2255,average_median_rates_2_aptFINAL!A:P,16,FALSE)</f>
        <v>2279.7237434586846</v>
      </c>
      <c r="H2255">
        <f>IF(D2255&lt;=3,VLOOKUP(A2255&amp;D2255,[1]ratio_condo_family!$A:$F,6,FALSE),0)</f>
        <v>1.0882815364821699</v>
      </c>
      <c r="I2255">
        <f>VLOOKUP(A2255&amp;3,[1]ratio_condo_family!$A:$F,6,FALSE)</f>
        <v>1.1899342074722625</v>
      </c>
      <c r="J2255">
        <f>VLOOKUP(A2255,[1]ratio_family_bedrooms!$A:$K,9,FALSE)</f>
        <v>1.0588235294117647</v>
      </c>
      <c r="K2255">
        <f>VLOOKUP(A2255,[1]ratio_family_bedrooms!$A:$K,10,FALSE)</f>
        <v>1.2222222222222223</v>
      </c>
      <c r="L2255">
        <f>VLOOKUP(A2255,[1]ratio_family_bedrooms!$A:$K,11,FALSE)</f>
        <v>1.4999999999999998</v>
      </c>
      <c r="M2255">
        <f t="shared" si="35"/>
        <v>1004.3436887710936</v>
      </c>
    </row>
    <row r="2256" spans="1:13" x14ac:dyDescent="0.2">
      <c r="A2256">
        <v>2019</v>
      </c>
      <c r="B2256">
        <v>10</v>
      </c>
      <c r="C2256" t="s">
        <v>61</v>
      </c>
      <c r="D2256">
        <v>1</v>
      </c>
      <c r="E2256" t="s">
        <v>12</v>
      </c>
      <c r="F2256">
        <f>VLOOKUP(A2256&amp;B2256&amp;C2256&amp;D2256&amp;E2256,average_median_rates_2_aptFINAL!A:P,16,FALSE)</f>
        <v>1600</v>
      </c>
      <c r="G2256">
        <f>VLOOKUP(A2256&amp;B2256&amp;C2256&amp;3&amp;E2256,average_median_rates_2_aptFINAL!A:P,16,FALSE)</f>
        <v>3592.182784882878</v>
      </c>
      <c r="H2256">
        <f>IF(D2256&lt;=3,VLOOKUP(A2256&amp;D2256,[1]ratio_condo_family!$A:$F,6,FALSE),0)</f>
        <v>1.1105527638190955</v>
      </c>
      <c r="I2256">
        <f>VLOOKUP(A2256&amp;3,[1]ratio_condo_family!$A:$F,6,FALSE)</f>
        <v>1.2142857142857142</v>
      </c>
      <c r="J2256">
        <f>VLOOKUP(A2256,[1]ratio_family_bedrooms!$A:$K,9,FALSE)</f>
        <v>1.0588235294117647</v>
      </c>
      <c r="K2256">
        <f>VLOOKUP(A2256,[1]ratio_family_bedrooms!$A:$K,10,FALSE)</f>
        <v>1.2222222222222223</v>
      </c>
      <c r="L2256">
        <f>VLOOKUP(A2256,[1]ratio_family_bedrooms!$A:$K,11,FALSE)</f>
        <v>1.5</v>
      </c>
      <c r="M2256">
        <f t="shared" si="35"/>
        <v>1776.8844221105528</v>
      </c>
    </row>
    <row r="2257" spans="1:13" x14ac:dyDescent="0.2">
      <c r="A2257">
        <v>2018</v>
      </c>
      <c r="B2257">
        <v>10</v>
      </c>
      <c r="C2257" t="s">
        <v>61</v>
      </c>
      <c r="D2257">
        <v>1</v>
      </c>
      <c r="E2257" t="s">
        <v>12</v>
      </c>
      <c r="F2257">
        <f>VLOOKUP(A2257&amp;B2257&amp;C2257&amp;D2257&amp;E2257,average_median_rates_2_aptFINAL!A:P,16,FALSE)</f>
        <v>1500</v>
      </c>
      <c r="G2257">
        <f>VLOOKUP(A2257&amp;B2257&amp;C2257&amp;3&amp;E2257,average_median_rates_2_aptFINAL!A:P,16,FALSE)</f>
        <v>2925</v>
      </c>
      <c r="H2257">
        <f>IF(D2257&lt;=3,VLOOKUP(A2257&amp;D2257,[1]ratio_condo_family!$A:$F,6,FALSE),0)</f>
        <v>1.14215441659439</v>
      </c>
      <c r="I2257">
        <f>VLOOKUP(A2257&amp;3,[1]ratio_condo_family!$A:$F,6,FALSE)</f>
        <v>1.2488391697927674</v>
      </c>
      <c r="J2257">
        <f>VLOOKUP(A2257,[1]ratio_family_bedrooms!$A:$K,9,FALSE)</f>
        <v>1.0588235294117647</v>
      </c>
      <c r="K2257">
        <f>VLOOKUP(A2257,[1]ratio_family_bedrooms!$A:$K,10,FALSE)</f>
        <v>1.2222222222222221</v>
      </c>
      <c r="L2257">
        <f>VLOOKUP(A2257,[1]ratio_family_bedrooms!$A:$K,11,FALSE)</f>
        <v>1.5</v>
      </c>
      <c r="M2257">
        <f t="shared" si="35"/>
        <v>1713.2316248915849</v>
      </c>
    </row>
    <row r="2258" spans="1:13" x14ac:dyDescent="0.2">
      <c r="A2258">
        <v>2017</v>
      </c>
      <c r="B2258">
        <v>10</v>
      </c>
      <c r="C2258" t="s">
        <v>61</v>
      </c>
      <c r="D2258">
        <v>1</v>
      </c>
      <c r="E2258" t="s">
        <v>12</v>
      </c>
      <c r="F2258">
        <f>VLOOKUP(A2258&amp;B2258&amp;C2258&amp;D2258&amp;E2258,average_median_rates_2_aptFINAL!A:P,16,FALSE)</f>
        <v>1388</v>
      </c>
      <c r="G2258">
        <f>VLOOKUP(A2258&amp;B2258&amp;C2258&amp;3&amp;E2258,average_median_rates_2_aptFINAL!A:P,16,FALSE)</f>
        <v>3000</v>
      </c>
      <c r="H2258">
        <f>IF(D2258&lt;=3,VLOOKUP(A2258&amp;D2258,[1]ratio_condo_family!$A:$F,6,FALSE),0)</f>
        <v>1.2748869450531464</v>
      </c>
      <c r="I2258">
        <f>VLOOKUP(A2258&amp;3,[1]ratio_condo_family!$A:$F,6,FALSE)</f>
        <v>1.3939697915690996</v>
      </c>
      <c r="J2258">
        <f>VLOOKUP(A2258,[1]ratio_family_bedrooms!$A:$K,9,FALSE)</f>
        <v>1.0588235294117647</v>
      </c>
      <c r="K2258">
        <f>VLOOKUP(A2258,[1]ratio_family_bedrooms!$A:$K,10,FALSE)</f>
        <v>1.2222222222222223</v>
      </c>
      <c r="L2258">
        <f>VLOOKUP(A2258,[1]ratio_family_bedrooms!$A:$K,11,FALSE)</f>
        <v>1.5</v>
      </c>
      <c r="M2258">
        <f t="shared" si="35"/>
        <v>1769.5430797337672</v>
      </c>
    </row>
    <row r="2259" spans="1:13" x14ac:dyDescent="0.2">
      <c r="A2259">
        <v>2016</v>
      </c>
      <c r="B2259">
        <v>10</v>
      </c>
      <c r="C2259" t="s">
        <v>61</v>
      </c>
      <c r="D2259">
        <v>1</v>
      </c>
      <c r="E2259" t="s">
        <v>12</v>
      </c>
      <c r="F2259">
        <f>VLOOKUP(A2259&amp;B2259&amp;C2259&amp;D2259&amp;E2259,average_median_rates_2_aptFINAL!A:P,16,FALSE)</f>
        <v>1375</v>
      </c>
      <c r="G2259">
        <f>VLOOKUP(A2259&amp;B2259&amp;C2259&amp;3&amp;E2259,average_median_rates_2_aptFINAL!A:P,16,FALSE)</f>
        <v>2750</v>
      </c>
      <c r="H2259">
        <f>IF(D2259&lt;=3,VLOOKUP(A2259&amp;D2259,[1]ratio_condo_family!$A:$F,6,FALSE),0)</f>
        <v>1.4179359605543278</v>
      </c>
      <c r="I2259">
        <f>VLOOKUP(A2259&amp;3,[1]ratio_condo_family!$A:$F,6,FALSE)</f>
        <v>1.5503805282984133</v>
      </c>
      <c r="J2259">
        <f>VLOOKUP(A2259,[1]ratio_family_bedrooms!$A:$K,9,FALSE)</f>
        <v>1.0588235294117647</v>
      </c>
      <c r="K2259">
        <f>VLOOKUP(A2259,[1]ratio_family_bedrooms!$A:$K,10,FALSE)</f>
        <v>1.2222222222222221</v>
      </c>
      <c r="L2259">
        <f>VLOOKUP(A2259,[1]ratio_family_bedrooms!$A:$K,11,FALSE)</f>
        <v>1.5000000000000002</v>
      </c>
      <c r="M2259">
        <f t="shared" si="35"/>
        <v>1949.6619457622007</v>
      </c>
    </row>
    <row r="2260" spans="1:13" x14ac:dyDescent="0.2">
      <c r="A2260">
        <v>2015</v>
      </c>
      <c r="B2260">
        <v>10</v>
      </c>
      <c r="C2260" t="s">
        <v>61</v>
      </c>
      <c r="D2260">
        <v>1</v>
      </c>
      <c r="E2260" t="s">
        <v>12</v>
      </c>
      <c r="F2260">
        <f>VLOOKUP(A2260&amp;B2260&amp;C2260&amp;D2260&amp;E2260,average_median_rates_2_aptFINAL!A:P,16,FALSE)</f>
        <v>1250</v>
      </c>
      <c r="G2260">
        <f>VLOOKUP(A2260&amp;B2260&amp;C2260&amp;3&amp;E2260,average_median_rates_2_aptFINAL!A:P,16,FALSE)</f>
        <v>2830</v>
      </c>
      <c r="H2260">
        <f>IF(D2260&lt;=3,VLOOKUP(A2260&amp;D2260,[1]ratio_condo_family!$A:$F,6,FALSE),0)</f>
        <v>1.3425040179507959</v>
      </c>
      <c r="I2260">
        <f>VLOOKUP(A2260&amp;3,[1]ratio_condo_family!$A:$F,6,FALSE)</f>
        <v>1.4679027449022439</v>
      </c>
      <c r="J2260">
        <f>VLOOKUP(A2260,[1]ratio_family_bedrooms!$A:$K,9,FALSE)</f>
        <v>1.0588235294117647</v>
      </c>
      <c r="K2260">
        <f>VLOOKUP(A2260,[1]ratio_family_bedrooms!$A:$K,10,FALSE)</f>
        <v>1.2222222222222221</v>
      </c>
      <c r="L2260">
        <f>VLOOKUP(A2260,[1]ratio_family_bedrooms!$A:$K,11,FALSE)</f>
        <v>1.5</v>
      </c>
      <c r="M2260">
        <f t="shared" si="35"/>
        <v>1678.130022438495</v>
      </c>
    </row>
    <row r="2261" spans="1:13" x14ac:dyDescent="0.2">
      <c r="A2261">
        <v>2014</v>
      </c>
      <c r="B2261">
        <v>10</v>
      </c>
      <c r="C2261" t="s">
        <v>61</v>
      </c>
      <c r="D2261">
        <v>1</v>
      </c>
      <c r="E2261" t="s">
        <v>12</v>
      </c>
      <c r="F2261">
        <f>VLOOKUP(A2261&amp;B2261&amp;C2261&amp;D2261&amp;E2261,average_median_rates_2_aptFINAL!A:P,16,FALSE)</f>
        <v>1195</v>
      </c>
      <c r="G2261">
        <f>VLOOKUP(A2261&amp;B2261&amp;C2261&amp;3&amp;E2261,average_median_rates_2_aptFINAL!A:P,16,FALSE)</f>
        <v>2763</v>
      </c>
      <c r="H2261">
        <f>IF(D2261&lt;=3,VLOOKUP(A2261&amp;D2261,[1]ratio_condo_family!$A:$F,6,FALSE),0)</f>
        <v>1.2555575890622022</v>
      </c>
      <c r="I2261">
        <f>VLOOKUP(A2261&amp;3,[1]ratio_condo_family!$A:$F,6,FALSE)</f>
        <v>1.3728349462822982</v>
      </c>
      <c r="J2261">
        <f>VLOOKUP(A2261,[1]ratio_family_bedrooms!$A:$K,9,FALSE)</f>
        <v>1.0588235294117647</v>
      </c>
      <c r="K2261">
        <f>VLOOKUP(A2261,[1]ratio_family_bedrooms!$A:$K,10,FALSE)</f>
        <v>1.2222222222222223</v>
      </c>
      <c r="L2261">
        <f>VLOOKUP(A2261,[1]ratio_family_bedrooms!$A:$K,11,FALSE)</f>
        <v>1.4999999999999998</v>
      </c>
      <c r="M2261">
        <f t="shared" si="35"/>
        <v>1500.3913189293316</v>
      </c>
    </row>
    <row r="2262" spans="1:13" x14ac:dyDescent="0.2">
      <c r="A2262">
        <v>2013</v>
      </c>
      <c r="B2262">
        <v>10</v>
      </c>
      <c r="C2262" t="s">
        <v>61</v>
      </c>
      <c r="D2262">
        <v>1</v>
      </c>
      <c r="E2262" t="s">
        <v>12</v>
      </c>
      <c r="F2262">
        <f>VLOOKUP(A2262&amp;B2262&amp;C2262&amp;D2262&amp;E2262,average_median_rates_2_aptFINAL!A:P,16,FALSE)</f>
        <v>1150</v>
      </c>
      <c r="G2262">
        <f>VLOOKUP(A2262&amp;B2262&amp;C2262&amp;3&amp;E2262,average_median_rates_2_aptFINAL!A:P,16,FALSE)</f>
        <v>2910</v>
      </c>
      <c r="H2262">
        <f>IF(D2262&lt;=3,VLOOKUP(A2262&amp;D2262,[1]ratio_condo_family!$A:$F,6,FALSE),0)</f>
        <v>1.2295474698724942</v>
      </c>
      <c r="I2262">
        <f>VLOOKUP(A2262&amp;3,[1]ratio_condo_family!$A:$F,6,FALSE)</f>
        <v>1.3443953104649797</v>
      </c>
      <c r="J2262">
        <f>VLOOKUP(A2262,[1]ratio_family_bedrooms!$A:$K,9,FALSE)</f>
        <v>1.0588235294117647</v>
      </c>
      <c r="K2262">
        <f>VLOOKUP(A2262,[1]ratio_family_bedrooms!$A:$K,10,FALSE)</f>
        <v>1.2222222222222223</v>
      </c>
      <c r="L2262">
        <f>VLOOKUP(A2262,[1]ratio_family_bedrooms!$A:$K,11,FALSE)</f>
        <v>1.5</v>
      </c>
      <c r="M2262">
        <f t="shared" si="35"/>
        <v>1413.9795903533684</v>
      </c>
    </row>
    <row r="2263" spans="1:13" x14ac:dyDescent="0.2">
      <c r="A2263">
        <v>2012</v>
      </c>
      <c r="B2263">
        <v>10</v>
      </c>
      <c r="C2263" t="s">
        <v>61</v>
      </c>
      <c r="D2263">
        <v>1</v>
      </c>
      <c r="E2263" t="s">
        <v>12</v>
      </c>
      <c r="F2263">
        <f>VLOOKUP(A2263&amp;B2263&amp;C2263&amp;D2263&amp;E2263,average_median_rates_2_aptFINAL!A:P,16,FALSE)</f>
        <v>1100</v>
      </c>
      <c r="G2263">
        <f>VLOOKUP(A2263&amp;B2263&amp;C2263&amp;3&amp;E2263,average_median_rates_2_aptFINAL!A:P,16,FALSE)</f>
        <v>2600</v>
      </c>
      <c r="H2263">
        <f>IF(D2263&lt;=3,VLOOKUP(A2263&amp;D2263,[1]ratio_condo_family!$A:$F,6,FALSE),0)</f>
        <v>1.2496839996609195</v>
      </c>
      <c r="I2263">
        <f>VLOOKUP(A2263&amp;3,[1]ratio_condo_family!$A:$F,6,FALSE)</f>
        <v>1.3664127249039721</v>
      </c>
      <c r="J2263">
        <f>VLOOKUP(A2263,[1]ratio_family_bedrooms!$A:$K,9,FALSE)</f>
        <v>1.0588235294117647</v>
      </c>
      <c r="K2263">
        <f>VLOOKUP(A2263,[1]ratio_family_bedrooms!$A:$K,10,FALSE)</f>
        <v>1.2222222222222221</v>
      </c>
      <c r="L2263">
        <f>VLOOKUP(A2263,[1]ratio_family_bedrooms!$A:$K,11,FALSE)</f>
        <v>1.5000000000000002</v>
      </c>
      <c r="M2263">
        <f t="shared" si="35"/>
        <v>1374.6523996270114</v>
      </c>
    </row>
    <row r="2264" spans="1:13" x14ac:dyDescent="0.2">
      <c r="A2264">
        <v>2011</v>
      </c>
      <c r="B2264">
        <v>10</v>
      </c>
      <c r="C2264" t="s">
        <v>61</v>
      </c>
      <c r="D2264">
        <v>1</v>
      </c>
      <c r="E2264" t="s">
        <v>12</v>
      </c>
      <c r="F2264">
        <f>VLOOKUP(A2264&amp;B2264&amp;C2264&amp;D2264&amp;E2264,average_median_rates_2_aptFINAL!A:P,16,FALSE)</f>
        <v>1075</v>
      </c>
      <c r="G2264">
        <f>VLOOKUP(A2264&amp;B2264&amp;C2264&amp;3&amp;E2264,average_median_rates_2_aptFINAL!A:P,16,FALSE)</f>
        <v>2900</v>
      </c>
      <c r="H2264">
        <f>IF(D2264&lt;=3,VLOOKUP(A2264&amp;D2264,[1]ratio_condo_family!$A:$F,6,FALSE),0)</f>
        <v>1.224226859364828</v>
      </c>
      <c r="I2264">
        <f>VLOOKUP(A2264&amp;3,[1]ratio_condo_family!$A:$F,6,FALSE)</f>
        <v>1.3385777198549491</v>
      </c>
      <c r="J2264">
        <f>VLOOKUP(A2264,[1]ratio_family_bedrooms!$A:$K,9,FALSE)</f>
        <v>1.0588235294117647</v>
      </c>
      <c r="K2264">
        <f>VLOOKUP(A2264,[1]ratio_family_bedrooms!$A:$K,10,FALSE)</f>
        <v>1.2222222222222221</v>
      </c>
      <c r="L2264">
        <f>VLOOKUP(A2264,[1]ratio_family_bedrooms!$A:$K,11,FALSE)</f>
        <v>1.5</v>
      </c>
      <c r="M2264">
        <f t="shared" si="35"/>
        <v>1316.0438738171902</v>
      </c>
    </row>
    <row r="2265" spans="1:13" x14ac:dyDescent="0.2">
      <c r="A2265">
        <v>2010</v>
      </c>
      <c r="B2265">
        <v>10</v>
      </c>
      <c r="C2265" t="s">
        <v>61</v>
      </c>
      <c r="D2265">
        <v>1</v>
      </c>
      <c r="E2265" t="s">
        <v>12</v>
      </c>
      <c r="F2265">
        <f>VLOOKUP(A2265&amp;B2265&amp;C2265&amp;D2265&amp;E2265,average_median_rates_2_aptFINAL!A:P,16,FALSE)</f>
        <v>1050</v>
      </c>
      <c r="G2265">
        <f>VLOOKUP(A2265&amp;B2265&amp;C2265&amp;3&amp;E2265,average_median_rates_2_aptFINAL!A:P,16,FALSE)</f>
        <v>2320</v>
      </c>
      <c r="H2265">
        <f>IF(D2265&lt;=3,VLOOKUP(A2265&amp;D2265,[1]ratio_condo_family!$A:$F,6,FALSE),0)</f>
        <v>1.1412847232423873</v>
      </c>
      <c r="I2265">
        <f>VLOOKUP(A2265&amp;3,[1]ratio_condo_family!$A:$F,6,FALSE)</f>
        <v>1.2478882413474455</v>
      </c>
      <c r="J2265">
        <f>VLOOKUP(A2265,[1]ratio_family_bedrooms!$A:$K,9,FALSE)</f>
        <v>1.0588235294117647</v>
      </c>
      <c r="K2265">
        <f>VLOOKUP(A2265,[1]ratio_family_bedrooms!$A:$K,10,FALSE)</f>
        <v>1.2222222222222223</v>
      </c>
      <c r="L2265">
        <f>VLOOKUP(A2265,[1]ratio_family_bedrooms!$A:$K,11,FALSE)</f>
        <v>1.4999999999999998</v>
      </c>
      <c r="M2265">
        <f t="shared" si="35"/>
        <v>1198.3489594045066</v>
      </c>
    </row>
    <row r="2266" spans="1:13" x14ac:dyDescent="0.2">
      <c r="A2266">
        <v>2009</v>
      </c>
      <c r="B2266">
        <v>10</v>
      </c>
      <c r="C2266" t="s">
        <v>61</v>
      </c>
      <c r="D2266">
        <v>1</v>
      </c>
      <c r="E2266" t="s">
        <v>12</v>
      </c>
      <c r="F2266">
        <f>VLOOKUP(A2266&amp;B2266&amp;C2266&amp;D2266&amp;E2266,average_median_rates_2_aptFINAL!A:P,16,FALSE)</f>
        <v>1037.037037037037</v>
      </c>
      <c r="G2266">
        <f>VLOOKUP(A2266&amp;B2266&amp;C2266&amp;3&amp;E2266,average_median_rates_2_aptFINAL!A:P,16,FALSE)</f>
        <v>2344.8970956874341</v>
      </c>
      <c r="H2266">
        <f>IF(D2266&lt;=3,VLOOKUP(A2266&amp;D2266,[1]ratio_condo_family!$A:$F,6,FALSE),0)</f>
        <v>1.0934652484812573</v>
      </c>
      <c r="I2266">
        <f>VLOOKUP(A2266&amp;3,[1]ratio_condo_family!$A:$F,6,FALSE)</f>
        <v>1.1956021123503855</v>
      </c>
      <c r="J2266">
        <f>VLOOKUP(A2266,[1]ratio_family_bedrooms!$A:$K,9,FALSE)</f>
        <v>1.0588235294117647</v>
      </c>
      <c r="K2266">
        <f>VLOOKUP(A2266,[1]ratio_family_bedrooms!$A:$K,10,FALSE)</f>
        <v>1.2222222222222221</v>
      </c>
      <c r="L2266">
        <f>VLOOKUP(A2266,[1]ratio_family_bedrooms!$A:$K,11,FALSE)</f>
        <v>1.5</v>
      </c>
      <c r="M2266">
        <f t="shared" si="35"/>
        <v>1133.9639613879704</v>
      </c>
    </row>
    <row r="2267" spans="1:13" x14ac:dyDescent="0.2">
      <c r="A2267">
        <v>2008</v>
      </c>
      <c r="B2267">
        <v>10</v>
      </c>
      <c r="C2267" t="s">
        <v>61</v>
      </c>
      <c r="D2267">
        <v>1</v>
      </c>
      <c r="E2267" t="s">
        <v>12</v>
      </c>
      <c r="F2267">
        <f>VLOOKUP(A2267&amp;B2267&amp;C2267&amp;D2267&amp;E2267,average_median_rates_2_aptFINAL!A:P,16,FALSE)</f>
        <v>1007.4074074074074</v>
      </c>
      <c r="G2267">
        <f>VLOOKUP(A2267&amp;B2267&amp;C2267&amp;3&amp;E2267,average_median_rates_2_aptFINAL!A:P,16,FALSE)</f>
        <v>2195.2228129839809</v>
      </c>
      <c r="H2267">
        <f>IF(D2267&lt;=3,VLOOKUP(A2267&amp;D2267,[1]ratio_condo_family!$A:$F,6,FALSE),0)</f>
        <v>1.0907982583548699</v>
      </c>
      <c r="I2267">
        <f>VLOOKUP(A2267&amp;3,[1]ratio_condo_family!$A:$F,6,FALSE)</f>
        <v>1.1926860077616435</v>
      </c>
      <c r="J2267">
        <f>VLOOKUP(A2267,[1]ratio_family_bedrooms!$A:$K,9,FALSE)</f>
        <v>1.0588235294117647</v>
      </c>
      <c r="K2267">
        <f>VLOOKUP(A2267,[1]ratio_family_bedrooms!$A:$K,10,FALSE)</f>
        <v>1.2222222222222223</v>
      </c>
      <c r="L2267">
        <f>VLOOKUP(A2267,[1]ratio_family_bedrooms!$A:$K,11,FALSE)</f>
        <v>1.5</v>
      </c>
      <c r="M2267">
        <f t="shared" si="35"/>
        <v>1098.8782454537948</v>
      </c>
    </row>
    <row r="2268" spans="1:13" x14ac:dyDescent="0.2">
      <c r="A2268">
        <v>2007</v>
      </c>
      <c r="B2268">
        <v>10</v>
      </c>
      <c r="C2268" t="s">
        <v>61</v>
      </c>
      <c r="D2268">
        <v>1</v>
      </c>
      <c r="E2268" t="s">
        <v>12</v>
      </c>
      <c r="F2268">
        <f>VLOOKUP(A2268&amp;B2268&amp;C2268&amp;D2268&amp;E2268,average_median_rates_2_aptFINAL!A:P,16,FALSE)</f>
        <v>948.14814814814804</v>
      </c>
      <c r="G2268">
        <f>VLOOKUP(A2268&amp;B2268&amp;C2268&amp;3&amp;E2268,average_median_rates_2_aptFINAL!A:P,16,FALSE)</f>
        <v>2033.5745876642513</v>
      </c>
      <c r="H2268">
        <f>IF(D2268&lt;=3,VLOOKUP(A2268&amp;D2268,[1]ratio_condo_family!$A:$F,6,FALSE),0)</f>
        <v>1.0860469566002418</v>
      </c>
      <c r="I2268">
        <f>VLOOKUP(A2268&amp;3,[1]ratio_condo_family!$A:$F,6,FALSE)</f>
        <v>1.1874909030958687</v>
      </c>
      <c r="J2268">
        <f>VLOOKUP(A2268,[1]ratio_family_bedrooms!$A:$K,9,FALSE)</f>
        <v>1.0588235294117647</v>
      </c>
      <c r="K2268">
        <f>VLOOKUP(A2268,[1]ratio_family_bedrooms!$A:$K,10,FALSE)</f>
        <v>1.2222222222222223</v>
      </c>
      <c r="L2268">
        <f>VLOOKUP(A2268,[1]ratio_family_bedrooms!$A:$K,11,FALSE)</f>
        <v>1.5</v>
      </c>
      <c r="M2268">
        <f t="shared" si="35"/>
        <v>1029.7334107024512</v>
      </c>
    </row>
    <row r="2269" spans="1:13" x14ac:dyDescent="0.2">
      <c r="A2269">
        <v>2006</v>
      </c>
      <c r="B2269">
        <v>10</v>
      </c>
      <c r="C2269" t="s">
        <v>61</v>
      </c>
      <c r="D2269">
        <v>1</v>
      </c>
      <c r="E2269" t="s">
        <v>12</v>
      </c>
      <c r="F2269">
        <f>VLOOKUP(A2269&amp;B2269&amp;C2269&amp;D2269&amp;E2269,average_median_rates_2_aptFINAL!A:P,16,FALSE)</f>
        <v>924.44444444444434</v>
      </c>
      <c r="G2269">
        <f>VLOOKUP(A2269&amp;B2269&amp;C2269&amp;3&amp;E2269,average_median_rates_2_aptFINAL!A:P,16,FALSE)</f>
        <v>2055.5268157940914</v>
      </c>
      <c r="H2269">
        <f>IF(D2269&lt;=3,VLOOKUP(A2269&amp;D2269,[1]ratio_condo_family!$A:$F,6,FALSE),0)</f>
        <v>1.0882815364821699</v>
      </c>
      <c r="I2269">
        <f>VLOOKUP(A2269&amp;3,[1]ratio_condo_family!$A:$F,6,FALSE)</f>
        <v>1.1899342074722625</v>
      </c>
      <c r="J2269">
        <f>VLOOKUP(A2269,[1]ratio_family_bedrooms!$A:$K,9,FALSE)</f>
        <v>1.0588235294117647</v>
      </c>
      <c r="K2269">
        <f>VLOOKUP(A2269,[1]ratio_family_bedrooms!$A:$K,10,FALSE)</f>
        <v>1.2222222222222223</v>
      </c>
      <c r="L2269">
        <f>VLOOKUP(A2269,[1]ratio_family_bedrooms!$A:$K,11,FALSE)</f>
        <v>1.4999999999999998</v>
      </c>
      <c r="M2269">
        <f t="shared" si="35"/>
        <v>1006.0558203924058</v>
      </c>
    </row>
    <row r="2270" spans="1:13" x14ac:dyDescent="0.2">
      <c r="A2270">
        <v>2019</v>
      </c>
      <c r="B2270">
        <v>10</v>
      </c>
      <c r="C2270" t="s">
        <v>59</v>
      </c>
      <c r="D2270">
        <v>4</v>
      </c>
      <c r="E2270" t="s">
        <v>16</v>
      </c>
      <c r="F2270" t="e">
        <f>VLOOKUP(A2270&amp;B2270&amp;C2270&amp;D2270&amp;E2270,average_median_rates_2_aptFINAL!A:P,16,FALSE)</f>
        <v>#N/A</v>
      </c>
      <c r="G2270">
        <f>VLOOKUP(A2270&amp;B2270&amp;C2270&amp;3&amp;E2270,average_median_rates_2_aptFINAL!A:P,16,FALSE)</f>
        <v>3365.8383534136533</v>
      </c>
      <c r="H2270">
        <f>IF(D2270&lt;=3,VLOOKUP(A2270&amp;D2270,[1]ratio_condo_family!$A:$F,6,FALSE),0)</f>
        <v>0</v>
      </c>
      <c r="I2270">
        <f>VLOOKUP(A2270&amp;3,[1]ratio_condo_family!$A:$F,6,FALSE)</f>
        <v>1.2142857142857142</v>
      </c>
      <c r="J2270">
        <f>VLOOKUP(A2270,[1]ratio_family_bedrooms!$A:$K,9,FALSE)</f>
        <v>1.0588235294117647</v>
      </c>
      <c r="K2270">
        <f>VLOOKUP(A2270,[1]ratio_family_bedrooms!$A:$K,10,FALSE)</f>
        <v>1.2222222222222223</v>
      </c>
      <c r="L2270">
        <f>VLOOKUP(A2270,[1]ratio_family_bedrooms!$A:$K,11,FALSE)</f>
        <v>1.5</v>
      </c>
      <c r="M2270">
        <f t="shared" si="35"/>
        <v>4327.5064543889821</v>
      </c>
    </row>
    <row r="2271" spans="1:13" x14ac:dyDescent="0.2">
      <c r="A2271">
        <v>2019</v>
      </c>
      <c r="B2271">
        <v>10</v>
      </c>
      <c r="C2271" t="s">
        <v>59</v>
      </c>
      <c r="D2271">
        <v>4</v>
      </c>
      <c r="E2271" t="s">
        <v>17</v>
      </c>
      <c r="F2271" t="e">
        <f>VLOOKUP(A2271&amp;B2271&amp;C2271&amp;D2271&amp;E2271,average_median_rates_2_aptFINAL!A:P,16,FALSE)</f>
        <v>#N/A</v>
      </c>
      <c r="G2271">
        <f>VLOOKUP(A2271&amp;B2271&amp;C2271&amp;3&amp;E2271,average_median_rates_2_aptFINAL!A:P,16,FALSE)</f>
        <v>3700</v>
      </c>
      <c r="H2271">
        <f>IF(D2271&lt;=3,VLOOKUP(A2271&amp;D2271,[1]ratio_condo_family!$A:$F,6,FALSE),0)</f>
        <v>0</v>
      </c>
      <c r="I2271">
        <f>VLOOKUP(A2271&amp;3,[1]ratio_condo_family!$A:$F,6,FALSE)</f>
        <v>1.2142857142857142</v>
      </c>
      <c r="J2271">
        <f>VLOOKUP(A2271,[1]ratio_family_bedrooms!$A:$K,9,FALSE)</f>
        <v>1.0588235294117647</v>
      </c>
      <c r="K2271">
        <f>VLOOKUP(A2271,[1]ratio_family_bedrooms!$A:$K,10,FALSE)</f>
        <v>1.2222222222222223</v>
      </c>
      <c r="L2271">
        <f>VLOOKUP(A2271,[1]ratio_family_bedrooms!$A:$K,11,FALSE)</f>
        <v>1.5</v>
      </c>
      <c r="M2271">
        <f t="shared" si="35"/>
        <v>4757.1428571428569</v>
      </c>
    </row>
    <row r="2272" spans="1:13" x14ac:dyDescent="0.2">
      <c r="A2272">
        <v>2019</v>
      </c>
      <c r="B2272">
        <v>10</v>
      </c>
      <c r="C2272" t="s">
        <v>59</v>
      </c>
      <c r="D2272">
        <v>4</v>
      </c>
      <c r="E2272" t="s">
        <v>19</v>
      </c>
      <c r="F2272" t="e">
        <f>VLOOKUP(A2272&amp;B2272&amp;C2272&amp;D2272&amp;E2272,average_median_rates_2_aptFINAL!A:P,16,FALSE)</f>
        <v>#N/A</v>
      </c>
      <c r="G2272">
        <f>VLOOKUP(A2272&amp;B2272&amp;C2272&amp;3&amp;E2272,average_median_rates_2_aptFINAL!A:P,16,FALSE)</f>
        <v>2577</v>
      </c>
      <c r="H2272">
        <f>IF(D2272&lt;=3,VLOOKUP(A2272&amp;D2272,[1]ratio_condo_family!$A:$F,6,FALSE),0)</f>
        <v>0</v>
      </c>
      <c r="I2272">
        <f>VLOOKUP(A2272&amp;3,[1]ratio_condo_family!$A:$F,6,FALSE)</f>
        <v>1.2142857142857142</v>
      </c>
      <c r="J2272">
        <f>VLOOKUP(A2272,[1]ratio_family_bedrooms!$A:$K,9,FALSE)</f>
        <v>1.0588235294117647</v>
      </c>
      <c r="K2272">
        <f>VLOOKUP(A2272,[1]ratio_family_bedrooms!$A:$K,10,FALSE)</f>
        <v>1.2222222222222223</v>
      </c>
      <c r="L2272">
        <f>VLOOKUP(A2272,[1]ratio_family_bedrooms!$A:$K,11,FALSE)</f>
        <v>1.5</v>
      </c>
      <c r="M2272">
        <f t="shared" si="35"/>
        <v>3313.2857142857138</v>
      </c>
    </row>
    <row r="2273" spans="1:13" x14ac:dyDescent="0.2">
      <c r="A2273">
        <v>2019</v>
      </c>
      <c r="B2273">
        <v>10</v>
      </c>
      <c r="C2273" t="s">
        <v>59</v>
      </c>
      <c r="D2273">
        <v>4</v>
      </c>
      <c r="E2273" t="s">
        <v>20</v>
      </c>
      <c r="F2273" t="e">
        <f>VLOOKUP(A2273&amp;B2273&amp;C2273&amp;D2273&amp;E2273,average_median_rates_2_aptFINAL!A:P,16,FALSE)</f>
        <v>#N/A</v>
      </c>
      <c r="G2273">
        <f>VLOOKUP(A2273&amp;B2273&amp;C2273&amp;3&amp;E2273,average_median_rates_2_aptFINAL!A:P,16,FALSE)</f>
        <v>2801</v>
      </c>
      <c r="H2273">
        <f>IF(D2273&lt;=3,VLOOKUP(A2273&amp;D2273,[1]ratio_condo_family!$A:$F,6,FALSE),0)</f>
        <v>0</v>
      </c>
      <c r="I2273">
        <f>VLOOKUP(A2273&amp;3,[1]ratio_condo_family!$A:$F,6,FALSE)</f>
        <v>1.2142857142857142</v>
      </c>
      <c r="J2273">
        <f>VLOOKUP(A2273,[1]ratio_family_bedrooms!$A:$K,9,FALSE)</f>
        <v>1.0588235294117647</v>
      </c>
      <c r="K2273">
        <f>VLOOKUP(A2273,[1]ratio_family_bedrooms!$A:$K,10,FALSE)</f>
        <v>1.2222222222222223</v>
      </c>
      <c r="L2273">
        <f>VLOOKUP(A2273,[1]ratio_family_bedrooms!$A:$K,11,FALSE)</f>
        <v>1.5</v>
      </c>
      <c r="M2273">
        <f t="shared" si="35"/>
        <v>3601.2857142857138</v>
      </c>
    </row>
    <row r="2274" spans="1:13" x14ac:dyDescent="0.2">
      <c r="A2274">
        <v>2019</v>
      </c>
      <c r="B2274">
        <v>10</v>
      </c>
      <c r="C2274" t="s">
        <v>59</v>
      </c>
      <c r="D2274">
        <v>4</v>
      </c>
      <c r="E2274" t="s">
        <v>21</v>
      </c>
      <c r="F2274" t="e">
        <f>VLOOKUP(A2274&amp;B2274&amp;C2274&amp;D2274&amp;E2274,average_median_rates_2_aptFINAL!A:P,16,FALSE)</f>
        <v>#N/A</v>
      </c>
      <c r="G2274">
        <f>VLOOKUP(A2274&amp;B2274&amp;C2274&amp;3&amp;E2274,average_median_rates_2_aptFINAL!A:P,16,FALSE)</f>
        <v>3160</v>
      </c>
      <c r="H2274">
        <f>IF(D2274&lt;=3,VLOOKUP(A2274&amp;D2274,[1]ratio_condo_family!$A:$F,6,FALSE),0)</f>
        <v>0</v>
      </c>
      <c r="I2274">
        <f>VLOOKUP(A2274&amp;3,[1]ratio_condo_family!$A:$F,6,FALSE)</f>
        <v>1.2142857142857142</v>
      </c>
      <c r="J2274">
        <f>VLOOKUP(A2274,[1]ratio_family_bedrooms!$A:$K,9,FALSE)</f>
        <v>1.0588235294117647</v>
      </c>
      <c r="K2274">
        <f>VLOOKUP(A2274,[1]ratio_family_bedrooms!$A:$K,10,FALSE)</f>
        <v>1.2222222222222223</v>
      </c>
      <c r="L2274">
        <f>VLOOKUP(A2274,[1]ratio_family_bedrooms!$A:$K,11,FALSE)</f>
        <v>1.5</v>
      </c>
      <c r="M2274">
        <f t="shared" si="35"/>
        <v>4062.8571428571427</v>
      </c>
    </row>
    <row r="2275" spans="1:13" x14ac:dyDescent="0.2">
      <c r="A2275">
        <v>2019</v>
      </c>
      <c r="B2275">
        <v>10</v>
      </c>
      <c r="C2275" t="s">
        <v>59</v>
      </c>
      <c r="D2275">
        <v>4</v>
      </c>
      <c r="E2275" t="s">
        <v>23</v>
      </c>
      <c r="F2275" t="e">
        <f>VLOOKUP(A2275&amp;B2275&amp;C2275&amp;D2275&amp;E2275,average_median_rates_2_aptFINAL!A:P,16,FALSE)</f>
        <v>#N/A</v>
      </c>
      <c r="G2275">
        <f>VLOOKUP(A2275&amp;B2275&amp;C2275&amp;3&amp;E2275,average_median_rates_2_aptFINAL!A:P,16,FALSE)</f>
        <v>1610</v>
      </c>
      <c r="H2275">
        <f>IF(D2275&lt;=3,VLOOKUP(A2275&amp;D2275,[1]ratio_condo_family!$A:$F,6,FALSE),0)</f>
        <v>0</v>
      </c>
      <c r="I2275">
        <f>VLOOKUP(A2275&amp;3,[1]ratio_condo_family!$A:$F,6,FALSE)</f>
        <v>1.2142857142857142</v>
      </c>
      <c r="J2275">
        <f>VLOOKUP(A2275,[1]ratio_family_bedrooms!$A:$K,9,FALSE)</f>
        <v>1.0588235294117647</v>
      </c>
      <c r="K2275">
        <f>VLOOKUP(A2275,[1]ratio_family_bedrooms!$A:$K,10,FALSE)</f>
        <v>1.2222222222222223</v>
      </c>
      <c r="L2275">
        <f>VLOOKUP(A2275,[1]ratio_family_bedrooms!$A:$K,11,FALSE)</f>
        <v>1.5</v>
      </c>
      <c r="M2275">
        <f t="shared" si="35"/>
        <v>2070</v>
      </c>
    </row>
    <row r="2276" spans="1:13" x14ac:dyDescent="0.2">
      <c r="A2276">
        <v>2019</v>
      </c>
      <c r="B2276">
        <v>10</v>
      </c>
      <c r="C2276" t="s">
        <v>59</v>
      </c>
      <c r="D2276">
        <v>4</v>
      </c>
      <c r="E2276" t="s">
        <v>24</v>
      </c>
      <c r="F2276" t="e">
        <f>VLOOKUP(A2276&amp;B2276&amp;C2276&amp;D2276&amp;E2276,average_median_rates_2_aptFINAL!A:P,16,FALSE)</f>
        <v>#N/A</v>
      </c>
      <c r="G2276">
        <f>VLOOKUP(A2276&amp;B2276&amp;C2276&amp;3&amp;E2276,average_median_rates_2_aptFINAL!A:P,16,FALSE)</f>
        <v>1915.7818394791282</v>
      </c>
      <c r="H2276">
        <f>IF(D2276&lt;=3,VLOOKUP(A2276&amp;D2276,[1]ratio_condo_family!$A:$F,6,FALSE),0)</f>
        <v>0</v>
      </c>
      <c r="I2276">
        <f>VLOOKUP(A2276&amp;3,[1]ratio_condo_family!$A:$F,6,FALSE)</f>
        <v>1.2142857142857142</v>
      </c>
      <c r="J2276">
        <f>VLOOKUP(A2276,[1]ratio_family_bedrooms!$A:$K,9,FALSE)</f>
        <v>1.0588235294117647</v>
      </c>
      <c r="K2276">
        <f>VLOOKUP(A2276,[1]ratio_family_bedrooms!$A:$K,10,FALSE)</f>
        <v>1.2222222222222223</v>
      </c>
      <c r="L2276">
        <f>VLOOKUP(A2276,[1]ratio_family_bedrooms!$A:$K,11,FALSE)</f>
        <v>1.5</v>
      </c>
      <c r="M2276">
        <f t="shared" si="35"/>
        <v>2463.1480793303072</v>
      </c>
    </row>
    <row r="2277" spans="1:13" x14ac:dyDescent="0.2">
      <c r="A2277">
        <v>2019</v>
      </c>
      <c r="B2277">
        <v>10</v>
      </c>
      <c r="C2277" t="s">
        <v>59</v>
      </c>
      <c r="D2277">
        <v>4</v>
      </c>
      <c r="E2277" t="s">
        <v>25</v>
      </c>
      <c r="F2277" t="e">
        <f>VLOOKUP(A2277&amp;B2277&amp;C2277&amp;D2277&amp;E2277,average_median_rates_2_aptFINAL!A:P,16,FALSE)</f>
        <v>#N/A</v>
      </c>
      <c r="G2277">
        <f>VLOOKUP(A2277&amp;B2277&amp;C2277&amp;3&amp;E2277,average_median_rates_2_aptFINAL!A:P,16,FALSE)</f>
        <v>1762</v>
      </c>
      <c r="H2277">
        <f>IF(D2277&lt;=3,VLOOKUP(A2277&amp;D2277,[1]ratio_condo_family!$A:$F,6,FALSE),0)</f>
        <v>0</v>
      </c>
      <c r="I2277">
        <f>VLOOKUP(A2277&amp;3,[1]ratio_condo_family!$A:$F,6,FALSE)</f>
        <v>1.2142857142857142</v>
      </c>
      <c r="J2277">
        <f>VLOOKUP(A2277,[1]ratio_family_bedrooms!$A:$K,9,FALSE)</f>
        <v>1.0588235294117647</v>
      </c>
      <c r="K2277">
        <f>VLOOKUP(A2277,[1]ratio_family_bedrooms!$A:$K,10,FALSE)</f>
        <v>1.2222222222222223</v>
      </c>
      <c r="L2277">
        <f>VLOOKUP(A2277,[1]ratio_family_bedrooms!$A:$K,11,FALSE)</f>
        <v>1.5</v>
      </c>
      <c r="M2277">
        <f t="shared" si="35"/>
        <v>2265.4285714285711</v>
      </c>
    </row>
    <row r="2278" spans="1:13" x14ac:dyDescent="0.2">
      <c r="A2278">
        <v>2019</v>
      </c>
      <c r="B2278">
        <v>10</v>
      </c>
      <c r="C2278" t="s">
        <v>59</v>
      </c>
      <c r="D2278">
        <v>4</v>
      </c>
      <c r="E2278" t="s">
        <v>26</v>
      </c>
      <c r="F2278" t="e">
        <f>VLOOKUP(A2278&amp;B2278&amp;C2278&amp;D2278&amp;E2278,average_median_rates_2_aptFINAL!A:P,16,FALSE)</f>
        <v>#N/A</v>
      </c>
      <c r="G2278">
        <f>VLOOKUP(A2278&amp;B2278&amp;C2278&amp;3&amp;E2278,average_median_rates_2_aptFINAL!A:P,16,FALSE)</f>
        <v>2102</v>
      </c>
      <c r="H2278">
        <f>IF(D2278&lt;=3,VLOOKUP(A2278&amp;D2278,[1]ratio_condo_family!$A:$F,6,FALSE),0)</f>
        <v>0</v>
      </c>
      <c r="I2278">
        <f>VLOOKUP(A2278&amp;3,[1]ratio_condo_family!$A:$F,6,FALSE)</f>
        <v>1.2142857142857142</v>
      </c>
      <c r="J2278">
        <f>VLOOKUP(A2278,[1]ratio_family_bedrooms!$A:$K,9,FALSE)</f>
        <v>1.0588235294117647</v>
      </c>
      <c r="K2278">
        <f>VLOOKUP(A2278,[1]ratio_family_bedrooms!$A:$K,10,FALSE)</f>
        <v>1.2222222222222223</v>
      </c>
      <c r="L2278">
        <f>VLOOKUP(A2278,[1]ratio_family_bedrooms!$A:$K,11,FALSE)</f>
        <v>1.5</v>
      </c>
      <c r="M2278">
        <f t="shared" si="35"/>
        <v>2702.5714285714284</v>
      </c>
    </row>
    <row r="2279" spans="1:13" x14ac:dyDescent="0.2">
      <c r="A2279">
        <v>2019</v>
      </c>
      <c r="B2279">
        <v>10</v>
      </c>
      <c r="C2279" t="s">
        <v>59</v>
      </c>
      <c r="D2279">
        <v>4</v>
      </c>
      <c r="E2279" t="s">
        <v>27</v>
      </c>
      <c r="F2279" t="e">
        <f>VLOOKUP(A2279&amp;B2279&amp;C2279&amp;D2279&amp;E2279,average_median_rates_2_aptFINAL!A:P,16,FALSE)</f>
        <v>#N/A</v>
      </c>
      <c r="G2279">
        <f>VLOOKUP(A2279&amp;B2279&amp;C2279&amp;3&amp;E2279,average_median_rates_2_aptFINAL!A:P,16,FALSE)</f>
        <v>2979</v>
      </c>
      <c r="H2279">
        <f>IF(D2279&lt;=3,VLOOKUP(A2279&amp;D2279,[1]ratio_condo_family!$A:$F,6,FALSE),0)</f>
        <v>0</v>
      </c>
      <c r="I2279">
        <f>VLOOKUP(A2279&amp;3,[1]ratio_condo_family!$A:$F,6,FALSE)</f>
        <v>1.2142857142857142</v>
      </c>
      <c r="J2279">
        <f>VLOOKUP(A2279,[1]ratio_family_bedrooms!$A:$K,9,FALSE)</f>
        <v>1.0588235294117647</v>
      </c>
      <c r="K2279">
        <f>VLOOKUP(A2279,[1]ratio_family_bedrooms!$A:$K,10,FALSE)</f>
        <v>1.2222222222222223</v>
      </c>
      <c r="L2279">
        <f>VLOOKUP(A2279,[1]ratio_family_bedrooms!$A:$K,11,FALSE)</f>
        <v>1.5</v>
      </c>
      <c r="M2279">
        <f t="shared" si="35"/>
        <v>3830.1428571428569</v>
      </c>
    </row>
    <row r="2280" spans="1:13" x14ac:dyDescent="0.2">
      <c r="A2280">
        <v>2019</v>
      </c>
      <c r="B2280">
        <v>10</v>
      </c>
      <c r="C2280" t="s">
        <v>59</v>
      </c>
      <c r="D2280">
        <v>4</v>
      </c>
      <c r="E2280" t="s">
        <v>28</v>
      </c>
      <c r="F2280" t="e">
        <f>VLOOKUP(A2280&amp;B2280&amp;C2280&amp;D2280&amp;E2280,average_median_rates_2_aptFINAL!A:P,16,FALSE)</f>
        <v>#N/A</v>
      </c>
      <c r="G2280">
        <f>VLOOKUP(A2280&amp;B2280&amp;C2280&amp;3&amp;E2280,average_median_rates_2_aptFINAL!A:P,16,FALSE)</f>
        <v>2060</v>
      </c>
      <c r="H2280">
        <f>IF(D2280&lt;=3,VLOOKUP(A2280&amp;D2280,[1]ratio_condo_family!$A:$F,6,FALSE),0)</f>
        <v>0</v>
      </c>
      <c r="I2280">
        <f>VLOOKUP(A2280&amp;3,[1]ratio_condo_family!$A:$F,6,FALSE)</f>
        <v>1.2142857142857142</v>
      </c>
      <c r="J2280">
        <f>VLOOKUP(A2280,[1]ratio_family_bedrooms!$A:$K,9,FALSE)</f>
        <v>1.0588235294117647</v>
      </c>
      <c r="K2280">
        <f>VLOOKUP(A2280,[1]ratio_family_bedrooms!$A:$K,10,FALSE)</f>
        <v>1.2222222222222223</v>
      </c>
      <c r="L2280">
        <f>VLOOKUP(A2280,[1]ratio_family_bedrooms!$A:$K,11,FALSE)</f>
        <v>1.5</v>
      </c>
      <c r="M2280">
        <f t="shared" si="35"/>
        <v>2648.5714285714284</v>
      </c>
    </row>
    <row r="2281" spans="1:13" x14ac:dyDescent="0.2">
      <c r="A2281">
        <v>2019</v>
      </c>
      <c r="B2281">
        <v>10</v>
      </c>
      <c r="C2281" t="s">
        <v>59</v>
      </c>
      <c r="D2281">
        <v>4</v>
      </c>
      <c r="E2281" t="s">
        <v>29</v>
      </c>
      <c r="F2281" t="e">
        <f>VLOOKUP(A2281&amp;B2281&amp;C2281&amp;D2281&amp;E2281,average_median_rates_2_aptFINAL!A:P,16,FALSE)</f>
        <v>#N/A</v>
      </c>
      <c r="G2281">
        <f>VLOOKUP(A2281&amp;B2281&amp;C2281&amp;3&amp;E2281,average_median_rates_2_aptFINAL!A:P,16,FALSE)</f>
        <v>1443</v>
      </c>
      <c r="H2281">
        <f>IF(D2281&lt;=3,VLOOKUP(A2281&amp;D2281,[1]ratio_condo_family!$A:$F,6,FALSE),0)</f>
        <v>0</v>
      </c>
      <c r="I2281">
        <f>VLOOKUP(A2281&amp;3,[1]ratio_condo_family!$A:$F,6,FALSE)</f>
        <v>1.2142857142857142</v>
      </c>
      <c r="J2281">
        <f>VLOOKUP(A2281,[1]ratio_family_bedrooms!$A:$K,9,FALSE)</f>
        <v>1.0588235294117647</v>
      </c>
      <c r="K2281">
        <f>VLOOKUP(A2281,[1]ratio_family_bedrooms!$A:$K,10,FALSE)</f>
        <v>1.2222222222222223</v>
      </c>
      <c r="L2281">
        <f>VLOOKUP(A2281,[1]ratio_family_bedrooms!$A:$K,11,FALSE)</f>
        <v>1.5</v>
      </c>
      <c r="M2281">
        <f t="shared" si="35"/>
        <v>1855.2857142857142</v>
      </c>
    </row>
    <row r="2282" spans="1:13" x14ac:dyDescent="0.2">
      <c r="A2282">
        <v>2019</v>
      </c>
      <c r="B2282">
        <v>10</v>
      </c>
      <c r="C2282" t="s">
        <v>59</v>
      </c>
      <c r="D2282">
        <v>4</v>
      </c>
      <c r="E2282" t="s">
        <v>31</v>
      </c>
      <c r="F2282" t="e">
        <f>VLOOKUP(A2282&amp;B2282&amp;C2282&amp;D2282&amp;E2282,average_median_rates_2_aptFINAL!A:P,16,FALSE)</f>
        <v>#N/A</v>
      </c>
      <c r="G2282">
        <f>VLOOKUP(A2282&amp;B2282&amp;C2282&amp;3&amp;E2282,average_median_rates_2_aptFINAL!A:P,16,FALSE)</f>
        <v>1964</v>
      </c>
      <c r="H2282">
        <f>IF(D2282&lt;=3,VLOOKUP(A2282&amp;D2282,[1]ratio_condo_family!$A:$F,6,FALSE),0)</f>
        <v>0</v>
      </c>
      <c r="I2282">
        <f>VLOOKUP(A2282&amp;3,[1]ratio_condo_family!$A:$F,6,FALSE)</f>
        <v>1.2142857142857142</v>
      </c>
      <c r="J2282">
        <f>VLOOKUP(A2282,[1]ratio_family_bedrooms!$A:$K,9,FALSE)</f>
        <v>1.0588235294117647</v>
      </c>
      <c r="K2282">
        <f>VLOOKUP(A2282,[1]ratio_family_bedrooms!$A:$K,10,FALSE)</f>
        <v>1.2222222222222223</v>
      </c>
      <c r="L2282">
        <f>VLOOKUP(A2282,[1]ratio_family_bedrooms!$A:$K,11,FALSE)</f>
        <v>1.5</v>
      </c>
      <c r="M2282">
        <f t="shared" si="35"/>
        <v>2525.1428571428569</v>
      </c>
    </row>
    <row r="2283" spans="1:13" x14ac:dyDescent="0.2">
      <c r="A2283">
        <v>2019</v>
      </c>
      <c r="B2283">
        <v>10</v>
      </c>
      <c r="C2283" t="s">
        <v>59</v>
      </c>
      <c r="D2283">
        <v>4</v>
      </c>
      <c r="E2283" t="s">
        <v>32</v>
      </c>
      <c r="F2283" t="e">
        <f>VLOOKUP(A2283&amp;B2283&amp;C2283&amp;D2283&amp;E2283,average_median_rates_2_aptFINAL!A:P,16,FALSE)</f>
        <v>#N/A</v>
      </c>
      <c r="G2283">
        <f>VLOOKUP(A2283&amp;B2283&amp;C2283&amp;3&amp;E2283,average_median_rates_2_aptFINAL!A:P,16,FALSE)</f>
        <v>1972</v>
      </c>
      <c r="H2283">
        <f>IF(D2283&lt;=3,VLOOKUP(A2283&amp;D2283,[1]ratio_condo_family!$A:$F,6,FALSE),0)</f>
        <v>0</v>
      </c>
      <c r="I2283">
        <f>VLOOKUP(A2283&amp;3,[1]ratio_condo_family!$A:$F,6,FALSE)</f>
        <v>1.2142857142857142</v>
      </c>
      <c r="J2283">
        <f>VLOOKUP(A2283,[1]ratio_family_bedrooms!$A:$K,9,FALSE)</f>
        <v>1.0588235294117647</v>
      </c>
      <c r="K2283">
        <f>VLOOKUP(A2283,[1]ratio_family_bedrooms!$A:$K,10,FALSE)</f>
        <v>1.2222222222222223</v>
      </c>
      <c r="L2283">
        <f>VLOOKUP(A2283,[1]ratio_family_bedrooms!$A:$K,11,FALSE)</f>
        <v>1.5</v>
      </c>
      <c r="M2283">
        <f t="shared" si="35"/>
        <v>2535.4285714285711</v>
      </c>
    </row>
    <row r="2284" spans="1:13" x14ac:dyDescent="0.2">
      <c r="A2284">
        <v>2019</v>
      </c>
      <c r="B2284">
        <v>10</v>
      </c>
      <c r="C2284" t="s">
        <v>59</v>
      </c>
      <c r="D2284">
        <v>4</v>
      </c>
      <c r="E2284" t="s">
        <v>33</v>
      </c>
      <c r="F2284" t="e">
        <f>VLOOKUP(A2284&amp;B2284&amp;C2284&amp;D2284&amp;E2284,average_median_rates_2_aptFINAL!A:P,16,FALSE)</f>
        <v>#N/A</v>
      </c>
      <c r="G2284">
        <f>VLOOKUP(A2284&amp;B2284&amp;C2284&amp;3&amp;E2284,average_median_rates_2_aptFINAL!A:P,16,FALSE)</f>
        <v>2626</v>
      </c>
      <c r="H2284">
        <f>IF(D2284&lt;=3,VLOOKUP(A2284&amp;D2284,[1]ratio_condo_family!$A:$F,6,FALSE),0)</f>
        <v>0</v>
      </c>
      <c r="I2284">
        <f>VLOOKUP(A2284&amp;3,[1]ratio_condo_family!$A:$F,6,FALSE)</f>
        <v>1.2142857142857142</v>
      </c>
      <c r="J2284">
        <f>VLOOKUP(A2284,[1]ratio_family_bedrooms!$A:$K,9,FALSE)</f>
        <v>1.0588235294117647</v>
      </c>
      <c r="K2284">
        <f>VLOOKUP(A2284,[1]ratio_family_bedrooms!$A:$K,10,FALSE)</f>
        <v>1.2222222222222223</v>
      </c>
      <c r="L2284">
        <f>VLOOKUP(A2284,[1]ratio_family_bedrooms!$A:$K,11,FALSE)</f>
        <v>1.5</v>
      </c>
      <c r="M2284">
        <f t="shared" si="35"/>
        <v>3376.2857142857138</v>
      </c>
    </row>
    <row r="2285" spans="1:13" x14ac:dyDescent="0.2">
      <c r="A2285">
        <v>2019</v>
      </c>
      <c r="B2285">
        <v>10</v>
      </c>
      <c r="C2285" t="s">
        <v>59</v>
      </c>
      <c r="D2285">
        <v>4</v>
      </c>
      <c r="E2285" t="s">
        <v>34</v>
      </c>
      <c r="F2285" t="e">
        <f>VLOOKUP(A2285&amp;B2285&amp;C2285&amp;D2285&amp;E2285,average_median_rates_2_aptFINAL!A:P,16,FALSE)</f>
        <v>#N/A</v>
      </c>
      <c r="G2285">
        <f>VLOOKUP(A2285&amp;B2285&amp;C2285&amp;3&amp;E2285,average_median_rates_2_aptFINAL!A:P,16,FALSE)</f>
        <v>1865</v>
      </c>
      <c r="H2285">
        <f>IF(D2285&lt;=3,VLOOKUP(A2285&amp;D2285,[1]ratio_condo_family!$A:$F,6,FALSE),0)</f>
        <v>0</v>
      </c>
      <c r="I2285">
        <f>VLOOKUP(A2285&amp;3,[1]ratio_condo_family!$A:$F,6,FALSE)</f>
        <v>1.2142857142857142</v>
      </c>
      <c r="J2285">
        <f>VLOOKUP(A2285,[1]ratio_family_bedrooms!$A:$K,9,FALSE)</f>
        <v>1.0588235294117647</v>
      </c>
      <c r="K2285">
        <f>VLOOKUP(A2285,[1]ratio_family_bedrooms!$A:$K,10,FALSE)</f>
        <v>1.2222222222222223</v>
      </c>
      <c r="L2285">
        <f>VLOOKUP(A2285,[1]ratio_family_bedrooms!$A:$K,11,FALSE)</f>
        <v>1.5</v>
      </c>
      <c r="M2285">
        <f t="shared" si="35"/>
        <v>2397.8571428571427</v>
      </c>
    </row>
    <row r="2286" spans="1:13" x14ac:dyDescent="0.2">
      <c r="A2286">
        <v>2019</v>
      </c>
      <c r="B2286">
        <v>10</v>
      </c>
      <c r="C2286" t="s">
        <v>59</v>
      </c>
      <c r="D2286">
        <v>4</v>
      </c>
      <c r="E2286" t="s">
        <v>35</v>
      </c>
      <c r="F2286" t="e">
        <f>VLOOKUP(A2286&amp;B2286&amp;C2286&amp;D2286&amp;E2286,average_median_rates_2_aptFINAL!A:P,16,FALSE)</f>
        <v>#N/A</v>
      </c>
      <c r="G2286">
        <f>VLOOKUP(A2286&amp;B2286&amp;C2286&amp;3&amp;E2286,average_median_rates_2_aptFINAL!A:P,16,FALSE)</f>
        <v>3743</v>
      </c>
      <c r="H2286">
        <f>IF(D2286&lt;=3,VLOOKUP(A2286&amp;D2286,[1]ratio_condo_family!$A:$F,6,FALSE),0)</f>
        <v>0</v>
      </c>
      <c r="I2286">
        <f>VLOOKUP(A2286&amp;3,[1]ratio_condo_family!$A:$F,6,FALSE)</f>
        <v>1.2142857142857142</v>
      </c>
      <c r="J2286">
        <f>VLOOKUP(A2286,[1]ratio_family_bedrooms!$A:$K,9,FALSE)</f>
        <v>1.0588235294117647</v>
      </c>
      <c r="K2286">
        <f>VLOOKUP(A2286,[1]ratio_family_bedrooms!$A:$K,10,FALSE)</f>
        <v>1.2222222222222223</v>
      </c>
      <c r="L2286">
        <f>VLOOKUP(A2286,[1]ratio_family_bedrooms!$A:$K,11,FALSE)</f>
        <v>1.5</v>
      </c>
      <c r="M2286">
        <f t="shared" si="35"/>
        <v>4812.4285714285716</v>
      </c>
    </row>
    <row r="2287" spans="1:13" x14ac:dyDescent="0.2">
      <c r="A2287">
        <v>2019</v>
      </c>
      <c r="B2287">
        <v>10</v>
      </c>
      <c r="C2287" t="s">
        <v>59</v>
      </c>
      <c r="D2287">
        <v>4</v>
      </c>
      <c r="E2287" t="s">
        <v>36</v>
      </c>
      <c r="F2287" t="e">
        <f>VLOOKUP(A2287&amp;B2287&amp;C2287&amp;D2287&amp;E2287,average_median_rates_2_aptFINAL!A:P,16,FALSE)</f>
        <v>#N/A</v>
      </c>
      <c r="G2287">
        <f>VLOOKUP(A2287&amp;B2287&amp;C2287&amp;3&amp;E2287,average_median_rates_2_aptFINAL!A:P,16,FALSE)</f>
        <v>1790</v>
      </c>
      <c r="H2287">
        <f>IF(D2287&lt;=3,VLOOKUP(A2287&amp;D2287,[1]ratio_condo_family!$A:$F,6,FALSE),0)</f>
        <v>0</v>
      </c>
      <c r="I2287">
        <f>VLOOKUP(A2287&amp;3,[1]ratio_condo_family!$A:$F,6,FALSE)</f>
        <v>1.2142857142857142</v>
      </c>
      <c r="J2287">
        <f>VLOOKUP(A2287,[1]ratio_family_bedrooms!$A:$K,9,FALSE)</f>
        <v>1.0588235294117647</v>
      </c>
      <c r="K2287">
        <f>VLOOKUP(A2287,[1]ratio_family_bedrooms!$A:$K,10,FALSE)</f>
        <v>1.2222222222222223</v>
      </c>
      <c r="L2287">
        <f>VLOOKUP(A2287,[1]ratio_family_bedrooms!$A:$K,11,FALSE)</f>
        <v>1.5</v>
      </c>
      <c r="M2287">
        <f t="shared" si="35"/>
        <v>2301.4285714285711</v>
      </c>
    </row>
    <row r="2288" spans="1:13" x14ac:dyDescent="0.2">
      <c r="A2288">
        <v>2019</v>
      </c>
      <c r="B2288">
        <v>10</v>
      </c>
      <c r="C2288" t="s">
        <v>59</v>
      </c>
      <c r="D2288">
        <v>4</v>
      </c>
      <c r="E2288" t="s">
        <v>37</v>
      </c>
      <c r="F2288" t="e">
        <f>VLOOKUP(A2288&amp;B2288&amp;C2288&amp;D2288&amp;E2288,average_median_rates_2_aptFINAL!A:P,16,FALSE)</f>
        <v>#N/A</v>
      </c>
      <c r="G2288">
        <f>VLOOKUP(A2288&amp;B2288&amp;C2288&amp;3&amp;E2288,average_median_rates_2_aptFINAL!A:P,16,FALSE)</f>
        <v>1408.1152314887258</v>
      </c>
      <c r="H2288">
        <f>IF(D2288&lt;=3,VLOOKUP(A2288&amp;D2288,[1]ratio_condo_family!$A:$F,6,FALSE),0)</f>
        <v>0</v>
      </c>
      <c r="I2288">
        <f>VLOOKUP(A2288&amp;3,[1]ratio_condo_family!$A:$F,6,FALSE)</f>
        <v>1.2142857142857142</v>
      </c>
      <c r="J2288">
        <f>VLOOKUP(A2288,[1]ratio_family_bedrooms!$A:$K,9,FALSE)</f>
        <v>1.0588235294117647</v>
      </c>
      <c r="K2288">
        <f>VLOOKUP(A2288,[1]ratio_family_bedrooms!$A:$K,10,FALSE)</f>
        <v>1.2222222222222223</v>
      </c>
      <c r="L2288">
        <f>VLOOKUP(A2288,[1]ratio_family_bedrooms!$A:$K,11,FALSE)</f>
        <v>1.5</v>
      </c>
      <c r="M2288">
        <f t="shared" si="35"/>
        <v>1810.433869056933</v>
      </c>
    </row>
    <row r="2289" spans="1:13" x14ac:dyDescent="0.2">
      <c r="A2289">
        <v>2019</v>
      </c>
      <c r="B2289">
        <v>10</v>
      </c>
      <c r="C2289" t="s">
        <v>59</v>
      </c>
      <c r="D2289">
        <v>4</v>
      </c>
      <c r="E2289" t="s">
        <v>38</v>
      </c>
      <c r="F2289" t="e">
        <f>VLOOKUP(A2289&amp;B2289&amp;C2289&amp;D2289&amp;E2289,average_median_rates_2_aptFINAL!A:P,16,FALSE)</f>
        <v>#N/A</v>
      </c>
      <c r="G2289">
        <f>VLOOKUP(A2289&amp;B2289&amp;C2289&amp;3&amp;E2289,average_median_rates_2_aptFINAL!A:P,16,FALSE)</f>
        <v>1346</v>
      </c>
      <c r="H2289">
        <f>IF(D2289&lt;=3,VLOOKUP(A2289&amp;D2289,[1]ratio_condo_family!$A:$F,6,FALSE),0)</f>
        <v>0</v>
      </c>
      <c r="I2289">
        <f>VLOOKUP(A2289&amp;3,[1]ratio_condo_family!$A:$F,6,FALSE)</f>
        <v>1.2142857142857142</v>
      </c>
      <c r="J2289">
        <f>VLOOKUP(A2289,[1]ratio_family_bedrooms!$A:$K,9,FALSE)</f>
        <v>1.0588235294117647</v>
      </c>
      <c r="K2289">
        <f>VLOOKUP(A2289,[1]ratio_family_bedrooms!$A:$K,10,FALSE)</f>
        <v>1.2222222222222223</v>
      </c>
      <c r="L2289">
        <f>VLOOKUP(A2289,[1]ratio_family_bedrooms!$A:$K,11,FALSE)</f>
        <v>1.5</v>
      </c>
      <c r="M2289">
        <f t="shared" si="35"/>
        <v>1730.5714285714284</v>
      </c>
    </row>
    <row r="2290" spans="1:13" x14ac:dyDescent="0.2">
      <c r="A2290">
        <v>2019</v>
      </c>
      <c r="B2290">
        <v>10</v>
      </c>
      <c r="C2290" t="s">
        <v>59</v>
      </c>
      <c r="D2290">
        <v>4</v>
      </c>
      <c r="E2290" t="s">
        <v>39</v>
      </c>
      <c r="F2290" t="e">
        <f>VLOOKUP(A2290&amp;B2290&amp;C2290&amp;D2290&amp;E2290,average_median_rates_2_aptFINAL!A:P,16,FALSE)</f>
        <v>#N/A</v>
      </c>
      <c r="G2290">
        <f>VLOOKUP(A2290&amp;B2290&amp;C2290&amp;3&amp;E2290,average_median_rates_2_aptFINAL!A:P,16,FALSE)</f>
        <v>1805.6585128392353</v>
      </c>
      <c r="H2290">
        <f>IF(D2290&lt;=3,VLOOKUP(A2290&amp;D2290,[1]ratio_condo_family!$A:$F,6,FALSE),0)</f>
        <v>0</v>
      </c>
      <c r="I2290">
        <f>VLOOKUP(A2290&amp;3,[1]ratio_condo_family!$A:$F,6,FALSE)</f>
        <v>1.2142857142857142</v>
      </c>
      <c r="J2290">
        <f>VLOOKUP(A2290,[1]ratio_family_bedrooms!$A:$K,9,FALSE)</f>
        <v>1.0588235294117647</v>
      </c>
      <c r="K2290">
        <f>VLOOKUP(A2290,[1]ratio_family_bedrooms!$A:$K,10,FALSE)</f>
        <v>1.2222222222222223</v>
      </c>
      <c r="L2290">
        <f>VLOOKUP(A2290,[1]ratio_family_bedrooms!$A:$K,11,FALSE)</f>
        <v>1.5</v>
      </c>
      <c r="M2290">
        <f t="shared" si="35"/>
        <v>2321.5609450790166</v>
      </c>
    </row>
    <row r="2291" spans="1:13" x14ac:dyDescent="0.2">
      <c r="A2291">
        <v>2019</v>
      </c>
      <c r="B2291">
        <v>10</v>
      </c>
      <c r="C2291" t="s">
        <v>59</v>
      </c>
      <c r="D2291">
        <v>4</v>
      </c>
      <c r="E2291" t="s">
        <v>40</v>
      </c>
      <c r="F2291" t="e">
        <f>VLOOKUP(A2291&amp;B2291&amp;C2291&amp;D2291&amp;E2291,average_median_rates_2_aptFINAL!A:P,16,FALSE)</f>
        <v>#N/A</v>
      </c>
      <c r="G2291">
        <f>VLOOKUP(A2291&amp;B2291&amp;C2291&amp;3&amp;E2291,average_median_rates_2_aptFINAL!A:P,16,FALSE)</f>
        <v>2099</v>
      </c>
      <c r="H2291">
        <f>IF(D2291&lt;=3,VLOOKUP(A2291&amp;D2291,[1]ratio_condo_family!$A:$F,6,FALSE),0)</f>
        <v>0</v>
      </c>
      <c r="I2291">
        <f>VLOOKUP(A2291&amp;3,[1]ratio_condo_family!$A:$F,6,FALSE)</f>
        <v>1.2142857142857142</v>
      </c>
      <c r="J2291">
        <f>VLOOKUP(A2291,[1]ratio_family_bedrooms!$A:$K,9,FALSE)</f>
        <v>1.0588235294117647</v>
      </c>
      <c r="K2291">
        <f>VLOOKUP(A2291,[1]ratio_family_bedrooms!$A:$K,10,FALSE)</f>
        <v>1.2222222222222223</v>
      </c>
      <c r="L2291">
        <f>VLOOKUP(A2291,[1]ratio_family_bedrooms!$A:$K,11,FALSE)</f>
        <v>1.5</v>
      </c>
      <c r="M2291">
        <f t="shared" si="35"/>
        <v>2698.7142857142858</v>
      </c>
    </row>
    <row r="2292" spans="1:13" x14ac:dyDescent="0.2">
      <c r="A2292">
        <v>2019</v>
      </c>
      <c r="B2292">
        <v>10</v>
      </c>
      <c r="C2292" t="s">
        <v>59</v>
      </c>
      <c r="D2292">
        <v>4</v>
      </c>
      <c r="E2292" t="s">
        <v>41</v>
      </c>
      <c r="F2292" t="e">
        <f>VLOOKUP(A2292&amp;B2292&amp;C2292&amp;D2292&amp;E2292,average_median_rates_2_aptFINAL!A:P,16,FALSE)</f>
        <v>#N/A</v>
      </c>
      <c r="G2292">
        <f>VLOOKUP(A2292&amp;B2292&amp;C2292&amp;3&amp;E2292,average_median_rates_2_aptFINAL!A:P,16,FALSE)</f>
        <v>1455</v>
      </c>
      <c r="H2292">
        <f>IF(D2292&lt;=3,VLOOKUP(A2292&amp;D2292,[1]ratio_condo_family!$A:$F,6,FALSE),0)</f>
        <v>0</v>
      </c>
      <c r="I2292">
        <f>VLOOKUP(A2292&amp;3,[1]ratio_condo_family!$A:$F,6,FALSE)</f>
        <v>1.2142857142857142</v>
      </c>
      <c r="J2292">
        <f>VLOOKUP(A2292,[1]ratio_family_bedrooms!$A:$K,9,FALSE)</f>
        <v>1.0588235294117647</v>
      </c>
      <c r="K2292">
        <f>VLOOKUP(A2292,[1]ratio_family_bedrooms!$A:$K,10,FALSE)</f>
        <v>1.2222222222222223</v>
      </c>
      <c r="L2292">
        <f>VLOOKUP(A2292,[1]ratio_family_bedrooms!$A:$K,11,FALSE)</f>
        <v>1.5</v>
      </c>
      <c r="M2292">
        <f t="shared" si="35"/>
        <v>1870.7142857142858</v>
      </c>
    </row>
    <row r="2293" spans="1:13" x14ac:dyDescent="0.2">
      <c r="A2293">
        <v>2019</v>
      </c>
      <c r="B2293">
        <v>10</v>
      </c>
      <c r="C2293" t="s">
        <v>59</v>
      </c>
      <c r="D2293">
        <v>4</v>
      </c>
      <c r="E2293" t="s">
        <v>42</v>
      </c>
      <c r="F2293" t="e">
        <f>VLOOKUP(A2293&amp;B2293&amp;C2293&amp;D2293&amp;E2293,average_median_rates_2_aptFINAL!A:P,16,FALSE)</f>
        <v>#N/A</v>
      </c>
      <c r="G2293">
        <f>VLOOKUP(A2293&amp;B2293&amp;C2293&amp;3&amp;E2293,average_median_rates_2_aptFINAL!A:P,16,FALSE)</f>
        <v>1542</v>
      </c>
      <c r="H2293">
        <f>IF(D2293&lt;=3,VLOOKUP(A2293&amp;D2293,[1]ratio_condo_family!$A:$F,6,FALSE),0)</f>
        <v>0</v>
      </c>
      <c r="I2293">
        <f>VLOOKUP(A2293&amp;3,[1]ratio_condo_family!$A:$F,6,FALSE)</f>
        <v>1.2142857142857142</v>
      </c>
      <c r="J2293">
        <f>VLOOKUP(A2293,[1]ratio_family_bedrooms!$A:$K,9,FALSE)</f>
        <v>1.0588235294117647</v>
      </c>
      <c r="K2293">
        <f>VLOOKUP(A2293,[1]ratio_family_bedrooms!$A:$K,10,FALSE)</f>
        <v>1.2222222222222223</v>
      </c>
      <c r="L2293">
        <f>VLOOKUP(A2293,[1]ratio_family_bedrooms!$A:$K,11,FALSE)</f>
        <v>1.5</v>
      </c>
      <c r="M2293">
        <f t="shared" si="35"/>
        <v>1982.5714285714284</v>
      </c>
    </row>
    <row r="2294" spans="1:13" x14ac:dyDescent="0.2">
      <c r="A2294">
        <v>2019</v>
      </c>
      <c r="B2294">
        <v>10</v>
      </c>
      <c r="C2294" t="s">
        <v>59</v>
      </c>
      <c r="D2294">
        <v>4</v>
      </c>
      <c r="E2294" t="s">
        <v>43</v>
      </c>
      <c r="F2294" t="e">
        <f>VLOOKUP(A2294&amp;B2294&amp;C2294&amp;D2294&amp;E2294,average_median_rates_2_aptFINAL!A:P,16,FALSE)</f>
        <v>#N/A</v>
      </c>
      <c r="G2294">
        <f>VLOOKUP(A2294&amp;B2294&amp;C2294&amp;3&amp;E2294,average_median_rates_2_aptFINAL!A:P,16,FALSE)</f>
        <v>2063</v>
      </c>
      <c r="H2294">
        <f>IF(D2294&lt;=3,VLOOKUP(A2294&amp;D2294,[1]ratio_condo_family!$A:$F,6,FALSE),0)</f>
        <v>0</v>
      </c>
      <c r="I2294">
        <f>VLOOKUP(A2294&amp;3,[1]ratio_condo_family!$A:$F,6,FALSE)</f>
        <v>1.2142857142857142</v>
      </c>
      <c r="J2294">
        <f>VLOOKUP(A2294,[1]ratio_family_bedrooms!$A:$K,9,FALSE)</f>
        <v>1.0588235294117647</v>
      </c>
      <c r="K2294">
        <f>VLOOKUP(A2294,[1]ratio_family_bedrooms!$A:$K,10,FALSE)</f>
        <v>1.2222222222222223</v>
      </c>
      <c r="L2294">
        <f>VLOOKUP(A2294,[1]ratio_family_bedrooms!$A:$K,11,FALSE)</f>
        <v>1.5</v>
      </c>
      <c r="M2294">
        <f t="shared" si="35"/>
        <v>2652.4285714285711</v>
      </c>
    </row>
    <row r="2295" spans="1:13" x14ac:dyDescent="0.2">
      <c r="A2295">
        <v>2019</v>
      </c>
      <c r="B2295">
        <v>10</v>
      </c>
      <c r="C2295" t="s">
        <v>59</v>
      </c>
      <c r="D2295">
        <v>4</v>
      </c>
      <c r="E2295" t="s">
        <v>60</v>
      </c>
      <c r="F2295" t="e">
        <f>VLOOKUP(A2295&amp;B2295&amp;C2295&amp;D2295&amp;E2295,average_median_rates_2_aptFINAL!A:P,16,FALSE)</f>
        <v>#N/A</v>
      </c>
      <c r="G2295">
        <f>VLOOKUP(A2295&amp;B2295&amp;C2295&amp;3&amp;E2295,average_median_rates_2_aptFINAL!A:P,16,FALSE)</f>
        <v>1869.1779238164777</v>
      </c>
      <c r="H2295">
        <f>IF(D2295&lt;=3,VLOOKUP(A2295&amp;D2295,[1]ratio_condo_family!$A:$F,6,FALSE),0)</f>
        <v>0</v>
      </c>
      <c r="I2295">
        <f>VLOOKUP(A2295&amp;3,[1]ratio_condo_family!$A:$F,6,FALSE)</f>
        <v>1.2142857142857142</v>
      </c>
      <c r="J2295">
        <f>VLOOKUP(A2295,[1]ratio_family_bedrooms!$A:$K,9,FALSE)</f>
        <v>1.0588235294117647</v>
      </c>
      <c r="K2295">
        <f>VLOOKUP(A2295,[1]ratio_family_bedrooms!$A:$K,10,FALSE)</f>
        <v>1.2222222222222223</v>
      </c>
      <c r="L2295">
        <f>VLOOKUP(A2295,[1]ratio_family_bedrooms!$A:$K,11,FALSE)</f>
        <v>1.5</v>
      </c>
      <c r="M2295">
        <f t="shared" si="35"/>
        <v>2403.2287591926138</v>
      </c>
    </row>
    <row r="2296" spans="1:13" x14ac:dyDescent="0.2">
      <c r="A2296">
        <v>2019</v>
      </c>
      <c r="B2296">
        <v>10</v>
      </c>
      <c r="C2296" t="s">
        <v>59</v>
      </c>
      <c r="D2296">
        <v>5</v>
      </c>
      <c r="E2296" t="s">
        <v>12</v>
      </c>
      <c r="F2296" t="e">
        <f>VLOOKUP(A2296&amp;B2296&amp;C2296&amp;D2296&amp;E2296,average_median_rates_2_aptFINAL!A:P,16,FALSE)</f>
        <v>#N/A</v>
      </c>
      <c r="G2296">
        <f>VLOOKUP(A2296&amp;B2296&amp;C2296&amp;3&amp;E2296,average_median_rates_2_aptFINAL!A:P,16,FALSE)</f>
        <v>3508</v>
      </c>
      <c r="H2296">
        <f>IF(D2296&lt;=3,VLOOKUP(A2296&amp;D2296,[1]ratio_condo_family!$A:$F,6,FALSE),0)</f>
        <v>0</v>
      </c>
      <c r="I2296">
        <f>VLOOKUP(A2296&amp;3,[1]ratio_condo_family!$A:$F,6,FALSE)</f>
        <v>1.2142857142857142</v>
      </c>
      <c r="J2296">
        <f>VLOOKUP(A2296,[1]ratio_family_bedrooms!$A:$K,9,FALSE)</f>
        <v>1.0588235294117647</v>
      </c>
      <c r="K2296">
        <f>VLOOKUP(A2296,[1]ratio_family_bedrooms!$A:$K,10,FALSE)</f>
        <v>1.2222222222222223</v>
      </c>
      <c r="L2296">
        <f>VLOOKUP(A2296,[1]ratio_family_bedrooms!$A:$K,11,FALSE)</f>
        <v>1.5</v>
      </c>
      <c r="M2296">
        <f t="shared" si="35"/>
        <v>5512.5714285714284</v>
      </c>
    </row>
    <row r="2297" spans="1:13" x14ac:dyDescent="0.2">
      <c r="A2297">
        <v>2019</v>
      </c>
      <c r="B2297">
        <v>10</v>
      </c>
      <c r="C2297" t="s">
        <v>59</v>
      </c>
      <c r="D2297">
        <v>5</v>
      </c>
      <c r="E2297" t="s">
        <v>16</v>
      </c>
      <c r="F2297" t="e">
        <f>VLOOKUP(A2297&amp;B2297&amp;C2297&amp;D2297&amp;E2297,average_median_rates_2_aptFINAL!A:P,16,FALSE)</f>
        <v>#N/A</v>
      </c>
      <c r="G2297">
        <f>VLOOKUP(A2297&amp;B2297&amp;C2297&amp;3&amp;E2297,average_median_rates_2_aptFINAL!A:P,16,FALSE)</f>
        <v>3365.8383534136533</v>
      </c>
      <c r="H2297">
        <f>IF(D2297&lt;=3,VLOOKUP(A2297&amp;D2297,[1]ratio_condo_family!$A:$F,6,FALSE),0)</f>
        <v>0</v>
      </c>
      <c r="I2297">
        <f>VLOOKUP(A2297&amp;3,[1]ratio_condo_family!$A:$F,6,FALSE)</f>
        <v>1.2142857142857142</v>
      </c>
      <c r="J2297">
        <f>VLOOKUP(A2297,[1]ratio_family_bedrooms!$A:$K,9,FALSE)</f>
        <v>1.0588235294117647</v>
      </c>
      <c r="K2297">
        <f>VLOOKUP(A2297,[1]ratio_family_bedrooms!$A:$K,10,FALSE)</f>
        <v>1.2222222222222223</v>
      </c>
      <c r="L2297">
        <f>VLOOKUP(A2297,[1]ratio_family_bedrooms!$A:$K,11,FALSE)</f>
        <v>1.5</v>
      </c>
      <c r="M2297">
        <f t="shared" si="35"/>
        <v>5289.1745553643123</v>
      </c>
    </row>
    <row r="2298" spans="1:13" x14ac:dyDescent="0.2">
      <c r="A2298">
        <v>2019</v>
      </c>
      <c r="B2298">
        <v>10</v>
      </c>
      <c r="C2298" t="s">
        <v>59</v>
      </c>
      <c r="D2298">
        <v>5</v>
      </c>
      <c r="E2298" t="s">
        <v>17</v>
      </c>
      <c r="F2298" t="e">
        <f>VLOOKUP(A2298&amp;B2298&amp;C2298&amp;D2298&amp;E2298,average_median_rates_2_aptFINAL!A:P,16,FALSE)</f>
        <v>#N/A</v>
      </c>
      <c r="G2298">
        <f>VLOOKUP(A2298&amp;B2298&amp;C2298&amp;3&amp;E2298,average_median_rates_2_aptFINAL!A:P,16,FALSE)</f>
        <v>3700</v>
      </c>
      <c r="H2298">
        <f>IF(D2298&lt;=3,VLOOKUP(A2298&amp;D2298,[1]ratio_condo_family!$A:$F,6,FALSE),0)</f>
        <v>0</v>
      </c>
      <c r="I2298">
        <f>VLOOKUP(A2298&amp;3,[1]ratio_condo_family!$A:$F,6,FALSE)</f>
        <v>1.2142857142857142</v>
      </c>
      <c r="J2298">
        <f>VLOOKUP(A2298,[1]ratio_family_bedrooms!$A:$K,9,FALSE)</f>
        <v>1.0588235294117647</v>
      </c>
      <c r="K2298">
        <f>VLOOKUP(A2298,[1]ratio_family_bedrooms!$A:$K,10,FALSE)</f>
        <v>1.2222222222222223</v>
      </c>
      <c r="L2298">
        <f>VLOOKUP(A2298,[1]ratio_family_bedrooms!$A:$K,11,FALSE)</f>
        <v>1.5</v>
      </c>
      <c r="M2298">
        <f t="shared" si="35"/>
        <v>5814.2857142857147</v>
      </c>
    </row>
    <row r="2299" spans="1:13" x14ac:dyDescent="0.2">
      <c r="A2299">
        <v>2019</v>
      </c>
      <c r="B2299">
        <v>10</v>
      </c>
      <c r="C2299" t="s">
        <v>59</v>
      </c>
      <c r="D2299">
        <v>5</v>
      </c>
      <c r="E2299" t="s">
        <v>19</v>
      </c>
      <c r="F2299" t="e">
        <f>VLOOKUP(A2299&amp;B2299&amp;C2299&amp;D2299&amp;E2299,average_median_rates_2_aptFINAL!A:P,16,FALSE)</f>
        <v>#N/A</v>
      </c>
      <c r="G2299">
        <f>VLOOKUP(A2299&amp;B2299&amp;C2299&amp;3&amp;E2299,average_median_rates_2_aptFINAL!A:P,16,FALSE)</f>
        <v>2577</v>
      </c>
      <c r="H2299">
        <f>IF(D2299&lt;=3,VLOOKUP(A2299&amp;D2299,[1]ratio_condo_family!$A:$F,6,FALSE),0)</f>
        <v>0</v>
      </c>
      <c r="I2299">
        <f>VLOOKUP(A2299&amp;3,[1]ratio_condo_family!$A:$F,6,FALSE)</f>
        <v>1.2142857142857142</v>
      </c>
      <c r="J2299">
        <f>VLOOKUP(A2299,[1]ratio_family_bedrooms!$A:$K,9,FALSE)</f>
        <v>1.0588235294117647</v>
      </c>
      <c r="K2299">
        <f>VLOOKUP(A2299,[1]ratio_family_bedrooms!$A:$K,10,FALSE)</f>
        <v>1.2222222222222223</v>
      </c>
      <c r="L2299">
        <f>VLOOKUP(A2299,[1]ratio_family_bedrooms!$A:$K,11,FALSE)</f>
        <v>1.5</v>
      </c>
      <c r="M2299">
        <f t="shared" si="35"/>
        <v>4049.5714285714284</v>
      </c>
    </row>
    <row r="2300" spans="1:13" x14ac:dyDescent="0.2">
      <c r="A2300">
        <v>2019</v>
      </c>
      <c r="B2300">
        <v>10</v>
      </c>
      <c r="C2300" t="s">
        <v>59</v>
      </c>
      <c r="D2300">
        <v>5</v>
      </c>
      <c r="E2300" t="s">
        <v>20</v>
      </c>
      <c r="F2300" t="e">
        <f>VLOOKUP(A2300&amp;B2300&amp;C2300&amp;D2300&amp;E2300,average_median_rates_2_aptFINAL!A:P,16,FALSE)</f>
        <v>#N/A</v>
      </c>
      <c r="G2300">
        <f>VLOOKUP(A2300&amp;B2300&amp;C2300&amp;3&amp;E2300,average_median_rates_2_aptFINAL!A:P,16,FALSE)</f>
        <v>2801</v>
      </c>
      <c r="H2300">
        <f>IF(D2300&lt;=3,VLOOKUP(A2300&amp;D2300,[1]ratio_condo_family!$A:$F,6,FALSE),0)</f>
        <v>0</v>
      </c>
      <c r="I2300">
        <f>VLOOKUP(A2300&amp;3,[1]ratio_condo_family!$A:$F,6,FALSE)</f>
        <v>1.2142857142857142</v>
      </c>
      <c r="J2300">
        <f>VLOOKUP(A2300,[1]ratio_family_bedrooms!$A:$K,9,FALSE)</f>
        <v>1.0588235294117647</v>
      </c>
      <c r="K2300">
        <f>VLOOKUP(A2300,[1]ratio_family_bedrooms!$A:$K,10,FALSE)</f>
        <v>1.2222222222222223</v>
      </c>
      <c r="L2300">
        <f>VLOOKUP(A2300,[1]ratio_family_bedrooms!$A:$K,11,FALSE)</f>
        <v>1.5</v>
      </c>
      <c r="M2300">
        <f t="shared" si="35"/>
        <v>4401.5714285714284</v>
      </c>
    </row>
    <row r="2301" spans="1:13" x14ac:dyDescent="0.2">
      <c r="A2301">
        <v>2019</v>
      </c>
      <c r="B2301">
        <v>10</v>
      </c>
      <c r="C2301" t="s">
        <v>59</v>
      </c>
      <c r="D2301">
        <v>5</v>
      </c>
      <c r="E2301" t="s">
        <v>21</v>
      </c>
      <c r="F2301" t="e">
        <f>VLOOKUP(A2301&amp;B2301&amp;C2301&amp;D2301&amp;E2301,average_median_rates_2_aptFINAL!A:P,16,FALSE)</f>
        <v>#N/A</v>
      </c>
      <c r="G2301">
        <f>VLOOKUP(A2301&amp;B2301&amp;C2301&amp;3&amp;E2301,average_median_rates_2_aptFINAL!A:P,16,FALSE)</f>
        <v>3160</v>
      </c>
      <c r="H2301">
        <f>IF(D2301&lt;=3,VLOOKUP(A2301&amp;D2301,[1]ratio_condo_family!$A:$F,6,FALSE),0)</f>
        <v>0</v>
      </c>
      <c r="I2301">
        <f>VLOOKUP(A2301&amp;3,[1]ratio_condo_family!$A:$F,6,FALSE)</f>
        <v>1.2142857142857142</v>
      </c>
      <c r="J2301">
        <f>VLOOKUP(A2301,[1]ratio_family_bedrooms!$A:$K,9,FALSE)</f>
        <v>1.0588235294117647</v>
      </c>
      <c r="K2301">
        <f>VLOOKUP(A2301,[1]ratio_family_bedrooms!$A:$K,10,FALSE)</f>
        <v>1.2222222222222223</v>
      </c>
      <c r="L2301">
        <f>VLOOKUP(A2301,[1]ratio_family_bedrooms!$A:$K,11,FALSE)</f>
        <v>1.5</v>
      </c>
      <c r="M2301">
        <f t="shared" si="35"/>
        <v>4965.7142857142862</v>
      </c>
    </row>
    <row r="2302" spans="1:13" x14ac:dyDescent="0.2">
      <c r="A2302">
        <v>2019</v>
      </c>
      <c r="B2302">
        <v>10</v>
      </c>
      <c r="C2302" t="s">
        <v>59</v>
      </c>
      <c r="D2302">
        <v>5</v>
      </c>
      <c r="E2302" t="s">
        <v>23</v>
      </c>
      <c r="F2302" t="e">
        <f>VLOOKUP(A2302&amp;B2302&amp;C2302&amp;D2302&amp;E2302,average_median_rates_2_aptFINAL!A:P,16,FALSE)</f>
        <v>#N/A</v>
      </c>
      <c r="G2302">
        <f>VLOOKUP(A2302&amp;B2302&amp;C2302&amp;3&amp;E2302,average_median_rates_2_aptFINAL!A:P,16,FALSE)</f>
        <v>1610</v>
      </c>
      <c r="H2302">
        <f>IF(D2302&lt;=3,VLOOKUP(A2302&amp;D2302,[1]ratio_condo_family!$A:$F,6,FALSE),0)</f>
        <v>0</v>
      </c>
      <c r="I2302">
        <f>VLOOKUP(A2302&amp;3,[1]ratio_condo_family!$A:$F,6,FALSE)</f>
        <v>1.2142857142857142</v>
      </c>
      <c r="J2302">
        <f>VLOOKUP(A2302,[1]ratio_family_bedrooms!$A:$K,9,FALSE)</f>
        <v>1.0588235294117647</v>
      </c>
      <c r="K2302">
        <f>VLOOKUP(A2302,[1]ratio_family_bedrooms!$A:$K,10,FALSE)</f>
        <v>1.2222222222222223</v>
      </c>
      <c r="L2302">
        <f>VLOOKUP(A2302,[1]ratio_family_bedrooms!$A:$K,11,FALSE)</f>
        <v>1.5</v>
      </c>
      <c r="M2302">
        <f t="shared" si="35"/>
        <v>2530</v>
      </c>
    </row>
    <row r="2303" spans="1:13" x14ac:dyDescent="0.2">
      <c r="A2303">
        <v>2019</v>
      </c>
      <c r="B2303">
        <v>10</v>
      </c>
      <c r="C2303" t="s">
        <v>59</v>
      </c>
      <c r="D2303">
        <v>5</v>
      </c>
      <c r="E2303" t="s">
        <v>24</v>
      </c>
      <c r="F2303" t="e">
        <f>VLOOKUP(A2303&amp;B2303&amp;C2303&amp;D2303&amp;E2303,average_median_rates_2_aptFINAL!A:P,16,FALSE)</f>
        <v>#N/A</v>
      </c>
      <c r="G2303">
        <f>VLOOKUP(A2303&amp;B2303&amp;C2303&amp;3&amp;E2303,average_median_rates_2_aptFINAL!A:P,16,FALSE)</f>
        <v>1915.7818394791282</v>
      </c>
      <c r="H2303">
        <f>IF(D2303&lt;=3,VLOOKUP(A2303&amp;D2303,[1]ratio_condo_family!$A:$F,6,FALSE),0)</f>
        <v>0</v>
      </c>
      <c r="I2303">
        <f>VLOOKUP(A2303&amp;3,[1]ratio_condo_family!$A:$F,6,FALSE)</f>
        <v>1.2142857142857142</v>
      </c>
      <c r="J2303">
        <f>VLOOKUP(A2303,[1]ratio_family_bedrooms!$A:$K,9,FALSE)</f>
        <v>1.0588235294117647</v>
      </c>
      <c r="K2303">
        <f>VLOOKUP(A2303,[1]ratio_family_bedrooms!$A:$K,10,FALSE)</f>
        <v>1.2222222222222223</v>
      </c>
      <c r="L2303">
        <f>VLOOKUP(A2303,[1]ratio_family_bedrooms!$A:$K,11,FALSE)</f>
        <v>1.5</v>
      </c>
      <c r="M2303">
        <f t="shared" si="35"/>
        <v>3010.5143191814868</v>
      </c>
    </row>
    <row r="2304" spans="1:13" x14ac:dyDescent="0.2">
      <c r="A2304">
        <v>2019</v>
      </c>
      <c r="B2304">
        <v>10</v>
      </c>
      <c r="C2304" t="s">
        <v>59</v>
      </c>
      <c r="D2304">
        <v>5</v>
      </c>
      <c r="E2304" t="s">
        <v>25</v>
      </c>
      <c r="F2304" t="e">
        <f>VLOOKUP(A2304&amp;B2304&amp;C2304&amp;D2304&amp;E2304,average_median_rates_2_aptFINAL!A:P,16,FALSE)</f>
        <v>#N/A</v>
      </c>
      <c r="G2304">
        <f>VLOOKUP(A2304&amp;B2304&amp;C2304&amp;3&amp;E2304,average_median_rates_2_aptFINAL!A:P,16,FALSE)</f>
        <v>1762</v>
      </c>
      <c r="H2304">
        <f>IF(D2304&lt;=3,VLOOKUP(A2304&amp;D2304,[1]ratio_condo_family!$A:$F,6,FALSE),0)</f>
        <v>0</v>
      </c>
      <c r="I2304">
        <f>VLOOKUP(A2304&amp;3,[1]ratio_condo_family!$A:$F,6,FALSE)</f>
        <v>1.2142857142857142</v>
      </c>
      <c r="J2304">
        <f>VLOOKUP(A2304,[1]ratio_family_bedrooms!$A:$K,9,FALSE)</f>
        <v>1.0588235294117647</v>
      </c>
      <c r="K2304">
        <f>VLOOKUP(A2304,[1]ratio_family_bedrooms!$A:$K,10,FALSE)</f>
        <v>1.2222222222222223</v>
      </c>
      <c r="L2304">
        <f>VLOOKUP(A2304,[1]ratio_family_bedrooms!$A:$K,11,FALSE)</f>
        <v>1.5</v>
      </c>
      <c r="M2304">
        <f t="shared" si="35"/>
        <v>2768.8571428571427</v>
      </c>
    </row>
    <row r="2305" spans="1:13" x14ac:dyDescent="0.2">
      <c r="A2305">
        <v>2019</v>
      </c>
      <c r="B2305">
        <v>10</v>
      </c>
      <c r="C2305" t="s">
        <v>59</v>
      </c>
      <c r="D2305">
        <v>5</v>
      </c>
      <c r="E2305" t="s">
        <v>26</v>
      </c>
      <c r="F2305" t="e">
        <f>VLOOKUP(A2305&amp;B2305&amp;C2305&amp;D2305&amp;E2305,average_median_rates_2_aptFINAL!A:P,16,FALSE)</f>
        <v>#N/A</v>
      </c>
      <c r="G2305">
        <f>VLOOKUP(A2305&amp;B2305&amp;C2305&amp;3&amp;E2305,average_median_rates_2_aptFINAL!A:P,16,FALSE)</f>
        <v>2102</v>
      </c>
      <c r="H2305">
        <f>IF(D2305&lt;=3,VLOOKUP(A2305&amp;D2305,[1]ratio_condo_family!$A:$F,6,FALSE),0)</f>
        <v>0</v>
      </c>
      <c r="I2305">
        <f>VLOOKUP(A2305&amp;3,[1]ratio_condo_family!$A:$F,6,FALSE)</f>
        <v>1.2142857142857142</v>
      </c>
      <c r="J2305">
        <f>VLOOKUP(A2305,[1]ratio_family_bedrooms!$A:$K,9,FALSE)</f>
        <v>1.0588235294117647</v>
      </c>
      <c r="K2305">
        <f>VLOOKUP(A2305,[1]ratio_family_bedrooms!$A:$K,10,FALSE)</f>
        <v>1.2222222222222223</v>
      </c>
      <c r="L2305">
        <f>VLOOKUP(A2305,[1]ratio_family_bedrooms!$A:$K,11,FALSE)</f>
        <v>1.5</v>
      </c>
      <c r="M2305">
        <f t="shared" si="35"/>
        <v>3303.1428571428573</v>
      </c>
    </row>
    <row r="2306" spans="1:13" x14ac:dyDescent="0.2">
      <c r="A2306">
        <v>2019</v>
      </c>
      <c r="B2306">
        <v>10</v>
      </c>
      <c r="C2306" t="s">
        <v>59</v>
      </c>
      <c r="D2306">
        <v>5</v>
      </c>
      <c r="E2306" t="s">
        <v>27</v>
      </c>
      <c r="F2306" t="e">
        <f>VLOOKUP(A2306&amp;B2306&amp;C2306&amp;D2306&amp;E2306,average_median_rates_2_aptFINAL!A:P,16,FALSE)</f>
        <v>#N/A</v>
      </c>
      <c r="G2306">
        <f>VLOOKUP(A2306&amp;B2306&amp;C2306&amp;3&amp;E2306,average_median_rates_2_aptFINAL!A:P,16,FALSE)</f>
        <v>2979</v>
      </c>
      <c r="H2306">
        <f>IF(D2306&lt;=3,VLOOKUP(A2306&amp;D2306,[1]ratio_condo_family!$A:$F,6,FALSE),0)</f>
        <v>0</v>
      </c>
      <c r="I2306">
        <f>VLOOKUP(A2306&amp;3,[1]ratio_condo_family!$A:$F,6,FALSE)</f>
        <v>1.2142857142857142</v>
      </c>
      <c r="J2306">
        <f>VLOOKUP(A2306,[1]ratio_family_bedrooms!$A:$K,9,FALSE)</f>
        <v>1.0588235294117647</v>
      </c>
      <c r="K2306">
        <f>VLOOKUP(A2306,[1]ratio_family_bedrooms!$A:$K,10,FALSE)</f>
        <v>1.2222222222222223</v>
      </c>
      <c r="L2306">
        <f>VLOOKUP(A2306,[1]ratio_family_bedrooms!$A:$K,11,FALSE)</f>
        <v>1.5</v>
      </c>
      <c r="M2306">
        <f t="shared" si="35"/>
        <v>4681.2857142857147</v>
      </c>
    </row>
    <row r="2307" spans="1:13" x14ac:dyDescent="0.2">
      <c r="A2307">
        <v>2019</v>
      </c>
      <c r="B2307">
        <v>10</v>
      </c>
      <c r="C2307" t="s">
        <v>59</v>
      </c>
      <c r="D2307">
        <v>5</v>
      </c>
      <c r="E2307" t="s">
        <v>28</v>
      </c>
      <c r="F2307" t="e">
        <f>VLOOKUP(A2307&amp;B2307&amp;C2307&amp;D2307&amp;E2307,average_median_rates_2_aptFINAL!A:P,16,FALSE)</f>
        <v>#N/A</v>
      </c>
      <c r="G2307">
        <f>VLOOKUP(A2307&amp;B2307&amp;C2307&amp;3&amp;E2307,average_median_rates_2_aptFINAL!A:P,16,FALSE)</f>
        <v>2060</v>
      </c>
      <c r="H2307">
        <f>IF(D2307&lt;=3,VLOOKUP(A2307&amp;D2307,[1]ratio_condo_family!$A:$F,6,FALSE),0)</f>
        <v>0</v>
      </c>
      <c r="I2307">
        <f>VLOOKUP(A2307&amp;3,[1]ratio_condo_family!$A:$F,6,FALSE)</f>
        <v>1.2142857142857142</v>
      </c>
      <c r="J2307">
        <f>VLOOKUP(A2307,[1]ratio_family_bedrooms!$A:$K,9,FALSE)</f>
        <v>1.0588235294117647</v>
      </c>
      <c r="K2307">
        <f>VLOOKUP(A2307,[1]ratio_family_bedrooms!$A:$K,10,FALSE)</f>
        <v>1.2222222222222223</v>
      </c>
      <c r="L2307">
        <f>VLOOKUP(A2307,[1]ratio_family_bedrooms!$A:$K,11,FALSE)</f>
        <v>1.5</v>
      </c>
      <c r="M2307">
        <f t="shared" ref="M2307:M2370" si="36">IF(D2307&lt;=3,F2307*H2307,IF(D2307=4,G2307*I2307*J2307,IF(D2307=5,G2307*I2307*J2307*K2307,IF(D2307=6,G2307*I2307*J2307*K2307*L2307,0))))</f>
        <v>3237.1428571428573</v>
      </c>
    </row>
    <row r="2308" spans="1:13" x14ac:dyDescent="0.2">
      <c r="A2308">
        <v>2019</v>
      </c>
      <c r="B2308">
        <v>10</v>
      </c>
      <c r="C2308" t="s">
        <v>59</v>
      </c>
      <c r="D2308">
        <v>5</v>
      </c>
      <c r="E2308" t="s">
        <v>29</v>
      </c>
      <c r="F2308" t="e">
        <f>VLOOKUP(A2308&amp;B2308&amp;C2308&amp;D2308&amp;E2308,average_median_rates_2_aptFINAL!A:P,16,FALSE)</f>
        <v>#N/A</v>
      </c>
      <c r="G2308">
        <f>VLOOKUP(A2308&amp;B2308&amp;C2308&amp;3&amp;E2308,average_median_rates_2_aptFINAL!A:P,16,FALSE)</f>
        <v>1443</v>
      </c>
      <c r="H2308">
        <f>IF(D2308&lt;=3,VLOOKUP(A2308&amp;D2308,[1]ratio_condo_family!$A:$F,6,FALSE),0)</f>
        <v>0</v>
      </c>
      <c r="I2308">
        <f>VLOOKUP(A2308&amp;3,[1]ratio_condo_family!$A:$F,6,FALSE)</f>
        <v>1.2142857142857142</v>
      </c>
      <c r="J2308">
        <f>VLOOKUP(A2308,[1]ratio_family_bedrooms!$A:$K,9,FALSE)</f>
        <v>1.0588235294117647</v>
      </c>
      <c r="K2308">
        <f>VLOOKUP(A2308,[1]ratio_family_bedrooms!$A:$K,10,FALSE)</f>
        <v>1.2222222222222223</v>
      </c>
      <c r="L2308">
        <f>VLOOKUP(A2308,[1]ratio_family_bedrooms!$A:$K,11,FALSE)</f>
        <v>1.5</v>
      </c>
      <c r="M2308">
        <f t="shared" si="36"/>
        <v>2267.5714285714289</v>
      </c>
    </row>
    <row r="2309" spans="1:13" x14ac:dyDescent="0.2">
      <c r="A2309">
        <v>2019</v>
      </c>
      <c r="B2309">
        <v>10</v>
      </c>
      <c r="C2309" t="s">
        <v>59</v>
      </c>
      <c r="D2309">
        <v>5</v>
      </c>
      <c r="E2309" t="s">
        <v>31</v>
      </c>
      <c r="F2309" t="e">
        <f>VLOOKUP(A2309&amp;B2309&amp;C2309&amp;D2309&amp;E2309,average_median_rates_2_aptFINAL!A:P,16,FALSE)</f>
        <v>#N/A</v>
      </c>
      <c r="G2309">
        <f>VLOOKUP(A2309&amp;B2309&amp;C2309&amp;3&amp;E2309,average_median_rates_2_aptFINAL!A:P,16,FALSE)</f>
        <v>1964</v>
      </c>
      <c r="H2309">
        <f>IF(D2309&lt;=3,VLOOKUP(A2309&amp;D2309,[1]ratio_condo_family!$A:$F,6,FALSE),0)</f>
        <v>0</v>
      </c>
      <c r="I2309">
        <f>VLOOKUP(A2309&amp;3,[1]ratio_condo_family!$A:$F,6,FALSE)</f>
        <v>1.2142857142857142</v>
      </c>
      <c r="J2309">
        <f>VLOOKUP(A2309,[1]ratio_family_bedrooms!$A:$K,9,FALSE)</f>
        <v>1.0588235294117647</v>
      </c>
      <c r="K2309">
        <f>VLOOKUP(A2309,[1]ratio_family_bedrooms!$A:$K,10,FALSE)</f>
        <v>1.2222222222222223</v>
      </c>
      <c r="L2309">
        <f>VLOOKUP(A2309,[1]ratio_family_bedrooms!$A:$K,11,FALSE)</f>
        <v>1.5</v>
      </c>
      <c r="M2309">
        <f t="shared" si="36"/>
        <v>3086.2857142857142</v>
      </c>
    </row>
    <row r="2310" spans="1:13" x14ac:dyDescent="0.2">
      <c r="A2310">
        <v>2019</v>
      </c>
      <c r="B2310">
        <v>10</v>
      </c>
      <c r="C2310" t="s">
        <v>59</v>
      </c>
      <c r="D2310">
        <v>5</v>
      </c>
      <c r="E2310" t="s">
        <v>32</v>
      </c>
      <c r="F2310" t="e">
        <f>VLOOKUP(A2310&amp;B2310&amp;C2310&amp;D2310&amp;E2310,average_median_rates_2_aptFINAL!A:P,16,FALSE)</f>
        <v>#N/A</v>
      </c>
      <c r="G2310">
        <f>VLOOKUP(A2310&amp;B2310&amp;C2310&amp;3&amp;E2310,average_median_rates_2_aptFINAL!A:P,16,FALSE)</f>
        <v>1972</v>
      </c>
      <c r="H2310">
        <f>IF(D2310&lt;=3,VLOOKUP(A2310&amp;D2310,[1]ratio_condo_family!$A:$F,6,FALSE),0)</f>
        <v>0</v>
      </c>
      <c r="I2310">
        <f>VLOOKUP(A2310&amp;3,[1]ratio_condo_family!$A:$F,6,FALSE)</f>
        <v>1.2142857142857142</v>
      </c>
      <c r="J2310">
        <f>VLOOKUP(A2310,[1]ratio_family_bedrooms!$A:$K,9,FALSE)</f>
        <v>1.0588235294117647</v>
      </c>
      <c r="K2310">
        <f>VLOOKUP(A2310,[1]ratio_family_bedrooms!$A:$K,10,FALSE)</f>
        <v>1.2222222222222223</v>
      </c>
      <c r="L2310">
        <f>VLOOKUP(A2310,[1]ratio_family_bedrooms!$A:$K,11,FALSE)</f>
        <v>1.5</v>
      </c>
      <c r="M2310">
        <f t="shared" si="36"/>
        <v>3098.8571428571427</v>
      </c>
    </row>
    <row r="2311" spans="1:13" x14ac:dyDescent="0.2">
      <c r="A2311">
        <v>2019</v>
      </c>
      <c r="B2311">
        <v>10</v>
      </c>
      <c r="C2311" t="s">
        <v>59</v>
      </c>
      <c r="D2311">
        <v>5</v>
      </c>
      <c r="E2311" t="s">
        <v>33</v>
      </c>
      <c r="F2311" t="e">
        <f>VLOOKUP(A2311&amp;B2311&amp;C2311&amp;D2311&amp;E2311,average_median_rates_2_aptFINAL!A:P,16,FALSE)</f>
        <v>#N/A</v>
      </c>
      <c r="G2311">
        <f>VLOOKUP(A2311&amp;B2311&amp;C2311&amp;3&amp;E2311,average_median_rates_2_aptFINAL!A:P,16,FALSE)</f>
        <v>2626</v>
      </c>
      <c r="H2311">
        <f>IF(D2311&lt;=3,VLOOKUP(A2311&amp;D2311,[1]ratio_condo_family!$A:$F,6,FALSE),0)</f>
        <v>0</v>
      </c>
      <c r="I2311">
        <f>VLOOKUP(A2311&amp;3,[1]ratio_condo_family!$A:$F,6,FALSE)</f>
        <v>1.2142857142857142</v>
      </c>
      <c r="J2311">
        <f>VLOOKUP(A2311,[1]ratio_family_bedrooms!$A:$K,9,FALSE)</f>
        <v>1.0588235294117647</v>
      </c>
      <c r="K2311">
        <f>VLOOKUP(A2311,[1]ratio_family_bedrooms!$A:$K,10,FALSE)</f>
        <v>1.2222222222222223</v>
      </c>
      <c r="L2311">
        <f>VLOOKUP(A2311,[1]ratio_family_bedrooms!$A:$K,11,FALSE)</f>
        <v>1.5</v>
      </c>
      <c r="M2311">
        <f t="shared" si="36"/>
        <v>4126.5714285714284</v>
      </c>
    </row>
    <row r="2312" spans="1:13" x14ac:dyDescent="0.2">
      <c r="A2312">
        <v>2019</v>
      </c>
      <c r="B2312">
        <v>10</v>
      </c>
      <c r="C2312" t="s">
        <v>59</v>
      </c>
      <c r="D2312">
        <v>5</v>
      </c>
      <c r="E2312" t="s">
        <v>34</v>
      </c>
      <c r="F2312" t="e">
        <f>VLOOKUP(A2312&amp;B2312&amp;C2312&amp;D2312&amp;E2312,average_median_rates_2_aptFINAL!A:P,16,FALSE)</f>
        <v>#N/A</v>
      </c>
      <c r="G2312">
        <f>VLOOKUP(A2312&amp;B2312&amp;C2312&amp;3&amp;E2312,average_median_rates_2_aptFINAL!A:P,16,FALSE)</f>
        <v>1865</v>
      </c>
      <c r="H2312">
        <f>IF(D2312&lt;=3,VLOOKUP(A2312&amp;D2312,[1]ratio_condo_family!$A:$F,6,FALSE),0)</f>
        <v>0</v>
      </c>
      <c r="I2312">
        <f>VLOOKUP(A2312&amp;3,[1]ratio_condo_family!$A:$F,6,FALSE)</f>
        <v>1.2142857142857142</v>
      </c>
      <c r="J2312">
        <f>VLOOKUP(A2312,[1]ratio_family_bedrooms!$A:$K,9,FALSE)</f>
        <v>1.0588235294117647</v>
      </c>
      <c r="K2312">
        <f>VLOOKUP(A2312,[1]ratio_family_bedrooms!$A:$K,10,FALSE)</f>
        <v>1.2222222222222223</v>
      </c>
      <c r="L2312">
        <f>VLOOKUP(A2312,[1]ratio_family_bedrooms!$A:$K,11,FALSE)</f>
        <v>1.5</v>
      </c>
      <c r="M2312">
        <f t="shared" si="36"/>
        <v>2930.7142857142858</v>
      </c>
    </row>
    <row r="2313" spans="1:13" x14ac:dyDescent="0.2">
      <c r="A2313">
        <v>2019</v>
      </c>
      <c r="B2313">
        <v>10</v>
      </c>
      <c r="C2313" t="s">
        <v>59</v>
      </c>
      <c r="D2313">
        <v>5</v>
      </c>
      <c r="E2313" t="s">
        <v>35</v>
      </c>
      <c r="F2313" t="e">
        <f>VLOOKUP(A2313&amp;B2313&amp;C2313&amp;D2313&amp;E2313,average_median_rates_2_aptFINAL!A:P,16,FALSE)</f>
        <v>#N/A</v>
      </c>
      <c r="G2313">
        <f>VLOOKUP(A2313&amp;B2313&amp;C2313&amp;3&amp;E2313,average_median_rates_2_aptFINAL!A:P,16,FALSE)</f>
        <v>3743</v>
      </c>
      <c r="H2313">
        <f>IF(D2313&lt;=3,VLOOKUP(A2313&amp;D2313,[1]ratio_condo_family!$A:$F,6,FALSE),0)</f>
        <v>0</v>
      </c>
      <c r="I2313">
        <f>VLOOKUP(A2313&amp;3,[1]ratio_condo_family!$A:$F,6,FALSE)</f>
        <v>1.2142857142857142</v>
      </c>
      <c r="J2313">
        <f>VLOOKUP(A2313,[1]ratio_family_bedrooms!$A:$K,9,FALSE)</f>
        <v>1.0588235294117647</v>
      </c>
      <c r="K2313">
        <f>VLOOKUP(A2313,[1]ratio_family_bedrooms!$A:$K,10,FALSE)</f>
        <v>1.2222222222222223</v>
      </c>
      <c r="L2313">
        <f>VLOOKUP(A2313,[1]ratio_family_bedrooms!$A:$K,11,FALSE)</f>
        <v>1.5</v>
      </c>
      <c r="M2313">
        <f t="shared" si="36"/>
        <v>5881.8571428571431</v>
      </c>
    </row>
    <row r="2314" spans="1:13" x14ac:dyDescent="0.2">
      <c r="A2314">
        <v>2019</v>
      </c>
      <c r="B2314">
        <v>10</v>
      </c>
      <c r="C2314" t="s">
        <v>59</v>
      </c>
      <c r="D2314">
        <v>5</v>
      </c>
      <c r="E2314" t="s">
        <v>36</v>
      </c>
      <c r="F2314" t="e">
        <f>VLOOKUP(A2314&amp;B2314&amp;C2314&amp;D2314&amp;E2314,average_median_rates_2_aptFINAL!A:P,16,FALSE)</f>
        <v>#N/A</v>
      </c>
      <c r="G2314">
        <f>VLOOKUP(A2314&amp;B2314&amp;C2314&amp;3&amp;E2314,average_median_rates_2_aptFINAL!A:P,16,FALSE)</f>
        <v>1790</v>
      </c>
      <c r="H2314">
        <f>IF(D2314&lt;=3,VLOOKUP(A2314&amp;D2314,[1]ratio_condo_family!$A:$F,6,FALSE),0)</f>
        <v>0</v>
      </c>
      <c r="I2314">
        <f>VLOOKUP(A2314&amp;3,[1]ratio_condo_family!$A:$F,6,FALSE)</f>
        <v>1.2142857142857142</v>
      </c>
      <c r="J2314">
        <f>VLOOKUP(A2314,[1]ratio_family_bedrooms!$A:$K,9,FALSE)</f>
        <v>1.0588235294117647</v>
      </c>
      <c r="K2314">
        <f>VLOOKUP(A2314,[1]ratio_family_bedrooms!$A:$K,10,FALSE)</f>
        <v>1.2222222222222223</v>
      </c>
      <c r="L2314">
        <f>VLOOKUP(A2314,[1]ratio_family_bedrooms!$A:$K,11,FALSE)</f>
        <v>1.5</v>
      </c>
      <c r="M2314">
        <f t="shared" si="36"/>
        <v>2812.8571428571427</v>
      </c>
    </row>
    <row r="2315" spans="1:13" x14ac:dyDescent="0.2">
      <c r="A2315">
        <v>2019</v>
      </c>
      <c r="B2315">
        <v>10</v>
      </c>
      <c r="C2315" t="s">
        <v>59</v>
      </c>
      <c r="D2315">
        <v>5</v>
      </c>
      <c r="E2315" t="s">
        <v>37</v>
      </c>
      <c r="F2315" t="e">
        <f>VLOOKUP(A2315&amp;B2315&amp;C2315&amp;D2315&amp;E2315,average_median_rates_2_aptFINAL!A:P,16,FALSE)</f>
        <v>#N/A</v>
      </c>
      <c r="G2315">
        <f>VLOOKUP(A2315&amp;B2315&amp;C2315&amp;3&amp;E2315,average_median_rates_2_aptFINAL!A:P,16,FALSE)</f>
        <v>1408.1152314887258</v>
      </c>
      <c r="H2315">
        <f>IF(D2315&lt;=3,VLOOKUP(A2315&amp;D2315,[1]ratio_condo_family!$A:$F,6,FALSE),0)</f>
        <v>0</v>
      </c>
      <c r="I2315">
        <f>VLOOKUP(A2315&amp;3,[1]ratio_condo_family!$A:$F,6,FALSE)</f>
        <v>1.2142857142857142</v>
      </c>
      <c r="J2315">
        <f>VLOOKUP(A2315,[1]ratio_family_bedrooms!$A:$K,9,FALSE)</f>
        <v>1.0588235294117647</v>
      </c>
      <c r="K2315">
        <f>VLOOKUP(A2315,[1]ratio_family_bedrooms!$A:$K,10,FALSE)</f>
        <v>1.2222222222222223</v>
      </c>
      <c r="L2315">
        <f>VLOOKUP(A2315,[1]ratio_family_bedrooms!$A:$K,11,FALSE)</f>
        <v>1.5</v>
      </c>
      <c r="M2315">
        <f t="shared" si="36"/>
        <v>2212.7525066251405</v>
      </c>
    </row>
    <row r="2316" spans="1:13" x14ac:dyDescent="0.2">
      <c r="A2316">
        <v>2019</v>
      </c>
      <c r="B2316">
        <v>10</v>
      </c>
      <c r="C2316" t="s">
        <v>59</v>
      </c>
      <c r="D2316">
        <v>5</v>
      </c>
      <c r="E2316" t="s">
        <v>38</v>
      </c>
      <c r="F2316" t="e">
        <f>VLOOKUP(A2316&amp;B2316&amp;C2316&amp;D2316&amp;E2316,average_median_rates_2_aptFINAL!A:P,16,FALSE)</f>
        <v>#N/A</v>
      </c>
      <c r="G2316">
        <f>VLOOKUP(A2316&amp;B2316&amp;C2316&amp;3&amp;E2316,average_median_rates_2_aptFINAL!A:P,16,FALSE)</f>
        <v>1346</v>
      </c>
      <c r="H2316">
        <f>IF(D2316&lt;=3,VLOOKUP(A2316&amp;D2316,[1]ratio_condo_family!$A:$F,6,FALSE),0)</f>
        <v>0</v>
      </c>
      <c r="I2316">
        <f>VLOOKUP(A2316&amp;3,[1]ratio_condo_family!$A:$F,6,FALSE)</f>
        <v>1.2142857142857142</v>
      </c>
      <c r="J2316">
        <f>VLOOKUP(A2316,[1]ratio_family_bedrooms!$A:$K,9,FALSE)</f>
        <v>1.0588235294117647</v>
      </c>
      <c r="K2316">
        <f>VLOOKUP(A2316,[1]ratio_family_bedrooms!$A:$K,10,FALSE)</f>
        <v>1.2222222222222223</v>
      </c>
      <c r="L2316">
        <f>VLOOKUP(A2316,[1]ratio_family_bedrooms!$A:$K,11,FALSE)</f>
        <v>1.5</v>
      </c>
      <c r="M2316">
        <f t="shared" si="36"/>
        <v>2115.1428571428573</v>
      </c>
    </row>
    <row r="2317" spans="1:13" x14ac:dyDescent="0.2">
      <c r="A2317">
        <v>2019</v>
      </c>
      <c r="B2317">
        <v>10</v>
      </c>
      <c r="C2317" t="s">
        <v>59</v>
      </c>
      <c r="D2317">
        <v>5</v>
      </c>
      <c r="E2317" t="s">
        <v>39</v>
      </c>
      <c r="F2317" t="e">
        <f>VLOOKUP(A2317&amp;B2317&amp;C2317&amp;D2317&amp;E2317,average_median_rates_2_aptFINAL!A:P,16,FALSE)</f>
        <v>#N/A</v>
      </c>
      <c r="G2317">
        <f>VLOOKUP(A2317&amp;B2317&amp;C2317&amp;3&amp;E2317,average_median_rates_2_aptFINAL!A:P,16,FALSE)</f>
        <v>1805.6585128392353</v>
      </c>
      <c r="H2317">
        <f>IF(D2317&lt;=3,VLOOKUP(A2317&amp;D2317,[1]ratio_condo_family!$A:$F,6,FALSE),0)</f>
        <v>0</v>
      </c>
      <c r="I2317">
        <f>VLOOKUP(A2317&amp;3,[1]ratio_condo_family!$A:$F,6,FALSE)</f>
        <v>1.2142857142857142</v>
      </c>
      <c r="J2317">
        <f>VLOOKUP(A2317,[1]ratio_family_bedrooms!$A:$K,9,FALSE)</f>
        <v>1.0588235294117647</v>
      </c>
      <c r="K2317">
        <f>VLOOKUP(A2317,[1]ratio_family_bedrooms!$A:$K,10,FALSE)</f>
        <v>1.2222222222222223</v>
      </c>
      <c r="L2317">
        <f>VLOOKUP(A2317,[1]ratio_family_bedrooms!$A:$K,11,FALSE)</f>
        <v>1.5</v>
      </c>
      <c r="M2317">
        <f t="shared" si="36"/>
        <v>2837.4633773187984</v>
      </c>
    </row>
    <row r="2318" spans="1:13" x14ac:dyDescent="0.2">
      <c r="A2318">
        <v>2019</v>
      </c>
      <c r="B2318">
        <v>10</v>
      </c>
      <c r="C2318" t="s">
        <v>59</v>
      </c>
      <c r="D2318">
        <v>5</v>
      </c>
      <c r="E2318" t="s">
        <v>40</v>
      </c>
      <c r="F2318" t="e">
        <f>VLOOKUP(A2318&amp;B2318&amp;C2318&amp;D2318&amp;E2318,average_median_rates_2_aptFINAL!A:P,16,FALSE)</f>
        <v>#N/A</v>
      </c>
      <c r="G2318">
        <f>VLOOKUP(A2318&amp;B2318&amp;C2318&amp;3&amp;E2318,average_median_rates_2_aptFINAL!A:P,16,FALSE)</f>
        <v>2099</v>
      </c>
      <c r="H2318">
        <f>IF(D2318&lt;=3,VLOOKUP(A2318&amp;D2318,[1]ratio_condo_family!$A:$F,6,FALSE),0)</f>
        <v>0</v>
      </c>
      <c r="I2318">
        <f>VLOOKUP(A2318&amp;3,[1]ratio_condo_family!$A:$F,6,FALSE)</f>
        <v>1.2142857142857142</v>
      </c>
      <c r="J2318">
        <f>VLOOKUP(A2318,[1]ratio_family_bedrooms!$A:$K,9,FALSE)</f>
        <v>1.0588235294117647</v>
      </c>
      <c r="K2318">
        <f>VLOOKUP(A2318,[1]ratio_family_bedrooms!$A:$K,10,FALSE)</f>
        <v>1.2222222222222223</v>
      </c>
      <c r="L2318">
        <f>VLOOKUP(A2318,[1]ratio_family_bedrooms!$A:$K,11,FALSE)</f>
        <v>1.5</v>
      </c>
      <c r="M2318">
        <f t="shared" si="36"/>
        <v>3298.4285714285716</v>
      </c>
    </row>
    <row r="2319" spans="1:13" x14ac:dyDescent="0.2">
      <c r="A2319">
        <v>2019</v>
      </c>
      <c r="B2319">
        <v>10</v>
      </c>
      <c r="C2319" t="s">
        <v>59</v>
      </c>
      <c r="D2319">
        <v>5</v>
      </c>
      <c r="E2319" t="s">
        <v>41</v>
      </c>
      <c r="F2319" t="e">
        <f>VLOOKUP(A2319&amp;B2319&amp;C2319&amp;D2319&amp;E2319,average_median_rates_2_aptFINAL!A:P,16,FALSE)</f>
        <v>#N/A</v>
      </c>
      <c r="G2319">
        <f>VLOOKUP(A2319&amp;B2319&amp;C2319&amp;3&amp;E2319,average_median_rates_2_aptFINAL!A:P,16,FALSE)</f>
        <v>1455</v>
      </c>
      <c r="H2319">
        <f>IF(D2319&lt;=3,VLOOKUP(A2319&amp;D2319,[1]ratio_condo_family!$A:$F,6,FALSE),0)</f>
        <v>0</v>
      </c>
      <c r="I2319">
        <f>VLOOKUP(A2319&amp;3,[1]ratio_condo_family!$A:$F,6,FALSE)</f>
        <v>1.2142857142857142</v>
      </c>
      <c r="J2319">
        <f>VLOOKUP(A2319,[1]ratio_family_bedrooms!$A:$K,9,FALSE)</f>
        <v>1.0588235294117647</v>
      </c>
      <c r="K2319">
        <f>VLOOKUP(A2319,[1]ratio_family_bedrooms!$A:$K,10,FALSE)</f>
        <v>1.2222222222222223</v>
      </c>
      <c r="L2319">
        <f>VLOOKUP(A2319,[1]ratio_family_bedrooms!$A:$K,11,FALSE)</f>
        <v>1.5</v>
      </c>
      <c r="M2319">
        <f t="shared" si="36"/>
        <v>2286.4285714285716</v>
      </c>
    </row>
    <row r="2320" spans="1:13" x14ac:dyDescent="0.2">
      <c r="A2320">
        <v>2019</v>
      </c>
      <c r="B2320">
        <v>10</v>
      </c>
      <c r="C2320" t="s">
        <v>59</v>
      </c>
      <c r="D2320">
        <v>5</v>
      </c>
      <c r="E2320" t="s">
        <v>42</v>
      </c>
      <c r="F2320" t="e">
        <f>VLOOKUP(A2320&amp;B2320&amp;C2320&amp;D2320&amp;E2320,average_median_rates_2_aptFINAL!A:P,16,FALSE)</f>
        <v>#N/A</v>
      </c>
      <c r="G2320">
        <f>VLOOKUP(A2320&amp;B2320&amp;C2320&amp;3&amp;E2320,average_median_rates_2_aptFINAL!A:P,16,FALSE)</f>
        <v>1542</v>
      </c>
      <c r="H2320">
        <f>IF(D2320&lt;=3,VLOOKUP(A2320&amp;D2320,[1]ratio_condo_family!$A:$F,6,FALSE),0)</f>
        <v>0</v>
      </c>
      <c r="I2320">
        <f>VLOOKUP(A2320&amp;3,[1]ratio_condo_family!$A:$F,6,FALSE)</f>
        <v>1.2142857142857142</v>
      </c>
      <c r="J2320">
        <f>VLOOKUP(A2320,[1]ratio_family_bedrooms!$A:$K,9,FALSE)</f>
        <v>1.0588235294117647</v>
      </c>
      <c r="K2320">
        <f>VLOOKUP(A2320,[1]ratio_family_bedrooms!$A:$K,10,FALSE)</f>
        <v>1.2222222222222223</v>
      </c>
      <c r="L2320">
        <f>VLOOKUP(A2320,[1]ratio_family_bedrooms!$A:$K,11,FALSE)</f>
        <v>1.5</v>
      </c>
      <c r="M2320">
        <f t="shared" si="36"/>
        <v>2423.1428571428573</v>
      </c>
    </row>
    <row r="2321" spans="1:13" x14ac:dyDescent="0.2">
      <c r="A2321">
        <v>2019</v>
      </c>
      <c r="B2321">
        <v>10</v>
      </c>
      <c r="C2321" t="s">
        <v>59</v>
      </c>
      <c r="D2321">
        <v>5</v>
      </c>
      <c r="E2321" t="s">
        <v>43</v>
      </c>
      <c r="F2321" t="e">
        <f>VLOOKUP(A2321&amp;B2321&amp;C2321&amp;D2321&amp;E2321,average_median_rates_2_aptFINAL!A:P,16,FALSE)</f>
        <v>#N/A</v>
      </c>
      <c r="G2321">
        <f>VLOOKUP(A2321&amp;B2321&amp;C2321&amp;3&amp;E2321,average_median_rates_2_aptFINAL!A:P,16,FALSE)</f>
        <v>2063</v>
      </c>
      <c r="H2321">
        <f>IF(D2321&lt;=3,VLOOKUP(A2321&amp;D2321,[1]ratio_condo_family!$A:$F,6,FALSE),0)</f>
        <v>0</v>
      </c>
      <c r="I2321">
        <f>VLOOKUP(A2321&amp;3,[1]ratio_condo_family!$A:$F,6,FALSE)</f>
        <v>1.2142857142857142</v>
      </c>
      <c r="J2321">
        <f>VLOOKUP(A2321,[1]ratio_family_bedrooms!$A:$K,9,FALSE)</f>
        <v>1.0588235294117647</v>
      </c>
      <c r="K2321">
        <f>VLOOKUP(A2321,[1]ratio_family_bedrooms!$A:$K,10,FALSE)</f>
        <v>1.2222222222222223</v>
      </c>
      <c r="L2321">
        <f>VLOOKUP(A2321,[1]ratio_family_bedrooms!$A:$K,11,FALSE)</f>
        <v>1.5</v>
      </c>
      <c r="M2321">
        <f t="shared" si="36"/>
        <v>3241.8571428571427</v>
      </c>
    </row>
    <row r="2322" spans="1:13" x14ac:dyDescent="0.2">
      <c r="A2322">
        <v>2019</v>
      </c>
      <c r="B2322">
        <v>10</v>
      </c>
      <c r="C2322" t="s">
        <v>59</v>
      </c>
      <c r="D2322">
        <v>5</v>
      </c>
      <c r="E2322" t="s">
        <v>60</v>
      </c>
      <c r="F2322" t="e">
        <f>VLOOKUP(A2322&amp;B2322&amp;C2322&amp;D2322&amp;E2322,average_median_rates_2_aptFINAL!A:P,16,FALSE)</f>
        <v>#N/A</v>
      </c>
      <c r="G2322">
        <f>VLOOKUP(A2322&amp;B2322&amp;C2322&amp;3&amp;E2322,average_median_rates_2_aptFINAL!A:P,16,FALSE)</f>
        <v>1869.1779238164777</v>
      </c>
      <c r="H2322">
        <f>IF(D2322&lt;=3,VLOOKUP(A2322&amp;D2322,[1]ratio_condo_family!$A:$F,6,FALSE),0)</f>
        <v>0</v>
      </c>
      <c r="I2322">
        <f>VLOOKUP(A2322&amp;3,[1]ratio_condo_family!$A:$F,6,FALSE)</f>
        <v>1.2142857142857142</v>
      </c>
      <c r="J2322">
        <f>VLOOKUP(A2322,[1]ratio_family_bedrooms!$A:$K,9,FALSE)</f>
        <v>1.0588235294117647</v>
      </c>
      <c r="K2322">
        <f>VLOOKUP(A2322,[1]ratio_family_bedrooms!$A:$K,10,FALSE)</f>
        <v>1.2222222222222223</v>
      </c>
      <c r="L2322">
        <f>VLOOKUP(A2322,[1]ratio_family_bedrooms!$A:$K,11,FALSE)</f>
        <v>1.5</v>
      </c>
      <c r="M2322">
        <f t="shared" si="36"/>
        <v>2937.2795945687503</v>
      </c>
    </row>
    <row r="2323" spans="1:13" x14ac:dyDescent="0.2">
      <c r="A2323">
        <v>2019</v>
      </c>
      <c r="B2323">
        <v>10</v>
      </c>
      <c r="C2323" t="s">
        <v>59</v>
      </c>
      <c r="D2323">
        <v>6</v>
      </c>
      <c r="E2323" t="s">
        <v>12</v>
      </c>
      <c r="F2323" t="e">
        <f>VLOOKUP(A2323&amp;B2323&amp;C2323&amp;D2323&amp;E2323,average_median_rates_2_aptFINAL!A:P,16,FALSE)</f>
        <v>#N/A</v>
      </c>
      <c r="G2323">
        <f>VLOOKUP(A2323&amp;B2323&amp;C2323&amp;3&amp;E2323,average_median_rates_2_aptFINAL!A:P,16,FALSE)</f>
        <v>3508</v>
      </c>
      <c r="H2323">
        <f>IF(D2323&lt;=3,VLOOKUP(A2323&amp;D2323,[1]ratio_condo_family!$A:$F,6,FALSE),0)</f>
        <v>0</v>
      </c>
      <c r="I2323">
        <f>VLOOKUP(A2323&amp;3,[1]ratio_condo_family!$A:$F,6,FALSE)</f>
        <v>1.2142857142857142</v>
      </c>
      <c r="J2323">
        <f>VLOOKUP(A2323,[1]ratio_family_bedrooms!$A:$K,9,FALSE)</f>
        <v>1.0588235294117647</v>
      </c>
      <c r="K2323">
        <f>VLOOKUP(A2323,[1]ratio_family_bedrooms!$A:$K,10,FALSE)</f>
        <v>1.2222222222222223</v>
      </c>
      <c r="L2323">
        <f>VLOOKUP(A2323,[1]ratio_family_bedrooms!$A:$K,11,FALSE)</f>
        <v>1.5</v>
      </c>
      <c r="M2323">
        <f t="shared" si="36"/>
        <v>8268.8571428571431</v>
      </c>
    </row>
    <row r="2324" spans="1:13" x14ac:dyDescent="0.2">
      <c r="A2324">
        <v>2019</v>
      </c>
      <c r="B2324">
        <v>10</v>
      </c>
      <c r="C2324" t="s">
        <v>59</v>
      </c>
      <c r="D2324">
        <v>6</v>
      </c>
      <c r="E2324" t="s">
        <v>16</v>
      </c>
      <c r="F2324" t="e">
        <f>VLOOKUP(A2324&amp;B2324&amp;C2324&amp;D2324&amp;E2324,average_median_rates_2_aptFINAL!A:P,16,FALSE)</f>
        <v>#N/A</v>
      </c>
      <c r="G2324">
        <f>VLOOKUP(A2324&amp;B2324&amp;C2324&amp;3&amp;E2324,average_median_rates_2_aptFINAL!A:P,16,FALSE)</f>
        <v>3365.8383534136533</v>
      </c>
      <c r="H2324">
        <f>IF(D2324&lt;=3,VLOOKUP(A2324&amp;D2324,[1]ratio_condo_family!$A:$F,6,FALSE),0)</f>
        <v>0</v>
      </c>
      <c r="I2324">
        <f>VLOOKUP(A2324&amp;3,[1]ratio_condo_family!$A:$F,6,FALSE)</f>
        <v>1.2142857142857142</v>
      </c>
      <c r="J2324">
        <f>VLOOKUP(A2324,[1]ratio_family_bedrooms!$A:$K,9,FALSE)</f>
        <v>1.0588235294117647</v>
      </c>
      <c r="K2324">
        <f>VLOOKUP(A2324,[1]ratio_family_bedrooms!$A:$K,10,FALSE)</f>
        <v>1.2222222222222223</v>
      </c>
      <c r="L2324">
        <f>VLOOKUP(A2324,[1]ratio_family_bedrooms!$A:$K,11,FALSE)</f>
        <v>1.5</v>
      </c>
      <c r="M2324">
        <f t="shared" si="36"/>
        <v>7933.7618330464684</v>
      </c>
    </row>
    <row r="2325" spans="1:13" x14ac:dyDescent="0.2">
      <c r="A2325">
        <v>2019</v>
      </c>
      <c r="B2325">
        <v>10</v>
      </c>
      <c r="C2325" t="s">
        <v>59</v>
      </c>
      <c r="D2325">
        <v>6</v>
      </c>
      <c r="E2325" t="s">
        <v>17</v>
      </c>
      <c r="F2325" t="e">
        <f>VLOOKUP(A2325&amp;B2325&amp;C2325&amp;D2325&amp;E2325,average_median_rates_2_aptFINAL!A:P,16,FALSE)</f>
        <v>#N/A</v>
      </c>
      <c r="G2325">
        <f>VLOOKUP(A2325&amp;B2325&amp;C2325&amp;3&amp;E2325,average_median_rates_2_aptFINAL!A:P,16,FALSE)</f>
        <v>3700</v>
      </c>
      <c r="H2325">
        <f>IF(D2325&lt;=3,VLOOKUP(A2325&amp;D2325,[1]ratio_condo_family!$A:$F,6,FALSE),0)</f>
        <v>0</v>
      </c>
      <c r="I2325">
        <f>VLOOKUP(A2325&amp;3,[1]ratio_condo_family!$A:$F,6,FALSE)</f>
        <v>1.2142857142857142</v>
      </c>
      <c r="J2325">
        <f>VLOOKUP(A2325,[1]ratio_family_bedrooms!$A:$K,9,FALSE)</f>
        <v>1.0588235294117647</v>
      </c>
      <c r="K2325">
        <f>VLOOKUP(A2325,[1]ratio_family_bedrooms!$A:$K,10,FALSE)</f>
        <v>1.2222222222222223</v>
      </c>
      <c r="L2325">
        <f>VLOOKUP(A2325,[1]ratio_family_bedrooms!$A:$K,11,FALSE)</f>
        <v>1.5</v>
      </c>
      <c r="M2325">
        <f t="shared" si="36"/>
        <v>8721.4285714285725</v>
      </c>
    </row>
    <row r="2326" spans="1:13" x14ac:dyDescent="0.2">
      <c r="A2326">
        <v>2019</v>
      </c>
      <c r="B2326">
        <v>10</v>
      </c>
      <c r="C2326" t="s">
        <v>59</v>
      </c>
      <c r="D2326">
        <v>6</v>
      </c>
      <c r="E2326" t="s">
        <v>19</v>
      </c>
      <c r="F2326" t="e">
        <f>VLOOKUP(A2326&amp;B2326&amp;C2326&amp;D2326&amp;E2326,average_median_rates_2_aptFINAL!A:P,16,FALSE)</f>
        <v>#N/A</v>
      </c>
      <c r="G2326">
        <f>VLOOKUP(A2326&amp;B2326&amp;C2326&amp;3&amp;E2326,average_median_rates_2_aptFINAL!A:P,16,FALSE)</f>
        <v>2577</v>
      </c>
      <c r="H2326">
        <f>IF(D2326&lt;=3,VLOOKUP(A2326&amp;D2326,[1]ratio_condo_family!$A:$F,6,FALSE),0)</f>
        <v>0</v>
      </c>
      <c r="I2326">
        <f>VLOOKUP(A2326&amp;3,[1]ratio_condo_family!$A:$F,6,FALSE)</f>
        <v>1.2142857142857142</v>
      </c>
      <c r="J2326">
        <f>VLOOKUP(A2326,[1]ratio_family_bedrooms!$A:$K,9,FALSE)</f>
        <v>1.0588235294117647</v>
      </c>
      <c r="K2326">
        <f>VLOOKUP(A2326,[1]ratio_family_bedrooms!$A:$K,10,FALSE)</f>
        <v>1.2222222222222223</v>
      </c>
      <c r="L2326">
        <f>VLOOKUP(A2326,[1]ratio_family_bedrooms!$A:$K,11,FALSE)</f>
        <v>1.5</v>
      </c>
      <c r="M2326">
        <f t="shared" si="36"/>
        <v>6074.3571428571431</v>
      </c>
    </row>
    <row r="2327" spans="1:13" x14ac:dyDescent="0.2">
      <c r="A2327">
        <v>2019</v>
      </c>
      <c r="B2327">
        <v>10</v>
      </c>
      <c r="C2327" t="s">
        <v>59</v>
      </c>
      <c r="D2327">
        <v>6</v>
      </c>
      <c r="E2327" t="s">
        <v>20</v>
      </c>
      <c r="F2327" t="e">
        <f>VLOOKUP(A2327&amp;B2327&amp;C2327&amp;D2327&amp;E2327,average_median_rates_2_aptFINAL!A:P,16,FALSE)</f>
        <v>#N/A</v>
      </c>
      <c r="G2327">
        <f>VLOOKUP(A2327&amp;B2327&amp;C2327&amp;3&amp;E2327,average_median_rates_2_aptFINAL!A:P,16,FALSE)</f>
        <v>2801</v>
      </c>
      <c r="H2327">
        <f>IF(D2327&lt;=3,VLOOKUP(A2327&amp;D2327,[1]ratio_condo_family!$A:$F,6,FALSE),0)</f>
        <v>0</v>
      </c>
      <c r="I2327">
        <f>VLOOKUP(A2327&amp;3,[1]ratio_condo_family!$A:$F,6,FALSE)</f>
        <v>1.2142857142857142</v>
      </c>
      <c r="J2327">
        <f>VLOOKUP(A2327,[1]ratio_family_bedrooms!$A:$K,9,FALSE)</f>
        <v>1.0588235294117647</v>
      </c>
      <c r="K2327">
        <f>VLOOKUP(A2327,[1]ratio_family_bedrooms!$A:$K,10,FALSE)</f>
        <v>1.2222222222222223</v>
      </c>
      <c r="L2327">
        <f>VLOOKUP(A2327,[1]ratio_family_bedrooms!$A:$K,11,FALSE)</f>
        <v>1.5</v>
      </c>
      <c r="M2327">
        <f t="shared" si="36"/>
        <v>6602.3571428571431</v>
      </c>
    </row>
    <row r="2328" spans="1:13" x14ac:dyDescent="0.2">
      <c r="A2328">
        <v>2019</v>
      </c>
      <c r="B2328">
        <v>10</v>
      </c>
      <c r="C2328" t="s">
        <v>59</v>
      </c>
      <c r="D2328">
        <v>6</v>
      </c>
      <c r="E2328" t="s">
        <v>21</v>
      </c>
      <c r="F2328" t="e">
        <f>VLOOKUP(A2328&amp;B2328&amp;C2328&amp;D2328&amp;E2328,average_median_rates_2_aptFINAL!A:P,16,FALSE)</f>
        <v>#N/A</v>
      </c>
      <c r="G2328">
        <f>VLOOKUP(A2328&amp;B2328&amp;C2328&amp;3&amp;E2328,average_median_rates_2_aptFINAL!A:P,16,FALSE)</f>
        <v>3160</v>
      </c>
      <c r="H2328">
        <f>IF(D2328&lt;=3,VLOOKUP(A2328&amp;D2328,[1]ratio_condo_family!$A:$F,6,FALSE),0)</f>
        <v>0</v>
      </c>
      <c r="I2328">
        <f>VLOOKUP(A2328&amp;3,[1]ratio_condo_family!$A:$F,6,FALSE)</f>
        <v>1.2142857142857142</v>
      </c>
      <c r="J2328">
        <f>VLOOKUP(A2328,[1]ratio_family_bedrooms!$A:$K,9,FALSE)</f>
        <v>1.0588235294117647</v>
      </c>
      <c r="K2328">
        <f>VLOOKUP(A2328,[1]ratio_family_bedrooms!$A:$K,10,FALSE)</f>
        <v>1.2222222222222223</v>
      </c>
      <c r="L2328">
        <f>VLOOKUP(A2328,[1]ratio_family_bedrooms!$A:$K,11,FALSE)</f>
        <v>1.5</v>
      </c>
      <c r="M2328">
        <f t="shared" si="36"/>
        <v>7448.5714285714294</v>
      </c>
    </row>
    <row r="2329" spans="1:13" x14ac:dyDescent="0.2">
      <c r="A2329">
        <v>2019</v>
      </c>
      <c r="B2329">
        <v>10</v>
      </c>
      <c r="C2329" t="s">
        <v>59</v>
      </c>
      <c r="D2329">
        <v>6</v>
      </c>
      <c r="E2329" t="s">
        <v>23</v>
      </c>
      <c r="F2329" t="e">
        <f>VLOOKUP(A2329&amp;B2329&amp;C2329&amp;D2329&amp;E2329,average_median_rates_2_aptFINAL!A:P,16,FALSE)</f>
        <v>#N/A</v>
      </c>
      <c r="G2329">
        <f>VLOOKUP(A2329&amp;B2329&amp;C2329&amp;3&amp;E2329,average_median_rates_2_aptFINAL!A:P,16,FALSE)</f>
        <v>1610</v>
      </c>
      <c r="H2329">
        <f>IF(D2329&lt;=3,VLOOKUP(A2329&amp;D2329,[1]ratio_condo_family!$A:$F,6,FALSE),0)</f>
        <v>0</v>
      </c>
      <c r="I2329">
        <f>VLOOKUP(A2329&amp;3,[1]ratio_condo_family!$A:$F,6,FALSE)</f>
        <v>1.2142857142857142</v>
      </c>
      <c r="J2329">
        <f>VLOOKUP(A2329,[1]ratio_family_bedrooms!$A:$K,9,FALSE)</f>
        <v>1.0588235294117647</v>
      </c>
      <c r="K2329">
        <f>VLOOKUP(A2329,[1]ratio_family_bedrooms!$A:$K,10,FALSE)</f>
        <v>1.2222222222222223</v>
      </c>
      <c r="L2329">
        <f>VLOOKUP(A2329,[1]ratio_family_bedrooms!$A:$K,11,FALSE)</f>
        <v>1.5</v>
      </c>
      <c r="M2329">
        <f t="shared" si="36"/>
        <v>3795</v>
      </c>
    </row>
    <row r="2330" spans="1:13" x14ac:dyDescent="0.2">
      <c r="A2330">
        <v>2019</v>
      </c>
      <c r="B2330">
        <v>10</v>
      </c>
      <c r="C2330" t="s">
        <v>59</v>
      </c>
      <c r="D2330">
        <v>6</v>
      </c>
      <c r="E2330" t="s">
        <v>24</v>
      </c>
      <c r="F2330" t="e">
        <f>VLOOKUP(A2330&amp;B2330&amp;C2330&amp;D2330&amp;E2330,average_median_rates_2_aptFINAL!A:P,16,FALSE)</f>
        <v>#N/A</v>
      </c>
      <c r="G2330">
        <f>VLOOKUP(A2330&amp;B2330&amp;C2330&amp;3&amp;E2330,average_median_rates_2_aptFINAL!A:P,16,FALSE)</f>
        <v>1915.7818394791282</v>
      </c>
      <c r="H2330">
        <f>IF(D2330&lt;=3,VLOOKUP(A2330&amp;D2330,[1]ratio_condo_family!$A:$F,6,FALSE),0)</f>
        <v>0</v>
      </c>
      <c r="I2330">
        <f>VLOOKUP(A2330&amp;3,[1]ratio_condo_family!$A:$F,6,FALSE)</f>
        <v>1.2142857142857142</v>
      </c>
      <c r="J2330">
        <f>VLOOKUP(A2330,[1]ratio_family_bedrooms!$A:$K,9,FALSE)</f>
        <v>1.0588235294117647</v>
      </c>
      <c r="K2330">
        <f>VLOOKUP(A2330,[1]ratio_family_bedrooms!$A:$K,10,FALSE)</f>
        <v>1.2222222222222223</v>
      </c>
      <c r="L2330">
        <f>VLOOKUP(A2330,[1]ratio_family_bedrooms!$A:$K,11,FALSE)</f>
        <v>1.5</v>
      </c>
      <c r="M2330">
        <f t="shared" si="36"/>
        <v>4515.7714787722307</v>
      </c>
    </row>
    <row r="2331" spans="1:13" x14ac:dyDescent="0.2">
      <c r="A2331">
        <v>2019</v>
      </c>
      <c r="B2331">
        <v>10</v>
      </c>
      <c r="C2331" t="s">
        <v>59</v>
      </c>
      <c r="D2331">
        <v>6</v>
      </c>
      <c r="E2331" t="s">
        <v>25</v>
      </c>
      <c r="F2331" t="e">
        <f>VLOOKUP(A2331&amp;B2331&amp;C2331&amp;D2331&amp;E2331,average_median_rates_2_aptFINAL!A:P,16,FALSE)</f>
        <v>#N/A</v>
      </c>
      <c r="G2331">
        <f>VLOOKUP(A2331&amp;B2331&amp;C2331&amp;3&amp;E2331,average_median_rates_2_aptFINAL!A:P,16,FALSE)</f>
        <v>1762</v>
      </c>
      <c r="H2331">
        <f>IF(D2331&lt;=3,VLOOKUP(A2331&amp;D2331,[1]ratio_condo_family!$A:$F,6,FALSE),0)</f>
        <v>0</v>
      </c>
      <c r="I2331">
        <f>VLOOKUP(A2331&amp;3,[1]ratio_condo_family!$A:$F,6,FALSE)</f>
        <v>1.2142857142857142</v>
      </c>
      <c r="J2331">
        <f>VLOOKUP(A2331,[1]ratio_family_bedrooms!$A:$K,9,FALSE)</f>
        <v>1.0588235294117647</v>
      </c>
      <c r="K2331">
        <f>VLOOKUP(A2331,[1]ratio_family_bedrooms!$A:$K,10,FALSE)</f>
        <v>1.2222222222222223</v>
      </c>
      <c r="L2331">
        <f>VLOOKUP(A2331,[1]ratio_family_bedrooms!$A:$K,11,FALSE)</f>
        <v>1.5</v>
      </c>
      <c r="M2331">
        <f t="shared" si="36"/>
        <v>4153.2857142857138</v>
      </c>
    </row>
    <row r="2332" spans="1:13" x14ac:dyDescent="0.2">
      <c r="A2332">
        <v>2019</v>
      </c>
      <c r="B2332">
        <v>10</v>
      </c>
      <c r="C2332" t="s">
        <v>59</v>
      </c>
      <c r="D2332">
        <v>6</v>
      </c>
      <c r="E2332" t="s">
        <v>26</v>
      </c>
      <c r="F2332" t="e">
        <f>VLOOKUP(A2332&amp;B2332&amp;C2332&amp;D2332&amp;E2332,average_median_rates_2_aptFINAL!A:P,16,FALSE)</f>
        <v>#N/A</v>
      </c>
      <c r="G2332">
        <f>VLOOKUP(A2332&amp;B2332&amp;C2332&amp;3&amp;E2332,average_median_rates_2_aptFINAL!A:P,16,FALSE)</f>
        <v>2102</v>
      </c>
      <c r="H2332">
        <f>IF(D2332&lt;=3,VLOOKUP(A2332&amp;D2332,[1]ratio_condo_family!$A:$F,6,FALSE),0)</f>
        <v>0</v>
      </c>
      <c r="I2332">
        <f>VLOOKUP(A2332&amp;3,[1]ratio_condo_family!$A:$F,6,FALSE)</f>
        <v>1.2142857142857142</v>
      </c>
      <c r="J2332">
        <f>VLOOKUP(A2332,[1]ratio_family_bedrooms!$A:$K,9,FALSE)</f>
        <v>1.0588235294117647</v>
      </c>
      <c r="K2332">
        <f>VLOOKUP(A2332,[1]ratio_family_bedrooms!$A:$K,10,FALSE)</f>
        <v>1.2222222222222223</v>
      </c>
      <c r="L2332">
        <f>VLOOKUP(A2332,[1]ratio_family_bedrooms!$A:$K,11,FALSE)</f>
        <v>1.5</v>
      </c>
      <c r="M2332">
        <f t="shared" si="36"/>
        <v>4954.7142857142862</v>
      </c>
    </row>
    <row r="2333" spans="1:13" x14ac:dyDescent="0.2">
      <c r="A2333">
        <v>2019</v>
      </c>
      <c r="B2333">
        <v>10</v>
      </c>
      <c r="C2333" t="s">
        <v>59</v>
      </c>
      <c r="D2333">
        <v>6</v>
      </c>
      <c r="E2333" t="s">
        <v>27</v>
      </c>
      <c r="F2333" t="e">
        <f>VLOOKUP(A2333&amp;B2333&amp;C2333&amp;D2333&amp;E2333,average_median_rates_2_aptFINAL!A:P,16,FALSE)</f>
        <v>#N/A</v>
      </c>
      <c r="G2333">
        <f>VLOOKUP(A2333&amp;B2333&amp;C2333&amp;3&amp;E2333,average_median_rates_2_aptFINAL!A:P,16,FALSE)</f>
        <v>2979</v>
      </c>
      <c r="H2333">
        <f>IF(D2333&lt;=3,VLOOKUP(A2333&amp;D2333,[1]ratio_condo_family!$A:$F,6,FALSE),0)</f>
        <v>0</v>
      </c>
      <c r="I2333">
        <f>VLOOKUP(A2333&amp;3,[1]ratio_condo_family!$A:$F,6,FALSE)</f>
        <v>1.2142857142857142</v>
      </c>
      <c r="J2333">
        <f>VLOOKUP(A2333,[1]ratio_family_bedrooms!$A:$K,9,FALSE)</f>
        <v>1.0588235294117647</v>
      </c>
      <c r="K2333">
        <f>VLOOKUP(A2333,[1]ratio_family_bedrooms!$A:$K,10,FALSE)</f>
        <v>1.2222222222222223</v>
      </c>
      <c r="L2333">
        <f>VLOOKUP(A2333,[1]ratio_family_bedrooms!$A:$K,11,FALSE)</f>
        <v>1.5</v>
      </c>
      <c r="M2333">
        <f t="shared" si="36"/>
        <v>7021.9285714285725</v>
      </c>
    </row>
    <row r="2334" spans="1:13" x14ac:dyDescent="0.2">
      <c r="A2334">
        <v>2019</v>
      </c>
      <c r="B2334">
        <v>10</v>
      </c>
      <c r="C2334" t="s">
        <v>59</v>
      </c>
      <c r="D2334">
        <v>6</v>
      </c>
      <c r="E2334" t="s">
        <v>28</v>
      </c>
      <c r="F2334" t="e">
        <f>VLOOKUP(A2334&amp;B2334&amp;C2334&amp;D2334&amp;E2334,average_median_rates_2_aptFINAL!A:P,16,FALSE)</f>
        <v>#N/A</v>
      </c>
      <c r="G2334">
        <f>VLOOKUP(A2334&amp;B2334&amp;C2334&amp;3&amp;E2334,average_median_rates_2_aptFINAL!A:P,16,FALSE)</f>
        <v>2060</v>
      </c>
      <c r="H2334">
        <f>IF(D2334&lt;=3,VLOOKUP(A2334&amp;D2334,[1]ratio_condo_family!$A:$F,6,FALSE),0)</f>
        <v>0</v>
      </c>
      <c r="I2334">
        <f>VLOOKUP(A2334&amp;3,[1]ratio_condo_family!$A:$F,6,FALSE)</f>
        <v>1.2142857142857142</v>
      </c>
      <c r="J2334">
        <f>VLOOKUP(A2334,[1]ratio_family_bedrooms!$A:$K,9,FALSE)</f>
        <v>1.0588235294117647</v>
      </c>
      <c r="K2334">
        <f>VLOOKUP(A2334,[1]ratio_family_bedrooms!$A:$K,10,FALSE)</f>
        <v>1.2222222222222223</v>
      </c>
      <c r="L2334">
        <f>VLOOKUP(A2334,[1]ratio_family_bedrooms!$A:$K,11,FALSE)</f>
        <v>1.5</v>
      </c>
      <c r="M2334">
        <f t="shared" si="36"/>
        <v>4855.7142857142862</v>
      </c>
    </row>
    <row r="2335" spans="1:13" x14ac:dyDescent="0.2">
      <c r="A2335">
        <v>2019</v>
      </c>
      <c r="B2335">
        <v>10</v>
      </c>
      <c r="C2335" t="s">
        <v>59</v>
      </c>
      <c r="D2335">
        <v>6</v>
      </c>
      <c r="E2335" t="s">
        <v>29</v>
      </c>
      <c r="F2335" t="e">
        <f>VLOOKUP(A2335&amp;B2335&amp;C2335&amp;D2335&amp;E2335,average_median_rates_2_aptFINAL!A:P,16,FALSE)</f>
        <v>#N/A</v>
      </c>
      <c r="G2335">
        <f>VLOOKUP(A2335&amp;B2335&amp;C2335&amp;3&amp;E2335,average_median_rates_2_aptFINAL!A:P,16,FALSE)</f>
        <v>1443</v>
      </c>
      <c r="H2335">
        <f>IF(D2335&lt;=3,VLOOKUP(A2335&amp;D2335,[1]ratio_condo_family!$A:$F,6,FALSE),0)</f>
        <v>0</v>
      </c>
      <c r="I2335">
        <f>VLOOKUP(A2335&amp;3,[1]ratio_condo_family!$A:$F,6,FALSE)</f>
        <v>1.2142857142857142</v>
      </c>
      <c r="J2335">
        <f>VLOOKUP(A2335,[1]ratio_family_bedrooms!$A:$K,9,FALSE)</f>
        <v>1.0588235294117647</v>
      </c>
      <c r="K2335">
        <f>VLOOKUP(A2335,[1]ratio_family_bedrooms!$A:$K,10,FALSE)</f>
        <v>1.2222222222222223</v>
      </c>
      <c r="L2335">
        <f>VLOOKUP(A2335,[1]ratio_family_bedrooms!$A:$K,11,FALSE)</f>
        <v>1.5</v>
      </c>
      <c r="M2335">
        <f t="shared" si="36"/>
        <v>3401.3571428571431</v>
      </c>
    </row>
    <row r="2336" spans="1:13" x14ac:dyDescent="0.2">
      <c r="A2336">
        <v>2019</v>
      </c>
      <c r="B2336">
        <v>10</v>
      </c>
      <c r="C2336" t="s">
        <v>59</v>
      </c>
      <c r="D2336">
        <v>6</v>
      </c>
      <c r="E2336" t="s">
        <v>31</v>
      </c>
      <c r="F2336" t="e">
        <f>VLOOKUP(A2336&amp;B2336&amp;C2336&amp;D2336&amp;E2336,average_median_rates_2_aptFINAL!A:P,16,FALSE)</f>
        <v>#N/A</v>
      </c>
      <c r="G2336">
        <f>VLOOKUP(A2336&amp;B2336&amp;C2336&amp;3&amp;E2336,average_median_rates_2_aptFINAL!A:P,16,FALSE)</f>
        <v>1964</v>
      </c>
      <c r="H2336">
        <f>IF(D2336&lt;=3,VLOOKUP(A2336&amp;D2336,[1]ratio_condo_family!$A:$F,6,FALSE),0)</f>
        <v>0</v>
      </c>
      <c r="I2336">
        <f>VLOOKUP(A2336&amp;3,[1]ratio_condo_family!$A:$F,6,FALSE)</f>
        <v>1.2142857142857142</v>
      </c>
      <c r="J2336">
        <f>VLOOKUP(A2336,[1]ratio_family_bedrooms!$A:$K,9,FALSE)</f>
        <v>1.0588235294117647</v>
      </c>
      <c r="K2336">
        <f>VLOOKUP(A2336,[1]ratio_family_bedrooms!$A:$K,10,FALSE)</f>
        <v>1.2222222222222223</v>
      </c>
      <c r="L2336">
        <f>VLOOKUP(A2336,[1]ratio_family_bedrooms!$A:$K,11,FALSE)</f>
        <v>1.5</v>
      </c>
      <c r="M2336">
        <f t="shared" si="36"/>
        <v>4629.4285714285716</v>
      </c>
    </row>
    <row r="2337" spans="1:13" x14ac:dyDescent="0.2">
      <c r="A2337">
        <v>2019</v>
      </c>
      <c r="B2337">
        <v>10</v>
      </c>
      <c r="C2337" t="s">
        <v>59</v>
      </c>
      <c r="D2337">
        <v>6</v>
      </c>
      <c r="E2337" t="s">
        <v>32</v>
      </c>
      <c r="F2337" t="e">
        <f>VLOOKUP(A2337&amp;B2337&amp;C2337&amp;D2337&amp;E2337,average_median_rates_2_aptFINAL!A:P,16,FALSE)</f>
        <v>#N/A</v>
      </c>
      <c r="G2337">
        <f>VLOOKUP(A2337&amp;B2337&amp;C2337&amp;3&amp;E2337,average_median_rates_2_aptFINAL!A:P,16,FALSE)</f>
        <v>1972</v>
      </c>
      <c r="H2337">
        <f>IF(D2337&lt;=3,VLOOKUP(A2337&amp;D2337,[1]ratio_condo_family!$A:$F,6,FALSE),0)</f>
        <v>0</v>
      </c>
      <c r="I2337">
        <f>VLOOKUP(A2337&amp;3,[1]ratio_condo_family!$A:$F,6,FALSE)</f>
        <v>1.2142857142857142</v>
      </c>
      <c r="J2337">
        <f>VLOOKUP(A2337,[1]ratio_family_bedrooms!$A:$K,9,FALSE)</f>
        <v>1.0588235294117647</v>
      </c>
      <c r="K2337">
        <f>VLOOKUP(A2337,[1]ratio_family_bedrooms!$A:$K,10,FALSE)</f>
        <v>1.2222222222222223</v>
      </c>
      <c r="L2337">
        <f>VLOOKUP(A2337,[1]ratio_family_bedrooms!$A:$K,11,FALSE)</f>
        <v>1.5</v>
      </c>
      <c r="M2337">
        <f t="shared" si="36"/>
        <v>4648.2857142857138</v>
      </c>
    </row>
    <row r="2338" spans="1:13" x14ac:dyDescent="0.2">
      <c r="A2338">
        <v>2019</v>
      </c>
      <c r="B2338">
        <v>10</v>
      </c>
      <c r="C2338" t="s">
        <v>59</v>
      </c>
      <c r="D2338">
        <v>6</v>
      </c>
      <c r="E2338" t="s">
        <v>33</v>
      </c>
      <c r="F2338" t="e">
        <f>VLOOKUP(A2338&amp;B2338&amp;C2338&amp;D2338&amp;E2338,average_median_rates_2_aptFINAL!A:P,16,FALSE)</f>
        <v>#N/A</v>
      </c>
      <c r="G2338">
        <f>VLOOKUP(A2338&amp;B2338&amp;C2338&amp;3&amp;E2338,average_median_rates_2_aptFINAL!A:P,16,FALSE)</f>
        <v>2626</v>
      </c>
      <c r="H2338">
        <f>IF(D2338&lt;=3,VLOOKUP(A2338&amp;D2338,[1]ratio_condo_family!$A:$F,6,FALSE),0)</f>
        <v>0</v>
      </c>
      <c r="I2338">
        <f>VLOOKUP(A2338&amp;3,[1]ratio_condo_family!$A:$F,6,FALSE)</f>
        <v>1.2142857142857142</v>
      </c>
      <c r="J2338">
        <f>VLOOKUP(A2338,[1]ratio_family_bedrooms!$A:$K,9,FALSE)</f>
        <v>1.0588235294117647</v>
      </c>
      <c r="K2338">
        <f>VLOOKUP(A2338,[1]ratio_family_bedrooms!$A:$K,10,FALSE)</f>
        <v>1.2222222222222223</v>
      </c>
      <c r="L2338">
        <f>VLOOKUP(A2338,[1]ratio_family_bedrooms!$A:$K,11,FALSE)</f>
        <v>1.5</v>
      </c>
      <c r="M2338">
        <f t="shared" si="36"/>
        <v>6189.8571428571431</v>
      </c>
    </row>
    <row r="2339" spans="1:13" x14ac:dyDescent="0.2">
      <c r="A2339">
        <v>2019</v>
      </c>
      <c r="B2339">
        <v>10</v>
      </c>
      <c r="C2339" t="s">
        <v>59</v>
      </c>
      <c r="D2339">
        <v>6</v>
      </c>
      <c r="E2339" t="s">
        <v>34</v>
      </c>
      <c r="F2339" t="e">
        <f>VLOOKUP(A2339&amp;B2339&amp;C2339&amp;D2339&amp;E2339,average_median_rates_2_aptFINAL!A:P,16,FALSE)</f>
        <v>#N/A</v>
      </c>
      <c r="G2339">
        <f>VLOOKUP(A2339&amp;B2339&amp;C2339&amp;3&amp;E2339,average_median_rates_2_aptFINAL!A:P,16,FALSE)</f>
        <v>1865</v>
      </c>
      <c r="H2339">
        <f>IF(D2339&lt;=3,VLOOKUP(A2339&amp;D2339,[1]ratio_condo_family!$A:$F,6,FALSE),0)</f>
        <v>0</v>
      </c>
      <c r="I2339">
        <f>VLOOKUP(A2339&amp;3,[1]ratio_condo_family!$A:$F,6,FALSE)</f>
        <v>1.2142857142857142</v>
      </c>
      <c r="J2339">
        <f>VLOOKUP(A2339,[1]ratio_family_bedrooms!$A:$K,9,FALSE)</f>
        <v>1.0588235294117647</v>
      </c>
      <c r="K2339">
        <f>VLOOKUP(A2339,[1]ratio_family_bedrooms!$A:$K,10,FALSE)</f>
        <v>1.2222222222222223</v>
      </c>
      <c r="L2339">
        <f>VLOOKUP(A2339,[1]ratio_family_bedrooms!$A:$K,11,FALSE)</f>
        <v>1.5</v>
      </c>
      <c r="M2339">
        <f t="shared" si="36"/>
        <v>4396.0714285714284</v>
      </c>
    </row>
    <row r="2340" spans="1:13" x14ac:dyDescent="0.2">
      <c r="A2340">
        <v>2019</v>
      </c>
      <c r="B2340">
        <v>10</v>
      </c>
      <c r="C2340" t="s">
        <v>59</v>
      </c>
      <c r="D2340">
        <v>6</v>
      </c>
      <c r="E2340" t="s">
        <v>35</v>
      </c>
      <c r="F2340" t="e">
        <f>VLOOKUP(A2340&amp;B2340&amp;C2340&amp;D2340&amp;E2340,average_median_rates_2_aptFINAL!A:P,16,FALSE)</f>
        <v>#N/A</v>
      </c>
      <c r="G2340">
        <f>VLOOKUP(A2340&amp;B2340&amp;C2340&amp;3&amp;E2340,average_median_rates_2_aptFINAL!A:P,16,FALSE)</f>
        <v>3743</v>
      </c>
      <c r="H2340">
        <f>IF(D2340&lt;=3,VLOOKUP(A2340&amp;D2340,[1]ratio_condo_family!$A:$F,6,FALSE),0)</f>
        <v>0</v>
      </c>
      <c r="I2340">
        <f>VLOOKUP(A2340&amp;3,[1]ratio_condo_family!$A:$F,6,FALSE)</f>
        <v>1.2142857142857142</v>
      </c>
      <c r="J2340">
        <f>VLOOKUP(A2340,[1]ratio_family_bedrooms!$A:$K,9,FALSE)</f>
        <v>1.0588235294117647</v>
      </c>
      <c r="K2340">
        <f>VLOOKUP(A2340,[1]ratio_family_bedrooms!$A:$K,10,FALSE)</f>
        <v>1.2222222222222223</v>
      </c>
      <c r="L2340">
        <f>VLOOKUP(A2340,[1]ratio_family_bedrooms!$A:$K,11,FALSE)</f>
        <v>1.5</v>
      </c>
      <c r="M2340">
        <f t="shared" si="36"/>
        <v>8822.7857142857138</v>
      </c>
    </row>
    <row r="2341" spans="1:13" x14ac:dyDescent="0.2">
      <c r="A2341">
        <v>2019</v>
      </c>
      <c r="B2341">
        <v>10</v>
      </c>
      <c r="C2341" t="s">
        <v>59</v>
      </c>
      <c r="D2341">
        <v>6</v>
      </c>
      <c r="E2341" t="s">
        <v>36</v>
      </c>
      <c r="F2341" t="e">
        <f>VLOOKUP(A2341&amp;B2341&amp;C2341&amp;D2341&amp;E2341,average_median_rates_2_aptFINAL!A:P,16,FALSE)</f>
        <v>#N/A</v>
      </c>
      <c r="G2341">
        <f>VLOOKUP(A2341&amp;B2341&amp;C2341&amp;3&amp;E2341,average_median_rates_2_aptFINAL!A:P,16,FALSE)</f>
        <v>1790</v>
      </c>
      <c r="H2341">
        <f>IF(D2341&lt;=3,VLOOKUP(A2341&amp;D2341,[1]ratio_condo_family!$A:$F,6,FALSE),0)</f>
        <v>0</v>
      </c>
      <c r="I2341">
        <f>VLOOKUP(A2341&amp;3,[1]ratio_condo_family!$A:$F,6,FALSE)</f>
        <v>1.2142857142857142</v>
      </c>
      <c r="J2341">
        <f>VLOOKUP(A2341,[1]ratio_family_bedrooms!$A:$K,9,FALSE)</f>
        <v>1.0588235294117647</v>
      </c>
      <c r="K2341">
        <f>VLOOKUP(A2341,[1]ratio_family_bedrooms!$A:$K,10,FALSE)</f>
        <v>1.2222222222222223</v>
      </c>
      <c r="L2341">
        <f>VLOOKUP(A2341,[1]ratio_family_bedrooms!$A:$K,11,FALSE)</f>
        <v>1.5</v>
      </c>
      <c r="M2341">
        <f t="shared" si="36"/>
        <v>4219.2857142857138</v>
      </c>
    </row>
    <row r="2342" spans="1:13" x14ac:dyDescent="0.2">
      <c r="A2342">
        <v>2019</v>
      </c>
      <c r="B2342">
        <v>10</v>
      </c>
      <c r="C2342" t="s">
        <v>59</v>
      </c>
      <c r="D2342">
        <v>6</v>
      </c>
      <c r="E2342" t="s">
        <v>37</v>
      </c>
      <c r="F2342" t="e">
        <f>VLOOKUP(A2342&amp;B2342&amp;C2342&amp;D2342&amp;E2342,average_median_rates_2_aptFINAL!A:P,16,FALSE)</f>
        <v>#N/A</v>
      </c>
      <c r="G2342">
        <f>VLOOKUP(A2342&amp;B2342&amp;C2342&amp;3&amp;E2342,average_median_rates_2_aptFINAL!A:P,16,FALSE)</f>
        <v>1408.1152314887258</v>
      </c>
      <c r="H2342">
        <f>IF(D2342&lt;=3,VLOOKUP(A2342&amp;D2342,[1]ratio_condo_family!$A:$F,6,FALSE),0)</f>
        <v>0</v>
      </c>
      <c r="I2342">
        <f>VLOOKUP(A2342&amp;3,[1]ratio_condo_family!$A:$F,6,FALSE)</f>
        <v>1.2142857142857142</v>
      </c>
      <c r="J2342">
        <f>VLOOKUP(A2342,[1]ratio_family_bedrooms!$A:$K,9,FALSE)</f>
        <v>1.0588235294117647</v>
      </c>
      <c r="K2342">
        <f>VLOOKUP(A2342,[1]ratio_family_bedrooms!$A:$K,10,FALSE)</f>
        <v>1.2222222222222223</v>
      </c>
      <c r="L2342">
        <f>VLOOKUP(A2342,[1]ratio_family_bedrooms!$A:$K,11,FALSE)</f>
        <v>1.5</v>
      </c>
      <c r="M2342">
        <f t="shared" si="36"/>
        <v>3319.128759937711</v>
      </c>
    </row>
    <row r="2343" spans="1:13" x14ac:dyDescent="0.2">
      <c r="A2343">
        <v>2019</v>
      </c>
      <c r="B2343">
        <v>10</v>
      </c>
      <c r="C2343" t="s">
        <v>59</v>
      </c>
      <c r="D2343">
        <v>6</v>
      </c>
      <c r="E2343" t="s">
        <v>38</v>
      </c>
      <c r="F2343" t="e">
        <f>VLOOKUP(A2343&amp;B2343&amp;C2343&amp;D2343&amp;E2343,average_median_rates_2_aptFINAL!A:P,16,FALSE)</f>
        <v>#N/A</v>
      </c>
      <c r="G2343">
        <f>VLOOKUP(A2343&amp;B2343&amp;C2343&amp;3&amp;E2343,average_median_rates_2_aptFINAL!A:P,16,FALSE)</f>
        <v>1346</v>
      </c>
      <c r="H2343">
        <f>IF(D2343&lt;=3,VLOOKUP(A2343&amp;D2343,[1]ratio_condo_family!$A:$F,6,FALSE),0)</f>
        <v>0</v>
      </c>
      <c r="I2343">
        <f>VLOOKUP(A2343&amp;3,[1]ratio_condo_family!$A:$F,6,FALSE)</f>
        <v>1.2142857142857142</v>
      </c>
      <c r="J2343">
        <f>VLOOKUP(A2343,[1]ratio_family_bedrooms!$A:$K,9,FALSE)</f>
        <v>1.0588235294117647</v>
      </c>
      <c r="K2343">
        <f>VLOOKUP(A2343,[1]ratio_family_bedrooms!$A:$K,10,FALSE)</f>
        <v>1.2222222222222223</v>
      </c>
      <c r="L2343">
        <f>VLOOKUP(A2343,[1]ratio_family_bedrooms!$A:$K,11,FALSE)</f>
        <v>1.5</v>
      </c>
      <c r="M2343">
        <f t="shared" si="36"/>
        <v>3172.7142857142862</v>
      </c>
    </row>
    <row r="2344" spans="1:13" x14ac:dyDescent="0.2">
      <c r="A2344">
        <v>2019</v>
      </c>
      <c r="B2344">
        <v>10</v>
      </c>
      <c r="C2344" t="s">
        <v>59</v>
      </c>
      <c r="D2344">
        <v>6</v>
      </c>
      <c r="E2344" t="s">
        <v>39</v>
      </c>
      <c r="F2344" t="e">
        <f>VLOOKUP(A2344&amp;B2344&amp;C2344&amp;D2344&amp;E2344,average_median_rates_2_aptFINAL!A:P,16,FALSE)</f>
        <v>#N/A</v>
      </c>
      <c r="G2344">
        <f>VLOOKUP(A2344&amp;B2344&amp;C2344&amp;3&amp;E2344,average_median_rates_2_aptFINAL!A:P,16,FALSE)</f>
        <v>1805.6585128392353</v>
      </c>
      <c r="H2344">
        <f>IF(D2344&lt;=3,VLOOKUP(A2344&amp;D2344,[1]ratio_condo_family!$A:$F,6,FALSE),0)</f>
        <v>0</v>
      </c>
      <c r="I2344">
        <f>VLOOKUP(A2344&amp;3,[1]ratio_condo_family!$A:$F,6,FALSE)</f>
        <v>1.2142857142857142</v>
      </c>
      <c r="J2344">
        <f>VLOOKUP(A2344,[1]ratio_family_bedrooms!$A:$K,9,FALSE)</f>
        <v>1.0588235294117647</v>
      </c>
      <c r="K2344">
        <f>VLOOKUP(A2344,[1]ratio_family_bedrooms!$A:$K,10,FALSE)</f>
        <v>1.2222222222222223</v>
      </c>
      <c r="L2344">
        <f>VLOOKUP(A2344,[1]ratio_family_bedrooms!$A:$K,11,FALSE)</f>
        <v>1.5</v>
      </c>
      <c r="M2344">
        <f t="shared" si="36"/>
        <v>4256.1950659781978</v>
      </c>
    </row>
    <row r="2345" spans="1:13" x14ac:dyDescent="0.2">
      <c r="A2345">
        <v>2019</v>
      </c>
      <c r="B2345">
        <v>10</v>
      </c>
      <c r="C2345" t="s">
        <v>59</v>
      </c>
      <c r="D2345">
        <v>6</v>
      </c>
      <c r="E2345" t="s">
        <v>40</v>
      </c>
      <c r="F2345" t="e">
        <f>VLOOKUP(A2345&amp;B2345&amp;C2345&amp;D2345&amp;E2345,average_median_rates_2_aptFINAL!A:P,16,FALSE)</f>
        <v>#N/A</v>
      </c>
      <c r="G2345">
        <f>VLOOKUP(A2345&amp;B2345&amp;C2345&amp;3&amp;E2345,average_median_rates_2_aptFINAL!A:P,16,FALSE)</f>
        <v>2099</v>
      </c>
      <c r="H2345">
        <f>IF(D2345&lt;=3,VLOOKUP(A2345&amp;D2345,[1]ratio_condo_family!$A:$F,6,FALSE),0)</f>
        <v>0</v>
      </c>
      <c r="I2345">
        <f>VLOOKUP(A2345&amp;3,[1]ratio_condo_family!$A:$F,6,FALSE)</f>
        <v>1.2142857142857142</v>
      </c>
      <c r="J2345">
        <f>VLOOKUP(A2345,[1]ratio_family_bedrooms!$A:$K,9,FALSE)</f>
        <v>1.0588235294117647</v>
      </c>
      <c r="K2345">
        <f>VLOOKUP(A2345,[1]ratio_family_bedrooms!$A:$K,10,FALSE)</f>
        <v>1.2222222222222223</v>
      </c>
      <c r="L2345">
        <f>VLOOKUP(A2345,[1]ratio_family_bedrooms!$A:$K,11,FALSE)</f>
        <v>1.5</v>
      </c>
      <c r="M2345">
        <f t="shared" si="36"/>
        <v>4947.6428571428569</v>
      </c>
    </row>
    <row r="2346" spans="1:13" x14ac:dyDescent="0.2">
      <c r="A2346">
        <v>2019</v>
      </c>
      <c r="B2346">
        <v>10</v>
      </c>
      <c r="C2346" t="s">
        <v>59</v>
      </c>
      <c r="D2346">
        <v>6</v>
      </c>
      <c r="E2346" t="s">
        <v>41</v>
      </c>
      <c r="F2346" t="e">
        <f>VLOOKUP(A2346&amp;B2346&amp;C2346&amp;D2346&amp;E2346,average_median_rates_2_aptFINAL!A:P,16,FALSE)</f>
        <v>#N/A</v>
      </c>
      <c r="G2346">
        <f>VLOOKUP(A2346&amp;B2346&amp;C2346&amp;3&amp;E2346,average_median_rates_2_aptFINAL!A:P,16,FALSE)</f>
        <v>1455</v>
      </c>
      <c r="H2346">
        <f>IF(D2346&lt;=3,VLOOKUP(A2346&amp;D2346,[1]ratio_condo_family!$A:$F,6,FALSE),0)</f>
        <v>0</v>
      </c>
      <c r="I2346">
        <f>VLOOKUP(A2346&amp;3,[1]ratio_condo_family!$A:$F,6,FALSE)</f>
        <v>1.2142857142857142</v>
      </c>
      <c r="J2346">
        <f>VLOOKUP(A2346,[1]ratio_family_bedrooms!$A:$K,9,FALSE)</f>
        <v>1.0588235294117647</v>
      </c>
      <c r="K2346">
        <f>VLOOKUP(A2346,[1]ratio_family_bedrooms!$A:$K,10,FALSE)</f>
        <v>1.2222222222222223</v>
      </c>
      <c r="L2346">
        <f>VLOOKUP(A2346,[1]ratio_family_bedrooms!$A:$K,11,FALSE)</f>
        <v>1.5</v>
      </c>
      <c r="M2346">
        <f t="shared" si="36"/>
        <v>3429.6428571428573</v>
      </c>
    </row>
    <row r="2347" spans="1:13" x14ac:dyDescent="0.2">
      <c r="A2347">
        <v>2019</v>
      </c>
      <c r="B2347">
        <v>10</v>
      </c>
      <c r="C2347" t="s">
        <v>59</v>
      </c>
      <c r="D2347">
        <v>6</v>
      </c>
      <c r="E2347" t="s">
        <v>42</v>
      </c>
      <c r="F2347" t="e">
        <f>VLOOKUP(A2347&amp;B2347&amp;C2347&amp;D2347&amp;E2347,average_median_rates_2_aptFINAL!A:P,16,FALSE)</f>
        <v>#N/A</v>
      </c>
      <c r="G2347">
        <f>VLOOKUP(A2347&amp;B2347&amp;C2347&amp;3&amp;E2347,average_median_rates_2_aptFINAL!A:P,16,FALSE)</f>
        <v>1542</v>
      </c>
      <c r="H2347">
        <f>IF(D2347&lt;=3,VLOOKUP(A2347&amp;D2347,[1]ratio_condo_family!$A:$F,6,FALSE),0)</f>
        <v>0</v>
      </c>
      <c r="I2347">
        <f>VLOOKUP(A2347&amp;3,[1]ratio_condo_family!$A:$F,6,FALSE)</f>
        <v>1.2142857142857142</v>
      </c>
      <c r="J2347">
        <f>VLOOKUP(A2347,[1]ratio_family_bedrooms!$A:$K,9,FALSE)</f>
        <v>1.0588235294117647</v>
      </c>
      <c r="K2347">
        <f>VLOOKUP(A2347,[1]ratio_family_bedrooms!$A:$K,10,FALSE)</f>
        <v>1.2222222222222223</v>
      </c>
      <c r="L2347">
        <f>VLOOKUP(A2347,[1]ratio_family_bedrooms!$A:$K,11,FALSE)</f>
        <v>1.5</v>
      </c>
      <c r="M2347">
        <f t="shared" si="36"/>
        <v>3634.7142857142862</v>
      </c>
    </row>
    <row r="2348" spans="1:13" x14ac:dyDescent="0.2">
      <c r="A2348">
        <v>2019</v>
      </c>
      <c r="B2348">
        <v>10</v>
      </c>
      <c r="C2348" t="s">
        <v>59</v>
      </c>
      <c r="D2348">
        <v>6</v>
      </c>
      <c r="E2348" t="s">
        <v>43</v>
      </c>
      <c r="F2348" t="e">
        <f>VLOOKUP(A2348&amp;B2348&amp;C2348&amp;D2348&amp;E2348,average_median_rates_2_aptFINAL!A:P,16,FALSE)</f>
        <v>#N/A</v>
      </c>
      <c r="G2348">
        <f>VLOOKUP(A2348&amp;B2348&amp;C2348&amp;3&amp;E2348,average_median_rates_2_aptFINAL!A:P,16,FALSE)</f>
        <v>2063</v>
      </c>
      <c r="H2348">
        <f>IF(D2348&lt;=3,VLOOKUP(A2348&amp;D2348,[1]ratio_condo_family!$A:$F,6,FALSE),0)</f>
        <v>0</v>
      </c>
      <c r="I2348">
        <f>VLOOKUP(A2348&amp;3,[1]ratio_condo_family!$A:$F,6,FALSE)</f>
        <v>1.2142857142857142</v>
      </c>
      <c r="J2348">
        <f>VLOOKUP(A2348,[1]ratio_family_bedrooms!$A:$K,9,FALSE)</f>
        <v>1.0588235294117647</v>
      </c>
      <c r="K2348">
        <f>VLOOKUP(A2348,[1]ratio_family_bedrooms!$A:$K,10,FALSE)</f>
        <v>1.2222222222222223</v>
      </c>
      <c r="L2348">
        <f>VLOOKUP(A2348,[1]ratio_family_bedrooms!$A:$K,11,FALSE)</f>
        <v>1.5</v>
      </c>
      <c r="M2348">
        <f t="shared" si="36"/>
        <v>4862.7857142857138</v>
      </c>
    </row>
    <row r="2349" spans="1:13" x14ac:dyDescent="0.2">
      <c r="A2349">
        <v>2019</v>
      </c>
      <c r="B2349">
        <v>10</v>
      </c>
      <c r="C2349" t="s">
        <v>59</v>
      </c>
      <c r="D2349">
        <v>6</v>
      </c>
      <c r="E2349" t="s">
        <v>60</v>
      </c>
      <c r="F2349" t="e">
        <f>VLOOKUP(A2349&amp;B2349&amp;C2349&amp;D2349&amp;E2349,average_median_rates_2_aptFINAL!A:P,16,FALSE)</f>
        <v>#N/A</v>
      </c>
      <c r="G2349">
        <f>VLOOKUP(A2349&amp;B2349&amp;C2349&amp;3&amp;E2349,average_median_rates_2_aptFINAL!A:P,16,FALSE)</f>
        <v>1869.1779238164777</v>
      </c>
      <c r="H2349">
        <f>IF(D2349&lt;=3,VLOOKUP(A2349&amp;D2349,[1]ratio_condo_family!$A:$F,6,FALSE),0)</f>
        <v>0</v>
      </c>
      <c r="I2349">
        <f>VLOOKUP(A2349&amp;3,[1]ratio_condo_family!$A:$F,6,FALSE)</f>
        <v>1.2142857142857142</v>
      </c>
      <c r="J2349">
        <f>VLOOKUP(A2349,[1]ratio_family_bedrooms!$A:$K,9,FALSE)</f>
        <v>1.0588235294117647</v>
      </c>
      <c r="K2349">
        <f>VLOOKUP(A2349,[1]ratio_family_bedrooms!$A:$K,10,FALSE)</f>
        <v>1.2222222222222223</v>
      </c>
      <c r="L2349">
        <f>VLOOKUP(A2349,[1]ratio_family_bedrooms!$A:$K,11,FALSE)</f>
        <v>1.5</v>
      </c>
      <c r="M2349">
        <f t="shared" si="36"/>
        <v>4405.9193918531255</v>
      </c>
    </row>
    <row r="2350" spans="1:13" x14ac:dyDescent="0.2">
      <c r="A2350">
        <v>2019</v>
      </c>
      <c r="B2350">
        <v>10</v>
      </c>
      <c r="C2350" t="s">
        <v>61</v>
      </c>
      <c r="D2350">
        <v>4</v>
      </c>
      <c r="E2350" t="s">
        <v>16</v>
      </c>
      <c r="F2350" t="e">
        <f>VLOOKUP(A2350&amp;B2350&amp;C2350&amp;D2350&amp;E2350,average_median_rates_2_aptFINAL!A:P,16,FALSE)</f>
        <v>#N/A</v>
      </c>
      <c r="G2350">
        <f>VLOOKUP(A2350&amp;B2350&amp;C2350&amp;3&amp;E2350,average_median_rates_2_aptFINAL!A:P,16,FALSE)</f>
        <v>3112.208240100174</v>
      </c>
      <c r="H2350">
        <f>IF(D2350&lt;=3,VLOOKUP(A2350&amp;D2350,[1]ratio_condo_family!$A:$F,6,FALSE),0)</f>
        <v>0</v>
      </c>
      <c r="I2350">
        <f>VLOOKUP(A2350&amp;3,[1]ratio_condo_family!$A:$F,6,FALSE)</f>
        <v>1.2142857142857142</v>
      </c>
      <c r="J2350">
        <f>VLOOKUP(A2350,[1]ratio_family_bedrooms!$A:$K,9,FALSE)</f>
        <v>1.0588235294117647</v>
      </c>
      <c r="K2350">
        <f>VLOOKUP(A2350,[1]ratio_family_bedrooms!$A:$K,10,FALSE)</f>
        <v>1.2222222222222223</v>
      </c>
      <c r="L2350">
        <f>VLOOKUP(A2350,[1]ratio_family_bedrooms!$A:$K,11,FALSE)</f>
        <v>1.5</v>
      </c>
      <c r="M2350">
        <f t="shared" si="36"/>
        <v>4001.410594414509</v>
      </c>
    </row>
    <row r="2351" spans="1:13" x14ac:dyDescent="0.2">
      <c r="A2351">
        <v>2019</v>
      </c>
      <c r="B2351">
        <v>10</v>
      </c>
      <c r="C2351" t="s">
        <v>61</v>
      </c>
      <c r="D2351">
        <v>4</v>
      </c>
      <c r="E2351" t="s">
        <v>17</v>
      </c>
      <c r="F2351" t="e">
        <f>VLOOKUP(A2351&amp;B2351&amp;C2351&amp;D2351&amp;E2351,average_median_rates_2_aptFINAL!A:P,16,FALSE)</f>
        <v>#N/A</v>
      </c>
      <c r="G2351">
        <f>VLOOKUP(A2351&amp;B2351&amp;C2351&amp;3&amp;E2351,average_median_rates_2_aptFINAL!A:P,16,FALSE)</f>
        <v>3350</v>
      </c>
      <c r="H2351">
        <f>IF(D2351&lt;=3,VLOOKUP(A2351&amp;D2351,[1]ratio_condo_family!$A:$F,6,FALSE),0)</f>
        <v>0</v>
      </c>
      <c r="I2351">
        <f>VLOOKUP(A2351&amp;3,[1]ratio_condo_family!$A:$F,6,FALSE)</f>
        <v>1.2142857142857142</v>
      </c>
      <c r="J2351">
        <f>VLOOKUP(A2351,[1]ratio_family_bedrooms!$A:$K,9,FALSE)</f>
        <v>1.0588235294117647</v>
      </c>
      <c r="K2351">
        <f>VLOOKUP(A2351,[1]ratio_family_bedrooms!$A:$K,10,FALSE)</f>
        <v>1.2222222222222223</v>
      </c>
      <c r="L2351">
        <f>VLOOKUP(A2351,[1]ratio_family_bedrooms!$A:$K,11,FALSE)</f>
        <v>1.5</v>
      </c>
      <c r="M2351">
        <f t="shared" si="36"/>
        <v>4307.1428571428569</v>
      </c>
    </row>
    <row r="2352" spans="1:13" x14ac:dyDescent="0.2">
      <c r="A2352">
        <v>2019</v>
      </c>
      <c r="B2352">
        <v>10</v>
      </c>
      <c r="C2352" t="s">
        <v>61</v>
      </c>
      <c r="D2352">
        <v>4</v>
      </c>
      <c r="E2352" t="s">
        <v>19</v>
      </c>
      <c r="F2352" t="e">
        <f>VLOOKUP(A2352&amp;B2352&amp;C2352&amp;D2352&amp;E2352,average_median_rates_2_aptFINAL!A:P,16,FALSE)</f>
        <v>#N/A</v>
      </c>
      <c r="G2352">
        <f>VLOOKUP(A2352&amp;B2352&amp;C2352&amp;3&amp;E2352,average_median_rates_2_aptFINAL!A:P,16,FALSE)</f>
        <v>2565</v>
      </c>
      <c r="H2352">
        <f>IF(D2352&lt;=3,VLOOKUP(A2352&amp;D2352,[1]ratio_condo_family!$A:$F,6,FALSE),0)</f>
        <v>0</v>
      </c>
      <c r="I2352">
        <f>VLOOKUP(A2352&amp;3,[1]ratio_condo_family!$A:$F,6,FALSE)</f>
        <v>1.2142857142857142</v>
      </c>
      <c r="J2352">
        <f>VLOOKUP(A2352,[1]ratio_family_bedrooms!$A:$K,9,FALSE)</f>
        <v>1.0588235294117647</v>
      </c>
      <c r="K2352">
        <f>VLOOKUP(A2352,[1]ratio_family_bedrooms!$A:$K,10,FALSE)</f>
        <v>1.2222222222222223</v>
      </c>
      <c r="L2352">
        <f>VLOOKUP(A2352,[1]ratio_family_bedrooms!$A:$K,11,FALSE)</f>
        <v>1.5</v>
      </c>
      <c r="M2352">
        <f t="shared" si="36"/>
        <v>3297.8571428571427</v>
      </c>
    </row>
    <row r="2353" spans="1:13" x14ac:dyDescent="0.2">
      <c r="A2353">
        <v>2019</v>
      </c>
      <c r="B2353">
        <v>10</v>
      </c>
      <c r="C2353" t="s">
        <v>61</v>
      </c>
      <c r="D2353">
        <v>4</v>
      </c>
      <c r="E2353" t="s">
        <v>20</v>
      </c>
      <c r="F2353" t="e">
        <f>VLOOKUP(A2353&amp;B2353&amp;C2353&amp;D2353&amp;E2353,average_median_rates_2_aptFINAL!A:P,16,FALSE)</f>
        <v>#N/A</v>
      </c>
      <c r="G2353">
        <f>VLOOKUP(A2353&amp;B2353&amp;C2353&amp;3&amp;E2353,average_median_rates_2_aptFINAL!A:P,16,FALSE)</f>
        <v>2925</v>
      </c>
      <c r="H2353">
        <f>IF(D2353&lt;=3,VLOOKUP(A2353&amp;D2353,[1]ratio_condo_family!$A:$F,6,FALSE),0)</f>
        <v>0</v>
      </c>
      <c r="I2353">
        <f>VLOOKUP(A2353&amp;3,[1]ratio_condo_family!$A:$F,6,FALSE)</f>
        <v>1.2142857142857142</v>
      </c>
      <c r="J2353">
        <f>VLOOKUP(A2353,[1]ratio_family_bedrooms!$A:$K,9,FALSE)</f>
        <v>1.0588235294117647</v>
      </c>
      <c r="K2353">
        <f>VLOOKUP(A2353,[1]ratio_family_bedrooms!$A:$K,10,FALSE)</f>
        <v>1.2222222222222223</v>
      </c>
      <c r="L2353">
        <f>VLOOKUP(A2353,[1]ratio_family_bedrooms!$A:$K,11,FALSE)</f>
        <v>1.5</v>
      </c>
      <c r="M2353">
        <f t="shared" si="36"/>
        <v>3760.7142857142858</v>
      </c>
    </row>
    <row r="2354" spans="1:13" x14ac:dyDescent="0.2">
      <c r="A2354">
        <v>2019</v>
      </c>
      <c r="B2354">
        <v>10</v>
      </c>
      <c r="C2354" t="s">
        <v>61</v>
      </c>
      <c r="D2354">
        <v>4</v>
      </c>
      <c r="E2354" t="s">
        <v>21</v>
      </c>
      <c r="F2354" t="e">
        <f>VLOOKUP(A2354&amp;B2354&amp;C2354&amp;D2354&amp;E2354,average_median_rates_2_aptFINAL!A:P,16,FALSE)</f>
        <v>#N/A</v>
      </c>
      <c r="G2354">
        <f>VLOOKUP(A2354&amp;B2354&amp;C2354&amp;3&amp;E2354,average_median_rates_2_aptFINAL!A:P,16,FALSE)</f>
        <v>3075</v>
      </c>
      <c r="H2354">
        <f>IF(D2354&lt;=3,VLOOKUP(A2354&amp;D2354,[1]ratio_condo_family!$A:$F,6,FALSE),0)</f>
        <v>0</v>
      </c>
      <c r="I2354">
        <f>VLOOKUP(A2354&amp;3,[1]ratio_condo_family!$A:$F,6,FALSE)</f>
        <v>1.2142857142857142</v>
      </c>
      <c r="J2354">
        <f>VLOOKUP(A2354,[1]ratio_family_bedrooms!$A:$K,9,FALSE)</f>
        <v>1.0588235294117647</v>
      </c>
      <c r="K2354">
        <f>VLOOKUP(A2354,[1]ratio_family_bedrooms!$A:$K,10,FALSE)</f>
        <v>1.2222222222222223</v>
      </c>
      <c r="L2354">
        <f>VLOOKUP(A2354,[1]ratio_family_bedrooms!$A:$K,11,FALSE)</f>
        <v>1.5</v>
      </c>
      <c r="M2354">
        <f t="shared" si="36"/>
        <v>3953.5714285714284</v>
      </c>
    </row>
    <row r="2355" spans="1:13" x14ac:dyDescent="0.2">
      <c r="A2355">
        <v>2019</v>
      </c>
      <c r="B2355">
        <v>10</v>
      </c>
      <c r="C2355" t="s">
        <v>61</v>
      </c>
      <c r="D2355">
        <v>4</v>
      </c>
      <c r="E2355" t="s">
        <v>23</v>
      </c>
      <c r="F2355" t="e">
        <f>VLOOKUP(A2355&amp;B2355&amp;C2355&amp;D2355&amp;E2355,average_median_rates_2_aptFINAL!A:P,16,FALSE)</f>
        <v>#N/A</v>
      </c>
      <c r="G2355">
        <f>VLOOKUP(A2355&amp;B2355&amp;C2355&amp;3&amp;E2355,average_median_rates_2_aptFINAL!A:P,16,FALSE)</f>
        <v>1550</v>
      </c>
      <c r="H2355">
        <f>IF(D2355&lt;=3,VLOOKUP(A2355&amp;D2355,[1]ratio_condo_family!$A:$F,6,FALSE),0)</f>
        <v>0</v>
      </c>
      <c r="I2355">
        <f>VLOOKUP(A2355&amp;3,[1]ratio_condo_family!$A:$F,6,FALSE)</f>
        <v>1.2142857142857142</v>
      </c>
      <c r="J2355">
        <f>VLOOKUP(A2355,[1]ratio_family_bedrooms!$A:$K,9,FALSE)</f>
        <v>1.0588235294117647</v>
      </c>
      <c r="K2355">
        <f>VLOOKUP(A2355,[1]ratio_family_bedrooms!$A:$K,10,FALSE)</f>
        <v>1.2222222222222223</v>
      </c>
      <c r="L2355">
        <f>VLOOKUP(A2355,[1]ratio_family_bedrooms!$A:$K,11,FALSE)</f>
        <v>1.5</v>
      </c>
      <c r="M2355">
        <f t="shared" si="36"/>
        <v>1992.8571428571427</v>
      </c>
    </row>
    <row r="2356" spans="1:13" x14ac:dyDescent="0.2">
      <c r="A2356">
        <v>2019</v>
      </c>
      <c r="B2356">
        <v>10</v>
      </c>
      <c r="C2356" t="s">
        <v>61</v>
      </c>
      <c r="D2356">
        <v>4</v>
      </c>
      <c r="E2356" t="s">
        <v>24</v>
      </c>
      <c r="F2356" t="e">
        <f>VLOOKUP(A2356&amp;B2356&amp;C2356&amp;D2356&amp;E2356,average_median_rates_2_aptFINAL!A:P,16,FALSE)</f>
        <v>#N/A</v>
      </c>
      <c r="G2356">
        <f>VLOOKUP(A2356&amp;B2356&amp;C2356&amp;3&amp;E2356,average_median_rates_2_aptFINAL!A:P,16,FALSE)</f>
        <v>1790.2356660439721</v>
      </c>
      <c r="H2356">
        <f>IF(D2356&lt;=3,VLOOKUP(A2356&amp;D2356,[1]ratio_condo_family!$A:$F,6,FALSE),0)</f>
        <v>0</v>
      </c>
      <c r="I2356">
        <f>VLOOKUP(A2356&amp;3,[1]ratio_condo_family!$A:$F,6,FALSE)</f>
        <v>1.2142857142857142</v>
      </c>
      <c r="J2356">
        <f>VLOOKUP(A2356,[1]ratio_family_bedrooms!$A:$K,9,FALSE)</f>
        <v>1.0588235294117647</v>
      </c>
      <c r="K2356">
        <f>VLOOKUP(A2356,[1]ratio_family_bedrooms!$A:$K,10,FALSE)</f>
        <v>1.2222222222222223</v>
      </c>
      <c r="L2356">
        <f>VLOOKUP(A2356,[1]ratio_family_bedrooms!$A:$K,11,FALSE)</f>
        <v>1.5</v>
      </c>
      <c r="M2356">
        <f t="shared" si="36"/>
        <v>2301.7315706279637</v>
      </c>
    </row>
    <row r="2357" spans="1:13" x14ac:dyDescent="0.2">
      <c r="A2357">
        <v>2019</v>
      </c>
      <c r="B2357">
        <v>10</v>
      </c>
      <c r="C2357" t="s">
        <v>61</v>
      </c>
      <c r="D2357">
        <v>4</v>
      </c>
      <c r="E2357" t="s">
        <v>25</v>
      </c>
      <c r="F2357" t="e">
        <f>VLOOKUP(A2357&amp;B2357&amp;C2357&amp;D2357&amp;E2357,average_median_rates_2_aptFINAL!A:P,16,FALSE)</f>
        <v>#N/A</v>
      </c>
      <c r="G2357">
        <f>VLOOKUP(A2357&amp;B2357&amp;C2357&amp;3&amp;E2357,average_median_rates_2_aptFINAL!A:P,16,FALSE)</f>
        <v>1692.6282511855145</v>
      </c>
      <c r="H2357">
        <f>IF(D2357&lt;=3,VLOOKUP(A2357&amp;D2357,[1]ratio_condo_family!$A:$F,6,FALSE),0)</f>
        <v>0</v>
      </c>
      <c r="I2357">
        <f>VLOOKUP(A2357&amp;3,[1]ratio_condo_family!$A:$F,6,FALSE)</f>
        <v>1.2142857142857142</v>
      </c>
      <c r="J2357">
        <f>VLOOKUP(A2357,[1]ratio_family_bedrooms!$A:$K,9,FALSE)</f>
        <v>1.0588235294117647</v>
      </c>
      <c r="K2357">
        <f>VLOOKUP(A2357,[1]ratio_family_bedrooms!$A:$K,10,FALSE)</f>
        <v>1.2222222222222223</v>
      </c>
      <c r="L2357">
        <f>VLOOKUP(A2357,[1]ratio_family_bedrooms!$A:$K,11,FALSE)</f>
        <v>1.5</v>
      </c>
      <c r="M2357">
        <f t="shared" si="36"/>
        <v>2176.2363229528041</v>
      </c>
    </row>
    <row r="2358" spans="1:13" x14ac:dyDescent="0.2">
      <c r="A2358">
        <v>2019</v>
      </c>
      <c r="B2358">
        <v>10</v>
      </c>
      <c r="C2358" t="s">
        <v>61</v>
      </c>
      <c r="D2358">
        <v>4</v>
      </c>
      <c r="E2358" t="s">
        <v>26</v>
      </c>
      <c r="F2358" t="e">
        <f>VLOOKUP(A2358&amp;B2358&amp;C2358&amp;D2358&amp;E2358,average_median_rates_2_aptFINAL!A:P,16,FALSE)</f>
        <v>#N/A</v>
      </c>
      <c r="G2358">
        <f>VLOOKUP(A2358&amp;B2358&amp;C2358&amp;3&amp;E2358,average_median_rates_2_aptFINAL!A:P,16,FALSE)</f>
        <v>2350</v>
      </c>
      <c r="H2358">
        <f>IF(D2358&lt;=3,VLOOKUP(A2358&amp;D2358,[1]ratio_condo_family!$A:$F,6,FALSE),0)</f>
        <v>0</v>
      </c>
      <c r="I2358">
        <f>VLOOKUP(A2358&amp;3,[1]ratio_condo_family!$A:$F,6,FALSE)</f>
        <v>1.2142857142857142</v>
      </c>
      <c r="J2358">
        <f>VLOOKUP(A2358,[1]ratio_family_bedrooms!$A:$K,9,FALSE)</f>
        <v>1.0588235294117647</v>
      </c>
      <c r="K2358">
        <f>VLOOKUP(A2358,[1]ratio_family_bedrooms!$A:$K,10,FALSE)</f>
        <v>1.2222222222222223</v>
      </c>
      <c r="L2358">
        <f>VLOOKUP(A2358,[1]ratio_family_bedrooms!$A:$K,11,FALSE)</f>
        <v>1.5</v>
      </c>
      <c r="M2358">
        <f t="shared" si="36"/>
        <v>3021.4285714285711</v>
      </c>
    </row>
    <row r="2359" spans="1:13" x14ac:dyDescent="0.2">
      <c r="A2359">
        <v>2019</v>
      </c>
      <c r="B2359">
        <v>10</v>
      </c>
      <c r="C2359" t="s">
        <v>61</v>
      </c>
      <c r="D2359">
        <v>4</v>
      </c>
      <c r="E2359" t="s">
        <v>27</v>
      </c>
      <c r="F2359" t="e">
        <f>VLOOKUP(A2359&amp;B2359&amp;C2359&amp;D2359&amp;E2359,average_median_rates_2_aptFINAL!A:P,16,FALSE)</f>
        <v>#N/A</v>
      </c>
      <c r="G2359">
        <f>VLOOKUP(A2359&amp;B2359&amp;C2359&amp;3&amp;E2359,average_median_rates_2_aptFINAL!A:P,16,FALSE)</f>
        <v>2950</v>
      </c>
      <c r="H2359">
        <f>IF(D2359&lt;=3,VLOOKUP(A2359&amp;D2359,[1]ratio_condo_family!$A:$F,6,FALSE),0)</f>
        <v>0</v>
      </c>
      <c r="I2359">
        <f>VLOOKUP(A2359&amp;3,[1]ratio_condo_family!$A:$F,6,FALSE)</f>
        <v>1.2142857142857142</v>
      </c>
      <c r="J2359">
        <f>VLOOKUP(A2359,[1]ratio_family_bedrooms!$A:$K,9,FALSE)</f>
        <v>1.0588235294117647</v>
      </c>
      <c r="K2359">
        <f>VLOOKUP(A2359,[1]ratio_family_bedrooms!$A:$K,10,FALSE)</f>
        <v>1.2222222222222223</v>
      </c>
      <c r="L2359">
        <f>VLOOKUP(A2359,[1]ratio_family_bedrooms!$A:$K,11,FALSE)</f>
        <v>1.5</v>
      </c>
      <c r="M2359">
        <f t="shared" si="36"/>
        <v>3792.8571428571427</v>
      </c>
    </row>
    <row r="2360" spans="1:13" x14ac:dyDescent="0.2">
      <c r="A2360">
        <v>2019</v>
      </c>
      <c r="B2360">
        <v>10</v>
      </c>
      <c r="C2360" t="s">
        <v>61</v>
      </c>
      <c r="D2360">
        <v>4</v>
      </c>
      <c r="E2360" t="s">
        <v>28</v>
      </c>
      <c r="F2360" t="e">
        <f>VLOOKUP(A2360&amp;B2360&amp;C2360&amp;D2360&amp;E2360,average_median_rates_2_aptFINAL!A:P,16,FALSE)</f>
        <v>#N/A</v>
      </c>
      <c r="G2360">
        <f>VLOOKUP(A2360&amp;B2360&amp;C2360&amp;3&amp;E2360,average_median_rates_2_aptFINAL!A:P,16,FALSE)</f>
        <v>2100</v>
      </c>
      <c r="H2360">
        <f>IF(D2360&lt;=3,VLOOKUP(A2360&amp;D2360,[1]ratio_condo_family!$A:$F,6,FALSE),0)</f>
        <v>0</v>
      </c>
      <c r="I2360">
        <f>VLOOKUP(A2360&amp;3,[1]ratio_condo_family!$A:$F,6,FALSE)</f>
        <v>1.2142857142857142</v>
      </c>
      <c r="J2360">
        <f>VLOOKUP(A2360,[1]ratio_family_bedrooms!$A:$K,9,FALSE)</f>
        <v>1.0588235294117647</v>
      </c>
      <c r="K2360">
        <f>VLOOKUP(A2360,[1]ratio_family_bedrooms!$A:$K,10,FALSE)</f>
        <v>1.2222222222222223</v>
      </c>
      <c r="L2360">
        <f>VLOOKUP(A2360,[1]ratio_family_bedrooms!$A:$K,11,FALSE)</f>
        <v>1.5</v>
      </c>
      <c r="M2360">
        <f t="shared" si="36"/>
        <v>2700</v>
      </c>
    </row>
    <row r="2361" spans="1:13" x14ac:dyDescent="0.2">
      <c r="A2361">
        <v>2019</v>
      </c>
      <c r="B2361">
        <v>10</v>
      </c>
      <c r="C2361" t="s">
        <v>61</v>
      </c>
      <c r="D2361">
        <v>4</v>
      </c>
      <c r="E2361" t="s">
        <v>29</v>
      </c>
      <c r="F2361" t="e">
        <f>VLOOKUP(A2361&amp;B2361&amp;C2361&amp;D2361&amp;E2361,average_median_rates_2_aptFINAL!A:P,16,FALSE)</f>
        <v>#N/A</v>
      </c>
      <c r="G2361">
        <f>VLOOKUP(A2361&amp;B2361&amp;C2361&amp;3&amp;E2361,average_median_rates_2_aptFINAL!A:P,16,FALSE)</f>
        <v>1400</v>
      </c>
      <c r="H2361">
        <f>IF(D2361&lt;=3,VLOOKUP(A2361&amp;D2361,[1]ratio_condo_family!$A:$F,6,FALSE),0)</f>
        <v>0</v>
      </c>
      <c r="I2361">
        <f>VLOOKUP(A2361&amp;3,[1]ratio_condo_family!$A:$F,6,FALSE)</f>
        <v>1.2142857142857142</v>
      </c>
      <c r="J2361">
        <f>VLOOKUP(A2361,[1]ratio_family_bedrooms!$A:$K,9,FALSE)</f>
        <v>1.0588235294117647</v>
      </c>
      <c r="K2361">
        <f>VLOOKUP(A2361,[1]ratio_family_bedrooms!$A:$K,10,FALSE)</f>
        <v>1.2222222222222223</v>
      </c>
      <c r="L2361">
        <f>VLOOKUP(A2361,[1]ratio_family_bedrooms!$A:$K,11,FALSE)</f>
        <v>1.5</v>
      </c>
      <c r="M2361">
        <f t="shared" si="36"/>
        <v>1799.9999999999998</v>
      </c>
    </row>
    <row r="2362" spans="1:13" x14ac:dyDescent="0.2">
      <c r="A2362">
        <v>2019</v>
      </c>
      <c r="B2362">
        <v>10</v>
      </c>
      <c r="C2362" t="s">
        <v>61</v>
      </c>
      <c r="D2362">
        <v>4</v>
      </c>
      <c r="E2362" t="s">
        <v>31</v>
      </c>
      <c r="F2362" t="e">
        <f>VLOOKUP(A2362&amp;B2362&amp;C2362&amp;D2362&amp;E2362,average_median_rates_2_aptFINAL!A:P,16,FALSE)</f>
        <v>#N/A</v>
      </c>
      <c r="G2362">
        <f>VLOOKUP(A2362&amp;B2362&amp;C2362&amp;3&amp;E2362,average_median_rates_2_aptFINAL!A:P,16,FALSE)</f>
        <v>1939</v>
      </c>
      <c r="H2362">
        <f>IF(D2362&lt;=3,VLOOKUP(A2362&amp;D2362,[1]ratio_condo_family!$A:$F,6,FALSE),0)</f>
        <v>0</v>
      </c>
      <c r="I2362">
        <f>VLOOKUP(A2362&amp;3,[1]ratio_condo_family!$A:$F,6,FALSE)</f>
        <v>1.2142857142857142</v>
      </c>
      <c r="J2362">
        <f>VLOOKUP(A2362,[1]ratio_family_bedrooms!$A:$K,9,FALSE)</f>
        <v>1.0588235294117647</v>
      </c>
      <c r="K2362">
        <f>VLOOKUP(A2362,[1]ratio_family_bedrooms!$A:$K,10,FALSE)</f>
        <v>1.2222222222222223</v>
      </c>
      <c r="L2362">
        <f>VLOOKUP(A2362,[1]ratio_family_bedrooms!$A:$K,11,FALSE)</f>
        <v>1.5</v>
      </c>
      <c r="M2362">
        <f t="shared" si="36"/>
        <v>2493</v>
      </c>
    </row>
    <row r="2363" spans="1:13" x14ac:dyDescent="0.2">
      <c r="A2363">
        <v>2019</v>
      </c>
      <c r="B2363">
        <v>10</v>
      </c>
      <c r="C2363" t="s">
        <v>61</v>
      </c>
      <c r="D2363">
        <v>4</v>
      </c>
      <c r="E2363" t="s">
        <v>32</v>
      </c>
      <c r="F2363" t="e">
        <f>VLOOKUP(A2363&amp;B2363&amp;C2363&amp;D2363&amp;E2363,average_median_rates_2_aptFINAL!A:P,16,FALSE)</f>
        <v>#N/A</v>
      </c>
      <c r="G2363">
        <f>VLOOKUP(A2363&amp;B2363&amp;C2363&amp;3&amp;E2363,average_median_rates_2_aptFINAL!A:P,16,FALSE)</f>
        <v>2025</v>
      </c>
      <c r="H2363">
        <f>IF(D2363&lt;=3,VLOOKUP(A2363&amp;D2363,[1]ratio_condo_family!$A:$F,6,FALSE),0)</f>
        <v>0</v>
      </c>
      <c r="I2363">
        <f>VLOOKUP(A2363&amp;3,[1]ratio_condo_family!$A:$F,6,FALSE)</f>
        <v>1.2142857142857142</v>
      </c>
      <c r="J2363">
        <f>VLOOKUP(A2363,[1]ratio_family_bedrooms!$A:$K,9,FALSE)</f>
        <v>1.0588235294117647</v>
      </c>
      <c r="K2363">
        <f>VLOOKUP(A2363,[1]ratio_family_bedrooms!$A:$K,10,FALSE)</f>
        <v>1.2222222222222223</v>
      </c>
      <c r="L2363">
        <f>VLOOKUP(A2363,[1]ratio_family_bedrooms!$A:$K,11,FALSE)</f>
        <v>1.5</v>
      </c>
      <c r="M2363">
        <f t="shared" si="36"/>
        <v>2603.5714285714284</v>
      </c>
    </row>
    <row r="2364" spans="1:13" x14ac:dyDescent="0.2">
      <c r="A2364">
        <v>2019</v>
      </c>
      <c r="B2364">
        <v>10</v>
      </c>
      <c r="C2364" t="s">
        <v>61</v>
      </c>
      <c r="D2364">
        <v>4</v>
      </c>
      <c r="E2364" t="s">
        <v>33</v>
      </c>
      <c r="F2364" t="e">
        <f>VLOOKUP(A2364&amp;B2364&amp;C2364&amp;D2364&amp;E2364,average_median_rates_2_aptFINAL!A:P,16,FALSE)</f>
        <v>#N/A</v>
      </c>
      <c r="G2364">
        <f>VLOOKUP(A2364&amp;B2364&amp;C2364&amp;3&amp;E2364,average_median_rates_2_aptFINAL!A:P,16,FALSE)</f>
        <v>2800</v>
      </c>
      <c r="H2364">
        <f>IF(D2364&lt;=3,VLOOKUP(A2364&amp;D2364,[1]ratio_condo_family!$A:$F,6,FALSE),0)</f>
        <v>0</v>
      </c>
      <c r="I2364">
        <f>VLOOKUP(A2364&amp;3,[1]ratio_condo_family!$A:$F,6,FALSE)</f>
        <v>1.2142857142857142</v>
      </c>
      <c r="J2364">
        <f>VLOOKUP(A2364,[1]ratio_family_bedrooms!$A:$K,9,FALSE)</f>
        <v>1.0588235294117647</v>
      </c>
      <c r="K2364">
        <f>VLOOKUP(A2364,[1]ratio_family_bedrooms!$A:$K,10,FALSE)</f>
        <v>1.2222222222222223</v>
      </c>
      <c r="L2364">
        <f>VLOOKUP(A2364,[1]ratio_family_bedrooms!$A:$K,11,FALSE)</f>
        <v>1.5</v>
      </c>
      <c r="M2364">
        <f t="shared" si="36"/>
        <v>3599.9999999999995</v>
      </c>
    </row>
    <row r="2365" spans="1:13" x14ac:dyDescent="0.2">
      <c r="A2365">
        <v>2019</v>
      </c>
      <c r="B2365">
        <v>10</v>
      </c>
      <c r="C2365" t="s">
        <v>61</v>
      </c>
      <c r="D2365">
        <v>4</v>
      </c>
      <c r="E2365" t="s">
        <v>34</v>
      </c>
      <c r="F2365" t="e">
        <f>VLOOKUP(A2365&amp;B2365&amp;C2365&amp;D2365&amp;E2365,average_median_rates_2_aptFINAL!A:P,16,FALSE)</f>
        <v>#N/A</v>
      </c>
      <c r="G2365">
        <f>VLOOKUP(A2365&amp;B2365&amp;C2365&amp;3&amp;E2365,average_median_rates_2_aptFINAL!A:P,16,FALSE)</f>
        <v>1879</v>
      </c>
      <c r="H2365">
        <f>IF(D2365&lt;=3,VLOOKUP(A2365&amp;D2365,[1]ratio_condo_family!$A:$F,6,FALSE),0)</f>
        <v>0</v>
      </c>
      <c r="I2365">
        <f>VLOOKUP(A2365&amp;3,[1]ratio_condo_family!$A:$F,6,FALSE)</f>
        <v>1.2142857142857142</v>
      </c>
      <c r="J2365">
        <f>VLOOKUP(A2365,[1]ratio_family_bedrooms!$A:$K,9,FALSE)</f>
        <v>1.0588235294117647</v>
      </c>
      <c r="K2365">
        <f>VLOOKUP(A2365,[1]ratio_family_bedrooms!$A:$K,10,FALSE)</f>
        <v>1.2222222222222223</v>
      </c>
      <c r="L2365">
        <f>VLOOKUP(A2365,[1]ratio_family_bedrooms!$A:$K,11,FALSE)</f>
        <v>1.5</v>
      </c>
      <c r="M2365">
        <f t="shared" si="36"/>
        <v>2415.8571428571427</v>
      </c>
    </row>
    <row r="2366" spans="1:13" x14ac:dyDescent="0.2">
      <c r="A2366">
        <v>2019</v>
      </c>
      <c r="B2366">
        <v>10</v>
      </c>
      <c r="C2366" t="s">
        <v>61</v>
      </c>
      <c r="D2366">
        <v>4</v>
      </c>
      <c r="E2366" t="s">
        <v>35</v>
      </c>
      <c r="F2366" t="e">
        <f>VLOOKUP(A2366&amp;B2366&amp;C2366&amp;D2366&amp;E2366,average_median_rates_2_aptFINAL!A:P,16,FALSE)</f>
        <v>#N/A</v>
      </c>
      <c r="G2366">
        <f>VLOOKUP(A2366&amp;B2366&amp;C2366&amp;3&amp;E2366,average_median_rates_2_aptFINAL!A:P,16,FALSE)</f>
        <v>3400</v>
      </c>
      <c r="H2366">
        <f>IF(D2366&lt;=3,VLOOKUP(A2366&amp;D2366,[1]ratio_condo_family!$A:$F,6,FALSE),0)</f>
        <v>0</v>
      </c>
      <c r="I2366">
        <f>VLOOKUP(A2366&amp;3,[1]ratio_condo_family!$A:$F,6,FALSE)</f>
        <v>1.2142857142857142</v>
      </c>
      <c r="J2366">
        <f>VLOOKUP(A2366,[1]ratio_family_bedrooms!$A:$K,9,FALSE)</f>
        <v>1.0588235294117647</v>
      </c>
      <c r="K2366">
        <f>VLOOKUP(A2366,[1]ratio_family_bedrooms!$A:$K,10,FALSE)</f>
        <v>1.2222222222222223</v>
      </c>
      <c r="L2366">
        <f>VLOOKUP(A2366,[1]ratio_family_bedrooms!$A:$K,11,FALSE)</f>
        <v>1.5</v>
      </c>
      <c r="M2366">
        <f t="shared" si="36"/>
        <v>4371.4285714285716</v>
      </c>
    </row>
    <row r="2367" spans="1:13" x14ac:dyDescent="0.2">
      <c r="A2367">
        <v>2019</v>
      </c>
      <c r="B2367">
        <v>10</v>
      </c>
      <c r="C2367" t="s">
        <v>61</v>
      </c>
      <c r="D2367">
        <v>4</v>
      </c>
      <c r="E2367" t="s">
        <v>36</v>
      </c>
      <c r="F2367" t="e">
        <f>VLOOKUP(A2367&amp;B2367&amp;C2367&amp;D2367&amp;E2367,average_median_rates_2_aptFINAL!A:P,16,FALSE)</f>
        <v>#N/A</v>
      </c>
      <c r="G2367">
        <f>VLOOKUP(A2367&amp;B2367&amp;C2367&amp;3&amp;E2367,average_median_rates_2_aptFINAL!A:P,16,FALSE)</f>
        <v>1750</v>
      </c>
      <c r="H2367">
        <f>IF(D2367&lt;=3,VLOOKUP(A2367&amp;D2367,[1]ratio_condo_family!$A:$F,6,FALSE),0)</f>
        <v>0</v>
      </c>
      <c r="I2367">
        <f>VLOOKUP(A2367&amp;3,[1]ratio_condo_family!$A:$F,6,FALSE)</f>
        <v>1.2142857142857142</v>
      </c>
      <c r="J2367">
        <f>VLOOKUP(A2367,[1]ratio_family_bedrooms!$A:$K,9,FALSE)</f>
        <v>1.0588235294117647</v>
      </c>
      <c r="K2367">
        <f>VLOOKUP(A2367,[1]ratio_family_bedrooms!$A:$K,10,FALSE)</f>
        <v>1.2222222222222223</v>
      </c>
      <c r="L2367">
        <f>VLOOKUP(A2367,[1]ratio_family_bedrooms!$A:$K,11,FALSE)</f>
        <v>1.5</v>
      </c>
      <c r="M2367">
        <f t="shared" si="36"/>
        <v>2250</v>
      </c>
    </row>
    <row r="2368" spans="1:13" x14ac:dyDescent="0.2">
      <c r="A2368">
        <v>2019</v>
      </c>
      <c r="B2368">
        <v>10</v>
      </c>
      <c r="C2368" t="s">
        <v>61</v>
      </c>
      <c r="D2368">
        <v>4</v>
      </c>
      <c r="E2368" t="s">
        <v>37</v>
      </c>
      <c r="F2368" t="e">
        <f>VLOOKUP(A2368&amp;B2368&amp;C2368&amp;D2368&amp;E2368,average_median_rates_2_aptFINAL!A:P,16,FALSE)</f>
        <v>#N/A</v>
      </c>
      <c r="G2368">
        <f>VLOOKUP(A2368&amp;B2368&amp;C2368&amp;3&amp;E2368,average_median_rates_2_aptFINAL!A:P,16,FALSE)</f>
        <v>1358.5079958122053</v>
      </c>
      <c r="H2368">
        <f>IF(D2368&lt;=3,VLOOKUP(A2368&amp;D2368,[1]ratio_condo_family!$A:$F,6,FALSE),0)</f>
        <v>0</v>
      </c>
      <c r="I2368">
        <f>VLOOKUP(A2368&amp;3,[1]ratio_condo_family!$A:$F,6,FALSE)</f>
        <v>1.2142857142857142</v>
      </c>
      <c r="J2368">
        <f>VLOOKUP(A2368,[1]ratio_family_bedrooms!$A:$K,9,FALSE)</f>
        <v>1.0588235294117647</v>
      </c>
      <c r="K2368">
        <f>VLOOKUP(A2368,[1]ratio_family_bedrooms!$A:$K,10,FALSE)</f>
        <v>1.2222222222222223</v>
      </c>
      <c r="L2368">
        <f>VLOOKUP(A2368,[1]ratio_family_bedrooms!$A:$K,11,FALSE)</f>
        <v>1.5</v>
      </c>
      <c r="M2368">
        <f t="shared" si="36"/>
        <v>1746.6531374728354</v>
      </c>
    </row>
    <row r="2369" spans="1:13" x14ac:dyDescent="0.2">
      <c r="A2369">
        <v>2019</v>
      </c>
      <c r="B2369">
        <v>10</v>
      </c>
      <c r="C2369" t="s">
        <v>61</v>
      </c>
      <c r="D2369">
        <v>4</v>
      </c>
      <c r="E2369" t="s">
        <v>38</v>
      </c>
      <c r="F2369" t="e">
        <f>VLOOKUP(A2369&amp;B2369&amp;C2369&amp;D2369&amp;E2369,average_median_rates_2_aptFINAL!A:P,16,FALSE)</f>
        <v>#N/A</v>
      </c>
      <c r="G2369">
        <f>VLOOKUP(A2369&amp;B2369&amp;C2369&amp;3&amp;E2369,average_median_rates_2_aptFINAL!A:P,16,FALSE)</f>
        <v>1299</v>
      </c>
      <c r="H2369">
        <f>IF(D2369&lt;=3,VLOOKUP(A2369&amp;D2369,[1]ratio_condo_family!$A:$F,6,FALSE),0)</f>
        <v>0</v>
      </c>
      <c r="I2369">
        <f>VLOOKUP(A2369&amp;3,[1]ratio_condo_family!$A:$F,6,FALSE)</f>
        <v>1.2142857142857142</v>
      </c>
      <c r="J2369">
        <f>VLOOKUP(A2369,[1]ratio_family_bedrooms!$A:$K,9,FALSE)</f>
        <v>1.0588235294117647</v>
      </c>
      <c r="K2369">
        <f>VLOOKUP(A2369,[1]ratio_family_bedrooms!$A:$K,10,FALSE)</f>
        <v>1.2222222222222223</v>
      </c>
      <c r="L2369">
        <f>VLOOKUP(A2369,[1]ratio_family_bedrooms!$A:$K,11,FALSE)</f>
        <v>1.5</v>
      </c>
      <c r="M2369">
        <f t="shared" si="36"/>
        <v>1670.1428571428569</v>
      </c>
    </row>
    <row r="2370" spans="1:13" x14ac:dyDescent="0.2">
      <c r="A2370">
        <v>2019</v>
      </c>
      <c r="B2370">
        <v>10</v>
      </c>
      <c r="C2370" t="s">
        <v>61</v>
      </c>
      <c r="D2370">
        <v>4</v>
      </c>
      <c r="E2370" t="s">
        <v>39</v>
      </c>
      <c r="F2370" t="e">
        <f>VLOOKUP(A2370&amp;B2370&amp;C2370&amp;D2370&amp;E2370,average_median_rates_2_aptFINAL!A:P,16,FALSE)</f>
        <v>#N/A</v>
      </c>
      <c r="G2370">
        <f>VLOOKUP(A2370&amp;B2370&amp;C2370&amp;3&amp;E2370,average_median_rates_2_aptFINAL!A:P,16,FALSE)</f>
        <v>1965.799683862632</v>
      </c>
      <c r="H2370">
        <f>IF(D2370&lt;=3,VLOOKUP(A2370&amp;D2370,[1]ratio_condo_family!$A:$F,6,FALSE),0)</f>
        <v>0</v>
      </c>
      <c r="I2370">
        <f>VLOOKUP(A2370&amp;3,[1]ratio_condo_family!$A:$F,6,FALSE)</f>
        <v>1.2142857142857142</v>
      </c>
      <c r="J2370">
        <f>VLOOKUP(A2370,[1]ratio_family_bedrooms!$A:$K,9,FALSE)</f>
        <v>1.0588235294117647</v>
      </c>
      <c r="K2370">
        <f>VLOOKUP(A2370,[1]ratio_family_bedrooms!$A:$K,10,FALSE)</f>
        <v>1.2222222222222223</v>
      </c>
      <c r="L2370">
        <f>VLOOKUP(A2370,[1]ratio_family_bedrooms!$A:$K,11,FALSE)</f>
        <v>1.5</v>
      </c>
      <c r="M2370">
        <f t="shared" si="36"/>
        <v>2527.4567363948122</v>
      </c>
    </row>
    <row r="2371" spans="1:13" x14ac:dyDescent="0.2">
      <c r="A2371">
        <v>2019</v>
      </c>
      <c r="B2371">
        <v>10</v>
      </c>
      <c r="C2371" t="s">
        <v>61</v>
      </c>
      <c r="D2371">
        <v>4</v>
      </c>
      <c r="E2371" t="s">
        <v>40</v>
      </c>
      <c r="F2371" t="e">
        <f>VLOOKUP(A2371&amp;B2371&amp;C2371&amp;D2371&amp;E2371,average_median_rates_2_aptFINAL!A:P,16,FALSE)</f>
        <v>#N/A</v>
      </c>
      <c r="G2371">
        <f>VLOOKUP(A2371&amp;B2371&amp;C2371&amp;3&amp;E2371,average_median_rates_2_aptFINAL!A:P,16,FALSE)</f>
        <v>1539.1579249892231</v>
      </c>
      <c r="H2371">
        <f>IF(D2371&lt;=3,VLOOKUP(A2371&amp;D2371,[1]ratio_condo_family!$A:$F,6,FALSE),0)</f>
        <v>0</v>
      </c>
      <c r="I2371">
        <f>VLOOKUP(A2371&amp;3,[1]ratio_condo_family!$A:$F,6,FALSE)</f>
        <v>1.2142857142857142</v>
      </c>
      <c r="J2371">
        <f>VLOOKUP(A2371,[1]ratio_family_bedrooms!$A:$K,9,FALSE)</f>
        <v>1.0588235294117647</v>
      </c>
      <c r="K2371">
        <f>VLOOKUP(A2371,[1]ratio_family_bedrooms!$A:$K,10,FALSE)</f>
        <v>1.2222222222222223</v>
      </c>
      <c r="L2371">
        <f>VLOOKUP(A2371,[1]ratio_family_bedrooms!$A:$K,11,FALSE)</f>
        <v>1.5</v>
      </c>
      <c r="M2371">
        <f t="shared" ref="M2371:M2434" si="37">IF(D2371&lt;=3,F2371*H2371,IF(D2371=4,G2371*I2371*J2371,IF(D2371=5,G2371*I2371*J2371*K2371,IF(D2371=6,G2371*I2371*J2371*K2371*L2371,0))))</f>
        <v>1978.9173321290011</v>
      </c>
    </row>
    <row r="2372" spans="1:13" x14ac:dyDescent="0.2">
      <c r="A2372">
        <v>2019</v>
      </c>
      <c r="B2372">
        <v>10</v>
      </c>
      <c r="C2372" t="s">
        <v>61</v>
      </c>
      <c r="D2372">
        <v>4</v>
      </c>
      <c r="E2372" t="s">
        <v>41</v>
      </c>
      <c r="F2372" t="e">
        <f>VLOOKUP(A2372&amp;B2372&amp;C2372&amp;D2372&amp;E2372,average_median_rates_2_aptFINAL!A:P,16,FALSE)</f>
        <v>#N/A</v>
      </c>
      <c r="G2372">
        <f>VLOOKUP(A2372&amp;B2372&amp;C2372&amp;3&amp;E2372,average_median_rates_2_aptFINAL!A:P,16,FALSE)</f>
        <v>1380</v>
      </c>
      <c r="H2372">
        <f>IF(D2372&lt;=3,VLOOKUP(A2372&amp;D2372,[1]ratio_condo_family!$A:$F,6,FALSE),0)</f>
        <v>0</v>
      </c>
      <c r="I2372">
        <f>VLOOKUP(A2372&amp;3,[1]ratio_condo_family!$A:$F,6,FALSE)</f>
        <v>1.2142857142857142</v>
      </c>
      <c r="J2372">
        <f>VLOOKUP(A2372,[1]ratio_family_bedrooms!$A:$K,9,FALSE)</f>
        <v>1.0588235294117647</v>
      </c>
      <c r="K2372">
        <f>VLOOKUP(A2372,[1]ratio_family_bedrooms!$A:$K,10,FALSE)</f>
        <v>1.2222222222222223</v>
      </c>
      <c r="L2372">
        <f>VLOOKUP(A2372,[1]ratio_family_bedrooms!$A:$K,11,FALSE)</f>
        <v>1.5</v>
      </c>
      <c r="M2372">
        <f t="shared" si="37"/>
        <v>1774.2857142857142</v>
      </c>
    </row>
    <row r="2373" spans="1:13" x14ac:dyDescent="0.2">
      <c r="A2373">
        <v>2019</v>
      </c>
      <c r="B2373">
        <v>10</v>
      </c>
      <c r="C2373" t="s">
        <v>61</v>
      </c>
      <c r="D2373">
        <v>4</v>
      </c>
      <c r="E2373" t="s">
        <v>42</v>
      </c>
      <c r="F2373" t="e">
        <f>VLOOKUP(A2373&amp;B2373&amp;C2373&amp;D2373&amp;E2373,average_median_rates_2_aptFINAL!A:P,16,FALSE)</f>
        <v>#N/A</v>
      </c>
      <c r="G2373">
        <f>VLOOKUP(A2373&amp;B2373&amp;C2373&amp;3&amp;E2373,average_median_rates_2_aptFINAL!A:P,16,FALSE)</f>
        <v>1600</v>
      </c>
      <c r="H2373">
        <f>IF(D2373&lt;=3,VLOOKUP(A2373&amp;D2373,[1]ratio_condo_family!$A:$F,6,FALSE),0)</f>
        <v>0</v>
      </c>
      <c r="I2373">
        <f>VLOOKUP(A2373&amp;3,[1]ratio_condo_family!$A:$F,6,FALSE)</f>
        <v>1.2142857142857142</v>
      </c>
      <c r="J2373">
        <f>VLOOKUP(A2373,[1]ratio_family_bedrooms!$A:$K,9,FALSE)</f>
        <v>1.0588235294117647</v>
      </c>
      <c r="K2373">
        <f>VLOOKUP(A2373,[1]ratio_family_bedrooms!$A:$K,10,FALSE)</f>
        <v>1.2222222222222223</v>
      </c>
      <c r="L2373">
        <f>VLOOKUP(A2373,[1]ratio_family_bedrooms!$A:$K,11,FALSE)</f>
        <v>1.5</v>
      </c>
      <c r="M2373">
        <f t="shared" si="37"/>
        <v>2057.1428571428569</v>
      </c>
    </row>
    <row r="2374" spans="1:13" x14ac:dyDescent="0.2">
      <c r="A2374">
        <v>2019</v>
      </c>
      <c r="B2374">
        <v>10</v>
      </c>
      <c r="C2374" t="s">
        <v>61</v>
      </c>
      <c r="D2374">
        <v>4</v>
      </c>
      <c r="E2374" t="s">
        <v>43</v>
      </c>
      <c r="F2374" t="e">
        <f>VLOOKUP(A2374&amp;B2374&amp;C2374&amp;D2374&amp;E2374,average_median_rates_2_aptFINAL!A:P,16,FALSE)</f>
        <v>#N/A</v>
      </c>
      <c r="G2374">
        <f>VLOOKUP(A2374&amp;B2374&amp;C2374&amp;3&amp;E2374,average_median_rates_2_aptFINAL!A:P,16,FALSE)</f>
        <v>1800</v>
      </c>
      <c r="H2374">
        <f>IF(D2374&lt;=3,VLOOKUP(A2374&amp;D2374,[1]ratio_condo_family!$A:$F,6,FALSE),0)</f>
        <v>0</v>
      </c>
      <c r="I2374">
        <f>VLOOKUP(A2374&amp;3,[1]ratio_condo_family!$A:$F,6,FALSE)</f>
        <v>1.2142857142857142</v>
      </c>
      <c r="J2374">
        <f>VLOOKUP(A2374,[1]ratio_family_bedrooms!$A:$K,9,FALSE)</f>
        <v>1.0588235294117647</v>
      </c>
      <c r="K2374">
        <f>VLOOKUP(A2374,[1]ratio_family_bedrooms!$A:$K,10,FALSE)</f>
        <v>1.2222222222222223</v>
      </c>
      <c r="L2374">
        <f>VLOOKUP(A2374,[1]ratio_family_bedrooms!$A:$K,11,FALSE)</f>
        <v>1.5</v>
      </c>
      <c r="M2374">
        <f t="shared" si="37"/>
        <v>2314.2857142857138</v>
      </c>
    </row>
    <row r="2375" spans="1:13" x14ac:dyDescent="0.2">
      <c r="A2375">
        <v>2019</v>
      </c>
      <c r="B2375">
        <v>10</v>
      </c>
      <c r="C2375" t="s">
        <v>61</v>
      </c>
      <c r="D2375">
        <v>4</v>
      </c>
      <c r="E2375" t="s">
        <v>60</v>
      </c>
      <c r="F2375" t="e">
        <f>VLOOKUP(A2375&amp;B2375&amp;C2375&amp;D2375&amp;E2375,average_median_rates_2_aptFINAL!A:P,16,FALSE)</f>
        <v>#N/A</v>
      </c>
      <c r="G2375">
        <f>VLOOKUP(A2375&amp;B2375&amp;C2375&amp;3&amp;E2375,average_median_rates_2_aptFINAL!A:P,16,FALSE)</f>
        <v>1907.6016669061682</v>
      </c>
      <c r="H2375">
        <f>IF(D2375&lt;=3,VLOOKUP(A2375&amp;D2375,[1]ratio_condo_family!$A:$F,6,FALSE),0)</f>
        <v>0</v>
      </c>
      <c r="I2375">
        <f>VLOOKUP(A2375&amp;3,[1]ratio_condo_family!$A:$F,6,FALSE)</f>
        <v>1.2142857142857142</v>
      </c>
      <c r="J2375">
        <f>VLOOKUP(A2375,[1]ratio_family_bedrooms!$A:$K,9,FALSE)</f>
        <v>1.0588235294117647</v>
      </c>
      <c r="K2375">
        <f>VLOOKUP(A2375,[1]ratio_family_bedrooms!$A:$K,10,FALSE)</f>
        <v>1.2222222222222223</v>
      </c>
      <c r="L2375">
        <f>VLOOKUP(A2375,[1]ratio_family_bedrooms!$A:$K,11,FALSE)</f>
        <v>1.5</v>
      </c>
      <c r="M2375">
        <f t="shared" si="37"/>
        <v>2452.6307145936444</v>
      </c>
    </row>
    <row r="2376" spans="1:13" x14ac:dyDescent="0.2">
      <c r="A2376">
        <v>2019</v>
      </c>
      <c r="B2376">
        <v>10</v>
      </c>
      <c r="C2376" t="s">
        <v>61</v>
      </c>
      <c r="D2376">
        <v>5</v>
      </c>
      <c r="E2376" t="s">
        <v>12</v>
      </c>
      <c r="F2376" t="e">
        <f>VLOOKUP(A2376&amp;B2376&amp;C2376&amp;D2376&amp;E2376,average_median_rates_2_aptFINAL!A:P,16,FALSE)</f>
        <v>#N/A</v>
      </c>
      <c r="G2376">
        <f>VLOOKUP(A2376&amp;B2376&amp;C2376&amp;3&amp;E2376,average_median_rates_2_aptFINAL!A:P,16,FALSE)</f>
        <v>3592.182784882878</v>
      </c>
      <c r="H2376">
        <f>IF(D2376&lt;=3,VLOOKUP(A2376&amp;D2376,[1]ratio_condo_family!$A:$F,6,FALSE),0)</f>
        <v>0</v>
      </c>
      <c r="I2376">
        <f>VLOOKUP(A2376&amp;3,[1]ratio_condo_family!$A:$F,6,FALSE)</f>
        <v>1.2142857142857142</v>
      </c>
      <c r="J2376">
        <f>VLOOKUP(A2376,[1]ratio_family_bedrooms!$A:$K,9,FALSE)</f>
        <v>1.0588235294117647</v>
      </c>
      <c r="K2376">
        <f>VLOOKUP(A2376,[1]ratio_family_bedrooms!$A:$K,10,FALSE)</f>
        <v>1.2222222222222223</v>
      </c>
      <c r="L2376">
        <f>VLOOKUP(A2376,[1]ratio_family_bedrooms!$A:$K,11,FALSE)</f>
        <v>1.5</v>
      </c>
      <c r="M2376">
        <f t="shared" si="37"/>
        <v>5644.8586619588086</v>
      </c>
    </row>
    <row r="2377" spans="1:13" x14ac:dyDescent="0.2">
      <c r="A2377">
        <v>2019</v>
      </c>
      <c r="B2377">
        <v>10</v>
      </c>
      <c r="C2377" t="s">
        <v>61</v>
      </c>
      <c r="D2377">
        <v>5</v>
      </c>
      <c r="E2377" t="s">
        <v>16</v>
      </c>
      <c r="F2377" t="e">
        <f>VLOOKUP(A2377&amp;B2377&amp;C2377&amp;D2377&amp;E2377,average_median_rates_2_aptFINAL!A:P,16,FALSE)</f>
        <v>#N/A</v>
      </c>
      <c r="G2377">
        <f>VLOOKUP(A2377&amp;B2377&amp;C2377&amp;3&amp;E2377,average_median_rates_2_aptFINAL!A:P,16,FALSE)</f>
        <v>3112.208240100174</v>
      </c>
      <c r="H2377">
        <f>IF(D2377&lt;=3,VLOOKUP(A2377&amp;D2377,[1]ratio_condo_family!$A:$F,6,FALSE),0)</f>
        <v>0</v>
      </c>
      <c r="I2377">
        <f>VLOOKUP(A2377&amp;3,[1]ratio_condo_family!$A:$F,6,FALSE)</f>
        <v>1.2142857142857142</v>
      </c>
      <c r="J2377">
        <f>VLOOKUP(A2377,[1]ratio_family_bedrooms!$A:$K,9,FALSE)</f>
        <v>1.0588235294117647</v>
      </c>
      <c r="K2377">
        <f>VLOOKUP(A2377,[1]ratio_family_bedrooms!$A:$K,10,FALSE)</f>
        <v>1.2222222222222223</v>
      </c>
      <c r="L2377">
        <f>VLOOKUP(A2377,[1]ratio_family_bedrooms!$A:$K,11,FALSE)</f>
        <v>1.5</v>
      </c>
      <c r="M2377">
        <f t="shared" si="37"/>
        <v>4890.6129487288445</v>
      </c>
    </row>
    <row r="2378" spans="1:13" x14ac:dyDescent="0.2">
      <c r="A2378">
        <v>2019</v>
      </c>
      <c r="B2378">
        <v>10</v>
      </c>
      <c r="C2378" t="s">
        <v>61</v>
      </c>
      <c r="D2378">
        <v>5</v>
      </c>
      <c r="E2378" t="s">
        <v>17</v>
      </c>
      <c r="F2378" t="e">
        <f>VLOOKUP(A2378&amp;B2378&amp;C2378&amp;D2378&amp;E2378,average_median_rates_2_aptFINAL!A:P,16,FALSE)</f>
        <v>#N/A</v>
      </c>
      <c r="G2378">
        <f>VLOOKUP(A2378&amp;B2378&amp;C2378&amp;3&amp;E2378,average_median_rates_2_aptFINAL!A:P,16,FALSE)</f>
        <v>3350</v>
      </c>
      <c r="H2378">
        <f>IF(D2378&lt;=3,VLOOKUP(A2378&amp;D2378,[1]ratio_condo_family!$A:$F,6,FALSE),0)</f>
        <v>0</v>
      </c>
      <c r="I2378">
        <f>VLOOKUP(A2378&amp;3,[1]ratio_condo_family!$A:$F,6,FALSE)</f>
        <v>1.2142857142857142</v>
      </c>
      <c r="J2378">
        <f>VLOOKUP(A2378,[1]ratio_family_bedrooms!$A:$K,9,FALSE)</f>
        <v>1.0588235294117647</v>
      </c>
      <c r="K2378">
        <f>VLOOKUP(A2378,[1]ratio_family_bedrooms!$A:$K,10,FALSE)</f>
        <v>1.2222222222222223</v>
      </c>
      <c r="L2378">
        <f>VLOOKUP(A2378,[1]ratio_family_bedrooms!$A:$K,11,FALSE)</f>
        <v>1.5</v>
      </c>
      <c r="M2378">
        <f t="shared" si="37"/>
        <v>5264.2857142857147</v>
      </c>
    </row>
    <row r="2379" spans="1:13" x14ac:dyDescent="0.2">
      <c r="A2379">
        <v>2019</v>
      </c>
      <c r="B2379">
        <v>10</v>
      </c>
      <c r="C2379" t="s">
        <v>61</v>
      </c>
      <c r="D2379">
        <v>5</v>
      </c>
      <c r="E2379" t="s">
        <v>19</v>
      </c>
      <c r="F2379" t="e">
        <f>VLOOKUP(A2379&amp;B2379&amp;C2379&amp;D2379&amp;E2379,average_median_rates_2_aptFINAL!A:P,16,FALSE)</f>
        <v>#N/A</v>
      </c>
      <c r="G2379">
        <f>VLOOKUP(A2379&amp;B2379&amp;C2379&amp;3&amp;E2379,average_median_rates_2_aptFINAL!A:P,16,FALSE)</f>
        <v>2565</v>
      </c>
      <c r="H2379">
        <f>IF(D2379&lt;=3,VLOOKUP(A2379&amp;D2379,[1]ratio_condo_family!$A:$F,6,FALSE),0)</f>
        <v>0</v>
      </c>
      <c r="I2379">
        <f>VLOOKUP(A2379&amp;3,[1]ratio_condo_family!$A:$F,6,FALSE)</f>
        <v>1.2142857142857142</v>
      </c>
      <c r="J2379">
        <f>VLOOKUP(A2379,[1]ratio_family_bedrooms!$A:$K,9,FALSE)</f>
        <v>1.0588235294117647</v>
      </c>
      <c r="K2379">
        <f>VLOOKUP(A2379,[1]ratio_family_bedrooms!$A:$K,10,FALSE)</f>
        <v>1.2222222222222223</v>
      </c>
      <c r="L2379">
        <f>VLOOKUP(A2379,[1]ratio_family_bedrooms!$A:$K,11,FALSE)</f>
        <v>1.5</v>
      </c>
      <c r="M2379">
        <f t="shared" si="37"/>
        <v>4030.7142857142858</v>
      </c>
    </row>
    <row r="2380" spans="1:13" x14ac:dyDescent="0.2">
      <c r="A2380">
        <v>2019</v>
      </c>
      <c r="B2380">
        <v>10</v>
      </c>
      <c r="C2380" t="s">
        <v>61</v>
      </c>
      <c r="D2380">
        <v>5</v>
      </c>
      <c r="E2380" t="s">
        <v>20</v>
      </c>
      <c r="F2380" t="e">
        <f>VLOOKUP(A2380&amp;B2380&amp;C2380&amp;D2380&amp;E2380,average_median_rates_2_aptFINAL!A:P,16,FALSE)</f>
        <v>#N/A</v>
      </c>
      <c r="G2380">
        <f>VLOOKUP(A2380&amp;B2380&amp;C2380&amp;3&amp;E2380,average_median_rates_2_aptFINAL!A:P,16,FALSE)</f>
        <v>2925</v>
      </c>
      <c r="H2380">
        <f>IF(D2380&lt;=3,VLOOKUP(A2380&amp;D2380,[1]ratio_condo_family!$A:$F,6,FALSE),0)</f>
        <v>0</v>
      </c>
      <c r="I2380">
        <f>VLOOKUP(A2380&amp;3,[1]ratio_condo_family!$A:$F,6,FALSE)</f>
        <v>1.2142857142857142</v>
      </c>
      <c r="J2380">
        <f>VLOOKUP(A2380,[1]ratio_family_bedrooms!$A:$K,9,FALSE)</f>
        <v>1.0588235294117647</v>
      </c>
      <c r="K2380">
        <f>VLOOKUP(A2380,[1]ratio_family_bedrooms!$A:$K,10,FALSE)</f>
        <v>1.2222222222222223</v>
      </c>
      <c r="L2380">
        <f>VLOOKUP(A2380,[1]ratio_family_bedrooms!$A:$K,11,FALSE)</f>
        <v>1.5</v>
      </c>
      <c r="M2380">
        <f t="shared" si="37"/>
        <v>4596.4285714285716</v>
      </c>
    </row>
    <row r="2381" spans="1:13" x14ac:dyDescent="0.2">
      <c r="A2381">
        <v>2019</v>
      </c>
      <c r="B2381">
        <v>10</v>
      </c>
      <c r="C2381" t="s">
        <v>61</v>
      </c>
      <c r="D2381">
        <v>5</v>
      </c>
      <c r="E2381" t="s">
        <v>21</v>
      </c>
      <c r="F2381" t="e">
        <f>VLOOKUP(A2381&amp;B2381&amp;C2381&amp;D2381&amp;E2381,average_median_rates_2_aptFINAL!A:P,16,FALSE)</f>
        <v>#N/A</v>
      </c>
      <c r="G2381">
        <f>VLOOKUP(A2381&amp;B2381&amp;C2381&amp;3&amp;E2381,average_median_rates_2_aptFINAL!A:P,16,FALSE)</f>
        <v>3075</v>
      </c>
      <c r="H2381">
        <f>IF(D2381&lt;=3,VLOOKUP(A2381&amp;D2381,[1]ratio_condo_family!$A:$F,6,FALSE),0)</f>
        <v>0</v>
      </c>
      <c r="I2381">
        <f>VLOOKUP(A2381&amp;3,[1]ratio_condo_family!$A:$F,6,FALSE)</f>
        <v>1.2142857142857142</v>
      </c>
      <c r="J2381">
        <f>VLOOKUP(A2381,[1]ratio_family_bedrooms!$A:$K,9,FALSE)</f>
        <v>1.0588235294117647</v>
      </c>
      <c r="K2381">
        <f>VLOOKUP(A2381,[1]ratio_family_bedrooms!$A:$K,10,FALSE)</f>
        <v>1.2222222222222223</v>
      </c>
      <c r="L2381">
        <f>VLOOKUP(A2381,[1]ratio_family_bedrooms!$A:$K,11,FALSE)</f>
        <v>1.5</v>
      </c>
      <c r="M2381">
        <f t="shared" si="37"/>
        <v>4832.1428571428578</v>
      </c>
    </row>
    <row r="2382" spans="1:13" x14ac:dyDescent="0.2">
      <c r="A2382">
        <v>2019</v>
      </c>
      <c r="B2382">
        <v>10</v>
      </c>
      <c r="C2382" t="s">
        <v>61</v>
      </c>
      <c r="D2382">
        <v>5</v>
      </c>
      <c r="E2382" t="s">
        <v>23</v>
      </c>
      <c r="F2382" t="e">
        <f>VLOOKUP(A2382&amp;B2382&amp;C2382&amp;D2382&amp;E2382,average_median_rates_2_aptFINAL!A:P,16,FALSE)</f>
        <v>#N/A</v>
      </c>
      <c r="G2382">
        <f>VLOOKUP(A2382&amp;B2382&amp;C2382&amp;3&amp;E2382,average_median_rates_2_aptFINAL!A:P,16,FALSE)</f>
        <v>1550</v>
      </c>
      <c r="H2382">
        <f>IF(D2382&lt;=3,VLOOKUP(A2382&amp;D2382,[1]ratio_condo_family!$A:$F,6,FALSE),0)</f>
        <v>0</v>
      </c>
      <c r="I2382">
        <f>VLOOKUP(A2382&amp;3,[1]ratio_condo_family!$A:$F,6,FALSE)</f>
        <v>1.2142857142857142</v>
      </c>
      <c r="J2382">
        <f>VLOOKUP(A2382,[1]ratio_family_bedrooms!$A:$K,9,FALSE)</f>
        <v>1.0588235294117647</v>
      </c>
      <c r="K2382">
        <f>VLOOKUP(A2382,[1]ratio_family_bedrooms!$A:$K,10,FALSE)</f>
        <v>1.2222222222222223</v>
      </c>
      <c r="L2382">
        <f>VLOOKUP(A2382,[1]ratio_family_bedrooms!$A:$K,11,FALSE)</f>
        <v>1.5</v>
      </c>
      <c r="M2382">
        <f t="shared" si="37"/>
        <v>2435.7142857142858</v>
      </c>
    </row>
    <row r="2383" spans="1:13" x14ac:dyDescent="0.2">
      <c r="A2383">
        <v>2019</v>
      </c>
      <c r="B2383">
        <v>10</v>
      </c>
      <c r="C2383" t="s">
        <v>61</v>
      </c>
      <c r="D2383">
        <v>5</v>
      </c>
      <c r="E2383" t="s">
        <v>24</v>
      </c>
      <c r="F2383" t="e">
        <f>VLOOKUP(A2383&amp;B2383&amp;C2383&amp;D2383&amp;E2383,average_median_rates_2_aptFINAL!A:P,16,FALSE)</f>
        <v>#N/A</v>
      </c>
      <c r="G2383">
        <f>VLOOKUP(A2383&amp;B2383&amp;C2383&amp;3&amp;E2383,average_median_rates_2_aptFINAL!A:P,16,FALSE)</f>
        <v>1790.2356660439721</v>
      </c>
      <c r="H2383">
        <f>IF(D2383&lt;=3,VLOOKUP(A2383&amp;D2383,[1]ratio_condo_family!$A:$F,6,FALSE),0)</f>
        <v>0</v>
      </c>
      <c r="I2383">
        <f>VLOOKUP(A2383&amp;3,[1]ratio_condo_family!$A:$F,6,FALSE)</f>
        <v>1.2142857142857142</v>
      </c>
      <c r="J2383">
        <f>VLOOKUP(A2383,[1]ratio_family_bedrooms!$A:$K,9,FALSE)</f>
        <v>1.0588235294117647</v>
      </c>
      <c r="K2383">
        <f>VLOOKUP(A2383,[1]ratio_family_bedrooms!$A:$K,10,FALSE)</f>
        <v>1.2222222222222223</v>
      </c>
      <c r="L2383">
        <f>VLOOKUP(A2383,[1]ratio_family_bedrooms!$A:$K,11,FALSE)</f>
        <v>1.5</v>
      </c>
      <c r="M2383">
        <f t="shared" si="37"/>
        <v>2813.2274752119561</v>
      </c>
    </row>
    <row r="2384" spans="1:13" x14ac:dyDescent="0.2">
      <c r="A2384">
        <v>2019</v>
      </c>
      <c r="B2384">
        <v>10</v>
      </c>
      <c r="C2384" t="s">
        <v>61</v>
      </c>
      <c r="D2384">
        <v>5</v>
      </c>
      <c r="E2384" t="s">
        <v>25</v>
      </c>
      <c r="F2384" t="e">
        <f>VLOOKUP(A2384&amp;B2384&amp;C2384&amp;D2384&amp;E2384,average_median_rates_2_aptFINAL!A:P,16,FALSE)</f>
        <v>#N/A</v>
      </c>
      <c r="G2384">
        <f>VLOOKUP(A2384&amp;B2384&amp;C2384&amp;3&amp;E2384,average_median_rates_2_aptFINAL!A:P,16,FALSE)</f>
        <v>1692.6282511855145</v>
      </c>
      <c r="H2384">
        <f>IF(D2384&lt;=3,VLOOKUP(A2384&amp;D2384,[1]ratio_condo_family!$A:$F,6,FALSE),0)</f>
        <v>0</v>
      </c>
      <c r="I2384">
        <f>VLOOKUP(A2384&amp;3,[1]ratio_condo_family!$A:$F,6,FALSE)</f>
        <v>1.2142857142857142</v>
      </c>
      <c r="J2384">
        <f>VLOOKUP(A2384,[1]ratio_family_bedrooms!$A:$K,9,FALSE)</f>
        <v>1.0588235294117647</v>
      </c>
      <c r="K2384">
        <f>VLOOKUP(A2384,[1]ratio_family_bedrooms!$A:$K,10,FALSE)</f>
        <v>1.2222222222222223</v>
      </c>
      <c r="L2384">
        <f>VLOOKUP(A2384,[1]ratio_family_bedrooms!$A:$K,11,FALSE)</f>
        <v>1.5</v>
      </c>
      <c r="M2384">
        <f t="shared" si="37"/>
        <v>2659.844394720094</v>
      </c>
    </row>
    <row r="2385" spans="1:13" x14ac:dyDescent="0.2">
      <c r="A2385">
        <v>2019</v>
      </c>
      <c r="B2385">
        <v>10</v>
      </c>
      <c r="C2385" t="s">
        <v>61</v>
      </c>
      <c r="D2385">
        <v>5</v>
      </c>
      <c r="E2385" t="s">
        <v>26</v>
      </c>
      <c r="F2385" t="e">
        <f>VLOOKUP(A2385&amp;B2385&amp;C2385&amp;D2385&amp;E2385,average_median_rates_2_aptFINAL!A:P,16,FALSE)</f>
        <v>#N/A</v>
      </c>
      <c r="G2385">
        <f>VLOOKUP(A2385&amp;B2385&amp;C2385&amp;3&amp;E2385,average_median_rates_2_aptFINAL!A:P,16,FALSE)</f>
        <v>2350</v>
      </c>
      <c r="H2385">
        <f>IF(D2385&lt;=3,VLOOKUP(A2385&amp;D2385,[1]ratio_condo_family!$A:$F,6,FALSE),0)</f>
        <v>0</v>
      </c>
      <c r="I2385">
        <f>VLOOKUP(A2385&amp;3,[1]ratio_condo_family!$A:$F,6,FALSE)</f>
        <v>1.2142857142857142</v>
      </c>
      <c r="J2385">
        <f>VLOOKUP(A2385,[1]ratio_family_bedrooms!$A:$K,9,FALSE)</f>
        <v>1.0588235294117647</v>
      </c>
      <c r="K2385">
        <f>VLOOKUP(A2385,[1]ratio_family_bedrooms!$A:$K,10,FALSE)</f>
        <v>1.2222222222222223</v>
      </c>
      <c r="L2385">
        <f>VLOOKUP(A2385,[1]ratio_family_bedrooms!$A:$K,11,FALSE)</f>
        <v>1.5</v>
      </c>
      <c r="M2385">
        <f t="shared" si="37"/>
        <v>3692.8571428571427</v>
      </c>
    </row>
    <row r="2386" spans="1:13" x14ac:dyDescent="0.2">
      <c r="A2386">
        <v>2019</v>
      </c>
      <c r="B2386">
        <v>10</v>
      </c>
      <c r="C2386" t="s">
        <v>61</v>
      </c>
      <c r="D2386">
        <v>5</v>
      </c>
      <c r="E2386" t="s">
        <v>27</v>
      </c>
      <c r="F2386" t="e">
        <f>VLOOKUP(A2386&amp;B2386&amp;C2386&amp;D2386&amp;E2386,average_median_rates_2_aptFINAL!A:P,16,FALSE)</f>
        <v>#N/A</v>
      </c>
      <c r="G2386">
        <f>VLOOKUP(A2386&amp;B2386&amp;C2386&amp;3&amp;E2386,average_median_rates_2_aptFINAL!A:P,16,FALSE)</f>
        <v>2950</v>
      </c>
      <c r="H2386">
        <f>IF(D2386&lt;=3,VLOOKUP(A2386&amp;D2386,[1]ratio_condo_family!$A:$F,6,FALSE),0)</f>
        <v>0</v>
      </c>
      <c r="I2386">
        <f>VLOOKUP(A2386&amp;3,[1]ratio_condo_family!$A:$F,6,FALSE)</f>
        <v>1.2142857142857142</v>
      </c>
      <c r="J2386">
        <f>VLOOKUP(A2386,[1]ratio_family_bedrooms!$A:$K,9,FALSE)</f>
        <v>1.0588235294117647</v>
      </c>
      <c r="K2386">
        <f>VLOOKUP(A2386,[1]ratio_family_bedrooms!$A:$K,10,FALSE)</f>
        <v>1.2222222222222223</v>
      </c>
      <c r="L2386">
        <f>VLOOKUP(A2386,[1]ratio_family_bedrooms!$A:$K,11,FALSE)</f>
        <v>1.5</v>
      </c>
      <c r="M2386">
        <f t="shared" si="37"/>
        <v>4635.7142857142862</v>
      </c>
    </row>
    <row r="2387" spans="1:13" x14ac:dyDescent="0.2">
      <c r="A2387">
        <v>2019</v>
      </c>
      <c r="B2387">
        <v>10</v>
      </c>
      <c r="C2387" t="s">
        <v>61</v>
      </c>
      <c r="D2387">
        <v>5</v>
      </c>
      <c r="E2387" t="s">
        <v>28</v>
      </c>
      <c r="F2387" t="e">
        <f>VLOOKUP(A2387&amp;B2387&amp;C2387&amp;D2387&amp;E2387,average_median_rates_2_aptFINAL!A:P,16,FALSE)</f>
        <v>#N/A</v>
      </c>
      <c r="G2387">
        <f>VLOOKUP(A2387&amp;B2387&amp;C2387&amp;3&amp;E2387,average_median_rates_2_aptFINAL!A:P,16,FALSE)</f>
        <v>2100</v>
      </c>
      <c r="H2387">
        <f>IF(D2387&lt;=3,VLOOKUP(A2387&amp;D2387,[1]ratio_condo_family!$A:$F,6,FALSE),0)</f>
        <v>0</v>
      </c>
      <c r="I2387">
        <f>VLOOKUP(A2387&amp;3,[1]ratio_condo_family!$A:$F,6,FALSE)</f>
        <v>1.2142857142857142</v>
      </c>
      <c r="J2387">
        <f>VLOOKUP(A2387,[1]ratio_family_bedrooms!$A:$K,9,FALSE)</f>
        <v>1.0588235294117647</v>
      </c>
      <c r="K2387">
        <f>VLOOKUP(A2387,[1]ratio_family_bedrooms!$A:$K,10,FALSE)</f>
        <v>1.2222222222222223</v>
      </c>
      <c r="L2387">
        <f>VLOOKUP(A2387,[1]ratio_family_bedrooms!$A:$K,11,FALSE)</f>
        <v>1.5</v>
      </c>
      <c r="M2387">
        <f t="shared" si="37"/>
        <v>3300.0000000000005</v>
      </c>
    </row>
    <row r="2388" spans="1:13" x14ac:dyDescent="0.2">
      <c r="A2388">
        <v>2019</v>
      </c>
      <c r="B2388">
        <v>10</v>
      </c>
      <c r="C2388" t="s">
        <v>61</v>
      </c>
      <c r="D2388">
        <v>5</v>
      </c>
      <c r="E2388" t="s">
        <v>29</v>
      </c>
      <c r="F2388" t="e">
        <f>VLOOKUP(A2388&amp;B2388&amp;C2388&amp;D2388&amp;E2388,average_median_rates_2_aptFINAL!A:P,16,FALSE)</f>
        <v>#N/A</v>
      </c>
      <c r="G2388">
        <f>VLOOKUP(A2388&amp;B2388&amp;C2388&amp;3&amp;E2388,average_median_rates_2_aptFINAL!A:P,16,FALSE)</f>
        <v>1400</v>
      </c>
      <c r="H2388">
        <f>IF(D2388&lt;=3,VLOOKUP(A2388&amp;D2388,[1]ratio_condo_family!$A:$F,6,FALSE),0)</f>
        <v>0</v>
      </c>
      <c r="I2388">
        <f>VLOOKUP(A2388&amp;3,[1]ratio_condo_family!$A:$F,6,FALSE)</f>
        <v>1.2142857142857142</v>
      </c>
      <c r="J2388">
        <f>VLOOKUP(A2388,[1]ratio_family_bedrooms!$A:$K,9,FALSE)</f>
        <v>1.0588235294117647</v>
      </c>
      <c r="K2388">
        <f>VLOOKUP(A2388,[1]ratio_family_bedrooms!$A:$K,10,FALSE)</f>
        <v>1.2222222222222223</v>
      </c>
      <c r="L2388">
        <f>VLOOKUP(A2388,[1]ratio_family_bedrooms!$A:$K,11,FALSE)</f>
        <v>1.5</v>
      </c>
      <c r="M2388">
        <f t="shared" si="37"/>
        <v>2200</v>
      </c>
    </row>
    <row r="2389" spans="1:13" x14ac:dyDescent="0.2">
      <c r="A2389">
        <v>2019</v>
      </c>
      <c r="B2389">
        <v>10</v>
      </c>
      <c r="C2389" t="s">
        <v>61</v>
      </c>
      <c r="D2389">
        <v>5</v>
      </c>
      <c r="E2389" t="s">
        <v>31</v>
      </c>
      <c r="F2389" t="e">
        <f>VLOOKUP(A2389&amp;B2389&amp;C2389&amp;D2389&amp;E2389,average_median_rates_2_aptFINAL!A:P,16,FALSE)</f>
        <v>#N/A</v>
      </c>
      <c r="G2389">
        <f>VLOOKUP(A2389&amp;B2389&amp;C2389&amp;3&amp;E2389,average_median_rates_2_aptFINAL!A:P,16,FALSE)</f>
        <v>1939</v>
      </c>
      <c r="H2389">
        <f>IF(D2389&lt;=3,VLOOKUP(A2389&amp;D2389,[1]ratio_condo_family!$A:$F,6,FALSE),0)</f>
        <v>0</v>
      </c>
      <c r="I2389">
        <f>VLOOKUP(A2389&amp;3,[1]ratio_condo_family!$A:$F,6,FALSE)</f>
        <v>1.2142857142857142</v>
      </c>
      <c r="J2389">
        <f>VLOOKUP(A2389,[1]ratio_family_bedrooms!$A:$K,9,FALSE)</f>
        <v>1.0588235294117647</v>
      </c>
      <c r="K2389">
        <f>VLOOKUP(A2389,[1]ratio_family_bedrooms!$A:$K,10,FALSE)</f>
        <v>1.2222222222222223</v>
      </c>
      <c r="L2389">
        <f>VLOOKUP(A2389,[1]ratio_family_bedrooms!$A:$K,11,FALSE)</f>
        <v>1.5</v>
      </c>
      <c r="M2389">
        <f t="shared" si="37"/>
        <v>3047.0000000000005</v>
      </c>
    </row>
    <row r="2390" spans="1:13" x14ac:dyDescent="0.2">
      <c r="A2390">
        <v>2019</v>
      </c>
      <c r="B2390">
        <v>10</v>
      </c>
      <c r="C2390" t="s">
        <v>61</v>
      </c>
      <c r="D2390">
        <v>5</v>
      </c>
      <c r="E2390" t="s">
        <v>32</v>
      </c>
      <c r="F2390" t="e">
        <f>VLOOKUP(A2390&amp;B2390&amp;C2390&amp;D2390&amp;E2390,average_median_rates_2_aptFINAL!A:P,16,FALSE)</f>
        <v>#N/A</v>
      </c>
      <c r="G2390">
        <f>VLOOKUP(A2390&amp;B2390&amp;C2390&amp;3&amp;E2390,average_median_rates_2_aptFINAL!A:P,16,FALSE)</f>
        <v>2025</v>
      </c>
      <c r="H2390">
        <f>IF(D2390&lt;=3,VLOOKUP(A2390&amp;D2390,[1]ratio_condo_family!$A:$F,6,FALSE),0)</f>
        <v>0</v>
      </c>
      <c r="I2390">
        <f>VLOOKUP(A2390&amp;3,[1]ratio_condo_family!$A:$F,6,FALSE)</f>
        <v>1.2142857142857142</v>
      </c>
      <c r="J2390">
        <f>VLOOKUP(A2390,[1]ratio_family_bedrooms!$A:$K,9,FALSE)</f>
        <v>1.0588235294117647</v>
      </c>
      <c r="K2390">
        <f>VLOOKUP(A2390,[1]ratio_family_bedrooms!$A:$K,10,FALSE)</f>
        <v>1.2222222222222223</v>
      </c>
      <c r="L2390">
        <f>VLOOKUP(A2390,[1]ratio_family_bedrooms!$A:$K,11,FALSE)</f>
        <v>1.5</v>
      </c>
      <c r="M2390">
        <f t="shared" si="37"/>
        <v>3182.1428571428573</v>
      </c>
    </row>
    <row r="2391" spans="1:13" x14ac:dyDescent="0.2">
      <c r="A2391">
        <v>2019</v>
      </c>
      <c r="B2391">
        <v>10</v>
      </c>
      <c r="C2391" t="s">
        <v>61</v>
      </c>
      <c r="D2391">
        <v>5</v>
      </c>
      <c r="E2391" t="s">
        <v>33</v>
      </c>
      <c r="F2391" t="e">
        <f>VLOOKUP(A2391&amp;B2391&amp;C2391&amp;D2391&amp;E2391,average_median_rates_2_aptFINAL!A:P,16,FALSE)</f>
        <v>#N/A</v>
      </c>
      <c r="G2391">
        <f>VLOOKUP(A2391&amp;B2391&amp;C2391&amp;3&amp;E2391,average_median_rates_2_aptFINAL!A:P,16,FALSE)</f>
        <v>2800</v>
      </c>
      <c r="H2391">
        <f>IF(D2391&lt;=3,VLOOKUP(A2391&amp;D2391,[1]ratio_condo_family!$A:$F,6,FALSE),0)</f>
        <v>0</v>
      </c>
      <c r="I2391">
        <f>VLOOKUP(A2391&amp;3,[1]ratio_condo_family!$A:$F,6,FALSE)</f>
        <v>1.2142857142857142</v>
      </c>
      <c r="J2391">
        <f>VLOOKUP(A2391,[1]ratio_family_bedrooms!$A:$K,9,FALSE)</f>
        <v>1.0588235294117647</v>
      </c>
      <c r="K2391">
        <f>VLOOKUP(A2391,[1]ratio_family_bedrooms!$A:$K,10,FALSE)</f>
        <v>1.2222222222222223</v>
      </c>
      <c r="L2391">
        <f>VLOOKUP(A2391,[1]ratio_family_bedrooms!$A:$K,11,FALSE)</f>
        <v>1.5</v>
      </c>
      <c r="M2391">
        <f t="shared" si="37"/>
        <v>4400</v>
      </c>
    </row>
    <row r="2392" spans="1:13" x14ac:dyDescent="0.2">
      <c r="A2392">
        <v>2019</v>
      </c>
      <c r="B2392">
        <v>10</v>
      </c>
      <c r="C2392" t="s">
        <v>61</v>
      </c>
      <c r="D2392">
        <v>5</v>
      </c>
      <c r="E2392" t="s">
        <v>34</v>
      </c>
      <c r="F2392" t="e">
        <f>VLOOKUP(A2392&amp;B2392&amp;C2392&amp;D2392&amp;E2392,average_median_rates_2_aptFINAL!A:P,16,FALSE)</f>
        <v>#N/A</v>
      </c>
      <c r="G2392">
        <f>VLOOKUP(A2392&amp;B2392&amp;C2392&amp;3&amp;E2392,average_median_rates_2_aptFINAL!A:P,16,FALSE)</f>
        <v>1879</v>
      </c>
      <c r="H2392">
        <f>IF(D2392&lt;=3,VLOOKUP(A2392&amp;D2392,[1]ratio_condo_family!$A:$F,6,FALSE),0)</f>
        <v>0</v>
      </c>
      <c r="I2392">
        <f>VLOOKUP(A2392&amp;3,[1]ratio_condo_family!$A:$F,6,FALSE)</f>
        <v>1.2142857142857142</v>
      </c>
      <c r="J2392">
        <f>VLOOKUP(A2392,[1]ratio_family_bedrooms!$A:$K,9,FALSE)</f>
        <v>1.0588235294117647</v>
      </c>
      <c r="K2392">
        <f>VLOOKUP(A2392,[1]ratio_family_bedrooms!$A:$K,10,FALSE)</f>
        <v>1.2222222222222223</v>
      </c>
      <c r="L2392">
        <f>VLOOKUP(A2392,[1]ratio_family_bedrooms!$A:$K,11,FALSE)</f>
        <v>1.5</v>
      </c>
      <c r="M2392">
        <f t="shared" si="37"/>
        <v>2952.7142857142858</v>
      </c>
    </row>
    <row r="2393" spans="1:13" x14ac:dyDescent="0.2">
      <c r="A2393">
        <v>2019</v>
      </c>
      <c r="B2393">
        <v>10</v>
      </c>
      <c r="C2393" t="s">
        <v>61</v>
      </c>
      <c r="D2393">
        <v>5</v>
      </c>
      <c r="E2393" t="s">
        <v>35</v>
      </c>
      <c r="F2393" t="e">
        <f>VLOOKUP(A2393&amp;B2393&amp;C2393&amp;D2393&amp;E2393,average_median_rates_2_aptFINAL!A:P,16,FALSE)</f>
        <v>#N/A</v>
      </c>
      <c r="G2393">
        <f>VLOOKUP(A2393&amp;B2393&amp;C2393&amp;3&amp;E2393,average_median_rates_2_aptFINAL!A:P,16,FALSE)</f>
        <v>3400</v>
      </c>
      <c r="H2393">
        <f>IF(D2393&lt;=3,VLOOKUP(A2393&amp;D2393,[1]ratio_condo_family!$A:$F,6,FALSE),0)</f>
        <v>0</v>
      </c>
      <c r="I2393">
        <f>VLOOKUP(A2393&amp;3,[1]ratio_condo_family!$A:$F,6,FALSE)</f>
        <v>1.2142857142857142</v>
      </c>
      <c r="J2393">
        <f>VLOOKUP(A2393,[1]ratio_family_bedrooms!$A:$K,9,FALSE)</f>
        <v>1.0588235294117647</v>
      </c>
      <c r="K2393">
        <f>VLOOKUP(A2393,[1]ratio_family_bedrooms!$A:$K,10,FALSE)</f>
        <v>1.2222222222222223</v>
      </c>
      <c r="L2393">
        <f>VLOOKUP(A2393,[1]ratio_family_bedrooms!$A:$K,11,FALSE)</f>
        <v>1.5</v>
      </c>
      <c r="M2393">
        <f t="shared" si="37"/>
        <v>5342.8571428571431</v>
      </c>
    </row>
    <row r="2394" spans="1:13" x14ac:dyDescent="0.2">
      <c r="A2394">
        <v>2019</v>
      </c>
      <c r="B2394">
        <v>10</v>
      </c>
      <c r="C2394" t="s">
        <v>61</v>
      </c>
      <c r="D2394">
        <v>5</v>
      </c>
      <c r="E2394" t="s">
        <v>36</v>
      </c>
      <c r="F2394" t="e">
        <f>VLOOKUP(A2394&amp;B2394&amp;C2394&amp;D2394&amp;E2394,average_median_rates_2_aptFINAL!A:P,16,FALSE)</f>
        <v>#N/A</v>
      </c>
      <c r="G2394">
        <f>VLOOKUP(A2394&amp;B2394&amp;C2394&amp;3&amp;E2394,average_median_rates_2_aptFINAL!A:P,16,FALSE)</f>
        <v>1750</v>
      </c>
      <c r="H2394">
        <f>IF(D2394&lt;=3,VLOOKUP(A2394&amp;D2394,[1]ratio_condo_family!$A:$F,6,FALSE),0)</f>
        <v>0</v>
      </c>
      <c r="I2394">
        <f>VLOOKUP(A2394&amp;3,[1]ratio_condo_family!$A:$F,6,FALSE)</f>
        <v>1.2142857142857142</v>
      </c>
      <c r="J2394">
        <f>VLOOKUP(A2394,[1]ratio_family_bedrooms!$A:$K,9,FALSE)</f>
        <v>1.0588235294117647</v>
      </c>
      <c r="K2394">
        <f>VLOOKUP(A2394,[1]ratio_family_bedrooms!$A:$K,10,FALSE)</f>
        <v>1.2222222222222223</v>
      </c>
      <c r="L2394">
        <f>VLOOKUP(A2394,[1]ratio_family_bedrooms!$A:$K,11,FALSE)</f>
        <v>1.5</v>
      </c>
      <c r="M2394">
        <f t="shared" si="37"/>
        <v>2750</v>
      </c>
    </row>
    <row r="2395" spans="1:13" x14ac:dyDescent="0.2">
      <c r="A2395">
        <v>2019</v>
      </c>
      <c r="B2395">
        <v>10</v>
      </c>
      <c r="C2395" t="s">
        <v>61</v>
      </c>
      <c r="D2395">
        <v>5</v>
      </c>
      <c r="E2395" t="s">
        <v>37</v>
      </c>
      <c r="F2395" t="e">
        <f>VLOOKUP(A2395&amp;B2395&amp;C2395&amp;D2395&amp;E2395,average_median_rates_2_aptFINAL!A:P,16,FALSE)</f>
        <v>#N/A</v>
      </c>
      <c r="G2395">
        <f>VLOOKUP(A2395&amp;B2395&amp;C2395&amp;3&amp;E2395,average_median_rates_2_aptFINAL!A:P,16,FALSE)</f>
        <v>1358.5079958122053</v>
      </c>
      <c r="H2395">
        <f>IF(D2395&lt;=3,VLOOKUP(A2395&amp;D2395,[1]ratio_condo_family!$A:$F,6,FALSE),0)</f>
        <v>0</v>
      </c>
      <c r="I2395">
        <f>VLOOKUP(A2395&amp;3,[1]ratio_condo_family!$A:$F,6,FALSE)</f>
        <v>1.2142857142857142</v>
      </c>
      <c r="J2395">
        <f>VLOOKUP(A2395,[1]ratio_family_bedrooms!$A:$K,9,FALSE)</f>
        <v>1.0588235294117647</v>
      </c>
      <c r="K2395">
        <f>VLOOKUP(A2395,[1]ratio_family_bedrooms!$A:$K,10,FALSE)</f>
        <v>1.2222222222222223</v>
      </c>
      <c r="L2395">
        <f>VLOOKUP(A2395,[1]ratio_family_bedrooms!$A:$K,11,FALSE)</f>
        <v>1.5</v>
      </c>
      <c r="M2395">
        <f t="shared" si="37"/>
        <v>2134.7982791334657</v>
      </c>
    </row>
    <row r="2396" spans="1:13" x14ac:dyDescent="0.2">
      <c r="A2396">
        <v>2019</v>
      </c>
      <c r="B2396">
        <v>10</v>
      </c>
      <c r="C2396" t="s">
        <v>61</v>
      </c>
      <c r="D2396">
        <v>5</v>
      </c>
      <c r="E2396" t="s">
        <v>38</v>
      </c>
      <c r="F2396" t="e">
        <f>VLOOKUP(A2396&amp;B2396&amp;C2396&amp;D2396&amp;E2396,average_median_rates_2_aptFINAL!A:P,16,FALSE)</f>
        <v>#N/A</v>
      </c>
      <c r="G2396">
        <f>VLOOKUP(A2396&amp;B2396&amp;C2396&amp;3&amp;E2396,average_median_rates_2_aptFINAL!A:P,16,FALSE)</f>
        <v>1299</v>
      </c>
      <c r="H2396">
        <f>IF(D2396&lt;=3,VLOOKUP(A2396&amp;D2396,[1]ratio_condo_family!$A:$F,6,FALSE),0)</f>
        <v>0</v>
      </c>
      <c r="I2396">
        <f>VLOOKUP(A2396&amp;3,[1]ratio_condo_family!$A:$F,6,FALSE)</f>
        <v>1.2142857142857142</v>
      </c>
      <c r="J2396">
        <f>VLOOKUP(A2396,[1]ratio_family_bedrooms!$A:$K,9,FALSE)</f>
        <v>1.0588235294117647</v>
      </c>
      <c r="K2396">
        <f>VLOOKUP(A2396,[1]ratio_family_bedrooms!$A:$K,10,FALSE)</f>
        <v>1.2222222222222223</v>
      </c>
      <c r="L2396">
        <f>VLOOKUP(A2396,[1]ratio_family_bedrooms!$A:$K,11,FALSE)</f>
        <v>1.5</v>
      </c>
      <c r="M2396">
        <f t="shared" si="37"/>
        <v>2041.2857142857142</v>
      </c>
    </row>
    <row r="2397" spans="1:13" x14ac:dyDescent="0.2">
      <c r="A2397">
        <v>2019</v>
      </c>
      <c r="B2397">
        <v>10</v>
      </c>
      <c r="C2397" t="s">
        <v>61</v>
      </c>
      <c r="D2397">
        <v>5</v>
      </c>
      <c r="E2397" t="s">
        <v>39</v>
      </c>
      <c r="F2397" t="e">
        <f>VLOOKUP(A2397&amp;B2397&amp;C2397&amp;D2397&amp;E2397,average_median_rates_2_aptFINAL!A:P,16,FALSE)</f>
        <v>#N/A</v>
      </c>
      <c r="G2397">
        <f>VLOOKUP(A2397&amp;B2397&amp;C2397&amp;3&amp;E2397,average_median_rates_2_aptFINAL!A:P,16,FALSE)</f>
        <v>1965.799683862632</v>
      </c>
      <c r="H2397">
        <f>IF(D2397&lt;=3,VLOOKUP(A2397&amp;D2397,[1]ratio_condo_family!$A:$F,6,FALSE),0)</f>
        <v>0</v>
      </c>
      <c r="I2397">
        <f>VLOOKUP(A2397&amp;3,[1]ratio_condo_family!$A:$F,6,FALSE)</f>
        <v>1.2142857142857142</v>
      </c>
      <c r="J2397">
        <f>VLOOKUP(A2397,[1]ratio_family_bedrooms!$A:$K,9,FALSE)</f>
        <v>1.0588235294117647</v>
      </c>
      <c r="K2397">
        <f>VLOOKUP(A2397,[1]ratio_family_bedrooms!$A:$K,10,FALSE)</f>
        <v>1.2222222222222223</v>
      </c>
      <c r="L2397">
        <f>VLOOKUP(A2397,[1]ratio_family_bedrooms!$A:$K,11,FALSE)</f>
        <v>1.5</v>
      </c>
      <c r="M2397">
        <f t="shared" si="37"/>
        <v>3089.113788926993</v>
      </c>
    </row>
    <row r="2398" spans="1:13" x14ac:dyDescent="0.2">
      <c r="A2398">
        <v>2019</v>
      </c>
      <c r="B2398">
        <v>10</v>
      </c>
      <c r="C2398" t="s">
        <v>61</v>
      </c>
      <c r="D2398">
        <v>5</v>
      </c>
      <c r="E2398" t="s">
        <v>40</v>
      </c>
      <c r="F2398" t="e">
        <f>VLOOKUP(A2398&amp;B2398&amp;C2398&amp;D2398&amp;E2398,average_median_rates_2_aptFINAL!A:P,16,FALSE)</f>
        <v>#N/A</v>
      </c>
      <c r="G2398">
        <f>VLOOKUP(A2398&amp;B2398&amp;C2398&amp;3&amp;E2398,average_median_rates_2_aptFINAL!A:P,16,FALSE)</f>
        <v>1539.1579249892231</v>
      </c>
      <c r="H2398">
        <f>IF(D2398&lt;=3,VLOOKUP(A2398&amp;D2398,[1]ratio_condo_family!$A:$F,6,FALSE),0)</f>
        <v>0</v>
      </c>
      <c r="I2398">
        <f>VLOOKUP(A2398&amp;3,[1]ratio_condo_family!$A:$F,6,FALSE)</f>
        <v>1.2142857142857142</v>
      </c>
      <c r="J2398">
        <f>VLOOKUP(A2398,[1]ratio_family_bedrooms!$A:$K,9,FALSE)</f>
        <v>1.0588235294117647</v>
      </c>
      <c r="K2398">
        <f>VLOOKUP(A2398,[1]ratio_family_bedrooms!$A:$K,10,FALSE)</f>
        <v>1.2222222222222223</v>
      </c>
      <c r="L2398">
        <f>VLOOKUP(A2398,[1]ratio_family_bedrooms!$A:$K,11,FALSE)</f>
        <v>1.5</v>
      </c>
      <c r="M2398">
        <f t="shared" si="37"/>
        <v>2418.6767392687793</v>
      </c>
    </row>
    <row r="2399" spans="1:13" x14ac:dyDescent="0.2">
      <c r="A2399">
        <v>2019</v>
      </c>
      <c r="B2399">
        <v>10</v>
      </c>
      <c r="C2399" t="s">
        <v>61</v>
      </c>
      <c r="D2399">
        <v>5</v>
      </c>
      <c r="E2399" t="s">
        <v>41</v>
      </c>
      <c r="F2399" t="e">
        <f>VLOOKUP(A2399&amp;B2399&amp;C2399&amp;D2399&amp;E2399,average_median_rates_2_aptFINAL!A:P,16,FALSE)</f>
        <v>#N/A</v>
      </c>
      <c r="G2399">
        <f>VLOOKUP(A2399&amp;B2399&amp;C2399&amp;3&amp;E2399,average_median_rates_2_aptFINAL!A:P,16,FALSE)</f>
        <v>1380</v>
      </c>
      <c r="H2399">
        <f>IF(D2399&lt;=3,VLOOKUP(A2399&amp;D2399,[1]ratio_condo_family!$A:$F,6,FALSE),0)</f>
        <v>0</v>
      </c>
      <c r="I2399">
        <f>VLOOKUP(A2399&amp;3,[1]ratio_condo_family!$A:$F,6,FALSE)</f>
        <v>1.2142857142857142</v>
      </c>
      <c r="J2399">
        <f>VLOOKUP(A2399,[1]ratio_family_bedrooms!$A:$K,9,FALSE)</f>
        <v>1.0588235294117647</v>
      </c>
      <c r="K2399">
        <f>VLOOKUP(A2399,[1]ratio_family_bedrooms!$A:$K,10,FALSE)</f>
        <v>1.2222222222222223</v>
      </c>
      <c r="L2399">
        <f>VLOOKUP(A2399,[1]ratio_family_bedrooms!$A:$K,11,FALSE)</f>
        <v>1.5</v>
      </c>
      <c r="M2399">
        <f t="shared" si="37"/>
        <v>2168.5714285714284</v>
      </c>
    </row>
    <row r="2400" spans="1:13" x14ac:dyDescent="0.2">
      <c r="A2400">
        <v>2019</v>
      </c>
      <c r="B2400">
        <v>10</v>
      </c>
      <c r="C2400" t="s">
        <v>61</v>
      </c>
      <c r="D2400">
        <v>5</v>
      </c>
      <c r="E2400" t="s">
        <v>42</v>
      </c>
      <c r="F2400" t="e">
        <f>VLOOKUP(A2400&amp;B2400&amp;C2400&amp;D2400&amp;E2400,average_median_rates_2_aptFINAL!A:P,16,FALSE)</f>
        <v>#N/A</v>
      </c>
      <c r="G2400">
        <f>VLOOKUP(A2400&amp;B2400&amp;C2400&amp;3&amp;E2400,average_median_rates_2_aptFINAL!A:P,16,FALSE)</f>
        <v>1600</v>
      </c>
      <c r="H2400">
        <f>IF(D2400&lt;=3,VLOOKUP(A2400&amp;D2400,[1]ratio_condo_family!$A:$F,6,FALSE),0)</f>
        <v>0</v>
      </c>
      <c r="I2400">
        <f>VLOOKUP(A2400&amp;3,[1]ratio_condo_family!$A:$F,6,FALSE)</f>
        <v>1.2142857142857142</v>
      </c>
      <c r="J2400">
        <f>VLOOKUP(A2400,[1]ratio_family_bedrooms!$A:$K,9,FALSE)</f>
        <v>1.0588235294117647</v>
      </c>
      <c r="K2400">
        <f>VLOOKUP(A2400,[1]ratio_family_bedrooms!$A:$K,10,FALSE)</f>
        <v>1.2222222222222223</v>
      </c>
      <c r="L2400">
        <f>VLOOKUP(A2400,[1]ratio_family_bedrooms!$A:$K,11,FALSE)</f>
        <v>1.5</v>
      </c>
      <c r="M2400">
        <f t="shared" si="37"/>
        <v>2514.2857142857142</v>
      </c>
    </row>
    <row r="2401" spans="1:13" x14ac:dyDescent="0.2">
      <c r="A2401">
        <v>2019</v>
      </c>
      <c r="B2401">
        <v>10</v>
      </c>
      <c r="C2401" t="s">
        <v>61</v>
      </c>
      <c r="D2401">
        <v>5</v>
      </c>
      <c r="E2401" t="s">
        <v>43</v>
      </c>
      <c r="F2401" t="e">
        <f>VLOOKUP(A2401&amp;B2401&amp;C2401&amp;D2401&amp;E2401,average_median_rates_2_aptFINAL!A:P,16,FALSE)</f>
        <v>#N/A</v>
      </c>
      <c r="G2401">
        <f>VLOOKUP(A2401&amp;B2401&amp;C2401&amp;3&amp;E2401,average_median_rates_2_aptFINAL!A:P,16,FALSE)</f>
        <v>1800</v>
      </c>
      <c r="H2401">
        <f>IF(D2401&lt;=3,VLOOKUP(A2401&amp;D2401,[1]ratio_condo_family!$A:$F,6,FALSE),0)</f>
        <v>0</v>
      </c>
      <c r="I2401">
        <f>VLOOKUP(A2401&amp;3,[1]ratio_condo_family!$A:$F,6,FALSE)</f>
        <v>1.2142857142857142</v>
      </c>
      <c r="J2401">
        <f>VLOOKUP(A2401,[1]ratio_family_bedrooms!$A:$K,9,FALSE)</f>
        <v>1.0588235294117647</v>
      </c>
      <c r="K2401">
        <f>VLOOKUP(A2401,[1]ratio_family_bedrooms!$A:$K,10,FALSE)</f>
        <v>1.2222222222222223</v>
      </c>
      <c r="L2401">
        <f>VLOOKUP(A2401,[1]ratio_family_bedrooms!$A:$K,11,FALSE)</f>
        <v>1.5</v>
      </c>
      <c r="M2401">
        <f t="shared" si="37"/>
        <v>2828.571428571428</v>
      </c>
    </row>
    <row r="2402" spans="1:13" x14ac:dyDescent="0.2">
      <c r="A2402">
        <v>2019</v>
      </c>
      <c r="B2402">
        <v>10</v>
      </c>
      <c r="C2402" t="s">
        <v>61</v>
      </c>
      <c r="D2402">
        <v>5</v>
      </c>
      <c r="E2402" t="s">
        <v>60</v>
      </c>
      <c r="F2402" t="e">
        <f>VLOOKUP(A2402&amp;B2402&amp;C2402&amp;D2402&amp;E2402,average_median_rates_2_aptFINAL!A:P,16,FALSE)</f>
        <v>#N/A</v>
      </c>
      <c r="G2402">
        <f>VLOOKUP(A2402&amp;B2402&amp;C2402&amp;3&amp;E2402,average_median_rates_2_aptFINAL!A:P,16,FALSE)</f>
        <v>1907.6016669061682</v>
      </c>
      <c r="H2402">
        <f>IF(D2402&lt;=3,VLOOKUP(A2402&amp;D2402,[1]ratio_condo_family!$A:$F,6,FALSE),0)</f>
        <v>0</v>
      </c>
      <c r="I2402">
        <f>VLOOKUP(A2402&amp;3,[1]ratio_condo_family!$A:$F,6,FALSE)</f>
        <v>1.2142857142857142</v>
      </c>
      <c r="J2402">
        <f>VLOOKUP(A2402,[1]ratio_family_bedrooms!$A:$K,9,FALSE)</f>
        <v>1.0588235294117647</v>
      </c>
      <c r="K2402">
        <f>VLOOKUP(A2402,[1]ratio_family_bedrooms!$A:$K,10,FALSE)</f>
        <v>1.2222222222222223</v>
      </c>
      <c r="L2402">
        <f>VLOOKUP(A2402,[1]ratio_family_bedrooms!$A:$K,11,FALSE)</f>
        <v>1.5</v>
      </c>
      <c r="M2402">
        <f t="shared" si="37"/>
        <v>2997.6597622811209</v>
      </c>
    </row>
    <row r="2403" spans="1:13" x14ac:dyDescent="0.2">
      <c r="A2403">
        <v>2019</v>
      </c>
      <c r="B2403">
        <v>10</v>
      </c>
      <c r="C2403" t="s">
        <v>61</v>
      </c>
      <c r="D2403">
        <v>6</v>
      </c>
      <c r="E2403" t="s">
        <v>12</v>
      </c>
      <c r="F2403" t="e">
        <f>VLOOKUP(A2403&amp;B2403&amp;C2403&amp;D2403&amp;E2403,average_median_rates_2_aptFINAL!A:P,16,FALSE)</f>
        <v>#N/A</v>
      </c>
      <c r="G2403">
        <f>VLOOKUP(A2403&amp;B2403&amp;C2403&amp;3&amp;E2403,average_median_rates_2_aptFINAL!A:P,16,FALSE)</f>
        <v>3592.182784882878</v>
      </c>
      <c r="H2403">
        <f>IF(D2403&lt;=3,VLOOKUP(A2403&amp;D2403,[1]ratio_condo_family!$A:$F,6,FALSE),0)</f>
        <v>0</v>
      </c>
      <c r="I2403">
        <f>VLOOKUP(A2403&amp;3,[1]ratio_condo_family!$A:$F,6,FALSE)</f>
        <v>1.2142857142857142</v>
      </c>
      <c r="J2403">
        <f>VLOOKUP(A2403,[1]ratio_family_bedrooms!$A:$K,9,FALSE)</f>
        <v>1.0588235294117647</v>
      </c>
      <c r="K2403">
        <f>VLOOKUP(A2403,[1]ratio_family_bedrooms!$A:$K,10,FALSE)</f>
        <v>1.2222222222222223</v>
      </c>
      <c r="L2403">
        <f>VLOOKUP(A2403,[1]ratio_family_bedrooms!$A:$K,11,FALSE)</f>
        <v>1.5</v>
      </c>
      <c r="M2403">
        <f t="shared" si="37"/>
        <v>8467.2879929382125</v>
      </c>
    </row>
    <row r="2404" spans="1:13" x14ac:dyDescent="0.2">
      <c r="A2404">
        <v>2019</v>
      </c>
      <c r="B2404">
        <v>10</v>
      </c>
      <c r="C2404" t="s">
        <v>61</v>
      </c>
      <c r="D2404">
        <v>6</v>
      </c>
      <c r="E2404" t="s">
        <v>16</v>
      </c>
      <c r="F2404" t="e">
        <f>VLOOKUP(A2404&amp;B2404&amp;C2404&amp;D2404&amp;E2404,average_median_rates_2_aptFINAL!A:P,16,FALSE)</f>
        <v>#N/A</v>
      </c>
      <c r="G2404">
        <f>VLOOKUP(A2404&amp;B2404&amp;C2404&amp;3&amp;E2404,average_median_rates_2_aptFINAL!A:P,16,FALSE)</f>
        <v>3112.208240100174</v>
      </c>
      <c r="H2404">
        <f>IF(D2404&lt;=3,VLOOKUP(A2404&amp;D2404,[1]ratio_condo_family!$A:$F,6,FALSE),0)</f>
        <v>0</v>
      </c>
      <c r="I2404">
        <f>VLOOKUP(A2404&amp;3,[1]ratio_condo_family!$A:$F,6,FALSE)</f>
        <v>1.2142857142857142</v>
      </c>
      <c r="J2404">
        <f>VLOOKUP(A2404,[1]ratio_family_bedrooms!$A:$K,9,FALSE)</f>
        <v>1.0588235294117647</v>
      </c>
      <c r="K2404">
        <f>VLOOKUP(A2404,[1]ratio_family_bedrooms!$A:$K,10,FALSE)</f>
        <v>1.2222222222222223</v>
      </c>
      <c r="L2404">
        <f>VLOOKUP(A2404,[1]ratio_family_bedrooms!$A:$K,11,FALSE)</f>
        <v>1.5</v>
      </c>
      <c r="M2404">
        <f t="shared" si="37"/>
        <v>7335.9194230932662</v>
      </c>
    </row>
    <row r="2405" spans="1:13" x14ac:dyDescent="0.2">
      <c r="A2405">
        <v>2019</v>
      </c>
      <c r="B2405">
        <v>10</v>
      </c>
      <c r="C2405" t="s">
        <v>61</v>
      </c>
      <c r="D2405">
        <v>6</v>
      </c>
      <c r="E2405" t="s">
        <v>17</v>
      </c>
      <c r="F2405" t="e">
        <f>VLOOKUP(A2405&amp;B2405&amp;C2405&amp;D2405&amp;E2405,average_median_rates_2_aptFINAL!A:P,16,FALSE)</f>
        <v>#N/A</v>
      </c>
      <c r="G2405">
        <f>VLOOKUP(A2405&amp;B2405&amp;C2405&amp;3&amp;E2405,average_median_rates_2_aptFINAL!A:P,16,FALSE)</f>
        <v>3350</v>
      </c>
      <c r="H2405">
        <f>IF(D2405&lt;=3,VLOOKUP(A2405&amp;D2405,[1]ratio_condo_family!$A:$F,6,FALSE),0)</f>
        <v>0</v>
      </c>
      <c r="I2405">
        <f>VLOOKUP(A2405&amp;3,[1]ratio_condo_family!$A:$F,6,FALSE)</f>
        <v>1.2142857142857142</v>
      </c>
      <c r="J2405">
        <f>VLOOKUP(A2405,[1]ratio_family_bedrooms!$A:$K,9,FALSE)</f>
        <v>1.0588235294117647</v>
      </c>
      <c r="K2405">
        <f>VLOOKUP(A2405,[1]ratio_family_bedrooms!$A:$K,10,FALSE)</f>
        <v>1.2222222222222223</v>
      </c>
      <c r="L2405">
        <f>VLOOKUP(A2405,[1]ratio_family_bedrooms!$A:$K,11,FALSE)</f>
        <v>1.5</v>
      </c>
      <c r="M2405">
        <f t="shared" si="37"/>
        <v>7896.4285714285725</v>
      </c>
    </row>
    <row r="2406" spans="1:13" x14ac:dyDescent="0.2">
      <c r="A2406">
        <v>2019</v>
      </c>
      <c r="B2406">
        <v>10</v>
      </c>
      <c r="C2406" t="s">
        <v>61</v>
      </c>
      <c r="D2406">
        <v>6</v>
      </c>
      <c r="E2406" t="s">
        <v>19</v>
      </c>
      <c r="F2406" t="e">
        <f>VLOOKUP(A2406&amp;B2406&amp;C2406&amp;D2406&amp;E2406,average_median_rates_2_aptFINAL!A:P,16,FALSE)</f>
        <v>#N/A</v>
      </c>
      <c r="G2406">
        <f>VLOOKUP(A2406&amp;B2406&amp;C2406&amp;3&amp;E2406,average_median_rates_2_aptFINAL!A:P,16,FALSE)</f>
        <v>2565</v>
      </c>
      <c r="H2406">
        <f>IF(D2406&lt;=3,VLOOKUP(A2406&amp;D2406,[1]ratio_condo_family!$A:$F,6,FALSE),0)</f>
        <v>0</v>
      </c>
      <c r="I2406">
        <f>VLOOKUP(A2406&amp;3,[1]ratio_condo_family!$A:$F,6,FALSE)</f>
        <v>1.2142857142857142</v>
      </c>
      <c r="J2406">
        <f>VLOOKUP(A2406,[1]ratio_family_bedrooms!$A:$K,9,FALSE)</f>
        <v>1.0588235294117647</v>
      </c>
      <c r="K2406">
        <f>VLOOKUP(A2406,[1]ratio_family_bedrooms!$A:$K,10,FALSE)</f>
        <v>1.2222222222222223</v>
      </c>
      <c r="L2406">
        <f>VLOOKUP(A2406,[1]ratio_family_bedrooms!$A:$K,11,FALSE)</f>
        <v>1.5</v>
      </c>
      <c r="M2406">
        <f t="shared" si="37"/>
        <v>6046.0714285714284</v>
      </c>
    </row>
    <row r="2407" spans="1:13" x14ac:dyDescent="0.2">
      <c r="A2407">
        <v>2019</v>
      </c>
      <c r="B2407">
        <v>10</v>
      </c>
      <c r="C2407" t="s">
        <v>61</v>
      </c>
      <c r="D2407">
        <v>6</v>
      </c>
      <c r="E2407" t="s">
        <v>20</v>
      </c>
      <c r="F2407" t="e">
        <f>VLOOKUP(A2407&amp;B2407&amp;C2407&amp;D2407&amp;E2407,average_median_rates_2_aptFINAL!A:P,16,FALSE)</f>
        <v>#N/A</v>
      </c>
      <c r="G2407">
        <f>VLOOKUP(A2407&amp;B2407&amp;C2407&amp;3&amp;E2407,average_median_rates_2_aptFINAL!A:P,16,FALSE)</f>
        <v>2925</v>
      </c>
      <c r="H2407">
        <f>IF(D2407&lt;=3,VLOOKUP(A2407&amp;D2407,[1]ratio_condo_family!$A:$F,6,FALSE),0)</f>
        <v>0</v>
      </c>
      <c r="I2407">
        <f>VLOOKUP(A2407&amp;3,[1]ratio_condo_family!$A:$F,6,FALSE)</f>
        <v>1.2142857142857142</v>
      </c>
      <c r="J2407">
        <f>VLOOKUP(A2407,[1]ratio_family_bedrooms!$A:$K,9,FALSE)</f>
        <v>1.0588235294117647</v>
      </c>
      <c r="K2407">
        <f>VLOOKUP(A2407,[1]ratio_family_bedrooms!$A:$K,10,FALSE)</f>
        <v>1.2222222222222223</v>
      </c>
      <c r="L2407">
        <f>VLOOKUP(A2407,[1]ratio_family_bedrooms!$A:$K,11,FALSE)</f>
        <v>1.5</v>
      </c>
      <c r="M2407">
        <f t="shared" si="37"/>
        <v>6894.6428571428569</v>
      </c>
    </row>
    <row r="2408" spans="1:13" x14ac:dyDescent="0.2">
      <c r="A2408">
        <v>2019</v>
      </c>
      <c r="B2408">
        <v>10</v>
      </c>
      <c r="C2408" t="s">
        <v>61</v>
      </c>
      <c r="D2408">
        <v>6</v>
      </c>
      <c r="E2408" t="s">
        <v>21</v>
      </c>
      <c r="F2408" t="e">
        <f>VLOOKUP(A2408&amp;B2408&amp;C2408&amp;D2408&amp;E2408,average_median_rates_2_aptFINAL!A:P,16,FALSE)</f>
        <v>#N/A</v>
      </c>
      <c r="G2408">
        <f>VLOOKUP(A2408&amp;B2408&amp;C2408&amp;3&amp;E2408,average_median_rates_2_aptFINAL!A:P,16,FALSE)</f>
        <v>3075</v>
      </c>
      <c r="H2408">
        <f>IF(D2408&lt;=3,VLOOKUP(A2408&amp;D2408,[1]ratio_condo_family!$A:$F,6,FALSE),0)</f>
        <v>0</v>
      </c>
      <c r="I2408">
        <f>VLOOKUP(A2408&amp;3,[1]ratio_condo_family!$A:$F,6,FALSE)</f>
        <v>1.2142857142857142</v>
      </c>
      <c r="J2408">
        <f>VLOOKUP(A2408,[1]ratio_family_bedrooms!$A:$K,9,FALSE)</f>
        <v>1.0588235294117647</v>
      </c>
      <c r="K2408">
        <f>VLOOKUP(A2408,[1]ratio_family_bedrooms!$A:$K,10,FALSE)</f>
        <v>1.2222222222222223</v>
      </c>
      <c r="L2408">
        <f>VLOOKUP(A2408,[1]ratio_family_bedrooms!$A:$K,11,FALSE)</f>
        <v>1.5</v>
      </c>
      <c r="M2408">
        <f t="shared" si="37"/>
        <v>7248.2142857142862</v>
      </c>
    </row>
    <row r="2409" spans="1:13" x14ac:dyDescent="0.2">
      <c r="A2409">
        <v>2019</v>
      </c>
      <c r="B2409">
        <v>10</v>
      </c>
      <c r="C2409" t="s">
        <v>61</v>
      </c>
      <c r="D2409">
        <v>6</v>
      </c>
      <c r="E2409" t="s">
        <v>23</v>
      </c>
      <c r="F2409" t="e">
        <f>VLOOKUP(A2409&amp;B2409&amp;C2409&amp;D2409&amp;E2409,average_median_rates_2_aptFINAL!A:P,16,FALSE)</f>
        <v>#N/A</v>
      </c>
      <c r="G2409">
        <f>VLOOKUP(A2409&amp;B2409&amp;C2409&amp;3&amp;E2409,average_median_rates_2_aptFINAL!A:P,16,FALSE)</f>
        <v>1550</v>
      </c>
      <c r="H2409">
        <f>IF(D2409&lt;=3,VLOOKUP(A2409&amp;D2409,[1]ratio_condo_family!$A:$F,6,FALSE),0)</f>
        <v>0</v>
      </c>
      <c r="I2409">
        <f>VLOOKUP(A2409&amp;3,[1]ratio_condo_family!$A:$F,6,FALSE)</f>
        <v>1.2142857142857142</v>
      </c>
      <c r="J2409">
        <f>VLOOKUP(A2409,[1]ratio_family_bedrooms!$A:$K,9,FALSE)</f>
        <v>1.0588235294117647</v>
      </c>
      <c r="K2409">
        <f>VLOOKUP(A2409,[1]ratio_family_bedrooms!$A:$K,10,FALSE)</f>
        <v>1.2222222222222223</v>
      </c>
      <c r="L2409">
        <f>VLOOKUP(A2409,[1]ratio_family_bedrooms!$A:$K,11,FALSE)</f>
        <v>1.5</v>
      </c>
      <c r="M2409">
        <f t="shared" si="37"/>
        <v>3653.5714285714284</v>
      </c>
    </row>
    <row r="2410" spans="1:13" x14ac:dyDescent="0.2">
      <c r="A2410">
        <v>2019</v>
      </c>
      <c r="B2410">
        <v>10</v>
      </c>
      <c r="C2410" t="s">
        <v>61</v>
      </c>
      <c r="D2410">
        <v>6</v>
      </c>
      <c r="E2410" t="s">
        <v>24</v>
      </c>
      <c r="F2410" t="e">
        <f>VLOOKUP(A2410&amp;B2410&amp;C2410&amp;D2410&amp;E2410,average_median_rates_2_aptFINAL!A:P,16,FALSE)</f>
        <v>#N/A</v>
      </c>
      <c r="G2410">
        <f>VLOOKUP(A2410&amp;B2410&amp;C2410&amp;3&amp;E2410,average_median_rates_2_aptFINAL!A:P,16,FALSE)</f>
        <v>1790.2356660439721</v>
      </c>
      <c r="H2410">
        <f>IF(D2410&lt;=3,VLOOKUP(A2410&amp;D2410,[1]ratio_condo_family!$A:$F,6,FALSE),0)</f>
        <v>0</v>
      </c>
      <c r="I2410">
        <f>VLOOKUP(A2410&amp;3,[1]ratio_condo_family!$A:$F,6,FALSE)</f>
        <v>1.2142857142857142</v>
      </c>
      <c r="J2410">
        <f>VLOOKUP(A2410,[1]ratio_family_bedrooms!$A:$K,9,FALSE)</f>
        <v>1.0588235294117647</v>
      </c>
      <c r="K2410">
        <f>VLOOKUP(A2410,[1]ratio_family_bedrooms!$A:$K,10,FALSE)</f>
        <v>1.2222222222222223</v>
      </c>
      <c r="L2410">
        <f>VLOOKUP(A2410,[1]ratio_family_bedrooms!$A:$K,11,FALSE)</f>
        <v>1.5</v>
      </c>
      <c r="M2410">
        <f t="shared" si="37"/>
        <v>4219.8412128179343</v>
      </c>
    </row>
    <row r="2411" spans="1:13" x14ac:dyDescent="0.2">
      <c r="A2411">
        <v>2019</v>
      </c>
      <c r="B2411">
        <v>10</v>
      </c>
      <c r="C2411" t="s">
        <v>61</v>
      </c>
      <c r="D2411">
        <v>6</v>
      </c>
      <c r="E2411" t="s">
        <v>25</v>
      </c>
      <c r="F2411" t="e">
        <f>VLOOKUP(A2411&amp;B2411&amp;C2411&amp;D2411&amp;E2411,average_median_rates_2_aptFINAL!A:P,16,FALSE)</f>
        <v>#N/A</v>
      </c>
      <c r="G2411">
        <f>VLOOKUP(A2411&amp;B2411&amp;C2411&amp;3&amp;E2411,average_median_rates_2_aptFINAL!A:P,16,FALSE)</f>
        <v>1692.6282511855145</v>
      </c>
      <c r="H2411">
        <f>IF(D2411&lt;=3,VLOOKUP(A2411&amp;D2411,[1]ratio_condo_family!$A:$F,6,FALSE),0)</f>
        <v>0</v>
      </c>
      <c r="I2411">
        <f>VLOOKUP(A2411&amp;3,[1]ratio_condo_family!$A:$F,6,FALSE)</f>
        <v>1.2142857142857142</v>
      </c>
      <c r="J2411">
        <f>VLOOKUP(A2411,[1]ratio_family_bedrooms!$A:$K,9,FALSE)</f>
        <v>1.0588235294117647</v>
      </c>
      <c r="K2411">
        <f>VLOOKUP(A2411,[1]ratio_family_bedrooms!$A:$K,10,FALSE)</f>
        <v>1.2222222222222223</v>
      </c>
      <c r="L2411">
        <f>VLOOKUP(A2411,[1]ratio_family_bedrooms!$A:$K,11,FALSE)</f>
        <v>1.5</v>
      </c>
      <c r="M2411">
        <f t="shared" si="37"/>
        <v>3989.766592080141</v>
      </c>
    </row>
    <row r="2412" spans="1:13" x14ac:dyDescent="0.2">
      <c r="A2412">
        <v>2019</v>
      </c>
      <c r="B2412">
        <v>10</v>
      </c>
      <c r="C2412" t="s">
        <v>61</v>
      </c>
      <c r="D2412">
        <v>6</v>
      </c>
      <c r="E2412" t="s">
        <v>26</v>
      </c>
      <c r="F2412" t="e">
        <f>VLOOKUP(A2412&amp;B2412&amp;C2412&amp;D2412&amp;E2412,average_median_rates_2_aptFINAL!A:P,16,FALSE)</f>
        <v>#N/A</v>
      </c>
      <c r="G2412">
        <f>VLOOKUP(A2412&amp;B2412&amp;C2412&amp;3&amp;E2412,average_median_rates_2_aptFINAL!A:P,16,FALSE)</f>
        <v>2350</v>
      </c>
      <c r="H2412">
        <f>IF(D2412&lt;=3,VLOOKUP(A2412&amp;D2412,[1]ratio_condo_family!$A:$F,6,FALSE),0)</f>
        <v>0</v>
      </c>
      <c r="I2412">
        <f>VLOOKUP(A2412&amp;3,[1]ratio_condo_family!$A:$F,6,FALSE)</f>
        <v>1.2142857142857142</v>
      </c>
      <c r="J2412">
        <f>VLOOKUP(A2412,[1]ratio_family_bedrooms!$A:$K,9,FALSE)</f>
        <v>1.0588235294117647</v>
      </c>
      <c r="K2412">
        <f>VLOOKUP(A2412,[1]ratio_family_bedrooms!$A:$K,10,FALSE)</f>
        <v>1.2222222222222223</v>
      </c>
      <c r="L2412">
        <f>VLOOKUP(A2412,[1]ratio_family_bedrooms!$A:$K,11,FALSE)</f>
        <v>1.5</v>
      </c>
      <c r="M2412">
        <f t="shared" si="37"/>
        <v>5539.2857142857138</v>
      </c>
    </row>
    <row r="2413" spans="1:13" x14ac:dyDescent="0.2">
      <c r="A2413">
        <v>2019</v>
      </c>
      <c r="B2413">
        <v>10</v>
      </c>
      <c r="C2413" t="s">
        <v>61</v>
      </c>
      <c r="D2413">
        <v>6</v>
      </c>
      <c r="E2413" t="s">
        <v>27</v>
      </c>
      <c r="F2413" t="e">
        <f>VLOOKUP(A2413&amp;B2413&amp;C2413&amp;D2413&amp;E2413,average_median_rates_2_aptFINAL!A:P,16,FALSE)</f>
        <v>#N/A</v>
      </c>
      <c r="G2413">
        <f>VLOOKUP(A2413&amp;B2413&amp;C2413&amp;3&amp;E2413,average_median_rates_2_aptFINAL!A:P,16,FALSE)</f>
        <v>2950</v>
      </c>
      <c r="H2413">
        <f>IF(D2413&lt;=3,VLOOKUP(A2413&amp;D2413,[1]ratio_condo_family!$A:$F,6,FALSE),0)</f>
        <v>0</v>
      </c>
      <c r="I2413">
        <f>VLOOKUP(A2413&amp;3,[1]ratio_condo_family!$A:$F,6,FALSE)</f>
        <v>1.2142857142857142</v>
      </c>
      <c r="J2413">
        <f>VLOOKUP(A2413,[1]ratio_family_bedrooms!$A:$K,9,FALSE)</f>
        <v>1.0588235294117647</v>
      </c>
      <c r="K2413">
        <f>VLOOKUP(A2413,[1]ratio_family_bedrooms!$A:$K,10,FALSE)</f>
        <v>1.2222222222222223</v>
      </c>
      <c r="L2413">
        <f>VLOOKUP(A2413,[1]ratio_family_bedrooms!$A:$K,11,FALSE)</f>
        <v>1.5</v>
      </c>
      <c r="M2413">
        <f t="shared" si="37"/>
        <v>6953.5714285714294</v>
      </c>
    </row>
    <row r="2414" spans="1:13" x14ac:dyDescent="0.2">
      <c r="A2414">
        <v>2019</v>
      </c>
      <c r="B2414">
        <v>10</v>
      </c>
      <c r="C2414" t="s">
        <v>61</v>
      </c>
      <c r="D2414">
        <v>6</v>
      </c>
      <c r="E2414" t="s">
        <v>28</v>
      </c>
      <c r="F2414" t="e">
        <f>VLOOKUP(A2414&amp;B2414&amp;C2414&amp;D2414&amp;E2414,average_median_rates_2_aptFINAL!A:P,16,FALSE)</f>
        <v>#N/A</v>
      </c>
      <c r="G2414">
        <f>VLOOKUP(A2414&amp;B2414&amp;C2414&amp;3&amp;E2414,average_median_rates_2_aptFINAL!A:P,16,FALSE)</f>
        <v>2100</v>
      </c>
      <c r="H2414">
        <f>IF(D2414&lt;=3,VLOOKUP(A2414&amp;D2414,[1]ratio_condo_family!$A:$F,6,FALSE),0)</f>
        <v>0</v>
      </c>
      <c r="I2414">
        <f>VLOOKUP(A2414&amp;3,[1]ratio_condo_family!$A:$F,6,FALSE)</f>
        <v>1.2142857142857142</v>
      </c>
      <c r="J2414">
        <f>VLOOKUP(A2414,[1]ratio_family_bedrooms!$A:$K,9,FALSE)</f>
        <v>1.0588235294117647</v>
      </c>
      <c r="K2414">
        <f>VLOOKUP(A2414,[1]ratio_family_bedrooms!$A:$K,10,FALSE)</f>
        <v>1.2222222222222223</v>
      </c>
      <c r="L2414">
        <f>VLOOKUP(A2414,[1]ratio_family_bedrooms!$A:$K,11,FALSE)</f>
        <v>1.5</v>
      </c>
      <c r="M2414">
        <f t="shared" si="37"/>
        <v>4950.0000000000009</v>
      </c>
    </row>
    <row r="2415" spans="1:13" x14ac:dyDescent="0.2">
      <c r="A2415">
        <v>2019</v>
      </c>
      <c r="B2415">
        <v>10</v>
      </c>
      <c r="C2415" t="s">
        <v>61</v>
      </c>
      <c r="D2415">
        <v>6</v>
      </c>
      <c r="E2415" t="s">
        <v>29</v>
      </c>
      <c r="F2415" t="e">
        <f>VLOOKUP(A2415&amp;B2415&amp;C2415&amp;D2415&amp;E2415,average_median_rates_2_aptFINAL!A:P,16,FALSE)</f>
        <v>#N/A</v>
      </c>
      <c r="G2415">
        <f>VLOOKUP(A2415&amp;B2415&amp;C2415&amp;3&amp;E2415,average_median_rates_2_aptFINAL!A:P,16,FALSE)</f>
        <v>1400</v>
      </c>
      <c r="H2415">
        <f>IF(D2415&lt;=3,VLOOKUP(A2415&amp;D2415,[1]ratio_condo_family!$A:$F,6,FALSE),0)</f>
        <v>0</v>
      </c>
      <c r="I2415">
        <f>VLOOKUP(A2415&amp;3,[1]ratio_condo_family!$A:$F,6,FALSE)</f>
        <v>1.2142857142857142</v>
      </c>
      <c r="J2415">
        <f>VLOOKUP(A2415,[1]ratio_family_bedrooms!$A:$K,9,FALSE)</f>
        <v>1.0588235294117647</v>
      </c>
      <c r="K2415">
        <f>VLOOKUP(A2415,[1]ratio_family_bedrooms!$A:$K,10,FALSE)</f>
        <v>1.2222222222222223</v>
      </c>
      <c r="L2415">
        <f>VLOOKUP(A2415,[1]ratio_family_bedrooms!$A:$K,11,FALSE)</f>
        <v>1.5</v>
      </c>
      <c r="M2415">
        <f t="shared" si="37"/>
        <v>3300</v>
      </c>
    </row>
    <row r="2416" spans="1:13" x14ac:dyDescent="0.2">
      <c r="A2416">
        <v>2019</v>
      </c>
      <c r="B2416">
        <v>10</v>
      </c>
      <c r="C2416" t="s">
        <v>61</v>
      </c>
      <c r="D2416">
        <v>6</v>
      </c>
      <c r="E2416" t="s">
        <v>31</v>
      </c>
      <c r="F2416" t="e">
        <f>VLOOKUP(A2416&amp;B2416&amp;C2416&amp;D2416&amp;E2416,average_median_rates_2_aptFINAL!A:P,16,FALSE)</f>
        <v>#N/A</v>
      </c>
      <c r="G2416">
        <f>VLOOKUP(A2416&amp;B2416&amp;C2416&amp;3&amp;E2416,average_median_rates_2_aptFINAL!A:P,16,FALSE)</f>
        <v>1939</v>
      </c>
      <c r="H2416">
        <f>IF(D2416&lt;=3,VLOOKUP(A2416&amp;D2416,[1]ratio_condo_family!$A:$F,6,FALSE),0)</f>
        <v>0</v>
      </c>
      <c r="I2416">
        <f>VLOOKUP(A2416&amp;3,[1]ratio_condo_family!$A:$F,6,FALSE)</f>
        <v>1.2142857142857142</v>
      </c>
      <c r="J2416">
        <f>VLOOKUP(A2416,[1]ratio_family_bedrooms!$A:$K,9,FALSE)</f>
        <v>1.0588235294117647</v>
      </c>
      <c r="K2416">
        <f>VLOOKUP(A2416,[1]ratio_family_bedrooms!$A:$K,10,FALSE)</f>
        <v>1.2222222222222223</v>
      </c>
      <c r="L2416">
        <f>VLOOKUP(A2416,[1]ratio_family_bedrooms!$A:$K,11,FALSE)</f>
        <v>1.5</v>
      </c>
      <c r="M2416">
        <f t="shared" si="37"/>
        <v>4570.5000000000009</v>
      </c>
    </row>
    <row r="2417" spans="1:13" x14ac:dyDescent="0.2">
      <c r="A2417">
        <v>2019</v>
      </c>
      <c r="B2417">
        <v>10</v>
      </c>
      <c r="C2417" t="s">
        <v>61</v>
      </c>
      <c r="D2417">
        <v>6</v>
      </c>
      <c r="E2417" t="s">
        <v>32</v>
      </c>
      <c r="F2417" t="e">
        <f>VLOOKUP(A2417&amp;B2417&amp;C2417&amp;D2417&amp;E2417,average_median_rates_2_aptFINAL!A:P,16,FALSE)</f>
        <v>#N/A</v>
      </c>
      <c r="G2417">
        <f>VLOOKUP(A2417&amp;B2417&amp;C2417&amp;3&amp;E2417,average_median_rates_2_aptFINAL!A:P,16,FALSE)</f>
        <v>2025</v>
      </c>
      <c r="H2417">
        <f>IF(D2417&lt;=3,VLOOKUP(A2417&amp;D2417,[1]ratio_condo_family!$A:$F,6,FALSE),0)</f>
        <v>0</v>
      </c>
      <c r="I2417">
        <f>VLOOKUP(A2417&amp;3,[1]ratio_condo_family!$A:$F,6,FALSE)</f>
        <v>1.2142857142857142</v>
      </c>
      <c r="J2417">
        <f>VLOOKUP(A2417,[1]ratio_family_bedrooms!$A:$K,9,FALSE)</f>
        <v>1.0588235294117647</v>
      </c>
      <c r="K2417">
        <f>VLOOKUP(A2417,[1]ratio_family_bedrooms!$A:$K,10,FALSE)</f>
        <v>1.2222222222222223</v>
      </c>
      <c r="L2417">
        <f>VLOOKUP(A2417,[1]ratio_family_bedrooms!$A:$K,11,FALSE)</f>
        <v>1.5</v>
      </c>
      <c r="M2417">
        <f t="shared" si="37"/>
        <v>4773.2142857142862</v>
      </c>
    </row>
    <row r="2418" spans="1:13" x14ac:dyDescent="0.2">
      <c r="A2418">
        <v>2019</v>
      </c>
      <c r="B2418">
        <v>10</v>
      </c>
      <c r="C2418" t="s">
        <v>61</v>
      </c>
      <c r="D2418">
        <v>6</v>
      </c>
      <c r="E2418" t="s">
        <v>33</v>
      </c>
      <c r="F2418" t="e">
        <f>VLOOKUP(A2418&amp;B2418&amp;C2418&amp;D2418&amp;E2418,average_median_rates_2_aptFINAL!A:P,16,FALSE)</f>
        <v>#N/A</v>
      </c>
      <c r="G2418">
        <f>VLOOKUP(A2418&amp;B2418&amp;C2418&amp;3&amp;E2418,average_median_rates_2_aptFINAL!A:P,16,FALSE)</f>
        <v>2800</v>
      </c>
      <c r="H2418">
        <f>IF(D2418&lt;=3,VLOOKUP(A2418&amp;D2418,[1]ratio_condo_family!$A:$F,6,FALSE),0)</f>
        <v>0</v>
      </c>
      <c r="I2418">
        <f>VLOOKUP(A2418&amp;3,[1]ratio_condo_family!$A:$F,6,FALSE)</f>
        <v>1.2142857142857142</v>
      </c>
      <c r="J2418">
        <f>VLOOKUP(A2418,[1]ratio_family_bedrooms!$A:$K,9,FALSE)</f>
        <v>1.0588235294117647</v>
      </c>
      <c r="K2418">
        <f>VLOOKUP(A2418,[1]ratio_family_bedrooms!$A:$K,10,FALSE)</f>
        <v>1.2222222222222223</v>
      </c>
      <c r="L2418">
        <f>VLOOKUP(A2418,[1]ratio_family_bedrooms!$A:$K,11,FALSE)</f>
        <v>1.5</v>
      </c>
      <c r="M2418">
        <f t="shared" si="37"/>
        <v>6600</v>
      </c>
    </row>
    <row r="2419" spans="1:13" x14ac:dyDescent="0.2">
      <c r="A2419">
        <v>2019</v>
      </c>
      <c r="B2419">
        <v>10</v>
      </c>
      <c r="C2419" t="s">
        <v>61</v>
      </c>
      <c r="D2419">
        <v>6</v>
      </c>
      <c r="E2419" t="s">
        <v>34</v>
      </c>
      <c r="F2419" t="e">
        <f>VLOOKUP(A2419&amp;B2419&amp;C2419&amp;D2419&amp;E2419,average_median_rates_2_aptFINAL!A:P,16,FALSE)</f>
        <v>#N/A</v>
      </c>
      <c r="G2419">
        <f>VLOOKUP(A2419&amp;B2419&amp;C2419&amp;3&amp;E2419,average_median_rates_2_aptFINAL!A:P,16,FALSE)</f>
        <v>1879</v>
      </c>
      <c r="H2419">
        <f>IF(D2419&lt;=3,VLOOKUP(A2419&amp;D2419,[1]ratio_condo_family!$A:$F,6,FALSE),0)</f>
        <v>0</v>
      </c>
      <c r="I2419">
        <f>VLOOKUP(A2419&amp;3,[1]ratio_condo_family!$A:$F,6,FALSE)</f>
        <v>1.2142857142857142</v>
      </c>
      <c r="J2419">
        <f>VLOOKUP(A2419,[1]ratio_family_bedrooms!$A:$K,9,FALSE)</f>
        <v>1.0588235294117647</v>
      </c>
      <c r="K2419">
        <f>VLOOKUP(A2419,[1]ratio_family_bedrooms!$A:$K,10,FALSE)</f>
        <v>1.2222222222222223</v>
      </c>
      <c r="L2419">
        <f>VLOOKUP(A2419,[1]ratio_family_bedrooms!$A:$K,11,FALSE)</f>
        <v>1.5</v>
      </c>
      <c r="M2419">
        <f t="shared" si="37"/>
        <v>4429.0714285714284</v>
      </c>
    </row>
    <row r="2420" spans="1:13" x14ac:dyDescent="0.2">
      <c r="A2420">
        <v>2019</v>
      </c>
      <c r="B2420">
        <v>10</v>
      </c>
      <c r="C2420" t="s">
        <v>61</v>
      </c>
      <c r="D2420">
        <v>6</v>
      </c>
      <c r="E2420" t="s">
        <v>35</v>
      </c>
      <c r="F2420" t="e">
        <f>VLOOKUP(A2420&amp;B2420&amp;C2420&amp;D2420&amp;E2420,average_median_rates_2_aptFINAL!A:P,16,FALSE)</f>
        <v>#N/A</v>
      </c>
      <c r="G2420">
        <f>VLOOKUP(A2420&amp;B2420&amp;C2420&amp;3&amp;E2420,average_median_rates_2_aptFINAL!A:P,16,FALSE)</f>
        <v>3400</v>
      </c>
      <c r="H2420">
        <f>IF(D2420&lt;=3,VLOOKUP(A2420&amp;D2420,[1]ratio_condo_family!$A:$F,6,FALSE),0)</f>
        <v>0</v>
      </c>
      <c r="I2420">
        <f>VLOOKUP(A2420&amp;3,[1]ratio_condo_family!$A:$F,6,FALSE)</f>
        <v>1.2142857142857142</v>
      </c>
      <c r="J2420">
        <f>VLOOKUP(A2420,[1]ratio_family_bedrooms!$A:$K,9,FALSE)</f>
        <v>1.0588235294117647</v>
      </c>
      <c r="K2420">
        <f>VLOOKUP(A2420,[1]ratio_family_bedrooms!$A:$K,10,FALSE)</f>
        <v>1.2222222222222223</v>
      </c>
      <c r="L2420">
        <f>VLOOKUP(A2420,[1]ratio_family_bedrooms!$A:$K,11,FALSE)</f>
        <v>1.5</v>
      </c>
      <c r="M2420">
        <f t="shared" si="37"/>
        <v>8014.2857142857147</v>
      </c>
    </row>
    <row r="2421" spans="1:13" x14ac:dyDescent="0.2">
      <c r="A2421">
        <v>2019</v>
      </c>
      <c r="B2421">
        <v>10</v>
      </c>
      <c r="C2421" t="s">
        <v>61</v>
      </c>
      <c r="D2421">
        <v>6</v>
      </c>
      <c r="E2421" t="s">
        <v>36</v>
      </c>
      <c r="F2421" t="e">
        <f>VLOOKUP(A2421&amp;B2421&amp;C2421&amp;D2421&amp;E2421,average_median_rates_2_aptFINAL!A:P,16,FALSE)</f>
        <v>#N/A</v>
      </c>
      <c r="G2421">
        <f>VLOOKUP(A2421&amp;B2421&amp;C2421&amp;3&amp;E2421,average_median_rates_2_aptFINAL!A:P,16,FALSE)</f>
        <v>1750</v>
      </c>
      <c r="H2421">
        <f>IF(D2421&lt;=3,VLOOKUP(A2421&amp;D2421,[1]ratio_condo_family!$A:$F,6,FALSE),0)</f>
        <v>0</v>
      </c>
      <c r="I2421">
        <f>VLOOKUP(A2421&amp;3,[1]ratio_condo_family!$A:$F,6,FALSE)</f>
        <v>1.2142857142857142</v>
      </c>
      <c r="J2421">
        <f>VLOOKUP(A2421,[1]ratio_family_bedrooms!$A:$K,9,FALSE)</f>
        <v>1.0588235294117647</v>
      </c>
      <c r="K2421">
        <f>VLOOKUP(A2421,[1]ratio_family_bedrooms!$A:$K,10,FALSE)</f>
        <v>1.2222222222222223</v>
      </c>
      <c r="L2421">
        <f>VLOOKUP(A2421,[1]ratio_family_bedrooms!$A:$K,11,FALSE)</f>
        <v>1.5</v>
      </c>
      <c r="M2421">
        <f t="shared" si="37"/>
        <v>4125</v>
      </c>
    </row>
    <row r="2422" spans="1:13" x14ac:dyDescent="0.2">
      <c r="A2422">
        <v>2019</v>
      </c>
      <c r="B2422">
        <v>10</v>
      </c>
      <c r="C2422" t="s">
        <v>61</v>
      </c>
      <c r="D2422">
        <v>6</v>
      </c>
      <c r="E2422" t="s">
        <v>37</v>
      </c>
      <c r="F2422" t="e">
        <f>VLOOKUP(A2422&amp;B2422&amp;C2422&amp;D2422&amp;E2422,average_median_rates_2_aptFINAL!A:P,16,FALSE)</f>
        <v>#N/A</v>
      </c>
      <c r="G2422">
        <f>VLOOKUP(A2422&amp;B2422&amp;C2422&amp;3&amp;E2422,average_median_rates_2_aptFINAL!A:P,16,FALSE)</f>
        <v>1358.5079958122053</v>
      </c>
      <c r="H2422">
        <f>IF(D2422&lt;=3,VLOOKUP(A2422&amp;D2422,[1]ratio_condo_family!$A:$F,6,FALSE),0)</f>
        <v>0</v>
      </c>
      <c r="I2422">
        <f>VLOOKUP(A2422&amp;3,[1]ratio_condo_family!$A:$F,6,FALSE)</f>
        <v>1.2142857142857142</v>
      </c>
      <c r="J2422">
        <f>VLOOKUP(A2422,[1]ratio_family_bedrooms!$A:$K,9,FALSE)</f>
        <v>1.0588235294117647</v>
      </c>
      <c r="K2422">
        <f>VLOOKUP(A2422,[1]ratio_family_bedrooms!$A:$K,10,FALSE)</f>
        <v>1.2222222222222223</v>
      </c>
      <c r="L2422">
        <f>VLOOKUP(A2422,[1]ratio_family_bedrooms!$A:$K,11,FALSE)</f>
        <v>1.5</v>
      </c>
      <c r="M2422">
        <f t="shared" si="37"/>
        <v>3202.1974187001988</v>
      </c>
    </row>
    <row r="2423" spans="1:13" x14ac:dyDescent="0.2">
      <c r="A2423">
        <v>2019</v>
      </c>
      <c r="B2423">
        <v>10</v>
      </c>
      <c r="C2423" t="s">
        <v>61</v>
      </c>
      <c r="D2423">
        <v>6</v>
      </c>
      <c r="E2423" t="s">
        <v>38</v>
      </c>
      <c r="F2423" t="e">
        <f>VLOOKUP(A2423&amp;B2423&amp;C2423&amp;D2423&amp;E2423,average_median_rates_2_aptFINAL!A:P,16,FALSE)</f>
        <v>#N/A</v>
      </c>
      <c r="G2423">
        <f>VLOOKUP(A2423&amp;B2423&amp;C2423&amp;3&amp;E2423,average_median_rates_2_aptFINAL!A:P,16,FALSE)</f>
        <v>1299</v>
      </c>
      <c r="H2423">
        <f>IF(D2423&lt;=3,VLOOKUP(A2423&amp;D2423,[1]ratio_condo_family!$A:$F,6,FALSE),0)</f>
        <v>0</v>
      </c>
      <c r="I2423">
        <f>VLOOKUP(A2423&amp;3,[1]ratio_condo_family!$A:$F,6,FALSE)</f>
        <v>1.2142857142857142</v>
      </c>
      <c r="J2423">
        <f>VLOOKUP(A2423,[1]ratio_family_bedrooms!$A:$K,9,FALSE)</f>
        <v>1.0588235294117647</v>
      </c>
      <c r="K2423">
        <f>VLOOKUP(A2423,[1]ratio_family_bedrooms!$A:$K,10,FALSE)</f>
        <v>1.2222222222222223</v>
      </c>
      <c r="L2423">
        <f>VLOOKUP(A2423,[1]ratio_family_bedrooms!$A:$K,11,FALSE)</f>
        <v>1.5</v>
      </c>
      <c r="M2423">
        <f t="shared" si="37"/>
        <v>3061.9285714285716</v>
      </c>
    </row>
    <row r="2424" spans="1:13" x14ac:dyDescent="0.2">
      <c r="A2424">
        <v>2019</v>
      </c>
      <c r="B2424">
        <v>10</v>
      </c>
      <c r="C2424" t="s">
        <v>61</v>
      </c>
      <c r="D2424">
        <v>6</v>
      </c>
      <c r="E2424" t="s">
        <v>39</v>
      </c>
      <c r="F2424" t="e">
        <f>VLOOKUP(A2424&amp;B2424&amp;C2424&amp;D2424&amp;E2424,average_median_rates_2_aptFINAL!A:P,16,FALSE)</f>
        <v>#N/A</v>
      </c>
      <c r="G2424">
        <f>VLOOKUP(A2424&amp;B2424&amp;C2424&amp;3&amp;E2424,average_median_rates_2_aptFINAL!A:P,16,FALSE)</f>
        <v>1965.799683862632</v>
      </c>
      <c r="H2424">
        <f>IF(D2424&lt;=3,VLOOKUP(A2424&amp;D2424,[1]ratio_condo_family!$A:$F,6,FALSE),0)</f>
        <v>0</v>
      </c>
      <c r="I2424">
        <f>VLOOKUP(A2424&amp;3,[1]ratio_condo_family!$A:$F,6,FALSE)</f>
        <v>1.2142857142857142</v>
      </c>
      <c r="J2424">
        <f>VLOOKUP(A2424,[1]ratio_family_bedrooms!$A:$K,9,FALSE)</f>
        <v>1.0588235294117647</v>
      </c>
      <c r="K2424">
        <f>VLOOKUP(A2424,[1]ratio_family_bedrooms!$A:$K,10,FALSE)</f>
        <v>1.2222222222222223</v>
      </c>
      <c r="L2424">
        <f>VLOOKUP(A2424,[1]ratio_family_bedrooms!$A:$K,11,FALSE)</f>
        <v>1.5</v>
      </c>
      <c r="M2424">
        <f t="shared" si="37"/>
        <v>4633.67068339049</v>
      </c>
    </row>
    <row r="2425" spans="1:13" x14ac:dyDescent="0.2">
      <c r="A2425">
        <v>2019</v>
      </c>
      <c r="B2425">
        <v>10</v>
      </c>
      <c r="C2425" t="s">
        <v>61</v>
      </c>
      <c r="D2425">
        <v>6</v>
      </c>
      <c r="E2425" t="s">
        <v>40</v>
      </c>
      <c r="F2425" t="e">
        <f>VLOOKUP(A2425&amp;B2425&amp;C2425&amp;D2425&amp;E2425,average_median_rates_2_aptFINAL!A:P,16,FALSE)</f>
        <v>#N/A</v>
      </c>
      <c r="G2425">
        <f>VLOOKUP(A2425&amp;B2425&amp;C2425&amp;3&amp;E2425,average_median_rates_2_aptFINAL!A:P,16,FALSE)</f>
        <v>1539.1579249892231</v>
      </c>
      <c r="H2425">
        <f>IF(D2425&lt;=3,VLOOKUP(A2425&amp;D2425,[1]ratio_condo_family!$A:$F,6,FALSE),0)</f>
        <v>0</v>
      </c>
      <c r="I2425">
        <f>VLOOKUP(A2425&amp;3,[1]ratio_condo_family!$A:$F,6,FALSE)</f>
        <v>1.2142857142857142</v>
      </c>
      <c r="J2425">
        <f>VLOOKUP(A2425,[1]ratio_family_bedrooms!$A:$K,9,FALSE)</f>
        <v>1.0588235294117647</v>
      </c>
      <c r="K2425">
        <f>VLOOKUP(A2425,[1]ratio_family_bedrooms!$A:$K,10,FALSE)</f>
        <v>1.2222222222222223</v>
      </c>
      <c r="L2425">
        <f>VLOOKUP(A2425,[1]ratio_family_bedrooms!$A:$K,11,FALSE)</f>
        <v>1.5</v>
      </c>
      <c r="M2425">
        <f t="shared" si="37"/>
        <v>3628.0151089031688</v>
      </c>
    </row>
    <row r="2426" spans="1:13" x14ac:dyDescent="0.2">
      <c r="A2426">
        <v>2019</v>
      </c>
      <c r="B2426">
        <v>10</v>
      </c>
      <c r="C2426" t="s">
        <v>61</v>
      </c>
      <c r="D2426">
        <v>6</v>
      </c>
      <c r="E2426" t="s">
        <v>41</v>
      </c>
      <c r="F2426" t="e">
        <f>VLOOKUP(A2426&amp;B2426&amp;C2426&amp;D2426&amp;E2426,average_median_rates_2_aptFINAL!A:P,16,FALSE)</f>
        <v>#N/A</v>
      </c>
      <c r="G2426">
        <f>VLOOKUP(A2426&amp;B2426&amp;C2426&amp;3&amp;E2426,average_median_rates_2_aptFINAL!A:P,16,FALSE)</f>
        <v>1380</v>
      </c>
      <c r="H2426">
        <f>IF(D2426&lt;=3,VLOOKUP(A2426&amp;D2426,[1]ratio_condo_family!$A:$F,6,FALSE),0)</f>
        <v>0</v>
      </c>
      <c r="I2426">
        <f>VLOOKUP(A2426&amp;3,[1]ratio_condo_family!$A:$F,6,FALSE)</f>
        <v>1.2142857142857142</v>
      </c>
      <c r="J2426">
        <f>VLOOKUP(A2426,[1]ratio_family_bedrooms!$A:$K,9,FALSE)</f>
        <v>1.0588235294117647</v>
      </c>
      <c r="K2426">
        <f>VLOOKUP(A2426,[1]ratio_family_bedrooms!$A:$K,10,FALSE)</f>
        <v>1.2222222222222223</v>
      </c>
      <c r="L2426">
        <f>VLOOKUP(A2426,[1]ratio_family_bedrooms!$A:$K,11,FALSE)</f>
        <v>1.5</v>
      </c>
      <c r="M2426">
        <f t="shared" si="37"/>
        <v>3252.8571428571427</v>
      </c>
    </row>
    <row r="2427" spans="1:13" x14ac:dyDescent="0.2">
      <c r="A2427">
        <v>2019</v>
      </c>
      <c r="B2427">
        <v>10</v>
      </c>
      <c r="C2427" t="s">
        <v>61</v>
      </c>
      <c r="D2427">
        <v>6</v>
      </c>
      <c r="E2427" t="s">
        <v>42</v>
      </c>
      <c r="F2427" t="e">
        <f>VLOOKUP(A2427&amp;B2427&amp;C2427&amp;D2427&amp;E2427,average_median_rates_2_aptFINAL!A:P,16,FALSE)</f>
        <v>#N/A</v>
      </c>
      <c r="G2427">
        <f>VLOOKUP(A2427&amp;B2427&amp;C2427&amp;3&amp;E2427,average_median_rates_2_aptFINAL!A:P,16,FALSE)</f>
        <v>1600</v>
      </c>
      <c r="H2427">
        <f>IF(D2427&lt;=3,VLOOKUP(A2427&amp;D2427,[1]ratio_condo_family!$A:$F,6,FALSE),0)</f>
        <v>0</v>
      </c>
      <c r="I2427">
        <f>VLOOKUP(A2427&amp;3,[1]ratio_condo_family!$A:$F,6,FALSE)</f>
        <v>1.2142857142857142</v>
      </c>
      <c r="J2427">
        <f>VLOOKUP(A2427,[1]ratio_family_bedrooms!$A:$K,9,FALSE)</f>
        <v>1.0588235294117647</v>
      </c>
      <c r="K2427">
        <f>VLOOKUP(A2427,[1]ratio_family_bedrooms!$A:$K,10,FALSE)</f>
        <v>1.2222222222222223</v>
      </c>
      <c r="L2427">
        <f>VLOOKUP(A2427,[1]ratio_family_bedrooms!$A:$K,11,FALSE)</f>
        <v>1.5</v>
      </c>
      <c r="M2427">
        <f t="shared" si="37"/>
        <v>3771.4285714285716</v>
      </c>
    </row>
    <row r="2428" spans="1:13" x14ac:dyDescent="0.2">
      <c r="A2428">
        <v>2019</v>
      </c>
      <c r="B2428">
        <v>10</v>
      </c>
      <c r="C2428" t="s">
        <v>61</v>
      </c>
      <c r="D2428">
        <v>6</v>
      </c>
      <c r="E2428" t="s">
        <v>43</v>
      </c>
      <c r="F2428" t="e">
        <f>VLOOKUP(A2428&amp;B2428&amp;C2428&amp;D2428&amp;E2428,average_median_rates_2_aptFINAL!A:P,16,FALSE)</f>
        <v>#N/A</v>
      </c>
      <c r="G2428">
        <f>VLOOKUP(A2428&amp;B2428&amp;C2428&amp;3&amp;E2428,average_median_rates_2_aptFINAL!A:P,16,FALSE)</f>
        <v>1800</v>
      </c>
      <c r="H2428">
        <f>IF(D2428&lt;=3,VLOOKUP(A2428&amp;D2428,[1]ratio_condo_family!$A:$F,6,FALSE),0)</f>
        <v>0</v>
      </c>
      <c r="I2428">
        <f>VLOOKUP(A2428&amp;3,[1]ratio_condo_family!$A:$F,6,FALSE)</f>
        <v>1.2142857142857142</v>
      </c>
      <c r="J2428">
        <f>VLOOKUP(A2428,[1]ratio_family_bedrooms!$A:$K,9,FALSE)</f>
        <v>1.0588235294117647</v>
      </c>
      <c r="K2428">
        <f>VLOOKUP(A2428,[1]ratio_family_bedrooms!$A:$K,10,FALSE)</f>
        <v>1.2222222222222223</v>
      </c>
      <c r="L2428">
        <f>VLOOKUP(A2428,[1]ratio_family_bedrooms!$A:$K,11,FALSE)</f>
        <v>1.5</v>
      </c>
      <c r="M2428">
        <f t="shared" si="37"/>
        <v>4242.8571428571422</v>
      </c>
    </row>
    <row r="2429" spans="1:13" x14ac:dyDescent="0.2">
      <c r="A2429">
        <v>2019</v>
      </c>
      <c r="B2429">
        <v>10</v>
      </c>
      <c r="C2429" t="s">
        <v>61</v>
      </c>
      <c r="D2429">
        <v>6</v>
      </c>
      <c r="E2429" t="s">
        <v>60</v>
      </c>
      <c r="F2429" t="e">
        <f>VLOOKUP(A2429&amp;B2429&amp;C2429&amp;D2429&amp;E2429,average_median_rates_2_aptFINAL!A:P,16,FALSE)</f>
        <v>#N/A</v>
      </c>
      <c r="G2429">
        <f>VLOOKUP(A2429&amp;B2429&amp;C2429&amp;3&amp;E2429,average_median_rates_2_aptFINAL!A:P,16,FALSE)</f>
        <v>1907.6016669061682</v>
      </c>
      <c r="H2429">
        <f>IF(D2429&lt;=3,VLOOKUP(A2429&amp;D2429,[1]ratio_condo_family!$A:$F,6,FALSE),0)</f>
        <v>0</v>
      </c>
      <c r="I2429">
        <f>VLOOKUP(A2429&amp;3,[1]ratio_condo_family!$A:$F,6,FALSE)</f>
        <v>1.2142857142857142</v>
      </c>
      <c r="J2429">
        <f>VLOOKUP(A2429,[1]ratio_family_bedrooms!$A:$K,9,FALSE)</f>
        <v>1.0588235294117647</v>
      </c>
      <c r="K2429">
        <f>VLOOKUP(A2429,[1]ratio_family_bedrooms!$A:$K,10,FALSE)</f>
        <v>1.2222222222222223</v>
      </c>
      <c r="L2429">
        <f>VLOOKUP(A2429,[1]ratio_family_bedrooms!$A:$K,11,FALSE)</f>
        <v>1.5</v>
      </c>
      <c r="M2429">
        <f t="shared" si="37"/>
        <v>4496.4896434216816</v>
      </c>
    </row>
    <row r="2430" spans="1:13" x14ac:dyDescent="0.2">
      <c r="A2430">
        <v>2018</v>
      </c>
      <c r="B2430">
        <v>10</v>
      </c>
      <c r="C2430" t="s">
        <v>59</v>
      </c>
      <c r="D2430">
        <v>4</v>
      </c>
      <c r="E2430" t="s">
        <v>16</v>
      </c>
      <c r="F2430" t="e">
        <f>VLOOKUP(A2430&amp;B2430&amp;C2430&amp;D2430&amp;E2430,average_median_rates_2_aptFINAL!A:P,16,FALSE)</f>
        <v>#N/A</v>
      </c>
      <c r="G2430">
        <f>VLOOKUP(A2430&amp;B2430&amp;C2430&amp;3&amp;E2430,average_median_rates_2_aptFINAL!A:P,16,FALSE)</f>
        <v>3586</v>
      </c>
      <c r="H2430">
        <f>IF(D2430&lt;=3,VLOOKUP(A2430&amp;D2430,[1]ratio_condo_family!$A:$F,6,FALSE),0)</f>
        <v>0</v>
      </c>
      <c r="I2430">
        <f>VLOOKUP(A2430&amp;3,[1]ratio_condo_family!$A:$F,6,FALSE)</f>
        <v>1.2488391697927674</v>
      </c>
      <c r="J2430">
        <f>VLOOKUP(A2430,[1]ratio_family_bedrooms!$A:$K,9,FALSE)</f>
        <v>1.0588235294117647</v>
      </c>
      <c r="K2430">
        <f>VLOOKUP(A2430,[1]ratio_family_bedrooms!$A:$K,10,FALSE)</f>
        <v>1.2222222222222221</v>
      </c>
      <c r="L2430">
        <f>VLOOKUP(A2430,[1]ratio_family_bedrooms!$A:$K,11,FALSE)</f>
        <v>1.5</v>
      </c>
      <c r="M2430">
        <f t="shared" si="37"/>
        <v>4741.7688665755031</v>
      </c>
    </row>
    <row r="2431" spans="1:13" x14ac:dyDescent="0.2">
      <c r="A2431">
        <v>2018</v>
      </c>
      <c r="B2431">
        <v>10</v>
      </c>
      <c r="C2431" t="s">
        <v>59</v>
      </c>
      <c r="D2431">
        <v>4</v>
      </c>
      <c r="E2431" t="s">
        <v>17</v>
      </c>
      <c r="F2431" t="e">
        <f>VLOOKUP(A2431&amp;B2431&amp;C2431&amp;D2431&amp;E2431,average_median_rates_2_aptFINAL!A:P,16,FALSE)</f>
        <v>#N/A</v>
      </c>
      <c r="G2431">
        <f>VLOOKUP(A2431&amp;B2431&amp;C2431&amp;3&amp;E2431,average_median_rates_2_aptFINAL!A:P,16,FALSE)</f>
        <v>3511</v>
      </c>
      <c r="H2431">
        <f>IF(D2431&lt;=3,VLOOKUP(A2431&amp;D2431,[1]ratio_condo_family!$A:$F,6,FALSE),0)</f>
        <v>0</v>
      </c>
      <c r="I2431">
        <f>VLOOKUP(A2431&amp;3,[1]ratio_condo_family!$A:$F,6,FALSE)</f>
        <v>1.2488391697927674</v>
      </c>
      <c r="J2431">
        <f>VLOOKUP(A2431,[1]ratio_family_bedrooms!$A:$K,9,FALSE)</f>
        <v>1.0588235294117647</v>
      </c>
      <c r="K2431">
        <f>VLOOKUP(A2431,[1]ratio_family_bedrooms!$A:$K,10,FALSE)</f>
        <v>1.2222222222222221</v>
      </c>
      <c r="L2431">
        <f>VLOOKUP(A2431,[1]ratio_family_bedrooms!$A:$K,11,FALSE)</f>
        <v>1.5</v>
      </c>
      <c r="M2431">
        <f t="shared" si="37"/>
        <v>4642.5963442684306</v>
      </c>
    </row>
    <row r="2432" spans="1:13" x14ac:dyDescent="0.2">
      <c r="A2432">
        <v>2018</v>
      </c>
      <c r="B2432">
        <v>10</v>
      </c>
      <c r="C2432" t="s">
        <v>59</v>
      </c>
      <c r="D2432">
        <v>4</v>
      </c>
      <c r="E2432" t="s">
        <v>19</v>
      </c>
      <c r="F2432" t="e">
        <f>VLOOKUP(A2432&amp;B2432&amp;C2432&amp;D2432&amp;E2432,average_median_rates_2_aptFINAL!A:P,16,FALSE)</f>
        <v>#N/A</v>
      </c>
      <c r="G2432">
        <f>VLOOKUP(A2432&amp;B2432&amp;C2432&amp;3&amp;E2432,average_median_rates_2_aptFINAL!A:P,16,FALSE)</f>
        <v>2370</v>
      </c>
      <c r="H2432">
        <f>IF(D2432&lt;=3,VLOOKUP(A2432&amp;D2432,[1]ratio_condo_family!$A:$F,6,FALSE),0)</f>
        <v>0</v>
      </c>
      <c r="I2432">
        <f>VLOOKUP(A2432&amp;3,[1]ratio_condo_family!$A:$F,6,FALSE)</f>
        <v>1.2488391697927674</v>
      </c>
      <c r="J2432">
        <f>VLOOKUP(A2432,[1]ratio_family_bedrooms!$A:$K,9,FALSE)</f>
        <v>1.0588235294117647</v>
      </c>
      <c r="K2432">
        <f>VLOOKUP(A2432,[1]ratio_family_bedrooms!$A:$K,10,FALSE)</f>
        <v>1.2222222222222221</v>
      </c>
      <c r="L2432">
        <f>VLOOKUP(A2432,[1]ratio_family_bedrooms!$A:$K,11,FALSE)</f>
        <v>1.5</v>
      </c>
      <c r="M2432">
        <f t="shared" si="37"/>
        <v>3133.8517049034976</v>
      </c>
    </row>
    <row r="2433" spans="1:13" x14ac:dyDescent="0.2">
      <c r="A2433">
        <v>2018</v>
      </c>
      <c r="B2433">
        <v>10</v>
      </c>
      <c r="C2433" t="s">
        <v>59</v>
      </c>
      <c r="D2433">
        <v>4</v>
      </c>
      <c r="E2433" t="s">
        <v>20</v>
      </c>
      <c r="F2433" t="e">
        <f>VLOOKUP(A2433&amp;B2433&amp;C2433&amp;D2433&amp;E2433,average_median_rates_2_aptFINAL!A:P,16,FALSE)</f>
        <v>#N/A</v>
      </c>
      <c r="G2433">
        <f>VLOOKUP(A2433&amp;B2433&amp;C2433&amp;3&amp;E2433,average_median_rates_2_aptFINAL!A:P,16,FALSE)</f>
        <v>2931.3543568212181</v>
      </c>
      <c r="H2433">
        <f>IF(D2433&lt;=3,VLOOKUP(A2433&amp;D2433,[1]ratio_condo_family!$A:$F,6,FALSE),0)</f>
        <v>0</v>
      </c>
      <c r="I2433">
        <f>VLOOKUP(A2433&amp;3,[1]ratio_condo_family!$A:$F,6,FALSE)</f>
        <v>1.2488391697927674</v>
      </c>
      <c r="J2433">
        <f>VLOOKUP(A2433,[1]ratio_family_bedrooms!$A:$K,9,FALSE)</f>
        <v>1.0588235294117647</v>
      </c>
      <c r="K2433">
        <f>VLOOKUP(A2433,[1]ratio_family_bedrooms!$A:$K,10,FALSE)</f>
        <v>1.2222222222222221</v>
      </c>
      <c r="L2433">
        <f>VLOOKUP(A2433,[1]ratio_family_bedrooms!$A:$K,11,FALSE)</f>
        <v>1.5</v>
      </c>
      <c r="M2433">
        <f t="shared" si="37"/>
        <v>3876.1307378904939</v>
      </c>
    </row>
    <row r="2434" spans="1:13" x14ac:dyDescent="0.2">
      <c r="A2434">
        <v>2018</v>
      </c>
      <c r="B2434">
        <v>10</v>
      </c>
      <c r="C2434" t="s">
        <v>59</v>
      </c>
      <c r="D2434">
        <v>4</v>
      </c>
      <c r="E2434" t="s">
        <v>21</v>
      </c>
      <c r="F2434" t="e">
        <f>VLOOKUP(A2434&amp;B2434&amp;C2434&amp;D2434&amp;E2434,average_median_rates_2_aptFINAL!A:P,16,FALSE)</f>
        <v>#N/A</v>
      </c>
      <c r="G2434">
        <f>VLOOKUP(A2434&amp;B2434&amp;C2434&amp;3&amp;E2434,average_median_rates_2_aptFINAL!A:P,16,FALSE)</f>
        <v>3082</v>
      </c>
      <c r="H2434">
        <f>IF(D2434&lt;=3,VLOOKUP(A2434&amp;D2434,[1]ratio_condo_family!$A:$F,6,FALSE),0)</f>
        <v>0</v>
      </c>
      <c r="I2434">
        <f>VLOOKUP(A2434&amp;3,[1]ratio_condo_family!$A:$F,6,FALSE)</f>
        <v>1.2488391697927674</v>
      </c>
      <c r="J2434">
        <f>VLOOKUP(A2434,[1]ratio_family_bedrooms!$A:$K,9,FALSE)</f>
        <v>1.0588235294117647</v>
      </c>
      <c r="K2434">
        <f>VLOOKUP(A2434,[1]ratio_family_bedrooms!$A:$K,10,FALSE)</f>
        <v>1.2222222222222221</v>
      </c>
      <c r="L2434">
        <f>VLOOKUP(A2434,[1]ratio_family_bedrooms!$A:$K,11,FALSE)</f>
        <v>1.5</v>
      </c>
      <c r="M2434">
        <f t="shared" si="37"/>
        <v>4075.3295166719745</v>
      </c>
    </row>
    <row r="2435" spans="1:13" x14ac:dyDescent="0.2">
      <c r="A2435">
        <v>2018</v>
      </c>
      <c r="B2435">
        <v>10</v>
      </c>
      <c r="C2435" t="s">
        <v>59</v>
      </c>
      <c r="D2435">
        <v>4</v>
      </c>
      <c r="E2435" t="s">
        <v>23</v>
      </c>
      <c r="F2435" t="e">
        <f>VLOOKUP(A2435&amp;B2435&amp;C2435&amp;D2435&amp;E2435,average_median_rates_2_aptFINAL!A:P,16,FALSE)</f>
        <v>#N/A</v>
      </c>
      <c r="G2435">
        <f>VLOOKUP(A2435&amp;B2435&amp;C2435&amp;3&amp;E2435,average_median_rates_2_aptFINAL!A:P,16,FALSE)</f>
        <v>1477</v>
      </c>
      <c r="H2435">
        <f>IF(D2435&lt;=3,VLOOKUP(A2435&amp;D2435,[1]ratio_condo_family!$A:$F,6,FALSE),0)</f>
        <v>0</v>
      </c>
      <c r="I2435">
        <f>VLOOKUP(A2435&amp;3,[1]ratio_condo_family!$A:$F,6,FALSE)</f>
        <v>1.2488391697927674</v>
      </c>
      <c r="J2435">
        <f>VLOOKUP(A2435,[1]ratio_family_bedrooms!$A:$K,9,FALSE)</f>
        <v>1.0588235294117647</v>
      </c>
      <c r="K2435">
        <f>VLOOKUP(A2435,[1]ratio_family_bedrooms!$A:$K,10,FALSE)</f>
        <v>1.2222222222222221</v>
      </c>
      <c r="L2435">
        <f>VLOOKUP(A2435,[1]ratio_family_bedrooms!$A:$K,11,FALSE)</f>
        <v>1.5</v>
      </c>
      <c r="M2435">
        <f t="shared" ref="M2435:M2498" si="38">IF(D2435&lt;=3,F2435*H2435,IF(D2435=4,G2435*I2435*J2435,IF(D2435=5,G2435*I2435*J2435*K2435,IF(D2435=6,G2435*I2435*J2435*K2435*L2435,0))))</f>
        <v>1953.0375393006186</v>
      </c>
    </row>
    <row r="2436" spans="1:13" x14ac:dyDescent="0.2">
      <c r="A2436">
        <v>2018</v>
      </c>
      <c r="B2436">
        <v>10</v>
      </c>
      <c r="C2436" t="s">
        <v>59</v>
      </c>
      <c r="D2436">
        <v>4</v>
      </c>
      <c r="E2436" t="s">
        <v>24</v>
      </c>
      <c r="F2436" t="e">
        <f>VLOOKUP(A2436&amp;B2436&amp;C2436&amp;D2436&amp;E2436,average_median_rates_2_aptFINAL!A:P,16,FALSE)</f>
        <v>#N/A</v>
      </c>
      <c r="G2436">
        <f>VLOOKUP(A2436&amp;B2436&amp;C2436&amp;3&amp;E2436,average_median_rates_2_aptFINAL!A:P,16,FALSE)</f>
        <v>1783.9151302178407</v>
      </c>
      <c r="H2436">
        <f>IF(D2436&lt;=3,VLOOKUP(A2436&amp;D2436,[1]ratio_condo_family!$A:$F,6,FALSE),0)</f>
        <v>0</v>
      </c>
      <c r="I2436">
        <f>VLOOKUP(A2436&amp;3,[1]ratio_condo_family!$A:$F,6,FALSE)</f>
        <v>1.2488391697927674</v>
      </c>
      <c r="J2436">
        <f>VLOOKUP(A2436,[1]ratio_family_bedrooms!$A:$K,9,FALSE)</f>
        <v>1.0588235294117647</v>
      </c>
      <c r="K2436">
        <f>VLOOKUP(A2436,[1]ratio_family_bedrooms!$A:$K,10,FALSE)</f>
        <v>1.2222222222222221</v>
      </c>
      <c r="L2436">
        <f>VLOOKUP(A2436,[1]ratio_family_bedrooms!$A:$K,11,FALSE)</f>
        <v>1.5</v>
      </c>
      <c r="M2436">
        <f t="shared" si="38"/>
        <v>2358.8715072727109</v>
      </c>
    </row>
    <row r="2437" spans="1:13" x14ac:dyDescent="0.2">
      <c r="A2437">
        <v>2018</v>
      </c>
      <c r="B2437">
        <v>10</v>
      </c>
      <c r="C2437" t="s">
        <v>59</v>
      </c>
      <c r="D2437">
        <v>4</v>
      </c>
      <c r="E2437" t="s">
        <v>25</v>
      </c>
      <c r="F2437" t="e">
        <f>VLOOKUP(A2437&amp;B2437&amp;C2437&amp;D2437&amp;E2437,average_median_rates_2_aptFINAL!A:P,16,FALSE)</f>
        <v>#N/A</v>
      </c>
      <c r="G2437">
        <f>VLOOKUP(A2437&amp;B2437&amp;C2437&amp;3&amp;E2437,average_median_rates_2_aptFINAL!A:P,16,FALSE)</f>
        <v>1466</v>
      </c>
      <c r="H2437">
        <f>IF(D2437&lt;=3,VLOOKUP(A2437&amp;D2437,[1]ratio_condo_family!$A:$F,6,FALSE),0)</f>
        <v>0</v>
      </c>
      <c r="I2437">
        <f>VLOOKUP(A2437&amp;3,[1]ratio_condo_family!$A:$F,6,FALSE)</f>
        <v>1.2488391697927674</v>
      </c>
      <c r="J2437">
        <f>VLOOKUP(A2437,[1]ratio_family_bedrooms!$A:$K,9,FALSE)</f>
        <v>1.0588235294117647</v>
      </c>
      <c r="K2437">
        <f>VLOOKUP(A2437,[1]ratio_family_bedrooms!$A:$K,10,FALSE)</f>
        <v>1.2222222222222221</v>
      </c>
      <c r="L2437">
        <f>VLOOKUP(A2437,[1]ratio_family_bedrooms!$A:$K,11,FALSE)</f>
        <v>1.5</v>
      </c>
      <c r="M2437">
        <f t="shared" si="38"/>
        <v>1938.4922360289147</v>
      </c>
    </row>
    <row r="2438" spans="1:13" x14ac:dyDescent="0.2">
      <c r="A2438">
        <v>2018</v>
      </c>
      <c r="B2438">
        <v>10</v>
      </c>
      <c r="C2438" t="s">
        <v>59</v>
      </c>
      <c r="D2438">
        <v>4</v>
      </c>
      <c r="E2438" t="s">
        <v>26</v>
      </c>
      <c r="F2438" t="e">
        <f>VLOOKUP(A2438&amp;B2438&amp;C2438&amp;D2438&amp;E2438,average_median_rates_2_aptFINAL!A:P,16,FALSE)</f>
        <v>#N/A</v>
      </c>
      <c r="G2438">
        <f>VLOOKUP(A2438&amp;B2438&amp;C2438&amp;3&amp;E2438,average_median_rates_2_aptFINAL!A:P,16,FALSE)</f>
        <v>1365</v>
      </c>
      <c r="H2438">
        <f>IF(D2438&lt;=3,VLOOKUP(A2438&amp;D2438,[1]ratio_condo_family!$A:$F,6,FALSE),0)</f>
        <v>0</v>
      </c>
      <c r="I2438">
        <f>VLOOKUP(A2438&amp;3,[1]ratio_condo_family!$A:$F,6,FALSE)</f>
        <v>1.2488391697927674</v>
      </c>
      <c r="J2438">
        <f>VLOOKUP(A2438,[1]ratio_family_bedrooms!$A:$K,9,FALSE)</f>
        <v>1.0588235294117647</v>
      </c>
      <c r="K2438">
        <f>VLOOKUP(A2438,[1]ratio_family_bedrooms!$A:$K,10,FALSE)</f>
        <v>1.2222222222222221</v>
      </c>
      <c r="L2438">
        <f>VLOOKUP(A2438,[1]ratio_family_bedrooms!$A:$K,11,FALSE)</f>
        <v>1.5</v>
      </c>
      <c r="M2438">
        <f t="shared" si="38"/>
        <v>1804.9399059887232</v>
      </c>
    </row>
    <row r="2439" spans="1:13" x14ac:dyDescent="0.2">
      <c r="A2439">
        <v>2018</v>
      </c>
      <c r="B2439">
        <v>10</v>
      </c>
      <c r="C2439" t="s">
        <v>59</v>
      </c>
      <c r="D2439">
        <v>4</v>
      </c>
      <c r="E2439" t="s">
        <v>27</v>
      </c>
      <c r="F2439" t="e">
        <f>VLOOKUP(A2439&amp;B2439&amp;C2439&amp;D2439&amp;E2439,average_median_rates_2_aptFINAL!A:P,16,FALSE)</f>
        <v>#N/A</v>
      </c>
      <c r="G2439">
        <f>VLOOKUP(A2439&amp;B2439&amp;C2439&amp;3&amp;E2439,average_median_rates_2_aptFINAL!A:P,16,FALSE)</f>
        <v>2829</v>
      </c>
      <c r="H2439">
        <f>IF(D2439&lt;=3,VLOOKUP(A2439&amp;D2439,[1]ratio_condo_family!$A:$F,6,FALSE),0)</f>
        <v>0</v>
      </c>
      <c r="I2439">
        <f>VLOOKUP(A2439&amp;3,[1]ratio_condo_family!$A:$F,6,FALSE)</f>
        <v>1.2488391697927674</v>
      </c>
      <c r="J2439">
        <f>VLOOKUP(A2439,[1]ratio_family_bedrooms!$A:$K,9,FALSE)</f>
        <v>1.0588235294117647</v>
      </c>
      <c r="K2439">
        <f>VLOOKUP(A2439,[1]ratio_family_bedrooms!$A:$K,10,FALSE)</f>
        <v>1.2222222222222221</v>
      </c>
      <c r="L2439">
        <f>VLOOKUP(A2439,[1]ratio_family_bedrooms!$A:$K,11,FALSE)</f>
        <v>1.5</v>
      </c>
      <c r="M2439">
        <f t="shared" si="38"/>
        <v>3740.7875414227824</v>
      </c>
    </row>
    <row r="2440" spans="1:13" x14ac:dyDescent="0.2">
      <c r="A2440">
        <v>2018</v>
      </c>
      <c r="B2440">
        <v>10</v>
      </c>
      <c r="C2440" t="s">
        <v>59</v>
      </c>
      <c r="D2440">
        <v>4</v>
      </c>
      <c r="E2440" t="s">
        <v>28</v>
      </c>
      <c r="F2440" t="e">
        <f>VLOOKUP(A2440&amp;B2440&amp;C2440&amp;D2440&amp;E2440,average_median_rates_2_aptFINAL!A:P,16,FALSE)</f>
        <v>#N/A</v>
      </c>
      <c r="G2440">
        <f>VLOOKUP(A2440&amp;B2440&amp;C2440&amp;3&amp;E2440,average_median_rates_2_aptFINAL!A:P,16,FALSE)</f>
        <v>1919</v>
      </c>
      <c r="H2440">
        <f>IF(D2440&lt;=3,VLOOKUP(A2440&amp;D2440,[1]ratio_condo_family!$A:$F,6,FALSE),0)</f>
        <v>0</v>
      </c>
      <c r="I2440">
        <f>VLOOKUP(A2440&amp;3,[1]ratio_condo_family!$A:$F,6,FALSE)</f>
        <v>1.2488391697927674</v>
      </c>
      <c r="J2440">
        <f>VLOOKUP(A2440,[1]ratio_family_bedrooms!$A:$K,9,FALSE)</f>
        <v>1.0588235294117647</v>
      </c>
      <c r="K2440">
        <f>VLOOKUP(A2440,[1]ratio_family_bedrooms!$A:$K,10,FALSE)</f>
        <v>1.2222222222222221</v>
      </c>
      <c r="L2440">
        <f>VLOOKUP(A2440,[1]ratio_family_bedrooms!$A:$K,11,FALSE)</f>
        <v>1.5</v>
      </c>
      <c r="M2440">
        <f t="shared" si="38"/>
        <v>2537.4942707636337</v>
      </c>
    </row>
    <row r="2441" spans="1:13" x14ac:dyDescent="0.2">
      <c r="A2441">
        <v>2018</v>
      </c>
      <c r="B2441">
        <v>10</v>
      </c>
      <c r="C2441" t="s">
        <v>59</v>
      </c>
      <c r="D2441">
        <v>4</v>
      </c>
      <c r="E2441" t="s">
        <v>29</v>
      </c>
      <c r="F2441" t="e">
        <f>VLOOKUP(A2441&amp;B2441&amp;C2441&amp;D2441&amp;E2441,average_median_rates_2_aptFINAL!A:P,16,FALSE)</f>
        <v>#N/A</v>
      </c>
      <c r="G2441">
        <f>VLOOKUP(A2441&amp;B2441&amp;C2441&amp;3&amp;E2441,average_median_rates_2_aptFINAL!A:P,16,FALSE)</f>
        <v>1294</v>
      </c>
      <c r="H2441">
        <f>IF(D2441&lt;=3,VLOOKUP(A2441&amp;D2441,[1]ratio_condo_family!$A:$F,6,FALSE),0)</f>
        <v>0</v>
      </c>
      <c r="I2441">
        <f>VLOOKUP(A2441&amp;3,[1]ratio_condo_family!$A:$F,6,FALSE)</f>
        <v>1.2488391697927674</v>
      </c>
      <c r="J2441">
        <f>VLOOKUP(A2441,[1]ratio_family_bedrooms!$A:$K,9,FALSE)</f>
        <v>1.0588235294117647</v>
      </c>
      <c r="K2441">
        <f>VLOOKUP(A2441,[1]ratio_family_bedrooms!$A:$K,10,FALSE)</f>
        <v>1.2222222222222221</v>
      </c>
      <c r="L2441">
        <f>VLOOKUP(A2441,[1]ratio_family_bedrooms!$A:$K,11,FALSE)</f>
        <v>1.5</v>
      </c>
      <c r="M2441">
        <f t="shared" si="38"/>
        <v>1711.0565848713611</v>
      </c>
    </row>
    <row r="2442" spans="1:13" x14ac:dyDescent="0.2">
      <c r="A2442">
        <v>2018</v>
      </c>
      <c r="B2442">
        <v>10</v>
      </c>
      <c r="C2442" t="s">
        <v>59</v>
      </c>
      <c r="D2442">
        <v>4</v>
      </c>
      <c r="E2442" t="s">
        <v>31</v>
      </c>
      <c r="F2442" t="e">
        <f>VLOOKUP(A2442&amp;B2442&amp;C2442&amp;D2442&amp;E2442,average_median_rates_2_aptFINAL!A:P,16,FALSE)</f>
        <v>#N/A</v>
      </c>
      <c r="G2442">
        <f>VLOOKUP(A2442&amp;B2442&amp;C2442&amp;3&amp;E2442,average_median_rates_2_aptFINAL!A:P,16,FALSE)</f>
        <v>1914</v>
      </c>
      <c r="H2442">
        <f>IF(D2442&lt;=3,VLOOKUP(A2442&amp;D2442,[1]ratio_condo_family!$A:$F,6,FALSE),0)</f>
        <v>0</v>
      </c>
      <c r="I2442">
        <f>VLOOKUP(A2442&amp;3,[1]ratio_condo_family!$A:$F,6,FALSE)</f>
        <v>1.2488391697927674</v>
      </c>
      <c r="J2442">
        <f>VLOOKUP(A2442,[1]ratio_family_bedrooms!$A:$K,9,FALSE)</f>
        <v>1.0588235294117647</v>
      </c>
      <c r="K2442">
        <f>VLOOKUP(A2442,[1]ratio_family_bedrooms!$A:$K,10,FALSE)</f>
        <v>1.2222222222222221</v>
      </c>
      <c r="L2442">
        <f>VLOOKUP(A2442,[1]ratio_family_bedrooms!$A:$K,11,FALSE)</f>
        <v>1.5</v>
      </c>
      <c r="M2442">
        <f t="shared" si="38"/>
        <v>2530.8827692764958</v>
      </c>
    </row>
    <row r="2443" spans="1:13" x14ac:dyDescent="0.2">
      <c r="A2443">
        <v>2018</v>
      </c>
      <c r="B2443">
        <v>10</v>
      </c>
      <c r="C2443" t="s">
        <v>59</v>
      </c>
      <c r="D2443">
        <v>4</v>
      </c>
      <c r="E2443" t="s">
        <v>32</v>
      </c>
      <c r="F2443" t="e">
        <f>VLOOKUP(A2443&amp;B2443&amp;C2443&amp;D2443&amp;E2443,average_median_rates_2_aptFINAL!A:P,16,FALSE)</f>
        <v>#N/A</v>
      </c>
      <c r="G2443">
        <f>VLOOKUP(A2443&amp;B2443&amp;C2443&amp;3&amp;E2443,average_median_rates_2_aptFINAL!A:P,16,FALSE)</f>
        <v>1860</v>
      </c>
      <c r="H2443">
        <f>IF(D2443&lt;=3,VLOOKUP(A2443&amp;D2443,[1]ratio_condo_family!$A:$F,6,FALSE),0)</f>
        <v>0</v>
      </c>
      <c r="I2443">
        <f>VLOOKUP(A2443&amp;3,[1]ratio_condo_family!$A:$F,6,FALSE)</f>
        <v>1.2488391697927674</v>
      </c>
      <c r="J2443">
        <f>VLOOKUP(A2443,[1]ratio_family_bedrooms!$A:$K,9,FALSE)</f>
        <v>1.0588235294117647</v>
      </c>
      <c r="K2443">
        <f>VLOOKUP(A2443,[1]ratio_family_bedrooms!$A:$K,10,FALSE)</f>
        <v>1.2222222222222221</v>
      </c>
      <c r="L2443">
        <f>VLOOKUP(A2443,[1]ratio_family_bedrooms!$A:$K,11,FALSE)</f>
        <v>1.5</v>
      </c>
      <c r="M2443">
        <f t="shared" si="38"/>
        <v>2459.4785532154033</v>
      </c>
    </row>
    <row r="2444" spans="1:13" x14ac:dyDescent="0.2">
      <c r="A2444">
        <v>2018</v>
      </c>
      <c r="B2444">
        <v>10</v>
      </c>
      <c r="C2444" t="s">
        <v>59</v>
      </c>
      <c r="D2444">
        <v>4</v>
      </c>
      <c r="E2444" t="s">
        <v>33</v>
      </c>
      <c r="F2444" t="e">
        <f>VLOOKUP(A2444&amp;B2444&amp;C2444&amp;D2444&amp;E2444,average_median_rates_2_aptFINAL!A:P,16,FALSE)</f>
        <v>#N/A</v>
      </c>
      <c r="G2444">
        <f>VLOOKUP(A2444&amp;B2444&amp;C2444&amp;3&amp;E2444,average_median_rates_2_aptFINAL!A:P,16,FALSE)</f>
        <v>2457</v>
      </c>
      <c r="H2444">
        <f>IF(D2444&lt;=3,VLOOKUP(A2444&amp;D2444,[1]ratio_condo_family!$A:$F,6,FALSE),0)</f>
        <v>0</v>
      </c>
      <c r="I2444">
        <f>VLOOKUP(A2444&amp;3,[1]ratio_condo_family!$A:$F,6,FALSE)</f>
        <v>1.2488391697927674</v>
      </c>
      <c r="J2444">
        <f>VLOOKUP(A2444,[1]ratio_family_bedrooms!$A:$K,9,FALSE)</f>
        <v>1.0588235294117647</v>
      </c>
      <c r="K2444">
        <f>VLOOKUP(A2444,[1]ratio_family_bedrooms!$A:$K,10,FALSE)</f>
        <v>1.2222222222222221</v>
      </c>
      <c r="L2444">
        <f>VLOOKUP(A2444,[1]ratio_family_bedrooms!$A:$K,11,FALSE)</f>
        <v>1.5</v>
      </c>
      <c r="M2444">
        <f t="shared" si="38"/>
        <v>3248.8918307797016</v>
      </c>
    </row>
    <row r="2445" spans="1:13" x14ac:dyDescent="0.2">
      <c r="A2445">
        <v>2018</v>
      </c>
      <c r="B2445">
        <v>10</v>
      </c>
      <c r="C2445" t="s">
        <v>59</v>
      </c>
      <c r="D2445">
        <v>4</v>
      </c>
      <c r="E2445" t="s">
        <v>34</v>
      </c>
      <c r="F2445" t="e">
        <f>VLOOKUP(A2445&amp;B2445&amp;C2445&amp;D2445&amp;E2445,average_median_rates_2_aptFINAL!A:P,16,FALSE)</f>
        <v>#N/A</v>
      </c>
      <c r="G2445">
        <f>VLOOKUP(A2445&amp;B2445&amp;C2445&amp;3&amp;E2445,average_median_rates_2_aptFINAL!A:P,16,FALSE)</f>
        <v>1780</v>
      </c>
      <c r="H2445">
        <f>IF(D2445&lt;=3,VLOOKUP(A2445&amp;D2445,[1]ratio_condo_family!$A:$F,6,FALSE),0)</f>
        <v>0</v>
      </c>
      <c r="I2445">
        <f>VLOOKUP(A2445&amp;3,[1]ratio_condo_family!$A:$F,6,FALSE)</f>
        <v>1.2488391697927674</v>
      </c>
      <c r="J2445">
        <f>VLOOKUP(A2445,[1]ratio_family_bedrooms!$A:$K,9,FALSE)</f>
        <v>1.0588235294117647</v>
      </c>
      <c r="K2445">
        <f>VLOOKUP(A2445,[1]ratio_family_bedrooms!$A:$K,10,FALSE)</f>
        <v>1.2222222222222221</v>
      </c>
      <c r="L2445">
        <f>VLOOKUP(A2445,[1]ratio_family_bedrooms!$A:$K,11,FALSE)</f>
        <v>1.5</v>
      </c>
      <c r="M2445">
        <f t="shared" si="38"/>
        <v>2353.6945294211923</v>
      </c>
    </row>
    <row r="2446" spans="1:13" x14ac:dyDescent="0.2">
      <c r="A2446">
        <v>2018</v>
      </c>
      <c r="B2446">
        <v>10</v>
      </c>
      <c r="C2446" t="s">
        <v>59</v>
      </c>
      <c r="D2446">
        <v>4</v>
      </c>
      <c r="E2446" t="s">
        <v>35</v>
      </c>
      <c r="F2446" t="e">
        <f>VLOOKUP(A2446&amp;B2446&amp;C2446&amp;D2446&amp;E2446,average_median_rates_2_aptFINAL!A:P,16,FALSE)</f>
        <v>#N/A</v>
      </c>
      <c r="G2446">
        <f>VLOOKUP(A2446&amp;B2446&amp;C2446&amp;3&amp;E2446,average_median_rates_2_aptFINAL!A:P,16,FALSE)</f>
        <v>3621</v>
      </c>
      <c r="H2446">
        <f>IF(D2446&lt;=3,VLOOKUP(A2446&amp;D2446,[1]ratio_condo_family!$A:$F,6,FALSE),0)</f>
        <v>0</v>
      </c>
      <c r="I2446">
        <f>VLOOKUP(A2446&amp;3,[1]ratio_condo_family!$A:$F,6,FALSE)</f>
        <v>1.2488391697927674</v>
      </c>
      <c r="J2446">
        <f>VLOOKUP(A2446,[1]ratio_family_bedrooms!$A:$K,9,FALSE)</f>
        <v>1.0588235294117647</v>
      </c>
      <c r="K2446">
        <f>VLOOKUP(A2446,[1]ratio_family_bedrooms!$A:$K,10,FALSE)</f>
        <v>1.2222222222222221</v>
      </c>
      <c r="L2446">
        <f>VLOOKUP(A2446,[1]ratio_family_bedrooms!$A:$K,11,FALSE)</f>
        <v>1.5</v>
      </c>
      <c r="M2446">
        <f t="shared" si="38"/>
        <v>4788.0493769854702</v>
      </c>
    </row>
    <row r="2447" spans="1:13" x14ac:dyDescent="0.2">
      <c r="A2447">
        <v>2018</v>
      </c>
      <c r="B2447">
        <v>10</v>
      </c>
      <c r="C2447" t="s">
        <v>59</v>
      </c>
      <c r="D2447">
        <v>4</v>
      </c>
      <c r="E2447" t="s">
        <v>36</v>
      </c>
      <c r="F2447" t="e">
        <f>VLOOKUP(A2447&amp;B2447&amp;C2447&amp;D2447&amp;E2447,average_median_rates_2_aptFINAL!A:P,16,FALSE)</f>
        <v>#N/A</v>
      </c>
      <c r="G2447">
        <f>VLOOKUP(A2447&amp;B2447&amp;C2447&amp;3&amp;E2447,average_median_rates_2_aptFINAL!A:P,16,FALSE)</f>
        <v>1730</v>
      </c>
      <c r="H2447">
        <f>IF(D2447&lt;=3,VLOOKUP(A2447&amp;D2447,[1]ratio_condo_family!$A:$F,6,FALSE),0)</f>
        <v>0</v>
      </c>
      <c r="I2447">
        <f>VLOOKUP(A2447&amp;3,[1]ratio_condo_family!$A:$F,6,FALSE)</f>
        <v>1.2488391697927674</v>
      </c>
      <c r="J2447">
        <f>VLOOKUP(A2447,[1]ratio_family_bedrooms!$A:$K,9,FALSE)</f>
        <v>1.0588235294117647</v>
      </c>
      <c r="K2447">
        <f>VLOOKUP(A2447,[1]ratio_family_bedrooms!$A:$K,10,FALSE)</f>
        <v>1.2222222222222221</v>
      </c>
      <c r="L2447">
        <f>VLOOKUP(A2447,[1]ratio_family_bedrooms!$A:$K,11,FALSE)</f>
        <v>1.5</v>
      </c>
      <c r="M2447">
        <f t="shared" si="38"/>
        <v>2287.5795145498105</v>
      </c>
    </row>
    <row r="2448" spans="1:13" x14ac:dyDescent="0.2">
      <c r="A2448">
        <v>2018</v>
      </c>
      <c r="B2448">
        <v>10</v>
      </c>
      <c r="C2448" t="s">
        <v>59</v>
      </c>
      <c r="D2448">
        <v>4</v>
      </c>
      <c r="E2448" t="s">
        <v>37</v>
      </c>
      <c r="F2448" t="e">
        <f>VLOOKUP(A2448&amp;B2448&amp;C2448&amp;D2448&amp;E2448,average_median_rates_2_aptFINAL!A:P,16,FALSE)</f>
        <v>#N/A</v>
      </c>
      <c r="G2448">
        <f>VLOOKUP(A2448&amp;B2448&amp;C2448&amp;3&amp;E2448,average_median_rates_2_aptFINAL!A:P,16,FALSE)</f>
        <v>1311.1921278186342</v>
      </c>
      <c r="H2448">
        <f>IF(D2448&lt;=3,VLOOKUP(A2448&amp;D2448,[1]ratio_condo_family!$A:$F,6,FALSE),0)</f>
        <v>0</v>
      </c>
      <c r="I2448">
        <f>VLOOKUP(A2448&amp;3,[1]ratio_condo_family!$A:$F,6,FALSE)</f>
        <v>1.2488391697927674</v>
      </c>
      <c r="J2448">
        <f>VLOOKUP(A2448,[1]ratio_family_bedrooms!$A:$K,9,FALSE)</f>
        <v>1.0588235294117647</v>
      </c>
      <c r="K2448">
        <f>VLOOKUP(A2448,[1]ratio_family_bedrooms!$A:$K,10,FALSE)</f>
        <v>1.2222222222222221</v>
      </c>
      <c r="L2448">
        <f>VLOOKUP(A2448,[1]ratio_family_bedrooms!$A:$K,11,FALSE)</f>
        <v>1.5</v>
      </c>
      <c r="M2448">
        <f t="shared" si="38"/>
        <v>1733.7897405993549</v>
      </c>
    </row>
    <row r="2449" spans="1:13" x14ac:dyDescent="0.2">
      <c r="A2449">
        <v>2018</v>
      </c>
      <c r="B2449">
        <v>10</v>
      </c>
      <c r="C2449" t="s">
        <v>59</v>
      </c>
      <c r="D2449">
        <v>4</v>
      </c>
      <c r="E2449" t="s">
        <v>38</v>
      </c>
      <c r="F2449" t="e">
        <f>VLOOKUP(A2449&amp;B2449&amp;C2449&amp;D2449&amp;E2449,average_median_rates_2_aptFINAL!A:P,16,FALSE)</f>
        <v>#N/A</v>
      </c>
      <c r="G2449">
        <f>VLOOKUP(A2449&amp;B2449&amp;C2449&amp;3&amp;E2449,average_median_rates_2_aptFINAL!A:P,16,FALSE)</f>
        <v>1307</v>
      </c>
      <c r="H2449">
        <f>IF(D2449&lt;=3,VLOOKUP(A2449&amp;D2449,[1]ratio_condo_family!$A:$F,6,FALSE),0)</f>
        <v>0</v>
      </c>
      <c r="I2449">
        <f>VLOOKUP(A2449&amp;3,[1]ratio_condo_family!$A:$F,6,FALSE)</f>
        <v>1.2488391697927674</v>
      </c>
      <c r="J2449">
        <f>VLOOKUP(A2449,[1]ratio_family_bedrooms!$A:$K,9,FALSE)</f>
        <v>1.0588235294117647</v>
      </c>
      <c r="K2449">
        <f>VLOOKUP(A2449,[1]ratio_family_bedrooms!$A:$K,10,FALSE)</f>
        <v>1.2222222222222221</v>
      </c>
      <c r="L2449">
        <f>VLOOKUP(A2449,[1]ratio_family_bedrooms!$A:$K,11,FALSE)</f>
        <v>1.5</v>
      </c>
      <c r="M2449">
        <f t="shared" si="38"/>
        <v>1728.2464887379203</v>
      </c>
    </row>
    <row r="2450" spans="1:13" x14ac:dyDescent="0.2">
      <c r="A2450">
        <v>2018</v>
      </c>
      <c r="B2450">
        <v>10</v>
      </c>
      <c r="C2450" t="s">
        <v>59</v>
      </c>
      <c r="D2450">
        <v>4</v>
      </c>
      <c r="E2450" t="s">
        <v>39</v>
      </c>
      <c r="F2450" t="e">
        <f>VLOOKUP(A2450&amp;B2450&amp;C2450&amp;D2450&amp;E2450,average_median_rates_2_aptFINAL!A:P,16,FALSE)</f>
        <v>#N/A</v>
      </c>
      <c r="G2450">
        <f>VLOOKUP(A2450&amp;B2450&amp;C2450&amp;3&amp;E2450,average_median_rates_2_aptFINAL!A:P,16,FALSE)</f>
        <v>1681.371790191067</v>
      </c>
      <c r="H2450">
        <f>IF(D2450&lt;=3,VLOOKUP(A2450&amp;D2450,[1]ratio_condo_family!$A:$F,6,FALSE),0)</f>
        <v>0</v>
      </c>
      <c r="I2450">
        <f>VLOOKUP(A2450&amp;3,[1]ratio_condo_family!$A:$F,6,FALSE)</f>
        <v>1.2488391697927674</v>
      </c>
      <c r="J2450">
        <f>VLOOKUP(A2450,[1]ratio_family_bedrooms!$A:$K,9,FALSE)</f>
        <v>1.0588235294117647</v>
      </c>
      <c r="K2450">
        <f>VLOOKUP(A2450,[1]ratio_family_bedrooms!$A:$K,10,FALSE)</f>
        <v>1.2222222222222221</v>
      </c>
      <c r="L2450">
        <f>VLOOKUP(A2450,[1]ratio_family_bedrooms!$A:$K,11,FALSE)</f>
        <v>1.5</v>
      </c>
      <c r="M2450">
        <f t="shared" si="38"/>
        <v>2223.2784182560849</v>
      </c>
    </row>
    <row r="2451" spans="1:13" x14ac:dyDescent="0.2">
      <c r="A2451">
        <v>2018</v>
      </c>
      <c r="B2451">
        <v>10</v>
      </c>
      <c r="C2451" t="s">
        <v>59</v>
      </c>
      <c r="D2451">
        <v>4</v>
      </c>
      <c r="E2451" t="s">
        <v>40</v>
      </c>
      <c r="F2451" t="e">
        <f>VLOOKUP(A2451&amp;B2451&amp;C2451&amp;D2451&amp;E2451,average_median_rates_2_aptFINAL!A:P,16,FALSE)</f>
        <v>#N/A</v>
      </c>
      <c r="G2451">
        <f>VLOOKUP(A2451&amp;B2451&amp;C2451&amp;3&amp;E2451,average_median_rates_2_aptFINAL!A:P,16,FALSE)</f>
        <v>1719</v>
      </c>
      <c r="H2451">
        <f>IF(D2451&lt;=3,VLOOKUP(A2451&amp;D2451,[1]ratio_condo_family!$A:$F,6,FALSE),0)</f>
        <v>0</v>
      </c>
      <c r="I2451">
        <f>VLOOKUP(A2451&amp;3,[1]ratio_condo_family!$A:$F,6,FALSE)</f>
        <v>1.2488391697927674</v>
      </c>
      <c r="J2451">
        <f>VLOOKUP(A2451,[1]ratio_family_bedrooms!$A:$K,9,FALSE)</f>
        <v>1.0588235294117647</v>
      </c>
      <c r="K2451">
        <f>VLOOKUP(A2451,[1]ratio_family_bedrooms!$A:$K,10,FALSE)</f>
        <v>1.2222222222222221</v>
      </c>
      <c r="L2451">
        <f>VLOOKUP(A2451,[1]ratio_family_bedrooms!$A:$K,11,FALSE)</f>
        <v>1.5</v>
      </c>
      <c r="M2451">
        <f t="shared" si="38"/>
        <v>2273.0342112781068</v>
      </c>
    </row>
    <row r="2452" spans="1:13" x14ac:dyDescent="0.2">
      <c r="A2452">
        <v>2018</v>
      </c>
      <c r="B2452">
        <v>10</v>
      </c>
      <c r="C2452" t="s">
        <v>59</v>
      </c>
      <c r="D2452">
        <v>4</v>
      </c>
      <c r="E2452" t="s">
        <v>41</v>
      </c>
      <c r="F2452" t="e">
        <f>VLOOKUP(A2452&amp;B2452&amp;C2452&amp;D2452&amp;E2452,average_median_rates_2_aptFINAL!A:P,16,FALSE)</f>
        <v>#N/A</v>
      </c>
      <c r="G2452">
        <f>VLOOKUP(A2452&amp;B2452&amp;C2452&amp;3&amp;E2452,average_median_rates_2_aptFINAL!A:P,16,FALSE)</f>
        <v>1370</v>
      </c>
      <c r="H2452">
        <f>IF(D2452&lt;=3,VLOOKUP(A2452&amp;D2452,[1]ratio_condo_family!$A:$F,6,FALSE),0)</f>
        <v>0</v>
      </c>
      <c r="I2452">
        <f>VLOOKUP(A2452&amp;3,[1]ratio_condo_family!$A:$F,6,FALSE)</f>
        <v>1.2488391697927674</v>
      </c>
      <c r="J2452">
        <f>VLOOKUP(A2452,[1]ratio_family_bedrooms!$A:$K,9,FALSE)</f>
        <v>1.0588235294117647</v>
      </c>
      <c r="K2452">
        <f>VLOOKUP(A2452,[1]ratio_family_bedrooms!$A:$K,10,FALSE)</f>
        <v>1.2222222222222221</v>
      </c>
      <c r="L2452">
        <f>VLOOKUP(A2452,[1]ratio_family_bedrooms!$A:$K,11,FALSE)</f>
        <v>1.5</v>
      </c>
      <c r="M2452">
        <f t="shared" si="38"/>
        <v>1811.5514074758614</v>
      </c>
    </row>
    <row r="2453" spans="1:13" x14ac:dyDescent="0.2">
      <c r="A2453">
        <v>2018</v>
      </c>
      <c r="B2453">
        <v>10</v>
      </c>
      <c r="C2453" t="s">
        <v>59</v>
      </c>
      <c r="D2453">
        <v>4</v>
      </c>
      <c r="E2453" t="s">
        <v>42</v>
      </c>
      <c r="F2453" t="e">
        <f>VLOOKUP(A2453&amp;B2453&amp;C2453&amp;D2453&amp;E2453,average_median_rates_2_aptFINAL!A:P,16,FALSE)</f>
        <v>#N/A</v>
      </c>
      <c r="G2453">
        <f>VLOOKUP(A2453&amp;B2453&amp;C2453&amp;3&amp;E2453,average_median_rates_2_aptFINAL!A:P,16,FALSE)</f>
        <v>1444</v>
      </c>
      <c r="H2453">
        <f>IF(D2453&lt;=3,VLOOKUP(A2453&amp;D2453,[1]ratio_condo_family!$A:$F,6,FALSE),0)</f>
        <v>0</v>
      </c>
      <c r="I2453">
        <f>VLOOKUP(A2453&amp;3,[1]ratio_condo_family!$A:$F,6,FALSE)</f>
        <v>1.2488391697927674</v>
      </c>
      <c r="J2453">
        <f>VLOOKUP(A2453,[1]ratio_family_bedrooms!$A:$K,9,FALSE)</f>
        <v>1.0588235294117647</v>
      </c>
      <c r="K2453">
        <f>VLOOKUP(A2453,[1]ratio_family_bedrooms!$A:$K,10,FALSE)</f>
        <v>1.2222222222222221</v>
      </c>
      <c r="L2453">
        <f>VLOOKUP(A2453,[1]ratio_family_bedrooms!$A:$K,11,FALSE)</f>
        <v>1.5</v>
      </c>
      <c r="M2453">
        <f t="shared" si="38"/>
        <v>1909.4016294855066</v>
      </c>
    </row>
    <row r="2454" spans="1:13" x14ac:dyDescent="0.2">
      <c r="A2454">
        <v>2018</v>
      </c>
      <c r="B2454">
        <v>10</v>
      </c>
      <c r="C2454" t="s">
        <v>59</v>
      </c>
      <c r="D2454">
        <v>4</v>
      </c>
      <c r="E2454" t="s">
        <v>43</v>
      </c>
      <c r="F2454" t="e">
        <f>VLOOKUP(A2454&amp;B2454&amp;C2454&amp;D2454&amp;E2454,average_median_rates_2_aptFINAL!A:P,16,FALSE)</f>
        <v>#N/A</v>
      </c>
      <c r="G2454">
        <f>VLOOKUP(A2454&amp;B2454&amp;C2454&amp;3&amp;E2454,average_median_rates_2_aptFINAL!A:P,16,FALSE)</f>
        <v>1921</v>
      </c>
      <c r="H2454">
        <f>IF(D2454&lt;=3,VLOOKUP(A2454&amp;D2454,[1]ratio_condo_family!$A:$F,6,FALSE),0)</f>
        <v>0</v>
      </c>
      <c r="I2454">
        <f>VLOOKUP(A2454&amp;3,[1]ratio_condo_family!$A:$F,6,FALSE)</f>
        <v>1.2488391697927674</v>
      </c>
      <c r="J2454">
        <f>VLOOKUP(A2454,[1]ratio_family_bedrooms!$A:$K,9,FALSE)</f>
        <v>1.0588235294117647</v>
      </c>
      <c r="K2454">
        <f>VLOOKUP(A2454,[1]ratio_family_bedrooms!$A:$K,10,FALSE)</f>
        <v>1.2222222222222221</v>
      </c>
      <c r="L2454">
        <f>VLOOKUP(A2454,[1]ratio_family_bedrooms!$A:$K,11,FALSE)</f>
        <v>1.5</v>
      </c>
      <c r="M2454">
        <f t="shared" si="38"/>
        <v>2540.1388713584888</v>
      </c>
    </row>
    <row r="2455" spans="1:13" x14ac:dyDescent="0.2">
      <c r="A2455">
        <v>2018</v>
      </c>
      <c r="B2455">
        <v>10</v>
      </c>
      <c r="C2455" t="s">
        <v>59</v>
      </c>
      <c r="D2455">
        <v>4</v>
      </c>
      <c r="E2455" t="s">
        <v>60</v>
      </c>
      <c r="F2455" t="e">
        <f>VLOOKUP(A2455&amp;B2455&amp;C2455&amp;D2455&amp;E2455,average_median_rates_2_aptFINAL!A:P,16,FALSE)</f>
        <v>#N/A</v>
      </c>
      <c r="G2455">
        <f>VLOOKUP(A2455&amp;B2455&amp;C2455&amp;3&amp;E2455,average_median_rates_2_aptFINAL!A:P,16,FALSE)</f>
        <v>1740.5190458804914</v>
      </c>
      <c r="H2455">
        <f>IF(D2455&lt;=3,VLOOKUP(A2455&amp;D2455,[1]ratio_condo_family!$A:$F,6,FALSE),0)</f>
        <v>0</v>
      </c>
      <c r="I2455">
        <f>VLOOKUP(A2455&amp;3,[1]ratio_condo_family!$A:$F,6,FALSE)</f>
        <v>1.2488391697927674</v>
      </c>
      <c r="J2455">
        <f>VLOOKUP(A2455,[1]ratio_family_bedrooms!$A:$K,9,FALSE)</f>
        <v>1.0588235294117647</v>
      </c>
      <c r="K2455">
        <f>VLOOKUP(A2455,[1]ratio_family_bedrooms!$A:$K,10,FALSE)</f>
        <v>1.2222222222222221</v>
      </c>
      <c r="L2455">
        <f>VLOOKUP(A2455,[1]ratio_family_bedrooms!$A:$K,11,FALSE)</f>
        <v>1.5</v>
      </c>
      <c r="M2455">
        <f t="shared" si="38"/>
        <v>2301.4888520462396</v>
      </c>
    </row>
    <row r="2456" spans="1:13" x14ac:dyDescent="0.2">
      <c r="A2456">
        <v>2018</v>
      </c>
      <c r="B2456">
        <v>10</v>
      </c>
      <c r="C2456" t="s">
        <v>59</v>
      </c>
      <c r="D2456">
        <v>5</v>
      </c>
      <c r="E2456" t="s">
        <v>12</v>
      </c>
      <c r="F2456" t="e">
        <f>VLOOKUP(A2456&amp;B2456&amp;C2456&amp;D2456&amp;E2456,average_median_rates_2_aptFINAL!A:P,16,FALSE)</f>
        <v>#N/A</v>
      </c>
      <c r="G2456">
        <f>VLOOKUP(A2456&amp;B2456&amp;C2456&amp;3&amp;E2456,average_median_rates_2_aptFINAL!A:P,16,FALSE)</f>
        <v>3201</v>
      </c>
      <c r="H2456">
        <f>IF(D2456&lt;=3,VLOOKUP(A2456&amp;D2456,[1]ratio_condo_family!$A:$F,6,FALSE),0)</f>
        <v>0</v>
      </c>
      <c r="I2456">
        <f>VLOOKUP(A2456&amp;3,[1]ratio_condo_family!$A:$F,6,FALSE)</f>
        <v>1.2488391697927674</v>
      </c>
      <c r="J2456">
        <f>VLOOKUP(A2456,[1]ratio_family_bedrooms!$A:$K,9,FALSE)</f>
        <v>1.0588235294117647</v>
      </c>
      <c r="K2456">
        <f>VLOOKUP(A2456,[1]ratio_family_bedrooms!$A:$K,10,FALSE)</f>
        <v>1.2222222222222221</v>
      </c>
      <c r="L2456">
        <f>VLOOKUP(A2456,[1]ratio_family_bedrooms!$A:$K,11,FALSE)</f>
        <v>1.5</v>
      </c>
      <c r="M2456">
        <f t="shared" si="38"/>
        <v>5173.2795303027206</v>
      </c>
    </row>
    <row r="2457" spans="1:13" x14ac:dyDescent="0.2">
      <c r="A2457">
        <v>2018</v>
      </c>
      <c r="B2457">
        <v>10</v>
      </c>
      <c r="C2457" t="s">
        <v>59</v>
      </c>
      <c r="D2457">
        <v>5</v>
      </c>
      <c r="E2457" t="s">
        <v>16</v>
      </c>
      <c r="F2457" t="e">
        <f>VLOOKUP(A2457&amp;B2457&amp;C2457&amp;D2457&amp;E2457,average_median_rates_2_aptFINAL!A:P,16,FALSE)</f>
        <v>#N/A</v>
      </c>
      <c r="G2457">
        <f>VLOOKUP(A2457&amp;B2457&amp;C2457&amp;3&amp;E2457,average_median_rates_2_aptFINAL!A:P,16,FALSE)</f>
        <v>3586</v>
      </c>
      <c r="H2457">
        <f>IF(D2457&lt;=3,VLOOKUP(A2457&amp;D2457,[1]ratio_condo_family!$A:$F,6,FALSE),0)</f>
        <v>0</v>
      </c>
      <c r="I2457">
        <f>VLOOKUP(A2457&amp;3,[1]ratio_condo_family!$A:$F,6,FALSE)</f>
        <v>1.2488391697927674</v>
      </c>
      <c r="J2457">
        <f>VLOOKUP(A2457,[1]ratio_family_bedrooms!$A:$K,9,FALSE)</f>
        <v>1.0588235294117647</v>
      </c>
      <c r="K2457">
        <f>VLOOKUP(A2457,[1]ratio_family_bedrooms!$A:$K,10,FALSE)</f>
        <v>1.2222222222222221</v>
      </c>
      <c r="L2457">
        <f>VLOOKUP(A2457,[1]ratio_family_bedrooms!$A:$K,11,FALSE)</f>
        <v>1.5</v>
      </c>
      <c r="M2457">
        <f t="shared" si="38"/>
        <v>5795.4952813700584</v>
      </c>
    </row>
    <row r="2458" spans="1:13" x14ac:dyDescent="0.2">
      <c r="A2458">
        <v>2018</v>
      </c>
      <c r="B2458">
        <v>10</v>
      </c>
      <c r="C2458" t="s">
        <v>59</v>
      </c>
      <c r="D2458">
        <v>5</v>
      </c>
      <c r="E2458" t="s">
        <v>17</v>
      </c>
      <c r="F2458" t="e">
        <f>VLOOKUP(A2458&amp;B2458&amp;C2458&amp;D2458&amp;E2458,average_median_rates_2_aptFINAL!A:P,16,FALSE)</f>
        <v>#N/A</v>
      </c>
      <c r="G2458">
        <f>VLOOKUP(A2458&amp;B2458&amp;C2458&amp;3&amp;E2458,average_median_rates_2_aptFINAL!A:P,16,FALSE)</f>
        <v>3511</v>
      </c>
      <c r="H2458">
        <f>IF(D2458&lt;=3,VLOOKUP(A2458&amp;D2458,[1]ratio_condo_family!$A:$F,6,FALSE),0)</f>
        <v>0</v>
      </c>
      <c r="I2458">
        <f>VLOOKUP(A2458&amp;3,[1]ratio_condo_family!$A:$F,6,FALSE)</f>
        <v>1.2488391697927674</v>
      </c>
      <c r="J2458">
        <f>VLOOKUP(A2458,[1]ratio_family_bedrooms!$A:$K,9,FALSE)</f>
        <v>1.0588235294117647</v>
      </c>
      <c r="K2458">
        <f>VLOOKUP(A2458,[1]ratio_family_bedrooms!$A:$K,10,FALSE)</f>
        <v>1.2222222222222221</v>
      </c>
      <c r="L2458">
        <f>VLOOKUP(A2458,[1]ratio_family_bedrooms!$A:$K,11,FALSE)</f>
        <v>1.5</v>
      </c>
      <c r="M2458">
        <f t="shared" si="38"/>
        <v>5674.2844207725257</v>
      </c>
    </row>
    <row r="2459" spans="1:13" x14ac:dyDescent="0.2">
      <c r="A2459">
        <v>2018</v>
      </c>
      <c r="B2459">
        <v>10</v>
      </c>
      <c r="C2459" t="s">
        <v>59</v>
      </c>
      <c r="D2459">
        <v>5</v>
      </c>
      <c r="E2459" t="s">
        <v>19</v>
      </c>
      <c r="F2459" t="e">
        <f>VLOOKUP(A2459&amp;B2459&amp;C2459&amp;D2459&amp;E2459,average_median_rates_2_aptFINAL!A:P,16,FALSE)</f>
        <v>#N/A</v>
      </c>
      <c r="G2459">
        <f>VLOOKUP(A2459&amp;B2459&amp;C2459&amp;3&amp;E2459,average_median_rates_2_aptFINAL!A:P,16,FALSE)</f>
        <v>2370</v>
      </c>
      <c r="H2459">
        <f>IF(D2459&lt;=3,VLOOKUP(A2459&amp;D2459,[1]ratio_condo_family!$A:$F,6,FALSE),0)</f>
        <v>0</v>
      </c>
      <c r="I2459">
        <f>VLOOKUP(A2459&amp;3,[1]ratio_condo_family!$A:$F,6,FALSE)</f>
        <v>1.2488391697927674</v>
      </c>
      <c r="J2459">
        <f>VLOOKUP(A2459,[1]ratio_family_bedrooms!$A:$K,9,FALSE)</f>
        <v>1.0588235294117647</v>
      </c>
      <c r="K2459">
        <f>VLOOKUP(A2459,[1]ratio_family_bedrooms!$A:$K,10,FALSE)</f>
        <v>1.2222222222222221</v>
      </c>
      <c r="L2459">
        <f>VLOOKUP(A2459,[1]ratio_family_bedrooms!$A:$K,11,FALSE)</f>
        <v>1.5</v>
      </c>
      <c r="M2459">
        <f t="shared" si="38"/>
        <v>3830.2631948820522</v>
      </c>
    </row>
    <row r="2460" spans="1:13" x14ac:dyDescent="0.2">
      <c r="A2460">
        <v>2018</v>
      </c>
      <c r="B2460">
        <v>10</v>
      </c>
      <c r="C2460" t="s">
        <v>59</v>
      </c>
      <c r="D2460">
        <v>5</v>
      </c>
      <c r="E2460" t="s">
        <v>20</v>
      </c>
      <c r="F2460" t="e">
        <f>VLOOKUP(A2460&amp;B2460&amp;C2460&amp;D2460&amp;E2460,average_median_rates_2_aptFINAL!A:P,16,FALSE)</f>
        <v>#N/A</v>
      </c>
      <c r="G2460">
        <f>VLOOKUP(A2460&amp;B2460&amp;C2460&amp;3&amp;E2460,average_median_rates_2_aptFINAL!A:P,16,FALSE)</f>
        <v>2931.3543568212181</v>
      </c>
      <c r="H2460">
        <f>IF(D2460&lt;=3,VLOOKUP(A2460&amp;D2460,[1]ratio_condo_family!$A:$F,6,FALSE),0)</f>
        <v>0</v>
      </c>
      <c r="I2460">
        <f>VLOOKUP(A2460&amp;3,[1]ratio_condo_family!$A:$F,6,FALSE)</f>
        <v>1.2488391697927674</v>
      </c>
      <c r="J2460">
        <f>VLOOKUP(A2460,[1]ratio_family_bedrooms!$A:$K,9,FALSE)</f>
        <v>1.0588235294117647</v>
      </c>
      <c r="K2460">
        <f>VLOOKUP(A2460,[1]ratio_family_bedrooms!$A:$K,10,FALSE)</f>
        <v>1.2222222222222221</v>
      </c>
      <c r="L2460">
        <f>VLOOKUP(A2460,[1]ratio_family_bedrooms!$A:$K,11,FALSE)</f>
        <v>1.5</v>
      </c>
      <c r="M2460">
        <f t="shared" si="38"/>
        <v>4737.4931240883807</v>
      </c>
    </row>
    <row r="2461" spans="1:13" x14ac:dyDescent="0.2">
      <c r="A2461">
        <v>2018</v>
      </c>
      <c r="B2461">
        <v>10</v>
      </c>
      <c r="C2461" t="s">
        <v>59</v>
      </c>
      <c r="D2461">
        <v>5</v>
      </c>
      <c r="E2461" t="s">
        <v>21</v>
      </c>
      <c r="F2461" t="e">
        <f>VLOOKUP(A2461&amp;B2461&amp;C2461&amp;D2461&amp;E2461,average_median_rates_2_aptFINAL!A:P,16,FALSE)</f>
        <v>#N/A</v>
      </c>
      <c r="G2461">
        <f>VLOOKUP(A2461&amp;B2461&amp;C2461&amp;3&amp;E2461,average_median_rates_2_aptFINAL!A:P,16,FALSE)</f>
        <v>3082</v>
      </c>
      <c r="H2461">
        <f>IF(D2461&lt;=3,VLOOKUP(A2461&amp;D2461,[1]ratio_condo_family!$A:$F,6,FALSE),0)</f>
        <v>0</v>
      </c>
      <c r="I2461">
        <f>VLOOKUP(A2461&amp;3,[1]ratio_condo_family!$A:$F,6,FALSE)</f>
        <v>1.2488391697927674</v>
      </c>
      <c r="J2461">
        <f>VLOOKUP(A2461,[1]ratio_family_bedrooms!$A:$K,9,FALSE)</f>
        <v>1.0588235294117647</v>
      </c>
      <c r="K2461">
        <f>VLOOKUP(A2461,[1]ratio_family_bedrooms!$A:$K,10,FALSE)</f>
        <v>1.2222222222222221</v>
      </c>
      <c r="L2461">
        <f>VLOOKUP(A2461,[1]ratio_family_bedrooms!$A:$K,11,FALSE)</f>
        <v>1.5</v>
      </c>
      <c r="M2461">
        <f t="shared" si="38"/>
        <v>4980.9582981546346</v>
      </c>
    </row>
    <row r="2462" spans="1:13" x14ac:dyDescent="0.2">
      <c r="A2462">
        <v>2018</v>
      </c>
      <c r="B2462">
        <v>10</v>
      </c>
      <c r="C2462" t="s">
        <v>59</v>
      </c>
      <c r="D2462">
        <v>5</v>
      </c>
      <c r="E2462" t="s">
        <v>23</v>
      </c>
      <c r="F2462" t="e">
        <f>VLOOKUP(A2462&amp;B2462&amp;C2462&amp;D2462&amp;E2462,average_median_rates_2_aptFINAL!A:P,16,FALSE)</f>
        <v>#N/A</v>
      </c>
      <c r="G2462">
        <f>VLOOKUP(A2462&amp;B2462&amp;C2462&amp;3&amp;E2462,average_median_rates_2_aptFINAL!A:P,16,FALSE)</f>
        <v>1477</v>
      </c>
      <c r="H2462">
        <f>IF(D2462&lt;=3,VLOOKUP(A2462&amp;D2462,[1]ratio_condo_family!$A:$F,6,FALSE),0)</f>
        <v>0</v>
      </c>
      <c r="I2462">
        <f>VLOOKUP(A2462&amp;3,[1]ratio_condo_family!$A:$F,6,FALSE)</f>
        <v>1.2488391697927674</v>
      </c>
      <c r="J2462">
        <f>VLOOKUP(A2462,[1]ratio_family_bedrooms!$A:$K,9,FALSE)</f>
        <v>1.0588235294117647</v>
      </c>
      <c r="K2462">
        <f>VLOOKUP(A2462,[1]ratio_family_bedrooms!$A:$K,10,FALSE)</f>
        <v>1.2222222222222221</v>
      </c>
      <c r="L2462">
        <f>VLOOKUP(A2462,[1]ratio_family_bedrooms!$A:$K,11,FALSE)</f>
        <v>1.5</v>
      </c>
      <c r="M2462">
        <f t="shared" si="38"/>
        <v>2387.0458813674227</v>
      </c>
    </row>
    <row r="2463" spans="1:13" x14ac:dyDescent="0.2">
      <c r="A2463">
        <v>2018</v>
      </c>
      <c r="B2463">
        <v>10</v>
      </c>
      <c r="C2463" t="s">
        <v>59</v>
      </c>
      <c r="D2463">
        <v>5</v>
      </c>
      <c r="E2463" t="s">
        <v>24</v>
      </c>
      <c r="F2463" t="e">
        <f>VLOOKUP(A2463&amp;B2463&amp;C2463&amp;D2463&amp;E2463,average_median_rates_2_aptFINAL!A:P,16,FALSE)</f>
        <v>#N/A</v>
      </c>
      <c r="G2463">
        <f>VLOOKUP(A2463&amp;B2463&amp;C2463&amp;3&amp;E2463,average_median_rates_2_aptFINAL!A:P,16,FALSE)</f>
        <v>1783.9151302178407</v>
      </c>
      <c r="H2463">
        <f>IF(D2463&lt;=3,VLOOKUP(A2463&amp;D2463,[1]ratio_condo_family!$A:$F,6,FALSE),0)</f>
        <v>0</v>
      </c>
      <c r="I2463">
        <f>VLOOKUP(A2463&amp;3,[1]ratio_condo_family!$A:$F,6,FALSE)</f>
        <v>1.2488391697927674</v>
      </c>
      <c r="J2463">
        <f>VLOOKUP(A2463,[1]ratio_family_bedrooms!$A:$K,9,FALSE)</f>
        <v>1.0588235294117647</v>
      </c>
      <c r="K2463">
        <f>VLOOKUP(A2463,[1]ratio_family_bedrooms!$A:$K,10,FALSE)</f>
        <v>1.2222222222222221</v>
      </c>
      <c r="L2463">
        <f>VLOOKUP(A2463,[1]ratio_family_bedrooms!$A:$K,11,FALSE)</f>
        <v>1.5</v>
      </c>
      <c r="M2463">
        <f t="shared" si="38"/>
        <v>2883.0651755555355</v>
      </c>
    </row>
    <row r="2464" spans="1:13" x14ac:dyDescent="0.2">
      <c r="A2464">
        <v>2018</v>
      </c>
      <c r="B2464">
        <v>10</v>
      </c>
      <c r="C2464" t="s">
        <v>59</v>
      </c>
      <c r="D2464">
        <v>5</v>
      </c>
      <c r="E2464" t="s">
        <v>25</v>
      </c>
      <c r="F2464" t="e">
        <f>VLOOKUP(A2464&amp;B2464&amp;C2464&amp;D2464&amp;E2464,average_median_rates_2_aptFINAL!A:P,16,FALSE)</f>
        <v>#N/A</v>
      </c>
      <c r="G2464">
        <f>VLOOKUP(A2464&amp;B2464&amp;C2464&amp;3&amp;E2464,average_median_rates_2_aptFINAL!A:P,16,FALSE)</f>
        <v>1466</v>
      </c>
      <c r="H2464">
        <f>IF(D2464&lt;=3,VLOOKUP(A2464&amp;D2464,[1]ratio_condo_family!$A:$F,6,FALSE),0)</f>
        <v>0</v>
      </c>
      <c r="I2464">
        <f>VLOOKUP(A2464&amp;3,[1]ratio_condo_family!$A:$F,6,FALSE)</f>
        <v>1.2488391697927674</v>
      </c>
      <c r="J2464">
        <f>VLOOKUP(A2464,[1]ratio_family_bedrooms!$A:$K,9,FALSE)</f>
        <v>1.0588235294117647</v>
      </c>
      <c r="K2464">
        <f>VLOOKUP(A2464,[1]ratio_family_bedrooms!$A:$K,10,FALSE)</f>
        <v>1.2222222222222221</v>
      </c>
      <c r="L2464">
        <f>VLOOKUP(A2464,[1]ratio_family_bedrooms!$A:$K,11,FALSE)</f>
        <v>1.5</v>
      </c>
      <c r="M2464">
        <f t="shared" si="38"/>
        <v>2369.2682884797846</v>
      </c>
    </row>
    <row r="2465" spans="1:13" x14ac:dyDescent="0.2">
      <c r="A2465">
        <v>2018</v>
      </c>
      <c r="B2465">
        <v>10</v>
      </c>
      <c r="C2465" t="s">
        <v>59</v>
      </c>
      <c r="D2465">
        <v>5</v>
      </c>
      <c r="E2465" t="s">
        <v>26</v>
      </c>
      <c r="F2465" t="e">
        <f>VLOOKUP(A2465&amp;B2465&amp;C2465&amp;D2465&amp;E2465,average_median_rates_2_aptFINAL!A:P,16,FALSE)</f>
        <v>#N/A</v>
      </c>
      <c r="G2465">
        <f>VLOOKUP(A2465&amp;B2465&amp;C2465&amp;3&amp;E2465,average_median_rates_2_aptFINAL!A:P,16,FALSE)</f>
        <v>1365</v>
      </c>
      <c r="H2465">
        <f>IF(D2465&lt;=3,VLOOKUP(A2465&amp;D2465,[1]ratio_condo_family!$A:$F,6,FALSE),0)</f>
        <v>0</v>
      </c>
      <c r="I2465">
        <f>VLOOKUP(A2465&amp;3,[1]ratio_condo_family!$A:$F,6,FALSE)</f>
        <v>1.2488391697927674</v>
      </c>
      <c r="J2465">
        <f>VLOOKUP(A2465,[1]ratio_family_bedrooms!$A:$K,9,FALSE)</f>
        <v>1.0588235294117647</v>
      </c>
      <c r="K2465">
        <f>VLOOKUP(A2465,[1]ratio_family_bedrooms!$A:$K,10,FALSE)</f>
        <v>1.2222222222222221</v>
      </c>
      <c r="L2465">
        <f>VLOOKUP(A2465,[1]ratio_family_bedrooms!$A:$K,11,FALSE)</f>
        <v>1.5</v>
      </c>
      <c r="M2465">
        <f t="shared" si="38"/>
        <v>2206.037662875106</v>
      </c>
    </row>
    <row r="2466" spans="1:13" x14ac:dyDescent="0.2">
      <c r="A2466">
        <v>2018</v>
      </c>
      <c r="B2466">
        <v>10</v>
      </c>
      <c r="C2466" t="s">
        <v>59</v>
      </c>
      <c r="D2466">
        <v>5</v>
      </c>
      <c r="E2466" t="s">
        <v>27</v>
      </c>
      <c r="F2466" t="e">
        <f>VLOOKUP(A2466&amp;B2466&amp;C2466&amp;D2466&amp;E2466,average_median_rates_2_aptFINAL!A:P,16,FALSE)</f>
        <v>#N/A</v>
      </c>
      <c r="G2466">
        <f>VLOOKUP(A2466&amp;B2466&amp;C2466&amp;3&amp;E2466,average_median_rates_2_aptFINAL!A:P,16,FALSE)</f>
        <v>2829</v>
      </c>
      <c r="H2466">
        <f>IF(D2466&lt;=3,VLOOKUP(A2466&amp;D2466,[1]ratio_condo_family!$A:$F,6,FALSE),0)</f>
        <v>0</v>
      </c>
      <c r="I2466">
        <f>VLOOKUP(A2466&amp;3,[1]ratio_condo_family!$A:$F,6,FALSE)</f>
        <v>1.2488391697927674</v>
      </c>
      <c r="J2466">
        <f>VLOOKUP(A2466,[1]ratio_family_bedrooms!$A:$K,9,FALSE)</f>
        <v>1.0588235294117647</v>
      </c>
      <c r="K2466">
        <f>VLOOKUP(A2466,[1]ratio_family_bedrooms!$A:$K,10,FALSE)</f>
        <v>1.2222222222222221</v>
      </c>
      <c r="L2466">
        <f>VLOOKUP(A2466,[1]ratio_family_bedrooms!$A:$K,11,FALSE)</f>
        <v>1.5</v>
      </c>
      <c r="M2466">
        <f t="shared" si="38"/>
        <v>4572.0736617389557</v>
      </c>
    </row>
    <row r="2467" spans="1:13" x14ac:dyDescent="0.2">
      <c r="A2467">
        <v>2018</v>
      </c>
      <c r="B2467">
        <v>10</v>
      </c>
      <c r="C2467" t="s">
        <v>59</v>
      </c>
      <c r="D2467">
        <v>5</v>
      </c>
      <c r="E2467" t="s">
        <v>28</v>
      </c>
      <c r="F2467" t="e">
        <f>VLOOKUP(A2467&amp;B2467&amp;C2467&amp;D2467&amp;E2467,average_median_rates_2_aptFINAL!A:P,16,FALSE)</f>
        <v>#N/A</v>
      </c>
      <c r="G2467">
        <f>VLOOKUP(A2467&amp;B2467&amp;C2467&amp;3&amp;E2467,average_median_rates_2_aptFINAL!A:P,16,FALSE)</f>
        <v>1919</v>
      </c>
      <c r="H2467">
        <f>IF(D2467&lt;=3,VLOOKUP(A2467&amp;D2467,[1]ratio_condo_family!$A:$F,6,FALSE),0)</f>
        <v>0</v>
      </c>
      <c r="I2467">
        <f>VLOOKUP(A2467&amp;3,[1]ratio_condo_family!$A:$F,6,FALSE)</f>
        <v>1.2488391697927674</v>
      </c>
      <c r="J2467">
        <f>VLOOKUP(A2467,[1]ratio_family_bedrooms!$A:$K,9,FALSE)</f>
        <v>1.0588235294117647</v>
      </c>
      <c r="K2467">
        <f>VLOOKUP(A2467,[1]ratio_family_bedrooms!$A:$K,10,FALSE)</f>
        <v>1.2222222222222221</v>
      </c>
      <c r="L2467">
        <f>VLOOKUP(A2467,[1]ratio_family_bedrooms!$A:$K,11,FALSE)</f>
        <v>1.5</v>
      </c>
      <c r="M2467">
        <f t="shared" si="38"/>
        <v>3101.3818864888854</v>
      </c>
    </row>
    <row r="2468" spans="1:13" x14ac:dyDescent="0.2">
      <c r="A2468">
        <v>2018</v>
      </c>
      <c r="B2468">
        <v>10</v>
      </c>
      <c r="C2468" t="s">
        <v>59</v>
      </c>
      <c r="D2468">
        <v>5</v>
      </c>
      <c r="E2468" t="s">
        <v>29</v>
      </c>
      <c r="F2468" t="e">
        <f>VLOOKUP(A2468&amp;B2468&amp;C2468&amp;D2468&amp;E2468,average_median_rates_2_aptFINAL!A:P,16,FALSE)</f>
        <v>#N/A</v>
      </c>
      <c r="G2468">
        <f>VLOOKUP(A2468&amp;B2468&amp;C2468&amp;3&amp;E2468,average_median_rates_2_aptFINAL!A:P,16,FALSE)</f>
        <v>1294</v>
      </c>
      <c r="H2468">
        <f>IF(D2468&lt;=3,VLOOKUP(A2468&amp;D2468,[1]ratio_condo_family!$A:$F,6,FALSE),0)</f>
        <v>0</v>
      </c>
      <c r="I2468">
        <f>VLOOKUP(A2468&amp;3,[1]ratio_condo_family!$A:$F,6,FALSE)</f>
        <v>1.2488391697927674</v>
      </c>
      <c r="J2468">
        <f>VLOOKUP(A2468,[1]ratio_family_bedrooms!$A:$K,9,FALSE)</f>
        <v>1.0588235294117647</v>
      </c>
      <c r="K2468">
        <f>VLOOKUP(A2468,[1]ratio_family_bedrooms!$A:$K,10,FALSE)</f>
        <v>1.2222222222222221</v>
      </c>
      <c r="L2468">
        <f>VLOOKUP(A2468,[1]ratio_family_bedrooms!$A:$K,11,FALSE)</f>
        <v>1.5</v>
      </c>
      <c r="M2468">
        <f t="shared" si="38"/>
        <v>2091.2913815094412</v>
      </c>
    </row>
    <row r="2469" spans="1:13" x14ac:dyDescent="0.2">
      <c r="A2469">
        <v>2018</v>
      </c>
      <c r="B2469">
        <v>10</v>
      </c>
      <c r="C2469" t="s">
        <v>59</v>
      </c>
      <c r="D2469">
        <v>5</v>
      </c>
      <c r="E2469" t="s">
        <v>31</v>
      </c>
      <c r="F2469" t="e">
        <f>VLOOKUP(A2469&amp;B2469&amp;C2469&amp;D2469&amp;E2469,average_median_rates_2_aptFINAL!A:P,16,FALSE)</f>
        <v>#N/A</v>
      </c>
      <c r="G2469">
        <f>VLOOKUP(A2469&amp;B2469&amp;C2469&amp;3&amp;E2469,average_median_rates_2_aptFINAL!A:P,16,FALSE)</f>
        <v>1914</v>
      </c>
      <c r="H2469">
        <f>IF(D2469&lt;=3,VLOOKUP(A2469&amp;D2469,[1]ratio_condo_family!$A:$F,6,FALSE),0)</f>
        <v>0</v>
      </c>
      <c r="I2469">
        <f>VLOOKUP(A2469&amp;3,[1]ratio_condo_family!$A:$F,6,FALSE)</f>
        <v>1.2488391697927674</v>
      </c>
      <c r="J2469">
        <f>VLOOKUP(A2469,[1]ratio_family_bedrooms!$A:$K,9,FALSE)</f>
        <v>1.0588235294117647</v>
      </c>
      <c r="K2469">
        <f>VLOOKUP(A2469,[1]ratio_family_bedrooms!$A:$K,10,FALSE)</f>
        <v>1.2222222222222221</v>
      </c>
      <c r="L2469">
        <f>VLOOKUP(A2469,[1]ratio_family_bedrooms!$A:$K,11,FALSE)</f>
        <v>1.5</v>
      </c>
      <c r="M2469">
        <f t="shared" si="38"/>
        <v>3093.30116244905</v>
      </c>
    </row>
    <row r="2470" spans="1:13" x14ac:dyDescent="0.2">
      <c r="A2470">
        <v>2018</v>
      </c>
      <c r="B2470">
        <v>10</v>
      </c>
      <c r="C2470" t="s">
        <v>59</v>
      </c>
      <c r="D2470">
        <v>5</v>
      </c>
      <c r="E2470" t="s">
        <v>32</v>
      </c>
      <c r="F2470" t="e">
        <f>VLOOKUP(A2470&amp;B2470&amp;C2470&amp;D2470&amp;E2470,average_median_rates_2_aptFINAL!A:P,16,FALSE)</f>
        <v>#N/A</v>
      </c>
      <c r="G2470">
        <f>VLOOKUP(A2470&amp;B2470&amp;C2470&amp;3&amp;E2470,average_median_rates_2_aptFINAL!A:P,16,FALSE)</f>
        <v>1860</v>
      </c>
      <c r="H2470">
        <f>IF(D2470&lt;=3,VLOOKUP(A2470&amp;D2470,[1]ratio_condo_family!$A:$F,6,FALSE),0)</f>
        <v>0</v>
      </c>
      <c r="I2470">
        <f>VLOOKUP(A2470&amp;3,[1]ratio_condo_family!$A:$F,6,FALSE)</f>
        <v>1.2488391697927674</v>
      </c>
      <c r="J2470">
        <f>VLOOKUP(A2470,[1]ratio_family_bedrooms!$A:$K,9,FALSE)</f>
        <v>1.0588235294117647</v>
      </c>
      <c r="K2470">
        <f>VLOOKUP(A2470,[1]ratio_family_bedrooms!$A:$K,10,FALSE)</f>
        <v>1.2222222222222221</v>
      </c>
      <c r="L2470">
        <f>VLOOKUP(A2470,[1]ratio_family_bedrooms!$A:$K,11,FALSE)</f>
        <v>1.5</v>
      </c>
      <c r="M2470">
        <f t="shared" si="38"/>
        <v>3006.0293428188261</v>
      </c>
    </row>
    <row r="2471" spans="1:13" x14ac:dyDescent="0.2">
      <c r="A2471">
        <v>2018</v>
      </c>
      <c r="B2471">
        <v>10</v>
      </c>
      <c r="C2471" t="s">
        <v>59</v>
      </c>
      <c r="D2471">
        <v>5</v>
      </c>
      <c r="E2471" t="s">
        <v>33</v>
      </c>
      <c r="F2471" t="e">
        <f>VLOOKUP(A2471&amp;B2471&amp;C2471&amp;D2471&amp;E2471,average_median_rates_2_aptFINAL!A:P,16,FALSE)</f>
        <v>#N/A</v>
      </c>
      <c r="G2471">
        <f>VLOOKUP(A2471&amp;B2471&amp;C2471&amp;3&amp;E2471,average_median_rates_2_aptFINAL!A:P,16,FALSE)</f>
        <v>2457</v>
      </c>
      <c r="H2471">
        <f>IF(D2471&lt;=3,VLOOKUP(A2471&amp;D2471,[1]ratio_condo_family!$A:$F,6,FALSE),0)</f>
        <v>0</v>
      </c>
      <c r="I2471">
        <f>VLOOKUP(A2471&amp;3,[1]ratio_condo_family!$A:$F,6,FALSE)</f>
        <v>1.2488391697927674</v>
      </c>
      <c r="J2471">
        <f>VLOOKUP(A2471,[1]ratio_family_bedrooms!$A:$K,9,FALSE)</f>
        <v>1.0588235294117647</v>
      </c>
      <c r="K2471">
        <f>VLOOKUP(A2471,[1]ratio_family_bedrooms!$A:$K,10,FALSE)</f>
        <v>1.2222222222222221</v>
      </c>
      <c r="L2471">
        <f>VLOOKUP(A2471,[1]ratio_family_bedrooms!$A:$K,11,FALSE)</f>
        <v>1.5</v>
      </c>
      <c r="M2471">
        <f t="shared" si="38"/>
        <v>3970.8677931751904</v>
      </c>
    </row>
    <row r="2472" spans="1:13" x14ac:dyDescent="0.2">
      <c r="A2472">
        <v>2018</v>
      </c>
      <c r="B2472">
        <v>10</v>
      </c>
      <c r="C2472" t="s">
        <v>59</v>
      </c>
      <c r="D2472">
        <v>5</v>
      </c>
      <c r="E2472" t="s">
        <v>34</v>
      </c>
      <c r="F2472" t="e">
        <f>VLOOKUP(A2472&amp;B2472&amp;C2472&amp;D2472&amp;E2472,average_median_rates_2_aptFINAL!A:P,16,FALSE)</f>
        <v>#N/A</v>
      </c>
      <c r="G2472">
        <f>VLOOKUP(A2472&amp;B2472&amp;C2472&amp;3&amp;E2472,average_median_rates_2_aptFINAL!A:P,16,FALSE)</f>
        <v>1780</v>
      </c>
      <c r="H2472">
        <f>IF(D2472&lt;=3,VLOOKUP(A2472&amp;D2472,[1]ratio_condo_family!$A:$F,6,FALSE),0)</f>
        <v>0</v>
      </c>
      <c r="I2472">
        <f>VLOOKUP(A2472&amp;3,[1]ratio_condo_family!$A:$F,6,FALSE)</f>
        <v>1.2488391697927674</v>
      </c>
      <c r="J2472">
        <f>VLOOKUP(A2472,[1]ratio_family_bedrooms!$A:$K,9,FALSE)</f>
        <v>1.0588235294117647</v>
      </c>
      <c r="K2472">
        <f>VLOOKUP(A2472,[1]ratio_family_bedrooms!$A:$K,10,FALSE)</f>
        <v>1.2222222222222221</v>
      </c>
      <c r="L2472">
        <f>VLOOKUP(A2472,[1]ratio_family_bedrooms!$A:$K,11,FALSE)</f>
        <v>1.5</v>
      </c>
      <c r="M2472">
        <f t="shared" si="38"/>
        <v>2876.7377581814571</v>
      </c>
    </row>
    <row r="2473" spans="1:13" x14ac:dyDescent="0.2">
      <c r="A2473">
        <v>2018</v>
      </c>
      <c r="B2473">
        <v>10</v>
      </c>
      <c r="C2473" t="s">
        <v>59</v>
      </c>
      <c r="D2473">
        <v>5</v>
      </c>
      <c r="E2473" t="s">
        <v>35</v>
      </c>
      <c r="F2473" t="e">
        <f>VLOOKUP(A2473&amp;B2473&amp;C2473&amp;D2473&amp;E2473,average_median_rates_2_aptFINAL!A:P,16,FALSE)</f>
        <v>#N/A</v>
      </c>
      <c r="G2473">
        <f>VLOOKUP(A2473&amp;B2473&amp;C2473&amp;3&amp;E2473,average_median_rates_2_aptFINAL!A:P,16,FALSE)</f>
        <v>3621</v>
      </c>
      <c r="H2473">
        <f>IF(D2473&lt;=3,VLOOKUP(A2473&amp;D2473,[1]ratio_condo_family!$A:$F,6,FALSE),0)</f>
        <v>0</v>
      </c>
      <c r="I2473">
        <f>VLOOKUP(A2473&amp;3,[1]ratio_condo_family!$A:$F,6,FALSE)</f>
        <v>1.2488391697927674</v>
      </c>
      <c r="J2473">
        <f>VLOOKUP(A2473,[1]ratio_family_bedrooms!$A:$K,9,FALSE)</f>
        <v>1.0588235294117647</v>
      </c>
      <c r="K2473">
        <f>VLOOKUP(A2473,[1]ratio_family_bedrooms!$A:$K,10,FALSE)</f>
        <v>1.2222222222222221</v>
      </c>
      <c r="L2473">
        <f>VLOOKUP(A2473,[1]ratio_family_bedrooms!$A:$K,11,FALSE)</f>
        <v>1.5</v>
      </c>
      <c r="M2473">
        <f t="shared" si="38"/>
        <v>5852.0603496489075</v>
      </c>
    </row>
    <row r="2474" spans="1:13" x14ac:dyDescent="0.2">
      <c r="A2474">
        <v>2018</v>
      </c>
      <c r="B2474">
        <v>10</v>
      </c>
      <c r="C2474" t="s">
        <v>59</v>
      </c>
      <c r="D2474">
        <v>5</v>
      </c>
      <c r="E2474" t="s">
        <v>36</v>
      </c>
      <c r="F2474" t="e">
        <f>VLOOKUP(A2474&amp;B2474&amp;C2474&amp;D2474&amp;E2474,average_median_rates_2_aptFINAL!A:P,16,FALSE)</f>
        <v>#N/A</v>
      </c>
      <c r="G2474">
        <f>VLOOKUP(A2474&amp;B2474&amp;C2474&amp;3&amp;E2474,average_median_rates_2_aptFINAL!A:P,16,FALSE)</f>
        <v>1730</v>
      </c>
      <c r="H2474">
        <f>IF(D2474&lt;=3,VLOOKUP(A2474&amp;D2474,[1]ratio_condo_family!$A:$F,6,FALSE),0)</f>
        <v>0</v>
      </c>
      <c r="I2474">
        <f>VLOOKUP(A2474&amp;3,[1]ratio_condo_family!$A:$F,6,FALSE)</f>
        <v>1.2488391697927674</v>
      </c>
      <c r="J2474">
        <f>VLOOKUP(A2474,[1]ratio_family_bedrooms!$A:$K,9,FALSE)</f>
        <v>1.0588235294117647</v>
      </c>
      <c r="K2474">
        <f>VLOOKUP(A2474,[1]ratio_family_bedrooms!$A:$K,10,FALSE)</f>
        <v>1.2222222222222221</v>
      </c>
      <c r="L2474">
        <f>VLOOKUP(A2474,[1]ratio_family_bedrooms!$A:$K,11,FALSE)</f>
        <v>1.5</v>
      </c>
      <c r="M2474">
        <f t="shared" si="38"/>
        <v>2795.9305177831015</v>
      </c>
    </row>
    <row r="2475" spans="1:13" x14ac:dyDescent="0.2">
      <c r="A2475">
        <v>2018</v>
      </c>
      <c r="B2475">
        <v>10</v>
      </c>
      <c r="C2475" t="s">
        <v>59</v>
      </c>
      <c r="D2475">
        <v>5</v>
      </c>
      <c r="E2475" t="s">
        <v>37</v>
      </c>
      <c r="F2475" t="e">
        <f>VLOOKUP(A2475&amp;B2475&amp;C2475&amp;D2475&amp;E2475,average_median_rates_2_aptFINAL!A:P,16,FALSE)</f>
        <v>#N/A</v>
      </c>
      <c r="G2475">
        <f>VLOOKUP(A2475&amp;B2475&amp;C2475&amp;3&amp;E2475,average_median_rates_2_aptFINAL!A:P,16,FALSE)</f>
        <v>1311.1921278186342</v>
      </c>
      <c r="H2475">
        <f>IF(D2475&lt;=3,VLOOKUP(A2475&amp;D2475,[1]ratio_condo_family!$A:$F,6,FALSE),0)</f>
        <v>0</v>
      </c>
      <c r="I2475">
        <f>VLOOKUP(A2475&amp;3,[1]ratio_condo_family!$A:$F,6,FALSE)</f>
        <v>1.2488391697927674</v>
      </c>
      <c r="J2475">
        <f>VLOOKUP(A2475,[1]ratio_family_bedrooms!$A:$K,9,FALSE)</f>
        <v>1.0588235294117647</v>
      </c>
      <c r="K2475">
        <f>VLOOKUP(A2475,[1]ratio_family_bedrooms!$A:$K,10,FALSE)</f>
        <v>1.2222222222222221</v>
      </c>
      <c r="L2475">
        <f>VLOOKUP(A2475,[1]ratio_family_bedrooms!$A:$K,11,FALSE)</f>
        <v>1.5</v>
      </c>
      <c r="M2475">
        <f t="shared" si="38"/>
        <v>2119.0763496214336</v>
      </c>
    </row>
    <row r="2476" spans="1:13" x14ac:dyDescent="0.2">
      <c r="A2476">
        <v>2018</v>
      </c>
      <c r="B2476">
        <v>10</v>
      </c>
      <c r="C2476" t="s">
        <v>59</v>
      </c>
      <c r="D2476">
        <v>5</v>
      </c>
      <c r="E2476" t="s">
        <v>38</v>
      </c>
      <c r="F2476" t="e">
        <f>VLOOKUP(A2476&amp;B2476&amp;C2476&amp;D2476&amp;E2476,average_median_rates_2_aptFINAL!A:P,16,FALSE)</f>
        <v>#N/A</v>
      </c>
      <c r="G2476">
        <f>VLOOKUP(A2476&amp;B2476&amp;C2476&amp;3&amp;E2476,average_median_rates_2_aptFINAL!A:P,16,FALSE)</f>
        <v>1307</v>
      </c>
      <c r="H2476">
        <f>IF(D2476&lt;=3,VLOOKUP(A2476&amp;D2476,[1]ratio_condo_family!$A:$F,6,FALSE),0)</f>
        <v>0</v>
      </c>
      <c r="I2476">
        <f>VLOOKUP(A2476&amp;3,[1]ratio_condo_family!$A:$F,6,FALSE)</f>
        <v>1.2488391697927674</v>
      </c>
      <c r="J2476">
        <f>VLOOKUP(A2476,[1]ratio_family_bedrooms!$A:$K,9,FALSE)</f>
        <v>1.0588235294117647</v>
      </c>
      <c r="K2476">
        <f>VLOOKUP(A2476,[1]ratio_family_bedrooms!$A:$K,10,FALSE)</f>
        <v>1.2222222222222221</v>
      </c>
      <c r="L2476">
        <f>VLOOKUP(A2476,[1]ratio_family_bedrooms!$A:$K,11,FALSE)</f>
        <v>1.5</v>
      </c>
      <c r="M2476">
        <f t="shared" si="38"/>
        <v>2112.3012640130137</v>
      </c>
    </row>
    <row r="2477" spans="1:13" x14ac:dyDescent="0.2">
      <c r="A2477">
        <v>2018</v>
      </c>
      <c r="B2477">
        <v>10</v>
      </c>
      <c r="C2477" t="s">
        <v>59</v>
      </c>
      <c r="D2477">
        <v>5</v>
      </c>
      <c r="E2477" t="s">
        <v>39</v>
      </c>
      <c r="F2477" t="e">
        <f>VLOOKUP(A2477&amp;B2477&amp;C2477&amp;D2477&amp;E2477,average_median_rates_2_aptFINAL!A:P,16,FALSE)</f>
        <v>#N/A</v>
      </c>
      <c r="G2477">
        <f>VLOOKUP(A2477&amp;B2477&amp;C2477&amp;3&amp;E2477,average_median_rates_2_aptFINAL!A:P,16,FALSE)</f>
        <v>1681.371790191067</v>
      </c>
      <c r="H2477">
        <f>IF(D2477&lt;=3,VLOOKUP(A2477&amp;D2477,[1]ratio_condo_family!$A:$F,6,FALSE),0)</f>
        <v>0</v>
      </c>
      <c r="I2477">
        <f>VLOOKUP(A2477&amp;3,[1]ratio_condo_family!$A:$F,6,FALSE)</f>
        <v>1.2488391697927674</v>
      </c>
      <c r="J2477">
        <f>VLOOKUP(A2477,[1]ratio_family_bedrooms!$A:$K,9,FALSE)</f>
        <v>1.0588235294117647</v>
      </c>
      <c r="K2477">
        <f>VLOOKUP(A2477,[1]ratio_family_bedrooms!$A:$K,10,FALSE)</f>
        <v>1.2222222222222221</v>
      </c>
      <c r="L2477">
        <f>VLOOKUP(A2477,[1]ratio_family_bedrooms!$A:$K,11,FALSE)</f>
        <v>1.5</v>
      </c>
      <c r="M2477">
        <f t="shared" si="38"/>
        <v>2717.3402889796589</v>
      </c>
    </row>
    <row r="2478" spans="1:13" x14ac:dyDescent="0.2">
      <c r="A2478">
        <v>2018</v>
      </c>
      <c r="B2478">
        <v>10</v>
      </c>
      <c r="C2478" t="s">
        <v>59</v>
      </c>
      <c r="D2478">
        <v>5</v>
      </c>
      <c r="E2478" t="s">
        <v>40</v>
      </c>
      <c r="F2478" t="e">
        <f>VLOOKUP(A2478&amp;B2478&amp;C2478&amp;D2478&amp;E2478,average_median_rates_2_aptFINAL!A:P,16,FALSE)</f>
        <v>#N/A</v>
      </c>
      <c r="G2478">
        <f>VLOOKUP(A2478&amp;B2478&amp;C2478&amp;3&amp;E2478,average_median_rates_2_aptFINAL!A:P,16,FALSE)</f>
        <v>1719</v>
      </c>
      <c r="H2478">
        <f>IF(D2478&lt;=3,VLOOKUP(A2478&amp;D2478,[1]ratio_condo_family!$A:$F,6,FALSE),0)</f>
        <v>0</v>
      </c>
      <c r="I2478">
        <f>VLOOKUP(A2478&amp;3,[1]ratio_condo_family!$A:$F,6,FALSE)</f>
        <v>1.2488391697927674</v>
      </c>
      <c r="J2478">
        <f>VLOOKUP(A2478,[1]ratio_family_bedrooms!$A:$K,9,FALSE)</f>
        <v>1.0588235294117647</v>
      </c>
      <c r="K2478">
        <f>VLOOKUP(A2478,[1]ratio_family_bedrooms!$A:$K,10,FALSE)</f>
        <v>1.2222222222222221</v>
      </c>
      <c r="L2478">
        <f>VLOOKUP(A2478,[1]ratio_family_bedrooms!$A:$K,11,FALSE)</f>
        <v>1.5</v>
      </c>
      <c r="M2478">
        <f t="shared" si="38"/>
        <v>2778.1529248954635</v>
      </c>
    </row>
    <row r="2479" spans="1:13" x14ac:dyDescent="0.2">
      <c r="A2479">
        <v>2018</v>
      </c>
      <c r="B2479">
        <v>10</v>
      </c>
      <c r="C2479" t="s">
        <v>59</v>
      </c>
      <c r="D2479">
        <v>5</v>
      </c>
      <c r="E2479" t="s">
        <v>41</v>
      </c>
      <c r="F2479" t="e">
        <f>VLOOKUP(A2479&amp;B2479&amp;C2479&amp;D2479&amp;E2479,average_median_rates_2_aptFINAL!A:P,16,FALSE)</f>
        <v>#N/A</v>
      </c>
      <c r="G2479">
        <f>VLOOKUP(A2479&amp;B2479&amp;C2479&amp;3&amp;E2479,average_median_rates_2_aptFINAL!A:P,16,FALSE)</f>
        <v>1370</v>
      </c>
      <c r="H2479">
        <f>IF(D2479&lt;=3,VLOOKUP(A2479&amp;D2479,[1]ratio_condo_family!$A:$F,6,FALSE),0)</f>
        <v>0</v>
      </c>
      <c r="I2479">
        <f>VLOOKUP(A2479&amp;3,[1]ratio_condo_family!$A:$F,6,FALSE)</f>
        <v>1.2488391697927674</v>
      </c>
      <c r="J2479">
        <f>VLOOKUP(A2479,[1]ratio_family_bedrooms!$A:$K,9,FALSE)</f>
        <v>1.0588235294117647</v>
      </c>
      <c r="K2479">
        <f>VLOOKUP(A2479,[1]ratio_family_bedrooms!$A:$K,10,FALSE)</f>
        <v>1.2222222222222221</v>
      </c>
      <c r="L2479">
        <f>VLOOKUP(A2479,[1]ratio_family_bedrooms!$A:$K,11,FALSE)</f>
        <v>1.5</v>
      </c>
      <c r="M2479">
        <f t="shared" si="38"/>
        <v>2214.1183869149413</v>
      </c>
    </row>
    <row r="2480" spans="1:13" x14ac:dyDescent="0.2">
      <c r="A2480">
        <v>2018</v>
      </c>
      <c r="B2480">
        <v>10</v>
      </c>
      <c r="C2480" t="s">
        <v>59</v>
      </c>
      <c r="D2480">
        <v>5</v>
      </c>
      <c r="E2480" t="s">
        <v>42</v>
      </c>
      <c r="F2480" t="e">
        <f>VLOOKUP(A2480&amp;B2480&amp;C2480&amp;D2480&amp;E2480,average_median_rates_2_aptFINAL!A:P,16,FALSE)</f>
        <v>#N/A</v>
      </c>
      <c r="G2480">
        <f>VLOOKUP(A2480&amp;B2480&amp;C2480&amp;3&amp;E2480,average_median_rates_2_aptFINAL!A:P,16,FALSE)</f>
        <v>1444</v>
      </c>
      <c r="H2480">
        <f>IF(D2480&lt;=3,VLOOKUP(A2480&amp;D2480,[1]ratio_condo_family!$A:$F,6,FALSE),0)</f>
        <v>0</v>
      </c>
      <c r="I2480">
        <f>VLOOKUP(A2480&amp;3,[1]ratio_condo_family!$A:$F,6,FALSE)</f>
        <v>1.2488391697927674</v>
      </c>
      <c r="J2480">
        <f>VLOOKUP(A2480,[1]ratio_family_bedrooms!$A:$K,9,FALSE)</f>
        <v>1.0588235294117647</v>
      </c>
      <c r="K2480">
        <f>VLOOKUP(A2480,[1]ratio_family_bedrooms!$A:$K,10,FALSE)</f>
        <v>1.2222222222222221</v>
      </c>
      <c r="L2480">
        <f>VLOOKUP(A2480,[1]ratio_family_bedrooms!$A:$K,11,FALSE)</f>
        <v>1.5</v>
      </c>
      <c r="M2480">
        <f t="shared" si="38"/>
        <v>2333.7131027045079</v>
      </c>
    </row>
    <row r="2481" spans="1:13" x14ac:dyDescent="0.2">
      <c r="A2481">
        <v>2018</v>
      </c>
      <c r="B2481">
        <v>10</v>
      </c>
      <c r="C2481" t="s">
        <v>59</v>
      </c>
      <c r="D2481">
        <v>5</v>
      </c>
      <c r="E2481" t="s">
        <v>43</v>
      </c>
      <c r="F2481" t="e">
        <f>VLOOKUP(A2481&amp;B2481&amp;C2481&amp;D2481&amp;E2481,average_median_rates_2_aptFINAL!A:P,16,FALSE)</f>
        <v>#N/A</v>
      </c>
      <c r="G2481">
        <f>VLOOKUP(A2481&amp;B2481&amp;C2481&amp;3&amp;E2481,average_median_rates_2_aptFINAL!A:P,16,FALSE)</f>
        <v>1921</v>
      </c>
      <c r="H2481">
        <f>IF(D2481&lt;=3,VLOOKUP(A2481&amp;D2481,[1]ratio_condo_family!$A:$F,6,FALSE),0)</f>
        <v>0</v>
      </c>
      <c r="I2481">
        <f>VLOOKUP(A2481&amp;3,[1]ratio_condo_family!$A:$F,6,FALSE)</f>
        <v>1.2488391697927674</v>
      </c>
      <c r="J2481">
        <f>VLOOKUP(A2481,[1]ratio_family_bedrooms!$A:$K,9,FALSE)</f>
        <v>1.0588235294117647</v>
      </c>
      <c r="K2481">
        <f>VLOOKUP(A2481,[1]ratio_family_bedrooms!$A:$K,10,FALSE)</f>
        <v>1.2222222222222221</v>
      </c>
      <c r="L2481">
        <f>VLOOKUP(A2481,[1]ratio_family_bedrooms!$A:$K,11,FALSE)</f>
        <v>1.5</v>
      </c>
      <c r="M2481">
        <f t="shared" si="38"/>
        <v>3104.6141761048193</v>
      </c>
    </row>
    <row r="2482" spans="1:13" x14ac:dyDescent="0.2">
      <c r="A2482">
        <v>2018</v>
      </c>
      <c r="B2482">
        <v>10</v>
      </c>
      <c r="C2482" t="s">
        <v>59</v>
      </c>
      <c r="D2482">
        <v>5</v>
      </c>
      <c r="E2482" t="s">
        <v>60</v>
      </c>
      <c r="F2482" t="e">
        <f>VLOOKUP(A2482&amp;B2482&amp;C2482&amp;D2482&amp;E2482,average_median_rates_2_aptFINAL!A:P,16,FALSE)</f>
        <v>#N/A</v>
      </c>
      <c r="G2482">
        <f>VLOOKUP(A2482&amp;B2482&amp;C2482&amp;3&amp;E2482,average_median_rates_2_aptFINAL!A:P,16,FALSE)</f>
        <v>1740.5190458804914</v>
      </c>
      <c r="H2482">
        <f>IF(D2482&lt;=3,VLOOKUP(A2482&amp;D2482,[1]ratio_condo_family!$A:$F,6,FALSE),0)</f>
        <v>0</v>
      </c>
      <c r="I2482">
        <f>VLOOKUP(A2482&amp;3,[1]ratio_condo_family!$A:$F,6,FALSE)</f>
        <v>1.2488391697927674</v>
      </c>
      <c r="J2482">
        <f>VLOOKUP(A2482,[1]ratio_family_bedrooms!$A:$K,9,FALSE)</f>
        <v>1.0588235294117647</v>
      </c>
      <c r="K2482">
        <f>VLOOKUP(A2482,[1]ratio_family_bedrooms!$A:$K,10,FALSE)</f>
        <v>1.2222222222222221</v>
      </c>
      <c r="L2482">
        <f>VLOOKUP(A2482,[1]ratio_family_bedrooms!$A:$K,11,FALSE)</f>
        <v>1.5</v>
      </c>
      <c r="M2482">
        <f t="shared" si="38"/>
        <v>2812.9308191676259</v>
      </c>
    </row>
    <row r="2483" spans="1:13" x14ac:dyDescent="0.2">
      <c r="A2483">
        <v>2018</v>
      </c>
      <c r="B2483">
        <v>10</v>
      </c>
      <c r="C2483" t="s">
        <v>59</v>
      </c>
      <c r="D2483">
        <v>6</v>
      </c>
      <c r="E2483" t="s">
        <v>12</v>
      </c>
      <c r="F2483" t="e">
        <f>VLOOKUP(A2483&amp;B2483&amp;C2483&amp;D2483&amp;E2483,average_median_rates_2_aptFINAL!A:P,16,FALSE)</f>
        <v>#N/A</v>
      </c>
      <c r="G2483">
        <f>VLOOKUP(A2483&amp;B2483&amp;C2483&amp;3&amp;E2483,average_median_rates_2_aptFINAL!A:P,16,FALSE)</f>
        <v>3201</v>
      </c>
      <c r="H2483">
        <f>IF(D2483&lt;=3,VLOOKUP(A2483&amp;D2483,[1]ratio_condo_family!$A:$F,6,FALSE),0)</f>
        <v>0</v>
      </c>
      <c r="I2483">
        <f>VLOOKUP(A2483&amp;3,[1]ratio_condo_family!$A:$F,6,FALSE)</f>
        <v>1.2488391697927674</v>
      </c>
      <c r="J2483">
        <f>VLOOKUP(A2483,[1]ratio_family_bedrooms!$A:$K,9,FALSE)</f>
        <v>1.0588235294117647</v>
      </c>
      <c r="K2483">
        <f>VLOOKUP(A2483,[1]ratio_family_bedrooms!$A:$K,10,FALSE)</f>
        <v>1.2222222222222221</v>
      </c>
      <c r="L2483">
        <f>VLOOKUP(A2483,[1]ratio_family_bedrooms!$A:$K,11,FALSE)</f>
        <v>1.5</v>
      </c>
      <c r="M2483">
        <f t="shared" si="38"/>
        <v>7759.9192954540813</v>
      </c>
    </row>
    <row r="2484" spans="1:13" x14ac:dyDescent="0.2">
      <c r="A2484">
        <v>2018</v>
      </c>
      <c r="B2484">
        <v>10</v>
      </c>
      <c r="C2484" t="s">
        <v>59</v>
      </c>
      <c r="D2484">
        <v>6</v>
      </c>
      <c r="E2484" t="s">
        <v>16</v>
      </c>
      <c r="F2484" t="e">
        <f>VLOOKUP(A2484&amp;B2484&amp;C2484&amp;D2484&amp;E2484,average_median_rates_2_aptFINAL!A:P,16,FALSE)</f>
        <v>#N/A</v>
      </c>
      <c r="G2484">
        <f>VLOOKUP(A2484&amp;B2484&amp;C2484&amp;3&amp;E2484,average_median_rates_2_aptFINAL!A:P,16,FALSE)</f>
        <v>3586</v>
      </c>
      <c r="H2484">
        <f>IF(D2484&lt;=3,VLOOKUP(A2484&amp;D2484,[1]ratio_condo_family!$A:$F,6,FALSE),0)</f>
        <v>0</v>
      </c>
      <c r="I2484">
        <f>VLOOKUP(A2484&amp;3,[1]ratio_condo_family!$A:$F,6,FALSE)</f>
        <v>1.2488391697927674</v>
      </c>
      <c r="J2484">
        <f>VLOOKUP(A2484,[1]ratio_family_bedrooms!$A:$K,9,FALSE)</f>
        <v>1.0588235294117647</v>
      </c>
      <c r="K2484">
        <f>VLOOKUP(A2484,[1]ratio_family_bedrooms!$A:$K,10,FALSE)</f>
        <v>1.2222222222222221</v>
      </c>
      <c r="L2484">
        <f>VLOOKUP(A2484,[1]ratio_family_bedrooms!$A:$K,11,FALSE)</f>
        <v>1.5</v>
      </c>
      <c r="M2484">
        <f t="shared" si="38"/>
        <v>8693.2429220550875</v>
      </c>
    </row>
    <row r="2485" spans="1:13" x14ac:dyDescent="0.2">
      <c r="A2485">
        <v>2018</v>
      </c>
      <c r="B2485">
        <v>10</v>
      </c>
      <c r="C2485" t="s">
        <v>59</v>
      </c>
      <c r="D2485">
        <v>6</v>
      </c>
      <c r="E2485" t="s">
        <v>17</v>
      </c>
      <c r="F2485" t="e">
        <f>VLOOKUP(A2485&amp;B2485&amp;C2485&amp;D2485&amp;E2485,average_median_rates_2_aptFINAL!A:P,16,FALSE)</f>
        <v>#N/A</v>
      </c>
      <c r="G2485">
        <f>VLOOKUP(A2485&amp;B2485&amp;C2485&amp;3&amp;E2485,average_median_rates_2_aptFINAL!A:P,16,FALSE)</f>
        <v>3511</v>
      </c>
      <c r="H2485">
        <f>IF(D2485&lt;=3,VLOOKUP(A2485&amp;D2485,[1]ratio_condo_family!$A:$F,6,FALSE),0)</f>
        <v>0</v>
      </c>
      <c r="I2485">
        <f>VLOOKUP(A2485&amp;3,[1]ratio_condo_family!$A:$F,6,FALSE)</f>
        <v>1.2488391697927674</v>
      </c>
      <c r="J2485">
        <f>VLOOKUP(A2485,[1]ratio_family_bedrooms!$A:$K,9,FALSE)</f>
        <v>1.0588235294117647</v>
      </c>
      <c r="K2485">
        <f>VLOOKUP(A2485,[1]ratio_family_bedrooms!$A:$K,10,FALSE)</f>
        <v>1.2222222222222221</v>
      </c>
      <c r="L2485">
        <f>VLOOKUP(A2485,[1]ratio_family_bedrooms!$A:$K,11,FALSE)</f>
        <v>1.5</v>
      </c>
      <c r="M2485">
        <f t="shared" si="38"/>
        <v>8511.426631158789</v>
      </c>
    </row>
    <row r="2486" spans="1:13" x14ac:dyDescent="0.2">
      <c r="A2486">
        <v>2018</v>
      </c>
      <c r="B2486">
        <v>10</v>
      </c>
      <c r="C2486" t="s">
        <v>59</v>
      </c>
      <c r="D2486">
        <v>6</v>
      </c>
      <c r="E2486" t="s">
        <v>19</v>
      </c>
      <c r="F2486" t="e">
        <f>VLOOKUP(A2486&amp;B2486&amp;C2486&amp;D2486&amp;E2486,average_median_rates_2_aptFINAL!A:P,16,FALSE)</f>
        <v>#N/A</v>
      </c>
      <c r="G2486">
        <f>VLOOKUP(A2486&amp;B2486&amp;C2486&amp;3&amp;E2486,average_median_rates_2_aptFINAL!A:P,16,FALSE)</f>
        <v>2370</v>
      </c>
      <c r="H2486">
        <f>IF(D2486&lt;=3,VLOOKUP(A2486&amp;D2486,[1]ratio_condo_family!$A:$F,6,FALSE),0)</f>
        <v>0</v>
      </c>
      <c r="I2486">
        <f>VLOOKUP(A2486&amp;3,[1]ratio_condo_family!$A:$F,6,FALSE)</f>
        <v>1.2488391697927674</v>
      </c>
      <c r="J2486">
        <f>VLOOKUP(A2486,[1]ratio_family_bedrooms!$A:$K,9,FALSE)</f>
        <v>1.0588235294117647</v>
      </c>
      <c r="K2486">
        <f>VLOOKUP(A2486,[1]ratio_family_bedrooms!$A:$K,10,FALSE)</f>
        <v>1.2222222222222221</v>
      </c>
      <c r="L2486">
        <f>VLOOKUP(A2486,[1]ratio_family_bedrooms!$A:$K,11,FALSE)</f>
        <v>1.5</v>
      </c>
      <c r="M2486">
        <f t="shared" si="38"/>
        <v>5745.394792323078</v>
      </c>
    </row>
    <row r="2487" spans="1:13" x14ac:dyDescent="0.2">
      <c r="A2487">
        <v>2018</v>
      </c>
      <c r="B2487">
        <v>10</v>
      </c>
      <c r="C2487" t="s">
        <v>59</v>
      </c>
      <c r="D2487">
        <v>6</v>
      </c>
      <c r="E2487" t="s">
        <v>20</v>
      </c>
      <c r="F2487" t="e">
        <f>VLOOKUP(A2487&amp;B2487&amp;C2487&amp;D2487&amp;E2487,average_median_rates_2_aptFINAL!A:P,16,FALSE)</f>
        <v>#N/A</v>
      </c>
      <c r="G2487">
        <f>VLOOKUP(A2487&amp;B2487&amp;C2487&amp;3&amp;E2487,average_median_rates_2_aptFINAL!A:P,16,FALSE)</f>
        <v>2931.3543568212181</v>
      </c>
      <c r="H2487">
        <f>IF(D2487&lt;=3,VLOOKUP(A2487&amp;D2487,[1]ratio_condo_family!$A:$F,6,FALSE),0)</f>
        <v>0</v>
      </c>
      <c r="I2487">
        <f>VLOOKUP(A2487&amp;3,[1]ratio_condo_family!$A:$F,6,FALSE)</f>
        <v>1.2488391697927674</v>
      </c>
      <c r="J2487">
        <f>VLOOKUP(A2487,[1]ratio_family_bedrooms!$A:$K,9,FALSE)</f>
        <v>1.0588235294117647</v>
      </c>
      <c r="K2487">
        <f>VLOOKUP(A2487,[1]ratio_family_bedrooms!$A:$K,10,FALSE)</f>
        <v>1.2222222222222221</v>
      </c>
      <c r="L2487">
        <f>VLOOKUP(A2487,[1]ratio_family_bedrooms!$A:$K,11,FALSE)</f>
        <v>1.5</v>
      </c>
      <c r="M2487">
        <f t="shared" si="38"/>
        <v>7106.2396861325706</v>
      </c>
    </row>
    <row r="2488" spans="1:13" x14ac:dyDescent="0.2">
      <c r="A2488">
        <v>2018</v>
      </c>
      <c r="B2488">
        <v>10</v>
      </c>
      <c r="C2488" t="s">
        <v>59</v>
      </c>
      <c r="D2488">
        <v>6</v>
      </c>
      <c r="E2488" t="s">
        <v>21</v>
      </c>
      <c r="F2488" t="e">
        <f>VLOOKUP(A2488&amp;B2488&amp;C2488&amp;D2488&amp;E2488,average_median_rates_2_aptFINAL!A:P,16,FALSE)</f>
        <v>#N/A</v>
      </c>
      <c r="G2488">
        <f>VLOOKUP(A2488&amp;B2488&amp;C2488&amp;3&amp;E2488,average_median_rates_2_aptFINAL!A:P,16,FALSE)</f>
        <v>3082</v>
      </c>
      <c r="H2488">
        <f>IF(D2488&lt;=3,VLOOKUP(A2488&amp;D2488,[1]ratio_condo_family!$A:$F,6,FALSE),0)</f>
        <v>0</v>
      </c>
      <c r="I2488">
        <f>VLOOKUP(A2488&amp;3,[1]ratio_condo_family!$A:$F,6,FALSE)</f>
        <v>1.2488391697927674</v>
      </c>
      <c r="J2488">
        <f>VLOOKUP(A2488,[1]ratio_family_bedrooms!$A:$K,9,FALSE)</f>
        <v>1.0588235294117647</v>
      </c>
      <c r="K2488">
        <f>VLOOKUP(A2488,[1]ratio_family_bedrooms!$A:$K,10,FALSE)</f>
        <v>1.2222222222222221</v>
      </c>
      <c r="L2488">
        <f>VLOOKUP(A2488,[1]ratio_family_bedrooms!$A:$K,11,FALSE)</f>
        <v>1.5</v>
      </c>
      <c r="M2488">
        <f t="shared" si="38"/>
        <v>7471.4374472319523</v>
      </c>
    </row>
    <row r="2489" spans="1:13" x14ac:dyDescent="0.2">
      <c r="A2489">
        <v>2018</v>
      </c>
      <c r="B2489">
        <v>10</v>
      </c>
      <c r="C2489" t="s">
        <v>59</v>
      </c>
      <c r="D2489">
        <v>6</v>
      </c>
      <c r="E2489" t="s">
        <v>23</v>
      </c>
      <c r="F2489" t="e">
        <f>VLOOKUP(A2489&amp;B2489&amp;C2489&amp;D2489&amp;E2489,average_median_rates_2_aptFINAL!A:P,16,FALSE)</f>
        <v>#N/A</v>
      </c>
      <c r="G2489">
        <f>VLOOKUP(A2489&amp;B2489&amp;C2489&amp;3&amp;E2489,average_median_rates_2_aptFINAL!A:P,16,FALSE)</f>
        <v>1477</v>
      </c>
      <c r="H2489">
        <f>IF(D2489&lt;=3,VLOOKUP(A2489&amp;D2489,[1]ratio_condo_family!$A:$F,6,FALSE),0)</f>
        <v>0</v>
      </c>
      <c r="I2489">
        <f>VLOOKUP(A2489&amp;3,[1]ratio_condo_family!$A:$F,6,FALSE)</f>
        <v>1.2488391697927674</v>
      </c>
      <c r="J2489">
        <f>VLOOKUP(A2489,[1]ratio_family_bedrooms!$A:$K,9,FALSE)</f>
        <v>1.0588235294117647</v>
      </c>
      <c r="K2489">
        <f>VLOOKUP(A2489,[1]ratio_family_bedrooms!$A:$K,10,FALSE)</f>
        <v>1.2222222222222221</v>
      </c>
      <c r="L2489">
        <f>VLOOKUP(A2489,[1]ratio_family_bedrooms!$A:$K,11,FALSE)</f>
        <v>1.5</v>
      </c>
      <c r="M2489">
        <f t="shared" si="38"/>
        <v>3580.5688220511338</v>
      </c>
    </row>
    <row r="2490" spans="1:13" x14ac:dyDescent="0.2">
      <c r="A2490">
        <v>2018</v>
      </c>
      <c r="B2490">
        <v>10</v>
      </c>
      <c r="C2490" t="s">
        <v>59</v>
      </c>
      <c r="D2490">
        <v>6</v>
      </c>
      <c r="E2490" t="s">
        <v>24</v>
      </c>
      <c r="F2490" t="e">
        <f>VLOOKUP(A2490&amp;B2490&amp;C2490&amp;D2490&amp;E2490,average_median_rates_2_aptFINAL!A:P,16,FALSE)</f>
        <v>#N/A</v>
      </c>
      <c r="G2490">
        <f>VLOOKUP(A2490&amp;B2490&amp;C2490&amp;3&amp;E2490,average_median_rates_2_aptFINAL!A:P,16,FALSE)</f>
        <v>1783.9151302178407</v>
      </c>
      <c r="H2490">
        <f>IF(D2490&lt;=3,VLOOKUP(A2490&amp;D2490,[1]ratio_condo_family!$A:$F,6,FALSE),0)</f>
        <v>0</v>
      </c>
      <c r="I2490">
        <f>VLOOKUP(A2490&amp;3,[1]ratio_condo_family!$A:$F,6,FALSE)</f>
        <v>1.2488391697927674</v>
      </c>
      <c r="J2490">
        <f>VLOOKUP(A2490,[1]ratio_family_bedrooms!$A:$K,9,FALSE)</f>
        <v>1.0588235294117647</v>
      </c>
      <c r="K2490">
        <f>VLOOKUP(A2490,[1]ratio_family_bedrooms!$A:$K,10,FALSE)</f>
        <v>1.2222222222222221</v>
      </c>
      <c r="L2490">
        <f>VLOOKUP(A2490,[1]ratio_family_bedrooms!$A:$K,11,FALSE)</f>
        <v>1.5</v>
      </c>
      <c r="M2490">
        <f t="shared" si="38"/>
        <v>4324.5977633333032</v>
      </c>
    </row>
    <row r="2491" spans="1:13" x14ac:dyDescent="0.2">
      <c r="A2491">
        <v>2018</v>
      </c>
      <c r="B2491">
        <v>10</v>
      </c>
      <c r="C2491" t="s">
        <v>59</v>
      </c>
      <c r="D2491">
        <v>6</v>
      </c>
      <c r="E2491" t="s">
        <v>25</v>
      </c>
      <c r="F2491" t="e">
        <f>VLOOKUP(A2491&amp;B2491&amp;C2491&amp;D2491&amp;E2491,average_median_rates_2_aptFINAL!A:P,16,FALSE)</f>
        <v>#N/A</v>
      </c>
      <c r="G2491">
        <f>VLOOKUP(A2491&amp;B2491&amp;C2491&amp;3&amp;E2491,average_median_rates_2_aptFINAL!A:P,16,FALSE)</f>
        <v>1466</v>
      </c>
      <c r="H2491">
        <f>IF(D2491&lt;=3,VLOOKUP(A2491&amp;D2491,[1]ratio_condo_family!$A:$F,6,FALSE),0)</f>
        <v>0</v>
      </c>
      <c r="I2491">
        <f>VLOOKUP(A2491&amp;3,[1]ratio_condo_family!$A:$F,6,FALSE)</f>
        <v>1.2488391697927674</v>
      </c>
      <c r="J2491">
        <f>VLOOKUP(A2491,[1]ratio_family_bedrooms!$A:$K,9,FALSE)</f>
        <v>1.0588235294117647</v>
      </c>
      <c r="K2491">
        <f>VLOOKUP(A2491,[1]ratio_family_bedrooms!$A:$K,10,FALSE)</f>
        <v>1.2222222222222221</v>
      </c>
      <c r="L2491">
        <f>VLOOKUP(A2491,[1]ratio_family_bedrooms!$A:$K,11,FALSE)</f>
        <v>1.5</v>
      </c>
      <c r="M2491">
        <f t="shared" si="38"/>
        <v>3553.9024327196767</v>
      </c>
    </row>
    <row r="2492" spans="1:13" x14ac:dyDescent="0.2">
      <c r="A2492">
        <v>2018</v>
      </c>
      <c r="B2492">
        <v>10</v>
      </c>
      <c r="C2492" t="s">
        <v>59</v>
      </c>
      <c r="D2492">
        <v>6</v>
      </c>
      <c r="E2492" t="s">
        <v>26</v>
      </c>
      <c r="F2492" t="e">
        <f>VLOOKUP(A2492&amp;B2492&amp;C2492&amp;D2492&amp;E2492,average_median_rates_2_aptFINAL!A:P,16,FALSE)</f>
        <v>#N/A</v>
      </c>
      <c r="G2492">
        <f>VLOOKUP(A2492&amp;B2492&amp;C2492&amp;3&amp;E2492,average_median_rates_2_aptFINAL!A:P,16,FALSE)</f>
        <v>1365</v>
      </c>
      <c r="H2492">
        <f>IF(D2492&lt;=3,VLOOKUP(A2492&amp;D2492,[1]ratio_condo_family!$A:$F,6,FALSE),0)</f>
        <v>0</v>
      </c>
      <c r="I2492">
        <f>VLOOKUP(A2492&amp;3,[1]ratio_condo_family!$A:$F,6,FALSE)</f>
        <v>1.2488391697927674</v>
      </c>
      <c r="J2492">
        <f>VLOOKUP(A2492,[1]ratio_family_bedrooms!$A:$K,9,FALSE)</f>
        <v>1.0588235294117647</v>
      </c>
      <c r="K2492">
        <f>VLOOKUP(A2492,[1]ratio_family_bedrooms!$A:$K,10,FALSE)</f>
        <v>1.2222222222222221</v>
      </c>
      <c r="L2492">
        <f>VLOOKUP(A2492,[1]ratio_family_bedrooms!$A:$K,11,FALSE)</f>
        <v>1.5</v>
      </c>
      <c r="M2492">
        <f t="shared" si="38"/>
        <v>3309.0564943126592</v>
      </c>
    </row>
    <row r="2493" spans="1:13" x14ac:dyDescent="0.2">
      <c r="A2493">
        <v>2018</v>
      </c>
      <c r="B2493">
        <v>10</v>
      </c>
      <c r="C2493" t="s">
        <v>59</v>
      </c>
      <c r="D2493">
        <v>6</v>
      </c>
      <c r="E2493" t="s">
        <v>27</v>
      </c>
      <c r="F2493" t="e">
        <f>VLOOKUP(A2493&amp;B2493&amp;C2493&amp;D2493&amp;E2493,average_median_rates_2_aptFINAL!A:P,16,FALSE)</f>
        <v>#N/A</v>
      </c>
      <c r="G2493">
        <f>VLOOKUP(A2493&amp;B2493&amp;C2493&amp;3&amp;E2493,average_median_rates_2_aptFINAL!A:P,16,FALSE)</f>
        <v>2829</v>
      </c>
      <c r="H2493">
        <f>IF(D2493&lt;=3,VLOOKUP(A2493&amp;D2493,[1]ratio_condo_family!$A:$F,6,FALSE),0)</f>
        <v>0</v>
      </c>
      <c r="I2493">
        <f>VLOOKUP(A2493&amp;3,[1]ratio_condo_family!$A:$F,6,FALSE)</f>
        <v>1.2488391697927674</v>
      </c>
      <c r="J2493">
        <f>VLOOKUP(A2493,[1]ratio_family_bedrooms!$A:$K,9,FALSE)</f>
        <v>1.0588235294117647</v>
      </c>
      <c r="K2493">
        <f>VLOOKUP(A2493,[1]ratio_family_bedrooms!$A:$K,10,FALSE)</f>
        <v>1.2222222222222221</v>
      </c>
      <c r="L2493">
        <f>VLOOKUP(A2493,[1]ratio_family_bedrooms!$A:$K,11,FALSE)</f>
        <v>1.5</v>
      </c>
      <c r="M2493">
        <f t="shared" si="38"/>
        <v>6858.1104926084336</v>
      </c>
    </row>
    <row r="2494" spans="1:13" x14ac:dyDescent="0.2">
      <c r="A2494">
        <v>2018</v>
      </c>
      <c r="B2494">
        <v>10</v>
      </c>
      <c r="C2494" t="s">
        <v>59</v>
      </c>
      <c r="D2494">
        <v>6</v>
      </c>
      <c r="E2494" t="s">
        <v>28</v>
      </c>
      <c r="F2494" t="e">
        <f>VLOOKUP(A2494&amp;B2494&amp;C2494&amp;D2494&amp;E2494,average_median_rates_2_aptFINAL!A:P,16,FALSE)</f>
        <v>#N/A</v>
      </c>
      <c r="G2494">
        <f>VLOOKUP(A2494&amp;B2494&amp;C2494&amp;3&amp;E2494,average_median_rates_2_aptFINAL!A:P,16,FALSE)</f>
        <v>1919</v>
      </c>
      <c r="H2494">
        <f>IF(D2494&lt;=3,VLOOKUP(A2494&amp;D2494,[1]ratio_condo_family!$A:$F,6,FALSE),0)</f>
        <v>0</v>
      </c>
      <c r="I2494">
        <f>VLOOKUP(A2494&amp;3,[1]ratio_condo_family!$A:$F,6,FALSE)</f>
        <v>1.2488391697927674</v>
      </c>
      <c r="J2494">
        <f>VLOOKUP(A2494,[1]ratio_family_bedrooms!$A:$K,9,FALSE)</f>
        <v>1.0588235294117647</v>
      </c>
      <c r="K2494">
        <f>VLOOKUP(A2494,[1]ratio_family_bedrooms!$A:$K,10,FALSE)</f>
        <v>1.2222222222222221</v>
      </c>
      <c r="L2494">
        <f>VLOOKUP(A2494,[1]ratio_family_bedrooms!$A:$K,11,FALSE)</f>
        <v>1.5</v>
      </c>
      <c r="M2494">
        <f t="shared" si="38"/>
        <v>4652.072829733328</v>
      </c>
    </row>
    <row r="2495" spans="1:13" x14ac:dyDescent="0.2">
      <c r="A2495">
        <v>2018</v>
      </c>
      <c r="B2495">
        <v>10</v>
      </c>
      <c r="C2495" t="s">
        <v>59</v>
      </c>
      <c r="D2495">
        <v>6</v>
      </c>
      <c r="E2495" t="s">
        <v>29</v>
      </c>
      <c r="F2495" t="e">
        <f>VLOOKUP(A2495&amp;B2495&amp;C2495&amp;D2495&amp;E2495,average_median_rates_2_aptFINAL!A:P,16,FALSE)</f>
        <v>#N/A</v>
      </c>
      <c r="G2495">
        <f>VLOOKUP(A2495&amp;B2495&amp;C2495&amp;3&amp;E2495,average_median_rates_2_aptFINAL!A:P,16,FALSE)</f>
        <v>1294</v>
      </c>
      <c r="H2495">
        <f>IF(D2495&lt;=3,VLOOKUP(A2495&amp;D2495,[1]ratio_condo_family!$A:$F,6,FALSE),0)</f>
        <v>0</v>
      </c>
      <c r="I2495">
        <f>VLOOKUP(A2495&amp;3,[1]ratio_condo_family!$A:$F,6,FALSE)</f>
        <v>1.2488391697927674</v>
      </c>
      <c r="J2495">
        <f>VLOOKUP(A2495,[1]ratio_family_bedrooms!$A:$K,9,FALSE)</f>
        <v>1.0588235294117647</v>
      </c>
      <c r="K2495">
        <f>VLOOKUP(A2495,[1]ratio_family_bedrooms!$A:$K,10,FALSE)</f>
        <v>1.2222222222222221</v>
      </c>
      <c r="L2495">
        <f>VLOOKUP(A2495,[1]ratio_family_bedrooms!$A:$K,11,FALSE)</f>
        <v>1.5</v>
      </c>
      <c r="M2495">
        <f t="shared" si="38"/>
        <v>3136.9370722641615</v>
      </c>
    </row>
    <row r="2496" spans="1:13" x14ac:dyDescent="0.2">
      <c r="A2496">
        <v>2018</v>
      </c>
      <c r="B2496">
        <v>10</v>
      </c>
      <c r="C2496" t="s">
        <v>59</v>
      </c>
      <c r="D2496">
        <v>6</v>
      </c>
      <c r="E2496" t="s">
        <v>31</v>
      </c>
      <c r="F2496" t="e">
        <f>VLOOKUP(A2496&amp;B2496&amp;C2496&amp;D2496&amp;E2496,average_median_rates_2_aptFINAL!A:P,16,FALSE)</f>
        <v>#N/A</v>
      </c>
      <c r="G2496">
        <f>VLOOKUP(A2496&amp;B2496&amp;C2496&amp;3&amp;E2496,average_median_rates_2_aptFINAL!A:P,16,FALSE)</f>
        <v>1914</v>
      </c>
      <c r="H2496">
        <f>IF(D2496&lt;=3,VLOOKUP(A2496&amp;D2496,[1]ratio_condo_family!$A:$F,6,FALSE),0)</f>
        <v>0</v>
      </c>
      <c r="I2496">
        <f>VLOOKUP(A2496&amp;3,[1]ratio_condo_family!$A:$F,6,FALSE)</f>
        <v>1.2488391697927674</v>
      </c>
      <c r="J2496">
        <f>VLOOKUP(A2496,[1]ratio_family_bedrooms!$A:$K,9,FALSE)</f>
        <v>1.0588235294117647</v>
      </c>
      <c r="K2496">
        <f>VLOOKUP(A2496,[1]ratio_family_bedrooms!$A:$K,10,FALSE)</f>
        <v>1.2222222222222221</v>
      </c>
      <c r="L2496">
        <f>VLOOKUP(A2496,[1]ratio_family_bedrooms!$A:$K,11,FALSE)</f>
        <v>1.5</v>
      </c>
      <c r="M2496">
        <f t="shared" si="38"/>
        <v>4639.951743673575</v>
      </c>
    </row>
    <row r="2497" spans="1:13" x14ac:dyDescent="0.2">
      <c r="A2497">
        <v>2018</v>
      </c>
      <c r="B2497">
        <v>10</v>
      </c>
      <c r="C2497" t="s">
        <v>59</v>
      </c>
      <c r="D2497">
        <v>6</v>
      </c>
      <c r="E2497" t="s">
        <v>32</v>
      </c>
      <c r="F2497" t="e">
        <f>VLOOKUP(A2497&amp;B2497&amp;C2497&amp;D2497&amp;E2497,average_median_rates_2_aptFINAL!A:P,16,FALSE)</f>
        <v>#N/A</v>
      </c>
      <c r="G2497">
        <f>VLOOKUP(A2497&amp;B2497&amp;C2497&amp;3&amp;E2497,average_median_rates_2_aptFINAL!A:P,16,FALSE)</f>
        <v>1860</v>
      </c>
      <c r="H2497">
        <f>IF(D2497&lt;=3,VLOOKUP(A2497&amp;D2497,[1]ratio_condo_family!$A:$F,6,FALSE),0)</f>
        <v>0</v>
      </c>
      <c r="I2497">
        <f>VLOOKUP(A2497&amp;3,[1]ratio_condo_family!$A:$F,6,FALSE)</f>
        <v>1.2488391697927674</v>
      </c>
      <c r="J2497">
        <f>VLOOKUP(A2497,[1]ratio_family_bedrooms!$A:$K,9,FALSE)</f>
        <v>1.0588235294117647</v>
      </c>
      <c r="K2497">
        <f>VLOOKUP(A2497,[1]ratio_family_bedrooms!$A:$K,10,FALSE)</f>
        <v>1.2222222222222221</v>
      </c>
      <c r="L2497">
        <f>VLOOKUP(A2497,[1]ratio_family_bedrooms!$A:$K,11,FALSE)</f>
        <v>1.5</v>
      </c>
      <c r="M2497">
        <f t="shared" si="38"/>
        <v>4509.0440142282387</v>
      </c>
    </row>
    <row r="2498" spans="1:13" x14ac:dyDescent="0.2">
      <c r="A2498">
        <v>2018</v>
      </c>
      <c r="B2498">
        <v>10</v>
      </c>
      <c r="C2498" t="s">
        <v>59</v>
      </c>
      <c r="D2498">
        <v>6</v>
      </c>
      <c r="E2498" t="s">
        <v>33</v>
      </c>
      <c r="F2498" t="e">
        <f>VLOOKUP(A2498&amp;B2498&amp;C2498&amp;D2498&amp;E2498,average_median_rates_2_aptFINAL!A:P,16,FALSE)</f>
        <v>#N/A</v>
      </c>
      <c r="G2498">
        <f>VLOOKUP(A2498&amp;B2498&amp;C2498&amp;3&amp;E2498,average_median_rates_2_aptFINAL!A:P,16,FALSE)</f>
        <v>2457</v>
      </c>
      <c r="H2498">
        <f>IF(D2498&lt;=3,VLOOKUP(A2498&amp;D2498,[1]ratio_condo_family!$A:$F,6,FALSE),0)</f>
        <v>0</v>
      </c>
      <c r="I2498">
        <f>VLOOKUP(A2498&amp;3,[1]ratio_condo_family!$A:$F,6,FALSE)</f>
        <v>1.2488391697927674</v>
      </c>
      <c r="J2498">
        <f>VLOOKUP(A2498,[1]ratio_family_bedrooms!$A:$K,9,FALSE)</f>
        <v>1.0588235294117647</v>
      </c>
      <c r="K2498">
        <f>VLOOKUP(A2498,[1]ratio_family_bedrooms!$A:$K,10,FALSE)</f>
        <v>1.2222222222222221</v>
      </c>
      <c r="L2498">
        <f>VLOOKUP(A2498,[1]ratio_family_bedrooms!$A:$K,11,FALSE)</f>
        <v>1.5</v>
      </c>
      <c r="M2498">
        <f t="shared" si="38"/>
        <v>5956.3016897627858</v>
      </c>
    </row>
    <row r="2499" spans="1:13" x14ac:dyDescent="0.2">
      <c r="A2499">
        <v>2018</v>
      </c>
      <c r="B2499">
        <v>10</v>
      </c>
      <c r="C2499" t="s">
        <v>59</v>
      </c>
      <c r="D2499">
        <v>6</v>
      </c>
      <c r="E2499" t="s">
        <v>34</v>
      </c>
      <c r="F2499" t="e">
        <f>VLOOKUP(A2499&amp;B2499&amp;C2499&amp;D2499&amp;E2499,average_median_rates_2_aptFINAL!A:P,16,FALSE)</f>
        <v>#N/A</v>
      </c>
      <c r="G2499">
        <f>VLOOKUP(A2499&amp;B2499&amp;C2499&amp;3&amp;E2499,average_median_rates_2_aptFINAL!A:P,16,FALSE)</f>
        <v>1780</v>
      </c>
      <c r="H2499">
        <f>IF(D2499&lt;=3,VLOOKUP(A2499&amp;D2499,[1]ratio_condo_family!$A:$F,6,FALSE),0)</f>
        <v>0</v>
      </c>
      <c r="I2499">
        <f>VLOOKUP(A2499&amp;3,[1]ratio_condo_family!$A:$F,6,FALSE)</f>
        <v>1.2488391697927674</v>
      </c>
      <c r="J2499">
        <f>VLOOKUP(A2499,[1]ratio_family_bedrooms!$A:$K,9,FALSE)</f>
        <v>1.0588235294117647</v>
      </c>
      <c r="K2499">
        <f>VLOOKUP(A2499,[1]ratio_family_bedrooms!$A:$K,10,FALSE)</f>
        <v>1.2222222222222221</v>
      </c>
      <c r="L2499">
        <f>VLOOKUP(A2499,[1]ratio_family_bedrooms!$A:$K,11,FALSE)</f>
        <v>1.5</v>
      </c>
      <c r="M2499">
        <f t="shared" ref="M2499:M2562" si="39">IF(D2499&lt;=3,F2499*H2499,IF(D2499=4,G2499*I2499*J2499,IF(D2499=5,G2499*I2499*J2499*K2499,IF(D2499=6,G2499*I2499*J2499*K2499*L2499,0))))</f>
        <v>4315.1066372721853</v>
      </c>
    </row>
    <row r="2500" spans="1:13" x14ac:dyDescent="0.2">
      <c r="A2500">
        <v>2018</v>
      </c>
      <c r="B2500">
        <v>10</v>
      </c>
      <c r="C2500" t="s">
        <v>59</v>
      </c>
      <c r="D2500">
        <v>6</v>
      </c>
      <c r="E2500" t="s">
        <v>35</v>
      </c>
      <c r="F2500" t="e">
        <f>VLOOKUP(A2500&amp;B2500&amp;C2500&amp;D2500&amp;E2500,average_median_rates_2_aptFINAL!A:P,16,FALSE)</f>
        <v>#N/A</v>
      </c>
      <c r="G2500">
        <f>VLOOKUP(A2500&amp;B2500&amp;C2500&amp;3&amp;E2500,average_median_rates_2_aptFINAL!A:P,16,FALSE)</f>
        <v>3621</v>
      </c>
      <c r="H2500">
        <f>IF(D2500&lt;=3,VLOOKUP(A2500&amp;D2500,[1]ratio_condo_family!$A:$F,6,FALSE),0)</f>
        <v>0</v>
      </c>
      <c r="I2500">
        <f>VLOOKUP(A2500&amp;3,[1]ratio_condo_family!$A:$F,6,FALSE)</f>
        <v>1.2488391697927674</v>
      </c>
      <c r="J2500">
        <f>VLOOKUP(A2500,[1]ratio_family_bedrooms!$A:$K,9,FALSE)</f>
        <v>1.0588235294117647</v>
      </c>
      <c r="K2500">
        <f>VLOOKUP(A2500,[1]ratio_family_bedrooms!$A:$K,10,FALSE)</f>
        <v>1.2222222222222221</v>
      </c>
      <c r="L2500">
        <f>VLOOKUP(A2500,[1]ratio_family_bedrooms!$A:$K,11,FALSE)</f>
        <v>1.5</v>
      </c>
      <c r="M2500">
        <f t="shared" si="39"/>
        <v>8778.0905244733622</v>
      </c>
    </row>
    <row r="2501" spans="1:13" x14ac:dyDescent="0.2">
      <c r="A2501">
        <v>2018</v>
      </c>
      <c r="B2501">
        <v>10</v>
      </c>
      <c r="C2501" t="s">
        <v>59</v>
      </c>
      <c r="D2501">
        <v>6</v>
      </c>
      <c r="E2501" t="s">
        <v>36</v>
      </c>
      <c r="F2501" t="e">
        <f>VLOOKUP(A2501&amp;B2501&amp;C2501&amp;D2501&amp;E2501,average_median_rates_2_aptFINAL!A:P,16,FALSE)</f>
        <v>#N/A</v>
      </c>
      <c r="G2501">
        <f>VLOOKUP(A2501&amp;B2501&amp;C2501&amp;3&amp;E2501,average_median_rates_2_aptFINAL!A:P,16,FALSE)</f>
        <v>1730</v>
      </c>
      <c r="H2501">
        <f>IF(D2501&lt;=3,VLOOKUP(A2501&amp;D2501,[1]ratio_condo_family!$A:$F,6,FALSE),0)</f>
        <v>0</v>
      </c>
      <c r="I2501">
        <f>VLOOKUP(A2501&amp;3,[1]ratio_condo_family!$A:$F,6,FALSE)</f>
        <v>1.2488391697927674</v>
      </c>
      <c r="J2501">
        <f>VLOOKUP(A2501,[1]ratio_family_bedrooms!$A:$K,9,FALSE)</f>
        <v>1.0588235294117647</v>
      </c>
      <c r="K2501">
        <f>VLOOKUP(A2501,[1]ratio_family_bedrooms!$A:$K,10,FALSE)</f>
        <v>1.2222222222222221</v>
      </c>
      <c r="L2501">
        <f>VLOOKUP(A2501,[1]ratio_family_bedrooms!$A:$K,11,FALSE)</f>
        <v>1.5</v>
      </c>
      <c r="M2501">
        <f t="shared" si="39"/>
        <v>4193.8957766746526</v>
      </c>
    </row>
    <row r="2502" spans="1:13" x14ac:dyDescent="0.2">
      <c r="A2502">
        <v>2018</v>
      </c>
      <c r="B2502">
        <v>10</v>
      </c>
      <c r="C2502" t="s">
        <v>59</v>
      </c>
      <c r="D2502">
        <v>6</v>
      </c>
      <c r="E2502" t="s">
        <v>37</v>
      </c>
      <c r="F2502" t="e">
        <f>VLOOKUP(A2502&amp;B2502&amp;C2502&amp;D2502&amp;E2502,average_median_rates_2_aptFINAL!A:P,16,FALSE)</f>
        <v>#N/A</v>
      </c>
      <c r="G2502">
        <f>VLOOKUP(A2502&amp;B2502&amp;C2502&amp;3&amp;E2502,average_median_rates_2_aptFINAL!A:P,16,FALSE)</f>
        <v>1311.1921278186342</v>
      </c>
      <c r="H2502">
        <f>IF(D2502&lt;=3,VLOOKUP(A2502&amp;D2502,[1]ratio_condo_family!$A:$F,6,FALSE),0)</f>
        <v>0</v>
      </c>
      <c r="I2502">
        <f>VLOOKUP(A2502&amp;3,[1]ratio_condo_family!$A:$F,6,FALSE)</f>
        <v>1.2488391697927674</v>
      </c>
      <c r="J2502">
        <f>VLOOKUP(A2502,[1]ratio_family_bedrooms!$A:$K,9,FALSE)</f>
        <v>1.0588235294117647</v>
      </c>
      <c r="K2502">
        <f>VLOOKUP(A2502,[1]ratio_family_bedrooms!$A:$K,10,FALSE)</f>
        <v>1.2222222222222221</v>
      </c>
      <c r="L2502">
        <f>VLOOKUP(A2502,[1]ratio_family_bedrooms!$A:$K,11,FALSE)</f>
        <v>1.5</v>
      </c>
      <c r="M2502">
        <f t="shared" si="39"/>
        <v>3178.6145244321506</v>
      </c>
    </row>
    <row r="2503" spans="1:13" x14ac:dyDescent="0.2">
      <c r="A2503">
        <v>2018</v>
      </c>
      <c r="B2503">
        <v>10</v>
      </c>
      <c r="C2503" t="s">
        <v>59</v>
      </c>
      <c r="D2503">
        <v>6</v>
      </c>
      <c r="E2503" t="s">
        <v>38</v>
      </c>
      <c r="F2503" t="e">
        <f>VLOOKUP(A2503&amp;B2503&amp;C2503&amp;D2503&amp;E2503,average_median_rates_2_aptFINAL!A:P,16,FALSE)</f>
        <v>#N/A</v>
      </c>
      <c r="G2503">
        <f>VLOOKUP(A2503&amp;B2503&amp;C2503&amp;3&amp;E2503,average_median_rates_2_aptFINAL!A:P,16,FALSE)</f>
        <v>1307</v>
      </c>
      <c r="H2503">
        <f>IF(D2503&lt;=3,VLOOKUP(A2503&amp;D2503,[1]ratio_condo_family!$A:$F,6,FALSE),0)</f>
        <v>0</v>
      </c>
      <c r="I2503">
        <f>VLOOKUP(A2503&amp;3,[1]ratio_condo_family!$A:$F,6,FALSE)</f>
        <v>1.2488391697927674</v>
      </c>
      <c r="J2503">
        <f>VLOOKUP(A2503,[1]ratio_family_bedrooms!$A:$K,9,FALSE)</f>
        <v>1.0588235294117647</v>
      </c>
      <c r="K2503">
        <f>VLOOKUP(A2503,[1]ratio_family_bedrooms!$A:$K,10,FALSE)</f>
        <v>1.2222222222222221</v>
      </c>
      <c r="L2503">
        <f>VLOOKUP(A2503,[1]ratio_family_bedrooms!$A:$K,11,FALSE)</f>
        <v>1.5</v>
      </c>
      <c r="M2503">
        <f t="shared" si="39"/>
        <v>3168.4518960195205</v>
      </c>
    </row>
    <row r="2504" spans="1:13" x14ac:dyDescent="0.2">
      <c r="A2504">
        <v>2018</v>
      </c>
      <c r="B2504">
        <v>10</v>
      </c>
      <c r="C2504" t="s">
        <v>59</v>
      </c>
      <c r="D2504">
        <v>6</v>
      </c>
      <c r="E2504" t="s">
        <v>39</v>
      </c>
      <c r="F2504" t="e">
        <f>VLOOKUP(A2504&amp;B2504&amp;C2504&amp;D2504&amp;E2504,average_median_rates_2_aptFINAL!A:P,16,FALSE)</f>
        <v>#N/A</v>
      </c>
      <c r="G2504">
        <f>VLOOKUP(A2504&amp;B2504&amp;C2504&amp;3&amp;E2504,average_median_rates_2_aptFINAL!A:P,16,FALSE)</f>
        <v>1681.371790191067</v>
      </c>
      <c r="H2504">
        <f>IF(D2504&lt;=3,VLOOKUP(A2504&amp;D2504,[1]ratio_condo_family!$A:$F,6,FALSE),0)</f>
        <v>0</v>
      </c>
      <c r="I2504">
        <f>VLOOKUP(A2504&amp;3,[1]ratio_condo_family!$A:$F,6,FALSE)</f>
        <v>1.2488391697927674</v>
      </c>
      <c r="J2504">
        <f>VLOOKUP(A2504,[1]ratio_family_bedrooms!$A:$K,9,FALSE)</f>
        <v>1.0588235294117647</v>
      </c>
      <c r="K2504">
        <f>VLOOKUP(A2504,[1]ratio_family_bedrooms!$A:$K,10,FALSE)</f>
        <v>1.2222222222222221</v>
      </c>
      <c r="L2504">
        <f>VLOOKUP(A2504,[1]ratio_family_bedrooms!$A:$K,11,FALSE)</f>
        <v>1.5</v>
      </c>
      <c r="M2504">
        <f t="shared" si="39"/>
        <v>4076.0104334694884</v>
      </c>
    </row>
    <row r="2505" spans="1:13" x14ac:dyDescent="0.2">
      <c r="A2505">
        <v>2018</v>
      </c>
      <c r="B2505">
        <v>10</v>
      </c>
      <c r="C2505" t="s">
        <v>59</v>
      </c>
      <c r="D2505">
        <v>6</v>
      </c>
      <c r="E2505" t="s">
        <v>40</v>
      </c>
      <c r="F2505" t="e">
        <f>VLOOKUP(A2505&amp;B2505&amp;C2505&amp;D2505&amp;E2505,average_median_rates_2_aptFINAL!A:P,16,FALSE)</f>
        <v>#N/A</v>
      </c>
      <c r="G2505">
        <f>VLOOKUP(A2505&amp;B2505&amp;C2505&amp;3&amp;E2505,average_median_rates_2_aptFINAL!A:P,16,FALSE)</f>
        <v>1719</v>
      </c>
      <c r="H2505">
        <f>IF(D2505&lt;=3,VLOOKUP(A2505&amp;D2505,[1]ratio_condo_family!$A:$F,6,FALSE),0)</f>
        <v>0</v>
      </c>
      <c r="I2505">
        <f>VLOOKUP(A2505&amp;3,[1]ratio_condo_family!$A:$F,6,FALSE)</f>
        <v>1.2488391697927674</v>
      </c>
      <c r="J2505">
        <f>VLOOKUP(A2505,[1]ratio_family_bedrooms!$A:$K,9,FALSE)</f>
        <v>1.0588235294117647</v>
      </c>
      <c r="K2505">
        <f>VLOOKUP(A2505,[1]ratio_family_bedrooms!$A:$K,10,FALSE)</f>
        <v>1.2222222222222221</v>
      </c>
      <c r="L2505">
        <f>VLOOKUP(A2505,[1]ratio_family_bedrooms!$A:$K,11,FALSE)</f>
        <v>1.5</v>
      </c>
      <c r="M2505">
        <f t="shared" si="39"/>
        <v>4167.2293873431954</v>
      </c>
    </row>
    <row r="2506" spans="1:13" x14ac:dyDescent="0.2">
      <c r="A2506">
        <v>2018</v>
      </c>
      <c r="B2506">
        <v>10</v>
      </c>
      <c r="C2506" t="s">
        <v>59</v>
      </c>
      <c r="D2506">
        <v>6</v>
      </c>
      <c r="E2506" t="s">
        <v>41</v>
      </c>
      <c r="F2506" t="e">
        <f>VLOOKUP(A2506&amp;B2506&amp;C2506&amp;D2506&amp;E2506,average_median_rates_2_aptFINAL!A:P,16,FALSE)</f>
        <v>#N/A</v>
      </c>
      <c r="G2506">
        <f>VLOOKUP(A2506&amp;B2506&amp;C2506&amp;3&amp;E2506,average_median_rates_2_aptFINAL!A:P,16,FALSE)</f>
        <v>1370</v>
      </c>
      <c r="H2506">
        <f>IF(D2506&lt;=3,VLOOKUP(A2506&amp;D2506,[1]ratio_condo_family!$A:$F,6,FALSE),0)</f>
        <v>0</v>
      </c>
      <c r="I2506">
        <f>VLOOKUP(A2506&amp;3,[1]ratio_condo_family!$A:$F,6,FALSE)</f>
        <v>1.2488391697927674</v>
      </c>
      <c r="J2506">
        <f>VLOOKUP(A2506,[1]ratio_family_bedrooms!$A:$K,9,FALSE)</f>
        <v>1.0588235294117647</v>
      </c>
      <c r="K2506">
        <f>VLOOKUP(A2506,[1]ratio_family_bedrooms!$A:$K,10,FALSE)</f>
        <v>1.2222222222222221</v>
      </c>
      <c r="L2506">
        <f>VLOOKUP(A2506,[1]ratio_family_bedrooms!$A:$K,11,FALSE)</f>
        <v>1.5</v>
      </c>
      <c r="M2506">
        <f t="shared" si="39"/>
        <v>3321.1775803724122</v>
      </c>
    </row>
    <row r="2507" spans="1:13" x14ac:dyDescent="0.2">
      <c r="A2507">
        <v>2018</v>
      </c>
      <c r="B2507">
        <v>10</v>
      </c>
      <c r="C2507" t="s">
        <v>59</v>
      </c>
      <c r="D2507">
        <v>6</v>
      </c>
      <c r="E2507" t="s">
        <v>42</v>
      </c>
      <c r="F2507" t="e">
        <f>VLOOKUP(A2507&amp;B2507&amp;C2507&amp;D2507&amp;E2507,average_median_rates_2_aptFINAL!A:P,16,FALSE)</f>
        <v>#N/A</v>
      </c>
      <c r="G2507">
        <f>VLOOKUP(A2507&amp;B2507&amp;C2507&amp;3&amp;E2507,average_median_rates_2_aptFINAL!A:P,16,FALSE)</f>
        <v>1444</v>
      </c>
      <c r="H2507">
        <f>IF(D2507&lt;=3,VLOOKUP(A2507&amp;D2507,[1]ratio_condo_family!$A:$F,6,FALSE),0)</f>
        <v>0</v>
      </c>
      <c r="I2507">
        <f>VLOOKUP(A2507&amp;3,[1]ratio_condo_family!$A:$F,6,FALSE)</f>
        <v>1.2488391697927674</v>
      </c>
      <c r="J2507">
        <f>VLOOKUP(A2507,[1]ratio_family_bedrooms!$A:$K,9,FALSE)</f>
        <v>1.0588235294117647</v>
      </c>
      <c r="K2507">
        <f>VLOOKUP(A2507,[1]ratio_family_bedrooms!$A:$K,10,FALSE)</f>
        <v>1.2222222222222221</v>
      </c>
      <c r="L2507">
        <f>VLOOKUP(A2507,[1]ratio_family_bedrooms!$A:$K,11,FALSE)</f>
        <v>1.5</v>
      </c>
      <c r="M2507">
        <f t="shared" si="39"/>
        <v>3500.5696540567619</v>
      </c>
    </row>
    <row r="2508" spans="1:13" x14ac:dyDescent="0.2">
      <c r="A2508">
        <v>2018</v>
      </c>
      <c r="B2508">
        <v>10</v>
      </c>
      <c r="C2508" t="s">
        <v>59</v>
      </c>
      <c r="D2508">
        <v>6</v>
      </c>
      <c r="E2508" t="s">
        <v>43</v>
      </c>
      <c r="F2508" t="e">
        <f>VLOOKUP(A2508&amp;B2508&amp;C2508&amp;D2508&amp;E2508,average_median_rates_2_aptFINAL!A:P,16,FALSE)</f>
        <v>#N/A</v>
      </c>
      <c r="G2508">
        <f>VLOOKUP(A2508&amp;B2508&amp;C2508&amp;3&amp;E2508,average_median_rates_2_aptFINAL!A:P,16,FALSE)</f>
        <v>1921</v>
      </c>
      <c r="H2508">
        <f>IF(D2508&lt;=3,VLOOKUP(A2508&amp;D2508,[1]ratio_condo_family!$A:$F,6,FALSE),0)</f>
        <v>0</v>
      </c>
      <c r="I2508">
        <f>VLOOKUP(A2508&amp;3,[1]ratio_condo_family!$A:$F,6,FALSE)</f>
        <v>1.2488391697927674</v>
      </c>
      <c r="J2508">
        <f>VLOOKUP(A2508,[1]ratio_family_bedrooms!$A:$K,9,FALSE)</f>
        <v>1.0588235294117647</v>
      </c>
      <c r="K2508">
        <f>VLOOKUP(A2508,[1]ratio_family_bedrooms!$A:$K,10,FALSE)</f>
        <v>1.2222222222222221</v>
      </c>
      <c r="L2508">
        <f>VLOOKUP(A2508,[1]ratio_family_bedrooms!$A:$K,11,FALSE)</f>
        <v>1.5</v>
      </c>
      <c r="M2508">
        <f t="shared" si="39"/>
        <v>4656.9212641572285</v>
      </c>
    </row>
    <row r="2509" spans="1:13" x14ac:dyDescent="0.2">
      <c r="A2509">
        <v>2018</v>
      </c>
      <c r="B2509">
        <v>10</v>
      </c>
      <c r="C2509" t="s">
        <v>59</v>
      </c>
      <c r="D2509">
        <v>6</v>
      </c>
      <c r="E2509" t="s">
        <v>60</v>
      </c>
      <c r="F2509" t="e">
        <f>VLOOKUP(A2509&amp;B2509&amp;C2509&amp;D2509&amp;E2509,average_median_rates_2_aptFINAL!A:P,16,FALSE)</f>
        <v>#N/A</v>
      </c>
      <c r="G2509">
        <f>VLOOKUP(A2509&amp;B2509&amp;C2509&amp;3&amp;E2509,average_median_rates_2_aptFINAL!A:P,16,FALSE)</f>
        <v>1740.5190458804914</v>
      </c>
      <c r="H2509">
        <f>IF(D2509&lt;=3,VLOOKUP(A2509&amp;D2509,[1]ratio_condo_family!$A:$F,6,FALSE),0)</f>
        <v>0</v>
      </c>
      <c r="I2509">
        <f>VLOOKUP(A2509&amp;3,[1]ratio_condo_family!$A:$F,6,FALSE)</f>
        <v>1.2488391697927674</v>
      </c>
      <c r="J2509">
        <f>VLOOKUP(A2509,[1]ratio_family_bedrooms!$A:$K,9,FALSE)</f>
        <v>1.0588235294117647</v>
      </c>
      <c r="K2509">
        <f>VLOOKUP(A2509,[1]ratio_family_bedrooms!$A:$K,10,FALSE)</f>
        <v>1.2222222222222221</v>
      </c>
      <c r="L2509">
        <f>VLOOKUP(A2509,[1]ratio_family_bedrooms!$A:$K,11,FALSE)</f>
        <v>1.5</v>
      </c>
      <c r="M2509">
        <f t="shared" si="39"/>
        <v>4219.3962287514387</v>
      </c>
    </row>
    <row r="2510" spans="1:13" x14ac:dyDescent="0.2">
      <c r="A2510">
        <v>2018</v>
      </c>
      <c r="B2510">
        <v>10</v>
      </c>
      <c r="C2510" t="s">
        <v>61</v>
      </c>
      <c r="D2510">
        <v>4</v>
      </c>
      <c r="E2510" t="s">
        <v>16</v>
      </c>
      <c r="F2510" t="e">
        <f>VLOOKUP(A2510&amp;B2510&amp;C2510&amp;D2510&amp;E2510,average_median_rates_2_aptFINAL!A:P,16,FALSE)</f>
        <v>#N/A</v>
      </c>
      <c r="G2510">
        <f>VLOOKUP(A2510&amp;B2510&amp;C2510&amp;3&amp;E2510,average_median_rates_2_aptFINAL!A:P,16,FALSE)</f>
        <v>2852.8575534251595</v>
      </c>
      <c r="H2510">
        <f>IF(D2510&lt;=3,VLOOKUP(A2510&amp;D2510,[1]ratio_condo_family!$A:$F,6,FALSE),0)</f>
        <v>0</v>
      </c>
      <c r="I2510">
        <f>VLOOKUP(A2510&amp;3,[1]ratio_condo_family!$A:$F,6,FALSE)</f>
        <v>1.2488391697927674</v>
      </c>
      <c r="J2510">
        <f>VLOOKUP(A2510,[1]ratio_family_bedrooms!$A:$K,9,FALSE)</f>
        <v>1.0588235294117647</v>
      </c>
      <c r="K2510">
        <f>VLOOKUP(A2510,[1]ratio_family_bedrooms!$A:$K,10,FALSE)</f>
        <v>1.2222222222222221</v>
      </c>
      <c r="L2510">
        <f>VLOOKUP(A2510,[1]ratio_family_bedrooms!$A:$K,11,FALSE)</f>
        <v>1.5</v>
      </c>
      <c r="M2510">
        <f t="shared" si="39"/>
        <v>3772.3343914127668</v>
      </c>
    </row>
    <row r="2511" spans="1:13" x14ac:dyDescent="0.2">
      <c r="A2511">
        <v>2018</v>
      </c>
      <c r="B2511">
        <v>10</v>
      </c>
      <c r="C2511" t="s">
        <v>61</v>
      </c>
      <c r="D2511">
        <v>4</v>
      </c>
      <c r="E2511" t="s">
        <v>17</v>
      </c>
      <c r="F2511" t="e">
        <f>VLOOKUP(A2511&amp;B2511&amp;C2511&amp;D2511&amp;E2511,average_median_rates_2_aptFINAL!A:P,16,FALSE)</f>
        <v>#N/A</v>
      </c>
      <c r="G2511">
        <f>VLOOKUP(A2511&amp;B2511&amp;C2511&amp;3&amp;E2511,average_median_rates_2_aptFINAL!A:P,16,FALSE)</f>
        <v>3500</v>
      </c>
      <c r="H2511">
        <f>IF(D2511&lt;=3,VLOOKUP(A2511&amp;D2511,[1]ratio_condo_family!$A:$F,6,FALSE),0)</f>
        <v>0</v>
      </c>
      <c r="I2511">
        <f>VLOOKUP(A2511&amp;3,[1]ratio_condo_family!$A:$F,6,FALSE)</f>
        <v>1.2488391697927674</v>
      </c>
      <c r="J2511">
        <f>VLOOKUP(A2511,[1]ratio_family_bedrooms!$A:$K,9,FALSE)</f>
        <v>1.0588235294117647</v>
      </c>
      <c r="K2511">
        <f>VLOOKUP(A2511,[1]ratio_family_bedrooms!$A:$K,10,FALSE)</f>
        <v>1.2222222222222221</v>
      </c>
      <c r="L2511">
        <f>VLOOKUP(A2511,[1]ratio_family_bedrooms!$A:$K,11,FALSE)</f>
        <v>1.5</v>
      </c>
      <c r="M2511">
        <f t="shared" si="39"/>
        <v>4628.0510409967264</v>
      </c>
    </row>
    <row r="2512" spans="1:13" x14ac:dyDescent="0.2">
      <c r="A2512">
        <v>2018</v>
      </c>
      <c r="B2512">
        <v>10</v>
      </c>
      <c r="C2512" t="s">
        <v>61</v>
      </c>
      <c r="D2512">
        <v>4</v>
      </c>
      <c r="E2512" t="s">
        <v>19</v>
      </c>
      <c r="F2512" t="e">
        <f>VLOOKUP(A2512&amp;B2512&amp;C2512&amp;D2512&amp;E2512,average_median_rates_2_aptFINAL!A:P,16,FALSE)</f>
        <v>#N/A</v>
      </c>
      <c r="G2512">
        <f>VLOOKUP(A2512&amp;B2512&amp;C2512&amp;3&amp;E2512,average_median_rates_2_aptFINAL!A:P,16,FALSE)</f>
        <v>2250</v>
      </c>
      <c r="H2512">
        <f>IF(D2512&lt;=3,VLOOKUP(A2512&amp;D2512,[1]ratio_condo_family!$A:$F,6,FALSE),0)</f>
        <v>0</v>
      </c>
      <c r="I2512">
        <f>VLOOKUP(A2512&amp;3,[1]ratio_condo_family!$A:$F,6,FALSE)</f>
        <v>1.2488391697927674</v>
      </c>
      <c r="J2512">
        <f>VLOOKUP(A2512,[1]ratio_family_bedrooms!$A:$K,9,FALSE)</f>
        <v>1.0588235294117647</v>
      </c>
      <c r="K2512">
        <f>VLOOKUP(A2512,[1]ratio_family_bedrooms!$A:$K,10,FALSE)</f>
        <v>1.2222222222222221</v>
      </c>
      <c r="L2512">
        <f>VLOOKUP(A2512,[1]ratio_family_bedrooms!$A:$K,11,FALSE)</f>
        <v>1.5</v>
      </c>
      <c r="M2512">
        <f t="shared" si="39"/>
        <v>2975.1756692121812</v>
      </c>
    </row>
    <row r="2513" spans="1:13" x14ac:dyDescent="0.2">
      <c r="A2513">
        <v>2018</v>
      </c>
      <c r="B2513">
        <v>10</v>
      </c>
      <c r="C2513" t="s">
        <v>61</v>
      </c>
      <c r="D2513">
        <v>4</v>
      </c>
      <c r="E2513" t="s">
        <v>20</v>
      </c>
      <c r="F2513" t="e">
        <f>VLOOKUP(A2513&amp;B2513&amp;C2513&amp;D2513&amp;E2513,average_median_rates_2_aptFINAL!A:P,16,FALSE)</f>
        <v>#N/A</v>
      </c>
      <c r="G2513">
        <f>VLOOKUP(A2513&amp;B2513&amp;C2513&amp;3&amp;E2513,average_median_rates_2_aptFINAL!A:P,16,FALSE)</f>
        <v>3119.3867653398447</v>
      </c>
      <c r="H2513">
        <f>IF(D2513&lt;=3,VLOOKUP(A2513&amp;D2513,[1]ratio_condo_family!$A:$F,6,FALSE),0)</f>
        <v>0</v>
      </c>
      <c r="I2513">
        <f>VLOOKUP(A2513&amp;3,[1]ratio_condo_family!$A:$F,6,FALSE)</f>
        <v>1.2488391697927674</v>
      </c>
      <c r="J2513">
        <f>VLOOKUP(A2513,[1]ratio_family_bedrooms!$A:$K,9,FALSE)</f>
        <v>1.0588235294117647</v>
      </c>
      <c r="K2513">
        <f>VLOOKUP(A2513,[1]ratio_family_bedrooms!$A:$K,10,FALSE)</f>
        <v>1.2222222222222221</v>
      </c>
      <c r="L2513">
        <f>VLOOKUP(A2513,[1]ratio_family_bedrooms!$A:$K,11,FALSE)</f>
        <v>1.5</v>
      </c>
      <c r="M2513">
        <f t="shared" si="39"/>
        <v>4124.7660476007086</v>
      </c>
    </row>
    <row r="2514" spans="1:13" x14ac:dyDescent="0.2">
      <c r="A2514">
        <v>2018</v>
      </c>
      <c r="B2514">
        <v>10</v>
      </c>
      <c r="C2514" t="s">
        <v>61</v>
      </c>
      <c r="D2514">
        <v>4</v>
      </c>
      <c r="E2514" t="s">
        <v>21</v>
      </c>
      <c r="F2514" t="e">
        <f>VLOOKUP(A2514&amp;B2514&amp;C2514&amp;D2514&amp;E2514,average_median_rates_2_aptFINAL!A:P,16,FALSE)</f>
        <v>#N/A</v>
      </c>
      <c r="G2514">
        <f>VLOOKUP(A2514&amp;B2514&amp;C2514&amp;3&amp;E2514,average_median_rates_2_aptFINAL!A:P,16,FALSE)</f>
        <v>3050</v>
      </c>
      <c r="H2514">
        <f>IF(D2514&lt;=3,VLOOKUP(A2514&amp;D2514,[1]ratio_condo_family!$A:$F,6,FALSE),0)</f>
        <v>0</v>
      </c>
      <c r="I2514">
        <f>VLOOKUP(A2514&amp;3,[1]ratio_condo_family!$A:$F,6,FALSE)</f>
        <v>1.2488391697927674</v>
      </c>
      <c r="J2514">
        <f>VLOOKUP(A2514,[1]ratio_family_bedrooms!$A:$K,9,FALSE)</f>
        <v>1.0588235294117647</v>
      </c>
      <c r="K2514">
        <f>VLOOKUP(A2514,[1]ratio_family_bedrooms!$A:$K,10,FALSE)</f>
        <v>1.2222222222222221</v>
      </c>
      <c r="L2514">
        <f>VLOOKUP(A2514,[1]ratio_family_bedrooms!$A:$K,11,FALSE)</f>
        <v>1.5</v>
      </c>
      <c r="M2514">
        <f t="shared" si="39"/>
        <v>4033.0159071542898</v>
      </c>
    </row>
    <row r="2515" spans="1:13" x14ac:dyDescent="0.2">
      <c r="A2515">
        <v>2018</v>
      </c>
      <c r="B2515">
        <v>10</v>
      </c>
      <c r="C2515" t="s">
        <v>61</v>
      </c>
      <c r="D2515">
        <v>4</v>
      </c>
      <c r="E2515" t="s">
        <v>23</v>
      </c>
      <c r="F2515" t="e">
        <f>VLOOKUP(A2515&amp;B2515&amp;C2515&amp;D2515&amp;E2515,average_median_rates_2_aptFINAL!A:P,16,FALSE)</f>
        <v>#N/A</v>
      </c>
      <c r="G2515">
        <f>VLOOKUP(A2515&amp;B2515&amp;C2515&amp;3&amp;E2515,average_median_rates_2_aptFINAL!A:P,16,FALSE)</f>
        <v>1450</v>
      </c>
      <c r="H2515">
        <f>IF(D2515&lt;=3,VLOOKUP(A2515&amp;D2515,[1]ratio_condo_family!$A:$F,6,FALSE),0)</f>
        <v>0</v>
      </c>
      <c r="I2515">
        <f>VLOOKUP(A2515&amp;3,[1]ratio_condo_family!$A:$F,6,FALSE)</f>
        <v>1.2488391697927674</v>
      </c>
      <c r="J2515">
        <f>VLOOKUP(A2515,[1]ratio_family_bedrooms!$A:$K,9,FALSE)</f>
        <v>1.0588235294117647</v>
      </c>
      <c r="K2515">
        <f>VLOOKUP(A2515,[1]ratio_family_bedrooms!$A:$K,10,FALSE)</f>
        <v>1.2222222222222221</v>
      </c>
      <c r="L2515">
        <f>VLOOKUP(A2515,[1]ratio_family_bedrooms!$A:$K,11,FALSE)</f>
        <v>1.5</v>
      </c>
      <c r="M2515">
        <f t="shared" si="39"/>
        <v>1917.3354312700724</v>
      </c>
    </row>
    <row r="2516" spans="1:13" x14ac:dyDescent="0.2">
      <c r="A2516">
        <v>2018</v>
      </c>
      <c r="B2516">
        <v>10</v>
      </c>
      <c r="C2516" t="s">
        <v>61</v>
      </c>
      <c r="D2516">
        <v>4</v>
      </c>
      <c r="E2516" t="s">
        <v>24</v>
      </c>
      <c r="F2516" t="e">
        <f>VLOOKUP(A2516&amp;B2516&amp;C2516&amp;D2516&amp;E2516,average_median_rates_2_aptFINAL!A:P,16,FALSE)</f>
        <v>#N/A</v>
      </c>
      <c r="G2516">
        <f>VLOOKUP(A2516&amp;B2516&amp;C2516&amp;3&amp;E2516,average_median_rates_2_aptFINAL!A:P,16,FALSE)</f>
        <v>1641.0493605403078</v>
      </c>
      <c r="H2516">
        <f>IF(D2516&lt;=3,VLOOKUP(A2516&amp;D2516,[1]ratio_condo_family!$A:$F,6,FALSE),0)</f>
        <v>0</v>
      </c>
      <c r="I2516">
        <f>VLOOKUP(A2516&amp;3,[1]ratio_condo_family!$A:$F,6,FALSE)</f>
        <v>1.2488391697927674</v>
      </c>
      <c r="J2516">
        <f>VLOOKUP(A2516,[1]ratio_family_bedrooms!$A:$K,9,FALSE)</f>
        <v>1.0588235294117647</v>
      </c>
      <c r="K2516">
        <f>VLOOKUP(A2516,[1]ratio_family_bedrooms!$A:$K,10,FALSE)</f>
        <v>1.2222222222222221</v>
      </c>
      <c r="L2516">
        <f>VLOOKUP(A2516,[1]ratio_family_bedrooms!$A:$K,11,FALSE)</f>
        <v>1.5</v>
      </c>
      <c r="M2516">
        <f t="shared" si="39"/>
        <v>2169.9600575358809</v>
      </c>
    </row>
    <row r="2517" spans="1:13" x14ac:dyDescent="0.2">
      <c r="A2517">
        <v>2018</v>
      </c>
      <c r="B2517">
        <v>10</v>
      </c>
      <c r="C2517" t="s">
        <v>61</v>
      </c>
      <c r="D2517">
        <v>4</v>
      </c>
      <c r="E2517" t="s">
        <v>25</v>
      </c>
      <c r="F2517" t="e">
        <f>VLOOKUP(A2517&amp;B2517&amp;C2517&amp;D2517&amp;E2517,average_median_rates_2_aptFINAL!A:P,16,FALSE)</f>
        <v>#N/A</v>
      </c>
      <c r="G2517">
        <f>VLOOKUP(A2517&amp;B2517&amp;C2517&amp;3&amp;E2517,average_median_rates_2_aptFINAL!A:P,16,FALSE)</f>
        <v>1430</v>
      </c>
      <c r="H2517">
        <f>IF(D2517&lt;=3,VLOOKUP(A2517&amp;D2517,[1]ratio_condo_family!$A:$F,6,FALSE),0)</f>
        <v>0</v>
      </c>
      <c r="I2517">
        <f>VLOOKUP(A2517&amp;3,[1]ratio_condo_family!$A:$F,6,FALSE)</f>
        <v>1.2488391697927674</v>
      </c>
      <c r="J2517">
        <f>VLOOKUP(A2517,[1]ratio_family_bedrooms!$A:$K,9,FALSE)</f>
        <v>1.0588235294117647</v>
      </c>
      <c r="K2517">
        <f>VLOOKUP(A2517,[1]ratio_family_bedrooms!$A:$K,10,FALSE)</f>
        <v>1.2222222222222221</v>
      </c>
      <c r="L2517">
        <f>VLOOKUP(A2517,[1]ratio_family_bedrooms!$A:$K,11,FALSE)</f>
        <v>1.5</v>
      </c>
      <c r="M2517">
        <f t="shared" si="39"/>
        <v>1890.8894253215196</v>
      </c>
    </row>
    <row r="2518" spans="1:13" x14ac:dyDescent="0.2">
      <c r="A2518">
        <v>2018</v>
      </c>
      <c r="B2518">
        <v>10</v>
      </c>
      <c r="C2518" t="s">
        <v>61</v>
      </c>
      <c r="D2518">
        <v>4</v>
      </c>
      <c r="E2518" t="s">
        <v>26</v>
      </c>
      <c r="F2518" t="e">
        <f>VLOOKUP(A2518&amp;B2518&amp;C2518&amp;D2518&amp;E2518,average_median_rates_2_aptFINAL!A:P,16,FALSE)</f>
        <v>#N/A</v>
      </c>
      <c r="G2518">
        <f>VLOOKUP(A2518&amp;B2518&amp;C2518&amp;3&amp;E2518,average_median_rates_2_aptFINAL!A:P,16,FALSE)</f>
        <v>1375</v>
      </c>
      <c r="H2518">
        <f>IF(D2518&lt;=3,VLOOKUP(A2518&amp;D2518,[1]ratio_condo_family!$A:$F,6,FALSE),0)</f>
        <v>0</v>
      </c>
      <c r="I2518">
        <f>VLOOKUP(A2518&amp;3,[1]ratio_condo_family!$A:$F,6,FALSE)</f>
        <v>1.2488391697927674</v>
      </c>
      <c r="J2518">
        <f>VLOOKUP(A2518,[1]ratio_family_bedrooms!$A:$K,9,FALSE)</f>
        <v>1.0588235294117647</v>
      </c>
      <c r="K2518">
        <f>VLOOKUP(A2518,[1]ratio_family_bedrooms!$A:$K,10,FALSE)</f>
        <v>1.2222222222222221</v>
      </c>
      <c r="L2518">
        <f>VLOOKUP(A2518,[1]ratio_family_bedrooms!$A:$K,11,FALSE)</f>
        <v>1.5</v>
      </c>
      <c r="M2518">
        <f t="shared" si="39"/>
        <v>1818.1629089629996</v>
      </c>
    </row>
    <row r="2519" spans="1:13" x14ac:dyDescent="0.2">
      <c r="A2519">
        <v>2018</v>
      </c>
      <c r="B2519">
        <v>10</v>
      </c>
      <c r="C2519" t="s">
        <v>61</v>
      </c>
      <c r="D2519">
        <v>4</v>
      </c>
      <c r="E2519" t="s">
        <v>27</v>
      </c>
      <c r="F2519" t="e">
        <f>VLOOKUP(A2519&amp;B2519&amp;C2519&amp;D2519&amp;E2519,average_median_rates_2_aptFINAL!A:P,16,FALSE)</f>
        <v>#N/A</v>
      </c>
      <c r="G2519">
        <f>VLOOKUP(A2519&amp;B2519&amp;C2519&amp;3&amp;E2519,average_median_rates_2_aptFINAL!A:P,16,FALSE)</f>
        <v>2931</v>
      </c>
      <c r="H2519">
        <f>IF(D2519&lt;=3,VLOOKUP(A2519&amp;D2519,[1]ratio_condo_family!$A:$F,6,FALSE),0)</f>
        <v>0</v>
      </c>
      <c r="I2519">
        <f>VLOOKUP(A2519&amp;3,[1]ratio_condo_family!$A:$F,6,FALSE)</f>
        <v>1.2488391697927674</v>
      </c>
      <c r="J2519">
        <f>VLOOKUP(A2519,[1]ratio_family_bedrooms!$A:$K,9,FALSE)</f>
        <v>1.0588235294117647</v>
      </c>
      <c r="K2519">
        <f>VLOOKUP(A2519,[1]ratio_family_bedrooms!$A:$K,10,FALSE)</f>
        <v>1.2222222222222221</v>
      </c>
      <c r="L2519">
        <f>VLOOKUP(A2519,[1]ratio_family_bedrooms!$A:$K,11,FALSE)</f>
        <v>1.5</v>
      </c>
      <c r="M2519">
        <f t="shared" si="39"/>
        <v>3875.6621717604012</v>
      </c>
    </row>
    <row r="2520" spans="1:13" x14ac:dyDescent="0.2">
      <c r="A2520">
        <v>2018</v>
      </c>
      <c r="B2520">
        <v>10</v>
      </c>
      <c r="C2520" t="s">
        <v>61</v>
      </c>
      <c r="D2520">
        <v>4</v>
      </c>
      <c r="E2520" t="s">
        <v>28</v>
      </c>
      <c r="F2520" t="e">
        <f>VLOOKUP(A2520&amp;B2520&amp;C2520&amp;D2520&amp;E2520,average_median_rates_2_aptFINAL!A:P,16,FALSE)</f>
        <v>#N/A</v>
      </c>
      <c r="G2520">
        <f>VLOOKUP(A2520&amp;B2520&amp;C2520&amp;3&amp;E2520,average_median_rates_2_aptFINAL!A:P,16,FALSE)</f>
        <v>1750</v>
      </c>
      <c r="H2520">
        <f>IF(D2520&lt;=3,VLOOKUP(A2520&amp;D2520,[1]ratio_condo_family!$A:$F,6,FALSE),0)</f>
        <v>0</v>
      </c>
      <c r="I2520">
        <f>VLOOKUP(A2520&amp;3,[1]ratio_condo_family!$A:$F,6,FALSE)</f>
        <v>1.2488391697927674</v>
      </c>
      <c r="J2520">
        <f>VLOOKUP(A2520,[1]ratio_family_bedrooms!$A:$K,9,FALSE)</f>
        <v>1.0588235294117647</v>
      </c>
      <c r="K2520">
        <f>VLOOKUP(A2520,[1]ratio_family_bedrooms!$A:$K,10,FALSE)</f>
        <v>1.2222222222222221</v>
      </c>
      <c r="L2520">
        <f>VLOOKUP(A2520,[1]ratio_family_bedrooms!$A:$K,11,FALSE)</f>
        <v>1.5</v>
      </c>
      <c r="M2520">
        <f t="shared" si="39"/>
        <v>2314.0255204983632</v>
      </c>
    </row>
    <row r="2521" spans="1:13" x14ac:dyDescent="0.2">
      <c r="A2521">
        <v>2018</v>
      </c>
      <c r="B2521">
        <v>10</v>
      </c>
      <c r="C2521" t="s">
        <v>61</v>
      </c>
      <c r="D2521">
        <v>4</v>
      </c>
      <c r="E2521" t="s">
        <v>29</v>
      </c>
      <c r="F2521" t="e">
        <f>VLOOKUP(A2521&amp;B2521&amp;C2521&amp;D2521&amp;E2521,average_median_rates_2_aptFINAL!A:P,16,FALSE)</f>
        <v>#N/A</v>
      </c>
      <c r="G2521">
        <f>VLOOKUP(A2521&amp;B2521&amp;C2521&amp;3&amp;E2521,average_median_rates_2_aptFINAL!A:P,16,FALSE)</f>
        <v>1200</v>
      </c>
      <c r="H2521">
        <f>IF(D2521&lt;=3,VLOOKUP(A2521&amp;D2521,[1]ratio_condo_family!$A:$F,6,FALSE),0)</f>
        <v>0</v>
      </c>
      <c r="I2521">
        <f>VLOOKUP(A2521&amp;3,[1]ratio_condo_family!$A:$F,6,FALSE)</f>
        <v>1.2488391697927674</v>
      </c>
      <c r="J2521">
        <f>VLOOKUP(A2521,[1]ratio_family_bedrooms!$A:$K,9,FALSE)</f>
        <v>1.0588235294117647</v>
      </c>
      <c r="K2521">
        <f>VLOOKUP(A2521,[1]ratio_family_bedrooms!$A:$K,10,FALSE)</f>
        <v>1.2222222222222221</v>
      </c>
      <c r="L2521">
        <f>VLOOKUP(A2521,[1]ratio_family_bedrooms!$A:$K,11,FALSE)</f>
        <v>1.5</v>
      </c>
      <c r="M2521">
        <f t="shared" si="39"/>
        <v>1586.7603569131634</v>
      </c>
    </row>
    <row r="2522" spans="1:13" x14ac:dyDescent="0.2">
      <c r="A2522">
        <v>2018</v>
      </c>
      <c r="B2522">
        <v>10</v>
      </c>
      <c r="C2522" t="s">
        <v>61</v>
      </c>
      <c r="D2522">
        <v>4</v>
      </c>
      <c r="E2522" t="s">
        <v>31</v>
      </c>
      <c r="F2522" t="e">
        <f>VLOOKUP(A2522&amp;B2522&amp;C2522&amp;D2522&amp;E2522,average_median_rates_2_aptFINAL!A:P,16,FALSE)</f>
        <v>#N/A</v>
      </c>
      <c r="G2522">
        <f>VLOOKUP(A2522&amp;B2522&amp;C2522&amp;3&amp;E2522,average_median_rates_2_aptFINAL!A:P,16,FALSE)</f>
        <v>1938</v>
      </c>
      <c r="H2522">
        <f>IF(D2522&lt;=3,VLOOKUP(A2522&amp;D2522,[1]ratio_condo_family!$A:$F,6,FALSE),0)</f>
        <v>0</v>
      </c>
      <c r="I2522">
        <f>VLOOKUP(A2522&amp;3,[1]ratio_condo_family!$A:$F,6,FALSE)</f>
        <v>1.2488391697927674</v>
      </c>
      <c r="J2522">
        <f>VLOOKUP(A2522,[1]ratio_family_bedrooms!$A:$K,9,FALSE)</f>
        <v>1.0588235294117647</v>
      </c>
      <c r="K2522">
        <f>VLOOKUP(A2522,[1]ratio_family_bedrooms!$A:$K,10,FALSE)</f>
        <v>1.2222222222222221</v>
      </c>
      <c r="L2522">
        <f>VLOOKUP(A2522,[1]ratio_family_bedrooms!$A:$K,11,FALSE)</f>
        <v>1.5</v>
      </c>
      <c r="M2522">
        <f t="shared" si="39"/>
        <v>2562.6179764147591</v>
      </c>
    </row>
    <row r="2523" spans="1:13" x14ac:dyDescent="0.2">
      <c r="A2523">
        <v>2018</v>
      </c>
      <c r="B2523">
        <v>10</v>
      </c>
      <c r="C2523" t="s">
        <v>61</v>
      </c>
      <c r="D2523">
        <v>4</v>
      </c>
      <c r="E2523" t="s">
        <v>32</v>
      </c>
      <c r="F2523" t="e">
        <f>VLOOKUP(A2523&amp;B2523&amp;C2523&amp;D2523&amp;E2523,average_median_rates_2_aptFINAL!A:P,16,FALSE)</f>
        <v>#N/A</v>
      </c>
      <c r="G2523">
        <f>VLOOKUP(A2523&amp;B2523&amp;C2523&amp;3&amp;E2523,average_median_rates_2_aptFINAL!A:P,16,FALSE)</f>
        <v>1905</v>
      </c>
      <c r="H2523">
        <f>IF(D2523&lt;=3,VLOOKUP(A2523&amp;D2523,[1]ratio_condo_family!$A:$F,6,FALSE),0)</f>
        <v>0</v>
      </c>
      <c r="I2523">
        <f>VLOOKUP(A2523&amp;3,[1]ratio_condo_family!$A:$F,6,FALSE)</f>
        <v>1.2488391697927674</v>
      </c>
      <c r="J2523">
        <f>VLOOKUP(A2523,[1]ratio_family_bedrooms!$A:$K,9,FALSE)</f>
        <v>1.0588235294117647</v>
      </c>
      <c r="K2523">
        <f>VLOOKUP(A2523,[1]ratio_family_bedrooms!$A:$K,10,FALSE)</f>
        <v>1.2222222222222221</v>
      </c>
      <c r="L2523">
        <f>VLOOKUP(A2523,[1]ratio_family_bedrooms!$A:$K,11,FALSE)</f>
        <v>1.5</v>
      </c>
      <c r="M2523">
        <f t="shared" si="39"/>
        <v>2518.9820665996472</v>
      </c>
    </row>
    <row r="2524" spans="1:13" x14ac:dyDescent="0.2">
      <c r="A2524">
        <v>2018</v>
      </c>
      <c r="B2524">
        <v>10</v>
      </c>
      <c r="C2524" t="s">
        <v>61</v>
      </c>
      <c r="D2524">
        <v>4</v>
      </c>
      <c r="E2524" t="s">
        <v>33</v>
      </c>
      <c r="F2524" t="e">
        <f>VLOOKUP(A2524&amp;B2524&amp;C2524&amp;D2524&amp;E2524,average_median_rates_2_aptFINAL!A:P,16,FALSE)</f>
        <v>#N/A</v>
      </c>
      <c r="G2524">
        <f>VLOOKUP(A2524&amp;B2524&amp;C2524&amp;3&amp;E2524,average_median_rates_2_aptFINAL!A:P,16,FALSE)</f>
        <v>2790</v>
      </c>
      <c r="H2524">
        <f>IF(D2524&lt;=3,VLOOKUP(A2524&amp;D2524,[1]ratio_condo_family!$A:$F,6,FALSE),0)</f>
        <v>0</v>
      </c>
      <c r="I2524">
        <f>VLOOKUP(A2524&amp;3,[1]ratio_condo_family!$A:$F,6,FALSE)</f>
        <v>1.2488391697927674</v>
      </c>
      <c r="J2524">
        <f>VLOOKUP(A2524,[1]ratio_family_bedrooms!$A:$K,9,FALSE)</f>
        <v>1.0588235294117647</v>
      </c>
      <c r="K2524">
        <f>VLOOKUP(A2524,[1]ratio_family_bedrooms!$A:$K,10,FALSE)</f>
        <v>1.2222222222222221</v>
      </c>
      <c r="L2524">
        <f>VLOOKUP(A2524,[1]ratio_family_bedrooms!$A:$K,11,FALSE)</f>
        <v>1.5</v>
      </c>
      <c r="M2524">
        <f t="shared" si="39"/>
        <v>3689.2178298231047</v>
      </c>
    </row>
    <row r="2525" spans="1:13" x14ac:dyDescent="0.2">
      <c r="A2525">
        <v>2018</v>
      </c>
      <c r="B2525">
        <v>10</v>
      </c>
      <c r="C2525" t="s">
        <v>61</v>
      </c>
      <c r="D2525">
        <v>4</v>
      </c>
      <c r="E2525" t="s">
        <v>34</v>
      </c>
      <c r="F2525" t="e">
        <f>VLOOKUP(A2525&amp;B2525&amp;C2525&amp;D2525&amp;E2525,average_median_rates_2_aptFINAL!A:P,16,FALSE)</f>
        <v>#N/A</v>
      </c>
      <c r="G2525">
        <f>VLOOKUP(A2525&amp;B2525&amp;C2525&amp;3&amp;E2525,average_median_rates_2_aptFINAL!A:P,16,FALSE)</f>
        <v>1798</v>
      </c>
      <c r="H2525">
        <f>IF(D2525&lt;=3,VLOOKUP(A2525&amp;D2525,[1]ratio_condo_family!$A:$F,6,FALSE),0)</f>
        <v>0</v>
      </c>
      <c r="I2525">
        <f>VLOOKUP(A2525&amp;3,[1]ratio_condo_family!$A:$F,6,FALSE)</f>
        <v>1.2488391697927674</v>
      </c>
      <c r="J2525">
        <f>VLOOKUP(A2525,[1]ratio_family_bedrooms!$A:$K,9,FALSE)</f>
        <v>1.0588235294117647</v>
      </c>
      <c r="K2525">
        <f>VLOOKUP(A2525,[1]ratio_family_bedrooms!$A:$K,10,FALSE)</f>
        <v>1.2222222222222221</v>
      </c>
      <c r="L2525">
        <f>VLOOKUP(A2525,[1]ratio_family_bedrooms!$A:$K,11,FALSE)</f>
        <v>1.5</v>
      </c>
      <c r="M2525">
        <f t="shared" si="39"/>
        <v>2377.49593477489</v>
      </c>
    </row>
    <row r="2526" spans="1:13" x14ac:dyDescent="0.2">
      <c r="A2526">
        <v>2018</v>
      </c>
      <c r="B2526">
        <v>10</v>
      </c>
      <c r="C2526" t="s">
        <v>61</v>
      </c>
      <c r="D2526">
        <v>4</v>
      </c>
      <c r="E2526" t="s">
        <v>35</v>
      </c>
      <c r="F2526" t="e">
        <f>VLOOKUP(A2526&amp;B2526&amp;C2526&amp;D2526&amp;E2526,average_median_rates_2_aptFINAL!A:P,16,FALSE)</f>
        <v>#N/A</v>
      </c>
      <c r="G2526">
        <f>VLOOKUP(A2526&amp;B2526&amp;C2526&amp;3&amp;E2526,average_median_rates_2_aptFINAL!A:P,16,FALSE)</f>
        <v>3600</v>
      </c>
      <c r="H2526">
        <f>IF(D2526&lt;=3,VLOOKUP(A2526&amp;D2526,[1]ratio_condo_family!$A:$F,6,FALSE),0)</f>
        <v>0</v>
      </c>
      <c r="I2526">
        <f>VLOOKUP(A2526&amp;3,[1]ratio_condo_family!$A:$F,6,FALSE)</f>
        <v>1.2488391697927674</v>
      </c>
      <c r="J2526">
        <f>VLOOKUP(A2526,[1]ratio_family_bedrooms!$A:$K,9,FALSE)</f>
        <v>1.0588235294117647</v>
      </c>
      <c r="K2526">
        <f>VLOOKUP(A2526,[1]ratio_family_bedrooms!$A:$K,10,FALSE)</f>
        <v>1.2222222222222221</v>
      </c>
      <c r="L2526">
        <f>VLOOKUP(A2526,[1]ratio_family_bedrooms!$A:$K,11,FALSE)</f>
        <v>1.5</v>
      </c>
      <c r="M2526">
        <f t="shared" si="39"/>
        <v>4760.2810707394901</v>
      </c>
    </row>
    <row r="2527" spans="1:13" x14ac:dyDescent="0.2">
      <c r="A2527">
        <v>2018</v>
      </c>
      <c r="B2527">
        <v>10</v>
      </c>
      <c r="C2527" t="s">
        <v>61</v>
      </c>
      <c r="D2527">
        <v>4</v>
      </c>
      <c r="E2527" t="s">
        <v>36</v>
      </c>
      <c r="F2527" t="e">
        <f>VLOOKUP(A2527&amp;B2527&amp;C2527&amp;D2527&amp;E2527,average_median_rates_2_aptFINAL!A:P,16,FALSE)</f>
        <v>#N/A</v>
      </c>
      <c r="G2527">
        <f>VLOOKUP(A2527&amp;B2527&amp;C2527&amp;3&amp;E2527,average_median_rates_2_aptFINAL!A:P,16,FALSE)</f>
        <v>1700</v>
      </c>
      <c r="H2527">
        <f>IF(D2527&lt;=3,VLOOKUP(A2527&amp;D2527,[1]ratio_condo_family!$A:$F,6,FALSE),0)</f>
        <v>0</v>
      </c>
      <c r="I2527">
        <f>VLOOKUP(A2527&amp;3,[1]ratio_condo_family!$A:$F,6,FALSE)</f>
        <v>1.2488391697927674</v>
      </c>
      <c r="J2527">
        <f>VLOOKUP(A2527,[1]ratio_family_bedrooms!$A:$K,9,FALSE)</f>
        <v>1.0588235294117647</v>
      </c>
      <c r="K2527">
        <f>VLOOKUP(A2527,[1]ratio_family_bedrooms!$A:$K,10,FALSE)</f>
        <v>1.2222222222222221</v>
      </c>
      <c r="L2527">
        <f>VLOOKUP(A2527,[1]ratio_family_bedrooms!$A:$K,11,FALSE)</f>
        <v>1.5</v>
      </c>
      <c r="M2527">
        <f t="shared" si="39"/>
        <v>2247.9105056269814</v>
      </c>
    </row>
    <row r="2528" spans="1:13" x14ac:dyDescent="0.2">
      <c r="A2528">
        <v>2018</v>
      </c>
      <c r="B2528">
        <v>10</v>
      </c>
      <c r="C2528" t="s">
        <v>61</v>
      </c>
      <c r="D2528">
        <v>4</v>
      </c>
      <c r="E2528" t="s">
        <v>37</v>
      </c>
      <c r="F2528" t="e">
        <f>VLOOKUP(A2528&amp;B2528&amp;C2528&amp;D2528&amp;E2528,average_median_rates_2_aptFINAL!A:P,16,FALSE)</f>
        <v>#N/A</v>
      </c>
      <c r="G2528">
        <f>VLOOKUP(A2528&amp;B2528&amp;C2528&amp;3&amp;E2528,average_median_rates_2_aptFINAL!A:P,16,FALSE)</f>
        <v>1245.2989961611881</v>
      </c>
      <c r="H2528">
        <f>IF(D2528&lt;=3,VLOOKUP(A2528&amp;D2528,[1]ratio_condo_family!$A:$F,6,FALSE),0)</f>
        <v>0</v>
      </c>
      <c r="I2528">
        <f>VLOOKUP(A2528&amp;3,[1]ratio_condo_family!$A:$F,6,FALSE)</f>
        <v>1.2488391697927674</v>
      </c>
      <c r="J2528">
        <f>VLOOKUP(A2528,[1]ratio_family_bedrooms!$A:$K,9,FALSE)</f>
        <v>1.0588235294117647</v>
      </c>
      <c r="K2528">
        <f>VLOOKUP(A2528,[1]ratio_family_bedrooms!$A:$K,10,FALSE)</f>
        <v>1.2222222222222221</v>
      </c>
      <c r="L2528">
        <f>VLOOKUP(A2528,[1]ratio_family_bedrooms!$A:$K,11,FALSE)</f>
        <v>1.5</v>
      </c>
      <c r="M2528">
        <f t="shared" si="39"/>
        <v>1646.6592330102758</v>
      </c>
    </row>
    <row r="2529" spans="1:13" x14ac:dyDescent="0.2">
      <c r="A2529">
        <v>2018</v>
      </c>
      <c r="B2529">
        <v>10</v>
      </c>
      <c r="C2529" t="s">
        <v>61</v>
      </c>
      <c r="D2529">
        <v>4</v>
      </c>
      <c r="E2529" t="s">
        <v>38</v>
      </c>
      <c r="F2529" t="e">
        <f>VLOOKUP(A2529&amp;B2529&amp;C2529&amp;D2529&amp;E2529,average_median_rates_2_aptFINAL!A:P,16,FALSE)</f>
        <v>#N/A</v>
      </c>
      <c r="G2529">
        <f>VLOOKUP(A2529&amp;B2529&amp;C2529&amp;3&amp;E2529,average_median_rates_2_aptFINAL!A:P,16,FALSE)</f>
        <v>1248</v>
      </c>
      <c r="H2529">
        <f>IF(D2529&lt;=3,VLOOKUP(A2529&amp;D2529,[1]ratio_condo_family!$A:$F,6,FALSE),0)</f>
        <v>0</v>
      </c>
      <c r="I2529">
        <f>VLOOKUP(A2529&amp;3,[1]ratio_condo_family!$A:$F,6,FALSE)</f>
        <v>1.2488391697927674</v>
      </c>
      <c r="J2529">
        <f>VLOOKUP(A2529,[1]ratio_family_bedrooms!$A:$K,9,FALSE)</f>
        <v>1.0588235294117647</v>
      </c>
      <c r="K2529">
        <f>VLOOKUP(A2529,[1]ratio_family_bedrooms!$A:$K,10,FALSE)</f>
        <v>1.2222222222222221</v>
      </c>
      <c r="L2529">
        <f>VLOOKUP(A2529,[1]ratio_family_bedrooms!$A:$K,11,FALSE)</f>
        <v>1.5</v>
      </c>
      <c r="M2529">
        <f t="shared" si="39"/>
        <v>1650.2307711896899</v>
      </c>
    </row>
    <row r="2530" spans="1:13" x14ac:dyDescent="0.2">
      <c r="A2530">
        <v>2018</v>
      </c>
      <c r="B2530">
        <v>10</v>
      </c>
      <c r="C2530" t="s">
        <v>61</v>
      </c>
      <c r="D2530">
        <v>4</v>
      </c>
      <c r="E2530" t="s">
        <v>39</v>
      </c>
      <c r="F2530" t="e">
        <f>VLOOKUP(A2530&amp;B2530&amp;C2530&amp;D2530&amp;E2530,average_median_rates_2_aptFINAL!A:P,16,FALSE)</f>
        <v>#N/A</v>
      </c>
      <c r="G2530">
        <f>VLOOKUP(A2530&amp;B2530&amp;C2530&amp;3&amp;E2530,average_median_rates_2_aptFINAL!A:P,16,FALSE)</f>
        <v>1801.9830435407459</v>
      </c>
      <c r="H2530">
        <f>IF(D2530&lt;=3,VLOOKUP(A2530&amp;D2530,[1]ratio_condo_family!$A:$F,6,FALSE),0)</f>
        <v>0</v>
      </c>
      <c r="I2530">
        <f>VLOOKUP(A2530&amp;3,[1]ratio_condo_family!$A:$F,6,FALSE)</f>
        <v>1.2488391697927674</v>
      </c>
      <c r="J2530">
        <f>VLOOKUP(A2530,[1]ratio_family_bedrooms!$A:$K,9,FALSE)</f>
        <v>1.0588235294117647</v>
      </c>
      <c r="K2530">
        <f>VLOOKUP(A2530,[1]ratio_family_bedrooms!$A:$K,10,FALSE)</f>
        <v>1.2222222222222221</v>
      </c>
      <c r="L2530">
        <f>VLOOKUP(A2530,[1]ratio_family_bedrooms!$A:$K,11,FALSE)</f>
        <v>1.5</v>
      </c>
      <c r="M2530">
        <f t="shared" si="39"/>
        <v>2382.7627144334851</v>
      </c>
    </row>
    <row r="2531" spans="1:13" x14ac:dyDescent="0.2">
      <c r="A2531">
        <v>2018</v>
      </c>
      <c r="B2531">
        <v>10</v>
      </c>
      <c r="C2531" t="s">
        <v>61</v>
      </c>
      <c r="D2531">
        <v>4</v>
      </c>
      <c r="E2531" t="s">
        <v>40</v>
      </c>
      <c r="F2531" t="e">
        <f>VLOOKUP(A2531&amp;B2531&amp;C2531&amp;D2531&amp;E2531,average_median_rates_2_aptFINAL!A:P,16,FALSE)</f>
        <v>#N/A</v>
      </c>
      <c r="G2531">
        <f>VLOOKUP(A2531&amp;B2531&amp;C2531&amp;3&amp;E2531,average_median_rates_2_aptFINAL!A:P,16,FALSE)</f>
        <v>1600</v>
      </c>
      <c r="H2531">
        <f>IF(D2531&lt;=3,VLOOKUP(A2531&amp;D2531,[1]ratio_condo_family!$A:$F,6,FALSE),0)</f>
        <v>0</v>
      </c>
      <c r="I2531">
        <f>VLOOKUP(A2531&amp;3,[1]ratio_condo_family!$A:$F,6,FALSE)</f>
        <v>1.2488391697927674</v>
      </c>
      <c r="J2531">
        <f>VLOOKUP(A2531,[1]ratio_family_bedrooms!$A:$K,9,FALSE)</f>
        <v>1.0588235294117647</v>
      </c>
      <c r="K2531">
        <f>VLOOKUP(A2531,[1]ratio_family_bedrooms!$A:$K,10,FALSE)</f>
        <v>1.2222222222222221</v>
      </c>
      <c r="L2531">
        <f>VLOOKUP(A2531,[1]ratio_family_bedrooms!$A:$K,11,FALSE)</f>
        <v>1.5</v>
      </c>
      <c r="M2531">
        <f t="shared" si="39"/>
        <v>2115.6804758842177</v>
      </c>
    </row>
    <row r="2532" spans="1:13" x14ac:dyDescent="0.2">
      <c r="A2532">
        <v>2018</v>
      </c>
      <c r="B2532">
        <v>10</v>
      </c>
      <c r="C2532" t="s">
        <v>61</v>
      </c>
      <c r="D2532">
        <v>4</v>
      </c>
      <c r="E2532" t="s">
        <v>41</v>
      </c>
      <c r="F2532" t="e">
        <f>VLOOKUP(A2532&amp;B2532&amp;C2532&amp;D2532&amp;E2532,average_median_rates_2_aptFINAL!A:P,16,FALSE)</f>
        <v>#N/A</v>
      </c>
      <c r="G2532">
        <f>VLOOKUP(A2532&amp;B2532&amp;C2532&amp;3&amp;E2532,average_median_rates_2_aptFINAL!A:P,16,FALSE)</f>
        <v>1375</v>
      </c>
      <c r="H2532">
        <f>IF(D2532&lt;=3,VLOOKUP(A2532&amp;D2532,[1]ratio_condo_family!$A:$F,6,FALSE),0)</f>
        <v>0</v>
      </c>
      <c r="I2532">
        <f>VLOOKUP(A2532&amp;3,[1]ratio_condo_family!$A:$F,6,FALSE)</f>
        <v>1.2488391697927674</v>
      </c>
      <c r="J2532">
        <f>VLOOKUP(A2532,[1]ratio_family_bedrooms!$A:$K,9,FALSE)</f>
        <v>1.0588235294117647</v>
      </c>
      <c r="K2532">
        <f>VLOOKUP(A2532,[1]ratio_family_bedrooms!$A:$K,10,FALSE)</f>
        <v>1.2222222222222221</v>
      </c>
      <c r="L2532">
        <f>VLOOKUP(A2532,[1]ratio_family_bedrooms!$A:$K,11,FALSE)</f>
        <v>1.5</v>
      </c>
      <c r="M2532">
        <f t="shared" si="39"/>
        <v>1818.1629089629996</v>
      </c>
    </row>
    <row r="2533" spans="1:13" x14ac:dyDescent="0.2">
      <c r="A2533">
        <v>2018</v>
      </c>
      <c r="B2533">
        <v>10</v>
      </c>
      <c r="C2533" t="s">
        <v>61</v>
      </c>
      <c r="D2533">
        <v>4</v>
      </c>
      <c r="E2533" t="s">
        <v>42</v>
      </c>
      <c r="F2533" t="e">
        <f>VLOOKUP(A2533&amp;B2533&amp;C2533&amp;D2533&amp;E2533,average_median_rates_2_aptFINAL!A:P,16,FALSE)</f>
        <v>#N/A</v>
      </c>
      <c r="G2533">
        <f>VLOOKUP(A2533&amp;B2533&amp;C2533&amp;3&amp;E2533,average_median_rates_2_aptFINAL!A:P,16,FALSE)</f>
        <v>1600</v>
      </c>
      <c r="H2533">
        <f>IF(D2533&lt;=3,VLOOKUP(A2533&amp;D2533,[1]ratio_condo_family!$A:$F,6,FALSE),0)</f>
        <v>0</v>
      </c>
      <c r="I2533">
        <f>VLOOKUP(A2533&amp;3,[1]ratio_condo_family!$A:$F,6,FALSE)</f>
        <v>1.2488391697927674</v>
      </c>
      <c r="J2533">
        <f>VLOOKUP(A2533,[1]ratio_family_bedrooms!$A:$K,9,FALSE)</f>
        <v>1.0588235294117647</v>
      </c>
      <c r="K2533">
        <f>VLOOKUP(A2533,[1]ratio_family_bedrooms!$A:$K,10,FALSE)</f>
        <v>1.2222222222222221</v>
      </c>
      <c r="L2533">
        <f>VLOOKUP(A2533,[1]ratio_family_bedrooms!$A:$K,11,FALSE)</f>
        <v>1.5</v>
      </c>
      <c r="M2533">
        <f t="shared" si="39"/>
        <v>2115.6804758842177</v>
      </c>
    </row>
    <row r="2534" spans="1:13" x14ac:dyDescent="0.2">
      <c r="A2534">
        <v>2018</v>
      </c>
      <c r="B2534">
        <v>10</v>
      </c>
      <c r="C2534" t="s">
        <v>61</v>
      </c>
      <c r="D2534">
        <v>4</v>
      </c>
      <c r="E2534" t="s">
        <v>43</v>
      </c>
      <c r="F2534" t="e">
        <f>VLOOKUP(A2534&amp;B2534&amp;C2534&amp;D2534&amp;E2534,average_median_rates_2_aptFINAL!A:P,16,FALSE)</f>
        <v>#N/A</v>
      </c>
      <c r="G2534">
        <f>VLOOKUP(A2534&amp;B2534&amp;C2534&amp;3&amp;E2534,average_median_rates_2_aptFINAL!A:P,16,FALSE)</f>
        <v>1650</v>
      </c>
      <c r="H2534">
        <f>IF(D2534&lt;=3,VLOOKUP(A2534&amp;D2534,[1]ratio_condo_family!$A:$F,6,FALSE),0)</f>
        <v>0</v>
      </c>
      <c r="I2534">
        <f>VLOOKUP(A2534&amp;3,[1]ratio_condo_family!$A:$F,6,FALSE)</f>
        <v>1.2488391697927674</v>
      </c>
      <c r="J2534">
        <f>VLOOKUP(A2534,[1]ratio_family_bedrooms!$A:$K,9,FALSE)</f>
        <v>1.0588235294117647</v>
      </c>
      <c r="K2534">
        <f>VLOOKUP(A2534,[1]ratio_family_bedrooms!$A:$K,10,FALSE)</f>
        <v>1.2222222222222221</v>
      </c>
      <c r="L2534">
        <f>VLOOKUP(A2534,[1]ratio_family_bedrooms!$A:$K,11,FALSE)</f>
        <v>1.5</v>
      </c>
      <c r="M2534">
        <f t="shared" si="39"/>
        <v>2181.7954907555995</v>
      </c>
    </row>
    <row r="2535" spans="1:13" x14ac:dyDescent="0.2">
      <c r="A2535">
        <v>2018</v>
      </c>
      <c r="B2535">
        <v>10</v>
      </c>
      <c r="C2535" t="s">
        <v>61</v>
      </c>
      <c r="D2535">
        <v>4</v>
      </c>
      <c r="E2535" t="s">
        <v>60</v>
      </c>
      <c r="F2535" t="e">
        <f>VLOOKUP(A2535&amp;B2535&amp;C2535&amp;D2535&amp;E2535,average_median_rates_2_aptFINAL!A:P,16,FALSE)</f>
        <v>#N/A</v>
      </c>
      <c r="G2535">
        <f>VLOOKUP(A2535&amp;B2535&amp;C2535&amp;3&amp;E2535,average_median_rates_2_aptFINAL!A:P,16,FALSE)</f>
        <v>1748.6348613306541</v>
      </c>
      <c r="H2535">
        <f>IF(D2535&lt;=3,VLOOKUP(A2535&amp;D2535,[1]ratio_condo_family!$A:$F,6,FALSE),0)</f>
        <v>0</v>
      </c>
      <c r="I2535">
        <f>VLOOKUP(A2535&amp;3,[1]ratio_condo_family!$A:$F,6,FALSE)</f>
        <v>1.2488391697927674</v>
      </c>
      <c r="J2535">
        <f>VLOOKUP(A2535,[1]ratio_family_bedrooms!$A:$K,9,FALSE)</f>
        <v>1.0588235294117647</v>
      </c>
      <c r="K2535">
        <f>VLOOKUP(A2535,[1]ratio_family_bedrooms!$A:$K,10,FALSE)</f>
        <v>1.2222222222222221</v>
      </c>
      <c r="L2535">
        <f>VLOOKUP(A2535,[1]ratio_family_bedrooms!$A:$K,11,FALSE)</f>
        <v>1.5</v>
      </c>
      <c r="M2535">
        <f t="shared" si="39"/>
        <v>2312.2203972298571</v>
      </c>
    </row>
    <row r="2536" spans="1:13" x14ac:dyDescent="0.2">
      <c r="A2536">
        <v>2018</v>
      </c>
      <c r="B2536">
        <v>10</v>
      </c>
      <c r="C2536" t="s">
        <v>61</v>
      </c>
      <c r="D2536">
        <v>5</v>
      </c>
      <c r="E2536" t="s">
        <v>12</v>
      </c>
      <c r="F2536" t="e">
        <f>VLOOKUP(A2536&amp;B2536&amp;C2536&amp;D2536&amp;E2536,average_median_rates_2_aptFINAL!A:P,16,FALSE)</f>
        <v>#N/A</v>
      </c>
      <c r="G2536">
        <f>VLOOKUP(A2536&amp;B2536&amp;C2536&amp;3&amp;E2536,average_median_rates_2_aptFINAL!A:P,16,FALSE)</f>
        <v>2925</v>
      </c>
      <c r="H2536">
        <f>IF(D2536&lt;=3,VLOOKUP(A2536&amp;D2536,[1]ratio_condo_family!$A:$F,6,FALSE),0)</f>
        <v>0</v>
      </c>
      <c r="I2536">
        <f>VLOOKUP(A2536&amp;3,[1]ratio_condo_family!$A:$F,6,FALSE)</f>
        <v>1.2488391697927674</v>
      </c>
      <c r="J2536">
        <f>VLOOKUP(A2536,[1]ratio_family_bedrooms!$A:$K,9,FALSE)</f>
        <v>1.0588235294117647</v>
      </c>
      <c r="K2536">
        <f>VLOOKUP(A2536,[1]ratio_family_bedrooms!$A:$K,10,FALSE)</f>
        <v>1.2222222222222221</v>
      </c>
      <c r="L2536">
        <f>VLOOKUP(A2536,[1]ratio_family_bedrooms!$A:$K,11,FALSE)</f>
        <v>1.5</v>
      </c>
      <c r="M2536">
        <f t="shared" si="39"/>
        <v>4727.223563303799</v>
      </c>
    </row>
    <row r="2537" spans="1:13" x14ac:dyDescent="0.2">
      <c r="A2537">
        <v>2018</v>
      </c>
      <c r="B2537">
        <v>10</v>
      </c>
      <c r="C2537" t="s">
        <v>61</v>
      </c>
      <c r="D2537">
        <v>5</v>
      </c>
      <c r="E2537" t="s">
        <v>16</v>
      </c>
      <c r="F2537" t="e">
        <f>VLOOKUP(A2537&amp;B2537&amp;C2537&amp;D2537&amp;E2537,average_median_rates_2_aptFINAL!A:P,16,FALSE)</f>
        <v>#N/A</v>
      </c>
      <c r="G2537">
        <f>VLOOKUP(A2537&amp;B2537&amp;C2537&amp;3&amp;E2537,average_median_rates_2_aptFINAL!A:P,16,FALSE)</f>
        <v>2852.8575534251595</v>
      </c>
      <c r="H2537">
        <f>IF(D2537&lt;=3,VLOOKUP(A2537&amp;D2537,[1]ratio_condo_family!$A:$F,6,FALSE),0)</f>
        <v>0</v>
      </c>
      <c r="I2537">
        <f>VLOOKUP(A2537&amp;3,[1]ratio_condo_family!$A:$F,6,FALSE)</f>
        <v>1.2488391697927674</v>
      </c>
      <c r="J2537">
        <f>VLOOKUP(A2537,[1]ratio_family_bedrooms!$A:$K,9,FALSE)</f>
        <v>1.0588235294117647</v>
      </c>
      <c r="K2537">
        <f>VLOOKUP(A2537,[1]ratio_family_bedrooms!$A:$K,10,FALSE)</f>
        <v>1.2222222222222221</v>
      </c>
      <c r="L2537">
        <f>VLOOKUP(A2537,[1]ratio_family_bedrooms!$A:$K,11,FALSE)</f>
        <v>1.5</v>
      </c>
      <c r="M2537">
        <f t="shared" si="39"/>
        <v>4610.6309228378259</v>
      </c>
    </row>
    <row r="2538" spans="1:13" x14ac:dyDescent="0.2">
      <c r="A2538">
        <v>2018</v>
      </c>
      <c r="B2538">
        <v>10</v>
      </c>
      <c r="C2538" t="s">
        <v>61</v>
      </c>
      <c r="D2538">
        <v>5</v>
      </c>
      <c r="E2538" t="s">
        <v>17</v>
      </c>
      <c r="F2538" t="e">
        <f>VLOOKUP(A2538&amp;B2538&amp;C2538&amp;D2538&amp;E2538,average_median_rates_2_aptFINAL!A:P,16,FALSE)</f>
        <v>#N/A</v>
      </c>
      <c r="G2538">
        <f>VLOOKUP(A2538&amp;B2538&amp;C2538&amp;3&amp;E2538,average_median_rates_2_aptFINAL!A:P,16,FALSE)</f>
        <v>3500</v>
      </c>
      <c r="H2538">
        <f>IF(D2538&lt;=3,VLOOKUP(A2538&amp;D2538,[1]ratio_condo_family!$A:$F,6,FALSE),0)</f>
        <v>0</v>
      </c>
      <c r="I2538">
        <f>VLOOKUP(A2538&amp;3,[1]ratio_condo_family!$A:$F,6,FALSE)</f>
        <v>1.2488391697927674</v>
      </c>
      <c r="J2538">
        <f>VLOOKUP(A2538,[1]ratio_family_bedrooms!$A:$K,9,FALSE)</f>
        <v>1.0588235294117647</v>
      </c>
      <c r="K2538">
        <f>VLOOKUP(A2538,[1]ratio_family_bedrooms!$A:$K,10,FALSE)</f>
        <v>1.2222222222222221</v>
      </c>
      <c r="L2538">
        <f>VLOOKUP(A2538,[1]ratio_family_bedrooms!$A:$K,11,FALSE)</f>
        <v>1.5</v>
      </c>
      <c r="M2538">
        <f t="shared" si="39"/>
        <v>5656.5068278848876</v>
      </c>
    </row>
    <row r="2539" spans="1:13" x14ac:dyDescent="0.2">
      <c r="A2539">
        <v>2018</v>
      </c>
      <c r="B2539">
        <v>10</v>
      </c>
      <c r="C2539" t="s">
        <v>61</v>
      </c>
      <c r="D2539">
        <v>5</v>
      </c>
      <c r="E2539" t="s">
        <v>19</v>
      </c>
      <c r="F2539" t="e">
        <f>VLOOKUP(A2539&amp;B2539&amp;C2539&amp;D2539&amp;E2539,average_median_rates_2_aptFINAL!A:P,16,FALSE)</f>
        <v>#N/A</v>
      </c>
      <c r="G2539">
        <f>VLOOKUP(A2539&amp;B2539&amp;C2539&amp;3&amp;E2539,average_median_rates_2_aptFINAL!A:P,16,FALSE)</f>
        <v>2250</v>
      </c>
      <c r="H2539">
        <f>IF(D2539&lt;=3,VLOOKUP(A2539&amp;D2539,[1]ratio_condo_family!$A:$F,6,FALSE),0)</f>
        <v>0</v>
      </c>
      <c r="I2539">
        <f>VLOOKUP(A2539&amp;3,[1]ratio_condo_family!$A:$F,6,FALSE)</f>
        <v>1.2488391697927674</v>
      </c>
      <c r="J2539">
        <f>VLOOKUP(A2539,[1]ratio_family_bedrooms!$A:$K,9,FALSE)</f>
        <v>1.0588235294117647</v>
      </c>
      <c r="K2539">
        <f>VLOOKUP(A2539,[1]ratio_family_bedrooms!$A:$K,10,FALSE)</f>
        <v>1.2222222222222221</v>
      </c>
      <c r="L2539">
        <f>VLOOKUP(A2539,[1]ratio_family_bedrooms!$A:$K,11,FALSE)</f>
        <v>1.5</v>
      </c>
      <c r="M2539">
        <f t="shared" si="39"/>
        <v>3636.3258179259988</v>
      </c>
    </row>
    <row r="2540" spans="1:13" x14ac:dyDescent="0.2">
      <c r="A2540">
        <v>2018</v>
      </c>
      <c r="B2540">
        <v>10</v>
      </c>
      <c r="C2540" t="s">
        <v>61</v>
      </c>
      <c r="D2540">
        <v>5</v>
      </c>
      <c r="E2540" t="s">
        <v>20</v>
      </c>
      <c r="F2540" t="e">
        <f>VLOOKUP(A2540&amp;B2540&amp;C2540&amp;D2540&amp;E2540,average_median_rates_2_aptFINAL!A:P,16,FALSE)</f>
        <v>#N/A</v>
      </c>
      <c r="G2540">
        <f>VLOOKUP(A2540&amp;B2540&amp;C2540&amp;3&amp;E2540,average_median_rates_2_aptFINAL!A:P,16,FALSE)</f>
        <v>3119.3867653398447</v>
      </c>
      <c r="H2540">
        <f>IF(D2540&lt;=3,VLOOKUP(A2540&amp;D2540,[1]ratio_condo_family!$A:$F,6,FALSE),0)</f>
        <v>0</v>
      </c>
      <c r="I2540">
        <f>VLOOKUP(A2540&amp;3,[1]ratio_condo_family!$A:$F,6,FALSE)</f>
        <v>1.2488391697927674</v>
      </c>
      <c r="J2540">
        <f>VLOOKUP(A2540,[1]ratio_family_bedrooms!$A:$K,9,FALSE)</f>
        <v>1.0588235294117647</v>
      </c>
      <c r="K2540">
        <f>VLOOKUP(A2540,[1]ratio_family_bedrooms!$A:$K,10,FALSE)</f>
        <v>1.2222222222222221</v>
      </c>
      <c r="L2540">
        <f>VLOOKUP(A2540,[1]ratio_family_bedrooms!$A:$K,11,FALSE)</f>
        <v>1.5</v>
      </c>
      <c r="M2540">
        <f t="shared" si="39"/>
        <v>5041.3807248453104</v>
      </c>
    </row>
    <row r="2541" spans="1:13" x14ac:dyDescent="0.2">
      <c r="A2541">
        <v>2018</v>
      </c>
      <c r="B2541">
        <v>10</v>
      </c>
      <c r="C2541" t="s">
        <v>61</v>
      </c>
      <c r="D2541">
        <v>5</v>
      </c>
      <c r="E2541" t="s">
        <v>21</v>
      </c>
      <c r="F2541" t="e">
        <f>VLOOKUP(A2541&amp;B2541&amp;C2541&amp;D2541&amp;E2541,average_median_rates_2_aptFINAL!A:P,16,FALSE)</f>
        <v>#N/A</v>
      </c>
      <c r="G2541">
        <f>VLOOKUP(A2541&amp;B2541&amp;C2541&amp;3&amp;E2541,average_median_rates_2_aptFINAL!A:P,16,FALSE)</f>
        <v>3050</v>
      </c>
      <c r="H2541">
        <f>IF(D2541&lt;=3,VLOOKUP(A2541&amp;D2541,[1]ratio_condo_family!$A:$F,6,FALSE),0)</f>
        <v>0</v>
      </c>
      <c r="I2541">
        <f>VLOOKUP(A2541&amp;3,[1]ratio_condo_family!$A:$F,6,FALSE)</f>
        <v>1.2488391697927674</v>
      </c>
      <c r="J2541">
        <f>VLOOKUP(A2541,[1]ratio_family_bedrooms!$A:$K,9,FALSE)</f>
        <v>1.0588235294117647</v>
      </c>
      <c r="K2541">
        <f>VLOOKUP(A2541,[1]ratio_family_bedrooms!$A:$K,10,FALSE)</f>
        <v>1.2222222222222221</v>
      </c>
      <c r="L2541">
        <f>VLOOKUP(A2541,[1]ratio_family_bedrooms!$A:$K,11,FALSE)</f>
        <v>1.5</v>
      </c>
      <c r="M2541">
        <f t="shared" si="39"/>
        <v>4929.2416642996868</v>
      </c>
    </row>
    <row r="2542" spans="1:13" x14ac:dyDescent="0.2">
      <c r="A2542">
        <v>2018</v>
      </c>
      <c r="B2542">
        <v>10</v>
      </c>
      <c r="C2542" t="s">
        <v>61</v>
      </c>
      <c r="D2542">
        <v>5</v>
      </c>
      <c r="E2542" t="s">
        <v>23</v>
      </c>
      <c r="F2542" t="e">
        <f>VLOOKUP(A2542&amp;B2542&amp;C2542&amp;D2542&amp;E2542,average_median_rates_2_aptFINAL!A:P,16,FALSE)</f>
        <v>#N/A</v>
      </c>
      <c r="G2542">
        <f>VLOOKUP(A2542&amp;B2542&amp;C2542&amp;3&amp;E2542,average_median_rates_2_aptFINAL!A:P,16,FALSE)</f>
        <v>1450</v>
      </c>
      <c r="H2542">
        <f>IF(D2542&lt;=3,VLOOKUP(A2542&amp;D2542,[1]ratio_condo_family!$A:$F,6,FALSE),0)</f>
        <v>0</v>
      </c>
      <c r="I2542">
        <f>VLOOKUP(A2542&amp;3,[1]ratio_condo_family!$A:$F,6,FALSE)</f>
        <v>1.2488391697927674</v>
      </c>
      <c r="J2542">
        <f>VLOOKUP(A2542,[1]ratio_family_bedrooms!$A:$K,9,FALSE)</f>
        <v>1.0588235294117647</v>
      </c>
      <c r="K2542">
        <f>VLOOKUP(A2542,[1]ratio_family_bedrooms!$A:$K,10,FALSE)</f>
        <v>1.2222222222222221</v>
      </c>
      <c r="L2542">
        <f>VLOOKUP(A2542,[1]ratio_family_bedrooms!$A:$K,11,FALSE)</f>
        <v>1.5</v>
      </c>
      <c r="M2542">
        <f t="shared" si="39"/>
        <v>2343.4099715523103</v>
      </c>
    </row>
    <row r="2543" spans="1:13" x14ac:dyDescent="0.2">
      <c r="A2543">
        <v>2018</v>
      </c>
      <c r="B2543">
        <v>10</v>
      </c>
      <c r="C2543" t="s">
        <v>61</v>
      </c>
      <c r="D2543">
        <v>5</v>
      </c>
      <c r="E2543" t="s">
        <v>24</v>
      </c>
      <c r="F2543" t="e">
        <f>VLOOKUP(A2543&amp;B2543&amp;C2543&amp;D2543&amp;E2543,average_median_rates_2_aptFINAL!A:P,16,FALSE)</f>
        <v>#N/A</v>
      </c>
      <c r="G2543">
        <f>VLOOKUP(A2543&amp;B2543&amp;C2543&amp;3&amp;E2543,average_median_rates_2_aptFINAL!A:P,16,FALSE)</f>
        <v>1641.0493605403078</v>
      </c>
      <c r="H2543">
        <f>IF(D2543&lt;=3,VLOOKUP(A2543&amp;D2543,[1]ratio_condo_family!$A:$F,6,FALSE),0)</f>
        <v>0</v>
      </c>
      <c r="I2543">
        <f>VLOOKUP(A2543&amp;3,[1]ratio_condo_family!$A:$F,6,FALSE)</f>
        <v>1.2488391697927674</v>
      </c>
      <c r="J2543">
        <f>VLOOKUP(A2543,[1]ratio_family_bedrooms!$A:$K,9,FALSE)</f>
        <v>1.0588235294117647</v>
      </c>
      <c r="K2543">
        <f>VLOOKUP(A2543,[1]ratio_family_bedrooms!$A:$K,10,FALSE)</f>
        <v>1.2222222222222221</v>
      </c>
      <c r="L2543">
        <f>VLOOKUP(A2543,[1]ratio_family_bedrooms!$A:$K,11,FALSE)</f>
        <v>1.5</v>
      </c>
      <c r="M2543">
        <f t="shared" si="39"/>
        <v>2652.1734036549651</v>
      </c>
    </row>
    <row r="2544" spans="1:13" x14ac:dyDescent="0.2">
      <c r="A2544">
        <v>2018</v>
      </c>
      <c r="B2544">
        <v>10</v>
      </c>
      <c r="C2544" t="s">
        <v>61</v>
      </c>
      <c r="D2544">
        <v>5</v>
      </c>
      <c r="E2544" t="s">
        <v>25</v>
      </c>
      <c r="F2544" t="e">
        <f>VLOOKUP(A2544&amp;B2544&amp;C2544&amp;D2544&amp;E2544,average_median_rates_2_aptFINAL!A:P,16,FALSE)</f>
        <v>#N/A</v>
      </c>
      <c r="G2544">
        <f>VLOOKUP(A2544&amp;B2544&amp;C2544&amp;3&amp;E2544,average_median_rates_2_aptFINAL!A:P,16,FALSE)</f>
        <v>1430</v>
      </c>
      <c r="H2544">
        <f>IF(D2544&lt;=3,VLOOKUP(A2544&amp;D2544,[1]ratio_condo_family!$A:$F,6,FALSE),0)</f>
        <v>0</v>
      </c>
      <c r="I2544">
        <f>VLOOKUP(A2544&amp;3,[1]ratio_condo_family!$A:$F,6,FALSE)</f>
        <v>1.2488391697927674</v>
      </c>
      <c r="J2544">
        <f>VLOOKUP(A2544,[1]ratio_family_bedrooms!$A:$K,9,FALSE)</f>
        <v>1.0588235294117647</v>
      </c>
      <c r="K2544">
        <f>VLOOKUP(A2544,[1]ratio_family_bedrooms!$A:$K,10,FALSE)</f>
        <v>1.2222222222222221</v>
      </c>
      <c r="L2544">
        <f>VLOOKUP(A2544,[1]ratio_family_bedrooms!$A:$K,11,FALSE)</f>
        <v>1.5</v>
      </c>
      <c r="M2544">
        <f t="shared" si="39"/>
        <v>2311.087075392968</v>
      </c>
    </row>
    <row r="2545" spans="1:13" x14ac:dyDescent="0.2">
      <c r="A2545">
        <v>2018</v>
      </c>
      <c r="B2545">
        <v>10</v>
      </c>
      <c r="C2545" t="s">
        <v>61</v>
      </c>
      <c r="D2545">
        <v>5</v>
      </c>
      <c r="E2545" t="s">
        <v>26</v>
      </c>
      <c r="F2545" t="e">
        <f>VLOOKUP(A2545&amp;B2545&amp;C2545&amp;D2545&amp;E2545,average_median_rates_2_aptFINAL!A:P,16,FALSE)</f>
        <v>#N/A</v>
      </c>
      <c r="G2545">
        <f>VLOOKUP(A2545&amp;B2545&amp;C2545&amp;3&amp;E2545,average_median_rates_2_aptFINAL!A:P,16,FALSE)</f>
        <v>1375</v>
      </c>
      <c r="H2545">
        <f>IF(D2545&lt;=3,VLOOKUP(A2545&amp;D2545,[1]ratio_condo_family!$A:$F,6,FALSE),0)</f>
        <v>0</v>
      </c>
      <c r="I2545">
        <f>VLOOKUP(A2545&amp;3,[1]ratio_condo_family!$A:$F,6,FALSE)</f>
        <v>1.2488391697927674</v>
      </c>
      <c r="J2545">
        <f>VLOOKUP(A2545,[1]ratio_family_bedrooms!$A:$K,9,FALSE)</f>
        <v>1.0588235294117647</v>
      </c>
      <c r="K2545">
        <f>VLOOKUP(A2545,[1]ratio_family_bedrooms!$A:$K,10,FALSE)</f>
        <v>1.2222222222222221</v>
      </c>
      <c r="L2545">
        <f>VLOOKUP(A2545,[1]ratio_family_bedrooms!$A:$K,11,FALSE)</f>
        <v>1.5</v>
      </c>
      <c r="M2545">
        <f t="shared" si="39"/>
        <v>2222.1991109547771</v>
      </c>
    </row>
    <row r="2546" spans="1:13" x14ac:dyDescent="0.2">
      <c r="A2546">
        <v>2018</v>
      </c>
      <c r="B2546">
        <v>10</v>
      </c>
      <c r="C2546" t="s">
        <v>61</v>
      </c>
      <c r="D2546">
        <v>5</v>
      </c>
      <c r="E2546" t="s">
        <v>27</v>
      </c>
      <c r="F2546" t="e">
        <f>VLOOKUP(A2546&amp;B2546&amp;C2546&amp;D2546&amp;E2546,average_median_rates_2_aptFINAL!A:P,16,FALSE)</f>
        <v>#N/A</v>
      </c>
      <c r="G2546">
        <f>VLOOKUP(A2546&amp;B2546&amp;C2546&amp;3&amp;E2546,average_median_rates_2_aptFINAL!A:P,16,FALSE)</f>
        <v>2931</v>
      </c>
      <c r="H2546">
        <f>IF(D2546&lt;=3,VLOOKUP(A2546&amp;D2546,[1]ratio_condo_family!$A:$F,6,FALSE),0)</f>
        <v>0</v>
      </c>
      <c r="I2546">
        <f>VLOOKUP(A2546&amp;3,[1]ratio_condo_family!$A:$F,6,FALSE)</f>
        <v>1.2488391697927674</v>
      </c>
      <c r="J2546">
        <f>VLOOKUP(A2546,[1]ratio_family_bedrooms!$A:$K,9,FALSE)</f>
        <v>1.0588235294117647</v>
      </c>
      <c r="K2546">
        <f>VLOOKUP(A2546,[1]ratio_family_bedrooms!$A:$K,10,FALSE)</f>
        <v>1.2222222222222221</v>
      </c>
      <c r="L2546">
        <f>VLOOKUP(A2546,[1]ratio_family_bedrooms!$A:$K,11,FALSE)</f>
        <v>1.5</v>
      </c>
      <c r="M2546">
        <f t="shared" si="39"/>
        <v>4736.9204321516008</v>
      </c>
    </row>
    <row r="2547" spans="1:13" x14ac:dyDescent="0.2">
      <c r="A2547">
        <v>2018</v>
      </c>
      <c r="B2547">
        <v>10</v>
      </c>
      <c r="C2547" t="s">
        <v>61</v>
      </c>
      <c r="D2547">
        <v>5</v>
      </c>
      <c r="E2547" t="s">
        <v>28</v>
      </c>
      <c r="F2547" t="e">
        <f>VLOOKUP(A2547&amp;B2547&amp;C2547&amp;D2547&amp;E2547,average_median_rates_2_aptFINAL!A:P,16,FALSE)</f>
        <v>#N/A</v>
      </c>
      <c r="G2547">
        <f>VLOOKUP(A2547&amp;B2547&amp;C2547&amp;3&amp;E2547,average_median_rates_2_aptFINAL!A:P,16,FALSE)</f>
        <v>1750</v>
      </c>
      <c r="H2547">
        <f>IF(D2547&lt;=3,VLOOKUP(A2547&amp;D2547,[1]ratio_condo_family!$A:$F,6,FALSE),0)</f>
        <v>0</v>
      </c>
      <c r="I2547">
        <f>VLOOKUP(A2547&amp;3,[1]ratio_condo_family!$A:$F,6,FALSE)</f>
        <v>1.2488391697927674</v>
      </c>
      <c r="J2547">
        <f>VLOOKUP(A2547,[1]ratio_family_bedrooms!$A:$K,9,FALSE)</f>
        <v>1.0588235294117647</v>
      </c>
      <c r="K2547">
        <f>VLOOKUP(A2547,[1]ratio_family_bedrooms!$A:$K,10,FALSE)</f>
        <v>1.2222222222222221</v>
      </c>
      <c r="L2547">
        <f>VLOOKUP(A2547,[1]ratio_family_bedrooms!$A:$K,11,FALSE)</f>
        <v>1.5</v>
      </c>
      <c r="M2547">
        <f t="shared" si="39"/>
        <v>2828.2534139424438</v>
      </c>
    </row>
    <row r="2548" spans="1:13" x14ac:dyDescent="0.2">
      <c r="A2548">
        <v>2018</v>
      </c>
      <c r="B2548">
        <v>10</v>
      </c>
      <c r="C2548" t="s">
        <v>61</v>
      </c>
      <c r="D2548">
        <v>5</v>
      </c>
      <c r="E2548" t="s">
        <v>29</v>
      </c>
      <c r="F2548" t="e">
        <f>VLOOKUP(A2548&amp;B2548&amp;C2548&amp;D2548&amp;E2548,average_median_rates_2_aptFINAL!A:P,16,FALSE)</f>
        <v>#N/A</v>
      </c>
      <c r="G2548">
        <f>VLOOKUP(A2548&amp;B2548&amp;C2548&amp;3&amp;E2548,average_median_rates_2_aptFINAL!A:P,16,FALSE)</f>
        <v>1200</v>
      </c>
      <c r="H2548">
        <f>IF(D2548&lt;=3,VLOOKUP(A2548&amp;D2548,[1]ratio_condo_family!$A:$F,6,FALSE),0)</f>
        <v>0</v>
      </c>
      <c r="I2548">
        <f>VLOOKUP(A2548&amp;3,[1]ratio_condo_family!$A:$F,6,FALSE)</f>
        <v>1.2488391697927674</v>
      </c>
      <c r="J2548">
        <f>VLOOKUP(A2548,[1]ratio_family_bedrooms!$A:$K,9,FALSE)</f>
        <v>1.0588235294117647</v>
      </c>
      <c r="K2548">
        <f>VLOOKUP(A2548,[1]ratio_family_bedrooms!$A:$K,10,FALSE)</f>
        <v>1.2222222222222221</v>
      </c>
      <c r="L2548">
        <f>VLOOKUP(A2548,[1]ratio_family_bedrooms!$A:$K,11,FALSE)</f>
        <v>1.5</v>
      </c>
      <c r="M2548">
        <f t="shared" si="39"/>
        <v>1939.3737695605328</v>
      </c>
    </row>
    <row r="2549" spans="1:13" x14ac:dyDescent="0.2">
      <c r="A2549">
        <v>2018</v>
      </c>
      <c r="B2549">
        <v>10</v>
      </c>
      <c r="C2549" t="s">
        <v>61</v>
      </c>
      <c r="D2549">
        <v>5</v>
      </c>
      <c r="E2549" t="s">
        <v>31</v>
      </c>
      <c r="F2549" t="e">
        <f>VLOOKUP(A2549&amp;B2549&amp;C2549&amp;D2549&amp;E2549,average_median_rates_2_aptFINAL!A:P,16,FALSE)</f>
        <v>#N/A</v>
      </c>
      <c r="G2549">
        <f>VLOOKUP(A2549&amp;B2549&amp;C2549&amp;3&amp;E2549,average_median_rates_2_aptFINAL!A:P,16,FALSE)</f>
        <v>1938</v>
      </c>
      <c r="H2549">
        <f>IF(D2549&lt;=3,VLOOKUP(A2549&amp;D2549,[1]ratio_condo_family!$A:$F,6,FALSE),0)</f>
        <v>0</v>
      </c>
      <c r="I2549">
        <f>VLOOKUP(A2549&amp;3,[1]ratio_condo_family!$A:$F,6,FALSE)</f>
        <v>1.2488391697927674</v>
      </c>
      <c r="J2549">
        <f>VLOOKUP(A2549,[1]ratio_family_bedrooms!$A:$K,9,FALSE)</f>
        <v>1.0588235294117647</v>
      </c>
      <c r="K2549">
        <f>VLOOKUP(A2549,[1]ratio_family_bedrooms!$A:$K,10,FALSE)</f>
        <v>1.2222222222222221</v>
      </c>
      <c r="L2549">
        <f>VLOOKUP(A2549,[1]ratio_family_bedrooms!$A:$K,11,FALSE)</f>
        <v>1.5</v>
      </c>
      <c r="M2549">
        <f t="shared" si="39"/>
        <v>3132.0886378402611</v>
      </c>
    </row>
    <row r="2550" spans="1:13" x14ac:dyDescent="0.2">
      <c r="A2550">
        <v>2018</v>
      </c>
      <c r="B2550">
        <v>10</v>
      </c>
      <c r="C2550" t="s">
        <v>61</v>
      </c>
      <c r="D2550">
        <v>5</v>
      </c>
      <c r="E2550" t="s">
        <v>32</v>
      </c>
      <c r="F2550" t="e">
        <f>VLOOKUP(A2550&amp;B2550&amp;C2550&amp;D2550&amp;E2550,average_median_rates_2_aptFINAL!A:P,16,FALSE)</f>
        <v>#N/A</v>
      </c>
      <c r="G2550">
        <f>VLOOKUP(A2550&amp;B2550&amp;C2550&amp;3&amp;E2550,average_median_rates_2_aptFINAL!A:P,16,FALSE)</f>
        <v>1905</v>
      </c>
      <c r="H2550">
        <f>IF(D2550&lt;=3,VLOOKUP(A2550&amp;D2550,[1]ratio_condo_family!$A:$F,6,FALSE),0)</f>
        <v>0</v>
      </c>
      <c r="I2550">
        <f>VLOOKUP(A2550&amp;3,[1]ratio_condo_family!$A:$F,6,FALSE)</f>
        <v>1.2488391697927674</v>
      </c>
      <c r="J2550">
        <f>VLOOKUP(A2550,[1]ratio_family_bedrooms!$A:$K,9,FALSE)</f>
        <v>1.0588235294117647</v>
      </c>
      <c r="K2550">
        <f>VLOOKUP(A2550,[1]ratio_family_bedrooms!$A:$K,10,FALSE)</f>
        <v>1.2222222222222221</v>
      </c>
      <c r="L2550">
        <f>VLOOKUP(A2550,[1]ratio_family_bedrooms!$A:$K,11,FALSE)</f>
        <v>1.5</v>
      </c>
      <c r="M2550">
        <f t="shared" si="39"/>
        <v>3078.7558591773463</v>
      </c>
    </row>
    <row r="2551" spans="1:13" x14ac:dyDescent="0.2">
      <c r="A2551">
        <v>2018</v>
      </c>
      <c r="B2551">
        <v>10</v>
      </c>
      <c r="C2551" t="s">
        <v>61</v>
      </c>
      <c r="D2551">
        <v>5</v>
      </c>
      <c r="E2551" t="s">
        <v>33</v>
      </c>
      <c r="F2551" t="e">
        <f>VLOOKUP(A2551&amp;B2551&amp;C2551&amp;D2551&amp;E2551,average_median_rates_2_aptFINAL!A:P,16,FALSE)</f>
        <v>#N/A</v>
      </c>
      <c r="G2551">
        <f>VLOOKUP(A2551&amp;B2551&amp;C2551&amp;3&amp;E2551,average_median_rates_2_aptFINAL!A:P,16,FALSE)</f>
        <v>2790</v>
      </c>
      <c r="H2551">
        <f>IF(D2551&lt;=3,VLOOKUP(A2551&amp;D2551,[1]ratio_condo_family!$A:$F,6,FALSE),0)</f>
        <v>0</v>
      </c>
      <c r="I2551">
        <f>VLOOKUP(A2551&amp;3,[1]ratio_condo_family!$A:$F,6,FALSE)</f>
        <v>1.2488391697927674</v>
      </c>
      <c r="J2551">
        <f>VLOOKUP(A2551,[1]ratio_family_bedrooms!$A:$K,9,FALSE)</f>
        <v>1.0588235294117647</v>
      </c>
      <c r="K2551">
        <f>VLOOKUP(A2551,[1]ratio_family_bedrooms!$A:$K,10,FALSE)</f>
        <v>1.2222222222222221</v>
      </c>
      <c r="L2551">
        <f>VLOOKUP(A2551,[1]ratio_family_bedrooms!$A:$K,11,FALSE)</f>
        <v>1.5</v>
      </c>
      <c r="M2551">
        <f t="shared" si="39"/>
        <v>4509.0440142282387</v>
      </c>
    </row>
    <row r="2552" spans="1:13" x14ac:dyDescent="0.2">
      <c r="A2552">
        <v>2018</v>
      </c>
      <c r="B2552">
        <v>10</v>
      </c>
      <c r="C2552" t="s">
        <v>61</v>
      </c>
      <c r="D2552">
        <v>5</v>
      </c>
      <c r="E2552" t="s">
        <v>34</v>
      </c>
      <c r="F2552" t="e">
        <f>VLOOKUP(A2552&amp;B2552&amp;C2552&amp;D2552&amp;E2552,average_median_rates_2_aptFINAL!A:P,16,FALSE)</f>
        <v>#N/A</v>
      </c>
      <c r="G2552">
        <f>VLOOKUP(A2552&amp;B2552&amp;C2552&amp;3&amp;E2552,average_median_rates_2_aptFINAL!A:P,16,FALSE)</f>
        <v>1798</v>
      </c>
      <c r="H2552">
        <f>IF(D2552&lt;=3,VLOOKUP(A2552&amp;D2552,[1]ratio_condo_family!$A:$F,6,FALSE),0)</f>
        <v>0</v>
      </c>
      <c r="I2552">
        <f>VLOOKUP(A2552&amp;3,[1]ratio_condo_family!$A:$F,6,FALSE)</f>
        <v>1.2488391697927674</v>
      </c>
      <c r="J2552">
        <f>VLOOKUP(A2552,[1]ratio_family_bedrooms!$A:$K,9,FALSE)</f>
        <v>1.0588235294117647</v>
      </c>
      <c r="K2552">
        <f>VLOOKUP(A2552,[1]ratio_family_bedrooms!$A:$K,10,FALSE)</f>
        <v>1.2222222222222221</v>
      </c>
      <c r="L2552">
        <f>VLOOKUP(A2552,[1]ratio_family_bedrooms!$A:$K,11,FALSE)</f>
        <v>1.5</v>
      </c>
      <c r="M2552">
        <f t="shared" si="39"/>
        <v>2905.8283647248654</v>
      </c>
    </row>
    <row r="2553" spans="1:13" x14ac:dyDescent="0.2">
      <c r="A2553">
        <v>2018</v>
      </c>
      <c r="B2553">
        <v>10</v>
      </c>
      <c r="C2553" t="s">
        <v>61</v>
      </c>
      <c r="D2553">
        <v>5</v>
      </c>
      <c r="E2553" t="s">
        <v>35</v>
      </c>
      <c r="F2553" t="e">
        <f>VLOOKUP(A2553&amp;B2553&amp;C2553&amp;D2553&amp;E2553,average_median_rates_2_aptFINAL!A:P,16,FALSE)</f>
        <v>#N/A</v>
      </c>
      <c r="G2553">
        <f>VLOOKUP(A2553&amp;B2553&amp;C2553&amp;3&amp;E2553,average_median_rates_2_aptFINAL!A:P,16,FALSE)</f>
        <v>3600</v>
      </c>
      <c r="H2553">
        <f>IF(D2553&lt;=3,VLOOKUP(A2553&amp;D2553,[1]ratio_condo_family!$A:$F,6,FALSE),0)</f>
        <v>0</v>
      </c>
      <c r="I2553">
        <f>VLOOKUP(A2553&amp;3,[1]ratio_condo_family!$A:$F,6,FALSE)</f>
        <v>1.2488391697927674</v>
      </c>
      <c r="J2553">
        <f>VLOOKUP(A2553,[1]ratio_family_bedrooms!$A:$K,9,FALSE)</f>
        <v>1.0588235294117647</v>
      </c>
      <c r="K2553">
        <f>VLOOKUP(A2553,[1]ratio_family_bedrooms!$A:$K,10,FALSE)</f>
        <v>1.2222222222222221</v>
      </c>
      <c r="L2553">
        <f>VLOOKUP(A2553,[1]ratio_family_bedrooms!$A:$K,11,FALSE)</f>
        <v>1.5</v>
      </c>
      <c r="M2553">
        <f t="shared" si="39"/>
        <v>5818.1213086815987</v>
      </c>
    </row>
    <row r="2554" spans="1:13" x14ac:dyDescent="0.2">
      <c r="A2554">
        <v>2018</v>
      </c>
      <c r="B2554">
        <v>10</v>
      </c>
      <c r="C2554" t="s">
        <v>61</v>
      </c>
      <c r="D2554">
        <v>5</v>
      </c>
      <c r="E2554" t="s">
        <v>36</v>
      </c>
      <c r="F2554" t="e">
        <f>VLOOKUP(A2554&amp;B2554&amp;C2554&amp;D2554&amp;E2554,average_median_rates_2_aptFINAL!A:P,16,FALSE)</f>
        <v>#N/A</v>
      </c>
      <c r="G2554">
        <f>VLOOKUP(A2554&amp;B2554&amp;C2554&amp;3&amp;E2554,average_median_rates_2_aptFINAL!A:P,16,FALSE)</f>
        <v>1700</v>
      </c>
      <c r="H2554">
        <f>IF(D2554&lt;=3,VLOOKUP(A2554&amp;D2554,[1]ratio_condo_family!$A:$F,6,FALSE),0)</f>
        <v>0</v>
      </c>
      <c r="I2554">
        <f>VLOOKUP(A2554&amp;3,[1]ratio_condo_family!$A:$F,6,FALSE)</f>
        <v>1.2488391697927674</v>
      </c>
      <c r="J2554">
        <f>VLOOKUP(A2554,[1]ratio_family_bedrooms!$A:$K,9,FALSE)</f>
        <v>1.0588235294117647</v>
      </c>
      <c r="K2554">
        <f>VLOOKUP(A2554,[1]ratio_family_bedrooms!$A:$K,10,FALSE)</f>
        <v>1.2222222222222221</v>
      </c>
      <c r="L2554">
        <f>VLOOKUP(A2554,[1]ratio_family_bedrooms!$A:$K,11,FALSE)</f>
        <v>1.5</v>
      </c>
      <c r="M2554">
        <f t="shared" si="39"/>
        <v>2747.4461735440882</v>
      </c>
    </row>
    <row r="2555" spans="1:13" x14ac:dyDescent="0.2">
      <c r="A2555">
        <v>2018</v>
      </c>
      <c r="B2555">
        <v>10</v>
      </c>
      <c r="C2555" t="s">
        <v>61</v>
      </c>
      <c r="D2555">
        <v>5</v>
      </c>
      <c r="E2555" t="s">
        <v>37</v>
      </c>
      <c r="F2555" t="e">
        <f>VLOOKUP(A2555&amp;B2555&amp;C2555&amp;D2555&amp;E2555,average_median_rates_2_aptFINAL!A:P,16,FALSE)</f>
        <v>#N/A</v>
      </c>
      <c r="G2555">
        <f>VLOOKUP(A2555&amp;B2555&amp;C2555&amp;3&amp;E2555,average_median_rates_2_aptFINAL!A:P,16,FALSE)</f>
        <v>1245.2989961611881</v>
      </c>
      <c r="H2555">
        <f>IF(D2555&lt;=3,VLOOKUP(A2555&amp;D2555,[1]ratio_condo_family!$A:$F,6,FALSE),0)</f>
        <v>0</v>
      </c>
      <c r="I2555">
        <f>VLOOKUP(A2555&amp;3,[1]ratio_condo_family!$A:$F,6,FALSE)</f>
        <v>1.2488391697927674</v>
      </c>
      <c r="J2555">
        <f>VLOOKUP(A2555,[1]ratio_family_bedrooms!$A:$K,9,FALSE)</f>
        <v>1.0588235294117647</v>
      </c>
      <c r="K2555">
        <f>VLOOKUP(A2555,[1]ratio_family_bedrooms!$A:$K,10,FALSE)</f>
        <v>1.2222222222222221</v>
      </c>
      <c r="L2555">
        <f>VLOOKUP(A2555,[1]ratio_family_bedrooms!$A:$K,11,FALSE)</f>
        <v>1.5</v>
      </c>
      <c r="M2555">
        <f t="shared" si="39"/>
        <v>2012.583507012559</v>
      </c>
    </row>
    <row r="2556" spans="1:13" x14ac:dyDescent="0.2">
      <c r="A2556">
        <v>2018</v>
      </c>
      <c r="B2556">
        <v>10</v>
      </c>
      <c r="C2556" t="s">
        <v>61</v>
      </c>
      <c r="D2556">
        <v>5</v>
      </c>
      <c r="E2556" t="s">
        <v>38</v>
      </c>
      <c r="F2556" t="e">
        <f>VLOOKUP(A2556&amp;B2556&amp;C2556&amp;D2556&amp;E2556,average_median_rates_2_aptFINAL!A:P,16,FALSE)</f>
        <v>#N/A</v>
      </c>
      <c r="G2556">
        <f>VLOOKUP(A2556&amp;B2556&amp;C2556&amp;3&amp;E2556,average_median_rates_2_aptFINAL!A:P,16,FALSE)</f>
        <v>1248</v>
      </c>
      <c r="H2556">
        <f>IF(D2556&lt;=3,VLOOKUP(A2556&amp;D2556,[1]ratio_condo_family!$A:$F,6,FALSE),0)</f>
        <v>0</v>
      </c>
      <c r="I2556">
        <f>VLOOKUP(A2556&amp;3,[1]ratio_condo_family!$A:$F,6,FALSE)</f>
        <v>1.2488391697927674</v>
      </c>
      <c r="J2556">
        <f>VLOOKUP(A2556,[1]ratio_family_bedrooms!$A:$K,9,FALSE)</f>
        <v>1.0588235294117647</v>
      </c>
      <c r="K2556">
        <f>VLOOKUP(A2556,[1]ratio_family_bedrooms!$A:$K,10,FALSE)</f>
        <v>1.2222222222222221</v>
      </c>
      <c r="L2556">
        <f>VLOOKUP(A2556,[1]ratio_family_bedrooms!$A:$K,11,FALSE)</f>
        <v>1.5</v>
      </c>
      <c r="M2556">
        <f t="shared" si="39"/>
        <v>2016.9487203429542</v>
      </c>
    </row>
    <row r="2557" spans="1:13" x14ac:dyDescent="0.2">
      <c r="A2557">
        <v>2018</v>
      </c>
      <c r="B2557">
        <v>10</v>
      </c>
      <c r="C2557" t="s">
        <v>61</v>
      </c>
      <c r="D2557">
        <v>5</v>
      </c>
      <c r="E2557" t="s">
        <v>39</v>
      </c>
      <c r="F2557" t="e">
        <f>VLOOKUP(A2557&amp;B2557&amp;C2557&amp;D2557&amp;E2557,average_median_rates_2_aptFINAL!A:P,16,FALSE)</f>
        <v>#N/A</v>
      </c>
      <c r="G2557">
        <f>VLOOKUP(A2557&amp;B2557&amp;C2557&amp;3&amp;E2557,average_median_rates_2_aptFINAL!A:P,16,FALSE)</f>
        <v>1801.9830435407459</v>
      </c>
      <c r="H2557">
        <f>IF(D2557&lt;=3,VLOOKUP(A2557&amp;D2557,[1]ratio_condo_family!$A:$F,6,FALSE),0)</f>
        <v>0</v>
      </c>
      <c r="I2557">
        <f>VLOOKUP(A2557&amp;3,[1]ratio_condo_family!$A:$F,6,FALSE)</f>
        <v>1.2488391697927674</v>
      </c>
      <c r="J2557">
        <f>VLOOKUP(A2557,[1]ratio_family_bedrooms!$A:$K,9,FALSE)</f>
        <v>1.0588235294117647</v>
      </c>
      <c r="K2557">
        <f>VLOOKUP(A2557,[1]ratio_family_bedrooms!$A:$K,10,FALSE)</f>
        <v>1.2222222222222221</v>
      </c>
      <c r="L2557">
        <f>VLOOKUP(A2557,[1]ratio_family_bedrooms!$A:$K,11,FALSE)</f>
        <v>1.5</v>
      </c>
      <c r="M2557">
        <f t="shared" si="39"/>
        <v>2912.2655398631482</v>
      </c>
    </row>
    <row r="2558" spans="1:13" x14ac:dyDescent="0.2">
      <c r="A2558">
        <v>2018</v>
      </c>
      <c r="B2558">
        <v>10</v>
      </c>
      <c r="C2558" t="s">
        <v>61</v>
      </c>
      <c r="D2558">
        <v>5</v>
      </c>
      <c r="E2558" t="s">
        <v>40</v>
      </c>
      <c r="F2558" t="e">
        <f>VLOOKUP(A2558&amp;B2558&amp;C2558&amp;D2558&amp;E2558,average_median_rates_2_aptFINAL!A:P,16,FALSE)</f>
        <v>#N/A</v>
      </c>
      <c r="G2558">
        <f>VLOOKUP(A2558&amp;B2558&amp;C2558&amp;3&amp;E2558,average_median_rates_2_aptFINAL!A:P,16,FALSE)</f>
        <v>1600</v>
      </c>
      <c r="H2558">
        <f>IF(D2558&lt;=3,VLOOKUP(A2558&amp;D2558,[1]ratio_condo_family!$A:$F,6,FALSE),0)</f>
        <v>0</v>
      </c>
      <c r="I2558">
        <f>VLOOKUP(A2558&amp;3,[1]ratio_condo_family!$A:$F,6,FALSE)</f>
        <v>1.2488391697927674</v>
      </c>
      <c r="J2558">
        <f>VLOOKUP(A2558,[1]ratio_family_bedrooms!$A:$K,9,FALSE)</f>
        <v>1.0588235294117647</v>
      </c>
      <c r="K2558">
        <f>VLOOKUP(A2558,[1]ratio_family_bedrooms!$A:$K,10,FALSE)</f>
        <v>1.2222222222222221</v>
      </c>
      <c r="L2558">
        <f>VLOOKUP(A2558,[1]ratio_family_bedrooms!$A:$K,11,FALSE)</f>
        <v>1.5</v>
      </c>
      <c r="M2558">
        <f t="shared" si="39"/>
        <v>2585.831692747377</v>
      </c>
    </row>
    <row r="2559" spans="1:13" x14ac:dyDescent="0.2">
      <c r="A2559">
        <v>2018</v>
      </c>
      <c r="B2559">
        <v>10</v>
      </c>
      <c r="C2559" t="s">
        <v>61</v>
      </c>
      <c r="D2559">
        <v>5</v>
      </c>
      <c r="E2559" t="s">
        <v>41</v>
      </c>
      <c r="F2559" t="e">
        <f>VLOOKUP(A2559&amp;B2559&amp;C2559&amp;D2559&amp;E2559,average_median_rates_2_aptFINAL!A:P,16,FALSE)</f>
        <v>#N/A</v>
      </c>
      <c r="G2559">
        <f>VLOOKUP(A2559&amp;B2559&amp;C2559&amp;3&amp;E2559,average_median_rates_2_aptFINAL!A:P,16,FALSE)</f>
        <v>1375</v>
      </c>
      <c r="H2559">
        <f>IF(D2559&lt;=3,VLOOKUP(A2559&amp;D2559,[1]ratio_condo_family!$A:$F,6,FALSE),0)</f>
        <v>0</v>
      </c>
      <c r="I2559">
        <f>VLOOKUP(A2559&amp;3,[1]ratio_condo_family!$A:$F,6,FALSE)</f>
        <v>1.2488391697927674</v>
      </c>
      <c r="J2559">
        <f>VLOOKUP(A2559,[1]ratio_family_bedrooms!$A:$K,9,FALSE)</f>
        <v>1.0588235294117647</v>
      </c>
      <c r="K2559">
        <f>VLOOKUP(A2559,[1]ratio_family_bedrooms!$A:$K,10,FALSE)</f>
        <v>1.2222222222222221</v>
      </c>
      <c r="L2559">
        <f>VLOOKUP(A2559,[1]ratio_family_bedrooms!$A:$K,11,FALSE)</f>
        <v>1.5</v>
      </c>
      <c r="M2559">
        <f t="shared" si="39"/>
        <v>2222.1991109547771</v>
      </c>
    </row>
    <row r="2560" spans="1:13" x14ac:dyDescent="0.2">
      <c r="A2560">
        <v>2018</v>
      </c>
      <c r="B2560">
        <v>10</v>
      </c>
      <c r="C2560" t="s">
        <v>61</v>
      </c>
      <c r="D2560">
        <v>5</v>
      </c>
      <c r="E2560" t="s">
        <v>42</v>
      </c>
      <c r="F2560" t="e">
        <f>VLOOKUP(A2560&amp;B2560&amp;C2560&amp;D2560&amp;E2560,average_median_rates_2_aptFINAL!A:P,16,FALSE)</f>
        <v>#N/A</v>
      </c>
      <c r="G2560">
        <f>VLOOKUP(A2560&amp;B2560&amp;C2560&amp;3&amp;E2560,average_median_rates_2_aptFINAL!A:P,16,FALSE)</f>
        <v>1600</v>
      </c>
      <c r="H2560">
        <f>IF(D2560&lt;=3,VLOOKUP(A2560&amp;D2560,[1]ratio_condo_family!$A:$F,6,FALSE),0)</f>
        <v>0</v>
      </c>
      <c r="I2560">
        <f>VLOOKUP(A2560&amp;3,[1]ratio_condo_family!$A:$F,6,FALSE)</f>
        <v>1.2488391697927674</v>
      </c>
      <c r="J2560">
        <f>VLOOKUP(A2560,[1]ratio_family_bedrooms!$A:$K,9,FALSE)</f>
        <v>1.0588235294117647</v>
      </c>
      <c r="K2560">
        <f>VLOOKUP(A2560,[1]ratio_family_bedrooms!$A:$K,10,FALSE)</f>
        <v>1.2222222222222221</v>
      </c>
      <c r="L2560">
        <f>VLOOKUP(A2560,[1]ratio_family_bedrooms!$A:$K,11,FALSE)</f>
        <v>1.5</v>
      </c>
      <c r="M2560">
        <f t="shared" si="39"/>
        <v>2585.831692747377</v>
      </c>
    </row>
    <row r="2561" spans="1:13" x14ac:dyDescent="0.2">
      <c r="A2561">
        <v>2018</v>
      </c>
      <c r="B2561">
        <v>10</v>
      </c>
      <c r="C2561" t="s">
        <v>61</v>
      </c>
      <c r="D2561">
        <v>5</v>
      </c>
      <c r="E2561" t="s">
        <v>43</v>
      </c>
      <c r="F2561" t="e">
        <f>VLOOKUP(A2561&amp;B2561&amp;C2561&amp;D2561&amp;E2561,average_median_rates_2_aptFINAL!A:P,16,FALSE)</f>
        <v>#N/A</v>
      </c>
      <c r="G2561">
        <f>VLOOKUP(A2561&amp;B2561&amp;C2561&amp;3&amp;E2561,average_median_rates_2_aptFINAL!A:P,16,FALSE)</f>
        <v>1650</v>
      </c>
      <c r="H2561">
        <f>IF(D2561&lt;=3,VLOOKUP(A2561&amp;D2561,[1]ratio_condo_family!$A:$F,6,FALSE),0)</f>
        <v>0</v>
      </c>
      <c r="I2561">
        <f>VLOOKUP(A2561&amp;3,[1]ratio_condo_family!$A:$F,6,FALSE)</f>
        <v>1.2488391697927674</v>
      </c>
      <c r="J2561">
        <f>VLOOKUP(A2561,[1]ratio_family_bedrooms!$A:$K,9,FALSE)</f>
        <v>1.0588235294117647</v>
      </c>
      <c r="K2561">
        <f>VLOOKUP(A2561,[1]ratio_family_bedrooms!$A:$K,10,FALSE)</f>
        <v>1.2222222222222221</v>
      </c>
      <c r="L2561">
        <f>VLOOKUP(A2561,[1]ratio_family_bedrooms!$A:$K,11,FALSE)</f>
        <v>1.5</v>
      </c>
      <c r="M2561">
        <f t="shared" si="39"/>
        <v>2666.6389331457326</v>
      </c>
    </row>
    <row r="2562" spans="1:13" x14ac:dyDescent="0.2">
      <c r="A2562">
        <v>2018</v>
      </c>
      <c r="B2562">
        <v>10</v>
      </c>
      <c r="C2562" t="s">
        <v>61</v>
      </c>
      <c r="D2562">
        <v>5</v>
      </c>
      <c r="E2562" t="s">
        <v>60</v>
      </c>
      <c r="F2562" t="e">
        <f>VLOOKUP(A2562&amp;B2562&amp;C2562&amp;D2562&amp;E2562,average_median_rates_2_aptFINAL!A:P,16,FALSE)</f>
        <v>#N/A</v>
      </c>
      <c r="G2562">
        <f>VLOOKUP(A2562&amp;B2562&amp;C2562&amp;3&amp;E2562,average_median_rates_2_aptFINAL!A:P,16,FALSE)</f>
        <v>1748.6348613306541</v>
      </c>
      <c r="H2562">
        <f>IF(D2562&lt;=3,VLOOKUP(A2562&amp;D2562,[1]ratio_condo_family!$A:$F,6,FALSE),0)</f>
        <v>0</v>
      </c>
      <c r="I2562">
        <f>VLOOKUP(A2562&amp;3,[1]ratio_condo_family!$A:$F,6,FALSE)</f>
        <v>1.2488391697927674</v>
      </c>
      <c r="J2562">
        <f>VLOOKUP(A2562,[1]ratio_family_bedrooms!$A:$K,9,FALSE)</f>
        <v>1.0588235294117647</v>
      </c>
      <c r="K2562">
        <f>VLOOKUP(A2562,[1]ratio_family_bedrooms!$A:$K,10,FALSE)</f>
        <v>1.2222222222222221</v>
      </c>
      <c r="L2562">
        <f>VLOOKUP(A2562,[1]ratio_family_bedrooms!$A:$K,11,FALSE)</f>
        <v>1.5</v>
      </c>
      <c r="M2562">
        <f t="shared" si="39"/>
        <v>2826.047152169825</v>
      </c>
    </row>
    <row r="2563" spans="1:13" x14ac:dyDescent="0.2">
      <c r="A2563">
        <v>2018</v>
      </c>
      <c r="B2563">
        <v>10</v>
      </c>
      <c r="C2563" t="s">
        <v>61</v>
      </c>
      <c r="D2563">
        <v>6</v>
      </c>
      <c r="E2563" t="s">
        <v>12</v>
      </c>
      <c r="F2563" t="e">
        <f>VLOOKUP(A2563&amp;B2563&amp;C2563&amp;D2563&amp;E2563,average_median_rates_2_aptFINAL!A:P,16,FALSE)</f>
        <v>#N/A</v>
      </c>
      <c r="G2563">
        <f>VLOOKUP(A2563&amp;B2563&amp;C2563&amp;3&amp;E2563,average_median_rates_2_aptFINAL!A:P,16,FALSE)</f>
        <v>2925</v>
      </c>
      <c r="H2563">
        <f>IF(D2563&lt;=3,VLOOKUP(A2563&amp;D2563,[1]ratio_condo_family!$A:$F,6,FALSE),0)</f>
        <v>0</v>
      </c>
      <c r="I2563">
        <f>VLOOKUP(A2563&amp;3,[1]ratio_condo_family!$A:$F,6,FALSE)</f>
        <v>1.2488391697927674</v>
      </c>
      <c r="J2563">
        <f>VLOOKUP(A2563,[1]ratio_family_bedrooms!$A:$K,9,FALSE)</f>
        <v>1.0588235294117647</v>
      </c>
      <c r="K2563">
        <f>VLOOKUP(A2563,[1]ratio_family_bedrooms!$A:$K,10,FALSE)</f>
        <v>1.2222222222222221</v>
      </c>
      <c r="L2563">
        <f>VLOOKUP(A2563,[1]ratio_family_bedrooms!$A:$K,11,FALSE)</f>
        <v>1.5</v>
      </c>
      <c r="M2563">
        <f t="shared" ref="M2563:M2626" si="40">IF(D2563&lt;=3,F2563*H2563,IF(D2563=4,G2563*I2563*J2563,IF(D2563=5,G2563*I2563*J2563*K2563,IF(D2563=6,G2563*I2563*J2563*K2563*L2563,0))))</f>
        <v>7090.835344955698</v>
      </c>
    </row>
    <row r="2564" spans="1:13" x14ac:dyDescent="0.2">
      <c r="A2564">
        <v>2018</v>
      </c>
      <c r="B2564">
        <v>10</v>
      </c>
      <c r="C2564" t="s">
        <v>61</v>
      </c>
      <c r="D2564">
        <v>6</v>
      </c>
      <c r="E2564" t="s">
        <v>16</v>
      </c>
      <c r="F2564" t="e">
        <f>VLOOKUP(A2564&amp;B2564&amp;C2564&amp;D2564&amp;E2564,average_median_rates_2_aptFINAL!A:P,16,FALSE)</f>
        <v>#N/A</v>
      </c>
      <c r="G2564">
        <f>VLOOKUP(A2564&amp;B2564&amp;C2564&amp;3&amp;E2564,average_median_rates_2_aptFINAL!A:P,16,FALSE)</f>
        <v>2852.8575534251595</v>
      </c>
      <c r="H2564">
        <f>IF(D2564&lt;=3,VLOOKUP(A2564&amp;D2564,[1]ratio_condo_family!$A:$F,6,FALSE),0)</f>
        <v>0</v>
      </c>
      <c r="I2564">
        <f>VLOOKUP(A2564&amp;3,[1]ratio_condo_family!$A:$F,6,FALSE)</f>
        <v>1.2488391697927674</v>
      </c>
      <c r="J2564">
        <f>VLOOKUP(A2564,[1]ratio_family_bedrooms!$A:$K,9,FALSE)</f>
        <v>1.0588235294117647</v>
      </c>
      <c r="K2564">
        <f>VLOOKUP(A2564,[1]ratio_family_bedrooms!$A:$K,10,FALSE)</f>
        <v>1.2222222222222221</v>
      </c>
      <c r="L2564">
        <f>VLOOKUP(A2564,[1]ratio_family_bedrooms!$A:$K,11,FALSE)</f>
        <v>1.5</v>
      </c>
      <c r="M2564">
        <f t="shared" si="40"/>
        <v>6915.9463842567384</v>
      </c>
    </row>
    <row r="2565" spans="1:13" x14ac:dyDescent="0.2">
      <c r="A2565">
        <v>2018</v>
      </c>
      <c r="B2565">
        <v>10</v>
      </c>
      <c r="C2565" t="s">
        <v>61</v>
      </c>
      <c r="D2565">
        <v>6</v>
      </c>
      <c r="E2565" t="s">
        <v>17</v>
      </c>
      <c r="F2565" t="e">
        <f>VLOOKUP(A2565&amp;B2565&amp;C2565&amp;D2565&amp;E2565,average_median_rates_2_aptFINAL!A:P,16,FALSE)</f>
        <v>#N/A</v>
      </c>
      <c r="G2565">
        <f>VLOOKUP(A2565&amp;B2565&amp;C2565&amp;3&amp;E2565,average_median_rates_2_aptFINAL!A:P,16,FALSE)</f>
        <v>3500</v>
      </c>
      <c r="H2565">
        <f>IF(D2565&lt;=3,VLOOKUP(A2565&amp;D2565,[1]ratio_condo_family!$A:$F,6,FALSE),0)</f>
        <v>0</v>
      </c>
      <c r="I2565">
        <f>VLOOKUP(A2565&amp;3,[1]ratio_condo_family!$A:$F,6,FALSE)</f>
        <v>1.2488391697927674</v>
      </c>
      <c r="J2565">
        <f>VLOOKUP(A2565,[1]ratio_family_bedrooms!$A:$K,9,FALSE)</f>
        <v>1.0588235294117647</v>
      </c>
      <c r="K2565">
        <f>VLOOKUP(A2565,[1]ratio_family_bedrooms!$A:$K,10,FALSE)</f>
        <v>1.2222222222222221</v>
      </c>
      <c r="L2565">
        <f>VLOOKUP(A2565,[1]ratio_family_bedrooms!$A:$K,11,FALSE)</f>
        <v>1.5</v>
      </c>
      <c r="M2565">
        <f t="shared" si="40"/>
        <v>8484.7602418273309</v>
      </c>
    </row>
    <row r="2566" spans="1:13" x14ac:dyDescent="0.2">
      <c r="A2566">
        <v>2018</v>
      </c>
      <c r="B2566">
        <v>10</v>
      </c>
      <c r="C2566" t="s">
        <v>61</v>
      </c>
      <c r="D2566">
        <v>6</v>
      </c>
      <c r="E2566" t="s">
        <v>19</v>
      </c>
      <c r="F2566" t="e">
        <f>VLOOKUP(A2566&amp;B2566&amp;C2566&amp;D2566&amp;E2566,average_median_rates_2_aptFINAL!A:P,16,FALSE)</f>
        <v>#N/A</v>
      </c>
      <c r="G2566">
        <f>VLOOKUP(A2566&amp;B2566&amp;C2566&amp;3&amp;E2566,average_median_rates_2_aptFINAL!A:P,16,FALSE)</f>
        <v>2250</v>
      </c>
      <c r="H2566">
        <f>IF(D2566&lt;=3,VLOOKUP(A2566&amp;D2566,[1]ratio_condo_family!$A:$F,6,FALSE),0)</f>
        <v>0</v>
      </c>
      <c r="I2566">
        <f>VLOOKUP(A2566&amp;3,[1]ratio_condo_family!$A:$F,6,FALSE)</f>
        <v>1.2488391697927674</v>
      </c>
      <c r="J2566">
        <f>VLOOKUP(A2566,[1]ratio_family_bedrooms!$A:$K,9,FALSE)</f>
        <v>1.0588235294117647</v>
      </c>
      <c r="K2566">
        <f>VLOOKUP(A2566,[1]ratio_family_bedrooms!$A:$K,10,FALSE)</f>
        <v>1.2222222222222221</v>
      </c>
      <c r="L2566">
        <f>VLOOKUP(A2566,[1]ratio_family_bedrooms!$A:$K,11,FALSE)</f>
        <v>1.5</v>
      </c>
      <c r="M2566">
        <f t="shared" si="40"/>
        <v>5454.4887268889979</v>
      </c>
    </row>
    <row r="2567" spans="1:13" x14ac:dyDescent="0.2">
      <c r="A2567">
        <v>2018</v>
      </c>
      <c r="B2567">
        <v>10</v>
      </c>
      <c r="C2567" t="s">
        <v>61</v>
      </c>
      <c r="D2567">
        <v>6</v>
      </c>
      <c r="E2567" t="s">
        <v>20</v>
      </c>
      <c r="F2567" t="e">
        <f>VLOOKUP(A2567&amp;B2567&amp;C2567&amp;D2567&amp;E2567,average_median_rates_2_aptFINAL!A:P,16,FALSE)</f>
        <v>#N/A</v>
      </c>
      <c r="G2567">
        <f>VLOOKUP(A2567&amp;B2567&amp;C2567&amp;3&amp;E2567,average_median_rates_2_aptFINAL!A:P,16,FALSE)</f>
        <v>3119.3867653398447</v>
      </c>
      <c r="H2567">
        <f>IF(D2567&lt;=3,VLOOKUP(A2567&amp;D2567,[1]ratio_condo_family!$A:$F,6,FALSE),0)</f>
        <v>0</v>
      </c>
      <c r="I2567">
        <f>VLOOKUP(A2567&amp;3,[1]ratio_condo_family!$A:$F,6,FALSE)</f>
        <v>1.2488391697927674</v>
      </c>
      <c r="J2567">
        <f>VLOOKUP(A2567,[1]ratio_family_bedrooms!$A:$K,9,FALSE)</f>
        <v>1.0588235294117647</v>
      </c>
      <c r="K2567">
        <f>VLOOKUP(A2567,[1]ratio_family_bedrooms!$A:$K,10,FALSE)</f>
        <v>1.2222222222222221</v>
      </c>
      <c r="L2567">
        <f>VLOOKUP(A2567,[1]ratio_family_bedrooms!$A:$K,11,FALSE)</f>
        <v>1.5</v>
      </c>
      <c r="M2567">
        <f t="shared" si="40"/>
        <v>7562.0710872679656</v>
      </c>
    </row>
    <row r="2568" spans="1:13" x14ac:dyDescent="0.2">
      <c r="A2568">
        <v>2018</v>
      </c>
      <c r="B2568">
        <v>10</v>
      </c>
      <c r="C2568" t="s">
        <v>61</v>
      </c>
      <c r="D2568">
        <v>6</v>
      </c>
      <c r="E2568" t="s">
        <v>21</v>
      </c>
      <c r="F2568" t="e">
        <f>VLOOKUP(A2568&amp;B2568&amp;C2568&amp;D2568&amp;E2568,average_median_rates_2_aptFINAL!A:P,16,FALSE)</f>
        <v>#N/A</v>
      </c>
      <c r="G2568">
        <f>VLOOKUP(A2568&amp;B2568&amp;C2568&amp;3&amp;E2568,average_median_rates_2_aptFINAL!A:P,16,FALSE)</f>
        <v>3050</v>
      </c>
      <c r="H2568">
        <f>IF(D2568&lt;=3,VLOOKUP(A2568&amp;D2568,[1]ratio_condo_family!$A:$F,6,FALSE),0)</f>
        <v>0</v>
      </c>
      <c r="I2568">
        <f>VLOOKUP(A2568&amp;3,[1]ratio_condo_family!$A:$F,6,FALSE)</f>
        <v>1.2488391697927674</v>
      </c>
      <c r="J2568">
        <f>VLOOKUP(A2568,[1]ratio_family_bedrooms!$A:$K,9,FALSE)</f>
        <v>1.0588235294117647</v>
      </c>
      <c r="K2568">
        <f>VLOOKUP(A2568,[1]ratio_family_bedrooms!$A:$K,10,FALSE)</f>
        <v>1.2222222222222221</v>
      </c>
      <c r="L2568">
        <f>VLOOKUP(A2568,[1]ratio_family_bedrooms!$A:$K,11,FALSE)</f>
        <v>1.5</v>
      </c>
      <c r="M2568">
        <f t="shared" si="40"/>
        <v>7393.8624964495302</v>
      </c>
    </row>
    <row r="2569" spans="1:13" x14ac:dyDescent="0.2">
      <c r="A2569">
        <v>2018</v>
      </c>
      <c r="B2569">
        <v>10</v>
      </c>
      <c r="C2569" t="s">
        <v>61</v>
      </c>
      <c r="D2569">
        <v>6</v>
      </c>
      <c r="E2569" t="s">
        <v>23</v>
      </c>
      <c r="F2569" t="e">
        <f>VLOOKUP(A2569&amp;B2569&amp;C2569&amp;D2569&amp;E2569,average_median_rates_2_aptFINAL!A:P,16,FALSE)</f>
        <v>#N/A</v>
      </c>
      <c r="G2569">
        <f>VLOOKUP(A2569&amp;B2569&amp;C2569&amp;3&amp;E2569,average_median_rates_2_aptFINAL!A:P,16,FALSE)</f>
        <v>1450</v>
      </c>
      <c r="H2569">
        <f>IF(D2569&lt;=3,VLOOKUP(A2569&amp;D2569,[1]ratio_condo_family!$A:$F,6,FALSE),0)</f>
        <v>0</v>
      </c>
      <c r="I2569">
        <f>VLOOKUP(A2569&amp;3,[1]ratio_condo_family!$A:$F,6,FALSE)</f>
        <v>1.2488391697927674</v>
      </c>
      <c r="J2569">
        <f>VLOOKUP(A2569,[1]ratio_family_bedrooms!$A:$K,9,FALSE)</f>
        <v>1.0588235294117647</v>
      </c>
      <c r="K2569">
        <f>VLOOKUP(A2569,[1]ratio_family_bedrooms!$A:$K,10,FALSE)</f>
        <v>1.2222222222222221</v>
      </c>
      <c r="L2569">
        <f>VLOOKUP(A2569,[1]ratio_family_bedrooms!$A:$K,11,FALSE)</f>
        <v>1.5</v>
      </c>
      <c r="M2569">
        <f t="shared" si="40"/>
        <v>3515.1149573284656</v>
      </c>
    </row>
    <row r="2570" spans="1:13" x14ac:dyDescent="0.2">
      <c r="A2570">
        <v>2018</v>
      </c>
      <c r="B2570">
        <v>10</v>
      </c>
      <c r="C2570" t="s">
        <v>61</v>
      </c>
      <c r="D2570">
        <v>6</v>
      </c>
      <c r="E2570" t="s">
        <v>24</v>
      </c>
      <c r="F2570" t="e">
        <f>VLOOKUP(A2570&amp;B2570&amp;C2570&amp;D2570&amp;E2570,average_median_rates_2_aptFINAL!A:P,16,FALSE)</f>
        <v>#N/A</v>
      </c>
      <c r="G2570">
        <f>VLOOKUP(A2570&amp;B2570&amp;C2570&amp;3&amp;E2570,average_median_rates_2_aptFINAL!A:P,16,FALSE)</f>
        <v>1641.0493605403078</v>
      </c>
      <c r="H2570">
        <f>IF(D2570&lt;=3,VLOOKUP(A2570&amp;D2570,[1]ratio_condo_family!$A:$F,6,FALSE),0)</f>
        <v>0</v>
      </c>
      <c r="I2570">
        <f>VLOOKUP(A2570&amp;3,[1]ratio_condo_family!$A:$F,6,FALSE)</f>
        <v>1.2488391697927674</v>
      </c>
      <c r="J2570">
        <f>VLOOKUP(A2570,[1]ratio_family_bedrooms!$A:$K,9,FALSE)</f>
        <v>1.0588235294117647</v>
      </c>
      <c r="K2570">
        <f>VLOOKUP(A2570,[1]ratio_family_bedrooms!$A:$K,10,FALSE)</f>
        <v>1.2222222222222221</v>
      </c>
      <c r="L2570">
        <f>VLOOKUP(A2570,[1]ratio_family_bedrooms!$A:$K,11,FALSE)</f>
        <v>1.5</v>
      </c>
      <c r="M2570">
        <f t="shared" si="40"/>
        <v>3978.2601054824477</v>
      </c>
    </row>
    <row r="2571" spans="1:13" x14ac:dyDescent="0.2">
      <c r="A2571">
        <v>2018</v>
      </c>
      <c r="B2571">
        <v>10</v>
      </c>
      <c r="C2571" t="s">
        <v>61</v>
      </c>
      <c r="D2571">
        <v>6</v>
      </c>
      <c r="E2571" t="s">
        <v>25</v>
      </c>
      <c r="F2571" t="e">
        <f>VLOOKUP(A2571&amp;B2571&amp;C2571&amp;D2571&amp;E2571,average_median_rates_2_aptFINAL!A:P,16,FALSE)</f>
        <v>#N/A</v>
      </c>
      <c r="G2571">
        <f>VLOOKUP(A2571&amp;B2571&amp;C2571&amp;3&amp;E2571,average_median_rates_2_aptFINAL!A:P,16,FALSE)</f>
        <v>1430</v>
      </c>
      <c r="H2571">
        <f>IF(D2571&lt;=3,VLOOKUP(A2571&amp;D2571,[1]ratio_condo_family!$A:$F,6,FALSE),0)</f>
        <v>0</v>
      </c>
      <c r="I2571">
        <f>VLOOKUP(A2571&amp;3,[1]ratio_condo_family!$A:$F,6,FALSE)</f>
        <v>1.2488391697927674</v>
      </c>
      <c r="J2571">
        <f>VLOOKUP(A2571,[1]ratio_family_bedrooms!$A:$K,9,FALSE)</f>
        <v>1.0588235294117647</v>
      </c>
      <c r="K2571">
        <f>VLOOKUP(A2571,[1]ratio_family_bedrooms!$A:$K,10,FALSE)</f>
        <v>1.2222222222222221</v>
      </c>
      <c r="L2571">
        <f>VLOOKUP(A2571,[1]ratio_family_bedrooms!$A:$K,11,FALSE)</f>
        <v>1.5</v>
      </c>
      <c r="M2571">
        <f t="shared" si="40"/>
        <v>3466.6306130894518</v>
      </c>
    </row>
    <row r="2572" spans="1:13" x14ac:dyDescent="0.2">
      <c r="A2572">
        <v>2018</v>
      </c>
      <c r="B2572">
        <v>10</v>
      </c>
      <c r="C2572" t="s">
        <v>61</v>
      </c>
      <c r="D2572">
        <v>6</v>
      </c>
      <c r="E2572" t="s">
        <v>26</v>
      </c>
      <c r="F2572" t="e">
        <f>VLOOKUP(A2572&amp;B2572&amp;C2572&amp;D2572&amp;E2572,average_median_rates_2_aptFINAL!A:P,16,FALSE)</f>
        <v>#N/A</v>
      </c>
      <c r="G2572">
        <f>VLOOKUP(A2572&amp;B2572&amp;C2572&amp;3&amp;E2572,average_median_rates_2_aptFINAL!A:P,16,FALSE)</f>
        <v>1375</v>
      </c>
      <c r="H2572">
        <f>IF(D2572&lt;=3,VLOOKUP(A2572&amp;D2572,[1]ratio_condo_family!$A:$F,6,FALSE),0)</f>
        <v>0</v>
      </c>
      <c r="I2572">
        <f>VLOOKUP(A2572&amp;3,[1]ratio_condo_family!$A:$F,6,FALSE)</f>
        <v>1.2488391697927674</v>
      </c>
      <c r="J2572">
        <f>VLOOKUP(A2572,[1]ratio_family_bedrooms!$A:$K,9,FALSE)</f>
        <v>1.0588235294117647</v>
      </c>
      <c r="K2572">
        <f>VLOOKUP(A2572,[1]ratio_family_bedrooms!$A:$K,10,FALSE)</f>
        <v>1.2222222222222221</v>
      </c>
      <c r="L2572">
        <f>VLOOKUP(A2572,[1]ratio_family_bedrooms!$A:$K,11,FALSE)</f>
        <v>1.5</v>
      </c>
      <c r="M2572">
        <f t="shared" si="40"/>
        <v>3333.2986664321656</v>
      </c>
    </row>
    <row r="2573" spans="1:13" x14ac:dyDescent="0.2">
      <c r="A2573">
        <v>2018</v>
      </c>
      <c r="B2573">
        <v>10</v>
      </c>
      <c r="C2573" t="s">
        <v>61</v>
      </c>
      <c r="D2573">
        <v>6</v>
      </c>
      <c r="E2573" t="s">
        <v>27</v>
      </c>
      <c r="F2573" t="e">
        <f>VLOOKUP(A2573&amp;B2573&amp;C2573&amp;D2573&amp;E2573,average_median_rates_2_aptFINAL!A:P,16,FALSE)</f>
        <v>#N/A</v>
      </c>
      <c r="G2573">
        <f>VLOOKUP(A2573&amp;B2573&amp;C2573&amp;3&amp;E2573,average_median_rates_2_aptFINAL!A:P,16,FALSE)</f>
        <v>2931</v>
      </c>
      <c r="H2573">
        <f>IF(D2573&lt;=3,VLOOKUP(A2573&amp;D2573,[1]ratio_condo_family!$A:$F,6,FALSE),0)</f>
        <v>0</v>
      </c>
      <c r="I2573">
        <f>VLOOKUP(A2573&amp;3,[1]ratio_condo_family!$A:$F,6,FALSE)</f>
        <v>1.2488391697927674</v>
      </c>
      <c r="J2573">
        <f>VLOOKUP(A2573,[1]ratio_family_bedrooms!$A:$K,9,FALSE)</f>
        <v>1.0588235294117647</v>
      </c>
      <c r="K2573">
        <f>VLOOKUP(A2573,[1]ratio_family_bedrooms!$A:$K,10,FALSE)</f>
        <v>1.2222222222222221</v>
      </c>
      <c r="L2573">
        <f>VLOOKUP(A2573,[1]ratio_family_bedrooms!$A:$K,11,FALSE)</f>
        <v>1.5</v>
      </c>
      <c r="M2573">
        <f t="shared" si="40"/>
        <v>7105.3806482274013</v>
      </c>
    </row>
    <row r="2574" spans="1:13" x14ac:dyDescent="0.2">
      <c r="A2574">
        <v>2018</v>
      </c>
      <c r="B2574">
        <v>10</v>
      </c>
      <c r="C2574" t="s">
        <v>61</v>
      </c>
      <c r="D2574">
        <v>6</v>
      </c>
      <c r="E2574" t="s">
        <v>28</v>
      </c>
      <c r="F2574" t="e">
        <f>VLOOKUP(A2574&amp;B2574&amp;C2574&amp;D2574&amp;E2574,average_median_rates_2_aptFINAL!A:P,16,FALSE)</f>
        <v>#N/A</v>
      </c>
      <c r="G2574">
        <f>VLOOKUP(A2574&amp;B2574&amp;C2574&amp;3&amp;E2574,average_median_rates_2_aptFINAL!A:P,16,FALSE)</f>
        <v>1750</v>
      </c>
      <c r="H2574">
        <f>IF(D2574&lt;=3,VLOOKUP(A2574&amp;D2574,[1]ratio_condo_family!$A:$F,6,FALSE),0)</f>
        <v>0</v>
      </c>
      <c r="I2574">
        <f>VLOOKUP(A2574&amp;3,[1]ratio_condo_family!$A:$F,6,FALSE)</f>
        <v>1.2488391697927674</v>
      </c>
      <c r="J2574">
        <f>VLOOKUP(A2574,[1]ratio_family_bedrooms!$A:$K,9,FALSE)</f>
        <v>1.0588235294117647</v>
      </c>
      <c r="K2574">
        <f>VLOOKUP(A2574,[1]ratio_family_bedrooms!$A:$K,10,FALSE)</f>
        <v>1.2222222222222221</v>
      </c>
      <c r="L2574">
        <f>VLOOKUP(A2574,[1]ratio_family_bedrooms!$A:$K,11,FALSE)</f>
        <v>1.5</v>
      </c>
      <c r="M2574">
        <f t="shared" si="40"/>
        <v>4242.3801209136655</v>
      </c>
    </row>
    <row r="2575" spans="1:13" x14ac:dyDescent="0.2">
      <c r="A2575">
        <v>2018</v>
      </c>
      <c r="B2575">
        <v>10</v>
      </c>
      <c r="C2575" t="s">
        <v>61</v>
      </c>
      <c r="D2575">
        <v>6</v>
      </c>
      <c r="E2575" t="s">
        <v>29</v>
      </c>
      <c r="F2575" t="e">
        <f>VLOOKUP(A2575&amp;B2575&amp;C2575&amp;D2575&amp;E2575,average_median_rates_2_aptFINAL!A:P,16,FALSE)</f>
        <v>#N/A</v>
      </c>
      <c r="G2575">
        <f>VLOOKUP(A2575&amp;B2575&amp;C2575&amp;3&amp;E2575,average_median_rates_2_aptFINAL!A:P,16,FALSE)</f>
        <v>1200</v>
      </c>
      <c r="H2575">
        <f>IF(D2575&lt;=3,VLOOKUP(A2575&amp;D2575,[1]ratio_condo_family!$A:$F,6,FALSE),0)</f>
        <v>0</v>
      </c>
      <c r="I2575">
        <f>VLOOKUP(A2575&amp;3,[1]ratio_condo_family!$A:$F,6,FALSE)</f>
        <v>1.2488391697927674</v>
      </c>
      <c r="J2575">
        <f>VLOOKUP(A2575,[1]ratio_family_bedrooms!$A:$K,9,FALSE)</f>
        <v>1.0588235294117647</v>
      </c>
      <c r="K2575">
        <f>VLOOKUP(A2575,[1]ratio_family_bedrooms!$A:$K,10,FALSE)</f>
        <v>1.2222222222222221</v>
      </c>
      <c r="L2575">
        <f>VLOOKUP(A2575,[1]ratio_family_bedrooms!$A:$K,11,FALSE)</f>
        <v>1.5</v>
      </c>
      <c r="M2575">
        <f t="shared" si="40"/>
        <v>2909.0606543407994</v>
      </c>
    </row>
    <row r="2576" spans="1:13" x14ac:dyDescent="0.2">
      <c r="A2576">
        <v>2018</v>
      </c>
      <c r="B2576">
        <v>10</v>
      </c>
      <c r="C2576" t="s">
        <v>61</v>
      </c>
      <c r="D2576">
        <v>6</v>
      </c>
      <c r="E2576" t="s">
        <v>31</v>
      </c>
      <c r="F2576" t="e">
        <f>VLOOKUP(A2576&amp;B2576&amp;C2576&amp;D2576&amp;E2576,average_median_rates_2_aptFINAL!A:P,16,FALSE)</f>
        <v>#N/A</v>
      </c>
      <c r="G2576">
        <f>VLOOKUP(A2576&amp;B2576&amp;C2576&amp;3&amp;E2576,average_median_rates_2_aptFINAL!A:P,16,FALSE)</f>
        <v>1938</v>
      </c>
      <c r="H2576">
        <f>IF(D2576&lt;=3,VLOOKUP(A2576&amp;D2576,[1]ratio_condo_family!$A:$F,6,FALSE),0)</f>
        <v>0</v>
      </c>
      <c r="I2576">
        <f>VLOOKUP(A2576&amp;3,[1]ratio_condo_family!$A:$F,6,FALSE)</f>
        <v>1.2488391697927674</v>
      </c>
      <c r="J2576">
        <f>VLOOKUP(A2576,[1]ratio_family_bedrooms!$A:$K,9,FALSE)</f>
        <v>1.0588235294117647</v>
      </c>
      <c r="K2576">
        <f>VLOOKUP(A2576,[1]ratio_family_bedrooms!$A:$K,10,FALSE)</f>
        <v>1.2222222222222221</v>
      </c>
      <c r="L2576">
        <f>VLOOKUP(A2576,[1]ratio_family_bedrooms!$A:$K,11,FALSE)</f>
        <v>1.5</v>
      </c>
      <c r="M2576">
        <f t="shared" si="40"/>
        <v>4698.1329567603916</v>
      </c>
    </row>
    <row r="2577" spans="1:13" x14ac:dyDescent="0.2">
      <c r="A2577">
        <v>2018</v>
      </c>
      <c r="B2577">
        <v>10</v>
      </c>
      <c r="C2577" t="s">
        <v>61</v>
      </c>
      <c r="D2577">
        <v>6</v>
      </c>
      <c r="E2577" t="s">
        <v>32</v>
      </c>
      <c r="F2577" t="e">
        <f>VLOOKUP(A2577&amp;B2577&amp;C2577&amp;D2577&amp;E2577,average_median_rates_2_aptFINAL!A:P,16,FALSE)</f>
        <v>#N/A</v>
      </c>
      <c r="G2577">
        <f>VLOOKUP(A2577&amp;B2577&amp;C2577&amp;3&amp;E2577,average_median_rates_2_aptFINAL!A:P,16,FALSE)</f>
        <v>1905</v>
      </c>
      <c r="H2577">
        <f>IF(D2577&lt;=3,VLOOKUP(A2577&amp;D2577,[1]ratio_condo_family!$A:$F,6,FALSE),0)</f>
        <v>0</v>
      </c>
      <c r="I2577">
        <f>VLOOKUP(A2577&amp;3,[1]ratio_condo_family!$A:$F,6,FALSE)</f>
        <v>1.2488391697927674</v>
      </c>
      <c r="J2577">
        <f>VLOOKUP(A2577,[1]ratio_family_bedrooms!$A:$K,9,FALSE)</f>
        <v>1.0588235294117647</v>
      </c>
      <c r="K2577">
        <f>VLOOKUP(A2577,[1]ratio_family_bedrooms!$A:$K,10,FALSE)</f>
        <v>1.2222222222222221</v>
      </c>
      <c r="L2577">
        <f>VLOOKUP(A2577,[1]ratio_family_bedrooms!$A:$K,11,FALSE)</f>
        <v>1.5</v>
      </c>
      <c r="M2577">
        <f t="shared" si="40"/>
        <v>4618.1337887660193</v>
      </c>
    </row>
    <row r="2578" spans="1:13" x14ac:dyDescent="0.2">
      <c r="A2578">
        <v>2018</v>
      </c>
      <c r="B2578">
        <v>10</v>
      </c>
      <c r="C2578" t="s">
        <v>61</v>
      </c>
      <c r="D2578">
        <v>6</v>
      </c>
      <c r="E2578" t="s">
        <v>33</v>
      </c>
      <c r="F2578" t="e">
        <f>VLOOKUP(A2578&amp;B2578&amp;C2578&amp;D2578&amp;E2578,average_median_rates_2_aptFINAL!A:P,16,FALSE)</f>
        <v>#N/A</v>
      </c>
      <c r="G2578">
        <f>VLOOKUP(A2578&amp;B2578&amp;C2578&amp;3&amp;E2578,average_median_rates_2_aptFINAL!A:P,16,FALSE)</f>
        <v>2790</v>
      </c>
      <c r="H2578">
        <f>IF(D2578&lt;=3,VLOOKUP(A2578&amp;D2578,[1]ratio_condo_family!$A:$F,6,FALSE),0)</f>
        <v>0</v>
      </c>
      <c r="I2578">
        <f>VLOOKUP(A2578&amp;3,[1]ratio_condo_family!$A:$F,6,FALSE)</f>
        <v>1.2488391697927674</v>
      </c>
      <c r="J2578">
        <f>VLOOKUP(A2578,[1]ratio_family_bedrooms!$A:$K,9,FALSE)</f>
        <v>1.0588235294117647</v>
      </c>
      <c r="K2578">
        <f>VLOOKUP(A2578,[1]ratio_family_bedrooms!$A:$K,10,FALSE)</f>
        <v>1.2222222222222221</v>
      </c>
      <c r="L2578">
        <f>VLOOKUP(A2578,[1]ratio_family_bedrooms!$A:$K,11,FALSE)</f>
        <v>1.5</v>
      </c>
      <c r="M2578">
        <f t="shared" si="40"/>
        <v>6763.566021342358</v>
      </c>
    </row>
    <row r="2579" spans="1:13" x14ac:dyDescent="0.2">
      <c r="A2579">
        <v>2018</v>
      </c>
      <c r="B2579">
        <v>10</v>
      </c>
      <c r="C2579" t="s">
        <v>61</v>
      </c>
      <c r="D2579">
        <v>6</v>
      </c>
      <c r="E2579" t="s">
        <v>34</v>
      </c>
      <c r="F2579" t="e">
        <f>VLOOKUP(A2579&amp;B2579&amp;C2579&amp;D2579&amp;E2579,average_median_rates_2_aptFINAL!A:P,16,FALSE)</f>
        <v>#N/A</v>
      </c>
      <c r="G2579">
        <f>VLOOKUP(A2579&amp;B2579&amp;C2579&amp;3&amp;E2579,average_median_rates_2_aptFINAL!A:P,16,FALSE)</f>
        <v>1798</v>
      </c>
      <c r="H2579">
        <f>IF(D2579&lt;=3,VLOOKUP(A2579&amp;D2579,[1]ratio_condo_family!$A:$F,6,FALSE),0)</f>
        <v>0</v>
      </c>
      <c r="I2579">
        <f>VLOOKUP(A2579&amp;3,[1]ratio_condo_family!$A:$F,6,FALSE)</f>
        <v>1.2488391697927674</v>
      </c>
      <c r="J2579">
        <f>VLOOKUP(A2579,[1]ratio_family_bedrooms!$A:$K,9,FALSE)</f>
        <v>1.0588235294117647</v>
      </c>
      <c r="K2579">
        <f>VLOOKUP(A2579,[1]ratio_family_bedrooms!$A:$K,10,FALSE)</f>
        <v>1.2222222222222221</v>
      </c>
      <c r="L2579">
        <f>VLOOKUP(A2579,[1]ratio_family_bedrooms!$A:$K,11,FALSE)</f>
        <v>1.5</v>
      </c>
      <c r="M2579">
        <f t="shared" si="40"/>
        <v>4358.7425470872986</v>
      </c>
    </row>
    <row r="2580" spans="1:13" x14ac:dyDescent="0.2">
      <c r="A2580">
        <v>2018</v>
      </c>
      <c r="B2580">
        <v>10</v>
      </c>
      <c r="C2580" t="s">
        <v>61</v>
      </c>
      <c r="D2580">
        <v>6</v>
      </c>
      <c r="E2580" t="s">
        <v>35</v>
      </c>
      <c r="F2580" t="e">
        <f>VLOOKUP(A2580&amp;B2580&amp;C2580&amp;D2580&amp;E2580,average_median_rates_2_aptFINAL!A:P,16,FALSE)</f>
        <v>#N/A</v>
      </c>
      <c r="G2580">
        <f>VLOOKUP(A2580&amp;B2580&amp;C2580&amp;3&amp;E2580,average_median_rates_2_aptFINAL!A:P,16,FALSE)</f>
        <v>3600</v>
      </c>
      <c r="H2580">
        <f>IF(D2580&lt;=3,VLOOKUP(A2580&amp;D2580,[1]ratio_condo_family!$A:$F,6,FALSE),0)</f>
        <v>0</v>
      </c>
      <c r="I2580">
        <f>VLOOKUP(A2580&amp;3,[1]ratio_condo_family!$A:$F,6,FALSE)</f>
        <v>1.2488391697927674</v>
      </c>
      <c r="J2580">
        <f>VLOOKUP(A2580,[1]ratio_family_bedrooms!$A:$K,9,FALSE)</f>
        <v>1.0588235294117647</v>
      </c>
      <c r="K2580">
        <f>VLOOKUP(A2580,[1]ratio_family_bedrooms!$A:$K,10,FALSE)</f>
        <v>1.2222222222222221</v>
      </c>
      <c r="L2580">
        <f>VLOOKUP(A2580,[1]ratio_family_bedrooms!$A:$K,11,FALSE)</f>
        <v>1.5</v>
      </c>
      <c r="M2580">
        <f t="shared" si="40"/>
        <v>8727.1819630223981</v>
      </c>
    </row>
    <row r="2581" spans="1:13" x14ac:dyDescent="0.2">
      <c r="A2581">
        <v>2018</v>
      </c>
      <c r="B2581">
        <v>10</v>
      </c>
      <c r="C2581" t="s">
        <v>61</v>
      </c>
      <c r="D2581">
        <v>6</v>
      </c>
      <c r="E2581" t="s">
        <v>36</v>
      </c>
      <c r="F2581" t="e">
        <f>VLOOKUP(A2581&amp;B2581&amp;C2581&amp;D2581&amp;E2581,average_median_rates_2_aptFINAL!A:P,16,FALSE)</f>
        <v>#N/A</v>
      </c>
      <c r="G2581">
        <f>VLOOKUP(A2581&amp;B2581&amp;C2581&amp;3&amp;E2581,average_median_rates_2_aptFINAL!A:P,16,FALSE)</f>
        <v>1700</v>
      </c>
      <c r="H2581">
        <f>IF(D2581&lt;=3,VLOOKUP(A2581&amp;D2581,[1]ratio_condo_family!$A:$F,6,FALSE),0)</f>
        <v>0</v>
      </c>
      <c r="I2581">
        <f>VLOOKUP(A2581&amp;3,[1]ratio_condo_family!$A:$F,6,FALSE)</f>
        <v>1.2488391697927674</v>
      </c>
      <c r="J2581">
        <f>VLOOKUP(A2581,[1]ratio_family_bedrooms!$A:$K,9,FALSE)</f>
        <v>1.0588235294117647</v>
      </c>
      <c r="K2581">
        <f>VLOOKUP(A2581,[1]ratio_family_bedrooms!$A:$K,10,FALSE)</f>
        <v>1.2222222222222221</v>
      </c>
      <c r="L2581">
        <f>VLOOKUP(A2581,[1]ratio_family_bedrooms!$A:$K,11,FALSE)</f>
        <v>1.5</v>
      </c>
      <c r="M2581">
        <f t="shared" si="40"/>
        <v>4121.1692603161318</v>
      </c>
    </row>
    <row r="2582" spans="1:13" x14ac:dyDescent="0.2">
      <c r="A2582">
        <v>2018</v>
      </c>
      <c r="B2582">
        <v>10</v>
      </c>
      <c r="C2582" t="s">
        <v>61</v>
      </c>
      <c r="D2582">
        <v>6</v>
      </c>
      <c r="E2582" t="s">
        <v>37</v>
      </c>
      <c r="F2582" t="e">
        <f>VLOOKUP(A2582&amp;B2582&amp;C2582&amp;D2582&amp;E2582,average_median_rates_2_aptFINAL!A:P,16,FALSE)</f>
        <v>#N/A</v>
      </c>
      <c r="G2582">
        <f>VLOOKUP(A2582&amp;B2582&amp;C2582&amp;3&amp;E2582,average_median_rates_2_aptFINAL!A:P,16,FALSE)</f>
        <v>1245.2989961611881</v>
      </c>
      <c r="H2582">
        <f>IF(D2582&lt;=3,VLOOKUP(A2582&amp;D2582,[1]ratio_condo_family!$A:$F,6,FALSE),0)</f>
        <v>0</v>
      </c>
      <c r="I2582">
        <f>VLOOKUP(A2582&amp;3,[1]ratio_condo_family!$A:$F,6,FALSE)</f>
        <v>1.2488391697927674</v>
      </c>
      <c r="J2582">
        <f>VLOOKUP(A2582,[1]ratio_family_bedrooms!$A:$K,9,FALSE)</f>
        <v>1.0588235294117647</v>
      </c>
      <c r="K2582">
        <f>VLOOKUP(A2582,[1]ratio_family_bedrooms!$A:$K,10,FALSE)</f>
        <v>1.2222222222222221</v>
      </c>
      <c r="L2582">
        <f>VLOOKUP(A2582,[1]ratio_family_bedrooms!$A:$K,11,FALSE)</f>
        <v>1.5</v>
      </c>
      <c r="M2582">
        <f t="shared" si="40"/>
        <v>3018.8752605188383</v>
      </c>
    </row>
    <row r="2583" spans="1:13" x14ac:dyDescent="0.2">
      <c r="A2583">
        <v>2018</v>
      </c>
      <c r="B2583">
        <v>10</v>
      </c>
      <c r="C2583" t="s">
        <v>61</v>
      </c>
      <c r="D2583">
        <v>6</v>
      </c>
      <c r="E2583" t="s">
        <v>38</v>
      </c>
      <c r="F2583" t="e">
        <f>VLOOKUP(A2583&amp;B2583&amp;C2583&amp;D2583&amp;E2583,average_median_rates_2_aptFINAL!A:P,16,FALSE)</f>
        <v>#N/A</v>
      </c>
      <c r="G2583">
        <f>VLOOKUP(A2583&amp;B2583&amp;C2583&amp;3&amp;E2583,average_median_rates_2_aptFINAL!A:P,16,FALSE)</f>
        <v>1248</v>
      </c>
      <c r="H2583">
        <f>IF(D2583&lt;=3,VLOOKUP(A2583&amp;D2583,[1]ratio_condo_family!$A:$F,6,FALSE),0)</f>
        <v>0</v>
      </c>
      <c r="I2583">
        <f>VLOOKUP(A2583&amp;3,[1]ratio_condo_family!$A:$F,6,FALSE)</f>
        <v>1.2488391697927674</v>
      </c>
      <c r="J2583">
        <f>VLOOKUP(A2583,[1]ratio_family_bedrooms!$A:$K,9,FALSE)</f>
        <v>1.0588235294117647</v>
      </c>
      <c r="K2583">
        <f>VLOOKUP(A2583,[1]ratio_family_bedrooms!$A:$K,10,FALSE)</f>
        <v>1.2222222222222221</v>
      </c>
      <c r="L2583">
        <f>VLOOKUP(A2583,[1]ratio_family_bedrooms!$A:$K,11,FALSE)</f>
        <v>1.5</v>
      </c>
      <c r="M2583">
        <f t="shared" si="40"/>
        <v>3025.4230805144311</v>
      </c>
    </row>
    <row r="2584" spans="1:13" x14ac:dyDescent="0.2">
      <c r="A2584">
        <v>2018</v>
      </c>
      <c r="B2584">
        <v>10</v>
      </c>
      <c r="C2584" t="s">
        <v>61</v>
      </c>
      <c r="D2584">
        <v>6</v>
      </c>
      <c r="E2584" t="s">
        <v>39</v>
      </c>
      <c r="F2584" t="e">
        <f>VLOOKUP(A2584&amp;B2584&amp;C2584&amp;D2584&amp;E2584,average_median_rates_2_aptFINAL!A:P,16,FALSE)</f>
        <v>#N/A</v>
      </c>
      <c r="G2584">
        <f>VLOOKUP(A2584&amp;B2584&amp;C2584&amp;3&amp;E2584,average_median_rates_2_aptFINAL!A:P,16,FALSE)</f>
        <v>1801.9830435407459</v>
      </c>
      <c r="H2584">
        <f>IF(D2584&lt;=3,VLOOKUP(A2584&amp;D2584,[1]ratio_condo_family!$A:$F,6,FALSE),0)</f>
        <v>0</v>
      </c>
      <c r="I2584">
        <f>VLOOKUP(A2584&amp;3,[1]ratio_condo_family!$A:$F,6,FALSE)</f>
        <v>1.2488391697927674</v>
      </c>
      <c r="J2584">
        <f>VLOOKUP(A2584,[1]ratio_family_bedrooms!$A:$K,9,FALSE)</f>
        <v>1.0588235294117647</v>
      </c>
      <c r="K2584">
        <f>VLOOKUP(A2584,[1]ratio_family_bedrooms!$A:$K,10,FALSE)</f>
        <v>1.2222222222222221</v>
      </c>
      <c r="L2584">
        <f>VLOOKUP(A2584,[1]ratio_family_bedrooms!$A:$K,11,FALSE)</f>
        <v>1.5</v>
      </c>
      <c r="M2584">
        <f t="shared" si="40"/>
        <v>4368.3983097947221</v>
      </c>
    </row>
    <row r="2585" spans="1:13" x14ac:dyDescent="0.2">
      <c r="A2585">
        <v>2018</v>
      </c>
      <c r="B2585">
        <v>10</v>
      </c>
      <c r="C2585" t="s">
        <v>61</v>
      </c>
      <c r="D2585">
        <v>6</v>
      </c>
      <c r="E2585" t="s">
        <v>40</v>
      </c>
      <c r="F2585" t="e">
        <f>VLOOKUP(A2585&amp;B2585&amp;C2585&amp;D2585&amp;E2585,average_median_rates_2_aptFINAL!A:P,16,FALSE)</f>
        <v>#N/A</v>
      </c>
      <c r="G2585">
        <f>VLOOKUP(A2585&amp;B2585&amp;C2585&amp;3&amp;E2585,average_median_rates_2_aptFINAL!A:P,16,FALSE)</f>
        <v>1600</v>
      </c>
      <c r="H2585">
        <f>IF(D2585&lt;=3,VLOOKUP(A2585&amp;D2585,[1]ratio_condo_family!$A:$F,6,FALSE),0)</f>
        <v>0</v>
      </c>
      <c r="I2585">
        <f>VLOOKUP(A2585&amp;3,[1]ratio_condo_family!$A:$F,6,FALSE)</f>
        <v>1.2488391697927674</v>
      </c>
      <c r="J2585">
        <f>VLOOKUP(A2585,[1]ratio_family_bedrooms!$A:$K,9,FALSE)</f>
        <v>1.0588235294117647</v>
      </c>
      <c r="K2585">
        <f>VLOOKUP(A2585,[1]ratio_family_bedrooms!$A:$K,10,FALSE)</f>
        <v>1.2222222222222221</v>
      </c>
      <c r="L2585">
        <f>VLOOKUP(A2585,[1]ratio_family_bedrooms!$A:$K,11,FALSE)</f>
        <v>1.5</v>
      </c>
      <c r="M2585">
        <f t="shared" si="40"/>
        <v>3878.7475391210655</v>
      </c>
    </row>
    <row r="2586" spans="1:13" x14ac:dyDescent="0.2">
      <c r="A2586">
        <v>2018</v>
      </c>
      <c r="B2586">
        <v>10</v>
      </c>
      <c r="C2586" t="s">
        <v>61</v>
      </c>
      <c r="D2586">
        <v>6</v>
      </c>
      <c r="E2586" t="s">
        <v>41</v>
      </c>
      <c r="F2586" t="e">
        <f>VLOOKUP(A2586&amp;B2586&amp;C2586&amp;D2586&amp;E2586,average_median_rates_2_aptFINAL!A:P,16,FALSE)</f>
        <v>#N/A</v>
      </c>
      <c r="G2586">
        <f>VLOOKUP(A2586&amp;B2586&amp;C2586&amp;3&amp;E2586,average_median_rates_2_aptFINAL!A:P,16,FALSE)</f>
        <v>1375</v>
      </c>
      <c r="H2586">
        <f>IF(D2586&lt;=3,VLOOKUP(A2586&amp;D2586,[1]ratio_condo_family!$A:$F,6,FALSE),0)</f>
        <v>0</v>
      </c>
      <c r="I2586">
        <f>VLOOKUP(A2586&amp;3,[1]ratio_condo_family!$A:$F,6,FALSE)</f>
        <v>1.2488391697927674</v>
      </c>
      <c r="J2586">
        <f>VLOOKUP(A2586,[1]ratio_family_bedrooms!$A:$K,9,FALSE)</f>
        <v>1.0588235294117647</v>
      </c>
      <c r="K2586">
        <f>VLOOKUP(A2586,[1]ratio_family_bedrooms!$A:$K,10,FALSE)</f>
        <v>1.2222222222222221</v>
      </c>
      <c r="L2586">
        <f>VLOOKUP(A2586,[1]ratio_family_bedrooms!$A:$K,11,FALSE)</f>
        <v>1.5</v>
      </c>
      <c r="M2586">
        <f t="shared" si="40"/>
        <v>3333.2986664321656</v>
      </c>
    </row>
    <row r="2587" spans="1:13" x14ac:dyDescent="0.2">
      <c r="A2587">
        <v>2018</v>
      </c>
      <c r="B2587">
        <v>10</v>
      </c>
      <c r="C2587" t="s">
        <v>61</v>
      </c>
      <c r="D2587">
        <v>6</v>
      </c>
      <c r="E2587" t="s">
        <v>42</v>
      </c>
      <c r="F2587" t="e">
        <f>VLOOKUP(A2587&amp;B2587&amp;C2587&amp;D2587&amp;E2587,average_median_rates_2_aptFINAL!A:P,16,FALSE)</f>
        <v>#N/A</v>
      </c>
      <c r="G2587">
        <f>VLOOKUP(A2587&amp;B2587&amp;C2587&amp;3&amp;E2587,average_median_rates_2_aptFINAL!A:P,16,FALSE)</f>
        <v>1600</v>
      </c>
      <c r="H2587">
        <f>IF(D2587&lt;=3,VLOOKUP(A2587&amp;D2587,[1]ratio_condo_family!$A:$F,6,FALSE),0)</f>
        <v>0</v>
      </c>
      <c r="I2587">
        <f>VLOOKUP(A2587&amp;3,[1]ratio_condo_family!$A:$F,6,FALSE)</f>
        <v>1.2488391697927674</v>
      </c>
      <c r="J2587">
        <f>VLOOKUP(A2587,[1]ratio_family_bedrooms!$A:$K,9,FALSE)</f>
        <v>1.0588235294117647</v>
      </c>
      <c r="K2587">
        <f>VLOOKUP(A2587,[1]ratio_family_bedrooms!$A:$K,10,FALSE)</f>
        <v>1.2222222222222221</v>
      </c>
      <c r="L2587">
        <f>VLOOKUP(A2587,[1]ratio_family_bedrooms!$A:$K,11,FALSE)</f>
        <v>1.5</v>
      </c>
      <c r="M2587">
        <f t="shared" si="40"/>
        <v>3878.7475391210655</v>
      </c>
    </row>
    <row r="2588" spans="1:13" x14ac:dyDescent="0.2">
      <c r="A2588">
        <v>2018</v>
      </c>
      <c r="B2588">
        <v>10</v>
      </c>
      <c r="C2588" t="s">
        <v>61</v>
      </c>
      <c r="D2588">
        <v>6</v>
      </c>
      <c r="E2588" t="s">
        <v>43</v>
      </c>
      <c r="F2588" t="e">
        <f>VLOOKUP(A2588&amp;B2588&amp;C2588&amp;D2588&amp;E2588,average_median_rates_2_aptFINAL!A:P,16,FALSE)</f>
        <v>#N/A</v>
      </c>
      <c r="G2588">
        <f>VLOOKUP(A2588&amp;B2588&amp;C2588&amp;3&amp;E2588,average_median_rates_2_aptFINAL!A:P,16,FALSE)</f>
        <v>1650</v>
      </c>
      <c r="H2588">
        <f>IF(D2588&lt;=3,VLOOKUP(A2588&amp;D2588,[1]ratio_condo_family!$A:$F,6,FALSE),0)</f>
        <v>0</v>
      </c>
      <c r="I2588">
        <f>VLOOKUP(A2588&amp;3,[1]ratio_condo_family!$A:$F,6,FALSE)</f>
        <v>1.2488391697927674</v>
      </c>
      <c r="J2588">
        <f>VLOOKUP(A2588,[1]ratio_family_bedrooms!$A:$K,9,FALSE)</f>
        <v>1.0588235294117647</v>
      </c>
      <c r="K2588">
        <f>VLOOKUP(A2588,[1]ratio_family_bedrooms!$A:$K,10,FALSE)</f>
        <v>1.2222222222222221</v>
      </c>
      <c r="L2588">
        <f>VLOOKUP(A2588,[1]ratio_family_bedrooms!$A:$K,11,FALSE)</f>
        <v>1.5</v>
      </c>
      <c r="M2588">
        <f t="shared" si="40"/>
        <v>3999.9583997185991</v>
      </c>
    </row>
    <row r="2589" spans="1:13" x14ac:dyDescent="0.2">
      <c r="A2589">
        <v>2018</v>
      </c>
      <c r="B2589">
        <v>10</v>
      </c>
      <c r="C2589" t="s">
        <v>61</v>
      </c>
      <c r="D2589">
        <v>6</v>
      </c>
      <c r="E2589" t="s">
        <v>60</v>
      </c>
      <c r="F2589" t="e">
        <f>VLOOKUP(A2589&amp;B2589&amp;C2589&amp;D2589&amp;E2589,average_median_rates_2_aptFINAL!A:P,16,FALSE)</f>
        <v>#N/A</v>
      </c>
      <c r="G2589">
        <f>VLOOKUP(A2589&amp;B2589&amp;C2589&amp;3&amp;E2589,average_median_rates_2_aptFINAL!A:P,16,FALSE)</f>
        <v>1748.6348613306541</v>
      </c>
      <c r="H2589">
        <f>IF(D2589&lt;=3,VLOOKUP(A2589&amp;D2589,[1]ratio_condo_family!$A:$F,6,FALSE),0)</f>
        <v>0</v>
      </c>
      <c r="I2589">
        <f>VLOOKUP(A2589&amp;3,[1]ratio_condo_family!$A:$F,6,FALSE)</f>
        <v>1.2488391697927674</v>
      </c>
      <c r="J2589">
        <f>VLOOKUP(A2589,[1]ratio_family_bedrooms!$A:$K,9,FALSE)</f>
        <v>1.0588235294117647</v>
      </c>
      <c r="K2589">
        <f>VLOOKUP(A2589,[1]ratio_family_bedrooms!$A:$K,10,FALSE)</f>
        <v>1.2222222222222221</v>
      </c>
      <c r="L2589">
        <f>VLOOKUP(A2589,[1]ratio_family_bedrooms!$A:$K,11,FALSE)</f>
        <v>1.5</v>
      </c>
      <c r="M2589">
        <f t="shared" si="40"/>
        <v>4239.0707282547373</v>
      </c>
    </row>
    <row r="2590" spans="1:13" x14ac:dyDescent="0.2">
      <c r="A2590">
        <v>2017</v>
      </c>
      <c r="B2590">
        <v>10</v>
      </c>
      <c r="C2590" t="s">
        <v>59</v>
      </c>
      <c r="D2590">
        <v>4</v>
      </c>
      <c r="E2590" t="s">
        <v>16</v>
      </c>
      <c r="F2590" t="e">
        <f>VLOOKUP(A2590&amp;B2590&amp;C2590&amp;D2590&amp;E2590,average_median_rates_2_aptFINAL!A:P,16,FALSE)</f>
        <v>#N/A</v>
      </c>
      <c r="G2590">
        <f>VLOOKUP(A2590&amp;B2590&amp;C2590&amp;3&amp;E2590,average_median_rates_2_aptFINAL!A:P,16,FALSE)</f>
        <v>2723</v>
      </c>
      <c r="H2590">
        <f>IF(D2590&lt;=3,VLOOKUP(A2590&amp;D2590,[1]ratio_condo_family!$A:$F,6,FALSE),0)</f>
        <v>0</v>
      </c>
      <c r="I2590">
        <f>VLOOKUP(A2590&amp;3,[1]ratio_condo_family!$A:$F,6,FALSE)</f>
        <v>1.3939697915690996</v>
      </c>
      <c r="J2590">
        <f>VLOOKUP(A2590,[1]ratio_family_bedrooms!$A:$K,9,FALSE)</f>
        <v>1.0588235294117647</v>
      </c>
      <c r="K2590">
        <f>VLOOKUP(A2590,[1]ratio_family_bedrooms!$A:$K,10,FALSE)</f>
        <v>1.2222222222222223</v>
      </c>
      <c r="L2590">
        <f>VLOOKUP(A2590,[1]ratio_family_bedrooms!$A:$K,11,FALSE)</f>
        <v>1.5</v>
      </c>
      <c r="M2590">
        <f t="shared" si="40"/>
        <v>4019.0609037628146</v>
      </c>
    </row>
    <row r="2591" spans="1:13" x14ac:dyDescent="0.2">
      <c r="A2591">
        <v>2017</v>
      </c>
      <c r="B2591">
        <v>10</v>
      </c>
      <c r="C2591" t="s">
        <v>59</v>
      </c>
      <c r="D2591">
        <v>4</v>
      </c>
      <c r="E2591" t="s">
        <v>17</v>
      </c>
      <c r="F2591" t="e">
        <f>VLOOKUP(A2591&amp;B2591&amp;C2591&amp;D2591&amp;E2591,average_median_rates_2_aptFINAL!A:P,16,FALSE)</f>
        <v>#N/A</v>
      </c>
      <c r="G2591">
        <f>VLOOKUP(A2591&amp;B2591&amp;C2591&amp;3&amp;E2591,average_median_rates_2_aptFINAL!A:P,16,FALSE)</f>
        <v>3129.7650534799159</v>
      </c>
      <c r="H2591">
        <f>IF(D2591&lt;=3,VLOOKUP(A2591&amp;D2591,[1]ratio_condo_family!$A:$F,6,FALSE),0)</f>
        <v>0</v>
      </c>
      <c r="I2591">
        <f>VLOOKUP(A2591&amp;3,[1]ratio_condo_family!$A:$F,6,FALSE)</f>
        <v>1.3939697915690996</v>
      </c>
      <c r="J2591">
        <f>VLOOKUP(A2591,[1]ratio_family_bedrooms!$A:$K,9,FALSE)</f>
        <v>1.0588235294117647</v>
      </c>
      <c r="K2591">
        <f>VLOOKUP(A2591,[1]ratio_family_bedrooms!$A:$K,10,FALSE)</f>
        <v>1.2222222222222223</v>
      </c>
      <c r="L2591">
        <f>VLOOKUP(A2591,[1]ratio_family_bedrooms!$A:$K,11,FALSE)</f>
        <v>1.5</v>
      </c>
      <c r="M2591">
        <f t="shared" si="40"/>
        <v>4619.4331121572768</v>
      </c>
    </row>
    <row r="2592" spans="1:13" x14ac:dyDescent="0.2">
      <c r="A2592">
        <v>2017</v>
      </c>
      <c r="B2592">
        <v>10</v>
      </c>
      <c r="C2592" t="s">
        <v>59</v>
      </c>
      <c r="D2592">
        <v>4</v>
      </c>
      <c r="E2592" t="s">
        <v>19</v>
      </c>
      <c r="F2592" t="e">
        <f>VLOOKUP(A2592&amp;B2592&amp;C2592&amp;D2592&amp;E2592,average_median_rates_2_aptFINAL!A:P,16,FALSE)</f>
        <v>#N/A</v>
      </c>
      <c r="G2592">
        <f>VLOOKUP(A2592&amp;B2592&amp;C2592&amp;3&amp;E2592,average_median_rates_2_aptFINAL!A:P,16,FALSE)</f>
        <v>2154</v>
      </c>
      <c r="H2592">
        <f>IF(D2592&lt;=3,VLOOKUP(A2592&amp;D2592,[1]ratio_condo_family!$A:$F,6,FALSE),0)</f>
        <v>0</v>
      </c>
      <c r="I2592">
        <f>VLOOKUP(A2592&amp;3,[1]ratio_condo_family!$A:$F,6,FALSE)</f>
        <v>1.3939697915690996</v>
      </c>
      <c r="J2592">
        <f>VLOOKUP(A2592,[1]ratio_family_bedrooms!$A:$K,9,FALSE)</f>
        <v>1.0588235294117647</v>
      </c>
      <c r="K2592">
        <f>VLOOKUP(A2592,[1]ratio_family_bedrooms!$A:$K,10,FALSE)</f>
        <v>1.2222222222222223</v>
      </c>
      <c r="L2592">
        <f>VLOOKUP(A2592,[1]ratio_family_bedrooms!$A:$K,11,FALSE)</f>
        <v>1.5</v>
      </c>
      <c r="M2592">
        <f t="shared" si="40"/>
        <v>3179.2351034539488</v>
      </c>
    </row>
    <row r="2593" spans="1:13" x14ac:dyDescent="0.2">
      <c r="A2593">
        <v>2017</v>
      </c>
      <c r="B2593">
        <v>10</v>
      </c>
      <c r="C2593" t="s">
        <v>59</v>
      </c>
      <c r="D2593">
        <v>4</v>
      </c>
      <c r="E2593" t="s">
        <v>20</v>
      </c>
      <c r="F2593" t="e">
        <f>VLOOKUP(A2593&amp;B2593&amp;C2593&amp;D2593&amp;E2593,average_median_rates_2_aptFINAL!A:P,16,FALSE)</f>
        <v>#N/A</v>
      </c>
      <c r="G2593">
        <f>VLOOKUP(A2593&amp;B2593&amp;C2593&amp;3&amp;E2593,average_median_rates_2_aptFINAL!A:P,16,FALSE)</f>
        <v>2727</v>
      </c>
      <c r="H2593">
        <f>IF(D2593&lt;=3,VLOOKUP(A2593&amp;D2593,[1]ratio_condo_family!$A:$F,6,FALSE),0)</f>
        <v>0</v>
      </c>
      <c r="I2593">
        <f>VLOOKUP(A2593&amp;3,[1]ratio_condo_family!$A:$F,6,FALSE)</f>
        <v>1.3939697915690996</v>
      </c>
      <c r="J2593">
        <f>VLOOKUP(A2593,[1]ratio_family_bedrooms!$A:$K,9,FALSE)</f>
        <v>1.0588235294117647</v>
      </c>
      <c r="K2593">
        <f>VLOOKUP(A2593,[1]ratio_family_bedrooms!$A:$K,10,FALSE)</f>
        <v>1.2222222222222223</v>
      </c>
      <c r="L2593">
        <f>VLOOKUP(A2593,[1]ratio_family_bedrooms!$A:$K,11,FALSE)</f>
        <v>1.5</v>
      </c>
      <c r="M2593">
        <f t="shared" si="40"/>
        <v>4024.964775821225</v>
      </c>
    </row>
    <row r="2594" spans="1:13" x14ac:dyDescent="0.2">
      <c r="A2594">
        <v>2017</v>
      </c>
      <c r="B2594">
        <v>10</v>
      </c>
      <c r="C2594" t="s">
        <v>59</v>
      </c>
      <c r="D2594">
        <v>4</v>
      </c>
      <c r="E2594" t="s">
        <v>21</v>
      </c>
      <c r="F2594" t="e">
        <f>VLOOKUP(A2594&amp;B2594&amp;C2594&amp;D2594&amp;E2594,average_median_rates_2_aptFINAL!A:P,16,FALSE)</f>
        <v>#N/A</v>
      </c>
      <c r="G2594">
        <f>VLOOKUP(A2594&amp;B2594&amp;C2594&amp;3&amp;E2594,average_median_rates_2_aptFINAL!A:P,16,FALSE)</f>
        <v>2899</v>
      </c>
      <c r="H2594">
        <f>IF(D2594&lt;=3,VLOOKUP(A2594&amp;D2594,[1]ratio_condo_family!$A:$F,6,FALSE),0)</f>
        <v>0</v>
      </c>
      <c r="I2594">
        <f>VLOOKUP(A2594&amp;3,[1]ratio_condo_family!$A:$F,6,FALSE)</f>
        <v>1.3939697915690996</v>
      </c>
      <c r="J2594">
        <f>VLOOKUP(A2594,[1]ratio_family_bedrooms!$A:$K,9,FALSE)</f>
        <v>1.0588235294117647</v>
      </c>
      <c r="K2594">
        <f>VLOOKUP(A2594,[1]ratio_family_bedrooms!$A:$K,10,FALSE)</f>
        <v>1.2222222222222223</v>
      </c>
      <c r="L2594">
        <f>VLOOKUP(A2594,[1]ratio_family_bedrooms!$A:$K,11,FALSE)</f>
        <v>1.5</v>
      </c>
      <c r="M2594">
        <f t="shared" si="40"/>
        <v>4278.8312743328679</v>
      </c>
    </row>
    <row r="2595" spans="1:13" x14ac:dyDescent="0.2">
      <c r="A2595">
        <v>2017</v>
      </c>
      <c r="B2595">
        <v>10</v>
      </c>
      <c r="C2595" t="s">
        <v>59</v>
      </c>
      <c r="D2595">
        <v>4</v>
      </c>
      <c r="E2595" t="s">
        <v>23</v>
      </c>
      <c r="F2595" t="e">
        <f>VLOOKUP(A2595&amp;B2595&amp;C2595&amp;D2595&amp;E2595,average_median_rates_2_aptFINAL!A:P,16,FALSE)</f>
        <v>#N/A</v>
      </c>
      <c r="G2595">
        <f>VLOOKUP(A2595&amp;B2595&amp;C2595&amp;3&amp;E2595,average_median_rates_2_aptFINAL!A:P,16,FALSE)</f>
        <v>1397</v>
      </c>
      <c r="H2595">
        <f>IF(D2595&lt;=3,VLOOKUP(A2595&amp;D2595,[1]ratio_condo_family!$A:$F,6,FALSE),0)</f>
        <v>0</v>
      </c>
      <c r="I2595">
        <f>VLOOKUP(A2595&amp;3,[1]ratio_condo_family!$A:$F,6,FALSE)</f>
        <v>1.3939697915690996</v>
      </c>
      <c r="J2595">
        <f>VLOOKUP(A2595,[1]ratio_family_bedrooms!$A:$K,9,FALSE)</f>
        <v>1.0588235294117647</v>
      </c>
      <c r="K2595">
        <f>VLOOKUP(A2595,[1]ratio_family_bedrooms!$A:$K,10,FALSE)</f>
        <v>1.2222222222222223</v>
      </c>
      <c r="L2595">
        <f>VLOOKUP(A2595,[1]ratio_family_bedrooms!$A:$K,11,FALSE)</f>
        <v>1.5</v>
      </c>
      <c r="M2595">
        <f t="shared" si="40"/>
        <v>2061.9273163997991</v>
      </c>
    </row>
    <row r="2596" spans="1:13" x14ac:dyDescent="0.2">
      <c r="A2596">
        <v>2017</v>
      </c>
      <c r="B2596">
        <v>10</v>
      </c>
      <c r="C2596" t="s">
        <v>59</v>
      </c>
      <c r="D2596">
        <v>4</v>
      </c>
      <c r="E2596" t="s">
        <v>24</v>
      </c>
      <c r="F2596" t="e">
        <f>VLOOKUP(A2596&amp;B2596&amp;C2596&amp;D2596&amp;E2596,average_median_rates_2_aptFINAL!A:P,16,FALSE)</f>
        <v>#N/A</v>
      </c>
      <c r="G2596">
        <f>VLOOKUP(A2596&amp;B2596&amp;C2596&amp;3&amp;E2596,average_median_rates_2_aptFINAL!A:P,16,FALSE)</f>
        <v>1686</v>
      </c>
      <c r="H2596">
        <f>IF(D2596&lt;=3,VLOOKUP(A2596&amp;D2596,[1]ratio_condo_family!$A:$F,6,FALSE),0)</f>
        <v>0</v>
      </c>
      <c r="I2596">
        <f>VLOOKUP(A2596&amp;3,[1]ratio_condo_family!$A:$F,6,FALSE)</f>
        <v>1.3939697915690996</v>
      </c>
      <c r="J2596">
        <f>VLOOKUP(A2596,[1]ratio_family_bedrooms!$A:$K,9,FALSE)</f>
        <v>1.0588235294117647</v>
      </c>
      <c r="K2596">
        <f>VLOOKUP(A2596,[1]ratio_family_bedrooms!$A:$K,10,FALSE)</f>
        <v>1.2222222222222223</v>
      </c>
      <c r="L2596">
        <f>VLOOKUP(A2596,[1]ratio_family_bedrooms!$A:$K,11,FALSE)</f>
        <v>1.5</v>
      </c>
      <c r="M2596">
        <f t="shared" si="40"/>
        <v>2488.4820726199432</v>
      </c>
    </row>
    <row r="2597" spans="1:13" x14ac:dyDescent="0.2">
      <c r="A2597">
        <v>2017</v>
      </c>
      <c r="B2597">
        <v>10</v>
      </c>
      <c r="C2597" t="s">
        <v>59</v>
      </c>
      <c r="D2597">
        <v>4</v>
      </c>
      <c r="E2597" t="s">
        <v>25</v>
      </c>
      <c r="F2597" t="e">
        <f>VLOOKUP(A2597&amp;B2597&amp;C2597&amp;D2597&amp;E2597,average_median_rates_2_aptFINAL!A:P,16,FALSE)</f>
        <v>#N/A</v>
      </c>
      <c r="G2597">
        <f>VLOOKUP(A2597&amp;B2597&amp;C2597&amp;3&amp;E2597,average_median_rates_2_aptFINAL!A:P,16,FALSE)</f>
        <v>1482</v>
      </c>
      <c r="H2597">
        <f>IF(D2597&lt;=3,VLOOKUP(A2597&amp;D2597,[1]ratio_condo_family!$A:$F,6,FALSE),0)</f>
        <v>0</v>
      </c>
      <c r="I2597">
        <f>VLOOKUP(A2597&amp;3,[1]ratio_condo_family!$A:$F,6,FALSE)</f>
        <v>1.3939697915690996</v>
      </c>
      <c r="J2597">
        <f>VLOOKUP(A2597,[1]ratio_family_bedrooms!$A:$K,9,FALSE)</f>
        <v>1.0588235294117647</v>
      </c>
      <c r="K2597">
        <f>VLOOKUP(A2597,[1]ratio_family_bedrooms!$A:$K,10,FALSE)</f>
        <v>1.2222222222222223</v>
      </c>
      <c r="L2597">
        <f>VLOOKUP(A2597,[1]ratio_family_bedrooms!$A:$K,11,FALSE)</f>
        <v>1.5</v>
      </c>
      <c r="M2597">
        <f t="shared" si="40"/>
        <v>2187.384597641018</v>
      </c>
    </row>
    <row r="2598" spans="1:13" x14ac:dyDescent="0.2">
      <c r="A2598">
        <v>2017</v>
      </c>
      <c r="B2598">
        <v>10</v>
      </c>
      <c r="C2598" t="s">
        <v>59</v>
      </c>
      <c r="D2598">
        <v>4</v>
      </c>
      <c r="E2598" t="s">
        <v>26</v>
      </c>
      <c r="F2598" t="e">
        <f>VLOOKUP(A2598&amp;B2598&amp;C2598&amp;D2598&amp;E2598,average_median_rates_2_aptFINAL!A:P,16,FALSE)</f>
        <v>#N/A</v>
      </c>
      <c r="G2598">
        <f>VLOOKUP(A2598&amp;B2598&amp;C2598&amp;3&amp;E2598,average_median_rates_2_aptFINAL!A:P,16,FALSE)</f>
        <v>1337</v>
      </c>
      <c r="H2598">
        <f>IF(D2598&lt;=3,VLOOKUP(A2598&amp;D2598,[1]ratio_condo_family!$A:$F,6,FALSE),0)</f>
        <v>0</v>
      </c>
      <c r="I2598">
        <f>VLOOKUP(A2598&amp;3,[1]ratio_condo_family!$A:$F,6,FALSE)</f>
        <v>1.3939697915690996</v>
      </c>
      <c r="J2598">
        <f>VLOOKUP(A2598,[1]ratio_family_bedrooms!$A:$K,9,FALSE)</f>
        <v>1.0588235294117647</v>
      </c>
      <c r="K2598">
        <f>VLOOKUP(A2598,[1]ratio_family_bedrooms!$A:$K,10,FALSE)</f>
        <v>1.2222222222222223</v>
      </c>
      <c r="L2598">
        <f>VLOOKUP(A2598,[1]ratio_family_bedrooms!$A:$K,11,FALSE)</f>
        <v>1.5</v>
      </c>
      <c r="M2598">
        <f t="shared" si="40"/>
        <v>1973.3692355236444</v>
      </c>
    </row>
    <row r="2599" spans="1:13" x14ac:dyDescent="0.2">
      <c r="A2599">
        <v>2017</v>
      </c>
      <c r="B2599">
        <v>10</v>
      </c>
      <c r="C2599" t="s">
        <v>59</v>
      </c>
      <c r="D2599">
        <v>4</v>
      </c>
      <c r="E2599" t="s">
        <v>27</v>
      </c>
      <c r="F2599" t="e">
        <f>VLOOKUP(A2599&amp;B2599&amp;C2599&amp;D2599&amp;E2599,average_median_rates_2_aptFINAL!A:P,16,FALSE)</f>
        <v>#N/A</v>
      </c>
      <c r="G2599">
        <f>VLOOKUP(A2599&amp;B2599&amp;C2599&amp;3&amp;E2599,average_median_rates_2_aptFINAL!A:P,16,FALSE)</f>
        <v>2623</v>
      </c>
      <c r="H2599">
        <f>IF(D2599&lt;=3,VLOOKUP(A2599&amp;D2599,[1]ratio_condo_family!$A:$F,6,FALSE),0)</f>
        <v>0</v>
      </c>
      <c r="I2599">
        <f>VLOOKUP(A2599&amp;3,[1]ratio_condo_family!$A:$F,6,FALSE)</f>
        <v>1.3939697915690996</v>
      </c>
      <c r="J2599">
        <f>VLOOKUP(A2599,[1]ratio_family_bedrooms!$A:$K,9,FALSE)</f>
        <v>1.0588235294117647</v>
      </c>
      <c r="K2599">
        <f>VLOOKUP(A2599,[1]ratio_family_bedrooms!$A:$K,10,FALSE)</f>
        <v>1.2222222222222223</v>
      </c>
      <c r="L2599">
        <f>VLOOKUP(A2599,[1]ratio_family_bedrooms!$A:$K,11,FALSE)</f>
        <v>1.5</v>
      </c>
      <c r="M2599">
        <f t="shared" si="40"/>
        <v>3871.464102302557</v>
      </c>
    </row>
    <row r="2600" spans="1:13" x14ac:dyDescent="0.2">
      <c r="A2600">
        <v>2017</v>
      </c>
      <c r="B2600">
        <v>10</v>
      </c>
      <c r="C2600" t="s">
        <v>59</v>
      </c>
      <c r="D2600">
        <v>4</v>
      </c>
      <c r="E2600" t="s">
        <v>28</v>
      </c>
      <c r="F2600" t="e">
        <f>VLOOKUP(A2600&amp;B2600&amp;C2600&amp;D2600&amp;E2600,average_median_rates_2_aptFINAL!A:P,16,FALSE)</f>
        <v>#N/A</v>
      </c>
      <c r="G2600">
        <f>VLOOKUP(A2600&amp;B2600&amp;C2600&amp;3&amp;E2600,average_median_rates_2_aptFINAL!A:P,16,FALSE)</f>
        <v>1764</v>
      </c>
      <c r="H2600">
        <f>IF(D2600&lt;=3,VLOOKUP(A2600&amp;D2600,[1]ratio_condo_family!$A:$F,6,FALSE),0)</f>
        <v>0</v>
      </c>
      <c r="I2600">
        <f>VLOOKUP(A2600&amp;3,[1]ratio_condo_family!$A:$F,6,FALSE)</f>
        <v>1.3939697915690996</v>
      </c>
      <c r="J2600">
        <f>VLOOKUP(A2600,[1]ratio_family_bedrooms!$A:$K,9,FALSE)</f>
        <v>1.0588235294117647</v>
      </c>
      <c r="K2600">
        <f>VLOOKUP(A2600,[1]ratio_family_bedrooms!$A:$K,10,FALSE)</f>
        <v>1.2222222222222223</v>
      </c>
      <c r="L2600">
        <f>VLOOKUP(A2600,[1]ratio_family_bedrooms!$A:$K,11,FALSE)</f>
        <v>1.5</v>
      </c>
      <c r="M2600">
        <f t="shared" si="40"/>
        <v>2603.607577758944</v>
      </c>
    </row>
    <row r="2601" spans="1:13" x14ac:dyDescent="0.2">
      <c r="A2601">
        <v>2017</v>
      </c>
      <c r="B2601">
        <v>10</v>
      </c>
      <c r="C2601" t="s">
        <v>59</v>
      </c>
      <c r="D2601">
        <v>4</v>
      </c>
      <c r="E2601" t="s">
        <v>29</v>
      </c>
      <c r="F2601" t="e">
        <f>VLOOKUP(A2601&amp;B2601&amp;C2601&amp;D2601&amp;E2601,average_median_rates_2_aptFINAL!A:P,16,FALSE)</f>
        <v>#N/A</v>
      </c>
      <c r="G2601">
        <f>VLOOKUP(A2601&amp;B2601&amp;C2601&amp;3&amp;E2601,average_median_rates_2_aptFINAL!A:P,16,FALSE)</f>
        <v>1266</v>
      </c>
      <c r="H2601">
        <f>IF(D2601&lt;=3,VLOOKUP(A2601&amp;D2601,[1]ratio_condo_family!$A:$F,6,FALSE),0)</f>
        <v>0</v>
      </c>
      <c r="I2601">
        <f>VLOOKUP(A2601&amp;3,[1]ratio_condo_family!$A:$F,6,FALSE)</f>
        <v>1.3939697915690996</v>
      </c>
      <c r="J2601">
        <f>VLOOKUP(A2601,[1]ratio_family_bedrooms!$A:$K,9,FALSE)</f>
        <v>1.0588235294117647</v>
      </c>
      <c r="K2601">
        <f>VLOOKUP(A2601,[1]ratio_family_bedrooms!$A:$K,10,FALSE)</f>
        <v>1.2222222222222223</v>
      </c>
      <c r="L2601">
        <f>VLOOKUP(A2601,[1]ratio_family_bedrooms!$A:$K,11,FALSE)</f>
        <v>1.5</v>
      </c>
      <c r="M2601">
        <f t="shared" si="40"/>
        <v>1868.5755064868613</v>
      </c>
    </row>
    <row r="2602" spans="1:13" x14ac:dyDescent="0.2">
      <c r="A2602">
        <v>2017</v>
      </c>
      <c r="B2602">
        <v>10</v>
      </c>
      <c r="C2602" t="s">
        <v>59</v>
      </c>
      <c r="D2602">
        <v>4</v>
      </c>
      <c r="E2602" t="s">
        <v>31</v>
      </c>
      <c r="F2602" t="e">
        <f>VLOOKUP(A2602&amp;B2602&amp;C2602&amp;D2602&amp;E2602,average_median_rates_2_aptFINAL!A:P,16,FALSE)</f>
        <v>#N/A</v>
      </c>
      <c r="G2602">
        <f>VLOOKUP(A2602&amp;B2602&amp;C2602&amp;3&amp;E2602,average_median_rates_2_aptFINAL!A:P,16,FALSE)</f>
        <v>1839</v>
      </c>
      <c r="H2602">
        <f>IF(D2602&lt;=3,VLOOKUP(A2602&amp;D2602,[1]ratio_condo_family!$A:$F,6,FALSE),0)</f>
        <v>0</v>
      </c>
      <c r="I2602">
        <f>VLOOKUP(A2602&amp;3,[1]ratio_condo_family!$A:$F,6,FALSE)</f>
        <v>1.3939697915690996</v>
      </c>
      <c r="J2602">
        <f>VLOOKUP(A2602,[1]ratio_family_bedrooms!$A:$K,9,FALSE)</f>
        <v>1.0588235294117647</v>
      </c>
      <c r="K2602">
        <f>VLOOKUP(A2602,[1]ratio_family_bedrooms!$A:$K,10,FALSE)</f>
        <v>1.2222222222222223</v>
      </c>
      <c r="L2602">
        <f>VLOOKUP(A2602,[1]ratio_family_bedrooms!$A:$K,11,FALSE)</f>
        <v>1.5</v>
      </c>
      <c r="M2602">
        <f t="shared" si="40"/>
        <v>2714.3051788541375</v>
      </c>
    </row>
    <row r="2603" spans="1:13" x14ac:dyDescent="0.2">
      <c r="A2603">
        <v>2017</v>
      </c>
      <c r="B2603">
        <v>10</v>
      </c>
      <c r="C2603" t="s">
        <v>59</v>
      </c>
      <c r="D2603">
        <v>4</v>
      </c>
      <c r="E2603" t="s">
        <v>32</v>
      </c>
      <c r="F2603" t="e">
        <f>VLOOKUP(A2603&amp;B2603&amp;C2603&amp;D2603&amp;E2603,average_median_rates_2_aptFINAL!A:P,16,FALSE)</f>
        <v>#N/A</v>
      </c>
      <c r="G2603">
        <f>VLOOKUP(A2603&amp;B2603&amp;C2603&amp;3&amp;E2603,average_median_rates_2_aptFINAL!A:P,16,FALSE)</f>
        <v>1632</v>
      </c>
      <c r="H2603">
        <f>IF(D2603&lt;=3,VLOOKUP(A2603&amp;D2603,[1]ratio_condo_family!$A:$F,6,FALSE),0)</f>
        <v>0</v>
      </c>
      <c r="I2603">
        <f>VLOOKUP(A2603&amp;3,[1]ratio_condo_family!$A:$F,6,FALSE)</f>
        <v>1.3939697915690996</v>
      </c>
      <c r="J2603">
        <f>VLOOKUP(A2603,[1]ratio_family_bedrooms!$A:$K,9,FALSE)</f>
        <v>1.0588235294117647</v>
      </c>
      <c r="K2603">
        <f>VLOOKUP(A2603,[1]ratio_family_bedrooms!$A:$K,10,FALSE)</f>
        <v>1.2222222222222223</v>
      </c>
      <c r="L2603">
        <f>VLOOKUP(A2603,[1]ratio_family_bedrooms!$A:$K,11,FALSE)</f>
        <v>1.5</v>
      </c>
      <c r="M2603">
        <f t="shared" si="40"/>
        <v>2408.779799831404</v>
      </c>
    </row>
    <row r="2604" spans="1:13" x14ac:dyDescent="0.2">
      <c r="A2604">
        <v>2017</v>
      </c>
      <c r="B2604">
        <v>10</v>
      </c>
      <c r="C2604" t="s">
        <v>59</v>
      </c>
      <c r="D2604">
        <v>4</v>
      </c>
      <c r="E2604" t="s">
        <v>33</v>
      </c>
      <c r="F2604" t="e">
        <f>VLOOKUP(A2604&amp;B2604&amp;C2604&amp;D2604&amp;E2604,average_median_rates_2_aptFINAL!A:P,16,FALSE)</f>
        <v>#N/A</v>
      </c>
      <c r="G2604">
        <f>VLOOKUP(A2604&amp;B2604&amp;C2604&amp;3&amp;E2604,average_median_rates_2_aptFINAL!A:P,16,FALSE)</f>
        <v>2022</v>
      </c>
      <c r="H2604">
        <f>IF(D2604&lt;=3,VLOOKUP(A2604&amp;D2604,[1]ratio_condo_family!$A:$F,6,FALSE),0)</f>
        <v>0</v>
      </c>
      <c r="I2604">
        <f>VLOOKUP(A2604&amp;3,[1]ratio_condo_family!$A:$F,6,FALSE)</f>
        <v>1.3939697915690996</v>
      </c>
      <c r="J2604">
        <f>VLOOKUP(A2604,[1]ratio_family_bedrooms!$A:$K,9,FALSE)</f>
        <v>1.0588235294117647</v>
      </c>
      <c r="K2604">
        <f>VLOOKUP(A2604,[1]ratio_family_bedrooms!$A:$K,10,FALSE)</f>
        <v>1.2222222222222223</v>
      </c>
      <c r="L2604">
        <f>VLOOKUP(A2604,[1]ratio_family_bedrooms!$A:$K,11,FALSE)</f>
        <v>1.5</v>
      </c>
      <c r="M2604">
        <f t="shared" si="40"/>
        <v>2984.4073255264088</v>
      </c>
    </row>
    <row r="2605" spans="1:13" x14ac:dyDescent="0.2">
      <c r="A2605">
        <v>2017</v>
      </c>
      <c r="B2605">
        <v>10</v>
      </c>
      <c r="C2605" t="s">
        <v>59</v>
      </c>
      <c r="D2605">
        <v>4</v>
      </c>
      <c r="E2605" t="s">
        <v>34</v>
      </c>
      <c r="F2605" t="e">
        <f>VLOOKUP(A2605&amp;B2605&amp;C2605&amp;D2605&amp;E2605,average_median_rates_2_aptFINAL!A:P,16,FALSE)</f>
        <v>#N/A</v>
      </c>
      <c r="G2605">
        <f>VLOOKUP(A2605&amp;B2605&amp;C2605&amp;3&amp;E2605,average_median_rates_2_aptFINAL!A:P,16,FALSE)</f>
        <v>1648</v>
      </c>
      <c r="H2605">
        <f>IF(D2605&lt;=3,VLOOKUP(A2605&amp;D2605,[1]ratio_condo_family!$A:$F,6,FALSE),0)</f>
        <v>0</v>
      </c>
      <c r="I2605">
        <f>VLOOKUP(A2605&amp;3,[1]ratio_condo_family!$A:$F,6,FALSE)</f>
        <v>1.3939697915690996</v>
      </c>
      <c r="J2605">
        <f>VLOOKUP(A2605,[1]ratio_family_bedrooms!$A:$K,9,FALSE)</f>
        <v>1.0588235294117647</v>
      </c>
      <c r="K2605">
        <f>VLOOKUP(A2605,[1]ratio_family_bedrooms!$A:$K,10,FALSE)</f>
        <v>1.2222222222222223</v>
      </c>
      <c r="L2605">
        <f>VLOOKUP(A2605,[1]ratio_family_bedrooms!$A:$K,11,FALSE)</f>
        <v>1.5</v>
      </c>
      <c r="M2605">
        <f t="shared" si="40"/>
        <v>2432.3952880650454</v>
      </c>
    </row>
    <row r="2606" spans="1:13" x14ac:dyDescent="0.2">
      <c r="A2606">
        <v>2017</v>
      </c>
      <c r="B2606">
        <v>10</v>
      </c>
      <c r="C2606" t="s">
        <v>59</v>
      </c>
      <c r="D2606">
        <v>4</v>
      </c>
      <c r="E2606" t="s">
        <v>35</v>
      </c>
      <c r="F2606" t="e">
        <f>VLOOKUP(A2606&amp;B2606&amp;C2606&amp;D2606&amp;E2606,average_median_rates_2_aptFINAL!A:P,16,FALSE)</f>
        <v>#N/A</v>
      </c>
      <c r="G2606">
        <f>VLOOKUP(A2606&amp;B2606&amp;C2606&amp;3&amp;E2606,average_median_rates_2_aptFINAL!A:P,16,FALSE)</f>
        <v>3400</v>
      </c>
      <c r="H2606">
        <f>IF(D2606&lt;=3,VLOOKUP(A2606&amp;D2606,[1]ratio_condo_family!$A:$F,6,FALSE),0)</f>
        <v>0</v>
      </c>
      <c r="I2606">
        <f>VLOOKUP(A2606&amp;3,[1]ratio_condo_family!$A:$F,6,FALSE)</f>
        <v>1.3939697915690996</v>
      </c>
      <c r="J2606">
        <f>VLOOKUP(A2606,[1]ratio_family_bedrooms!$A:$K,9,FALSE)</f>
        <v>1.0588235294117647</v>
      </c>
      <c r="K2606">
        <f>VLOOKUP(A2606,[1]ratio_family_bedrooms!$A:$K,10,FALSE)</f>
        <v>1.2222222222222223</v>
      </c>
      <c r="L2606">
        <f>VLOOKUP(A2606,[1]ratio_family_bedrooms!$A:$K,11,FALSE)</f>
        <v>1.5</v>
      </c>
      <c r="M2606">
        <f t="shared" si="40"/>
        <v>5018.2912496487579</v>
      </c>
    </row>
    <row r="2607" spans="1:13" x14ac:dyDescent="0.2">
      <c r="A2607">
        <v>2017</v>
      </c>
      <c r="B2607">
        <v>10</v>
      </c>
      <c r="C2607" t="s">
        <v>59</v>
      </c>
      <c r="D2607">
        <v>4</v>
      </c>
      <c r="E2607" t="s">
        <v>36</v>
      </c>
      <c r="F2607" t="e">
        <f>VLOOKUP(A2607&amp;B2607&amp;C2607&amp;D2607&amp;E2607,average_median_rates_2_aptFINAL!A:P,16,FALSE)</f>
        <v>#N/A</v>
      </c>
      <c r="G2607">
        <f>VLOOKUP(A2607&amp;B2607&amp;C2607&amp;3&amp;E2607,average_median_rates_2_aptFINAL!A:P,16,FALSE)</f>
        <v>1698</v>
      </c>
      <c r="H2607">
        <f>IF(D2607&lt;=3,VLOOKUP(A2607&amp;D2607,[1]ratio_condo_family!$A:$F,6,FALSE),0)</f>
        <v>0</v>
      </c>
      <c r="I2607">
        <f>VLOOKUP(A2607&amp;3,[1]ratio_condo_family!$A:$F,6,FALSE)</f>
        <v>1.3939697915690996</v>
      </c>
      <c r="J2607">
        <f>VLOOKUP(A2607,[1]ratio_family_bedrooms!$A:$K,9,FALSE)</f>
        <v>1.0588235294117647</v>
      </c>
      <c r="K2607">
        <f>VLOOKUP(A2607,[1]ratio_family_bedrooms!$A:$K,10,FALSE)</f>
        <v>1.2222222222222223</v>
      </c>
      <c r="L2607">
        <f>VLOOKUP(A2607,[1]ratio_family_bedrooms!$A:$K,11,FALSE)</f>
        <v>1.5</v>
      </c>
      <c r="M2607">
        <f t="shared" si="40"/>
        <v>2506.1936887951738</v>
      </c>
    </row>
    <row r="2608" spans="1:13" x14ac:dyDescent="0.2">
      <c r="A2608">
        <v>2017</v>
      </c>
      <c r="B2608">
        <v>10</v>
      </c>
      <c r="C2608" t="s">
        <v>59</v>
      </c>
      <c r="D2608">
        <v>4</v>
      </c>
      <c r="E2608" t="s">
        <v>37</v>
      </c>
      <c r="F2608" t="e">
        <f>VLOOKUP(A2608&amp;B2608&amp;C2608&amp;D2608&amp;E2608,average_median_rates_2_aptFINAL!A:P,16,FALSE)</f>
        <v>#N/A</v>
      </c>
      <c r="G2608">
        <f>VLOOKUP(A2608&amp;B2608&amp;C2608&amp;3&amp;E2608,average_median_rates_2_aptFINAL!A:P,16,FALSE)</f>
        <v>1170</v>
      </c>
      <c r="H2608">
        <f>IF(D2608&lt;=3,VLOOKUP(A2608&amp;D2608,[1]ratio_condo_family!$A:$F,6,FALSE),0)</f>
        <v>0</v>
      </c>
      <c r="I2608">
        <f>VLOOKUP(A2608&amp;3,[1]ratio_condo_family!$A:$F,6,FALSE)</f>
        <v>1.3939697915690996</v>
      </c>
      <c r="J2608">
        <f>VLOOKUP(A2608,[1]ratio_family_bedrooms!$A:$K,9,FALSE)</f>
        <v>1.0588235294117647</v>
      </c>
      <c r="K2608">
        <f>VLOOKUP(A2608,[1]ratio_family_bedrooms!$A:$K,10,FALSE)</f>
        <v>1.2222222222222223</v>
      </c>
      <c r="L2608">
        <f>VLOOKUP(A2608,[1]ratio_family_bedrooms!$A:$K,11,FALSE)</f>
        <v>1.5</v>
      </c>
      <c r="M2608">
        <f t="shared" si="40"/>
        <v>1726.882577085014</v>
      </c>
    </row>
    <row r="2609" spans="1:13" x14ac:dyDescent="0.2">
      <c r="A2609">
        <v>2017</v>
      </c>
      <c r="B2609">
        <v>10</v>
      </c>
      <c r="C2609" t="s">
        <v>59</v>
      </c>
      <c r="D2609">
        <v>4</v>
      </c>
      <c r="E2609" t="s">
        <v>38</v>
      </c>
      <c r="F2609" t="e">
        <f>VLOOKUP(A2609&amp;B2609&amp;C2609&amp;D2609&amp;E2609,average_median_rates_2_aptFINAL!A:P,16,FALSE)</f>
        <v>#N/A</v>
      </c>
      <c r="G2609">
        <f>VLOOKUP(A2609&amp;B2609&amp;C2609&amp;3&amp;E2609,average_median_rates_2_aptFINAL!A:P,16,FALSE)</f>
        <v>1213</v>
      </c>
      <c r="H2609">
        <f>IF(D2609&lt;=3,VLOOKUP(A2609&amp;D2609,[1]ratio_condo_family!$A:$F,6,FALSE),0)</f>
        <v>0</v>
      </c>
      <c r="I2609">
        <f>VLOOKUP(A2609&amp;3,[1]ratio_condo_family!$A:$F,6,FALSE)</f>
        <v>1.3939697915690996</v>
      </c>
      <c r="J2609">
        <f>VLOOKUP(A2609,[1]ratio_family_bedrooms!$A:$K,9,FALSE)</f>
        <v>1.0588235294117647</v>
      </c>
      <c r="K2609">
        <f>VLOOKUP(A2609,[1]ratio_family_bedrooms!$A:$K,10,FALSE)</f>
        <v>1.2222222222222223</v>
      </c>
      <c r="L2609">
        <f>VLOOKUP(A2609,[1]ratio_family_bedrooms!$A:$K,11,FALSE)</f>
        <v>1.5</v>
      </c>
      <c r="M2609">
        <f t="shared" si="40"/>
        <v>1790.3492017129247</v>
      </c>
    </row>
    <row r="2610" spans="1:13" x14ac:dyDescent="0.2">
      <c r="A2610">
        <v>2017</v>
      </c>
      <c r="B2610">
        <v>10</v>
      </c>
      <c r="C2610" t="s">
        <v>59</v>
      </c>
      <c r="D2610">
        <v>4</v>
      </c>
      <c r="E2610" t="s">
        <v>39</v>
      </c>
      <c r="F2610" t="e">
        <f>VLOOKUP(A2610&amp;B2610&amp;C2610&amp;D2610&amp;E2610,average_median_rates_2_aptFINAL!A:P,16,FALSE)</f>
        <v>#N/A</v>
      </c>
      <c r="G2610">
        <f>VLOOKUP(A2610&amp;B2610&amp;C2610&amp;3&amp;E2610,average_median_rates_2_aptFINAL!A:P,16,FALSE)</f>
        <v>1576.3407569672627</v>
      </c>
      <c r="H2610">
        <f>IF(D2610&lt;=3,VLOOKUP(A2610&amp;D2610,[1]ratio_condo_family!$A:$F,6,FALSE),0)</f>
        <v>0</v>
      </c>
      <c r="I2610">
        <f>VLOOKUP(A2610&amp;3,[1]ratio_condo_family!$A:$F,6,FALSE)</f>
        <v>1.3939697915690996</v>
      </c>
      <c r="J2610">
        <f>VLOOKUP(A2610,[1]ratio_family_bedrooms!$A:$K,9,FALSE)</f>
        <v>1.0588235294117647</v>
      </c>
      <c r="K2610">
        <f>VLOOKUP(A2610,[1]ratio_family_bedrooms!$A:$K,10,FALSE)</f>
        <v>1.2222222222222223</v>
      </c>
      <c r="L2610">
        <f>VLOOKUP(A2610,[1]ratio_family_bedrooms!$A:$K,11,FALSE)</f>
        <v>1.5</v>
      </c>
      <c r="M2610">
        <f t="shared" si="40"/>
        <v>2326.6285373980927</v>
      </c>
    </row>
    <row r="2611" spans="1:13" x14ac:dyDescent="0.2">
      <c r="A2611">
        <v>2017</v>
      </c>
      <c r="B2611">
        <v>10</v>
      </c>
      <c r="C2611" t="s">
        <v>59</v>
      </c>
      <c r="D2611">
        <v>4</v>
      </c>
      <c r="E2611" t="s">
        <v>40</v>
      </c>
      <c r="F2611" t="e">
        <f>VLOOKUP(A2611&amp;B2611&amp;C2611&amp;D2611&amp;E2611,average_median_rates_2_aptFINAL!A:P,16,FALSE)</f>
        <v>#N/A</v>
      </c>
      <c r="G2611">
        <f>VLOOKUP(A2611&amp;B2611&amp;C2611&amp;3&amp;E2611,average_median_rates_2_aptFINAL!A:P,16,FALSE)</f>
        <v>1752</v>
      </c>
      <c r="H2611">
        <f>IF(D2611&lt;=3,VLOOKUP(A2611&amp;D2611,[1]ratio_condo_family!$A:$F,6,FALSE),0)</f>
        <v>0</v>
      </c>
      <c r="I2611">
        <f>VLOOKUP(A2611&amp;3,[1]ratio_condo_family!$A:$F,6,FALSE)</f>
        <v>1.3939697915690996</v>
      </c>
      <c r="J2611">
        <f>VLOOKUP(A2611,[1]ratio_family_bedrooms!$A:$K,9,FALSE)</f>
        <v>1.0588235294117647</v>
      </c>
      <c r="K2611">
        <f>VLOOKUP(A2611,[1]ratio_family_bedrooms!$A:$K,10,FALSE)</f>
        <v>1.2222222222222223</v>
      </c>
      <c r="L2611">
        <f>VLOOKUP(A2611,[1]ratio_family_bedrooms!$A:$K,11,FALSE)</f>
        <v>1.5</v>
      </c>
      <c r="M2611">
        <f t="shared" si="40"/>
        <v>2585.895961583713</v>
      </c>
    </row>
    <row r="2612" spans="1:13" x14ac:dyDescent="0.2">
      <c r="A2612">
        <v>2017</v>
      </c>
      <c r="B2612">
        <v>10</v>
      </c>
      <c r="C2612" t="s">
        <v>59</v>
      </c>
      <c r="D2612">
        <v>4</v>
      </c>
      <c r="E2612" t="s">
        <v>41</v>
      </c>
      <c r="F2612" t="e">
        <f>VLOOKUP(A2612&amp;B2612&amp;C2612&amp;D2612&amp;E2612,average_median_rates_2_aptFINAL!A:P,16,FALSE)</f>
        <v>#N/A</v>
      </c>
      <c r="G2612">
        <f>VLOOKUP(A2612&amp;B2612&amp;C2612&amp;3&amp;E2612,average_median_rates_2_aptFINAL!A:P,16,FALSE)</f>
        <v>1342</v>
      </c>
      <c r="H2612">
        <f>IF(D2612&lt;=3,VLOOKUP(A2612&amp;D2612,[1]ratio_condo_family!$A:$F,6,FALSE),0)</f>
        <v>0</v>
      </c>
      <c r="I2612">
        <f>VLOOKUP(A2612&amp;3,[1]ratio_condo_family!$A:$F,6,FALSE)</f>
        <v>1.3939697915690996</v>
      </c>
      <c r="J2612">
        <f>VLOOKUP(A2612,[1]ratio_family_bedrooms!$A:$K,9,FALSE)</f>
        <v>1.0588235294117647</v>
      </c>
      <c r="K2612">
        <f>VLOOKUP(A2612,[1]ratio_family_bedrooms!$A:$K,10,FALSE)</f>
        <v>1.2222222222222223</v>
      </c>
      <c r="L2612">
        <f>VLOOKUP(A2612,[1]ratio_family_bedrooms!$A:$K,11,FALSE)</f>
        <v>1.5</v>
      </c>
      <c r="M2612">
        <f t="shared" si="40"/>
        <v>1980.7490755966571</v>
      </c>
    </row>
    <row r="2613" spans="1:13" x14ac:dyDescent="0.2">
      <c r="A2613">
        <v>2017</v>
      </c>
      <c r="B2613">
        <v>10</v>
      </c>
      <c r="C2613" t="s">
        <v>59</v>
      </c>
      <c r="D2613">
        <v>4</v>
      </c>
      <c r="E2613" t="s">
        <v>42</v>
      </c>
      <c r="F2613" t="e">
        <f>VLOOKUP(A2613&amp;B2613&amp;C2613&amp;D2613&amp;E2613,average_median_rates_2_aptFINAL!A:P,16,FALSE)</f>
        <v>#N/A</v>
      </c>
      <c r="G2613">
        <f>VLOOKUP(A2613&amp;B2613&amp;C2613&amp;3&amp;E2613,average_median_rates_2_aptFINAL!A:P,16,FALSE)</f>
        <v>1366</v>
      </c>
      <c r="H2613">
        <f>IF(D2613&lt;=3,VLOOKUP(A2613&amp;D2613,[1]ratio_condo_family!$A:$F,6,FALSE),0)</f>
        <v>0</v>
      </c>
      <c r="I2613">
        <f>VLOOKUP(A2613&amp;3,[1]ratio_condo_family!$A:$F,6,FALSE)</f>
        <v>1.3939697915690996</v>
      </c>
      <c r="J2613">
        <f>VLOOKUP(A2613,[1]ratio_family_bedrooms!$A:$K,9,FALSE)</f>
        <v>1.0588235294117647</v>
      </c>
      <c r="K2613">
        <f>VLOOKUP(A2613,[1]ratio_family_bedrooms!$A:$K,10,FALSE)</f>
        <v>1.2222222222222223</v>
      </c>
      <c r="L2613">
        <f>VLOOKUP(A2613,[1]ratio_family_bedrooms!$A:$K,11,FALSE)</f>
        <v>1.5</v>
      </c>
      <c r="M2613">
        <f t="shared" si="40"/>
        <v>2016.172307947119</v>
      </c>
    </row>
    <row r="2614" spans="1:13" x14ac:dyDescent="0.2">
      <c r="A2614">
        <v>2017</v>
      </c>
      <c r="B2614">
        <v>10</v>
      </c>
      <c r="C2614" t="s">
        <v>59</v>
      </c>
      <c r="D2614">
        <v>4</v>
      </c>
      <c r="E2614" t="s">
        <v>43</v>
      </c>
      <c r="F2614" t="e">
        <f>VLOOKUP(A2614&amp;B2614&amp;C2614&amp;D2614&amp;E2614,average_median_rates_2_aptFINAL!A:P,16,FALSE)</f>
        <v>#N/A</v>
      </c>
      <c r="G2614">
        <f>VLOOKUP(A2614&amp;B2614&amp;C2614&amp;3&amp;E2614,average_median_rates_2_aptFINAL!A:P,16,FALSE)</f>
        <v>1801</v>
      </c>
      <c r="H2614">
        <f>IF(D2614&lt;=3,VLOOKUP(A2614&amp;D2614,[1]ratio_condo_family!$A:$F,6,FALSE),0)</f>
        <v>0</v>
      </c>
      <c r="I2614">
        <f>VLOOKUP(A2614&amp;3,[1]ratio_condo_family!$A:$F,6,FALSE)</f>
        <v>1.3939697915690996</v>
      </c>
      <c r="J2614">
        <f>VLOOKUP(A2614,[1]ratio_family_bedrooms!$A:$K,9,FALSE)</f>
        <v>1.0588235294117647</v>
      </c>
      <c r="K2614">
        <f>VLOOKUP(A2614,[1]ratio_family_bedrooms!$A:$K,10,FALSE)</f>
        <v>1.2222222222222223</v>
      </c>
      <c r="L2614">
        <f>VLOOKUP(A2614,[1]ratio_family_bedrooms!$A:$K,11,FALSE)</f>
        <v>1.5</v>
      </c>
      <c r="M2614">
        <f t="shared" si="40"/>
        <v>2658.2183942992392</v>
      </c>
    </row>
    <row r="2615" spans="1:13" x14ac:dyDescent="0.2">
      <c r="A2615">
        <v>2017</v>
      </c>
      <c r="B2615">
        <v>10</v>
      </c>
      <c r="C2615" t="s">
        <v>59</v>
      </c>
      <c r="D2615">
        <v>4</v>
      </c>
      <c r="E2615" t="s">
        <v>60</v>
      </c>
      <c r="F2615" t="e">
        <f>VLOOKUP(A2615&amp;B2615&amp;C2615&amp;D2615&amp;E2615,average_median_rates_2_aptFINAL!A:P,16,FALSE)</f>
        <v>#N/A</v>
      </c>
      <c r="G2615">
        <f>VLOOKUP(A2615&amp;B2615&amp;C2615&amp;3&amp;E2615,average_median_rates_2_aptFINAL!A:P,16,FALSE)</f>
        <v>1631.7932335402213</v>
      </c>
      <c r="H2615">
        <f>IF(D2615&lt;=3,VLOOKUP(A2615&amp;D2615,[1]ratio_condo_family!$A:$F,6,FALSE),0)</f>
        <v>0</v>
      </c>
      <c r="I2615">
        <f>VLOOKUP(A2615&amp;3,[1]ratio_condo_family!$A:$F,6,FALSE)</f>
        <v>1.3939697915690996</v>
      </c>
      <c r="J2615">
        <f>VLOOKUP(A2615,[1]ratio_family_bedrooms!$A:$K,9,FALSE)</f>
        <v>1.0588235294117647</v>
      </c>
      <c r="K2615">
        <f>VLOOKUP(A2615,[1]ratio_family_bedrooms!$A:$K,10,FALSE)</f>
        <v>1.2222222222222223</v>
      </c>
      <c r="L2615">
        <f>VLOOKUP(A2615,[1]ratio_family_bedrooms!$A:$K,11,FALSE)</f>
        <v>1.5</v>
      </c>
      <c r="M2615">
        <f t="shared" si="40"/>
        <v>2408.4746191502782</v>
      </c>
    </row>
    <row r="2616" spans="1:13" x14ac:dyDescent="0.2">
      <c r="A2616">
        <v>2017</v>
      </c>
      <c r="B2616">
        <v>10</v>
      </c>
      <c r="C2616" t="s">
        <v>59</v>
      </c>
      <c r="D2616">
        <v>5</v>
      </c>
      <c r="E2616" t="s">
        <v>12</v>
      </c>
      <c r="F2616" t="e">
        <f>VLOOKUP(A2616&amp;B2616&amp;C2616&amp;D2616&amp;E2616,average_median_rates_2_aptFINAL!A:P,16,FALSE)</f>
        <v>#N/A</v>
      </c>
      <c r="G2616">
        <f>VLOOKUP(A2616&amp;B2616&amp;C2616&amp;3&amp;E2616,average_median_rates_2_aptFINAL!A:P,16,FALSE)</f>
        <v>3150</v>
      </c>
      <c r="H2616">
        <f>IF(D2616&lt;=3,VLOOKUP(A2616&amp;D2616,[1]ratio_condo_family!$A:$F,6,FALSE),0)</f>
        <v>0</v>
      </c>
      <c r="I2616">
        <f>VLOOKUP(A2616&amp;3,[1]ratio_condo_family!$A:$F,6,FALSE)</f>
        <v>1.3939697915690996</v>
      </c>
      <c r="J2616">
        <f>VLOOKUP(A2616,[1]ratio_family_bedrooms!$A:$K,9,FALSE)</f>
        <v>1.0588235294117647</v>
      </c>
      <c r="K2616">
        <f>VLOOKUP(A2616,[1]ratio_family_bedrooms!$A:$K,10,FALSE)</f>
        <v>1.2222222222222223</v>
      </c>
      <c r="L2616">
        <f>VLOOKUP(A2616,[1]ratio_family_bedrooms!$A:$K,11,FALSE)</f>
        <v>1.5</v>
      </c>
      <c r="M2616">
        <f t="shared" si="40"/>
        <v>5682.4768562199179</v>
      </c>
    </row>
    <row r="2617" spans="1:13" x14ac:dyDescent="0.2">
      <c r="A2617">
        <v>2017</v>
      </c>
      <c r="B2617">
        <v>10</v>
      </c>
      <c r="C2617" t="s">
        <v>59</v>
      </c>
      <c r="D2617">
        <v>5</v>
      </c>
      <c r="E2617" t="s">
        <v>16</v>
      </c>
      <c r="F2617" t="e">
        <f>VLOOKUP(A2617&amp;B2617&amp;C2617&amp;D2617&amp;E2617,average_median_rates_2_aptFINAL!A:P,16,FALSE)</f>
        <v>#N/A</v>
      </c>
      <c r="G2617">
        <f>VLOOKUP(A2617&amp;B2617&amp;C2617&amp;3&amp;E2617,average_median_rates_2_aptFINAL!A:P,16,FALSE)</f>
        <v>2723</v>
      </c>
      <c r="H2617">
        <f>IF(D2617&lt;=3,VLOOKUP(A2617&amp;D2617,[1]ratio_condo_family!$A:$F,6,FALSE),0)</f>
        <v>0</v>
      </c>
      <c r="I2617">
        <f>VLOOKUP(A2617&amp;3,[1]ratio_condo_family!$A:$F,6,FALSE)</f>
        <v>1.3939697915690996</v>
      </c>
      <c r="J2617">
        <f>VLOOKUP(A2617,[1]ratio_family_bedrooms!$A:$K,9,FALSE)</f>
        <v>1.0588235294117647</v>
      </c>
      <c r="K2617">
        <f>VLOOKUP(A2617,[1]ratio_family_bedrooms!$A:$K,10,FALSE)</f>
        <v>1.2222222222222223</v>
      </c>
      <c r="L2617">
        <f>VLOOKUP(A2617,[1]ratio_family_bedrooms!$A:$K,11,FALSE)</f>
        <v>1.5</v>
      </c>
      <c r="M2617">
        <f t="shared" si="40"/>
        <v>4912.1855490434409</v>
      </c>
    </row>
    <row r="2618" spans="1:13" x14ac:dyDescent="0.2">
      <c r="A2618">
        <v>2017</v>
      </c>
      <c r="B2618">
        <v>10</v>
      </c>
      <c r="C2618" t="s">
        <v>59</v>
      </c>
      <c r="D2618">
        <v>5</v>
      </c>
      <c r="E2618" t="s">
        <v>17</v>
      </c>
      <c r="F2618" t="e">
        <f>VLOOKUP(A2618&amp;B2618&amp;C2618&amp;D2618&amp;E2618,average_median_rates_2_aptFINAL!A:P,16,FALSE)</f>
        <v>#N/A</v>
      </c>
      <c r="G2618">
        <f>VLOOKUP(A2618&amp;B2618&amp;C2618&amp;3&amp;E2618,average_median_rates_2_aptFINAL!A:P,16,FALSE)</f>
        <v>3129.7650534799159</v>
      </c>
      <c r="H2618">
        <f>IF(D2618&lt;=3,VLOOKUP(A2618&amp;D2618,[1]ratio_condo_family!$A:$F,6,FALSE),0)</f>
        <v>0</v>
      </c>
      <c r="I2618">
        <f>VLOOKUP(A2618&amp;3,[1]ratio_condo_family!$A:$F,6,FALSE)</f>
        <v>1.3939697915690996</v>
      </c>
      <c r="J2618">
        <f>VLOOKUP(A2618,[1]ratio_family_bedrooms!$A:$K,9,FALSE)</f>
        <v>1.0588235294117647</v>
      </c>
      <c r="K2618">
        <f>VLOOKUP(A2618,[1]ratio_family_bedrooms!$A:$K,10,FALSE)</f>
        <v>1.2222222222222223</v>
      </c>
      <c r="L2618">
        <f>VLOOKUP(A2618,[1]ratio_family_bedrooms!$A:$K,11,FALSE)</f>
        <v>1.5</v>
      </c>
      <c r="M2618">
        <f t="shared" si="40"/>
        <v>5645.9738037477837</v>
      </c>
    </row>
    <row r="2619" spans="1:13" x14ac:dyDescent="0.2">
      <c r="A2619">
        <v>2017</v>
      </c>
      <c r="B2619">
        <v>10</v>
      </c>
      <c r="C2619" t="s">
        <v>59</v>
      </c>
      <c r="D2619">
        <v>5</v>
      </c>
      <c r="E2619" t="s">
        <v>19</v>
      </c>
      <c r="F2619" t="e">
        <f>VLOOKUP(A2619&amp;B2619&amp;C2619&amp;D2619&amp;E2619,average_median_rates_2_aptFINAL!A:P,16,FALSE)</f>
        <v>#N/A</v>
      </c>
      <c r="G2619">
        <f>VLOOKUP(A2619&amp;B2619&amp;C2619&amp;3&amp;E2619,average_median_rates_2_aptFINAL!A:P,16,FALSE)</f>
        <v>2154</v>
      </c>
      <c r="H2619">
        <f>IF(D2619&lt;=3,VLOOKUP(A2619&amp;D2619,[1]ratio_condo_family!$A:$F,6,FALSE),0)</f>
        <v>0</v>
      </c>
      <c r="I2619">
        <f>VLOOKUP(A2619&amp;3,[1]ratio_condo_family!$A:$F,6,FALSE)</f>
        <v>1.3939697915690996</v>
      </c>
      <c r="J2619">
        <f>VLOOKUP(A2619,[1]ratio_family_bedrooms!$A:$K,9,FALSE)</f>
        <v>1.0588235294117647</v>
      </c>
      <c r="K2619">
        <f>VLOOKUP(A2619,[1]ratio_family_bedrooms!$A:$K,10,FALSE)</f>
        <v>1.2222222222222223</v>
      </c>
      <c r="L2619">
        <f>VLOOKUP(A2619,[1]ratio_family_bedrooms!$A:$K,11,FALSE)</f>
        <v>1.5</v>
      </c>
      <c r="M2619">
        <f t="shared" si="40"/>
        <v>3885.7317931103821</v>
      </c>
    </row>
    <row r="2620" spans="1:13" x14ac:dyDescent="0.2">
      <c r="A2620">
        <v>2017</v>
      </c>
      <c r="B2620">
        <v>10</v>
      </c>
      <c r="C2620" t="s">
        <v>59</v>
      </c>
      <c r="D2620">
        <v>5</v>
      </c>
      <c r="E2620" t="s">
        <v>20</v>
      </c>
      <c r="F2620" t="e">
        <f>VLOOKUP(A2620&amp;B2620&amp;C2620&amp;D2620&amp;E2620,average_median_rates_2_aptFINAL!A:P,16,FALSE)</f>
        <v>#N/A</v>
      </c>
      <c r="G2620">
        <f>VLOOKUP(A2620&amp;B2620&amp;C2620&amp;3&amp;E2620,average_median_rates_2_aptFINAL!A:P,16,FALSE)</f>
        <v>2727</v>
      </c>
      <c r="H2620">
        <f>IF(D2620&lt;=3,VLOOKUP(A2620&amp;D2620,[1]ratio_condo_family!$A:$F,6,FALSE),0)</f>
        <v>0</v>
      </c>
      <c r="I2620">
        <f>VLOOKUP(A2620&amp;3,[1]ratio_condo_family!$A:$F,6,FALSE)</f>
        <v>1.3939697915690996</v>
      </c>
      <c r="J2620">
        <f>VLOOKUP(A2620,[1]ratio_family_bedrooms!$A:$K,9,FALSE)</f>
        <v>1.0588235294117647</v>
      </c>
      <c r="K2620">
        <f>VLOOKUP(A2620,[1]ratio_family_bedrooms!$A:$K,10,FALSE)</f>
        <v>1.2222222222222223</v>
      </c>
      <c r="L2620">
        <f>VLOOKUP(A2620,[1]ratio_family_bedrooms!$A:$K,11,FALSE)</f>
        <v>1.5</v>
      </c>
      <c r="M2620">
        <f t="shared" si="40"/>
        <v>4919.4013926703865</v>
      </c>
    </row>
    <row r="2621" spans="1:13" x14ac:dyDescent="0.2">
      <c r="A2621">
        <v>2017</v>
      </c>
      <c r="B2621">
        <v>10</v>
      </c>
      <c r="C2621" t="s">
        <v>59</v>
      </c>
      <c r="D2621">
        <v>5</v>
      </c>
      <c r="E2621" t="s">
        <v>21</v>
      </c>
      <c r="F2621" t="e">
        <f>VLOOKUP(A2621&amp;B2621&amp;C2621&amp;D2621&amp;E2621,average_median_rates_2_aptFINAL!A:P,16,FALSE)</f>
        <v>#N/A</v>
      </c>
      <c r="G2621">
        <f>VLOOKUP(A2621&amp;B2621&amp;C2621&amp;3&amp;E2621,average_median_rates_2_aptFINAL!A:P,16,FALSE)</f>
        <v>2899</v>
      </c>
      <c r="H2621">
        <f>IF(D2621&lt;=3,VLOOKUP(A2621&amp;D2621,[1]ratio_condo_family!$A:$F,6,FALSE),0)</f>
        <v>0</v>
      </c>
      <c r="I2621">
        <f>VLOOKUP(A2621&amp;3,[1]ratio_condo_family!$A:$F,6,FALSE)</f>
        <v>1.3939697915690996</v>
      </c>
      <c r="J2621">
        <f>VLOOKUP(A2621,[1]ratio_family_bedrooms!$A:$K,9,FALSE)</f>
        <v>1.0588235294117647</v>
      </c>
      <c r="K2621">
        <f>VLOOKUP(A2621,[1]ratio_family_bedrooms!$A:$K,10,FALSE)</f>
        <v>1.2222222222222223</v>
      </c>
      <c r="L2621">
        <f>VLOOKUP(A2621,[1]ratio_family_bedrooms!$A:$K,11,FALSE)</f>
        <v>1.5</v>
      </c>
      <c r="M2621">
        <f t="shared" si="40"/>
        <v>5229.6826686290615</v>
      </c>
    </row>
    <row r="2622" spans="1:13" x14ac:dyDescent="0.2">
      <c r="A2622">
        <v>2017</v>
      </c>
      <c r="B2622">
        <v>10</v>
      </c>
      <c r="C2622" t="s">
        <v>59</v>
      </c>
      <c r="D2622">
        <v>5</v>
      </c>
      <c r="E2622" t="s">
        <v>23</v>
      </c>
      <c r="F2622" t="e">
        <f>VLOOKUP(A2622&amp;B2622&amp;C2622&amp;D2622&amp;E2622,average_median_rates_2_aptFINAL!A:P,16,FALSE)</f>
        <v>#N/A</v>
      </c>
      <c r="G2622">
        <f>VLOOKUP(A2622&amp;B2622&amp;C2622&amp;3&amp;E2622,average_median_rates_2_aptFINAL!A:P,16,FALSE)</f>
        <v>1397</v>
      </c>
      <c r="H2622">
        <f>IF(D2622&lt;=3,VLOOKUP(A2622&amp;D2622,[1]ratio_condo_family!$A:$F,6,FALSE),0)</f>
        <v>0</v>
      </c>
      <c r="I2622">
        <f>VLOOKUP(A2622&amp;3,[1]ratio_condo_family!$A:$F,6,FALSE)</f>
        <v>1.3939697915690996</v>
      </c>
      <c r="J2622">
        <f>VLOOKUP(A2622,[1]ratio_family_bedrooms!$A:$K,9,FALSE)</f>
        <v>1.0588235294117647</v>
      </c>
      <c r="K2622">
        <f>VLOOKUP(A2622,[1]ratio_family_bedrooms!$A:$K,10,FALSE)</f>
        <v>1.2222222222222223</v>
      </c>
      <c r="L2622">
        <f>VLOOKUP(A2622,[1]ratio_family_bedrooms!$A:$K,11,FALSE)</f>
        <v>1.5</v>
      </c>
      <c r="M2622">
        <f t="shared" si="40"/>
        <v>2520.1333867108656</v>
      </c>
    </row>
    <row r="2623" spans="1:13" x14ac:dyDescent="0.2">
      <c r="A2623">
        <v>2017</v>
      </c>
      <c r="B2623">
        <v>10</v>
      </c>
      <c r="C2623" t="s">
        <v>59</v>
      </c>
      <c r="D2623">
        <v>5</v>
      </c>
      <c r="E2623" t="s">
        <v>24</v>
      </c>
      <c r="F2623" t="e">
        <f>VLOOKUP(A2623&amp;B2623&amp;C2623&amp;D2623&amp;E2623,average_median_rates_2_aptFINAL!A:P,16,FALSE)</f>
        <v>#N/A</v>
      </c>
      <c r="G2623">
        <f>VLOOKUP(A2623&amp;B2623&amp;C2623&amp;3&amp;E2623,average_median_rates_2_aptFINAL!A:P,16,FALSE)</f>
        <v>1686</v>
      </c>
      <c r="H2623">
        <f>IF(D2623&lt;=3,VLOOKUP(A2623&amp;D2623,[1]ratio_condo_family!$A:$F,6,FALSE),0)</f>
        <v>0</v>
      </c>
      <c r="I2623">
        <f>VLOOKUP(A2623&amp;3,[1]ratio_condo_family!$A:$F,6,FALSE)</f>
        <v>1.3939697915690996</v>
      </c>
      <c r="J2623">
        <f>VLOOKUP(A2623,[1]ratio_family_bedrooms!$A:$K,9,FALSE)</f>
        <v>1.0588235294117647</v>
      </c>
      <c r="K2623">
        <f>VLOOKUP(A2623,[1]ratio_family_bedrooms!$A:$K,10,FALSE)</f>
        <v>1.2222222222222223</v>
      </c>
      <c r="L2623">
        <f>VLOOKUP(A2623,[1]ratio_family_bedrooms!$A:$K,11,FALSE)</f>
        <v>1.5</v>
      </c>
      <c r="M2623">
        <f t="shared" si="40"/>
        <v>3041.4780887577085</v>
      </c>
    </row>
    <row r="2624" spans="1:13" x14ac:dyDescent="0.2">
      <c r="A2624">
        <v>2017</v>
      </c>
      <c r="B2624">
        <v>10</v>
      </c>
      <c r="C2624" t="s">
        <v>59</v>
      </c>
      <c r="D2624">
        <v>5</v>
      </c>
      <c r="E2624" t="s">
        <v>25</v>
      </c>
      <c r="F2624" t="e">
        <f>VLOOKUP(A2624&amp;B2624&amp;C2624&amp;D2624&amp;E2624,average_median_rates_2_aptFINAL!A:P,16,FALSE)</f>
        <v>#N/A</v>
      </c>
      <c r="G2624">
        <f>VLOOKUP(A2624&amp;B2624&amp;C2624&amp;3&amp;E2624,average_median_rates_2_aptFINAL!A:P,16,FALSE)</f>
        <v>1482</v>
      </c>
      <c r="H2624">
        <f>IF(D2624&lt;=3,VLOOKUP(A2624&amp;D2624,[1]ratio_condo_family!$A:$F,6,FALSE),0)</f>
        <v>0</v>
      </c>
      <c r="I2624">
        <f>VLOOKUP(A2624&amp;3,[1]ratio_condo_family!$A:$F,6,FALSE)</f>
        <v>1.3939697915690996</v>
      </c>
      <c r="J2624">
        <f>VLOOKUP(A2624,[1]ratio_family_bedrooms!$A:$K,9,FALSE)</f>
        <v>1.0588235294117647</v>
      </c>
      <c r="K2624">
        <f>VLOOKUP(A2624,[1]ratio_family_bedrooms!$A:$K,10,FALSE)</f>
        <v>1.2222222222222223</v>
      </c>
      <c r="L2624">
        <f>VLOOKUP(A2624,[1]ratio_family_bedrooms!$A:$K,11,FALSE)</f>
        <v>1.5</v>
      </c>
      <c r="M2624">
        <f t="shared" si="40"/>
        <v>2673.4700637834667</v>
      </c>
    </row>
    <row r="2625" spans="1:13" x14ac:dyDescent="0.2">
      <c r="A2625">
        <v>2017</v>
      </c>
      <c r="B2625">
        <v>10</v>
      </c>
      <c r="C2625" t="s">
        <v>59</v>
      </c>
      <c r="D2625">
        <v>5</v>
      </c>
      <c r="E2625" t="s">
        <v>26</v>
      </c>
      <c r="F2625" t="e">
        <f>VLOOKUP(A2625&amp;B2625&amp;C2625&amp;D2625&amp;E2625,average_median_rates_2_aptFINAL!A:P,16,FALSE)</f>
        <v>#N/A</v>
      </c>
      <c r="G2625">
        <f>VLOOKUP(A2625&amp;B2625&amp;C2625&amp;3&amp;E2625,average_median_rates_2_aptFINAL!A:P,16,FALSE)</f>
        <v>1337</v>
      </c>
      <c r="H2625">
        <f>IF(D2625&lt;=3,VLOOKUP(A2625&amp;D2625,[1]ratio_condo_family!$A:$F,6,FALSE),0)</f>
        <v>0</v>
      </c>
      <c r="I2625">
        <f>VLOOKUP(A2625&amp;3,[1]ratio_condo_family!$A:$F,6,FALSE)</f>
        <v>1.3939697915690996</v>
      </c>
      <c r="J2625">
        <f>VLOOKUP(A2625,[1]ratio_family_bedrooms!$A:$K,9,FALSE)</f>
        <v>1.0588235294117647</v>
      </c>
      <c r="K2625">
        <f>VLOOKUP(A2625,[1]ratio_family_bedrooms!$A:$K,10,FALSE)</f>
        <v>1.2222222222222223</v>
      </c>
      <c r="L2625">
        <f>VLOOKUP(A2625,[1]ratio_family_bedrooms!$A:$K,11,FALSE)</f>
        <v>1.5</v>
      </c>
      <c r="M2625">
        <f t="shared" si="40"/>
        <v>2411.8957323066766</v>
      </c>
    </row>
    <row r="2626" spans="1:13" x14ac:dyDescent="0.2">
      <c r="A2626">
        <v>2017</v>
      </c>
      <c r="B2626">
        <v>10</v>
      </c>
      <c r="C2626" t="s">
        <v>59</v>
      </c>
      <c r="D2626">
        <v>5</v>
      </c>
      <c r="E2626" t="s">
        <v>27</v>
      </c>
      <c r="F2626" t="e">
        <f>VLOOKUP(A2626&amp;B2626&amp;C2626&amp;D2626&amp;E2626,average_median_rates_2_aptFINAL!A:P,16,FALSE)</f>
        <v>#N/A</v>
      </c>
      <c r="G2626">
        <f>VLOOKUP(A2626&amp;B2626&amp;C2626&amp;3&amp;E2626,average_median_rates_2_aptFINAL!A:P,16,FALSE)</f>
        <v>2623</v>
      </c>
      <c r="H2626">
        <f>IF(D2626&lt;=3,VLOOKUP(A2626&amp;D2626,[1]ratio_condo_family!$A:$F,6,FALSE),0)</f>
        <v>0</v>
      </c>
      <c r="I2626">
        <f>VLOOKUP(A2626&amp;3,[1]ratio_condo_family!$A:$F,6,FALSE)</f>
        <v>1.3939697915690996</v>
      </c>
      <c r="J2626">
        <f>VLOOKUP(A2626,[1]ratio_family_bedrooms!$A:$K,9,FALSE)</f>
        <v>1.0588235294117647</v>
      </c>
      <c r="K2626">
        <f>VLOOKUP(A2626,[1]ratio_family_bedrooms!$A:$K,10,FALSE)</f>
        <v>1.2222222222222223</v>
      </c>
      <c r="L2626">
        <f>VLOOKUP(A2626,[1]ratio_family_bedrooms!$A:$K,11,FALSE)</f>
        <v>1.5</v>
      </c>
      <c r="M2626">
        <f t="shared" si="40"/>
        <v>4731.7894583697926</v>
      </c>
    </row>
    <row r="2627" spans="1:13" x14ac:dyDescent="0.2">
      <c r="A2627">
        <v>2017</v>
      </c>
      <c r="B2627">
        <v>10</v>
      </c>
      <c r="C2627" t="s">
        <v>59</v>
      </c>
      <c r="D2627">
        <v>5</v>
      </c>
      <c r="E2627" t="s">
        <v>28</v>
      </c>
      <c r="F2627" t="e">
        <f>VLOOKUP(A2627&amp;B2627&amp;C2627&amp;D2627&amp;E2627,average_median_rates_2_aptFINAL!A:P,16,FALSE)</f>
        <v>#N/A</v>
      </c>
      <c r="G2627">
        <f>VLOOKUP(A2627&amp;B2627&amp;C2627&amp;3&amp;E2627,average_median_rates_2_aptFINAL!A:P,16,FALSE)</f>
        <v>1764</v>
      </c>
      <c r="H2627">
        <f>IF(D2627&lt;=3,VLOOKUP(A2627&amp;D2627,[1]ratio_condo_family!$A:$F,6,FALSE),0)</f>
        <v>0</v>
      </c>
      <c r="I2627">
        <f>VLOOKUP(A2627&amp;3,[1]ratio_condo_family!$A:$F,6,FALSE)</f>
        <v>1.3939697915690996</v>
      </c>
      <c r="J2627">
        <f>VLOOKUP(A2627,[1]ratio_family_bedrooms!$A:$K,9,FALSE)</f>
        <v>1.0588235294117647</v>
      </c>
      <c r="K2627">
        <f>VLOOKUP(A2627,[1]ratio_family_bedrooms!$A:$K,10,FALSE)</f>
        <v>1.2222222222222223</v>
      </c>
      <c r="L2627">
        <f>VLOOKUP(A2627,[1]ratio_family_bedrooms!$A:$K,11,FALSE)</f>
        <v>1.5</v>
      </c>
      <c r="M2627">
        <f t="shared" ref="M2627:M2690" si="41">IF(D2627&lt;=3,F2627*H2627,IF(D2627=4,G2627*I2627*J2627,IF(D2627=5,G2627*I2627*J2627*K2627,IF(D2627=6,G2627*I2627*J2627*K2627*L2627,0))))</f>
        <v>3182.187039483154</v>
      </c>
    </row>
    <row r="2628" spans="1:13" x14ac:dyDescent="0.2">
      <c r="A2628">
        <v>2017</v>
      </c>
      <c r="B2628">
        <v>10</v>
      </c>
      <c r="C2628" t="s">
        <v>59</v>
      </c>
      <c r="D2628">
        <v>5</v>
      </c>
      <c r="E2628" t="s">
        <v>29</v>
      </c>
      <c r="F2628" t="e">
        <f>VLOOKUP(A2628&amp;B2628&amp;C2628&amp;D2628&amp;E2628,average_median_rates_2_aptFINAL!A:P,16,FALSE)</f>
        <v>#N/A</v>
      </c>
      <c r="G2628">
        <f>VLOOKUP(A2628&amp;B2628&amp;C2628&amp;3&amp;E2628,average_median_rates_2_aptFINAL!A:P,16,FALSE)</f>
        <v>1266</v>
      </c>
      <c r="H2628">
        <f>IF(D2628&lt;=3,VLOOKUP(A2628&amp;D2628,[1]ratio_condo_family!$A:$F,6,FALSE),0)</f>
        <v>0</v>
      </c>
      <c r="I2628">
        <f>VLOOKUP(A2628&amp;3,[1]ratio_condo_family!$A:$F,6,FALSE)</f>
        <v>1.3939697915690996</v>
      </c>
      <c r="J2628">
        <f>VLOOKUP(A2628,[1]ratio_family_bedrooms!$A:$K,9,FALSE)</f>
        <v>1.0588235294117647</v>
      </c>
      <c r="K2628">
        <f>VLOOKUP(A2628,[1]ratio_family_bedrooms!$A:$K,10,FALSE)</f>
        <v>1.2222222222222223</v>
      </c>
      <c r="L2628">
        <f>VLOOKUP(A2628,[1]ratio_family_bedrooms!$A:$K,11,FALSE)</f>
        <v>1.5</v>
      </c>
      <c r="M2628">
        <f t="shared" si="41"/>
        <v>2283.8145079283863</v>
      </c>
    </row>
    <row r="2629" spans="1:13" x14ac:dyDescent="0.2">
      <c r="A2629">
        <v>2017</v>
      </c>
      <c r="B2629">
        <v>10</v>
      </c>
      <c r="C2629" t="s">
        <v>59</v>
      </c>
      <c r="D2629">
        <v>5</v>
      </c>
      <c r="E2629" t="s">
        <v>31</v>
      </c>
      <c r="F2629" t="e">
        <f>VLOOKUP(A2629&amp;B2629&amp;C2629&amp;D2629&amp;E2629,average_median_rates_2_aptFINAL!A:P,16,FALSE)</f>
        <v>#N/A</v>
      </c>
      <c r="G2629">
        <f>VLOOKUP(A2629&amp;B2629&amp;C2629&amp;3&amp;E2629,average_median_rates_2_aptFINAL!A:P,16,FALSE)</f>
        <v>1839</v>
      </c>
      <c r="H2629">
        <f>IF(D2629&lt;=3,VLOOKUP(A2629&amp;D2629,[1]ratio_condo_family!$A:$F,6,FALSE),0)</f>
        <v>0</v>
      </c>
      <c r="I2629">
        <f>VLOOKUP(A2629&amp;3,[1]ratio_condo_family!$A:$F,6,FALSE)</f>
        <v>1.3939697915690996</v>
      </c>
      <c r="J2629">
        <f>VLOOKUP(A2629,[1]ratio_family_bedrooms!$A:$K,9,FALSE)</f>
        <v>1.0588235294117647</v>
      </c>
      <c r="K2629">
        <f>VLOOKUP(A2629,[1]ratio_family_bedrooms!$A:$K,10,FALSE)</f>
        <v>1.2222222222222223</v>
      </c>
      <c r="L2629">
        <f>VLOOKUP(A2629,[1]ratio_family_bedrooms!$A:$K,11,FALSE)</f>
        <v>1.5</v>
      </c>
      <c r="M2629">
        <f t="shared" si="41"/>
        <v>3317.4841074883907</v>
      </c>
    </row>
    <row r="2630" spans="1:13" x14ac:dyDescent="0.2">
      <c r="A2630">
        <v>2017</v>
      </c>
      <c r="B2630">
        <v>10</v>
      </c>
      <c r="C2630" t="s">
        <v>59</v>
      </c>
      <c r="D2630">
        <v>5</v>
      </c>
      <c r="E2630" t="s">
        <v>32</v>
      </c>
      <c r="F2630" t="e">
        <f>VLOOKUP(A2630&amp;B2630&amp;C2630&amp;D2630&amp;E2630,average_median_rates_2_aptFINAL!A:P,16,FALSE)</f>
        <v>#N/A</v>
      </c>
      <c r="G2630">
        <f>VLOOKUP(A2630&amp;B2630&amp;C2630&amp;3&amp;E2630,average_median_rates_2_aptFINAL!A:P,16,FALSE)</f>
        <v>1632</v>
      </c>
      <c r="H2630">
        <f>IF(D2630&lt;=3,VLOOKUP(A2630&amp;D2630,[1]ratio_condo_family!$A:$F,6,FALSE),0)</f>
        <v>0</v>
      </c>
      <c r="I2630">
        <f>VLOOKUP(A2630&amp;3,[1]ratio_condo_family!$A:$F,6,FALSE)</f>
        <v>1.3939697915690996</v>
      </c>
      <c r="J2630">
        <f>VLOOKUP(A2630,[1]ratio_family_bedrooms!$A:$K,9,FALSE)</f>
        <v>1.0588235294117647</v>
      </c>
      <c r="K2630">
        <f>VLOOKUP(A2630,[1]ratio_family_bedrooms!$A:$K,10,FALSE)</f>
        <v>1.2222222222222223</v>
      </c>
      <c r="L2630">
        <f>VLOOKUP(A2630,[1]ratio_family_bedrooms!$A:$K,11,FALSE)</f>
        <v>1.5</v>
      </c>
      <c r="M2630">
        <f t="shared" si="41"/>
        <v>2944.0641997939383</v>
      </c>
    </row>
    <row r="2631" spans="1:13" x14ac:dyDescent="0.2">
      <c r="A2631">
        <v>2017</v>
      </c>
      <c r="B2631">
        <v>10</v>
      </c>
      <c r="C2631" t="s">
        <v>59</v>
      </c>
      <c r="D2631">
        <v>5</v>
      </c>
      <c r="E2631" t="s">
        <v>33</v>
      </c>
      <c r="F2631" t="e">
        <f>VLOOKUP(A2631&amp;B2631&amp;C2631&amp;D2631&amp;E2631,average_median_rates_2_aptFINAL!A:P,16,FALSE)</f>
        <v>#N/A</v>
      </c>
      <c r="G2631">
        <f>VLOOKUP(A2631&amp;B2631&amp;C2631&amp;3&amp;E2631,average_median_rates_2_aptFINAL!A:P,16,FALSE)</f>
        <v>2022</v>
      </c>
      <c r="H2631">
        <f>IF(D2631&lt;=3,VLOOKUP(A2631&amp;D2631,[1]ratio_condo_family!$A:$F,6,FALSE),0)</f>
        <v>0</v>
      </c>
      <c r="I2631">
        <f>VLOOKUP(A2631&amp;3,[1]ratio_condo_family!$A:$F,6,FALSE)</f>
        <v>1.3939697915690996</v>
      </c>
      <c r="J2631">
        <f>VLOOKUP(A2631,[1]ratio_family_bedrooms!$A:$K,9,FALSE)</f>
        <v>1.0588235294117647</v>
      </c>
      <c r="K2631">
        <f>VLOOKUP(A2631,[1]ratio_family_bedrooms!$A:$K,10,FALSE)</f>
        <v>1.2222222222222223</v>
      </c>
      <c r="L2631">
        <f>VLOOKUP(A2631,[1]ratio_family_bedrooms!$A:$K,11,FALSE)</f>
        <v>1.5</v>
      </c>
      <c r="M2631">
        <f t="shared" si="41"/>
        <v>3647.6089534211665</v>
      </c>
    </row>
    <row r="2632" spans="1:13" x14ac:dyDescent="0.2">
      <c r="A2632">
        <v>2017</v>
      </c>
      <c r="B2632">
        <v>10</v>
      </c>
      <c r="C2632" t="s">
        <v>59</v>
      </c>
      <c r="D2632">
        <v>5</v>
      </c>
      <c r="E2632" t="s">
        <v>34</v>
      </c>
      <c r="F2632" t="e">
        <f>VLOOKUP(A2632&amp;B2632&amp;C2632&amp;D2632&amp;E2632,average_median_rates_2_aptFINAL!A:P,16,FALSE)</f>
        <v>#N/A</v>
      </c>
      <c r="G2632">
        <f>VLOOKUP(A2632&amp;B2632&amp;C2632&amp;3&amp;E2632,average_median_rates_2_aptFINAL!A:P,16,FALSE)</f>
        <v>1648</v>
      </c>
      <c r="H2632">
        <f>IF(D2632&lt;=3,VLOOKUP(A2632&amp;D2632,[1]ratio_condo_family!$A:$F,6,FALSE),0)</f>
        <v>0</v>
      </c>
      <c r="I2632">
        <f>VLOOKUP(A2632&amp;3,[1]ratio_condo_family!$A:$F,6,FALSE)</f>
        <v>1.3939697915690996</v>
      </c>
      <c r="J2632">
        <f>VLOOKUP(A2632,[1]ratio_family_bedrooms!$A:$K,9,FALSE)</f>
        <v>1.0588235294117647</v>
      </c>
      <c r="K2632">
        <f>VLOOKUP(A2632,[1]ratio_family_bedrooms!$A:$K,10,FALSE)</f>
        <v>1.2222222222222223</v>
      </c>
      <c r="L2632">
        <f>VLOOKUP(A2632,[1]ratio_family_bedrooms!$A:$K,11,FALSE)</f>
        <v>1.5</v>
      </c>
      <c r="M2632">
        <f t="shared" si="41"/>
        <v>2972.9275743017224</v>
      </c>
    </row>
    <row r="2633" spans="1:13" x14ac:dyDescent="0.2">
      <c r="A2633">
        <v>2017</v>
      </c>
      <c r="B2633">
        <v>10</v>
      </c>
      <c r="C2633" t="s">
        <v>59</v>
      </c>
      <c r="D2633">
        <v>5</v>
      </c>
      <c r="E2633" t="s">
        <v>35</v>
      </c>
      <c r="F2633" t="e">
        <f>VLOOKUP(A2633&amp;B2633&amp;C2633&amp;D2633&amp;E2633,average_median_rates_2_aptFINAL!A:P,16,FALSE)</f>
        <v>#N/A</v>
      </c>
      <c r="G2633">
        <f>VLOOKUP(A2633&amp;B2633&amp;C2633&amp;3&amp;E2633,average_median_rates_2_aptFINAL!A:P,16,FALSE)</f>
        <v>3400</v>
      </c>
      <c r="H2633">
        <f>IF(D2633&lt;=3,VLOOKUP(A2633&amp;D2633,[1]ratio_condo_family!$A:$F,6,FALSE),0)</f>
        <v>0</v>
      </c>
      <c r="I2633">
        <f>VLOOKUP(A2633&amp;3,[1]ratio_condo_family!$A:$F,6,FALSE)</f>
        <v>1.3939697915690996</v>
      </c>
      <c r="J2633">
        <f>VLOOKUP(A2633,[1]ratio_family_bedrooms!$A:$K,9,FALSE)</f>
        <v>1.0588235294117647</v>
      </c>
      <c r="K2633">
        <f>VLOOKUP(A2633,[1]ratio_family_bedrooms!$A:$K,10,FALSE)</f>
        <v>1.2222222222222223</v>
      </c>
      <c r="L2633">
        <f>VLOOKUP(A2633,[1]ratio_family_bedrooms!$A:$K,11,FALSE)</f>
        <v>1.5</v>
      </c>
      <c r="M2633">
        <f t="shared" si="41"/>
        <v>6133.4670829040379</v>
      </c>
    </row>
    <row r="2634" spans="1:13" x14ac:dyDescent="0.2">
      <c r="A2634">
        <v>2017</v>
      </c>
      <c r="B2634">
        <v>10</v>
      </c>
      <c r="C2634" t="s">
        <v>59</v>
      </c>
      <c r="D2634">
        <v>5</v>
      </c>
      <c r="E2634" t="s">
        <v>36</v>
      </c>
      <c r="F2634" t="e">
        <f>VLOOKUP(A2634&amp;B2634&amp;C2634&amp;D2634&amp;E2634,average_median_rates_2_aptFINAL!A:P,16,FALSE)</f>
        <v>#N/A</v>
      </c>
      <c r="G2634">
        <f>VLOOKUP(A2634&amp;B2634&amp;C2634&amp;3&amp;E2634,average_median_rates_2_aptFINAL!A:P,16,FALSE)</f>
        <v>1698</v>
      </c>
      <c r="H2634">
        <f>IF(D2634&lt;=3,VLOOKUP(A2634&amp;D2634,[1]ratio_condo_family!$A:$F,6,FALSE),0)</f>
        <v>0</v>
      </c>
      <c r="I2634">
        <f>VLOOKUP(A2634&amp;3,[1]ratio_condo_family!$A:$F,6,FALSE)</f>
        <v>1.3939697915690996</v>
      </c>
      <c r="J2634">
        <f>VLOOKUP(A2634,[1]ratio_family_bedrooms!$A:$K,9,FALSE)</f>
        <v>1.0588235294117647</v>
      </c>
      <c r="K2634">
        <f>VLOOKUP(A2634,[1]ratio_family_bedrooms!$A:$K,10,FALSE)</f>
        <v>1.2222222222222223</v>
      </c>
      <c r="L2634">
        <f>VLOOKUP(A2634,[1]ratio_family_bedrooms!$A:$K,11,FALSE)</f>
        <v>1.5</v>
      </c>
      <c r="M2634">
        <f t="shared" si="41"/>
        <v>3063.1256196385461</v>
      </c>
    </row>
    <row r="2635" spans="1:13" x14ac:dyDescent="0.2">
      <c r="A2635">
        <v>2017</v>
      </c>
      <c r="B2635">
        <v>10</v>
      </c>
      <c r="C2635" t="s">
        <v>59</v>
      </c>
      <c r="D2635">
        <v>5</v>
      </c>
      <c r="E2635" t="s">
        <v>37</v>
      </c>
      <c r="F2635" t="e">
        <f>VLOOKUP(A2635&amp;B2635&amp;C2635&amp;D2635&amp;E2635,average_median_rates_2_aptFINAL!A:P,16,FALSE)</f>
        <v>#N/A</v>
      </c>
      <c r="G2635">
        <f>VLOOKUP(A2635&amp;B2635&amp;C2635&amp;3&amp;E2635,average_median_rates_2_aptFINAL!A:P,16,FALSE)</f>
        <v>1170</v>
      </c>
      <c r="H2635">
        <f>IF(D2635&lt;=3,VLOOKUP(A2635&amp;D2635,[1]ratio_condo_family!$A:$F,6,FALSE),0)</f>
        <v>0</v>
      </c>
      <c r="I2635">
        <f>VLOOKUP(A2635&amp;3,[1]ratio_condo_family!$A:$F,6,FALSE)</f>
        <v>1.3939697915690996</v>
      </c>
      <c r="J2635">
        <f>VLOOKUP(A2635,[1]ratio_family_bedrooms!$A:$K,9,FALSE)</f>
        <v>1.0588235294117647</v>
      </c>
      <c r="K2635">
        <f>VLOOKUP(A2635,[1]ratio_family_bedrooms!$A:$K,10,FALSE)</f>
        <v>1.2222222222222223</v>
      </c>
      <c r="L2635">
        <f>VLOOKUP(A2635,[1]ratio_family_bedrooms!$A:$K,11,FALSE)</f>
        <v>1.5</v>
      </c>
      <c r="M2635">
        <f t="shared" si="41"/>
        <v>2110.634260881684</v>
      </c>
    </row>
    <row r="2636" spans="1:13" x14ac:dyDescent="0.2">
      <c r="A2636">
        <v>2017</v>
      </c>
      <c r="B2636">
        <v>10</v>
      </c>
      <c r="C2636" t="s">
        <v>59</v>
      </c>
      <c r="D2636">
        <v>5</v>
      </c>
      <c r="E2636" t="s">
        <v>38</v>
      </c>
      <c r="F2636" t="e">
        <f>VLOOKUP(A2636&amp;B2636&amp;C2636&amp;D2636&amp;E2636,average_median_rates_2_aptFINAL!A:P,16,FALSE)</f>
        <v>#N/A</v>
      </c>
      <c r="G2636">
        <f>VLOOKUP(A2636&amp;B2636&amp;C2636&amp;3&amp;E2636,average_median_rates_2_aptFINAL!A:P,16,FALSE)</f>
        <v>1213</v>
      </c>
      <c r="H2636">
        <f>IF(D2636&lt;=3,VLOOKUP(A2636&amp;D2636,[1]ratio_condo_family!$A:$F,6,FALSE),0)</f>
        <v>0</v>
      </c>
      <c r="I2636">
        <f>VLOOKUP(A2636&amp;3,[1]ratio_condo_family!$A:$F,6,FALSE)</f>
        <v>1.3939697915690996</v>
      </c>
      <c r="J2636">
        <f>VLOOKUP(A2636,[1]ratio_family_bedrooms!$A:$K,9,FALSE)</f>
        <v>1.0588235294117647</v>
      </c>
      <c r="K2636">
        <f>VLOOKUP(A2636,[1]ratio_family_bedrooms!$A:$K,10,FALSE)</f>
        <v>1.2222222222222223</v>
      </c>
      <c r="L2636">
        <f>VLOOKUP(A2636,[1]ratio_family_bedrooms!$A:$K,11,FALSE)</f>
        <v>1.5</v>
      </c>
      <c r="M2636">
        <f t="shared" si="41"/>
        <v>2188.2045798713525</v>
      </c>
    </row>
    <row r="2637" spans="1:13" x14ac:dyDescent="0.2">
      <c r="A2637">
        <v>2017</v>
      </c>
      <c r="B2637">
        <v>10</v>
      </c>
      <c r="C2637" t="s">
        <v>59</v>
      </c>
      <c r="D2637">
        <v>5</v>
      </c>
      <c r="E2637" t="s">
        <v>39</v>
      </c>
      <c r="F2637" t="e">
        <f>VLOOKUP(A2637&amp;B2637&amp;C2637&amp;D2637&amp;E2637,average_median_rates_2_aptFINAL!A:P,16,FALSE)</f>
        <v>#N/A</v>
      </c>
      <c r="G2637">
        <f>VLOOKUP(A2637&amp;B2637&amp;C2637&amp;3&amp;E2637,average_median_rates_2_aptFINAL!A:P,16,FALSE)</f>
        <v>1576.3407569672627</v>
      </c>
      <c r="H2637">
        <f>IF(D2637&lt;=3,VLOOKUP(A2637&amp;D2637,[1]ratio_condo_family!$A:$F,6,FALSE),0)</f>
        <v>0</v>
      </c>
      <c r="I2637">
        <f>VLOOKUP(A2637&amp;3,[1]ratio_condo_family!$A:$F,6,FALSE)</f>
        <v>1.3939697915690996</v>
      </c>
      <c r="J2637">
        <f>VLOOKUP(A2637,[1]ratio_family_bedrooms!$A:$K,9,FALSE)</f>
        <v>1.0588235294117647</v>
      </c>
      <c r="K2637">
        <f>VLOOKUP(A2637,[1]ratio_family_bedrooms!$A:$K,10,FALSE)</f>
        <v>1.2222222222222223</v>
      </c>
      <c r="L2637">
        <f>VLOOKUP(A2637,[1]ratio_family_bedrooms!$A:$K,11,FALSE)</f>
        <v>1.5</v>
      </c>
      <c r="M2637">
        <f t="shared" si="41"/>
        <v>2843.6571012643358</v>
      </c>
    </row>
    <row r="2638" spans="1:13" x14ac:dyDescent="0.2">
      <c r="A2638">
        <v>2017</v>
      </c>
      <c r="B2638">
        <v>10</v>
      </c>
      <c r="C2638" t="s">
        <v>59</v>
      </c>
      <c r="D2638">
        <v>5</v>
      </c>
      <c r="E2638" t="s">
        <v>40</v>
      </c>
      <c r="F2638" t="e">
        <f>VLOOKUP(A2638&amp;B2638&amp;C2638&amp;D2638&amp;E2638,average_median_rates_2_aptFINAL!A:P,16,FALSE)</f>
        <v>#N/A</v>
      </c>
      <c r="G2638">
        <f>VLOOKUP(A2638&amp;B2638&amp;C2638&amp;3&amp;E2638,average_median_rates_2_aptFINAL!A:P,16,FALSE)</f>
        <v>1752</v>
      </c>
      <c r="H2638">
        <f>IF(D2638&lt;=3,VLOOKUP(A2638&amp;D2638,[1]ratio_condo_family!$A:$F,6,FALSE),0)</f>
        <v>0</v>
      </c>
      <c r="I2638">
        <f>VLOOKUP(A2638&amp;3,[1]ratio_condo_family!$A:$F,6,FALSE)</f>
        <v>1.3939697915690996</v>
      </c>
      <c r="J2638">
        <f>VLOOKUP(A2638,[1]ratio_family_bedrooms!$A:$K,9,FALSE)</f>
        <v>1.0588235294117647</v>
      </c>
      <c r="K2638">
        <f>VLOOKUP(A2638,[1]ratio_family_bedrooms!$A:$K,10,FALSE)</f>
        <v>1.2222222222222223</v>
      </c>
      <c r="L2638">
        <f>VLOOKUP(A2638,[1]ratio_family_bedrooms!$A:$K,11,FALSE)</f>
        <v>1.5</v>
      </c>
      <c r="M2638">
        <f t="shared" si="41"/>
        <v>3160.5395086023159</v>
      </c>
    </row>
    <row r="2639" spans="1:13" x14ac:dyDescent="0.2">
      <c r="A2639">
        <v>2017</v>
      </c>
      <c r="B2639">
        <v>10</v>
      </c>
      <c r="C2639" t="s">
        <v>59</v>
      </c>
      <c r="D2639">
        <v>5</v>
      </c>
      <c r="E2639" t="s">
        <v>41</v>
      </c>
      <c r="F2639" t="e">
        <f>VLOOKUP(A2639&amp;B2639&amp;C2639&amp;D2639&amp;E2639,average_median_rates_2_aptFINAL!A:P,16,FALSE)</f>
        <v>#N/A</v>
      </c>
      <c r="G2639">
        <f>VLOOKUP(A2639&amp;B2639&amp;C2639&amp;3&amp;E2639,average_median_rates_2_aptFINAL!A:P,16,FALSE)</f>
        <v>1342</v>
      </c>
      <c r="H2639">
        <f>IF(D2639&lt;=3,VLOOKUP(A2639&amp;D2639,[1]ratio_condo_family!$A:$F,6,FALSE),0)</f>
        <v>0</v>
      </c>
      <c r="I2639">
        <f>VLOOKUP(A2639&amp;3,[1]ratio_condo_family!$A:$F,6,FALSE)</f>
        <v>1.3939697915690996</v>
      </c>
      <c r="J2639">
        <f>VLOOKUP(A2639,[1]ratio_family_bedrooms!$A:$K,9,FALSE)</f>
        <v>1.0588235294117647</v>
      </c>
      <c r="K2639">
        <f>VLOOKUP(A2639,[1]ratio_family_bedrooms!$A:$K,10,FALSE)</f>
        <v>1.2222222222222223</v>
      </c>
      <c r="L2639">
        <f>VLOOKUP(A2639,[1]ratio_family_bedrooms!$A:$K,11,FALSE)</f>
        <v>1.5</v>
      </c>
      <c r="M2639">
        <f t="shared" si="41"/>
        <v>2420.915536840359</v>
      </c>
    </row>
    <row r="2640" spans="1:13" x14ac:dyDescent="0.2">
      <c r="A2640">
        <v>2017</v>
      </c>
      <c r="B2640">
        <v>10</v>
      </c>
      <c r="C2640" t="s">
        <v>59</v>
      </c>
      <c r="D2640">
        <v>5</v>
      </c>
      <c r="E2640" t="s">
        <v>42</v>
      </c>
      <c r="F2640" t="e">
        <f>VLOOKUP(A2640&amp;B2640&amp;C2640&amp;D2640&amp;E2640,average_median_rates_2_aptFINAL!A:P,16,FALSE)</f>
        <v>#N/A</v>
      </c>
      <c r="G2640">
        <f>VLOOKUP(A2640&amp;B2640&amp;C2640&amp;3&amp;E2640,average_median_rates_2_aptFINAL!A:P,16,FALSE)</f>
        <v>1366</v>
      </c>
      <c r="H2640">
        <f>IF(D2640&lt;=3,VLOOKUP(A2640&amp;D2640,[1]ratio_condo_family!$A:$F,6,FALSE),0)</f>
        <v>0</v>
      </c>
      <c r="I2640">
        <f>VLOOKUP(A2640&amp;3,[1]ratio_condo_family!$A:$F,6,FALSE)</f>
        <v>1.3939697915690996</v>
      </c>
      <c r="J2640">
        <f>VLOOKUP(A2640,[1]ratio_family_bedrooms!$A:$K,9,FALSE)</f>
        <v>1.0588235294117647</v>
      </c>
      <c r="K2640">
        <f>VLOOKUP(A2640,[1]ratio_family_bedrooms!$A:$K,10,FALSE)</f>
        <v>1.2222222222222223</v>
      </c>
      <c r="L2640">
        <f>VLOOKUP(A2640,[1]ratio_family_bedrooms!$A:$K,11,FALSE)</f>
        <v>1.5</v>
      </c>
      <c r="M2640">
        <f t="shared" si="41"/>
        <v>2464.2105986020347</v>
      </c>
    </row>
    <row r="2641" spans="1:13" x14ac:dyDescent="0.2">
      <c r="A2641">
        <v>2017</v>
      </c>
      <c r="B2641">
        <v>10</v>
      </c>
      <c r="C2641" t="s">
        <v>59</v>
      </c>
      <c r="D2641">
        <v>5</v>
      </c>
      <c r="E2641" t="s">
        <v>43</v>
      </c>
      <c r="F2641" t="e">
        <f>VLOOKUP(A2641&amp;B2641&amp;C2641&amp;D2641&amp;E2641,average_median_rates_2_aptFINAL!A:P,16,FALSE)</f>
        <v>#N/A</v>
      </c>
      <c r="G2641">
        <f>VLOOKUP(A2641&amp;B2641&amp;C2641&amp;3&amp;E2641,average_median_rates_2_aptFINAL!A:P,16,FALSE)</f>
        <v>1801</v>
      </c>
      <c r="H2641">
        <f>IF(D2641&lt;=3,VLOOKUP(A2641&amp;D2641,[1]ratio_condo_family!$A:$F,6,FALSE),0)</f>
        <v>0</v>
      </c>
      <c r="I2641">
        <f>VLOOKUP(A2641&amp;3,[1]ratio_condo_family!$A:$F,6,FALSE)</f>
        <v>1.3939697915690996</v>
      </c>
      <c r="J2641">
        <f>VLOOKUP(A2641,[1]ratio_family_bedrooms!$A:$K,9,FALSE)</f>
        <v>1.0588235294117647</v>
      </c>
      <c r="K2641">
        <f>VLOOKUP(A2641,[1]ratio_family_bedrooms!$A:$K,10,FALSE)</f>
        <v>1.2222222222222223</v>
      </c>
      <c r="L2641">
        <f>VLOOKUP(A2641,[1]ratio_family_bedrooms!$A:$K,11,FALSE)</f>
        <v>1.5</v>
      </c>
      <c r="M2641">
        <f t="shared" si="41"/>
        <v>3248.9335930324037</v>
      </c>
    </row>
    <row r="2642" spans="1:13" x14ac:dyDescent="0.2">
      <c r="A2642">
        <v>2017</v>
      </c>
      <c r="B2642">
        <v>10</v>
      </c>
      <c r="C2642" t="s">
        <v>59</v>
      </c>
      <c r="D2642">
        <v>5</v>
      </c>
      <c r="E2642" t="s">
        <v>60</v>
      </c>
      <c r="F2642" t="e">
        <f>VLOOKUP(A2642&amp;B2642&amp;C2642&amp;D2642&amp;E2642,average_median_rates_2_aptFINAL!A:P,16,FALSE)</f>
        <v>#N/A</v>
      </c>
      <c r="G2642">
        <f>VLOOKUP(A2642&amp;B2642&amp;C2642&amp;3&amp;E2642,average_median_rates_2_aptFINAL!A:P,16,FALSE)</f>
        <v>1631.7932335402213</v>
      </c>
      <c r="H2642">
        <f>IF(D2642&lt;=3,VLOOKUP(A2642&amp;D2642,[1]ratio_condo_family!$A:$F,6,FALSE),0)</f>
        <v>0</v>
      </c>
      <c r="I2642">
        <f>VLOOKUP(A2642&amp;3,[1]ratio_condo_family!$A:$F,6,FALSE)</f>
        <v>1.3939697915690996</v>
      </c>
      <c r="J2642">
        <f>VLOOKUP(A2642,[1]ratio_family_bedrooms!$A:$K,9,FALSE)</f>
        <v>1.0588235294117647</v>
      </c>
      <c r="K2642">
        <f>VLOOKUP(A2642,[1]ratio_family_bedrooms!$A:$K,10,FALSE)</f>
        <v>1.2222222222222223</v>
      </c>
      <c r="L2642">
        <f>VLOOKUP(A2642,[1]ratio_family_bedrooms!$A:$K,11,FALSE)</f>
        <v>1.5</v>
      </c>
      <c r="M2642">
        <f t="shared" si="41"/>
        <v>2943.6912011836735</v>
      </c>
    </row>
    <row r="2643" spans="1:13" x14ac:dyDescent="0.2">
      <c r="A2643">
        <v>2017</v>
      </c>
      <c r="B2643">
        <v>10</v>
      </c>
      <c r="C2643" t="s">
        <v>59</v>
      </c>
      <c r="D2643">
        <v>6</v>
      </c>
      <c r="E2643" t="s">
        <v>12</v>
      </c>
      <c r="F2643" t="e">
        <f>VLOOKUP(A2643&amp;B2643&amp;C2643&amp;D2643&amp;E2643,average_median_rates_2_aptFINAL!A:P,16,FALSE)</f>
        <v>#N/A</v>
      </c>
      <c r="G2643">
        <f>VLOOKUP(A2643&amp;B2643&amp;C2643&amp;3&amp;E2643,average_median_rates_2_aptFINAL!A:P,16,FALSE)</f>
        <v>3150</v>
      </c>
      <c r="H2643">
        <f>IF(D2643&lt;=3,VLOOKUP(A2643&amp;D2643,[1]ratio_condo_family!$A:$F,6,FALSE),0)</f>
        <v>0</v>
      </c>
      <c r="I2643">
        <f>VLOOKUP(A2643&amp;3,[1]ratio_condo_family!$A:$F,6,FALSE)</f>
        <v>1.3939697915690996</v>
      </c>
      <c r="J2643">
        <f>VLOOKUP(A2643,[1]ratio_family_bedrooms!$A:$K,9,FALSE)</f>
        <v>1.0588235294117647</v>
      </c>
      <c r="K2643">
        <f>VLOOKUP(A2643,[1]ratio_family_bedrooms!$A:$K,10,FALSE)</f>
        <v>1.2222222222222223</v>
      </c>
      <c r="L2643">
        <f>VLOOKUP(A2643,[1]ratio_family_bedrooms!$A:$K,11,FALSE)</f>
        <v>1.5</v>
      </c>
      <c r="M2643">
        <f t="shared" si="41"/>
        <v>8523.7152843298772</v>
      </c>
    </row>
    <row r="2644" spans="1:13" x14ac:dyDescent="0.2">
      <c r="A2644">
        <v>2017</v>
      </c>
      <c r="B2644">
        <v>10</v>
      </c>
      <c r="C2644" t="s">
        <v>59</v>
      </c>
      <c r="D2644">
        <v>6</v>
      </c>
      <c r="E2644" t="s">
        <v>16</v>
      </c>
      <c r="F2644" t="e">
        <f>VLOOKUP(A2644&amp;B2644&amp;C2644&amp;D2644&amp;E2644,average_median_rates_2_aptFINAL!A:P,16,FALSE)</f>
        <v>#N/A</v>
      </c>
      <c r="G2644">
        <f>VLOOKUP(A2644&amp;B2644&amp;C2644&amp;3&amp;E2644,average_median_rates_2_aptFINAL!A:P,16,FALSE)</f>
        <v>2723</v>
      </c>
      <c r="H2644">
        <f>IF(D2644&lt;=3,VLOOKUP(A2644&amp;D2644,[1]ratio_condo_family!$A:$F,6,FALSE),0)</f>
        <v>0</v>
      </c>
      <c r="I2644">
        <f>VLOOKUP(A2644&amp;3,[1]ratio_condo_family!$A:$F,6,FALSE)</f>
        <v>1.3939697915690996</v>
      </c>
      <c r="J2644">
        <f>VLOOKUP(A2644,[1]ratio_family_bedrooms!$A:$K,9,FALSE)</f>
        <v>1.0588235294117647</v>
      </c>
      <c r="K2644">
        <f>VLOOKUP(A2644,[1]ratio_family_bedrooms!$A:$K,10,FALSE)</f>
        <v>1.2222222222222223</v>
      </c>
      <c r="L2644">
        <f>VLOOKUP(A2644,[1]ratio_family_bedrooms!$A:$K,11,FALSE)</f>
        <v>1.5</v>
      </c>
      <c r="M2644">
        <f t="shared" si="41"/>
        <v>7368.2783235651614</v>
      </c>
    </row>
    <row r="2645" spans="1:13" x14ac:dyDescent="0.2">
      <c r="A2645">
        <v>2017</v>
      </c>
      <c r="B2645">
        <v>10</v>
      </c>
      <c r="C2645" t="s">
        <v>59</v>
      </c>
      <c r="D2645">
        <v>6</v>
      </c>
      <c r="E2645" t="s">
        <v>17</v>
      </c>
      <c r="F2645" t="e">
        <f>VLOOKUP(A2645&amp;B2645&amp;C2645&amp;D2645&amp;E2645,average_median_rates_2_aptFINAL!A:P,16,FALSE)</f>
        <v>#N/A</v>
      </c>
      <c r="G2645">
        <f>VLOOKUP(A2645&amp;B2645&amp;C2645&amp;3&amp;E2645,average_median_rates_2_aptFINAL!A:P,16,FALSE)</f>
        <v>3129.7650534799159</v>
      </c>
      <c r="H2645">
        <f>IF(D2645&lt;=3,VLOOKUP(A2645&amp;D2645,[1]ratio_condo_family!$A:$F,6,FALSE),0)</f>
        <v>0</v>
      </c>
      <c r="I2645">
        <f>VLOOKUP(A2645&amp;3,[1]ratio_condo_family!$A:$F,6,FALSE)</f>
        <v>1.3939697915690996</v>
      </c>
      <c r="J2645">
        <f>VLOOKUP(A2645,[1]ratio_family_bedrooms!$A:$K,9,FALSE)</f>
        <v>1.0588235294117647</v>
      </c>
      <c r="K2645">
        <f>VLOOKUP(A2645,[1]ratio_family_bedrooms!$A:$K,10,FALSE)</f>
        <v>1.2222222222222223</v>
      </c>
      <c r="L2645">
        <f>VLOOKUP(A2645,[1]ratio_family_bedrooms!$A:$K,11,FALSE)</f>
        <v>1.5</v>
      </c>
      <c r="M2645">
        <f t="shared" si="41"/>
        <v>8468.9607056216755</v>
      </c>
    </row>
    <row r="2646" spans="1:13" x14ac:dyDescent="0.2">
      <c r="A2646">
        <v>2017</v>
      </c>
      <c r="B2646">
        <v>10</v>
      </c>
      <c r="C2646" t="s">
        <v>59</v>
      </c>
      <c r="D2646">
        <v>6</v>
      </c>
      <c r="E2646" t="s">
        <v>19</v>
      </c>
      <c r="F2646" t="e">
        <f>VLOOKUP(A2646&amp;B2646&amp;C2646&amp;D2646&amp;E2646,average_median_rates_2_aptFINAL!A:P,16,FALSE)</f>
        <v>#N/A</v>
      </c>
      <c r="G2646">
        <f>VLOOKUP(A2646&amp;B2646&amp;C2646&amp;3&amp;E2646,average_median_rates_2_aptFINAL!A:P,16,FALSE)</f>
        <v>2154</v>
      </c>
      <c r="H2646">
        <f>IF(D2646&lt;=3,VLOOKUP(A2646&amp;D2646,[1]ratio_condo_family!$A:$F,6,FALSE),0)</f>
        <v>0</v>
      </c>
      <c r="I2646">
        <f>VLOOKUP(A2646&amp;3,[1]ratio_condo_family!$A:$F,6,FALSE)</f>
        <v>1.3939697915690996</v>
      </c>
      <c r="J2646">
        <f>VLOOKUP(A2646,[1]ratio_family_bedrooms!$A:$K,9,FALSE)</f>
        <v>1.0588235294117647</v>
      </c>
      <c r="K2646">
        <f>VLOOKUP(A2646,[1]ratio_family_bedrooms!$A:$K,10,FALSE)</f>
        <v>1.2222222222222223</v>
      </c>
      <c r="L2646">
        <f>VLOOKUP(A2646,[1]ratio_family_bedrooms!$A:$K,11,FALSE)</f>
        <v>1.5</v>
      </c>
      <c r="M2646">
        <f t="shared" si="41"/>
        <v>5828.5976896655729</v>
      </c>
    </row>
    <row r="2647" spans="1:13" x14ac:dyDescent="0.2">
      <c r="A2647">
        <v>2017</v>
      </c>
      <c r="B2647">
        <v>10</v>
      </c>
      <c r="C2647" t="s">
        <v>59</v>
      </c>
      <c r="D2647">
        <v>6</v>
      </c>
      <c r="E2647" t="s">
        <v>20</v>
      </c>
      <c r="F2647" t="e">
        <f>VLOOKUP(A2647&amp;B2647&amp;C2647&amp;D2647&amp;E2647,average_median_rates_2_aptFINAL!A:P,16,FALSE)</f>
        <v>#N/A</v>
      </c>
      <c r="G2647">
        <f>VLOOKUP(A2647&amp;B2647&amp;C2647&amp;3&amp;E2647,average_median_rates_2_aptFINAL!A:P,16,FALSE)</f>
        <v>2727</v>
      </c>
      <c r="H2647">
        <f>IF(D2647&lt;=3,VLOOKUP(A2647&amp;D2647,[1]ratio_condo_family!$A:$F,6,FALSE),0)</f>
        <v>0</v>
      </c>
      <c r="I2647">
        <f>VLOOKUP(A2647&amp;3,[1]ratio_condo_family!$A:$F,6,FALSE)</f>
        <v>1.3939697915690996</v>
      </c>
      <c r="J2647">
        <f>VLOOKUP(A2647,[1]ratio_family_bedrooms!$A:$K,9,FALSE)</f>
        <v>1.0588235294117647</v>
      </c>
      <c r="K2647">
        <f>VLOOKUP(A2647,[1]ratio_family_bedrooms!$A:$K,10,FALSE)</f>
        <v>1.2222222222222223</v>
      </c>
      <c r="L2647">
        <f>VLOOKUP(A2647,[1]ratio_family_bedrooms!$A:$K,11,FALSE)</f>
        <v>1.5</v>
      </c>
      <c r="M2647">
        <f t="shared" si="41"/>
        <v>7379.1020890055797</v>
      </c>
    </row>
    <row r="2648" spans="1:13" x14ac:dyDescent="0.2">
      <c r="A2648">
        <v>2017</v>
      </c>
      <c r="B2648">
        <v>10</v>
      </c>
      <c r="C2648" t="s">
        <v>59</v>
      </c>
      <c r="D2648">
        <v>6</v>
      </c>
      <c r="E2648" t="s">
        <v>21</v>
      </c>
      <c r="F2648" t="e">
        <f>VLOOKUP(A2648&amp;B2648&amp;C2648&amp;D2648&amp;E2648,average_median_rates_2_aptFINAL!A:P,16,FALSE)</f>
        <v>#N/A</v>
      </c>
      <c r="G2648">
        <f>VLOOKUP(A2648&amp;B2648&amp;C2648&amp;3&amp;E2648,average_median_rates_2_aptFINAL!A:P,16,FALSE)</f>
        <v>2899</v>
      </c>
      <c r="H2648">
        <f>IF(D2648&lt;=3,VLOOKUP(A2648&amp;D2648,[1]ratio_condo_family!$A:$F,6,FALSE),0)</f>
        <v>0</v>
      </c>
      <c r="I2648">
        <f>VLOOKUP(A2648&amp;3,[1]ratio_condo_family!$A:$F,6,FALSE)</f>
        <v>1.3939697915690996</v>
      </c>
      <c r="J2648">
        <f>VLOOKUP(A2648,[1]ratio_family_bedrooms!$A:$K,9,FALSE)</f>
        <v>1.0588235294117647</v>
      </c>
      <c r="K2648">
        <f>VLOOKUP(A2648,[1]ratio_family_bedrooms!$A:$K,10,FALSE)</f>
        <v>1.2222222222222223</v>
      </c>
      <c r="L2648">
        <f>VLOOKUP(A2648,[1]ratio_family_bedrooms!$A:$K,11,FALSE)</f>
        <v>1.5</v>
      </c>
      <c r="M2648">
        <f t="shared" si="41"/>
        <v>7844.5240029435918</v>
      </c>
    </row>
    <row r="2649" spans="1:13" x14ac:dyDescent="0.2">
      <c r="A2649">
        <v>2017</v>
      </c>
      <c r="B2649">
        <v>10</v>
      </c>
      <c r="C2649" t="s">
        <v>59</v>
      </c>
      <c r="D2649">
        <v>6</v>
      </c>
      <c r="E2649" t="s">
        <v>23</v>
      </c>
      <c r="F2649" t="e">
        <f>VLOOKUP(A2649&amp;B2649&amp;C2649&amp;D2649&amp;E2649,average_median_rates_2_aptFINAL!A:P,16,FALSE)</f>
        <v>#N/A</v>
      </c>
      <c r="G2649">
        <f>VLOOKUP(A2649&amp;B2649&amp;C2649&amp;3&amp;E2649,average_median_rates_2_aptFINAL!A:P,16,FALSE)</f>
        <v>1397</v>
      </c>
      <c r="H2649">
        <f>IF(D2649&lt;=3,VLOOKUP(A2649&amp;D2649,[1]ratio_condo_family!$A:$F,6,FALSE),0)</f>
        <v>0</v>
      </c>
      <c r="I2649">
        <f>VLOOKUP(A2649&amp;3,[1]ratio_condo_family!$A:$F,6,FALSE)</f>
        <v>1.3939697915690996</v>
      </c>
      <c r="J2649">
        <f>VLOOKUP(A2649,[1]ratio_family_bedrooms!$A:$K,9,FALSE)</f>
        <v>1.0588235294117647</v>
      </c>
      <c r="K2649">
        <f>VLOOKUP(A2649,[1]ratio_family_bedrooms!$A:$K,10,FALSE)</f>
        <v>1.2222222222222223</v>
      </c>
      <c r="L2649">
        <f>VLOOKUP(A2649,[1]ratio_family_bedrooms!$A:$K,11,FALSE)</f>
        <v>1.5</v>
      </c>
      <c r="M2649">
        <f t="shared" si="41"/>
        <v>3780.2000800662981</v>
      </c>
    </row>
    <row r="2650" spans="1:13" x14ac:dyDescent="0.2">
      <c r="A2650">
        <v>2017</v>
      </c>
      <c r="B2650">
        <v>10</v>
      </c>
      <c r="C2650" t="s">
        <v>59</v>
      </c>
      <c r="D2650">
        <v>6</v>
      </c>
      <c r="E2650" t="s">
        <v>24</v>
      </c>
      <c r="F2650" t="e">
        <f>VLOOKUP(A2650&amp;B2650&amp;C2650&amp;D2650&amp;E2650,average_median_rates_2_aptFINAL!A:P,16,FALSE)</f>
        <v>#N/A</v>
      </c>
      <c r="G2650">
        <f>VLOOKUP(A2650&amp;B2650&amp;C2650&amp;3&amp;E2650,average_median_rates_2_aptFINAL!A:P,16,FALSE)</f>
        <v>1686</v>
      </c>
      <c r="H2650">
        <f>IF(D2650&lt;=3,VLOOKUP(A2650&amp;D2650,[1]ratio_condo_family!$A:$F,6,FALSE),0)</f>
        <v>0</v>
      </c>
      <c r="I2650">
        <f>VLOOKUP(A2650&amp;3,[1]ratio_condo_family!$A:$F,6,FALSE)</f>
        <v>1.3939697915690996</v>
      </c>
      <c r="J2650">
        <f>VLOOKUP(A2650,[1]ratio_family_bedrooms!$A:$K,9,FALSE)</f>
        <v>1.0588235294117647</v>
      </c>
      <c r="K2650">
        <f>VLOOKUP(A2650,[1]ratio_family_bedrooms!$A:$K,10,FALSE)</f>
        <v>1.2222222222222223</v>
      </c>
      <c r="L2650">
        <f>VLOOKUP(A2650,[1]ratio_family_bedrooms!$A:$K,11,FALSE)</f>
        <v>1.5</v>
      </c>
      <c r="M2650">
        <f t="shared" si="41"/>
        <v>4562.2171331365626</v>
      </c>
    </row>
    <row r="2651" spans="1:13" x14ac:dyDescent="0.2">
      <c r="A2651">
        <v>2017</v>
      </c>
      <c r="B2651">
        <v>10</v>
      </c>
      <c r="C2651" t="s">
        <v>59</v>
      </c>
      <c r="D2651">
        <v>6</v>
      </c>
      <c r="E2651" t="s">
        <v>25</v>
      </c>
      <c r="F2651" t="e">
        <f>VLOOKUP(A2651&amp;B2651&amp;C2651&amp;D2651&amp;E2651,average_median_rates_2_aptFINAL!A:P,16,FALSE)</f>
        <v>#N/A</v>
      </c>
      <c r="G2651">
        <f>VLOOKUP(A2651&amp;B2651&amp;C2651&amp;3&amp;E2651,average_median_rates_2_aptFINAL!A:P,16,FALSE)</f>
        <v>1482</v>
      </c>
      <c r="H2651">
        <f>IF(D2651&lt;=3,VLOOKUP(A2651&amp;D2651,[1]ratio_condo_family!$A:$F,6,FALSE),0)</f>
        <v>0</v>
      </c>
      <c r="I2651">
        <f>VLOOKUP(A2651&amp;3,[1]ratio_condo_family!$A:$F,6,FALSE)</f>
        <v>1.3939697915690996</v>
      </c>
      <c r="J2651">
        <f>VLOOKUP(A2651,[1]ratio_family_bedrooms!$A:$K,9,FALSE)</f>
        <v>1.0588235294117647</v>
      </c>
      <c r="K2651">
        <f>VLOOKUP(A2651,[1]ratio_family_bedrooms!$A:$K,10,FALSE)</f>
        <v>1.2222222222222223</v>
      </c>
      <c r="L2651">
        <f>VLOOKUP(A2651,[1]ratio_family_bedrooms!$A:$K,11,FALSE)</f>
        <v>1.5</v>
      </c>
      <c r="M2651">
        <f t="shared" si="41"/>
        <v>4010.2050956752</v>
      </c>
    </row>
    <row r="2652" spans="1:13" x14ac:dyDescent="0.2">
      <c r="A2652">
        <v>2017</v>
      </c>
      <c r="B2652">
        <v>10</v>
      </c>
      <c r="C2652" t="s">
        <v>59</v>
      </c>
      <c r="D2652">
        <v>6</v>
      </c>
      <c r="E2652" t="s">
        <v>26</v>
      </c>
      <c r="F2652" t="e">
        <f>VLOOKUP(A2652&amp;B2652&amp;C2652&amp;D2652&amp;E2652,average_median_rates_2_aptFINAL!A:P,16,FALSE)</f>
        <v>#N/A</v>
      </c>
      <c r="G2652">
        <f>VLOOKUP(A2652&amp;B2652&amp;C2652&amp;3&amp;E2652,average_median_rates_2_aptFINAL!A:P,16,FALSE)</f>
        <v>1337</v>
      </c>
      <c r="H2652">
        <f>IF(D2652&lt;=3,VLOOKUP(A2652&amp;D2652,[1]ratio_condo_family!$A:$F,6,FALSE),0)</f>
        <v>0</v>
      </c>
      <c r="I2652">
        <f>VLOOKUP(A2652&amp;3,[1]ratio_condo_family!$A:$F,6,FALSE)</f>
        <v>1.3939697915690996</v>
      </c>
      <c r="J2652">
        <f>VLOOKUP(A2652,[1]ratio_family_bedrooms!$A:$K,9,FALSE)</f>
        <v>1.0588235294117647</v>
      </c>
      <c r="K2652">
        <f>VLOOKUP(A2652,[1]ratio_family_bedrooms!$A:$K,10,FALSE)</f>
        <v>1.2222222222222223</v>
      </c>
      <c r="L2652">
        <f>VLOOKUP(A2652,[1]ratio_family_bedrooms!$A:$K,11,FALSE)</f>
        <v>1.5</v>
      </c>
      <c r="M2652">
        <f t="shared" si="41"/>
        <v>3617.8435984600146</v>
      </c>
    </row>
    <row r="2653" spans="1:13" x14ac:dyDescent="0.2">
      <c r="A2653">
        <v>2017</v>
      </c>
      <c r="B2653">
        <v>10</v>
      </c>
      <c r="C2653" t="s">
        <v>59</v>
      </c>
      <c r="D2653">
        <v>6</v>
      </c>
      <c r="E2653" t="s">
        <v>27</v>
      </c>
      <c r="F2653" t="e">
        <f>VLOOKUP(A2653&amp;B2653&amp;C2653&amp;D2653&amp;E2653,average_median_rates_2_aptFINAL!A:P,16,FALSE)</f>
        <v>#N/A</v>
      </c>
      <c r="G2653">
        <f>VLOOKUP(A2653&amp;B2653&amp;C2653&amp;3&amp;E2653,average_median_rates_2_aptFINAL!A:P,16,FALSE)</f>
        <v>2623</v>
      </c>
      <c r="H2653">
        <f>IF(D2653&lt;=3,VLOOKUP(A2653&amp;D2653,[1]ratio_condo_family!$A:$F,6,FALSE),0)</f>
        <v>0</v>
      </c>
      <c r="I2653">
        <f>VLOOKUP(A2653&amp;3,[1]ratio_condo_family!$A:$F,6,FALSE)</f>
        <v>1.3939697915690996</v>
      </c>
      <c r="J2653">
        <f>VLOOKUP(A2653,[1]ratio_family_bedrooms!$A:$K,9,FALSE)</f>
        <v>1.0588235294117647</v>
      </c>
      <c r="K2653">
        <f>VLOOKUP(A2653,[1]ratio_family_bedrooms!$A:$K,10,FALSE)</f>
        <v>1.2222222222222223</v>
      </c>
      <c r="L2653">
        <f>VLOOKUP(A2653,[1]ratio_family_bedrooms!$A:$K,11,FALSE)</f>
        <v>1.5</v>
      </c>
      <c r="M2653">
        <f t="shared" si="41"/>
        <v>7097.6841875546888</v>
      </c>
    </row>
    <row r="2654" spans="1:13" x14ac:dyDescent="0.2">
      <c r="A2654">
        <v>2017</v>
      </c>
      <c r="B2654">
        <v>10</v>
      </c>
      <c r="C2654" t="s">
        <v>59</v>
      </c>
      <c r="D2654">
        <v>6</v>
      </c>
      <c r="E2654" t="s">
        <v>28</v>
      </c>
      <c r="F2654" t="e">
        <f>VLOOKUP(A2654&amp;B2654&amp;C2654&amp;D2654&amp;E2654,average_median_rates_2_aptFINAL!A:P,16,FALSE)</f>
        <v>#N/A</v>
      </c>
      <c r="G2654">
        <f>VLOOKUP(A2654&amp;B2654&amp;C2654&amp;3&amp;E2654,average_median_rates_2_aptFINAL!A:P,16,FALSE)</f>
        <v>1764</v>
      </c>
      <c r="H2654">
        <f>IF(D2654&lt;=3,VLOOKUP(A2654&amp;D2654,[1]ratio_condo_family!$A:$F,6,FALSE),0)</f>
        <v>0</v>
      </c>
      <c r="I2654">
        <f>VLOOKUP(A2654&amp;3,[1]ratio_condo_family!$A:$F,6,FALSE)</f>
        <v>1.3939697915690996</v>
      </c>
      <c r="J2654">
        <f>VLOOKUP(A2654,[1]ratio_family_bedrooms!$A:$K,9,FALSE)</f>
        <v>1.0588235294117647</v>
      </c>
      <c r="K2654">
        <f>VLOOKUP(A2654,[1]ratio_family_bedrooms!$A:$K,10,FALSE)</f>
        <v>1.2222222222222223</v>
      </c>
      <c r="L2654">
        <f>VLOOKUP(A2654,[1]ratio_family_bedrooms!$A:$K,11,FALSE)</f>
        <v>1.5</v>
      </c>
      <c r="M2654">
        <f t="shared" si="41"/>
        <v>4773.2805592247314</v>
      </c>
    </row>
    <row r="2655" spans="1:13" x14ac:dyDescent="0.2">
      <c r="A2655">
        <v>2017</v>
      </c>
      <c r="B2655">
        <v>10</v>
      </c>
      <c r="C2655" t="s">
        <v>59</v>
      </c>
      <c r="D2655">
        <v>6</v>
      </c>
      <c r="E2655" t="s">
        <v>29</v>
      </c>
      <c r="F2655" t="e">
        <f>VLOOKUP(A2655&amp;B2655&amp;C2655&amp;D2655&amp;E2655,average_median_rates_2_aptFINAL!A:P,16,FALSE)</f>
        <v>#N/A</v>
      </c>
      <c r="G2655">
        <f>VLOOKUP(A2655&amp;B2655&amp;C2655&amp;3&amp;E2655,average_median_rates_2_aptFINAL!A:P,16,FALSE)</f>
        <v>1266</v>
      </c>
      <c r="H2655">
        <f>IF(D2655&lt;=3,VLOOKUP(A2655&amp;D2655,[1]ratio_condo_family!$A:$F,6,FALSE),0)</f>
        <v>0</v>
      </c>
      <c r="I2655">
        <f>VLOOKUP(A2655&amp;3,[1]ratio_condo_family!$A:$F,6,FALSE)</f>
        <v>1.3939697915690996</v>
      </c>
      <c r="J2655">
        <f>VLOOKUP(A2655,[1]ratio_family_bedrooms!$A:$K,9,FALSE)</f>
        <v>1.0588235294117647</v>
      </c>
      <c r="K2655">
        <f>VLOOKUP(A2655,[1]ratio_family_bedrooms!$A:$K,10,FALSE)</f>
        <v>1.2222222222222223</v>
      </c>
      <c r="L2655">
        <f>VLOOKUP(A2655,[1]ratio_family_bedrooms!$A:$K,11,FALSE)</f>
        <v>1.5</v>
      </c>
      <c r="M2655">
        <f t="shared" si="41"/>
        <v>3425.7217618925797</v>
      </c>
    </row>
    <row r="2656" spans="1:13" x14ac:dyDescent="0.2">
      <c r="A2656">
        <v>2017</v>
      </c>
      <c r="B2656">
        <v>10</v>
      </c>
      <c r="C2656" t="s">
        <v>59</v>
      </c>
      <c r="D2656">
        <v>6</v>
      </c>
      <c r="E2656" t="s">
        <v>31</v>
      </c>
      <c r="F2656" t="e">
        <f>VLOOKUP(A2656&amp;B2656&amp;C2656&amp;D2656&amp;E2656,average_median_rates_2_aptFINAL!A:P,16,FALSE)</f>
        <v>#N/A</v>
      </c>
      <c r="G2656">
        <f>VLOOKUP(A2656&amp;B2656&amp;C2656&amp;3&amp;E2656,average_median_rates_2_aptFINAL!A:P,16,FALSE)</f>
        <v>1839</v>
      </c>
      <c r="H2656">
        <f>IF(D2656&lt;=3,VLOOKUP(A2656&amp;D2656,[1]ratio_condo_family!$A:$F,6,FALSE),0)</f>
        <v>0</v>
      </c>
      <c r="I2656">
        <f>VLOOKUP(A2656&amp;3,[1]ratio_condo_family!$A:$F,6,FALSE)</f>
        <v>1.3939697915690996</v>
      </c>
      <c r="J2656">
        <f>VLOOKUP(A2656,[1]ratio_family_bedrooms!$A:$K,9,FALSE)</f>
        <v>1.0588235294117647</v>
      </c>
      <c r="K2656">
        <f>VLOOKUP(A2656,[1]ratio_family_bedrooms!$A:$K,10,FALSE)</f>
        <v>1.2222222222222223</v>
      </c>
      <c r="L2656">
        <f>VLOOKUP(A2656,[1]ratio_family_bedrooms!$A:$K,11,FALSE)</f>
        <v>1.5</v>
      </c>
      <c r="M2656">
        <f t="shared" si="41"/>
        <v>4976.2261612325856</v>
      </c>
    </row>
    <row r="2657" spans="1:13" x14ac:dyDescent="0.2">
      <c r="A2657">
        <v>2017</v>
      </c>
      <c r="B2657">
        <v>10</v>
      </c>
      <c r="C2657" t="s">
        <v>59</v>
      </c>
      <c r="D2657">
        <v>6</v>
      </c>
      <c r="E2657" t="s">
        <v>32</v>
      </c>
      <c r="F2657" t="e">
        <f>VLOOKUP(A2657&amp;B2657&amp;C2657&amp;D2657&amp;E2657,average_median_rates_2_aptFINAL!A:P,16,FALSE)</f>
        <v>#N/A</v>
      </c>
      <c r="G2657">
        <f>VLOOKUP(A2657&amp;B2657&amp;C2657&amp;3&amp;E2657,average_median_rates_2_aptFINAL!A:P,16,FALSE)</f>
        <v>1632</v>
      </c>
      <c r="H2657">
        <f>IF(D2657&lt;=3,VLOOKUP(A2657&amp;D2657,[1]ratio_condo_family!$A:$F,6,FALSE),0)</f>
        <v>0</v>
      </c>
      <c r="I2657">
        <f>VLOOKUP(A2657&amp;3,[1]ratio_condo_family!$A:$F,6,FALSE)</f>
        <v>1.3939697915690996</v>
      </c>
      <c r="J2657">
        <f>VLOOKUP(A2657,[1]ratio_family_bedrooms!$A:$K,9,FALSE)</f>
        <v>1.0588235294117647</v>
      </c>
      <c r="K2657">
        <f>VLOOKUP(A2657,[1]ratio_family_bedrooms!$A:$K,10,FALSE)</f>
        <v>1.2222222222222223</v>
      </c>
      <c r="L2657">
        <f>VLOOKUP(A2657,[1]ratio_family_bedrooms!$A:$K,11,FALSE)</f>
        <v>1.5</v>
      </c>
      <c r="M2657">
        <f t="shared" si="41"/>
        <v>4416.0962996909075</v>
      </c>
    </row>
    <row r="2658" spans="1:13" x14ac:dyDescent="0.2">
      <c r="A2658">
        <v>2017</v>
      </c>
      <c r="B2658">
        <v>10</v>
      </c>
      <c r="C2658" t="s">
        <v>59</v>
      </c>
      <c r="D2658">
        <v>6</v>
      </c>
      <c r="E2658" t="s">
        <v>33</v>
      </c>
      <c r="F2658" t="e">
        <f>VLOOKUP(A2658&amp;B2658&amp;C2658&amp;D2658&amp;E2658,average_median_rates_2_aptFINAL!A:P,16,FALSE)</f>
        <v>#N/A</v>
      </c>
      <c r="G2658">
        <f>VLOOKUP(A2658&amp;B2658&amp;C2658&amp;3&amp;E2658,average_median_rates_2_aptFINAL!A:P,16,FALSE)</f>
        <v>2022</v>
      </c>
      <c r="H2658">
        <f>IF(D2658&lt;=3,VLOOKUP(A2658&amp;D2658,[1]ratio_condo_family!$A:$F,6,FALSE),0)</f>
        <v>0</v>
      </c>
      <c r="I2658">
        <f>VLOOKUP(A2658&amp;3,[1]ratio_condo_family!$A:$F,6,FALSE)</f>
        <v>1.3939697915690996</v>
      </c>
      <c r="J2658">
        <f>VLOOKUP(A2658,[1]ratio_family_bedrooms!$A:$K,9,FALSE)</f>
        <v>1.0588235294117647</v>
      </c>
      <c r="K2658">
        <f>VLOOKUP(A2658,[1]ratio_family_bedrooms!$A:$K,10,FALSE)</f>
        <v>1.2222222222222223</v>
      </c>
      <c r="L2658">
        <f>VLOOKUP(A2658,[1]ratio_family_bedrooms!$A:$K,11,FALSE)</f>
        <v>1.5</v>
      </c>
      <c r="M2658">
        <f t="shared" si="41"/>
        <v>5471.4134301317499</v>
      </c>
    </row>
    <row r="2659" spans="1:13" x14ac:dyDescent="0.2">
      <c r="A2659">
        <v>2017</v>
      </c>
      <c r="B2659">
        <v>10</v>
      </c>
      <c r="C2659" t="s">
        <v>59</v>
      </c>
      <c r="D2659">
        <v>6</v>
      </c>
      <c r="E2659" t="s">
        <v>34</v>
      </c>
      <c r="F2659" t="e">
        <f>VLOOKUP(A2659&amp;B2659&amp;C2659&amp;D2659&amp;E2659,average_median_rates_2_aptFINAL!A:P,16,FALSE)</f>
        <v>#N/A</v>
      </c>
      <c r="G2659">
        <f>VLOOKUP(A2659&amp;B2659&amp;C2659&amp;3&amp;E2659,average_median_rates_2_aptFINAL!A:P,16,FALSE)</f>
        <v>1648</v>
      </c>
      <c r="H2659">
        <f>IF(D2659&lt;=3,VLOOKUP(A2659&amp;D2659,[1]ratio_condo_family!$A:$F,6,FALSE),0)</f>
        <v>0</v>
      </c>
      <c r="I2659">
        <f>VLOOKUP(A2659&amp;3,[1]ratio_condo_family!$A:$F,6,FALSE)</f>
        <v>1.3939697915690996</v>
      </c>
      <c r="J2659">
        <f>VLOOKUP(A2659,[1]ratio_family_bedrooms!$A:$K,9,FALSE)</f>
        <v>1.0588235294117647</v>
      </c>
      <c r="K2659">
        <f>VLOOKUP(A2659,[1]ratio_family_bedrooms!$A:$K,10,FALSE)</f>
        <v>1.2222222222222223</v>
      </c>
      <c r="L2659">
        <f>VLOOKUP(A2659,[1]ratio_family_bedrooms!$A:$K,11,FALSE)</f>
        <v>1.5</v>
      </c>
      <c r="M2659">
        <f t="shared" si="41"/>
        <v>4459.3913614525836</v>
      </c>
    </row>
    <row r="2660" spans="1:13" x14ac:dyDescent="0.2">
      <c r="A2660">
        <v>2017</v>
      </c>
      <c r="B2660">
        <v>10</v>
      </c>
      <c r="C2660" t="s">
        <v>59</v>
      </c>
      <c r="D2660">
        <v>6</v>
      </c>
      <c r="E2660" t="s">
        <v>35</v>
      </c>
      <c r="F2660" t="e">
        <f>VLOOKUP(A2660&amp;B2660&amp;C2660&amp;D2660&amp;E2660,average_median_rates_2_aptFINAL!A:P,16,FALSE)</f>
        <v>#N/A</v>
      </c>
      <c r="G2660">
        <f>VLOOKUP(A2660&amp;B2660&amp;C2660&amp;3&amp;E2660,average_median_rates_2_aptFINAL!A:P,16,FALSE)</f>
        <v>3400</v>
      </c>
      <c r="H2660">
        <f>IF(D2660&lt;=3,VLOOKUP(A2660&amp;D2660,[1]ratio_condo_family!$A:$F,6,FALSE),0)</f>
        <v>0</v>
      </c>
      <c r="I2660">
        <f>VLOOKUP(A2660&amp;3,[1]ratio_condo_family!$A:$F,6,FALSE)</f>
        <v>1.3939697915690996</v>
      </c>
      <c r="J2660">
        <f>VLOOKUP(A2660,[1]ratio_family_bedrooms!$A:$K,9,FALSE)</f>
        <v>1.0588235294117647</v>
      </c>
      <c r="K2660">
        <f>VLOOKUP(A2660,[1]ratio_family_bedrooms!$A:$K,10,FALSE)</f>
        <v>1.2222222222222223</v>
      </c>
      <c r="L2660">
        <f>VLOOKUP(A2660,[1]ratio_family_bedrooms!$A:$K,11,FALSE)</f>
        <v>1.5</v>
      </c>
      <c r="M2660">
        <f t="shared" si="41"/>
        <v>9200.2006243560572</v>
      </c>
    </row>
    <row r="2661" spans="1:13" x14ac:dyDescent="0.2">
      <c r="A2661">
        <v>2017</v>
      </c>
      <c r="B2661">
        <v>10</v>
      </c>
      <c r="C2661" t="s">
        <v>59</v>
      </c>
      <c r="D2661">
        <v>6</v>
      </c>
      <c r="E2661" t="s">
        <v>36</v>
      </c>
      <c r="F2661" t="e">
        <f>VLOOKUP(A2661&amp;B2661&amp;C2661&amp;D2661&amp;E2661,average_median_rates_2_aptFINAL!A:P,16,FALSE)</f>
        <v>#N/A</v>
      </c>
      <c r="G2661">
        <f>VLOOKUP(A2661&amp;B2661&amp;C2661&amp;3&amp;E2661,average_median_rates_2_aptFINAL!A:P,16,FALSE)</f>
        <v>1698</v>
      </c>
      <c r="H2661">
        <f>IF(D2661&lt;=3,VLOOKUP(A2661&amp;D2661,[1]ratio_condo_family!$A:$F,6,FALSE),0)</f>
        <v>0</v>
      </c>
      <c r="I2661">
        <f>VLOOKUP(A2661&amp;3,[1]ratio_condo_family!$A:$F,6,FALSE)</f>
        <v>1.3939697915690996</v>
      </c>
      <c r="J2661">
        <f>VLOOKUP(A2661,[1]ratio_family_bedrooms!$A:$K,9,FALSE)</f>
        <v>1.0588235294117647</v>
      </c>
      <c r="K2661">
        <f>VLOOKUP(A2661,[1]ratio_family_bedrooms!$A:$K,10,FALSE)</f>
        <v>1.2222222222222223</v>
      </c>
      <c r="L2661">
        <f>VLOOKUP(A2661,[1]ratio_family_bedrooms!$A:$K,11,FALSE)</f>
        <v>1.5</v>
      </c>
      <c r="M2661">
        <f t="shared" si="41"/>
        <v>4594.6884294578194</v>
      </c>
    </row>
    <row r="2662" spans="1:13" x14ac:dyDescent="0.2">
      <c r="A2662">
        <v>2017</v>
      </c>
      <c r="B2662">
        <v>10</v>
      </c>
      <c r="C2662" t="s">
        <v>59</v>
      </c>
      <c r="D2662">
        <v>6</v>
      </c>
      <c r="E2662" t="s">
        <v>37</v>
      </c>
      <c r="F2662" t="e">
        <f>VLOOKUP(A2662&amp;B2662&amp;C2662&amp;D2662&amp;E2662,average_median_rates_2_aptFINAL!A:P,16,FALSE)</f>
        <v>#N/A</v>
      </c>
      <c r="G2662">
        <f>VLOOKUP(A2662&amp;B2662&amp;C2662&amp;3&amp;E2662,average_median_rates_2_aptFINAL!A:P,16,FALSE)</f>
        <v>1170</v>
      </c>
      <c r="H2662">
        <f>IF(D2662&lt;=3,VLOOKUP(A2662&amp;D2662,[1]ratio_condo_family!$A:$F,6,FALSE),0)</f>
        <v>0</v>
      </c>
      <c r="I2662">
        <f>VLOOKUP(A2662&amp;3,[1]ratio_condo_family!$A:$F,6,FALSE)</f>
        <v>1.3939697915690996</v>
      </c>
      <c r="J2662">
        <f>VLOOKUP(A2662,[1]ratio_family_bedrooms!$A:$K,9,FALSE)</f>
        <v>1.0588235294117647</v>
      </c>
      <c r="K2662">
        <f>VLOOKUP(A2662,[1]ratio_family_bedrooms!$A:$K,10,FALSE)</f>
        <v>1.2222222222222223</v>
      </c>
      <c r="L2662">
        <f>VLOOKUP(A2662,[1]ratio_family_bedrooms!$A:$K,11,FALSE)</f>
        <v>1.5</v>
      </c>
      <c r="M2662">
        <f t="shared" si="41"/>
        <v>3165.951391322526</v>
      </c>
    </row>
    <row r="2663" spans="1:13" x14ac:dyDescent="0.2">
      <c r="A2663">
        <v>2017</v>
      </c>
      <c r="B2663">
        <v>10</v>
      </c>
      <c r="C2663" t="s">
        <v>59</v>
      </c>
      <c r="D2663">
        <v>6</v>
      </c>
      <c r="E2663" t="s">
        <v>38</v>
      </c>
      <c r="F2663" t="e">
        <f>VLOOKUP(A2663&amp;B2663&amp;C2663&amp;D2663&amp;E2663,average_median_rates_2_aptFINAL!A:P,16,FALSE)</f>
        <v>#N/A</v>
      </c>
      <c r="G2663">
        <f>VLOOKUP(A2663&amp;B2663&amp;C2663&amp;3&amp;E2663,average_median_rates_2_aptFINAL!A:P,16,FALSE)</f>
        <v>1213</v>
      </c>
      <c r="H2663">
        <f>IF(D2663&lt;=3,VLOOKUP(A2663&amp;D2663,[1]ratio_condo_family!$A:$F,6,FALSE),0)</f>
        <v>0</v>
      </c>
      <c r="I2663">
        <f>VLOOKUP(A2663&amp;3,[1]ratio_condo_family!$A:$F,6,FALSE)</f>
        <v>1.3939697915690996</v>
      </c>
      <c r="J2663">
        <f>VLOOKUP(A2663,[1]ratio_family_bedrooms!$A:$K,9,FALSE)</f>
        <v>1.0588235294117647</v>
      </c>
      <c r="K2663">
        <f>VLOOKUP(A2663,[1]ratio_family_bedrooms!$A:$K,10,FALSE)</f>
        <v>1.2222222222222223</v>
      </c>
      <c r="L2663">
        <f>VLOOKUP(A2663,[1]ratio_family_bedrooms!$A:$K,11,FALSE)</f>
        <v>1.5</v>
      </c>
      <c r="M2663">
        <f t="shared" si="41"/>
        <v>3282.3068698070288</v>
      </c>
    </row>
    <row r="2664" spans="1:13" x14ac:dyDescent="0.2">
      <c r="A2664">
        <v>2017</v>
      </c>
      <c r="B2664">
        <v>10</v>
      </c>
      <c r="C2664" t="s">
        <v>59</v>
      </c>
      <c r="D2664">
        <v>6</v>
      </c>
      <c r="E2664" t="s">
        <v>39</v>
      </c>
      <c r="F2664" t="e">
        <f>VLOOKUP(A2664&amp;B2664&amp;C2664&amp;D2664&amp;E2664,average_median_rates_2_aptFINAL!A:P,16,FALSE)</f>
        <v>#N/A</v>
      </c>
      <c r="G2664">
        <f>VLOOKUP(A2664&amp;B2664&amp;C2664&amp;3&amp;E2664,average_median_rates_2_aptFINAL!A:P,16,FALSE)</f>
        <v>1576.3407569672627</v>
      </c>
      <c r="H2664">
        <f>IF(D2664&lt;=3,VLOOKUP(A2664&amp;D2664,[1]ratio_condo_family!$A:$F,6,FALSE),0)</f>
        <v>0</v>
      </c>
      <c r="I2664">
        <f>VLOOKUP(A2664&amp;3,[1]ratio_condo_family!$A:$F,6,FALSE)</f>
        <v>1.3939697915690996</v>
      </c>
      <c r="J2664">
        <f>VLOOKUP(A2664,[1]ratio_family_bedrooms!$A:$K,9,FALSE)</f>
        <v>1.0588235294117647</v>
      </c>
      <c r="K2664">
        <f>VLOOKUP(A2664,[1]ratio_family_bedrooms!$A:$K,10,FALSE)</f>
        <v>1.2222222222222223</v>
      </c>
      <c r="L2664">
        <f>VLOOKUP(A2664,[1]ratio_family_bedrooms!$A:$K,11,FALSE)</f>
        <v>1.5</v>
      </c>
      <c r="M2664">
        <f t="shared" si="41"/>
        <v>4265.4856518965034</v>
      </c>
    </row>
    <row r="2665" spans="1:13" x14ac:dyDescent="0.2">
      <c r="A2665">
        <v>2017</v>
      </c>
      <c r="B2665">
        <v>10</v>
      </c>
      <c r="C2665" t="s">
        <v>59</v>
      </c>
      <c r="D2665">
        <v>6</v>
      </c>
      <c r="E2665" t="s">
        <v>40</v>
      </c>
      <c r="F2665" t="e">
        <f>VLOOKUP(A2665&amp;B2665&amp;C2665&amp;D2665&amp;E2665,average_median_rates_2_aptFINAL!A:P,16,FALSE)</f>
        <v>#N/A</v>
      </c>
      <c r="G2665">
        <f>VLOOKUP(A2665&amp;B2665&amp;C2665&amp;3&amp;E2665,average_median_rates_2_aptFINAL!A:P,16,FALSE)</f>
        <v>1752</v>
      </c>
      <c r="H2665">
        <f>IF(D2665&lt;=3,VLOOKUP(A2665&amp;D2665,[1]ratio_condo_family!$A:$F,6,FALSE),0)</f>
        <v>0</v>
      </c>
      <c r="I2665">
        <f>VLOOKUP(A2665&amp;3,[1]ratio_condo_family!$A:$F,6,FALSE)</f>
        <v>1.3939697915690996</v>
      </c>
      <c r="J2665">
        <f>VLOOKUP(A2665,[1]ratio_family_bedrooms!$A:$K,9,FALSE)</f>
        <v>1.0588235294117647</v>
      </c>
      <c r="K2665">
        <f>VLOOKUP(A2665,[1]ratio_family_bedrooms!$A:$K,10,FALSE)</f>
        <v>1.2222222222222223</v>
      </c>
      <c r="L2665">
        <f>VLOOKUP(A2665,[1]ratio_family_bedrooms!$A:$K,11,FALSE)</f>
        <v>1.5</v>
      </c>
      <c r="M2665">
        <f t="shared" si="41"/>
        <v>4740.8092629034736</v>
      </c>
    </row>
    <row r="2666" spans="1:13" x14ac:dyDescent="0.2">
      <c r="A2666">
        <v>2017</v>
      </c>
      <c r="B2666">
        <v>10</v>
      </c>
      <c r="C2666" t="s">
        <v>59</v>
      </c>
      <c r="D2666">
        <v>6</v>
      </c>
      <c r="E2666" t="s">
        <v>41</v>
      </c>
      <c r="F2666" t="e">
        <f>VLOOKUP(A2666&amp;B2666&amp;C2666&amp;D2666&amp;E2666,average_median_rates_2_aptFINAL!A:P,16,FALSE)</f>
        <v>#N/A</v>
      </c>
      <c r="G2666">
        <f>VLOOKUP(A2666&amp;B2666&amp;C2666&amp;3&amp;E2666,average_median_rates_2_aptFINAL!A:P,16,FALSE)</f>
        <v>1342</v>
      </c>
      <c r="H2666">
        <f>IF(D2666&lt;=3,VLOOKUP(A2666&amp;D2666,[1]ratio_condo_family!$A:$F,6,FALSE),0)</f>
        <v>0</v>
      </c>
      <c r="I2666">
        <f>VLOOKUP(A2666&amp;3,[1]ratio_condo_family!$A:$F,6,FALSE)</f>
        <v>1.3939697915690996</v>
      </c>
      <c r="J2666">
        <f>VLOOKUP(A2666,[1]ratio_family_bedrooms!$A:$K,9,FALSE)</f>
        <v>1.0588235294117647</v>
      </c>
      <c r="K2666">
        <f>VLOOKUP(A2666,[1]ratio_family_bedrooms!$A:$K,10,FALSE)</f>
        <v>1.2222222222222223</v>
      </c>
      <c r="L2666">
        <f>VLOOKUP(A2666,[1]ratio_family_bedrooms!$A:$K,11,FALSE)</f>
        <v>1.5</v>
      </c>
      <c r="M2666">
        <f t="shared" si="41"/>
        <v>3631.3733052605385</v>
      </c>
    </row>
    <row r="2667" spans="1:13" x14ac:dyDescent="0.2">
      <c r="A2667">
        <v>2017</v>
      </c>
      <c r="B2667">
        <v>10</v>
      </c>
      <c r="C2667" t="s">
        <v>59</v>
      </c>
      <c r="D2667">
        <v>6</v>
      </c>
      <c r="E2667" t="s">
        <v>42</v>
      </c>
      <c r="F2667" t="e">
        <f>VLOOKUP(A2667&amp;B2667&amp;C2667&amp;D2667&amp;E2667,average_median_rates_2_aptFINAL!A:P,16,FALSE)</f>
        <v>#N/A</v>
      </c>
      <c r="G2667">
        <f>VLOOKUP(A2667&amp;B2667&amp;C2667&amp;3&amp;E2667,average_median_rates_2_aptFINAL!A:P,16,FALSE)</f>
        <v>1366</v>
      </c>
      <c r="H2667">
        <f>IF(D2667&lt;=3,VLOOKUP(A2667&amp;D2667,[1]ratio_condo_family!$A:$F,6,FALSE),0)</f>
        <v>0</v>
      </c>
      <c r="I2667">
        <f>VLOOKUP(A2667&amp;3,[1]ratio_condo_family!$A:$F,6,FALSE)</f>
        <v>1.3939697915690996</v>
      </c>
      <c r="J2667">
        <f>VLOOKUP(A2667,[1]ratio_family_bedrooms!$A:$K,9,FALSE)</f>
        <v>1.0588235294117647</v>
      </c>
      <c r="K2667">
        <f>VLOOKUP(A2667,[1]ratio_family_bedrooms!$A:$K,10,FALSE)</f>
        <v>1.2222222222222223</v>
      </c>
      <c r="L2667">
        <f>VLOOKUP(A2667,[1]ratio_family_bedrooms!$A:$K,11,FALSE)</f>
        <v>1.5</v>
      </c>
      <c r="M2667">
        <f t="shared" si="41"/>
        <v>3696.3158979030522</v>
      </c>
    </row>
    <row r="2668" spans="1:13" x14ac:dyDescent="0.2">
      <c r="A2668">
        <v>2017</v>
      </c>
      <c r="B2668">
        <v>10</v>
      </c>
      <c r="C2668" t="s">
        <v>59</v>
      </c>
      <c r="D2668">
        <v>6</v>
      </c>
      <c r="E2668" t="s">
        <v>43</v>
      </c>
      <c r="F2668" t="e">
        <f>VLOOKUP(A2668&amp;B2668&amp;C2668&amp;D2668&amp;E2668,average_median_rates_2_aptFINAL!A:P,16,FALSE)</f>
        <v>#N/A</v>
      </c>
      <c r="G2668">
        <f>VLOOKUP(A2668&amp;B2668&amp;C2668&amp;3&amp;E2668,average_median_rates_2_aptFINAL!A:P,16,FALSE)</f>
        <v>1801</v>
      </c>
      <c r="H2668">
        <f>IF(D2668&lt;=3,VLOOKUP(A2668&amp;D2668,[1]ratio_condo_family!$A:$F,6,FALSE),0)</f>
        <v>0</v>
      </c>
      <c r="I2668">
        <f>VLOOKUP(A2668&amp;3,[1]ratio_condo_family!$A:$F,6,FALSE)</f>
        <v>1.3939697915690996</v>
      </c>
      <c r="J2668">
        <f>VLOOKUP(A2668,[1]ratio_family_bedrooms!$A:$K,9,FALSE)</f>
        <v>1.0588235294117647</v>
      </c>
      <c r="K2668">
        <f>VLOOKUP(A2668,[1]ratio_family_bedrooms!$A:$K,10,FALSE)</f>
        <v>1.2222222222222223</v>
      </c>
      <c r="L2668">
        <f>VLOOKUP(A2668,[1]ratio_family_bedrooms!$A:$K,11,FALSE)</f>
        <v>1.5</v>
      </c>
      <c r="M2668">
        <f t="shared" si="41"/>
        <v>4873.4003895486057</v>
      </c>
    </row>
    <row r="2669" spans="1:13" x14ac:dyDescent="0.2">
      <c r="A2669">
        <v>2017</v>
      </c>
      <c r="B2669">
        <v>10</v>
      </c>
      <c r="C2669" t="s">
        <v>59</v>
      </c>
      <c r="D2669">
        <v>6</v>
      </c>
      <c r="E2669" t="s">
        <v>60</v>
      </c>
      <c r="F2669" t="e">
        <f>VLOOKUP(A2669&amp;B2669&amp;C2669&amp;D2669&amp;E2669,average_median_rates_2_aptFINAL!A:P,16,FALSE)</f>
        <v>#N/A</v>
      </c>
      <c r="G2669">
        <f>VLOOKUP(A2669&amp;B2669&amp;C2669&amp;3&amp;E2669,average_median_rates_2_aptFINAL!A:P,16,FALSE)</f>
        <v>1631.7932335402213</v>
      </c>
      <c r="H2669">
        <f>IF(D2669&lt;=3,VLOOKUP(A2669&amp;D2669,[1]ratio_condo_family!$A:$F,6,FALSE),0)</f>
        <v>0</v>
      </c>
      <c r="I2669">
        <f>VLOOKUP(A2669&amp;3,[1]ratio_condo_family!$A:$F,6,FALSE)</f>
        <v>1.3939697915690996</v>
      </c>
      <c r="J2669">
        <f>VLOOKUP(A2669,[1]ratio_family_bedrooms!$A:$K,9,FALSE)</f>
        <v>1.0588235294117647</v>
      </c>
      <c r="K2669">
        <f>VLOOKUP(A2669,[1]ratio_family_bedrooms!$A:$K,10,FALSE)</f>
        <v>1.2222222222222223</v>
      </c>
      <c r="L2669">
        <f>VLOOKUP(A2669,[1]ratio_family_bedrooms!$A:$K,11,FALSE)</f>
        <v>1.5</v>
      </c>
      <c r="M2669">
        <f t="shared" si="41"/>
        <v>4415.53680177551</v>
      </c>
    </row>
    <row r="2670" spans="1:13" x14ac:dyDescent="0.2">
      <c r="A2670">
        <v>2017</v>
      </c>
      <c r="B2670">
        <v>10</v>
      </c>
      <c r="C2670" t="s">
        <v>61</v>
      </c>
      <c r="D2670">
        <v>4</v>
      </c>
      <c r="E2670" t="s">
        <v>16</v>
      </c>
      <c r="F2670" t="e">
        <f>VLOOKUP(A2670&amp;B2670&amp;C2670&amp;D2670&amp;E2670,average_median_rates_2_aptFINAL!A:P,16,FALSE)</f>
        <v>#N/A</v>
      </c>
      <c r="G2670">
        <f>VLOOKUP(A2670&amp;B2670&amp;C2670&amp;3&amp;E2670,average_median_rates_2_aptFINAL!A:P,16,FALSE)</f>
        <v>2450</v>
      </c>
      <c r="H2670">
        <f>IF(D2670&lt;=3,VLOOKUP(A2670&amp;D2670,[1]ratio_condo_family!$A:$F,6,FALSE),0)</f>
        <v>0</v>
      </c>
      <c r="I2670">
        <f>VLOOKUP(A2670&amp;3,[1]ratio_condo_family!$A:$F,6,FALSE)</f>
        <v>1.3939697915690996</v>
      </c>
      <c r="J2670">
        <f>VLOOKUP(A2670,[1]ratio_family_bedrooms!$A:$K,9,FALSE)</f>
        <v>1.0588235294117647</v>
      </c>
      <c r="K2670">
        <f>VLOOKUP(A2670,[1]ratio_family_bedrooms!$A:$K,10,FALSE)</f>
        <v>1.2222222222222223</v>
      </c>
      <c r="L2670">
        <f>VLOOKUP(A2670,[1]ratio_family_bedrooms!$A:$K,11,FALSE)</f>
        <v>1.5</v>
      </c>
      <c r="M2670">
        <f t="shared" si="41"/>
        <v>3616.1216357763115</v>
      </c>
    </row>
    <row r="2671" spans="1:13" x14ac:dyDescent="0.2">
      <c r="A2671">
        <v>2017</v>
      </c>
      <c r="B2671">
        <v>10</v>
      </c>
      <c r="C2671" t="s">
        <v>61</v>
      </c>
      <c r="D2671">
        <v>4</v>
      </c>
      <c r="E2671" t="s">
        <v>17</v>
      </c>
      <c r="F2671" t="e">
        <f>VLOOKUP(A2671&amp;B2671&amp;C2671&amp;D2671&amp;E2671,average_median_rates_2_aptFINAL!A:P,16,FALSE)</f>
        <v>#N/A</v>
      </c>
      <c r="G2671">
        <f>VLOOKUP(A2671&amp;B2671&amp;C2671&amp;3&amp;E2671,average_median_rates_2_aptFINAL!A:P,16,FALSE)</f>
        <v>2767.7737462279051</v>
      </c>
      <c r="H2671">
        <f>IF(D2671&lt;=3,VLOOKUP(A2671&amp;D2671,[1]ratio_condo_family!$A:$F,6,FALSE),0)</f>
        <v>0</v>
      </c>
      <c r="I2671">
        <f>VLOOKUP(A2671&amp;3,[1]ratio_condo_family!$A:$F,6,FALSE)</f>
        <v>1.3939697915690996</v>
      </c>
      <c r="J2671">
        <f>VLOOKUP(A2671,[1]ratio_family_bedrooms!$A:$K,9,FALSE)</f>
        <v>1.0588235294117647</v>
      </c>
      <c r="K2671">
        <f>VLOOKUP(A2671,[1]ratio_family_bedrooms!$A:$K,10,FALSE)</f>
        <v>1.2222222222222223</v>
      </c>
      <c r="L2671">
        <f>VLOOKUP(A2671,[1]ratio_family_bedrooms!$A:$K,11,FALSE)</f>
        <v>1.5</v>
      </c>
      <c r="M2671">
        <f t="shared" si="41"/>
        <v>4085.1455210891354</v>
      </c>
    </row>
    <row r="2672" spans="1:13" x14ac:dyDescent="0.2">
      <c r="A2672">
        <v>2017</v>
      </c>
      <c r="B2672">
        <v>10</v>
      </c>
      <c r="C2672" t="s">
        <v>61</v>
      </c>
      <c r="D2672">
        <v>4</v>
      </c>
      <c r="E2672" t="s">
        <v>19</v>
      </c>
      <c r="F2672" t="e">
        <f>VLOOKUP(A2672&amp;B2672&amp;C2672&amp;D2672&amp;E2672,average_median_rates_2_aptFINAL!A:P,16,FALSE)</f>
        <v>#N/A</v>
      </c>
      <c r="G2672">
        <f>VLOOKUP(A2672&amp;B2672&amp;C2672&amp;3&amp;E2672,average_median_rates_2_aptFINAL!A:P,16,FALSE)</f>
        <v>2200</v>
      </c>
      <c r="H2672">
        <f>IF(D2672&lt;=3,VLOOKUP(A2672&amp;D2672,[1]ratio_condo_family!$A:$F,6,FALSE),0)</f>
        <v>0</v>
      </c>
      <c r="I2672">
        <f>VLOOKUP(A2672&amp;3,[1]ratio_condo_family!$A:$F,6,FALSE)</f>
        <v>1.3939697915690996</v>
      </c>
      <c r="J2672">
        <f>VLOOKUP(A2672,[1]ratio_family_bedrooms!$A:$K,9,FALSE)</f>
        <v>1.0588235294117647</v>
      </c>
      <c r="K2672">
        <f>VLOOKUP(A2672,[1]ratio_family_bedrooms!$A:$K,10,FALSE)</f>
        <v>1.2222222222222223</v>
      </c>
      <c r="L2672">
        <f>VLOOKUP(A2672,[1]ratio_family_bedrooms!$A:$K,11,FALSE)</f>
        <v>1.5</v>
      </c>
      <c r="M2672">
        <f t="shared" si="41"/>
        <v>3247.1296321256673</v>
      </c>
    </row>
    <row r="2673" spans="1:13" x14ac:dyDescent="0.2">
      <c r="A2673">
        <v>2017</v>
      </c>
      <c r="B2673">
        <v>10</v>
      </c>
      <c r="C2673" t="s">
        <v>61</v>
      </c>
      <c r="D2673">
        <v>4</v>
      </c>
      <c r="E2673" t="s">
        <v>20</v>
      </c>
      <c r="F2673" t="e">
        <f>VLOOKUP(A2673&amp;B2673&amp;C2673&amp;D2673&amp;E2673,average_median_rates_2_aptFINAL!A:P,16,FALSE)</f>
        <v>#N/A</v>
      </c>
      <c r="G2673">
        <f>VLOOKUP(A2673&amp;B2673&amp;C2673&amp;3&amp;E2673,average_median_rates_2_aptFINAL!A:P,16,FALSE)</f>
        <v>2600</v>
      </c>
      <c r="H2673">
        <f>IF(D2673&lt;=3,VLOOKUP(A2673&amp;D2673,[1]ratio_condo_family!$A:$F,6,FALSE),0)</f>
        <v>0</v>
      </c>
      <c r="I2673">
        <f>VLOOKUP(A2673&amp;3,[1]ratio_condo_family!$A:$F,6,FALSE)</f>
        <v>1.3939697915690996</v>
      </c>
      <c r="J2673">
        <f>VLOOKUP(A2673,[1]ratio_family_bedrooms!$A:$K,9,FALSE)</f>
        <v>1.0588235294117647</v>
      </c>
      <c r="K2673">
        <f>VLOOKUP(A2673,[1]ratio_family_bedrooms!$A:$K,10,FALSE)</f>
        <v>1.2222222222222223</v>
      </c>
      <c r="L2673">
        <f>VLOOKUP(A2673,[1]ratio_family_bedrooms!$A:$K,11,FALSE)</f>
        <v>1.5</v>
      </c>
      <c r="M2673">
        <f t="shared" si="41"/>
        <v>3837.5168379666975</v>
      </c>
    </row>
    <row r="2674" spans="1:13" x14ac:dyDescent="0.2">
      <c r="A2674">
        <v>2017</v>
      </c>
      <c r="B2674">
        <v>10</v>
      </c>
      <c r="C2674" t="s">
        <v>61</v>
      </c>
      <c r="D2674">
        <v>4</v>
      </c>
      <c r="E2674" t="s">
        <v>21</v>
      </c>
      <c r="F2674" t="e">
        <f>VLOOKUP(A2674&amp;B2674&amp;C2674&amp;D2674&amp;E2674,average_median_rates_2_aptFINAL!A:P,16,FALSE)</f>
        <v>#N/A</v>
      </c>
      <c r="G2674">
        <f>VLOOKUP(A2674&amp;B2674&amp;C2674&amp;3&amp;E2674,average_median_rates_2_aptFINAL!A:P,16,FALSE)</f>
        <v>2750</v>
      </c>
      <c r="H2674">
        <f>IF(D2674&lt;=3,VLOOKUP(A2674&amp;D2674,[1]ratio_condo_family!$A:$F,6,FALSE),0)</f>
        <v>0</v>
      </c>
      <c r="I2674">
        <f>VLOOKUP(A2674&amp;3,[1]ratio_condo_family!$A:$F,6,FALSE)</f>
        <v>1.3939697915690996</v>
      </c>
      <c r="J2674">
        <f>VLOOKUP(A2674,[1]ratio_family_bedrooms!$A:$K,9,FALSE)</f>
        <v>1.0588235294117647</v>
      </c>
      <c r="K2674">
        <f>VLOOKUP(A2674,[1]ratio_family_bedrooms!$A:$K,10,FALSE)</f>
        <v>1.2222222222222223</v>
      </c>
      <c r="L2674">
        <f>VLOOKUP(A2674,[1]ratio_family_bedrooms!$A:$K,11,FALSE)</f>
        <v>1.5</v>
      </c>
      <c r="M2674">
        <f t="shared" si="41"/>
        <v>4058.9120401570844</v>
      </c>
    </row>
    <row r="2675" spans="1:13" x14ac:dyDescent="0.2">
      <c r="A2675">
        <v>2017</v>
      </c>
      <c r="B2675">
        <v>10</v>
      </c>
      <c r="C2675" t="s">
        <v>61</v>
      </c>
      <c r="D2675">
        <v>4</v>
      </c>
      <c r="E2675" t="s">
        <v>23</v>
      </c>
      <c r="F2675" t="e">
        <f>VLOOKUP(A2675&amp;B2675&amp;C2675&amp;D2675&amp;E2675,average_median_rates_2_aptFINAL!A:P,16,FALSE)</f>
        <v>#N/A</v>
      </c>
      <c r="G2675">
        <f>VLOOKUP(A2675&amp;B2675&amp;C2675&amp;3&amp;E2675,average_median_rates_2_aptFINAL!A:P,16,FALSE)</f>
        <v>1400</v>
      </c>
      <c r="H2675">
        <f>IF(D2675&lt;=3,VLOOKUP(A2675&amp;D2675,[1]ratio_condo_family!$A:$F,6,FALSE),0)</f>
        <v>0</v>
      </c>
      <c r="I2675">
        <f>VLOOKUP(A2675&amp;3,[1]ratio_condo_family!$A:$F,6,FALSE)</f>
        <v>1.3939697915690996</v>
      </c>
      <c r="J2675">
        <f>VLOOKUP(A2675,[1]ratio_family_bedrooms!$A:$K,9,FALSE)</f>
        <v>1.0588235294117647</v>
      </c>
      <c r="K2675">
        <f>VLOOKUP(A2675,[1]ratio_family_bedrooms!$A:$K,10,FALSE)</f>
        <v>1.2222222222222223</v>
      </c>
      <c r="L2675">
        <f>VLOOKUP(A2675,[1]ratio_family_bedrooms!$A:$K,11,FALSE)</f>
        <v>1.5</v>
      </c>
      <c r="M2675">
        <f t="shared" si="41"/>
        <v>2066.3552204436064</v>
      </c>
    </row>
    <row r="2676" spans="1:13" x14ac:dyDescent="0.2">
      <c r="A2676">
        <v>2017</v>
      </c>
      <c r="B2676">
        <v>10</v>
      </c>
      <c r="C2676" t="s">
        <v>61</v>
      </c>
      <c r="D2676">
        <v>4</v>
      </c>
      <c r="E2676" t="s">
        <v>24</v>
      </c>
      <c r="F2676" t="e">
        <f>VLOOKUP(A2676&amp;B2676&amp;C2676&amp;D2676&amp;E2676,average_median_rates_2_aptFINAL!A:P,16,FALSE)</f>
        <v>#N/A</v>
      </c>
      <c r="G2676">
        <f>VLOOKUP(A2676&amp;B2676&amp;C2676&amp;3&amp;E2676,average_median_rates_2_aptFINAL!A:P,16,FALSE)</f>
        <v>1491.8630550366436</v>
      </c>
      <c r="H2676">
        <f>IF(D2676&lt;=3,VLOOKUP(A2676&amp;D2676,[1]ratio_condo_family!$A:$F,6,FALSE),0)</f>
        <v>0</v>
      </c>
      <c r="I2676">
        <f>VLOOKUP(A2676&amp;3,[1]ratio_condo_family!$A:$F,6,FALSE)</f>
        <v>1.3939697915690996</v>
      </c>
      <c r="J2676">
        <f>VLOOKUP(A2676,[1]ratio_family_bedrooms!$A:$K,9,FALSE)</f>
        <v>1.0588235294117647</v>
      </c>
      <c r="K2676">
        <f>VLOOKUP(A2676,[1]ratio_family_bedrooms!$A:$K,10,FALSE)</f>
        <v>1.2222222222222223</v>
      </c>
      <c r="L2676">
        <f>VLOOKUP(A2676,[1]ratio_family_bedrooms!$A:$K,11,FALSE)</f>
        <v>1.5</v>
      </c>
      <c r="M2676">
        <f t="shared" si="41"/>
        <v>2201.9421514013688</v>
      </c>
    </row>
    <row r="2677" spans="1:13" x14ac:dyDescent="0.2">
      <c r="A2677">
        <v>2017</v>
      </c>
      <c r="B2677">
        <v>10</v>
      </c>
      <c r="C2677" t="s">
        <v>61</v>
      </c>
      <c r="D2677">
        <v>4</v>
      </c>
      <c r="E2677" t="s">
        <v>25</v>
      </c>
      <c r="F2677" t="e">
        <f>VLOOKUP(A2677&amp;B2677&amp;C2677&amp;D2677&amp;E2677,average_median_rates_2_aptFINAL!A:P,16,FALSE)</f>
        <v>#N/A</v>
      </c>
      <c r="G2677">
        <f>VLOOKUP(A2677&amp;B2677&amp;C2677&amp;3&amp;E2677,average_median_rates_2_aptFINAL!A:P,16,FALSE)</f>
        <v>1466</v>
      </c>
      <c r="H2677">
        <f>IF(D2677&lt;=3,VLOOKUP(A2677&amp;D2677,[1]ratio_condo_family!$A:$F,6,FALSE),0)</f>
        <v>0</v>
      </c>
      <c r="I2677">
        <f>VLOOKUP(A2677&amp;3,[1]ratio_condo_family!$A:$F,6,FALSE)</f>
        <v>1.3939697915690996</v>
      </c>
      <c r="J2677">
        <f>VLOOKUP(A2677,[1]ratio_family_bedrooms!$A:$K,9,FALSE)</f>
        <v>1.0588235294117647</v>
      </c>
      <c r="K2677">
        <f>VLOOKUP(A2677,[1]ratio_family_bedrooms!$A:$K,10,FALSE)</f>
        <v>1.2222222222222223</v>
      </c>
      <c r="L2677">
        <f>VLOOKUP(A2677,[1]ratio_family_bedrooms!$A:$K,11,FALSE)</f>
        <v>1.5</v>
      </c>
      <c r="M2677">
        <f t="shared" si="41"/>
        <v>2163.7691094073766</v>
      </c>
    </row>
    <row r="2678" spans="1:13" x14ac:dyDescent="0.2">
      <c r="A2678">
        <v>2017</v>
      </c>
      <c r="B2678">
        <v>10</v>
      </c>
      <c r="C2678" t="s">
        <v>61</v>
      </c>
      <c r="D2678">
        <v>4</v>
      </c>
      <c r="E2678" t="s">
        <v>26</v>
      </c>
      <c r="F2678" t="e">
        <f>VLOOKUP(A2678&amp;B2678&amp;C2678&amp;D2678&amp;E2678,average_median_rates_2_aptFINAL!A:P,16,FALSE)</f>
        <v>#N/A</v>
      </c>
      <c r="G2678">
        <f>VLOOKUP(A2678&amp;B2678&amp;C2678&amp;3&amp;E2678,average_median_rates_2_aptFINAL!A:P,16,FALSE)</f>
        <v>1371</v>
      </c>
      <c r="H2678">
        <f>IF(D2678&lt;=3,VLOOKUP(A2678&amp;D2678,[1]ratio_condo_family!$A:$F,6,FALSE),0)</f>
        <v>0</v>
      </c>
      <c r="I2678">
        <f>VLOOKUP(A2678&amp;3,[1]ratio_condo_family!$A:$F,6,FALSE)</f>
        <v>1.3939697915690996</v>
      </c>
      <c r="J2678">
        <f>VLOOKUP(A2678,[1]ratio_family_bedrooms!$A:$K,9,FALSE)</f>
        <v>1.0588235294117647</v>
      </c>
      <c r="K2678">
        <f>VLOOKUP(A2678,[1]ratio_family_bedrooms!$A:$K,10,FALSE)</f>
        <v>1.2222222222222223</v>
      </c>
      <c r="L2678">
        <f>VLOOKUP(A2678,[1]ratio_family_bedrooms!$A:$K,11,FALSE)</f>
        <v>1.5</v>
      </c>
      <c r="M2678">
        <f t="shared" si="41"/>
        <v>2023.5521480201317</v>
      </c>
    </row>
    <row r="2679" spans="1:13" x14ac:dyDescent="0.2">
      <c r="A2679">
        <v>2017</v>
      </c>
      <c r="B2679">
        <v>10</v>
      </c>
      <c r="C2679" t="s">
        <v>61</v>
      </c>
      <c r="D2679">
        <v>4</v>
      </c>
      <c r="E2679" t="s">
        <v>27</v>
      </c>
      <c r="F2679" t="e">
        <f>VLOOKUP(A2679&amp;B2679&amp;C2679&amp;D2679&amp;E2679,average_median_rates_2_aptFINAL!A:P,16,FALSE)</f>
        <v>#N/A</v>
      </c>
      <c r="G2679">
        <f>VLOOKUP(A2679&amp;B2679&amp;C2679&amp;3&amp;E2679,average_median_rates_2_aptFINAL!A:P,16,FALSE)</f>
        <v>2906</v>
      </c>
      <c r="H2679">
        <f>IF(D2679&lt;=3,VLOOKUP(A2679&amp;D2679,[1]ratio_condo_family!$A:$F,6,FALSE),0)</f>
        <v>0</v>
      </c>
      <c r="I2679">
        <f>VLOOKUP(A2679&amp;3,[1]ratio_condo_family!$A:$F,6,FALSE)</f>
        <v>1.3939697915690996</v>
      </c>
      <c r="J2679">
        <f>VLOOKUP(A2679,[1]ratio_family_bedrooms!$A:$K,9,FALSE)</f>
        <v>1.0588235294117647</v>
      </c>
      <c r="K2679">
        <f>VLOOKUP(A2679,[1]ratio_family_bedrooms!$A:$K,10,FALSE)</f>
        <v>1.2222222222222223</v>
      </c>
      <c r="L2679">
        <f>VLOOKUP(A2679,[1]ratio_family_bedrooms!$A:$K,11,FALSE)</f>
        <v>1.5</v>
      </c>
      <c r="M2679">
        <f t="shared" si="41"/>
        <v>4289.163050435086</v>
      </c>
    </row>
    <row r="2680" spans="1:13" x14ac:dyDescent="0.2">
      <c r="A2680">
        <v>2017</v>
      </c>
      <c r="B2680">
        <v>10</v>
      </c>
      <c r="C2680" t="s">
        <v>61</v>
      </c>
      <c r="D2680">
        <v>4</v>
      </c>
      <c r="E2680" t="s">
        <v>28</v>
      </c>
      <c r="F2680" t="e">
        <f>VLOOKUP(A2680&amp;B2680&amp;C2680&amp;D2680&amp;E2680,average_median_rates_2_aptFINAL!A:P,16,FALSE)</f>
        <v>#N/A</v>
      </c>
      <c r="G2680">
        <f>VLOOKUP(A2680&amp;B2680&amp;C2680&amp;3&amp;E2680,average_median_rates_2_aptFINAL!A:P,16,FALSE)</f>
        <v>1600</v>
      </c>
      <c r="H2680">
        <f>IF(D2680&lt;=3,VLOOKUP(A2680&amp;D2680,[1]ratio_condo_family!$A:$F,6,FALSE),0)</f>
        <v>0</v>
      </c>
      <c r="I2680">
        <f>VLOOKUP(A2680&amp;3,[1]ratio_condo_family!$A:$F,6,FALSE)</f>
        <v>1.3939697915690996</v>
      </c>
      <c r="J2680">
        <f>VLOOKUP(A2680,[1]ratio_family_bedrooms!$A:$K,9,FALSE)</f>
        <v>1.0588235294117647</v>
      </c>
      <c r="K2680">
        <f>VLOOKUP(A2680,[1]ratio_family_bedrooms!$A:$K,10,FALSE)</f>
        <v>1.2222222222222223</v>
      </c>
      <c r="L2680">
        <f>VLOOKUP(A2680,[1]ratio_family_bedrooms!$A:$K,11,FALSE)</f>
        <v>1.5</v>
      </c>
      <c r="M2680">
        <f t="shared" si="41"/>
        <v>2361.5488233641217</v>
      </c>
    </row>
    <row r="2681" spans="1:13" x14ac:dyDescent="0.2">
      <c r="A2681">
        <v>2017</v>
      </c>
      <c r="B2681">
        <v>10</v>
      </c>
      <c r="C2681" t="s">
        <v>61</v>
      </c>
      <c r="D2681">
        <v>4</v>
      </c>
      <c r="E2681" t="s">
        <v>29</v>
      </c>
      <c r="F2681" t="e">
        <f>VLOOKUP(A2681&amp;B2681&amp;C2681&amp;D2681&amp;E2681,average_median_rates_2_aptFINAL!A:P,16,FALSE)</f>
        <v>#N/A</v>
      </c>
      <c r="G2681">
        <f>VLOOKUP(A2681&amp;B2681&amp;C2681&amp;3&amp;E2681,average_median_rates_2_aptFINAL!A:P,16,FALSE)</f>
        <v>1200</v>
      </c>
      <c r="H2681">
        <f>IF(D2681&lt;=3,VLOOKUP(A2681&amp;D2681,[1]ratio_condo_family!$A:$F,6,FALSE),0)</f>
        <v>0</v>
      </c>
      <c r="I2681">
        <f>VLOOKUP(A2681&amp;3,[1]ratio_condo_family!$A:$F,6,FALSE)</f>
        <v>1.3939697915690996</v>
      </c>
      <c r="J2681">
        <f>VLOOKUP(A2681,[1]ratio_family_bedrooms!$A:$K,9,FALSE)</f>
        <v>1.0588235294117647</v>
      </c>
      <c r="K2681">
        <f>VLOOKUP(A2681,[1]ratio_family_bedrooms!$A:$K,10,FALSE)</f>
        <v>1.2222222222222223</v>
      </c>
      <c r="L2681">
        <f>VLOOKUP(A2681,[1]ratio_family_bedrooms!$A:$K,11,FALSE)</f>
        <v>1.5</v>
      </c>
      <c r="M2681">
        <f t="shared" si="41"/>
        <v>1771.1616175230913</v>
      </c>
    </row>
    <row r="2682" spans="1:13" x14ac:dyDescent="0.2">
      <c r="A2682">
        <v>2017</v>
      </c>
      <c r="B2682">
        <v>10</v>
      </c>
      <c r="C2682" t="s">
        <v>61</v>
      </c>
      <c r="D2682">
        <v>4</v>
      </c>
      <c r="E2682" t="s">
        <v>31</v>
      </c>
      <c r="F2682" t="e">
        <f>VLOOKUP(A2682&amp;B2682&amp;C2682&amp;D2682&amp;E2682,average_median_rates_2_aptFINAL!A:P,16,FALSE)</f>
        <v>#N/A</v>
      </c>
      <c r="G2682">
        <f>VLOOKUP(A2682&amp;B2682&amp;C2682&amp;3&amp;E2682,average_median_rates_2_aptFINAL!A:P,16,FALSE)</f>
        <v>1573.1426929156501</v>
      </c>
      <c r="H2682">
        <f>IF(D2682&lt;=3,VLOOKUP(A2682&amp;D2682,[1]ratio_condo_family!$A:$F,6,FALSE),0)</f>
        <v>0</v>
      </c>
      <c r="I2682">
        <f>VLOOKUP(A2682&amp;3,[1]ratio_condo_family!$A:$F,6,FALSE)</f>
        <v>1.3939697915690996</v>
      </c>
      <c r="J2682">
        <f>VLOOKUP(A2682,[1]ratio_family_bedrooms!$A:$K,9,FALSE)</f>
        <v>1.0588235294117647</v>
      </c>
      <c r="K2682">
        <f>VLOOKUP(A2682,[1]ratio_family_bedrooms!$A:$K,10,FALSE)</f>
        <v>1.2222222222222223</v>
      </c>
      <c r="L2682">
        <f>VLOOKUP(A2682,[1]ratio_family_bedrooms!$A:$K,11,FALSE)</f>
        <v>1.5</v>
      </c>
      <c r="M2682">
        <f t="shared" si="41"/>
        <v>2321.9082971492621</v>
      </c>
    </row>
    <row r="2683" spans="1:13" x14ac:dyDescent="0.2">
      <c r="A2683">
        <v>2017</v>
      </c>
      <c r="B2683">
        <v>10</v>
      </c>
      <c r="C2683" t="s">
        <v>61</v>
      </c>
      <c r="D2683">
        <v>4</v>
      </c>
      <c r="E2683" t="s">
        <v>32</v>
      </c>
      <c r="F2683" t="e">
        <f>VLOOKUP(A2683&amp;B2683&amp;C2683&amp;D2683&amp;E2683,average_median_rates_2_aptFINAL!A:P,16,FALSE)</f>
        <v>#N/A</v>
      </c>
      <c r="G2683">
        <f>VLOOKUP(A2683&amp;B2683&amp;C2683&amp;3&amp;E2683,average_median_rates_2_aptFINAL!A:P,16,FALSE)</f>
        <v>1650</v>
      </c>
      <c r="H2683">
        <f>IF(D2683&lt;=3,VLOOKUP(A2683&amp;D2683,[1]ratio_condo_family!$A:$F,6,FALSE),0)</f>
        <v>0</v>
      </c>
      <c r="I2683">
        <f>VLOOKUP(A2683&amp;3,[1]ratio_condo_family!$A:$F,6,FALSE)</f>
        <v>1.3939697915690996</v>
      </c>
      <c r="J2683">
        <f>VLOOKUP(A2683,[1]ratio_family_bedrooms!$A:$K,9,FALSE)</f>
        <v>1.0588235294117647</v>
      </c>
      <c r="K2683">
        <f>VLOOKUP(A2683,[1]ratio_family_bedrooms!$A:$K,10,FALSE)</f>
        <v>1.2222222222222223</v>
      </c>
      <c r="L2683">
        <f>VLOOKUP(A2683,[1]ratio_family_bedrooms!$A:$K,11,FALSE)</f>
        <v>1.5</v>
      </c>
      <c r="M2683">
        <f t="shared" si="41"/>
        <v>2435.3472240942506</v>
      </c>
    </row>
    <row r="2684" spans="1:13" x14ac:dyDescent="0.2">
      <c r="A2684">
        <v>2017</v>
      </c>
      <c r="B2684">
        <v>10</v>
      </c>
      <c r="C2684" t="s">
        <v>61</v>
      </c>
      <c r="D2684">
        <v>4</v>
      </c>
      <c r="E2684" t="s">
        <v>33</v>
      </c>
      <c r="F2684" t="e">
        <f>VLOOKUP(A2684&amp;B2684&amp;C2684&amp;D2684&amp;E2684,average_median_rates_2_aptFINAL!A:P,16,FALSE)</f>
        <v>#N/A</v>
      </c>
      <c r="G2684">
        <f>VLOOKUP(A2684&amp;B2684&amp;C2684&amp;3&amp;E2684,average_median_rates_2_aptFINAL!A:P,16,FALSE)</f>
        <v>1925</v>
      </c>
      <c r="H2684">
        <f>IF(D2684&lt;=3,VLOOKUP(A2684&amp;D2684,[1]ratio_condo_family!$A:$F,6,FALSE),0)</f>
        <v>0</v>
      </c>
      <c r="I2684">
        <f>VLOOKUP(A2684&amp;3,[1]ratio_condo_family!$A:$F,6,FALSE)</f>
        <v>1.3939697915690996</v>
      </c>
      <c r="J2684">
        <f>VLOOKUP(A2684,[1]ratio_family_bedrooms!$A:$K,9,FALSE)</f>
        <v>1.0588235294117647</v>
      </c>
      <c r="K2684">
        <f>VLOOKUP(A2684,[1]ratio_family_bedrooms!$A:$K,10,FALSE)</f>
        <v>1.2222222222222223</v>
      </c>
      <c r="L2684">
        <f>VLOOKUP(A2684,[1]ratio_family_bedrooms!$A:$K,11,FALSE)</f>
        <v>1.5</v>
      </c>
      <c r="M2684">
        <f t="shared" si="41"/>
        <v>2841.2384281099589</v>
      </c>
    </row>
    <row r="2685" spans="1:13" x14ac:dyDescent="0.2">
      <c r="A2685">
        <v>2017</v>
      </c>
      <c r="B2685">
        <v>10</v>
      </c>
      <c r="C2685" t="s">
        <v>61</v>
      </c>
      <c r="D2685">
        <v>4</v>
      </c>
      <c r="E2685" t="s">
        <v>34</v>
      </c>
      <c r="F2685" t="e">
        <f>VLOOKUP(A2685&amp;B2685&amp;C2685&amp;D2685&amp;E2685,average_median_rates_2_aptFINAL!A:P,16,FALSE)</f>
        <v>#N/A</v>
      </c>
      <c r="G2685">
        <f>VLOOKUP(A2685&amp;B2685&amp;C2685&amp;3&amp;E2685,average_median_rates_2_aptFINAL!A:P,16,FALSE)</f>
        <v>1638</v>
      </c>
      <c r="H2685">
        <f>IF(D2685&lt;=3,VLOOKUP(A2685&amp;D2685,[1]ratio_condo_family!$A:$F,6,FALSE),0)</f>
        <v>0</v>
      </c>
      <c r="I2685">
        <f>VLOOKUP(A2685&amp;3,[1]ratio_condo_family!$A:$F,6,FALSE)</f>
        <v>1.3939697915690996</v>
      </c>
      <c r="J2685">
        <f>VLOOKUP(A2685,[1]ratio_family_bedrooms!$A:$K,9,FALSE)</f>
        <v>1.0588235294117647</v>
      </c>
      <c r="K2685">
        <f>VLOOKUP(A2685,[1]ratio_family_bedrooms!$A:$K,10,FALSE)</f>
        <v>1.2222222222222223</v>
      </c>
      <c r="L2685">
        <f>VLOOKUP(A2685,[1]ratio_family_bedrooms!$A:$K,11,FALSE)</f>
        <v>1.5</v>
      </c>
      <c r="M2685">
        <f t="shared" si="41"/>
        <v>2417.6356079190195</v>
      </c>
    </row>
    <row r="2686" spans="1:13" x14ac:dyDescent="0.2">
      <c r="A2686">
        <v>2017</v>
      </c>
      <c r="B2686">
        <v>10</v>
      </c>
      <c r="C2686" t="s">
        <v>61</v>
      </c>
      <c r="D2686">
        <v>4</v>
      </c>
      <c r="E2686" t="s">
        <v>35</v>
      </c>
      <c r="F2686" t="e">
        <f>VLOOKUP(A2686&amp;B2686&amp;C2686&amp;D2686&amp;E2686,average_median_rates_2_aptFINAL!A:P,16,FALSE)</f>
        <v>#N/A</v>
      </c>
      <c r="G2686">
        <f>VLOOKUP(A2686&amp;B2686&amp;C2686&amp;3&amp;E2686,average_median_rates_2_aptFINAL!A:P,16,FALSE)</f>
        <v>3350</v>
      </c>
      <c r="H2686">
        <f>IF(D2686&lt;=3,VLOOKUP(A2686&amp;D2686,[1]ratio_condo_family!$A:$F,6,FALSE),0)</f>
        <v>0</v>
      </c>
      <c r="I2686">
        <f>VLOOKUP(A2686&amp;3,[1]ratio_condo_family!$A:$F,6,FALSE)</f>
        <v>1.3939697915690996</v>
      </c>
      <c r="J2686">
        <f>VLOOKUP(A2686,[1]ratio_family_bedrooms!$A:$K,9,FALSE)</f>
        <v>1.0588235294117647</v>
      </c>
      <c r="K2686">
        <f>VLOOKUP(A2686,[1]ratio_family_bedrooms!$A:$K,10,FALSE)</f>
        <v>1.2222222222222223</v>
      </c>
      <c r="L2686">
        <f>VLOOKUP(A2686,[1]ratio_family_bedrooms!$A:$K,11,FALSE)</f>
        <v>1.5</v>
      </c>
      <c r="M2686">
        <f t="shared" si="41"/>
        <v>4944.4928489186304</v>
      </c>
    </row>
    <row r="2687" spans="1:13" x14ac:dyDescent="0.2">
      <c r="A2687">
        <v>2017</v>
      </c>
      <c r="B2687">
        <v>10</v>
      </c>
      <c r="C2687" t="s">
        <v>61</v>
      </c>
      <c r="D2687">
        <v>4</v>
      </c>
      <c r="E2687" t="s">
        <v>36</v>
      </c>
      <c r="F2687" t="e">
        <f>VLOOKUP(A2687&amp;B2687&amp;C2687&amp;D2687&amp;E2687,average_median_rates_2_aptFINAL!A:P,16,FALSE)</f>
        <v>#N/A</v>
      </c>
      <c r="G2687">
        <f>VLOOKUP(A2687&amp;B2687&amp;C2687&amp;3&amp;E2687,average_median_rates_2_aptFINAL!A:P,16,FALSE)</f>
        <v>1525</v>
      </c>
      <c r="H2687">
        <f>IF(D2687&lt;=3,VLOOKUP(A2687&amp;D2687,[1]ratio_condo_family!$A:$F,6,FALSE),0)</f>
        <v>0</v>
      </c>
      <c r="I2687">
        <f>VLOOKUP(A2687&amp;3,[1]ratio_condo_family!$A:$F,6,FALSE)</f>
        <v>1.3939697915690996</v>
      </c>
      <c r="J2687">
        <f>VLOOKUP(A2687,[1]ratio_family_bedrooms!$A:$K,9,FALSE)</f>
        <v>1.0588235294117647</v>
      </c>
      <c r="K2687">
        <f>VLOOKUP(A2687,[1]ratio_family_bedrooms!$A:$K,10,FALSE)</f>
        <v>1.2222222222222223</v>
      </c>
      <c r="L2687">
        <f>VLOOKUP(A2687,[1]ratio_family_bedrooms!$A:$K,11,FALSE)</f>
        <v>1.5</v>
      </c>
      <c r="M2687">
        <f t="shared" si="41"/>
        <v>2250.8512222689283</v>
      </c>
    </row>
    <row r="2688" spans="1:13" x14ac:dyDescent="0.2">
      <c r="A2688">
        <v>2017</v>
      </c>
      <c r="B2688">
        <v>10</v>
      </c>
      <c r="C2688" t="s">
        <v>61</v>
      </c>
      <c r="D2688">
        <v>4</v>
      </c>
      <c r="E2688" t="s">
        <v>37</v>
      </c>
      <c r="F2688" t="e">
        <f>VLOOKUP(A2688&amp;B2688&amp;C2688&amp;D2688&amp;E2688,average_median_rates_2_aptFINAL!A:P,16,FALSE)</f>
        <v>#N/A</v>
      </c>
      <c r="G2688">
        <f>VLOOKUP(A2688&amp;B2688&amp;C2688&amp;3&amp;E2688,average_median_rates_2_aptFINAL!A:P,16,FALSE)</f>
        <v>1145</v>
      </c>
      <c r="H2688">
        <f>IF(D2688&lt;=3,VLOOKUP(A2688&amp;D2688,[1]ratio_condo_family!$A:$F,6,FALSE),0)</f>
        <v>0</v>
      </c>
      <c r="I2688">
        <f>VLOOKUP(A2688&amp;3,[1]ratio_condo_family!$A:$F,6,FALSE)</f>
        <v>1.3939697915690996</v>
      </c>
      <c r="J2688">
        <f>VLOOKUP(A2688,[1]ratio_family_bedrooms!$A:$K,9,FALSE)</f>
        <v>1.0588235294117647</v>
      </c>
      <c r="K2688">
        <f>VLOOKUP(A2688,[1]ratio_family_bedrooms!$A:$K,10,FALSE)</f>
        <v>1.2222222222222223</v>
      </c>
      <c r="L2688">
        <f>VLOOKUP(A2688,[1]ratio_family_bedrooms!$A:$K,11,FALSE)</f>
        <v>1.5</v>
      </c>
      <c r="M2688">
        <f t="shared" si="41"/>
        <v>1689.9833767199498</v>
      </c>
    </row>
    <row r="2689" spans="1:13" x14ac:dyDescent="0.2">
      <c r="A2689">
        <v>2017</v>
      </c>
      <c r="B2689">
        <v>10</v>
      </c>
      <c r="C2689" t="s">
        <v>61</v>
      </c>
      <c r="D2689">
        <v>4</v>
      </c>
      <c r="E2689" t="s">
        <v>38</v>
      </c>
      <c r="F2689" t="e">
        <f>VLOOKUP(A2689&amp;B2689&amp;C2689&amp;D2689&amp;E2689,average_median_rates_2_aptFINAL!A:P,16,FALSE)</f>
        <v>#N/A</v>
      </c>
      <c r="G2689">
        <f>VLOOKUP(A2689&amp;B2689&amp;C2689&amp;3&amp;E2689,average_median_rates_2_aptFINAL!A:P,16,FALSE)</f>
        <v>1175</v>
      </c>
      <c r="H2689">
        <f>IF(D2689&lt;=3,VLOOKUP(A2689&amp;D2689,[1]ratio_condo_family!$A:$F,6,FALSE),0)</f>
        <v>0</v>
      </c>
      <c r="I2689">
        <f>VLOOKUP(A2689&amp;3,[1]ratio_condo_family!$A:$F,6,FALSE)</f>
        <v>1.3939697915690996</v>
      </c>
      <c r="J2689">
        <f>VLOOKUP(A2689,[1]ratio_family_bedrooms!$A:$K,9,FALSE)</f>
        <v>1.0588235294117647</v>
      </c>
      <c r="K2689">
        <f>VLOOKUP(A2689,[1]ratio_family_bedrooms!$A:$K,10,FALSE)</f>
        <v>1.2222222222222223</v>
      </c>
      <c r="L2689">
        <f>VLOOKUP(A2689,[1]ratio_family_bedrooms!$A:$K,11,FALSE)</f>
        <v>1.5</v>
      </c>
      <c r="M2689">
        <f t="shared" si="41"/>
        <v>1734.2624171580269</v>
      </c>
    </row>
    <row r="2690" spans="1:13" x14ac:dyDescent="0.2">
      <c r="A2690">
        <v>2017</v>
      </c>
      <c r="B2690">
        <v>10</v>
      </c>
      <c r="C2690" t="s">
        <v>61</v>
      </c>
      <c r="D2690">
        <v>4</v>
      </c>
      <c r="E2690" t="s">
        <v>39</v>
      </c>
      <c r="F2690" t="e">
        <f>VLOOKUP(A2690&amp;B2690&amp;C2690&amp;D2690&amp;E2690,average_median_rates_2_aptFINAL!A:P,16,FALSE)</f>
        <v>#N/A</v>
      </c>
      <c r="G2690">
        <f>VLOOKUP(A2690&amp;B2690&amp;C2690&amp;3&amp;E2690,average_median_rates_2_aptFINAL!A:P,16,FALSE)</f>
        <v>1638.1664032188601</v>
      </c>
      <c r="H2690">
        <f>IF(D2690&lt;=3,VLOOKUP(A2690&amp;D2690,[1]ratio_condo_family!$A:$F,6,FALSE),0)</f>
        <v>0</v>
      </c>
      <c r="I2690">
        <f>VLOOKUP(A2690&amp;3,[1]ratio_condo_family!$A:$F,6,FALSE)</f>
        <v>1.3939697915690996</v>
      </c>
      <c r="J2690">
        <f>VLOOKUP(A2690,[1]ratio_family_bedrooms!$A:$K,9,FALSE)</f>
        <v>1.0588235294117647</v>
      </c>
      <c r="K2690">
        <f>VLOOKUP(A2690,[1]ratio_family_bedrooms!$A:$K,10,FALSE)</f>
        <v>1.2222222222222223</v>
      </c>
      <c r="L2690">
        <f>VLOOKUP(A2690,[1]ratio_family_bedrooms!$A:$K,11,FALSE)</f>
        <v>1.5</v>
      </c>
      <c r="M2690">
        <f t="shared" si="41"/>
        <v>2417.8812137475838</v>
      </c>
    </row>
    <row r="2691" spans="1:13" x14ac:dyDescent="0.2">
      <c r="A2691">
        <v>2017</v>
      </c>
      <c r="B2691">
        <v>10</v>
      </c>
      <c r="C2691" t="s">
        <v>61</v>
      </c>
      <c r="D2691">
        <v>4</v>
      </c>
      <c r="E2691" t="s">
        <v>40</v>
      </c>
      <c r="F2691" t="e">
        <f>VLOOKUP(A2691&amp;B2691&amp;C2691&amp;D2691&amp;E2691,average_median_rates_2_aptFINAL!A:P,16,FALSE)</f>
        <v>#N/A</v>
      </c>
      <c r="G2691">
        <f>VLOOKUP(A2691&amp;B2691&amp;C2691&amp;3&amp;E2691,average_median_rates_2_aptFINAL!A:P,16,FALSE)</f>
        <v>1475</v>
      </c>
      <c r="H2691">
        <f>IF(D2691&lt;=3,VLOOKUP(A2691&amp;D2691,[1]ratio_condo_family!$A:$F,6,FALSE),0)</f>
        <v>0</v>
      </c>
      <c r="I2691">
        <f>VLOOKUP(A2691&amp;3,[1]ratio_condo_family!$A:$F,6,FALSE)</f>
        <v>1.3939697915690996</v>
      </c>
      <c r="J2691">
        <f>VLOOKUP(A2691,[1]ratio_family_bedrooms!$A:$K,9,FALSE)</f>
        <v>1.0588235294117647</v>
      </c>
      <c r="K2691">
        <f>VLOOKUP(A2691,[1]ratio_family_bedrooms!$A:$K,10,FALSE)</f>
        <v>1.2222222222222223</v>
      </c>
      <c r="L2691">
        <f>VLOOKUP(A2691,[1]ratio_family_bedrooms!$A:$K,11,FALSE)</f>
        <v>1.5</v>
      </c>
      <c r="M2691">
        <f t="shared" ref="M2691:M2754" si="42">IF(D2691&lt;=3,F2691*H2691,IF(D2691=4,G2691*I2691*J2691,IF(D2691=5,G2691*I2691*J2691*K2691,IF(D2691=6,G2691*I2691*J2691*K2691*L2691,0))))</f>
        <v>2177.0528215387999</v>
      </c>
    </row>
    <row r="2692" spans="1:13" x14ac:dyDescent="0.2">
      <c r="A2692">
        <v>2017</v>
      </c>
      <c r="B2692">
        <v>10</v>
      </c>
      <c r="C2692" t="s">
        <v>61</v>
      </c>
      <c r="D2692">
        <v>4</v>
      </c>
      <c r="E2692" t="s">
        <v>41</v>
      </c>
      <c r="F2692" t="e">
        <f>VLOOKUP(A2692&amp;B2692&amp;C2692&amp;D2692&amp;E2692,average_median_rates_2_aptFINAL!A:P,16,FALSE)</f>
        <v>#N/A</v>
      </c>
      <c r="G2692">
        <f>VLOOKUP(A2692&amp;B2692&amp;C2692&amp;3&amp;E2692,average_median_rates_2_aptFINAL!A:P,16,FALSE)</f>
        <v>1340</v>
      </c>
      <c r="H2692">
        <f>IF(D2692&lt;=3,VLOOKUP(A2692&amp;D2692,[1]ratio_condo_family!$A:$F,6,FALSE),0)</f>
        <v>0</v>
      </c>
      <c r="I2692">
        <f>VLOOKUP(A2692&amp;3,[1]ratio_condo_family!$A:$F,6,FALSE)</f>
        <v>1.3939697915690996</v>
      </c>
      <c r="J2692">
        <f>VLOOKUP(A2692,[1]ratio_family_bedrooms!$A:$K,9,FALSE)</f>
        <v>1.0588235294117647</v>
      </c>
      <c r="K2692">
        <f>VLOOKUP(A2692,[1]ratio_family_bedrooms!$A:$K,10,FALSE)</f>
        <v>1.2222222222222223</v>
      </c>
      <c r="L2692">
        <f>VLOOKUP(A2692,[1]ratio_family_bedrooms!$A:$K,11,FALSE)</f>
        <v>1.5</v>
      </c>
      <c r="M2692">
        <f t="shared" si="42"/>
        <v>1977.7971395674519</v>
      </c>
    </row>
    <row r="2693" spans="1:13" x14ac:dyDescent="0.2">
      <c r="A2693">
        <v>2017</v>
      </c>
      <c r="B2693">
        <v>10</v>
      </c>
      <c r="C2693" t="s">
        <v>61</v>
      </c>
      <c r="D2693">
        <v>4</v>
      </c>
      <c r="E2693" t="s">
        <v>42</v>
      </c>
      <c r="F2693" t="e">
        <f>VLOOKUP(A2693&amp;B2693&amp;C2693&amp;D2693&amp;E2693,average_median_rates_2_aptFINAL!A:P,16,FALSE)</f>
        <v>#N/A</v>
      </c>
      <c r="G2693">
        <f>VLOOKUP(A2693&amp;B2693&amp;C2693&amp;3&amp;E2693,average_median_rates_2_aptFINAL!A:P,16,FALSE)</f>
        <v>1300</v>
      </c>
      <c r="H2693">
        <f>IF(D2693&lt;=3,VLOOKUP(A2693&amp;D2693,[1]ratio_condo_family!$A:$F,6,FALSE),0)</f>
        <v>0</v>
      </c>
      <c r="I2693">
        <f>VLOOKUP(A2693&amp;3,[1]ratio_condo_family!$A:$F,6,FALSE)</f>
        <v>1.3939697915690996</v>
      </c>
      <c r="J2693">
        <f>VLOOKUP(A2693,[1]ratio_family_bedrooms!$A:$K,9,FALSE)</f>
        <v>1.0588235294117647</v>
      </c>
      <c r="K2693">
        <f>VLOOKUP(A2693,[1]ratio_family_bedrooms!$A:$K,10,FALSE)</f>
        <v>1.2222222222222223</v>
      </c>
      <c r="L2693">
        <f>VLOOKUP(A2693,[1]ratio_family_bedrooms!$A:$K,11,FALSE)</f>
        <v>1.5</v>
      </c>
      <c r="M2693">
        <f t="shared" si="42"/>
        <v>1918.7584189833487</v>
      </c>
    </row>
    <row r="2694" spans="1:13" x14ac:dyDescent="0.2">
      <c r="A2694">
        <v>2017</v>
      </c>
      <c r="B2694">
        <v>10</v>
      </c>
      <c r="C2694" t="s">
        <v>61</v>
      </c>
      <c r="D2694">
        <v>4</v>
      </c>
      <c r="E2694" t="s">
        <v>43</v>
      </c>
      <c r="F2694" t="e">
        <f>VLOOKUP(A2694&amp;B2694&amp;C2694&amp;D2694&amp;E2694,average_median_rates_2_aptFINAL!A:P,16,FALSE)</f>
        <v>#N/A</v>
      </c>
      <c r="G2694">
        <f>VLOOKUP(A2694&amp;B2694&amp;C2694&amp;3&amp;E2694,average_median_rates_2_aptFINAL!A:P,16,FALSE)</f>
        <v>1500</v>
      </c>
      <c r="H2694">
        <f>IF(D2694&lt;=3,VLOOKUP(A2694&amp;D2694,[1]ratio_condo_family!$A:$F,6,FALSE),0)</f>
        <v>0</v>
      </c>
      <c r="I2694">
        <f>VLOOKUP(A2694&amp;3,[1]ratio_condo_family!$A:$F,6,FALSE)</f>
        <v>1.3939697915690996</v>
      </c>
      <c r="J2694">
        <f>VLOOKUP(A2694,[1]ratio_family_bedrooms!$A:$K,9,FALSE)</f>
        <v>1.0588235294117647</v>
      </c>
      <c r="K2694">
        <f>VLOOKUP(A2694,[1]ratio_family_bedrooms!$A:$K,10,FALSE)</f>
        <v>1.2222222222222223</v>
      </c>
      <c r="L2694">
        <f>VLOOKUP(A2694,[1]ratio_family_bedrooms!$A:$K,11,FALSE)</f>
        <v>1.5</v>
      </c>
      <c r="M2694">
        <f t="shared" si="42"/>
        <v>2213.9520219038641</v>
      </c>
    </row>
    <row r="2695" spans="1:13" x14ac:dyDescent="0.2">
      <c r="A2695">
        <v>2017</v>
      </c>
      <c r="B2695">
        <v>10</v>
      </c>
      <c r="C2695" t="s">
        <v>61</v>
      </c>
      <c r="D2695">
        <v>4</v>
      </c>
      <c r="E2695" t="s">
        <v>60</v>
      </c>
      <c r="F2695" t="e">
        <f>VLOOKUP(A2695&amp;B2695&amp;C2695&amp;D2695&amp;E2695,average_median_rates_2_aptFINAL!A:P,16,FALSE)</f>
        <v>#N/A</v>
      </c>
      <c r="G2695">
        <f>VLOOKUP(A2695&amp;B2695&amp;C2695&amp;3&amp;E2695,average_median_rates_2_aptFINAL!A:P,16,FALSE)</f>
        <v>1589.6680557551401</v>
      </c>
      <c r="H2695">
        <f>IF(D2695&lt;=3,VLOOKUP(A2695&amp;D2695,[1]ratio_condo_family!$A:$F,6,FALSE),0)</f>
        <v>0</v>
      </c>
      <c r="I2695">
        <f>VLOOKUP(A2695&amp;3,[1]ratio_condo_family!$A:$F,6,FALSE)</f>
        <v>1.3939697915690996</v>
      </c>
      <c r="J2695">
        <f>VLOOKUP(A2695,[1]ratio_family_bedrooms!$A:$K,9,FALSE)</f>
        <v>1.0588235294117647</v>
      </c>
      <c r="K2695">
        <f>VLOOKUP(A2695,[1]ratio_family_bedrooms!$A:$K,10,FALSE)</f>
        <v>1.2222222222222223</v>
      </c>
      <c r="L2695">
        <f>VLOOKUP(A2695,[1]ratio_family_bedrooms!$A:$K,11,FALSE)</f>
        <v>1.5</v>
      </c>
      <c r="M2695">
        <f t="shared" si="42"/>
        <v>2346.2992041300513</v>
      </c>
    </row>
    <row r="2696" spans="1:13" x14ac:dyDescent="0.2">
      <c r="A2696">
        <v>2017</v>
      </c>
      <c r="B2696">
        <v>10</v>
      </c>
      <c r="C2696" t="s">
        <v>61</v>
      </c>
      <c r="D2696">
        <v>5</v>
      </c>
      <c r="E2696" t="s">
        <v>12</v>
      </c>
      <c r="F2696" t="e">
        <f>VLOOKUP(A2696&amp;B2696&amp;C2696&amp;D2696&amp;E2696,average_median_rates_2_aptFINAL!A:P,16,FALSE)</f>
        <v>#N/A</v>
      </c>
      <c r="G2696">
        <f>VLOOKUP(A2696&amp;B2696&amp;C2696&amp;3&amp;E2696,average_median_rates_2_aptFINAL!A:P,16,FALSE)</f>
        <v>3000</v>
      </c>
      <c r="H2696">
        <f>IF(D2696&lt;=3,VLOOKUP(A2696&amp;D2696,[1]ratio_condo_family!$A:$F,6,FALSE),0)</f>
        <v>0</v>
      </c>
      <c r="I2696">
        <f>VLOOKUP(A2696&amp;3,[1]ratio_condo_family!$A:$F,6,FALSE)</f>
        <v>1.3939697915690996</v>
      </c>
      <c r="J2696">
        <f>VLOOKUP(A2696,[1]ratio_family_bedrooms!$A:$K,9,FALSE)</f>
        <v>1.0588235294117647</v>
      </c>
      <c r="K2696">
        <f>VLOOKUP(A2696,[1]ratio_family_bedrooms!$A:$K,10,FALSE)</f>
        <v>1.2222222222222223</v>
      </c>
      <c r="L2696">
        <f>VLOOKUP(A2696,[1]ratio_family_bedrooms!$A:$K,11,FALSE)</f>
        <v>1.5</v>
      </c>
      <c r="M2696">
        <f t="shared" si="42"/>
        <v>5411.8827202094462</v>
      </c>
    </row>
    <row r="2697" spans="1:13" x14ac:dyDescent="0.2">
      <c r="A2697">
        <v>2017</v>
      </c>
      <c r="B2697">
        <v>10</v>
      </c>
      <c r="C2697" t="s">
        <v>61</v>
      </c>
      <c r="D2697">
        <v>5</v>
      </c>
      <c r="E2697" t="s">
        <v>16</v>
      </c>
      <c r="F2697" t="e">
        <f>VLOOKUP(A2697&amp;B2697&amp;C2697&amp;D2697&amp;E2697,average_median_rates_2_aptFINAL!A:P,16,FALSE)</f>
        <v>#N/A</v>
      </c>
      <c r="G2697">
        <f>VLOOKUP(A2697&amp;B2697&amp;C2697&amp;3&amp;E2697,average_median_rates_2_aptFINAL!A:P,16,FALSE)</f>
        <v>2450</v>
      </c>
      <c r="H2697">
        <f>IF(D2697&lt;=3,VLOOKUP(A2697&amp;D2697,[1]ratio_condo_family!$A:$F,6,FALSE),0)</f>
        <v>0</v>
      </c>
      <c r="I2697">
        <f>VLOOKUP(A2697&amp;3,[1]ratio_condo_family!$A:$F,6,FALSE)</f>
        <v>1.3939697915690996</v>
      </c>
      <c r="J2697">
        <f>VLOOKUP(A2697,[1]ratio_family_bedrooms!$A:$K,9,FALSE)</f>
        <v>1.0588235294117647</v>
      </c>
      <c r="K2697">
        <f>VLOOKUP(A2697,[1]ratio_family_bedrooms!$A:$K,10,FALSE)</f>
        <v>1.2222222222222223</v>
      </c>
      <c r="L2697">
        <f>VLOOKUP(A2697,[1]ratio_family_bedrooms!$A:$K,11,FALSE)</f>
        <v>1.5</v>
      </c>
      <c r="M2697">
        <f t="shared" si="42"/>
        <v>4419.7042215043812</v>
      </c>
    </row>
    <row r="2698" spans="1:13" x14ac:dyDescent="0.2">
      <c r="A2698">
        <v>2017</v>
      </c>
      <c r="B2698">
        <v>10</v>
      </c>
      <c r="C2698" t="s">
        <v>61</v>
      </c>
      <c r="D2698">
        <v>5</v>
      </c>
      <c r="E2698" t="s">
        <v>17</v>
      </c>
      <c r="F2698" t="e">
        <f>VLOOKUP(A2698&amp;B2698&amp;C2698&amp;D2698&amp;E2698,average_median_rates_2_aptFINAL!A:P,16,FALSE)</f>
        <v>#N/A</v>
      </c>
      <c r="G2698">
        <f>VLOOKUP(A2698&amp;B2698&amp;C2698&amp;3&amp;E2698,average_median_rates_2_aptFINAL!A:P,16,FALSE)</f>
        <v>2767.7737462279051</v>
      </c>
      <c r="H2698">
        <f>IF(D2698&lt;=3,VLOOKUP(A2698&amp;D2698,[1]ratio_condo_family!$A:$F,6,FALSE),0)</f>
        <v>0</v>
      </c>
      <c r="I2698">
        <f>VLOOKUP(A2698&amp;3,[1]ratio_condo_family!$A:$F,6,FALSE)</f>
        <v>1.3939697915690996</v>
      </c>
      <c r="J2698">
        <f>VLOOKUP(A2698,[1]ratio_family_bedrooms!$A:$K,9,FALSE)</f>
        <v>1.0588235294117647</v>
      </c>
      <c r="K2698">
        <f>VLOOKUP(A2698,[1]ratio_family_bedrooms!$A:$K,10,FALSE)</f>
        <v>1.2222222222222223</v>
      </c>
      <c r="L2698">
        <f>VLOOKUP(A2698,[1]ratio_family_bedrooms!$A:$K,11,FALSE)</f>
        <v>1.5</v>
      </c>
      <c r="M2698">
        <f t="shared" si="42"/>
        <v>4992.9556368867215</v>
      </c>
    </row>
    <row r="2699" spans="1:13" x14ac:dyDescent="0.2">
      <c r="A2699">
        <v>2017</v>
      </c>
      <c r="B2699">
        <v>10</v>
      </c>
      <c r="C2699" t="s">
        <v>61</v>
      </c>
      <c r="D2699">
        <v>5</v>
      </c>
      <c r="E2699" t="s">
        <v>19</v>
      </c>
      <c r="F2699" t="e">
        <f>VLOOKUP(A2699&amp;B2699&amp;C2699&amp;D2699&amp;E2699,average_median_rates_2_aptFINAL!A:P,16,FALSE)</f>
        <v>#N/A</v>
      </c>
      <c r="G2699">
        <f>VLOOKUP(A2699&amp;B2699&amp;C2699&amp;3&amp;E2699,average_median_rates_2_aptFINAL!A:P,16,FALSE)</f>
        <v>2200</v>
      </c>
      <c r="H2699">
        <f>IF(D2699&lt;=3,VLOOKUP(A2699&amp;D2699,[1]ratio_condo_family!$A:$F,6,FALSE),0)</f>
        <v>0</v>
      </c>
      <c r="I2699">
        <f>VLOOKUP(A2699&amp;3,[1]ratio_condo_family!$A:$F,6,FALSE)</f>
        <v>1.3939697915690996</v>
      </c>
      <c r="J2699">
        <f>VLOOKUP(A2699,[1]ratio_family_bedrooms!$A:$K,9,FALSE)</f>
        <v>1.0588235294117647</v>
      </c>
      <c r="K2699">
        <f>VLOOKUP(A2699,[1]ratio_family_bedrooms!$A:$K,10,FALSE)</f>
        <v>1.2222222222222223</v>
      </c>
      <c r="L2699">
        <f>VLOOKUP(A2699,[1]ratio_family_bedrooms!$A:$K,11,FALSE)</f>
        <v>1.5</v>
      </c>
      <c r="M2699">
        <f t="shared" si="42"/>
        <v>3968.7139948202603</v>
      </c>
    </row>
    <row r="2700" spans="1:13" x14ac:dyDescent="0.2">
      <c r="A2700">
        <v>2017</v>
      </c>
      <c r="B2700">
        <v>10</v>
      </c>
      <c r="C2700" t="s">
        <v>61</v>
      </c>
      <c r="D2700">
        <v>5</v>
      </c>
      <c r="E2700" t="s">
        <v>20</v>
      </c>
      <c r="F2700" t="e">
        <f>VLOOKUP(A2700&amp;B2700&amp;C2700&amp;D2700&amp;E2700,average_median_rates_2_aptFINAL!A:P,16,FALSE)</f>
        <v>#N/A</v>
      </c>
      <c r="G2700">
        <f>VLOOKUP(A2700&amp;B2700&amp;C2700&amp;3&amp;E2700,average_median_rates_2_aptFINAL!A:P,16,FALSE)</f>
        <v>2600</v>
      </c>
      <c r="H2700">
        <f>IF(D2700&lt;=3,VLOOKUP(A2700&amp;D2700,[1]ratio_condo_family!$A:$F,6,FALSE),0)</f>
        <v>0</v>
      </c>
      <c r="I2700">
        <f>VLOOKUP(A2700&amp;3,[1]ratio_condo_family!$A:$F,6,FALSE)</f>
        <v>1.3939697915690996</v>
      </c>
      <c r="J2700">
        <f>VLOOKUP(A2700,[1]ratio_family_bedrooms!$A:$K,9,FALSE)</f>
        <v>1.0588235294117647</v>
      </c>
      <c r="K2700">
        <f>VLOOKUP(A2700,[1]ratio_family_bedrooms!$A:$K,10,FALSE)</f>
        <v>1.2222222222222223</v>
      </c>
      <c r="L2700">
        <f>VLOOKUP(A2700,[1]ratio_family_bedrooms!$A:$K,11,FALSE)</f>
        <v>1.5</v>
      </c>
      <c r="M2700">
        <f t="shared" si="42"/>
        <v>4690.2983575148528</v>
      </c>
    </row>
    <row r="2701" spans="1:13" x14ac:dyDescent="0.2">
      <c r="A2701">
        <v>2017</v>
      </c>
      <c r="B2701">
        <v>10</v>
      </c>
      <c r="C2701" t="s">
        <v>61</v>
      </c>
      <c r="D2701">
        <v>5</v>
      </c>
      <c r="E2701" t="s">
        <v>21</v>
      </c>
      <c r="F2701" t="e">
        <f>VLOOKUP(A2701&amp;B2701&amp;C2701&amp;D2701&amp;E2701,average_median_rates_2_aptFINAL!A:P,16,FALSE)</f>
        <v>#N/A</v>
      </c>
      <c r="G2701">
        <f>VLOOKUP(A2701&amp;B2701&amp;C2701&amp;3&amp;E2701,average_median_rates_2_aptFINAL!A:P,16,FALSE)</f>
        <v>2750</v>
      </c>
      <c r="H2701">
        <f>IF(D2701&lt;=3,VLOOKUP(A2701&amp;D2701,[1]ratio_condo_family!$A:$F,6,FALSE),0)</f>
        <v>0</v>
      </c>
      <c r="I2701">
        <f>VLOOKUP(A2701&amp;3,[1]ratio_condo_family!$A:$F,6,FALSE)</f>
        <v>1.3939697915690996</v>
      </c>
      <c r="J2701">
        <f>VLOOKUP(A2701,[1]ratio_family_bedrooms!$A:$K,9,FALSE)</f>
        <v>1.0588235294117647</v>
      </c>
      <c r="K2701">
        <f>VLOOKUP(A2701,[1]ratio_family_bedrooms!$A:$K,10,FALSE)</f>
        <v>1.2222222222222223</v>
      </c>
      <c r="L2701">
        <f>VLOOKUP(A2701,[1]ratio_family_bedrooms!$A:$K,11,FALSE)</f>
        <v>1.5</v>
      </c>
      <c r="M2701">
        <f t="shared" si="42"/>
        <v>4960.8924935253262</v>
      </c>
    </row>
    <row r="2702" spans="1:13" x14ac:dyDescent="0.2">
      <c r="A2702">
        <v>2017</v>
      </c>
      <c r="B2702">
        <v>10</v>
      </c>
      <c r="C2702" t="s">
        <v>61</v>
      </c>
      <c r="D2702">
        <v>5</v>
      </c>
      <c r="E2702" t="s">
        <v>23</v>
      </c>
      <c r="F2702" t="e">
        <f>VLOOKUP(A2702&amp;B2702&amp;C2702&amp;D2702&amp;E2702,average_median_rates_2_aptFINAL!A:P,16,FALSE)</f>
        <v>#N/A</v>
      </c>
      <c r="G2702">
        <f>VLOOKUP(A2702&amp;B2702&amp;C2702&amp;3&amp;E2702,average_median_rates_2_aptFINAL!A:P,16,FALSE)</f>
        <v>1400</v>
      </c>
      <c r="H2702">
        <f>IF(D2702&lt;=3,VLOOKUP(A2702&amp;D2702,[1]ratio_condo_family!$A:$F,6,FALSE),0)</f>
        <v>0</v>
      </c>
      <c r="I2702">
        <f>VLOOKUP(A2702&amp;3,[1]ratio_condo_family!$A:$F,6,FALSE)</f>
        <v>1.3939697915690996</v>
      </c>
      <c r="J2702">
        <f>VLOOKUP(A2702,[1]ratio_family_bedrooms!$A:$K,9,FALSE)</f>
        <v>1.0588235294117647</v>
      </c>
      <c r="K2702">
        <f>VLOOKUP(A2702,[1]ratio_family_bedrooms!$A:$K,10,FALSE)</f>
        <v>1.2222222222222223</v>
      </c>
      <c r="L2702">
        <f>VLOOKUP(A2702,[1]ratio_family_bedrooms!$A:$K,11,FALSE)</f>
        <v>1.5</v>
      </c>
      <c r="M2702">
        <f t="shared" si="42"/>
        <v>2525.5452694310748</v>
      </c>
    </row>
    <row r="2703" spans="1:13" x14ac:dyDescent="0.2">
      <c r="A2703">
        <v>2017</v>
      </c>
      <c r="B2703">
        <v>10</v>
      </c>
      <c r="C2703" t="s">
        <v>61</v>
      </c>
      <c r="D2703">
        <v>5</v>
      </c>
      <c r="E2703" t="s">
        <v>24</v>
      </c>
      <c r="F2703" t="e">
        <f>VLOOKUP(A2703&amp;B2703&amp;C2703&amp;D2703&amp;E2703,average_median_rates_2_aptFINAL!A:P,16,FALSE)</f>
        <v>#N/A</v>
      </c>
      <c r="G2703">
        <f>VLOOKUP(A2703&amp;B2703&amp;C2703&amp;3&amp;E2703,average_median_rates_2_aptFINAL!A:P,16,FALSE)</f>
        <v>1491.8630550366436</v>
      </c>
      <c r="H2703">
        <f>IF(D2703&lt;=3,VLOOKUP(A2703&amp;D2703,[1]ratio_condo_family!$A:$F,6,FALSE),0)</f>
        <v>0</v>
      </c>
      <c r="I2703">
        <f>VLOOKUP(A2703&amp;3,[1]ratio_condo_family!$A:$F,6,FALSE)</f>
        <v>1.3939697915690996</v>
      </c>
      <c r="J2703">
        <f>VLOOKUP(A2703,[1]ratio_family_bedrooms!$A:$K,9,FALSE)</f>
        <v>1.0588235294117647</v>
      </c>
      <c r="K2703">
        <f>VLOOKUP(A2703,[1]ratio_family_bedrooms!$A:$K,10,FALSE)</f>
        <v>1.2222222222222223</v>
      </c>
      <c r="L2703">
        <f>VLOOKUP(A2703,[1]ratio_family_bedrooms!$A:$K,11,FALSE)</f>
        <v>1.5</v>
      </c>
      <c r="M2703">
        <f t="shared" si="42"/>
        <v>2691.2626294905622</v>
      </c>
    </row>
    <row r="2704" spans="1:13" x14ac:dyDescent="0.2">
      <c r="A2704">
        <v>2017</v>
      </c>
      <c r="B2704">
        <v>10</v>
      </c>
      <c r="C2704" t="s">
        <v>61</v>
      </c>
      <c r="D2704">
        <v>5</v>
      </c>
      <c r="E2704" t="s">
        <v>25</v>
      </c>
      <c r="F2704" t="e">
        <f>VLOOKUP(A2704&amp;B2704&amp;C2704&amp;D2704&amp;E2704,average_median_rates_2_aptFINAL!A:P,16,FALSE)</f>
        <v>#N/A</v>
      </c>
      <c r="G2704">
        <f>VLOOKUP(A2704&amp;B2704&amp;C2704&amp;3&amp;E2704,average_median_rates_2_aptFINAL!A:P,16,FALSE)</f>
        <v>1466</v>
      </c>
      <c r="H2704">
        <f>IF(D2704&lt;=3,VLOOKUP(A2704&amp;D2704,[1]ratio_condo_family!$A:$F,6,FALSE),0)</f>
        <v>0</v>
      </c>
      <c r="I2704">
        <f>VLOOKUP(A2704&amp;3,[1]ratio_condo_family!$A:$F,6,FALSE)</f>
        <v>1.3939697915690996</v>
      </c>
      <c r="J2704">
        <f>VLOOKUP(A2704,[1]ratio_family_bedrooms!$A:$K,9,FALSE)</f>
        <v>1.0588235294117647</v>
      </c>
      <c r="K2704">
        <f>VLOOKUP(A2704,[1]ratio_family_bedrooms!$A:$K,10,FALSE)</f>
        <v>1.2222222222222223</v>
      </c>
      <c r="L2704">
        <f>VLOOKUP(A2704,[1]ratio_family_bedrooms!$A:$K,11,FALSE)</f>
        <v>1.5</v>
      </c>
      <c r="M2704">
        <f t="shared" si="42"/>
        <v>2644.6066892756826</v>
      </c>
    </row>
    <row r="2705" spans="1:13" x14ac:dyDescent="0.2">
      <c r="A2705">
        <v>2017</v>
      </c>
      <c r="B2705">
        <v>10</v>
      </c>
      <c r="C2705" t="s">
        <v>61</v>
      </c>
      <c r="D2705">
        <v>5</v>
      </c>
      <c r="E2705" t="s">
        <v>26</v>
      </c>
      <c r="F2705" t="e">
        <f>VLOOKUP(A2705&amp;B2705&amp;C2705&amp;D2705&amp;E2705,average_median_rates_2_aptFINAL!A:P,16,FALSE)</f>
        <v>#N/A</v>
      </c>
      <c r="G2705">
        <f>VLOOKUP(A2705&amp;B2705&amp;C2705&amp;3&amp;E2705,average_median_rates_2_aptFINAL!A:P,16,FALSE)</f>
        <v>1371</v>
      </c>
      <c r="H2705">
        <f>IF(D2705&lt;=3,VLOOKUP(A2705&amp;D2705,[1]ratio_condo_family!$A:$F,6,FALSE),0)</f>
        <v>0</v>
      </c>
      <c r="I2705">
        <f>VLOOKUP(A2705&amp;3,[1]ratio_condo_family!$A:$F,6,FALSE)</f>
        <v>1.3939697915690996</v>
      </c>
      <c r="J2705">
        <f>VLOOKUP(A2705,[1]ratio_family_bedrooms!$A:$K,9,FALSE)</f>
        <v>1.0588235294117647</v>
      </c>
      <c r="K2705">
        <f>VLOOKUP(A2705,[1]ratio_family_bedrooms!$A:$K,10,FALSE)</f>
        <v>1.2222222222222223</v>
      </c>
      <c r="L2705">
        <f>VLOOKUP(A2705,[1]ratio_family_bedrooms!$A:$K,11,FALSE)</f>
        <v>1.5</v>
      </c>
      <c r="M2705">
        <f t="shared" si="42"/>
        <v>2473.2304031357166</v>
      </c>
    </row>
    <row r="2706" spans="1:13" x14ac:dyDescent="0.2">
      <c r="A2706">
        <v>2017</v>
      </c>
      <c r="B2706">
        <v>10</v>
      </c>
      <c r="C2706" t="s">
        <v>61</v>
      </c>
      <c r="D2706">
        <v>5</v>
      </c>
      <c r="E2706" t="s">
        <v>27</v>
      </c>
      <c r="F2706" t="e">
        <f>VLOOKUP(A2706&amp;B2706&amp;C2706&amp;D2706&amp;E2706,average_median_rates_2_aptFINAL!A:P,16,FALSE)</f>
        <v>#N/A</v>
      </c>
      <c r="G2706">
        <f>VLOOKUP(A2706&amp;B2706&amp;C2706&amp;3&amp;E2706,average_median_rates_2_aptFINAL!A:P,16,FALSE)</f>
        <v>2906</v>
      </c>
      <c r="H2706">
        <f>IF(D2706&lt;=3,VLOOKUP(A2706&amp;D2706,[1]ratio_condo_family!$A:$F,6,FALSE),0)</f>
        <v>0</v>
      </c>
      <c r="I2706">
        <f>VLOOKUP(A2706&amp;3,[1]ratio_condo_family!$A:$F,6,FALSE)</f>
        <v>1.3939697915690996</v>
      </c>
      <c r="J2706">
        <f>VLOOKUP(A2706,[1]ratio_family_bedrooms!$A:$K,9,FALSE)</f>
        <v>1.0588235294117647</v>
      </c>
      <c r="K2706">
        <f>VLOOKUP(A2706,[1]ratio_family_bedrooms!$A:$K,10,FALSE)</f>
        <v>1.2222222222222223</v>
      </c>
      <c r="L2706">
        <f>VLOOKUP(A2706,[1]ratio_family_bedrooms!$A:$K,11,FALSE)</f>
        <v>1.5</v>
      </c>
      <c r="M2706">
        <f t="shared" si="42"/>
        <v>5242.3103949762162</v>
      </c>
    </row>
    <row r="2707" spans="1:13" x14ac:dyDescent="0.2">
      <c r="A2707">
        <v>2017</v>
      </c>
      <c r="B2707">
        <v>10</v>
      </c>
      <c r="C2707" t="s">
        <v>61</v>
      </c>
      <c r="D2707">
        <v>5</v>
      </c>
      <c r="E2707" t="s">
        <v>28</v>
      </c>
      <c r="F2707" t="e">
        <f>VLOOKUP(A2707&amp;B2707&amp;C2707&amp;D2707&amp;E2707,average_median_rates_2_aptFINAL!A:P,16,FALSE)</f>
        <v>#N/A</v>
      </c>
      <c r="G2707">
        <f>VLOOKUP(A2707&amp;B2707&amp;C2707&amp;3&amp;E2707,average_median_rates_2_aptFINAL!A:P,16,FALSE)</f>
        <v>1600</v>
      </c>
      <c r="H2707">
        <f>IF(D2707&lt;=3,VLOOKUP(A2707&amp;D2707,[1]ratio_condo_family!$A:$F,6,FALSE),0)</f>
        <v>0</v>
      </c>
      <c r="I2707">
        <f>VLOOKUP(A2707&amp;3,[1]ratio_condo_family!$A:$F,6,FALSE)</f>
        <v>1.3939697915690996</v>
      </c>
      <c r="J2707">
        <f>VLOOKUP(A2707,[1]ratio_family_bedrooms!$A:$K,9,FALSE)</f>
        <v>1.0588235294117647</v>
      </c>
      <c r="K2707">
        <f>VLOOKUP(A2707,[1]ratio_family_bedrooms!$A:$K,10,FALSE)</f>
        <v>1.2222222222222223</v>
      </c>
      <c r="L2707">
        <f>VLOOKUP(A2707,[1]ratio_family_bedrooms!$A:$K,11,FALSE)</f>
        <v>1.5</v>
      </c>
      <c r="M2707">
        <f t="shared" si="42"/>
        <v>2886.3374507783715</v>
      </c>
    </row>
    <row r="2708" spans="1:13" x14ac:dyDescent="0.2">
      <c r="A2708">
        <v>2017</v>
      </c>
      <c r="B2708">
        <v>10</v>
      </c>
      <c r="C2708" t="s">
        <v>61</v>
      </c>
      <c r="D2708">
        <v>5</v>
      </c>
      <c r="E2708" t="s">
        <v>29</v>
      </c>
      <c r="F2708" t="e">
        <f>VLOOKUP(A2708&amp;B2708&amp;C2708&amp;D2708&amp;E2708,average_median_rates_2_aptFINAL!A:P,16,FALSE)</f>
        <v>#N/A</v>
      </c>
      <c r="G2708">
        <f>VLOOKUP(A2708&amp;B2708&amp;C2708&amp;3&amp;E2708,average_median_rates_2_aptFINAL!A:P,16,FALSE)</f>
        <v>1200</v>
      </c>
      <c r="H2708">
        <f>IF(D2708&lt;=3,VLOOKUP(A2708&amp;D2708,[1]ratio_condo_family!$A:$F,6,FALSE),0)</f>
        <v>0</v>
      </c>
      <c r="I2708">
        <f>VLOOKUP(A2708&amp;3,[1]ratio_condo_family!$A:$F,6,FALSE)</f>
        <v>1.3939697915690996</v>
      </c>
      <c r="J2708">
        <f>VLOOKUP(A2708,[1]ratio_family_bedrooms!$A:$K,9,FALSE)</f>
        <v>1.0588235294117647</v>
      </c>
      <c r="K2708">
        <f>VLOOKUP(A2708,[1]ratio_family_bedrooms!$A:$K,10,FALSE)</f>
        <v>1.2222222222222223</v>
      </c>
      <c r="L2708">
        <f>VLOOKUP(A2708,[1]ratio_family_bedrooms!$A:$K,11,FALSE)</f>
        <v>1.5</v>
      </c>
      <c r="M2708">
        <f t="shared" si="42"/>
        <v>2164.7530880837785</v>
      </c>
    </row>
    <row r="2709" spans="1:13" x14ac:dyDescent="0.2">
      <c r="A2709">
        <v>2017</v>
      </c>
      <c r="B2709">
        <v>10</v>
      </c>
      <c r="C2709" t="s">
        <v>61</v>
      </c>
      <c r="D2709">
        <v>5</v>
      </c>
      <c r="E2709" t="s">
        <v>31</v>
      </c>
      <c r="F2709" t="e">
        <f>VLOOKUP(A2709&amp;B2709&amp;C2709&amp;D2709&amp;E2709,average_median_rates_2_aptFINAL!A:P,16,FALSE)</f>
        <v>#N/A</v>
      </c>
      <c r="G2709">
        <f>VLOOKUP(A2709&amp;B2709&amp;C2709&amp;3&amp;E2709,average_median_rates_2_aptFINAL!A:P,16,FALSE)</f>
        <v>1573.1426929156501</v>
      </c>
      <c r="H2709">
        <f>IF(D2709&lt;=3,VLOOKUP(A2709&amp;D2709,[1]ratio_condo_family!$A:$F,6,FALSE),0)</f>
        <v>0</v>
      </c>
      <c r="I2709">
        <f>VLOOKUP(A2709&amp;3,[1]ratio_condo_family!$A:$F,6,FALSE)</f>
        <v>1.3939697915690996</v>
      </c>
      <c r="J2709">
        <f>VLOOKUP(A2709,[1]ratio_family_bedrooms!$A:$K,9,FALSE)</f>
        <v>1.0588235294117647</v>
      </c>
      <c r="K2709">
        <f>VLOOKUP(A2709,[1]ratio_family_bedrooms!$A:$K,10,FALSE)</f>
        <v>1.2222222222222223</v>
      </c>
      <c r="L2709">
        <f>VLOOKUP(A2709,[1]ratio_family_bedrooms!$A:$K,11,FALSE)</f>
        <v>1.5</v>
      </c>
      <c r="M2709">
        <f t="shared" si="42"/>
        <v>2837.8879187379871</v>
      </c>
    </row>
    <row r="2710" spans="1:13" x14ac:dyDescent="0.2">
      <c r="A2710">
        <v>2017</v>
      </c>
      <c r="B2710">
        <v>10</v>
      </c>
      <c r="C2710" t="s">
        <v>61</v>
      </c>
      <c r="D2710">
        <v>5</v>
      </c>
      <c r="E2710" t="s">
        <v>32</v>
      </c>
      <c r="F2710" t="e">
        <f>VLOOKUP(A2710&amp;B2710&amp;C2710&amp;D2710&amp;E2710,average_median_rates_2_aptFINAL!A:P,16,FALSE)</f>
        <v>#N/A</v>
      </c>
      <c r="G2710">
        <f>VLOOKUP(A2710&amp;B2710&amp;C2710&amp;3&amp;E2710,average_median_rates_2_aptFINAL!A:P,16,FALSE)</f>
        <v>1650</v>
      </c>
      <c r="H2710">
        <f>IF(D2710&lt;=3,VLOOKUP(A2710&amp;D2710,[1]ratio_condo_family!$A:$F,6,FALSE),0)</f>
        <v>0</v>
      </c>
      <c r="I2710">
        <f>VLOOKUP(A2710&amp;3,[1]ratio_condo_family!$A:$F,6,FALSE)</f>
        <v>1.3939697915690996</v>
      </c>
      <c r="J2710">
        <f>VLOOKUP(A2710,[1]ratio_family_bedrooms!$A:$K,9,FALSE)</f>
        <v>1.0588235294117647</v>
      </c>
      <c r="K2710">
        <f>VLOOKUP(A2710,[1]ratio_family_bedrooms!$A:$K,10,FALSE)</f>
        <v>1.2222222222222223</v>
      </c>
      <c r="L2710">
        <f>VLOOKUP(A2710,[1]ratio_family_bedrooms!$A:$K,11,FALSE)</f>
        <v>1.5</v>
      </c>
      <c r="M2710">
        <f t="shared" si="42"/>
        <v>2976.5354961151952</v>
      </c>
    </row>
    <row r="2711" spans="1:13" x14ac:dyDescent="0.2">
      <c r="A2711">
        <v>2017</v>
      </c>
      <c r="B2711">
        <v>10</v>
      </c>
      <c r="C2711" t="s">
        <v>61</v>
      </c>
      <c r="D2711">
        <v>5</v>
      </c>
      <c r="E2711" t="s">
        <v>33</v>
      </c>
      <c r="F2711" t="e">
        <f>VLOOKUP(A2711&amp;B2711&amp;C2711&amp;D2711&amp;E2711,average_median_rates_2_aptFINAL!A:P,16,FALSE)</f>
        <v>#N/A</v>
      </c>
      <c r="G2711">
        <f>VLOOKUP(A2711&amp;B2711&amp;C2711&amp;3&amp;E2711,average_median_rates_2_aptFINAL!A:P,16,FALSE)</f>
        <v>1925</v>
      </c>
      <c r="H2711">
        <f>IF(D2711&lt;=3,VLOOKUP(A2711&amp;D2711,[1]ratio_condo_family!$A:$F,6,FALSE),0)</f>
        <v>0</v>
      </c>
      <c r="I2711">
        <f>VLOOKUP(A2711&amp;3,[1]ratio_condo_family!$A:$F,6,FALSE)</f>
        <v>1.3939697915690996</v>
      </c>
      <c r="J2711">
        <f>VLOOKUP(A2711,[1]ratio_family_bedrooms!$A:$K,9,FALSE)</f>
        <v>1.0588235294117647</v>
      </c>
      <c r="K2711">
        <f>VLOOKUP(A2711,[1]ratio_family_bedrooms!$A:$K,10,FALSE)</f>
        <v>1.2222222222222223</v>
      </c>
      <c r="L2711">
        <f>VLOOKUP(A2711,[1]ratio_family_bedrooms!$A:$K,11,FALSE)</f>
        <v>1.5</v>
      </c>
      <c r="M2711">
        <f t="shared" si="42"/>
        <v>3472.6247454677277</v>
      </c>
    </row>
    <row r="2712" spans="1:13" x14ac:dyDescent="0.2">
      <c r="A2712">
        <v>2017</v>
      </c>
      <c r="B2712">
        <v>10</v>
      </c>
      <c r="C2712" t="s">
        <v>61</v>
      </c>
      <c r="D2712">
        <v>5</v>
      </c>
      <c r="E2712" t="s">
        <v>34</v>
      </c>
      <c r="F2712" t="e">
        <f>VLOOKUP(A2712&amp;B2712&amp;C2712&amp;D2712&amp;E2712,average_median_rates_2_aptFINAL!A:P,16,FALSE)</f>
        <v>#N/A</v>
      </c>
      <c r="G2712">
        <f>VLOOKUP(A2712&amp;B2712&amp;C2712&amp;3&amp;E2712,average_median_rates_2_aptFINAL!A:P,16,FALSE)</f>
        <v>1638</v>
      </c>
      <c r="H2712">
        <f>IF(D2712&lt;=3,VLOOKUP(A2712&amp;D2712,[1]ratio_condo_family!$A:$F,6,FALSE),0)</f>
        <v>0</v>
      </c>
      <c r="I2712">
        <f>VLOOKUP(A2712&amp;3,[1]ratio_condo_family!$A:$F,6,FALSE)</f>
        <v>1.3939697915690996</v>
      </c>
      <c r="J2712">
        <f>VLOOKUP(A2712,[1]ratio_family_bedrooms!$A:$K,9,FALSE)</f>
        <v>1.0588235294117647</v>
      </c>
      <c r="K2712">
        <f>VLOOKUP(A2712,[1]ratio_family_bedrooms!$A:$K,10,FALSE)</f>
        <v>1.2222222222222223</v>
      </c>
      <c r="L2712">
        <f>VLOOKUP(A2712,[1]ratio_family_bedrooms!$A:$K,11,FALSE)</f>
        <v>1.5</v>
      </c>
      <c r="M2712">
        <f t="shared" si="42"/>
        <v>2954.8879652343576</v>
      </c>
    </row>
    <row r="2713" spans="1:13" x14ac:dyDescent="0.2">
      <c r="A2713">
        <v>2017</v>
      </c>
      <c r="B2713">
        <v>10</v>
      </c>
      <c r="C2713" t="s">
        <v>61</v>
      </c>
      <c r="D2713">
        <v>5</v>
      </c>
      <c r="E2713" t="s">
        <v>35</v>
      </c>
      <c r="F2713" t="e">
        <f>VLOOKUP(A2713&amp;B2713&amp;C2713&amp;D2713&amp;E2713,average_median_rates_2_aptFINAL!A:P,16,FALSE)</f>
        <v>#N/A</v>
      </c>
      <c r="G2713">
        <f>VLOOKUP(A2713&amp;B2713&amp;C2713&amp;3&amp;E2713,average_median_rates_2_aptFINAL!A:P,16,FALSE)</f>
        <v>3350</v>
      </c>
      <c r="H2713">
        <f>IF(D2713&lt;=3,VLOOKUP(A2713&amp;D2713,[1]ratio_condo_family!$A:$F,6,FALSE),0)</f>
        <v>0</v>
      </c>
      <c r="I2713">
        <f>VLOOKUP(A2713&amp;3,[1]ratio_condo_family!$A:$F,6,FALSE)</f>
        <v>1.3939697915690996</v>
      </c>
      <c r="J2713">
        <f>VLOOKUP(A2713,[1]ratio_family_bedrooms!$A:$K,9,FALSE)</f>
        <v>1.0588235294117647</v>
      </c>
      <c r="K2713">
        <f>VLOOKUP(A2713,[1]ratio_family_bedrooms!$A:$K,10,FALSE)</f>
        <v>1.2222222222222223</v>
      </c>
      <c r="L2713">
        <f>VLOOKUP(A2713,[1]ratio_family_bedrooms!$A:$K,11,FALSE)</f>
        <v>1.5</v>
      </c>
      <c r="M2713">
        <f t="shared" si="42"/>
        <v>6043.2690375672155</v>
      </c>
    </row>
    <row r="2714" spans="1:13" x14ac:dyDescent="0.2">
      <c r="A2714">
        <v>2017</v>
      </c>
      <c r="B2714">
        <v>10</v>
      </c>
      <c r="C2714" t="s">
        <v>61</v>
      </c>
      <c r="D2714">
        <v>5</v>
      </c>
      <c r="E2714" t="s">
        <v>36</v>
      </c>
      <c r="F2714" t="e">
        <f>VLOOKUP(A2714&amp;B2714&amp;C2714&amp;D2714&amp;E2714,average_median_rates_2_aptFINAL!A:P,16,FALSE)</f>
        <v>#N/A</v>
      </c>
      <c r="G2714">
        <f>VLOOKUP(A2714&amp;B2714&amp;C2714&amp;3&amp;E2714,average_median_rates_2_aptFINAL!A:P,16,FALSE)</f>
        <v>1525</v>
      </c>
      <c r="H2714">
        <f>IF(D2714&lt;=3,VLOOKUP(A2714&amp;D2714,[1]ratio_condo_family!$A:$F,6,FALSE),0)</f>
        <v>0</v>
      </c>
      <c r="I2714">
        <f>VLOOKUP(A2714&amp;3,[1]ratio_condo_family!$A:$F,6,FALSE)</f>
        <v>1.3939697915690996</v>
      </c>
      <c r="J2714">
        <f>VLOOKUP(A2714,[1]ratio_family_bedrooms!$A:$K,9,FALSE)</f>
        <v>1.0588235294117647</v>
      </c>
      <c r="K2714">
        <f>VLOOKUP(A2714,[1]ratio_family_bedrooms!$A:$K,10,FALSE)</f>
        <v>1.2222222222222223</v>
      </c>
      <c r="L2714">
        <f>VLOOKUP(A2714,[1]ratio_family_bedrooms!$A:$K,11,FALSE)</f>
        <v>1.5</v>
      </c>
      <c r="M2714">
        <f t="shared" si="42"/>
        <v>2751.0403827731348</v>
      </c>
    </row>
    <row r="2715" spans="1:13" x14ac:dyDescent="0.2">
      <c r="A2715">
        <v>2017</v>
      </c>
      <c r="B2715">
        <v>10</v>
      </c>
      <c r="C2715" t="s">
        <v>61</v>
      </c>
      <c r="D2715">
        <v>5</v>
      </c>
      <c r="E2715" t="s">
        <v>37</v>
      </c>
      <c r="F2715" t="e">
        <f>VLOOKUP(A2715&amp;B2715&amp;C2715&amp;D2715&amp;E2715,average_median_rates_2_aptFINAL!A:P,16,FALSE)</f>
        <v>#N/A</v>
      </c>
      <c r="G2715">
        <f>VLOOKUP(A2715&amp;B2715&amp;C2715&amp;3&amp;E2715,average_median_rates_2_aptFINAL!A:P,16,FALSE)</f>
        <v>1145</v>
      </c>
      <c r="H2715">
        <f>IF(D2715&lt;=3,VLOOKUP(A2715&amp;D2715,[1]ratio_condo_family!$A:$F,6,FALSE),0)</f>
        <v>0</v>
      </c>
      <c r="I2715">
        <f>VLOOKUP(A2715&amp;3,[1]ratio_condo_family!$A:$F,6,FALSE)</f>
        <v>1.3939697915690996</v>
      </c>
      <c r="J2715">
        <f>VLOOKUP(A2715,[1]ratio_family_bedrooms!$A:$K,9,FALSE)</f>
        <v>1.0588235294117647</v>
      </c>
      <c r="K2715">
        <f>VLOOKUP(A2715,[1]ratio_family_bedrooms!$A:$K,10,FALSE)</f>
        <v>1.2222222222222223</v>
      </c>
      <c r="L2715">
        <f>VLOOKUP(A2715,[1]ratio_family_bedrooms!$A:$K,11,FALSE)</f>
        <v>1.5</v>
      </c>
      <c r="M2715">
        <f t="shared" si="42"/>
        <v>2065.5352382132719</v>
      </c>
    </row>
    <row r="2716" spans="1:13" x14ac:dyDescent="0.2">
      <c r="A2716">
        <v>2017</v>
      </c>
      <c r="B2716">
        <v>10</v>
      </c>
      <c r="C2716" t="s">
        <v>61</v>
      </c>
      <c r="D2716">
        <v>5</v>
      </c>
      <c r="E2716" t="s">
        <v>38</v>
      </c>
      <c r="F2716" t="e">
        <f>VLOOKUP(A2716&amp;B2716&amp;C2716&amp;D2716&amp;E2716,average_median_rates_2_aptFINAL!A:P,16,FALSE)</f>
        <v>#N/A</v>
      </c>
      <c r="G2716">
        <f>VLOOKUP(A2716&amp;B2716&amp;C2716&amp;3&amp;E2716,average_median_rates_2_aptFINAL!A:P,16,FALSE)</f>
        <v>1175</v>
      </c>
      <c r="H2716">
        <f>IF(D2716&lt;=3,VLOOKUP(A2716&amp;D2716,[1]ratio_condo_family!$A:$F,6,FALSE),0)</f>
        <v>0</v>
      </c>
      <c r="I2716">
        <f>VLOOKUP(A2716&amp;3,[1]ratio_condo_family!$A:$F,6,FALSE)</f>
        <v>1.3939697915690996</v>
      </c>
      <c r="J2716">
        <f>VLOOKUP(A2716,[1]ratio_family_bedrooms!$A:$K,9,FALSE)</f>
        <v>1.0588235294117647</v>
      </c>
      <c r="K2716">
        <f>VLOOKUP(A2716,[1]ratio_family_bedrooms!$A:$K,10,FALSE)</f>
        <v>1.2222222222222223</v>
      </c>
      <c r="L2716">
        <f>VLOOKUP(A2716,[1]ratio_family_bedrooms!$A:$K,11,FALSE)</f>
        <v>1.5</v>
      </c>
      <c r="M2716">
        <f t="shared" si="42"/>
        <v>2119.6540654153664</v>
      </c>
    </row>
    <row r="2717" spans="1:13" x14ac:dyDescent="0.2">
      <c r="A2717">
        <v>2017</v>
      </c>
      <c r="B2717">
        <v>10</v>
      </c>
      <c r="C2717" t="s">
        <v>61</v>
      </c>
      <c r="D2717">
        <v>5</v>
      </c>
      <c r="E2717" t="s">
        <v>39</v>
      </c>
      <c r="F2717" t="e">
        <f>VLOOKUP(A2717&amp;B2717&amp;C2717&amp;D2717&amp;E2717,average_median_rates_2_aptFINAL!A:P,16,FALSE)</f>
        <v>#N/A</v>
      </c>
      <c r="G2717">
        <f>VLOOKUP(A2717&amp;B2717&amp;C2717&amp;3&amp;E2717,average_median_rates_2_aptFINAL!A:P,16,FALSE)</f>
        <v>1638.1664032188601</v>
      </c>
      <c r="H2717">
        <f>IF(D2717&lt;=3,VLOOKUP(A2717&amp;D2717,[1]ratio_condo_family!$A:$F,6,FALSE),0)</f>
        <v>0</v>
      </c>
      <c r="I2717">
        <f>VLOOKUP(A2717&amp;3,[1]ratio_condo_family!$A:$F,6,FALSE)</f>
        <v>1.3939697915690996</v>
      </c>
      <c r="J2717">
        <f>VLOOKUP(A2717,[1]ratio_family_bedrooms!$A:$K,9,FALSE)</f>
        <v>1.0588235294117647</v>
      </c>
      <c r="K2717">
        <f>VLOOKUP(A2717,[1]ratio_family_bedrooms!$A:$K,10,FALSE)</f>
        <v>1.2222222222222223</v>
      </c>
      <c r="L2717">
        <f>VLOOKUP(A2717,[1]ratio_family_bedrooms!$A:$K,11,FALSE)</f>
        <v>1.5</v>
      </c>
      <c r="M2717">
        <f t="shared" si="42"/>
        <v>2955.1881501359362</v>
      </c>
    </row>
    <row r="2718" spans="1:13" x14ac:dyDescent="0.2">
      <c r="A2718">
        <v>2017</v>
      </c>
      <c r="B2718">
        <v>10</v>
      </c>
      <c r="C2718" t="s">
        <v>61</v>
      </c>
      <c r="D2718">
        <v>5</v>
      </c>
      <c r="E2718" t="s">
        <v>40</v>
      </c>
      <c r="F2718" t="e">
        <f>VLOOKUP(A2718&amp;B2718&amp;C2718&amp;D2718&amp;E2718,average_median_rates_2_aptFINAL!A:P,16,FALSE)</f>
        <v>#N/A</v>
      </c>
      <c r="G2718">
        <f>VLOOKUP(A2718&amp;B2718&amp;C2718&amp;3&amp;E2718,average_median_rates_2_aptFINAL!A:P,16,FALSE)</f>
        <v>1475</v>
      </c>
      <c r="H2718">
        <f>IF(D2718&lt;=3,VLOOKUP(A2718&amp;D2718,[1]ratio_condo_family!$A:$F,6,FALSE),0)</f>
        <v>0</v>
      </c>
      <c r="I2718">
        <f>VLOOKUP(A2718&amp;3,[1]ratio_condo_family!$A:$F,6,FALSE)</f>
        <v>1.3939697915690996</v>
      </c>
      <c r="J2718">
        <f>VLOOKUP(A2718,[1]ratio_family_bedrooms!$A:$K,9,FALSE)</f>
        <v>1.0588235294117647</v>
      </c>
      <c r="K2718">
        <f>VLOOKUP(A2718,[1]ratio_family_bedrooms!$A:$K,10,FALSE)</f>
        <v>1.2222222222222223</v>
      </c>
      <c r="L2718">
        <f>VLOOKUP(A2718,[1]ratio_family_bedrooms!$A:$K,11,FALSE)</f>
        <v>1.5</v>
      </c>
      <c r="M2718">
        <f t="shared" si="42"/>
        <v>2660.842337436311</v>
      </c>
    </row>
    <row r="2719" spans="1:13" x14ac:dyDescent="0.2">
      <c r="A2719">
        <v>2017</v>
      </c>
      <c r="B2719">
        <v>10</v>
      </c>
      <c r="C2719" t="s">
        <v>61</v>
      </c>
      <c r="D2719">
        <v>5</v>
      </c>
      <c r="E2719" t="s">
        <v>41</v>
      </c>
      <c r="F2719" t="e">
        <f>VLOOKUP(A2719&amp;B2719&amp;C2719&amp;D2719&amp;E2719,average_median_rates_2_aptFINAL!A:P,16,FALSE)</f>
        <v>#N/A</v>
      </c>
      <c r="G2719">
        <f>VLOOKUP(A2719&amp;B2719&amp;C2719&amp;3&amp;E2719,average_median_rates_2_aptFINAL!A:P,16,FALSE)</f>
        <v>1340</v>
      </c>
      <c r="H2719">
        <f>IF(D2719&lt;=3,VLOOKUP(A2719&amp;D2719,[1]ratio_condo_family!$A:$F,6,FALSE),0)</f>
        <v>0</v>
      </c>
      <c r="I2719">
        <f>VLOOKUP(A2719&amp;3,[1]ratio_condo_family!$A:$F,6,FALSE)</f>
        <v>1.3939697915690996</v>
      </c>
      <c r="J2719">
        <f>VLOOKUP(A2719,[1]ratio_family_bedrooms!$A:$K,9,FALSE)</f>
        <v>1.0588235294117647</v>
      </c>
      <c r="K2719">
        <f>VLOOKUP(A2719,[1]ratio_family_bedrooms!$A:$K,10,FALSE)</f>
        <v>1.2222222222222223</v>
      </c>
      <c r="L2719">
        <f>VLOOKUP(A2719,[1]ratio_family_bedrooms!$A:$K,11,FALSE)</f>
        <v>1.5</v>
      </c>
      <c r="M2719">
        <f t="shared" si="42"/>
        <v>2417.3076150268857</v>
      </c>
    </row>
    <row r="2720" spans="1:13" x14ac:dyDescent="0.2">
      <c r="A2720">
        <v>2017</v>
      </c>
      <c r="B2720">
        <v>10</v>
      </c>
      <c r="C2720" t="s">
        <v>61</v>
      </c>
      <c r="D2720">
        <v>5</v>
      </c>
      <c r="E2720" t="s">
        <v>42</v>
      </c>
      <c r="F2720" t="e">
        <f>VLOOKUP(A2720&amp;B2720&amp;C2720&amp;D2720&amp;E2720,average_median_rates_2_aptFINAL!A:P,16,FALSE)</f>
        <v>#N/A</v>
      </c>
      <c r="G2720">
        <f>VLOOKUP(A2720&amp;B2720&amp;C2720&amp;3&amp;E2720,average_median_rates_2_aptFINAL!A:P,16,FALSE)</f>
        <v>1300</v>
      </c>
      <c r="H2720">
        <f>IF(D2720&lt;=3,VLOOKUP(A2720&amp;D2720,[1]ratio_condo_family!$A:$F,6,FALSE),0)</f>
        <v>0</v>
      </c>
      <c r="I2720">
        <f>VLOOKUP(A2720&amp;3,[1]ratio_condo_family!$A:$F,6,FALSE)</f>
        <v>1.3939697915690996</v>
      </c>
      <c r="J2720">
        <f>VLOOKUP(A2720,[1]ratio_family_bedrooms!$A:$K,9,FALSE)</f>
        <v>1.0588235294117647</v>
      </c>
      <c r="K2720">
        <f>VLOOKUP(A2720,[1]ratio_family_bedrooms!$A:$K,10,FALSE)</f>
        <v>1.2222222222222223</v>
      </c>
      <c r="L2720">
        <f>VLOOKUP(A2720,[1]ratio_family_bedrooms!$A:$K,11,FALSE)</f>
        <v>1.5</v>
      </c>
      <c r="M2720">
        <f t="shared" si="42"/>
        <v>2345.1491787574264</v>
      </c>
    </row>
    <row r="2721" spans="1:13" x14ac:dyDescent="0.2">
      <c r="A2721">
        <v>2017</v>
      </c>
      <c r="B2721">
        <v>10</v>
      </c>
      <c r="C2721" t="s">
        <v>61</v>
      </c>
      <c r="D2721">
        <v>5</v>
      </c>
      <c r="E2721" t="s">
        <v>43</v>
      </c>
      <c r="F2721" t="e">
        <f>VLOOKUP(A2721&amp;B2721&amp;C2721&amp;D2721&amp;E2721,average_median_rates_2_aptFINAL!A:P,16,FALSE)</f>
        <v>#N/A</v>
      </c>
      <c r="G2721">
        <f>VLOOKUP(A2721&amp;B2721&amp;C2721&amp;3&amp;E2721,average_median_rates_2_aptFINAL!A:P,16,FALSE)</f>
        <v>1500</v>
      </c>
      <c r="H2721">
        <f>IF(D2721&lt;=3,VLOOKUP(A2721&amp;D2721,[1]ratio_condo_family!$A:$F,6,FALSE),0)</f>
        <v>0</v>
      </c>
      <c r="I2721">
        <f>VLOOKUP(A2721&amp;3,[1]ratio_condo_family!$A:$F,6,FALSE)</f>
        <v>1.3939697915690996</v>
      </c>
      <c r="J2721">
        <f>VLOOKUP(A2721,[1]ratio_family_bedrooms!$A:$K,9,FALSE)</f>
        <v>1.0588235294117647</v>
      </c>
      <c r="K2721">
        <f>VLOOKUP(A2721,[1]ratio_family_bedrooms!$A:$K,10,FALSE)</f>
        <v>1.2222222222222223</v>
      </c>
      <c r="L2721">
        <f>VLOOKUP(A2721,[1]ratio_family_bedrooms!$A:$K,11,FALSE)</f>
        <v>1.5</v>
      </c>
      <c r="M2721">
        <f t="shared" si="42"/>
        <v>2705.9413601047231</v>
      </c>
    </row>
    <row r="2722" spans="1:13" x14ac:dyDescent="0.2">
      <c r="A2722">
        <v>2017</v>
      </c>
      <c r="B2722">
        <v>10</v>
      </c>
      <c r="C2722" t="s">
        <v>61</v>
      </c>
      <c r="D2722">
        <v>5</v>
      </c>
      <c r="E2722" t="s">
        <v>60</v>
      </c>
      <c r="F2722" t="e">
        <f>VLOOKUP(A2722&amp;B2722&amp;C2722&amp;D2722&amp;E2722,average_median_rates_2_aptFINAL!A:P,16,FALSE)</f>
        <v>#N/A</v>
      </c>
      <c r="G2722">
        <f>VLOOKUP(A2722&amp;B2722&amp;C2722&amp;3&amp;E2722,average_median_rates_2_aptFINAL!A:P,16,FALSE)</f>
        <v>1589.6680557551401</v>
      </c>
      <c r="H2722">
        <f>IF(D2722&lt;=3,VLOOKUP(A2722&amp;D2722,[1]ratio_condo_family!$A:$F,6,FALSE),0)</f>
        <v>0</v>
      </c>
      <c r="I2722">
        <f>VLOOKUP(A2722&amp;3,[1]ratio_condo_family!$A:$F,6,FALSE)</f>
        <v>1.3939697915690996</v>
      </c>
      <c r="J2722">
        <f>VLOOKUP(A2722,[1]ratio_family_bedrooms!$A:$K,9,FALSE)</f>
        <v>1.0588235294117647</v>
      </c>
      <c r="K2722">
        <f>VLOOKUP(A2722,[1]ratio_family_bedrooms!$A:$K,10,FALSE)</f>
        <v>1.2222222222222223</v>
      </c>
      <c r="L2722">
        <f>VLOOKUP(A2722,[1]ratio_family_bedrooms!$A:$K,11,FALSE)</f>
        <v>1.5</v>
      </c>
      <c r="M2722">
        <f t="shared" si="42"/>
        <v>2867.6990272700627</v>
      </c>
    </row>
    <row r="2723" spans="1:13" x14ac:dyDescent="0.2">
      <c r="A2723">
        <v>2017</v>
      </c>
      <c r="B2723">
        <v>10</v>
      </c>
      <c r="C2723" t="s">
        <v>61</v>
      </c>
      <c r="D2723">
        <v>6</v>
      </c>
      <c r="E2723" t="s">
        <v>12</v>
      </c>
      <c r="F2723" t="e">
        <f>VLOOKUP(A2723&amp;B2723&amp;C2723&amp;D2723&amp;E2723,average_median_rates_2_aptFINAL!A:P,16,FALSE)</f>
        <v>#N/A</v>
      </c>
      <c r="G2723">
        <f>VLOOKUP(A2723&amp;B2723&amp;C2723&amp;3&amp;E2723,average_median_rates_2_aptFINAL!A:P,16,FALSE)</f>
        <v>3000</v>
      </c>
      <c r="H2723">
        <f>IF(D2723&lt;=3,VLOOKUP(A2723&amp;D2723,[1]ratio_condo_family!$A:$F,6,FALSE),0)</f>
        <v>0</v>
      </c>
      <c r="I2723">
        <f>VLOOKUP(A2723&amp;3,[1]ratio_condo_family!$A:$F,6,FALSE)</f>
        <v>1.3939697915690996</v>
      </c>
      <c r="J2723">
        <f>VLOOKUP(A2723,[1]ratio_family_bedrooms!$A:$K,9,FALSE)</f>
        <v>1.0588235294117647</v>
      </c>
      <c r="K2723">
        <f>VLOOKUP(A2723,[1]ratio_family_bedrooms!$A:$K,10,FALSE)</f>
        <v>1.2222222222222223</v>
      </c>
      <c r="L2723">
        <f>VLOOKUP(A2723,[1]ratio_family_bedrooms!$A:$K,11,FALSE)</f>
        <v>1.5</v>
      </c>
      <c r="M2723">
        <f t="shared" si="42"/>
        <v>8117.8240803141689</v>
      </c>
    </row>
    <row r="2724" spans="1:13" x14ac:dyDescent="0.2">
      <c r="A2724">
        <v>2017</v>
      </c>
      <c r="B2724">
        <v>10</v>
      </c>
      <c r="C2724" t="s">
        <v>61</v>
      </c>
      <c r="D2724">
        <v>6</v>
      </c>
      <c r="E2724" t="s">
        <v>16</v>
      </c>
      <c r="F2724" t="e">
        <f>VLOOKUP(A2724&amp;B2724&amp;C2724&amp;D2724&amp;E2724,average_median_rates_2_aptFINAL!A:P,16,FALSE)</f>
        <v>#N/A</v>
      </c>
      <c r="G2724">
        <f>VLOOKUP(A2724&amp;B2724&amp;C2724&amp;3&amp;E2724,average_median_rates_2_aptFINAL!A:P,16,FALSE)</f>
        <v>2450</v>
      </c>
      <c r="H2724">
        <f>IF(D2724&lt;=3,VLOOKUP(A2724&amp;D2724,[1]ratio_condo_family!$A:$F,6,FALSE),0)</f>
        <v>0</v>
      </c>
      <c r="I2724">
        <f>VLOOKUP(A2724&amp;3,[1]ratio_condo_family!$A:$F,6,FALSE)</f>
        <v>1.3939697915690996</v>
      </c>
      <c r="J2724">
        <f>VLOOKUP(A2724,[1]ratio_family_bedrooms!$A:$K,9,FALSE)</f>
        <v>1.0588235294117647</v>
      </c>
      <c r="K2724">
        <f>VLOOKUP(A2724,[1]ratio_family_bedrooms!$A:$K,10,FALSE)</f>
        <v>1.2222222222222223</v>
      </c>
      <c r="L2724">
        <f>VLOOKUP(A2724,[1]ratio_family_bedrooms!$A:$K,11,FALSE)</f>
        <v>1.5</v>
      </c>
      <c r="M2724">
        <f t="shared" si="42"/>
        <v>6629.5563322565722</v>
      </c>
    </row>
    <row r="2725" spans="1:13" x14ac:dyDescent="0.2">
      <c r="A2725">
        <v>2017</v>
      </c>
      <c r="B2725">
        <v>10</v>
      </c>
      <c r="C2725" t="s">
        <v>61</v>
      </c>
      <c r="D2725">
        <v>6</v>
      </c>
      <c r="E2725" t="s">
        <v>17</v>
      </c>
      <c r="F2725" t="e">
        <f>VLOOKUP(A2725&amp;B2725&amp;C2725&amp;D2725&amp;E2725,average_median_rates_2_aptFINAL!A:P,16,FALSE)</f>
        <v>#N/A</v>
      </c>
      <c r="G2725">
        <f>VLOOKUP(A2725&amp;B2725&amp;C2725&amp;3&amp;E2725,average_median_rates_2_aptFINAL!A:P,16,FALSE)</f>
        <v>2767.7737462279051</v>
      </c>
      <c r="H2725">
        <f>IF(D2725&lt;=3,VLOOKUP(A2725&amp;D2725,[1]ratio_condo_family!$A:$F,6,FALSE),0)</f>
        <v>0</v>
      </c>
      <c r="I2725">
        <f>VLOOKUP(A2725&amp;3,[1]ratio_condo_family!$A:$F,6,FALSE)</f>
        <v>1.3939697915690996</v>
      </c>
      <c r="J2725">
        <f>VLOOKUP(A2725,[1]ratio_family_bedrooms!$A:$K,9,FALSE)</f>
        <v>1.0588235294117647</v>
      </c>
      <c r="K2725">
        <f>VLOOKUP(A2725,[1]ratio_family_bedrooms!$A:$K,10,FALSE)</f>
        <v>1.2222222222222223</v>
      </c>
      <c r="L2725">
        <f>VLOOKUP(A2725,[1]ratio_family_bedrooms!$A:$K,11,FALSE)</f>
        <v>1.5</v>
      </c>
      <c r="M2725">
        <f t="shared" si="42"/>
        <v>7489.4334553300823</v>
      </c>
    </row>
    <row r="2726" spans="1:13" x14ac:dyDescent="0.2">
      <c r="A2726">
        <v>2017</v>
      </c>
      <c r="B2726">
        <v>10</v>
      </c>
      <c r="C2726" t="s">
        <v>61</v>
      </c>
      <c r="D2726">
        <v>6</v>
      </c>
      <c r="E2726" t="s">
        <v>19</v>
      </c>
      <c r="F2726" t="e">
        <f>VLOOKUP(A2726&amp;B2726&amp;C2726&amp;D2726&amp;E2726,average_median_rates_2_aptFINAL!A:P,16,FALSE)</f>
        <v>#N/A</v>
      </c>
      <c r="G2726">
        <f>VLOOKUP(A2726&amp;B2726&amp;C2726&amp;3&amp;E2726,average_median_rates_2_aptFINAL!A:P,16,FALSE)</f>
        <v>2200</v>
      </c>
      <c r="H2726">
        <f>IF(D2726&lt;=3,VLOOKUP(A2726&amp;D2726,[1]ratio_condo_family!$A:$F,6,FALSE),0)</f>
        <v>0</v>
      </c>
      <c r="I2726">
        <f>VLOOKUP(A2726&amp;3,[1]ratio_condo_family!$A:$F,6,FALSE)</f>
        <v>1.3939697915690996</v>
      </c>
      <c r="J2726">
        <f>VLOOKUP(A2726,[1]ratio_family_bedrooms!$A:$K,9,FALSE)</f>
        <v>1.0588235294117647</v>
      </c>
      <c r="K2726">
        <f>VLOOKUP(A2726,[1]ratio_family_bedrooms!$A:$K,10,FALSE)</f>
        <v>1.2222222222222223</v>
      </c>
      <c r="L2726">
        <f>VLOOKUP(A2726,[1]ratio_family_bedrooms!$A:$K,11,FALSE)</f>
        <v>1.5</v>
      </c>
      <c r="M2726">
        <f t="shared" si="42"/>
        <v>5953.0709922303904</v>
      </c>
    </row>
    <row r="2727" spans="1:13" x14ac:dyDescent="0.2">
      <c r="A2727">
        <v>2017</v>
      </c>
      <c r="B2727">
        <v>10</v>
      </c>
      <c r="C2727" t="s">
        <v>61</v>
      </c>
      <c r="D2727">
        <v>6</v>
      </c>
      <c r="E2727" t="s">
        <v>20</v>
      </c>
      <c r="F2727" t="e">
        <f>VLOOKUP(A2727&amp;B2727&amp;C2727&amp;D2727&amp;E2727,average_median_rates_2_aptFINAL!A:P,16,FALSE)</f>
        <v>#N/A</v>
      </c>
      <c r="G2727">
        <f>VLOOKUP(A2727&amp;B2727&amp;C2727&amp;3&amp;E2727,average_median_rates_2_aptFINAL!A:P,16,FALSE)</f>
        <v>2600</v>
      </c>
      <c r="H2727">
        <f>IF(D2727&lt;=3,VLOOKUP(A2727&amp;D2727,[1]ratio_condo_family!$A:$F,6,FALSE),0)</f>
        <v>0</v>
      </c>
      <c r="I2727">
        <f>VLOOKUP(A2727&amp;3,[1]ratio_condo_family!$A:$F,6,FALSE)</f>
        <v>1.3939697915690996</v>
      </c>
      <c r="J2727">
        <f>VLOOKUP(A2727,[1]ratio_family_bedrooms!$A:$K,9,FALSE)</f>
        <v>1.0588235294117647</v>
      </c>
      <c r="K2727">
        <f>VLOOKUP(A2727,[1]ratio_family_bedrooms!$A:$K,10,FALSE)</f>
        <v>1.2222222222222223</v>
      </c>
      <c r="L2727">
        <f>VLOOKUP(A2727,[1]ratio_family_bedrooms!$A:$K,11,FALSE)</f>
        <v>1.5</v>
      </c>
      <c r="M2727">
        <f t="shared" si="42"/>
        <v>7035.4475362722787</v>
      </c>
    </row>
    <row r="2728" spans="1:13" x14ac:dyDescent="0.2">
      <c r="A2728">
        <v>2017</v>
      </c>
      <c r="B2728">
        <v>10</v>
      </c>
      <c r="C2728" t="s">
        <v>61</v>
      </c>
      <c r="D2728">
        <v>6</v>
      </c>
      <c r="E2728" t="s">
        <v>21</v>
      </c>
      <c r="F2728" t="e">
        <f>VLOOKUP(A2728&amp;B2728&amp;C2728&amp;D2728&amp;E2728,average_median_rates_2_aptFINAL!A:P,16,FALSE)</f>
        <v>#N/A</v>
      </c>
      <c r="G2728">
        <f>VLOOKUP(A2728&amp;B2728&amp;C2728&amp;3&amp;E2728,average_median_rates_2_aptFINAL!A:P,16,FALSE)</f>
        <v>2750</v>
      </c>
      <c r="H2728">
        <f>IF(D2728&lt;=3,VLOOKUP(A2728&amp;D2728,[1]ratio_condo_family!$A:$F,6,FALSE),0)</f>
        <v>0</v>
      </c>
      <c r="I2728">
        <f>VLOOKUP(A2728&amp;3,[1]ratio_condo_family!$A:$F,6,FALSE)</f>
        <v>1.3939697915690996</v>
      </c>
      <c r="J2728">
        <f>VLOOKUP(A2728,[1]ratio_family_bedrooms!$A:$K,9,FALSE)</f>
        <v>1.0588235294117647</v>
      </c>
      <c r="K2728">
        <f>VLOOKUP(A2728,[1]ratio_family_bedrooms!$A:$K,10,FALSE)</f>
        <v>1.2222222222222223</v>
      </c>
      <c r="L2728">
        <f>VLOOKUP(A2728,[1]ratio_family_bedrooms!$A:$K,11,FALSE)</f>
        <v>1.5</v>
      </c>
      <c r="M2728">
        <f t="shared" si="42"/>
        <v>7441.3387402879889</v>
      </c>
    </row>
    <row r="2729" spans="1:13" x14ac:dyDescent="0.2">
      <c r="A2729">
        <v>2017</v>
      </c>
      <c r="B2729">
        <v>10</v>
      </c>
      <c r="C2729" t="s">
        <v>61</v>
      </c>
      <c r="D2729">
        <v>6</v>
      </c>
      <c r="E2729" t="s">
        <v>23</v>
      </c>
      <c r="F2729" t="e">
        <f>VLOOKUP(A2729&amp;B2729&amp;C2729&amp;D2729&amp;E2729,average_median_rates_2_aptFINAL!A:P,16,FALSE)</f>
        <v>#N/A</v>
      </c>
      <c r="G2729">
        <f>VLOOKUP(A2729&amp;B2729&amp;C2729&amp;3&amp;E2729,average_median_rates_2_aptFINAL!A:P,16,FALSE)</f>
        <v>1400</v>
      </c>
      <c r="H2729">
        <f>IF(D2729&lt;=3,VLOOKUP(A2729&amp;D2729,[1]ratio_condo_family!$A:$F,6,FALSE),0)</f>
        <v>0</v>
      </c>
      <c r="I2729">
        <f>VLOOKUP(A2729&amp;3,[1]ratio_condo_family!$A:$F,6,FALSE)</f>
        <v>1.3939697915690996</v>
      </c>
      <c r="J2729">
        <f>VLOOKUP(A2729,[1]ratio_family_bedrooms!$A:$K,9,FALSE)</f>
        <v>1.0588235294117647</v>
      </c>
      <c r="K2729">
        <f>VLOOKUP(A2729,[1]ratio_family_bedrooms!$A:$K,10,FALSE)</f>
        <v>1.2222222222222223</v>
      </c>
      <c r="L2729">
        <f>VLOOKUP(A2729,[1]ratio_family_bedrooms!$A:$K,11,FALSE)</f>
        <v>1.5</v>
      </c>
      <c r="M2729">
        <f t="shared" si="42"/>
        <v>3788.3179041466119</v>
      </c>
    </row>
    <row r="2730" spans="1:13" x14ac:dyDescent="0.2">
      <c r="A2730">
        <v>2017</v>
      </c>
      <c r="B2730">
        <v>10</v>
      </c>
      <c r="C2730" t="s">
        <v>61</v>
      </c>
      <c r="D2730">
        <v>6</v>
      </c>
      <c r="E2730" t="s">
        <v>24</v>
      </c>
      <c r="F2730" t="e">
        <f>VLOOKUP(A2730&amp;B2730&amp;C2730&amp;D2730&amp;E2730,average_median_rates_2_aptFINAL!A:P,16,FALSE)</f>
        <v>#N/A</v>
      </c>
      <c r="G2730">
        <f>VLOOKUP(A2730&amp;B2730&amp;C2730&amp;3&amp;E2730,average_median_rates_2_aptFINAL!A:P,16,FALSE)</f>
        <v>1491.8630550366436</v>
      </c>
      <c r="H2730">
        <f>IF(D2730&lt;=3,VLOOKUP(A2730&amp;D2730,[1]ratio_condo_family!$A:$F,6,FALSE),0)</f>
        <v>0</v>
      </c>
      <c r="I2730">
        <f>VLOOKUP(A2730&amp;3,[1]ratio_condo_family!$A:$F,6,FALSE)</f>
        <v>1.3939697915690996</v>
      </c>
      <c r="J2730">
        <f>VLOOKUP(A2730,[1]ratio_family_bedrooms!$A:$K,9,FALSE)</f>
        <v>1.0588235294117647</v>
      </c>
      <c r="K2730">
        <f>VLOOKUP(A2730,[1]ratio_family_bedrooms!$A:$K,10,FALSE)</f>
        <v>1.2222222222222223</v>
      </c>
      <c r="L2730">
        <f>VLOOKUP(A2730,[1]ratio_family_bedrooms!$A:$K,11,FALSE)</f>
        <v>1.5</v>
      </c>
      <c r="M2730">
        <f t="shared" si="42"/>
        <v>4036.8939442358433</v>
      </c>
    </row>
    <row r="2731" spans="1:13" x14ac:dyDescent="0.2">
      <c r="A2731">
        <v>2017</v>
      </c>
      <c r="B2731">
        <v>10</v>
      </c>
      <c r="C2731" t="s">
        <v>61</v>
      </c>
      <c r="D2731">
        <v>6</v>
      </c>
      <c r="E2731" t="s">
        <v>25</v>
      </c>
      <c r="F2731" t="e">
        <f>VLOOKUP(A2731&amp;B2731&amp;C2731&amp;D2731&amp;E2731,average_median_rates_2_aptFINAL!A:P,16,FALSE)</f>
        <v>#N/A</v>
      </c>
      <c r="G2731">
        <f>VLOOKUP(A2731&amp;B2731&amp;C2731&amp;3&amp;E2731,average_median_rates_2_aptFINAL!A:P,16,FALSE)</f>
        <v>1466</v>
      </c>
      <c r="H2731">
        <f>IF(D2731&lt;=3,VLOOKUP(A2731&amp;D2731,[1]ratio_condo_family!$A:$F,6,FALSE),0)</f>
        <v>0</v>
      </c>
      <c r="I2731">
        <f>VLOOKUP(A2731&amp;3,[1]ratio_condo_family!$A:$F,6,FALSE)</f>
        <v>1.3939697915690996</v>
      </c>
      <c r="J2731">
        <f>VLOOKUP(A2731,[1]ratio_family_bedrooms!$A:$K,9,FALSE)</f>
        <v>1.0588235294117647</v>
      </c>
      <c r="K2731">
        <f>VLOOKUP(A2731,[1]ratio_family_bedrooms!$A:$K,10,FALSE)</f>
        <v>1.2222222222222223</v>
      </c>
      <c r="L2731">
        <f>VLOOKUP(A2731,[1]ratio_family_bedrooms!$A:$K,11,FALSE)</f>
        <v>1.5</v>
      </c>
      <c r="M2731">
        <f t="shared" si="42"/>
        <v>3966.9100339135239</v>
      </c>
    </row>
    <row r="2732" spans="1:13" x14ac:dyDescent="0.2">
      <c r="A2732">
        <v>2017</v>
      </c>
      <c r="B2732">
        <v>10</v>
      </c>
      <c r="C2732" t="s">
        <v>61</v>
      </c>
      <c r="D2732">
        <v>6</v>
      </c>
      <c r="E2732" t="s">
        <v>26</v>
      </c>
      <c r="F2732" t="e">
        <f>VLOOKUP(A2732&amp;B2732&amp;C2732&amp;D2732&amp;E2732,average_median_rates_2_aptFINAL!A:P,16,FALSE)</f>
        <v>#N/A</v>
      </c>
      <c r="G2732">
        <f>VLOOKUP(A2732&amp;B2732&amp;C2732&amp;3&amp;E2732,average_median_rates_2_aptFINAL!A:P,16,FALSE)</f>
        <v>1371</v>
      </c>
      <c r="H2732">
        <f>IF(D2732&lt;=3,VLOOKUP(A2732&amp;D2732,[1]ratio_condo_family!$A:$F,6,FALSE),0)</f>
        <v>0</v>
      </c>
      <c r="I2732">
        <f>VLOOKUP(A2732&amp;3,[1]ratio_condo_family!$A:$F,6,FALSE)</f>
        <v>1.3939697915690996</v>
      </c>
      <c r="J2732">
        <f>VLOOKUP(A2732,[1]ratio_family_bedrooms!$A:$K,9,FALSE)</f>
        <v>1.0588235294117647</v>
      </c>
      <c r="K2732">
        <f>VLOOKUP(A2732,[1]ratio_family_bedrooms!$A:$K,10,FALSE)</f>
        <v>1.2222222222222223</v>
      </c>
      <c r="L2732">
        <f>VLOOKUP(A2732,[1]ratio_family_bedrooms!$A:$K,11,FALSE)</f>
        <v>1.5</v>
      </c>
      <c r="M2732">
        <f t="shared" si="42"/>
        <v>3709.8456047035752</v>
      </c>
    </row>
    <row r="2733" spans="1:13" x14ac:dyDescent="0.2">
      <c r="A2733">
        <v>2017</v>
      </c>
      <c r="B2733">
        <v>10</v>
      </c>
      <c r="C2733" t="s">
        <v>61</v>
      </c>
      <c r="D2733">
        <v>6</v>
      </c>
      <c r="E2733" t="s">
        <v>27</v>
      </c>
      <c r="F2733" t="e">
        <f>VLOOKUP(A2733&amp;B2733&amp;C2733&amp;D2733&amp;E2733,average_median_rates_2_aptFINAL!A:P,16,FALSE)</f>
        <v>#N/A</v>
      </c>
      <c r="G2733">
        <f>VLOOKUP(A2733&amp;B2733&amp;C2733&amp;3&amp;E2733,average_median_rates_2_aptFINAL!A:P,16,FALSE)</f>
        <v>2906</v>
      </c>
      <c r="H2733">
        <f>IF(D2733&lt;=3,VLOOKUP(A2733&amp;D2733,[1]ratio_condo_family!$A:$F,6,FALSE),0)</f>
        <v>0</v>
      </c>
      <c r="I2733">
        <f>VLOOKUP(A2733&amp;3,[1]ratio_condo_family!$A:$F,6,FALSE)</f>
        <v>1.3939697915690996</v>
      </c>
      <c r="J2733">
        <f>VLOOKUP(A2733,[1]ratio_family_bedrooms!$A:$K,9,FALSE)</f>
        <v>1.0588235294117647</v>
      </c>
      <c r="K2733">
        <f>VLOOKUP(A2733,[1]ratio_family_bedrooms!$A:$K,10,FALSE)</f>
        <v>1.2222222222222223</v>
      </c>
      <c r="L2733">
        <f>VLOOKUP(A2733,[1]ratio_family_bedrooms!$A:$K,11,FALSE)</f>
        <v>1.5</v>
      </c>
      <c r="M2733">
        <f t="shared" si="42"/>
        <v>7863.4655924643248</v>
      </c>
    </row>
    <row r="2734" spans="1:13" x14ac:dyDescent="0.2">
      <c r="A2734">
        <v>2017</v>
      </c>
      <c r="B2734">
        <v>10</v>
      </c>
      <c r="C2734" t="s">
        <v>61</v>
      </c>
      <c r="D2734">
        <v>6</v>
      </c>
      <c r="E2734" t="s">
        <v>28</v>
      </c>
      <c r="F2734" t="e">
        <f>VLOOKUP(A2734&amp;B2734&amp;C2734&amp;D2734&amp;E2734,average_median_rates_2_aptFINAL!A:P,16,FALSE)</f>
        <v>#N/A</v>
      </c>
      <c r="G2734">
        <f>VLOOKUP(A2734&amp;B2734&amp;C2734&amp;3&amp;E2734,average_median_rates_2_aptFINAL!A:P,16,FALSE)</f>
        <v>1600</v>
      </c>
      <c r="H2734">
        <f>IF(D2734&lt;=3,VLOOKUP(A2734&amp;D2734,[1]ratio_condo_family!$A:$F,6,FALSE),0)</f>
        <v>0</v>
      </c>
      <c r="I2734">
        <f>VLOOKUP(A2734&amp;3,[1]ratio_condo_family!$A:$F,6,FALSE)</f>
        <v>1.3939697915690996</v>
      </c>
      <c r="J2734">
        <f>VLOOKUP(A2734,[1]ratio_family_bedrooms!$A:$K,9,FALSE)</f>
        <v>1.0588235294117647</v>
      </c>
      <c r="K2734">
        <f>VLOOKUP(A2734,[1]ratio_family_bedrooms!$A:$K,10,FALSE)</f>
        <v>1.2222222222222223</v>
      </c>
      <c r="L2734">
        <f>VLOOKUP(A2734,[1]ratio_family_bedrooms!$A:$K,11,FALSE)</f>
        <v>1.5</v>
      </c>
      <c r="M2734">
        <f t="shared" si="42"/>
        <v>4329.506176167557</v>
      </c>
    </row>
    <row r="2735" spans="1:13" x14ac:dyDescent="0.2">
      <c r="A2735">
        <v>2017</v>
      </c>
      <c r="B2735">
        <v>10</v>
      </c>
      <c r="C2735" t="s">
        <v>61</v>
      </c>
      <c r="D2735">
        <v>6</v>
      </c>
      <c r="E2735" t="s">
        <v>29</v>
      </c>
      <c r="F2735" t="e">
        <f>VLOOKUP(A2735&amp;B2735&amp;C2735&amp;D2735&amp;E2735,average_median_rates_2_aptFINAL!A:P,16,FALSE)</f>
        <v>#N/A</v>
      </c>
      <c r="G2735">
        <f>VLOOKUP(A2735&amp;B2735&amp;C2735&amp;3&amp;E2735,average_median_rates_2_aptFINAL!A:P,16,FALSE)</f>
        <v>1200</v>
      </c>
      <c r="H2735">
        <f>IF(D2735&lt;=3,VLOOKUP(A2735&amp;D2735,[1]ratio_condo_family!$A:$F,6,FALSE),0)</f>
        <v>0</v>
      </c>
      <c r="I2735">
        <f>VLOOKUP(A2735&amp;3,[1]ratio_condo_family!$A:$F,6,FALSE)</f>
        <v>1.3939697915690996</v>
      </c>
      <c r="J2735">
        <f>VLOOKUP(A2735,[1]ratio_family_bedrooms!$A:$K,9,FALSE)</f>
        <v>1.0588235294117647</v>
      </c>
      <c r="K2735">
        <f>VLOOKUP(A2735,[1]ratio_family_bedrooms!$A:$K,10,FALSE)</f>
        <v>1.2222222222222223</v>
      </c>
      <c r="L2735">
        <f>VLOOKUP(A2735,[1]ratio_family_bedrooms!$A:$K,11,FALSE)</f>
        <v>1.5</v>
      </c>
      <c r="M2735">
        <f t="shared" si="42"/>
        <v>3247.1296321256677</v>
      </c>
    </row>
    <row r="2736" spans="1:13" x14ac:dyDescent="0.2">
      <c r="A2736">
        <v>2017</v>
      </c>
      <c r="B2736">
        <v>10</v>
      </c>
      <c r="C2736" t="s">
        <v>61</v>
      </c>
      <c r="D2736">
        <v>6</v>
      </c>
      <c r="E2736" t="s">
        <v>31</v>
      </c>
      <c r="F2736" t="e">
        <f>VLOOKUP(A2736&amp;B2736&amp;C2736&amp;D2736&amp;E2736,average_median_rates_2_aptFINAL!A:P,16,FALSE)</f>
        <v>#N/A</v>
      </c>
      <c r="G2736">
        <f>VLOOKUP(A2736&amp;B2736&amp;C2736&amp;3&amp;E2736,average_median_rates_2_aptFINAL!A:P,16,FALSE)</f>
        <v>1573.1426929156501</v>
      </c>
      <c r="H2736">
        <f>IF(D2736&lt;=3,VLOOKUP(A2736&amp;D2736,[1]ratio_condo_family!$A:$F,6,FALSE),0)</f>
        <v>0</v>
      </c>
      <c r="I2736">
        <f>VLOOKUP(A2736&amp;3,[1]ratio_condo_family!$A:$F,6,FALSE)</f>
        <v>1.3939697915690996</v>
      </c>
      <c r="J2736">
        <f>VLOOKUP(A2736,[1]ratio_family_bedrooms!$A:$K,9,FALSE)</f>
        <v>1.0588235294117647</v>
      </c>
      <c r="K2736">
        <f>VLOOKUP(A2736,[1]ratio_family_bedrooms!$A:$K,10,FALSE)</f>
        <v>1.2222222222222223</v>
      </c>
      <c r="L2736">
        <f>VLOOKUP(A2736,[1]ratio_family_bedrooms!$A:$K,11,FALSE)</f>
        <v>1.5</v>
      </c>
      <c r="M2736">
        <f t="shared" si="42"/>
        <v>4256.8318781069811</v>
      </c>
    </row>
    <row r="2737" spans="1:13" x14ac:dyDescent="0.2">
      <c r="A2737">
        <v>2017</v>
      </c>
      <c r="B2737">
        <v>10</v>
      </c>
      <c r="C2737" t="s">
        <v>61</v>
      </c>
      <c r="D2737">
        <v>6</v>
      </c>
      <c r="E2737" t="s">
        <v>32</v>
      </c>
      <c r="F2737" t="e">
        <f>VLOOKUP(A2737&amp;B2737&amp;C2737&amp;D2737&amp;E2737,average_median_rates_2_aptFINAL!A:P,16,FALSE)</f>
        <v>#N/A</v>
      </c>
      <c r="G2737">
        <f>VLOOKUP(A2737&amp;B2737&amp;C2737&amp;3&amp;E2737,average_median_rates_2_aptFINAL!A:P,16,FALSE)</f>
        <v>1650</v>
      </c>
      <c r="H2737">
        <f>IF(D2737&lt;=3,VLOOKUP(A2737&amp;D2737,[1]ratio_condo_family!$A:$F,6,FALSE),0)</f>
        <v>0</v>
      </c>
      <c r="I2737">
        <f>VLOOKUP(A2737&amp;3,[1]ratio_condo_family!$A:$F,6,FALSE)</f>
        <v>1.3939697915690996</v>
      </c>
      <c r="J2737">
        <f>VLOOKUP(A2737,[1]ratio_family_bedrooms!$A:$K,9,FALSE)</f>
        <v>1.0588235294117647</v>
      </c>
      <c r="K2737">
        <f>VLOOKUP(A2737,[1]ratio_family_bedrooms!$A:$K,10,FALSE)</f>
        <v>1.2222222222222223</v>
      </c>
      <c r="L2737">
        <f>VLOOKUP(A2737,[1]ratio_family_bedrooms!$A:$K,11,FALSE)</f>
        <v>1.5</v>
      </c>
      <c r="M2737">
        <f t="shared" si="42"/>
        <v>4464.8032441727928</v>
      </c>
    </row>
    <row r="2738" spans="1:13" x14ac:dyDescent="0.2">
      <c r="A2738">
        <v>2017</v>
      </c>
      <c r="B2738">
        <v>10</v>
      </c>
      <c r="C2738" t="s">
        <v>61</v>
      </c>
      <c r="D2738">
        <v>6</v>
      </c>
      <c r="E2738" t="s">
        <v>33</v>
      </c>
      <c r="F2738" t="e">
        <f>VLOOKUP(A2738&amp;B2738&amp;C2738&amp;D2738&amp;E2738,average_median_rates_2_aptFINAL!A:P,16,FALSE)</f>
        <v>#N/A</v>
      </c>
      <c r="G2738">
        <f>VLOOKUP(A2738&amp;B2738&amp;C2738&amp;3&amp;E2738,average_median_rates_2_aptFINAL!A:P,16,FALSE)</f>
        <v>1925</v>
      </c>
      <c r="H2738">
        <f>IF(D2738&lt;=3,VLOOKUP(A2738&amp;D2738,[1]ratio_condo_family!$A:$F,6,FALSE),0)</f>
        <v>0</v>
      </c>
      <c r="I2738">
        <f>VLOOKUP(A2738&amp;3,[1]ratio_condo_family!$A:$F,6,FALSE)</f>
        <v>1.3939697915690996</v>
      </c>
      <c r="J2738">
        <f>VLOOKUP(A2738,[1]ratio_family_bedrooms!$A:$K,9,FALSE)</f>
        <v>1.0588235294117647</v>
      </c>
      <c r="K2738">
        <f>VLOOKUP(A2738,[1]ratio_family_bedrooms!$A:$K,10,FALSE)</f>
        <v>1.2222222222222223</v>
      </c>
      <c r="L2738">
        <f>VLOOKUP(A2738,[1]ratio_family_bedrooms!$A:$K,11,FALSE)</f>
        <v>1.5</v>
      </c>
      <c r="M2738">
        <f t="shared" si="42"/>
        <v>5208.9371182015911</v>
      </c>
    </row>
    <row r="2739" spans="1:13" x14ac:dyDescent="0.2">
      <c r="A2739">
        <v>2017</v>
      </c>
      <c r="B2739">
        <v>10</v>
      </c>
      <c r="C2739" t="s">
        <v>61</v>
      </c>
      <c r="D2739">
        <v>6</v>
      </c>
      <c r="E2739" t="s">
        <v>34</v>
      </c>
      <c r="F2739" t="e">
        <f>VLOOKUP(A2739&amp;B2739&amp;C2739&amp;D2739&amp;E2739,average_median_rates_2_aptFINAL!A:P,16,FALSE)</f>
        <v>#N/A</v>
      </c>
      <c r="G2739">
        <f>VLOOKUP(A2739&amp;B2739&amp;C2739&amp;3&amp;E2739,average_median_rates_2_aptFINAL!A:P,16,FALSE)</f>
        <v>1638</v>
      </c>
      <c r="H2739">
        <f>IF(D2739&lt;=3,VLOOKUP(A2739&amp;D2739,[1]ratio_condo_family!$A:$F,6,FALSE),0)</f>
        <v>0</v>
      </c>
      <c r="I2739">
        <f>VLOOKUP(A2739&amp;3,[1]ratio_condo_family!$A:$F,6,FALSE)</f>
        <v>1.3939697915690996</v>
      </c>
      <c r="J2739">
        <f>VLOOKUP(A2739,[1]ratio_family_bedrooms!$A:$K,9,FALSE)</f>
        <v>1.0588235294117647</v>
      </c>
      <c r="K2739">
        <f>VLOOKUP(A2739,[1]ratio_family_bedrooms!$A:$K,10,FALSE)</f>
        <v>1.2222222222222223</v>
      </c>
      <c r="L2739">
        <f>VLOOKUP(A2739,[1]ratio_family_bedrooms!$A:$K,11,FALSE)</f>
        <v>1.5</v>
      </c>
      <c r="M2739">
        <f t="shared" si="42"/>
        <v>4432.3319478515368</v>
      </c>
    </row>
    <row r="2740" spans="1:13" x14ac:dyDescent="0.2">
      <c r="A2740">
        <v>2017</v>
      </c>
      <c r="B2740">
        <v>10</v>
      </c>
      <c r="C2740" t="s">
        <v>61</v>
      </c>
      <c r="D2740">
        <v>6</v>
      </c>
      <c r="E2740" t="s">
        <v>35</v>
      </c>
      <c r="F2740" t="e">
        <f>VLOOKUP(A2740&amp;B2740&amp;C2740&amp;D2740&amp;E2740,average_median_rates_2_aptFINAL!A:P,16,FALSE)</f>
        <v>#N/A</v>
      </c>
      <c r="G2740">
        <f>VLOOKUP(A2740&amp;B2740&amp;C2740&amp;3&amp;E2740,average_median_rates_2_aptFINAL!A:P,16,FALSE)</f>
        <v>3350</v>
      </c>
      <c r="H2740">
        <f>IF(D2740&lt;=3,VLOOKUP(A2740&amp;D2740,[1]ratio_condo_family!$A:$F,6,FALSE),0)</f>
        <v>0</v>
      </c>
      <c r="I2740">
        <f>VLOOKUP(A2740&amp;3,[1]ratio_condo_family!$A:$F,6,FALSE)</f>
        <v>1.3939697915690996</v>
      </c>
      <c r="J2740">
        <f>VLOOKUP(A2740,[1]ratio_family_bedrooms!$A:$K,9,FALSE)</f>
        <v>1.0588235294117647</v>
      </c>
      <c r="K2740">
        <f>VLOOKUP(A2740,[1]ratio_family_bedrooms!$A:$K,10,FALSE)</f>
        <v>1.2222222222222223</v>
      </c>
      <c r="L2740">
        <f>VLOOKUP(A2740,[1]ratio_family_bedrooms!$A:$K,11,FALSE)</f>
        <v>1.5</v>
      </c>
      <c r="M2740">
        <f t="shared" si="42"/>
        <v>9064.9035563508223</v>
      </c>
    </row>
    <row r="2741" spans="1:13" x14ac:dyDescent="0.2">
      <c r="A2741">
        <v>2017</v>
      </c>
      <c r="B2741">
        <v>10</v>
      </c>
      <c r="C2741" t="s">
        <v>61</v>
      </c>
      <c r="D2741">
        <v>6</v>
      </c>
      <c r="E2741" t="s">
        <v>36</v>
      </c>
      <c r="F2741" t="e">
        <f>VLOOKUP(A2741&amp;B2741&amp;C2741&amp;D2741&amp;E2741,average_median_rates_2_aptFINAL!A:P,16,FALSE)</f>
        <v>#N/A</v>
      </c>
      <c r="G2741">
        <f>VLOOKUP(A2741&amp;B2741&amp;C2741&amp;3&amp;E2741,average_median_rates_2_aptFINAL!A:P,16,FALSE)</f>
        <v>1525</v>
      </c>
      <c r="H2741">
        <f>IF(D2741&lt;=3,VLOOKUP(A2741&amp;D2741,[1]ratio_condo_family!$A:$F,6,FALSE),0)</f>
        <v>0</v>
      </c>
      <c r="I2741">
        <f>VLOOKUP(A2741&amp;3,[1]ratio_condo_family!$A:$F,6,FALSE)</f>
        <v>1.3939697915690996</v>
      </c>
      <c r="J2741">
        <f>VLOOKUP(A2741,[1]ratio_family_bedrooms!$A:$K,9,FALSE)</f>
        <v>1.0588235294117647</v>
      </c>
      <c r="K2741">
        <f>VLOOKUP(A2741,[1]ratio_family_bedrooms!$A:$K,10,FALSE)</f>
        <v>1.2222222222222223</v>
      </c>
      <c r="L2741">
        <f>VLOOKUP(A2741,[1]ratio_family_bedrooms!$A:$K,11,FALSE)</f>
        <v>1.5</v>
      </c>
      <c r="M2741">
        <f t="shared" si="42"/>
        <v>4126.5605741597019</v>
      </c>
    </row>
    <row r="2742" spans="1:13" x14ac:dyDescent="0.2">
      <c r="A2742">
        <v>2017</v>
      </c>
      <c r="B2742">
        <v>10</v>
      </c>
      <c r="C2742" t="s">
        <v>61</v>
      </c>
      <c r="D2742">
        <v>6</v>
      </c>
      <c r="E2742" t="s">
        <v>37</v>
      </c>
      <c r="F2742" t="e">
        <f>VLOOKUP(A2742&amp;B2742&amp;C2742&amp;D2742&amp;E2742,average_median_rates_2_aptFINAL!A:P,16,FALSE)</f>
        <v>#N/A</v>
      </c>
      <c r="G2742">
        <f>VLOOKUP(A2742&amp;B2742&amp;C2742&amp;3&amp;E2742,average_median_rates_2_aptFINAL!A:P,16,FALSE)</f>
        <v>1145</v>
      </c>
      <c r="H2742">
        <f>IF(D2742&lt;=3,VLOOKUP(A2742&amp;D2742,[1]ratio_condo_family!$A:$F,6,FALSE),0)</f>
        <v>0</v>
      </c>
      <c r="I2742">
        <f>VLOOKUP(A2742&amp;3,[1]ratio_condo_family!$A:$F,6,FALSE)</f>
        <v>1.3939697915690996</v>
      </c>
      <c r="J2742">
        <f>VLOOKUP(A2742,[1]ratio_family_bedrooms!$A:$K,9,FALSE)</f>
        <v>1.0588235294117647</v>
      </c>
      <c r="K2742">
        <f>VLOOKUP(A2742,[1]ratio_family_bedrooms!$A:$K,10,FALSE)</f>
        <v>1.2222222222222223</v>
      </c>
      <c r="L2742">
        <f>VLOOKUP(A2742,[1]ratio_family_bedrooms!$A:$K,11,FALSE)</f>
        <v>1.5</v>
      </c>
      <c r="M2742">
        <f t="shared" si="42"/>
        <v>3098.3028573199081</v>
      </c>
    </row>
    <row r="2743" spans="1:13" x14ac:dyDescent="0.2">
      <c r="A2743">
        <v>2017</v>
      </c>
      <c r="B2743">
        <v>10</v>
      </c>
      <c r="C2743" t="s">
        <v>61</v>
      </c>
      <c r="D2743">
        <v>6</v>
      </c>
      <c r="E2743" t="s">
        <v>38</v>
      </c>
      <c r="F2743" t="e">
        <f>VLOOKUP(A2743&amp;B2743&amp;C2743&amp;D2743&amp;E2743,average_median_rates_2_aptFINAL!A:P,16,FALSE)</f>
        <v>#N/A</v>
      </c>
      <c r="G2743">
        <f>VLOOKUP(A2743&amp;B2743&amp;C2743&amp;3&amp;E2743,average_median_rates_2_aptFINAL!A:P,16,FALSE)</f>
        <v>1175</v>
      </c>
      <c r="H2743">
        <f>IF(D2743&lt;=3,VLOOKUP(A2743&amp;D2743,[1]ratio_condo_family!$A:$F,6,FALSE),0)</f>
        <v>0</v>
      </c>
      <c r="I2743">
        <f>VLOOKUP(A2743&amp;3,[1]ratio_condo_family!$A:$F,6,FALSE)</f>
        <v>1.3939697915690996</v>
      </c>
      <c r="J2743">
        <f>VLOOKUP(A2743,[1]ratio_family_bedrooms!$A:$K,9,FALSE)</f>
        <v>1.0588235294117647</v>
      </c>
      <c r="K2743">
        <f>VLOOKUP(A2743,[1]ratio_family_bedrooms!$A:$K,10,FALSE)</f>
        <v>1.2222222222222223</v>
      </c>
      <c r="L2743">
        <f>VLOOKUP(A2743,[1]ratio_family_bedrooms!$A:$K,11,FALSE)</f>
        <v>1.5</v>
      </c>
      <c r="M2743">
        <f t="shared" si="42"/>
        <v>3179.4810981230494</v>
      </c>
    </row>
    <row r="2744" spans="1:13" x14ac:dyDescent="0.2">
      <c r="A2744">
        <v>2017</v>
      </c>
      <c r="B2744">
        <v>10</v>
      </c>
      <c r="C2744" t="s">
        <v>61</v>
      </c>
      <c r="D2744">
        <v>6</v>
      </c>
      <c r="E2744" t="s">
        <v>39</v>
      </c>
      <c r="F2744" t="e">
        <f>VLOOKUP(A2744&amp;B2744&amp;C2744&amp;D2744&amp;E2744,average_median_rates_2_aptFINAL!A:P,16,FALSE)</f>
        <v>#N/A</v>
      </c>
      <c r="G2744">
        <f>VLOOKUP(A2744&amp;B2744&amp;C2744&amp;3&amp;E2744,average_median_rates_2_aptFINAL!A:P,16,FALSE)</f>
        <v>1638.1664032188601</v>
      </c>
      <c r="H2744">
        <f>IF(D2744&lt;=3,VLOOKUP(A2744&amp;D2744,[1]ratio_condo_family!$A:$F,6,FALSE),0)</f>
        <v>0</v>
      </c>
      <c r="I2744">
        <f>VLOOKUP(A2744&amp;3,[1]ratio_condo_family!$A:$F,6,FALSE)</f>
        <v>1.3939697915690996</v>
      </c>
      <c r="J2744">
        <f>VLOOKUP(A2744,[1]ratio_family_bedrooms!$A:$K,9,FALSE)</f>
        <v>1.0588235294117647</v>
      </c>
      <c r="K2744">
        <f>VLOOKUP(A2744,[1]ratio_family_bedrooms!$A:$K,10,FALSE)</f>
        <v>1.2222222222222223</v>
      </c>
      <c r="L2744">
        <f>VLOOKUP(A2744,[1]ratio_family_bedrooms!$A:$K,11,FALSE)</f>
        <v>1.5</v>
      </c>
      <c r="M2744">
        <f t="shared" si="42"/>
        <v>4432.7822252039041</v>
      </c>
    </row>
    <row r="2745" spans="1:13" x14ac:dyDescent="0.2">
      <c r="A2745">
        <v>2017</v>
      </c>
      <c r="B2745">
        <v>10</v>
      </c>
      <c r="C2745" t="s">
        <v>61</v>
      </c>
      <c r="D2745">
        <v>6</v>
      </c>
      <c r="E2745" t="s">
        <v>40</v>
      </c>
      <c r="F2745" t="e">
        <f>VLOOKUP(A2745&amp;B2745&amp;C2745&amp;D2745&amp;E2745,average_median_rates_2_aptFINAL!A:P,16,FALSE)</f>
        <v>#N/A</v>
      </c>
      <c r="G2745">
        <f>VLOOKUP(A2745&amp;B2745&amp;C2745&amp;3&amp;E2745,average_median_rates_2_aptFINAL!A:P,16,FALSE)</f>
        <v>1475</v>
      </c>
      <c r="H2745">
        <f>IF(D2745&lt;=3,VLOOKUP(A2745&amp;D2745,[1]ratio_condo_family!$A:$F,6,FALSE),0)</f>
        <v>0</v>
      </c>
      <c r="I2745">
        <f>VLOOKUP(A2745&amp;3,[1]ratio_condo_family!$A:$F,6,FALSE)</f>
        <v>1.3939697915690996</v>
      </c>
      <c r="J2745">
        <f>VLOOKUP(A2745,[1]ratio_family_bedrooms!$A:$K,9,FALSE)</f>
        <v>1.0588235294117647</v>
      </c>
      <c r="K2745">
        <f>VLOOKUP(A2745,[1]ratio_family_bedrooms!$A:$K,10,FALSE)</f>
        <v>1.2222222222222223</v>
      </c>
      <c r="L2745">
        <f>VLOOKUP(A2745,[1]ratio_family_bedrooms!$A:$K,11,FALSE)</f>
        <v>1.5</v>
      </c>
      <c r="M2745">
        <f t="shared" si="42"/>
        <v>3991.2635061544665</v>
      </c>
    </row>
    <row r="2746" spans="1:13" x14ac:dyDescent="0.2">
      <c r="A2746">
        <v>2017</v>
      </c>
      <c r="B2746">
        <v>10</v>
      </c>
      <c r="C2746" t="s">
        <v>61</v>
      </c>
      <c r="D2746">
        <v>6</v>
      </c>
      <c r="E2746" t="s">
        <v>41</v>
      </c>
      <c r="F2746" t="e">
        <f>VLOOKUP(A2746&amp;B2746&amp;C2746&amp;D2746&amp;E2746,average_median_rates_2_aptFINAL!A:P,16,FALSE)</f>
        <v>#N/A</v>
      </c>
      <c r="G2746">
        <f>VLOOKUP(A2746&amp;B2746&amp;C2746&amp;3&amp;E2746,average_median_rates_2_aptFINAL!A:P,16,FALSE)</f>
        <v>1340</v>
      </c>
      <c r="H2746">
        <f>IF(D2746&lt;=3,VLOOKUP(A2746&amp;D2746,[1]ratio_condo_family!$A:$F,6,FALSE),0)</f>
        <v>0</v>
      </c>
      <c r="I2746">
        <f>VLOOKUP(A2746&amp;3,[1]ratio_condo_family!$A:$F,6,FALSE)</f>
        <v>1.3939697915690996</v>
      </c>
      <c r="J2746">
        <f>VLOOKUP(A2746,[1]ratio_family_bedrooms!$A:$K,9,FALSE)</f>
        <v>1.0588235294117647</v>
      </c>
      <c r="K2746">
        <f>VLOOKUP(A2746,[1]ratio_family_bedrooms!$A:$K,10,FALSE)</f>
        <v>1.2222222222222223</v>
      </c>
      <c r="L2746">
        <f>VLOOKUP(A2746,[1]ratio_family_bedrooms!$A:$K,11,FALSE)</f>
        <v>1.5</v>
      </c>
      <c r="M2746">
        <f t="shared" si="42"/>
        <v>3625.9614225403284</v>
      </c>
    </row>
    <row r="2747" spans="1:13" x14ac:dyDescent="0.2">
      <c r="A2747">
        <v>2017</v>
      </c>
      <c r="B2747">
        <v>10</v>
      </c>
      <c r="C2747" t="s">
        <v>61</v>
      </c>
      <c r="D2747">
        <v>6</v>
      </c>
      <c r="E2747" t="s">
        <v>42</v>
      </c>
      <c r="F2747" t="e">
        <f>VLOOKUP(A2747&amp;B2747&amp;C2747&amp;D2747&amp;E2747,average_median_rates_2_aptFINAL!A:P,16,FALSE)</f>
        <v>#N/A</v>
      </c>
      <c r="G2747">
        <f>VLOOKUP(A2747&amp;B2747&amp;C2747&amp;3&amp;E2747,average_median_rates_2_aptFINAL!A:P,16,FALSE)</f>
        <v>1300</v>
      </c>
      <c r="H2747">
        <f>IF(D2747&lt;=3,VLOOKUP(A2747&amp;D2747,[1]ratio_condo_family!$A:$F,6,FALSE),0)</f>
        <v>0</v>
      </c>
      <c r="I2747">
        <f>VLOOKUP(A2747&amp;3,[1]ratio_condo_family!$A:$F,6,FALSE)</f>
        <v>1.3939697915690996</v>
      </c>
      <c r="J2747">
        <f>VLOOKUP(A2747,[1]ratio_family_bedrooms!$A:$K,9,FALSE)</f>
        <v>1.0588235294117647</v>
      </c>
      <c r="K2747">
        <f>VLOOKUP(A2747,[1]ratio_family_bedrooms!$A:$K,10,FALSE)</f>
        <v>1.2222222222222223</v>
      </c>
      <c r="L2747">
        <f>VLOOKUP(A2747,[1]ratio_family_bedrooms!$A:$K,11,FALSE)</f>
        <v>1.5</v>
      </c>
      <c r="M2747">
        <f t="shared" si="42"/>
        <v>3517.7237681361394</v>
      </c>
    </row>
    <row r="2748" spans="1:13" x14ac:dyDescent="0.2">
      <c r="A2748">
        <v>2017</v>
      </c>
      <c r="B2748">
        <v>10</v>
      </c>
      <c r="C2748" t="s">
        <v>61</v>
      </c>
      <c r="D2748">
        <v>6</v>
      </c>
      <c r="E2748" t="s">
        <v>43</v>
      </c>
      <c r="F2748" t="e">
        <f>VLOOKUP(A2748&amp;B2748&amp;C2748&amp;D2748&amp;E2748,average_median_rates_2_aptFINAL!A:P,16,FALSE)</f>
        <v>#N/A</v>
      </c>
      <c r="G2748">
        <f>VLOOKUP(A2748&amp;B2748&amp;C2748&amp;3&amp;E2748,average_median_rates_2_aptFINAL!A:P,16,FALSE)</f>
        <v>1500</v>
      </c>
      <c r="H2748">
        <f>IF(D2748&lt;=3,VLOOKUP(A2748&amp;D2748,[1]ratio_condo_family!$A:$F,6,FALSE),0)</f>
        <v>0</v>
      </c>
      <c r="I2748">
        <f>VLOOKUP(A2748&amp;3,[1]ratio_condo_family!$A:$F,6,FALSE)</f>
        <v>1.3939697915690996</v>
      </c>
      <c r="J2748">
        <f>VLOOKUP(A2748,[1]ratio_family_bedrooms!$A:$K,9,FALSE)</f>
        <v>1.0588235294117647</v>
      </c>
      <c r="K2748">
        <f>VLOOKUP(A2748,[1]ratio_family_bedrooms!$A:$K,10,FALSE)</f>
        <v>1.2222222222222223</v>
      </c>
      <c r="L2748">
        <f>VLOOKUP(A2748,[1]ratio_family_bedrooms!$A:$K,11,FALSE)</f>
        <v>1.5</v>
      </c>
      <c r="M2748">
        <f t="shared" si="42"/>
        <v>4058.9120401570844</v>
      </c>
    </row>
    <row r="2749" spans="1:13" x14ac:dyDescent="0.2">
      <c r="A2749">
        <v>2017</v>
      </c>
      <c r="B2749">
        <v>10</v>
      </c>
      <c r="C2749" t="s">
        <v>61</v>
      </c>
      <c r="D2749">
        <v>6</v>
      </c>
      <c r="E2749" t="s">
        <v>60</v>
      </c>
      <c r="F2749" t="e">
        <f>VLOOKUP(A2749&amp;B2749&amp;C2749&amp;D2749&amp;E2749,average_median_rates_2_aptFINAL!A:P,16,FALSE)</f>
        <v>#N/A</v>
      </c>
      <c r="G2749">
        <f>VLOOKUP(A2749&amp;B2749&amp;C2749&amp;3&amp;E2749,average_median_rates_2_aptFINAL!A:P,16,FALSE)</f>
        <v>1589.6680557551401</v>
      </c>
      <c r="H2749">
        <f>IF(D2749&lt;=3,VLOOKUP(A2749&amp;D2749,[1]ratio_condo_family!$A:$F,6,FALSE),0)</f>
        <v>0</v>
      </c>
      <c r="I2749">
        <f>VLOOKUP(A2749&amp;3,[1]ratio_condo_family!$A:$F,6,FALSE)</f>
        <v>1.3939697915690996</v>
      </c>
      <c r="J2749">
        <f>VLOOKUP(A2749,[1]ratio_family_bedrooms!$A:$K,9,FALSE)</f>
        <v>1.0588235294117647</v>
      </c>
      <c r="K2749">
        <f>VLOOKUP(A2749,[1]ratio_family_bedrooms!$A:$K,10,FALSE)</f>
        <v>1.2222222222222223</v>
      </c>
      <c r="L2749">
        <f>VLOOKUP(A2749,[1]ratio_family_bedrooms!$A:$K,11,FALSE)</f>
        <v>1.5</v>
      </c>
      <c r="M2749">
        <f t="shared" si="42"/>
        <v>4301.5485409050943</v>
      </c>
    </row>
    <row r="2750" spans="1:13" x14ac:dyDescent="0.2">
      <c r="A2750">
        <v>2016</v>
      </c>
      <c r="B2750">
        <v>10</v>
      </c>
      <c r="C2750" t="s">
        <v>59</v>
      </c>
      <c r="D2750">
        <v>4</v>
      </c>
      <c r="E2750" t="s">
        <v>16</v>
      </c>
      <c r="F2750" t="e">
        <f>VLOOKUP(A2750&amp;B2750&amp;C2750&amp;D2750&amp;E2750,average_median_rates_2_aptFINAL!A:P,16,FALSE)</f>
        <v>#N/A</v>
      </c>
      <c r="G2750">
        <f>VLOOKUP(A2750&amp;B2750&amp;C2750&amp;3&amp;E2750,average_median_rates_2_aptFINAL!A:P,16,FALSE)</f>
        <v>2661.0190763052201</v>
      </c>
      <c r="H2750">
        <f>IF(D2750&lt;=3,VLOOKUP(A2750&amp;D2750,[1]ratio_condo_family!$A:$F,6,FALSE),0)</f>
        <v>0</v>
      </c>
      <c r="I2750">
        <f>VLOOKUP(A2750&amp;3,[1]ratio_condo_family!$A:$F,6,FALSE)</f>
        <v>1.5503805282984133</v>
      </c>
      <c r="J2750">
        <f>VLOOKUP(A2750,[1]ratio_family_bedrooms!$A:$K,9,FALSE)</f>
        <v>1.0588235294117647</v>
      </c>
      <c r="K2750">
        <f>VLOOKUP(A2750,[1]ratio_family_bedrooms!$A:$K,10,FALSE)</f>
        <v>1.2222222222222221</v>
      </c>
      <c r="L2750">
        <f>VLOOKUP(A2750,[1]ratio_family_bedrooms!$A:$K,11,FALSE)</f>
        <v>1.5000000000000002</v>
      </c>
      <c r="M2750">
        <f t="shared" si="42"/>
        <v>4368.2740531774343</v>
      </c>
    </row>
    <row r="2751" spans="1:13" x14ac:dyDescent="0.2">
      <c r="A2751">
        <v>2016</v>
      </c>
      <c r="B2751">
        <v>10</v>
      </c>
      <c r="C2751" t="s">
        <v>59</v>
      </c>
      <c r="D2751">
        <v>4</v>
      </c>
      <c r="E2751" t="s">
        <v>17</v>
      </c>
      <c r="F2751" t="e">
        <f>VLOOKUP(A2751&amp;B2751&amp;C2751&amp;D2751&amp;E2751,average_median_rates_2_aptFINAL!A:P,16,FALSE)</f>
        <v>#N/A</v>
      </c>
      <c r="G2751">
        <f>VLOOKUP(A2751&amp;B2751&amp;C2751&amp;3&amp;E2751,average_median_rates_2_aptFINAL!A:P,16,FALSE)</f>
        <v>3105</v>
      </c>
      <c r="H2751">
        <f>IF(D2751&lt;=3,VLOOKUP(A2751&amp;D2751,[1]ratio_condo_family!$A:$F,6,FALSE),0)</f>
        <v>0</v>
      </c>
      <c r="I2751">
        <f>VLOOKUP(A2751&amp;3,[1]ratio_condo_family!$A:$F,6,FALSE)</f>
        <v>1.5503805282984133</v>
      </c>
      <c r="J2751">
        <f>VLOOKUP(A2751,[1]ratio_family_bedrooms!$A:$K,9,FALSE)</f>
        <v>1.0588235294117647</v>
      </c>
      <c r="K2751">
        <f>VLOOKUP(A2751,[1]ratio_family_bedrooms!$A:$K,10,FALSE)</f>
        <v>1.2222222222222221</v>
      </c>
      <c r="L2751">
        <f>VLOOKUP(A2751,[1]ratio_family_bedrooms!$A:$K,11,FALSE)</f>
        <v>1.5000000000000002</v>
      </c>
      <c r="M2751">
        <f t="shared" si="42"/>
        <v>5097.1039839175482</v>
      </c>
    </row>
    <row r="2752" spans="1:13" x14ac:dyDescent="0.2">
      <c r="A2752">
        <v>2016</v>
      </c>
      <c r="B2752">
        <v>10</v>
      </c>
      <c r="C2752" t="s">
        <v>59</v>
      </c>
      <c r="D2752">
        <v>4</v>
      </c>
      <c r="E2752" t="s">
        <v>19</v>
      </c>
      <c r="F2752" t="e">
        <f>VLOOKUP(A2752&amp;B2752&amp;C2752&amp;D2752&amp;E2752,average_median_rates_2_aptFINAL!A:P,16,FALSE)</f>
        <v>#N/A</v>
      </c>
      <c r="G2752">
        <f>VLOOKUP(A2752&amp;B2752&amp;C2752&amp;3&amp;E2752,average_median_rates_2_aptFINAL!A:P,16,FALSE)</f>
        <v>2199</v>
      </c>
      <c r="H2752">
        <f>IF(D2752&lt;=3,VLOOKUP(A2752&amp;D2752,[1]ratio_condo_family!$A:$F,6,FALSE),0)</f>
        <v>0</v>
      </c>
      <c r="I2752">
        <f>VLOOKUP(A2752&amp;3,[1]ratio_condo_family!$A:$F,6,FALSE)</f>
        <v>1.5503805282984133</v>
      </c>
      <c r="J2752">
        <f>VLOOKUP(A2752,[1]ratio_family_bedrooms!$A:$K,9,FALSE)</f>
        <v>1.0588235294117647</v>
      </c>
      <c r="K2752">
        <f>VLOOKUP(A2752,[1]ratio_family_bedrooms!$A:$K,10,FALSE)</f>
        <v>1.2222222222222221</v>
      </c>
      <c r="L2752">
        <f>VLOOKUP(A2752,[1]ratio_family_bedrooms!$A:$K,11,FALSE)</f>
        <v>1.5000000000000002</v>
      </c>
      <c r="M2752">
        <f t="shared" si="42"/>
        <v>3609.833063006341</v>
      </c>
    </row>
    <row r="2753" spans="1:13" x14ac:dyDescent="0.2">
      <c r="A2753">
        <v>2016</v>
      </c>
      <c r="B2753">
        <v>10</v>
      </c>
      <c r="C2753" t="s">
        <v>59</v>
      </c>
      <c r="D2753">
        <v>4</v>
      </c>
      <c r="E2753" t="s">
        <v>20</v>
      </c>
      <c r="F2753" t="e">
        <f>VLOOKUP(A2753&amp;B2753&amp;C2753&amp;D2753&amp;E2753,average_median_rates_2_aptFINAL!A:P,16,FALSE)</f>
        <v>#N/A</v>
      </c>
      <c r="G2753">
        <f>VLOOKUP(A2753&amp;B2753&amp;C2753&amp;3&amp;E2753,average_median_rates_2_aptFINAL!A:P,16,FALSE)</f>
        <v>2665</v>
      </c>
      <c r="H2753">
        <f>IF(D2753&lt;=3,VLOOKUP(A2753&amp;D2753,[1]ratio_condo_family!$A:$F,6,FALSE),0)</f>
        <v>0</v>
      </c>
      <c r="I2753">
        <f>VLOOKUP(A2753&amp;3,[1]ratio_condo_family!$A:$F,6,FALSE)</f>
        <v>1.5503805282984133</v>
      </c>
      <c r="J2753">
        <f>VLOOKUP(A2753,[1]ratio_family_bedrooms!$A:$K,9,FALSE)</f>
        <v>1.0588235294117647</v>
      </c>
      <c r="K2753">
        <f>VLOOKUP(A2753,[1]ratio_family_bedrooms!$A:$K,10,FALSE)</f>
        <v>1.2222222222222221</v>
      </c>
      <c r="L2753">
        <f>VLOOKUP(A2753,[1]ratio_family_bedrooms!$A:$K,11,FALSE)</f>
        <v>1.5000000000000002</v>
      </c>
      <c r="M2753">
        <f t="shared" si="42"/>
        <v>4374.8090554396995</v>
      </c>
    </row>
    <row r="2754" spans="1:13" x14ac:dyDescent="0.2">
      <c r="A2754">
        <v>2016</v>
      </c>
      <c r="B2754">
        <v>10</v>
      </c>
      <c r="C2754" t="s">
        <v>59</v>
      </c>
      <c r="D2754">
        <v>4</v>
      </c>
      <c r="E2754" t="s">
        <v>21</v>
      </c>
      <c r="F2754" t="e">
        <f>VLOOKUP(A2754&amp;B2754&amp;C2754&amp;D2754&amp;E2754,average_median_rates_2_aptFINAL!A:P,16,FALSE)</f>
        <v>#N/A</v>
      </c>
      <c r="G2754">
        <f>VLOOKUP(A2754&amp;B2754&amp;C2754&amp;3&amp;E2754,average_median_rates_2_aptFINAL!A:P,16,FALSE)</f>
        <v>2697</v>
      </c>
      <c r="H2754">
        <f>IF(D2754&lt;=3,VLOOKUP(A2754&amp;D2754,[1]ratio_condo_family!$A:$F,6,FALSE),0)</f>
        <v>0</v>
      </c>
      <c r="I2754">
        <f>VLOOKUP(A2754&amp;3,[1]ratio_condo_family!$A:$F,6,FALSE)</f>
        <v>1.5503805282984133</v>
      </c>
      <c r="J2754">
        <f>VLOOKUP(A2754,[1]ratio_family_bedrooms!$A:$K,9,FALSE)</f>
        <v>1.0588235294117647</v>
      </c>
      <c r="K2754">
        <f>VLOOKUP(A2754,[1]ratio_family_bedrooms!$A:$K,10,FALSE)</f>
        <v>1.2222222222222221</v>
      </c>
      <c r="L2754">
        <f>VLOOKUP(A2754,[1]ratio_family_bedrooms!$A:$K,11,FALSE)</f>
        <v>1.5000000000000002</v>
      </c>
      <c r="M2754">
        <f t="shared" si="42"/>
        <v>4427.3395956926333</v>
      </c>
    </row>
    <row r="2755" spans="1:13" x14ac:dyDescent="0.2">
      <c r="A2755">
        <v>2016</v>
      </c>
      <c r="B2755">
        <v>10</v>
      </c>
      <c r="C2755" t="s">
        <v>59</v>
      </c>
      <c r="D2755">
        <v>4</v>
      </c>
      <c r="E2755" t="s">
        <v>23</v>
      </c>
      <c r="F2755" t="e">
        <f>VLOOKUP(A2755&amp;B2755&amp;C2755&amp;D2755&amp;E2755,average_median_rates_2_aptFINAL!A:P,16,FALSE)</f>
        <v>#N/A</v>
      </c>
      <c r="G2755">
        <f>VLOOKUP(A2755&amp;B2755&amp;C2755&amp;3&amp;E2755,average_median_rates_2_aptFINAL!A:P,16,FALSE)</f>
        <v>1394</v>
      </c>
      <c r="H2755">
        <f>IF(D2755&lt;=3,VLOOKUP(A2755&amp;D2755,[1]ratio_condo_family!$A:$F,6,FALSE),0)</f>
        <v>0</v>
      </c>
      <c r="I2755">
        <f>VLOOKUP(A2755&amp;3,[1]ratio_condo_family!$A:$F,6,FALSE)</f>
        <v>1.5503805282984133</v>
      </c>
      <c r="J2755">
        <f>VLOOKUP(A2755,[1]ratio_family_bedrooms!$A:$K,9,FALSE)</f>
        <v>1.0588235294117647</v>
      </c>
      <c r="K2755">
        <f>VLOOKUP(A2755,[1]ratio_family_bedrooms!$A:$K,10,FALSE)</f>
        <v>1.2222222222222221</v>
      </c>
      <c r="L2755">
        <f>VLOOKUP(A2755,[1]ratio_family_bedrooms!$A:$K,11,FALSE)</f>
        <v>1.5000000000000002</v>
      </c>
      <c r="M2755">
        <f t="shared" ref="M2755:M2818" si="43">IF(D2755&lt;=3,F2755*H2755,IF(D2755=4,G2755*I2755*J2755,IF(D2755=5,G2755*I2755*J2755*K2755,IF(D2755=6,G2755*I2755*J2755*K2755*L2755,0))))</f>
        <v>2288.3616597684581</v>
      </c>
    </row>
    <row r="2756" spans="1:13" x14ac:dyDescent="0.2">
      <c r="A2756">
        <v>2016</v>
      </c>
      <c r="B2756">
        <v>10</v>
      </c>
      <c r="C2756" t="s">
        <v>59</v>
      </c>
      <c r="D2756">
        <v>4</v>
      </c>
      <c r="E2756" t="s">
        <v>24</v>
      </c>
      <c r="F2756" t="e">
        <f>VLOOKUP(A2756&amp;B2756&amp;C2756&amp;D2756&amp;E2756,average_median_rates_2_aptFINAL!A:P,16,FALSE)</f>
        <v>#N/A</v>
      </c>
      <c r="G2756">
        <f>VLOOKUP(A2756&amp;B2756&amp;C2756&amp;3&amp;E2756,average_median_rates_2_aptFINAL!A:P,16,FALSE)</f>
        <v>1667</v>
      </c>
      <c r="H2756">
        <f>IF(D2756&lt;=3,VLOOKUP(A2756&amp;D2756,[1]ratio_condo_family!$A:$F,6,FALSE),0)</f>
        <v>0</v>
      </c>
      <c r="I2756">
        <f>VLOOKUP(A2756&amp;3,[1]ratio_condo_family!$A:$F,6,FALSE)</f>
        <v>1.5503805282984133</v>
      </c>
      <c r="J2756">
        <f>VLOOKUP(A2756,[1]ratio_family_bedrooms!$A:$K,9,FALSE)</f>
        <v>1.0588235294117647</v>
      </c>
      <c r="K2756">
        <f>VLOOKUP(A2756,[1]ratio_family_bedrooms!$A:$K,10,FALSE)</f>
        <v>1.2222222222222221</v>
      </c>
      <c r="L2756">
        <f>VLOOKUP(A2756,[1]ratio_family_bedrooms!$A:$K,11,FALSE)</f>
        <v>1.5000000000000002</v>
      </c>
      <c r="M2756">
        <f t="shared" si="43"/>
        <v>2736.5128313013051</v>
      </c>
    </row>
    <row r="2757" spans="1:13" x14ac:dyDescent="0.2">
      <c r="A2757">
        <v>2016</v>
      </c>
      <c r="B2757">
        <v>10</v>
      </c>
      <c r="C2757" t="s">
        <v>59</v>
      </c>
      <c r="D2757">
        <v>4</v>
      </c>
      <c r="E2757" t="s">
        <v>25</v>
      </c>
      <c r="F2757" t="e">
        <f>VLOOKUP(A2757&amp;B2757&amp;C2757&amp;D2757&amp;E2757,average_median_rates_2_aptFINAL!A:P,16,FALSE)</f>
        <v>#N/A</v>
      </c>
      <c r="G2757">
        <f>VLOOKUP(A2757&amp;B2757&amp;C2757&amp;3&amp;E2757,average_median_rates_2_aptFINAL!A:P,16,FALSE)</f>
        <v>1393</v>
      </c>
      <c r="H2757">
        <f>IF(D2757&lt;=3,VLOOKUP(A2757&amp;D2757,[1]ratio_condo_family!$A:$F,6,FALSE),0)</f>
        <v>0</v>
      </c>
      <c r="I2757">
        <f>VLOOKUP(A2757&amp;3,[1]ratio_condo_family!$A:$F,6,FALSE)</f>
        <v>1.5503805282984133</v>
      </c>
      <c r="J2757">
        <f>VLOOKUP(A2757,[1]ratio_family_bedrooms!$A:$K,9,FALSE)</f>
        <v>1.0588235294117647</v>
      </c>
      <c r="K2757">
        <f>VLOOKUP(A2757,[1]ratio_family_bedrooms!$A:$K,10,FALSE)</f>
        <v>1.2222222222222221</v>
      </c>
      <c r="L2757">
        <f>VLOOKUP(A2757,[1]ratio_family_bedrooms!$A:$K,11,FALSE)</f>
        <v>1.5000000000000002</v>
      </c>
      <c r="M2757">
        <f t="shared" si="43"/>
        <v>2286.720080385554</v>
      </c>
    </row>
    <row r="2758" spans="1:13" x14ac:dyDescent="0.2">
      <c r="A2758">
        <v>2016</v>
      </c>
      <c r="B2758">
        <v>10</v>
      </c>
      <c r="C2758" t="s">
        <v>59</v>
      </c>
      <c r="D2758">
        <v>4</v>
      </c>
      <c r="E2758" t="s">
        <v>26</v>
      </c>
      <c r="F2758" t="e">
        <f>VLOOKUP(A2758&amp;B2758&amp;C2758&amp;D2758&amp;E2758,average_median_rates_2_aptFINAL!A:P,16,FALSE)</f>
        <v>#N/A</v>
      </c>
      <c r="G2758">
        <f>VLOOKUP(A2758&amp;B2758&amp;C2758&amp;3&amp;E2758,average_median_rates_2_aptFINAL!A:P,16,FALSE)</f>
        <v>1272</v>
      </c>
      <c r="H2758">
        <f>IF(D2758&lt;=3,VLOOKUP(A2758&amp;D2758,[1]ratio_condo_family!$A:$F,6,FALSE),0)</f>
        <v>0</v>
      </c>
      <c r="I2758">
        <f>VLOOKUP(A2758&amp;3,[1]ratio_condo_family!$A:$F,6,FALSE)</f>
        <v>1.5503805282984133</v>
      </c>
      <c r="J2758">
        <f>VLOOKUP(A2758,[1]ratio_family_bedrooms!$A:$K,9,FALSE)</f>
        <v>1.0588235294117647</v>
      </c>
      <c r="K2758">
        <f>VLOOKUP(A2758,[1]ratio_family_bedrooms!$A:$K,10,FALSE)</f>
        <v>1.2222222222222221</v>
      </c>
      <c r="L2758">
        <f>VLOOKUP(A2758,[1]ratio_family_bedrooms!$A:$K,11,FALSE)</f>
        <v>1.5000000000000002</v>
      </c>
      <c r="M2758">
        <f t="shared" si="43"/>
        <v>2088.0889750541455</v>
      </c>
    </row>
    <row r="2759" spans="1:13" x14ac:dyDescent="0.2">
      <c r="A2759">
        <v>2016</v>
      </c>
      <c r="B2759">
        <v>10</v>
      </c>
      <c r="C2759" t="s">
        <v>59</v>
      </c>
      <c r="D2759">
        <v>4</v>
      </c>
      <c r="E2759" t="s">
        <v>27</v>
      </c>
      <c r="F2759" t="e">
        <f>VLOOKUP(A2759&amp;B2759&amp;C2759&amp;D2759&amp;E2759,average_median_rates_2_aptFINAL!A:P,16,FALSE)</f>
        <v>#N/A</v>
      </c>
      <c r="G2759">
        <f>VLOOKUP(A2759&amp;B2759&amp;C2759&amp;3&amp;E2759,average_median_rates_2_aptFINAL!A:P,16,FALSE)</f>
        <v>2358</v>
      </c>
      <c r="H2759">
        <f>IF(D2759&lt;=3,VLOOKUP(A2759&amp;D2759,[1]ratio_condo_family!$A:$F,6,FALSE),0)</f>
        <v>0</v>
      </c>
      <c r="I2759">
        <f>VLOOKUP(A2759&amp;3,[1]ratio_condo_family!$A:$F,6,FALSE)</f>
        <v>1.5503805282984133</v>
      </c>
      <c r="J2759">
        <f>VLOOKUP(A2759,[1]ratio_family_bedrooms!$A:$K,9,FALSE)</f>
        <v>1.0588235294117647</v>
      </c>
      <c r="K2759">
        <f>VLOOKUP(A2759,[1]ratio_family_bedrooms!$A:$K,10,FALSE)</f>
        <v>1.2222222222222221</v>
      </c>
      <c r="L2759">
        <f>VLOOKUP(A2759,[1]ratio_family_bedrooms!$A:$K,11,FALSE)</f>
        <v>1.5000000000000002</v>
      </c>
      <c r="M2759">
        <f t="shared" si="43"/>
        <v>3870.8441848881093</v>
      </c>
    </row>
    <row r="2760" spans="1:13" x14ac:dyDescent="0.2">
      <c r="A2760">
        <v>2016</v>
      </c>
      <c r="B2760">
        <v>10</v>
      </c>
      <c r="C2760" t="s">
        <v>59</v>
      </c>
      <c r="D2760">
        <v>4</v>
      </c>
      <c r="E2760" t="s">
        <v>28</v>
      </c>
      <c r="F2760" t="e">
        <f>VLOOKUP(A2760&amp;B2760&amp;C2760&amp;D2760&amp;E2760,average_median_rates_2_aptFINAL!A:P,16,FALSE)</f>
        <v>#N/A</v>
      </c>
      <c r="G2760">
        <f>VLOOKUP(A2760&amp;B2760&amp;C2760&amp;3&amp;E2760,average_median_rates_2_aptFINAL!A:P,16,FALSE)</f>
        <v>1741</v>
      </c>
      <c r="H2760">
        <f>IF(D2760&lt;=3,VLOOKUP(A2760&amp;D2760,[1]ratio_condo_family!$A:$F,6,FALSE),0)</f>
        <v>0</v>
      </c>
      <c r="I2760">
        <f>VLOOKUP(A2760&amp;3,[1]ratio_condo_family!$A:$F,6,FALSE)</f>
        <v>1.5503805282984133</v>
      </c>
      <c r="J2760">
        <f>VLOOKUP(A2760,[1]ratio_family_bedrooms!$A:$K,9,FALSE)</f>
        <v>1.0588235294117647</v>
      </c>
      <c r="K2760">
        <f>VLOOKUP(A2760,[1]ratio_family_bedrooms!$A:$K,10,FALSE)</f>
        <v>1.2222222222222221</v>
      </c>
      <c r="L2760">
        <f>VLOOKUP(A2760,[1]ratio_family_bedrooms!$A:$K,11,FALSE)</f>
        <v>1.5000000000000002</v>
      </c>
      <c r="M2760">
        <f t="shared" si="43"/>
        <v>2857.9897056362165</v>
      </c>
    </row>
    <row r="2761" spans="1:13" x14ac:dyDescent="0.2">
      <c r="A2761">
        <v>2016</v>
      </c>
      <c r="B2761">
        <v>10</v>
      </c>
      <c r="C2761" t="s">
        <v>59</v>
      </c>
      <c r="D2761">
        <v>4</v>
      </c>
      <c r="E2761" t="s">
        <v>29</v>
      </c>
      <c r="F2761" t="e">
        <f>VLOOKUP(A2761&amp;B2761&amp;C2761&amp;D2761&amp;E2761,average_median_rates_2_aptFINAL!A:P,16,FALSE)</f>
        <v>#N/A</v>
      </c>
      <c r="G2761">
        <f>VLOOKUP(A2761&amp;B2761&amp;C2761&amp;3&amp;E2761,average_median_rates_2_aptFINAL!A:P,16,FALSE)</f>
        <v>1265</v>
      </c>
      <c r="H2761">
        <f>IF(D2761&lt;=3,VLOOKUP(A2761&amp;D2761,[1]ratio_condo_family!$A:$F,6,FALSE),0)</f>
        <v>0</v>
      </c>
      <c r="I2761">
        <f>VLOOKUP(A2761&amp;3,[1]ratio_condo_family!$A:$F,6,FALSE)</f>
        <v>1.5503805282984133</v>
      </c>
      <c r="J2761">
        <f>VLOOKUP(A2761,[1]ratio_family_bedrooms!$A:$K,9,FALSE)</f>
        <v>1.0588235294117647</v>
      </c>
      <c r="K2761">
        <f>VLOOKUP(A2761,[1]ratio_family_bedrooms!$A:$K,10,FALSE)</f>
        <v>1.2222222222222221</v>
      </c>
      <c r="L2761">
        <f>VLOOKUP(A2761,[1]ratio_family_bedrooms!$A:$K,11,FALSE)</f>
        <v>1.5000000000000002</v>
      </c>
      <c r="M2761">
        <f t="shared" si="43"/>
        <v>2076.5979193738162</v>
      </c>
    </row>
    <row r="2762" spans="1:13" x14ac:dyDescent="0.2">
      <c r="A2762">
        <v>2016</v>
      </c>
      <c r="B2762">
        <v>10</v>
      </c>
      <c r="C2762" t="s">
        <v>59</v>
      </c>
      <c r="D2762">
        <v>4</v>
      </c>
      <c r="E2762" t="s">
        <v>31</v>
      </c>
      <c r="F2762" t="e">
        <f>VLOOKUP(A2762&amp;B2762&amp;C2762&amp;D2762&amp;E2762,average_median_rates_2_aptFINAL!A:P,16,FALSE)</f>
        <v>#N/A</v>
      </c>
      <c r="G2762">
        <f>VLOOKUP(A2762&amp;B2762&amp;C2762&amp;3&amp;E2762,average_median_rates_2_aptFINAL!A:P,16,FALSE)</f>
        <v>1557</v>
      </c>
      <c r="H2762">
        <f>IF(D2762&lt;=3,VLOOKUP(A2762&amp;D2762,[1]ratio_condo_family!$A:$F,6,FALSE),0)</f>
        <v>0</v>
      </c>
      <c r="I2762">
        <f>VLOOKUP(A2762&amp;3,[1]ratio_condo_family!$A:$F,6,FALSE)</f>
        <v>1.5503805282984133</v>
      </c>
      <c r="J2762">
        <f>VLOOKUP(A2762,[1]ratio_family_bedrooms!$A:$K,9,FALSE)</f>
        <v>1.0588235294117647</v>
      </c>
      <c r="K2762">
        <f>VLOOKUP(A2762,[1]ratio_family_bedrooms!$A:$K,10,FALSE)</f>
        <v>1.2222222222222221</v>
      </c>
      <c r="L2762">
        <f>VLOOKUP(A2762,[1]ratio_family_bedrooms!$A:$K,11,FALSE)</f>
        <v>1.5000000000000002</v>
      </c>
      <c r="M2762">
        <f t="shared" si="43"/>
        <v>2555.9390991818432</v>
      </c>
    </row>
    <row r="2763" spans="1:13" x14ac:dyDescent="0.2">
      <c r="A2763">
        <v>2016</v>
      </c>
      <c r="B2763">
        <v>10</v>
      </c>
      <c r="C2763" t="s">
        <v>59</v>
      </c>
      <c r="D2763">
        <v>4</v>
      </c>
      <c r="E2763" t="s">
        <v>32</v>
      </c>
      <c r="F2763" t="e">
        <f>VLOOKUP(A2763&amp;B2763&amp;C2763&amp;D2763&amp;E2763,average_median_rates_2_aptFINAL!A:P,16,FALSE)</f>
        <v>#N/A</v>
      </c>
      <c r="G2763">
        <f>VLOOKUP(A2763&amp;B2763&amp;C2763&amp;3&amp;E2763,average_median_rates_2_aptFINAL!A:P,16,FALSE)</f>
        <v>1449</v>
      </c>
      <c r="H2763">
        <f>IF(D2763&lt;=3,VLOOKUP(A2763&amp;D2763,[1]ratio_condo_family!$A:$F,6,FALSE),0)</f>
        <v>0</v>
      </c>
      <c r="I2763">
        <f>VLOOKUP(A2763&amp;3,[1]ratio_condo_family!$A:$F,6,FALSE)</f>
        <v>1.5503805282984133</v>
      </c>
      <c r="J2763">
        <f>VLOOKUP(A2763,[1]ratio_family_bedrooms!$A:$K,9,FALSE)</f>
        <v>1.0588235294117647</v>
      </c>
      <c r="K2763">
        <f>VLOOKUP(A2763,[1]ratio_family_bedrooms!$A:$K,10,FALSE)</f>
        <v>1.2222222222222221</v>
      </c>
      <c r="L2763">
        <f>VLOOKUP(A2763,[1]ratio_family_bedrooms!$A:$K,11,FALSE)</f>
        <v>1.5000000000000002</v>
      </c>
      <c r="M2763">
        <f t="shared" si="43"/>
        <v>2378.6485258281891</v>
      </c>
    </row>
    <row r="2764" spans="1:13" x14ac:dyDescent="0.2">
      <c r="A2764">
        <v>2016</v>
      </c>
      <c r="B2764">
        <v>10</v>
      </c>
      <c r="C2764" t="s">
        <v>59</v>
      </c>
      <c r="D2764">
        <v>4</v>
      </c>
      <c r="E2764" t="s">
        <v>33</v>
      </c>
      <c r="F2764" t="e">
        <f>VLOOKUP(A2764&amp;B2764&amp;C2764&amp;D2764&amp;E2764,average_median_rates_2_aptFINAL!A:P,16,FALSE)</f>
        <v>#N/A</v>
      </c>
      <c r="G2764">
        <f>VLOOKUP(A2764&amp;B2764&amp;C2764&amp;3&amp;E2764,average_median_rates_2_aptFINAL!A:P,16,FALSE)</f>
        <v>1647</v>
      </c>
      <c r="H2764">
        <f>IF(D2764&lt;=3,VLOOKUP(A2764&amp;D2764,[1]ratio_condo_family!$A:$F,6,FALSE),0)</f>
        <v>0</v>
      </c>
      <c r="I2764">
        <f>VLOOKUP(A2764&amp;3,[1]ratio_condo_family!$A:$F,6,FALSE)</f>
        <v>1.5503805282984133</v>
      </c>
      <c r="J2764">
        <f>VLOOKUP(A2764,[1]ratio_family_bedrooms!$A:$K,9,FALSE)</f>
        <v>1.0588235294117647</v>
      </c>
      <c r="K2764">
        <f>VLOOKUP(A2764,[1]ratio_family_bedrooms!$A:$K,10,FALSE)</f>
        <v>1.2222222222222221</v>
      </c>
      <c r="L2764">
        <f>VLOOKUP(A2764,[1]ratio_family_bedrooms!$A:$K,11,FALSE)</f>
        <v>1.5000000000000002</v>
      </c>
      <c r="M2764">
        <f t="shared" si="43"/>
        <v>2703.681243643221</v>
      </c>
    </row>
    <row r="2765" spans="1:13" x14ac:dyDescent="0.2">
      <c r="A2765">
        <v>2016</v>
      </c>
      <c r="B2765">
        <v>10</v>
      </c>
      <c r="C2765" t="s">
        <v>59</v>
      </c>
      <c r="D2765">
        <v>4</v>
      </c>
      <c r="E2765" t="s">
        <v>34</v>
      </c>
      <c r="F2765" t="e">
        <f>VLOOKUP(A2765&amp;B2765&amp;C2765&amp;D2765&amp;E2765,average_median_rates_2_aptFINAL!A:P,16,FALSE)</f>
        <v>#N/A</v>
      </c>
      <c r="G2765">
        <f>VLOOKUP(A2765&amp;B2765&amp;C2765&amp;3&amp;E2765,average_median_rates_2_aptFINAL!A:P,16,FALSE)</f>
        <v>1726</v>
      </c>
      <c r="H2765">
        <f>IF(D2765&lt;=3,VLOOKUP(A2765&amp;D2765,[1]ratio_condo_family!$A:$F,6,FALSE),0)</f>
        <v>0</v>
      </c>
      <c r="I2765">
        <f>VLOOKUP(A2765&amp;3,[1]ratio_condo_family!$A:$F,6,FALSE)</f>
        <v>1.5503805282984133</v>
      </c>
      <c r="J2765">
        <f>VLOOKUP(A2765,[1]ratio_family_bedrooms!$A:$K,9,FALSE)</f>
        <v>1.0588235294117647</v>
      </c>
      <c r="K2765">
        <f>VLOOKUP(A2765,[1]ratio_family_bedrooms!$A:$K,10,FALSE)</f>
        <v>1.2222222222222221</v>
      </c>
      <c r="L2765">
        <f>VLOOKUP(A2765,[1]ratio_family_bedrooms!$A:$K,11,FALSE)</f>
        <v>1.5000000000000002</v>
      </c>
      <c r="M2765">
        <f t="shared" si="43"/>
        <v>2833.3660148926529</v>
      </c>
    </row>
    <row r="2766" spans="1:13" x14ac:dyDescent="0.2">
      <c r="A2766">
        <v>2016</v>
      </c>
      <c r="B2766">
        <v>10</v>
      </c>
      <c r="C2766" t="s">
        <v>59</v>
      </c>
      <c r="D2766">
        <v>4</v>
      </c>
      <c r="E2766" t="s">
        <v>35</v>
      </c>
      <c r="F2766" t="e">
        <f>VLOOKUP(A2766&amp;B2766&amp;C2766&amp;D2766&amp;E2766,average_median_rates_2_aptFINAL!A:P,16,FALSE)</f>
        <v>#N/A</v>
      </c>
      <c r="G2766">
        <f>VLOOKUP(A2766&amp;B2766&amp;C2766&amp;3&amp;E2766,average_median_rates_2_aptFINAL!A:P,16,FALSE)</f>
        <v>3670</v>
      </c>
      <c r="H2766">
        <f>IF(D2766&lt;=3,VLOOKUP(A2766&amp;D2766,[1]ratio_condo_family!$A:$F,6,FALSE),0)</f>
        <v>0</v>
      </c>
      <c r="I2766">
        <f>VLOOKUP(A2766&amp;3,[1]ratio_condo_family!$A:$F,6,FALSE)</f>
        <v>1.5503805282984133</v>
      </c>
      <c r="J2766">
        <f>VLOOKUP(A2766,[1]ratio_family_bedrooms!$A:$K,9,FALSE)</f>
        <v>1.0588235294117647</v>
      </c>
      <c r="K2766">
        <f>VLOOKUP(A2766,[1]ratio_family_bedrooms!$A:$K,10,FALSE)</f>
        <v>1.2222222222222221</v>
      </c>
      <c r="L2766">
        <f>VLOOKUP(A2766,[1]ratio_family_bedrooms!$A:$K,11,FALSE)</f>
        <v>1.5000000000000002</v>
      </c>
      <c r="M2766">
        <f t="shared" si="43"/>
        <v>6024.5963352584231</v>
      </c>
    </row>
    <row r="2767" spans="1:13" x14ac:dyDescent="0.2">
      <c r="A2767">
        <v>2016</v>
      </c>
      <c r="B2767">
        <v>10</v>
      </c>
      <c r="C2767" t="s">
        <v>59</v>
      </c>
      <c r="D2767">
        <v>4</v>
      </c>
      <c r="E2767" t="s">
        <v>36</v>
      </c>
      <c r="F2767" t="e">
        <f>VLOOKUP(A2767&amp;B2767&amp;C2767&amp;D2767&amp;E2767,average_median_rates_2_aptFINAL!A:P,16,FALSE)</f>
        <v>#N/A</v>
      </c>
      <c r="G2767">
        <f>VLOOKUP(A2767&amp;B2767&amp;C2767&amp;3&amp;E2767,average_median_rates_2_aptFINAL!A:P,16,FALSE)</f>
        <v>1644</v>
      </c>
      <c r="H2767">
        <f>IF(D2767&lt;=3,VLOOKUP(A2767&amp;D2767,[1]ratio_condo_family!$A:$F,6,FALSE),0)</f>
        <v>0</v>
      </c>
      <c r="I2767">
        <f>VLOOKUP(A2767&amp;3,[1]ratio_condo_family!$A:$F,6,FALSE)</f>
        <v>1.5503805282984133</v>
      </c>
      <c r="J2767">
        <f>VLOOKUP(A2767,[1]ratio_family_bedrooms!$A:$K,9,FALSE)</f>
        <v>1.0588235294117647</v>
      </c>
      <c r="K2767">
        <f>VLOOKUP(A2767,[1]ratio_family_bedrooms!$A:$K,10,FALSE)</f>
        <v>1.2222222222222221</v>
      </c>
      <c r="L2767">
        <f>VLOOKUP(A2767,[1]ratio_family_bedrooms!$A:$K,11,FALSE)</f>
        <v>1.5000000000000002</v>
      </c>
      <c r="M2767">
        <f t="shared" si="43"/>
        <v>2698.7565054945089</v>
      </c>
    </row>
    <row r="2768" spans="1:13" x14ac:dyDescent="0.2">
      <c r="A2768">
        <v>2016</v>
      </c>
      <c r="B2768">
        <v>10</v>
      </c>
      <c r="C2768" t="s">
        <v>59</v>
      </c>
      <c r="D2768">
        <v>4</v>
      </c>
      <c r="E2768" t="s">
        <v>37</v>
      </c>
      <c r="F2768" t="e">
        <f>VLOOKUP(A2768&amp;B2768&amp;C2768&amp;D2768&amp;E2768,average_median_rates_2_aptFINAL!A:P,16,FALSE)</f>
        <v>#N/A</v>
      </c>
      <c r="G2768">
        <f>VLOOKUP(A2768&amp;B2768&amp;C2768&amp;3&amp;E2768,average_median_rates_2_aptFINAL!A:P,16,FALSE)</f>
        <v>1113.2505780698555</v>
      </c>
      <c r="H2768">
        <f>IF(D2768&lt;=3,VLOOKUP(A2768&amp;D2768,[1]ratio_condo_family!$A:$F,6,FALSE),0)</f>
        <v>0</v>
      </c>
      <c r="I2768">
        <f>VLOOKUP(A2768&amp;3,[1]ratio_condo_family!$A:$F,6,FALSE)</f>
        <v>1.5503805282984133</v>
      </c>
      <c r="J2768">
        <f>VLOOKUP(A2768,[1]ratio_family_bedrooms!$A:$K,9,FALSE)</f>
        <v>1.0588235294117647</v>
      </c>
      <c r="K2768">
        <f>VLOOKUP(A2768,[1]ratio_family_bedrooms!$A:$K,10,FALSE)</f>
        <v>1.2222222222222221</v>
      </c>
      <c r="L2768">
        <f>VLOOKUP(A2768,[1]ratio_family_bedrooms!$A:$K,11,FALSE)</f>
        <v>1.5000000000000002</v>
      </c>
      <c r="M2768">
        <f t="shared" si="43"/>
        <v>1827.4891969656599</v>
      </c>
    </row>
    <row r="2769" spans="1:13" x14ac:dyDescent="0.2">
      <c r="A2769">
        <v>2016</v>
      </c>
      <c r="B2769">
        <v>10</v>
      </c>
      <c r="C2769" t="s">
        <v>59</v>
      </c>
      <c r="D2769">
        <v>4</v>
      </c>
      <c r="E2769" t="s">
        <v>38</v>
      </c>
      <c r="F2769" t="e">
        <f>VLOOKUP(A2769&amp;B2769&amp;C2769&amp;D2769&amp;E2769,average_median_rates_2_aptFINAL!A:P,16,FALSE)</f>
        <v>#N/A</v>
      </c>
      <c r="G2769">
        <f>VLOOKUP(A2769&amp;B2769&amp;C2769&amp;3&amp;E2769,average_median_rates_2_aptFINAL!A:P,16,FALSE)</f>
        <v>1169</v>
      </c>
      <c r="H2769">
        <f>IF(D2769&lt;=3,VLOOKUP(A2769&amp;D2769,[1]ratio_condo_family!$A:$F,6,FALSE),0)</f>
        <v>0</v>
      </c>
      <c r="I2769">
        <f>VLOOKUP(A2769&amp;3,[1]ratio_condo_family!$A:$F,6,FALSE)</f>
        <v>1.5503805282984133</v>
      </c>
      <c r="J2769">
        <f>VLOOKUP(A2769,[1]ratio_family_bedrooms!$A:$K,9,FALSE)</f>
        <v>1.0588235294117647</v>
      </c>
      <c r="K2769">
        <f>VLOOKUP(A2769,[1]ratio_family_bedrooms!$A:$K,10,FALSE)</f>
        <v>1.2222222222222221</v>
      </c>
      <c r="L2769">
        <f>VLOOKUP(A2769,[1]ratio_family_bedrooms!$A:$K,11,FALSE)</f>
        <v>1.5000000000000002</v>
      </c>
      <c r="M2769">
        <f t="shared" si="43"/>
        <v>1919.0062986150126</v>
      </c>
    </row>
    <row r="2770" spans="1:13" x14ac:dyDescent="0.2">
      <c r="A2770">
        <v>2016</v>
      </c>
      <c r="B2770">
        <v>10</v>
      </c>
      <c r="C2770" t="s">
        <v>59</v>
      </c>
      <c r="D2770">
        <v>4</v>
      </c>
      <c r="E2770" t="s">
        <v>39</v>
      </c>
      <c r="F2770" t="e">
        <f>VLOOKUP(A2770&amp;B2770&amp;C2770&amp;D2770&amp;E2770,average_median_rates_2_aptFINAL!A:P,16,FALSE)</f>
        <v>#N/A</v>
      </c>
      <c r="G2770">
        <f>VLOOKUP(A2770&amp;B2770&amp;C2770&amp;3&amp;E2770,average_median_rates_2_aptFINAL!A:P,16,FALSE)</f>
        <v>1427.5467932335398</v>
      </c>
      <c r="H2770">
        <f>IF(D2770&lt;=3,VLOOKUP(A2770&amp;D2770,[1]ratio_condo_family!$A:$F,6,FALSE),0)</f>
        <v>0</v>
      </c>
      <c r="I2770">
        <f>VLOOKUP(A2770&amp;3,[1]ratio_condo_family!$A:$F,6,FALSE)</f>
        <v>1.5503805282984133</v>
      </c>
      <c r="J2770">
        <f>VLOOKUP(A2770,[1]ratio_family_bedrooms!$A:$K,9,FALSE)</f>
        <v>1.0588235294117647</v>
      </c>
      <c r="K2770">
        <f>VLOOKUP(A2770,[1]ratio_family_bedrooms!$A:$K,10,FALSE)</f>
        <v>1.2222222222222221</v>
      </c>
      <c r="L2770">
        <f>VLOOKUP(A2770,[1]ratio_family_bedrooms!$A:$K,11,FALSE)</f>
        <v>1.5000000000000002</v>
      </c>
      <c r="M2770">
        <f t="shared" si="43"/>
        <v>2343.4313839031875</v>
      </c>
    </row>
    <row r="2771" spans="1:13" x14ac:dyDescent="0.2">
      <c r="A2771">
        <v>2016</v>
      </c>
      <c r="B2771">
        <v>10</v>
      </c>
      <c r="C2771" t="s">
        <v>59</v>
      </c>
      <c r="D2771">
        <v>4</v>
      </c>
      <c r="E2771" t="s">
        <v>40</v>
      </c>
      <c r="F2771" t="e">
        <f>VLOOKUP(A2771&amp;B2771&amp;C2771&amp;D2771&amp;E2771,average_median_rates_2_aptFINAL!A:P,16,FALSE)</f>
        <v>#N/A</v>
      </c>
      <c r="G2771">
        <f>VLOOKUP(A2771&amp;B2771&amp;C2771&amp;3&amp;E2771,average_median_rates_2_aptFINAL!A:P,16,FALSE)</f>
        <v>1145</v>
      </c>
      <c r="H2771">
        <f>IF(D2771&lt;=3,VLOOKUP(A2771&amp;D2771,[1]ratio_condo_family!$A:$F,6,FALSE),0)</f>
        <v>0</v>
      </c>
      <c r="I2771">
        <f>VLOOKUP(A2771&amp;3,[1]ratio_condo_family!$A:$F,6,FALSE)</f>
        <v>1.5503805282984133</v>
      </c>
      <c r="J2771">
        <f>VLOOKUP(A2771,[1]ratio_family_bedrooms!$A:$K,9,FALSE)</f>
        <v>1.0588235294117647</v>
      </c>
      <c r="K2771">
        <f>VLOOKUP(A2771,[1]ratio_family_bedrooms!$A:$K,10,FALSE)</f>
        <v>1.2222222222222221</v>
      </c>
      <c r="L2771">
        <f>VLOOKUP(A2771,[1]ratio_family_bedrooms!$A:$K,11,FALSE)</f>
        <v>1.5000000000000002</v>
      </c>
      <c r="M2771">
        <f t="shared" si="43"/>
        <v>1879.6083934253118</v>
      </c>
    </row>
    <row r="2772" spans="1:13" x14ac:dyDescent="0.2">
      <c r="A2772">
        <v>2016</v>
      </c>
      <c r="B2772">
        <v>10</v>
      </c>
      <c r="C2772" t="s">
        <v>59</v>
      </c>
      <c r="D2772">
        <v>4</v>
      </c>
      <c r="E2772" t="s">
        <v>41</v>
      </c>
      <c r="F2772" t="e">
        <f>VLOOKUP(A2772&amp;B2772&amp;C2772&amp;D2772&amp;E2772,average_median_rates_2_aptFINAL!A:P,16,FALSE)</f>
        <v>#N/A</v>
      </c>
      <c r="G2772">
        <f>VLOOKUP(A2772&amp;B2772&amp;C2772&amp;3&amp;E2772,average_median_rates_2_aptFINAL!A:P,16,FALSE)</f>
        <v>1219</v>
      </c>
      <c r="H2772">
        <f>IF(D2772&lt;=3,VLOOKUP(A2772&amp;D2772,[1]ratio_condo_family!$A:$F,6,FALSE),0)</f>
        <v>0</v>
      </c>
      <c r="I2772">
        <f>VLOOKUP(A2772&amp;3,[1]ratio_condo_family!$A:$F,6,FALSE)</f>
        <v>1.5503805282984133</v>
      </c>
      <c r="J2772">
        <f>VLOOKUP(A2772,[1]ratio_family_bedrooms!$A:$K,9,FALSE)</f>
        <v>1.0588235294117647</v>
      </c>
      <c r="K2772">
        <f>VLOOKUP(A2772,[1]ratio_family_bedrooms!$A:$K,10,FALSE)</f>
        <v>1.2222222222222221</v>
      </c>
      <c r="L2772">
        <f>VLOOKUP(A2772,[1]ratio_family_bedrooms!$A:$K,11,FALSE)</f>
        <v>1.5000000000000002</v>
      </c>
      <c r="M2772">
        <f t="shared" si="43"/>
        <v>2001.0852677602229</v>
      </c>
    </row>
    <row r="2773" spans="1:13" x14ac:dyDescent="0.2">
      <c r="A2773">
        <v>2016</v>
      </c>
      <c r="B2773">
        <v>10</v>
      </c>
      <c r="C2773" t="s">
        <v>59</v>
      </c>
      <c r="D2773">
        <v>4</v>
      </c>
      <c r="E2773" t="s">
        <v>42</v>
      </c>
      <c r="F2773" t="e">
        <f>VLOOKUP(A2773&amp;B2773&amp;C2773&amp;D2773&amp;E2773,average_median_rates_2_aptFINAL!A:P,16,FALSE)</f>
        <v>#N/A</v>
      </c>
      <c r="G2773">
        <f>VLOOKUP(A2773&amp;B2773&amp;C2773&amp;3&amp;E2773,average_median_rates_2_aptFINAL!A:P,16,FALSE)</f>
        <v>1191</v>
      </c>
      <c r="H2773">
        <f>IF(D2773&lt;=3,VLOOKUP(A2773&amp;D2773,[1]ratio_condo_family!$A:$F,6,FALSE),0)</f>
        <v>0</v>
      </c>
      <c r="I2773">
        <f>VLOOKUP(A2773&amp;3,[1]ratio_condo_family!$A:$F,6,FALSE)</f>
        <v>1.5503805282984133</v>
      </c>
      <c r="J2773">
        <f>VLOOKUP(A2773,[1]ratio_family_bedrooms!$A:$K,9,FALSE)</f>
        <v>1.0588235294117647</v>
      </c>
      <c r="K2773">
        <f>VLOOKUP(A2773,[1]ratio_family_bedrooms!$A:$K,10,FALSE)</f>
        <v>1.2222222222222221</v>
      </c>
      <c r="L2773">
        <f>VLOOKUP(A2773,[1]ratio_family_bedrooms!$A:$K,11,FALSE)</f>
        <v>1.5000000000000002</v>
      </c>
      <c r="M2773">
        <f t="shared" si="43"/>
        <v>1955.1210450389051</v>
      </c>
    </row>
    <row r="2774" spans="1:13" x14ac:dyDescent="0.2">
      <c r="A2774">
        <v>2016</v>
      </c>
      <c r="B2774">
        <v>10</v>
      </c>
      <c r="C2774" t="s">
        <v>59</v>
      </c>
      <c r="D2774">
        <v>4</v>
      </c>
      <c r="E2774" t="s">
        <v>43</v>
      </c>
      <c r="F2774" t="e">
        <f>VLOOKUP(A2774&amp;B2774&amp;C2774&amp;D2774&amp;E2774,average_median_rates_2_aptFINAL!A:P,16,FALSE)</f>
        <v>#N/A</v>
      </c>
      <c r="G2774">
        <f>VLOOKUP(A2774&amp;B2774&amp;C2774&amp;3&amp;E2774,average_median_rates_2_aptFINAL!A:P,16,FALSE)</f>
        <v>1631</v>
      </c>
      <c r="H2774">
        <f>IF(D2774&lt;=3,VLOOKUP(A2774&amp;D2774,[1]ratio_condo_family!$A:$F,6,FALSE),0)</f>
        <v>0</v>
      </c>
      <c r="I2774">
        <f>VLOOKUP(A2774&amp;3,[1]ratio_condo_family!$A:$F,6,FALSE)</f>
        <v>1.5503805282984133</v>
      </c>
      <c r="J2774">
        <f>VLOOKUP(A2774,[1]ratio_family_bedrooms!$A:$K,9,FALSE)</f>
        <v>1.0588235294117647</v>
      </c>
      <c r="K2774">
        <f>VLOOKUP(A2774,[1]ratio_family_bedrooms!$A:$K,10,FALSE)</f>
        <v>1.2222222222222221</v>
      </c>
      <c r="L2774">
        <f>VLOOKUP(A2774,[1]ratio_family_bedrooms!$A:$K,11,FALSE)</f>
        <v>1.5000000000000002</v>
      </c>
      <c r="M2774">
        <f t="shared" si="43"/>
        <v>2677.4159735167541</v>
      </c>
    </row>
    <row r="2775" spans="1:13" x14ac:dyDescent="0.2">
      <c r="A2775">
        <v>2016</v>
      </c>
      <c r="B2775">
        <v>10</v>
      </c>
      <c r="C2775" t="s">
        <v>59</v>
      </c>
      <c r="D2775">
        <v>4</v>
      </c>
      <c r="E2775" t="s">
        <v>60</v>
      </c>
      <c r="F2775" t="e">
        <f>VLOOKUP(A2775&amp;B2775&amp;C2775&amp;D2775&amp;E2775,average_median_rates_2_aptFINAL!A:P,16,FALSE)</f>
        <v>#N/A</v>
      </c>
      <c r="G2775">
        <f>VLOOKUP(A2775&amp;B2775&amp;C2775&amp;3&amp;E2775,average_median_rates_2_aptFINAL!A:P,16,FALSE)</f>
        <v>1477.7649993915052</v>
      </c>
      <c r="H2775">
        <f>IF(D2775&lt;=3,VLOOKUP(A2775&amp;D2775,[1]ratio_condo_family!$A:$F,6,FALSE),0)</f>
        <v>0</v>
      </c>
      <c r="I2775">
        <f>VLOOKUP(A2775&amp;3,[1]ratio_condo_family!$A:$F,6,FALSE)</f>
        <v>1.5503805282984133</v>
      </c>
      <c r="J2775">
        <f>VLOOKUP(A2775,[1]ratio_family_bedrooms!$A:$K,9,FALSE)</f>
        <v>1.0588235294117647</v>
      </c>
      <c r="K2775">
        <f>VLOOKUP(A2775,[1]ratio_family_bedrooms!$A:$K,10,FALSE)</f>
        <v>1.2222222222222221</v>
      </c>
      <c r="L2775">
        <f>VLOOKUP(A2775,[1]ratio_family_bedrooms!$A:$K,11,FALSE)</f>
        <v>1.5000000000000002</v>
      </c>
      <c r="M2775">
        <f t="shared" si="43"/>
        <v>2425.8685557785357</v>
      </c>
    </row>
    <row r="2776" spans="1:13" x14ac:dyDescent="0.2">
      <c r="A2776">
        <v>2016</v>
      </c>
      <c r="B2776">
        <v>10</v>
      </c>
      <c r="C2776" t="s">
        <v>59</v>
      </c>
      <c r="D2776">
        <v>5</v>
      </c>
      <c r="E2776" t="s">
        <v>12</v>
      </c>
      <c r="F2776" t="e">
        <f>VLOOKUP(A2776&amp;B2776&amp;C2776&amp;D2776&amp;E2776,average_median_rates_2_aptFINAL!A:P,16,FALSE)</f>
        <v>#N/A</v>
      </c>
      <c r="G2776">
        <f>VLOOKUP(A2776&amp;B2776&amp;C2776&amp;3&amp;E2776,average_median_rates_2_aptFINAL!A:P,16,FALSE)</f>
        <v>3158</v>
      </c>
      <c r="H2776">
        <f>IF(D2776&lt;=3,VLOOKUP(A2776&amp;D2776,[1]ratio_condo_family!$A:$F,6,FALSE),0)</f>
        <v>0</v>
      </c>
      <c r="I2776">
        <f>VLOOKUP(A2776&amp;3,[1]ratio_condo_family!$A:$F,6,FALSE)</f>
        <v>1.5503805282984133</v>
      </c>
      <c r="J2776">
        <f>VLOOKUP(A2776,[1]ratio_family_bedrooms!$A:$K,9,FALSE)</f>
        <v>1.0588235294117647</v>
      </c>
      <c r="K2776">
        <f>VLOOKUP(A2776,[1]ratio_family_bedrooms!$A:$K,10,FALSE)</f>
        <v>1.2222222222222221</v>
      </c>
      <c r="L2776">
        <f>VLOOKUP(A2776,[1]ratio_family_bedrooms!$A:$K,11,FALSE)</f>
        <v>1.5000000000000002</v>
      </c>
      <c r="M2776">
        <f t="shared" si="43"/>
        <v>6336.1316225917981</v>
      </c>
    </row>
    <row r="2777" spans="1:13" x14ac:dyDescent="0.2">
      <c r="A2777">
        <v>2016</v>
      </c>
      <c r="B2777">
        <v>10</v>
      </c>
      <c r="C2777" t="s">
        <v>59</v>
      </c>
      <c r="D2777">
        <v>5</v>
      </c>
      <c r="E2777" t="s">
        <v>16</v>
      </c>
      <c r="F2777" t="e">
        <f>VLOOKUP(A2777&amp;B2777&amp;C2777&amp;D2777&amp;E2777,average_median_rates_2_aptFINAL!A:P,16,FALSE)</f>
        <v>#N/A</v>
      </c>
      <c r="G2777">
        <f>VLOOKUP(A2777&amp;B2777&amp;C2777&amp;3&amp;E2777,average_median_rates_2_aptFINAL!A:P,16,FALSE)</f>
        <v>2661.0190763052201</v>
      </c>
      <c r="H2777">
        <f>IF(D2777&lt;=3,VLOOKUP(A2777&amp;D2777,[1]ratio_condo_family!$A:$F,6,FALSE),0)</f>
        <v>0</v>
      </c>
      <c r="I2777">
        <f>VLOOKUP(A2777&amp;3,[1]ratio_condo_family!$A:$F,6,FALSE)</f>
        <v>1.5503805282984133</v>
      </c>
      <c r="J2777">
        <f>VLOOKUP(A2777,[1]ratio_family_bedrooms!$A:$K,9,FALSE)</f>
        <v>1.0588235294117647</v>
      </c>
      <c r="K2777">
        <f>VLOOKUP(A2777,[1]ratio_family_bedrooms!$A:$K,10,FALSE)</f>
        <v>1.2222222222222221</v>
      </c>
      <c r="L2777">
        <f>VLOOKUP(A2777,[1]ratio_family_bedrooms!$A:$K,11,FALSE)</f>
        <v>1.5000000000000002</v>
      </c>
      <c r="M2777">
        <f t="shared" si="43"/>
        <v>5339.001620550197</v>
      </c>
    </row>
    <row r="2778" spans="1:13" x14ac:dyDescent="0.2">
      <c r="A2778">
        <v>2016</v>
      </c>
      <c r="B2778">
        <v>10</v>
      </c>
      <c r="C2778" t="s">
        <v>59</v>
      </c>
      <c r="D2778">
        <v>5</v>
      </c>
      <c r="E2778" t="s">
        <v>17</v>
      </c>
      <c r="F2778" t="e">
        <f>VLOOKUP(A2778&amp;B2778&amp;C2778&amp;D2778&amp;E2778,average_median_rates_2_aptFINAL!A:P,16,FALSE)</f>
        <v>#N/A</v>
      </c>
      <c r="G2778">
        <f>VLOOKUP(A2778&amp;B2778&amp;C2778&amp;3&amp;E2778,average_median_rates_2_aptFINAL!A:P,16,FALSE)</f>
        <v>3105</v>
      </c>
      <c r="H2778">
        <f>IF(D2778&lt;=3,VLOOKUP(A2778&amp;D2778,[1]ratio_condo_family!$A:$F,6,FALSE),0)</f>
        <v>0</v>
      </c>
      <c r="I2778">
        <f>VLOOKUP(A2778&amp;3,[1]ratio_condo_family!$A:$F,6,FALSE)</f>
        <v>1.5503805282984133</v>
      </c>
      <c r="J2778">
        <f>VLOOKUP(A2778,[1]ratio_family_bedrooms!$A:$K,9,FALSE)</f>
        <v>1.0588235294117647</v>
      </c>
      <c r="K2778">
        <f>VLOOKUP(A2778,[1]ratio_family_bedrooms!$A:$K,10,FALSE)</f>
        <v>1.2222222222222221</v>
      </c>
      <c r="L2778">
        <f>VLOOKUP(A2778,[1]ratio_family_bedrooms!$A:$K,11,FALSE)</f>
        <v>1.5000000000000002</v>
      </c>
      <c r="M2778">
        <f t="shared" si="43"/>
        <v>6229.7937581214474</v>
      </c>
    </row>
    <row r="2779" spans="1:13" x14ac:dyDescent="0.2">
      <c r="A2779">
        <v>2016</v>
      </c>
      <c r="B2779">
        <v>10</v>
      </c>
      <c r="C2779" t="s">
        <v>59</v>
      </c>
      <c r="D2779">
        <v>5</v>
      </c>
      <c r="E2779" t="s">
        <v>19</v>
      </c>
      <c r="F2779" t="e">
        <f>VLOOKUP(A2779&amp;B2779&amp;C2779&amp;D2779&amp;E2779,average_median_rates_2_aptFINAL!A:P,16,FALSE)</f>
        <v>#N/A</v>
      </c>
      <c r="G2779">
        <f>VLOOKUP(A2779&amp;B2779&amp;C2779&amp;3&amp;E2779,average_median_rates_2_aptFINAL!A:P,16,FALSE)</f>
        <v>2199</v>
      </c>
      <c r="H2779">
        <f>IF(D2779&lt;=3,VLOOKUP(A2779&amp;D2779,[1]ratio_condo_family!$A:$F,6,FALSE),0)</f>
        <v>0</v>
      </c>
      <c r="I2779">
        <f>VLOOKUP(A2779&amp;3,[1]ratio_condo_family!$A:$F,6,FALSE)</f>
        <v>1.5503805282984133</v>
      </c>
      <c r="J2779">
        <f>VLOOKUP(A2779,[1]ratio_family_bedrooms!$A:$K,9,FALSE)</f>
        <v>1.0588235294117647</v>
      </c>
      <c r="K2779">
        <f>VLOOKUP(A2779,[1]ratio_family_bedrooms!$A:$K,10,FALSE)</f>
        <v>1.2222222222222221</v>
      </c>
      <c r="L2779">
        <f>VLOOKUP(A2779,[1]ratio_family_bedrooms!$A:$K,11,FALSE)</f>
        <v>1.5000000000000002</v>
      </c>
      <c r="M2779">
        <f t="shared" si="43"/>
        <v>4412.018188118861</v>
      </c>
    </row>
    <row r="2780" spans="1:13" x14ac:dyDescent="0.2">
      <c r="A2780">
        <v>2016</v>
      </c>
      <c r="B2780">
        <v>10</v>
      </c>
      <c r="C2780" t="s">
        <v>59</v>
      </c>
      <c r="D2780">
        <v>5</v>
      </c>
      <c r="E2780" t="s">
        <v>20</v>
      </c>
      <c r="F2780" t="e">
        <f>VLOOKUP(A2780&amp;B2780&amp;C2780&amp;D2780&amp;E2780,average_median_rates_2_aptFINAL!A:P,16,FALSE)</f>
        <v>#N/A</v>
      </c>
      <c r="G2780">
        <f>VLOOKUP(A2780&amp;B2780&amp;C2780&amp;3&amp;E2780,average_median_rates_2_aptFINAL!A:P,16,FALSE)</f>
        <v>2665</v>
      </c>
      <c r="H2780">
        <f>IF(D2780&lt;=3,VLOOKUP(A2780&amp;D2780,[1]ratio_condo_family!$A:$F,6,FALSE),0)</f>
        <v>0</v>
      </c>
      <c r="I2780">
        <f>VLOOKUP(A2780&amp;3,[1]ratio_condo_family!$A:$F,6,FALSE)</f>
        <v>1.5503805282984133</v>
      </c>
      <c r="J2780">
        <f>VLOOKUP(A2780,[1]ratio_family_bedrooms!$A:$K,9,FALSE)</f>
        <v>1.0588235294117647</v>
      </c>
      <c r="K2780">
        <f>VLOOKUP(A2780,[1]ratio_family_bedrooms!$A:$K,10,FALSE)</f>
        <v>1.2222222222222221</v>
      </c>
      <c r="L2780">
        <f>VLOOKUP(A2780,[1]ratio_family_bedrooms!$A:$K,11,FALSE)</f>
        <v>1.5000000000000002</v>
      </c>
      <c r="M2780">
        <f t="shared" si="43"/>
        <v>5346.9888455374103</v>
      </c>
    </row>
    <row r="2781" spans="1:13" x14ac:dyDescent="0.2">
      <c r="A2781">
        <v>2016</v>
      </c>
      <c r="B2781">
        <v>10</v>
      </c>
      <c r="C2781" t="s">
        <v>59</v>
      </c>
      <c r="D2781">
        <v>5</v>
      </c>
      <c r="E2781" t="s">
        <v>21</v>
      </c>
      <c r="F2781" t="e">
        <f>VLOOKUP(A2781&amp;B2781&amp;C2781&amp;D2781&amp;E2781,average_median_rates_2_aptFINAL!A:P,16,FALSE)</f>
        <v>#N/A</v>
      </c>
      <c r="G2781">
        <f>VLOOKUP(A2781&amp;B2781&amp;C2781&amp;3&amp;E2781,average_median_rates_2_aptFINAL!A:P,16,FALSE)</f>
        <v>2697</v>
      </c>
      <c r="H2781">
        <f>IF(D2781&lt;=3,VLOOKUP(A2781&amp;D2781,[1]ratio_condo_family!$A:$F,6,FALSE),0)</f>
        <v>0</v>
      </c>
      <c r="I2781">
        <f>VLOOKUP(A2781&amp;3,[1]ratio_condo_family!$A:$F,6,FALSE)</f>
        <v>1.5503805282984133</v>
      </c>
      <c r="J2781">
        <f>VLOOKUP(A2781,[1]ratio_family_bedrooms!$A:$K,9,FALSE)</f>
        <v>1.0588235294117647</v>
      </c>
      <c r="K2781">
        <f>VLOOKUP(A2781,[1]ratio_family_bedrooms!$A:$K,10,FALSE)</f>
        <v>1.2222222222222221</v>
      </c>
      <c r="L2781">
        <f>VLOOKUP(A2781,[1]ratio_family_bedrooms!$A:$K,11,FALSE)</f>
        <v>1.5000000000000002</v>
      </c>
      <c r="M2781">
        <f t="shared" si="43"/>
        <v>5411.1928391798847</v>
      </c>
    </row>
    <row r="2782" spans="1:13" x14ac:dyDescent="0.2">
      <c r="A2782">
        <v>2016</v>
      </c>
      <c r="B2782">
        <v>10</v>
      </c>
      <c r="C2782" t="s">
        <v>59</v>
      </c>
      <c r="D2782">
        <v>5</v>
      </c>
      <c r="E2782" t="s">
        <v>23</v>
      </c>
      <c r="F2782" t="e">
        <f>VLOOKUP(A2782&amp;B2782&amp;C2782&amp;D2782&amp;E2782,average_median_rates_2_aptFINAL!A:P,16,FALSE)</f>
        <v>#N/A</v>
      </c>
      <c r="G2782">
        <f>VLOOKUP(A2782&amp;B2782&amp;C2782&amp;3&amp;E2782,average_median_rates_2_aptFINAL!A:P,16,FALSE)</f>
        <v>1394</v>
      </c>
      <c r="H2782">
        <f>IF(D2782&lt;=3,VLOOKUP(A2782&amp;D2782,[1]ratio_condo_family!$A:$F,6,FALSE),0)</f>
        <v>0</v>
      </c>
      <c r="I2782">
        <f>VLOOKUP(A2782&amp;3,[1]ratio_condo_family!$A:$F,6,FALSE)</f>
        <v>1.5503805282984133</v>
      </c>
      <c r="J2782">
        <f>VLOOKUP(A2782,[1]ratio_family_bedrooms!$A:$K,9,FALSE)</f>
        <v>1.0588235294117647</v>
      </c>
      <c r="K2782">
        <f>VLOOKUP(A2782,[1]ratio_family_bedrooms!$A:$K,10,FALSE)</f>
        <v>1.2222222222222221</v>
      </c>
      <c r="L2782">
        <f>VLOOKUP(A2782,[1]ratio_family_bedrooms!$A:$K,11,FALSE)</f>
        <v>1.5000000000000002</v>
      </c>
      <c r="M2782">
        <f t="shared" si="43"/>
        <v>2796.8864730503374</v>
      </c>
    </row>
    <row r="2783" spans="1:13" x14ac:dyDescent="0.2">
      <c r="A2783">
        <v>2016</v>
      </c>
      <c r="B2783">
        <v>10</v>
      </c>
      <c r="C2783" t="s">
        <v>59</v>
      </c>
      <c r="D2783">
        <v>5</v>
      </c>
      <c r="E2783" t="s">
        <v>24</v>
      </c>
      <c r="F2783" t="e">
        <f>VLOOKUP(A2783&amp;B2783&amp;C2783&amp;D2783&amp;E2783,average_median_rates_2_aptFINAL!A:P,16,FALSE)</f>
        <v>#N/A</v>
      </c>
      <c r="G2783">
        <f>VLOOKUP(A2783&amp;B2783&amp;C2783&amp;3&amp;E2783,average_median_rates_2_aptFINAL!A:P,16,FALSE)</f>
        <v>1667</v>
      </c>
      <c r="H2783">
        <f>IF(D2783&lt;=3,VLOOKUP(A2783&amp;D2783,[1]ratio_condo_family!$A:$F,6,FALSE),0)</f>
        <v>0</v>
      </c>
      <c r="I2783">
        <f>VLOOKUP(A2783&amp;3,[1]ratio_condo_family!$A:$F,6,FALSE)</f>
        <v>1.5503805282984133</v>
      </c>
      <c r="J2783">
        <f>VLOOKUP(A2783,[1]ratio_family_bedrooms!$A:$K,9,FALSE)</f>
        <v>1.0588235294117647</v>
      </c>
      <c r="K2783">
        <f>VLOOKUP(A2783,[1]ratio_family_bedrooms!$A:$K,10,FALSE)</f>
        <v>1.2222222222222221</v>
      </c>
      <c r="L2783">
        <f>VLOOKUP(A2783,[1]ratio_family_bedrooms!$A:$K,11,FALSE)</f>
        <v>1.5000000000000002</v>
      </c>
      <c r="M2783">
        <f t="shared" si="43"/>
        <v>3344.6267938127057</v>
      </c>
    </row>
    <row r="2784" spans="1:13" x14ac:dyDescent="0.2">
      <c r="A2784">
        <v>2016</v>
      </c>
      <c r="B2784">
        <v>10</v>
      </c>
      <c r="C2784" t="s">
        <v>59</v>
      </c>
      <c r="D2784">
        <v>5</v>
      </c>
      <c r="E2784" t="s">
        <v>25</v>
      </c>
      <c r="F2784" t="e">
        <f>VLOOKUP(A2784&amp;B2784&amp;C2784&amp;D2784&amp;E2784,average_median_rates_2_aptFINAL!A:P,16,FALSE)</f>
        <v>#N/A</v>
      </c>
      <c r="G2784">
        <f>VLOOKUP(A2784&amp;B2784&amp;C2784&amp;3&amp;E2784,average_median_rates_2_aptFINAL!A:P,16,FALSE)</f>
        <v>1393</v>
      </c>
      <c r="H2784">
        <f>IF(D2784&lt;=3,VLOOKUP(A2784&amp;D2784,[1]ratio_condo_family!$A:$F,6,FALSE),0)</f>
        <v>0</v>
      </c>
      <c r="I2784">
        <f>VLOOKUP(A2784&amp;3,[1]ratio_condo_family!$A:$F,6,FALSE)</f>
        <v>1.5503805282984133</v>
      </c>
      <c r="J2784">
        <f>VLOOKUP(A2784,[1]ratio_family_bedrooms!$A:$K,9,FALSE)</f>
        <v>1.0588235294117647</v>
      </c>
      <c r="K2784">
        <f>VLOOKUP(A2784,[1]ratio_family_bedrooms!$A:$K,10,FALSE)</f>
        <v>1.2222222222222221</v>
      </c>
      <c r="L2784">
        <f>VLOOKUP(A2784,[1]ratio_family_bedrooms!$A:$K,11,FALSE)</f>
        <v>1.5000000000000002</v>
      </c>
      <c r="M2784">
        <f t="shared" si="43"/>
        <v>2794.8800982490102</v>
      </c>
    </row>
    <row r="2785" spans="1:13" x14ac:dyDescent="0.2">
      <c r="A2785">
        <v>2016</v>
      </c>
      <c r="B2785">
        <v>10</v>
      </c>
      <c r="C2785" t="s">
        <v>59</v>
      </c>
      <c r="D2785">
        <v>5</v>
      </c>
      <c r="E2785" t="s">
        <v>26</v>
      </c>
      <c r="F2785" t="e">
        <f>VLOOKUP(A2785&amp;B2785&amp;C2785&amp;D2785&amp;E2785,average_median_rates_2_aptFINAL!A:P,16,FALSE)</f>
        <v>#N/A</v>
      </c>
      <c r="G2785">
        <f>VLOOKUP(A2785&amp;B2785&amp;C2785&amp;3&amp;E2785,average_median_rates_2_aptFINAL!A:P,16,FALSE)</f>
        <v>1272</v>
      </c>
      <c r="H2785">
        <f>IF(D2785&lt;=3,VLOOKUP(A2785&amp;D2785,[1]ratio_condo_family!$A:$F,6,FALSE),0)</f>
        <v>0</v>
      </c>
      <c r="I2785">
        <f>VLOOKUP(A2785&amp;3,[1]ratio_condo_family!$A:$F,6,FALSE)</f>
        <v>1.5503805282984133</v>
      </c>
      <c r="J2785">
        <f>VLOOKUP(A2785,[1]ratio_family_bedrooms!$A:$K,9,FALSE)</f>
        <v>1.0588235294117647</v>
      </c>
      <c r="K2785">
        <f>VLOOKUP(A2785,[1]ratio_family_bedrooms!$A:$K,10,FALSE)</f>
        <v>1.2222222222222221</v>
      </c>
      <c r="L2785">
        <f>VLOOKUP(A2785,[1]ratio_family_bedrooms!$A:$K,11,FALSE)</f>
        <v>1.5000000000000002</v>
      </c>
      <c r="M2785">
        <f t="shared" si="43"/>
        <v>2552.1087472883996</v>
      </c>
    </row>
    <row r="2786" spans="1:13" x14ac:dyDescent="0.2">
      <c r="A2786">
        <v>2016</v>
      </c>
      <c r="B2786">
        <v>10</v>
      </c>
      <c r="C2786" t="s">
        <v>59</v>
      </c>
      <c r="D2786">
        <v>5</v>
      </c>
      <c r="E2786" t="s">
        <v>27</v>
      </c>
      <c r="F2786" t="e">
        <f>VLOOKUP(A2786&amp;B2786&amp;C2786&amp;D2786&amp;E2786,average_median_rates_2_aptFINAL!A:P,16,FALSE)</f>
        <v>#N/A</v>
      </c>
      <c r="G2786">
        <f>VLOOKUP(A2786&amp;B2786&amp;C2786&amp;3&amp;E2786,average_median_rates_2_aptFINAL!A:P,16,FALSE)</f>
        <v>2358</v>
      </c>
      <c r="H2786">
        <f>IF(D2786&lt;=3,VLOOKUP(A2786&amp;D2786,[1]ratio_condo_family!$A:$F,6,FALSE),0)</f>
        <v>0</v>
      </c>
      <c r="I2786">
        <f>VLOOKUP(A2786&amp;3,[1]ratio_condo_family!$A:$F,6,FALSE)</f>
        <v>1.5503805282984133</v>
      </c>
      <c r="J2786">
        <f>VLOOKUP(A2786,[1]ratio_family_bedrooms!$A:$K,9,FALSE)</f>
        <v>1.0588235294117647</v>
      </c>
      <c r="K2786">
        <f>VLOOKUP(A2786,[1]ratio_family_bedrooms!$A:$K,10,FALSE)</f>
        <v>1.2222222222222221</v>
      </c>
      <c r="L2786">
        <f>VLOOKUP(A2786,[1]ratio_family_bedrooms!$A:$K,11,FALSE)</f>
        <v>1.5000000000000002</v>
      </c>
      <c r="M2786">
        <f t="shared" si="43"/>
        <v>4731.0317815299113</v>
      </c>
    </row>
    <row r="2787" spans="1:13" x14ac:dyDescent="0.2">
      <c r="A2787">
        <v>2016</v>
      </c>
      <c r="B2787">
        <v>10</v>
      </c>
      <c r="C2787" t="s">
        <v>59</v>
      </c>
      <c r="D2787">
        <v>5</v>
      </c>
      <c r="E2787" t="s">
        <v>28</v>
      </c>
      <c r="F2787" t="e">
        <f>VLOOKUP(A2787&amp;B2787&amp;C2787&amp;D2787&amp;E2787,average_median_rates_2_aptFINAL!A:P,16,FALSE)</f>
        <v>#N/A</v>
      </c>
      <c r="G2787">
        <f>VLOOKUP(A2787&amp;B2787&amp;C2787&amp;3&amp;E2787,average_median_rates_2_aptFINAL!A:P,16,FALSE)</f>
        <v>1741</v>
      </c>
      <c r="H2787">
        <f>IF(D2787&lt;=3,VLOOKUP(A2787&amp;D2787,[1]ratio_condo_family!$A:$F,6,FALSE),0)</f>
        <v>0</v>
      </c>
      <c r="I2787">
        <f>VLOOKUP(A2787&amp;3,[1]ratio_condo_family!$A:$F,6,FALSE)</f>
        <v>1.5503805282984133</v>
      </c>
      <c r="J2787">
        <f>VLOOKUP(A2787,[1]ratio_family_bedrooms!$A:$K,9,FALSE)</f>
        <v>1.0588235294117647</v>
      </c>
      <c r="K2787">
        <f>VLOOKUP(A2787,[1]ratio_family_bedrooms!$A:$K,10,FALSE)</f>
        <v>1.2222222222222221</v>
      </c>
      <c r="L2787">
        <f>VLOOKUP(A2787,[1]ratio_family_bedrooms!$A:$K,11,FALSE)</f>
        <v>1.5000000000000002</v>
      </c>
      <c r="M2787">
        <f t="shared" si="43"/>
        <v>3493.0985291109309</v>
      </c>
    </row>
    <row r="2788" spans="1:13" x14ac:dyDescent="0.2">
      <c r="A2788">
        <v>2016</v>
      </c>
      <c r="B2788">
        <v>10</v>
      </c>
      <c r="C2788" t="s">
        <v>59</v>
      </c>
      <c r="D2788">
        <v>5</v>
      </c>
      <c r="E2788" t="s">
        <v>29</v>
      </c>
      <c r="F2788" t="e">
        <f>VLOOKUP(A2788&amp;B2788&amp;C2788&amp;D2788&amp;E2788,average_median_rates_2_aptFINAL!A:P,16,FALSE)</f>
        <v>#N/A</v>
      </c>
      <c r="G2788">
        <f>VLOOKUP(A2788&amp;B2788&amp;C2788&amp;3&amp;E2788,average_median_rates_2_aptFINAL!A:P,16,FALSE)</f>
        <v>1265</v>
      </c>
      <c r="H2788">
        <f>IF(D2788&lt;=3,VLOOKUP(A2788&amp;D2788,[1]ratio_condo_family!$A:$F,6,FALSE),0)</f>
        <v>0</v>
      </c>
      <c r="I2788">
        <f>VLOOKUP(A2788&amp;3,[1]ratio_condo_family!$A:$F,6,FALSE)</f>
        <v>1.5503805282984133</v>
      </c>
      <c r="J2788">
        <f>VLOOKUP(A2788,[1]ratio_family_bedrooms!$A:$K,9,FALSE)</f>
        <v>1.0588235294117647</v>
      </c>
      <c r="K2788">
        <f>VLOOKUP(A2788,[1]ratio_family_bedrooms!$A:$K,10,FALSE)</f>
        <v>1.2222222222222221</v>
      </c>
      <c r="L2788">
        <f>VLOOKUP(A2788,[1]ratio_family_bedrooms!$A:$K,11,FALSE)</f>
        <v>1.5000000000000002</v>
      </c>
      <c r="M2788">
        <f t="shared" si="43"/>
        <v>2538.0641236791084</v>
      </c>
    </row>
    <row r="2789" spans="1:13" x14ac:dyDescent="0.2">
      <c r="A2789">
        <v>2016</v>
      </c>
      <c r="B2789">
        <v>10</v>
      </c>
      <c r="C2789" t="s">
        <v>59</v>
      </c>
      <c r="D2789">
        <v>5</v>
      </c>
      <c r="E2789" t="s">
        <v>31</v>
      </c>
      <c r="F2789" t="e">
        <f>VLOOKUP(A2789&amp;B2789&amp;C2789&amp;D2789&amp;E2789,average_median_rates_2_aptFINAL!A:P,16,FALSE)</f>
        <v>#N/A</v>
      </c>
      <c r="G2789">
        <f>VLOOKUP(A2789&amp;B2789&amp;C2789&amp;3&amp;E2789,average_median_rates_2_aptFINAL!A:P,16,FALSE)</f>
        <v>1557</v>
      </c>
      <c r="H2789">
        <f>IF(D2789&lt;=3,VLOOKUP(A2789&amp;D2789,[1]ratio_condo_family!$A:$F,6,FALSE),0)</f>
        <v>0</v>
      </c>
      <c r="I2789">
        <f>VLOOKUP(A2789&amp;3,[1]ratio_condo_family!$A:$F,6,FALSE)</f>
        <v>1.5503805282984133</v>
      </c>
      <c r="J2789">
        <f>VLOOKUP(A2789,[1]ratio_family_bedrooms!$A:$K,9,FALSE)</f>
        <v>1.0588235294117647</v>
      </c>
      <c r="K2789">
        <f>VLOOKUP(A2789,[1]ratio_family_bedrooms!$A:$K,10,FALSE)</f>
        <v>1.2222222222222221</v>
      </c>
      <c r="L2789">
        <f>VLOOKUP(A2789,[1]ratio_family_bedrooms!$A:$K,11,FALSE)</f>
        <v>1.5000000000000002</v>
      </c>
      <c r="M2789">
        <f t="shared" si="43"/>
        <v>3123.9255656666969</v>
      </c>
    </row>
    <row r="2790" spans="1:13" x14ac:dyDescent="0.2">
      <c r="A2790">
        <v>2016</v>
      </c>
      <c r="B2790">
        <v>10</v>
      </c>
      <c r="C2790" t="s">
        <v>59</v>
      </c>
      <c r="D2790">
        <v>5</v>
      </c>
      <c r="E2790" t="s">
        <v>32</v>
      </c>
      <c r="F2790" t="e">
        <f>VLOOKUP(A2790&amp;B2790&amp;C2790&amp;D2790&amp;E2790,average_median_rates_2_aptFINAL!A:P,16,FALSE)</f>
        <v>#N/A</v>
      </c>
      <c r="G2790">
        <f>VLOOKUP(A2790&amp;B2790&amp;C2790&amp;3&amp;E2790,average_median_rates_2_aptFINAL!A:P,16,FALSE)</f>
        <v>1449</v>
      </c>
      <c r="H2790">
        <f>IF(D2790&lt;=3,VLOOKUP(A2790&amp;D2790,[1]ratio_condo_family!$A:$F,6,FALSE),0)</f>
        <v>0</v>
      </c>
      <c r="I2790">
        <f>VLOOKUP(A2790&amp;3,[1]ratio_condo_family!$A:$F,6,FALSE)</f>
        <v>1.5503805282984133</v>
      </c>
      <c r="J2790">
        <f>VLOOKUP(A2790,[1]ratio_family_bedrooms!$A:$K,9,FALSE)</f>
        <v>1.0588235294117647</v>
      </c>
      <c r="K2790">
        <f>VLOOKUP(A2790,[1]ratio_family_bedrooms!$A:$K,10,FALSE)</f>
        <v>1.2222222222222221</v>
      </c>
      <c r="L2790">
        <f>VLOOKUP(A2790,[1]ratio_family_bedrooms!$A:$K,11,FALSE)</f>
        <v>1.5000000000000002</v>
      </c>
      <c r="M2790">
        <f t="shared" si="43"/>
        <v>2907.237087123342</v>
      </c>
    </row>
    <row r="2791" spans="1:13" x14ac:dyDescent="0.2">
      <c r="A2791">
        <v>2016</v>
      </c>
      <c r="B2791">
        <v>10</v>
      </c>
      <c r="C2791" t="s">
        <v>59</v>
      </c>
      <c r="D2791">
        <v>5</v>
      </c>
      <c r="E2791" t="s">
        <v>33</v>
      </c>
      <c r="F2791" t="e">
        <f>VLOOKUP(A2791&amp;B2791&amp;C2791&amp;D2791&amp;E2791,average_median_rates_2_aptFINAL!A:P,16,FALSE)</f>
        <v>#N/A</v>
      </c>
      <c r="G2791">
        <f>VLOOKUP(A2791&amp;B2791&amp;C2791&amp;3&amp;E2791,average_median_rates_2_aptFINAL!A:P,16,FALSE)</f>
        <v>1647</v>
      </c>
      <c r="H2791">
        <f>IF(D2791&lt;=3,VLOOKUP(A2791&amp;D2791,[1]ratio_condo_family!$A:$F,6,FALSE),0)</f>
        <v>0</v>
      </c>
      <c r="I2791">
        <f>VLOOKUP(A2791&amp;3,[1]ratio_condo_family!$A:$F,6,FALSE)</f>
        <v>1.5503805282984133</v>
      </c>
      <c r="J2791">
        <f>VLOOKUP(A2791,[1]ratio_family_bedrooms!$A:$K,9,FALSE)</f>
        <v>1.0588235294117647</v>
      </c>
      <c r="K2791">
        <f>VLOOKUP(A2791,[1]ratio_family_bedrooms!$A:$K,10,FALSE)</f>
        <v>1.2222222222222221</v>
      </c>
      <c r="L2791">
        <f>VLOOKUP(A2791,[1]ratio_family_bedrooms!$A:$K,11,FALSE)</f>
        <v>1.5000000000000002</v>
      </c>
      <c r="M2791">
        <f t="shared" si="43"/>
        <v>3304.4992977861589</v>
      </c>
    </row>
    <row r="2792" spans="1:13" x14ac:dyDescent="0.2">
      <c r="A2792">
        <v>2016</v>
      </c>
      <c r="B2792">
        <v>10</v>
      </c>
      <c r="C2792" t="s">
        <v>59</v>
      </c>
      <c r="D2792">
        <v>5</v>
      </c>
      <c r="E2792" t="s">
        <v>34</v>
      </c>
      <c r="F2792" t="e">
        <f>VLOOKUP(A2792&amp;B2792&amp;C2792&amp;D2792&amp;E2792,average_median_rates_2_aptFINAL!A:P,16,FALSE)</f>
        <v>#N/A</v>
      </c>
      <c r="G2792">
        <f>VLOOKUP(A2792&amp;B2792&amp;C2792&amp;3&amp;E2792,average_median_rates_2_aptFINAL!A:P,16,FALSE)</f>
        <v>1726</v>
      </c>
      <c r="H2792">
        <f>IF(D2792&lt;=3,VLOOKUP(A2792&amp;D2792,[1]ratio_condo_family!$A:$F,6,FALSE),0)</f>
        <v>0</v>
      </c>
      <c r="I2792">
        <f>VLOOKUP(A2792&amp;3,[1]ratio_condo_family!$A:$F,6,FALSE)</f>
        <v>1.5503805282984133</v>
      </c>
      <c r="J2792">
        <f>VLOOKUP(A2792,[1]ratio_family_bedrooms!$A:$K,9,FALSE)</f>
        <v>1.0588235294117647</v>
      </c>
      <c r="K2792">
        <f>VLOOKUP(A2792,[1]ratio_family_bedrooms!$A:$K,10,FALSE)</f>
        <v>1.2222222222222221</v>
      </c>
      <c r="L2792">
        <f>VLOOKUP(A2792,[1]ratio_family_bedrooms!$A:$K,11,FALSE)</f>
        <v>1.5000000000000002</v>
      </c>
      <c r="M2792">
        <f t="shared" si="43"/>
        <v>3463.00290709102</v>
      </c>
    </row>
    <row r="2793" spans="1:13" x14ac:dyDescent="0.2">
      <c r="A2793">
        <v>2016</v>
      </c>
      <c r="B2793">
        <v>10</v>
      </c>
      <c r="C2793" t="s">
        <v>59</v>
      </c>
      <c r="D2793">
        <v>5</v>
      </c>
      <c r="E2793" t="s">
        <v>35</v>
      </c>
      <c r="F2793" t="e">
        <f>VLOOKUP(A2793&amp;B2793&amp;C2793&amp;D2793&amp;E2793,average_median_rates_2_aptFINAL!A:P,16,FALSE)</f>
        <v>#N/A</v>
      </c>
      <c r="G2793">
        <f>VLOOKUP(A2793&amp;B2793&amp;C2793&amp;3&amp;E2793,average_median_rates_2_aptFINAL!A:P,16,FALSE)</f>
        <v>3670</v>
      </c>
      <c r="H2793">
        <f>IF(D2793&lt;=3,VLOOKUP(A2793&amp;D2793,[1]ratio_condo_family!$A:$F,6,FALSE),0)</f>
        <v>0</v>
      </c>
      <c r="I2793">
        <f>VLOOKUP(A2793&amp;3,[1]ratio_condo_family!$A:$F,6,FALSE)</f>
        <v>1.5503805282984133</v>
      </c>
      <c r="J2793">
        <f>VLOOKUP(A2793,[1]ratio_family_bedrooms!$A:$K,9,FALSE)</f>
        <v>1.0588235294117647</v>
      </c>
      <c r="K2793">
        <f>VLOOKUP(A2793,[1]ratio_family_bedrooms!$A:$K,10,FALSE)</f>
        <v>1.2222222222222221</v>
      </c>
      <c r="L2793">
        <f>VLOOKUP(A2793,[1]ratio_family_bedrooms!$A:$K,11,FALSE)</f>
        <v>1.5000000000000002</v>
      </c>
      <c r="M2793">
        <f t="shared" si="43"/>
        <v>7363.3955208714051</v>
      </c>
    </row>
    <row r="2794" spans="1:13" x14ac:dyDescent="0.2">
      <c r="A2794">
        <v>2016</v>
      </c>
      <c r="B2794">
        <v>10</v>
      </c>
      <c r="C2794" t="s">
        <v>59</v>
      </c>
      <c r="D2794">
        <v>5</v>
      </c>
      <c r="E2794" t="s">
        <v>36</v>
      </c>
      <c r="F2794" t="e">
        <f>VLOOKUP(A2794&amp;B2794&amp;C2794&amp;D2794&amp;E2794,average_median_rates_2_aptFINAL!A:P,16,FALSE)</f>
        <v>#N/A</v>
      </c>
      <c r="G2794">
        <f>VLOOKUP(A2794&amp;B2794&amp;C2794&amp;3&amp;E2794,average_median_rates_2_aptFINAL!A:P,16,FALSE)</f>
        <v>1644</v>
      </c>
      <c r="H2794">
        <f>IF(D2794&lt;=3,VLOOKUP(A2794&amp;D2794,[1]ratio_condo_family!$A:$F,6,FALSE),0)</f>
        <v>0</v>
      </c>
      <c r="I2794">
        <f>VLOOKUP(A2794&amp;3,[1]ratio_condo_family!$A:$F,6,FALSE)</f>
        <v>1.5503805282984133</v>
      </c>
      <c r="J2794">
        <f>VLOOKUP(A2794,[1]ratio_family_bedrooms!$A:$K,9,FALSE)</f>
        <v>1.0588235294117647</v>
      </c>
      <c r="K2794">
        <f>VLOOKUP(A2794,[1]ratio_family_bedrooms!$A:$K,10,FALSE)</f>
        <v>1.2222222222222221</v>
      </c>
      <c r="L2794">
        <f>VLOOKUP(A2794,[1]ratio_family_bedrooms!$A:$K,11,FALSE)</f>
        <v>1.5000000000000002</v>
      </c>
      <c r="M2794">
        <f t="shared" si="43"/>
        <v>3298.4801733821773</v>
      </c>
    </row>
    <row r="2795" spans="1:13" x14ac:dyDescent="0.2">
      <c r="A2795">
        <v>2016</v>
      </c>
      <c r="B2795">
        <v>10</v>
      </c>
      <c r="C2795" t="s">
        <v>59</v>
      </c>
      <c r="D2795">
        <v>5</v>
      </c>
      <c r="E2795" t="s">
        <v>37</v>
      </c>
      <c r="F2795" t="e">
        <f>VLOOKUP(A2795&amp;B2795&amp;C2795&amp;D2795&amp;E2795,average_median_rates_2_aptFINAL!A:P,16,FALSE)</f>
        <v>#N/A</v>
      </c>
      <c r="G2795">
        <f>VLOOKUP(A2795&amp;B2795&amp;C2795&amp;3&amp;E2795,average_median_rates_2_aptFINAL!A:P,16,FALSE)</f>
        <v>1113.2505780698555</v>
      </c>
      <c r="H2795">
        <f>IF(D2795&lt;=3,VLOOKUP(A2795&amp;D2795,[1]ratio_condo_family!$A:$F,6,FALSE),0)</f>
        <v>0</v>
      </c>
      <c r="I2795">
        <f>VLOOKUP(A2795&amp;3,[1]ratio_condo_family!$A:$F,6,FALSE)</f>
        <v>1.5503805282984133</v>
      </c>
      <c r="J2795">
        <f>VLOOKUP(A2795,[1]ratio_family_bedrooms!$A:$K,9,FALSE)</f>
        <v>1.0588235294117647</v>
      </c>
      <c r="K2795">
        <f>VLOOKUP(A2795,[1]ratio_family_bedrooms!$A:$K,10,FALSE)</f>
        <v>1.2222222222222221</v>
      </c>
      <c r="L2795">
        <f>VLOOKUP(A2795,[1]ratio_family_bedrooms!$A:$K,11,FALSE)</f>
        <v>1.5000000000000002</v>
      </c>
      <c r="M2795">
        <f t="shared" si="43"/>
        <v>2233.5979074024731</v>
      </c>
    </row>
    <row r="2796" spans="1:13" x14ac:dyDescent="0.2">
      <c r="A2796">
        <v>2016</v>
      </c>
      <c r="B2796">
        <v>10</v>
      </c>
      <c r="C2796" t="s">
        <v>59</v>
      </c>
      <c r="D2796">
        <v>5</v>
      </c>
      <c r="E2796" t="s">
        <v>38</v>
      </c>
      <c r="F2796" t="e">
        <f>VLOOKUP(A2796&amp;B2796&amp;C2796&amp;D2796&amp;E2796,average_median_rates_2_aptFINAL!A:P,16,FALSE)</f>
        <v>#N/A</v>
      </c>
      <c r="G2796">
        <f>VLOOKUP(A2796&amp;B2796&amp;C2796&amp;3&amp;E2796,average_median_rates_2_aptFINAL!A:P,16,FALSE)</f>
        <v>1169</v>
      </c>
      <c r="H2796">
        <f>IF(D2796&lt;=3,VLOOKUP(A2796&amp;D2796,[1]ratio_condo_family!$A:$F,6,FALSE),0)</f>
        <v>0</v>
      </c>
      <c r="I2796">
        <f>VLOOKUP(A2796&amp;3,[1]ratio_condo_family!$A:$F,6,FALSE)</f>
        <v>1.5503805282984133</v>
      </c>
      <c r="J2796">
        <f>VLOOKUP(A2796,[1]ratio_family_bedrooms!$A:$K,9,FALSE)</f>
        <v>1.0588235294117647</v>
      </c>
      <c r="K2796">
        <f>VLOOKUP(A2796,[1]ratio_family_bedrooms!$A:$K,10,FALSE)</f>
        <v>1.2222222222222221</v>
      </c>
      <c r="L2796">
        <f>VLOOKUP(A2796,[1]ratio_family_bedrooms!$A:$K,11,FALSE)</f>
        <v>1.5000000000000002</v>
      </c>
      <c r="M2796">
        <f t="shared" si="43"/>
        <v>2345.452142751682</v>
      </c>
    </row>
    <row r="2797" spans="1:13" x14ac:dyDescent="0.2">
      <c r="A2797">
        <v>2016</v>
      </c>
      <c r="B2797">
        <v>10</v>
      </c>
      <c r="C2797" t="s">
        <v>59</v>
      </c>
      <c r="D2797">
        <v>5</v>
      </c>
      <c r="E2797" t="s">
        <v>39</v>
      </c>
      <c r="F2797" t="e">
        <f>VLOOKUP(A2797&amp;B2797&amp;C2797&amp;D2797&amp;E2797,average_median_rates_2_aptFINAL!A:P,16,FALSE)</f>
        <v>#N/A</v>
      </c>
      <c r="G2797">
        <f>VLOOKUP(A2797&amp;B2797&amp;C2797&amp;3&amp;E2797,average_median_rates_2_aptFINAL!A:P,16,FALSE)</f>
        <v>1427.5467932335398</v>
      </c>
      <c r="H2797">
        <f>IF(D2797&lt;=3,VLOOKUP(A2797&amp;D2797,[1]ratio_condo_family!$A:$F,6,FALSE),0)</f>
        <v>0</v>
      </c>
      <c r="I2797">
        <f>VLOOKUP(A2797&amp;3,[1]ratio_condo_family!$A:$F,6,FALSE)</f>
        <v>1.5503805282984133</v>
      </c>
      <c r="J2797">
        <f>VLOOKUP(A2797,[1]ratio_family_bedrooms!$A:$K,9,FALSE)</f>
        <v>1.0588235294117647</v>
      </c>
      <c r="K2797">
        <f>VLOOKUP(A2797,[1]ratio_family_bedrooms!$A:$K,10,FALSE)</f>
        <v>1.2222222222222221</v>
      </c>
      <c r="L2797">
        <f>VLOOKUP(A2797,[1]ratio_family_bedrooms!$A:$K,11,FALSE)</f>
        <v>1.5000000000000002</v>
      </c>
      <c r="M2797">
        <f t="shared" si="43"/>
        <v>2864.193913659451</v>
      </c>
    </row>
    <row r="2798" spans="1:13" x14ac:dyDescent="0.2">
      <c r="A2798">
        <v>2016</v>
      </c>
      <c r="B2798">
        <v>10</v>
      </c>
      <c r="C2798" t="s">
        <v>59</v>
      </c>
      <c r="D2798">
        <v>5</v>
      </c>
      <c r="E2798" t="s">
        <v>40</v>
      </c>
      <c r="F2798" t="e">
        <f>VLOOKUP(A2798&amp;B2798&amp;C2798&amp;D2798&amp;E2798,average_median_rates_2_aptFINAL!A:P,16,FALSE)</f>
        <v>#N/A</v>
      </c>
      <c r="G2798">
        <f>VLOOKUP(A2798&amp;B2798&amp;C2798&amp;3&amp;E2798,average_median_rates_2_aptFINAL!A:P,16,FALSE)</f>
        <v>1145</v>
      </c>
      <c r="H2798">
        <f>IF(D2798&lt;=3,VLOOKUP(A2798&amp;D2798,[1]ratio_condo_family!$A:$F,6,FALSE),0)</f>
        <v>0</v>
      </c>
      <c r="I2798">
        <f>VLOOKUP(A2798&amp;3,[1]ratio_condo_family!$A:$F,6,FALSE)</f>
        <v>1.5503805282984133</v>
      </c>
      <c r="J2798">
        <f>VLOOKUP(A2798,[1]ratio_family_bedrooms!$A:$K,9,FALSE)</f>
        <v>1.0588235294117647</v>
      </c>
      <c r="K2798">
        <f>VLOOKUP(A2798,[1]ratio_family_bedrooms!$A:$K,10,FALSE)</f>
        <v>1.2222222222222221</v>
      </c>
      <c r="L2798">
        <f>VLOOKUP(A2798,[1]ratio_family_bedrooms!$A:$K,11,FALSE)</f>
        <v>1.5000000000000002</v>
      </c>
      <c r="M2798">
        <f t="shared" si="43"/>
        <v>2297.2991475198251</v>
      </c>
    </row>
    <row r="2799" spans="1:13" x14ac:dyDescent="0.2">
      <c r="A2799">
        <v>2016</v>
      </c>
      <c r="B2799">
        <v>10</v>
      </c>
      <c r="C2799" t="s">
        <v>59</v>
      </c>
      <c r="D2799">
        <v>5</v>
      </c>
      <c r="E2799" t="s">
        <v>41</v>
      </c>
      <c r="F2799" t="e">
        <f>VLOOKUP(A2799&amp;B2799&amp;C2799&amp;D2799&amp;E2799,average_median_rates_2_aptFINAL!A:P,16,FALSE)</f>
        <v>#N/A</v>
      </c>
      <c r="G2799">
        <f>VLOOKUP(A2799&amp;B2799&amp;C2799&amp;3&amp;E2799,average_median_rates_2_aptFINAL!A:P,16,FALSE)</f>
        <v>1219</v>
      </c>
      <c r="H2799">
        <f>IF(D2799&lt;=3,VLOOKUP(A2799&amp;D2799,[1]ratio_condo_family!$A:$F,6,FALSE),0)</f>
        <v>0</v>
      </c>
      <c r="I2799">
        <f>VLOOKUP(A2799&amp;3,[1]ratio_condo_family!$A:$F,6,FALSE)</f>
        <v>1.5503805282984133</v>
      </c>
      <c r="J2799">
        <f>VLOOKUP(A2799,[1]ratio_family_bedrooms!$A:$K,9,FALSE)</f>
        <v>1.0588235294117647</v>
      </c>
      <c r="K2799">
        <f>VLOOKUP(A2799,[1]ratio_family_bedrooms!$A:$K,10,FALSE)</f>
        <v>1.2222222222222221</v>
      </c>
      <c r="L2799">
        <f>VLOOKUP(A2799,[1]ratio_family_bedrooms!$A:$K,11,FALSE)</f>
        <v>1.5000000000000002</v>
      </c>
      <c r="M2799">
        <f t="shared" si="43"/>
        <v>2445.7708828180498</v>
      </c>
    </row>
    <row r="2800" spans="1:13" x14ac:dyDescent="0.2">
      <c r="A2800">
        <v>2016</v>
      </c>
      <c r="B2800">
        <v>10</v>
      </c>
      <c r="C2800" t="s">
        <v>59</v>
      </c>
      <c r="D2800">
        <v>5</v>
      </c>
      <c r="E2800" t="s">
        <v>42</v>
      </c>
      <c r="F2800" t="e">
        <f>VLOOKUP(A2800&amp;B2800&amp;C2800&amp;D2800&amp;E2800,average_median_rates_2_aptFINAL!A:P,16,FALSE)</f>
        <v>#N/A</v>
      </c>
      <c r="G2800">
        <f>VLOOKUP(A2800&amp;B2800&amp;C2800&amp;3&amp;E2800,average_median_rates_2_aptFINAL!A:P,16,FALSE)</f>
        <v>1191</v>
      </c>
      <c r="H2800">
        <f>IF(D2800&lt;=3,VLOOKUP(A2800&amp;D2800,[1]ratio_condo_family!$A:$F,6,FALSE),0)</f>
        <v>0</v>
      </c>
      <c r="I2800">
        <f>VLOOKUP(A2800&amp;3,[1]ratio_condo_family!$A:$F,6,FALSE)</f>
        <v>1.5503805282984133</v>
      </c>
      <c r="J2800">
        <f>VLOOKUP(A2800,[1]ratio_family_bedrooms!$A:$K,9,FALSE)</f>
        <v>1.0588235294117647</v>
      </c>
      <c r="K2800">
        <f>VLOOKUP(A2800,[1]ratio_family_bedrooms!$A:$K,10,FALSE)</f>
        <v>1.2222222222222221</v>
      </c>
      <c r="L2800">
        <f>VLOOKUP(A2800,[1]ratio_family_bedrooms!$A:$K,11,FALSE)</f>
        <v>1.5000000000000002</v>
      </c>
      <c r="M2800">
        <f t="shared" si="43"/>
        <v>2389.5923883808837</v>
      </c>
    </row>
    <row r="2801" spans="1:13" x14ac:dyDescent="0.2">
      <c r="A2801">
        <v>2016</v>
      </c>
      <c r="B2801">
        <v>10</v>
      </c>
      <c r="C2801" t="s">
        <v>59</v>
      </c>
      <c r="D2801">
        <v>5</v>
      </c>
      <c r="E2801" t="s">
        <v>43</v>
      </c>
      <c r="F2801" t="e">
        <f>VLOOKUP(A2801&amp;B2801&amp;C2801&amp;D2801&amp;E2801,average_median_rates_2_aptFINAL!A:P,16,FALSE)</f>
        <v>#N/A</v>
      </c>
      <c r="G2801">
        <f>VLOOKUP(A2801&amp;B2801&amp;C2801&amp;3&amp;E2801,average_median_rates_2_aptFINAL!A:P,16,FALSE)</f>
        <v>1631</v>
      </c>
      <c r="H2801">
        <f>IF(D2801&lt;=3,VLOOKUP(A2801&amp;D2801,[1]ratio_condo_family!$A:$F,6,FALSE),0)</f>
        <v>0</v>
      </c>
      <c r="I2801">
        <f>VLOOKUP(A2801&amp;3,[1]ratio_condo_family!$A:$F,6,FALSE)</f>
        <v>1.5503805282984133</v>
      </c>
      <c r="J2801">
        <f>VLOOKUP(A2801,[1]ratio_family_bedrooms!$A:$K,9,FALSE)</f>
        <v>1.0588235294117647</v>
      </c>
      <c r="K2801">
        <f>VLOOKUP(A2801,[1]ratio_family_bedrooms!$A:$K,10,FALSE)</f>
        <v>1.2222222222222221</v>
      </c>
      <c r="L2801">
        <f>VLOOKUP(A2801,[1]ratio_family_bedrooms!$A:$K,11,FALSE)</f>
        <v>1.5000000000000002</v>
      </c>
      <c r="M2801">
        <f t="shared" si="43"/>
        <v>3272.3973009649212</v>
      </c>
    </row>
    <row r="2802" spans="1:13" x14ac:dyDescent="0.2">
      <c r="A2802">
        <v>2016</v>
      </c>
      <c r="B2802">
        <v>10</v>
      </c>
      <c r="C2802" t="s">
        <v>59</v>
      </c>
      <c r="D2802">
        <v>5</v>
      </c>
      <c r="E2802" t="s">
        <v>60</v>
      </c>
      <c r="F2802" t="e">
        <f>VLOOKUP(A2802&amp;B2802&amp;C2802&amp;D2802&amp;E2802,average_median_rates_2_aptFINAL!A:P,16,FALSE)</f>
        <v>#N/A</v>
      </c>
      <c r="G2802">
        <f>VLOOKUP(A2802&amp;B2802&amp;C2802&amp;3&amp;E2802,average_median_rates_2_aptFINAL!A:P,16,FALSE)</f>
        <v>1477.7649993915052</v>
      </c>
      <c r="H2802">
        <f>IF(D2802&lt;=3,VLOOKUP(A2802&amp;D2802,[1]ratio_condo_family!$A:$F,6,FALSE),0)</f>
        <v>0</v>
      </c>
      <c r="I2802">
        <f>VLOOKUP(A2802&amp;3,[1]ratio_condo_family!$A:$F,6,FALSE)</f>
        <v>1.5503805282984133</v>
      </c>
      <c r="J2802">
        <f>VLOOKUP(A2802,[1]ratio_family_bedrooms!$A:$K,9,FALSE)</f>
        <v>1.0588235294117647</v>
      </c>
      <c r="K2802">
        <f>VLOOKUP(A2802,[1]ratio_family_bedrooms!$A:$K,10,FALSE)</f>
        <v>1.2222222222222221</v>
      </c>
      <c r="L2802">
        <f>VLOOKUP(A2802,[1]ratio_family_bedrooms!$A:$K,11,FALSE)</f>
        <v>1.5000000000000002</v>
      </c>
      <c r="M2802">
        <f t="shared" si="43"/>
        <v>2964.9504570626546</v>
      </c>
    </row>
    <row r="2803" spans="1:13" x14ac:dyDescent="0.2">
      <c r="A2803">
        <v>2016</v>
      </c>
      <c r="B2803">
        <v>10</v>
      </c>
      <c r="C2803" t="s">
        <v>59</v>
      </c>
      <c r="D2803">
        <v>6</v>
      </c>
      <c r="E2803" t="s">
        <v>12</v>
      </c>
      <c r="F2803" t="e">
        <f>VLOOKUP(A2803&amp;B2803&amp;C2803&amp;D2803&amp;E2803,average_median_rates_2_aptFINAL!A:P,16,FALSE)</f>
        <v>#N/A</v>
      </c>
      <c r="G2803">
        <f>VLOOKUP(A2803&amp;B2803&amp;C2803&amp;3&amp;E2803,average_median_rates_2_aptFINAL!A:P,16,FALSE)</f>
        <v>3158</v>
      </c>
      <c r="H2803">
        <f>IF(D2803&lt;=3,VLOOKUP(A2803&amp;D2803,[1]ratio_condo_family!$A:$F,6,FALSE),0)</f>
        <v>0</v>
      </c>
      <c r="I2803">
        <f>VLOOKUP(A2803&amp;3,[1]ratio_condo_family!$A:$F,6,FALSE)</f>
        <v>1.5503805282984133</v>
      </c>
      <c r="J2803">
        <f>VLOOKUP(A2803,[1]ratio_family_bedrooms!$A:$K,9,FALSE)</f>
        <v>1.0588235294117647</v>
      </c>
      <c r="K2803">
        <f>VLOOKUP(A2803,[1]ratio_family_bedrooms!$A:$K,10,FALSE)</f>
        <v>1.2222222222222221</v>
      </c>
      <c r="L2803">
        <f>VLOOKUP(A2803,[1]ratio_family_bedrooms!$A:$K,11,FALSE)</f>
        <v>1.5000000000000002</v>
      </c>
      <c r="M2803">
        <f t="shared" si="43"/>
        <v>9504.1974338876989</v>
      </c>
    </row>
    <row r="2804" spans="1:13" x14ac:dyDescent="0.2">
      <c r="A2804">
        <v>2016</v>
      </c>
      <c r="B2804">
        <v>10</v>
      </c>
      <c r="C2804" t="s">
        <v>59</v>
      </c>
      <c r="D2804">
        <v>6</v>
      </c>
      <c r="E2804" t="s">
        <v>16</v>
      </c>
      <c r="F2804" t="e">
        <f>VLOOKUP(A2804&amp;B2804&amp;C2804&amp;D2804&amp;E2804,average_median_rates_2_aptFINAL!A:P,16,FALSE)</f>
        <v>#N/A</v>
      </c>
      <c r="G2804">
        <f>VLOOKUP(A2804&amp;B2804&amp;C2804&amp;3&amp;E2804,average_median_rates_2_aptFINAL!A:P,16,FALSE)</f>
        <v>2661.0190763052201</v>
      </c>
      <c r="H2804">
        <f>IF(D2804&lt;=3,VLOOKUP(A2804&amp;D2804,[1]ratio_condo_family!$A:$F,6,FALSE),0)</f>
        <v>0</v>
      </c>
      <c r="I2804">
        <f>VLOOKUP(A2804&amp;3,[1]ratio_condo_family!$A:$F,6,FALSE)</f>
        <v>1.5503805282984133</v>
      </c>
      <c r="J2804">
        <f>VLOOKUP(A2804,[1]ratio_family_bedrooms!$A:$K,9,FALSE)</f>
        <v>1.0588235294117647</v>
      </c>
      <c r="K2804">
        <f>VLOOKUP(A2804,[1]ratio_family_bedrooms!$A:$K,10,FALSE)</f>
        <v>1.2222222222222221</v>
      </c>
      <c r="L2804">
        <f>VLOOKUP(A2804,[1]ratio_family_bedrooms!$A:$K,11,FALSE)</f>
        <v>1.5000000000000002</v>
      </c>
      <c r="M2804">
        <f t="shared" si="43"/>
        <v>8008.5024308252969</v>
      </c>
    </row>
    <row r="2805" spans="1:13" x14ac:dyDescent="0.2">
      <c r="A2805">
        <v>2016</v>
      </c>
      <c r="B2805">
        <v>10</v>
      </c>
      <c r="C2805" t="s">
        <v>59</v>
      </c>
      <c r="D2805">
        <v>6</v>
      </c>
      <c r="E2805" t="s">
        <v>17</v>
      </c>
      <c r="F2805" t="e">
        <f>VLOOKUP(A2805&amp;B2805&amp;C2805&amp;D2805&amp;E2805,average_median_rates_2_aptFINAL!A:P,16,FALSE)</f>
        <v>#N/A</v>
      </c>
      <c r="G2805">
        <f>VLOOKUP(A2805&amp;B2805&amp;C2805&amp;3&amp;E2805,average_median_rates_2_aptFINAL!A:P,16,FALSE)</f>
        <v>3105</v>
      </c>
      <c r="H2805">
        <f>IF(D2805&lt;=3,VLOOKUP(A2805&amp;D2805,[1]ratio_condo_family!$A:$F,6,FALSE),0)</f>
        <v>0</v>
      </c>
      <c r="I2805">
        <f>VLOOKUP(A2805&amp;3,[1]ratio_condo_family!$A:$F,6,FALSE)</f>
        <v>1.5503805282984133</v>
      </c>
      <c r="J2805">
        <f>VLOOKUP(A2805,[1]ratio_family_bedrooms!$A:$K,9,FALSE)</f>
        <v>1.0588235294117647</v>
      </c>
      <c r="K2805">
        <f>VLOOKUP(A2805,[1]ratio_family_bedrooms!$A:$K,10,FALSE)</f>
        <v>1.2222222222222221</v>
      </c>
      <c r="L2805">
        <f>VLOOKUP(A2805,[1]ratio_family_bedrooms!$A:$K,11,FALSE)</f>
        <v>1.5000000000000002</v>
      </c>
      <c r="M2805">
        <f t="shared" si="43"/>
        <v>9344.6906371821733</v>
      </c>
    </row>
    <row r="2806" spans="1:13" x14ac:dyDescent="0.2">
      <c r="A2806">
        <v>2016</v>
      </c>
      <c r="B2806">
        <v>10</v>
      </c>
      <c r="C2806" t="s">
        <v>59</v>
      </c>
      <c r="D2806">
        <v>6</v>
      </c>
      <c r="E2806" t="s">
        <v>19</v>
      </c>
      <c r="F2806" t="e">
        <f>VLOOKUP(A2806&amp;B2806&amp;C2806&amp;D2806&amp;E2806,average_median_rates_2_aptFINAL!A:P,16,FALSE)</f>
        <v>#N/A</v>
      </c>
      <c r="G2806">
        <f>VLOOKUP(A2806&amp;B2806&amp;C2806&amp;3&amp;E2806,average_median_rates_2_aptFINAL!A:P,16,FALSE)</f>
        <v>2199</v>
      </c>
      <c r="H2806">
        <f>IF(D2806&lt;=3,VLOOKUP(A2806&amp;D2806,[1]ratio_condo_family!$A:$F,6,FALSE),0)</f>
        <v>0</v>
      </c>
      <c r="I2806">
        <f>VLOOKUP(A2806&amp;3,[1]ratio_condo_family!$A:$F,6,FALSE)</f>
        <v>1.5503805282984133</v>
      </c>
      <c r="J2806">
        <f>VLOOKUP(A2806,[1]ratio_family_bedrooms!$A:$K,9,FALSE)</f>
        <v>1.0588235294117647</v>
      </c>
      <c r="K2806">
        <f>VLOOKUP(A2806,[1]ratio_family_bedrooms!$A:$K,10,FALSE)</f>
        <v>1.2222222222222221</v>
      </c>
      <c r="L2806">
        <f>VLOOKUP(A2806,[1]ratio_family_bedrooms!$A:$K,11,FALSE)</f>
        <v>1.5000000000000002</v>
      </c>
      <c r="M2806">
        <f t="shared" si="43"/>
        <v>6618.0272821782928</v>
      </c>
    </row>
    <row r="2807" spans="1:13" x14ac:dyDescent="0.2">
      <c r="A2807">
        <v>2016</v>
      </c>
      <c r="B2807">
        <v>10</v>
      </c>
      <c r="C2807" t="s">
        <v>59</v>
      </c>
      <c r="D2807">
        <v>6</v>
      </c>
      <c r="E2807" t="s">
        <v>20</v>
      </c>
      <c r="F2807" t="e">
        <f>VLOOKUP(A2807&amp;B2807&amp;C2807&amp;D2807&amp;E2807,average_median_rates_2_aptFINAL!A:P,16,FALSE)</f>
        <v>#N/A</v>
      </c>
      <c r="G2807">
        <f>VLOOKUP(A2807&amp;B2807&amp;C2807&amp;3&amp;E2807,average_median_rates_2_aptFINAL!A:P,16,FALSE)</f>
        <v>2665</v>
      </c>
      <c r="H2807">
        <f>IF(D2807&lt;=3,VLOOKUP(A2807&amp;D2807,[1]ratio_condo_family!$A:$F,6,FALSE),0)</f>
        <v>0</v>
      </c>
      <c r="I2807">
        <f>VLOOKUP(A2807&amp;3,[1]ratio_condo_family!$A:$F,6,FALSE)</f>
        <v>1.5503805282984133</v>
      </c>
      <c r="J2807">
        <f>VLOOKUP(A2807,[1]ratio_family_bedrooms!$A:$K,9,FALSE)</f>
        <v>1.0588235294117647</v>
      </c>
      <c r="K2807">
        <f>VLOOKUP(A2807,[1]ratio_family_bedrooms!$A:$K,10,FALSE)</f>
        <v>1.2222222222222221</v>
      </c>
      <c r="L2807">
        <f>VLOOKUP(A2807,[1]ratio_family_bedrooms!$A:$K,11,FALSE)</f>
        <v>1.5000000000000002</v>
      </c>
      <c r="M2807">
        <f t="shared" si="43"/>
        <v>8020.4832683061168</v>
      </c>
    </row>
    <row r="2808" spans="1:13" x14ac:dyDescent="0.2">
      <c r="A2808">
        <v>2016</v>
      </c>
      <c r="B2808">
        <v>10</v>
      </c>
      <c r="C2808" t="s">
        <v>59</v>
      </c>
      <c r="D2808">
        <v>6</v>
      </c>
      <c r="E2808" t="s">
        <v>21</v>
      </c>
      <c r="F2808" t="e">
        <f>VLOOKUP(A2808&amp;B2808&amp;C2808&amp;D2808&amp;E2808,average_median_rates_2_aptFINAL!A:P,16,FALSE)</f>
        <v>#N/A</v>
      </c>
      <c r="G2808">
        <f>VLOOKUP(A2808&amp;B2808&amp;C2808&amp;3&amp;E2808,average_median_rates_2_aptFINAL!A:P,16,FALSE)</f>
        <v>2697</v>
      </c>
      <c r="H2808">
        <f>IF(D2808&lt;=3,VLOOKUP(A2808&amp;D2808,[1]ratio_condo_family!$A:$F,6,FALSE),0)</f>
        <v>0</v>
      </c>
      <c r="I2808">
        <f>VLOOKUP(A2808&amp;3,[1]ratio_condo_family!$A:$F,6,FALSE)</f>
        <v>1.5503805282984133</v>
      </c>
      <c r="J2808">
        <f>VLOOKUP(A2808,[1]ratio_family_bedrooms!$A:$K,9,FALSE)</f>
        <v>1.0588235294117647</v>
      </c>
      <c r="K2808">
        <f>VLOOKUP(A2808,[1]ratio_family_bedrooms!$A:$K,10,FALSE)</f>
        <v>1.2222222222222221</v>
      </c>
      <c r="L2808">
        <f>VLOOKUP(A2808,[1]ratio_family_bedrooms!$A:$K,11,FALSE)</f>
        <v>1.5000000000000002</v>
      </c>
      <c r="M2808">
        <f t="shared" si="43"/>
        <v>8116.7892587698279</v>
      </c>
    </row>
    <row r="2809" spans="1:13" x14ac:dyDescent="0.2">
      <c r="A2809">
        <v>2016</v>
      </c>
      <c r="B2809">
        <v>10</v>
      </c>
      <c r="C2809" t="s">
        <v>59</v>
      </c>
      <c r="D2809">
        <v>6</v>
      </c>
      <c r="E2809" t="s">
        <v>23</v>
      </c>
      <c r="F2809" t="e">
        <f>VLOOKUP(A2809&amp;B2809&amp;C2809&amp;D2809&amp;E2809,average_median_rates_2_aptFINAL!A:P,16,FALSE)</f>
        <v>#N/A</v>
      </c>
      <c r="G2809">
        <f>VLOOKUP(A2809&amp;B2809&amp;C2809&amp;3&amp;E2809,average_median_rates_2_aptFINAL!A:P,16,FALSE)</f>
        <v>1394</v>
      </c>
      <c r="H2809">
        <f>IF(D2809&lt;=3,VLOOKUP(A2809&amp;D2809,[1]ratio_condo_family!$A:$F,6,FALSE),0)</f>
        <v>0</v>
      </c>
      <c r="I2809">
        <f>VLOOKUP(A2809&amp;3,[1]ratio_condo_family!$A:$F,6,FALSE)</f>
        <v>1.5503805282984133</v>
      </c>
      <c r="J2809">
        <f>VLOOKUP(A2809,[1]ratio_family_bedrooms!$A:$K,9,FALSE)</f>
        <v>1.0588235294117647</v>
      </c>
      <c r="K2809">
        <f>VLOOKUP(A2809,[1]ratio_family_bedrooms!$A:$K,10,FALSE)</f>
        <v>1.2222222222222221</v>
      </c>
      <c r="L2809">
        <f>VLOOKUP(A2809,[1]ratio_family_bedrooms!$A:$K,11,FALSE)</f>
        <v>1.5000000000000002</v>
      </c>
      <c r="M2809">
        <f t="shared" si="43"/>
        <v>4195.329709575507</v>
      </c>
    </row>
    <row r="2810" spans="1:13" x14ac:dyDescent="0.2">
      <c r="A2810">
        <v>2016</v>
      </c>
      <c r="B2810">
        <v>10</v>
      </c>
      <c r="C2810" t="s">
        <v>59</v>
      </c>
      <c r="D2810">
        <v>6</v>
      </c>
      <c r="E2810" t="s">
        <v>24</v>
      </c>
      <c r="F2810" t="e">
        <f>VLOOKUP(A2810&amp;B2810&amp;C2810&amp;D2810&amp;E2810,average_median_rates_2_aptFINAL!A:P,16,FALSE)</f>
        <v>#N/A</v>
      </c>
      <c r="G2810">
        <f>VLOOKUP(A2810&amp;B2810&amp;C2810&amp;3&amp;E2810,average_median_rates_2_aptFINAL!A:P,16,FALSE)</f>
        <v>1667</v>
      </c>
      <c r="H2810">
        <f>IF(D2810&lt;=3,VLOOKUP(A2810&amp;D2810,[1]ratio_condo_family!$A:$F,6,FALSE),0)</f>
        <v>0</v>
      </c>
      <c r="I2810">
        <f>VLOOKUP(A2810&amp;3,[1]ratio_condo_family!$A:$F,6,FALSE)</f>
        <v>1.5503805282984133</v>
      </c>
      <c r="J2810">
        <f>VLOOKUP(A2810,[1]ratio_family_bedrooms!$A:$K,9,FALSE)</f>
        <v>1.0588235294117647</v>
      </c>
      <c r="K2810">
        <f>VLOOKUP(A2810,[1]ratio_family_bedrooms!$A:$K,10,FALSE)</f>
        <v>1.2222222222222221</v>
      </c>
      <c r="L2810">
        <f>VLOOKUP(A2810,[1]ratio_family_bedrooms!$A:$K,11,FALSE)</f>
        <v>1.5000000000000002</v>
      </c>
      <c r="M2810">
        <f t="shared" si="43"/>
        <v>5016.9401907190595</v>
      </c>
    </row>
    <row r="2811" spans="1:13" x14ac:dyDescent="0.2">
      <c r="A2811">
        <v>2016</v>
      </c>
      <c r="B2811">
        <v>10</v>
      </c>
      <c r="C2811" t="s">
        <v>59</v>
      </c>
      <c r="D2811">
        <v>6</v>
      </c>
      <c r="E2811" t="s">
        <v>25</v>
      </c>
      <c r="F2811" t="e">
        <f>VLOOKUP(A2811&amp;B2811&amp;C2811&amp;D2811&amp;E2811,average_median_rates_2_aptFINAL!A:P,16,FALSE)</f>
        <v>#N/A</v>
      </c>
      <c r="G2811">
        <f>VLOOKUP(A2811&amp;B2811&amp;C2811&amp;3&amp;E2811,average_median_rates_2_aptFINAL!A:P,16,FALSE)</f>
        <v>1393</v>
      </c>
      <c r="H2811">
        <f>IF(D2811&lt;=3,VLOOKUP(A2811&amp;D2811,[1]ratio_condo_family!$A:$F,6,FALSE),0)</f>
        <v>0</v>
      </c>
      <c r="I2811">
        <f>VLOOKUP(A2811&amp;3,[1]ratio_condo_family!$A:$F,6,FALSE)</f>
        <v>1.5503805282984133</v>
      </c>
      <c r="J2811">
        <f>VLOOKUP(A2811,[1]ratio_family_bedrooms!$A:$K,9,FALSE)</f>
        <v>1.0588235294117647</v>
      </c>
      <c r="K2811">
        <f>VLOOKUP(A2811,[1]ratio_family_bedrooms!$A:$K,10,FALSE)</f>
        <v>1.2222222222222221</v>
      </c>
      <c r="L2811">
        <f>VLOOKUP(A2811,[1]ratio_family_bedrooms!$A:$K,11,FALSE)</f>
        <v>1.5000000000000002</v>
      </c>
      <c r="M2811">
        <f t="shared" si="43"/>
        <v>4192.3201473735162</v>
      </c>
    </row>
    <row r="2812" spans="1:13" x14ac:dyDescent="0.2">
      <c r="A2812">
        <v>2016</v>
      </c>
      <c r="B2812">
        <v>10</v>
      </c>
      <c r="C2812" t="s">
        <v>59</v>
      </c>
      <c r="D2812">
        <v>6</v>
      </c>
      <c r="E2812" t="s">
        <v>26</v>
      </c>
      <c r="F2812" t="e">
        <f>VLOOKUP(A2812&amp;B2812&amp;C2812&amp;D2812&amp;E2812,average_median_rates_2_aptFINAL!A:P,16,FALSE)</f>
        <v>#N/A</v>
      </c>
      <c r="G2812">
        <f>VLOOKUP(A2812&amp;B2812&amp;C2812&amp;3&amp;E2812,average_median_rates_2_aptFINAL!A:P,16,FALSE)</f>
        <v>1272</v>
      </c>
      <c r="H2812">
        <f>IF(D2812&lt;=3,VLOOKUP(A2812&amp;D2812,[1]ratio_condo_family!$A:$F,6,FALSE),0)</f>
        <v>0</v>
      </c>
      <c r="I2812">
        <f>VLOOKUP(A2812&amp;3,[1]ratio_condo_family!$A:$F,6,FALSE)</f>
        <v>1.5503805282984133</v>
      </c>
      <c r="J2812">
        <f>VLOOKUP(A2812,[1]ratio_family_bedrooms!$A:$K,9,FALSE)</f>
        <v>1.0588235294117647</v>
      </c>
      <c r="K2812">
        <f>VLOOKUP(A2812,[1]ratio_family_bedrooms!$A:$K,10,FALSE)</f>
        <v>1.2222222222222221</v>
      </c>
      <c r="L2812">
        <f>VLOOKUP(A2812,[1]ratio_family_bedrooms!$A:$K,11,FALSE)</f>
        <v>1.5000000000000002</v>
      </c>
      <c r="M2812">
        <f t="shared" si="43"/>
        <v>3828.1631209326001</v>
      </c>
    </row>
    <row r="2813" spans="1:13" x14ac:dyDescent="0.2">
      <c r="A2813">
        <v>2016</v>
      </c>
      <c r="B2813">
        <v>10</v>
      </c>
      <c r="C2813" t="s">
        <v>59</v>
      </c>
      <c r="D2813">
        <v>6</v>
      </c>
      <c r="E2813" t="s">
        <v>27</v>
      </c>
      <c r="F2813" t="e">
        <f>VLOOKUP(A2813&amp;B2813&amp;C2813&amp;D2813&amp;E2813,average_median_rates_2_aptFINAL!A:P,16,FALSE)</f>
        <v>#N/A</v>
      </c>
      <c r="G2813">
        <f>VLOOKUP(A2813&amp;B2813&amp;C2813&amp;3&amp;E2813,average_median_rates_2_aptFINAL!A:P,16,FALSE)</f>
        <v>2358</v>
      </c>
      <c r="H2813">
        <f>IF(D2813&lt;=3,VLOOKUP(A2813&amp;D2813,[1]ratio_condo_family!$A:$F,6,FALSE),0)</f>
        <v>0</v>
      </c>
      <c r="I2813">
        <f>VLOOKUP(A2813&amp;3,[1]ratio_condo_family!$A:$F,6,FALSE)</f>
        <v>1.5503805282984133</v>
      </c>
      <c r="J2813">
        <f>VLOOKUP(A2813,[1]ratio_family_bedrooms!$A:$K,9,FALSE)</f>
        <v>1.0588235294117647</v>
      </c>
      <c r="K2813">
        <f>VLOOKUP(A2813,[1]ratio_family_bedrooms!$A:$K,10,FALSE)</f>
        <v>1.2222222222222221</v>
      </c>
      <c r="L2813">
        <f>VLOOKUP(A2813,[1]ratio_family_bedrooms!$A:$K,11,FALSE)</f>
        <v>1.5000000000000002</v>
      </c>
      <c r="M2813">
        <f t="shared" si="43"/>
        <v>7096.5476722948679</v>
      </c>
    </row>
    <row r="2814" spans="1:13" x14ac:dyDescent="0.2">
      <c r="A2814">
        <v>2016</v>
      </c>
      <c r="B2814">
        <v>10</v>
      </c>
      <c r="C2814" t="s">
        <v>59</v>
      </c>
      <c r="D2814">
        <v>6</v>
      </c>
      <c r="E2814" t="s">
        <v>28</v>
      </c>
      <c r="F2814" t="e">
        <f>VLOOKUP(A2814&amp;B2814&amp;C2814&amp;D2814&amp;E2814,average_median_rates_2_aptFINAL!A:P,16,FALSE)</f>
        <v>#N/A</v>
      </c>
      <c r="G2814">
        <f>VLOOKUP(A2814&amp;B2814&amp;C2814&amp;3&amp;E2814,average_median_rates_2_aptFINAL!A:P,16,FALSE)</f>
        <v>1741</v>
      </c>
      <c r="H2814">
        <f>IF(D2814&lt;=3,VLOOKUP(A2814&amp;D2814,[1]ratio_condo_family!$A:$F,6,FALSE),0)</f>
        <v>0</v>
      </c>
      <c r="I2814">
        <f>VLOOKUP(A2814&amp;3,[1]ratio_condo_family!$A:$F,6,FALSE)</f>
        <v>1.5503805282984133</v>
      </c>
      <c r="J2814">
        <f>VLOOKUP(A2814,[1]ratio_family_bedrooms!$A:$K,9,FALSE)</f>
        <v>1.0588235294117647</v>
      </c>
      <c r="K2814">
        <f>VLOOKUP(A2814,[1]ratio_family_bedrooms!$A:$K,10,FALSE)</f>
        <v>1.2222222222222221</v>
      </c>
      <c r="L2814">
        <f>VLOOKUP(A2814,[1]ratio_family_bedrooms!$A:$K,11,FALSE)</f>
        <v>1.5000000000000002</v>
      </c>
      <c r="M2814">
        <f t="shared" si="43"/>
        <v>5239.6477936663969</v>
      </c>
    </row>
    <row r="2815" spans="1:13" x14ac:dyDescent="0.2">
      <c r="A2815">
        <v>2016</v>
      </c>
      <c r="B2815">
        <v>10</v>
      </c>
      <c r="C2815" t="s">
        <v>59</v>
      </c>
      <c r="D2815">
        <v>6</v>
      </c>
      <c r="E2815" t="s">
        <v>29</v>
      </c>
      <c r="F2815" t="e">
        <f>VLOOKUP(A2815&amp;B2815&amp;C2815&amp;D2815&amp;E2815,average_median_rates_2_aptFINAL!A:P,16,FALSE)</f>
        <v>#N/A</v>
      </c>
      <c r="G2815">
        <f>VLOOKUP(A2815&amp;B2815&amp;C2815&amp;3&amp;E2815,average_median_rates_2_aptFINAL!A:P,16,FALSE)</f>
        <v>1265</v>
      </c>
      <c r="H2815">
        <f>IF(D2815&lt;=3,VLOOKUP(A2815&amp;D2815,[1]ratio_condo_family!$A:$F,6,FALSE),0)</f>
        <v>0</v>
      </c>
      <c r="I2815">
        <f>VLOOKUP(A2815&amp;3,[1]ratio_condo_family!$A:$F,6,FALSE)</f>
        <v>1.5503805282984133</v>
      </c>
      <c r="J2815">
        <f>VLOOKUP(A2815,[1]ratio_family_bedrooms!$A:$K,9,FALSE)</f>
        <v>1.0588235294117647</v>
      </c>
      <c r="K2815">
        <f>VLOOKUP(A2815,[1]ratio_family_bedrooms!$A:$K,10,FALSE)</f>
        <v>1.2222222222222221</v>
      </c>
      <c r="L2815">
        <f>VLOOKUP(A2815,[1]ratio_family_bedrooms!$A:$K,11,FALSE)</f>
        <v>1.5000000000000002</v>
      </c>
      <c r="M2815">
        <f t="shared" si="43"/>
        <v>3807.0961855186633</v>
      </c>
    </row>
    <row r="2816" spans="1:13" x14ac:dyDescent="0.2">
      <c r="A2816">
        <v>2016</v>
      </c>
      <c r="B2816">
        <v>10</v>
      </c>
      <c r="C2816" t="s">
        <v>59</v>
      </c>
      <c r="D2816">
        <v>6</v>
      </c>
      <c r="E2816" t="s">
        <v>31</v>
      </c>
      <c r="F2816" t="e">
        <f>VLOOKUP(A2816&amp;B2816&amp;C2816&amp;D2816&amp;E2816,average_median_rates_2_aptFINAL!A:P,16,FALSE)</f>
        <v>#N/A</v>
      </c>
      <c r="G2816">
        <f>VLOOKUP(A2816&amp;B2816&amp;C2816&amp;3&amp;E2816,average_median_rates_2_aptFINAL!A:P,16,FALSE)</f>
        <v>1557</v>
      </c>
      <c r="H2816">
        <f>IF(D2816&lt;=3,VLOOKUP(A2816&amp;D2816,[1]ratio_condo_family!$A:$F,6,FALSE),0)</f>
        <v>0</v>
      </c>
      <c r="I2816">
        <f>VLOOKUP(A2816&amp;3,[1]ratio_condo_family!$A:$F,6,FALSE)</f>
        <v>1.5503805282984133</v>
      </c>
      <c r="J2816">
        <f>VLOOKUP(A2816,[1]ratio_family_bedrooms!$A:$K,9,FALSE)</f>
        <v>1.0588235294117647</v>
      </c>
      <c r="K2816">
        <f>VLOOKUP(A2816,[1]ratio_family_bedrooms!$A:$K,10,FALSE)</f>
        <v>1.2222222222222221</v>
      </c>
      <c r="L2816">
        <f>VLOOKUP(A2816,[1]ratio_family_bedrooms!$A:$K,11,FALSE)</f>
        <v>1.5000000000000002</v>
      </c>
      <c r="M2816">
        <f t="shared" si="43"/>
        <v>4685.888348500046</v>
      </c>
    </row>
    <row r="2817" spans="1:13" x14ac:dyDescent="0.2">
      <c r="A2817">
        <v>2016</v>
      </c>
      <c r="B2817">
        <v>10</v>
      </c>
      <c r="C2817" t="s">
        <v>59</v>
      </c>
      <c r="D2817">
        <v>6</v>
      </c>
      <c r="E2817" t="s">
        <v>32</v>
      </c>
      <c r="F2817" t="e">
        <f>VLOOKUP(A2817&amp;B2817&amp;C2817&amp;D2817&amp;E2817,average_median_rates_2_aptFINAL!A:P,16,FALSE)</f>
        <v>#N/A</v>
      </c>
      <c r="G2817">
        <f>VLOOKUP(A2817&amp;B2817&amp;C2817&amp;3&amp;E2817,average_median_rates_2_aptFINAL!A:P,16,FALSE)</f>
        <v>1449</v>
      </c>
      <c r="H2817">
        <f>IF(D2817&lt;=3,VLOOKUP(A2817&amp;D2817,[1]ratio_condo_family!$A:$F,6,FALSE),0)</f>
        <v>0</v>
      </c>
      <c r="I2817">
        <f>VLOOKUP(A2817&amp;3,[1]ratio_condo_family!$A:$F,6,FALSE)</f>
        <v>1.5503805282984133</v>
      </c>
      <c r="J2817">
        <f>VLOOKUP(A2817,[1]ratio_family_bedrooms!$A:$K,9,FALSE)</f>
        <v>1.0588235294117647</v>
      </c>
      <c r="K2817">
        <f>VLOOKUP(A2817,[1]ratio_family_bedrooms!$A:$K,10,FALSE)</f>
        <v>1.2222222222222221</v>
      </c>
      <c r="L2817">
        <f>VLOOKUP(A2817,[1]ratio_family_bedrooms!$A:$K,11,FALSE)</f>
        <v>1.5000000000000002</v>
      </c>
      <c r="M2817">
        <f t="shared" si="43"/>
        <v>4360.8556306850132</v>
      </c>
    </row>
    <row r="2818" spans="1:13" x14ac:dyDescent="0.2">
      <c r="A2818">
        <v>2016</v>
      </c>
      <c r="B2818">
        <v>10</v>
      </c>
      <c r="C2818" t="s">
        <v>59</v>
      </c>
      <c r="D2818">
        <v>6</v>
      </c>
      <c r="E2818" t="s">
        <v>33</v>
      </c>
      <c r="F2818" t="e">
        <f>VLOOKUP(A2818&amp;B2818&amp;C2818&amp;D2818&amp;E2818,average_median_rates_2_aptFINAL!A:P,16,FALSE)</f>
        <v>#N/A</v>
      </c>
      <c r="G2818">
        <f>VLOOKUP(A2818&amp;B2818&amp;C2818&amp;3&amp;E2818,average_median_rates_2_aptFINAL!A:P,16,FALSE)</f>
        <v>1647</v>
      </c>
      <c r="H2818">
        <f>IF(D2818&lt;=3,VLOOKUP(A2818&amp;D2818,[1]ratio_condo_family!$A:$F,6,FALSE),0)</f>
        <v>0</v>
      </c>
      <c r="I2818">
        <f>VLOOKUP(A2818&amp;3,[1]ratio_condo_family!$A:$F,6,FALSE)</f>
        <v>1.5503805282984133</v>
      </c>
      <c r="J2818">
        <f>VLOOKUP(A2818,[1]ratio_family_bedrooms!$A:$K,9,FALSE)</f>
        <v>1.0588235294117647</v>
      </c>
      <c r="K2818">
        <f>VLOOKUP(A2818,[1]ratio_family_bedrooms!$A:$K,10,FALSE)</f>
        <v>1.2222222222222221</v>
      </c>
      <c r="L2818">
        <f>VLOOKUP(A2818,[1]ratio_family_bedrooms!$A:$K,11,FALSE)</f>
        <v>1.5000000000000002</v>
      </c>
      <c r="M2818">
        <f t="shared" si="43"/>
        <v>4956.7489466792395</v>
      </c>
    </row>
    <row r="2819" spans="1:13" x14ac:dyDescent="0.2">
      <c r="A2819">
        <v>2016</v>
      </c>
      <c r="B2819">
        <v>10</v>
      </c>
      <c r="C2819" t="s">
        <v>59</v>
      </c>
      <c r="D2819">
        <v>6</v>
      </c>
      <c r="E2819" t="s">
        <v>34</v>
      </c>
      <c r="F2819" t="e">
        <f>VLOOKUP(A2819&amp;B2819&amp;C2819&amp;D2819&amp;E2819,average_median_rates_2_aptFINAL!A:P,16,FALSE)</f>
        <v>#N/A</v>
      </c>
      <c r="G2819">
        <f>VLOOKUP(A2819&amp;B2819&amp;C2819&amp;3&amp;E2819,average_median_rates_2_aptFINAL!A:P,16,FALSE)</f>
        <v>1726</v>
      </c>
      <c r="H2819">
        <f>IF(D2819&lt;=3,VLOOKUP(A2819&amp;D2819,[1]ratio_condo_family!$A:$F,6,FALSE),0)</f>
        <v>0</v>
      </c>
      <c r="I2819">
        <f>VLOOKUP(A2819&amp;3,[1]ratio_condo_family!$A:$F,6,FALSE)</f>
        <v>1.5503805282984133</v>
      </c>
      <c r="J2819">
        <f>VLOOKUP(A2819,[1]ratio_family_bedrooms!$A:$K,9,FALSE)</f>
        <v>1.0588235294117647</v>
      </c>
      <c r="K2819">
        <f>VLOOKUP(A2819,[1]ratio_family_bedrooms!$A:$K,10,FALSE)</f>
        <v>1.2222222222222221</v>
      </c>
      <c r="L2819">
        <f>VLOOKUP(A2819,[1]ratio_family_bedrooms!$A:$K,11,FALSE)</f>
        <v>1.5000000000000002</v>
      </c>
      <c r="M2819">
        <f t="shared" ref="M2819:M2882" si="44">IF(D2819&lt;=3,F2819*H2819,IF(D2819=4,G2819*I2819*J2819,IF(D2819=5,G2819*I2819*J2819*K2819,IF(D2819=6,G2819*I2819*J2819*K2819*L2819,0))))</f>
        <v>5194.5043606365307</v>
      </c>
    </row>
    <row r="2820" spans="1:13" x14ac:dyDescent="0.2">
      <c r="A2820">
        <v>2016</v>
      </c>
      <c r="B2820">
        <v>10</v>
      </c>
      <c r="C2820" t="s">
        <v>59</v>
      </c>
      <c r="D2820">
        <v>6</v>
      </c>
      <c r="E2820" t="s">
        <v>35</v>
      </c>
      <c r="F2820" t="e">
        <f>VLOOKUP(A2820&amp;B2820&amp;C2820&amp;D2820&amp;E2820,average_median_rates_2_aptFINAL!A:P,16,FALSE)</f>
        <v>#N/A</v>
      </c>
      <c r="G2820">
        <f>VLOOKUP(A2820&amp;B2820&amp;C2820&amp;3&amp;E2820,average_median_rates_2_aptFINAL!A:P,16,FALSE)</f>
        <v>3670</v>
      </c>
      <c r="H2820">
        <f>IF(D2820&lt;=3,VLOOKUP(A2820&amp;D2820,[1]ratio_condo_family!$A:$F,6,FALSE),0)</f>
        <v>0</v>
      </c>
      <c r="I2820">
        <f>VLOOKUP(A2820&amp;3,[1]ratio_condo_family!$A:$F,6,FALSE)</f>
        <v>1.5503805282984133</v>
      </c>
      <c r="J2820">
        <f>VLOOKUP(A2820,[1]ratio_family_bedrooms!$A:$K,9,FALSE)</f>
        <v>1.0588235294117647</v>
      </c>
      <c r="K2820">
        <f>VLOOKUP(A2820,[1]ratio_family_bedrooms!$A:$K,10,FALSE)</f>
        <v>1.2222222222222221</v>
      </c>
      <c r="L2820">
        <f>VLOOKUP(A2820,[1]ratio_family_bedrooms!$A:$K,11,FALSE)</f>
        <v>1.5000000000000002</v>
      </c>
      <c r="M2820">
        <f t="shared" si="44"/>
        <v>11045.093281307109</v>
      </c>
    </row>
    <row r="2821" spans="1:13" x14ac:dyDescent="0.2">
      <c r="A2821">
        <v>2016</v>
      </c>
      <c r="B2821">
        <v>10</v>
      </c>
      <c r="C2821" t="s">
        <v>59</v>
      </c>
      <c r="D2821">
        <v>6</v>
      </c>
      <c r="E2821" t="s">
        <v>36</v>
      </c>
      <c r="F2821" t="e">
        <f>VLOOKUP(A2821&amp;B2821&amp;C2821&amp;D2821&amp;E2821,average_median_rates_2_aptFINAL!A:P,16,FALSE)</f>
        <v>#N/A</v>
      </c>
      <c r="G2821">
        <f>VLOOKUP(A2821&amp;B2821&amp;C2821&amp;3&amp;E2821,average_median_rates_2_aptFINAL!A:P,16,FALSE)</f>
        <v>1644</v>
      </c>
      <c r="H2821">
        <f>IF(D2821&lt;=3,VLOOKUP(A2821&amp;D2821,[1]ratio_condo_family!$A:$F,6,FALSE),0)</f>
        <v>0</v>
      </c>
      <c r="I2821">
        <f>VLOOKUP(A2821&amp;3,[1]ratio_condo_family!$A:$F,6,FALSE)</f>
        <v>1.5503805282984133</v>
      </c>
      <c r="J2821">
        <f>VLOOKUP(A2821,[1]ratio_family_bedrooms!$A:$K,9,FALSE)</f>
        <v>1.0588235294117647</v>
      </c>
      <c r="K2821">
        <f>VLOOKUP(A2821,[1]ratio_family_bedrooms!$A:$K,10,FALSE)</f>
        <v>1.2222222222222221</v>
      </c>
      <c r="L2821">
        <f>VLOOKUP(A2821,[1]ratio_family_bedrooms!$A:$K,11,FALSE)</f>
        <v>1.5000000000000002</v>
      </c>
      <c r="M2821">
        <f t="shared" si="44"/>
        <v>4947.7202600732671</v>
      </c>
    </row>
    <row r="2822" spans="1:13" x14ac:dyDescent="0.2">
      <c r="A2822">
        <v>2016</v>
      </c>
      <c r="B2822">
        <v>10</v>
      </c>
      <c r="C2822" t="s">
        <v>59</v>
      </c>
      <c r="D2822">
        <v>6</v>
      </c>
      <c r="E2822" t="s">
        <v>37</v>
      </c>
      <c r="F2822" t="e">
        <f>VLOOKUP(A2822&amp;B2822&amp;C2822&amp;D2822&amp;E2822,average_median_rates_2_aptFINAL!A:P,16,FALSE)</f>
        <v>#N/A</v>
      </c>
      <c r="G2822">
        <f>VLOOKUP(A2822&amp;B2822&amp;C2822&amp;3&amp;E2822,average_median_rates_2_aptFINAL!A:P,16,FALSE)</f>
        <v>1113.2505780698555</v>
      </c>
      <c r="H2822">
        <f>IF(D2822&lt;=3,VLOOKUP(A2822&amp;D2822,[1]ratio_condo_family!$A:$F,6,FALSE),0)</f>
        <v>0</v>
      </c>
      <c r="I2822">
        <f>VLOOKUP(A2822&amp;3,[1]ratio_condo_family!$A:$F,6,FALSE)</f>
        <v>1.5503805282984133</v>
      </c>
      <c r="J2822">
        <f>VLOOKUP(A2822,[1]ratio_family_bedrooms!$A:$K,9,FALSE)</f>
        <v>1.0588235294117647</v>
      </c>
      <c r="K2822">
        <f>VLOOKUP(A2822,[1]ratio_family_bedrooms!$A:$K,10,FALSE)</f>
        <v>1.2222222222222221</v>
      </c>
      <c r="L2822">
        <f>VLOOKUP(A2822,[1]ratio_family_bedrooms!$A:$K,11,FALSE)</f>
        <v>1.5000000000000002</v>
      </c>
      <c r="M2822">
        <f t="shared" si="44"/>
        <v>3350.3968611037103</v>
      </c>
    </row>
    <row r="2823" spans="1:13" x14ac:dyDescent="0.2">
      <c r="A2823">
        <v>2016</v>
      </c>
      <c r="B2823">
        <v>10</v>
      </c>
      <c r="C2823" t="s">
        <v>59</v>
      </c>
      <c r="D2823">
        <v>6</v>
      </c>
      <c r="E2823" t="s">
        <v>38</v>
      </c>
      <c r="F2823" t="e">
        <f>VLOOKUP(A2823&amp;B2823&amp;C2823&amp;D2823&amp;E2823,average_median_rates_2_aptFINAL!A:P,16,FALSE)</f>
        <v>#N/A</v>
      </c>
      <c r="G2823">
        <f>VLOOKUP(A2823&amp;B2823&amp;C2823&amp;3&amp;E2823,average_median_rates_2_aptFINAL!A:P,16,FALSE)</f>
        <v>1169</v>
      </c>
      <c r="H2823">
        <f>IF(D2823&lt;=3,VLOOKUP(A2823&amp;D2823,[1]ratio_condo_family!$A:$F,6,FALSE),0)</f>
        <v>0</v>
      </c>
      <c r="I2823">
        <f>VLOOKUP(A2823&amp;3,[1]ratio_condo_family!$A:$F,6,FALSE)</f>
        <v>1.5503805282984133</v>
      </c>
      <c r="J2823">
        <f>VLOOKUP(A2823,[1]ratio_family_bedrooms!$A:$K,9,FALSE)</f>
        <v>1.0588235294117647</v>
      </c>
      <c r="K2823">
        <f>VLOOKUP(A2823,[1]ratio_family_bedrooms!$A:$K,10,FALSE)</f>
        <v>1.2222222222222221</v>
      </c>
      <c r="L2823">
        <f>VLOOKUP(A2823,[1]ratio_family_bedrooms!$A:$K,11,FALSE)</f>
        <v>1.5000000000000002</v>
      </c>
      <c r="M2823">
        <f t="shared" si="44"/>
        <v>3518.1782141275235</v>
      </c>
    </row>
    <row r="2824" spans="1:13" x14ac:dyDescent="0.2">
      <c r="A2824">
        <v>2016</v>
      </c>
      <c r="B2824">
        <v>10</v>
      </c>
      <c r="C2824" t="s">
        <v>59</v>
      </c>
      <c r="D2824">
        <v>6</v>
      </c>
      <c r="E2824" t="s">
        <v>39</v>
      </c>
      <c r="F2824" t="e">
        <f>VLOOKUP(A2824&amp;B2824&amp;C2824&amp;D2824&amp;E2824,average_median_rates_2_aptFINAL!A:P,16,FALSE)</f>
        <v>#N/A</v>
      </c>
      <c r="G2824">
        <f>VLOOKUP(A2824&amp;B2824&amp;C2824&amp;3&amp;E2824,average_median_rates_2_aptFINAL!A:P,16,FALSE)</f>
        <v>1427.5467932335398</v>
      </c>
      <c r="H2824">
        <f>IF(D2824&lt;=3,VLOOKUP(A2824&amp;D2824,[1]ratio_condo_family!$A:$F,6,FALSE),0)</f>
        <v>0</v>
      </c>
      <c r="I2824">
        <f>VLOOKUP(A2824&amp;3,[1]ratio_condo_family!$A:$F,6,FALSE)</f>
        <v>1.5503805282984133</v>
      </c>
      <c r="J2824">
        <f>VLOOKUP(A2824,[1]ratio_family_bedrooms!$A:$K,9,FALSE)</f>
        <v>1.0588235294117647</v>
      </c>
      <c r="K2824">
        <f>VLOOKUP(A2824,[1]ratio_family_bedrooms!$A:$K,10,FALSE)</f>
        <v>1.2222222222222221</v>
      </c>
      <c r="L2824">
        <f>VLOOKUP(A2824,[1]ratio_family_bedrooms!$A:$K,11,FALSE)</f>
        <v>1.5000000000000002</v>
      </c>
      <c r="M2824">
        <f t="shared" si="44"/>
        <v>4296.290870489177</v>
      </c>
    </row>
    <row r="2825" spans="1:13" x14ac:dyDescent="0.2">
      <c r="A2825">
        <v>2016</v>
      </c>
      <c r="B2825">
        <v>10</v>
      </c>
      <c r="C2825" t="s">
        <v>59</v>
      </c>
      <c r="D2825">
        <v>6</v>
      </c>
      <c r="E2825" t="s">
        <v>40</v>
      </c>
      <c r="F2825" t="e">
        <f>VLOOKUP(A2825&amp;B2825&amp;C2825&amp;D2825&amp;E2825,average_median_rates_2_aptFINAL!A:P,16,FALSE)</f>
        <v>#N/A</v>
      </c>
      <c r="G2825">
        <f>VLOOKUP(A2825&amp;B2825&amp;C2825&amp;3&amp;E2825,average_median_rates_2_aptFINAL!A:P,16,FALSE)</f>
        <v>1145</v>
      </c>
      <c r="H2825">
        <f>IF(D2825&lt;=3,VLOOKUP(A2825&amp;D2825,[1]ratio_condo_family!$A:$F,6,FALSE),0)</f>
        <v>0</v>
      </c>
      <c r="I2825">
        <f>VLOOKUP(A2825&amp;3,[1]ratio_condo_family!$A:$F,6,FALSE)</f>
        <v>1.5503805282984133</v>
      </c>
      <c r="J2825">
        <f>VLOOKUP(A2825,[1]ratio_family_bedrooms!$A:$K,9,FALSE)</f>
        <v>1.0588235294117647</v>
      </c>
      <c r="K2825">
        <f>VLOOKUP(A2825,[1]ratio_family_bedrooms!$A:$K,10,FALSE)</f>
        <v>1.2222222222222221</v>
      </c>
      <c r="L2825">
        <f>VLOOKUP(A2825,[1]ratio_family_bedrooms!$A:$K,11,FALSE)</f>
        <v>1.5000000000000002</v>
      </c>
      <c r="M2825">
        <f t="shared" si="44"/>
        <v>3445.948721279738</v>
      </c>
    </row>
    <row r="2826" spans="1:13" x14ac:dyDescent="0.2">
      <c r="A2826">
        <v>2016</v>
      </c>
      <c r="B2826">
        <v>10</v>
      </c>
      <c r="C2826" t="s">
        <v>59</v>
      </c>
      <c r="D2826">
        <v>6</v>
      </c>
      <c r="E2826" t="s">
        <v>41</v>
      </c>
      <c r="F2826" t="e">
        <f>VLOOKUP(A2826&amp;B2826&amp;C2826&amp;D2826&amp;E2826,average_median_rates_2_aptFINAL!A:P,16,FALSE)</f>
        <v>#N/A</v>
      </c>
      <c r="G2826">
        <f>VLOOKUP(A2826&amp;B2826&amp;C2826&amp;3&amp;E2826,average_median_rates_2_aptFINAL!A:P,16,FALSE)</f>
        <v>1219</v>
      </c>
      <c r="H2826">
        <f>IF(D2826&lt;=3,VLOOKUP(A2826&amp;D2826,[1]ratio_condo_family!$A:$F,6,FALSE),0)</f>
        <v>0</v>
      </c>
      <c r="I2826">
        <f>VLOOKUP(A2826&amp;3,[1]ratio_condo_family!$A:$F,6,FALSE)</f>
        <v>1.5503805282984133</v>
      </c>
      <c r="J2826">
        <f>VLOOKUP(A2826,[1]ratio_family_bedrooms!$A:$K,9,FALSE)</f>
        <v>1.0588235294117647</v>
      </c>
      <c r="K2826">
        <f>VLOOKUP(A2826,[1]ratio_family_bedrooms!$A:$K,10,FALSE)</f>
        <v>1.2222222222222221</v>
      </c>
      <c r="L2826">
        <f>VLOOKUP(A2826,[1]ratio_family_bedrooms!$A:$K,11,FALSE)</f>
        <v>1.5000000000000002</v>
      </c>
      <c r="M2826">
        <f t="shared" si="44"/>
        <v>3668.6563242270754</v>
      </c>
    </row>
    <row r="2827" spans="1:13" x14ac:dyDescent="0.2">
      <c r="A2827">
        <v>2016</v>
      </c>
      <c r="B2827">
        <v>10</v>
      </c>
      <c r="C2827" t="s">
        <v>59</v>
      </c>
      <c r="D2827">
        <v>6</v>
      </c>
      <c r="E2827" t="s">
        <v>42</v>
      </c>
      <c r="F2827" t="e">
        <f>VLOOKUP(A2827&amp;B2827&amp;C2827&amp;D2827&amp;E2827,average_median_rates_2_aptFINAL!A:P,16,FALSE)</f>
        <v>#N/A</v>
      </c>
      <c r="G2827">
        <f>VLOOKUP(A2827&amp;B2827&amp;C2827&amp;3&amp;E2827,average_median_rates_2_aptFINAL!A:P,16,FALSE)</f>
        <v>1191</v>
      </c>
      <c r="H2827">
        <f>IF(D2827&lt;=3,VLOOKUP(A2827&amp;D2827,[1]ratio_condo_family!$A:$F,6,FALSE),0)</f>
        <v>0</v>
      </c>
      <c r="I2827">
        <f>VLOOKUP(A2827&amp;3,[1]ratio_condo_family!$A:$F,6,FALSE)</f>
        <v>1.5503805282984133</v>
      </c>
      <c r="J2827">
        <f>VLOOKUP(A2827,[1]ratio_family_bedrooms!$A:$K,9,FALSE)</f>
        <v>1.0588235294117647</v>
      </c>
      <c r="K2827">
        <f>VLOOKUP(A2827,[1]ratio_family_bedrooms!$A:$K,10,FALSE)</f>
        <v>1.2222222222222221</v>
      </c>
      <c r="L2827">
        <f>VLOOKUP(A2827,[1]ratio_family_bedrooms!$A:$K,11,FALSE)</f>
        <v>1.5000000000000002</v>
      </c>
      <c r="M2827">
        <f t="shared" si="44"/>
        <v>3584.388582571326</v>
      </c>
    </row>
    <row r="2828" spans="1:13" x14ac:dyDescent="0.2">
      <c r="A2828">
        <v>2016</v>
      </c>
      <c r="B2828">
        <v>10</v>
      </c>
      <c r="C2828" t="s">
        <v>59</v>
      </c>
      <c r="D2828">
        <v>6</v>
      </c>
      <c r="E2828" t="s">
        <v>43</v>
      </c>
      <c r="F2828" t="e">
        <f>VLOOKUP(A2828&amp;B2828&amp;C2828&amp;D2828&amp;E2828,average_median_rates_2_aptFINAL!A:P,16,FALSE)</f>
        <v>#N/A</v>
      </c>
      <c r="G2828">
        <f>VLOOKUP(A2828&amp;B2828&amp;C2828&amp;3&amp;E2828,average_median_rates_2_aptFINAL!A:P,16,FALSE)</f>
        <v>1631</v>
      </c>
      <c r="H2828">
        <f>IF(D2828&lt;=3,VLOOKUP(A2828&amp;D2828,[1]ratio_condo_family!$A:$F,6,FALSE),0)</f>
        <v>0</v>
      </c>
      <c r="I2828">
        <f>VLOOKUP(A2828&amp;3,[1]ratio_condo_family!$A:$F,6,FALSE)</f>
        <v>1.5503805282984133</v>
      </c>
      <c r="J2828">
        <f>VLOOKUP(A2828,[1]ratio_family_bedrooms!$A:$K,9,FALSE)</f>
        <v>1.0588235294117647</v>
      </c>
      <c r="K2828">
        <f>VLOOKUP(A2828,[1]ratio_family_bedrooms!$A:$K,10,FALSE)</f>
        <v>1.2222222222222221</v>
      </c>
      <c r="L2828">
        <f>VLOOKUP(A2828,[1]ratio_family_bedrooms!$A:$K,11,FALSE)</f>
        <v>1.5000000000000002</v>
      </c>
      <c r="M2828">
        <f t="shared" si="44"/>
        <v>4908.5959514473825</v>
      </c>
    </row>
    <row r="2829" spans="1:13" x14ac:dyDescent="0.2">
      <c r="A2829">
        <v>2016</v>
      </c>
      <c r="B2829">
        <v>10</v>
      </c>
      <c r="C2829" t="s">
        <v>59</v>
      </c>
      <c r="D2829">
        <v>6</v>
      </c>
      <c r="E2829" t="s">
        <v>60</v>
      </c>
      <c r="F2829" t="e">
        <f>VLOOKUP(A2829&amp;B2829&amp;C2829&amp;D2829&amp;E2829,average_median_rates_2_aptFINAL!A:P,16,FALSE)</f>
        <v>#N/A</v>
      </c>
      <c r="G2829">
        <f>VLOOKUP(A2829&amp;B2829&amp;C2829&amp;3&amp;E2829,average_median_rates_2_aptFINAL!A:P,16,FALSE)</f>
        <v>1477.7649993915052</v>
      </c>
      <c r="H2829">
        <f>IF(D2829&lt;=3,VLOOKUP(A2829&amp;D2829,[1]ratio_condo_family!$A:$F,6,FALSE),0)</f>
        <v>0</v>
      </c>
      <c r="I2829">
        <f>VLOOKUP(A2829&amp;3,[1]ratio_condo_family!$A:$F,6,FALSE)</f>
        <v>1.5503805282984133</v>
      </c>
      <c r="J2829">
        <f>VLOOKUP(A2829,[1]ratio_family_bedrooms!$A:$K,9,FALSE)</f>
        <v>1.0588235294117647</v>
      </c>
      <c r="K2829">
        <f>VLOOKUP(A2829,[1]ratio_family_bedrooms!$A:$K,10,FALSE)</f>
        <v>1.2222222222222221</v>
      </c>
      <c r="L2829">
        <f>VLOOKUP(A2829,[1]ratio_family_bedrooms!$A:$K,11,FALSE)</f>
        <v>1.5000000000000002</v>
      </c>
      <c r="M2829">
        <f t="shared" si="44"/>
        <v>4447.4256855939821</v>
      </c>
    </row>
    <row r="2830" spans="1:13" x14ac:dyDescent="0.2">
      <c r="A2830">
        <v>2016</v>
      </c>
      <c r="B2830">
        <v>10</v>
      </c>
      <c r="C2830" t="s">
        <v>61</v>
      </c>
      <c r="D2830">
        <v>4</v>
      </c>
      <c r="E2830" t="s">
        <v>16</v>
      </c>
      <c r="F2830" t="e">
        <f>VLOOKUP(A2830&amp;B2830&amp;C2830&amp;D2830&amp;E2830,average_median_rates_2_aptFINAL!A:P,16,FALSE)</f>
        <v>#N/A</v>
      </c>
      <c r="G2830">
        <f>VLOOKUP(A2830&amp;B2830&amp;C2830&amp;3&amp;E2830,average_median_rates_2_aptFINAL!A:P,16,FALSE)</f>
        <v>2344.5302075421309</v>
      </c>
      <c r="H2830">
        <f>IF(D2830&lt;=3,VLOOKUP(A2830&amp;D2830,[1]ratio_condo_family!$A:$F,6,FALSE),0)</f>
        <v>0</v>
      </c>
      <c r="I2830">
        <f>VLOOKUP(A2830&amp;3,[1]ratio_condo_family!$A:$F,6,FALSE)</f>
        <v>1.5503805282984133</v>
      </c>
      <c r="J2830">
        <f>VLOOKUP(A2830,[1]ratio_family_bedrooms!$A:$K,9,FALSE)</f>
        <v>1.0588235294117647</v>
      </c>
      <c r="K2830">
        <f>VLOOKUP(A2830,[1]ratio_family_bedrooms!$A:$K,10,FALSE)</f>
        <v>1.2222222222222221</v>
      </c>
      <c r="L2830">
        <f>VLOOKUP(A2830,[1]ratio_family_bedrooms!$A:$K,11,FALSE)</f>
        <v>1.5000000000000002</v>
      </c>
      <c r="M2830">
        <f t="shared" si="44"/>
        <v>3848.7324512972727</v>
      </c>
    </row>
    <row r="2831" spans="1:13" x14ac:dyDescent="0.2">
      <c r="A2831">
        <v>2016</v>
      </c>
      <c r="B2831">
        <v>10</v>
      </c>
      <c r="C2831" t="s">
        <v>61</v>
      </c>
      <c r="D2831">
        <v>4</v>
      </c>
      <c r="E2831" t="s">
        <v>17</v>
      </c>
      <c r="F2831" t="e">
        <f>VLOOKUP(A2831&amp;B2831&amp;C2831&amp;D2831&amp;E2831,average_median_rates_2_aptFINAL!A:P,16,FALSE)</f>
        <v>#N/A</v>
      </c>
      <c r="G2831">
        <f>VLOOKUP(A2831&amp;B2831&amp;C2831&amp;3&amp;E2831,average_median_rates_2_aptFINAL!A:P,16,FALSE)</f>
        <v>3000</v>
      </c>
      <c r="H2831">
        <f>IF(D2831&lt;=3,VLOOKUP(A2831&amp;D2831,[1]ratio_condo_family!$A:$F,6,FALSE),0)</f>
        <v>0</v>
      </c>
      <c r="I2831">
        <f>VLOOKUP(A2831&amp;3,[1]ratio_condo_family!$A:$F,6,FALSE)</f>
        <v>1.5503805282984133</v>
      </c>
      <c r="J2831">
        <f>VLOOKUP(A2831,[1]ratio_family_bedrooms!$A:$K,9,FALSE)</f>
        <v>1.0588235294117647</v>
      </c>
      <c r="K2831">
        <f>VLOOKUP(A2831,[1]ratio_family_bedrooms!$A:$K,10,FALSE)</f>
        <v>1.2222222222222221</v>
      </c>
      <c r="L2831">
        <f>VLOOKUP(A2831,[1]ratio_family_bedrooms!$A:$K,11,FALSE)</f>
        <v>1.5000000000000002</v>
      </c>
      <c r="M2831">
        <f t="shared" si="44"/>
        <v>4924.7381487126077</v>
      </c>
    </row>
    <row r="2832" spans="1:13" x14ac:dyDescent="0.2">
      <c r="A2832">
        <v>2016</v>
      </c>
      <c r="B2832">
        <v>10</v>
      </c>
      <c r="C2832" t="s">
        <v>61</v>
      </c>
      <c r="D2832">
        <v>4</v>
      </c>
      <c r="E2832" t="s">
        <v>19</v>
      </c>
      <c r="F2832" t="e">
        <f>VLOOKUP(A2832&amp;B2832&amp;C2832&amp;D2832&amp;E2832,average_median_rates_2_aptFINAL!A:P,16,FALSE)</f>
        <v>#N/A</v>
      </c>
      <c r="G2832">
        <f>VLOOKUP(A2832&amp;B2832&amp;C2832&amp;3&amp;E2832,average_median_rates_2_aptFINAL!A:P,16,FALSE)</f>
        <v>2200</v>
      </c>
      <c r="H2832">
        <f>IF(D2832&lt;=3,VLOOKUP(A2832&amp;D2832,[1]ratio_condo_family!$A:$F,6,FALSE),0)</f>
        <v>0</v>
      </c>
      <c r="I2832">
        <f>VLOOKUP(A2832&amp;3,[1]ratio_condo_family!$A:$F,6,FALSE)</f>
        <v>1.5503805282984133</v>
      </c>
      <c r="J2832">
        <f>VLOOKUP(A2832,[1]ratio_family_bedrooms!$A:$K,9,FALSE)</f>
        <v>1.0588235294117647</v>
      </c>
      <c r="K2832">
        <f>VLOOKUP(A2832,[1]ratio_family_bedrooms!$A:$K,10,FALSE)</f>
        <v>1.2222222222222221</v>
      </c>
      <c r="L2832">
        <f>VLOOKUP(A2832,[1]ratio_family_bedrooms!$A:$K,11,FALSE)</f>
        <v>1.5000000000000002</v>
      </c>
      <c r="M2832">
        <f t="shared" si="44"/>
        <v>3611.4746423892452</v>
      </c>
    </row>
    <row r="2833" spans="1:13" x14ac:dyDescent="0.2">
      <c r="A2833">
        <v>2016</v>
      </c>
      <c r="B2833">
        <v>10</v>
      </c>
      <c r="C2833" t="s">
        <v>61</v>
      </c>
      <c r="D2833">
        <v>4</v>
      </c>
      <c r="E2833" t="s">
        <v>20</v>
      </c>
      <c r="F2833" t="e">
        <f>VLOOKUP(A2833&amp;B2833&amp;C2833&amp;D2833&amp;E2833,average_median_rates_2_aptFINAL!A:P,16,FALSE)</f>
        <v>#N/A</v>
      </c>
      <c r="G2833">
        <f>VLOOKUP(A2833&amp;B2833&amp;C2833&amp;3&amp;E2833,average_median_rates_2_aptFINAL!A:P,16,FALSE)</f>
        <v>2650</v>
      </c>
      <c r="H2833">
        <f>IF(D2833&lt;=3,VLOOKUP(A2833&amp;D2833,[1]ratio_condo_family!$A:$F,6,FALSE),0)</f>
        <v>0</v>
      </c>
      <c r="I2833">
        <f>VLOOKUP(A2833&amp;3,[1]ratio_condo_family!$A:$F,6,FALSE)</f>
        <v>1.5503805282984133</v>
      </c>
      <c r="J2833">
        <f>VLOOKUP(A2833,[1]ratio_family_bedrooms!$A:$K,9,FALSE)</f>
        <v>1.0588235294117647</v>
      </c>
      <c r="K2833">
        <f>VLOOKUP(A2833,[1]ratio_family_bedrooms!$A:$K,10,FALSE)</f>
        <v>1.2222222222222221</v>
      </c>
      <c r="L2833">
        <f>VLOOKUP(A2833,[1]ratio_family_bedrooms!$A:$K,11,FALSE)</f>
        <v>1.5000000000000002</v>
      </c>
      <c r="M2833">
        <f t="shared" si="44"/>
        <v>4350.1853646961363</v>
      </c>
    </row>
    <row r="2834" spans="1:13" x14ac:dyDescent="0.2">
      <c r="A2834">
        <v>2016</v>
      </c>
      <c r="B2834">
        <v>10</v>
      </c>
      <c r="C2834" t="s">
        <v>61</v>
      </c>
      <c r="D2834">
        <v>4</v>
      </c>
      <c r="E2834" t="s">
        <v>21</v>
      </c>
      <c r="F2834" t="e">
        <f>VLOOKUP(A2834&amp;B2834&amp;C2834&amp;D2834&amp;E2834,average_median_rates_2_aptFINAL!A:P,16,FALSE)</f>
        <v>#N/A</v>
      </c>
      <c r="G2834">
        <f>VLOOKUP(A2834&amp;B2834&amp;C2834&amp;3&amp;E2834,average_median_rates_2_aptFINAL!A:P,16,FALSE)</f>
        <v>2800</v>
      </c>
      <c r="H2834">
        <f>IF(D2834&lt;=3,VLOOKUP(A2834&amp;D2834,[1]ratio_condo_family!$A:$F,6,FALSE),0)</f>
        <v>0</v>
      </c>
      <c r="I2834">
        <f>VLOOKUP(A2834&amp;3,[1]ratio_condo_family!$A:$F,6,FALSE)</f>
        <v>1.5503805282984133</v>
      </c>
      <c r="J2834">
        <f>VLOOKUP(A2834,[1]ratio_family_bedrooms!$A:$K,9,FALSE)</f>
        <v>1.0588235294117647</v>
      </c>
      <c r="K2834">
        <f>VLOOKUP(A2834,[1]ratio_family_bedrooms!$A:$K,10,FALSE)</f>
        <v>1.2222222222222221</v>
      </c>
      <c r="L2834">
        <f>VLOOKUP(A2834,[1]ratio_family_bedrooms!$A:$K,11,FALSE)</f>
        <v>1.5000000000000002</v>
      </c>
      <c r="M2834">
        <f t="shared" si="44"/>
        <v>4596.4222721317665</v>
      </c>
    </row>
    <row r="2835" spans="1:13" x14ac:dyDescent="0.2">
      <c r="A2835">
        <v>2016</v>
      </c>
      <c r="B2835">
        <v>10</v>
      </c>
      <c r="C2835" t="s">
        <v>61</v>
      </c>
      <c r="D2835">
        <v>4</v>
      </c>
      <c r="E2835" t="s">
        <v>23</v>
      </c>
      <c r="F2835" t="e">
        <f>VLOOKUP(A2835&amp;B2835&amp;C2835&amp;D2835&amp;E2835,average_median_rates_2_aptFINAL!A:P,16,FALSE)</f>
        <v>#N/A</v>
      </c>
      <c r="G2835">
        <f>VLOOKUP(A2835&amp;B2835&amp;C2835&amp;3&amp;E2835,average_median_rates_2_aptFINAL!A:P,16,FALSE)</f>
        <v>1350</v>
      </c>
      <c r="H2835">
        <f>IF(D2835&lt;=3,VLOOKUP(A2835&amp;D2835,[1]ratio_condo_family!$A:$F,6,FALSE),0)</f>
        <v>0</v>
      </c>
      <c r="I2835">
        <f>VLOOKUP(A2835&amp;3,[1]ratio_condo_family!$A:$F,6,FALSE)</f>
        <v>1.5503805282984133</v>
      </c>
      <c r="J2835">
        <f>VLOOKUP(A2835,[1]ratio_family_bedrooms!$A:$K,9,FALSE)</f>
        <v>1.0588235294117647</v>
      </c>
      <c r="K2835">
        <f>VLOOKUP(A2835,[1]ratio_family_bedrooms!$A:$K,10,FALSE)</f>
        <v>1.2222222222222221</v>
      </c>
      <c r="L2835">
        <f>VLOOKUP(A2835,[1]ratio_family_bedrooms!$A:$K,11,FALSE)</f>
        <v>1.5000000000000002</v>
      </c>
      <c r="M2835">
        <f t="shared" si="44"/>
        <v>2216.1321669206732</v>
      </c>
    </row>
    <row r="2836" spans="1:13" x14ac:dyDescent="0.2">
      <c r="A2836">
        <v>2016</v>
      </c>
      <c r="B2836">
        <v>10</v>
      </c>
      <c r="C2836" t="s">
        <v>61</v>
      </c>
      <c r="D2836">
        <v>4</v>
      </c>
      <c r="E2836" t="s">
        <v>24</v>
      </c>
      <c r="F2836" t="e">
        <f>VLOOKUP(A2836&amp;B2836&amp;C2836&amp;D2836&amp;E2836,average_median_rates_2_aptFINAL!A:P,16,FALSE)</f>
        <v>#N/A</v>
      </c>
      <c r="G2836">
        <f>VLOOKUP(A2836&amp;B2836&amp;C2836&amp;3&amp;E2836,average_median_rates_2_aptFINAL!A:P,16,FALSE)</f>
        <v>1348.6442017531258</v>
      </c>
      <c r="H2836">
        <f>IF(D2836&lt;=3,VLOOKUP(A2836&amp;D2836,[1]ratio_condo_family!$A:$F,6,FALSE),0)</f>
        <v>0</v>
      </c>
      <c r="I2836">
        <f>VLOOKUP(A2836&amp;3,[1]ratio_condo_family!$A:$F,6,FALSE)</f>
        <v>1.5503805282984133</v>
      </c>
      <c r="J2836">
        <f>VLOOKUP(A2836,[1]ratio_family_bedrooms!$A:$K,9,FALSE)</f>
        <v>1.0588235294117647</v>
      </c>
      <c r="K2836">
        <f>VLOOKUP(A2836,[1]ratio_family_bedrooms!$A:$K,10,FALSE)</f>
        <v>1.2222222222222221</v>
      </c>
      <c r="L2836">
        <f>VLOOKUP(A2836,[1]ratio_family_bedrooms!$A:$K,11,FALSE)</f>
        <v>1.5000000000000002</v>
      </c>
      <c r="M2836">
        <f t="shared" si="44"/>
        <v>2213.906516471227</v>
      </c>
    </row>
    <row r="2837" spans="1:13" x14ac:dyDescent="0.2">
      <c r="A2837">
        <v>2016</v>
      </c>
      <c r="B2837">
        <v>10</v>
      </c>
      <c r="C2837" t="s">
        <v>61</v>
      </c>
      <c r="D2837">
        <v>4</v>
      </c>
      <c r="E2837" t="s">
        <v>25</v>
      </c>
      <c r="F2837" t="e">
        <f>VLOOKUP(A2837&amp;B2837&amp;C2837&amp;D2837&amp;E2837,average_median_rates_2_aptFINAL!A:P,16,FALSE)</f>
        <v>#N/A</v>
      </c>
      <c r="G2837">
        <f>VLOOKUP(A2837&amp;B2837&amp;C2837&amp;3&amp;E2837,average_median_rates_2_aptFINAL!A:P,16,FALSE)</f>
        <v>1400</v>
      </c>
      <c r="H2837">
        <f>IF(D2837&lt;=3,VLOOKUP(A2837&amp;D2837,[1]ratio_condo_family!$A:$F,6,FALSE),0)</f>
        <v>0</v>
      </c>
      <c r="I2837">
        <f>VLOOKUP(A2837&amp;3,[1]ratio_condo_family!$A:$F,6,FALSE)</f>
        <v>1.5503805282984133</v>
      </c>
      <c r="J2837">
        <f>VLOOKUP(A2837,[1]ratio_family_bedrooms!$A:$K,9,FALSE)</f>
        <v>1.0588235294117647</v>
      </c>
      <c r="K2837">
        <f>VLOOKUP(A2837,[1]ratio_family_bedrooms!$A:$K,10,FALSE)</f>
        <v>1.2222222222222221</v>
      </c>
      <c r="L2837">
        <f>VLOOKUP(A2837,[1]ratio_family_bedrooms!$A:$K,11,FALSE)</f>
        <v>1.5000000000000002</v>
      </c>
      <c r="M2837">
        <f t="shared" si="44"/>
        <v>2298.2111360658832</v>
      </c>
    </row>
    <row r="2838" spans="1:13" x14ac:dyDescent="0.2">
      <c r="A2838">
        <v>2016</v>
      </c>
      <c r="B2838">
        <v>10</v>
      </c>
      <c r="C2838" t="s">
        <v>61</v>
      </c>
      <c r="D2838">
        <v>4</v>
      </c>
      <c r="E2838" t="s">
        <v>26</v>
      </c>
      <c r="F2838" t="e">
        <f>VLOOKUP(A2838&amp;B2838&amp;C2838&amp;D2838&amp;E2838,average_median_rates_2_aptFINAL!A:P,16,FALSE)</f>
        <v>#N/A</v>
      </c>
      <c r="G2838">
        <f>VLOOKUP(A2838&amp;B2838&amp;C2838&amp;3&amp;E2838,average_median_rates_2_aptFINAL!A:P,16,FALSE)</f>
        <v>1272</v>
      </c>
      <c r="H2838">
        <f>IF(D2838&lt;=3,VLOOKUP(A2838&amp;D2838,[1]ratio_condo_family!$A:$F,6,FALSE),0)</f>
        <v>0</v>
      </c>
      <c r="I2838">
        <f>VLOOKUP(A2838&amp;3,[1]ratio_condo_family!$A:$F,6,FALSE)</f>
        <v>1.5503805282984133</v>
      </c>
      <c r="J2838">
        <f>VLOOKUP(A2838,[1]ratio_family_bedrooms!$A:$K,9,FALSE)</f>
        <v>1.0588235294117647</v>
      </c>
      <c r="K2838">
        <f>VLOOKUP(A2838,[1]ratio_family_bedrooms!$A:$K,10,FALSE)</f>
        <v>1.2222222222222221</v>
      </c>
      <c r="L2838">
        <f>VLOOKUP(A2838,[1]ratio_family_bedrooms!$A:$K,11,FALSE)</f>
        <v>1.5000000000000002</v>
      </c>
      <c r="M2838">
        <f t="shared" si="44"/>
        <v>2088.0889750541455</v>
      </c>
    </row>
    <row r="2839" spans="1:13" x14ac:dyDescent="0.2">
      <c r="A2839">
        <v>2016</v>
      </c>
      <c r="B2839">
        <v>10</v>
      </c>
      <c r="C2839" t="s">
        <v>61</v>
      </c>
      <c r="D2839">
        <v>4</v>
      </c>
      <c r="E2839" t="s">
        <v>27</v>
      </c>
      <c r="F2839" t="e">
        <f>VLOOKUP(A2839&amp;B2839&amp;C2839&amp;D2839&amp;E2839,average_median_rates_2_aptFINAL!A:P,16,FALSE)</f>
        <v>#N/A</v>
      </c>
      <c r="G2839">
        <f>VLOOKUP(A2839&amp;B2839&amp;C2839&amp;3&amp;E2839,average_median_rates_2_aptFINAL!A:P,16,FALSE)</f>
        <v>2608</v>
      </c>
      <c r="H2839">
        <f>IF(D2839&lt;=3,VLOOKUP(A2839&amp;D2839,[1]ratio_condo_family!$A:$F,6,FALSE),0)</f>
        <v>0</v>
      </c>
      <c r="I2839">
        <f>VLOOKUP(A2839&amp;3,[1]ratio_condo_family!$A:$F,6,FALSE)</f>
        <v>1.5503805282984133</v>
      </c>
      <c r="J2839">
        <f>VLOOKUP(A2839,[1]ratio_family_bedrooms!$A:$K,9,FALSE)</f>
        <v>1.0588235294117647</v>
      </c>
      <c r="K2839">
        <f>VLOOKUP(A2839,[1]ratio_family_bedrooms!$A:$K,10,FALSE)</f>
        <v>1.2222222222222221</v>
      </c>
      <c r="L2839">
        <f>VLOOKUP(A2839,[1]ratio_family_bedrooms!$A:$K,11,FALSE)</f>
        <v>1.5000000000000002</v>
      </c>
      <c r="M2839">
        <f t="shared" si="44"/>
        <v>4281.2390306141597</v>
      </c>
    </row>
    <row r="2840" spans="1:13" x14ac:dyDescent="0.2">
      <c r="A2840">
        <v>2016</v>
      </c>
      <c r="B2840">
        <v>10</v>
      </c>
      <c r="C2840" t="s">
        <v>61</v>
      </c>
      <c r="D2840">
        <v>4</v>
      </c>
      <c r="E2840" t="s">
        <v>28</v>
      </c>
      <c r="F2840" t="e">
        <f>VLOOKUP(A2840&amp;B2840&amp;C2840&amp;D2840&amp;E2840,average_median_rates_2_aptFINAL!A:P,16,FALSE)</f>
        <v>#N/A</v>
      </c>
      <c r="G2840">
        <f>VLOOKUP(A2840&amp;B2840&amp;C2840&amp;3&amp;E2840,average_median_rates_2_aptFINAL!A:P,16,FALSE)</f>
        <v>1700</v>
      </c>
      <c r="H2840">
        <f>IF(D2840&lt;=3,VLOOKUP(A2840&amp;D2840,[1]ratio_condo_family!$A:$F,6,FALSE),0)</f>
        <v>0</v>
      </c>
      <c r="I2840">
        <f>VLOOKUP(A2840&amp;3,[1]ratio_condo_family!$A:$F,6,FALSE)</f>
        <v>1.5503805282984133</v>
      </c>
      <c r="J2840">
        <f>VLOOKUP(A2840,[1]ratio_family_bedrooms!$A:$K,9,FALSE)</f>
        <v>1.0588235294117647</v>
      </c>
      <c r="K2840">
        <f>VLOOKUP(A2840,[1]ratio_family_bedrooms!$A:$K,10,FALSE)</f>
        <v>1.2222222222222221</v>
      </c>
      <c r="L2840">
        <f>VLOOKUP(A2840,[1]ratio_family_bedrooms!$A:$K,11,FALSE)</f>
        <v>1.5000000000000002</v>
      </c>
      <c r="M2840">
        <f t="shared" si="44"/>
        <v>2790.6849509371441</v>
      </c>
    </row>
    <row r="2841" spans="1:13" x14ac:dyDescent="0.2">
      <c r="A2841">
        <v>2016</v>
      </c>
      <c r="B2841">
        <v>10</v>
      </c>
      <c r="C2841" t="s">
        <v>61</v>
      </c>
      <c r="D2841">
        <v>4</v>
      </c>
      <c r="E2841" t="s">
        <v>29</v>
      </c>
      <c r="F2841" t="e">
        <f>VLOOKUP(A2841&amp;B2841&amp;C2841&amp;D2841&amp;E2841,average_median_rates_2_aptFINAL!A:P,16,FALSE)</f>
        <v>#N/A</v>
      </c>
      <c r="G2841">
        <f>VLOOKUP(A2841&amp;B2841&amp;C2841&amp;3&amp;E2841,average_median_rates_2_aptFINAL!A:P,16,FALSE)</f>
        <v>1225</v>
      </c>
      <c r="H2841">
        <f>IF(D2841&lt;=3,VLOOKUP(A2841&amp;D2841,[1]ratio_condo_family!$A:$F,6,FALSE),0)</f>
        <v>0</v>
      </c>
      <c r="I2841">
        <f>VLOOKUP(A2841&amp;3,[1]ratio_condo_family!$A:$F,6,FALSE)</f>
        <v>1.5503805282984133</v>
      </c>
      <c r="J2841">
        <f>VLOOKUP(A2841,[1]ratio_family_bedrooms!$A:$K,9,FALSE)</f>
        <v>1.0588235294117647</v>
      </c>
      <c r="K2841">
        <f>VLOOKUP(A2841,[1]ratio_family_bedrooms!$A:$K,10,FALSE)</f>
        <v>1.2222222222222221</v>
      </c>
      <c r="L2841">
        <f>VLOOKUP(A2841,[1]ratio_family_bedrooms!$A:$K,11,FALSE)</f>
        <v>1.5000000000000002</v>
      </c>
      <c r="M2841">
        <f t="shared" si="44"/>
        <v>2010.934744057648</v>
      </c>
    </row>
    <row r="2842" spans="1:13" x14ac:dyDescent="0.2">
      <c r="A2842">
        <v>2016</v>
      </c>
      <c r="B2842">
        <v>10</v>
      </c>
      <c r="C2842" t="s">
        <v>61</v>
      </c>
      <c r="D2842">
        <v>4</v>
      </c>
      <c r="E2842" t="s">
        <v>31</v>
      </c>
      <c r="F2842" t="e">
        <f>VLOOKUP(A2842&amp;B2842&amp;C2842&amp;D2842&amp;E2842,average_median_rates_2_aptFINAL!A:P,16,FALSE)</f>
        <v>#N/A</v>
      </c>
      <c r="G2842">
        <f>VLOOKUP(A2842&amp;B2842&amp;C2842&amp;3&amp;E2842,average_median_rates_2_aptFINAL!A:P,16,FALSE)</f>
        <v>1500</v>
      </c>
      <c r="H2842">
        <f>IF(D2842&lt;=3,VLOOKUP(A2842&amp;D2842,[1]ratio_condo_family!$A:$F,6,FALSE),0)</f>
        <v>0</v>
      </c>
      <c r="I2842">
        <f>VLOOKUP(A2842&amp;3,[1]ratio_condo_family!$A:$F,6,FALSE)</f>
        <v>1.5503805282984133</v>
      </c>
      <c r="J2842">
        <f>VLOOKUP(A2842,[1]ratio_family_bedrooms!$A:$K,9,FALSE)</f>
        <v>1.0588235294117647</v>
      </c>
      <c r="K2842">
        <f>VLOOKUP(A2842,[1]ratio_family_bedrooms!$A:$K,10,FALSE)</f>
        <v>1.2222222222222221</v>
      </c>
      <c r="L2842">
        <f>VLOOKUP(A2842,[1]ratio_family_bedrooms!$A:$K,11,FALSE)</f>
        <v>1.5000000000000002</v>
      </c>
      <c r="M2842">
        <f t="shared" si="44"/>
        <v>2462.3690743563038</v>
      </c>
    </row>
    <row r="2843" spans="1:13" x14ac:dyDescent="0.2">
      <c r="A2843">
        <v>2016</v>
      </c>
      <c r="B2843">
        <v>10</v>
      </c>
      <c r="C2843" t="s">
        <v>61</v>
      </c>
      <c r="D2843">
        <v>4</v>
      </c>
      <c r="E2843" t="s">
        <v>32</v>
      </c>
      <c r="F2843" t="e">
        <f>VLOOKUP(A2843&amp;B2843&amp;C2843&amp;D2843&amp;E2843,average_median_rates_2_aptFINAL!A:P,16,FALSE)</f>
        <v>#N/A</v>
      </c>
      <c r="G2843">
        <f>VLOOKUP(A2843&amp;B2843&amp;C2843&amp;3&amp;E2843,average_median_rates_2_aptFINAL!A:P,16,FALSE)</f>
        <v>1400</v>
      </c>
      <c r="H2843">
        <f>IF(D2843&lt;=3,VLOOKUP(A2843&amp;D2843,[1]ratio_condo_family!$A:$F,6,FALSE),0)</f>
        <v>0</v>
      </c>
      <c r="I2843">
        <f>VLOOKUP(A2843&amp;3,[1]ratio_condo_family!$A:$F,6,FALSE)</f>
        <v>1.5503805282984133</v>
      </c>
      <c r="J2843">
        <f>VLOOKUP(A2843,[1]ratio_family_bedrooms!$A:$K,9,FALSE)</f>
        <v>1.0588235294117647</v>
      </c>
      <c r="K2843">
        <f>VLOOKUP(A2843,[1]ratio_family_bedrooms!$A:$K,10,FALSE)</f>
        <v>1.2222222222222221</v>
      </c>
      <c r="L2843">
        <f>VLOOKUP(A2843,[1]ratio_family_bedrooms!$A:$K,11,FALSE)</f>
        <v>1.5000000000000002</v>
      </c>
      <c r="M2843">
        <f t="shared" si="44"/>
        <v>2298.2111360658832</v>
      </c>
    </row>
    <row r="2844" spans="1:13" x14ac:dyDescent="0.2">
      <c r="A2844">
        <v>2016</v>
      </c>
      <c r="B2844">
        <v>10</v>
      </c>
      <c r="C2844" t="s">
        <v>61</v>
      </c>
      <c r="D2844">
        <v>4</v>
      </c>
      <c r="E2844" t="s">
        <v>33</v>
      </c>
      <c r="F2844" t="e">
        <f>VLOOKUP(A2844&amp;B2844&amp;C2844&amp;D2844&amp;E2844,average_median_rates_2_aptFINAL!A:P,16,FALSE)</f>
        <v>#N/A</v>
      </c>
      <c r="G2844">
        <f>VLOOKUP(A2844&amp;B2844&amp;C2844&amp;3&amp;E2844,average_median_rates_2_aptFINAL!A:P,16,FALSE)</f>
        <v>1600</v>
      </c>
      <c r="H2844">
        <f>IF(D2844&lt;=3,VLOOKUP(A2844&amp;D2844,[1]ratio_condo_family!$A:$F,6,FALSE),0)</f>
        <v>0</v>
      </c>
      <c r="I2844">
        <f>VLOOKUP(A2844&amp;3,[1]ratio_condo_family!$A:$F,6,FALSE)</f>
        <v>1.5503805282984133</v>
      </c>
      <c r="J2844">
        <f>VLOOKUP(A2844,[1]ratio_family_bedrooms!$A:$K,9,FALSE)</f>
        <v>1.0588235294117647</v>
      </c>
      <c r="K2844">
        <f>VLOOKUP(A2844,[1]ratio_family_bedrooms!$A:$K,10,FALSE)</f>
        <v>1.2222222222222221</v>
      </c>
      <c r="L2844">
        <f>VLOOKUP(A2844,[1]ratio_family_bedrooms!$A:$K,11,FALSE)</f>
        <v>1.5000000000000002</v>
      </c>
      <c r="M2844">
        <f t="shared" si="44"/>
        <v>2626.5270126467235</v>
      </c>
    </row>
    <row r="2845" spans="1:13" x14ac:dyDescent="0.2">
      <c r="A2845">
        <v>2016</v>
      </c>
      <c r="B2845">
        <v>10</v>
      </c>
      <c r="C2845" t="s">
        <v>61</v>
      </c>
      <c r="D2845">
        <v>4</v>
      </c>
      <c r="E2845" t="s">
        <v>34</v>
      </c>
      <c r="F2845" t="e">
        <f>VLOOKUP(A2845&amp;B2845&amp;C2845&amp;D2845&amp;E2845,average_median_rates_2_aptFINAL!A:P,16,FALSE)</f>
        <v>#N/A</v>
      </c>
      <c r="G2845">
        <f>VLOOKUP(A2845&amp;B2845&amp;C2845&amp;3&amp;E2845,average_median_rates_2_aptFINAL!A:P,16,FALSE)</f>
        <v>1600</v>
      </c>
      <c r="H2845">
        <f>IF(D2845&lt;=3,VLOOKUP(A2845&amp;D2845,[1]ratio_condo_family!$A:$F,6,FALSE),0)</f>
        <v>0</v>
      </c>
      <c r="I2845">
        <f>VLOOKUP(A2845&amp;3,[1]ratio_condo_family!$A:$F,6,FALSE)</f>
        <v>1.5503805282984133</v>
      </c>
      <c r="J2845">
        <f>VLOOKUP(A2845,[1]ratio_family_bedrooms!$A:$K,9,FALSE)</f>
        <v>1.0588235294117647</v>
      </c>
      <c r="K2845">
        <f>VLOOKUP(A2845,[1]ratio_family_bedrooms!$A:$K,10,FALSE)</f>
        <v>1.2222222222222221</v>
      </c>
      <c r="L2845">
        <f>VLOOKUP(A2845,[1]ratio_family_bedrooms!$A:$K,11,FALSE)</f>
        <v>1.5000000000000002</v>
      </c>
      <c r="M2845">
        <f t="shared" si="44"/>
        <v>2626.5270126467235</v>
      </c>
    </row>
    <row r="2846" spans="1:13" x14ac:dyDescent="0.2">
      <c r="A2846">
        <v>2016</v>
      </c>
      <c r="B2846">
        <v>10</v>
      </c>
      <c r="C2846" t="s">
        <v>61</v>
      </c>
      <c r="D2846">
        <v>4</v>
      </c>
      <c r="E2846" t="s">
        <v>35</v>
      </c>
      <c r="F2846" t="e">
        <f>VLOOKUP(A2846&amp;B2846&amp;C2846&amp;D2846&amp;E2846,average_median_rates_2_aptFINAL!A:P,16,FALSE)</f>
        <v>#N/A</v>
      </c>
      <c r="G2846">
        <f>VLOOKUP(A2846&amp;B2846&amp;C2846&amp;3&amp;E2846,average_median_rates_2_aptFINAL!A:P,16,FALSE)</f>
        <v>3500</v>
      </c>
      <c r="H2846">
        <f>IF(D2846&lt;=3,VLOOKUP(A2846&amp;D2846,[1]ratio_condo_family!$A:$F,6,FALSE),0)</f>
        <v>0</v>
      </c>
      <c r="I2846">
        <f>VLOOKUP(A2846&amp;3,[1]ratio_condo_family!$A:$F,6,FALSE)</f>
        <v>1.5503805282984133</v>
      </c>
      <c r="J2846">
        <f>VLOOKUP(A2846,[1]ratio_family_bedrooms!$A:$K,9,FALSE)</f>
        <v>1.0588235294117647</v>
      </c>
      <c r="K2846">
        <f>VLOOKUP(A2846,[1]ratio_family_bedrooms!$A:$K,10,FALSE)</f>
        <v>1.2222222222222221</v>
      </c>
      <c r="L2846">
        <f>VLOOKUP(A2846,[1]ratio_family_bedrooms!$A:$K,11,FALSE)</f>
        <v>1.5000000000000002</v>
      </c>
      <c r="M2846">
        <f t="shared" si="44"/>
        <v>5745.5278401647074</v>
      </c>
    </row>
    <row r="2847" spans="1:13" x14ac:dyDescent="0.2">
      <c r="A2847">
        <v>2016</v>
      </c>
      <c r="B2847">
        <v>10</v>
      </c>
      <c r="C2847" t="s">
        <v>61</v>
      </c>
      <c r="D2847">
        <v>4</v>
      </c>
      <c r="E2847" t="s">
        <v>36</v>
      </c>
      <c r="F2847" t="e">
        <f>VLOOKUP(A2847&amp;B2847&amp;C2847&amp;D2847&amp;E2847,average_median_rates_2_aptFINAL!A:P,16,FALSE)</f>
        <v>#N/A</v>
      </c>
      <c r="G2847">
        <f>VLOOKUP(A2847&amp;B2847&amp;C2847&amp;3&amp;E2847,average_median_rates_2_aptFINAL!A:P,16,FALSE)</f>
        <v>1471</v>
      </c>
      <c r="H2847">
        <f>IF(D2847&lt;=3,VLOOKUP(A2847&amp;D2847,[1]ratio_condo_family!$A:$F,6,FALSE),0)</f>
        <v>0</v>
      </c>
      <c r="I2847">
        <f>VLOOKUP(A2847&amp;3,[1]ratio_condo_family!$A:$F,6,FALSE)</f>
        <v>1.5503805282984133</v>
      </c>
      <c r="J2847">
        <f>VLOOKUP(A2847,[1]ratio_family_bedrooms!$A:$K,9,FALSE)</f>
        <v>1.0588235294117647</v>
      </c>
      <c r="K2847">
        <f>VLOOKUP(A2847,[1]ratio_family_bedrooms!$A:$K,10,FALSE)</f>
        <v>1.2222222222222221</v>
      </c>
      <c r="L2847">
        <f>VLOOKUP(A2847,[1]ratio_family_bedrooms!$A:$K,11,FALSE)</f>
        <v>1.5000000000000002</v>
      </c>
      <c r="M2847">
        <f t="shared" si="44"/>
        <v>2414.7632722520816</v>
      </c>
    </row>
    <row r="2848" spans="1:13" x14ac:dyDescent="0.2">
      <c r="A2848">
        <v>2016</v>
      </c>
      <c r="B2848">
        <v>10</v>
      </c>
      <c r="C2848" t="s">
        <v>61</v>
      </c>
      <c r="D2848">
        <v>4</v>
      </c>
      <c r="E2848" t="s">
        <v>37</v>
      </c>
      <c r="F2848" t="e">
        <f>VLOOKUP(A2848&amp;B2848&amp;C2848&amp;D2848&amp;E2848,average_median_rates_2_aptFINAL!A:P,16,FALSE)</f>
        <v>#N/A</v>
      </c>
      <c r="G2848">
        <f>VLOOKUP(A2848&amp;B2848&amp;C2848&amp;3&amp;E2848,average_median_rates_2_aptFINAL!A:P,16,FALSE)</f>
        <v>1023.4093568451947</v>
      </c>
      <c r="H2848">
        <f>IF(D2848&lt;=3,VLOOKUP(A2848&amp;D2848,[1]ratio_condo_family!$A:$F,6,FALSE),0)</f>
        <v>0</v>
      </c>
      <c r="I2848">
        <f>VLOOKUP(A2848&amp;3,[1]ratio_condo_family!$A:$F,6,FALSE)</f>
        <v>1.5503805282984133</v>
      </c>
      <c r="J2848">
        <f>VLOOKUP(A2848,[1]ratio_family_bedrooms!$A:$K,9,FALSE)</f>
        <v>1.0588235294117647</v>
      </c>
      <c r="K2848">
        <f>VLOOKUP(A2848,[1]ratio_family_bedrooms!$A:$K,10,FALSE)</f>
        <v>1.2222222222222221</v>
      </c>
      <c r="L2848">
        <f>VLOOKUP(A2848,[1]ratio_family_bedrooms!$A:$K,11,FALSE)</f>
        <v>1.5000000000000002</v>
      </c>
      <c r="M2848">
        <f t="shared" si="44"/>
        <v>1680.0077004683212</v>
      </c>
    </row>
    <row r="2849" spans="1:13" x14ac:dyDescent="0.2">
      <c r="A2849">
        <v>2016</v>
      </c>
      <c r="B2849">
        <v>10</v>
      </c>
      <c r="C2849" t="s">
        <v>61</v>
      </c>
      <c r="D2849">
        <v>4</v>
      </c>
      <c r="E2849" t="s">
        <v>38</v>
      </c>
      <c r="F2849" t="e">
        <f>VLOOKUP(A2849&amp;B2849&amp;C2849&amp;D2849&amp;E2849,average_median_rates_2_aptFINAL!A:P,16,FALSE)</f>
        <v>#N/A</v>
      </c>
      <c r="G2849">
        <f>VLOOKUP(A2849&amp;B2849&amp;C2849&amp;3&amp;E2849,average_median_rates_2_aptFINAL!A:P,16,FALSE)</f>
        <v>1150</v>
      </c>
      <c r="H2849">
        <f>IF(D2849&lt;=3,VLOOKUP(A2849&amp;D2849,[1]ratio_condo_family!$A:$F,6,FALSE),0)</f>
        <v>0</v>
      </c>
      <c r="I2849">
        <f>VLOOKUP(A2849&amp;3,[1]ratio_condo_family!$A:$F,6,FALSE)</f>
        <v>1.5503805282984133</v>
      </c>
      <c r="J2849">
        <f>VLOOKUP(A2849,[1]ratio_family_bedrooms!$A:$K,9,FALSE)</f>
        <v>1.0588235294117647</v>
      </c>
      <c r="K2849">
        <f>VLOOKUP(A2849,[1]ratio_family_bedrooms!$A:$K,10,FALSE)</f>
        <v>1.2222222222222221</v>
      </c>
      <c r="L2849">
        <f>VLOOKUP(A2849,[1]ratio_family_bedrooms!$A:$K,11,FALSE)</f>
        <v>1.5000000000000002</v>
      </c>
      <c r="M2849">
        <f t="shared" si="44"/>
        <v>1887.8162903398327</v>
      </c>
    </row>
    <row r="2850" spans="1:13" x14ac:dyDescent="0.2">
      <c r="A2850">
        <v>2016</v>
      </c>
      <c r="B2850">
        <v>10</v>
      </c>
      <c r="C2850" t="s">
        <v>61</v>
      </c>
      <c r="D2850">
        <v>4</v>
      </c>
      <c r="E2850" t="s">
        <v>39</v>
      </c>
      <c r="F2850" t="e">
        <f>VLOOKUP(A2850&amp;B2850&amp;C2850&amp;D2850&amp;E2850,average_median_rates_2_aptFINAL!A:P,16,FALSE)</f>
        <v>#N/A</v>
      </c>
      <c r="G2850">
        <f>VLOOKUP(A2850&amp;B2850&amp;C2850&amp;3&amp;E2850,average_median_rates_2_aptFINAL!A:P,16,FALSE)</f>
        <v>1480.9024285098494</v>
      </c>
      <c r="H2850">
        <f>IF(D2850&lt;=3,VLOOKUP(A2850&amp;D2850,[1]ratio_condo_family!$A:$F,6,FALSE),0)</f>
        <v>0</v>
      </c>
      <c r="I2850">
        <f>VLOOKUP(A2850&amp;3,[1]ratio_condo_family!$A:$F,6,FALSE)</f>
        <v>1.5503805282984133</v>
      </c>
      <c r="J2850">
        <f>VLOOKUP(A2850,[1]ratio_family_bedrooms!$A:$K,9,FALSE)</f>
        <v>1.0588235294117647</v>
      </c>
      <c r="K2850">
        <f>VLOOKUP(A2850,[1]ratio_family_bedrooms!$A:$K,10,FALSE)</f>
        <v>1.2222222222222221</v>
      </c>
      <c r="L2850">
        <f>VLOOKUP(A2850,[1]ratio_family_bedrooms!$A:$K,11,FALSE)</f>
        <v>1.5000000000000002</v>
      </c>
      <c r="M2850">
        <f t="shared" si="44"/>
        <v>2431.0188947345332</v>
      </c>
    </row>
    <row r="2851" spans="1:13" x14ac:dyDescent="0.2">
      <c r="A2851">
        <v>2016</v>
      </c>
      <c r="B2851">
        <v>10</v>
      </c>
      <c r="C2851" t="s">
        <v>61</v>
      </c>
      <c r="D2851">
        <v>4</v>
      </c>
      <c r="E2851" t="s">
        <v>40</v>
      </c>
      <c r="F2851" t="e">
        <f>VLOOKUP(A2851&amp;B2851&amp;C2851&amp;D2851&amp;E2851,average_median_rates_2_aptFINAL!A:P,16,FALSE)</f>
        <v>#N/A</v>
      </c>
      <c r="G2851">
        <f>VLOOKUP(A2851&amp;B2851&amp;C2851&amp;3&amp;E2851,average_median_rates_2_aptFINAL!A:P,16,FALSE)</f>
        <v>1146</v>
      </c>
      <c r="H2851">
        <f>IF(D2851&lt;=3,VLOOKUP(A2851&amp;D2851,[1]ratio_condo_family!$A:$F,6,FALSE),0)</f>
        <v>0</v>
      </c>
      <c r="I2851">
        <f>VLOOKUP(A2851&amp;3,[1]ratio_condo_family!$A:$F,6,FALSE)</f>
        <v>1.5503805282984133</v>
      </c>
      <c r="J2851">
        <f>VLOOKUP(A2851,[1]ratio_family_bedrooms!$A:$K,9,FALSE)</f>
        <v>1.0588235294117647</v>
      </c>
      <c r="K2851">
        <f>VLOOKUP(A2851,[1]ratio_family_bedrooms!$A:$K,10,FALSE)</f>
        <v>1.2222222222222221</v>
      </c>
      <c r="L2851">
        <f>VLOOKUP(A2851,[1]ratio_family_bedrooms!$A:$K,11,FALSE)</f>
        <v>1.5000000000000002</v>
      </c>
      <c r="M2851">
        <f t="shared" si="44"/>
        <v>1881.2499728082157</v>
      </c>
    </row>
    <row r="2852" spans="1:13" x14ac:dyDescent="0.2">
      <c r="A2852">
        <v>2016</v>
      </c>
      <c r="B2852">
        <v>10</v>
      </c>
      <c r="C2852" t="s">
        <v>61</v>
      </c>
      <c r="D2852">
        <v>4</v>
      </c>
      <c r="E2852" t="s">
        <v>41</v>
      </c>
      <c r="F2852" t="e">
        <f>VLOOKUP(A2852&amp;B2852&amp;C2852&amp;D2852&amp;E2852,average_median_rates_2_aptFINAL!A:P,16,FALSE)</f>
        <v>#N/A</v>
      </c>
      <c r="G2852">
        <f>VLOOKUP(A2852&amp;B2852&amp;C2852&amp;3&amp;E2852,average_median_rates_2_aptFINAL!A:P,16,FALSE)</f>
        <v>1250</v>
      </c>
      <c r="H2852">
        <f>IF(D2852&lt;=3,VLOOKUP(A2852&amp;D2852,[1]ratio_condo_family!$A:$F,6,FALSE),0)</f>
        <v>0</v>
      </c>
      <c r="I2852">
        <f>VLOOKUP(A2852&amp;3,[1]ratio_condo_family!$A:$F,6,FALSE)</f>
        <v>1.5503805282984133</v>
      </c>
      <c r="J2852">
        <f>VLOOKUP(A2852,[1]ratio_family_bedrooms!$A:$K,9,FALSE)</f>
        <v>1.0588235294117647</v>
      </c>
      <c r="K2852">
        <f>VLOOKUP(A2852,[1]ratio_family_bedrooms!$A:$K,10,FALSE)</f>
        <v>1.2222222222222221</v>
      </c>
      <c r="L2852">
        <f>VLOOKUP(A2852,[1]ratio_family_bedrooms!$A:$K,11,FALSE)</f>
        <v>1.5000000000000002</v>
      </c>
      <c r="M2852">
        <f t="shared" si="44"/>
        <v>2051.974228630253</v>
      </c>
    </row>
    <row r="2853" spans="1:13" x14ac:dyDescent="0.2">
      <c r="A2853">
        <v>2016</v>
      </c>
      <c r="B2853">
        <v>10</v>
      </c>
      <c r="C2853" t="s">
        <v>61</v>
      </c>
      <c r="D2853">
        <v>4</v>
      </c>
      <c r="E2853" t="s">
        <v>42</v>
      </c>
      <c r="F2853" t="e">
        <f>VLOOKUP(A2853&amp;B2853&amp;C2853&amp;D2853&amp;E2853,average_median_rates_2_aptFINAL!A:P,16,FALSE)</f>
        <v>#N/A</v>
      </c>
      <c r="G2853">
        <f>VLOOKUP(A2853&amp;B2853&amp;C2853&amp;3&amp;E2853,average_median_rates_2_aptFINAL!A:P,16,FALSE)</f>
        <v>1300</v>
      </c>
      <c r="H2853">
        <f>IF(D2853&lt;=3,VLOOKUP(A2853&amp;D2853,[1]ratio_condo_family!$A:$F,6,FALSE),0)</f>
        <v>0</v>
      </c>
      <c r="I2853">
        <f>VLOOKUP(A2853&amp;3,[1]ratio_condo_family!$A:$F,6,FALSE)</f>
        <v>1.5503805282984133</v>
      </c>
      <c r="J2853">
        <f>VLOOKUP(A2853,[1]ratio_family_bedrooms!$A:$K,9,FALSE)</f>
        <v>1.0588235294117647</v>
      </c>
      <c r="K2853">
        <f>VLOOKUP(A2853,[1]ratio_family_bedrooms!$A:$K,10,FALSE)</f>
        <v>1.2222222222222221</v>
      </c>
      <c r="L2853">
        <f>VLOOKUP(A2853,[1]ratio_family_bedrooms!$A:$K,11,FALSE)</f>
        <v>1.5000000000000002</v>
      </c>
      <c r="M2853">
        <f t="shared" si="44"/>
        <v>2134.0531977754631</v>
      </c>
    </row>
    <row r="2854" spans="1:13" x14ac:dyDescent="0.2">
      <c r="A2854">
        <v>2016</v>
      </c>
      <c r="B2854">
        <v>10</v>
      </c>
      <c r="C2854" t="s">
        <v>61</v>
      </c>
      <c r="D2854">
        <v>4</v>
      </c>
      <c r="E2854" t="s">
        <v>43</v>
      </c>
      <c r="F2854" t="e">
        <f>VLOOKUP(A2854&amp;B2854&amp;C2854&amp;D2854&amp;E2854,average_median_rates_2_aptFINAL!A:P,16,FALSE)</f>
        <v>#N/A</v>
      </c>
      <c r="G2854">
        <f>VLOOKUP(A2854&amp;B2854&amp;C2854&amp;3&amp;E2854,average_median_rates_2_aptFINAL!A:P,16,FALSE)</f>
        <v>1356</v>
      </c>
      <c r="H2854">
        <f>IF(D2854&lt;=3,VLOOKUP(A2854&amp;D2854,[1]ratio_condo_family!$A:$F,6,FALSE),0)</f>
        <v>0</v>
      </c>
      <c r="I2854">
        <f>VLOOKUP(A2854&amp;3,[1]ratio_condo_family!$A:$F,6,FALSE)</f>
        <v>1.5503805282984133</v>
      </c>
      <c r="J2854">
        <f>VLOOKUP(A2854,[1]ratio_family_bedrooms!$A:$K,9,FALSE)</f>
        <v>1.0588235294117647</v>
      </c>
      <c r="K2854">
        <f>VLOOKUP(A2854,[1]ratio_family_bedrooms!$A:$K,10,FALSE)</f>
        <v>1.2222222222222221</v>
      </c>
      <c r="L2854">
        <f>VLOOKUP(A2854,[1]ratio_family_bedrooms!$A:$K,11,FALSE)</f>
        <v>1.5000000000000002</v>
      </c>
      <c r="M2854">
        <f t="shared" si="44"/>
        <v>2225.9816432180983</v>
      </c>
    </row>
    <row r="2855" spans="1:13" x14ac:dyDescent="0.2">
      <c r="A2855">
        <v>2016</v>
      </c>
      <c r="B2855">
        <v>10</v>
      </c>
      <c r="C2855" t="s">
        <v>61</v>
      </c>
      <c r="D2855">
        <v>4</v>
      </c>
      <c r="E2855" t="s">
        <v>60</v>
      </c>
      <c r="F2855" t="e">
        <f>VLOOKUP(A2855&amp;B2855&amp;C2855&amp;D2855&amp;E2855,average_median_rates_2_aptFINAL!A:P,16,FALSE)</f>
        <v>#N/A</v>
      </c>
      <c r="G2855">
        <f>VLOOKUP(A2855&amp;B2855&amp;C2855&amp;3&amp;E2855,average_median_rates_2_aptFINAL!A:P,16,FALSE)</f>
        <v>1437.0599224026466</v>
      </c>
      <c r="H2855">
        <f>IF(D2855&lt;=3,VLOOKUP(A2855&amp;D2855,[1]ratio_condo_family!$A:$F,6,FALSE),0)</f>
        <v>0</v>
      </c>
      <c r="I2855">
        <f>VLOOKUP(A2855&amp;3,[1]ratio_condo_family!$A:$F,6,FALSE)</f>
        <v>1.5503805282984133</v>
      </c>
      <c r="J2855">
        <f>VLOOKUP(A2855,[1]ratio_family_bedrooms!$A:$K,9,FALSE)</f>
        <v>1.0588235294117647</v>
      </c>
      <c r="K2855">
        <f>VLOOKUP(A2855,[1]ratio_family_bedrooms!$A:$K,10,FALSE)</f>
        <v>1.2222222222222221</v>
      </c>
      <c r="L2855">
        <f>VLOOKUP(A2855,[1]ratio_family_bedrooms!$A:$K,11,FALSE)</f>
        <v>1.5000000000000002</v>
      </c>
      <c r="M2855">
        <f t="shared" si="44"/>
        <v>2359.0479406140976</v>
      </c>
    </row>
    <row r="2856" spans="1:13" x14ac:dyDescent="0.2">
      <c r="A2856">
        <v>2016</v>
      </c>
      <c r="B2856">
        <v>10</v>
      </c>
      <c r="C2856" t="s">
        <v>61</v>
      </c>
      <c r="D2856">
        <v>5</v>
      </c>
      <c r="E2856" t="s">
        <v>12</v>
      </c>
      <c r="F2856" t="e">
        <f>VLOOKUP(A2856&amp;B2856&amp;C2856&amp;D2856&amp;E2856,average_median_rates_2_aptFINAL!A:P,16,FALSE)</f>
        <v>#N/A</v>
      </c>
      <c r="G2856">
        <f>VLOOKUP(A2856&amp;B2856&amp;C2856&amp;3&amp;E2856,average_median_rates_2_aptFINAL!A:P,16,FALSE)</f>
        <v>2750</v>
      </c>
      <c r="H2856">
        <f>IF(D2856&lt;=3,VLOOKUP(A2856&amp;D2856,[1]ratio_condo_family!$A:$F,6,FALSE),0)</f>
        <v>0</v>
      </c>
      <c r="I2856">
        <f>VLOOKUP(A2856&amp;3,[1]ratio_condo_family!$A:$F,6,FALSE)</f>
        <v>1.5503805282984133</v>
      </c>
      <c r="J2856">
        <f>VLOOKUP(A2856,[1]ratio_family_bedrooms!$A:$K,9,FALSE)</f>
        <v>1.0588235294117647</v>
      </c>
      <c r="K2856">
        <f>VLOOKUP(A2856,[1]ratio_family_bedrooms!$A:$K,10,FALSE)</f>
        <v>1.2222222222222221</v>
      </c>
      <c r="L2856">
        <f>VLOOKUP(A2856,[1]ratio_family_bedrooms!$A:$K,11,FALSE)</f>
        <v>1.5000000000000002</v>
      </c>
      <c r="M2856">
        <f t="shared" si="44"/>
        <v>5517.5307036502354</v>
      </c>
    </row>
    <row r="2857" spans="1:13" x14ac:dyDescent="0.2">
      <c r="A2857">
        <v>2016</v>
      </c>
      <c r="B2857">
        <v>10</v>
      </c>
      <c r="C2857" t="s">
        <v>61</v>
      </c>
      <c r="D2857">
        <v>5</v>
      </c>
      <c r="E2857" t="s">
        <v>16</v>
      </c>
      <c r="F2857" t="e">
        <f>VLOOKUP(A2857&amp;B2857&amp;C2857&amp;D2857&amp;E2857,average_median_rates_2_aptFINAL!A:P,16,FALSE)</f>
        <v>#N/A</v>
      </c>
      <c r="G2857">
        <f>VLOOKUP(A2857&amp;B2857&amp;C2857&amp;3&amp;E2857,average_median_rates_2_aptFINAL!A:P,16,FALSE)</f>
        <v>2344.5302075421309</v>
      </c>
      <c r="H2857">
        <f>IF(D2857&lt;=3,VLOOKUP(A2857&amp;D2857,[1]ratio_condo_family!$A:$F,6,FALSE),0)</f>
        <v>0</v>
      </c>
      <c r="I2857">
        <f>VLOOKUP(A2857&amp;3,[1]ratio_condo_family!$A:$F,6,FALSE)</f>
        <v>1.5503805282984133</v>
      </c>
      <c r="J2857">
        <f>VLOOKUP(A2857,[1]ratio_family_bedrooms!$A:$K,9,FALSE)</f>
        <v>1.0588235294117647</v>
      </c>
      <c r="K2857">
        <f>VLOOKUP(A2857,[1]ratio_family_bedrooms!$A:$K,10,FALSE)</f>
        <v>1.2222222222222221</v>
      </c>
      <c r="L2857">
        <f>VLOOKUP(A2857,[1]ratio_family_bedrooms!$A:$K,11,FALSE)</f>
        <v>1.5000000000000002</v>
      </c>
      <c r="M2857">
        <f t="shared" si="44"/>
        <v>4704.006329363333</v>
      </c>
    </row>
    <row r="2858" spans="1:13" x14ac:dyDescent="0.2">
      <c r="A2858">
        <v>2016</v>
      </c>
      <c r="B2858">
        <v>10</v>
      </c>
      <c r="C2858" t="s">
        <v>61</v>
      </c>
      <c r="D2858">
        <v>5</v>
      </c>
      <c r="E2858" t="s">
        <v>17</v>
      </c>
      <c r="F2858" t="e">
        <f>VLOOKUP(A2858&amp;B2858&amp;C2858&amp;D2858&amp;E2858,average_median_rates_2_aptFINAL!A:P,16,FALSE)</f>
        <v>#N/A</v>
      </c>
      <c r="G2858">
        <f>VLOOKUP(A2858&amp;B2858&amp;C2858&amp;3&amp;E2858,average_median_rates_2_aptFINAL!A:P,16,FALSE)</f>
        <v>3000</v>
      </c>
      <c r="H2858">
        <f>IF(D2858&lt;=3,VLOOKUP(A2858&amp;D2858,[1]ratio_condo_family!$A:$F,6,FALSE),0)</f>
        <v>0</v>
      </c>
      <c r="I2858">
        <f>VLOOKUP(A2858&amp;3,[1]ratio_condo_family!$A:$F,6,FALSE)</f>
        <v>1.5503805282984133</v>
      </c>
      <c r="J2858">
        <f>VLOOKUP(A2858,[1]ratio_family_bedrooms!$A:$K,9,FALSE)</f>
        <v>1.0588235294117647</v>
      </c>
      <c r="K2858">
        <f>VLOOKUP(A2858,[1]ratio_family_bedrooms!$A:$K,10,FALSE)</f>
        <v>1.2222222222222221</v>
      </c>
      <c r="L2858">
        <f>VLOOKUP(A2858,[1]ratio_family_bedrooms!$A:$K,11,FALSE)</f>
        <v>1.5000000000000002</v>
      </c>
      <c r="M2858">
        <f t="shared" si="44"/>
        <v>6019.1244039820758</v>
      </c>
    </row>
    <row r="2859" spans="1:13" x14ac:dyDescent="0.2">
      <c r="A2859">
        <v>2016</v>
      </c>
      <c r="B2859">
        <v>10</v>
      </c>
      <c r="C2859" t="s">
        <v>61</v>
      </c>
      <c r="D2859">
        <v>5</v>
      </c>
      <c r="E2859" t="s">
        <v>19</v>
      </c>
      <c r="F2859" t="e">
        <f>VLOOKUP(A2859&amp;B2859&amp;C2859&amp;D2859&amp;E2859,average_median_rates_2_aptFINAL!A:P,16,FALSE)</f>
        <v>#N/A</v>
      </c>
      <c r="G2859">
        <f>VLOOKUP(A2859&amp;B2859&amp;C2859&amp;3&amp;E2859,average_median_rates_2_aptFINAL!A:P,16,FALSE)</f>
        <v>2200</v>
      </c>
      <c r="H2859">
        <f>IF(D2859&lt;=3,VLOOKUP(A2859&amp;D2859,[1]ratio_condo_family!$A:$F,6,FALSE),0)</f>
        <v>0</v>
      </c>
      <c r="I2859">
        <f>VLOOKUP(A2859&amp;3,[1]ratio_condo_family!$A:$F,6,FALSE)</f>
        <v>1.5503805282984133</v>
      </c>
      <c r="J2859">
        <f>VLOOKUP(A2859,[1]ratio_family_bedrooms!$A:$K,9,FALSE)</f>
        <v>1.0588235294117647</v>
      </c>
      <c r="K2859">
        <f>VLOOKUP(A2859,[1]ratio_family_bedrooms!$A:$K,10,FALSE)</f>
        <v>1.2222222222222221</v>
      </c>
      <c r="L2859">
        <f>VLOOKUP(A2859,[1]ratio_family_bedrooms!$A:$K,11,FALSE)</f>
        <v>1.5000000000000002</v>
      </c>
      <c r="M2859">
        <f t="shared" si="44"/>
        <v>4414.0245629201881</v>
      </c>
    </row>
    <row r="2860" spans="1:13" x14ac:dyDescent="0.2">
      <c r="A2860">
        <v>2016</v>
      </c>
      <c r="B2860">
        <v>10</v>
      </c>
      <c r="C2860" t="s">
        <v>61</v>
      </c>
      <c r="D2860">
        <v>5</v>
      </c>
      <c r="E2860" t="s">
        <v>20</v>
      </c>
      <c r="F2860" t="e">
        <f>VLOOKUP(A2860&amp;B2860&amp;C2860&amp;D2860&amp;E2860,average_median_rates_2_aptFINAL!A:P,16,FALSE)</f>
        <v>#N/A</v>
      </c>
      <c r="G2860">
        <f>VLOOKUP(A2860&amp;B2860&amp;C2860&amp;3&amp;E2860,average_median_rates_2_aptFINAL!A:P,16,FALSE)</f>
        <v>2650</v>
      </c>
      <c r="H2860">
        <f>IF(D2860&lt;=3,VLOOKUP(A2860&amp;D2860,[1]ratio_condo_family!$A:$F,6,FALSE),0)</f>
        <v>0</v>
      </c>
      <c r="I2860">
        <f>VLOOKUP(A2860&amp;3,[1]ratio_condo_family!$A:$F,6,FALSE)</f>
        <v>1.5503805282984133</v>
      </c>
      <c r="J2860">
        <f>VLOOKUP(A2860,[1]ratio_family_bedrooms!$A:$K,9,FALSE)</f>
        <v>1.0588235294117647</v>
      </c>
      <c r="K2860">
        <f>VLOOKUP(A2860,[1]ratio_family_bedrooms!$A:$K,10,FALSE)</f>
        <v>1.2222222222222221</v>
      </c>
      <c r="L2860">
        <f>VLOOKUP(A2860,[1]ratio_family_bedrooms!$A:$K,11,FALSE)</f>
        <v>1.5000000000000002</v>
      </c>
      <c r="M2860">
        <f t="shared" si="44"/>
        <v>5316.8932235174998</v>
      </c>
    </row>
    <row r="2861" spans="1:13" x14ac:dyDescent="0.2">
      <c r="A2861">
        <v>2016</v>
      </c>
      <c r="B2861">
        <v>10</v>
      </c>
      <c r="C2861" t="s">
        <v>61</v>
      </c>
      <c r="D2861">
        <v>5</v>
      </c>
      <c r="E2861" t="s">
        <v>21</v>
      </c>
      <c r="F2861" t="e">
        <f>VLOOKUP(A2861&amp;B2861&amp;C2861&amp;D2861&amp;E2861,average_median_rates_2_aptFINAL!A:P,16,FALSE)</f>
        <v>#N/A</v>
      </c>
      <c r="G2861">
        <f>VLOOKUP(A2861&amp;B2861&amp;C2861&amp;3&amp;E2861,average_median_rates_2_aptFINAL!A:P,16,FALSE)</f>
        <v>2800</v>
      </c>
      <c r="H2861">
        <f>IF(D2861&lt;=3,VLOOKUP(A2861&amp;D2861,[1]ratio_condo_family!$A:$F,6,FALSE),0)</f>
        <v>0</v>
      </c>
      <c r="I2861">
        <f>VLOOKUP(A2861&amp;3,[1]ratio_condo_family!$A:$F,6,FALSE)</f>
        <v>1.5503805282984133</v>
      </c>
      <c r="J2861">
        <f>VLOOKUP(A2861,[1]ratio_family_bedrooms!$A:$K,9,FALSE)</f>
        <v>1.0588235294117647</v>
      </c>
      <c r="K2861">
        <f>VLOOKUP(A2861,[1]ratio_family_bedrooms!$A:$K,10,FALSE)</f>
        <v>1.2222222222222221</v>
      </c>
      <c r="L2861">
        <f>VLOOKUP(A2861,[1]ratio_family_bedrooms!$A:$K,11,FALSE)</f>
        <v>1.5000000000000002</v>
      </c>
      <c r="M2861">
        <f t="shared" si="44"/>
        <v>5617.8494437166028</v>
      </c>
    </row>
    <row r="2862" spans="1:13" x14ac:dyDescent="0.2">
      <c r="A2862">
        <v>2016</v>
      </c>
      <c r="B2862">
        <v>10</v>
      </c>
      <c r="C2862" t="s">
        <v>61</v>
      </c>
      <c r="D2862">
        <v>5</v>
      </c>
      <c r="E2862" t="s">
        <v>23</v>
      </c>
      <c r="F2862" t="e">
        <f>VLOOKUP(A2862&amp;B2862&amp;C2862&amp;D2862&amp;E2862,average_median_rates_2_aptFINAL!A:P,16,FALSE)</f>
        <v>#N/A</v>
      </c>
      <c r="G2862">
        <f>VLOOKUP(A2862&amp;B2862&amp;C2862&amp;3&amp;E2862,average_median_rates_2_aptFINAL!A:P,16,FALSE)</f>
        <v>1350</v>
      </c>
      <c r="H2862">
        <f>IF(D2862&lt;=3,VLOOKUP(A2862&amp;D2862,[1]ratio_condo_family!$A:$F,6,FALSE),0)</f>
        <v>0</v>
      </c>
      <c r="I2862">
        <f>VLOOKUP(A2862&amp;3,[1]ratio_condo_family!$A:$F,6,FALSE)</f>
        <v>1.5503805282984133</v>
      </c>
      <c r="J2862">
        <f>VLOOKUP(A2862,[1]ratio_family_bedrooms!$A:$K,9,FALSE)</f>
        <v>1.0588235294117647</v>
      </c>
      <c r="K2862">
        <f>VLOOKUP(A2862,[1]ratio_family_bedrooms!$A:$K,10,FALSE)</f>
        <v>1.2222222222222221</v>
      </c>
      <c r="L2862">
        <f>VLOOKUP(A2862,[1]ratio_family_bedrooms!$A:$K,11,FALSE)</f>
        <v>1.5000000000000002</v>
      </c>
      <c r="M2862">
        <f t="shared" si="44"/>
        <v>2708.6059817919336</v>
      </c>
    </row>
    <row r="2863" spans="1:13" x14ac:dyDescent="0.2">
      <c r="A2863">
        <v>2016</v>
      </c>
      <c r="B2863">
        <v>10</v>
      </c>
      <c r="C2863" t="s">
        <v>61</v>
      </c>
      <c r="D2863">
        <v>5</v>
      </c>
      <c r="E2863" t="s">
        <v>24</v>
      </c>
      <c r="F2863" t="e">
        <f>VLOOKUP(A2863&amp;B2863&amp;C2863&amp;D2863&amp;E2863,average_median_rates_2_aptFINAL!A:P,16,FALSE)</f>
        <v>#N/A</v>
      </c>
      <c r="G2863">
        <f>VLOOKUP(A2863&amp;B2863&amp;C2863&amp;3&amp;E2863,average_median_rates_2_aptFINAL!A:P,16,FALSE)</f>
        <v>1348.6442017531258</v>
      </c>
      <c r="H2863">
        <f>IF(D2863&lt;=3,VLOOKUP(A2863&amp;D2863,[1]ratio_condo_family!$A:$F,6,FALSE),0)</f>
        <v>0</v>
      </c>
      <c r="I2863">
        <f>VLOOKUP(A2863&amp;3,[1]ratio_condo_family!$A:$F,6,FALSE)</f>
        <v>1.5503805282984133</v>
      </c>
      <c r="J2863">
        <f>VLOOKUP(A2863,[1]ratio_family_bedrooms!$A:$K,9,FALSE)</f>
        <v>1.0588235294117647</v>
      </c>
      <c r="K2863">
        <f>VLOOKUP(A2863,[1]ratio_family_bedrooms!$A:$K,10,FALSE)</f>
        <v>1.2222222222222221</v>
      </c>
      <c r="L2863">
        <f>VLOOKUP(A2863,[1]ratio_family_bedrooms!$A:$K,11,FALSE)</f>
        <v>1.5000000000000002</v>
      </c>
      <c r="M2863">
        <f t="shared" si="44"/>
        <v>2705.8857423537215</v>
      </c>
    </row>
    <row r="2864" spans="1:13" x14ac:dyDescent="0.2">
      <c r="A2864">
        <v>2016</v>
      </c>
      <c r="B2864">
        <v>10</v>
      </c>
      <c r="C2864" t="s">
        <v>61</v>
      </c>
      <c r="D2864">
        <v>5</v>
      </c>
      <c r="E2864" t="s">
        <v>25</v>
      </c>
      <c r="F2864" t="e">
        <f>VLOOKUP(A2864&amp;B2864&amp;C2864&amp;D2864&amp;E2864,average_median_rates_2_aptFINAL!A:P,16,FALSE)</f>
        <v>#N/A</v>
      </c>
      <c r="G2864">
        <f>VLOOKUP(A2864&amp;B2864&amp;C2864&amp;3&amp;E2864,average_median_rates_2_aptFINAL!A:P,16,FALSE)</f>
        <v>1400</v>
      </c>
      <c r="H2864">
        <f>IF(D2864&lt;=3,VLOOKUP(A2864&amp;D2864,[1]ratio_condo_family!$A:$F,6,FALSE),0)</f>
        <v>0</v>
      </c>
      <c r="I2864">
        <f>VLOOKUP(A2864&amp;3,[1]ratio_condo_family!$A:$F,6,FALSE)</f>
        <v>1.5503805282984133</v>
      </c>
      <c r="J2864">
        <f>VLOOKUP(A2864,[1]ratio_family_bedrooms!$A:$K,9,FALSE)</f>
        <v>1.0588235294117647</v>
      </c>
      <c r="K2864">
        <f>VLOOKUP(A2864,[1]ratio_family_bedrooms!$A:$K,10,FALSE)</f>
        <v>1.2222222222222221</v>
      </c>
      <c r="L2864">
        <f>VLOOKUP(A2864,[1]ratio_family_bedrooms!$A:$K,11,FALSE)</f>
        <v>1.5000000000000002</v>
      </c>
      <c r="M2864">
        <f t="shared" si="44"/>
        <v>2808.9247218583014</v>
      </c>
    </row>
    <row r="2865" spans="1:13" x14ac:dyDescent="0.2">
      <c r="A2865">
        <v>2016</v>
      </c>
      <c r="B2865">
        <v>10</v>
      </c>
      <c r="C2865" t="s">
        <v>61</v>
      </c>
      <c r="D2865">
        <v>5</v>
      </c>
      <c r="E2865" t="s">
        <v>26</v>
      </c>
      <c r="F2865" t="e">
        <f>VLOOKUP(A2865&amp;B2865&amp;C2865&amp;D2865&amp;E2865,average_median_rates_2_aptFINAL!A:P,16,FALSE)</f>
        <v>#N/A</v>
      </c>
      <c r="G2865">
        <f>VLOOKUP(A2865&amp;B2865&amp;C2865&amp;3&amp;E2865,average_median_rates_2_aptFINAL!A:P,16,FALSE)</f>
        <v>1272</v>
      </c>
      <c r="H2865">
        <f>IF(D2865&lt;=3,VLOOKUP(A2865&amp;D2865,[1]ratio_condo_family!$A:$F,6,FALSE),0)</f>
        <v>0</v>
      </c>
      <c r="I2865">
        <f>VLOOKUP(A2865&amp;3,[1]ratio_condo_family!$A:$F,6,FALSE)</f>
        <v>1.5503805282984133</v>
      </c>
      <c r="J2865">
        <f>VLOOKUP(A2865,[1]ratio_family_bedrooms!$A:$K,9,FALSE)</f>
        <v>1.0588235294117647</v>
      </c>
      <c r="K2865">
        <f>VLOOKUP(A2865,[1]ratio_family_bedrooms!$A:$K,10,FALSE)</f>
        <v>1.2222222222222221</v>
      </c>
      <c r="L2865">
        <f>VLOOKUP(A2865,[1]ratio_family_bedrooms!$A:$K,11,FALSE)</f>
        <v>1.5000000000000002</v>
      </c>
      <c r="M2865">
        <f t="shared" si="44"/>
        <v>2552.1087472883996</v>
      </c>
    </row>
    <row r="2866" spans="1:13" x14ac:dyDescent="0.2">
      <c r="A2866">
        <v>2016</v>
      </c>
      <c r="B2866">
        <v>10</v>
      </c>
      <c r="C2866" t="s">
        <v>61</v>
      </c>
      <c r="D2866">
        <v>5</v>
      </c>
      <c r="E2866" t="s">
        <v>27</v>
      </c>
      <c r="F2866" t="e">
        <f>VLOOKUP(A2866&amp;B2866&amp;C2866&amp;D2866&amp;E2866,average_median_rates_2_aptFINAL!A:P,16,FALSE)</f>
        <v>#N/A</v>
      </c>
      <c r="G2866">
        <f>VLOOKUP(A2866&amp;B2866&amp;C2866&amp;3&amp;E2866,average_median_rates_2_aptFINAL!A:P,16,FALSE)</f>
        <v>2608</v>
      </c>
      <c r="H2866">
        <f>IF(D2866&lt;=3,VLOOKUP(A2866&amp;D2866,[1]ratio_condo_family!$A:$F,6,FALSE),0)</f>
        <v>0</v>
      </c>
      <c r="I2866">
        <f>VLOOKUP(A2866&amp;3,[1]ratio_condo_family!$A:$F,6,FALSE)</f>
        <v>1.5503805282984133</v>
      </c>
      <c r="J2866">
        <f>VLOOKUP(A2866,[1]ratio_family_bedrooms!$A:$K,9,FALSE)</f>
        <v>1.0588235294117647</v>
      </c>
      <c r="K2866">
        <f>VLOOKUP(A2866,[1]ratio_family_bedrooms!$A:$K,10,FALSE)</f>
        <v>1.2222222222222221</v>
      </c>
      <c r="L2866">
        <f>VLOOKUP(A2866,[1]ratio_family_bedrooms!$A:$K,11,FALSE)</f>
        <v>1.5000000000000002</v>
      </c>
      <c r="M2866">
        <f t="shared" si="44"/>
        <v>5232.6254818617499</v>
      </c>
    </row>
    <row r="2867" spans="1:13" x14ac:dyDescent="0.2">
      <c r="A2867">
        <v>2016</v>
      </c>
      <c r="B2867">
        <v>10</v>
      </c>
      <c r="C2867" t="s">
        <v>61</v>
      </c>
      <c r="D2867">
        <v>5</v>
      </c>
      <c r="E2867" t="s">
        <v>28</v>
      </c>
      <c r="F2867" t="e">
        <f>VLOOKUP(A2867&amp;B2867&amp;C2867&amp;D2867&amp;E2867,average_median_rates_2_aptFINAL!A:P,16,FALSE)</f>
        <v>#N/A</v>
      </c>
      <c r="G2867">
        <f>VLOOKUP(A2867&amp;B2867&amp;C2867&amp;3&amp;E2867,average_median_rates_2_aptFINAL!A:P,16,FALSE)</f>
        <v>1700</v>
      </c>
      <c r="H2867">
        <f>IF(D2867&lt;=3,VLOOKUP(A2867&amp;D2867,[1]ratio_condo_family!$A:$F,6,FALSE),0)</f>
        <v>0</v>
      </c>
      <c r="I2867">
        <f>VLOOKUP(A2867&amp;3,[1]ratio_condo_family!$A:$F,6,FALSE)</f>
        <v>1.5503805282984133</v>
      </c>
      <c r="J2867">
        <f>VLOOKUP(A2867,[1]ratio_family_bedrooms!$A:$K,9,FALSE)</f>
        <v>1.0588235294117647</v>
      </c>
      <c r="K2867">
        <f>VLOOKUP(A2867,[1]ratio_family_bedrooms!$A:$K,10,FALSE)</f>
        <v>1.2222222222222221</v>
      </c>
      <c r="L2867">
        <f>VLOOKUP(A2867,[1]ratio_family_bedrooms!$A:$K,11,FALSE)</f>
        <v>1.5000000000000002</v>
      </c>
      <c r="M2867">
        <f t="shared" si="44"/>
        <v>3410.8371622565091</v>
      </c>
    </row>
    <row r="2868" spans="1:13" x14ac:dyDescent="0.2">
      <c r="A2868">
        <v>2016</v>
      </c>
      <c r="B2868">
        <v>10</v>
      </c>
      <c r="C2868" t="s">
        <v>61</v>
      </c>
      <c r="D2868">
        <v>5</v>
      </c>
      <c r="E2868" t="s">
        <v>29</v>
      </c>
      <c r="F2868" t="e">
        <f>VLOOKUP(A2868&amp;B2868&amp;C2868&amp;D2868&amp;E2868,average_median_rates_2_aptFINAL!A:P,16,FALSE)</f>
        <v>#N/A</v>
      </c>
      <c r="G2868">
        <f>VLOOKUP(A2868&amp;B2868&amp;C2868&amp;3&amp;E2868,average_median_rates_2_aptFINAL!A:P,16,FALSE)</f>
        <v>1225</v>
      </c>
      <c r="H2868">
        <f>IF(D2868&lt;=3,VLOOKUP(A2868&amp;D2868,[1]ratio_condo_family!$A:$F,6,FALSE),0)</f>
        <v>0</v>
      </c>
      <c r="I2868">
        <f>VLOOKUP(A2868&amp;3,[1]ratio_condo_family!$A:$F,6,FALSE)</f>
        <v>1.5503805282984133</v>
      </c>
      <c r="J2868">
        <f>VLOOKUP(A2868,[1]ratio_family_bedrooms!$A:$K,9,FALSE)</f>
        <v>1.0588235294117647</v>
      </c>
      <c r="K2868">
        <f>VLOOKUP(A2868,[1]ratio_family_bedrooms!$A:$K,10,FALSE)</f>
        <v>1.2222222222222221</v>
      </c>
      <c r="L2868">
        <f>VLOOKUP(A2868,[1]ratio_family_bedrooms!$A:$K,11,FALSE)</f>
        <v>1.5000000000000002</v>
      </c>
      <c r="M2868">
        <f t="shared" si="44"/>
        <v>2457.8091316260138</v>
      </c>
    </row>
    <row r="2869" spans="1:13" x14ac:dyDescent="0.2">
      <c r="A2869">
        <v>2016</v>
      </c>
      <c r="B2869">
        <v>10</v>
      </c>
      <c r="C2869" t="s">
        <v>61</v>
      </c>
      <c r="D2869">
        <v>5</v>
      </c>
      <c r="E2869" t="s">
        <v>31</v>
      </c>
      <c r="F2869" t="e">
        <f>VLOOKUP(A2869&amp;B2869&amp;C2869&amp;D2869&amp;E2869,average_median_rates_2_aptFINAL!A:P,16,FALSE)</f>
        <v>#N/A</v>
      </c>
      <c r="G2869">
        <f>VLOOKUP(A2869&amp;B2869&amp;C2869&amp;3&amp;E2869,average_median_rates_2_aptFINAL!A:P,16,FALSE)</f>
        <v>1500</v>
      </c>
      <c r="H2869">
        <f>IF(D2869&lt;=3,VLOOKUP(A2869&amp;D2869,[1]ratio_condo_family!$A:$F,6,FALSE),0)</f>
        <v>0</v>
      </c>
      <c r="I2869">
        <f>VLOOKUP(A2869&amp;3,[1]ratio_condo_family!$A:$F,6,FALSE)</f>
        <v>1.5503805282984133</v>
      </c>
      <c r="J2869">
        <f>VLOOKUP(A2869,[1]ratio_family_bedrooms!$A:$K,9,FALSE)</f>
        <v>1.0588235294117647</v>
      </c>
      <c r="K2869">
        <f>VLOOKUP(A2869,[1]ratio_family_bedrooms!$A:$K,10,FALSE)</f>
        <v>1.2222222222222221</v>
      </c>
      <c r="L2869">
        <f>VLOOKUP(A2869,[1]ratio_family_bedrooms!$A:$K,11,FALSE)</f>
        <v>1.5000000000000002</v>
      </c>
      <c r="M2869">
        <f t="shared" si="44"/>
        <v>3009.5622019910379</v>
      </c>
    </row>
    <row r="2870" spans="1:13" x14ac:dyDescent="0.2">
      <c r="A2870">
        <v>2016</v>
      </c>
      <c r="B2870">
        <v>10</v>
      </c>
      <c r="C2870" t="s">
        <v>61</v>
      </c>
      <c r="D2870">
        <v>5</v>
      </c>
      <c r="E2870" t="s">
        <v>32</v>
      </c>
      <c r="F2870" t="e">
        <f>VLOOKUP(A2870&amp;B2870&amp;C2870&amp;D2870&amp;E2870,average_median_rates_2_aptFINAL!A:P,16,FALSE)</f>
        <v>#N/A</v>
      </c>
      <c r="G2870">
        <f>VLOOKUP(A2870&amp;B2870&amp;C2870&amp;3&amp;E2870,average_median_rates_2_aptFINAL!A:P,16,FALSE)</f>
        <v>1400</v>
      </c>
      <c r="H2870">
        <f>IF(D2870&lt;=3,VLOOKUP(A2870&amp;D2870,[1]ratio_condo_family!$A:$F,6,FALSE),0)</f>
        <v>0</v>
      </c>
      <c r="I2870">
        <f>VLOOKUP(A2870&amp;3,[1]ratio_condo_family!$A:$F,6,FALSE)</f>
        <v>1.5503805282984133</v>
      </c>
      <c r="J2870">
        <f>VLOOKUP(A2870,[1]ratio_family_bedrooms!$A:$K,9,FALSE)</f>
        <v>1.0588235294117647</v>
      </c>
      <c r="K2870">
        <f>VLOOKUP(A2870,[1]ratio_family_bedrooms!$A:$K,10,FALSE)</f>
        <v>1.2222222222222221</v>
      </c>
      <c r="L2870">
        <f>VLOOKUP(A2870,[1]ratio_family_bedrooms!$A:$K,11,FALSE)</f>
        <v>1.5000000000000002</v>
      </c>
      <c r="M2870">
        <f t="shared" si="44"/>
        <v>2808.9247218583014</v>
      </c>
    </row>
    <row r="2871" spans="1:13" x14ac:dyDescent="0.2">
      <c r="A2871">
        <v>2016</v>
      </c>
      <c r="B2871">
        <v>10</v>
      </c>
      <c r="C2871" t="s">
        <v>61</v>
      </c>
      <c r="D2871">
        <v>5</v>
      </c>
      <c r="E2871" t="s">
        <v>33</v>
      </c>
      <c r="F2871" t="e">
        <f>VLOOKUP(A2871&amp;B2871&amp;C2871&amp;D2871&amp;E2871,average_median_rates_2_aptFINAL!A:P,16,FALSE)</f>
        <v>#N/A</v>
      </c>
      <c r="G2871">
        <f>VLOOKUP(A2871&amp;B2871&amp;C2871&amp;3&amp;E2871,average_median_rates_2_aptFINAL!A:P,16,FALSE)</f>
        <v>1600</v>
      </c>
      <c r="H2871">
        <f>IF(D2871&lt;=3,VLOOKUP(A2871&amp;D2871,[1]ratio_condo_family!$A:$F,6,FALSE),0)</f>
        <v>0</v>
      </c>
      <c r="I2871">
        <f>VLOOKUP(A2871&amp;3,[1]ratio_condo_family!$A:$F,6,FALSE)</f>
        <v>1.5503805282984133</v>
      </c>
      <c r="J2871">
        <f>VLOOKUP(A2871,[1]ratio_family_bedrooms!$A:$K,9,FALSE)</f>
        <v>1.0588235294117647</v>
      </c>
      <c r="K2871">
        <f>VLOOKUP(A2871,[1]ratio_family_bedrooms!$A:$K,10,FALSE)</f>
        <v>1.2222222222222221</v>
      </c>
      <c r="L2871">
        <f>VLOOKUP(A2871,[1]ratio_family_bedrooms!$A:$K,11,FALSE)</f>
        <v>1.5000000000000002</v>
      </c>
      <c r="M2871">
        <f t="shared" si="44"/>
        <v>3210.1996821237731</v>
      </c>
    </row>
    <row r="2872" spans="1:13" x14ac:dyDescent="0.2">
      <c r="A2872">
        <v>2016</v>
      </c>
      <c r="B2872">
        <v>10</v>
      </c>
      <c r="C2872" t="s">
        <v>61</v>
      </c>
      <c r="D2872">
        <v>5</v>
      </c>
      <c r="E2872" t="s">
        <v>34</v>
      </c>
      <c r="F2872" t="e">
        <f>VLOOKUP(A2872&amp;B2872&amp;C2872&amp;D2872&amp;E2872,average_median_rates_2_aptFINAL!A:P,16,FALSE)</f>
        <v>#N/A</v>
      </c>
      <c r="G2872">
        <f>VLOOKUP(A2872&amp;B2872&amp;C2872&amp;3&amp;E2872,average_median_rates_2_aptFINAL!A:P,16,FALSE)</f>
        <v>1600</v>
      </c>
      <c r="H2872">
        <f>IF(D2872&lt;=3,VLOOKUP(A2872&amp;D2872,[1]ratio_condo_family!$A:$F,6,FALSE),0)</f>
        <v>0</v>
      </c>
      <c r="I2872">
        <f>VLOOKUP(A2872&amp;3,[1]ratio_condo_family!$A:$F,6,FALSE)</f>
        <v>1.5503805282984133</v>
      </c>
      <c r="J2872">
        <f>VLOOKUP(A2872,[1]ratio_family_bedrooms!$A:$K,9,FALSE)</f>
        <v>1.0588235294117647</v>
      </c>
      <c r="K2872">
        <f>VLOOKUP(A2872,[1]ratio_family_bedrooms!$A:$K,10,FALSE)</f>
        <v>1.2222222222222221</v>
      </c>
      <c r="L2872">
        <f>VLOOKUP(A2872,[1]ratio_family_bedrooms!$A:$K,11,FALSE)</f>
        <v>1.5000000000000002</v>
      </c>
      <c r="M2872">
        <f t="shared" si="44"/>
        <v>3210.1996821237731</v>
      </c>
    </row>
    <row r="2873" spans="1:13" x14ac:dyDescent="0.2">
      <c r="A2873">
        <v>2016</v>
      </c>
      <c r="B2873">
        <v>10</v>
      </c>
      <c r="C2873" t="s">
        <v>61</v>
      </c>
      <c r="D2873">
        <v>5</v>
      </c>
      <c r="E2873" t="s">
        <v>35</v>
      </c>
      <c r="F2873" t="e">
        <f>VLOOKUP(A2873&amp;B2873&amp;C2873&amp;D2873&amp;E2873,average_median_rates_2_aptFINAL!A:P,16,FALSE)</f>
        <v>#N/A</v>
      </c>
      <c r="G2873">
        <f>VLOOKUP(A2873&amp;B2873&amp;C2873&amp;3&amp;E2873,average_median_rates_2_aptFINAL!A:P,16,FALSE)</f>
        <v>3500</v>
      </c>
      <c r="H2873">
        <f>IF(D2873&lt;=3,VLOOKUP(A2873&amp;D2873,[1]ratio_condo_family!$A:$F,6,FALSE),0)</f>
        <v>0</v>
      </c>
      <c r="I2873">
        <f>VLOOKUP(A2873&amp;3,[1]ratio_condo_family!$A:$F,6,FALSE)</f>
        <v>1.5503805282984133</v>
      </c>
      <c r="J2873">
        <f>VLOOKUP(A2873,[1]ratio_family_bedrooms!$A:$K,9,FALSE)</f>
        <v>1.0588235294117647</v>
      </c>
      <c r="K2873">
        <f>VLOOKUP(A2873,[1]ratio_family_bedrooms!$A:$K,10,FALSE)</f>
        <v>1.2222222222222221</v>
      </c>
      <c r="L2873">
        <f>VLOOKUP(A2873,[1]ratio_family_bedrooms!$A:$K,11,FALSE)</f>
        <v>1.5000000000000002</v>
      </c>
      <c r="M2873">
        <f t="shared" si="44"/>
        <v>7022.311804645753</v>
      </c>
    </row>
    <row r="2874" spans="1:13" x14ac:dyDescent="0.2">
      <c r="A2874">
        <v>2016</v>
      </c>
      <c r="B2874">
        <v>10</v>
      </c>
      <c r="C2874" t="s">
        <v>61</v>
      </c>
      <c r="D2874">
        <v>5</v>
      </c>
      <c r="E2874" t="s">
        <v>36</v>
      </c>
      <c r="F2874" t="e">
        <f>VLOOKUP(A2874&amp;B2874&amp;C2874&amp;D2874&amp;E2874,average_median_rates_2_aptFINAL!A:P,16,FALSE)</f>
        <v>#N/A</v>
      </c>
      <c r="G2874">
        <f>VLOOKUP(A2874&amp;B2874&amp;C2874&amp;3&amp;E2874,average_median_rates_2_aptFINAL!A:P,16,FALSE)</f>
        <v>1471</v>
      </c>
      <c r="H2874">
        <f>IF(D2874&lt;=3,VLOOKUP(A2874&amp;D2874,[1]ratio_condo_family!$A:$F,6,FALSE),0)</f>
        <v>0</v>
      </c>
      <c r="I2874">
        <f>VLOOKUP(A2874&amp;3,[1]ratio_condo_family!$A:$F,6,FALSE)</f>
        <v>1.5503805282984133</v>
      </c>
      <c r="J2874">
        <f>VLOOKUP(A2874,[1]ratio_family_bedrooms!$A:$K,9,FALSE)</f>
        <v>1.0588235294117647</v>
      </c>
      <c r="K2874">
        <f>VLOOKUP(A2874,[1]ratio_family_bedrooms!$A:$K,10,FALSE)</f>
        <v>1.2222222222222221</v>
      </c>
      <c r="L2874">
        <f>VLOOKUP(A2874,[1]ratio_family_bedrooms!$A:$K,11,FALSE)</f>
        <v>1.5000000000000002</v>
      </c>
      <c r="M2874">
        <f t="shared" si="44"/>
        <v>2951.3773327525437</v>
      </c>
    </row>
    <row r="2875" spans="1:13" x14ac:dyDescent="0.2">
      <c r="A2875">
        <v>2016</v>
      </c>
      <c r="B2875">
        <v>10</v>
      </c>
      <c r="C2875" t="s">
        <v>61</v>
      </c>
      <c r="D2875">
        <v>5</v>
      </c>
      <c r="E2875" t="s">
        <v>37</v>
      </c>
      <c r="F2875" t="e">
        <f>VLOOKUP(A2875&amp;B2875&amp;C2875&amp;D2875&amp;E2875,average_median_rates_2_aptFINAL!A:P,16,FALSE)</f>
        <v>#N/A</v>
      </c>
      <c r="G2875">
        <f>VLOOKUP(A2875&amp;B2875&amp;C2875&amp;3&amp;E2875,average_median_rates_2_aptFINAL!A:P,16,FALSE)</f>
        <v>1023.4093568451947</v>
      </c>
      <c r="H2875">
        <f>IF(D2875&lt;=3,VLOOKUP(A2875&amp;D2875,[1]ratio_condo_family!$A:$F,6,FALSE),0)</f>
        <v>0</v>
      </c>
      <c r="I2875">
        <f>VLOOKUP(A2875&amp;3,[1]ratio_condo_family!$A:$F,6,FALSE)</f>
        <v>1.5503805282984133</v>
      </c>
      <c r="J2875">
        <f>VLOOKUP(A2875,[1]ratio_family_bedrooms!$A:$K,9,FALSE)</f>
        <v>1.0588235294117647</v>
      </c>
      <c r="K2875">
        <f>VLOOKUP(A2875,[1]ratio_family_bedrooms!$A:$K,10,FALSE)</f>
        <v>1.2222222222222221</v>
      </c>
      <c r="L2875">
        <f>VLOOKUP(A2875,[1]ratio_family_bedrooms!$A:$K,11,FALSE)</f>
        <v>1.5000000000000002</v>
      </c>
      <c r="M2875">
        <f t="shared" si="44"/>
        <v>2053.3427450168369</v>
      </c>
    </row>
    <row r="2876" spans="1:13" x14ac:dyDescent="0.2">
      <c r="A2876">
        <v>2016</v>
      </c>
      <c r="B2876">
        <v>10</v>
      </c>
      <c r="C2876" t="s">
        <v>61</v>
      </c>
      <c r="D2876">
        <v>5</v>
      </c>
      <c r="E2876" t="s">
        <v>38</v>
      </c>
      <c r="F2876" t="e">
        <f>VLOOKUP(A2876&amp;B2876&amp;C2876&amp;D2876&amp;E2876,average_median_rates_2_aptFINAL!A:P,16,FALSE)</f>
        <v>#N/A</v>
      </c>
      <c r="G2876">
        <f>VLOOKUP(A2876&amp;B2876&amp;C2876&amp;3&amp;E2876,average_median_rates_2_aptFINAL!A:P,16,FALSE)</f>
        <v>1150</v>
      </c>
      <c r="H2876">
        <f>IF(D2876&lt;=3,VLOOKUP(A2876&amp;D2876,[1]ratio_condo_family!$A:$F,6,FALSE),0)</f>
        <v>0</v>
      </c>
      <c r="I2876">
        <f>VLOOKUP(A2876&amp;3,[1]ratio_condo_family!$A:$F,6,FALSE)</f>
        <v>1.5503805282984133</v>
      </c>
      <c r="J2876">
        <f>VLOOKUP(A2876,[1]ratio_family_bedrooms!$A:$K,9,FALSE)</f>
        <v>1.0588235294117647</v>
      </c>
      <c r="K2876">
        <f>VLOOKUP(A2876,[1]ratio_family_bedrooms!$A:$K,10,FALSE)</f>
        <v>1.2222222222222221</v>
      </c>
      <c r="L2876">
        <f>VLOOKUP(A2876,[1]ratio_family_bedrooms!$A:$K,11,FALSE)</f>
        <v>1.5000000000000002</v>
      </c>
      <c r="M2876">
        <f t="shared" si="44"/>
        <v>2307.3310215264619</v>
      </c>
    </row>
    <row r="2877" spans="1:13" x14ac:dyDescent="0.2">
      <c r="A2877">
        <v>2016</v>
      </c>
      <c r="B2877">
        <v>10</v>
      </c>
      <c r="C2877" t="s">
        <v>61</v>
      </c>
      <c r="D2877">
        <v>5</v>
      </c>
      <c r="E2877" t="s">
        <v>39</v>
      </c>
      <c r="F2877" t="e">
        <f>VLOOKUP(A2877&amp;B2877&amp;C2877&amp;D2877&amp;E2877,average_median_rates_2_aptFINAL!A:P,16,FALSE)</f>
        <v>#N/A</v>
      </c>
      <c r="G2877">
        <f>VLOOKUP(A2877&amp;B2877&amp;C2877&amp;3&amp;E2877,average_median_rates_2_aptFINAL!A:P,16,FALSE)</f>
        <v>1480.9024285098494</v>
      </c>
      <c r="H2877">
        <f>IF(D2877&lt;=3,VLOOKUP(A2877&amp;D2877,[1]ratio_condo_family!$A:$F,6,FALSE),0)</f>
        <v>0</v>
      </c>
      <c r="I2877">
        <f>VLOOKUP(A2877&amp;3,[1]ratio_condo_family!$A:$F,6,FALSE)</f>
        <v>1.5503805282984133</v>
      </c>
      <c r="J2877">
        <f>VLOOKUP(A2877,[1]ratio_family_bedrooms!$A:$K,9,FALSE)</f>
        <v>1.0588235294117647</v>
      </c>
      <c r="K2877">
        <f>VLOOKUP(A2877,[1]ratio_family_bedrooms!$A:$K,10,FALSE)</f>
        <v>1.2222222222222221</v>
      </c>
      <c r="L2877">
        <f>VLOOKUP(A2877,[1]ratio_family_bedrooms!$A:$K,11,FALSE)</f>
        <v>1.5000000000000002</v>
      </c>
      <c r="M2877">
        <f t="shared" si="44"/>
        <v>2971.2453157866512</v>
      </c>
    </row>
    <row r="2878" spans="1:13" x14ac:dyDescent="0.2">
      <c r="A2878">
        <v>2016</v>
      </c>
      <c r="B2878">
        <v>10</v>
      </c>
      <c r="C2878" t="s">
        <v>61</v>
      </c>
      <c r="D2878">
        <v>5</v>
      </c>
      <c r="E2878" t="s">
        <v>40</v>
      </c>
      <c r="F2878" t="e">
        <f>VLOOKUP(A2878&amp;B2878&amp;C2878&amp;D2878&amp;E2878,average_median_rates_2_aptFINAL!A:P,16,FALSE)</f>
        <v>#N/A</v>
      </c>
      <c r="G2878">
        <f>VLOOKUP(A2878&amp;B2878&amp;C2878&amp;3&amp;E2878,average_median_rates_2_aptFINAL!A:P,16,FALSE)</f>
        <v>1146</v>
      </c>
      <c r="H2878">
        <f>IF(D2878&lt;=3,VLOOKUP(A2878&amp;D2878,[1]ratio_condo_family!$A:$F,6,FALSE),0)</f>
        <v>0</v>
      </c>
      <c r="I2878">
        <f>VLOOKUP(A2878&amp;3,[1]ratio_condo_family!$A:$F,6,FALSE)</f>
        <v>1.5503805282984133</v>
      </c>
      <c r="J2878">
        <f>VLOOKUP(A2878,[1]ratio_family_bedrooms!$A:$K,9,FALSE)</f>
        <v>1.0588235294117647</v>
      </c>
      <c r="K2878">
        <f>VLOOKUP(A2878,[1]ratio_family_bedrooms!$A:$K,10,FALSE)</f>
        <v>1.2222222222222221</v>
      </c>
      <c r="L2878">
        <f>VLOOKUP(A2878,[1]ratio_family_bedrooms!$A:$K,11,FALSE)</f>
        <v>1.5000000000000002</v>
      </c>
      <c r="M2878">
        <f t="shared" si="44"/>
        <v>2299.3055223211522</v>
      </c>
    </row>
    <row r="2879" spans="1:13" x14ac:dyDescent="0.2">
      <c r="A2879">
        <v>2016</v>
      </c>
      <c r="B2879">
        <v>10</v>
      </c>
      <c r="C2879" t="s">
        <v>61</v>
      </c>
      <c r="D2879">
        <v>5</v>
      </c>
      <c r="E2879" t="s">
        <v>41</v>
      </c>
      <c r="F2879" t="e">
        <f>VLOOKUP(A2879&amp;B2879&amp;C2879&amp;D2879&amp;E2879,average_median_rates_2_aptFINAL!A:P,16,FALSE)</f>
        <v>#N/A</v>
      </c>
      <c r="G2879">
        <f>VLOOKUP(A2879&amp;B2879&amp;C2879&amp;3&amp;E2879,average_median_rates_2_aptFINAL!A:P,16,FALSE)</f>
        <v>1250</v>
      </c>
      <c r="H2879">
        <f>IF(D2879&lt;=3,VLOOKUP(A2879&amp;D2879,[1]ratio_condo_family!$A:$F,6,FALSE),0)</f>
        <v>0</v>
      </c>
      <c r="I2879">
        <f>VLOOKUP(A2879&amp;3,[1]ratio_condo_family!$A:$F,6,FALSE)</f>
        <v>1.5503805282984133</v>
      </c>
      <c r="J2879">
        <f>VLOOKUP(A2879,[1]ratio_family_bedrooms!$A:$K,9,FALSE)</f>
        <v>1.0588235294117647</v>
      </c>
      <c r="K2879">
        <f>VLOOKUP(A2879,[1]ratio_family_bedrooms!$A:$K,10,FALSE)</f>
        <v>1.2222222222222221</v>
      </c>
      <c r="L2879">
        <f>VLOOKUP(A2879,[1]ratio_family_bedrooms!$A:$K,11,FALSE)</f>
        <v>1.5000000000000002</v>
      </c>
      <c r="M2879">
        <f t="shared" si="44"/>
        <v>2507.968501659198</v>
      </c>
    </row>
    <row r="2880" spans="1:13" x14ac:dyDescent="0.2">
      <c r="A2880">
        <v>2016</v>
      </c>
      <c r="B2880">
        <v>10</v>
      </c>
      <c r="C2880" t="s">
        <v>61</v>
      </c>
      <c r="D2880">
        <v>5</v>
      </c>
      <c r="E2880" t="s">
        <v>42</v>
      </c>
      <c r="F2880" t="e">
        <f>VLOOKUP(A2880&amp;B2880&amp;C2880&amp;D2880&amp;E2880,average_median_rates_2_aptFINAL!A:P,16,FALSE)</f>
        <v>#N/A</v>
      </c>
      <c r="G2880">
        <f>VLOOKUP(A2880&amp;B2880&amp;C2880&amp;3&amp;E2880,average_median_rates_2_aptFINAL!A:P,16,FALSE)</f>
        <v>1300</v>
      </c>
      <c r="H2880">
        <f>IF(D2880&lt;=3,VLOOKUP(A2880&amp;D2880,[1]ratio_condo_family!$A:$F,6,FALSE),0)</f>
        <v>0</v>
      </c>
      <c r="I2880">
        <f>VLOOKUP(A2880&amp;3,[1]ratio_condo_family!$A:$F,6,FALSE)</f>
        <v>1.5503805282984133</v>
      </c>
      <c r="J2880">
        <f>VLOOKUP(A2880,[1]ratio_family_bedrooms!$A:$K,9,FALSE)</f>
        <v>1.0588235294117647</v>
      </c>
      <c r="K2880">
        <f>VLOOKUP(A2880,[1]ratio_family_bedrooms!$A:$K,10,FALSE)</f>
        <v>1.2222222222222221</v>
      </c>
      <c r="L2880">
        <f>VLOOKUP(A2880,[1]ratio_family_bedrooms!$A:$K,11,FALSE)</f>
        <v>1.5000000000000002</v>
      </c>
      <c r="M2880">
        <f t="shared" si="44"/>
        <v>2608.2872417255658</v>
      </c>
    </row>
    <row r="2881" spans="1:13" x14ac:dyDescent="0.2">
      <c r="A2881">
        <v>2016</v>
      </c>
      <c r="B2881">
        <v>10</v>
      </c>
      <c r="C2881" t="s">
        <v>61</v>
      </c>
      <c r="D2881">
        <v>5</v>
      </c>
      <c r="E2881" t="s">
        <v>43</v>
      </c>
      <c r="F2881" t="e">
        <f>VLOOKUP(A2881&amp;B2881&amp;C2881&amp;D2881&amp;E2881,average_median_rates_2_aptFINAL!A:P,16,FALSE)</f>
        <v>#N/A</v>
      </c>
      <c r="G2881">
        <f>VLOOKUP(A2881&amp;B2881&amp;C2881&amp;3&amp;E2881,average_median_rates_2_aptFINAL!A:P,16,FALSE)</f>
        <v>1356</v>
      </c>
      <c r="H2881">
        <f>IF(D2881&lt;=3,VLOOKUP(A2881&amp;D2881,[1]ratio_condo_family!$A:$F,6,FALSE),0)</f>
        <v>0</v>
      </c>
      <c r="I2881">
        <f>VLOOKUP(A2881&amp;3,[1]ratio_condo_family!$A:$F,6,FALSE)</f>
        <v>1.5503805282984133</v>
      </c>
      <c r="J2881">
        <f>VLOOKUP(A2881,[1]ratio_family_bedrooms!$A:$K,9,FALSE)</f>
        <v>1.0588235294117647</v>
      </c>
      <c r="K2881">
        <f>VLOOKUP(A2881,[1]ratio_family_bedrooms!$A:$K,10,FALSE)</f>
        <v>1.2222222222222221</v>
      </c>
      <c r="L2881">
        <f>VLOOKUP(A2881,[1]ratio_family_bedrooms!$A:$K,11,FALSE)</f>
        <v>1.5000000000000002</v>
      </c>
      <c r="M2881">
        <f t="shared" si="44"/>
        <v>2720.6442305998976</v>
      </c>
    </row>
    <row r="2882" spans="1:13" x14ac:dyDescent="0.2">
      <c r="A2882">
        <v>2016</v>
      </c>
      <c r="B2882">
        <v>10</v>
      </c>
      <c r="C2882" t="s">
        <v>61</v>
      </c>
      <c r="D2882">
        <v>5</v>
      </c>
      <c r="E2882" t="s">
        <v>60</v>
      </c>
      <c r="F2882" t="e">
        <f>VLOOKUP(A2882&amp;B2882&amp;C2882&amp;D2882&amp;E2882,average_median_rates_2_aptFINAL!A:P,16,FALSE)</f>
        <v>#N/A</v>
      </c>
      <c r="G2882">
        <f>VLOOKUP(A2882&amp;B2882&amp;C2882&amp;3&amp;E2882,average_median_rates_2_aptFINAL!A:P,16,FALSE)</f>
        <v>1437.0599224026466</v>
      </c>
      <c r="H2882">
        <f>IF(D2882&lt;=3,VLOOKUP(A2882&amp;D2882,[1]ratio_condo_family!$A:$F,6,FALSE),0)</f>
        <v>0</v>
      </c>
      <c r="I2882">
        <f>VLOOKUP(A2882&amp;3,[1]ratio_condo_family!$A:$F,6,FALSE)</f>
        <v>1.5503805282984133</v>
      </c>
      <c r="J2882">
        <f>VLOOKUP(A2882,[1]ratio_family_bedrooms!$A:$K,9,FALSE)</f>
        <v>1.0588235294117647</v>
      </c>
      <c r="K2882">
        <f>VLOOKUP(A2882,[1]ratio_family_bedrooms!$A:$K,10,FALSE)</f>
        <v>1.2222222222222221</v>
      </c>
      <c r="L2882">
        <f>VLOOKUP(A2882,[1]ratio_family_bedrooms!$A:$K,11,FALSE)</f>
        <v>1.5000000000000002</v>
      </c>
      <c r="M2882">
        <f t="shared" si="44"/>
        <v>2883.280816306119</v>
      </c>
    </row>
    <row r="2883" spans="1:13" x14ac:dyDescent="0.2">
      <c r="A2883">
        <v>2016</v>
      </c>
      <c r="B2883">
        <v>10</v>
      </c>
      <c r="C2883" t="s">
        <v>61</v>
      </c>
      <c r="D2883">
        <v>6</v>
      </c>
      <c r="E2883" t="s">
        <v>12</v>
      </c>
      <c r="F2883" t="e">
        <f>VLOOKUP(A2883&amp;B2883&amp;C2883&amp;D2883&amp;E2883,average_median_rates_2_aptFINAL!A:P,16,FALSE)</f>
        <v>#N/A</v>
      </c>
      <c r="G2883">
        <f>VLOOKUP(A2883&amp;B2883&amp;C2883&amp;3&amp;E2883,average_median_rates_2_aptFINAL!A:P,16,FALSE)</f>
        <v>2750</v>
      </c>
      <c r="H2883">
        <f>IF(D2883&lt;=3,VLOOKUP(A2883&amp;D2883,[1]ratio_condo_family!$A:$F,6,FALSE),0)</f>
        <v>0</v>
      </c>
      <c r="I2883">
        <f>VLOOKUP(A2883&amp;3,[1]ratio_condo_family!$A:$F,6,FALSE)</f>
        <v>1.5503805282984133</v>
      </c>
      <c r="J2883">
        <f>VLOOKUP(A2883,[1]ratio_family_bedrooms!$A:$K,9,FALSE)</f>
        <v>1.0588235294117647</v>
      </c>
      <c r="K2883">
        <f>VLOOKUP(A2883,[1]ratio_family_bedrooms!$A:$K,10,FALSE)</f>
        <v>1.2222222222222221</v>
      </c>
      <c r="L2883">
        <f>VLOOKUP(A2883,[1]ratio_family_bedrooms!$A:$K,11,FALSE)</f>
        <v>1.5000000000000002</v>
      </c>
      <c r="M2883">
        <f t="shared" ref="M2883:M2946" si="45">IF(D2883&lt;=3,F2883*H2883,IF(D2883=4,G2883*I2883*J2883,IF(D2883=5,G2883*I2883*J2883*K2883,IF(D2883=6,G2883*I2883*J2883*K2883*L2883,0))))</f>
        <v>8276.2960554753536</v>
      </c>
    </row>
    <row r="2884" spans="1:13" x14ac:dyDescent="0.2">
      <c r="A2884">
        <v>2016</v>
      </c>
      <c r="B2884">
        <v>10</v>
      </c>
      <c r="C2884" t="s">
        <v>61</v>
      </c>
      <c r="D2884">
        <v>6</v>
      </c>
      <c r="E2884" t="s">
        <v>16</v>
      </c>
      <c r="F2884" t="e">
        <f>VLOOKUP(A2884&amp;B2884&amp;C2884&amp;D2884&amp;E2884,average_median_rates_2_aptFINAL!A:P,16,FALSE)</f>
        <v>#N/A</v>
      </c>
      <c r="G2884">
        <f>VLOOKUP(A2884&amp;B2884&amp;C2884&amp;3&amp;E2884,average_median_rates_2_aptFINAL!A:P,16,FALSE)</f>
        <v>2344.5302075421309</v>
      </c>
      <c r="H2884">
        <f>IF(D2884&lt;=3,VLOOKUP(A2884&amp;D2884,[1]ratio_condo_family!$A:$F,6,FALSE),0)</f>
        <v>0</v>
      </c>
      <c r="I2884">
        <f>VLOOKUP(A2884&amp;3,[1]ratio_condo_family!$A:$F,6,FALSE)</f>
        <v>1.5503805282984133</v>
      </c>
      <c r="J2884">
        <f>VLOOKUP(A2884,[1]ratio_family_bedrooms!$A:$K,9,FALSE)</f>
        <v>1.0588235294117647</v>
      </c>
      <c r="K2884">
        <f>VLOOKUP(A2884,[1]ratio_family_bedrooms!$A:$K,10,FALSE)</f>
        <v>1.2222222222222221</v>
      </c>
      <c r="L2884">
        <f>VLOOKUP(A2884,[1]ratio_family_bedrooms!$A:$K,11,FALSE)</f>
        <v>1.5000000000000002</v>
      </c>
      <c r="M2884">
        <f t="shared" si="45"/>
        <v>7056.0094940450008</v>
      </c>
    </row>
    <row r="2885" spans="1:13" x14ac:dyDescent="0.2">
      <c r="A2885">
        <v>2016</v>
      </c>
      <c r="B2885">
        <v>10</v>
      </c>
      <c r="C2885" t="s">
        <v>61</v>
      </c>
      <c r="D2885">
        <v>6</v>
      </c>
      <c r="E2885" t="s">
        <v>17</v>
      </c>
      <c r="F2885" t="e">
        <f>VLOOKUP(A2885&amp;B2885&amp;C2885&amp;D2885&amp;E2885,average_median_rates_2_aptFINAL!A:P,16,FALSE)</f>
        <v>#N/A</v>
      </c>
      <c r="G2885">
        <f>VLOOKUP(A2885&amp;B2885&amp;C2885&amp;3&amp;E2885,average_median_rates_2_aptFINAL!A:P,16,FALSE)</f>
        <v>3000</v>
      </c>
      <c r="H2885">
        <f>IF(D2885&lt;=3,VLOOKUP(A2885&amp;D2885,[1]ratio_condo_family!$A:$F,6,FALSE),0)</f>
        <v>0</v>
      </c>
      <c r="I2885">
        <f>VLOOKUP(A2885&amp;3,[1]ratio_condo_family!$A:$F,6,FALSE)</f>
        <v>1.5503805282984133</v>
      </c>
      <c r="J2885">
        <f>VLOOKUP(A2885,[1]ratio_family_bedrooms!$A:$K,9,FALSE)</f>
        <v>1.0588235294117647</v>
      </c>
      <c r="K2885">
        <f>VLOOKUP(A2885,[1]ratio_family_bedrooms!$A:$K,10,FALSE)</f>
        <v>1.2222222222222221</v>
      </c>
      <c r="L2885">
        <f>VLOOKUP(A2885,[1]ratio_family_bedrooms!$A:$K,11,FALSE)</f>
        <v>1.5000000000000002</v>
      </c>
      <c r="M2885">
        <f t="shared" si="45"/>
        <v>9028.6866059731146</v>
      </c>
    </row>
    <row r="2886" spans="1:13" x14ac:dyDescent="0.2">
      <c r="A2886">
        <v>2016</v>
      </c>
      <c r="B2886">
        <v>10</v>
      </c>
      <c r="C2886" t="s">
        <v>61</v>
      </c>
      <c r="D2886">
        <v>6</v>
      </c>
      <c r="E2886" t="s">
        <v>19</v>
      </c>
      <c r="F2886" t="e">
        <f>VLOOKUP(A2886&amp;B2886&amp;C2886&amp;D2886&amp;E2886,average_median_rates_2_aptFINAL!A:P,16,FALSE)</f>
        <v>#N/A</v>
      </c>
      <c r="G2886">
        <f>VLOOKUP(A2886&amp;B2886&amp;C2886&amp;3&amp;E2886,average_median_rates_2_aptFINAL!A:P,16,FALSE)</f>
        <v>2200</v>
      </c>
      <c r="H2886">
        <f>IF(D2886&lt;=3,VLOOKUP(A2886&amp;D2886,[1]ratio_condo_family!$A:$F,6,FALSE),0)</f>
        <v>0</v>
      </c>
      <c r="I2886">
        <f>VLOOKUP(A2886&amp;3,[1]ratio_condo_family!$A:$F,6,FALSE)</f>
        <v>1.5503805282984133</v>
      </c>
      <c r="J2886">
        <f>VLOOKUP(A2886,[1]ratio_family_bedrooms!$A:$K,9,FALSE)</f>
        <v>1.0588235294117647</v>
      </c>
      <c r="K2886">
        <f>VLOOKUP(A2886,[1]ratio_family_bedrooms!$A:$K,10,FALSE)</f>
        <v>1.2222222222222221</v>
      </c>
      <c r="L2886">
        <f>VLOOKUP(A2886,[1]ratio_family_bedrooms!$A:$K,11,FALSE)</f>
        <v>1.5000000000000002</v>
      </c>
      <c r="M2886">
        <f t="shared" si="45"/>
        <v>6621.0368443802836</v>
      </c>
    </row>
    <row r="2887" spans="1:13" x14ac:dyDescent="0.2">
      <c r="A2887">
        <v>2016</v>
      </c>
      <c r="B2887">
        <v>10</v>
      </c>
      <c r="C2887" t="s">
        <v>61</v>
      </c>
      <c r="D2887">
        <v>6</v>
      </c>
      <c r="E2887" t="s">
        <v>20</v>
      </c>
      <c r="F2887" t="e">
        <f>VLOOKUP(A2887&amp;B2887&amp;C2887&amp;D2887&amp;E2887,average_median_rates_2_aptFINAL!A:P,16,FALSE)</f>
        <v>#N/A</v>
      </c>
      <c r="G2887">
        <f>VLOOKUP(A2887&amp;B2887&amp;C2887&amp;3&amp;E2887,average_median_rates_2_aptFINAL!A:P,16,FALSE)</f>
        <v>2650</v>
      </c>
      <c r="H2887">
        <f>IF(D2887&lt;=3,VLOOKUP(A2887&amp;D2887,[1]ratio_condo_family!$A:$F,6,FALSE),0)</f>
        <v>0</v>
      </c>
      <c r="I2887">
        <f>VLOOKUP(A2887&amp;3,[1]ratio_condo_family!$A:$F,6,FALSE)</f>
        <v>1.5503805282984133</v>
      </c>
      <c r="J2887">
        <f>VLOOKUP(A2887,[1]ratio_family_bedrooms!$A:$K,9,FALSE)</f>
        <v>1.0588235294117647</v>
      </c>
      <c r="K2887">
        <f>VLOOKUP(A2887,[1]ratio_family_bedrooms!$A:$K,10,FALSE)</f>
        <v>1.2222222222222221</v>
      </c>
      <c r="L2887">
        <f>VLOOKUP(A2887,[1]ratio_family_bedrooms!$A:$K,11,FALSE)</f>
        <v>1.5000000000000002</v>
      </c>
      <c r="M2887">
        <f t="shared" si="45"/>
        <v>7975.3398352762506</v>
      </c>
    </row>
    <row r="2888" spans="1:13" x14ac:dyDescent="0.2">
      <c r="A2888">
        <v>2016</v>
      </c>
      <c r="B2888">
        <v>10</v>
      </c>
      <c r="C2888" t="s">
        <v>61</v>
      </c>
      <c r="D2888">
        <v>6</v>
      </c>
      <c r="E2888" t="s">
        <v>21</v>
      </c>
      <c r="F2888" t="e">
        <f>VLOOKUP(A2888&amp;B2888&amp;C2888&amp;D2888&amp;E2888,average_median_rates_2_aptFINAL!A:P,16,FALSE)</f>
        <v>#N/A</v>
      </c>
      <c r="G2888">
        <f>VLOOKUP(A2888&amp;B2888&amp;C2888&amp;3&amp;E2888,average_median_rates_2_aptFINAL!A:P,16,FALSE)</f>
        <v>2800</v>
      </c>
      <c r="H2888">
        <f>IF(D2888&lt;=3,VLOOKUP(A2888&amp;D2888,[1]ratio_condo_family!$A:$F,6,FALSE),0)</f>
        <v>0</v>
      </c>
      <c r="I2888">
        <f>VLOOKUP(A2888&amp;3,[1]ratio_condo_family!$A:$F,6,FALSE)</f>
        <v>1.5503805282984133</v>
      </c>
      <c r="J2888">
        <f>VLOOKUP(A2888,[1]ratio_family_bedrooms!$A:$K,9,FALSE)</f>
        <v>1.0588235294117647</v>
      </c>
      <c r="K2888">
        <f>VLOOKUP(A2888,[1]ratio_family_bedrooms!$A:$K,10,FALSE)</f>
        <v>1.2222222222222221</v>
      </c>
      <c r="L2888">
        <f>VLOOKUP(A2888,[1]ratio_family_bedrooms!$A:$K,11,FALSE)</f>
        <v>1.5000000000000002</v>
      </c>
      <c r="M2888">
        <f t="shared" si="45"/>
        <v>8426.7741655749051</v>
      </c>
    </row>
    <row r="2889" spans="1:13" x14ac:dyDescent="0.2">
      <c r="A2889">
        <v>2016</v>
      </c>
      <c r="B2889">
        <v>10</v>
      </c>
      <c r="C2889" t="s">
        <v>61</v>
      </c>
      <c r="D2889">
        <v>6</v>
      </c>
      <c r="E2889" t="s">
        <v>23</v>
      </c>
      <c r="F2889" t="e">
        <f>VLOOKUP(A2889&amp;B2889&amp;C2889&amp;D2889&amp;E2889,average_median_rates_2_aptFINAL!A:P,16,FALSE)</f>
        <v>#N/A</v>
      </c>
      <c r="G2889">
        <f>VLOOKUP(A2889&amp;B2889&amp;C2889&amp;3&amp;E2889,average_median_rates_2_aptFINAL!A:P,16,FALSE)</f>
        <v>1350</v>
      </c>
      <c r="H2889">
        <f>IF(D2889&lt;=3,VLOOKUP(A2889&amp;D2889,[1]ratio_condo_family!$A:$F,6,FALSE),0)</f>
        <v>0</v>
      </c>
      <c r="I2889">
        <f>VLOOKUP(A2889&amp;3,[1]ratio_condo_family!$A:$F,6,FALSE)</f>
        <v>1.5503805282984133</v>
      </c>
      <c r="J2889">
        <f>VLOOKUP(A2889,[1]ratio_family_bedrooms!$A:$K,9,FALSE)</f>
        <v>1.0588235294117647</v>
      </c>
      <c r="K2889">
        <f>VLOOKUP(A2889,[1]ratio_family_bedrooms!$A:$K,10,FALSE)</f>
        <v>1.2222222222222221</v>
      </c>
      <c r="L2889">
        <f>VLOOKUP(A2889,[1]ratio_family_bedrooms!$A:$K,11,FALSE)</f>
        <v>1.5000000000000002</v>
      </c>
      <c r="M2889">
        <f t="shared" si="45"/>
        <v>4062.908972687901</v>
      </c>
    </row>
    <row r="2890" spans="1:13" x14ac:dyDescent="0.2">
      <c r="A2890">
        <v>2016</v>
      </c>
      <c r="B2890">
        <v>10</v>
      </c>
      <c r="C2890" t="s">
        <v>61</v>
      </c>
      <c r="D2890">
        <v>6</v>
      </c>
      <c r="E2890" t="s">
        <v>24</v>
      </c>
      <c r="F2890" t="e">
        <f>VLOOKUP(A2890&amp;B2890&amp;C2890&amp;D2890&amp;E2890,average_median_rates_2_aptFINAL!A:P,16,FALSE)</f>
        <v>#N/A</v>
      </c>
      <c r="G2890">
        <f>VLOOKUP(A2890&amp;B2890&amp;C2890&amp;3&amp;E2890,average_median_rates_2_aptFINAL!A:P,16,FALSE)</f>
        <v>1348.6442017531258</v>
      </c>
      <c r="H2890">
        <f>IF(D2890&lt;=3,VLOOKUP(A2890&amp;D2890,[1]ratio_condo_family!$A:$F,6,FALSE),0)</f>
        <v>0</v>
      </c>
      <c r="I2890">
        <f>VLOOKUP(A2890&amp;3,[1]ratio_condo_family!$A:$F,6,FALSE)</f>
        <v>1.5503805282984133</v>
      </c>
      <c r="J2890">
        <f>VLOOKUP(A2890,[1]ratio_family_bedrooms!$A:$K,9,FALSE)</f>
        <v>1.0588235294117647</v>
      </c>
      <c r="K2890">
        <f>VLOOKUP(A2890,[1]ratio_family_bedrooms!$A:$K,10,FALSE)</f>
        <v>1.2222222222222221</v>
      </c>
      <c r="L2890">
        <f>VLOOKUP(A2890,[1]ratio_family_bedrooms!$A:$K,11,FALSE)</f>
        <v>1.5000000000000002</v>
      </c>
      <c r="M2890">
        <f t="shared" si="45"/>
        <v>4058.828613530583</v>
      </c>
    </row>
    <row r="2891" spans="1:13" x14ac:dyDescent="0.2">
      <c r="A2891">
        <v>2016</v>
      </c>
      <c r="B2891">
        <v>10</v>
      </c>
      <c r="C2891" t="s">
        <v>61</v>
      </c>
      <c r="D2891">
        <v>6</v>
      </c>
      <c r="E2891" t="s">
        <v>25</v>
      </c>
      <c r="F2891" t="e">
        <f>VLOOKUP(A2891&amp;B2891&amp;C2891&amp;D2891&amp;E2891,average_median_rates_2_aptFINAL!A:P,16,FALSE)</f>
        <v>#N/A</v>
      </c>
      <c r="G2891">
        <f>VLOOKUP(A2891&amp;B2891&amp;C2891&amp;3&amp;E2891,average_median_rates_2_aptFINAL!A:P,16,FALSE)</f>
        <v>1400</v>
      </c>
      <c r="H2891">
        <f>IF(D2891&lt;=3,VLOOKUP(A2891&amp;D2891,[1]ratio_condo_family!$A:$F,6,FALSE),0)</f>
        <v>0</v>
      </c>
      <c r="I2891">
        <f>VLOOKUP(A2891&amp;3,[1]ratio_condo_family!$A:$F,6,FALSE)</f>
        <v>1.5503805282984133</v>
      </c>
      <c r="J2891">
        <f>VLOOKUP(A2891,[1]ratio_family_bedrooms!$A:$K,9,FALSE)</f>
        <v>1.0588235294117647</v>
      </c>
      <c r="K2891">
        <f>VLOOKUP(A2891,[1]ratio_family_bedrooms!$A:$K,10,FALSE)</f>
        <v>1.2222222222222221</v>
      </c>
      <c r="L2891">
        <f>VLOOKUP(A2891,[1]ratio_family_bedrooms!$A:$K,11,FALSE)</f>
        <v>1.5000000000000002</v>
      </c>
      <c r="M2891">
        <f t="shared" si="45"/>
        <v>4213.3870827874525</v>
      </c>
    </row>
    <row r="2892" spans="1:13" x14ac:dyDescent="0.2">
      <c r="A2892">
        <v>2016</v>
      </c>
      <c r="B2892">
        <v>10</v>
      </c>
      <c r="C2892" t="s">
        <v>61</v>
      </c>
      <c r="D2892">
        <v>6</v>
      </c>
      <c r="E2892" t="s">
        <v>26</v>
      </c>
      <c r="F2892" t="e">
        <f>VLOOKUP(A2892&amp;B2892&amp;C2892&amp;D2892&amp;E2892,average_median_rates_2_aptFINAL!A:P,16,FALSE)</f>
        <v>#N/A</v>
      </c>
      <c r="G2892">
        <f>VLOOKUP(A2892&amp;B2892&amp;C2892&amp;3&amp;E2892,average_median_rates_2_aptFINAL!A:P,16,FALSE)</f>
        <v>1272</v>
      </c>
      <c r="H2892">
        <f>IF(D2892&lt;=3,VLOOKUP(A2892&amp;D2892,[1]ratio_condo_family!$A:$F,6,FALSE),0)</f>
        <v>0</v>
      </c>
      <c r="I2892">
        <f>VLOOKUP(A2892&amp;3,[1]ratio_condo_family!$A:$F,6,FALSE)</f>
        <v>1.5503805282984133</v>
      </c>
      <c r="J2892">
        <f>VLOOKUP(A2892,[1]ratio_family_bedrooms!$A:$K,9,FALSE)</f>
        <v>1.0588235294117647</v>
      </c>
      <c r="K2892">
        <f>VLOOKUP(A2892,[1]ratio_family_bedrooms!$A:$K,10,FALSE)</f>
        <v>1.2222222222222221</v>
      </c>
      <c r="L2892">
        <f>VLOOKUP(A2892,[1]ratio_family_bedrooms!$A:$K,11,FALSE)</f>
        <v>1.5000000000000002</v>
      </c>
      <c r="M2892">
        <f t="shared" si="45"/>
        <v>3828.1631209326001</v>
      </c>
    </row>
    <row r="2893" spans="1:13" x14ac:dyDescent="0.2">
      <c r="A2893">
        <v>2016</v>
      </c>
      <c r="B2893">
        <v>10</v>
      </c>
      <c r="C2893" t="s">
        <v>61</v>
      </c>
      <c r="D2893">
        <v>6</v>
      </c>
      <c r="E2893" t="s">
        <v>27</v>
      </c>
      <c r="F2893" t="e">
        <f>VLOOKUP(A2893&amp;B2893&amp;C2893&amp;D2893&amp;E2893,average_median_rates_2_aptFINAL!A:P,16,FALSE)</f>
        <v>#N/A</v>
      </c>
      <c r="G2893">
        <f>VLOOKUP(A2893&amp;B2893&amp;C2893&amp;3&amp;E2893,average_median_rates_2_aptFINAL!A:P,16,FALSE)</f>
        <v>2608</v>
      </c>
      <c r="H2893">
        <f>IF(D2893&lt;=3,VLOOKUP(A2893&amp;D2893,[1]ratio_condo_family!$A:$F,6,FALSE),0)</f>
        <v>0</v>
      </c>
      <c r="I2893">
        <f>VLOOKUP(A2893&amp;3,[1]ratio_condo_family!$A:$F,6,FALSE)</f>
        <v>1.5503805282984133</v>
      </c>
      <c r="J2893">
        <f>VLOOKUP(A2893,[1]ratio_family_bedrooms!$A:$K,9,FALSE)</f>
        <v>1.0588235294117647</v>
      </c>
      <c r="K2893">
        <f>VLOOKUP(A2893,[1]ratio_family_bedrooms!$A:$K,10,FALSE)</f>
        <v>1.2222222222222221</v>
      </c>
      <c r="L2893">
        <f>VLOOKUP(A2893,[1]ratio_family_bedrooms!$A:$K,11,FALSE)</f>
        <v>1.5000000000000002</v>
      </c>
      <c r="M2893">
        <f t="shared" si="45"/>
        <v>7848.9382227926262</v>
      </c>
    </row>
    <row r="2894" spans="1:13" x14ac:dyDescent="0.2">
      <c r="A2894">
        <v>2016</v>
      </c>
      <c r="B2894">
        <v>10</v>
      </c>
      <c r="C2894" t="s">
        <v>61</v>
      </c>
      <c r="D2894">
        <v>6</v>
      </c>
      <c r="E2894" t="s">
        <v>28</v>
      </c>
      <c r="F2894" t="e">
        <f>VLOOKUP(A2894&amp;B2894&amp;C2894&amp;D2894&amp;E2894,average_median_rates_2_aptFINAL!A:P,16,FALSE)</f>
        <v>#N/A</v>
      </c>
      <c r="G2894">
        <f>VLOOKUP(A2894&amp;B2894&amp;C2894&amp;3&amp;E2894,average_median_rates_2_aptFINAL!A:P,16,FALSE)</f>
        <v>1700</v>
      </c>
      <c r="H2894">
        <f>IF(D2894&lt;=3,VLOOKUP(A2894&amp;D2894,[1]ratio_condo_family!$A:$F,6,FALSE),0)</f>
        <v>0</v>
      </c>
      <c r="I2894">
        <f>VLOOKUP(A2894&amp;3,[1]ratio_condo_family!$A:$F,6,FALSE)</f>
        <v>1.5503805282984133</v>
      </c>
      <c r="J2894">
        <f>VLOOKUP(A2894,[1]ratio_family_bedrooms!$A:$K,9,FALSE)</f>
        <v>1.0588235294117647</v>
      </c>
      <c r="K2894">
        <f>VLOOKUP(A2894,[1]ratio_family_bedrooms!$A:$K,10,FALSE)</f>
        <v>1.2222222222222221</v>
      </c>
      <c r="L2894">
        <f>VLOOKUP(A2894,[1]ratio_family_bedrooms!$A:$K,11,FALSE)</f>
        <v>1.5000000000000002</v>
      </c>
      <c r="M2894">
        <f t="shared" si="45"/>
        <v>5116.2557433847642</v>
      </c>
    </row>
    <row r="2895" spans="1:13" x14ac:dyDescent="0.2">
      <c r="A2895">
        <v>2016</v>
      </c>
      <c r="B2895">
        <v>10</v>
      </c>
      <c r="C2895" t="s">
        <v>61</v>
      </c>
      <c r="D2895">
        <v>6</v>
      </c>
      <c r="E2895" t="s">
        <v>29</v>
      </c>
      <c r="F2895" t="e">
        <f>VLOOKUP(A2895&amp;B2895&amp;C2895&amp;D2895&amp;E2895,average_median_rates_2_aptFINAL!A:P,16,FALSE)</f>
        <v>#N/A</v>
      </c>
      <c r="G2895">
        <f>VLOOKUP(A2895&amp;B2895&amp;C2895&amp;3&amp;E2895,average_median_rates_2_aptFINAL!A:P,16,FALSE)</f>
        <v>1225</v>
      </c>
      <c r="H2895">
        <f>IF(D2895&lt;=3,VLOOKUP(A2895&amp;D2895,[1]ratio_condo_family!$A:$F,6,FALSE),0)</f>
        <v>0</v>
      </c>
      <c r="I2895">
        <f>VLOOKUP(A2895&amp;3,[1]ratio_condo_family!$A:$F,6,FALSE)</f>
        <v>1.5503805282984133</v>
      </c>
      <c r="J2895">
        <f>VLOOKUP(A2895,[1]ratio_family_bedrooms!$A:$K,9,FALSE)</f>
        <v>1.0588235294117647</v>
      </c>
      <c r="K2895">
        <f>VLOOKUP(A2895,[1]ratio_family_bedrooms!$A:$K,10,FALSE)</f>
        <v>1.2222222222222221</v>
      </c>
      <c r="L2895">
        <f>VLOOKUP(A2895,[1]ratio_family_bedrooms!$A:$K,11,FALSE)</f>
        <v>1.5000000000000002</v>
      </c>
      <c r="M2895">
        <f t="shared" si="45"/>
        <v>3686.7136974390214</v>
      </c>
    </row>
    <row r="2896" spans="1:13" x14ac:dyDescent="0.2">
      <c r="A2896">
        <v>2016</v>
      </c>
      <c r="B2896">
        <v>10</v>
      </c>
      <c r="C2896" t="s">
        <v>61</v>
      </c>
      <c r="D2896">
        <v>6</v>
      </c>
      <c r="E2896" t="s">
        <v>31</v>
      </c>
      <c r="F2896" t="e">
        <f>VLOOKUP(A2896&amp;B2896&amp;C2896&amp;D2896&amp;E2896,average_median_rates_2_aptFINAL!A:P,16,FALSE)</f>
        <v>#N/A</v>
      </c>
      <c r="G2896">
        <f>VLOOKUP(A2896&amp;B2896&amp;C2896&amp;3&amp;E2896,average_median_rates_2_aptFINAL!A:P,16,FALSE)</f>
        <v>1500</v>
      </c>
      <c r="H2896">
        <f>IF(D2896&lt;=3,VLOOKUP(A2896&amp;D2896,[1]ratio_condo_family!$A:$F,6,FALSE),0)</f>
        <v>0</v>
      </c>
      <c r="I2896">
        <f>VLOOKUP(A2896&amp;3,[1]ratio_condo_family!$A:$F,6,FALSE)</f>
        <v>1.5503805282984133</v>
      </c>
      <c r="J2896">
        <f>VLOOKUP(A2896,[1]ratio_family_bedrooms!$A:$K,9,FALSE)</f>
        <v>1.0588235294117647</v>
      </c>
      <c r="K2896">
        <f>VLOOKUP(A2896,[1]ratio_family_bedrooms!$A:$K,10,FALSE)</f>
        <v>1.2222222222222221</v>
      </c>
      <c r="L2896">
        <f>VLOOKUP(A2896,[1]ratio_family_bedrooms!$A:$K,11,FALSE)</f>
        <v>1.5000000000000002</v>
      </c>
      <c r="M2896">
        <f t="shared" si="45"/>
        <v>4514.3433029865573</v>
      </c>
    </row>
    <row r="2897" spans="1:13" x14ac:dyDescent="0.2">
      <c r="A2897">
        <v>2016</v>
      </c>
      <c r="B2897">
        <v>10</v>
      </c>
      <c r="C2897" t="s">
        <v>61</v>
      </c>
      <c r="D2897">
        <v>6</v>
      </c>
      <c r="E2897" t="s">
        <v>32</v>
      </c>
      <c r="F2897" t="e">
        <f>VLOOKUP(A2897&amp;B2897&amp;C2897&amp;D2897&amp;E2897,average_median_rates_2_aptFINAL!A:P,16,FALSE)</f>
        <v>#N/A</v>
      </c>
      <c r="G2897">
        <f>VLOOKUP(A2897&amp;B2897&amp;C2897&amp;3&amp;E2897,average_median_rates_2_aptFINAL!A:P,16,FALSE)</f>
        <v>1400</v>
      </c>
      <c r="H2897">
        <f>IF(D2897&lt;=3,VLOOKUP(A2897&amp;D2897,[1]ratio_condo_family!$A:$F,6,FALSE),0)</f>
        <v>0</v>
      </c>
      <c r="I2897">
        <f>VLOOKUP(A2897&amp;3,[1]ratio_condo_family!$A:$F,6,FALSE)</f>
        <v>1.5503805282984133</v>
      </c>
      <c r="J2897">
        <f>VLOOKUP(A2897,[1]ratio_family_bedrooms!$A:$K,9,FALSE)</f>
        <v>1.0588235294117647</v>
      </c>
      <c r="K2897">
        <f>VLOOKUP(A2897,[1]ratio_family_bedrooms!$A:$K,10,FALSE)</f>
        <v>1.2222222222222221</v>
      </c>
      <c r="L2897">
        <f>VLOOKUP(A2897,[1]ratio_family_bedrooms!$A:$K,11,FALSE)</f>
        <v>1.5000000000000002</v>
      </c>
      <c r="M2897">
        <f t="shared" si="45"/>
        <v>4213.3870827874525</v>
      </c>
    </row>
    <row r="2898" spans="1:13" x14ac:dyDescent="0.2">
      <c r="A2898">
        <v>2016</v>
      </c>
      <c r="B2898">
        <v>10</v>
      </c>
      <c r="C2898" t="s">
        <v>61</v>
      </c>
      <c r="D2898">
        <v>6</v>
      </c>
      <c r="E2898" t="s">
        <v>33</v>
      </c>
      <c r="F2898" t="e">
        <f>VLOOKUP(A2898&amp;B2898&amp;C2898&amp;D2898&amp;E2898,average_median_rates_2_aptFINAL!A:P,16,FALSE)</f>
        <v>#N/A</v>
      </c>
      <c r="G2898">
        <f>VLOOKUP(A2898&amp;B2898&amp;C2898&amp;3&amp;E2898,average_median_rates_2_aptFINAL!A:P,16,FALSE)</f>
        <v>1600</v>
      </c>
      <c r="H2898">
        <f>IF(D2898&lt;=3,VLOOKUP(A2898&amp;D2898,[1]ratio_condo_family!$A:$F,6,FALSE),0)</f>
        <v>0</v>
      </c>
      <c r="I2898">
        <f>VLOOKUP(A2898&amp;3,[1]ratio_condo_family!$A:$F,6,FALSE)</f>
        <v>1.5503805282984133</v>
      </c>
      <c r="J2898">
        <f>VLOOKUP(A2898,[1]ratio_family_bedrooms!$A:$K,9,FALSE)</f>
        <v>1.0588235294117647</v>
      </c>
      <c r="K2898">
        <f>VLOOKUP(A2898,[1]ratio_family_bedrooms!$A:$K,10,FALSE)</f>
        <v>1.2222222222222221</v>
      </c>
      <c r="L2898">
        <f>VLOOKUP(A2898,[1]ratio_family_bedrooms!$A:$K,11,FALSE)</f>
        <v>1.5000000000000002</v>
      </c>
      <c r="M2898">
        <f t="shared" si="45"/>
        <v>4815.2995231856603</v>
      </c>
    </row>
    <row r="2899" spans="1:13" x14ac:dyDescent="0.2">
      <c r="A2899">
        <v>2016</v>
      </c>
      <c r="B2899">
        <v>10</v>
      </c>
      <c r="C2899" t="s">
        <v>61</v>
      </c>
      <c r="D2899">
        <v>6</v>
      </c>
      <c r="E2899" t="s">
        <v>34</v>
      </c>
      <c r="F2899" t="e">
        <f>VLOOKUP(A2899&amp;B2899&amp;C2899&amp;D2899&amp;E2899,average_median_rates_2_aptFINAL!A:P,16,FALSE)</f>
        <v>#N/A</v>
      </c>
      <c r="G2899">
        <f>VLOOKUP(A2899&amp;B2899&amp;C2899&amp;3&amp;E2899,average_median_rates_2_aptFINAL!A:P,16,FALSE)</f>
        <v>1600</v>
      </c>
      <c r="H2899">
        <f>IF(D2899&lt;=3,VLOOKUP(A2899&amp;D2899,[1]ratio_condo_family!$A:$F,6,FALSE),0)</f>
        <v>0</v>
      </c>
      <c r="I2899">
        <f>VLOOKUP(A2899&amp;3,[1]ratio_condo_family!$A:$F,6,FALSE)</f>
        <v>1.5503805282984133</v>
      </c>
      <c r="J2899">
        <f>VLOOKUP(A2899,[1]ratio_family_bedrooms!$A:$K,9,FALSE)</f>
        <v>1.0588235294117647</v>
      </c>
      <c r="K2899">
        <f>VLOOKUP(A2899,[1]ratio_family_bedrooms!$A:$K,10,FALSE)</f>
        <v>1.2222222222222221</v>
      </c>
      <c r="L2899">
        <f>VLOOKUP(A2899,[1]ratio_family_bedrooms!$A:$K,11,FALSE)</f>
        <v>1.5000000000000002</v>
      </c>
      <c r="M2899">
        <f t="shared" si="45"/>
        <v>4815.2995231856603</v>
      </c>
    </row>
    <row r="2900" spans="1:13" x14ac:dyDescent="0.2">
      <c r="A2900">
        <v>2016</v>
      </c>
      <c r="B2900">
        <v>10</v>
      </c>
      <c r="C2900" t="s">
        <v>61</v>
      </c>
      <c r="D2900">
        <v>6</v>
      </c>
      <c r="E2900" t="s">
        <v>35</v>
      </c>
      <c r="F2900" t="e">
        <f>VLOOKUP(A2900&amp;B2900&amp;C2900&amp;D2900&amp;E2900,average_median_rates_2_aptFINAL!A:P,16,FALSE)</f>
        <v>#N/A</v>
      </c>
      <c r="G2900">
        <f>VLOOKUP(A2900&amp;B2900&amp;C2900&amp;3&amp;E2900,average_median_rates_2_aptFINAL!A:P,16,FALSE)</f>
        <v>3500</v>
      </c>
      <c r="H2900">
        <f>IF(D2900&lt;=3,VLOOKUP(A2900&amp;D2900,[1]ratio_condo_family!$A:$F,6,FALSE),0)</f>
        <v>0</v>
      </c>
      <c r="I2900">
        <f>VLOOKUP(A2900&amp;3,[1]ratio_condo_family!$A:$F,6,FALSE)</f>
        <v>1.5503805282984133</v>
      </c>
      <c r="J2900">
        <f>VLOOKUP(A2900,[1]ratio_family_bedrooms!$A:$K,9,FALSE)</f>
        <v>1.0588235294117647</v>
      </c>
      <c r="K2900">
        <f>VLOOKUP(A2900,[1]ratio_family_bedrooms!$A:$K,10,FALSE)</f>
        <v>1.2222222222222221</v>
      </c>
      <c r="L2900">
        <f>VLOOKUP(A2900,[1]ratio_family_bedrooms!$A:$K,11,FALSE)</f>
        <v>1.5000000000000002</v>
      </c>
      <c r="M2900">
        <f t="shared" si="45"/>
        <v>10533.467706968631</v>
      </c>
    </row>
    <row r="2901" spans="1:13" x14ac:dyDescent="0.2">
      <c r="A2901">
        <v>2016</v>
      </c>
      <c r="B2901">
        <v>10</v>
      </c>
      <c r="C2901" t="s">
        <v>61</v>
      </c>
      <c r="D2901">
        <v>6</v>
      </c>
      <c r="E2901" t="s">
        <v>36</v>
      </c>
      <c r="F2901" t="e">
        <f>VLOOKUP(A2901&amp;B2901&amp;C2901&amp;D2901&amp;E2901,average_median_rates_2_aptFINAL!A:P,16,FALSE)</f>
        <v>#N/A</v>
      </c>
      <c r="G2901">
        <f>VLOOKUP(A2901&amp;B2901&amp;C2901&amp;3&amp;E2901,average_median_rates_2_aptFINAL!A:P,16,FALSE)</f>
        <v>1471</v>
      </c>
      <c r="H2901">
        <f>IF(D2901&lt;=3,VLOOKUP(A2901&amp;D2901,[1]ratio_condo_family!$A:$F,6,FALSE),0)</f>
        <v>0</v>
      </c>
      <c r="I2901">
        <f>VLOOKUP(A2901&amp;3,[1]ratio_condo_family!$A:$F,6,FALSE)</f>
        <v>1.5503805282984133</v>
      </c>
      <c r="J2901">
        <f>VLOOKUP(A2901,[1]ratio_family_bedrooms!$A:$K,9,FALSE)</f>
        <v>1.0588235294117647</v>
      </c>
      <c r="K2901">
        <f>VLOOKUP(A2901,[1]ratio_family_bedrooms!$A:$K,10,FALSE)</f>
        <v>1.2222222222222221</v>
      </c>
      <c r="L2901">
        <f>VLOOKUP(A2901,[1]ratio_family_bedrooms!$A:$K,11,FALSE)</f>
        <v>1.5000000000000002</v>
      </c>
      <c r="M2901">
        <f t="shared" si="45"/>
        <v>4427.0659991288157</v>
      </c>
    </row>
    <row r="2902" spans="1:13" x14ac:dyDescent="0.2">
      <c r="A2902">
        <v>2016</v>
      </c>
      <c r="B2902">
        <v>10</v>
      </c>
      <c r="C2902" t="s">
        <v>61</v>
      </c>
      <c r="D2902">
        <v>6</v>
      </c>
      <c r="E2902" t="s">
        <v>37</v>
      </c>
      <c r="F2902" t="e">
        <f>VLOOKUP(A2902&amp;B2902&amp;C2902&amp;D2902&amp;E2902,average_median_rates_2_aptFINAL!A:P,16,FALSE)</f>
        <v>#N/A</v>
      </c>
      <c r="G2902">
        <f>VLOOKUP(A2902&amp;B2902&amp;C2902&amp;3&amp;E2902,average_median_rates_2_aptFINAL!A:P,16,FALSE)</f>
        <v>1023.4093568451947</v>
      </c>
      <c r="H2902">
        <f>IF(D2902&lt;=3,VLOOKUP(A2902&amp;D2902,[1]ratio_condo_family!$A:$F,6,FALSE),0)</f>
        <v>0</v>
      </c>
      <c r="I2902">
        <f>VLOOKUP(A2902&amp;3,[1]ratio_condo_family!$A:$F,6,FALSE)</f>
        <v>1.5503805282984133</v>
      </c>
      <c r="J2902">
        <f>VLOOKUP(A2902,[1]ratio_family_bedrooms!$A:$K,9,FALSE)</f>
        <v>1.0588235294117647</v>
      </c>
      <c r="K2902">
        <f>VLOOKUP(A2902,[1]ratio_family_bedrooms!$A:$K,10,FALSE)</f>
        <v>1.2222222222222221</v>
      </c>
      <c r="L2902">
        <f>VLOOKUP(A2902,[1]ratio_family_bedrooms!$A:$K,11,FALSE)</f>
        <v>1.5000000000000002</v>
      </c>
      <c r="M2902">
        <f t="shared" si="45"/>
        <v>3080.0141175252561</v>
      </c>
    </row>
    <row r="2903" spans="1:13" x14ac:dyDescent="0.2">
      <c r="A2903">
        <v>2016</v>
      </c>
      <c r="B2903">
        <v>10</v>
      </c>
      <c r="C2903" t="s">
        <v>61</v>
      </c>
      <c r="D2903">
        <v>6</v>
      </c>
      <c r="E2903" t="s">
        <v>38</v>
      </c>
      <c r="F2903" t="e">
        <f>VLOOKUP(A2903&amp;B2903&amp;C2903&amp;D2903&amp;E2903,average_median_rates_2_aptFINAL!A:P,16,FALSE)</f>
        <v>#N/A</v>
      </c>
      <c r="G2903">
        <f>VLOOKUP(A2903&amp;B2903&amp;C2903&amp;3&amp;E2903,average_median_rates_2_aptFINAL!A:P,16,FALSE)</f>
        <v>1150</v>
      </c>
      <c r="H2903">
        <f>IF(D2903&lt;=3,VLOOKUP(A2903&amp;D2903,[1]ratio_condo_family!$A:$F,6,FALSE),0)</f>
        <v>0</v>
      </c>
      <c r="I2903">
        <f>VLOOKUP(A2903&amp;3,[1]ratio_condo_family!$A:$F,6,FALSE)</f>
        <v>1.5503805282984133</v>
      </c>
      <c r="J2903">
        <f>VLOOKUP(A2903,[1]ratio_family_bedrooms!$A:$K,9,FALSE)</f>
        <v>1.0588235294117647</v>
      </c>
      <c r="K2903">
        <f>VLOOKUP(A2903,[1]ratio_family_bedrooms!$A:$K,10,FALSE)</f>
        <v>1.2222222222222221</v>
      </c>
      <c r="L2903">
        <f>VLOOKUP(A2903,[1]ratio_family_bedrooms!$A:$K,11,FALSE)</f>
        <v>1.5000000000000002</v>
      </c>
      <c r="M2903">
        <f t="shared" si="45"/>
        <v>3460.9965322896933</v>
      </c>
    </row>
    <row r="2904" spans="1:13" x14ac:dyDescent="0.2">
      <c r="A2904">
        <v>2016</v>
      </c>
      <c r="B2904">
        <v>10</v>
      </c>
      <c r="C2904" t="s">
        <v>61</v>
      </c>
      <c r="D2904">
        <v>6</v>
      </c>
      <c r="E2904" t="s">
        <v>39</v>
      </c>
      <c r="F2904" t="e">
        <f>VLOOKUP(A2904&amp;B2904&amp;C2904&amp;D2904&amp;E2904,average_median_rates_2_aptFINAL!A:P,16,FALSE)</f>
        <v>#N/A</v>
      </c>
      <c r="G2904">
        <f>VLOOKUP(A2904&amp;B2904&amp;C2904&amp;3&amp;E2904,average_median_rates_2_aptFINAL!A:P,16,FALSE)</f>
        <v>1480.9024285098494</v>
      </c>
      <c r="H2904">
        <f>IF(D2904&lt;=3,VLOOKUP(A2904&amp;D2904,[1]ratio_condo_family!$A:$F,6,FALSE),0)</f>
        <v>0</v>
      </c>
      <c r="I2904">
        <f>VLOOKUP(A2904&amp;3,[1]ratio_condo_family!$A:$F,6,FALSE)</f>
        <v>1.5503805282984133</v>
      </c>
      <c r="J2904">
        <f>VLOOKUP(A2904,[1]ratio_family_bedrooms!$A:$K,9,FALSE)</f>
        <v>1.0588235294117647</v>
      </c>
      <c r="K2904">
        <f>VLOOKUP(A2904,[1]ratio_family_bedrooms!$A:$K,10,FALSE)</f>
        <v>1.2222222222222221</v>
      </c>
      <c r="L2904">
        <f>VLOOKUP(A2904,[1]ratio_family_bedrooms!$A:$K,11,FALSE)</f>
        <v>1.5000000000000002</v>
      </c>
      <c r="M2904">
        <f t="shared" si="45"/>
        <v>4456.8679736799777</v>
      </c>
    </row>
    <row r="2905" spans="1:13" x14ac:dyDescent="0.2">
      <c r="A2905">
        <v>2016</v>
      </c>
      <c r="B2905">
        <v>10</v>
      </c>
      <c r="C2905" t="s">
        <v>61</v>
      </c>
      <c r="D2905">
        <v>6</v>
      </c>
      <c r="E2905" t="s">
        <v>40</v>
      </c>
      <c r="F2905" t="e">
        <f>VLOOKUP(A2905&amp;B2905&amp;C2905&amp;D2905&amp;E2905,average_median_rates_2_aptFINAL!A:P,16,FALSE)</f>
        <v>#N/A</v>
      </c>
      <c r="G2905">
        <f>VLOOKUP(A2905&amp;B2905&amp;C2905&amp;3&amp;E2905,average_median_rates_2_aptFINAL!A:P,16,FALSE)</f>
        <v>1146</v>
      </c>
      <c r="H2905">
        <f>IF(D2905&lt;=3,VLOOKUP(A2905&amp;D2905,[1]ratio_condo_family!$A:$F,6,FALSE),0)</f>
        <v>0</v>
      </c>
      <c r="I2905">
        <f>VLOOKUP(A2905&amp;3,[1]ratio_condo_family!$A:$F,6,FALSE)</f>
        <v>1.5503805282984133</v>
      </c>
      <c r="J2905">
        <f>VLOOKUP(A2905,[1]ratio_family_bedrooms!$A:$K,9,FALSE)</f>
        <v>1.0588235294117647</v>
      </c>
      <c r="K2905">
        <f>VLOOKUP(A2905,[1]ratio_family_bedrooms!$A:$K,10,FALSE)</f>
        <v>1.2222222222222221</v>
      </c>
      <c r="L2905">
        <f>VLOOKUP(A2905,[1]ratio_family_bedrooms!$A:$K,11,FALSE)</f>
        <v>1.5000000000000002</v>
      </c>
      <c r="M2905">
        <f t="shared" si="45"/>
        <v>3448.9582834817288</v>
      </c>
    </row>
    <row r="2906" spans="1:13" x14ac:dyDescent="0.2">
      <c r="A2906">
        <v>2016</v>
      </c>
      <c r="B2906">
        <v>10</v>
      </c>
      <c r="C2906" t="s">
        <v>61</v>
      </c>
      <c r="D2906">
        <v>6</v>
      </c>
      <c r="E2906" t="s">
        <v>41</v>
      </c>
      <c r="F2906" t="e">
        <f>VLOOKUP(A2906&amp;B2906&amp;C2906&amp;D2906&amp;E2906,average_median_rates_2_aptFINAL!A:P,16,FALSE)</f>
        <v>#N/A</v>
      </c>
      <c r="G2906">
        <f>VLOOKUP(A2906&amp;B2906&amp;C2906&amp;3&amp;E2906,average_median_rates_2_aptFINAL!A:P,16,FALSE)</f>
        <v>1250</v>
      </c>
      <c r="H2906">
        <f>IF(D2906&lt;=3,VLOOKUP(A2906&amp;D2906,[1]ratio_condo_family!$A:$F,6,FALSE),0)</f>
        <v>0</v>
      </c>
      <c r="I2906">
        <f>VLOOKUP(A2906&amp;3,[1]ratio_condo_family!$A:$F,6,FALSE)</f>
        <v>1.5503805282984133</v>
      </c>
      <c r="J2906">
        <f>VLOOKUP(A2906,[1]ratio_family_bedrooms!$A:$K,9,FALSE)</f>
        <v>1.0588235294117647</v>
      </c>
      <c r="K2906">
        <f>VLOOKUP(A2906,[1]ratio_family_bedrooms!$A:$K,10,FALSE)</f>
        <v>1.2222222222222221</v>
      </c>
      <c r="L2906">
        <f>VLOOKUP(A2906,[1]ratio_family_bedrooms!$A:$K,11,FALSE)</f>
        <v>1.5000000000000002</v>
      </c>
      <c r="M2906">
        <f t="shared" si="45"/>
        <v>3761.9527524887976</v>
      </c>
    </row>
    <row r="2907" spans="1:13" x14ac:dyDescent="0.2">
      <c r="A2907">
        <v>2016</v>
      </c>
      <c r="B2907">
        <v>10</v>
      </c>
      <c r="C2907" t="s">
        <v>61</v>
      </c>
      <c r="D2907">
        <v>6</v>
      </c>
      <c r="E2907" t="s">
        <v>42</v>
      </c>
      <c r="F2907" t="e">
        <f>VLOOKUP(A2907&amp;B2907&amp;C2907&amp;D2907&amp;E2907,average_median_rates_2_aptFINAL!A:P,16,FALSE)</f>
        <v>#N/A</v>
      </c>
      <c r="G2907">
        <f>VLOOKUP(A2907&amp;B2907&amp;C2907&amp;3&amp;E2907,average_median_rates_2_aptFINAL!A:P,16,FALSE)</f>
        <v>1300</v>
      </c>
      <c r="H2907">
        <f>IF(D2907&lt;=3,VLOOKUP(A2907&amp;D2907,[1]ratio_condo_family!$A:$F,6,FALSE),0)</f>
        <v>0</v>
      </c>
      <c r="I2907">
        <f>VLOOKUP(A2907&amp;3,[1]ratio_condo_family!$A:$F,6,FALSE)</f>
        <v>1.5503805282984133</v>
      </c>
      <c r="J2907">
        <f>VLOOKUP(A2907,[1]ratio_family_bedrooms!$A:$K,9,FALSE)</f>
        <v>1.0588235294117647</v>
      </c>
      <c r="K2907">
        <f>VLOOKUP(A2907,[1]ratio_family_bedrooms!$A:$K,10,FALSE)</f>
        <v>1.2222222222222221</v>
      </c>
      <c r="L2907">
        <f>VLOOKUP(A2907,[1]ratio_family_bedrooms!$A:$K,11,FALSE)</f>
        <v>1.5000000000000002</v>
      </c>
      <c r="M2907">
        <f t="shared" si="45"/>
        <v>3912.4308625883491</v>
      </c>
    </row>
    <row r="2908" spans="1:13" x14ac:dyDescent="0.2">
      <c r="A2908">
        <v>2016</v>
      </c>
      <c r="B2908">
        <v>10</v>
      </c>
      <c r="C2908" t="s">
        <v>61</v>
      </c>
      <c r="D2908">
        <v>6</v>
      </c>
      <c r="E2908" t="s">
        <v>43</v>
      </c>
      <c r="F2908" t="e">
        <f>VLOOKUP(A2908&amp;B2908&amp;C2908&amp;D2908&amp;E2908,average_median_rates_2_aptFINAL!A:P,16,FALSE)</f>
        <v>#N/A</v>
      </c>
      <c r="G2908">
        <f>VLOOKUP(A2908&amp;B2908&amp;C2908&amp;3&amp;E2908,average_median_rates_2_aptFINAL!A:P,16,FALSE)</f>
        <v>1356</v>
      </c>
      <c r="H2908">
        <f>IF(D2908&lt;=3,VLOOKUP(A2908&amp;D2908,[1]ratio_condo_family!$A:$F,6,FALSE),0)</f>
        <v>0</v>
      </c>
      <c r="I2908">
        <f>VLOOKUP(A2908&amp;3,[1]ratio_condo_family!$A:$F,6,FALSE)</f>
        <v>1.5503805282984133</v>
      </c>
      <c r="J2908">
        <f>VLOOKUP(A2908,[1]ratio_family_bedrooms!$A:$K,9,FALSE)</f>
        <v>1.0588235294117647</v>
      </c>
      <c r="K2908">
        <f>VLOOKUP(A2908,[1]ratio_family_bedrooms!$A:$K,10,FALSE)</f>
        <v>1.2222222222222221</v>
      </c>
      <c r="L2908">
        <f>VLOOKUP(A2908,[1]ratio_family_bedrooms!$A:$K,11,FALSE)</f>
        <v>1.5000000000000002</v>
      </c>
      <c r="M2908">
        <f t="shared" si="45"/>
        <v>4080.9663458998471</v>
      </c>
    </row>
    <row r="2909" spans="1:13" x14ac:dyDescent="0.2">
      <c r="A2909">
        <v>2016</v>
      </c>
      <c r="B2909">
        <v>10</v>
      </c>
      <c r="C2909" t="s">
        <v>61</v>
      </c>
      <c r="D2909">
        <v>6</v>
      </c>
      <c r="E2909" t="s">
        <v>60</v>
      </c>
      <c r="F2909" t="e">
        <f>VLOOKUP(A2909&amp;B2909&amp;C2909&amp;D2909&amp;E2909,average_median_rates_2_aptFINAL!A:P,16,FALSE)</f>
        <v>#N/A</v>
      </c>
      <c r="G2909">
        <f>VLOOKUP(A2909&amp;B2909&amp;C2909&amp;3&amp;E2909,average_median_rates_2_aptFINAL!A:P,16,FALSE)</f>
        <v>1437.0599224026466</v>
      </c>
      <c r="H2909">
        <f>IF(D2909&lt;=3,VLOOKUP(A2909&amp;D2909,[1]ratio_condo_family!$A:$F,6,FALSE),0)</f>
        <v>0</v>
      </c>
      <c r="I2909">
        <f>VLOOKUP(A2909&amp;3,[1]ratio_condo_family!$A:$F,6,FALSE)</f>
        <v>1.5503805282984133</v>
      </c>
      <c r="J2909">
        <f>VLOOKUP(A2909,[1]ratio_family_bedrooms!$A:$K,9,FALSE)</f>
        <v>1.0588235294117647</v>
      </c>
      <c r="K2909">
        <f>VLOOKUP(A2909,[1]ratio_family_bedrooms!$A:$K,10,FALSE)</f>
        <v>1.2222222222222221</v>
      </c>
      <c r="L2909">
        <f>VLOOKUP(A2909,[1]ratio_family_bedrooms!$A:$K,11,FALSE)</f>
        <v>1.5000000000000002</v>
      </c>
      <c r="M2909">
        <f t="shared" si="45"/>
        <v>4324.921224459179</v>
      </c>
    </row>
    <row r="2910" spans="1:13" x14ac:dyDescent="0.2">
      <c r="A2910">
        <v>2015</v>
      </c>
      <c r="B2910">
        <v>10</v>
      </c>
      <c r="C2910" t="s">
        <v>59</v>
      </c>
      <c r="D2910">
        <v>4</v>
      </c>
      <c r="E2910" t="s">
        <v>16</v>
      </c>
      <c r="F2910" t="e">
        <f>VLOOKUP(A2910&amp;B2910&amp;C2910&amp;D2910&amp;E2910,average_median_rates_2_aptFINAL!A:P,16,FALSE)</f>
        <v>#N/A</v>
      </c>
      <c r="G2910">
        <f>VLOOKUP(A2910&amp;B2910&amp;C2910&amp;3&amp;E2910,average_median_rates_2_aptFINAL!A:P,16,FALSE)</f>
        <v>2854</v>
      </c>
      <c r="H2910">
        <f>IF(D2910&lt;=3,VLOOKUP(A2910&amp;D2910,[1]ratio_condo_family!$A:$F,6,FALSE),0)</f>
        <v>0</v>
      </c>
      <c r="I2910">
        <f>VLOOKUP(A2910&amp;3,[1]ratio_condo_family!$A:$F,6,FALSE)</f>
        <v>1.4679027449022439</v>
      </c>
      <c r="J2910">
        <f>VLOOKUP(A2910,[1]ratio_family_bedrooms!$A:$K,9,FALSE)</f>
        <v>1.0588235294117647</v>
      </c>
      <c r="K2910">
        <f>VLOOKUP(A2910,[1]ratio_family_bedrooms!$A:$K,10,FALSE)</f>
        <v>1.2222222222222221</v>
      </c>
      <c r="L2910">
        <f>VLOOKUP(A2910,[1]ratio_family_bedrooms!$A:$K,11,FALSE)</f>
        <v>1.5</v>
      </c>
      <c r="M2910">
        <f t="shared" si="45"/>
        <v>4435.8294006540045</v>
      </c>
    </row>
    <row r="2911" spans="1:13" x14ac:dyDescent="0.2">
      <c r="A2911">
        <v>2015</v>
      </c>
      <c r="B2911">
        <v>10</v>
      </c>
      <c r="C2911" t="s">
        <v>59</v>
      </c>
      <c r="D2911">
        <v>4</v>
      </c>
      <c r="E2911" t="s">
        <v>17</v>
      </c>
      <c r="F2911" t="e">
        <f>VLOOKUP(A2911&amp;B2911&amp;C2911&amp;D2911&amp;E2911,average_median_rates_2_aptFINAL!A:P,16,FALSE)</f>
        <v>#N/A</v>
      </c>
      <c r="G2911">
        <f>VLOOKUP(A2911&amp;B2911&amp;C2911&amp;3&amp;E2911,average_median_rates_2_aptFINAL!A:P,16,FALSE)</f>
        <v>2656</v>
      </c>
      <c r="H2911">
        <f>IF(D2911&lt;=3,VLOOKUP(A2911&amp;D2911,[1]ratio_condo_family!$A:$F,6,FALSE),0)</f>
        <v>0</v>
      </c>
      <c r="I2911">
        <f>VLOOKUP(A2911&amp;3,[1]ratio_condo_family!$A:$F,6,FALSE)</f>
        <v>1.4679027449022439</v>
      </c>
      <c r="J2911">
        <f>VLOOKUP(A2911,[1]ratio_family_bedrooms!$A:$K,9,FALSE)</f>
        <v>1.0588235294117647</v>
      </c>
      <c r="K2911">
        <f>VLOOKUP(A2911,[1]ratio_family_bedrooms!$A:$K,10,FALSE)</f>
        <v>1.2222222222222221</v>
      </c>
      <c r="L2911">
        <f>VLOOKUP(A2911,[1]ratio_family_bedrooms!$A:$K,11,FALSE)</f>
        <v>1.5</v>
      </c>
      <c r="M2911">
        <f t="shared" si="45"/>
        <v>4128.0879075462635</v>
      </c>
    </row>
    <row r="2912" spans="1:13" x14ac:dyDescent="0.2">
      <c r="A2912">
        <v>2015</v>
      </c>
      <c r="B2912">
        <v>10</v>
      </c>
      <c r="C2912" t="s">
        <v>59</v>
      </c>
      <c r="D2912">
        <v>4</v>
      </c>
      <c r="E2912" t="s">
        <v>19</v>
      </c>
      <c r="F2912" t="e">
        <f>VLOOKUP(A2912&amp;B2912&amp;C2912&amp;D2912&amp;E2912,average_median_rates_2_aptFINAL!A:P,16,FALSE)</f>
        <v>#N/A</v>
      </c>
      <c r="G2912">
        <f>VLOOKUP(A2912&amp;B2912&amp;C2912&amp;3&amp;E2912,average_median_rates_2_aptFINAL!A:P,16,FALSE)</f>
        <v>2166</v>
      </c>
      <c r="H2912">
        <f>IF(D2912&lt;=3,VLOOKUP(A2912&amp;D2912,[1]ratio_condo_family!$A:$F,6,FALSE),0)</f>
        <v>0</v>
      </c>
      <c r="I2912">
        <f>VLOOKUP(A2912&amp;3,[1]ratio_condo_family!$A:$F,6,FALSE)</f>
        <v>1.4679027449022439</v>
      </c>
      <c r="J2912">
        <f>VLOOKUP(A2912,[1]ratio_family_bedrooms!$A:$K,9,FALSE)</f>
        <v>1.0588235294117647</v>
      </c>
      <c r="K2912">
        <f>VLOOKUP(A2912,[1]ratio_family_bedrooms!$A:$K,10,FALSE)</f>
        <v>1.2222222222222221</v>
      </c>
      <c r="L2912">
        <f>VLOOKUP(A2912,[1]ratio_family_bedrooms!$A:$K,11,FALSE)</f>
        <v>1.5</v>
      </c>
      <c r="M2912">
        <f t="shared" si="45"/>
        <v>3366.505424602864</v>
      </c>
    </row>
    <row r="2913" spans="1:13" x14ac:dyDescent="0.2">
      <c r="A2913">
        <v>2015</v>
      </c>
      <c r="B2913">
        <v>10</v>
      </c>
      <c r="C2913" t="s">
        <v>59</v>
      </c>
      <c r="D2913">
        <v>4</v>
      </c>
      <c r="E2913" t="s">
        <v>20</v>
      </c>
      <c r="F2913" t="e">
        <f>VLOOKUP(A2913&amp;B2913&amp;C2913&amp;D2913&amp;E2913,average_median_rates_2_aptFINAL!A:P,16,FALSE)</f>
        <v>#N/A</v>
      </c>
      <c r="G2913">
        <f>VLOOKUP(A2913&amp;B2913&amp;C2913&amp;3&amp;E2913,average_median_rates_2_aptFINAL!A:P,16,FALSE)</f>
        <v>2978</v>
      </c>
      <c r="H2913">
        <f>IF(D2913&lt;=3,VLOOKUP(A2913&amp;D2913,[1]ratio_condo_family!$A:$F,6,FALSE),0)</f>
        <v>0</v>
      </c>
      <c r="I2913">
        <f>VLOOKUP(A2913&amp;3,[1]ratio_condo_family!$A:$F,6,FALSE)</f>
        <v>1.4679027449022439</v>
      </c>
      <c r="J2913">
        <f>VLOOKUP(A2913,[1]ratio_family_bedrooms!$A:$K,9,FALSE)</f>
        <v>1.0588235294117647</v>
      </c>
      <c r="K2913">
        <f>VLOOKUP(A2913,[1]ratio_family_bedrooms!$A:$K,10,FALSE)</f>
        <v>1.2222222222222221</v>
      </c>
      <c r="L2913">
        <f>VLOOKUP(A2913,[1]ratio_family_bedrooms!$A:$K,11,FALSE)</f>
        <v>1.5</v>
      </c>
      <c r="M2913">
        <f t="shared" si="45"/>
        <v>4628.5563963376399</v>
      </c>
    </row>
    <row r="2914" spans="1:13" x14ac:dyDescent="0.2">
      <c r="A2914">
        <v>2015</v>
      </c>
      <c r="B2914">
        <v>10</v>
      </c>
      <c r="C2914" t="s">
        <v>59</v>
      </c>
      <c r="D2914">
        <v>4</v>
      </c>
      <c r="E2914" t="s">
        <v>21</v>
      </c>
      <c r="F2914" t="e">
        <f>VLOOKUP(A2914&amp;B2914&amp;C2914&amp;D2914&amp;E2914,average_median_rates_2_aptFINAL!A:P,16,FALSE)</f>
        <v>#N/A</v>
      </c>
      <c r="G2914">
        <f>VLOOKUP(A2914&amp;B2914&amp;C2914&amp;3&amp;E2914,average_median_rates_2_aptFINAL!A:P,16,FALSE)</f>
        <v>2470</v>
      </c>
      <c r="H2914">
        <f>IF(D2914&lt;=3,VLOOKUP(A2914&amp;D2914,[1]ratio_condo_family!$A:$F,6,FALSE),0)</f>
        <v>0</v>
      </c>
      <c r="I2914">
        <f>VLOOKUP(A2914&amp;3,[1]ratio_condo_family!$A:$F,6,FALSE)</f>
        <v>1.4679027449022439</v>
      </c>
      <c r="J2914">
        <f>VLOOKUP(A2914,[1]ratio_family_bedrooms!$A:$K,9,FALSE)</f>
        <v>1.0588235294117647</v>
      </c>
      <c r="K2914">
        <f>VLOOKUP(A2914,[1]ratio_family_bedrooms!$A:$K,10,FALSE)</f>
        <v>1.2222222222222221</v>
      </c>
      <c r="L2914">
        <f>VLOOKUP(A2914,[1]ratio_family_bedrooms!$A:$K,11,FALSE)</f>
        <v>1.5</v>
      </c>
      <c r="M2914">
        <f t="shared" si="45"/>
        <v>3838.9974140208096</v>
      </c>
    </row>
    <row r="2915" spans="1:13" x14ac:dyDescent="0.2">
      <c r="A2915">
        <v>2015</v>
      </c>
      <c r="B2915">
        <v>10</v>
      </c>
      <c r="C2915" t="s">
        <v>59</v>
      </c>
      <c r="D2915">
        <v>4</v>
      </c>
      <c r="E2915" t="s">
        <v>23</v>
      </c>
      <c r="F2915" t="e">
        <f>VLOOKUP(A2915&amp;B2915&amp;C2915&amp;D2915&amp;E2915,average_median_rates_2_aptFINAL!A:P,16,FALSE)</f>
        <v>#N/A</v>
      </c>
      <c r="G2915">
        <f>VLOOKUP(A2915&amp;B2915&amp;C2915&amp;3&amp;E2915,average_median_rates_2_aptFINAL!A:P,16,FALSE)</f>
        <v>1269</v>
      </c>
      <c r="H2915">
        <f>IF(D2915&lt;=3,VLOOKUP(A2915&amp;D2915,[1]ratio_condo_family!$A:$F,6,FALSE),0)</f>
        <v>0</v>
      </c>
      <c r="I2915">
        <f>VLOOKUP(A2915&amp;3,[1]ratio_condo_family!$A:$F,6,FALSE)</f>
        <v>1.4679027449022439</v>
      </c>
      <c r="J2915">
        <f>VLOOKUP(A2915,[1]ratio_family_bedrooms!$A:$K,9,FALSE)</f>
        <v>1.0588235294117647</v>
      </c>
      <c r="K2915">
        <f>VLOOKUP(A2915,[1]ratio_family_bedrooms!$A:$K,10,FALSE)</f>
        <v>1.2222222222222221</v>
      </c>
      <c r="L2915">
        <f>VLOOKUP(A2915,[1]ratio_family_bedrooms!$A:$K,11,FALSE)</f>
        <v>1.5</v>
      </c>
      <c r="M2915">
        <f t="shared" si="45"/>
        <v>1972.3432058268857</v>
      </c>
    </row>
    <row r="2916" spans="1:13" x14ac:dyDescent="0.2">
      <c r="A2916">
        <v>2015</v>
      </c>
      <c r="B2916">
        <v>10</v>
      </c>
      <c r="C2916" t="s">
        <v>59</v>
      </c>
      <c r="D2916">
        <v>4</v>
      </c>
      <c r="E2916" t="s">
        <v>24</v>
      </c>
      <c r="F2916" t="e">
        <f>VLOOKUP(A2916&amp;B2916&amp;C2916&amp;D2916&amp;E2916,average_median_rates_2_aptFINAL!A:P,16,FALSE)</f>
        <v>#N/A</v>
      </c>
      <c r="G2916">
        <f>VLOOKUP(A2916&amp;B2916&amp;C2916&amp;3&amp;E2916,average_median_rates_2_aptFINAL!A:P,16,FALSE)</f>
        <v>1619</v>
      </c>
      <c r="H2916">
        <f>IF(D2916&lt;=3,VLOOKUP(A2916&amp;D2916,[1]ratio_condo_family!$A:$F,6,FALSE),0)</f>
        <v>0</v>
      </c>
      <c r="I2916">
        <f>VLOOKUP(A2916&amp;3,[1]ratio_condo_family!$A:$F,6,FALSE)</f>
        <v>1.4679027449022439</v>
      </c>
      <c r="J2916">
        <f>VLOOKUP(A2916,[1]ratio_family_bedrooms!$A:$K,9,FALSE)</f>
        <v>1.0588235294117647</v>
      </c>
      <c r="K2916">
        <f>VLOOKUP(A2916,[1]ratio_family_bedrooms!$A:$K,10,FALSE)</f>
        <v>1.2222222222222221</v>
      </c>
      <c r="L2916">
        <f>VLOOKUP(A2916,[1]ratio_family_bedrooms!$A:$K,11,FALSE)</f>
        <v>1.5</v>
      </c>
      <c r="M2916">
        <f t="shared" si="45"/>
        <v>2516.3306936435993</v>
      </c>
    </row>
    <row r="2917" spans="1:13" x14ac:dyDescent="0.2">
      <c r="A2917">
        <v>2015</v>
      </c>
      <c r="B2917">
        <v>10</v>
      </c>
      <c r="C2917" t="s">
        <v>59</v>
      </c>
      <c r="D2917">
        <v>4</v>
      </c>
      <c r="E2917" t="s">
        <v>25</v>
      </c>
      <c r="F2917" t="e">
        <f>VLOOKUP(A2917&amp;B2917&amp;C2917&amp;D2917&amp;E2917,average_median_rates_2_aptFINAL!A:P,16,FALSE)</f>
        <v>#N/A</v>
      </c>
      <c r="G2917">
        <f>VLOOKUP(A2917&amp;B2917&amp;C2917&amp;3&amp;E2917,average_median_rates_2_aptFINAL!A:P,16,FALSE)</f>
        <v>1319</v>
      </c>
      <c r="H2917">
        <f>IF(D2917&lt;=3,VLOOKUP(A2917&amp;D2917,[1]ratio_condo_family!$A:$F,6,FALSE),0)</f>
        <v>0</v>
      </c>
      <c r="I2917">
        <f>VLOOKUP(A2917&amp;3,[1]ratio_condo_family!$A:$F,6,FALSE)</f>
        <v>1.4679027449022439</v>
      </c>
      <c r="J2917">
        <f>VLOOKUP(A2917,[1]ratio_family_bedrooms!$A:$K,9,FALSE)</f>
        <v>1.0588235294117647</v>
      </c>
      <c r="K2917">
        <f>VLOOKUP(A2917,[1]ratio_family_bedrooms!$A:$K,10,FALSE)</f>
        <v>1.2222222222222221</v>
      </c>
      <c r="L2917">
        <f>VLOOKUP(A2917,[1]ratio_family_bedrooms!$A:$K,11,FALSE)</f>
        <v>1.5</v>
      </c>
      <c r="M2917">
        <f t="shared" si="45"/>
        <v>2050.055704086416</v>
      </c>
    </row>
    <row r="2918" spans="1:13" x14ac:dyDescent="0.2">
      <c r="A2918">
        <v>2015</v>
      </c>
      <c r="B2918">
        <v>10</v>
      </c>
      <c r="C2918" t="s">
        <v>59</v>
      </c>
      <c r="D2918">
        <v>4</v>
      </c>
      <c r="E2918" t="s">
        <v>26</v>
      </c>
      <c r="F2918" t="e">
        <f>VLOOKUP(A2918&amp;B2918&amp;C2918&amp;D2918&amp;E2918,average_median_rates_2_aptFINAL!A:P,16,FALSE)</f>
        <v>#N/A</v>
      </c>
      <c r="G2918">
        <f>VLOOKUP(A2918&amp;B2918&amp;C2918&amp;3&amp;E2918,average_median_rates_2_aptFINAL!A:P,16,FALSE)</f>
        <v>1235</v>
      </c>
      <c r="H2918">
        <f>IF(D2918&lt;=3,VLOOKUP(A2918&amp;D2918,[1]ratio_condo_family!$A:$F,6,FALSE),0)</f>
        <v>0</v>
      </c>
      <c r="I2918">
        <f>VLOOKUP(A2918&amp;3,[1]ratio_condo_family!$A:$F,6,FALSE)</f>
        <v>1.4679027449022439</v>
      </c>
      <c r="J2918">
        <f>VLOOKUP(A2918,[1]ratio_family_bedrooms!$A:$K,9,FALSE)</f>
        <v>1.0588235294117647</v>
      </c>
      <c r="K2918">
        <f>VLOOKUP(A2918,[1]ratio_family_bedrooms!$A:$K,10,FALSE)</f>
        <v>1.2222222222222221</v>
      </c>
      <c r="L2918">
        <f>VLOOKUP(A2918,[1]ratio_family_bedrooms!$A:$K,11,FALSE)</f>
        <v>1.5</v>
      </c>
      <c r="M2918">
        <f t="shared" si="45"/>
        <v>1919.4987070104048</v>
      </c>
    </row>
    <row r="2919" spans="1:13" x14ac:dyDescent="0.2">
      <c r="A2919">
        <v>2015</v>
      </c>
      <c r="B2919">
        <v>10</v>
      </c>
      <c r="C2919" t="s">
        <v>59</v>
      </c>
      <c r="D2919">
        <v>4</v>
      </c>
      <c r="E2919" t="s">
        <v>27</v>
      </c>
      <c r="F2919" t="e">
        <f>VLOOKUP(A2919&amp;B2919&amp;C2919&amp;D2919&amp;E2919,average_median_rates_2_aptFINAL!A:P,16,FALSE)</f>
        <v>#N/A</v>
      </c>
      <c r="G2919">
        <f>VLOOKUP(A2919&amp;B2919&amp;C2919&amp;3&amp;E2919,average_median_rates_2_aptFINAL!A:P,16,FALSE)</f>
        <v>2510</v>
      </c>
      <c r="H2919">
        <f>IF(D2919&lt;=3,VLOOKUP(A2919&amp;D2919,[1]ratio_condo_family!$A:$F,6,FALSE),0)</f>
        <v>0</v>
      </c>
      <c r="I2919">
        <f>VLOOKUP(A2919&amp;3,[1]ratio_condo_family!$A:$F,6,FALSE)</f>
        <v>1.4679027449022439</v>
      </c>
      <c r="J2919">
        <f>VLOOKUP(A2919,[1]ratio_family_bedrooms!$A:$K,9,FALSE)</f>
        <v>1.0588235294117647</v>
      </c>
      <c r="K2919">
        <f>VLOOKUP(A2919,[1]ratio_family_bedrooms!$A:$K,10,FALSE)</f>
        <v>1.2222222222222221</v>
      </c>
      <c r="L2919">
        <f>VLOOKUP(A2919,[1]ratio_family_bedrooms!$A:$K,11,FALSE)</f>
        <v>1.5</v>
      </c>
      <c r="M2919">
        <f t="shared" si="45"/>
        <v>3901.1674126284342</v>
      </c>
    </row>
    <row r="2920" spans="1:13" x14ac:dyDescent="0.2">
      <c r="A2920">
        <v>2015</v>
      </c>
      <c r="B2920">
        <v>10</v>
      </c>
      <c r="C2920" t="s">
        <v>59</v>
      </c>
      <c r="D2920">
        <v>4</v>
      </c>
      <c r="E2920" t="s">
        <v>28</v>
      </c>
      <c r="F2920" t="e">
        <f>VLOOKUP(A2920&amp;B2920&amp;C2920&amp;D2920&amp;E2920,average_median_rates_2_aptFINAL!A:P,16,FALSE)</f>
        <v>#N/A</v>
      </c>
      <c r="G2920">
        <f>VLOOKUP(A2920&amp;B2920&amp;C2920&amp;3&amp;E2920,average_median_rates_2_aptFINAL!A:P,16,FALSE)</f>
        <v>1638</v>
      </c>
      <c r="H2920">
        <f>IF(D2920&lt;=3,VLOOKUP(A2920&amp;D2920,[1]ratio_condo_family!$A:$F,6,FALSE),0)</f>
        <v>0</v>
      </c>
      <c r="I2920">
        <f>VLOOKUP(A2920&amp;3,[1]ratio_condo_family!$A:$F,6,FALSE)</f>
        <v>1.4679027449022439</v>
      </c>
      <c r="J2920">
        <f>VLOOKUP(A2920,[1]ratio_family_bedrooms!$A:$K,9,FALSE)</f>
        <v>1.0588235294117647</v>
      </c>
      <c r="K2920">
        <f>VLOOKUP(A2920,[1]ratio_family_bedrooms!$A:$K,10,FALSE)</f>
        <v>1.2222222222222221</v>
      </c>
      <c r="L2920">
        <f>VLOOKUP(A2920,[1]ratio_family_bedrooms!$A:$K,11,FALSE)</f>
        <v>1.5</v>
      </c>
      <c r="M2920">
        <f t="shared" si="45"/>
        <v>2545.8614429822214</v>
      </c>
    </row>
    <row r="2921" spans="1:13" x14ac:dyDescent="0.2">
      <c r="A2921">
        <v>2015</v>
      </c>
      <c r="B2921">
        <v>10</v>
      </c>
      <c r="C2921" t="s">
        <v>59</v>
      </c>
      <c r="D2921">
        <v>4</v>
      </c>
      <c r="E2921" t="s">
        <v>29</v>
      </c>
      <c r="F2921" t="e">
        <f>VLOOKUP(A2921&amp;B2921&amp;C2921&amp;D2921&amp;E2921,average_median_rates_2_aptFINAL!A:P,16,FALSE)</f>
        <v>#N/A</v>
      </c>
      <c r="G2921">
        <f>VLOOKUP(A2921&amp;B2921&amp;C2921&amp;3&amp;E2921,average_median_rates_2_aptFINAL!A:P,16,FALSE)</f>
        <v>1270</v>
      </c>
      <c r="H2921">
        <f>IF(D2921&lt;=3,VLOOKUP(A2921&amp;D2921,[1]ratio_condo_family!$A:$F,6,FALSE),0)</f>
        <v>0</v>
      </c>
      <c r="I2921">
        <f>VLOOKUP(A2921&amp;3,[1]ratio_condo_family!$A:$F,6,FALSE)</f>
        <v>1.4679027449022439</v>
      </c>
      <c r="J2921">
        <f>VLOOKUP(A2921,[1]ratio_family_bedrooms!$A:$K,9,FALSE)</f>
        <v>1.0588235294117647</v>
      </c>
      <c r="K2921">
        <f>VLOOKUP(A2921,[1]ratio_family_bedrooms!$A:$K,10,FALSE)</f>
        <v>1.2222222222222221</v>
      </c>
      <c r="L2921">
        <f>VLOOKUP(A2921,[1]ratio_family_bedrooms!$A:$K,11,FALSE)</f>
        <v>1.5</v>
      </c>
      <c r="M2921">
        <f t="shared" si="45"/>
        <v>1973.8974557920765</v>
      </c>
    </row>
    <row r="2922" spans="1:13" x14ac:dyDescent="0.2">
      <c r="A2922">
        <v>2015</v>
      </c>
      <c r="B2922">
        <v>10</v>
      </c>
      <c r="C2922" t="s">
        <v>59</v>
      </c>
      <c r="D2922">
        <v>4</v>
      </c>
      <c r="E2922" t="s">
        <v>31</v>
      </c>
      <c r="F2922" t="e">
        <f>VLOOKUP(A2922&amp;B2922&amp;C2922&amp;D2922&amp;E2922,average_median_rates_2_aptFINAL!A:P,16,FALSE)</f>
        <v>#N/A</v>
      </c>
      <c r="G2922">
        <f>VLOOKUP(A2922&amp;B2922&amp;C2922&amp;3&amp;E2922,average_median_rates_2_aptFINAL!A:P,16,FALSE)</f>
        <v>1427</v>
      </c>
      <c r="H2922">
        <f>IF(D2922&lt;=3,VLOOKUP(A2922&amp;D2922,[1]ratio_condo_family!$A:$F,6,FALSE),0)</f>
        <v>0</v>
      </c>
      <c r="I2922">
        <f>VLOOKUP(A2922&amp;3,[1]ratio_condo_family!$A:$F,6,FALSE)</f>
        <v>1.4679027449022439</v>
      </c>
      <c r="J2922">
        <f>VLOOKUP(A2922,[1]ratio_family_bedrooms!$A:$K,9,FALSE)</f>
        <v>1.0588235294117647</v>
      </c>
      <c r="K2922">
        <f>VLOOKUP(A2922,[1]ratio_family_bedrooms!$A:$K,10,FALSE)</f>
        <v>1.2222222222222221</v>
      </c>
      <c r="L2922">
        <f>VLOOKUP(A2922,[1]ratio_family_bedrooms!$A:$K,11,FALSE)</f>
        <v>1.5</v>
      </c>
      <c r="M2922">
        <f t="shared" si="45"/>
        <v>2217.9147003270023</v>
      </c>
    </row>
    <row r="2923" spans="1:13" x14ac:dyDescent="0.2">
      <c r="A2923">
        <v>2015</v>
      </c>
      <c r="B2923">
        <v>10</v>
      </c>
      <c r="C2923" t="s">
        <v>59</v>
      </c>
      <c r="D2923">
        <v>4</v>
      </c>
      <c r="E2923" t="s">
        <v>32</v>
      </c>
      <c r="F2923" t="e">
        <f>VLOOKUP(A2923&amp;B2923&amp;C2923&amp;D2923&amp;E2923,average_median_rates_2_aptFINAL!A:P,16,FALSE)</f>
        <v>#N/A</v>
      </c>
      <c r="G2923">
        <f>VLOOKUP(A2923&amp;B2923&amp;C2923&amp;3&amp;E2923,average_median_rates_2_aptFINAL!A:P,16,FALSE)</f>
        <v>1478</v>
      </c>
      <c r="H2923">
        <f>IF(D2923&lt;=3,VLOOKUP(A2923&amp;D2923,[1]ratio_condo_family!$A:$F,6,FALSE),0)</f>
        <v>0</v>
      </c>
      <c r="I2923">
        <f>VLOOKUP(A2923&amp;3,[1]ratio_condo_family!$A:$F,6,FALSE)</f>
        <v>1.4679027449022439</v>
      </c>
      <c r="J2923">
        <f>VLOOKUP(A2923,[1]ratio_family_bedrooms!$A:$K,9,FALSE)</f>
        <v>1.0588235294117647</v>
      </c>
      <c r="K2923">
        <f>VLOOKUP(A2923,[1]ratio_family_bedrooms!$A:$K,10,FALSE)</f>
        <v>1.2222222222222221</v>
      </c>
      <c r="L2923">
        <f>VLOOKUP(A2923,[1]ratio_family_bedrooms!$A:$K,11,FALSE)</f>
        <v>1.5</v>
      </c>
      <c r="M2923">
        <f t="shared" si="45"/>
        <v>2297.1814485517234</v>
      </c>
    </row>
    <row r="2924" spans="1:13" x14ac:dyDescent="0.2">
      <c r="A2924">
        <v>2015</v>
      </c>
      <c r="B2924">
        <v>10</v>
      </c>
      <c r="C2924" t="s">
        <v>59</v>
      </c>
      <c r="D2924">
        <v>4</v>
      </c>
      <c r="E2924" t="s">
        <v>33</v>
      </c>
      <c r="F2924" t="e">
        <f>VLOOKUP(A2924&amp;B2924&amp;C2924&amp;D2924&amp;E2924,average_median_rates_2_aptFINAL!A:P,16,FALSE)</f>
        <v>#N/A</v>
      </c>
      <c r="G2924">
        <f>VLOOKUP(A2924&amp;B2924&amp;C2924&amp;3&amp;E2924,average_median_rates_2_aptFINAL!A:P,16,FALSE)</f>
        <v>2150.1886333211651</v>
      </c>
      <c r="H2924">
        <f>IF(D2924&lt;=3,VLOOKUP(A2924&amp;D2924,[1]ratio_condo_family!$A:$F,6,FALSE),0)</f>
        <v>0</v>
      </c>
      <c r="I2924">
        <f>VLOOKUP(A2924&amp;3,[1]ratio_condo_family!$A:$F,6,FALSE)</f>
        <v>1.4679027449022439</v>
      </c>
      <c r="J2924">
        <f>VLOOKUP(A2924,[1]ratio_family_bedrooms!$A:$K,9,FALSE)</f>
        <v>1.0588235294117647</v>
      </c>
      <c r="K2924">
        <f>VLOOKUP(A2924,[1]ratio_family_bedrooms!$A:$K,10,FALSE)</f>
        <v>1.2222222222222221</v>
      </c>
      <c r="L2924">
        <f>VLOOKUP(A2924,[1]ratio_family_bedrooms!$A:$K,11,FALSE)</f>
        <v>1.5</v>
      </c>
      <c r="M2924">
        <f t="shared" si="45"/>
        <v>3341.9306084926689</v>
      </c>
    </row>
    <row r="2925" spans="1:13" x14ac:dyDescent="0.2">
      <c r="A2925">
        <v>2015</v>
      </c>
      <c r="B2925">
        <v>10</v>
      </c>
      <c r="C2925" t="s">
        <v>59</v>
      </c>
      <c r="D2925">
        <v>4</v>
      </c>
      <c r="E2925" t="s">
        <v>34</v>
      </c>
      <c r="F2925" t="e">
        <f>VLOOKUP(A2925&amp;B2925&amp;C2925&amp;D2925&amp;E2925,average_median_rates_2_aptFINAL!A:P,16,FALSE)</f>
        <v>#N/A</v>
      </c>
      <c r="G2925">
        <f>VLOOKUP(A2925&amp;B2925&amp;C2925&amp;3&amp;E2925,average_median_rates_2_aptFINAL!A:P,16,FALSE)</f>
        <v>1542</v>
      </c>
      <c r="H2925">
        <f>IF(D2925&lt;=3,VLOOKUP(A2925&amp;D2925,[1]ratio_condo_family!$A:$F,6,FALSE),0)</f>
        <v>0</v>
      </c>
      <c r="I2925">
        <f>VLOOKUP(A2925&amp;3,[1]ratio_condo_family!$A:$F,6,FALSE)</f>
        <v>1.4679027449022439</v>
      </c>
      <c r="J2925">
        <f>VLOOKUP(A2925,[1]ratio_family_bedrooms!$A:$K,9,FALSE)</f>
        <v>1.0588235294117647</v>
      </c>
      <c r="K2925">
        <f>VLOOKUP(A2925,[1]ratio_family_bedrooms!$A:$K,10,FALSE)</f>
        <v>1.2222222222222221</v>
      </c>
      <c r="L2925">
        <f>VLOOKUP(A2925,[1]ratio_family_bedrooms!$A:$K,11,FALSE)</f>
        <v>1.5</v>
      </c>
      <c r="M2925">
        <f t="shared" si="45"/>
        <v>2396.6534463239223</v>
      </c>
    </row>
    <row r="2926" spans="1:13" x14ac:dyDescent="0.2">
      <c r="A2926">
        <v>2015</v>
      </c>
      <c r="B2926">
        <v>10</v>
      </c>
      <c r="C2926" t="s">
        <v>59</v>
      </c>
      <c r="D2926">
        <v>4</v>
      </c>
      <c r="E2926" t="s">
        <v>35</v>
      </c>
      <c r="F2926" t="e">
        <f>VLOOKUP(A2926&amp;B2926&amp;C2926&amp;D2926&amp;E2926,average_median_rates_2_aptFINAL!A:P,16,FALSE)</f>
        <v>#N/A</v>
      </c>
      <c r="G2926">
        <f>VLOOKUP(A2926&amp;B2926&amp;C2926&amp;3&amp;E2926,average_median_rates_2_aptFINAL!A:P,16,FALSE)</f>
        <v>3485</v>
      </c>
      <c r="H2926">
        <f>IF(D2926&lt;=3,VLOOKUP(A2926&amp;D2926,[1]ratio_condo_family!$A:$F,6,FALSE),0)</f>
        <v>0</v>
      </c>
      <c r="I2926">
        <f>VLOOKUP(A2926&amp;3,[1]ratio_condo_family!$A:$F,6,FALSE)</f>
        <v>1.4679027449022439</v>
      </c>
      <c r="J2926">
        <f>VLOOKUP(A2926,[1]ratio_family_bedrooms!$A:$K,9,FALSE)</f>
        <v>1.0588235294117647</v>
      </c>
      <c r="K2926">
        <f>VLOOKUP(A2926,[1]ratio_family_bedrooms!$A:$K,10,FALSE)</f>
        <v>1.2222222222222221</v>
      </c>
      <c r="L2926">
        <f>VLOOKUP(A2926,[1]ratio_family_bedrooms!$A:$K,11,FALSE)</f>
        <v>1.5</v>
      </c>
      <c r="M2926">
        <f t="shared" si="45"/>
        <v>5416.5611286892808</v>
      </c>
    </row>
    <row r="2927" spans="1:13" x14ac:dyDescent="0.2">
      <c r="A2927">
        <v>2015</v>
      </c>
      <c r="B2927">
        <v>10</v>
      </c>
      <c r="C2927" t="s">
        <v>59</v>
      </c>
      <c r="D2927">
        <v>4</v>
      </c>
      <c r="E2927" t="s">
        <v>36</v>
      </c>
      <c r="F2927" t="e">
        <f>VLOOKUP(A2927&amp;B2927&amp;C2927&amp;D2927&amp;E2927,average_median_rates_2_aptFINAL!A:P,16,FALSE)</f>
        <v>#N/A</v>
      </c>
      <c r="G2927">
        <f>VLOOKUP(A2927&amp;B2927&amp;C2927&amp;3&amp;E2927,average_median_rates_2_aptFINAL!A:P,16,FALSE)</f>
        <v>1596</v>
      </c>
      <c r="H2927">
        <f>IF(D2927&lt;=3,VLOOKUP(A2927&amp;D2927,[1]ratio_condo_family!$A:$F,6,FALSE),0)</f>
        <v>0</v>
      </c>
      <c r="I2927">
        <f>VLOOKUP(A2927&amp;3,[1]ratio_condo_family!$A:$F,6,FALSE)</f>
        <v>1.4679027449022439</v>
      </c>
      <c r="J2927">
        <f>VLOOKUP(A2927,[1]ratio_family_bedrooms!$A:$K,9,FALSE)</f>
        <v>1.0588235294117647</v>
      </c>
      <c r="K2927">
        <f>VLOOKUP(A2927,[1]ratio_family_bedrooms!$A:$K,10,FALSE)</f>
        <v>1.2222222222222221</v>
      </c>
      <c r="L2927">
        <f>VLOOKUP(A2927,[1]ratio_family_bedrooms!$A:$K,11,FALSE)</f>
        <v>1.5</v>
      </c>
      <c r="M2927">
        <f t="shared" si="45"/>
        <v>2480.5829444442152</v>
      </c>
    </row>
    <row r="2928" spans="1:13" x14ac:dyDescent="0.2">
      <c r="A2928">
        <v>2015</v>
      </c>
      <c r="B2928">
        <v>10</v>
      </c>
      <c r="C2928" t="s">
        <v>59</v>
      </c>
      <c r="D2928">
        <v>4</v>
      </c>
      <c r="E2928" t="s">
        <v>37</v>
      </c>
      <c r="F2928" t="e">
        <f>VLOOKUP(A2928&amp;B2928&amp;C2928&amp;D2928&amp;E2928,average_median_rates_2_aptFINAL!A:P,16,FALSE)</f>
        <v>#N/A</v>
      </c>
      <c r="G2928">
        <f>VLOOKUP(A2928&amp;B2928&amp;C2928&amp;3&amp;E2928,average_median_rates_2_aptFINAL!A:P,16,FALSE)</f>
        <v>1194</v>
      </c>
      <c r="H2928">
        <f>IF(D2928&lt;=3,VLOOKUP(A2928&amp;D2928,[1]ratio_condo_family!$A:$F,6,FALSE),0)</f>
        <v>0</v>
      </c>
      <c r="I2928">
        <f>VLOOKUP(A2928&amp;3,[1]ratio_condo_family!$A:$F,6,FALSE)</f>
        <v>1.4679027449022439</v>
      </c>
      <c r="J2928">
        <f>VLOOKUP(A2928,[1]ratio_family_bedrooms!$A:$K,9,FALSE)</f>
        <v>1.0588235294117647</v>
      </c>
      <c r="K2928">
        <f>VLOOKUP(A2928,[1]ratio_family_bedrooms!$A:$K,10,FALSE)</f>
        <v>1.2222222222222221</v>
      </c>
      <c r="L2928">
        <f>VLOOKUP(A2928,[1]ratio_family_bedrooms!$A:$K,11,FALSE)</f>
        <v>1.5</v>
      </c>
      <c r="M2928">
        <f t="shared" si="45"/>
        <v>1855.7744584375898</v>
      </c>
    </row>
    <row r="2929" spans="1:13" x14ac:dyDescent="0.2">
      <c r="A2929">
        <v>2015</v>
      </c>
      <c r="B2929">
        <v>10</v>
      </c>
      <c r="C2929" t="s">
        <v>59</v>
      </c>
      <c r="D2929">
        <v>4</v>
      </c>
      <c r="E2929" t="s">
        <v>38</v>
      </c>
      <c r="F2929" t="e">
        <f>VLOOKUP(A2929&amp;B2929&amp;C2929&amp;D2929&amp;E2929,average_median_rates_2_aptFINAL!A:P,16,FALSE)</f>
        <v>#N/A</v>
      </c>
      <c r="G2929">
        <f>VLOOKUP(A2929&amp;B2929&amp;C2929&amp;3&amp;E2929,average_median_rates_2_aptFINAL!A:P,16,FALSE)</f>
        <v>1098</v>
      </c>
      <c r="H2929">
        <f>IF(D2929&lt;=3,VLOOKUP(A2929&amp;D2929,[1]ratio_condo_family!$A:$F,6,FALSE),0)</f>
        <v>0</v>
      </c>
      <c r="I2929">
        <f>VLOOKUP(A2929&amp;3,[1]ratio_condo_family!$A:$F,6,FALSE)</f>
        <v>1.4679027449022439</v>
      </c>
      <c r="J2929">
        <f>VLOOKUP(A2929,[1]ratio_family_bedrooms!$A:$K,9,FALSE)</f>
        <v>1.0588235294117647</v>
      </c>
      <c r="K2929">
        <f>VLOOKUP(A2929,[1]ratio_family_bedrooms!$A:$K,10,FALSE)</f>
        <v>1.2222222222222221</v>
      </c>
      <c r="L2929">
        <f>VLOOKUP(A2929,[1]ratio_family_bedrooms!$A:$K,11,FALSE)</f>
        <v>1.5</v>
      </c>
      <c r="M2929">
        <f t="shared" si="45"/>
        <v>1706.5664617792911</v>
      </c>
    </row>
    <row r="2930" spans="1:13" x14ac:dyDescent="0.2">
      <c r="A2930">
        <v>2015</v>
      </c>
      <c r="B2930">
        <v>10</v>
      </c>
      <c r="C2930" t="s">
        <v>59</v>
      </c>
      <c r="D2930">
        <v>4</v>
      </c>
      <c r="E2930" t="s">
        <v>39</v>
      </c>
      <c r="F2930" t="e">
        <f>VLOOKUP(A2930&amp;B2930&amp;C2930&amp;D2930&amp;E2930,average_median_rates_2_aptFINAL!A:P,16,FALSE)</f>
        <v>#N/A</v>
      </c>
      <c r="G2930">
        <f>VLOOKUP(A2930&amp;B2930&amp;C2930&amp;3&amp;E2930,average_median_rates_2_aptFINAL!A:P,16,FALSE)</f>
        <v>1592</v>
      </c>
      <c r="H2930">
        <f>IF(D2930&lt;=3,VLOOKUP(A2930&amp;D2930,[1]ratio_condo_family!$A:$F,6,FALSE),0)</f>
        <v>0</v>
      </c>
      <c r="I2930">
        <f>VLOOKUP(A2930&amp;3,[1]ratio_condo_family!$A:$F,6,FALSE)</f>
        <v>1.4679027449022439</v>
      </c>
      <c r="J2930">
        <f>VLOOKUP(A2930,[1]ratio_family_bedrooms!$A:$K,9,FALSE)</f>
        <v>1.0588235294117647</v>
      </c>
      <c r="K2930">
        <f>VLOOKUP(A2930,[1]ratio_family_bedrooms!$A:$K,10,FALSE)</f>
        <v>1.2222222222222221</v>
      </c>
      <c r="L2930">
        <f>VLOOKUP(A2930,[1]ratio_family_bedrooms!$A:$K,11,FALSE)</f>
        <v>1.5</v>
      </c>
      <c r="M2930">
        <f t="shared" si="45"/>
        <v>2474.3659445834533</v>
      </c>
    </row>
    <row r="2931" spans="1:13" x14ac:dyDescent="0.2">
      <c r="A2931">
        <v>2015</v>
      </c>
      <c r="B2931">
        <v>10</v>
      </c>
      <c r="C2931" t="s">
        <v>59</v>
      </c>
      <c r="D2931">
        <v>4</v>
      </c>
      <c r="E2931" t="s">
        <v>40</v>
      </c>
      <c r="F2931" t="e">
        <f>VLOOKUP(A2931&amp;B2931&amp;C2931&amp;D2931&amp;E2931,average_median_rates_2_aptFINAL!A:P,16,FALSE)</f>
        <v>#N/A</v>
      </c>
      <c r="G2931">
        <f>VLOOKUP(A2931&amp;B2931&amp;C2931&amp;3&amp;E2931,average_median_rates_2_aptFINAL!A:P,16,FALSE)</f>
        <v>1137</v>
      </c>
      <c r="H2931">
        <f>IF(D2931&lt;=3,VLOOKUP(A2931&amp;D2931,[1]ratio_condo_family!$A:$F,6,FALSE),0)</f>
        <v>0</v>
      </c>
      <c r="I2931">
        <f>VLOOKUP(A2931&amp;3,[1]ratio_condo_family!$A:$F,6,FALSE)</f>
        <v>1.4679027449022439</v>
      </c>
      <c r="J2931">
        <f>VLOOKUP(A2931,[1]ratio_family_bedrooms!$A:$K,9,FALSE)</f>
        <v>1.0588235294117647</v>
      </c>
      <c r="K2931">
        <f>VLOOKUP(A2931,[1]ratio_family_bedrooms!$A:$K,10,FALSE)</f>
        <v>1.2222222222222221</v>
      </c>
      <c r="L2931">
        <f>VLOOKUP(A2931,[1]ratio_family_bedrooms!$A:$K,11,FALSE)</f>
        <v>1.5</v>
      </c>
      <c r="M2931">
        <f t="shared" si="45"/>
        <v>1767.1822104217251</v>
      </c>
    </row>
    <row r="2932" spans="1:13" x14ac:dyDescent="0.2">
      <c r="A2932">
        <v>2015</v>
      </c>
      <c r="B2932">
        <v>10</v>
      </c>
      <c r="C2932" t="s">
        <v>59</v>
      </c>
      <c r="D2932">
        <v>4</v>
      </c>
      <c r="E2932" t="s">
        <v>41</v>
      </c>
      <c r="F2932" t="e">
        <f>VLOOKUP(A2932&amp;B2932&amp;C2932&amp;D2932&amp;E2932,average_median_rates_2_aptFINAL!A:P,16,FALSE)</f>
        <v>#N/A</v>
      </c>
      <c r="G2932">
        <f>VLOOKUP(A2932&amp;B2932&amp;C2932&amp;3&amp;E2932,average_median_rates_2_aptFINAL!A:P,16,FALSE)</f>
        <v>1212</v>
      </c>
      <c r="H2932">
        <f>IF(D2932&lt;=3,VLOOKUP(A2932&amp;D2932,[1]ratio_condo_family!$A:$F,6,FALSE),0)</f>
        <v>0</v>
      </c>
      <c r="I2932">
        <f>VLOOKUP(A2932&amp;3,[1]ratio_condo_family!$A:$F,6,FALSE)</f>
        <v>1.4679027449022439</v>
      </c>
      <c r="J2932">
        <f>VLOOKUP(A2932,[1]ratio_family_bedrooms!$A:$K,9,FALSE)</f>
        <v>1.0588235294117647</v>
      </c>
      <c r="K2932">
        <f>VLOOKUP(A2932,[1]ratio_family_bedrooms!$A:$K,10,FALSE)</f>
        <v>1.2222222222222221</v>
      </c>
      <c r="L2932">
        <f>VLOOKUP(A2932,[1]ratio_family_bedrooms!$A:$K,11,FALSE)</f>
        <v>1.5</v>
      </c>
      <c r="M2932">
        <f t="shared" si="45"/>
        <v>1883.7509578110207</v>
      </c>
    </row>
    <row r="2933" spans="1:13" x14ac:dyDescent="0.2">
      <c r="A2933">
        <v>2015</v>
      </c>
      <c r="B2933">
        <v>10</v>
      </c>
      <c r="C2933" t="s">
        <v>59</v>
      </c>
      <c r="D2933">
        <v>4</v>
      </c>
      <c r="E2933" t="s">
        <v>42</v>
      </c>
      <c r="F2933" t="e">
        <f>VLOOKUP(A2933&amp;B2933&amp;C2933&amp;D2933&amp;E2933,average_median_rates_2_aptFINAL!A:P,16,FALSE)</f>
        <v>#N/A</v>
      </c>
      <c r="G2933">
        <f>VLOOKUP(A2933&amp;B2933&amp;C2933&amp;3&amp;E2933,average_median_rates_2_aptFINAL!A:P,16,FALSE)</f>
        <v>1070</v>
      </c>
      <c r="H2933">
        <f>IF(D2933&lt;=3,VLOOKUP(A2933&amp;D2933,[1]ratio_condo_family!$A:$F,6,FALSE),0)</f>
        <v>0</v>
      </c>
      <c r="I2933">
        <f>VLOOKUP(A2933&amp;3,[1]ratio_condo_family!$A:$F,6,FALSE)</f>
        <v>1.4679027449022439</v>
      </c>
      <c r="J2933">
        <f>VLOOKUP(A2933,[1]ratio_family_bedrooms!$A:$K,9,FALSE)</f>
        <v>1.0588235294117647</v>
      </c>
      <c r="K2933">
        <f>VLOOKUP(A2933,[1]ratio_family_bedrooms!$A:$K,10,FALSE)</f>
        <v>1.2222222222222221</v>
      </c>
      <c r="L2933">
        <f>VLOOKUP(A2933,[1]ratio_family_bedrooms!$A:$K,11,FALSE)</f>
        <v>1.5</v>
      </c>
      <c r="M2933">
        <f t="shared" si="45"/>
        <v>1663.0474627539541</v>
      </c>
    </row>
    <row r="2934" spans="1:13" x14ac:dyDescent="0.2">
      <c r="A2934">
        <v>2015</v>
      </c>
      <c r="B2934">
        <v>10</v>
      </c>
      <c r="C2934" t="s">
        <v>59</v>
      </c>
      <c r="D2934">
        <v>4</v>
      </c>
      <c r="E2934" t="s">
        <v>43</v>
      </c>
      <c r="F2934" t="e">
        <f>VLOOKUP(A2934&amp;B2934&amp;C2934&amp;D2934&amp;E2934,average_median_rates_2_aptFINAL!A:P,16,FALSE)</f>
        <v>#N/A</v>
      </c>
      <c r="G2934">
        <f>VLOOKUP(A2934&amp;B2934&amp;C2934&amp;3&amp;E2934,average_median_rates_2_aptFINAL!A:P,16,FALSE)</f>
        <v>1615</v>
      </c>
      <c r="H2934">
        <f>IF(D2934&lt;=3,VLOOKUP(A2934&amp;D2934,[1]ratio_condo_family!$A:$F,6,FALSE),0)</f>
        <v>0</v>
      </c>
      <c r="I2934">
        <f>VLOOKUP(A2934&amp;3,[1]ratio_condo_family!$A:$F,6,FALSE)</f>
        <v>1.4679027449022439</v>
      </c>
      <c r="J2934">
        <f>VLOOKUP(A2934,[1]ratio_family_bedrooms!$A:$K,9,FALSE)</f>
        <v>1.0588235294117647</v>
      </c>
      <c r="K2934">
        <f>VLOOKUP(A2934,[1]ratio_family_bedrooms!$A:$K,10,FALSE)</f>
        <v>1.2222222222222221</v>
      </c>
      <c r="L2934">
        <f>VLOOKUP(A2934,[1]ratio_family_bedrooms!$A:$K,11,FALSE)</f>
        <v>1.5</v>
      </c>
      <c r="M2934">
        <f t="shared" si="45"/>
        <v>2510.1136937828373</v>
      </c>
    </row>
    <row r="2935" spans="1:13" x14ac:dyDescent="0.2">
      <c r="A2935">
        <v>2015</v>
      </c>
      <c r="B2935">
        <v>10</v>
      </c>
      <c r="C2935" t="s">
        <v>59</v>
      </c>
      <c r="D2935">
        <v>4</v>
      </c>
      <c r="E2935" t="s">
        <v>60</v>
      </c>
      <c r="F2935" t="e">
        <f>VLOOKUP(A2935&amp;B2935&amp;C2935&amp;D2935&amp;E2935,average_median_rates_2_aptFINAL!A:P,16,FALSE)</f>
        <v>#N/A</v>
      </c>
      <c r="G2935">
        <f>VLOOKUP(A2935&amp;B2935&amp;C2935&amp;3&amp;E2935,average_median_rates_2_aptFINAL!A:P,16,FALSE)</f>
        <v>1567</v>
      </c>
      <c r="H2935">
        <f>IF(D2935&lt;=3,VLOOKUP(A2935&amp;D2935,[1]ratio_condo_family!$A:$F,6,FALSE),0)</f>
        <v>0</v>
      </c>
      <c r="I2935">
        <f>VLOOKUP(A2935&amp;3,[1]ratio_condo_family!$A:$F,6,FALSE)</f>
        <v>1.4679027449022439</v>
      </c>
      <c r="J2935">
        <f>VLOOKUP(A2935,[1]ratio_family_bedrooms!$A:$K,9,FALSE)</f>
        <v>1.0588235294117647</v>
      </c>
      <c r="K2935">
        <f>VLOOKUP(A2935,[1]ratio_family_bedrooms!$A:$K,10,FALSE)</f>
        <v>1.2222222222222221</v>
      </c>
      <c r="L2935">
        <f>VLOOKUP(A2935,[1]ratio_family_bedrooms!$A:$K,11,FALSE)</f>
        <v>1.5</v>
      </c>
      <c r="M2935">
        <f t="shared" si="45"/>
        <v>2435.509695453688</v>
      </c>
    </row>
    <row r="2936" spans="1:13" x14ac:dyDescent="0.2">
      <c r="A2936">
        <v>2015</v>
      </c>
      <c r="B2936">
        <v>10</v>
      </c>
      <c r="C2936" t="s">
        <v>59</v>
      </c>
      <c r="D2936">
        <v>5</v>
      </c>
      <c r="E2936" t="s">
        <v>12</v>
      </c>
      <c r="F2936" t="e">
        <f>VLOOKUP(A2936&amp;B2936&amp;C2936&amp;D2936&amp;E2936,average_median_rates_2_aptFINAL!A:P,16,FALSE)</f>
        <v>#N/A</v>
      </c>
      <c r="G2936">
        <f>VLOOKUP(A2936&amp;B2936&amp;C2936&amp;3&amp;E2936,average_median_rates_2_aptFINAL!A:P,16,FALSE)</f>
        <v>3156</v>
      </c>
      <c r="H2936">
        <f>IF(D2936&lt;=3,VLOOKUP(A2936&amp;D2936,[1]ratio_condo_family!$A:$F,6,FALSE),0)</f>
        <v>0</v>
      </c>
      <c r="I2936">
        <f>VLOOKUP(A2936&amp;3,[1]ratio_condo_family!$A:$F,6,FALSE)</f>
        <v>1.4679027449022439</v>
      </c>
      <c r="J2936">
        <f>VLOOKUP(A2936,[1]ratio_family_bedrooms!$A:$K,9,FALSE)</f>
        <v>1.0588235294117647</v>
      </c>
      <c r="K2936">
        <f>VLOOKUP(A2936,[1]ratio_family_bedrooms!$A:$K,10,FALSE)</f>
        <v>1.2222222222222221</v>
      </c>
      <c r="L2936">
        <f>VLOOKUP(A2936,[1]ratio_family_bedrooms!$A:$K,11,FALSE)</f>
        <v>1.5</v>
      </c>
      <c r="M2936">
        <f t="shared" si="45"/>
        <v>5995.2601990619169</v>
      </c>
    </row>
    <row r="2937" spans="1:13" x14ac:dyDescent="0.2">
      <c r="A2937">
        <v>2015</v>
      </c>
      <c r="B2937">
        <v>10</v>
      </c>
      <c r="C2937" t="s">
        <v>59</v>
      </c>
      <c r="D2937">
        <v>5</v>
      </c>
      <c r="E2937" t="s">
        <v>16</v>
      </c>
      <c r="F2937" t="e">
        <f>VLOOKUP(A2937&amp;B2937&amp;C2937&amp;D2937&amp;E2937,average_median_rates_2_aptFINAL!A:P,16,FALSE)</f>
        <v>#N/A</v>
      </c>
      <c r="G2937">
        <f>VLOOKUP(A2937&amp;B2937&amp;C2937&amp;3&amp;E2937,average_median_rates_2_aptFINAL!A:P,16,FALSE)</f>
        <v>2854</v>
      </c>
      <c r="H2937">
        <f>IF(D2937&lt;=3,VLOOKUP(A2937&amp;D2937,[1]ratio_condo_family!$A:$F,6,FALSE),0)</f>
        <v>0</v>
      </c>
      <c r="I2937">
        <f>VLOOKUP(A2937&amp;3,[1]ratio_condo_family!$A:$F,6,FALSE)</f>
        <v>1.4679027449022439</v>
      </c>
      <c r="J2937">
        <f>VLOOKUP(A2937,[1]ratio_family_bedrooms!$A:$K,9,FALSE)</f>
        <v>1.0588235294117647</v>
      </c>
      <c r="K2937">
        <f>VLOOKUP(A2937,[1]ratio_family_bedrooms!$A:$K,10,FALSE)</f>
        <v>1.2222222222222221</v>
      </c>
      <c r="L2937">
        <f>VLOOKUP(A2937,[1]ratio_family_bedrooms!$A:$K,11,FALSE)</f>
        <v>1.5</v>
      </c>
      <c r="M2937">
        <f t="shared" si="45"/>
        <v>5421.5692674660049</v>
      </c>
    </row>
    <row r="2938" spans="1:13" x14ac:dyDescent="0.2">
      <c r="A2938">
        <v>2015</v>
      </c>
      <c r="B2938">
        <v>10</v>
      </c>
      <c r="C2938" t="s">
        <v>59</v>
      </c>
      <c r="D2938">
        <v>5</v>
      </c>
      <c r="E2938" t="s">
        <v>17</v>
      </c>
      <c r="F2938" t="e">
        <f>VLOOKUP(A2938&amp;B2938&amp;C2938&amp;D2938&amp;E2938,average_median_rates_2_aptFINAL!A:P,16,FALSE)</f>
        <v>#N/A</v>
      </c>
      <c r="G2938">
        <f>VLOOKUP(A2938&amp;B2938&amp;C2938&amp;3&amp;E2938,average_median_rates_2_aptFINAL!A:P,16,FALSE)</f>
        <v>2656</v>
      </c>
      <c r="H2938">
        <f>IF(D2938&lt;=3,VLOOKUP(A2938&amp;D2938,[1]ratio_condo_family!$A:$F,6,FALSE),0)</f>
        <v>0</v>
      </c>
      <c r="I2938">
        <f>VLOOKUP(A2938&amp;3,[1]ratio_condo_family!$A:$F,6,FALSE)</f>
        <v>1.4679027449022439</v>
      </c>
      <c r="J2938">
        <f>VLOOKUP(A2938,[1]ratio_family_bedrooms!$A:$K,9,FALSE)</f>
        <v>1.0588235294117647</v>
      </c>
      <c r="K2938">
        <f>VLOOKUP(A2938,[1]ratio_family_bedrooms!$A:$K,10,FALSE)</f>
        <v>1.2222222222222221</v>
      </c>
      <c r="L2938">
        <f>VLOOKUP(A2938,[1]ratio_family_bedrooms!$A:$K,11,FALSE)</f>
        <v>1.5</v>
      </c>
      <c r="M2938">
        <f t="shared" si="45"/>
        <v>5045.4407758898769</v>
      </c>
    </row>
    <row r="2939" spans="1:13" x14ac:dyDescent="0.2">
      <c r="A2939">
        <v>2015</v>
      </c>
      <c r="B2939">
        <v>10</v>
      </c>
      <c r="C2939" t="s">
        <v>59</v>
      </c>
      <c r="D2939">
        <v>5</v>
      </c>
      <c r="E2939" t="s">
        <v>19</v>
      </c>
      <c r="F2939" t="e">
        <f>VLOOKUP(A2939&amp;B2939&amp;C2939&amp;D2939&amp;E2939,average_median_rates_2_aptFINAL!A:P,16,FALSE)</f>
        <v>#N/A</v>
      </c>
      <c r="G2939">
        <f>VLOOKUP(A2939&amp;B2939&amp;C2939&amp;3&amp;E2939,average_median_rates_2_aptFINAL!A:P,16,FALSE)</f>
        <v>2166</v>
      </c>
      <c r="H2939">
        <f>IF(D2939&lt;=3,VLOOKUP(A2939&amp;D2939,[1]ratio_condo_family!$A:$F,6,FALSE),0)</f>
        <v>0</v>
      </c>
      <c r="I2939">
        <f>VLOOKUP(A2939&amp;3,[1]ratio_condo_family!$A:$F,6,FALSE)</f>
        <v>1.4679027449022439</v>
      </c>
      <c r="J2939">
        <f>VLOOKUP(A2939,[1]ratio_family_bedrooms!$A:$K,9,FALSE)</f>
        <v>1.0588235294117647</v>
      </c>
      <c r="K2939">
        <f>VLOOKUP(A2939,[1]ratio_family_bedrooms!$A:$K,10,FALSE)</f>
        <v>1.2222222222222221</v>
      </c>
      <c r="L2939">
        <f>VLOOKUP(A2939,[1]ratio_family_bedrooms!$A:$K,11,FALSE)</f>
        <v>1.5</v>
      </c>
      <c r="M2939">
        <f t="shared" si="45"/>
        <v>4114.6177411812778</v>
      </c>
    </row>
    <row r="2940" spans="1:13" x14ac:dyDescent="0.2">
      <c r="A2940">
        <v>2015</v>
      </c>
      <c r="B2940">
        <v>10</v>
      </c>
      <c r="C2940" t="s">
        <v>59</v>
      </c>
      <c r="D2940">
        <v>5</v>
      </c>
      <c r="E2940" t="s">
        <v>20</v>
      </c>
      <c r="F2940" t="e">
        <f>VLOOKUP(A2940&amp;B2940&amp;C2940&amp;D2940&amp;E2940,average_median_rates_2_aptFINAL!A:P,16,FALSE)</f>
        <v>#N/A</v>
      </c>
      <c r="G2940">
        <f>VLOOKUP(A2940&amp;B2940&amp;C2940&amp;3&amp;E2940,average_median_rates_2_aptFINAL!A:P,16,FALSE)</f>
        <v>2978</v>
      </c>
      <c r="H2940">
        <f>IF(D2940&lt;=3,VLOOKUP(A2940&amp;D2940,[1]ratio_condo_family!$A:$F,6,FALSE),0)</f>
        <v>0</v>
      </c>
      <c r="I2940">
        <f>VLOOKUP(A2940&amp;3,[1]ratio_condo_family!$A:$F,6,FALSE)</f>
        <v>1.4679027449022439</v>
      </c>
      <c r="J2940">
        <f>VLOOKUP(A2940,[1]ratio_family_bedrooms!$A:$K,9,FALSE)</f>
        <v>1.0588235294117647</v>
      </c>
      <c r="K2940">
        <f>VLOOKUP(A2940,[1]ratio_family_bedrooms!$A:$K,10,FALSE)</f>
        <v>1.2222222222222221</v>
      </c>
      <c r="L2940">
        <f>VLOOKUP(A2940,[1]ratio_family_bedrooms!$A:$K,11,FALSE)</f>
        <v>1.5</v>
      </c>
      <c r="M2940">
        <f t="shared" si="45"/>
        <v>5657.1244844126704</v>
      </c>
    </row>
    <row r="2941" spans="1:13" x14ac:dyDescent="0.2">
      <c r="A2941">
        <v>2015</v>
      </c>
      <c r="B2941">
        <v>10</v>
      </c>
      <c r="C2941" t="s">
        <v>59</v>
      </c>
      <c r="D2941">
        <v>5</v>
      </c>
      <c r="E2941" t="s">
        <v>21</v>
      </c>
      <c r="F2941" t="e">
        <f>VLOOKUP(A2941&amp;B2941&amp;C2941&amp;D2941&amp;E2941,average_median_rates_2_aptFINAL!A:P,16,FALSE)</f>
        <v>#N/A</v>
      </c>
      <c r="G2941">
        <f>VLOOKUP(A2941&amp;B2941&amp;C2941&amp;3&amp;E2941,average_median_rates_2_aptFINAL!A:P,16,FALSE)</f>
        <v>2470</v>
      </c>
      <c r="H2941">
        <f>IF(D2941&lt;=3,VLOOKUP(A2941&amp;D2941,[1]ratio_condo_family!$A:$F,6,FALSE),0)</f>
        <v>0</v>
      </c>
      <c r="I2941">
        <f>VLOOKUP(A2941&amp;3,[1]ratio_condo_family!$A:$F,6,FALSE)</f>
        <v>1.4679027449022439</v>
      </c>
      <c r="J2941">
        <f>VLOOKUP(A2941,[1]ratio_family_bedrooms!$A:$K,9,FALSE)</f>
        <v>1.0588235294117647</v>
      </c>
      <c r="K2941">
        <f>VLOOKUP(A2941,[1]ratio_family_bedrooms!$A:$K,10,FALSE)</f>
        <v>1.2222222222222221</v>
      </c>
      <c r="L2941">
        <f>VLOOKUP(A2941,[1]ratio_family_bedrooms!$A:$K,11,FALSE)</f>
        <v>1.5</v>
      </c>
      <c r="M2941">
        <f t="shared" si="45"/>
        <v>4692.1079504698782</v>
      </c>
    </row>
    <row r="2942" spans="1:13" x14ac:dyDescent="0.2">
      <c r="A2942">
        <v>2015</v>
      </c>
      <c r="B2942">
        <v>10</v>
      </c>
      <c r="C2942" t="s">
        <v>59</v>
      </c>
      <c r="D2942">
        <v>5</v>
      </c>
      <c r="E2942" t="s">
        <v>23</v>
      </c>
      <c r="F2942" t="e">
        <f>VLOOKUP(A2942&amp;B2942&amp;C2942&amp;D2942&amp;E2942,average_median_rates_2_aptFINAL!A:P,16,FALSE)</f>
        <v>#N/A</v>
      </c>
      <c r="G2942">
        <f>VLOOKUP(A2942&amp;B2942&amp;C2942&amp;3&amp;E2942,average_median_rates_2_aptFINAL!A:P,16,FALSE)</f>
        <v>1269</v>
      </c>
      <c r="H2942">
        <f>IF(D2942&lt;=3,VLOOKUP(A2942&amp;D2942,[1]ratio_condo_family!$A:$F,6,FALSE),0)</f>
        <v>0</v>
      </c>
      <c r="I2942">
        <f>VLOOKUP(A2942&amp;3,[1]ratio_condo_family!$A:$F,6,FALSE)</f>
        <v>1.4679027449022439</v>
      </c>
      <c r="J2942">
        <f>VLOOKUP(A2942,[1]ratio_family_bedrooms!$A:$K,9,FALSE)</f>
        <v>1.0588235294117647</v>
      </c>
      <c r="K2942">
        <f>VLOOKUP(A2942,[1]ratio_family_bedrooms!$A:$K,10,FALSE)</f>
        <v>1.2222222222222221</v>
      </c>
      <c r="L2942">
        <f>VLOOKUP(A2942,[1]ratio_family_bedrooms!$A:$K,11,FALSE)</f>
        <v>1.5</v>
      </c>
      <c r="M2942">
        <f t="shared" si="45"/>
        <v>2410.6416960106376</v>
      </c>
    </row>
    <row r="2943" spans="1:13" x14ac:dyDescent="0.2">
      <c r="A2943">
        <v>2015</v>
      </c>
      <c r="B2943">
        <v>10</v>
      </c>
      <c r="C2943" t="s">
        <v>59</v>
      </c>
      <c r="D2943">
        <v>5</v>
      </c>
      <c r="E2943" t="s">
        <v>24</v>
      </c>
      <c r="F2943" t="e">
        <f>VLOOKUP(A2943&amp;B2943&amp;C2943&amp;D2943&amp;E2943,average_median_rates_2_aptFINAL!A:P,16,FALSE)</f>
        <v>#N/A</v>
      </c>
      <c r="G2943">
        <f>VLOOKUP(A2943&amp;B2943&amp;C2943&amp;3&amp;E2943,average_median_rates_2_aptFINAL!A:P,16,FALSE)</f>
        <v>1619</v>
      </c>
      <c r="H2943">
        <f>IF(D2943&lt;=3,VLOOKUP(A2943&amp;D2943,[1]ratio_condo_family!$A:$F,6,FALSE),0)</f>
        <v>0</v>
      </c>
      <c r="I2943">
        <f>VLOOKUP(A2943&amp;3,[1]ratio_condo_family!$A:$F,6,FALSE)</f>
        <v>1.4679027449022439</v>
      </c>
      <c r="J2943">
        <f>VLOOKUP(A2943,[1]ratio_family_bedrooms!$A:$K,9,FALSE)</f>
        <v>1.0588235294117647</v>
      </c>
      <c r="K2943">
        <f>VLOOKUP(A2943,[1]ratio_family_bedrooms!$A:$K,10,FALSE)</f>
        <v>1.2222222222222221</v>
      </c>
      <c r="L2943">
        <f>VLOOKUP(A2943,[1]ratio_family_bedrooms!$A:$K,11,FALSE)</f>
        <v>1.5</v>
      </c>
      <c r="M2943">
        <f t="shared" si="45"/>
        <v>3075.5152922310654</v>
      </c>
    </row>
    <row r="2944" spans="1:13" x14ac:dyDescent="0.2">
      <c r="A2944">
        <v>2015</v>
      </c>
      <c r="B2944">
        <v>10</v>
      </c>
      <c r="C2944" t="s">
        <v>59</v>
      </c>
      <c r="D2944">
        <v>5</v>
      </c>
      <c r="E2944" t="s">
        <v>25</v>
      </c>
      <c r="F2944" t="e">
        <f>VLOOKUP(A2944&amp;B2944&amp;C2944&amp;D2944&amp;E2944,average_median_rates_2_aptFINAL!A:P,16,FALSE)</f>
        <v>#N/A</v>
      </c>
      <c r="G2944">
        <f>VLOOKUP(A2944&amp;B2944&amp;C2944&amp;3&amp;E2944,average_median_rates_2_aptFINAL!A:P,16,FALSE)</f>
        <v>1319</v>
      </c>
      <c r="H2944">
        <f>IF(D2944&lt;=3,VLOOKUP(A2944&amp;D2944,[1]ratio_condo_family!$A:$F,6,FALSE),0)</f>
        <v>0</v>
      </c>
      <c r="I2944">
        <f>VLOOKUP(A2944&amp;3,[1]ratio_condo_family!$A:$F,6,FALSE)</f>
        <v>1.4679027449022439</v>
      </c>
      <c r="J2944">
        <f>VLOOKUP(A2944,[1]ratio_family_bedrooms!$A:$K,9,FALSE)</f>
        <v>1.0588235294117647</v>
      </c>
      <c r="K2944">
        <f>VLOOKUP(A2944,[1]ratio_family_bedrooms!$A:$K,10,FALSE)</f>
        <v>1.2222222222222221</v>
      </c>
      <c r="L2944">
        <f>VLOOKUP(A2944,[1]ratio_family_bedrooms!$A:$K,11,FALSE)</f>
        <v>1.5</v>
      </c>
      <c r="M2944">
        <f t="shared" si="45"/>
        <v>2505.6236383278415</v>
      </c>
    </row>
    <row r="2945" spans="1:13" x14ac:dyDescent="0.2">
      <c r="A2945">
        <v>2015</v>
      </c>
      <c r="B2945">
        <v>10</v>
      </c>
      <c r="C2945" t="s">
        <v>59</v>
      </c>
      <c r="D2945">
        <v>5</v>
      </c>
      <c r="E2945" t="s">
        <v>26</v>
      </c>
      <c r="F2945" t="e">
        <f>VLOOKUP(A2945&amp;B2945&amp;C2945&amp;D2945&amp;E2945,average_median_rates_2_aptFINAL!A:P,16,FALSE)</f>
        <v>#N/A</v>
      </c>
      <c r="G2945">
        <f>VLOOKUP(A2945&amp;B2945&amp;C2945&amp;3&amp;E2945,average_median_rates_2_aptFINAL!A:P,16,FALSE)</f>
        <v>1235</v>
      </c>
      <c r="H2945">
        <f>IF(D2945&lt;=3,VLOOKUP(A2945&amp;D2945,[1]ratio_condo_family!$A:$F,6,FALSE),0)</f>
        <v>0</v>
      </c>
      <c r="I2945">
        <f>VLOOKUP(A2945&amp;3,[1]ratio_condo_family!$A:$F,6,FALSE)</f>
        <v>1.4679027449022439</v>
      </c>
      <c r="J2945">
        <f>VLOOKUP(A2945,[1]ratio_family_bedrooms!$A:$K,9,FALSE)</f>
        <v>1.0588235294117647</v>
      </c>
      <c r="K2945">
        <f>VLOOKUP(A2945,[1]ratio_family_bedrooms!$A:$K,10,FALSE)</f>
        <v>1.2222222222222221</v>
      </c>
      <c r="L2945">
        <f>VLOOKUP(A2945,[1]ratio_family_bedrooms!$A:$K,11,FALSE)</f>
        <v>1.5</v>
      </c>
      <c r="M2945">
        <f t="shared" si="45"/>
        <v>2346.0539752349391</v>
      </c>
    </row>
    <row r="2946" spans="1:13" x14ac:dyDescent="0.2">
      <c r="A2946">
        <v>2015</v>
      </c>
      <c r="B2946">
        <v>10</v>
      </c>
      <c r="C2946" t="s">
        <v>59</v>
      </c>
      <c r="D2946">
        <v>5</v>
      </c>
      <c r="E2946" t="s">
        <v>27</v>
      </c>
      <c r="F2946" t="e">
        <f>VLOOKUP(A2946&amp;B2946&amp;C2946&amp;D2946&amp;E2946,average_median_rates_2_aptFINAL!A:P,16,FALSE)</f>
        <v>#N/A</v>
      </c>
      <c r="G2946">
        <f>VLOOKUP(A2946&amp;B2946&amp;C2946&amp;3&amp;E2946,average_median_rates_2_aptFINAL!A:P,16,FALSE)</f>
        <v>2510</v>
      </c>
      <c r="H2946">
        <f>IF(D2946&lt;=3,VLOOKUP(A2946&amp;D2946,[1]ratio_condo_family!$A:$F,6,FALSE),0)</f>
        <v>0</v>
      </c>
      <c r="I2946">
        <f>VLOOKUP(A2946&amp;3,[1]ratio_condo_family!$A:$F,6,FALSE)</f>
        <v>1.4679027449022439</v>
      </c>
      <c r="J2946">
        <f>VLOOKUP(A2946,[1]ratio_family_bedrooms!$A:$K,9,FALSE)</f>
        <v>1.0588235294117647</v>
      </c>
      <c r="K2946">
        <f>VLOOKUP(A2946,[1]ratio_family_bedrooms!$A:$K,10,FALSE)</f>
        <v>1.2222222222222221</v>
      </c>
      <c r="L2946">
        <f>VLOOKUP(A2946,[1]ratio_family_bedrooms!$A:$K,11,FALSE)</f>
        <v>1.5</v>
      </c>
      <c r="M2946">
        <f t="shared" si="45"/>
        <v>4768.0935043236414</v>
      </c>
    </row>
    <row r="2947" spans="1:13" x14ac:dyDescent="0.2">
      <c r="A2947">
        <v>2015</v>
      </c>
      <c r="B2947">
        <v>10</v>
      </c>
      <c r="C2947" t="s">
        <v>59</v>
      </c>
      <c r="D2947">
        <v>5</v>
      </c>
      <c r="E2947" t="s">
        <v>28</v>
      </c>
      <c r="F2947" t="e">
        <f>VLOOKUP(A2947&amp;B2947&amp;C2947&amp;D2947&amp;E2947,average_median_rates_2_aptFINAL!A:P,16,FALSE)</f>
        <v>#N/A</v>
      </c>
      <c r="G2947">
        <f>VLOOKUP(A2947&amp;B2947&amp;C2947&amp;3&amp;E2947,average_median_rates_2_aptFINAL!A:P,16,FALSE)</f>
        <v>1638</v>
      </c>
      <c r="H2947">
        <f>IF(D2947&lt;=3,VLOOKUP(A2947&amp;D2947,[1]ratio_condo_family!$A:$F,6,FALSE),0)</f>
        <v>0</v>
      </c>
      <c r="I2947">
        <f>VLOOKUP(A2947&amp;3,[1]ratio_condo_family!$A:$F,6,FALSE)</f>
        <v>1.4679027449022439</v>
      </c>
      <c r="J2947">
        <f>VLOOKUP(A2947,[1]ratio_family_bedrooms!$A:$K,9,FALSE)</f>
        <v>1.0588235294117647</v>
      </c>
      <c r="K2947">
        <f>VLOOKUP(A2947,[1]ratio_family_bedrooms!$A:$K,10,FALSE)</f>
        <v>1.2222222222222221</v>
      </c>
      <c r="L2947">
        <f>VLOOKUP(A2947,[1]ratio_family_bedrooms!$A:$K,11,FALSE)</f>
        <v>1.5</v>
      </c>
      <c r="M2947">
        <f t="shared" ref="M2947:M3010" si="46">IF(D2947&lt;=3,F2947*H2947,IF(D2947=4,G2947*I2947*J2947,IF(D2947=5,G2947*I2947*J2947*K2947,IF(D2947=6,G2947*I2947*J2947*K2947*L2947,0))))</f>
        <v>3111.6084303116036</v>
      </c>
    </row>
    <row r="2948" spans="1:13" x14ac:dyDescent="0.2">
      <c r="A2948">
        <v>2015</v>
      </c>
      <c r="B2948">
        <v>10</v>
      </c>
      <c r="C2948" t="s">
        <v>59</v>
      </c>
      <c r="D2948">
        <v>5</v>
      </c>
      <c r="E2948" t="s">
        <v>29</v>
      </c>
      <c r="F2948" t="e">
        <f>VLOOKUP(A2948&amp;B2948&amp;C2948&amp;D2948&amp;E2948,average_median_rates_2_aptFINAL!A:P,16,FALSE)</f>
        <v>#N/A</v>
      </c>
      <c r="G2948">
        <f>VLOOKUP(A2948&amp;B2948&amp;C2948&amp;3&amp;E2948,average_median_rates_2_aptFINAL!A:P,16,FALSE)</f>
        <v>1270</v>
      </c>
      <c r="H2948">
        <f>IF(D2948&lt;=3,VLOOKUP(A2948&amp;D2948,[1]ratio_condo_family!$A:$F,6,FALSE),0)</f>
        <v>0</v>
      </c>
      <c r="I2948">
        <f>VLOOKUP(A2948&amp;3,[1]ratio_condo_family!$A:$F,6,FALSE)</f>
        <v>1.4679027449022439</v>
      </c>
      <c r="J2948">
        <f>VLOOKUP(A2948,[1]ratio_family_bedrooms!$A:$K,9,FALSE)</f>
        <v>1.0588235294117647</v>
      </c>
      <c r="K2948">
        <f>VLOOKUP(A2948,[1]ratio_family_bedrooms!$A:$K,10,FALSE)</f>
        <v>1.2222222222222221</v>
      </c>
      <c r="L2948">
        <f>VLOOKUP(A2948,[1]ratio_family_bedrooms!$A:$K,11,FALSE)</f>
        <v>1.5</v>
      </c>
      <c r="M2948">
        <f t="shared" si="46"/>
        <v>2412.5413348569823</v>
      </c>
    </row>
    <row r="2949" spans="1:13" x14ac:dyDescent="0.2">
      <c r="A2949">
        <v>2015</v>
      </c>
      <c r="B2949">
        <v>10</v>
      </c>
      <c r="C2949" t="s">
        <v>59</v>
      </c>
      <c r="D2949">
        <v>5</v>
      </c>
      <c r="E2949" t="s">
        <v>31</v>
      </c>
      <c r="F2949" t="e">
        <f>VLOOKUP(A2949&amp;B2949&amp;C2949&amp;D2949&amp;E2949,average_median_rates_2_aptFINAL!A:P,16,FALSE)</f>
        <v>#N/A</v>
      </c>
      <c r="G2949">
        <f>VLOOKUP(A2949&amp;B2949&amp;C2949&amp;3&amp;E2949,average_median_rates_2_aptFINAL!A:P,16,FALSE)</f>
        <v>1427</v>
      </c>
      <c r="H2949">
        <f>IF(D2949&lt;=3,VLOOKUP(A2949&amp;D2949,[1]ratio_condo_family!$A:$F,6,FALSE),0)</f>
        <v>0</v>
      </c>
      <c r="I2949">
        <f>VLOOKUP(A2949&amp;3,[1]ratio_condo_family!$A:$F,6,FALSE)</f>
        <v>1.4679027449022439</v>
      </c>
      <c r="J2949">
        <f>VLOOKUP(A2949,[1]ratio_family_bedrooms!$A:$K,9,FALSE)</f>
        <v>1.0588235294117647</v>
      </c>
      <c r="K2949">
        <f>VLOOKUP(A2949,[1]ratio_family_bedrooms!$A:$K,10,FALSE)</f>
        <v>1.2222222222222221</v>
      </c>
      <c r="L2949">
        <f>VLOOKUP(A2949,[1]ratio_family_bedrooms!$A:$K,11,FALSE)</f>
        <v>1.5</v>
      </c>
      <c r="M2949">
        <f t="shared" si="46"/>
        <v>2710.7846337330025</v>
      </c>
    </row>
    <row r="2950" spans="1:13" x14ac:dyDescent="0.2">
      <c r="A2950">
        <v>2015</v>
      </c>
      <c r="B2950">
        <v>10</v>
      </c>
      <c r="C2950" t="s">
        <v>59</v>
      </c>
      <c r="D2950">
        <v>5</v>
      </c>
      <c r="E2950" t="s">
        <v>32</v>
      </c>
      <c r="F2950" t="e">
        <f>VLOOKUP(A2950&amp;B2950&amp;C2950&amp;D2950&amp;E2950,average_median_rates_2_aptFINAL!A:P,16,FALSE)</f>
        <v>#N/A</v>
      </c>
      <c r="G2950">
        <f>VLOOKUP(A2950&amp;B2950&amp;C2950&amp;3&amp;E2950,average_median_rates_2_aptFINAL!A:P,16,FALSE)</f>
        <v>1478</v>
      </c>
      <c r="H2950">
        <f>IF(D2950&lt;=3,VLOOKUP(A2950&amp;D2950,[1]ratio_condo_family!$A:$F,6,FALSE),0)</f>
        <v>0</v>
      </c>
      <c r="I2950">
        <f>VLOOKUP(A2950&amp;3,[1]ratio_condo_family!$A:$F,6,FALSE)</f>
        <v>1.4679027449022439</v>
      </c>
      <c r="J2950">
        <f>VLOOKUP(A2950,[1]ratio_family_bedrooms!$A:$K,9,FALSE)</f>
        <v>1.0588235294117647</v>
      </c>
      <c r="K2950">
        <f>VLOOKUP(A2950,[1]ratio_family_bedrooms!$A:$K,10,FALSE)</f>
        <v>1.2222222222222221</v>
      </c>
      <c r="L2950">
        <f>VLOOKUP(A2950,[1]ratio_family_bedrooms!$A:$K,11,FALSE)</f>
        <v>1.5</v>
      </c>
      <c r="M2950">
        <f t="shared" si="46"/>
        <v>2807.6662148965506</v>
      </c>
    </row>
    <row r="2951" spans="1:13" x14ac:dyDescent="0.2">
      <c r="A2951">
        <v>2015</v>
      </c>
      <c r="B2951">
        <v>10</v>
      </c>
      <c r="C2951" t="s">
        <v>59</v>
      </c>
      <c r="D2951">
        <v>5</v>
      </c>
      <c r="E2951" t="s">
        <v>33</v>
      </c>
      <c r="F2951" t="e">
        <f>VLOOKUP(A2951&amp;B2951&amp;C2951&amp;D2951&amp;E2951,average_median_rates_2_aptFINAL!A:P,16,FALSE)</f>
        <v>#N/A</v>
      </c>
      <c r="G2951">
        <f>VLOOKUP(A2951&amp;B2951&amp;C2951&amp;3&amp;E2951,average_median_rates_2_aptFINAL!A:P,16,FALSE)</f>
        <v>2150.1886333211651</v>
      </c>
      <c r="H2951">
        <f>IF(D2951&lt;=3,VLOOKUP(A2951&amp;D2951,[1]ratio_condo_family!$A:$F,6,FALSE),0)</f>
        <v>0</v>
      </c>
      <c r="I2951">
        <f>VLOOKUP(A2951&amp;3,[1]ratio_condo_family!$A:$F,6,FALSE)</f>
        <v>1.4679027449022439</v>
      </c>
      <c r="J2951">
        <f>VLOOKUP(A2951,[1]ratio_family_bedrooms!$A:$K,9,FALSE)</f>
        <v>1.0588235294117647</v>
      </c>
      <c r="K2951">
        <f>VLOOKUP(A2951,[1]ratio_family_bedrooms!$A:$K,10,FALSE)</f>
        <v>1.2222222222222221</v>
      </c>
      <c r="L2951">
        <f>VLOOKUP(A2951,[1]ratio_family_bedrooms!$A:$K,11,FALSE)</f>
        <v>1.5</v>
      </c>
      <c r="M2951">
        <f t="shared" si="46"/>
        <v>4084.5818548243728</v>
      </c>
    </row>
    <row r="2952" spans="1:13" x14ac:dyDescent="0.2">
      <c r="A2952">
        <v>2015</v>
      </c>
      <c r="B2952">
        <v>10</v>
      </c>
      <c r="C2952" t="s">
        <v>59</v>
      </c>
      <c r="D2952">
        <v>5</v>
      </c>
      <c r="E2952" t="s">
        <v>34</v>
      </c>
      <c r="F2952" t="e">
        <f>VLOOKUP(A2952&amp;B2952&amp;C2952&amp;D2952&amp;E2952,average_median_rates_2_aptFINAL!A:P,16,FALSE)</f>
        <v>#N/A</v>
      </c>
      <c r="G2952">
        <f>VLOOKUP(A2952&amp;B2952&amp;C2952&amp;3&amp;E2952,average_median_rates_2_aptFINAL!A:P,16,FALSE)</f>
        <v>1542</v>
      </c>
      <c r="H2952">
        <f>IF(D2952&lt;=3,VLOOKUP(A2952&amp;D2952,[1]ratio_condo_family!$A:$F,6,FALSE),0)</f>
        <v>0</v>
      </c>
      <c r="I2952">
        <f>VLOOKUP(A2952&amp;3,[1]ratio_condo_family!$A:$F,6,FALSE)</f>
        <v>1.4679027449022439</v>
      </c>
      <c r="J2952">
        <f>VLOOKUP(A2952,[1]ratio_family_bedrooms!$A:$K,9,FALSE)</f>
        <v>1.0588235294117647</v>
      </c>
      <c r="K2952">
        <f>VLOOKUP(A2952,[1]ratio_family_bedrooms!$A:$K,10,FALSE)</f>
        <v>1.2222222222222221</v>
      </c>
      <c r="L2952">
        <f>VLOOKUP(A2952,[1]ratio_family_bedrooms!$A:$K,11,FALSE)</f>
        <v>1.5</v>
      </c>
      <c r="M2952">
        <f t="shared" si="46"/>
        <v>2929.2431010625714</v>
      </c>
    </row>
    <row r="2953" spans="1:13" x14ac:dyDescent="0.2">
      <c r="A2953">
        <v>2015</v>
      </c>
      <c r="B2953">
        <v>10</v>
      </c>
      <c r="C2953" t="s">
        <v>59</v>
      </c>
      <c r="D2953">
        <v>5</v>
      </c>
      <c r="E2953" t="s">
        <v>35</v>
      </c>
      <c r="F2953" t="e">
        <f>VLOOKUP(A2953&amp;B2953&amp;C2953&amp;D2953&amp;E2953,average_median_rates_2_aptFINAL!A:P,16,FALSE)</f>
        <v>#N/A</v>
      </c>
      <c r="G2953">
        <f>VLOOKUP(A2953&amp;B2953&amp;C2953&amp;3&amp;E2953,average_median_rates_2_aptFINAL!A:P,16,FALSE)</f>
        <v>3485</v>
      </c>
      <c r="H2953">
        <f>IF(D2953&lt;=3,VLOOKUP(A2953&amp;D2953,[1]ratio_condo_family!$A:$F,6,FALSE),0)</f>
        <v>0</v>
      </c>
      <c r="I2953">
        <f>VLOOKUP(A2953&amp;3,[1]ratio_condo_family!$A:$F,6,FALSE)</f>
        <v>1.4679027449022439</v>
      </c>
      <c r="J2953">
        <f>VLOOKUP(A2953,[1]ratio_family_bedrooms!$A:$K,9,FALSE)</f>
        <v>1.0588235294117647</v>
      </c>
      <c r="K2953">
        <f>VLOOKUP(A2953,[1]ratio_family_bedrooms!$A:$K,10,FALSE)</f>
        <v>1.2222222222222221</v>
      </c>
      <c r="L2953">
        <f>VLOOKUP(A2953,[1]ratio_family_bedrooms!$A:$K,11,FALSE)</f>
        <v>1.5</v>
      </c>
      <c r="M2953">
        <f t="shared" si="46"/>
        <v>6620.2413795091206</v>
      </c>
    </row>
    <row r="2954" spans="1:13" x14ac:dyDescent="0.2">
      <c r="A2954">
        <v>2015</v>
      </c>
      <c r="B2954">
        <v>10</v>
      </c>
      <c r="C2954" t="s">
        <v>59</v>
      </c>
      <c r="D2954">
        <v>5</v>
      </c>
      <c r="E2954" t="s">
        <v>36</v>
      </c>
      <c r="F2954" t="e">
        <f>VLOOKUP(A2954&amp;B2954&amp;C2954&amp;D2954&amp;E2954,average_median_rates_2_aptFINAL!A:P,16,FALSE)</f>
        <v>#N/A</v>
      </c>
      <c r="G2954">
        <f>VLOOKUP(A2954&amp;B2954&amp;C2954&amp;3&amp;E2954,average_median_rates_2_aptFINAL!A:P,16,FALSE)</f>
        <v>1596</v>
      </c>
      <c r="H2954">
        <f>IF(D2954&lt;=3,VLOOKUP(A2954&amp;D2954,[1]ratio_condo_family!$A:$F,6,FALSE),0)</f>
        <v>0</v>
      </c>
      <c r="I2954">
        <f>VLOOKUP(A2954&amp;3,[1]ratio_condo_family!$A:$F,6,FALSE)</f>
        <v>1.4679027449022439</v>
      </c>
      <c r="J2954">
        <f>VLOOKUP(A2954,[1]ratio_family_bedrooms!$A:$K,9,FALSE)</f>
        <v>1.0588235294117647</v>
      </c>
      <c r="K2954">
        <f>VLOOKUP(A2954,[1]ratio_family_bedrooms!$A:$K,10,FALSE)</f>
        <v>1.2222222222222221</v>
      </c>
      <c r="L2954">
        <f>VLOOKUP(A2954,[1]ratio_family_bedrooms!$A:$K,11,FALSE)</f>
        <v>1.5</v>
      </c>
      <c r="M2954">
        <f t="shared" si="46"/>
        <v>3031.8235987651515</v>
      </c>
    </row>
    <row r="2955" spans="1:13" x14ac:dyDescent="0.2">
      <c r="A2955">
        <v>2015</v>
      </c>
      <c r="B2955">
        <v>10</v>
      </c>
      <c r="C2955" t="s">
        <v>59</v>
      </c>
      <c r="D2955">
        <v>5</v>
      </c>
      <c r="E2955" t="s">
        <v>37</v>
      </c>
      <c r="F2955" t="e">
        <f>VLOOKUP(A2955&amp;B2955&amp;C2955&amp;D2955&amp;E2955,average_median_rates_2_aptFINAL!A:P,16,FALSE)</f>
        <v>#N/A</v>
      </c>
      <c r="G2955">
        <f>VLOOKUP(A2955&amp;B2955&amp;C2955&amp;3&amp;E2955,average_median_rates_2_aptFINAL!A:P,16,FALSE)</f>
        <v>1194</v>
      </c>
      <c r="H2955">
        <f>IF(D2955&lt;=3,VLOOKUP(A2955&amp;D2955,[1]ratio_condo_family!$A:$F,6,FALSE),0)</f>
        <v>0</v>
      </c>
      <c r="I2955">
        <f>VLOOKUP(A2955&amp;3,[1]ratio_condo_family!$A:$F,6,FALSE)</f>
        <v>1.4679027449022439</v>
      </c>
      <c r="J2955">
        <f>VLOOKUP(A2955,[1]ratio_family_bedrooms!$A:$K,9,FALSE)</f>
        <v>1.0588235294117647</v>
      </c>
      <c r="K2955">
        <f>VLOOKUP(A2955,[1]ratio_family_bedrooms!$A:$K,10,FALSE)</f>
        <v>1.2222222222222221</v>
      </c>
      <c r="L2955">
        <f>VLOOKUP(A2955,[1]ratio_family_bedrooms!$A:$K,11,FALSE)</f>
        <v>1.5</v>
      </c>
      <c r="M2955">
        <f t="shared" si="46"/>
        <v>2268.1687825348317</v>
      </c>
    </row>
    <row r="2956" spans="1:13" x14ac:dyDescent="0.2">
      <c r="A2956">
        <v>2015</v>
      </c>
      <c r="B2956">
        <v>10</v>
      </c>
      <c r="C2956" t="s">
        <v>59</v>
      </c>
      <c r="D2956">
        <v>5</v>
      </c>
      <c r="E2956" t="s">
        <v>38</v>
      </c>
      <c r="F2956" t="e">
        <f>VLOOKUP(A2956&amp;B2956&amp;C2956&amp;D2956&amp;E2956,average_median_rates_2_aptFINAL!A:P,16,FALSE)</f>
        <v>#N/A</v>
      </c>
      <c r="G2956">
        <f>VLOOKUP(A2956&amp;B2956&amp;C2956&amp;3&amp;E2956,average_median_rates_2_aptFINAL!A:P,16,FALSE)</f>
        <v>1098</v>
      </c>
      <c r="H2956">
        <f>IF(D2956&lt;=3,VLOOKUP(A2956&amp;D2956,[1]ratio_condo_family!$A:$F,6,FALSE),0)</f>
        <v>0</v>
      </c>
      <c r="I2956">
        <f>VLOOKUP(A2956&amp;3,[1]ratio_condo_family!$A:$F,6,FALSE)</f>
        <v>1.4679027449022439</v>
      </c>
      <c r="J2956">
        <f>VLOOKUP(A2956,[1]ratio_family_bedrooms!$A:$K,9,FALSE)</f>
        <v>1.0588235294117647</v>
      </c>
      <c r="K2956">
        <f>VLOOKUP(A2956,[1]ratio_family_bedrooms!$A:$K,10,FALSE)</f>
        <v>1.2222222222222221</v>
      </c>
      <c r="L2956">
        <f>VLOOKUP(A2956,[1]ratio_family_bedrooms!$A:$K,11,FALSE)</f>
        <v>1.5</v>
      </c>
      <c r="M2956">
        <f t="shared" si="46"/>
        <v>2085.8034532858001</v>
      </c>
    </row>
    <row r="2957" spans="1:13" x14ac:dyDescent="0.2">
      <c r="A2957">
        <v>2015</v>
      </c>
      <c r="B2957">
        <v>10</v>
      </c>
      <c r="C2957" t="s">
        <v>59</v>
      </c>
      <c r="D2957">
        <v>5</v>
      </c>
      <c r="E2957" t="s">
        <v>39</v>
      </c>
      <c r="F2957" t="e">
        <f>VLOOKUP(A2957&amp;B2957&amp;C2957&amp;D2957&amp;E2957,average_median_rates_2_aptFINAL!A:P,16,FALSE)</f>
        <v>#N/A</v>
      </c>
      <c r="G2957">
        <f>VLOOKUP(A2957&amp;B2957&amp;C2957&amp;3&amp;E2957,average_median_rates_2_aptFINAL!A:P,16,FALSE)</f>
        <v>1592</v>
      </c>
      <c r="H2957">
        <f>IF(D2957&lt;=3,VLOOKUP(A2957&amp;D2957,[1]ratio_condo_family!$A:$F,6,FALSE),0)</f>
        <v>0</v>
      </c>
      <c r="I2957">
        <f>VLOOKUP(A2957&amp;3,[1]ratio_condo_family!$A:$F,6,FALSE)</f>
        <v>1.4679027449022439</v>
      </c>
      <c r="J2957">
        <f>VLOOKUP(A2957,[1]ratio_family_bedrooms!$A:$K,9,FALSE)</f>
        <v>1.0588235294117647</v>
      </c>
      <c r="K2957">
        <f>VLOOKUP(A2957,[1]ratio_family_bedrooms!$A:$K,10,FALSE)</f>
        <v>1.2222222222222221</v>
      </c>
      <c r="L2957">
        <f>VLOOKUP(A2957,[1]ratio_family_bedrooms!$A:$K,11,FALSE)</f>
        <v>1.5</v>
      </c>
      <c r="M2957">
        <f t="shared" si="46"/>
        <v>3024.2250433797758</v>
      </c>
    </row>
    <row r="2958" spans="1:13" x14ac:dyDescent="0.2">
      <c r="A2958">
        <v>2015</v>
      </c>
      <c r="B2958">
        <v>10</v>
      </c>
      <c r="C2958" t="s">
        <v>59</v>
      </c>
      <c r="D2958">
        <v>5</v>
      </c>
      <c r="E2958" t="s">
        <v>40</v>
      </c>
      <c r="F2958" t="e">
        <f>VLOOKUP(A2958&amp;B2958&amp;C2958&amp;D2958&amp;E2958,average_median_rates_2_aptFINAL!A:P,16,FALSE)</f>
        <v>#N/A</v>
      </c>
      <c r="G2958">
        <f>VLOOKUP(A2958&amp;B2958&amp;C2958&amp;3&amp;E2958,average_median_rates_2_aptFINAL!A:P,16,FALSE)</f>
        <v>1137</v>
      </c>
      <c r="H2958">
        <f>IF(D2958&lt;=3,VLOOKUP(A2958&amp;D2958,[1]ratio_condo_family!$A:$F,6,FALSE),0)</f>
        <v>0</v>
      </c>
      <c r="I2958">
        <f>VLOOKUP(A2958&amp;3,[1]ratio_condo_family!$A:$F,6,FALSE)</f>
        <v>1.4679027449022439</v>
      </c>
      <c r="J2958">
        <f>VLOOKUP(A2958,[1]ratio_family_bedrooms!$A:$K,9,FALSE)</f>
        <v>1.0588235294117647</v>
      </c>
      <c r="K2958">
        <f>VLOOKUP(A2958,[1]ratio_family_bedrooms!$A:$K,10,FALSE)</f>
        <v>1.2222222222222221</v>
      </c>
      <c r="L2958">
        <f>VLOOKUP(A2958,[1]ratio_family_bedrooms!$A:$K,11,FALSE)</f>
        <v>1.5</v>
      </c>
      <c r="M2958">
        <f t="shared" si="46"/>
        <v>2159.8893682932194</v>
      </c>
    </row>
    <row r="2959" spans="1:13" x14ac:dyDescent="0.2">
      <c r="A2959">
        <v>2015</v>
      </c>
      <c r="B2959">
        <v>10</v>
      </c>
      <c r="C2959" t="s">
        <v>59</v>
      </c>
      <c r="D2959">
        <v>5</v>
      </c>
      <c r="E2959" t="s">
        <v>41</v>
      </c>
      <c r="F2959" t="e">
        <f>VLOOKUP(A2959&amp;B2959&amp;C2959&amp;D2959&amp;E2959,average_median_rates_2_aptFINAL!A:P,16,FALSE)</f>
        <v>#N/A</v>
      </c>
      <c r="G2959">
        <f>VLOOKUP(A2959&amp;B2959&amp;C2959&amp;3&amp;E2959,average_median_rates_2_aptFINAL!A:P,16,FALSE)</f>
        <v>1212</v>
      </c>
      <c r="H2959">
        <f>IF(D2959&lt;=3,VLOOKUP(A2959&amp;D2959,[1]ratio_condo_family!$A:$F,6,FALSE),0)</f>
        <v>0</v>
      </c>
      <c r="I2959">
        <f>VLOOKUP(A2959&amp;3,[1]ratio_condo_family!$A:$F,6,FALSE)</f>
        <v>1.4679027449022439</v>
      </c>
      <c r="J2959">
        <f>VLOOKUP(A2959,[1]ratio_family_bedrooms!$A:$K,9,FALSE)</f>
        <v>1.0588235294117647</v>
      </c>
      <c r="K2959">
        <f>VLOOKUP(A2959,[1]ratio_family_bedrooms!$A:$K,10,FALSE)</f>
        <v>1.2222222222222221</v>
      </c>
      <c r="L2959">
        <f>VLOOKUP(A2959,[1]ratio_family_bedrooms!$A:$K,11,FALSE)</f>
        <v>1.5</v>
      </c>
      <c r="M2959">
        <f t="shared" si="46"/>
        <v>2302.3622817690252</v>
      </c>
    </row>
    <row r="2960" spans="1:13" x14ac:dyDescent="0.2">
      <c r="A2960">
        <v>2015</v>
      </c>
      <c r="B2960">
        <v>10</v>
      </c>
      <c r="C2960" t="s">
        <v>59</v>
      </c>
      <c r="D2960">
        <v>5</v>
      </c>
      <c r="E2960" t="s">
        <v>42</v>
      </c>
      <c r="F2960" t="e">
        <f>VLOOKUP(A2960&amp;B2960&amp;C2960&amp;D2960&amp;E2960,average_median_rates_2_aptFINAL!A:P,16,FALSE)</f>
        <v>#N/A</v>
      </c>
      <c r="G2960">
        <f>VLOOKUP(A2960&amp;B2960&amp;C2960&amp;3&amp;E2960,average_median_rates_2_aptFINAL!A:P,16,FALSE)</f>
        <v>1070</v>
      </c>
      <c r="H2960">
        <f>IF(D2960&lt;=3,VLOOKUP(A2960&amp;D2960,[1]ratio_condo_family!$A:$F,6,FALSE),0)</f>
        <v>0</v>
      </c>
      <c r="I2960">
        <f>VLOOKUP(A2960&amp;3,[1]ratio_condo_family!$A:$F,6,FALSE)</f>
        <v>1.4679027449022439</v>
      </c>
      <c r="J2960">
        <f>VLOOKUP(A2960,[1]ratio_family_bedrooms!$A:$K,9,FALSE)</f>
        <v>1.0588235294117647</v>
      </c>
      <c r="K2960">
        <f>VLOOKUP(A2960,[1]ratio_family_bedrooms!$A:$K,10,FALSE)</f>
        <v>1.2222222222222221</v>
      </c>
      <c r="L2960">
        <f>VLOOKUP(A2960,[1]ratio_family_bedrooms!$A:$K,11,FALSE)</f>
        <v>1.5</v>
      </c>
      <c r="M2960">
        <f t="shared" si="46"/>
        <v>2032.6135655881658</v>
      </c>
    </row>
    <row r="2961" spans="1:13" x14ac:dyDescent="0.2">
      <c r="A2961">
        <v>2015</v>
      </c>
      <c r="B2961">
        <v>10</v>
      </c>
      <c r="C2961" t="s">
        <v>59</v>
      </c>
      <c r="D2961">
        <v>5</v>
      </c>
      <c r="E2961" t="s">
        <v>43</v>
      </c>
      <c r="F2961" t="e">
        <f>VLOOKUP(A2961&amp;B2961&amp;C2961&amp;D2961&amp;E2961,average_median_rates_2_aptFINAL!A:P,16,FALSE)</f>
        <v>#N/A</v>
      </c>
      <c r="G2961">
        <f>VLOOKUP(A2961&amp;B2961&amp;C2961&amp;3&amp;E2961,average_median_rates_2_aptFINAL!A:P,16,FALSE)</f>
        <v>1615</v>
      </c>
      <c r="H2961">
        <f>IF(D2961&lt;=3,VLOOKUP(A2961&amp;D2961,[1]ratio_condo_family!$A:$F,6,FALSE),0)</f>
        <v>0</v>
      </c>
      <c r="I2961">
        <f>VLOOKUP(A2961&amp;3,[1]ratio_condo_family!$A:$F,6,FALSE)</f>
        <v>1.4679027449022439</v>
      </c>
      <c r="J2961">
        <f>VLOOKUP(A2961,[1]ratio_family_bedrooms!$A:$K,9,FALSE)</f>
        <v>1.0588235294117647</v>
      </c>
      <c r="K2961">
        <f>VLOOKUP(A2961,[1]ratio_family_bedrooms!$A:$K,10,FALSE)</f>
        <v>1.2222222222222221</v>
      </c>
      <c r="L2961">
        <f>VLOOKUP(A2961,[1]ratio_family_bedrooms!$A:$K,11,FALSE)</f>
        <v>1.5</v>
      </c>
      <c r="M2961">
        <f t="shared" si="46"/>
        <v>3067.9167368456897</v>
      </c>
    </row>
    <row r="2962" spans="1:13" x14ac:dyDescent="0.2">
      <c r="A2962">
        <v>2015</v>
      </c>
      <c r="B2962">
        <v>10</v>
      </c>
      <c r="C2962" t="s">
        <v>59</v>
      </c>
      <c r="D2962">
        <v>5</v>
      </c>
      <c r="E2962" t="s">
        <v>60</v>
      </c>
      <c r="F2962" t="e">
        <f>VLOOKUP(A2962&amp;B2962&amp;C2962&amp;D2962&amp;E2962,average_median_rates_2_aptFINAL!A:P,16,FALSE)</f>
        <v>#N/A</v>
      </c>
      <c r="G2962">
        <f>VLOOKUP(A2962&amp;B2962&amp;C2962&amp;3&amp;E2962,average_median_rates_2_aptFINAL!A:P,16,FALSE)</f>
        <v>1567</v>
      </c>
      <c r="H2962">
        <f>IF(D2962&lt;=3,VLOOKUP(A2962&amp;D2962,[1]ratio_condo_family!$A:$F,6,FALSE),0)</f>
        <v>0</v>
      </c>
      <c r="I2962">
        <f>VLOOKUP(A2962&amp;3,[1]ratio_condo_family!$A:$F,6,FALSE)</f>
        <v>1.4679027449022439</v>
      </c>
      <c r="J2962">
        <f>VLOOKUP(A2962,[1]ratio_family_bedrooms!$A:$K,9,FALSE)</f>
        <v>1.0588235294117647</v>
      </c>
      <c r="K2962">
        <f>VLOOKUP(A2962,[1]ratio_family_bedrooms!$A:$K,10,FALSE)</f>
        <v>1.2222222222222221</v>
      </c>
      <c r="L2962">
        <f>VLOOKUP(A2962,[1]ratio_family_bedrooms!$A:$K,11,FALSE)</f>
        <v>1.5</v>
      </c>
      <c r="M2962">
        <f t="shared" si="46"/>
        <v>2976.7340722211738</v>
      </c>
    </row>
    <row r="2963" spans="1:13" x14ac:dyDescent="0.2">
      <c r="A2963">
        <v>2015</v>
      </c>
      <c r="B2963">
        <v>10</v>
      </c>
      <c r="C2963" t="s">
        <v>59</v>
      </c>
      <c r="D2963">
        <v>6</v>
      </c>
      <c r="E2963" t="s">
        <v>12</v>
      </c>
      <c r="F2963" t="e">
        <f>VLOOKUP(A2963&amp;B2963&amp;C2963&amp;D2963&amp;E2963,average_median_rates_2_aptFINAL!A:P,16,FALSE)</f>
        <v>#N/A</v>
      </c>
      <c r="G2963">
        <f>VLOOKUP(A2963&amp;B2963&amp;C2963&amp;3&amp;E2963,average_median_rates_2_aptFINAL!A:P,16,FALSE)</f>
        <v>3156</v>
      </c>
      <c r="H2963">
        <f>IF(D2963&lt;=3,VLOOKUP(A2963&amp;D2963,[1]ratio_condo_family!$A:$F,6,FALSE),0)</f>
        <v>0</v>
      </c>
      <c r="I2963">
        <f>VLOOKUP(A2963&amp;3,[1]ratio_condo_family!$A:$F,6,FALSE)</f>
        <v>1.4679027449022439</v>
      </c>
      <c r="J2963">
        <f>VLOOKUP(A2963,[1]ratio_family_bedrooms!$A:$K,9,FALSE)</f>
        <v>1.0588235294117647</v>
      </c>
      <c r="K2963">
        <f>VLOOKUP(A2963,[1]ratio_family_bedrooms!$A:$K,10,FALSE)</f>
        <v>1.2222222222222221</v>
      </c>
      <c r="L2963">
        <f>VLOOKUP(A2963,[1]ratio_family_bedrooms!$A:$K,11,FALSE)</f>
        <v>1.5</v>
      </c>
      <c r="M2963">
        <f t="shared" si="46"/>
        <v>8992.8902985928762</v>
      </c>
    </row>
    <row r="2964" spans="1:13" x14ac:dyDescent="0.2">
      <c r="A2964">
        <v>2015</v>
      </c>
      <c r="B2964">
        <v>10</v>
      </c>
      <c r="C2964" t="s">
        <v>59</v>
      </c>
      <c r="D2964">
        <v>6</v>
      </c>
      <c r="E2964" t="s">
        <v>16</v>
      </c>
      <c r="F2964" t="e">
        <f>VLOOKUP(A2964&amp;B2964&amp;C2964&amp;D2964&amp;E2964,average_median_rates_2_aptFINAL!A:P,16,FALSE)</f>
        <v>#N/A</v>
      </c>
      <c r="G2964">
        <f>VLOOKUP(A2964&amp;B2964&amp;C2964&amp;3&amp;E2964,average_median_rates_2_aptFINAL!A:P,16,FALSE)</f>
        <v>2854</v>
      </c>
      <c r="H2964">
        <f>IF(D2964&lt;=3,VLOOKUP(A2964&amp;D2964,[1]ratio_condo_family!$A:$F,6,FALSE),0)</f>
        <v>0</v>
      </c>
      <c r="I2964">
        <f>VLOOKUP(A2964&amp;3,[1]ratio_condo_family!$A:$F,6,FALSE)</f>
        <v>1.4679027449022439</v>
      </c>
      <c r="J2964">
        <f>VLOOKUP(A2964,[1]ratio_family_bedrooms!$A:$K,9,FALSE)</f>
        <v>1.0588235294117647</v>
      </c>
      <c r="K2964">
        <f>VLOOKUP(A2964,[1]ratio_family_bedrooms!$A:$K,10,FALSE)</f>
        <v>1.2222222222222221</v>
      </c>
      <c r="L2964">
        <f>VLOOKUP(A2964,[1]ratio_family_bedrooms!$A:$K,11,FALSE)</f>
        <v>1.5</v>
      </c>
      <c r="M2964">
        <f t="shared" si="46"/>
        <v>8132.3539011990069</v>
      </c>
    </row>
    <row r="2965" spans="1:13" x14ac:dyDescent="0.2">
      <c r="A2965">
        <v>2015</v>
      </c>
      <c r="B2965">
        <v>10</v>
      </c>
      <c r="C2965" t="s">
        <v>59</v>
      </c>
      <c r="D2965">
        <v>6</v>
      </c>
      <c r="E2965" t="s">
        <v>17</v>
      </c>
      <c r="F2965" t="e">
        <f>VLOOKUP(A2965&amp;B2965&amp;C2965&amp;D2965&amp;E2965,average_median_rates_2_aptFINAL!A:P,16,FALSE)</f>
        <v>#N/A</v>
      </c>
      <c r="G2965">
        <f>VLOOKUP(A2965&amp;B2965&amp;C2965&amp;3&amp;E2965,average_median_rates_2_aptFINAL!A:P,16,FALSE)</f>
        <v>2656</v>
      </c>
      <c r="H2965">
        <f>IF(D2965&lt;=3,VLOOKUP(A2965&amp;D2965,[1]ratio_condo_family!$A:$F,6,FALSE),0)</f>
        <v>0</v>
      </c>
      <c r="I2965">
        <f>VLOOKUP(A2965&amp;3,[1]ratio_condo_family!$A:$F,6,FALSE)</f>
        <v>1.4679027449022439</v>
      </c>
      <c r="J2965">
        <f>VLOOKUP(A2965,[1]ratio_family_bedrooms!$A:$K,9,FALSE)</f>
        <v>1.0588235294117647</v>
      </c>
      <c r="K2965">
        <f>VLOOKUP(A2965,[1]ratio_family_bedrooms!$A:$K,10,FALSE)</f>
        <v>1.2222222222222221</v>
      </c>
      <c r="L2965">
        <f>VLOOKUP(A2965,[1]ratio_family_bedrooms!$A:$K,11,FALSE)</f>
        <v>1.5</v>
      </c>
      <c r="M2965">
        <f t="shared" si="46"/>
        <v>7568.1611638348149</v>
      </c>
    </row>
    <row r="2966" spans="1:13" x14ac:dyDescent="0.2">
      <c r="A2966">
        <v>2015</v>
      </c>
      <c r="B2966">
        <v>10</v>
      </c>
      <c r="C2966" t="s">
        <v>59</v>
      </c>
      <c r="D2966">
        <v>6</v>
      </c>
      <c r="E2966" t="s">
        <v>19</v>
      </c>
      <c r="F2966" t="e">
        <f>VLOOKUP(A2966&amp;B2966&amp;C2966&amp;D2966&amp;E2966,average_median_rates_2_aptFINAL!A:P,16,FALSE)</f>
        <v>#N/A</v>
      </c>
      <c r="G2966">
        <f>VLOOKUP(A2966&amp;B2966&amp;C2966&amp;3&amp;E2966,average_median_rates_2_aptFINAL!A:P,16,FALSE)</f>
        <v>2166</v>
      </c>
      <c r="H2966">
        <f>IF(D2966&lt;=3,VLOOKUP(A2966&amp;D2966,[1]ratio_condo_family!$A:$F,6,FALSE),0)</f>
        <v>0</v>
      </c>
      <c r="I2966">
        <f>VLOOKUP(A2966&amp;3,[1]ratio_condo_family!$A:$F,6,FALSE)</f>
        <v>1.4679027449022439</v>
      </c>
      <c r="J2966">
        <f>VLOOKUP(A2966,[1]ratio_family_bedrooms!$A:$K,9,FALSE)</f>
        <v>1.0588235294117647</v>
      </c>
      <c r="K2966">
        <f>VLOOKUP(A2966,[1]ratio_family_bedrooms!$A:$K,10,FALSE)</f>
        <v>1.2222222222222221</v>
      </c>
      <c r="L2966">
        <f>VLOOKUP(A2966,[1]ratio_family_bedrooms!$A:$K,11,FALSE)</f>
        <v>1.5</v>
      </c>
      <c r="M2966">
        <f t="shared" si="46"/>
        <v>6171.9266117719162</v>
      </c>
    </row>
    <row r="2967" spans="1:13" x14ac:dyDescent="0.2">
      <c r="A2967">
        <v>2015</v>
      </c>
      <c r="B2967">
        <v>10</v>
      </c>
      <c r="C2967" t="s">
        <v>59</v>
      </c>
      <c r="D2967">
        <v>6</v>
      </c>
      <c r="E2967" t="s">
        <v>20</v>
      </c>
      <c r="F2967" t="e">
        <f>VLOOKUP(A2967&amp;B2967&amp;C2967&amp;D2967&amp;E2967,average_median_rates_2_aptFINAL!A:P,16,FALSE)</f>
        <v>#N/A</v>
      </c>
      <c r="G2967">
        <f>VLOOKUP(A2967&amp;B2967&amp;C2967&amp;3&amp;E2967,average_median_rates_2_aptFINAL!A:P,16,FALSE)</f>
        <v>2978</v>
      </c>
      <c r="H2967">
        <f>IF(D2967&lt;=3,VLOOKUP(A2967&amp;D2967,[1]ratio_condo_family!$A:$F,6,FALSE),0)</f>
        <v>0</v>
      </c>
      <c r="I2967">
        <f>VLOOKUP(A2967&amp;3,[1]ratio_condo_family!$A:$F,6,FALSE)</f>
        <v>1.4679027449022439</v>
      </c>
      <c r="J2967">
        <f>VLOOKUP(A2967,[1]ratio_family_bedrooms!$A:$K,9,FALSE)</f>
        <v>1.0588235294117647</v>
      </c>
      <c r="K2967">
        <f>VLOOKUP(A2967,[1]ratio_family_bedrooms!$A:$K,10,FALSE)</f>
        <v>1.2222222222222221</v>
      </c>
      <c r="L2967">
        <f>VLOOKUP(A2967,[1]ratio_family_bedrooms!$A:$K,11,FALSE)</f>
        <v>1.5</v>
      </c>
      <c r="M2967">
        <f t="shared" si="46"/>
        <v>8485.6867266190056</v>
      </c>
    </row>
    <row r="2968" spans="1:13" x14ac:dyDescent="0.2">
      <c r="A2968">
        <v>2015</v>
      </c>
      <c r="B2968">
        <v>10</v>
      </c>
      <c r="C2968" t="s">
        <v>59</v>
      </c>
      <c r="D2968">
        <v>6</v>
      </c>
      <c r="E2968" t="s">
        <v>21</v>
      </c>
      <c r="F2968" t="e">
        <f>VLOOKUP(A2968&amp;B2968&amp;C2968&amp;D2968&amp;E2968,average_median_rates_2_aptFINAL!A:P,16,FALSE)</f>
        <v>#N/A</v>
      </c>
      <c r="G2968">
        <f>VLOOKUP(A2968&amp;B2968&amp;C2968&amp;3&amp;E2968,average_median_rates_2_aptFINAL!A:P,16,FALSE)</f>
        <v>2470</v>
      </c>
      <c r="H2968">
        <f>IF(D2968&lt;=3,VLOOKUP(A2968&amp;D2968,[1]ratio_condo_family!$A:$F,6,FALSE),0)</f>
        <v>0</v>
      </c>
      <c r="I2968">
        <f>VLOOKUP(A2968&amp;3,[1]ratio_condo_family!$A:$F,6,FALSE)</f>
        <v>1.4679027449022439</v>
      </c>
      <c r="J2968">
        <f>VLOOKUP(A2968,[1]ratio_family_bedrooms!$A:$K,9,FALSE)</f>
        <v>1.0588235294117647</v>
      </c>
      <c r="K2968">
        <f>VLOOKUP(A2968,[1]ratio_family_bedrooms!$A:$K,10,FALSE)</f>
        <v>1.2222222222222221</v>
      </c>
      <c r="L2968">
        <f>VLOOKUP(A2968,[1]ratio_family_bedrooms!$A:$K,11,FALSE)</f>
        <v>1.5</v>
      </c>
      <c r="M2968">
        <f t="shared" si="46"/>
        <v>7038.1619257048169</v>
      </c>
    </row>
    <row r="2969" spans="1:13" x14ac:dyDescent="0.2">
      <c r="A2969">
        <v>2015</v>
      </c>
      <c r="B2969">
        <v>10</v>
      </c>
      <c r="C2969" t="s">
        <v>59</v>
      </c>
      <c r="D2969">
        <v>6</v>
      </c>
      <c r="E2969" t="s">
        <v>23</v>
      </c>
      <c r="F2969" t="e">
        <f>VLOOKUP(A2969&amp;B2969&amp;C2969&amp;D2969&amp;E2969,average_median_rates_2_aptFINAL!A:P,16,FALSE)</f>
        <v>#N/A</v>
      </c>
      <c r="G2969">
        <f>VLOOKUP(A2969&amp;B2969&amp;C2969&amp;3&amp;E2969,average_median_rates_2_aptFINAL!A:P,16,FALSE)</f>
        <v>1269</v>
      </c>
      <c r="H2969">
        <f>IF(D2969&lt;=3,VLOOKUP(A2969&amp;D2969,[1]ratio_condo_family!$A:$F,6,FALSE),0)</f>
        <v>0</v>
      </c>
      <c r="I2969">
        <f>VLOOKUP(A2969&amp;3,[1]ratio_condo_family!$A:$F,6,FALSE)</f>
        <v>1.4679027449022439</v>
      </c>
      <c r="J2969">
        <f>VLOOKUP(A2969,[1]ratio_family_bedrooms!$A:$K,9,FALSE)</f>
        <v>1.0588235294117647</v>
      </c>
      <c r="K2969">
        <f>VLOOKUP(A2969,[1]ratio_family_bedrooms!$A:$K,10,FALSE)</f>
        <v>1.2222222222222221</v>
      </c>
      <c r="L2969">
        <f>VLOOKUP(A2969,[1]ratio_family_bedrooms!$A:$K,11,FALSE)</f>
        <v>1.5</v>
      </c>
      <c r="M2969">
        <f t="shared" si="46"/>
        <v>3615.9625440159562</v>
      </c>
    </row>
    <row r="2970" spans="1:13" x14ac:dyDescent="0.2">
      <c r="A2970">
        <v>2015</v>
      </c>
      <c r="B2970">
        <v>10</v>
      </c>
      <c r="C2970" t="s">
        <v>59</v>
      </c>
      <c r="D2970">
        <v>6</v>
      </c>
      <c r="E2970" t="s">
        <v>24</v>
      </c>
      <c r="F2970" t="e">
        <f>VLOOKUP(A2970&amp;B2970&amp;C2970&amp;D2970&amp;E2970,average_median_rates_2_aptFINAL!A:P,16,FALSE)</f>
        <v>#N/A</v>
      </c>
      <c r="G2970">
        <f>VLOOKUP(A2970&amp;B2970&amp;C2970&amp;3&amp;E2970,average_median_rates_2_aptFINAL!A:P,16,FALSE)</f>
        <v>1619</v>
      </c>
      <c r="H2970">
        <f>IF(D2970&lt;=3,VLOOKUP(A2970&amp;D2970,[1]ratio_condo_family!$A:$F,6,FALSE),0)</f>
        <v>0</v>
      </c>
      <c r="I2970">
        <f>VLOOKUP(A2970&amp;3,[1]ratio_condo_family!$A:$F,6,FALSE)</f>
        <v>1.4679027449022439</v>
      </c>
      <c r="J2970">
        <f>VLOOKUP(A2970,[1]ratio_family_bedrooms!$A:$K,9,FALSE)</f>
        <v>1.0588235294117647</v>
      </c>
      <c r="K2970">
        <f>VLOOKUP(A2970,[1]ratio_family_bedrooms!$A:$K,10,FALSE)</f>
        <v>1.2222222222222221</v>
      </c>
      <c r="L2970">
        <f>VLOOKUP(A2970,[1]ratio_family_bedrooms!$A:$K,11,FALSE)</f>
        <v>1.5</v>
      </c>
      <c r="M2970">
        <f t="shared" si="46"/>
        <v>4613.2729383465976</v>
      </c>
    </row>
    <row r="2971" spans="1:13" x14ac:dyDescent="0.2">
      <c r="A2971">
        <v>2015</v>
      </c>
      <c r="B2971">
        <v>10</v>
      </c>
      <c r="C2971" t="s">
        <v>59</v>
      </c>
      <c r="D2971">
        <v>6</v>
      </c>
      <c r="E2971" t="s">
        <v>25</v>
      </c>
      <c r="F2971" t="e">
        <f>VLOOKUP(A2971&amp;B2971&amp;C2971&amp;D2971&amp;E2971,average_median_rates_2_aptFINAL!A:P,16,FALSE)</f>
        <v>#N/A</v>
      </c>
      <c r="G2971">
        <f>VLOOKUP(A2971&amp;B2971&amp;C2971&amp;3&amp;E2971,average_median_rates_2_aptFINAL!A:P,16,FALSE)</f>
        <v>1319</v>
      </c>
      <c r="H2971">
        <f>IF(D2971&lt;=3,VLOOKUP(A2971&amp;D2971,[1]ratio_condo_family!$A:$F,6,FALSE),0)</f>
        <v>0</v>
      </c>
      <c r="I2971">
        <f>VLOOKUP(A2971&amp;3,[1]ratio_condo_family!$A:$F,6,FALSE)</f>
        <v>1.4679027449022439</v>
      </c>
      <c r="J2971">
        <f>VLOOKUP(A2971,[1]ratio_family_bedrooms!$A:$K,9,FALSE)</f>
        <v>1.0588235294117647</v>
      </c>
      <c r="K2971">
        <f>VLOOKUP(A2971,[1]ratio_family_bedrooms!$A:$K,10,FALSE)</f>
        <v>1.2222222222222221</v>
      </c>
      <c r="L2971">
        <f>VLOOKUP(A2971,[1]ratio_family_bedrooms!$A:$K,11,FALSE)</f>
        <v>1.5</v>
      </c>
      <c r="M2971">
        <f t="shared" si="46"/>
        <v>3758.4354574917625</v>
      </c>
    </row>
    <row r="2972" spans="1:13" x14ac:dyDescent="0.2">
      <c r="A2972">
        <v>2015</v>
      </c>
      <c r="B2972">
        <v>10</v>
      </c>
      <c r="C2972" t="s">
        <v>59</v>
      </c>
      <c r="D2972">
        <v>6</v>
      </c>
      <c r="E2972" t="s">
        <v>26</v>
      </c>
      <c r="F2972" t="e">
        <f>VLOOKUP(A2972&amp;B2972&amp;C2972&amp;D2972&amp;E2972,average_median_rates_2_aptFINAL!A:P,16,FALSE)</f>
        <v>#N/A</v>
      </c>
      <c r="G2972">
        <f>VLOOKUP(A2972&amp;B2972&amp;C2972&amp;3&amp;E2972,average_median_rates_2_aptFINAL!A:P,16,FALSE)</f>
        <v>1235</v>
      </c>
      <c r="H2972">
        <f>IF(D2972&lt;=3,VLOOKUP(A2972&amp;D2972,[1]ratio_condo_family!$A:$F,6,FALSE),0)</f>
        <v>0</v>
      </c>
      <c r="I2972">
        <f>VLOOKUP(A2972&amp;3,[1]ratio_condo_family!$A:$F,6,FALSE)</f>
        <v>1.4679027449022439</v>
      </c>
      <c r="J2972">
        <f>VLOOKUP(A2972,[1]ratio_family_bedrooms!$A:$K,9,FALSE)</f>
        <v>1.0588235294117647</v>
      </c>
      <c r="K2972">
        <f>VLOOKUP(A2972,[1]ratio_family_bedrooms!$A:$K,10,FALSE)</f>
        <v>1.2222222222222221</v>
      </c>
      <c r="L2972">
        <f>VLOOKUP(A2972,[1]ratio_family_bedrooms!$A:$K,11,FALSE)</f>
        <v>1.5</v>
      </c>
      <c r="M2972">
        <f t="shared" si="46"/>
        <v>3519.0809628524084</v>
      </c>
    </row>
    <row r="2973" spans="1:13" x14ac:dyDescent="0.2">
      <c r="A2973">
        <v>2015</v>
      </c>
      <c r="B2973">
        <v>10</v>
      </c>
      <c r="C2973" t="s">
        <v>59</v>
      </c>
      <c r="D2973">
        <v>6</v>
      </c>
      <c r="E2973" t="s">
        <v>27</v>
      </c>
      <c r="F2973" t="e">
        <f>VLOOKUP(A2973&amp;B2973&amp;C2973&amp;D2973&amp;E2973,average_median_rates_2_aptFINAL!A:P,16,FALSE)</f>
        <v>#N/A</v>
      </c>
      <c r="G2973">
        <f>VLOOKUP(A2973&amp;B2973&amp;C2973&amp;3&amp;E2973,average_median_rates_2_aptFINAL!A:P,16,FALSE)</f>
        <v>2510</v>
      </c>
      <c r="H2973">
        <f>IF(D2973&lt;=3,VLOOKUP(A2973&amp;D2973,[1]ratio_condo_family!$A:$F,6,FALSE),0)</f>
        <v>0</v>
      </c>
      <c r="I2973">
        <f>VLOOKUP(A2973&amp;3,[1]ratio_condo_family!$A:$F,6,FALSE)</f>
        <v>1.4679027449022439</v>
      </c>
      <c r="J2973">
        <f>VLOOKUP(A2973,[1]ratio_family_bedrooms!$A:$K,9,FALSE)</f>
        <v>1.0588235294117647</v>
      </c>
      <c r="K2973">
        <f>VLOOKUP(A2973,[1]ratio_family_bedrooms!$A:$K,10,FALSE)</f>
        <v>1.2222222222222221</v>
      </c>
      <c r="L2973">
        <f>VLOOKUP(A2973,[1]ratio_family_bedrooms!$A:$K,11,FALSE)</f>
        <v>1.5</v>
      </c>
      <c r="M2973">
        <f t="shared" si="46"/>
        <v>7152.1402564854616</v>
      </c>
    </row>
    <row r="2974" spans="1:13" x14ac:dyDescent="0.2">
      <c r="A2974">
        <v>2015</v>
      </c>
      <c r="B2974">
        <v>10</v>
      </c>
      <c r="C2974" t="s">
        <v>59</v>
      </c>
      <c r="D2974">
        <v>6</v>
      </c>
      <c r="E2974" t="s">
        <v>28</v>
      </c>
      <c r="F2974" t="e">
        <f>VLOOKUP(A2974&amp;B2974&amp;C2974&amp;D2974&amp;E2974,average_median_rates_2_aptFINAL!A:P,16,FALSE)</f>
        <v>#N/A</v>
      </c>
      <c r="G2974">
        <f>VLOOKUP(A2974&amp;B2974&amp;C2974&amp;3&amp;E2974,average_median_rates_2_aptFINAL!A:P,16,FALSE)</f>
        <v>1638</v>
      </c>
      <c r="H2974">
        <f>IF(D2974&lt;=3,VLOOKUP(A2974&amp;D2974,[1]ratio_condo_family!$A:$F,6,FALSE),0)</f>
        <v>0</v>
      </c>
      <c r="I2974">
        <f>VLOOKUP(A2974&amp;3,[1]ratio_condo_family!$A:$F,6,FALSE)</f>
        <v>1.4679027449022439</v>
      </c>
      <c r="J2974">
        <f>VLOOKUP(A2974,[1]ratio_family_bedrooms!$A:$K,9,FALSE)</f>
        <v>1.0588235294117647</v>
      </c>
      <c r="K2974">
        <f>VLOOKUP(A2974,[1]ratio_family_bedrooms!$A:$K,10,FALSE)</f>
        <v>1.2222222222222221</v>
      </c>
      <c r="L2974">
        <f>VLOOKUP(A2974,[1]ratio_family_bedrooms!$A:$K,11,FALSE)</f>
        <v>1.5</v>
      </c>
      <c r="M2974">
        <f t="shared" si="46"/>
        <v>4667.4126454674051</v>
      </c>
    </row>
    <row r="2975" spans="1:13" x14ac:dyDescent="0.2">
      <c r="A2975">
        <v>2015</v>
      </c>
      <c r="B2975">
        <v>10</v>
      </c>
      <c r="C2975" t="s">
        <v>59</v>
      </c>
      <c r="D2975">
        <v>6</v>
      </c>
      <c r="E2975" t="s">
        <v>29</v>
      </c>
      <c r="F2975" t="e">
        <f>VLOOKUP(A2975&amp;B2975&amp;C2975&amp;D2975&amp;E2975,average_median_rates_2_aptFINAL!A:P,16,FALSE)</f>
        <v>#N/A</v>
      </c>
      <c r="G2975">
        <f>VLOOKUP(A2975&amp;B2975&amp;C2975&amp;3&amp;E2975,average_median_rates_2_aptFINAL!A:P,16,FALSE)</f>
        <v>1270</v>
      </c>
      <c r="H2975">
        <f>IF(D2975&lt;=3,VLOOKUP(A2975&amp;D2975,[1]ratio_condo_family!$A:$F,6,FALSE),0)</f>
        <v>0</v>
      </c>
      <c r="I2975">
        <f>VLOOKUP(A2975&amp;3,[1]ratio_condo_family!$A:$F,6,FALSE)</f>
        <v>1.4679027449022439</v>
      </c>
      <c r="J2975">
        <f>VLOOKUP(A2975,[1]ratio_family_bedrooms!$A:$K,9,FALSE)</f>
        <v>1.0588235294117647</v>
      </c>
      <c r="K2975">
        <f>VLOOKUP(A2975,[1]ratio_family_bedrooms!$A:$K,10,FALSE)</f>
        <v>1.2222222222222221</v>
      </c>
      <c r="L2975">
        <f>VLOOKUP(A2975,[1]ratio_family_bedrooms!$A:$K,11,FALSE)</f>
        <v>1.5</v>
      </c>
      <c r="M2975">
        <f t="shared" si="46"/>
        <v>3618.8120022854737</v>
      </c>
    </row>
    <row r="2976" spans="1:13" x14ac:dyDescent="0.2">
      <c r="A2976">
        <v>2015</v>
      </c>
      <c r="B2976">
        <v>10</v>
      </c>
      <c r="C2976" t="s">
        <v>59</v>
      </c>
      <c r="D2976">
        <v>6</v>
      </c>
      <c r="E2976" t="s">
        <v>31</v>
      </c>
      <c r="F2976" t="e">
        <f>VLOOKUP(A2976&amp;B2976&amp;C2976&amp;D2976&amp;E2976,average_median_rates_2_aptFINAL!A:P,16,FALSE)</f>
        <v>#N/A</v>
      </c>
      <c r="G2976">
        <f>VLOOKUP(A2976&amp;B2976&amp;C2976&amp;3&amp;E2976,average_median_rates_2_aptFINAL!A:P,16,FALSE)</f>
        <v>1427</v>
      </c>
      <c r="H2976">
        <f>IF(D2976&lt;=3,VLOOKUP(A2976&amp;D2976,[1]ratio_condo_family!$A:$F,6,FALSE),0)</f>
        <v>0</v>
      </c>
      <c r="I2976">
        <f>VLOOKUP(A2976&amp;3,[1]ratio_condo_family!$A:$F,6,FALSE)</f>
        <v>1.4679027449022439</v>
      </c>
      <c r="J2976">
        <f>VLOOKUP(A2976,[1]ratio_family_bedrooms!$A:$K,9,FALSE)</f>
        <v>1.0588235294117647</v>
      </c>
      <c r="K2976">
        <f>VLOOKUP(A2976,[1]ratio_family_bedrooms!$A:$K,10,FALSE)</f>
        <v>1.2222222222222221</v>
      </c>
      <c r="L2976">
        <f>VLOOKUP(A2976,[1]ratio_family_bedrooms!$A:$K,11,FALSE)</f>
        <v>1.5</v>
      </c>
      <c r="M2976">
        <f t="shared" si="46"/>
        <v>4066.1769505995035</v>
      </c>
    </row>
    <row r="2977" spans="1:13" x14ac:dyDescent="0.2">
      <c r="A2977">
        <v>2015</v>
      </c>
      <c r="B2977">
        <v>10</v>
      </c>
      <c r="C2977" t="s">
        <v>59</v>
      </c>
      <c r="D2977">
        <v>6</v>
      </c>
      <c r="E2977" t="s">
        <v>32</v>
      </c>
      <c r="F2977" t="e">
        <f>VLOOKUP(A2977&amp;B2977&amp;C2977&amp;D2977&amp;E2977,average_median_rates_2_aptFINAL!A:P,16,FALSE)</f>
        <v>#N/A</v>
      </c>
      <c r="G2977">
        <f>VLOOKUP(A2977&amp;B2977&amp;C2977&amp;3&amp;E2977,average_median_rates_2_aptFINAL!A:P,16,FALSE)</f>
        <v>1478</v>
      </c>
      <c r="H2977">
        <f>IF(D2977&lt;=3,VLOOKUP(A2977&amp;D2977,[1]ratio_condo_family!$A:$F,6,FALSE),0)</f>
        <v>0</v>
      </c>
      <c r="I2977">
        <f>VLOOKUP(A2977&amp;3,[1]ratio_condo_family!$A:$F,6,FALSE)</f>
        <v>1.4679027449022439</v>
      </c>
      <c r="J2977">
        <f>VLOOKUP(A2977,[1]ratio_family_bedrooms!$A:$K,9,FALSE)</f>
        <v>1.0588235294117647</v>
      </c>
      <c r="K2977">
        <f>VLOOKUP(A2977,[1]ratio_family_bedrooms!$A:$K,10,FALSE)</f>
        <v>1.2222222222222221</v>
      </c>
      <c r="L2977">
        <f>VLOOKUP(A2977,[1]ratio_family_bedrooms!$A:$K,11,FALSE)</f>
        <v>1.5</v>
      </c>
      <c r="M2977">
        <f t="shared" si="46"/>
        <v>4211.4993223448255</v>
      </c>
    </row>
    <row r="2978" spans="1:13" x14ac:dyDescent="0.2">
      <c r="A2978">
        <v>2015</v>
      </c>
      <c r="B2978">
        <v>10</v>
      </c>
      <c r="C2978" t="s">
        <v>59</v>
      </c>
      <c r="D2978">
        <v>6</v>
      </c>
      <c r="E2978" t="s">
        <v>33</v>
      </c>
      <c r="F2978" t="e">
        <f>VLOOKUP(A2978&amp;B2978&amp;C2978&amp;D2978&amp;E2978,average_median_rates_2_aptFINAL!A:P,16,FALSE)</f>
        <v>#N/A</v>
      </c>
      <c r="G2978">
        <f>VLOOKUP(A2978&amp;B2978&amp;C2978&amp;3&amp;E2978,average_median_rates_2_aptFINAL!A:P,16,FALSE)</f>
        <v>2150.1886333211651</v>
      </c>
      <c r="H2978">
        <f>IF(D2978&lt;=3,VLOOKUP(A2978&amp;D2978,[1]ratio_condo_family!$A:$F,6,FALSE),0)</f>
        <v>0</v>
      </c>
      <c r="I2978">
        <f>VLOOKUP(A2978&amp;3,[1]ratio_condo_family!$A:$F,6,FALSE)</f>
        <v>1.4679027449022439</v>
      </c>
      <c r="J2978">
        <f>VLOOKUP(A2978,[1]ratio_family_bedrooms!$A:$K,9,FALSE)</f>
        <v>1.0588235294117647</v>
      </c>
      <c r="K2978">
        <f>VLOOKUP(A2978,[1]ratio_family_bedrooms!$A:$K,10,FALSE)</f>
        <v>1.2222222222222221</v>
      </c>
      <c r="L2978">
        <f>VLOOKUP(A2978,[1]ratio_family_bedrooms!$A:$K,11,FALSE)</f>
        <v>1.5</v>
      </c>
      <c r="M2978">
        <f t="shared" si="46"/>
        <v>6126.872782236559</v>
      </c>
    </row>
    <row r="2979" spans="1:13" x14ac:dyDescent="0.2">
      <c r="A2979">
        <v>2015</v>
      </c>
      <c r="B2979">
        <v>10</v>
      </c>
      <c r="C2979" t="s">
        <v>59</v>
      </c>
      <c r="D2979">
        <v>6</v>
      </c>
      <c r="E2979" t="s">
        <v>34</v>
      </c>
      <c r="F2979" t="e">
        <f>VLOOKUP(A2979&amp;B2979&amp;C2979&amp;D2979&amp;E2979,average_median_rates_2_aptFINAL!A:P,16,FALSE)</f>
        <v>#N/A</v>
      </c>
      <c r="G2979">
        <f>VLOOKUP(A2979&amp;B2979&amp;C2979&amp;3&amp;E2979,average_median_rates_2_aptFINAL!A:P,16,FALSE)</f>
        <v>1542</v>
      </c>
      <c r="H2979">
        <f>IF(D2979&lt;=3,VLOOKUP(A2979&amp;D2979,[1]ratio_condo_family!$A:$F,6,FALSE),0)</f>
        <v>0</v>
      </c>
      <c r="I2979">
        <f>VLOOKUP(A2979&amp;3,[1]ratio_condo_family!$A:$F,6,FALSE)</f>
        <v>1.4679027449022439</v>
      </c>
      <c r="J2979">
        <f>VLOOKUP(A2979,[1]ratio_family_bedrooms!$A:$K,9,FALSE)</f>
        <v>1.0588235294117647</v>
      </c>
      <c r="K2979">
        <f>VLOOKUP(A2979,[1]ratio_family_bedrooms!$A:$K,10,FALSE)</f>
        <v>1.2222222222222221</v>
      </c>
      <c r="L2979">
        <f>VLOOKUP(A2979,[1]ratio_family_bedrooms!$A:$K,11,FALSE)</f>
        <v>1.5</v>
      </c>
      <c r="M2979">
        <f t="shared" si="46"/>
        <v>4393.8646515938572</v>
      </c>
    </row>
    <row r="2980" spans="1:13" x14ac:dyDescent="0.2">
      <c r="A2980">
        <v>2015</v>
      </c>
      <c r="B2980">
        <v>10</v>
      </c>
      <c r="C2980" t="s">
        <v>59</v>
      </c>
      <c r="D2980">
        <v>6</v>
      </c>
      <c r="E2980" t="s">
        <v>35</v>
      </c>
      <c r="F2980" t="e">
        <f>VLOOKUP(A2980&amp;B2980&amp;C2980&amp;D2980&amp;E2980,average_median_rates_2_aptFINAL!A:P,16,FALSE)</f>
        <v>#N/A</v>
      </c>
      <c r="G2980">
        <f>VLOOKUP(A2980&amp;B2980&amp;C2980&amp;3&amp;E2980,average_median_rates_2_aptFINAL!A:P,16,FALSE)</f>
        <v>3485</v>
      </c>
      <c r="H2980">
        <f>IF(D2980&lt;=3,VLOOKUP(A2980&amp;D2980,[1]ratio_condo_family!$A:$F,6,FALSE),0)</f>
        <v>0</v>
      </c>
      <c r="I2980">
        <f>VLOOKUP(A2980&amp;3,[1]ratio_condo_family!$A:$F,6,FALSE)</f>
        <v>1.4679027449022439</v>
      </c>
      <c r="J2980">
        <f>VLOOKUP(A2980,[1]ratio_family_bedrooms!$A:$K,9,FALSE)</f>
        <v>1.0588235294117647</v>
      </c>
      <c r="K2980">
        <f>VLOOKUP(A2980,[1]ratio_family_bedrooms!$A:$K,10,FALSE)</f>
        <v>1.2222222222222221</v>
      </c>
      <c r="L2980">
        <f>VLOOKUP(A2980,[1]ratio_family_bedrooms!$A:$K,11,FALSE)</f>
        <v>1.5</v>
      </c>
      <c r="M2980">
        <f t="shared" si="46"/>
        <v>9930.3620692636814</v>
      </c>
    </row>
    <row r="2981" spans="1:13" x14ac:dyDescent="0.2">
      <c r="A2981">
        <v>2015</v>
      </c>
      <c r="B2981">
        <v>10</v>
      </c>
      <c r="C2981" t="s">
        <v>59</v>
      </c>
      <c r="D2981">
        <v>6</v>
      </c>
      <c r="E2981" t="s">
        <v>36</v>
      </c>
      <c r="F2981" t="e">
        <f>VLOOKUP(A2981&amp;B2981&amp;C2981&amp;D2981&amp;E2981,average_median_rates_2_aptFINAL!A:P,16,FALSE)</f>
        <v>#N/A</v>
      </c>
      <c r="G2981">
        <f>VLOOKUP(A2981&amp;B2981&amp;C2981&amp;3&amp;E2981,average_median_rates_2_aptFINAL!A:P,16,FALSE)</f>
        <v>1596</v>
      </c>
      <c r="H2981">
        <f>IF(D2981&lt;=3,VLOOKUP(A2981&amp;D2981,[1]ratio_condo_family!$A:$F,6,FALSE),0)</f>
        <v>0</v>
      </c>
      <c r="I2981">
        <f>VLOOKUP(A2981&amp;3,[1]ratio_condo_family!$A:$F,6,FALSE)</f>
        <v>1.4679027449022439</v>
      </c>
      <c r="J2981">
        <f>VLOOKUP(A2981,[1]ratio_family_bedrooms!$A:$K,9,FALSE)</f>
        <v>1.0588235294117647</v>
      </c>
      <c r="K2981">
        <f>VLOOKUP(A2981,[1]ratio_family_bedrooms!$A:$K,10,FALSE)</f>
        <v>1.2222222222222221</v>
      </c>
      <c r="L2981">
        <f>VLOOKUP(A2981,[1]ratio_family_bedrooms!$A:$K,11,FALSE)</f>
        <v>1.5</v>
      </c>
      <c r="M2981">
        <f t="shared" si="46"/>
        <v>4547.7353981477272</v>
      </c>
    </row>
    <row r="2982" spans="1:13" x14ac:dyDescent="0.2">
      <c r="A2982">
        <v>2015</v>
      </c>
      <c r="B2982">
        <v>10</v>
      </c>
      <c r="C2982" t="s">
        <v>59</v>
      </c>
      <c r="D2982">
        <v>6</v>
      </c>
      <c r="E2982" t="s">
        <v>37</v>
      </c>
      <c r="F2982" t="e">
        <f>VLOOKUP(A2982&amp;B2982&amp;C2982&amp;D2982&amp;E2982,average_median_rates_2_aptFINAL!A:P,16,FALSE)</f>
        <v>#N/A</v>
      </c>
      <c r="G2982">
        <f>VLOOKUP(A2982&amp;B2982&amp;C2982&amp;3&amp;E2982,average_median_rates_2_aptFINAL!A:P,16,FALSE)</f>
        <v>1194</v>
      </c>
      <c r="H2982">
        <f>IF(D2982&lt;=3,VLOOKUP(A2982&amp;D2982,[1]ratio_condo_family!$A:$F,6,FALSE),0)</f>
        <v>0</v>
      </c>
      <c r="I2982">
        <f>VLOOKUP(A2982&amp;3,[1]ratio_condo_family!$A:$F,6,FALSE)</f>
        <v>1.4679027449022439</v>
      </c>
      <c r="J2982">
        <f>VLOOKUP(A2982,[1]ratio_family_bedrooms!$A:$K,9,FALSE)</f>
        <v>1.0588235294117647</v>
      </c>
      <c r="K2982">
        <f>VLOOKUP(A2982,[1]ratio_family_bedrooms!$A:$K,10,FALSE)</f>
        <v>1.2222222222222221</v>
      </c>
      <c r="L2982">
        <f>VLOOKUP(A2982,[1]ratio_family_bedrooms!$A:$K,11,FALSE)</f>
        <v>1.5</v>
      </c>
      <c r="M2982">
        <f t="shared" si="46"/>
        <v>3402.2531738022476</v>
      </c>
    </row>
    <row r="2983" spans="1:13" x14ac:dyDescent="0.2">
      <c r="A2983">
        <v>2015</v>
      </c>
      <c r="B2983">
        <v>10</v>
      </c>
      <c r="C2983" t="s">
        <v>59</v>
      </c>
      <c r="D2983">
        <v>6</v>
      </c>
      <c r="E2983" t="s">
        <v>38</v>
      </c>
      <c r="F2983" t="e">
        <f>VLOOKUP(A2983&amp;B2983&amp;C2983&amp;D2983&amp;E2983,average_median_rates_2_aptFINAL!A:P,16,FALSE)</f>
        <v>#N/A</v>
      </c>
      <c r="G2983">
        <f>VLOOKUP(A2983&amp;B2983&amp;C2983&amp;3&amp;E2983,average_median_rates_2_aptFINAL!A:P,16,FALSE)</f>
        <v>1098</v>
      </c>
      <c r="H2983">
        <f>IF(D2983&lt;=3,VLOOKUP(A2983&amp;D2983,[1]ratio_condo_family!$A:$F,6,FALSE),0)</f>
        <v>0</v>
      </c>
      <c r="I2983">
        <f>VLOOKUP(A2983&amp;3,[1]ratio_condo_family!$A:$F,6,FALSE)</f>
        <v>1.4679027449022439</v>
      </c>
      <c r="J2983">
        <f>VLOOKUP(A2983,[1]ratio_family_bedrooms!$A:$K,9,FALSE)</f>
        <v>1.0588235294117647</v>
      </c>
      <c r="K2983">
        <f>VLOOKUP(A2983,[1]ratio_family_bedrooms!$A:$K,10,FALSE)</f>
        <v>1.2222222222222221</v>
      </c>
      <c r="L2983">
        <f>VLOOKUP(A2983,[1]ratio_family_bedrooms!$A:$K,11,FALSE)</f>
        <v>1.5</v>
      </c>
      <c r="M2983">
        <f t="shared" si="46"/>
        <v>3128.7051799287001</v>
      </c>
    </row>
    <row r="2984" spans="1:13" x14ac:dyDescent="0.2">
      <c r="A2984">
        <v>2015</v>
      </c>
      <c r="B2984">
        <v>10</v>
      </c>
      <c r="C2984" t="s">
        <v>59</v>
      </c>
      <c r="D2984">
        <v>6</v>
      </c>
      <c r="E2984" t="s">
        <v>39</v>
      </c>
      <c r="F2984" t="e">
        <f>VLOOKUP(A2984&amp;B2984&amp;C2984&amp;D2984&amp;E2984,average_median_rates_2_aptFINAL!A:P,16,FALSE)</f>
        <v>#N/A</v>
      </c>
      <c r="G2984">
        <f>VLOOKUP(A2984&amp;B2984&amp;C2984&amp;3&amp;E2984,average_median_rates_2_aptFINAL!A:P,16,FALSE)</f>
        <v>1592</v>
      </c>
      <c r="H2984">
        <f>IF(D2984&lt;=3,VLOOKUP(A2984&amp;D2984,[1]ratio_condo_family!$A:$F,6,FALSE),0)</f>
        <v>0</v>
      </c>
      <c r="I2984">
        <f>VLOOKUP(A2984&amp;3,[1]ratio_condo_family!$A:$F,6,FALSE)</f>
        <v>1.4679027449022439</v>
      </c>
      <c r="J2984">
        <f>VLOOKUP(A2984,[1]ratio_family_bedrooms!$A:$K,9,FALSE)</f>
        <v>1.0588235294117647</v>
      </c>
      <c r="K2984">
        <f>VLOOKUP(A2984,[1]ratio_family_bedrooms!$A:$K,10,FALSE)</f>
        <v>1.2222222222222221</v>
      </c>
      <c r="L2984">
        <f>VLOOKUP(A2984,[1]ratio_family_bedrooms!$A:$K,11,FALSE)</f>
        <v>1.5</v>
      </c>
      <c r="M2984">
        <f t="shared" si="46"/>
        <v>4536.3375650696635</v>
      </c>
    </row>
    <row r="2985" spans="1:13" x14ac:dyDescent="0.2">
      <c r="A2985">
        <v>2015</v>
      </c>
      <c r="B2985">
        <v>10</v>
      </c>
      <c r="C2985" t="s">
        <v>59</v>
      </c>
      <c r="D2985">
        <v>6</v>
      </c>
      <c r="E2985" t="s">
        <v>40</v>
      </c>
      <c r="F2985" t="e">
        <f>VLOOKUP(A2985&amp;B2985&amp;C2985&amp;D2985&amp;E2985,average_median_rates_2_aptFINAL!A:P,16,FALSE)</f>
        <v>#N/A</v>
      </c>
      <c r="G2985">
        <f>VLOOKUP(A2985&amp;B2985&amp;C2985&amp;3&amp;E2985,average_median_rates_2_aptFINAL!A:P,16,FALSE)</f>
        <v>1137</v>
      </c>
      <c r="H2985">
        <f>IF(D2985&lt;=3,VLOOKUP(A2985&amp;D2985,[1]ratio_condo_family!$A:$F,6,FALSE),0)</f>
        <v>0</v>
      </c>
      <c r="I2985">
        <f>VLOOKUP(A2985&amp;3,[1]ratio_condo_family!$A:$F,6,FALSE)</f>
        <v>1.4679027449022439</v>
      </c>
      <c r="J2985">
        <f>VLOOKUP(A2985,[1]ratio_family_bedrooms!$A:$K,9,FALSE)</f>
        <v>1.0588235294117647</v>
      </c>
      <c r="K2985">
        <f>VLOOKUP(A2985,[1]ratio_family_bedrooms!$A:$K,10,FALSE)</f>
        <v>1.2222222222222221</v>
      </c>
      <c r="L2985">
        <f>VLOOKUP(A2985,[1]ratio_family_bedrooms!$A:$K,11,FALSE)</f>
        <v>1.5</v>
      </c>
      <c r="M2985">
        <f t="shared" si="46"/>
        <v>3239.8340524398291</v>
      </c>
    </row>
    <row r="2986" spans="1:13" x14ac:dyDescent="0.2">
      <c r="A2986">
        <v>2015</v>
      </c>
      <c r="B2986">
        <v>10</v>
      </c>
      <c r="C2986" t="s">
        <v>59</v>
      </c>
      <c r="D2986">
        <v>6</v>
      </c>
      <c r="E2986" t="s">
        <v>41</v>
      </c>
      <c r="F2986" t="e">
        <f>VLOOKUP(A2986&amp;B2986&amp;C2986&amp;D2986&amp;E2986,average_median_rates_2_aptFINAL!A:P,16,FALSE)</f>
        <v>#N/A</v>
      </c>
      <c r="G2986">
        <f>VLOOKUP(A2986&amp;B2986&amp;C2986&amp;3&amp;E2986,average_median_rates_2_aptFINAL!A:P,16,FALSE)</f>
        <v>1212</v>
      </c>
      <c r="H2986">
        <f>IF(D2986&lt;=3,VLOOKUP(A2986&amp;D2986,[1]ratio_condo_family!$A:$F,6,FALSE),0)</f>
        <v>0</v>
      </c>
      <c r="I2986">
        <f>VLOOKUP(A2986&amp;3,[1]ratio_condo_family!$A:$F,6,FALSE)</f>
        <v>1.4679027449022439</v>
      </c>
      <c r="J2986">
        <f>VLOOKUP(A2986,[1]ratio_family_bedrooms!$A:$K,9,FALSE)</f>
        <v>1.0588235294117647</v>
      </c>
      <c r="K2986">
        <f>VLOOKUP(A2986,[1]ratio_family_bedrooms!$A:$K,10,FALSE)</f>
        <v>1.2222222222222221</v>
      </c>
      <c r="L2986">
        <f>VLOOKUP(A2986,[1]ratio_family_bedrooms!$A:$K,11,FALSE)</f>
        <v>1.5</v>
      </c>
      <c r="M2986">
        <f t="shared" si="46"/>
        <v>3453.5434226535381</v>
      </c>
    </row>
    <row r="2987" spans="1:13" x14ac:dyDescent="0.2">
      <c r="A2987">
        <v>2015</v>
      </c>
      <c r="B2987">
        <v>10</v>
      </c>
      <c r="C2987" t="s">
        <v>59</v>
      </c>
      <c r="D2987">
        <v>6</v>
      </c>
      <c r="E2987" t="s">
        <v>42</v>
      </c>
      <c r="F2987" t="e">
        <f>VLOOKUP(A2987&amp;B2987&amp;C2987&amp;D2987&amp;E2987,average_median_rates_2_aptFINAL!A:P,16,FALSE)</f>
        <v>#N/A</v>
      </c>
      <c r="G2987">
        <f>VLOOKUP(A2987&amp;B2987&amp;C2987&amp;3&amp;E2987,average_median_rates_2_aptFINAL!A:P,16,FALSE)</f>
        <v>1070</v>
      </c>
      <c r="H2987">
        <f>IF(D2987&lt;=3,VLOOKUP(A2987&amp;D2987,[1]ratio_condo_family!$A:$F,6,FALSE),0)</f>
        <v>0</v>
      </c>
      <c r="I2987">
        <f>VLOOKUP(A2987&amp;3,[1]ratio_condo_family!$A:$F,6,FALSE)</f>
        <v>1.4679027449022439</v>
      </c>
      <c r="J2987">
        <f>VLOOKUP(A2987,[1]ratio_family_bedrooms!$A:$K,9,FALSE)</f>
        <v>1.0588235294117647</v>
      </c>
      <c r="K2987">
        <f>VLOOKUP(A2987,[1]ratio_family_bedrooms!$A:$K,10,FALSE)</f>
        <v>1.2222222222222221</v>
      </c>
      <c r="L2987">
        <f>VLOOKUP(A2987,[1]ratio_family_bedrooms!$A:$K,11,FALSE)</f>
        <v>1.5</v>
      </c>
      <c r="M2987">
        <f t="shared" si="46"/>
        <v>3048.9203483822484</v>
      </c>
    </row>
    <row r="2988" spans="1:13" x14ac:dyDescent="0.2">
      <c r="A2988">
        <v>2015</v>
      </c>
      <c r="B2988">
        <v>10</v>
      </c>
      <c r="C2988" t="s">
        <v>59</v>
      </c>
      <c r="D2988">
        <v>6</v>
      </c>
      <c r="E2988" t="s">
        <v>43</v>
      </c>
      <c r="F2988" t="e">
        <f>VLOOKUP(A2988&amp;B2988&amp;C2988&amp;D2988&amp;E2988,average_median_rates_2_aptFINAL!A:P,16,FALSE)</f>
        <v>#N/A</v>
      </c>
      <c r="G2988">
        <f>VLOOKUP(A2988&amp;B2988&amp;C2988&amp;3&amp;E2988,average_median_rates_2_aptFINAL!A:P,16,FALSE)</f>
        <v>1615</v>
      </c>
      <c r="H2988">
        <f>IF(D2988&lt;=3,VLOOKUP(A2988&amp;D2988,[1]ratio_condo_family!$A:$F,6,FALSE),0)</f>
        <v>0</v>
      </c>
      <c r="I2988">
        <f>VLOOKUP(A2988&amp;3,[1]ratio_condo_family!$A:$F,6,FALSE)</f>
        <v>1.4679027449022439</v>
      </c>
      <c r="J2988">
        <f>VLOOKUP(A2988,[1]ratio_family_bedrooms!$A:$K,9,FALSE)</f>
        <v>1.0588235294117647</v>
      </c>
      <c r="K2988">
        <f>VLOOKUP(A2988,[1]ratio_family_bedrooms!$A:$K,10,FALSE)</f>
        <v>1.2222222222222221</v>
      </c>
      <c r="L2988">
        <f>VLOOKUP(A2988,[1]ratio_family_bedrooms!$A:$K,11,FALSE)</f>
        <v>1.5</v>
      </c>
      <c r="M2988">
        <f t="shared" si="46"/>
        <v>4601.8751052685348</v>
      </c>
    </row>
    <row r="2989" spans="1:13" x14ac:dyDescent="0.2">
      <c r="A2989">
        <v>2015</v>
      </c>
      <c r="B2989">
        <v>10</v>
      </c>
      <c r="C2989" t="s">
        <v>59</v>
      </c>
      <c r="D2989">
        <v>6</v>
      </c>
      <c r="E2989" t="s">
        <v>60</v>
      </c>
      <c r="F2989" t="e">
        <f>VLOOKUP(A2989&amp;B2989&amp;C2989&amp;D2989&amp;E2989,average_median_rates_2_aptFINAL!A:P,16,FALSE)</f>
        <v>#N/A</v>
      </c>
      <c r="G2989">
        <f>VLOOKUP(A2989&amp;B2989&amp;C2989&amp;3&amp;E2989,average_median_rates_2_aptFINAL!A:P,16,FALSE)</f>
        <v>1567</v>
      </c>
      <c r="H2989">
        <f>IF(D2989&lt;=3,VLOOKUP(A2989&amp;D2989,[1]ratio_condo_family!$A:$F,6,FALSE),0)</f>
        <v>0</v>
      </c>
      <c r="I2989">
        <f>VLOOKUP(A2989&amp;3,[1]ratio_condo_family!$A:$F,6,FALSE)</f>
        <v>1.4679027449022439</v>
      </c>
      <c r="J2989">
        <f>VLOOKUP(A2989,[1]ratio_family_bedrooms!$A:$K,9,FALSE)</f>
        <v>1.0588235294117647</v>
      </c>
      <c r="K2989">
        <f>VLOOKUP(A2989,[1]ratio_family_bedrooms!$A:$K,10,FALSE)</f>
        <v>1.2222222222222221</v>
      </c>
      <c r="L2989">
        <f>VLOOKUP(A2989,[1]ratio_family_bedrooms!$A:$K,11,FALSE)</f>
        <v>1.5</v>
      </c>
      <c r="M2989">
        <f t="shared" si="46"/>
        <v>4465.1011083317608</v>
      </c>
    </row>
    <row r="2990" spans="1:13" x14ac:dyDescent="0.2">
      <c r="A2990">
        <v>2015</v>
      </c>
      <c r="B2990">
        <v>10</v>
      </c>
      <c r="C2990" t="s">
        <v>61</v>
      </c>
      <c r="D2990">
        <v>4</v>
      </c>
      <c r="E2990" t="s">
        <v>16</v>
      </c>
      <c r="F2990" t="e">
        <f>VLOOKUP(A2990&amp;B2990&amp;C2990&amp;D2990&amp;E2990,average_median_rates_2_aptFINAL!A:P,16,FALSE)</f>
        <v>#N/A</v>
      </c>
      <c r="G2990">
        <f>VLOOKUP(A2990&amp;B2990&amp;C2990&amp;3&amp;E2990,average_median_rates_2_aptFINAL!A:P,16,FALSE)</f>
        <v>2795</v>
      </c>
      <c r="H2990">
        <f>IF(D2990&lt;=3,VLOOKUP(A2990&amp;D2990,[1]ratio_condo_family!$A:$F,6,FALSE),0)</f>
        <v>0</v>
      </c>
      <c r="I2990">
        <f>VLOOKUP(A2990&amp;3,[1]ratio_condo_family!$A:$F,6,FALSE)</f>
        <v>1.4679027449022439</v>
      </c>
      <c r="J2990">
        <f>VLOOKUP(A2990,[1]ratio_family_bedrooms!$A:$K,9,FALSE)</f>
        <v>1.0588235294117647</v>
      </c>
      <c r="K2990">
        <f>VLOOKUP(A2990,[1]ratio_family_bedrooms!$A:$K,10,FALSE)</f>
        <v>1.2222222222222221</v>
      </c>
      <c r="L2990">
        <f>VLOOKUP(A2990,[1]ratio_family_bedrooms!$A:$K,11,FALSE)</f>
        <v>1.5</v>
      </c>
      <c r="M2990">
        <f t="shared" si="46"/>
        <v>4344.1286527077591</v>
      </c>
    </row>
    <row r="2991" spans="1:13" x14ac:dyDescent="0.2">
      <c r="A2991">
        <v>2015</v>
      </c>
      <c r="B2991">
        <v>10</v>
      </c>
      <c r="C2991" t="s">
        <v>61</v>
      </c>
      <c r="D2991">
        <v>4</v>
      </c>
      <c r="E2991" t="s">
        <v>17</v>
      </c>
      <c r="F2991" t="e">
        <f>VLOOKUP(A2991&amp;B2991&amp;C2991&amp;D2991&amp;E2991,average_median_rates_2_aptFINAL!A:P,16,FALSE)</f>
        <v>#N/A</v>
      </c>
      <c r="G2991">
        <f>VLOOKUP(A2991&amp;B2991&amp;C2991&amp;3&amp;E2991,average_median_rates_2_aptFINAL!A:P,16,FALSE)</f>
        <v>2300</v>
      </c>
      <c r="H2991">
        <f>IF(D2991&lt;=3,VLOOKUP(A2991&amp;D2991,[1]ratio_condo_family!$A:$F,6,FALSE),0)</f>
        <v>0</v>
      </c>
      <c r="I2991">
        <f>VLOOKUP(A2991&amp;3,[1]ratio_condo_family!$A:$F,6,FALSE)</f>
        <v>1.4679027449022439</v>
      </c>
      <c r="J2991">
        <f>VLOOKUP(A2991,[1]ratio_family_bedrooms!$A:$K,9,FALSE)</f>
        <v>1.0588235294117647</v>
      </c>
      <c r="K2991">
        <f>VLOOKUP(A2991,[1]ratio_family_bedrooms!$A:$K,10,FALSE)</f>
        <v>1.2222222222222221</v>
      </c>
      <c r="L2991">
        <f>VLOOKUP(A2991,[1]ratio_family_bedrooms!$A:$K,11,FALSE)</f>
        <v>1.5</v>
      </c>
      <c r="M2991">
        <f t="shared" si="46"/>
        <v>3574.7749199384061</v>
      </c>
    </row>
    <row r="2992" spans="1:13" x14ac:dyDescent="0.2">
      <c r="A2992">
        <v>2015</v>
      </c>
      <c r="B2992">
        <v>10</v>
      </c>
      <c r="C2992" t="s">
        <v>61</v>
      </c>
      <c r="D2992">
        <v>4</v>
      </c>
      <c r="E2992" t="s">
        <v>19</v>
      </c>
      <c r="F2992" t="e">
        <f>VLOOKUP(A2992&amp;B2992&amp;C2992&amp;D2992&amp;E2992,average_median_rates_2_aptFINAL!A:P,16,FALSE)</f>
        <v>#N/A</v>
      </c>
      <c r="G2992">
        <f>VLOOKUP(A2992&amp;B2992&amp;C2992&amp;3&amp;E2992,average_median_rates_2_aptFINAL!A:P,16,FALSE)</f>
        <v>2040</v>
      </c>
      <c r="H2992">
        <f>IF(D2992&lt;=3,VLOOKUP(A2992&amp;D2992,[1]ratio_condo_family!$A:$F,6,FALSE),0)</f>
        <v>0</v>
      </c>
      <c r="I2992">
        <f>VLOOKUP(A2992&amp;3,[1]ratio_condo_family!$A:$F,6,FALSE)</f>
        <v>1.4679027449022439</v>
      </c>
      <c r="J2992">
        <f>VLOOKUP(A2992,[1]ratio_family_bedrooms!$A:$K,9,FALSE)</f>
        <v>1.0588235294117647</v>
      </c>
      <c r="K2992">
        <f>VLOOKUP(A2992,[1]ratio_family_bedrooms!$A:$K,10,FALSE)</f>
        <v>1.2222222222222221</v>
      </c>
      <c r="L2992">
        <f>VLOOKUP(A2992,[1]ratio_family_bedrooms!$A:$K,11,FALSE)</f>
        <v>1.5</v>
      </c>
      <c r="M2992">
        <f t="shared" si="46"/>
        <v>3170.669928988847</v>
      </c>
    </row>
    <row r="2993" spans="1:13" x14ac:dyDescent="0.2">
      <c r="A2993">
        <v>2015</v>
      </c>
      <c r="B2993">
        <v>10</v>
      </c>
      <c r="C2993" t="s">
        <v>61</v>
      </c>
      <c r="D2993">
        <v>4</v>
      </c>
      <c r="E2993" t="s">
        <v>20</v>
      </c>
      <c r="F2993" t="e">
        <f>VLOOKUP(A2993&amp;B2993&amp;C2993&amp;D2993&amp;E2993,average_median_rates_2_aptFINAL!A:P,16,FALSE)</f>
        <v>#N/A</v>
      </c>
      <c r="G2993">
        <f>VLOOKUP(A2993&amp;B2993&amp;C2993&amp;3&amp;E2993,average_median_rates_2_aptFINAL!A:P,16,FALSE)</f>
        <v>2552.2255352780548</v>
      </c>
      <c r="H2993">
        <f>IF(D2993&lt;=3,VLOOKUP(A2993&amp;D2993,[1]ratio_condo_family!$A:$F,6,FALSE),0)</f>
        <v>0</v>
      </c>
      <c r="I2993">
        <f>VLOOKUP(A2993&amp;3,[1]ratio_condo_family!$A:$F,6,FALSE)</f>
        <v>1.4679027449022439</v>
      </c>
      <c r="J2993">
        <f>VLOOKUP(A2993,[1]ratio_family_bedrooms!$A:$K,9,FALSE)</f>
        <v>1.0588235294117647</v>
      </c>
      <c r="K2993">
        <f>VLOOKUP(A2993,[1]ratio_family_bedrooms!$A:$K,10,FALSE)</f>
        <v>1.2222222222222221</v>
      </c>
      <c r="L2993">
        <f>VLOOKUP(A2993,[1]ratio_family_bedrooms!$A:$K,11,FALSE)</f>
        <v>1.5</v>
      </c>
      <c r="M2993">
        <f t="shared" si="46"/>
        <v>3966.7964493645059</v>
      </c>
    </row>
    <row r="2994" spans="1:13" x14ac:dyDescent="0.2">
      <c r="A2994">
        <v>2015</v>
      </c>
      <c r="B2994">
        <v>10</v>
      </c>
      <c r="C2994" t="s">
        <v>61</v>
      </c>
      <c r="D2994">
        <v>4</v>
      </c>
      <c r="E2994" t="s">
        <v>21</v>
      </c>
      <c r="F2994" t="e">
        <f>VLOOKUP(A2994&amp;B2994&amp;C2994&amp;D2994&amp;E2994,average_median_rates_2_aptFINAL!A:P,16,FALSE)</f>
        <v>#N/A</v>
      </c>
      <c r="G2994">
        <f>VLOOKUP(A2994&amp;B2994&amp;C2994&amp;3&amp;E2994,average_median_rates_2_aptFINAL!A:P,16,FALSE)</f>
        <v>2600</v>
      </c>
      <c r="H2994">
        <f>IF(D2994&lt;=3,VLOOKUP(A2994&amp;D2994,[1]ratio_condo_family!$A:$F,6,FALSE),0)</f>
        <v>0</v>
      </c>
      <c r="I2994">
        <f>VLOOKUP(A2994&amp;3,[1]ratio_condo_family!$A:$F,6,FALSE)</f>
        <v>1.4679027449022439</v>
      </c>
      <c r="J2994">
        <f>VLOOKUP(A2994,[1]ratio_family_bedrooms!$A:$K,9,FALSE)</f>
        <v>1.0588235294117647</v>
      </c>
      <c r="K2994">
        <f>VLOOKUP(A2994,[1]ratio_family_bedrooms!$A:$K,10,FALSE)</f>
        <v>1.2222222222222221</v>
      </c>
      <c r="L2994">
        <f>VLOOKUP(A2994,[1]ratio_family_bedrooms!$A:$K,11,FALSE)</f>
        <v>1.5</v>
      </c>
      <c r="M2994">
        <f t="shared" si="46"/>
        <v>4041.049909495589</v>
      </c>
    </row>
    <row r="2995" spans="1:13" x14ac:dyDescent="0.2">
      <c r="A2995">
        <v>2015</v>
      </c>
      <c r="B2995">
        <v>10</v>
      </c>
      <c r="C2995" t="s">
        <v>61</v>
      </c>
      <c r="D2995">
        <v>4</v>
      </c>
      <c r="E2995" t="s">
        <v>23</v>
      </c>
      <c r="F2995" t="e">
        <f>VLOOKUP(A2995&amp;B2995&amp;C2995&amp;D2995&amp;E2995,average_median_rates_2_aptFINAL!A:P,16,FALSE)</f>
        <v>#N/A</v>
      </c>
      <c r="G2995">
        <f>VLOOKUP(A2995&amp;B2995&amp;C2995&amp;3&amp;E2995,average_median_rates_2_aptFINAL!A:P,16,FALSE)</f>
        <v>1300</v>
      </c>
      <c r="H2995">
        <f>IF(D2995&lt;=3,VLOOKUP(A2995&amp;D2995,[1]ratio_condo_family!$A:$F,6,FALSE),0)</f>
        <v>0</v>
      </c>
      <c r="I2995">
        <f>VLOOKUP(A2995&amp;3,[1]ratio_condo_family!$A:$F,6,FALSE)</f>
        <v>1.4679027449022439</v>
      </c>
      <c r="J2995">
        <f>VLOOKUP(A2995,[1]ratio_family_bedrooms!$A:$K,9,FALSE)</f>
        <v>1.0588235294117647</v>
      </c>
      <c r="K2995">
        <f>VLOOKUP(A2995,[1]ratio_family_bedrooms!$A:$K,10,FALSE)</f>
        <v>1.2222222222222221</v>
      </c>
      <c r="L2995">
        <f>VLOOKUP(A2995,[1]ratio_family_bedrooms!$A:$K,11,FALSE)</f>
        <v>1.5</v>
      </c>
      <c r="M2995">
        <f t="shared" si="46"/>
        <v>2020.5249547477945</v>
      </c>
    </row>
    <row r="2996" spans="1:13" x14ac:dyDescent="0.2">
      <c r="A2996">
        <v>2015</v>
      </c>
      <c r="B2996">
        <v>10</v>
      </c>
      <c r="C2996" t="s">
        <v>61</v>
      </c>
      <c r="D2996">
        <v>4</v>
      </c>
      <c r="E2996" t="s">
        <v>24</v>
      </c>
      <c r="F2996" t="e">
        <f>VLOOKUP(A2996&amp;B2996&amp;C2996&amp;D2996&amp;E2996,average_median_rates_2_aptFINAL!A:P,16,FALSE)</f>
        <v>#N/A</v>
      </c>
      <c r="G2996">
        <f>VLOOKUP(A2996&amp;B2996&amp;C2996&amp;3&amp;E2996,average_median_rates_2_aptFINAL!A:P,16,FALSE)</f>
        <v>1500</v>
      </c>
      <c r="H2996">
        <f>IF(D2996&lt;=3,VLOOKUP(A2996&amp;D2996,[1]ratio_condo_family!$A:$F,6,FALSE),0)</f>
        <v>0</v>
      </c>
      <c r="I2996">
        <f>VLOOKUP(A2996&amp;3,[1]ratio_condo_family!$A:$F,6,FALSE)</f>
        <v>1.4679027449022439</v>
      </c>
      <c r="J2996">
        <f>VLOOKUP(A2996,[1]ratio_family_bedrooms!$A:$K,9,FALSE)</f>
        <v>1.0588235294117647</v>
      </c>
      <c r="K2996">
        <f>VLOOKUP(A2996,[1]ratio_family_bedrooms!$A:$K,10,FALSE)</f>
        <v>1.2222222222222221</v>
      </c>
      <c r="L2996">
        <f>VLOOKUP(A2996,[1]ratio_family_bedrooms!$A:$K,11,FALSE)</f>
        <v>1.5</v>
      </c>
      <c r="M2996">
        <f t="shared" si="46"/>
        <v>2331.3749477859169</v>
      </c>
    </row>
    <row r="2997" spans="1:13" x14ac:dyDescent="0.2">
      <c r="A2997">
        <v>2015</v>
      </c>
      <c r="B2997">
        <v>10</v>
      </c>
      <c r="C2997" t="s">
        <v>61</v>
      </c>
      <c r="D2997">
        <v>4</v>
      </c>
      <c r="E2997" t="s">
        <v>25</v>
      </c>
      <c r="F2997" t="e">
        <f>VLOOKUP(A2997&amp;B2997&amp;C2997&amp;D2997&amp;E2997,average_median_rates_2_aptFINAL!A:P,16,FALSE)</f>
        <v>#N/A</v>
      </c>
      <c r="G2997">
        <f>VLOOKUP(A2997&amp;B2997&amp;C2997&amp;3&amp;E2997,average_median_rates_2_aptFINAL!A:P,16,FALSE)</f>
        <v>1350</v>
      </c>
      <c r="H2997">
        <f>IF(D2997&lt;=3,VLOOKUP(A2997&amp;D2997,[1]ratio_condo_family!$A:$F,6,FALSE),0)</f>
        <v>0</v>
      </c>
      <c r="I2997">
        <f>VLOOKUP(A2997&amp;3,[1]ratio_condo_family!$A:$F,6,FALSE)</f>
        <v>1.4679027449022439</v>
      </c>
      <c r="J2997">
        <f>VLOOKUP(A2997,[1]ratio_family_bedrooms!$A:$K,9,FALSE)</f>
        <v>1.0588235294117647</v>
      </c>
      <c r="K2997">
        <f>VLOOKUP(A2997,[1]ratio_family_bedrooms!$A:$K,10,FALSE)</f>
        <v>1.2222222222222221</v>
      </c>
      <c r="L2997">
        <f>VLOOKUP(A2997,[1]ratio_family_bedrooms!$A:$K,11,FALSE)</f>
        <v>1.5</v>
      </c>
      <c r="M2997">
        <f t="shared" si="46"/>
        <v>2098.2374530073253</v>
      </c>
    </row>
    <row r="2998" spans="1:13" x14ac:dyDescent="0.2">
      <c r="A2998">
        <v>2015</v>
      </c>
      <c r="B2998">
        <v>10</v>
      </c>
      <c r="C2998" t="s">
        <v>61</v>
      </c>
      <c r="D2998">
        <v>4</v>
      </c>
      <c r="E2998" t="s">
        <v>26</v>
      </c>
      <c r="F2998" t="e">
        <f>VLOOKUP(A2998&amp;B2998&amp;C2998&amp;D2998&amp;E2998,average_median_rates_2_aptFINAL!A:P,16,FALSE)</f>
        <v>#N/A</v>
      </c>
      <c r="G2998">
        <f>VLOOKUP(A2998&amp;B2998&amp;C2998&amp;3&amp;E2998,average_median_rates_2_aptFINAL!A:P,16,FALSE)</f>
        <v>1246</v>
      </c>
      <c r="H2998">
        <f>IF(D2998&lt;=3,VLOOKUP(A2998&amp;D2998,[1]ratio_condo_family!$A:$F,6,FALSE),0)</f>
        <v>0</v>
      </c>
      <c r="I2998">
        <f>VLOOKUP(A2998&amp;3,[1]ratio_condo_family!$A:$F,6,FALSE)</f>
        <v>1.4679027449022439</v>
      </c>
      <c r="J2998">
        <f>VLOOKUP(A2998,[1]ratio_family_bedrooms!$A:$K,9,FALSE)</f>
        <v>1.0588235294117647</v>
      </c>
      <c r="K2998">
        <f>VLOOKUP(A2998,[1]ratio_family_bedrooms!$A:$K,10,FALSE)</f>
        <v>1.2222222222222221</v>
      </c>
      <c r="L2998">
        <f>VLOOKUP(A2998,[1]ratio_family_bedrooms!$A:$K,11,FALSE)</f>
        <v>1.5</v>
      </c>
      <c r="M2998">
        <f t="shared" si="46"/>
        <v>1936.5954566275016</v>
      </c>
    </row>
    <row r="2999" spans="1:13" x14ac:dyDescent="0.2">
      <c r="A2999">
        <v>2015</v>
      </c>
      <c r="B2999">
        <v>10</v>
      </c>
      <c r="C2999" t="s">
        <v>61</v>
      </c>
      <c r="D2999">
        <v>4</v>
      </c>
      <c r="E2999" t="s">
        <v>27</v>
      </c>
      <c r="F2999" t="e">
        <f>VLOOKUP(A2999&amp;B2999&amp;C2999&amp;D2999&amp;E2999,average_median_rates_2_aptFINAL!A:P,16,FALSE)</f>
        <v>#N/A</v>
      </c>
      <c r="G2999">
        <f>VLOOKUP(A2999&amp;B2999&amp;C2999&amp;3&amp;E2999,average_median_rates_2_aptFINAL!A:P,16,FALSE)</f>
        <v>2700</v>
      </c>
      <c r="H2999">
        <f>IF(D2999&lt;=3,VLOOKUP(A2999&amp;D2999,[1]ratio_condo_family!$A:$F,6,FALSE),0)</f>
        <v>0</v>
      </c>
      <c r="I2999">
        <f>VLOOKUP(A2999&amp;3,[1]ratio_condo_family!$A:$F,6,FALSE)</f>
        <v>1.4679027449022439</v>
      </c>
      <c r="J2999">
        <f>VLOOKUP(A2999,[1]ratio_family_bedrooms!$A:$K,9,FALSE)</f>
        <v>1.0588235294117647</v>
      </c>
      <c r="K2999">
        <f>VLOOKUP(A2999,[1]ratio_family_bedrooms!$A:$K,10,FALSE)</f>
        <v>1.2222222222222221</v>
      </c>
      <c r="L2999">
        <f>VLOOKUP(A2999,[1]ratio_family_bedrooms!$A:$K,11,FALSE)</f>
        <v>1.5</v>
      </c>
      <c r="M2999">
        <f t="shared" si="46"/>
        <v>4196.4749060146505</v>
      </c>
    </row>
    <row r="3000" spans="1:13" x14ac:dyDescent="0.2">
      <c r="A3000">
        <v>2015</v>
      </c>
      <c r="B3000">
        <v>10</v>
      </c>
      <c r="C3000" t="s">
        <v>61</v>
      </c>
      <c r="D3000">
        <v>4</v>
      </c>
      <c r="E3000" t="s">
        <v>28</v>
      </c>
      <c r="F3000" t="e">
        <f>VLOOKUP(A3000&amp;B3000&amp;C3000&amp;D3000&amp;E3000,average_median_rates_2_aptFINAL!A:P,16,FALSE)</f>
        <v>#N/A</v>
      </c>
      <c r="G3000">
        <f>VLOOKUP(A3000&amp;B3000&amp;C3000&amp;3&amp;E3000,average_median_rates_2_aptFINAL!A:P,16,FALSE)</f>
        <v>1600</v>
      </c>
      <c r="H3000">
        <f>IF(D3000&lt;=3,VLOOKUP(A3000&amp;D3000,[1]ratio_condo_family!$A:$F,6,FALSE),0)</f>
        <v>0</v>
      </c>
      <c r="I3000">
        <f>VLOOKUP(A3000&amp;3,[1]ratio_condo_family!$A:$F,6,FALSE)</f>
        <v>1.4679027449022439</v>
      </c>
      <c r="J3000">
        <f>VLOOKUP(A3000,[1]ratio_family_bedrooms!$A:$K,9,FALSE)</f>
        <v>1.0588235294117647</v>
      </c>
      <c r="K3000">
        <f>VLOOKUP(A3000,[1]ratio_family_bedrooms!$A:$K,10,FALSE)</f>
        <v>1.2222222222222221</v>
      </c>
      <c r="L3000">
        <f>VLOOKUP(A3000,[1]ratio_family_bedrooms!$A:$K,11,FALSE)</f>
        <v>1.5</v>
      </c>
      <c r="M3000">
        <f t="shared" si="46"/>
        <v>2486.799944304978</v>
      </c>
    </row>
    <row r="3001" spans="1:13" x14ac:dyDescent="0.2">
      <c r="A3001">
        <v>2015</v>
      </c>
      <c r="B3001">
        <v>10</v>
      </c>
      <c r="C3001" t="s">
        <v>61</v>
      </c>
      <c r="D3001">
        <v>4</v>
      </c>
      <c r="E3001" t="s">
        <v>29</v>
      </c>
      <c r="F3001" t="e">
        <f>VLOOKUP(A3001&amp;B3001&amp;C3001&amp;D3001&amp;E3001,average_median_rates_2_aptFINAL!A:P,16,FALSE)</f>
        <v>#N/A</v>
      </c>
      <c r="G3001">
        <f>VLOOKUP(A3001&amp;B3001&amp;C3001&amp;3&amp;E3001,average_median_rates_2_aptFINAL!A:P,16,FALSE)</f>
        <v>1275</v>
      </c>
      <c r="H3001">
        <f>IF(D3001&lt;=3,VLOOKUP(A3001&amp;D3001,[1]ratio_condo_family!$A:$F,6,FALSE),0)</f>
        <v>0</v>
      </c>
      <c r="I3001">
        <f>VLOOKUP(A3001&amp;3,[1]ratio_condo_family!$A:$F,6,FALSE)</f>
        <v>1.4679027449022439</v>
      </c>
      <c r="J3001">
        <f>VLOOKUP(A3001,[1]ratio_family_bedrooms!$A:$K,9,FALSE)</f>
        <v>1.0588235294117647</v>
      </c>
      <c r="K3001">
        <f>VLOOKUP(A3001,[1]ratio_family_bedrooms!$A:$K,10,FALSE)</f>
        <v>1.2222222222222221</v>
      </c>
      <c r="L3001">
        <f>VLOOKUP(A3001,[1]ratio_family_bedrooms!$A:$K,11,FALSE)</f>
        <v>1.5</v>
      </c>
      <c r="M3001">
        <f t="shared" si="46"/>
        <v>1981.6687056180294</v>
      </c>
    </row>
    <row r="3002" spans="1:13" x14ac:dyDescent="0.2">
      <c r="A3002">
        <v>2015</v>
      </c>
      <c r="B3002">
        <v>10</v>
      </c>
      <c r="C3002" t="s">
        <v>61</v>
      </c>
      <c r="D3002">
        <v>4</v>
      </c>
      <c r="E3002" t="s">
        <v>31</v>
      </c>
      <c r="F3002" t="e">
        <f>VLOOKUP(A3002&amp;B3002&amp;C3002&amp;D3002&amp;E3002,average_median_rates_2_aptFINAL!A:P,16,FALSE)</f>
        <v>#N/A</v>
      </c>
      <c r="G3002">
        <f>VLOOKUP(A3002&amp;B3002&amp;C3002&amp;3&amp;E3002,average_median_rates_2_aptFINAL!A:P,16,FALSE)</f>
        <v>1360</v>
      </c>
      <c r="H3002">
        <f>IF(D3002&lt;=3,VLOOKUP(A3002&amp;D3002,[1]ratio_condo_family!$A:$F,6,FALSE),0)</f>
        <v>0</v>
      </c>
      <c r="I3002">
        <f>VLOOKUP(A3002&amp;3,[1]ratio_condo_family!$A:$F,6,FALSE)</f>
        <v>1.4679027449022439</v>
      </c>
      <c r="J3002">
        <f>VLOOKUP(A3002,[1]ratio_family_bedrooms!$A:$K,9,FALSE)</f>
        <v>1.0588235294117647</v>
      </c>
      <c r="K3002">
        <f>VLOOKUP(A3002,[1]ratio_family_bedrooms!$A:$K,10,FALSE)</f>
        <v>1.2222222222222221</v>
      </c>
      <c r="L3002">
        <f>VLOOKUP(A3002,[1]ratio_family_bedrooms!$A:$K,11,FALSE)</f>
        <v>1.5</v>
      </c>
      <c r="M3002">
        <f t="shared" si="46"/>
        <v>2113.7799526592312</v>
      </c>
    </row>
    <row r="3003" spans="1:13" x14ac:dyDescent="0.2">
      <c r="A3003">
        <v>2015</v>
      </c>
      <c r="B3003">
        <v>10</v>
      </c>
      <c r="C3003" t="s">
        <v>61</v>
      </c>
      <c r="D3003">
        <v>4</v>
      </c>
      <c r="E3003" t="s">
        <v>32</v>
      </c>
      <c r="F3003" t="e">
        <f>VLOOKUP(A3003&amp;B3003&amp;C3003&amp;D3003&amp;E3003,average_median_rates_2_aptFINAL!A:P,16,FALSE)</f>
        <v>#N/A</v>
      </c>
      <c r="G3003">
        <f>VLOOKUP(A3003&amp;B3003&amp;C3003&amp;3&amp;E3003,average_median_rates_2_aptFINAL!A:P,16,FALSE)</f>
        <v>1475</v>
      </c>
      <c r="H3003">
        <f>IF(D3003&lt;=3,VLOOKUP(A3003&amp;D3003,[1]ratio_condo_family!$A:$F,6,FALSE),0)</f>
        <v>0</v>
      </c>
      <c r="I3003">
        <f>VLOOKUP(A3003&amp;3,[1]ratio_condo_family!$A:$F,6,FALSE)</f>
        <v>1.4679027449022439</v>
      </c>
      <c r="J3003">
        <f>VLOOKUP(A3003,[1]ratio_family_bedrooms!$A:$K,9,FALSE)</f>
        <v>1.0588235294117647</v>
      </c>
      <c r="K3003">
        <f>VLOOKUP(A3003,[1]ratio_family_bedrooms!$A:$K,10,FALSE)</f>
        <v>1.2222222222222221</v>
      </c>
      <c r="L3003">
        <f>VLOOKUP(A3003,[1]ratio_family_bedrooms!$A:$K,11,FALSE)</f>
        <v>1.5</v>
      </c>
      <c r="M3003">
        <f t="shared" si="46"/>
        <v>2292.5186986561516</v>
      </c>
    </row>
    <row r="3004" spans="1:13" x14ac:dyDescent="0.2">
      <c r="A3004">
        <v>2015</v>
      </c>
      <c r="B3004">
        <v>10</v>
      </c>
      <c r="C3004" t="s">
        <v>61</v>
      </c>
      <c r="D3004">
        <v>4</v>
      </c>
      <c r="E3004" t="s">
        <v>33</v>
      </c>
      <c r="F3004" t="e">
        <f>VLOOKUP(A3004&amp;B3004&amp;C3004&amp;D3004&amp;E3004,average_median_rates_2_aptFINAL!A:P,16,FALSE)</f>
        <v>#N/A</v>
      </c>
      <c r="G3004">
        <f>VLOOKUP(A3004&amp;B3004&amp;C3004&amp;3&amp;E3004,average_median_rates_2_aptFINAL!A:P,16,FALSE)</f>
        <v>2210.3121856588605</v>
      </c>
      <c r="H3004">
        <f>IF(D3004&lt;=3,VLOOKUP(A3004&amp;D3004,[1]ratio_condo_family!$A:$F,6,FALSE),0)</f>
        <v>0</v>
      </c>
      <c r="I3004">
        <f>VLOOKUP(A3004&amp;3,[1]ratio_condo_family!$A:$F,6,FALSE)</f>
        <v>1.4679027449022439</v>
      </c>
      <c r="J3004">
        <f>VLOOKUP(A3004,[1]ratio_family_bedrooms!$A:$K,9,FALSE)</f>
        <v>1.0588235294117647</v>
      </c>
      <c r="K3004">
        <f>VLOOKUP(A3004,[1]ratio_family_bedrooms!$A:$K,10,FALSE)</f>
        <v>1.2222222222222221</v>
      </c>
      <c r="L3004">
        <f>VLOOKUP(A3004,[1]ratio_family_bedrooms!$A:$K,11,FALSE)</f>
        <v>1.5</v>
      </c>
      <c r="M3004">
        <f t="shared" si="46"/>
        <v>3435.3776376206679</v>
      </c>
    </row>
    <row r="3005" spans="1:13" x14ac:dyDescent="0.2">
      <c r="A3005">
        <v>2015</v>
      </c>
      <c r="B3005">
        <v>10</v>
      </c>
      <c r="C3005" t="s">
        <v>61</v>
      </c>
      <c r="D3005">
        <v>4</v>
      </c>
      <c r="E3005" t="s">
        <v>34</v>
      </c>
      <c r="F3005" t="e">
        <f>VLOOKUP(A3005&amp;B3005&amp;C3005&amp;D3005&amp;E3005,average_median_rates_2_aptFINAL!A:P,16,FALSE)</f>
        <v>#N/A</v>
      </c>
      <c r="G3005">
        <f>VLOOKUP(A3005&amp;B3005&amp;C3005&amp;3&amp;E3005,average_median_rates_2_aptFINAL!A:P,16,FALSE)</f>
        <v>1560</v>
      </c>
      <c r="H3005">
        <f>IF(D3005&lt;=3,VLOOKUP(A3005&amp;D3005,[1]ratio_condo_family!$A:$F,6,FALSE),0)</f>
        <v>0</v>
      </c>
      <c r="I3005">
        <f>VLOOKUP(A3005&amp;3,[1]ratio_condo_family!$A:$F,6,FALSE)</f>
        <v>1.4679027449022439</v>
      </c>
      <c r="J3005">
        <f>VLOOKUP(A3005,[1]ratio_family_bedrooms!$A:$K,9,FALSE)</f>
        <v>1.0588235294117647</v>
      </c>
      <c r="K3005">
        <f>VLOOKUP(A3005,[1]ratio_family_bedrooms!$A:$K,10,FALSE)</f>
        <v>1.2222222222222221</v>
      </c>
      <c r="L3005">
        <f>VLOOKUP(A3005,[1]ratio_family_bedrooms!$A:$K,11,FALSE)</f>
        <v>1.5</v>
      </c>
      <c r="M3005">
        <f t="shared" si="46"/>
        <v>2424.6299456973534</v>
      </c>
    </row>
    <row r="3006" spans="1:13" x14ac:dyDescent="0.2">
      <c r="A3006">
        <v>2015</v>
      </c>
      <c r="B3006">
        <v>10</v>
      </c>
      <c r="C3006" t="s">
        <v>61</v>
      </c>
      <c r="D3006">
        <v>4</v>
      </c>
      <c r="E3006" t="s">
        <v>35</v>
      </c>
      <c r="F3006" t="e">
        <f>VLOOKUP(A3006&amp;B3006&amp;C3006&amp;D3006&amp;E3006,average_median_rates_2_aptFINAL!A:P,16,FALSE)</f>
        <v>#N/A</v>
      </c>
      <c r="G3006">
        <f>VLOOKUP(A3006&amp;B3006&amp;C3006&amp;3&amp;E3006,average_median_rates_2_aptFINAL!A:P,16,FALSE)</f>
        <v>3150</v>
      </c>
      <c r="H3006">
        <f>IF(D3006&lt;=3,VLOOKUP(A3006&amp;D3006,[1]ratio_condo_family!$A:$F,6,FALSE),0)</f>
        <v>0</v>
      </c>
      <c r="I3006">
        <f>VLOOKUP(A3006&amp;3,[1]ratio_condo_family!$A:$F,6,FALSE)</f>
        <v>1.4679027449022439</v>
      </c>
      <c r="J3006">
        <f>VLOOKUP(A3006,[1]ratio_family_bedrooms!$A:$K,9,FALSE)</f>
        <v>1.0588235294117647</v>
      </c>
      <c r="K3006">
        <f>VLOOKUP(A3006,[1]ratio_family_bedrooms!$A:$K,10,FALSE)</f>
        <v>1.2222222222222221</v>
      </c>
      <c r="L3006">
        <f>VLOOKUP(A3006,[1]ratio_family_bedrooms!$A:$K,11,FALSE)</f>
        <v>1.5</v>
      </c>
      <c r="M3006">
        <f t="shared" si="46"/>
        <v>4895.8873903504254</v>
      </c>
    </row>
    <row r="3007" spans="1:13" x14ac:dyDescent="0.2">
      <c r="A3007">
        <v>2015</v>
      </c>
      <c r="B3007">
        <v>10</v>
      </c>
      <c r="C3007" t="s">
        <v>61</v>
      </c>
      <c r="D3007">
        <v>4</v>
      </c>
      <c r="E3007" t="s">
        <v>36</v>
      </c>
      <c r="F3007" t="e">
        <f>VLOOKUP(A3007&amp;B3007&amp;C3007&amp;D3007&amp;E3007,average_median_rates_2_aptFINAL!A:P,16,FALSE)</f>
        <v>#N/A</v>
      </c>
      <c r="G3007">
        <f>VLOOKUP(A3007&amp;B3007&amp;C3007&amp;3&amp;E3007,average_median_rates_2_aptFINAL!A:P,16,FALSE)</f>
        <v>1410</v>
      </c>
      <c r="H3007">
        <f>IF(D3007&lt;=3,VLOOKUP(A3007&amp;D3007,[1]ratio_condo_family!$A:$F,6,FALSE),0)</f>
        <v>0</v>
      </c>
      <c r="I3007">
        <f>VLOOKUP(A3007&amp;3,[1]ratio_condo_family!$A:$F,6,FALSE)</f>
        <v>1.4679027449022439</v>
      </c>
      <c r="J3007">
        <f>VLOOKUP(A3007,[1]ratio_family_bedrooms!$A:$K,9,FALSE)</f>
        <v>1.0588235294117647</v>
      </c>
      <c r="K3007">
        <f>VLOOKUP(A3007,[1]ratio_family_bedrooms!$A:$K,10,FALSE)</f>
        <v>1.2222222222222221</v>
      </c>
      <c r="L3007">
        <f>VLOOKUP(A3007,[1]ratio_family_bedrooms!$A:$K,11,FALSE)</f>
        <v>1.5</v>
      </c>
      <c r="M3007">
        <f t="shared" si="46"/>
        <v>2191.4924509187622</v>
      </c>
    </row>
    <row r="3008" spans="1:13" x14ac:dyDescent="0.2">
      <c r="A3008">
        <v>2015</v>
      </c>
      <c r="B3008">
        <v>10</v>
      </c>
      <c r="C3008" t="s">
        <v>61</v>
      </c>
      <c r="D3008">
        <v>4</v>
      </c>
      <c r="E3008" t="s">
        <v>37</v>
      </c>
      <c r="F3008" t="e">
        <f>VLOOKUP(A3008&amp;B3008&amp;C3008&amp;D3008&amp;E3008,average_median_rates_2_aptFINAL!A:P,16,FALSE)</f>
        <v>#N/A</v>
      </c>
      <c r="G3008">
        <f>VLOOKUP(A3008&amp;B3008&amp;C3008&amp;3&amp;E3008,average_median_rates_2_aptFINAL!A:P,16,FALSE)</f>
        <v>1100</v>
      </c>
      <c r="H3008">
        <f>IF(D3008&lt;=3,VLOOKUP(A3008&amp;D3008,[1]ratio_condo_family!$A:$F,6,FALSE),0)</f>
        <v>0</v>
      </c>
      <c r="I3008">
        <f>VLOOKUP(A3008&amp;3,[1]ratio_condo_family!$A:$F,6,FALSE)</f>
        <v>1.4679027449022439</v>
      </c>
      <c r="J3008">
        <f>VLOOKUP(A3008,[1]ratio_family_bedrooms!$A:$K,9,FALSE)</f>
        <v>1.0588235294117647</v>
      </c>
      <c r="K3008">
        <f>VLOOKUP(A3008,[1]ratio_family_bedrooms!$A:$K,10,FALSE)</f>
        <v>1.2222222222222221</v>
      </c>
      <c r="L3008">
        <f>VLOOKUP(A3008,[1]ratio_family_bedrooms!$A:$K,11,FALSE)</f>
        <v>1.5</v>
      </c>
      <c r="M3008">
        <f t="shared" si="46"/>
        <v>1709.6749617096725</v>
      </c>
    </row>
    <row r="3009" spans="1:13" x14ac:dyDescent="0.2">
      <c r="A3009">
        <v>2015</v>
      </c>
      <c r="B3009">
        <v>10</v>
      </c>
      <c r="C3009" t="s">
        <v>61</v>
      </c>
      <c r="D3009">
        <v>4</v>
      </c>
      <c r="E3009" t="s">
        <v>38</v>
      </c>
      <c r="F3009" t="e">
        <f>VLOOKUP(A3009&amp;B3009&amp;C3009&amp;D3009&amp;E3009,average_median_rates_2_aptFINAL!A:P,16,FALSE)</f>
        <v>#N/A</v>
      </c>
      <c r="G3009">
        <f>VLOOKUP(A3009&amp;B3009&amp;C3009&amp;3&amp;E3009,average_median_rates_2_aptFINAL!A:P,16,FALSE)</f>
        <v>1106</v>
      </c>
      <c r="H3009">
        <f>IF(D3009&lt;=3,VLOOKUP(A3009&amp;D3009,[1]ratio_condo_family!$A:$F,6,FALSE),0)</f>
        <v>0</v>
      </c>
      <c r="I3009">
        <f>VLOOKUP(A3009&amp;3,[1]ratio_condo_family!$A:$F,6,FALSE)</f>
        <v>1.4679027449022439</v>
      </c>
      <c r="J3009">
        <f>VLOOKUP(A3009,[1]ratio_family_bedrooms!$A:$K,9,FALSE)</f>
        <v>1.0588235294117647</v>
      </c>
      <c r="K3009">
        <f>VLOOKUP(A3009,[1]ratio_family_bedrooms!$A:$K,10,FALSE)</f>
        <v>1.2222222222222221</v>
      </c>
      <c r="L3009">
        <f>VLOOKUP(A3009,[1]ratio_family_bedrooms!$A:$K,11,FALSE)</f>
        <v>1.5</v>
      </c>
      <c r="M3009">
        <f t="shared" si="46"/>
        <v>1719.0004615008161</v>
      </c>
    </row>
    <row r="3010" spans="1:13" x14ac:dyDescent="0.2">
      <c r="A3010">
        <v>2015</v>
      </c>
      <c r="B3010">
        <v>10</v>
      </c>
      <c r="C3010" t="s">
        <v>61</v>
      </c>
      <c r="D3010">
        <v>4</v>
      </c>
      <c r="E3010" t="s">
        <v>39</v>
      </c>
      <c r="F3010" t="e">
        <f>VLOOKUP(A3010&amp;B3010&amp;C3010&amp;D3010&amp;E3010,average_median_rates_2_aptFINAL!A:P,16,FALSE)</f>
        <v>#N/A</v>
      </c>
      <c r="G3010">
        <f>VLOOKUP(A3010&amp;B3010&amp;C3010&amp;3&amp;E3010,average_median_rates_2_aptFINAL!A:P,16,FALSE)</f>
        <v>1850</v>
      </c>
      <c r="H3010">
        <f>IF(D3010&lt;=3,VLOOKUP(A3010&amp;D3010,[1]ratio_condo_family!$A:$F,6,FALSE),0)</f>
        <v>0</v>
      </c>
      <c r="I3010">
        <f>VLOOKUP(A3010&amp;3,[1]ratio_condo_family!$A:$F,6,FALSE)</f>
        <v>1.4679027449022439</v>
      </c>
      <c r="J3010">
        <f>VLOOKUP(A3010,[1]ratio_family_bedrooms!$A:$K,9,FALSE)</f>
        <v>1.0588235294117647</v>
      </c>
      <c r="K3010">
        <f>VLOOKUP(A3010,[1]ratio_family_bedrooms!$A:$K,10,FALSE)</f>
        <v>1.2222222222222221</v>
      </c>
      <c r="L3010">
        <f>VLOOKUP(A3010,[1]ratio_family_bedrooms!$A:$K,11,FALSE)</f>
        <v>1.5</v>
      </c>
      <c r="M3010">
        <f t="shared" si="46"/>
        <v>2875.3624356026307</v>
      </c>
    </row>
    <row r="3011" spans="1:13" x14ac:dyDescent="0.2">
      <c r="A3011">
        <v>2015</v>
      </c>
      <c r="B3011">
        <v>10</v>
      </c>
      <c r="C3011" t="s">
        <v>61</v>
      </c>
      <c r="D3011">
        <v>4</v>
      </c>
      <c r="E3011" t="s">
        <v>40</v>
      </c>
      <c r="F3011" t="e">
        <f>VLOOKUP(A3011&amp;B3011&amp;C3011&amp;D3011&amp;E3011,average_median_rates_2_aptFINAL!A:P,16,FALSE)</f>
        <v>#N/A</v>
      </c>
      <c r="G3011">
        <f>VLOOKUP(A3011&amp;B3011&amp;C3011&amp;3&amp;E3011,average_median_rates_2_aptFINAL!A:P,16,FALSE)</f>
        <v>1100</v>
      </c>
      <c r="H3011">
        <f>IF(D3011&lt;=3,VLOOKUP(A3011&amp;D3011,[1]ratio_condo_family!$A:$F,6,FALSE),0)</f>
        <v>0</v>
      </c>
      <c r="I3011">
        <f>VLOOKUP(A3011&amp;3,[1]ratio_condo_family!$A:$F,6,FALSE)</f>
        <v>1.4679027449022439</v>
      </c>
      <c r="J3011">
        <f>VLOOKUP(A3011,[1]ratio_family_bedrooms!$A:$K,9,FALSE)</f>
        <v>1.0588235294117647</v>
      </c>
      <c r="K3011">
        <f>VLOOKUP(A3011,[1]ratio_family_bedrooms!$A:$K,10,FALSE)</f>
        <v>1.2222222222222221</v>
      </c>
      <c r="L3011">
        <f>VLOOKUP(A3011,[1]ratio_family_bedrooms!$A:$K,11,FALSE)</f>
        <v>1.5</v>
      </c>
      <c r="M3011">
        <f t="shared" ref="M3011:M3074" si="47">IF(D3011&lt;=3,F3011*H3011,IF(D3011=4,G3011*I3011*J3011,IF(D3011=5,G3011*I3011*J3011*K3011,IF(D3011=6,G3011*I3011*J3011*K3011*L3011,0))))</f>
        <v>1709.6749617096725</v>
      </c>
    </row>
    <row r="3012" spans="1:13" x14ac:dyDescent="0.2">
      <c r="A3012">
        <v>2015</v>
      </c>
      <c r="B3012">
        <v>10</v>
      </c>
      <c r="C3012" t="s">
        <v>61</v>
      </c>
      <c r="D3012">
        <v>4</v>
      </c>
      <c r="E3012" t="s">
        <v>41</v>
      </c>
      <c r="F3012" t="e">
        <f>VLOOKUP(A3012&amp;B3012&amp;C3012&amp;D3012&amp;E3012,average_median_rates_2_aptFINAL!A:P,16,FALSE)</f>
        <v>#N/A</v>
      </c>
      <c r="G3012">
        <f>VLOOKUP(A3012&amp;B3012&amp;C3012&amp;3&amp;E3012,average_median_rates_2_aptFINAL!A:P,16,FALSE)</f>
        <v>1210</v>
      </c>
      <c r="H3012">
        <f>IF(D3012&lt;=3,VLOOKUP(A3012&amp;D3012,[1]ratio_condo_family!$A:$F,6,FALSE),0)</f>
        <v>0</v>
      </c>
      <c r="I3012">
        <f>VLOOKUP(A3012&amp;3,[1]ratio_condo_family!$A:$F,6,FALSE)</f>
        <v>1.4679027449022439</v>
      </c>
      <c r="J3012">
        <f>VLOOKUP(A3012,[1]ratio_family_bedrooms!$A:$K,9,FALSE)</f>
        <v>1.0588235294117647</v>
      </c>
      <c r="K3012">
        <f>VLOOKUP(A3012,[1]ratio_family_bedrooms!$A:$K,10,FALSE)</f>
        <v>1.2222222222222221</v>
      </c>
      <c r="L3012">
        <f>VLOOKUP(A3012,[1]ratio_family_bedrooms!$A:$K,11,FALSE)</f>
        <v>1.5</v>
      </c>
      <c r="M3012">
        <f t="shared" si="47"/>
        <v>1880.6424578806398</v>
      </c>
    </row>
    <row r="3013" spans="1:13" x14ac:dyDescent="0.2">
      <c r="A3013">
        <v>2015</v>
      </c>
      <c r="B3013">
        <v>10</v>
      </c>
      <c r="C3013" t="s">
        <v>61</v>
      </c>
      <c r="D3013">
        <v>4</v>
      </c>
      <c r="E3013" t="s">
        <v>42</v>
      </c>
      <c r="F3013" t="e">
        <f>VLOOKUP(A3013&amp;B3013&amp;C3013&amp;D3013&amp;E3013,average_median_rates_2_aptFINAL!A:P,16,FALSE)</f>
        <v>#N/A</v>
      </c>
      <c r="G3013">
        <f>VLOOKUP(A3013&amp;B3013&amp;C3013&amp;3&amp;E3013,average_median_rates_2_aptFINAL!A:P,16,FALSE)</f>
        <v>1020</v>
      </c>
      <c r="H3013">
        <f>IF(D3013&lt;=3,VLOOKUP(A3013&amp;D3013,[1]ratio_condo_family!$A:$F,6,FALSE),0)</f>
        <v>0</v>
      </c>
      <c r="I3013">
        <f>VLOOKUP(A3013&amp;3,[1]ratio_condo_family!$A:$F,6,FALSE)</f>
        <v>1.4679027449022439</v>
      </c>
      <c r="J3013">
        <f>VLOOKUP(A3013,[1]ratio_family_bedrooms!$A:$K,9,FALSE)</f>
        <v>1.0588235294117647</v>
      </c>
      <c r="K3013">
        <f>VLOOKUP(A3013,[1]ratio_family_bedrooms!$A:$K,10,FALSE)</f>
        <v>1.2222222222222221</v>
      </c>
      <c r="L3013">
        <f>VLOOKUP(A3013,[1]ratio_family_bedrooms!$A:$K,11,FALSE)</f>
        <v>1.5</v>
      </c>
      <c r="M3013">
        <f t="shared" si="47"/>
        <v>1585.3349644944235</v>
      </c>
    </row>
    <row r="3014" spans="1:13" x14ac:dyDescent="0.2">
      <c r="A3014">
        <v>2015</v>
      </c>
      <c r="B3014">
        <v>10</v>
      </c>
      <c r="C3014" t="s">
        <v>61</v>
      </c>
      <c r="D3014">
        <v>4</v>
      </c>
      <c r="E3014" t="s">
        <v>43</v>
      </c>
      <c r="F3014" t="e">
        <f>VLOOKUP(A3014&amp;B3014&amp;C3014&amp;D3014&amp;E3014,average_median_rates_2_aptFINAL!A:P,16,FALSE)</f>
        <v>#N/A</v>
      </c>
      <c r="G3014">
        <f>VLOOKUP(A3014&amp;B3014&amp;C3014&amp;3&amp;E3014,average_median_rates_2_aptFINAL!A:P,16,FALSE)</f>
        <v>1350</v>
      </c>
      <c r="H3014">
        <f>IF(D3014&lt;=3,VLOOKUP(A3014&amp;D3014,[1]ratio_condo_family!$A:$F,6,FALSE),0)</f>
        <v>0</v>
      </c>
      <c r="I3014">
        <f>VLOOKUP(A3014&amp;3,[1]ratio_condo_family!$A:$F,6,FALSE)</f>
        <v>1.4679027449022439</v>
      </c>
      <c r="J3014">
        <f>VLOOKUP(A3014,[1]ratio_family_bedrooms!$A:$K,9,FALSE)</f>
        <v>1.0588235294117647</v>
      </c>
      <c r="K3014">
        <f>VLOOKUP(A3014,[1]ratio_family_bedrooms!$A:$K,10,FALSE)</f>
        <v>1.2222222222222221</v>
      </c>
      <c r="L3014">
        <f>VLOOKUP(A3014,[1]ratio_family_bedrooms!$A:$K,11,FALSE)</f>
        <v>1.5</v>
      </c>
      <c r="M3014">
        <f t="shared" si="47"/>
        <v>2098.2374530073253</v>
      </c>
    </row>
    <row r="3015" spans="1:13" x14ac:dyDescent="0.2">
      <c r="A3015">
        <v>2015</v>
      </c>
      <c r="B3015">
        <v>10</v>
      </c>
      <c r="C3015" t="s">
        <v>61</v>
      </c>
      <c r="D3015">
        <v>4</v>
      </c>
      <c r="E3015" t="s">
        <v>60</v>
      </c>
      <c r="F3015" t="e">
        <f>VLOOKUP(A3015&amp;B3015&amp;C3015&amp;D3015&amp;E3015,average_median_rates_2_aptFINAL!A:P,16,FALSE)</f>
        <v>#N/A</v>
      </c>
      <c r="G3015">
        <f>VLOOKUP(A3015&amp;B3015&amp;C3015&amp;3&amp;E3015,average_median_rates_2_aptFINAL!A:P,16,FALSE)</f>
        <v>1500</v>
      </c>
      <c r="H3015">
        <f>IF(D3015&lt;=3,VLOOKUP(A3015&amp;D3015,[1]ratio_condo_family!$A:$F,6,FALSE),0)</f>
        <v>0</v>
      </c>
      <c r="I3015">
        <f>VLOOKUP(A3015&amp;3,[1]ratio_condo_family!$A:$F,6,FALSE)</f>
        <v>1.4679027449022439</v>
      </c>
      <c r="J3015">
        <f>VLOOKUP(A3015,[1]ratio_family_bedrooms!$A:$K,9,FALSE)</f>
        <v>1.0588235294117647</v>
      </c>
      <c r="K3015">
        <f>VLOOKUP(A3015,[1]ratio_family_bedrooms!$A:$K,10,FALSE)</f>
        <v>1.2222222222222221</v>
      </c>
      <c r="L3015">
        <f>VLOOKUP(A3015,[1]ratio_family_bedrooms!$A:$K,11,FALSE)</f>
        <v>1.5</v>
      </c>
      <c r="M3015">
        <f t="shared" si="47"/>
        <v>2331.3749477859169</v>
      </c>
    </row>
    <row r="3016" spans="1:13" x14ac:dyDescent="0.2">
      <c r="A3016">
        <v>2015</v>
      </c>
      <c r="B3016">
        <v>10</v>
      </c>
      <c r="C3016" t="s">
        <v>61</v>
      </c>
      <c r="D3016">
        <v>5</v>
      </c>
      <c r="E3016" t="s">
        <v>12</v>
      </c>
      <c r="F3016" t="e">
        <f>VLOOKUP(A3016&amp;B3016&amp;C3016&amp;D3016&amp;E3016,average_median_rates_2_aptFINAL!A:P,16,FALSE)</f>
        <v>#N/A</v>
      </c>
      <c r="G3016">
        <f>VLOOKUP(A3016&amp;B3016&amp;C3016&amp;3&amp;E3016,average_median_rates_2_aptFINAL!A:P,16,FALSE)</f>
        <v>2830</v>
      </c>
      <c r="H3016">
        <f>IF(D3016&lt;=3,VLOOKUP(A3016&amp;D3016,[1]ratio_condo_family!$A:$F,6,FALSE),0)</f>
        <v>0</v>
      </c>
      <c r="I3016">
        <f>VLOOKUP(A3016&amp;3,[1]ratio_condo_family!$A:$F,6,FALSE)</f>
        <v>1.4679027449022439</v>
      </c>
      <c r="J3016">
        <f>VLOOKUP(A3016,[1]ratio_family_bedrooms!$A:$K,9,FALSE)</f>
        <v>1.0588235294117647</v>
      </c>
      <c r="K3016">
        <f>VLOOKUP(A3016,[1]ratio_family_bedrooms!$A:$K,10,FALSE)</f>
        <v>1.2222222222222221</v>
      </c>
      <c r="L3016">
        <f>VLOOKUP(A3016,[1]ratio_family_bedrooms!$A:$K,11,FALSE)</f>
        <v>1.5</v>
      </c>
      <c r="M3016">
        <f t="shared" si="47"/>
        <v>5375.9779351537472</v>
      </c>
    </row>
    <row r="3017" spans="1:13" x14ac:dyDescent="0.2">
      <c r="A3017">
        <v>2015</v>
      </c>
      <c r="B3017">
        <v>10</v>
      </c>
      <c r="C3017" t="s">
        <v>61</v>
      </c>
      <c r="D3017">
        <v>5</v>
      </c>
      <c r="E3017" t="s">
        <v>16</v>
      </c>
      <c r="F3017" t="e">
        <f>VLOOKUP(A3017&amp;B3017&amp;C3017&amp;D3017&amp;E3017,average_median_rates_2_aptFINAL!A:P,16,FALSE)</f>
        <v>#N/A</v>
      </c>
      <c r="G3017">
        <f>VLOOKUP(A3017&amp;B3017&amp;C3017&amp;3&amp;E3017,average_median_rates_2_aptFINAL!A:P,16,FALSE)</f>
        <v>2795</v>
      </c>
      <c r="H3017">
        <f>IF(D3017&lt;=3,VLOOKUP(A3017&amp;D3017,[1]ratio_condo_family!$A:$F,6,FALSE),0)</f>
        <v>0</v>
      </c>
      <c r="I3017">
        <f>VLOOKUP(A3017&amp;3,[1]ratio_condo_family!$A:$F,6,FALSE)</f>
        <v>1.4679027449022439</v>
      </c>
      <c r="J3017">
        <f>VLOOKUP(A3017,[1]ratio_family_bedrooms!$A:$K,9,FALSE)</f>
        <v>1.0588235294117647</v>
      </c>
      <c r="K3017">
        <f>VLOOKUP(A3017,[1]ratio_family_bedrooms!$A:$K,10,FALSE)</f>
        <v>1.2222222222222221</v>
      </c>
      <c r="L3017">
        <f>VLOOKUP(A3017,[1]ratio_family_bedrooms!$A:$K,11,FALSE)</f>
        <v>1.5</v>
      </c>
      <c r="M3017">
        <f t="shared" si="47"/>
        <v>5309.490575531705</v>
      </c>
    </row>
    <row r="3018" spans="1:13" x14ac:dyDescent="0.2">
      <c r="A3018">
        <v>2015</v>
      </c>
      <c r="B3018">
        <v>10</v>
      </c>
      <c r="C3018" t="s">
        <v>61</v>
      </c>
      <c r="D3018">
        <v>5</v>
      </c>
      <c r="E3018" t="s">
        <v>17</v>
      </c>
      <c r="F3018" t="e">
        <f>VLOOKUP(A3018&amp;B3018&amp;C3018&amp;D3018&amp;E3018,average_median_rates_2_aptFINAL!A:P,16,FALSE)</f>
        <v>#N/A</v>
      </c>
      <c r="G3018">
        <f>VLOOKUP(A3018&amp;B3018&amp;C3018&amp;3&amp;E3018,average_median_rates_2_aptFINAL!A:P,16,FALSE)</f>
        <v>2300</v>
      </c>
      <c r="H3018">
        <f>IF(D3018&lt;=3,VLOOKUP(A3018&amp;D3018,[1]ratio_condo_family!$A:$F,6,FALSE),0)</f>
        <v>0</v>
      </c>
      <c r="I3018">
        <f>VLOOKUP(A3018&amp;3,[1]ratio_condo_family!$A:$F,6,FALSE)</f>
        <v>1.4679027449022439</v>
      </c>
      <c r="J3018">
        <f>VLOOKUP(A3018,[1]ratio_family_bedrooms!$A:$K,9,FALSE)</f>
        <v>1.0588235294117647</v>
      </c>
      <c r="K3018">
        <f>VLOOKUP(A3018,[1]ratio_family_bedrooms!$A:$K,10,FALSE)</f>
        <v>1.2222222222222221</v>
      </c>
      <c r="L3018">
        <f>VLOOKUP(A3018,[1]ratio_family_bedrooms!$A:$K,11,FALSE)</f>
        <v>1.5</v>
      </c>
      <c r="M3018">
        <f t="shared" si="47"/>
        <v>4369.169346591385</v>
      </c>
    </row>
    <row r="3019" spans="1:13" x14ac:dyDescent="0.2">
      <c r="A3019">
        <v>2015</v>
      </c>
      <c r="B3019">
        <v>10</v>
      </c>
      <c r="C3019" t="s">
        <v>61</v>
      </c>
      <c r="D3019">
        <v>5</v>
      </c>
      <c r="E3019" t="s">
        <v>19</v>
      </c>
      <c r="F3019" t="e">
        <f>VLOOKUP(A3019&amp;B3019&amp;C3019&amp;D3019&amp;E3019,average_median_rates_2_aptFINAL!A:P,16,FALSE)</f>
        <v>#N/A</v>
      </c>
      <c r="G3019">
        <f>VLOOKUP(A3019&amp;B3019&amp;C3019&amp;3&amp;E3019,average_median_rates_2_aptFINAL!A:P,16,FALSE)</f>
        <v>2040</v>
      </c>
      <c r="H3019">
        <f>IF(D3019&lt;=3,VLOOKUP(A3019&amp;D3019,[1]ratio_condo_family!$A:$F,6,FALSE),0)</f>
        <v>0</v>
      </c>
      <c r="I3019">
        <f>VLOOKUP(A3019&amp;3,[1]ratio_condo_family!$A:$F,6,FALSE)</f>
        <v>1.4679027449022439</v>
      </c>
      <c r="J3019">
        <f>VLOOKUP(A3019,[1]ratio_family_bedrooms!$A:$K,9,FALSE)</f>
        <v>1.0588235294117647</v>
      </c>
      <c r="K3019">
        <f>VLOOKUP(A3019,[1]ratio_family_bedrooms!$A:$K,10,FALSE)</f>
        <v>1.2222222222222221</v>
      </c>
      <c r="L3019">
        <f>VLOOKUP(A3019,[1]ratio_family_bedrooms!$A:$K,11,FALSE)</f>
        <v>1.5</v>
      </c>
      <c r="M3019">
        <f t="shared" si="47"/>
        <v>3875.2632465419238</v>
      </c>
    </row>
    <row r="3020" spans="1:13" x14ac:dyDescent="0.2">
      <c r="A3020">
        <v>2015</v>
      </c>
      <c r="B3020">
        <v>10</v>
      </c>
      <c r="C3020" t="s">
        <v>61</v>
      </c>
      <c r="D3020">
        <v>5</v>
      </c>
      <c r="E3020" t="s">
        <v>20</v>
      </c>
      <c r="F3020" t="e">
        <f>VLOOKUP(A3020&amp;B3020&amp;C3020&amp;D3020&amp;E3020,average_median_rates_2_aptFINAL!A:P,16,FALSE)</f>
        <v>#N/A</v>
      </c>
      <c r="G3020">
        <f>VLOOKUP(A3020&amp;B3020&amp;C3020&amp;3&amp;E3020,average_median_rates_2_aptFINAL!A:P,16,FALSE)</f>
        <v>2552.2255352780548</v>
      </c>
      <c r="H3020">
        <f>IF(D3020&lt;=3,VLOOKUP(A3020&amp;D3020,[1]ratio_condo_family!$A:$F,6,FALSE),0)</f>
        <v>0</v>
      </c>
      <c r="I3020">
        <f>VLOOKUP(A3020&amp;3,[1]ratio_condo_family!$A:$F,6,FALSE)</f>
        <v>1.4679027449022439</v>
      </c>
      <c r="J3020">
        <f>VLOOKUP(A3020,[1]ratio_family_bedrooms!$A:$K,9,FALSE)</f>
        <v>1.0588235294117647</v>
      </c>
      <c r="K3020">
        <f>VLOOKUP(A3020,[1]ratio_family_bedrooms!$A:$K,10,FALSE)</f>
        <v>1.2222222222222221</v>
      </c>
      <c r="L3020">
        <f>VLOOKUP(A3020,[1]ratio_family_bedrooms!$A:$K,11,FALSE)</f>
        <v>1.5</v>
      </c>
      <c r="M3020">
        <f t="shared" si="47"/>
        <v>4848.3067714455065</v>
      </c>
    </row>
    <row r="3021" spans="1:13" x14ac:dyDescent="0.2">
      <c r="A3021">
        <v>2015</v>
      </c>
      <c r="B3021">
        <v>10</v>
      </c>
      <c r="C3021" t="s">
        <v>61</v>
      </c>
      <c r="D3021">
        <v>5</v>
      </c>
      <c r="E3021" t="s">
        <v>21</v>
      </c>
      <c r="F3021" t="e">
        <f>VLOOKUP(A3021&amp;B3021&amp;C3021&amp;D3021&amp;E3021,average_median_rates_2_aptFINAL!A:P,16,FALSE)</f>
        <v>#N/A</v>
      </c>
      <c r="G3021">
        <f>VLOOKUP(A3021&amp;B3021&amp;C3021&amp;3&amp;E3021,average_median_rates_2_aptFINAL!A:P,16,FALSE)</f>
        <v>2600</v>
      </c>
      <c r="H3021">
        <f>IF(D3021&lt;=3,VLOOKUP(A3021&amp;D3021,[1]ratio_condo_family!$A:$F,6,FALSE),0)</f>
        <v>0</v>
      </c>
      <c r="I3021">
        <f>VLOOKUP(A3021&amp;3,[1]ratio_condo_family!$A:$F,6,FALSE)</f>
        <v>1.4679027449022439</v>
      </c>
      <c r="J3021">
        <f>VLOOKUP(A3021,[1]ratio_family_bedrooms!$A:$K,9,FALSE)</f>
        <v>1.0588235294117647</v>
      </c>
      <c r="K3021">
        <f>VLOOKUP(A3021,[1]ratio_family_bedrooms!$A:$K,10,FALSE)</f>
        <v>1.2222222222222221</v>
      </c>
      <c r="L3021">
        <f>VLOOKUP(A3021,[1]ratio_family_bedrooms!$A:$K,11,FALSE)</f>
        <v>1.5</v>
      </c>
      <c r="M3021">
        <f t="shared" si="47"/>
        <v>4939.0610004946084</v>
      </c>
    </row>
    <row r="3022" spans="1:13" x14ac:dyDescent="0.2">
      <c r="A3022">
        <v>2015</v>
      </c>
      <c r="B3022">
        <v>10</v>
      </c>
      <c r="C3022" t="s">
        <v>61</v>
      </c>
      <c r="D3022">
        <v>5</v>
      </c>
      <c r="E3022" t="s">
        <v>23</v>
      </c>
      <c r="F3022" t="e">
        <f>VLOOKUP(A3022&amp;B3022&amp;C3022&amp;D3022&amp;E3022,average_median_rates_2_aptFINAL!A:P,16,FALSE)</f>
        <v>#N/A</v>
      </c>
      <c r="G3022">
        <f>VLOOKUP(A3022&amp;B3022&amp;C3022&amp;3&amp;E3022,average_median_rates_2_aptFINAL!A:P,16,FALSE)</f>
        <v>1300</v>
      </c>
      <c r="H3022">
        <f>IF(D3022&lt;=3,VLOOKUP(A3022&amp;D3022,[1]ratio_condo_family!$A:$F,6,FALSE),0)</f>
        <v>0</v>
      </c>
      <c r="I3022">
        <f>VLOOKUP(A3022&amp;3,[1]ratio_condo_family!$A:$F,6,FALSE)</f>
        <v>1.4679027449022439</v>
      </c>
      <c r="J3022">
        <f>VLOOKUP(A3022,[1]ratio_family_bedrooms!$A:$K,9,FALSE)</f>
        <v>1.0588235294117647</v>
      </c>
      <c r="K3022">
        <f>VLOOKUP(A3022,[1]ratio_family_bedrooms!$A:$K,10,FALSE)</f>
        <v>1.2222222222222221</v>
      </c>
      <c r="L3022">
        <f>VLOOKUP(A3022,[1]ratio_family_bedrooms!$A:$K,11,FALSE)</f>
        <v>1.5</v>
      </c>
      <c r="M3022">
        <f t="shared" si="47"/>
        <v>2469.5305002473042</v>
      </c>
    </row>
    <row r="3023" spans="1:13" x14ac:dyDescent="0.2">
      <c r="A3023">
        <v>2015</v>
      </c>
      <c r="B3023">
        <v>10</v>
      </c>
      <c r="C3023" t="s">
        <v>61</v>
      </c>
      <c r="D3023">
        <v>5</v>
      </c>
      <c r="E3023" t="s">
        <v>24</v>
      </c>
      <c r="F3023" t="e">
        <f>VLOOKUP(A3023&amp;B3023&amp;C3023&amp;D3023&amp;E3023,average_median_rates_2_aptFINAL!A:P,16,FALSE)</f>
        <v>#N/A</v>
      </c>
      <c r="G3023">
        <f>VLOOKUP(A3023&amp;B3023&amp;C3023&amp;3&amp;E3023,average_median_rates_2_aptFINAL!A:P,16,FALSE)</f>
        <v>1500</v>
      </c>
      <c r="H3023">
        <f>IF(D3023&lt;=3,VLOOKUP(A3023&amp;D3023,[1]ratio_condo_family!$A:$F,6,FALSE),0)</f>
        <v>0</v>
      </c>
      <c r="I3023">
        <f>VLOOKUP(A3023&amp;3,[1]ratio_condo_family!$A:$F,6,FALSE)</f>
        <v>1.4679027449022439</v>
      </c>
      <c r="J3023">
        <f>VLOOKUP(A3023,[1]ratio_family_bedrooms!$A:$K,9,FALSE)</f>
        <v>1.0588235294117647</v>
      </c>
      <c r="K3023">
        <f>VLOOKUP(A3023,[1]ratio_family_bedrooms!$A:$K,10,FALSE)</f>
        <v>1.2222222222222221</v>
      </c>
      <c r="L3023">
        <f>VLOOKUP(A3023,[1]ratio_family_bedrooms!$A:$K,11,FALSE)</f>
        <v>1.5</v>
      </c>
      <c r="M3023">
        <f t="shared" si="47"/>
        <v>2849.4582695161203</v>
      </c>
    </row>
    <row r="3024" spans="1:13" x14ac:dyDescent="0.2">
      <c r="A3024">
        <v>2015</v>
      </c>
      <c r="B3024">
        <v>10</v>
      </c>
      <c r="C3024" t="s">
        <v>61</v>
      </c>
      <c r="D3024">
        <v>5</v>
      </c>
      <c r="E3024" t="s">
        <v>25</v>
      </c>
      <c r="F3024" t="e">
        <f>VLOOKUP(A3024&amp;B3024&amp;C3024&amp;D3024&amp;E3024,average_median_rates_2_aptFINAL!A:P,16,FALSE)</f>
        <v>#N/A</v>
      </c>
      <c r="G3024">
        <f>VLOOKUP(A3024&amp;B3024&amp;C3024&amp;3&amp;E3024,average_median_rates_2_aptFINAL!A:P,16,FALSE)</f>
        <v>1350</v>
      </c>
      <c r="H3024">
        <f>IF(D3024&lt;=3,VLOOKUP(A3024&amp;D3024,[1]ratio_condo_family!$A:$F,6,FALSE),0)</f>
        <v>0</v>
      </c>
      <c r="I3024">
        <f>VLOOKUP(A3024&amp;3,[1]ratio_condo_family!$A:$F,6,FALSE)</f>
        <v>1.4679027449022439</v>
      </c>
      <c r="J3024">
        <f>VLOOKUP(A3024,[1]ratio_family_bedrooms!$A:$K,9,FALSE)</f>
        <v>1.0588235294117647</v>
      </c>
      <c r="K3024">
        <f>VLOOKUP(A3024,[1]ratio_family_bedrooms!$A:$K,10,FALSE)</f>
        <v>1.2222222222222221</v>
      </c>
      <c r="L3024">
        <f>VLOOKUP(A3024,[1]ratio_family_bedrooms!$A:$K,11,FALSE)</f>
        <v>1.5</v>
      </c>
      <c r="M3024">
        <f t="shared" si="47"/>
        <v>2564.5124425645085</v>
      </c>
    </row>
    <row r="3025" spans="1:13" x14ac:dyDescent="0.2">
      <c r="A3025">
        <v>2015</v>
      </c>
      <c r="B3025">
        <v>10</v>
      </c>
      <c r="C3025" t="s">
        <v>61</v>
      </c>
      <c r="D3025">
        <v>5</v>
      </c>
      <c r="E3025" t="s">
        <v>26</v>
      </c>
      <c r="F3025" t="e">
        <f>VLOOKUP(A3025&amp;B3025&amp;C3025&amp;D3025&amp;E3025,average_median_rates_2_aptFINAL!A:P,16,FALSE)</f>
        <v>#N/A</v>
      </c>
      <c r="G3025">
        <f>VLOOKUP(A3025&amp;B3025&amp;C3025&amp;3&amp;E3025,average_median_rates_2_aptFINAL!A:P,16,FALSE)</f>
        <v>1246</v>
      </c>
      <c r="H3025">
        <f>IF(D3025&lt;=3,VLOOKUP(A3025&amp;D3025,[1]ratio_condo_family!$A:$F,6,FALSE),0)</f>
        <v>0</v>
      </c>
      <c r="I3025">
        <f>VLOOKUP(A3025&amp;3,[1]ratio_condo_family!$A:$F,6,FALSE)</f>
        <v>1.4679027449022439</v>
      </c>
      <c r="J3025">
        <f>VLOOKUP(A3025,[1]ratio_family_bedrooms!$A:$K,9,FALSE)</f>
        <v>1.0588235294117647</v>
      </c>
      <c r="K3025">
        <f>VLOOKUP(A3025,[1]ratio_family_bedrooms!$A:$K,10,FALSE)</f>
        <v>1.2222222222222221</v>
      </c>
      <c r="L3025">
        <f>VLOOKUP(A3025,[1]ratio_family_bedrooms!$A:$K,11,FALSE)</f>
        <v>1.5</v>
      </c>
      <c r="M3025">
        <f t="shared" si="47"/>
        <v>2366.9500025447237</v>
      </c>
    </row>
    <row r="3026" spans="1:13" x14ac:dyDescent="0.2">
      <c r="A3026">
        <v>2015</v>
      </c>
      <c r="B3026">
        <v>10</v>
      </c>
      <c r="C3026" t="s">
        <v>61</v>
      </c>
      <c r="D3026">
        <v>5</v>
      </c>
      <c r="E3026" t="s">
        <v>27</v>
      </c>
      <c r="F3026" t="e">
        <f>VLOOKUP(A3026&amp;B3026&amp;C3026&amp;D3026&amp;E3026,average_median_rates_2_aptFINAL!A:P,16,FALSE)</f>
        <v>#N/A</v>
      </c>
      <c r="G3026">
        <f>VLOOKUP(A3026&amp;B3026&amp;C3026&amp;3&amp;E3026,average_median_rates_2_aptFINAL!A:P,16,FALSE)</f>
        <v>2700</v>
      </c>
      <c r="H3026">
        <f>IF(D3026&lt;=3,VLOOKUP(A3026&amp;D3026,[1]ratio_condo_family!$A:$F,6,FALSE),0)</f>
        <v>0</v>
      </c>
      <c r="I3026">
        <f>VLOOKUP(A3026&amp;3,[1]ratio_condo_family!$A:$F,6,FALSE)</f>
        <v>1.4679027449022439</v>
      </c>
      <c r="J3026">
        <f>VLOOKUP(A3026,[1]ratio_family_bedrooms!$A:$K,9,FALSE)</f>
        <v>1.0588235294117647</v>
      </c>
      <c r="K3026">
        <f>VLOOKUP(A3026,[1]ratio_family_bedrooms!$A:$K,10,FALSE)</f>
        <v>1.2222222222222221</v>
      </c>
      <c r="L3026">
        <f>VLOOKUP(A3026,[1]ratio_family_bedrooms!$A:$K,11,FALSE)</f>
        <v>1.5</v>
      </c>
      <c r="M3026">
        <f t="shared" si="47"/>
        <v>5129.0248851290171</v>
      </c>
    </row>
    <row r="3027" spans="1:13" x14ac:dyDescent="0.2">
      <c r="A3027">
        <v>2015</v>
      </c>
      <c r="B3027">
        <v>10</v>
      </c>
      <c r="C3027" t="s">
        <v>61</v>
      </c>
      <c r="D3027">
        <v>5</v>
      </c>
      <c r="E3027" t="s">
        <v>28</v>
      </c>
      <c r="F3027" t="e">
        <f>VLOOKUP(A3027&amp;B3027&amp;C3027&amp;D3027&amp;E3027,average_median_rates_2_aptFINAL!A:P,16,FALSE)</f>
        <v>#N/A</v>
      </c>
      <c r="G3027">
        <f>VLOOKUP(A3027&amp;B3027&amp;C3027&amp;3&amp;E3027,average_median_rates_2_aptFINAL!A:P,16,FALSE)</f>
        <v>1600</v>
      </c>
      <c r="H3027">
        <f>IF(D3027&lt;=3,VLOOKUP(A3027&amp;D3027,[1]ratio_condo_family!$A:$F,6,FALSE),0)</f>
        <v>0</v>
      </c>
      <c r="I3027">
        <f>VLOOKUP(A3027&amp;3,[1]ratio_condo_family!$A:$F,6,FALSE)</f>
        <v>1.4679027449022439</v>
      </c>
      <c r="J3027">
        <f>VLOOKUP(A3027,[1]ratio_family_bedrooms!$A:$K,9,FALSE)</f>
        <v>1.0588235294117647</v>
      </c>
      <c r="K3027">
        <f>VLOOKUP(A3027,[1]ratio_family_bedrooms!$A:$K,10,FALSE)</f>
        <v>1.2222222222222221</v>
      </c>
      <c r="L3027">
        <f>VLOOKUP(A3027,[1]ratio_family_bedrooms!$A:$K,11,FALSE)</f>
        <v>1.5</v>
      </c>
      <c r="M3027">
        <f t="shared" si="47"/>
        <v>3039.4221541505285</v>
      </c>
    </row>
    <row r="3028" spans="1:13" x14ac:dyDescent="0.2">
      <c r="A3028">
        <v>2015</v>
      </c>
      <c r="B3028">
        <v>10</v>
      </c>
      <c r="C3028" t="s">
        <v>61</v>
      </c>
      <c r="D3028">
        <v>5</v>
      </c>
      <c r="E3028" t="s">
        <v>29</v>
      </c>
      <c r="F3028" t="e">
        <f>VLOOKUP(A3028&amp;B3028&amp;C3028&amp;D3028&amp;E3028,average_median_rates_2_aptFINAL!A:P,16,FALSE)</f>
        <v>#N/A</v>
      </c>
      <c r="G3028">
        <f>VLOOKUP(A3028&amp;B3028&amp;C3028&amp;3&amp;E3028,average_median_rates_2_aptFINAL!A:P,16,FALSE)</f>
        <v>1275</v>
      </c>
      <c r="H3028">
        <f>IF(D3028&lt;=3,VLOOKUP(A3028&amp;D3028,[1]ratio_condo_family!$A:$F,6,FALSE),0)</f>
        <v>0</v>
      </c>
      <c r="I3028">
        <f>VLOOKUP(A3028&amp;3,[1]ratio_condo_family!$A:$F,6,FALSE)</f>
        <v>1.4679027449022439</v>
      </c>
      <c r="J3028">
        <f>VLOOKUP(A3028,[1]ratio_family_bedrooms!$A:$K,9,FALSE)</f>
        <v>1.0588235294117647</v>
      </c>
      <c r="K3028">
        <f>VLOOKUP(A3028,[1]ratio_family_bedrooms!$A:$K,10,FALSE)</f>
        <v>1.2222222222222221</v>
      </c>
      <c r="L3028">
        <f>VLOOKUP(A3028,[1]ratio_family_bedrooms!$A:$K,11,FALSE)</f>
        <v>1.5</v>
      </c>
      <c r="M3028">
        <f t="shared" si="47"/>
        <v>2422.0395290887022</v>
      </c>
    </row>
    <row r="3029" spans="1:13" x14ac:dyDescent="0.2">
      <c r="A3029">
        <v>2015</v>
      </c>
      <c r="B3029">
        <v>10</v>
      </c>
      <c r="C3029" t="s">
        <v>61</v>
      </c>
      <c r="D3029">
        <v>5</v>
      </c>
      <c r="E3029" t="s">
        <v>31</v>
      </c>
      <c r="F3029" t="e">
        <f>VLOOKUP(A3029&amp;B3029&amp;C3029&amp;D3029&amp;E3029,average_median_rates_2_aptFINAL!A:P,16,FALSE)</f>
        <v>#N/A</v>
      </c>
      <c r="G3029">
        <f>VLOOKUP(A3029&amp;B3029&amp;C3029&amp;3&amp;E3029,average_median_rates_2_aptFINAL!A:P,16,FALSE)</f>
        <v>1360</v>
      </c>
      <c r="H3029">
        <f>IF(D3029&lt;=3,VLOOKUP(A3029&amp;D3029,[1]ratio_condo_family!$A:$F,6,FALSE),0)</f>
        <v>0</v>
      </c>
      <c r="I3029">
        <f>VLOOKUP(A3029&amp;3,[1]ratio_condo_family!$A:$F,6,FALSE)</f>
        <v>1.4679027449022439</v>
      </c>
      <c r="J3029">
        <f>VLOOKUP(A3029,[1]ratio_family_bedrooms!$A:$K,9,FALSE)</f>
        <v>1.0588235294117647</v>
      </c>
      <c r="K3029">
        <f>VLOOKUP(A3029,[1]ratio_family_bedrooms!$A:$K,10,FALSE)</f>
        <v>1.2222222222222221</v>
      </c>
      <c r="L3029">
        <f>VLOOKUP(A3029,[1]ratio_family_bedrooms!$A:$K,11,FALSE)</f>
        <v>1.5</v>
      </c>
      <c r="M3029">
        <f t="shared" si="47"/>
        <v>2583.5088310279489</v>
      </c>
    </row>
    <row r="3030" spans="1:13" x14ac:dyDescent="0.2">
      <c r="A3030">
        <v>2015</v>
      </c>
      <c r="B3030">
        <v>10</v>
      </c>
      <c r="C3030" t="s">
        <v>61</v>
      </c>
      <c r="D3030">
        <v>5</v>
      </c>
      <c r="E3030" t="s">
        <v>32</v>
      </c>
      <c r="F3030" t="e">
        <f>VLOOKUP(A3030&amp;B3030&amp;C3030&amp;D3030&amp;E3030,average_median_rates_2_aptFINAL!A:P,16,FALSE)</f>
        <v>#N/A</v>
      </c>
      <c r="G3030">
        <f>VLOOKUP(A3030&amp;B3030&amp;C3030&amp;3&amp;E3030,average_median_rates_2_aptFINAL!A:P,16,FALSE)</f>
        <v>1475</v>
      </c>
      <c r="H3030">
        <f>IF(D3030&lt;=3,VLOOKUP(A3030&amp;D3030,[1]ratio_condo_family!$A:$F,6,FALSE),0)</f>
        <v>0</v>
      </c>
      <c r="I3030">
        <f>VLOOKUP(A3030&amp;3,[1]ratio_condo_family!$A:$F,6,FALSE)</f>
        <v>1.4679027449022439</v>
      </c>
      <c r="J3030">
        <f>VLOOKUP(A3030,[1]ratio_family_bedrooms!$A:$K,9,FALSE)</f>
        <v>1.0588235294117647</v>
      </c>
      <c r="K3030">
        <f>VLOOKUP(A3030,[1]ratio_family_bedrooms!$A:$K,10,FALSE)</f>
        <v>1.2222222222222221</v>
      </c>
      <c r="L3030">
        <f>VLOOKUP(A3030,[1]ratio_family_bedrooms!$A:$K,11,FALSE)</f>
        <v>1.5</v>
      </c>
      <c r="M3030">
        <f t="shared" si="47"/>
        <v>2801.9672983575183</v>
      </c>
    </row>
    <row r="3031" spans="1:13" x14ac:dyDescent="0.2">
      <c r="A3031">
        <v>2015</v>
      </c>
      <c r="B3031">
        <v>10</v>
      </c>
      <c r="C3031" t="s">
        <v>61</v>
      </c>
      <c r="D3031">
        <v>5</v>
      </c>
      <c r="E3031" t="s">
        <v>33</v>
      </c>
      <c r="F3031" t="e">
        <f>VLOOKUP(A3031&amp;B3031&amp;C3031&amp;D3031&amp;E3031,average_median_rates_2_aptFINAL!A:P,16,FALSE)</f>
        <v>#N/A</v>
      </c>
      <c r="G3031">
        <f>VLOOKUP(A3031&amp;B3031&amp;C3031&amp;3&amp;E3031,average_median_rates_2_aptFINAL!A:P,16,FALSE)</f>
        <v>2210.3121856588605</v>
      </c>
      <c r="H3031">
        <f>IF(D3031&lt;=3,VLOOKUP(A3031&amp;D3031,[1]ratio_condo_family!$A:$F,6,FALSE),0)</f>
        <v>0</v>
      </c>
      <c r="I3031">
        <f>VLOOKUP(A3031&amp;3,[1]ratio_condo_family!$A:$F,6,FALSE)</f>
        <v>1.4679027449022439</v>
      </c>
      <c r="J3031">
        <f>VLOOKUP(A3031,[1]ratio_family_bedrooms!$A:$K,9,FALSE)</f>
        <v>1.0588235294117647</v>
      </c>
      <c r="K3031">
        <f>VLOOKUP(A3031,[1]ratio_family_bedrooms!$A:$K,10,FALSE)</f>
        <v>1.2222222222222221</v>
      </c>
      <c r="L3031">
        <f>VLOOKUP(A3031,[1]ratio_family_bedrooms!$A:$K,11,FALSE)</f>
        <v>1.5</v>
      </c>
      <c r="M3031">
        <f t="shared" si="47"/>
        <v>4198.7948904252607</v>
      </c>
    </row>
    <row r="3032" spans="1:13" x14ac:dyDescent="0.2">
      <c r="A3032">
        <v>2015</v>
      </c>
      <c r="B3032">
        <v>10</v>
      </c>
      <c r="C3032" t="s">
        <v>61</v>
      </c>
      <c r="D3032">
        <v>5</v>
      </c>
      <c r="E3032" t="s">
        <v>34</v>
      </c>
      <c r="F3032" t="e">
        <f>VLOOKUP(A3032&amp;B3032&amp;C3032&amp;D3032&amp;E3032,average_median_rates_2_aptFINAL!A:P,16,FALSE)</f>
        <v>#N/A</v>
      </c>
      <c r="G3032">
        <f>VLOOKUP(A3032&amp;B3032&amp;C3032&amp;3&amp;E3032,average_median_rates_2_aptFINAL!A:P,16,FALSE)</f>
        <v>1560</v>
      </c>
      <c r="H3032">
        <f>IF(D3032&lt;=3,VLOOKUP(A3032&amp;D3032,[1]ratio_condo_family!$A:$F,6,FALSE),0)</f>
        <v>0</v>
      </c>
      <c r="I3032">
        <f>VLOOKUP(A3032&amp;3,[1]ratio_condo_family!$A:$F,6,FALSE)</f>
        <v>1.4679027449022439</v>
      </c>
      <c r="J3032">
        <f>VLOOKUP(A3032,[1]ratio_family_bedrooms!$A:$K,9,FALSE)</f>
        <v>1.0588235294117647</v>
      </c>
      <c r="K3032">
        <f>VLOOKUP(A3032,[1]ratio_family_bedrooms!$A:$K,10,FALSE)</f>
        <v>1.2222222222222221</v>
      </c>
      <c r="L3032">
        <f>VLOOKUP(A3032,[1]ratio_family_bedrooms!$A:$K,11,FALSE)</f>
        <v>1.5</v>
      </c>
      <c r="M3032">
        <f t="shared" si="47"/>
        <v>2963.4366002967649</v>
      </c>
    </row>
    <row r="3033" spans="1:13" x14ac:dyDescent="0.2">
      <c r="A3033">
        <v>2015</v>
      </c>
      <c r="B3033">
        <v>10</v>
      </c>
      <c r="C3033" t="s">
        <v>61</v>
      </c>
      <c r="D3033">
        <v>5</v>
      </c>
      <c r="E3033" t="s">
        <v>35</v>
      </c>
      <c r="F3033" t="e">
        <f>VLOOKUP(A3033&amp;B3033&amp;C3033&amp;D3033&amp;E3033,average_median_rates_2_aptFINAL!A:P,16,FALSE)</f>
        <v>#N/A</v>
      </c>
      <c r="G3033">
        <f>VLOOKUP(A3033&amp;B3033&amp;C3033&amp;3&amp;E3033,average_median_rates_2_aptFINAL!A:P,16,FALSE)</f>
        <v>3150</v>
      </c>
      <c r="H3033">
        <f>IF(D3033&lt;=3,VLOOKUP(A3033&amp;D3033,[1]ratio_condo_family!$A:$F,6,FALSE),0)</f>
        <v>0</v>
      </c>
      <c r="I3033">
        <f>VLOOKUP(A3033&amp;3,[1]ratio_condo_family!$A:$F,6,FALSE)</f>
        <v>1.4679027449022439</v>
      </c>
      <c r="J3033">
        <f>VLOOKUP(A3033,[1]ratio_family_bedrooms!$A:$K,9,FALSE)</f>
        <v>1.0588235294117647</v>
      </c>
      <c r="K3033">
        <f>VLOOKUP(A3033,[1]ratio_family_bedrooms!$A:$K,10,FALSE)</f>
        <v>1.2222222222222221</v>
      </c>
      <c r="L3033">
        <f>VLOOKUP(A3033,[1]ratio_family_bedrooms!$A:$K,11,FALSE)</f>
        <v>1.5</v>
      </c>
      <c r="M3033">
        <f t="shared" si="47"/>
        <v>5983.8623659838531</v>
      </c>
    </row>
    <row r="3034" spans="1:13" x14ac:dyDescent="0.2">
      <c r="A3034">
        <v>2015</v>
      </c>
      <c r="B3034">
        <v>10</v>
      </c>
      <c r="C3034" t="s">
        <v>61</v>
      </c>
      <c r="D3034">
        <v>5</v>
      </c>
      <c r="E3034" t="s">
        <v>36</v>
      </c>
      <c r="F3034" t="e">
        <f>VLOOKUP(A3034&amp;B3034&amp;C3034&amp;D3034&amp;E3034,average_median_rates_2_aptFINAL!A:P,16,FALSE)</f>
        <v>#N/A</v>
      </c>
      <c r="G3034">
        <f>VLOOKUP(A3034&amp;B3034&amp;C3034&amp;3&amp;E3034,average_median_rates_2_aptFINAL!A:P,16,FALSE)</f>
        <v>1410</v>
      </c>
      <c r="H3034">
        <f>IF(D3034&lt;=3,VLOOKUP(A3034&amp;D3034,[1]ratio_condo_family!$A:$F,6,FALSE),0)</f>
        <v>0</v>
      </c>
      <c r="I3034">
        <f>VLOOKUP(A3034&amp;3,[1]ratio_condo_family!$A:$F,6,FALSE)</f>
        <v>1.4679027449022439</v>
      </c>
      <c r="J3034">
        <f>VLOOKUP(A3034,[1]ratio_family_bedrooms!$A:$K,9,FALSE)</f>
        <v>1.0588235294117647</v>
      </c>
      <c r="K3034">
        <f>VLOOKUP(A3034,[1]ratio_family_bedrooms!$A:$K,10,FALSE)</f>
        <v>1.2222222222222221</v>
      </c>
      <c r="L3034">
        <f>VLOOKUP(A3034,[1]ratio_family_bedrooms!$A:$K,11,FALSE)</f>
        <v>1.5</v>
      </c>
      <c r="M3034">
        <f t="shared" si="47"/>
        <v>2678.4907733451537</v>
      </c>
    </row>
    <row r="3035" spans="1:13" x14ac:dyDescent="0.2">
      <c r="A3035">
        <v>2015</v>
      </c>
      <c r="B3035">
        <v>10</v>
      </c>
      <c r="C3035" t="s">
        <v>61</v>
      </c>
      <c r="D3035">
        <v>5</v>
      </c>
      <c r="E3035" t="s">
        <v>37</v>
      </c>
      <c r="F3035" t="e">
        <f>VLOOKUP(A3035&amp;B3035&amp;C3035&amp;D3035&amp;E3035,average_median_rates_2_aptFINAL!A:P,16,FALSE)</f>
        <v>#N/A</v>
      </c>
      <c r="G3035">
        <f>VLOOKUP(A3035&amp;B3035&amp;C3035&amp;3&amp;E3035,average_median_rates_2_aptFINAL!A:P,16,FALSE)</f>
        <v>1100</v>
      </c>
      <c r="H3035">
        <f>IF(D3035&lt;=3,VLOOKUP(A3035&amp;D3035,[1]ratio_condo_family!$A:$F,6,FALSE),0)</f>
        <v>0</v>
      </c>
      <c r="I3035">
        <f>VLOOKUP(A3035&amp;3,[1]ratio_condo_family!$A:$F,6,FALSE)</f>
        <v>1.4679027449022439</v>
      </c>
      <c r="J3035">
        <f>VLOOKUP(A3035,[1]ratio_family_bedrooms!$A:$K,9,FALSE)</f>
        <v>1.0588235294117647</v>
      </c>
      <c r="K3035">
        <f>VLOOKUP(A3035,[1]ratio_family_bedrooms!$A:$K,10,FALSE)</f>
        <v>1.2222222222222221</v>
      </c>
      <c r="L3035">
        <f>VLOOKUP(A3035,[1]ratio_family_bedrooms!$A:$K,11,FALSE)</f>
        <v>1.5</v>
      </c>
      <c r="M3035">
        <f t="shared" si="47"/>
        <v>2089.6027309784886</v>
      </c>
    </row>
    <row r="3036" spans="1:13" x14ac:dyDescent="0.2">
      <c r="A3036">
        <v>2015</v>
      </c>
      <c r="B3036">
        <v>10</v>
      </c>
      <c r="C3036" t="s">
        <v>61</v>
      </c>
      <c r="D3036">
        <v>5</v>
      </c>
      <c r="E3036" t="s">
        <v>38</v>
      </c>
      <c r="F3036" t="e">
        <f>VLOOKUP(A3036&amp;B3036&amp;C3036&amp;D3036&amp;E3036,average_median_rates_2_aptFINAL!A:P,16,FALSE)</f>
        <v>#N/A</v>
      </c>
      <c r="G3036">
        <f>VLOOKUP(A3036&amp;B3036&amp;C3036&amp;3&amp;E3036,average_median_rates_2_aptFINAL!A:P,16,FALSE)</f>
        <v>1106</v>
      </c>
      <c r="H3036">
        <f>IF(D3036&lt;=3,VLOOKUP(A3036&amp;D3036,[1]ratio_condo_family!$A:$F,6,FALSE),0)</f>
        <v>0</v>
      </c>
      <c r="I3036">
        <f>VLOOKUP(A3036&amp;3,[1]ratio_condo_family!$A:$F,6,FALSE)</f>
        <v>1.4679027449022439</v>
      </c>
      <c r="J3036">
        <f>VLOOKUP(A3036,[1]ratio_family_bedrooms!$A:$K,9,FALSE)</f>
        <v>1.0588235294117647</v>
      </c>
      <c r="K3036">
        <f>VLOOKUP(A3036,[1]ratio_family_bedrooms!$A:$K,10,FALSE)</f>
        <v>1.2222222222222221</v>
      </c>
      <c r="L3036">
        <f>VLOOKUP(A3036,[1]ratio_family_bedrooms!$A:$K,11,FALSE)</f>
        <v>1.5</v>
      </c>
      <c r="M3036">
        <f t="shared" si="47"/>
        <v>2101.0005640565528</v>
      </c>
    </row>
    <row r="3037" spans="1:13" x14ac:dyDescent="0.2">
      <c r="A3037">
        <v>2015</v>
      </c>
      <c r="B3037">
        <v>10</v>
      </c>
      <c r="C3037" t="s">
        <v>61</v>
      </c>
      <c r="D3037">
        <v>5</v>
      </c>
      <c r="E3037" t="s">
        <v>39</v>
      </c>
      <c r="F3037" t="e">
        <f>VLOOKUP(A3037&amp;B3037&amp;C3037&amp;D3037&amp;E3037,average_median_rates_2_aptFINAL!A:P,16,FALSE)</f>
        <v>#N/A</v>
      </c>
      <c r="G3037">
        <f>VLOOKUP(A3037&amp;B3037&amp;C3037&amp;3&amp;E3037,average_median_rates_2_aptFINAL!A:P,16,FALSE)</f>
        <v>1850</v>
      </c>
      <c r="H3037">
        <f>IF(D3037&lt;=3,VLOOKUP(A3037&amp;D3037,[1]ratio_condo_family!$A:$F,6,FALSE),0)</f>
        <v>0</v>
      </c>
      <c r="I3037">
        <f>VLOOKUP(A3037&amp;3,[1]ratio_condo_family!$A:$F,6,FALSE)</f>
        <v>1.4679027449022439</v>
      </c>
      <c r="J3037">
        <f>VLOOKUP(A3037,[1]ratio_family_bedrooms!$A:$K,9,FALSE)</f>
        <v>1.0588235294117647</v>
      </c>
      <c r="K3037">
        <f>VLOOKUP(A3037,[1]ratio_family_bedrooms!$A:$K,10,FALSE)</f>
        <v>1.2222222222222221</v>
      </c>
      <c r="L3037">
        <f>VLOOKUP(A3037,[1]ratio_family_bedrooms!$A:$K,11,FALSE)</f>
        <v>1.5</v>
      </c>
      <c r="M3037">
        <f t="shared" si="47"/>
        <v>3514.3318657365485</v>
      </c>
    </row>
    <row r="3038" spans="1:13" x14ac:dyDescent="0.2">
      <c r="A3038">
        <v>2015</v>
      </c>
      <c r="B3038">
        <v>10</v>
      </c>
      <c r="C3038" t="s">
        <v>61</v>
      </c>
      <c r="D3038">
        <v>5</v>
      </c>
      <c r="E3038" t="s">
        <v>40</v>
      </c>
      <c r="F3038" t="e">
        <f>VLOOKUP(A3038&amp;B3038&amp;C3038&amp;D3038&amp;E3038,average_median_rates_2_aptFINAL!A:P,16,FALSE)</f>
        <v>#N/A</v>
      </c>
      <c r="G3038">
        <f>VLOOKUP(A3038&amp;B3038&amp;C3038&amp;3&amp;E3038,average_median_rates_2_aptFINAL!A:P,16,FALSE)</f>
        <v>1100</v>
      </c>
      <c r="H3038">
        <f>IF(D3038&lt;=3,VLOOKUP(A3038&amp;D3038,[1]ratio_condo_family!$A:$F,6,FALSE),0)</f>
        <v>0</v>
      </c>
      <c r="I3038">
        <f>VLOOKUP(A3038&amp;3,[1]ratio_condo_family!$A:$F,6,FALSE)</f>
        <v>1.4679027449022439</v>
      </c>
      <c r="J3038">
        <f>VLOOKUP(A3038,[1]ratio_family_bedrooms!$A:$K,9,FALSE)</f>
        <v>1.0588235294117647</v>
      </c>
      <c r="K3038">
        <f>VLOOKUP(A3038,[1]ratio_family_bedrooms!$A:$K,10,FALSE)</f>
        <v>1.2222222222222221</v>
      </c>
      <c r="L3038">
        <f>VLOOKUP(A3038,[1]ratio_family_bedrooms!$A:$K,11,FALSE)</f>
        <v>1.5</v>
      </c>
      <c r="M3038">
        <f t="shared" si="47"/>
        <v>2089.6027309784886</v>
      </c>
    </row>
    <row r="3039" spans="1:13" x14ac:dyDescent="0.2">
      <c r="A3039">
        <v>2015</v>
      </c>
      <c r="B3039">
        <v>10</v>
      </c>
      <c r="C3039" t="s">
        <v>61</v>
      </c>
      <c r="D3039">
        <v>5</v>
      </c>
      <c r="E3039" t="s">
        <v>41</v>
      </c>
      <c r="F3039" t="e">
        <f>VLOOKUP(A3039&amp;B3039&amp;C3039&amp;D3039&amp;E3039,average_median_rates_2_aptFINAL!A:P,16,FALSE)</f>
        <v>#N/A</v>
      </c>
      <c r="G3039">
        <f>VLOOKUP(A3039&amp;B3039&amp;C3039&amp;3&amp;E3039,average_median_rates_2_aptFINAL!A:P,16,FALSE)</f>
        <v>1210</v>
      </c>
      <c r="H3039">
        <f>IF(D3039&lt;=3,VLOOKUP(A3039&amp;D3039,[1]ratio_condo_family!$A:$F,6,FALSE),0)</f>
        <v>0</v>
      </c>
      <c r="I3039">
        <f>VLOOKUP(A3039&amp;3,[1]ratio_condo_family!$A:$F,6,FALSE)</f>
        <v>1.4679027449022439</v>
      </c>
      <c r="J3039">
        <f>VLOOKUP(A3039,[1]ratio_family_bedrooms!$A:$K,9,FALSE)</f>
        <v>1.0588235294117647</v>
      </c>
      <c r="K3039">
        <f>VLOOKUP(A3039,[1]ratio_family_bedrooms!$A:$K,10,FALSE)</f>
        <v>1.2222222222222221</v>
      </c>
      <c r="L3039">
        <f>VLOOKUP(A3039,[1]ratio_family_bedrooms!$A:$K,11,FALSE)</f>
        <v>1.5</v>
      </c>
      <c r="M3039">
        <f t="shared" si="47"/>
        <v>2298.5630040763372</v>
      </c>
    </row>
    <row r="3040" spans="1:13" x14ac:dyDescent="0.2">
      <c r="A3040">
        <v>2015</v>
      </c>
      <c r="B3040">
        <v>10</v>
      </c>
      <c r="C3040" t="s">
        <v>61</v>
      </c>
      <c r="D3040">
        <v>5</v>
      </c>
      <c r="E3040" t="s">
        <v>42</v>
      </c>
      <c r="F3040" t="e">
        <f>VLOOKUP(A3040&amp;B3040&amp;C3040&amp;D3040&amp;E3040,average_median_rates_2_aptFINAL!A:P,16,FALSE)</f>
        <v>#N/A</v>
      </c>
      <c r="G3040">
        <f>VLOOKUP(A3040&amp;B3040&amp;C3040&amp;3&amp;E3040,average_median_rates_2_aptFINAL!A:P,16,FALSE)</f>
        <v>1020</v>
      </c>
      <c r="H3040">
        <f>IF(D3040&lt;=3,VLOOKUP(A3040&amp;D3040,[1]ratio_condo_family!$A:$F,6,FALSE),0)</f>
        <v>0</v>
      </c>
      <c r="I3040">
        <f>VLOOKUP(A3040&amp;3,[1]ratio_condo_family!$A:$F,6,FALSE)</f>
        <v>1.4679027449022439</v>
      </c>
      <c r="J3040">
        <f>VLOOKUP(A3040,[1]ratio_family_bedrooms!$A:$K,9,FALSE)</f>
        <v>1.0588235294117647</v>
      </c>
      <c r="K3040">
        <f>VLOOKUP(A3040,[1]ratio_family_bedrooms!$A:$K,10,FALSE)</f>
        <v>1.2222222222222221</v>
      </c>
      <c r="L3040">
        <f>VLOOKUP(A3040,[1]ratio_family_bedrooms!$A:$K,11,FALSE)</f>
        <v>1.5</v>
      </c>
      <c r="M3040">
        <f t="shared" si="47"/>
        <v>1937.6316232709619</v>
      </c>
    </row>
    <row r="3041" spans="1:13" x14ac:dyDescent="0.2">
      <c r="A3041">
        <v>2015</v>
      </c>
      <c r="B3041">
        <v>10</v>
      </c>
      <c r="C3041" t="s">
        <v>61</v>
      </c>
      <c r="D3041">
        <v>5</v>
      </c>
      <c r="E3041" t="s">
        <v>43</v>
      </c>
      <c r="F3041" t="e">
        <f>VLOOKUP(A3041&amp;B3041&amp;C3041&amp;D3041&amp;E3041,average_median_rates_2_aptFINAL!A:P,16,FALSE)</f>
        <v>#N/A</v>
      </c>
      <c r="G3041">
        <f>VLOOKUP(A3041&amp;B3041&amp;C3041&amp;3&amp;E3041,average_median_rates_2_aptFINAL!A:P,16,FALSE)</f>
        <v>1350</v>
      </c>
      <c r="H3041">
        <f>IF(D3041&lt;=3,VLOOKUP(A3041&amp;D3041,[1]ratio_condo_family!$A:$F,6,FALSE),0)</f>
        <v>0</v>
      </c>
      <c r="I3041">
        <f>VLOOKUP(A3041&amp;3,[1]ratio_condo_family!$A:$F,6,FALSE)</f>
        <v>1.4679027449022439</v>
      </c>
      <c r="J3041">
        <f>VLOOKUP(A3041,[1]ratio_family_bedrooms!$A:$K,9,FALSE)</f>
        <v>1.0588235294117647</v>
      </c>
      <c r="K3041">
        <f>VLOOKUP(A3041,[1]ratio_family_bedrooms!$A:$K,10,FALSE)</f>
        <v>1.2222222222222221</v>
      </c>
      <c r="L3041">
        <f>VLOOKUP(A3041,[1]ratio_family_bedrooms!$A:$K,11,FALSE)</f>
        <v>1.5</v>
      </c>
      <c r="M3041">
        <f t="shared" si="47"/>
        <v>2564.5124425645085</v>
      </c>
    </row>
    <row r="3042" spans="1:13" x14ac:dyDescent="0.2">
      <c r="A3042">
        <v>2015</v>
      </c>
      <c r="B3042">
        <v>10</v>
      </c>
      <c r="C3042" t="s">
        <v>61</v>
      </c>
      <c r="D3042">
        <v>5</v>
      </c>
      <c r="E3042" t="s">
        <v>60</v>
      </c>
      <c r="F3042" t="e">
        <f>VLOOKUP(A3042&amp;B3042&amp;C3042&amp;D3042&amp;E3042,average_median_rates_2_aptFINAL!A:P,16,FALSE)</f>
        <v>#N/A</v>
      </c>
      <c r="G3042">
        <f>VLOOKUP(A3042&amp;B3042&amp;C3042&amp;3&amp;E3042,average_median_rates_2_aptFINAL!A:P,16,FALSE)</f>
        <v>1500</v>
      </c>
      <c r="H3042">
        <f>IF(D3042&lt;=3,VLOOKUP(A3042&amp;D3042,[1]ratio_condo_family!$A:$F,6,FALSE),0)</f>
        <v>0</v>
      </c>
      <c r="I3042">
        <f>VLOOKUP(A3042&amp;3,[1]ratio_condo_family!$A:$F,6,FALSE)</f>
        <v>1.4679027449022439</v>
      </c>
      <c r="J3042">
        <f>VLOOKUP(A3042,[1]ratio_family_bedrooms!$A:$K,9,FALSE)</f>
        <v>1.0588235294117647</v>
      </c>
      <c r="K3042">
        <f>VLOOKUP(A3042,[1]ratio_family_bedrooms!$A:$K,10,FALSE)</f>
        <v>1.2222222222222221</v>
      </c>
      <c r="L3042">
        <f>VLOOKUP(A3042,[1]ratio_family_bedrooms!$A:$K,11,FALSE)</f>
        <v>1.5</v>
      </c>
      <c r="M3042">
        <f t="shared" si="47"/>
        <v>2849.4582695161203</v>
      </c>
    </row>
    <row r="3043" spans="1:13" x14ac:dyDescent="0.2">
      <c r="A3043">
        <v>2015</v>
      </c>
      <c r="B3043">
        <v>10</v>
      </c>
      <c r="C3043" t="s">
        <v>61</v>
      </c>
      <c r="D3043">
        <v>6</v>
      </c>
      <c r="E3043" t="s">
        <v>12</v>
      </c>
      <c r="F3043" t="e">
        <f>VLOOKUP(A3043&amp;B3043&amp;C3043&amp;D3043&amp;E3043,average_median_rates_2_aptFINAL!A:P,16,FALSE)</f>
        <v>#N/A</v>
      </c>
      <c r="G3043">
        <f>VLOOKUP(A3043&amp;B3043&amp;C3043&amp;3&amp;E3043,average_median_rates_2_aptFINAL!A:P,16,FALSE)</f>
        <v>2830</v>
      </c>
      <c r="H3043">
        <f>IF(D3043&lt;=3,VLOOKUP(A3043&amp;D3043,[1]ratio_condo_family!$A:$F,6,FALSE),0)</f>
        <v>0</v>
      </c>
      <c r="I3043">
        <f>VLOOKUP(A3043&amp;3,[1]ratio_condo_family!$A:$F,6,FALSE)</f>
        <v>1.4679027449022439</v>
      </c>
      <c r="J3043">
        <f>VLOOKUP(A3043,[1]ratio_family_bedrooms!$A:$K,9,FALSE)</f>
        <v>1.0588235294117647</v>
      </c>
      <c r="K3043">
        <f>VLOOKUP(A3043,[1]ratio_family_bedrooms!$A:$K,10,FALSE)</f>
        <v>1.2222222222222221</v>
      </c>
      <c r="L3043">
        <f>VLOOKUP(A3043,[1]ratio_family_bedrooms!$A:$K,11,FALSE)</f>
        <v>1.5</v>
      </c>
      <c r="M3043">
        <f t="shared" si="47"/>
        <v>8063.9669027306209</v>
      </c>
    </row>
    <row r="3044" spans="1:13" x14ac:dyDescent="0.2">
      <c r="A3044">
        <v>2015</v>
      </c>
      <c r="B3044">
        <v>10</v>
      </c>
      <c r="C3044" t="s">
        <v>61</v>
      </c>
      <c r="D3044">
        <v>6</v>
      </c>
      <c r="E3044" t="s">
        <v>16</v>
      </c>
      <c r="F3044" t="e">
        <f>VLOOKUP(A3044&amp;B3044&amp;C3044&amp;D3044&amp;E3044,average_median_rates_2_aptFINAL!A:P,16,FALSE)</f>
        <v>#N/A</v>
      </c>
      <c r="G3044">
        <f>VLOOKUP(A3044&amp;B3044&amp;C3044&amp;3&amp;E3044,average_median_rates_2_aptFINAL!A:P,16,FALSE)</f>
        <v>2795</v>
      </c>
      <c r="H3044">
        <f>IF(D3044&lt;=3,VLOOKUP(A3044&amp;D3044,[1]ratio_condo_family!$A:$F,6,FALSE),0)</f>
        <v>0</v>
      </c>
      <c r="I3044">
        <f>VLOOKUP(A3044&amp;3,[1]ratio_condo_family!$A:$F,6,FALSE)</f>
        <v>1.4679027449022439</v>
      </c>
      <c r="J3044">
        <f>VLOOKUP(A3044,[1]ratio_family_bedrooms!$A:$K,9,FALSE)</f>
        <v>1.0588235294117647</v>
      </c>
      <c r="K3044">
        <f>VLOOKUP(A3044,[1]ratio_family_bedrooms!$A:$K,10,FALSE)</f>
        <v>1.2222222222222221</v>
      </c>
      <c r="L3044">
        <f>VLOOKUP(A3044,[1]ratio_family_bedrooms!$A:$K,11,FALSE)</f>
        <v>1.5</v>
      </c>
      <c r="M3044">
        <f t="shared" si="47"/>
        <v>7964.2358632975574</v>
      </c>
    </row>
    <row r="3045" spans="1:13" x14ac:dyDescent="0.2">
      <c r="A3045">
        <v>2015</v>
      </c>
      <c r="B3045">
        <v>10</v>
      </c>
      <c r="C3045" t="s">
        <v>61</v>
      </c>
      <c r="D3045">
        <v>6</v>
      </c>
      <c r="E3045" t="s">
        <v>17</v>
      </c>
      <c r="F3045" t="e">
        <f>VLOOKUP(A3045&amp;B3045&amp;C3045&amp;D3045&amp;E3045,average_median_rates_2_aptFINAL!A:P,16,FALSE)</f>
        <v>#N/A</v>
      </c>
      <c r="G3045">
        <f>VLOOKUP(A3045&amp;B3045&amp;C3045&amp;3&amp;E3045,average_median_rates_2_aptFINAL!A:P,16,FALSE)</f>
        <v>2300</v>
      </c>
      <c r="H3045">
        <f>IF(D3045&lt;=3,VLOOKUP(A3045&amp;D3045,[1]ratio_condo_family!$A:$F,6,FALSE),0)</f>
        <v>0</v>
      </c>
      <c r="I3045">
        <f>VLOOKUP(A3045&amp;3,[1]ratio_condo_family!$A:$F,6,FALSE)</f>
        <v>1.4679027449022439</v>
      </c>
      <c r="J3045">
        <f>VLOOKUP(A3045,[1]ratio_family_bedrooms!$A:$K,9,FALSE)</f>
        <v>1.0588235294117647</v>
      </c>
      <c r="K3045">
        <f>VLOOKUP(A3045,[1]ratio_family_bedrooms!$A:$K,10,FALSE)</f>
        <v>1.2222222222222221</v>
      </c>
      <c r="L3045">
        <f>VLOOKUP(A3045,[1]ratio_family_bedrooms!$A:$K,11,FALSE)</f>
        <v>1.5</v>
      </c>
      <c r="M3045">
        <f t="shared" si="47"/>
        <v>6553.7540198870774</v>
      </c>
    </row>
    <row r="3046" spans="1:13" x14ac:dyDescent="0.2">
      <c r="A3046">
        <v>2015</v>
      </c>
      <c r="B3046">
        <v>10</v>
      </c>
      <c r="C3046" t="s">
        <v>61</v>
      </c>
      <c r="D3046">
        <v>6</v>
      </c>
      <c r="E3046" t="s">
        <v>19</v>
      </c>
      <c r="F3046" t="e">
        <f>VLOOKUP(A3046&amp;B3046&amp;C3046&amp;D3046&amp;E3046,average_median_rates_2_aptFINAL!A:P,16,FALSE)</f>
        <v>#N/A</v>
      </c>
      <c r="G3046">
        <f>VLOOKUP(A3046&amp;B3046&amp;C3046&amp;3&amp;E3046,average_median_rates_2_aptFINAL!A:P,16,FALSE)</f>
        <v>2040</v>
      </c>
      <c r="H3046">
        <f>IF(D3046&lt;=3,VLOOKUP(A3046&amp;D3046,[1]ratio_condo_family!$A:$F,6,FALSE),0)</f>
        <v>0</v>
      </c>
      <c r="I3046">
        <f>VLOOKUP(A3046&amp;3,[1]ratio_condo_family!$A:$F,6,FALSE)</f>
        <v>1.4679027449022439</v>
      </c>
      <c r="J3046">
        <f>VLOOKUP(A3046,[1]ratio_family_bedrooms!$A:$K,9,FALSE)</f>
        <v>1.0588235294117647</v>
      </c>
      <c r="K3046">
        <f>VLOOKUP(A3046,[1]ratio_family_bedrooms!$A:$K,10,FALSE)</f>
        <v>1.2222222222222221</v>
      </c>
      <c r="L3046">
        <f>VLOOKUP(A3046,[1]ratio_family_bedrooms!$A:$K,11,FALSE)</f>
        <v>1.5</v>
      </c>
      <c r="M3046">
        <f t="shared" si="47"/>
        <v>5812.8948698128861</v>
      </c>
    </row>
    <row r="3047" spans="1:13" x14ac:dyDescent="0.2">
      <c r="A3047">
        <v>2015</v>
      </c>
      <c r="B3047">
        <v>10</v>
      </c>
      <c r="C3047" t="s">
        <v>61</v>
      </c>
      <c r="D3047">
        <v>6</v>
      </c>
      <c r="E3047" t="s">
        <v>20</v>
      </c>
      <c r="F3047" t="e">
        <f>VLOOKUP(A3047&amp;B3047&amp;C3047&amp;D3047&amp;E3047,average_median_rates_2_aptFINAL!A:P,16,FALSE)</f>
        <v>#N/A</v>
      </c>
      <c r="G3047">
        <f>VLOOKUP(A3047&amp;B3047&amp;C3047&amp;3&amp;E3047,average_median_rates_2_aptFINAL!A:P,16,FALSE)</f>
        <v>2552.2255352780548</v>
      </c>
      <c r="H3047">
        <f>IF(D3047&lt;=3,VLOOKUP(A3047&amp;D3047,[1]ratio_condo_family!$A:$F,6,FALSE),0)</f>
        <v>0</v>
      </c>
      <c r="I3047">
        <f>VLOOKUP(A3047&amp;3,[1]ratio_condo_family!$A:$F,6,FALSE)</f>
        <v>1.4679027449022439</v>
      </c>
      <c r="J3047">
        <f>VLOOKUP(A3047,[1]ratio_family_bedrooms!$A:$K,9,FALSE)</f>
        <v>1.0588235294117647</v>
      </c>
      <c r="K3047">
        <f>VLOOKUP(A3047,[1]ratio_family_bedrooms!$A:$K,10,FALSE)</f>
        <v>1.2222222222222221</v>
      </c>
      <c r="L3047">
        <f>VLOOKUP(A3047,[1]ratio_family_bedrooms!$A:$K,11,FALSE)</f>
        <v>1.5</v>
      </c>
      <c r="M3047">
        <f t="shared" si="47"/>
        <v>7272.4601571682597</v>
      </c>
    </row>
    <row r="3048" spans="1:13" x14ac:dyDescent="0.2">
      <c r="A3048">
        <v>2015</v>
      </c>
      <c r="B3048">
        <v>10</v>
      </c>
      <c r="C3048" t="s">
        <v>61</v>
      </c>
      <c r="D3048">
        <v>6</v>
      </c>
      <c r="E3048" t="s">
        <v>21</v>
      </c>
      <c r="F3048" t="e">
        <f>VLOOKUP(A3048&amp;B3048&amp;C3048&amp;D3048&amp;E3048,average_median_rates_2_aptFINAL!A:P,16,FALSE)</f>
        <v>#N/A</v>
      </c>
      <c r="G3048">
        <f>VLOOKUP(A3048&amp;B3048&amp;C3048&amp;3&amp;E3048,average_median_rates_2_aptFINAL!A:P,16,FALSE)</f>
        <v>2600</v>
      </c>
      <c r="H3048">
        <f>IF(D3048&lt;=3,VLOOKUP(A3048&amp;D3048,[1]ratio_condo_family!$A:$F,6,FALSE),0)</f>
        <v>0</v>
      </c>
      <c r="I3048">
        <f>VLOOKUP(A3048&amp;3,[1]ratio_condo_family!$A:$F,6,FALSE)</f>
        <v>1.4679027449022439</v>
      </c>
      <c r="J3048">
        <f>VLOOKUP(A3048,[1]ratio_family_bedrooms!$A:$K,9,FALSE)</f>
        <v>1.0588235294117647</v>
      </c>
      <c r="K3048">
        <f>VLOOKUP(A3048,[1]ratio_family_bedrooms!$A:$K,10,FALSE)</f>
        <v>1.2222222222222221</v>
      </c>
      <c r="L3048">
        <f>VLOOKUP(A3048,[1]ratio_family_bedrooms!$A:$K,11,FALSE)</f>
        <v>1.5</v>
      </c>
      <c r="M3048">
        <f t="shared" si="47"/>
        <v>7408.5915007419126</v>
      </c>
    </row>
    <row r="3049" spans="1:13" x14ac:dyDescent="0.2">
      <c r="A3049">
        <v>2015</v>
      </c>
      <c r="B3049">
        <v>10</v>
      </c>
      <c r="C3049" t="s">
        <v>61</v>
      </c>
      <c r="D3049">
        <v>6</v>
      </c>
      <c r="E3049" t="s">
        <v>23</v>
      </c>
      <c r="F3049" t="e">
        <f>VLOOKUP(A3049&amp;B3049&amp;C3049&amp;D3049&amp;E3049,average_median_rates_2_aptFINAL!A:P,16,FALSE)</f>
        <v>#N/A</v>
      </c>
      <c r="G3049">
        <f>VLOOKUP(A3049&amp;B3049&amp;C3049&amp;3&amp;E3049,average_median_rates_2_aptFINAL!A:P,16,FALSE)</f>
        <v>1300</v>
      </c>
      <c r="H3049">
        <f>IF(D3049&lt;=3,VLOOKUP(A3049&amp;D3049,[1]ratio_condo_family!$A:$F,6,FALSE),0)</f>
        <v>0</v>
      </c>
      <c r="I3049">
        <f>VLOOKUP(A3049&amp;3,[1]ratio_condo_family!$A:$F,6,FALSE)</f>
        <v>1.4679027449022439</v>
      </c>
      <c r="J3049">
        <f>VLOOKUP(A3049,[1]ratio_family_bedrooms!$A:$K,9,FALSE)</f>
        <v>1.0588235294117647</v>
      </c>
      <c r="K3049">
        <f>VLOOKUP(A3049,[1]ratio_family_bedrooms!$A:$K,10,FALSE)</f>
        <v>1.2222222222222221</v>
      </c>
      <c r="L3049">
        <f>VLOOKUP(A3049,[1]ratio_family_bedrooms!$A:$K,11,FALSE)</f>
        <v>1.5</v>
      </c>
      <c r="M3049">
        <f t="shared" si="47"/>
        <v>3704.2957503709563</v>
      </c>
    </row>
    <row r="3050" spans="1:13" x14ac:dyDescent="0.2">
      <c r="A3050">
        <v>2015</v>
      </c>
      <c r="B3050">
        <v>10</v>
      </c>
      <c r="C3050" t="s">
        <v>61</v>
      </c>
      <c r="D3050">
        <v>6</v>
      </c>
      <c r="E3050" t="s">
        <v>24</v>
      </c>
      <c r="F3050" t="e">
        <f>VLOOKUP(A3050&amp;B3050&amp;C3050&amp;D3050&amp;E3050,average_median_rates_2_aptFINAL!A:P,16,FALSE)</f>
        <v>#N/A</v>
      </c>
      <c r="G3050">
        <f>VLOOKUP(A3050&amp;B3050&amp;C3050&amp;3&amp;E3050,average_median_rates_2_aptFINAL!A:P,16,FALSE)</f>
        <v>1500</v>
      </c>
      <c r="H3050">
        <f>IF(D3050&lt;=3,VLOOKUP(A3050&amp;D3050,[1]ratio_condo_family!$A:$F,6,FALSE),0)</f>
        <v>0</v>
      </c>
      <c r="I3050">
        <f>VLOOKUP(A3050&amp;3,[1]ratio_condo_family!$A:$F,6,FALSE)</f>
        <v>1.4679027449022439</v>
      </c>
      <c r="J3050">
        <f>VLOOKUP(A3050,[1]ratio_family_bedrooms!$A:$K,9,FALSE)</f>
        <v>1.0588235294117647</v>
      </c>
      <c r="K3050">
        <f>VLOOKUP(A3050,[1]ratio_family_bedrooms!$A:$K,10,FALSE)</f>
        <v>1.2222222222222221</v>
      </c>
      <c r="L3050">
        <f>VLOOKUP(A3050,[1]ratio_family_bedrooms!$A:$K,11,FALSE)</f>
        <v>1.5</v>
      </c>
      <c r="M3050">
        <f t="shared" si="47"/>
        <v>4274.1874042741802</v>
      </c>
    </row>
    <row r="3051" spans="1:13" x14ac:dyDescent="0.2">
      <c r="A3051">
        <v>2015</v>
      </c>
      <c r="B3051">
        <v>10</v>
      </c>
      <c r="C3051" t="s">
        <v>61</v>
      </c>
      <c r="D3051">
        <v>6</v>
      </c>
      <c r="E3051" t="s">
        <v>25</v>
      </c>
      <c r="F3051" t="e">
        <f>VLOOKUP(A3051&amp;B3051&amp;C3051&amp;D3051&amp;E3051,average_median_rates_2_aptFINAL!A:P,16,FALSE)</f>
        <v>#N/A</v>
      </c>
      <c r="G3051">
        <f>VLOOKUP(A3051&amp;B3051&amp;C3051&amp;3&amp;E3051,average_median_rates_2_aptFINAL!A:P,16,FALSE)</f>
        <v>1350</v>
      </c>
      <c r="H3051">
        <f>IF(D3051&lt;=3,VLOOKUP(A3051&amp;D3051,[1]ratio_condo_family!$A:$F,6,FALSE),0)</f>
        <v>0</v>
      </c>
      <c r="I3051">
        <f>VLOOKUP(A3051&amp;3,[1]ratio_condo_family!$A:$F,6,FALSE)</f>
        <v>1.4679027449022439</v>
      </c>
      <c r="J3051">
        <f>VLOOKUP(A3051,[1]ratio_family_bedrooms!$A:$K,9,FALSE)</f>
        <v>1.0588235294117647</v>
      </c>
      <c r="K3051">
        <f>VLOOKUP(A3051,[1]ratio_family_bedrooms!$A:$K,10,FALSE)</f>
        <v>1.2222222222222221</v>
      </c>
      <c r="L3051">
        <f>VLOOKUP(A3051,[1]ratio_family_bedrooms!$A:$K,11,FALSE)</f>
        <v>1.5</v>
      </c>
      <c r="M3051">
        <f t="shared" si="47"/>
        <v>3846.768663846763</v>
      </c>
    </row>
    <row r="3052" spans="1:13" x14ac:dyDescent="0.2">
      <c r="A3052">
        <v>2015</v>
      </c>
      <c r="B3052">
        <v>10</v>
      </c>
      <c r="C3052" t="s">
        <v>61</v>
      </c>
      <c r="D3052">
        <v>6</v>
      </c>
      <c r="E3052" t="s">
        <v>26</v>
      </c>
      <c r="F3052" t="e">
        <f>VLOOKUP(A3052&amp;B3052&amp;C3052&amp;D3052&amp;E3052,average_median_rates_2_aptFINAL!A:P,16,FALSE)</f>
        <v>#N/A</v>
      </c>
      <c r="G3052">
        <f>VLOOKUP(A3052&amp;B3052&amp;C3052&amp;3&amp;E3052,average_median_rates_2_aptFINAL!A:P,16,FALSE)</f>
        <v>1246</v>
      </c>
      <c r="H3052">
        <f>IF(D3052&lt;=3,VLOOKUP(A3052&amp;D3052,[1]ratio_condo_family!$A:$F,6,FALSE),0)</f>
        <v>0</v>
      </c>
      <c r="I3052">
        <f>VLOOKUP(A3052&amp;3,[1]ratio_condo_family!$A:$F,6,FALSE)</f>
        <v>1.4679027449022439</v>
      </c>
      <c r="J3052">
        <f>VLOOKUP(A3052,[1]ratio_family_bedrooms!$A:$K,9,FALSE)</f>
        <v>1.0588235294117647</v>
      </c>
      <c r="K3052">
        <f>VLOOKUP(A3052,[1]ratio_family_bedrooms!$A:$K,10,FALSE)</f>
        <v>1.2222222222222221</v>
      </c>
      <c r="L3052">
        <f>VLOOKUP(A3052,[1]ratio_family_bedrooms!$A:$K,11,FALSE)</f>
        <v>1.5</v>
      </c>
      <c r="M3052">
        <f t="shared" si="47"/>
        <v>3550.4250038170858</v>
      </c>
    </row>
    <row r="3053" spans="1:13" x14ac:dyDescent="0.2">
      <c r="A3053">
        <v>2015</v>
      </c>
      <c r="B3053">
        <v>10</v>
      </c>
      <c r="C3053" t="s">
        <v>61</v>
      </c>
      <c r="D3053">
        <v>6</v>
      </c>
      <c r="E3053" t="s">
        <v>27</v>
      </c>
      <c r="F3053" t="e">
        <f>VLOOKUP(A3053&amp;B3053&amp;C3053&amp;D3053&amp;E3053,average_median_rates_2_aptFINAL!A:P,16,FALSE)</f>
        <v>#N/A</v>
      </c>
      <c r="G3053">
        <f>VLOOKUP(A3053&amp;B3053&amp;C3053&amp;3&amp;E3053,average_median_rates_2_aptFINAL!A:P,16,FALSE)</f>
        <v>2700</v>
      </c>
      <c r="H3053">
        <f>IF(D3053&lt;=3,VLOOKUP(A3053&amp;D3053,[1]ratio_condo_family!$A:$F,6,FALSE),0)</f>
        <v>0</v>
      </c>
      <c r="I3053">
        <f>VLOOKUP(A3053&amp;3,[1]ratio_condo_family!$A:$F,6,FALSE)</f>
        <v>1.4679027449022439</v>
      </c>
      <c r="J3053">
        <f>VLOOKUP(A3053,[1]ratio_family_bedrooms!$A:$K,9,FALSE)</f>
        <v>1.0588235294117647</v>
      </c>
      <c r="K3053">
        <f>VLOOKUP(A3053,[1]ratio_family_bedrooms!$A:$K,10,FALSE)</f>
        <v>1.2222222222222221</v>
      </c>
      <c r="L3053">
        <f>VLOOKUP(A3053,[1]ratio_family_bedrooms!$A:$K,11,FALSE)</f>
        <v>1.5</v>
      </c>
      <c r="M3053">
        <f t="shared" si="47"/>
        <v>7693.5373276935261</v>
      </c>
    </row>
    <row r="3054" spans="1:13" x14ac:dyDescent="0.2">
      <c r="A3054">
        <v>2015</v>
      </c>
      <c r="B3054">
        <v>10</v>
      </c>
      <c r="C3054" t="s">
        <v>61</v>
      </c>
      <c r="D3054">
        <v>6</v>
      </c>
      <c r="E3054" t="s">
        <v>28</v>
      </c>
      <c r="F3054" t="e">
        <f>VLOOKUP(A3054&amp;B3054&amp;C3054&amp;D3054&amp;E3054,average_median_rates_2_aptFINAL!A:P,16,FALSE)</f>
        <v>#N/A</v>
      </c>
      <c r="G3054">
        <f>VLOOKUP(A3054&amp;B3054&amp;C3054&amp;3&amp;E3054,average_median_rates_2_aptFINAL!A:P,16,FALSE)</f>
        <v>1600</v>
      </c>
      <c r="H3054">
        <f>IF(D3054&lt;=3,VLOOKUP(A3054&amp;D3054,[1]ratio_condo_family!$A:$F,6,FALSE),0)</f>
        <v>0</v>
      </c>
      <c r="I3054">
        <f>VLOOKUP(A3054&amp;3,[1]ratio_condo_family!$A:$F,6,FALSE)</f>
        <v>1.4679027449022439</v>
      </c>
      <c r="J3054">
        <f>VLOOKUP(A3054,[1]ratio_family_bedrooms!$A:$K,9,FALSE)</f>
        <v>1.0588235294117647</v>
      </c>
      <c r="K3054">
        <f>VLOOKUP(A3054,[1]ratio_family_bedrooms!$A:$K,10,FALSE)</f>
        <v>1.2222222222222221</v>
      </c>
      <c r="L3054">
        <f>VLOOKUP(A3054,[1]ratio_family_bedrooms!$A:$K,11,FALSE)</f>
        <v>1.5</v>
      </c>
      <c r="M3054">
        <f t="shared" si="47"/>
        <v>4559.1332312257928</v>
      </c>
    </row>
    <row r="3055" spans="1:13" x14ac:dyDescent="0.2">
      <c r="A3055">
        <v>2015</v>
      </c>
      <c r="B3055">
        <v>10</v>
      </c>
      <c r="C3055" t="s">
        <v>61</v>
      </c>
      <c r="D3055">
        <v>6</v>
      </c>
      <c r="E3055" t="s">
        <v>29</v>
      </c>
      <c r="F3055" t="e">
        <f>VLOOKUP(A3055&amp;B3055&amp;C3055&amp;D3055&amp;E3055,average_median_rates_2_aptFINAL!A:P,16,FALSE)</f>
        <v>#N/A</v>
      </c>
      <c r="G3055">
        <f>VLOOKUP(A3055&amp;B3055&amp;C3055&amp;3&amp;E3055,average_median_rates_2_aptFINAL!A:P,16,FALSE)</f>
        <v>1275</v>
      </c>
      <c r="H3055">
        <f>IF(D3055&lt;=3,VLOOKUP(A3055&amp;D3055,[1]ratio_condo_family!$A:$F,6,FALSE),0)</f>
        <v>0</v>
      </c>
      <c r="I3055">
        <f>VLOOKUP(A3055&amp;3,[1]ratio_condo_family!$A:$F,6,FALSE)</f>
        <v>1.4679027449022439</v>
      </c>
      <c r="J3055">
        <f>VLOOKUP(A3055,[1]ratio_family_bedrooms!$A:$K,9,FALSE)</f>
        <v>1.0588235294117647</v>
      </c>
      <c r="K3055">
        <f>VLOOKUP(A3055,[1]ratio_family_bedrooms!$A:$K,10,FALSE)</f>
        <v>1.2222222222222221</v>
      </c>
      <c r="L3055">
        <f>VLOOKUP(A3055,[1]ratio_family_bedrooms!$A:$K,11,FALSE)</f>
        <v>1.5</v>
      </c>
      <c r="M3055">
        <f t="shared" si="47"/>
        <v>3633.0592936330531</v>
      </c>
    </row>
    <row r="3056" spans="1:13" x14ac:dyDescent="0.2">
      <c r="A3056">
        <v>2015</v>
      </c>
      <c r="B3056">
        <v>10</v>
      </c>
      <c r="C3056" t="s">
        <v>61</v>
      </c>
      <c r="D3056">
        <v>6</v>
      </c>
      <c r="E3056" t="s">
        <v>31</v>
      </c>
      <c r="F3056" t="e">
        <f>VLOOKUP(A3056&amp;B3056&amp;C3056&amp;D3056&amp;E3056,average_median_rates_2_aptFINAL!A:P,16,FALSE)</f>
        <v>#N/A</v>
      </c>
      <c r="G3056">
        <f>VLOOKUP(A3056&amp;B3056&amp;C3056&amp;3&amp;E3056,average_median_rates_2_aptFINAL!A:P,16,FALSE)</f>
        <v>1360</v>
      </c>
      <c r="H3056">
        <f>IF(D3056&lt;=3,VLOOKUP(A3056&amp;D3056,[1]ratio_condo_family!$A:$F,6,FALSE),0)</f>
        <v>0</v>
      </c>
      <c r="I3056">
        <f>VLOOKUP(A3056&amp;3,[1]ratio_condo_family!$A:$F,6,FALSE)</f>
        <v>1.4679027449022439</v>
      </c>
      <c r="J3056">
        <f>VLOOKUP(A3056,[1]ratio_family_bedrooms!$A:$K,9,FALSE)</f>
        <v>1.0588235294117647</v>
      </c>
      <c r="K3056">
        <f>VLOOKUP(A3056,[1]ratio_family_bedrooms!$A:$K,10,FALSE)</f>
        <v>1.2222222222222221</v>
      </c>
      <c r="L3056">
        <f>VLOOKUP(A3056,[1]ratio_family_bedrooms!$A:$K,11,FALSE)</f>
        <v>1.5</v>
      </c>
      <c r="M3056">
        <f t="shared" si="47"/>
        <v>3875.2632465419233</v>
      </c>
    </row>
    <row r="3057" spans="1:13" x14ac:dyDescent="0.2">
      <c r="A3057">
        <v>2015</v>
      </c>
      <c r="B3057">
        <v>10</v>
      </c>
      <c r="C3057" t="s">
        <v>61</v>
      </c>
      <c r="D3057">
        <v>6</v>
      </c>
      <c r="E3057" t="s">
        <v>32</v>
      </c>
      <c r="F3057" t="e">
        <f>VLOOKUP(A3057&amp;B3057&amp;C3057&amp;D3057&amp;E3057,average_median_rates_2_aptFINAL!A:P,16,FALSE)</f>
        <v>#N/A</v>
      </c>
      <c r="G3057">
        <f>VLOOKUP(A3057&amp;B3057&amp;C3057&amp;3&amp;E3057,average_median_rates_2_aptFINAL!A:P,16,FALSE)</f>
        <v>1475</v>
      </c>
      <c r="H3057">
        <f>IF(D3057&lt;=3,VLOOKUP(A3057&amp;D3057,[1]ratio_condo_family!$A:$F,6,FALSE),0)</f>
        <v>0</v>
      </c>
      <c r="I3057">
        <f>VLOOKUP(A3057&amp;3,[1]ratio_condo_family!$A:$F,6,FALSE)</f>
        <v>1.4679027449022439</v>
      </c>
      <c r="J3057">
        <f>VLOOKUP(A3057,[1]ratio_family_bedrooms!$A:$K,9,FALSE)</f>
        <v>1.0588235294117647</v>
      </c>
      <c r="K3057">
        <f>VLOOKUP(A3057,[1]ratio_family_bedrooms!$A:$K,10,FALSE)</f>
        <v>1.2222222222222221</v>
      </c>
      <c r="L3057">
        <f>VLOOKUP(A3057,[1]ratio_family_bedrooms!$A:$K,11,FALSE)</f>
        <v>1.5</v>
      </c>
      <c r="M3057">
        <f t="shared" si="47"/>
        <v>4202.9509475362775</v>
      </c>
    </row>
    <row r="3058" spans="1:13" x14ac:dyDescent="0.2">
      <c r="A3058">
        <v>2015</v>
      </c>
      <c r="B3058">
        <v>10</v>
      </c>
      <c r="C3058" t="s">
        <v>61</v>
      </c>
      <c r="D3058">
        <v>6</v>
      </c>
      <c r="E3058" t="s">
        <v>33</v>
      </c>
      <c r="F3058" t="e">
        <f>VLOOKUP(A3058&amp;B3058&amp;C3058&amp;D3058&amp;E3058,average_median_rates_2_aptFINAL!A:P,16,FALSE)</f>
        <v>#N/A</v>
      </c>
      <c r="G3058">
        <f>VLOOKUP(A3058&amp;B3058&amp;C3058&amp;3&amp;E3058,average_median_rates_2_aptFINAL!A:P,16,FALSE)</f>
        <v>2210.3121856588605</v>
      </c>
      <c r="H3058">
        <f>IF(D3058&lt;=3,VLOOKUP(A3058&amp;D3058,[1]ratio_condo_family!$A:$F,6,FALSE),0)</f>
        <v>0</v>
      </c>
      <c r="I3058">
        <f>VLOOKUP(A3058&amp;3,[1]ratio_condo_family!$A:$F,6,FALSE)</f>
        <v>1.4679027449022439</v>
      </c>
      <c r="J3058">
        <f>VLOOKUP(A3058,[1]ratio_family_bedrooms!$A:$K,9,FALSE)</f>
        <v>1.0588235294117647</v>
      </c>
      <c r="K3058">
        <f>VLOOKUP(A3058,[1]ratio_family_bedrooms!$A:$K,10,FALSE)</f>
        <v>1.2222222222222221</v>
      </c>
      <c r="L3058">
        <f>VLOOKUP(A3058,[1]ratio_family_bedrooms!$A:$K,11,FALSE)</f>
        <v>1.5</v>
      </c>
      <c r="M3058">
        <f t="shared" si="47"/>
        <v>6298.1923356378911</v>
      </c>
    </row>
    <row r="3059" spans="1:13" x14ac:dyDescent="0.2">
      <c r="A3059">
        <v>2015</v>
      </c>
      <c r="B3059">
        <v>10</v>
      </c>
      <c r="C3059" t="s">
        <v>61</v>
      </c>
      <c r="D3059">
        <v>6</v>
      </c>
      <c r="E3059" t="s">
        <v>34</v>
      </c>
      <c r="F3059" t="e">
        <f>VLOOKUP(A3059&amp;B3059&amp;C3059&amp;D3059&amp;E3059,average_median_rates_2_aptFINAL!A:P,16,FALSE)</f>
        <v>#N/A</v>
      </c>
      <c r="G3059">
        <f>VLOOKUP(A3059&amp;B3059&amp;C3059&amp;3&amp;E3059,average_median_rates_2_aptFINAL!A:P,16,FALSE)</f>
        <v>1560</v>
      </c>
      <c r="H3059">
        <f>IF(D3059&lt;=3,VLOOKUP(A3059&amp;D3059,[1]ratio_condo_family!$A:$F,6,FALSE),0)</f>
        <v>0</v>
      </c>
      <c r="I3059">
        <f>VLOOKUP(A3059&amp;3,[1]ratio_condo_family!$A:$F,6,FALSE)</f>
        <v>1.4679027449022439</v>
      </c>
      <c r="J3059">
        <f>VLOOKUP(A3059,[1]ratio_family_bedrooms!$A:$K,9,FALSE)</f>
        <v>1.0588235294117647</v>
      </c>
      <c r="K3059">
        <f>VLOOKUP(A3059,[1]ratio_family_bedrooms!$A:$K,10,FALSE)</f>
        <v>1.2222222222222221</v>
      </c>
      <c r="L3059">
        <f>VLOOKUP(A3059,[1]ratio_family_bedrooms!$A:$K,11,FALSE)</f>
        <v>1.5</v>
      </c>
      <c r="M3059">
        <f t="shared" si="47"/>
        <v>4445.1549004451472</v>
      </c>
    </row>
    <row r="3060" spans="1:13" x14ac:dyDescent="0.2">
      <c r="A3060">
        <v>2015</v>
      </c>
      <c r="B3060">
        <v>10</v>
      </c>
      <c r="C3060" t="s">
        <v>61</v>
      </c>
      <c r="D3060">
        <v>6</v>
      </c>
      <c r="E3060" t="s">
        <v>35</v>
      </c>
      <c r="F3060" t="e">
        <f>VLOOKUP(A3060&amp;B3060&amp;C3060&amp;D3060&amp;E3060,average_median_rates_2_aptFINAL!A:P,16,FALSE)</f>
        <v>#N/A</v>
      </c>
      <c r="G3060">
        <f>VLOOKUP(A3060&amp;B3060&amp;C3060&amp;3&amp;E3060,average_median_rates_2_aptFINAL!A:P,16,FALSE)</f>
        <v>3150</v>
      </c>
      <c r="H3060">
        <f>IF(D3060&lt;=3,VLOOKUP(A3060&amp;D3060,[1]ratio_condo_family!$A:$F,6,FALSE),0)</f>
        <v>0</v>
      </c>
      <c r="I3060">
        <f>VLOOKUP(A3060&amp;3,[1]ratio_condo_family!$A:$F,6,FALSE)</f>
        <v>1.4679027449022439</v>
      </c>
      <c r="J3060">
        <f>VLOOKUP(A3060,[1]ratio_family_bedrooms!$A:$K,9,FALSE)</f>
        <v>1.0588235294117647</v>
      </c>
      <c r="K3060">
        <f>VLOOKUP(A3060,[1]ratio_family_bedrooms!$A:$K,10,FALSE)</f>
        <v>1.2222222222222221</v>
      </c>
      <c r="L3060">
        <f>VLOOKUP(A3060,[1]ratio_family_bedrooms!$A:$K,11,FALSE)</f>
        <v>1.5</v>
      </c>
      <c r="M3060">
        <f t="shared" si="47"/>
        <v>8975.7935489757801</v>
      </c>
    </row>
    <row r="3061" spans="1:13" x14ac:dyDescent="0.2">
      <c r="A3061">
        <v>2015</v>
      </c>
      <c r="B3061">
        <v>10</v>
      </c>
      <c r="C3061" t="s">
        <v>61</v>
      </c>
      <c r="D3061">
        <v>6</v>
      </c>
      <c r="E3061" t="s">
        <v>36</v>
      </c>
      <c r="F3061" t="e">
        <f>VLOOKUP(A3061&amp;B3061&amp;C3061&amp;D3061&amp;E3061,average_median_rates_2_aptFINAL!A:P,16,FALSE)</f>
        <v>#N/A</v>
      </c>
      <c r="G3061">
        <f>VLOOKUP(A3061&amp;B3061&amp;C3061&amp;3&amp;E3061,average_median_rates_2_aptFINAL!A:P,16,FALSE)</f>
        <v>1410</v>
      </c>
      <c r="H3061">
        <f>IF(D3061&lt;=3,VLOOKUP(A3061&amp;D3061,[1]ratio_condo_family!$A:$F,6,FALSE),0)</f>
        <v>0</v>
      </c>
      <c r="I3061">
        <f>VLOOKUP(A3061&amp;3,[1]ratio_condo_family!$A:$F,6,FALSE)</f>
        <v>1.4679027449022439</v>
      </c>
      <c r="J3061">
        <f>VLOOKUP(A3061,[1]ratio_family_bedrooms!$A:$K,9,FALSE)</f>
        <v>1.0588235294117647</v>
      </c>
      <c r="K3061">
        <f>VLOOKUP(A3061,[1]ratio_family_bedrooms!$A:$K,10,FALSE)</f>
        <v>1.2222222222222221</v>
      </c>
      <c r="L3061">
        <f>VLOOKUP(A3061,[1]ratio_family_bedrooms!$A:$K,11,FALSE)</f>
        <v>1.5</v>
      </c>
      <c r="M3061">
        <f t="shared" si="47"/>
        <v>4017.7361600177305</v>
      </c>
    </row>
    <row r="3062" spans="1:13" x14ac:dyDescent="0.2">
      <c r="A3062">
        <v>2015</v>
      </c>
      <c r="B3062">
        <v>10</v>
      </c>
      <c r="C3062" t="s">
        <v>61</v>
      </c>
      <c r="D3062">
        <v>6</v>
      </c>
      <c r="E3062" t="s">
        <v>37</v>
      </c>
      <c r="F3062" t="e">
        <f>VLOOKUP(A3062&amp;B3062&amp;C3062&amp;D3062&amp;E3062,average_median_rates_2_aptFINAL!A:P,16,FALSE)</f>
        <v>#N/A</v>
      </c>
      <c r="G3062">
        <f>VLOOKUP(A3062&amp;B3062&amp;C3062&amp;3&amp;E3062,average_median_rates_2_aptFINAL!A:P,16,FALSE)</f>
        <v>1100</v>
      </c>
      <c r="H3062">
        <f>IF(D3062&lt;=3,VLOOKUP(A3062&amp;D3062,[1]ratio_condo_family!$A:$F,6,FALSE),0)</f>
        <v>0</v>
      </c>
      <c r="I3062">
        <f>VLOOKUP(A3062&amp;3,[1]ratio_condo_family!$A:$F,6,FALSE)</f>
        <v>1.4679027449022439</v>
      </c>
      <c r="J3062">
        <f>VLOOKUP(A3062,[1]ratio_family_bedrooms!$A:$K,9,FALSE)</f>
        <v>1.0588235294117647</v>
      </c>
      <c r="K3062">
        <f>VLOOKUP(A3062,[1]ratio_family_bedrooms!$A:$K,10,FALSE)</f>
        <v>1.2222222222222221</v>
      </c>
      <c r="L3062">
        <f>VLOOKUP(A3062,[1]ratio_family_bedrooms!$A:$K,11,FALSE)</f>
        <v>1.5</v>
      </c>
      <c r="M3062">
        <f t="shared" si="47"/>
        <v>3134.4040964677329</v>
      </c>
    </row>
    <row r="3063" spans="1:13" x14ac:dyDescent="0.2">
      <c r="A3063">
        <v>2015</v>
      </c>
      <c r="B3063">
        <v>10</v>
      </c>
      <c r="C3063" t="s">
        <v>61</v>
      </c>
      <c r="D3063">
        <v>6</v>
      </c>
      <c r="E3063" t="s">
        <v>38</v>
      </c>
      <c r="F3063" t="e">
        <f>VLOOKUP(A3063&amp;B3063&amp;C3063&amp;D3063&amp;E3063,average_median_rates_2_aptFINAL!A:P,16,FALSE)</f>
        <v>#N/A</v>
      </c>
      <c r="G3063">
        <f>VLOOKUP(A3063&amp;B3063&amp;C3063&amp;3&amp;E3063,average_median_rates_2_aptFINAL!A:P,16,FALSE)</f>
        <v>1106</v>
      </c>
      <c r="H3063">
        <f>IF(D3063&lt;=3,VLOOKUP(A3063&amp;D3063,[1]ratio_condo_family!$A:$F,6,FALSE),0)</f>
        <v>0</v>
      </c>
      <c r="I3063">
        <f>VLOOKUP(A3063&amp;3,[1]ratio_condo_family!$A:$F,6,FALSE)</f>
        <v>1.4679027449022439</v>
      </c>
      <c r="J3063">
        <f>VLOOKUP(A3063,[1]ratio_family_bedrooms!$A:$K,9,FALSE)</f>
        <v>1.0588235294117647</v>
      </c>
      <c r="K3063">
        <f>VLOOKUP(A3063,[1]ratio_family_bedrooms!$A:$K,10,FALSE)</f>
        <v>1.2222222222222221</v>
      </c>
      <c r="L3063">
        <f>VLOOKUP(A3063,[1]ratio_family_bedrooms!$A:$K,11,FALSE)</f>
        <v>1.5</v>
      </c>
      <c r="M3063">
        <f t="shared" si="47"/>
        <v>3151.5008460848294</v>
      </c>
    </row>
    <row r="3064" spans="1:13" x14ac:dyDescent="0.2">
      <c r="A3064">
        <v>2015</v>
      </c>
      <c r="B3064">
        <v>10</v>
      </c>
      <c r="C3064" t="s">
        <v>61</v>
      </c>
      <c r="D3064">
        <v>6</v>
      </c>
      <c r="E3064" t="s">
        <v>39</v>
      </c>
      <c r="F3064" t="e">
        <f>VLOOKUP(A3064&amp;B3064&amp;C3064&amp;D3064&amp;E3064,average_median_rates_2_aptFINAL!A:P,16,FALSE)</f>
        <v>#N/A</v>
      </c>
      <c r="G3064">
        <f>VLOOKUP(A3064&amp;B3064&amp;C3064&amp;3&amp;E3064,average_median_rates_2_aptFINAL!A:P,16,FALSE)</f>
        <v>1850</v>
      </c>
      <c r="H3064">
        <f>IF(D3064&lt;=3,VLOOKUP(A3064&amp;D3064,[1]ratio_condo_family!$A:$F,6,FALSE),0)</f>
        <v>0</v>
      </c>
      <c r="I3064">
        <f>VLOOKUP(A3064&amp;3,[1]ratio_condo_family!$A:$F,6,FALSE)</f>
        <v>1.4679027449022439</v>
      </c>
      <c r="J3064">
        <f>VLOOKUP(A3064,[1]ratio_family_bedrooms!$A:$K,9,FALSE)</f>
        <v>1.0588235294117647</v>
      </c>
      <c r="K3064">
        <f>VLOOKUP(A3064,[1]ratio_family_bedrooms!$A:$K,10,FALSE)</f>
        <v>1.2222222222222221</v>
      </c>
      <c r="L3064">
        <f>VLOOKUP(A3064,[1]ratio_family_bedrooms!$A:$K,11,FALSE)</f>
        <v>1.5</v>
      </c>
      <c r="M3064">
        <f t="shared" si="47"/>
        <v>5271.4977986048225</v>
      </c>
    </row>
    <row r="3065" spans="1:13" x14ac:dyDescent="0.2">
      <c r="A3065">
        <v>2015</v>
      </c>
      <c r="B3065">
        <v>10</v>
      </c>
      <c r="C3065" t="s">
        <v>61</v>
      </c>
      <c r="D3065">
        <v>6</v>
      </c>
      <c r="E3065" t="s">
        <v>40</v>
      </c>
      <c r="F3065" t="e">
        <f>VLOOKUP(A3065&amp;B3065&amp;C3065&amp;D3065&amp;E3065,average_median_rates_2_aptFINAL!A:P,16,FALSE)</f>
        <v>#N/A</v>
      </c>
      <c r="G3065">
        <f>VLOOKUP(A3065&amp;B3065&amp;C3065&amp;3&amp;E3065,average_median_rates_2_aptFINAL!A:P,16,FALSE)</f>
        <v>1100</v>
      </c>
      <c r="H3065">
        <f>IF(D3065&lt;=3,VLOOKUP(A3065&amp;D3065,[1]ratio_condo_family!$A:$F,6,FALSE),0)</f>
        <v>0</v>
      </c>
      <c r="I3065">
        <f>VLOOKUP(A3065&amp;3,[1]ratio_condo_family!$A:$F,6,FALSE)</f>
        <v>1.4679027449022439</v>
      </c>
      <c r="J3065">
        <f>VLOOKUP(A3065,[1]ratio_family_bedrooms!$A:$K,9,FALSE)</f>
        <v>1.0588235294117647</v>
      </c>
      <c r="K3065">
        <f>VLOOKUP(A3065,[1]ratio_family_bedrooms!$A:$K,10,FALSE)</f>
        <v>1.2222222222222221</v>
      </c>
      <c r="L3065">
        <f>VLOOKUP(A3065,[1]ratio_family_bedrooms!$A:$K,11,FALSE)</f>
        <v>1.5</v>
      </c>
      <c r="M3065">
        <f t="shared" si="47"/>
        <v>3134.4040964677329</v>
      </c>
    </row>
    <row r="3066" spans="1:13" x14ac:dyDescent="0.2">
      <c r="A3066">
        <v>2015</v>
      </c>
      <c r="B3066">
        <v>10</v>
      </c>
      <c r="C3066" t="s">
        <v>61</v>
      </c>
      <c r="D3066">
        <v>6</v>
      </c>
      <c r="E3066" t="s">
        <v>41</v>
      </c>
      <c r="F3066" t="e">
        <f>VLOOKUP(A3066&amp;B3066&amp;C3066&amp;D3066&amp;E3066,average_median_rates_2_aptFINAL!A:P,16,FALSE)</f>
        <v>#N/A</v>
      </c>
      <c r="G3066">
        <f>VLOOKUP(A3066&amp;B3066&amp;C3066&amp;3&amp;E3066,average_median_rates_2_aptFINAL!A:P,16,FALSE)</f>
        <v>1210</v>
      </c>
      <c r="H3066">
        <f>IF(D3066&lt;=3,VLOOKUP(A3066&amp;D3066,[1]ratio_condo_family!$A:$F,6,FALSE),0)</f>
        <v>0</v>
      </c>
      <c r="I3066">
        <f>VLOOKUP(A3066&amp;3,[1]ratio_condo_family!$A:$F,6,FALSE)</f>
        <v>1.4679027449022439</v>
      </c>
      <c r="J3066">
        <f>VLOOKUP(A3066,[1]ratio_family_bedrooms!$A:$K,9,FALSE)</f>
        <v>1.0588235294117647</v>
      </c>
      <c r="K3066">
        <f>VLOOKUP(A3066,[1]ratio_family_bedrooms!$A:$K,10,FALSE)</f>
        <v>1.2222222222222221</v>
      </c>
      <c r="L3066">
        <f>VLOOKUP(A3066,[1]ratio_family_bedrooms!$A:$K,11,FALSE)</f>
        <v>1.5</v>
      </c>
      <c r="M3066">
        <f t="shared" si="47"/>
        <v>3447.8445061145057</v>
      </c>
    </row>
    <row r="3067" spans="1:13" x14ac:dyDescent="0.2">
      <c r="A3067">
        <v>2015</v>
      </c>
      <c r="B3067">
        <v>10</v>
      </c>
      <c r="C3067" t="s">
        <v>61</v>
      </c>
      <c r="D3067">
        <v>6</v>
      </c>
      <c r="E3067" t="s">
        <v>42</v>
      </c>
      <c r="F3067" t="e">
        <f>VLOOKUP(A3067&amp;B3067&amp;C3067&amp;D3067&amp;E3067,average_median_rates_2_aptFINAL!A:P,16,FALSE)</f>
        <v>#N/A</v>
      </c>
      <c r="G3067">
        <f>VLOOKUP(A3067&amp;B3067&amp;C3067&amp;3&amp;E3067,average_median_rates_2_aptFINAL!A:P,16,FALSE)</f>
        <v>1020</v>
      </c>
      <c r="H3067">
        <f>IF(D3067&lt;=3,VLOOKUP(A3067&amp;D3067,[1]ratio_condo_family!$A:$F,6,FALSE),0)</f>
        <v>0</v>
      </c>
      <c r="I3067">
        <f>VLOOKUP(A3067&amp;3,[1]ratio_condo_family!$A:$F,6,FALSE)</f>
        <v>1.4679027449022439</v>
      </c>
      <c r="J3067">
        <f>VLOOKUP(A3067,[1]ratio_family_bedrooms!$A:$K,9,FALSE)</f>
        <v>1.0588235294117647</v>
      </c>
      <c r="K3067">
        <f>VLOOKUP(A3067,[1]ratio_family_bedrooms!$A:$K,10,FALSE)</f>
        <v>1.2222222222222221</v>
      </c>
      <c r="L3067">
        <f>VLOOKUP(A3067,[1]ratio_family_bedrooms!$A:$K,11,FALSE)</f>
        <v>1.5</v>
      </c>
      <c r="M3067">
        <f t="shared" si="47"/>
        <v>2906.447434906443</v>
      </c>
    </row>
    <row r="3068" spans="1:13" x14ac:dyDescent="0.2">
      <c r="A3068">
        <v>2015</v>
      </c>
      <c r="B3068">
        <v>10</v>
      </c>
      <c r="C3068" t="s">
        <v>61</v>
      </c>
      <c r="D3068">
        <v>6</v>
      </c>
      <c r="E3068" t="s">
        <v>43</v>
      </c>
      <c r="F3068" t="e">
        <f>VLOOKUP(A3068&amp;B3068&amp;C3068&amp;D3068&amp;E3068,average_median_rates_2_aptFINAL!A:P,16,FALSE)</f>
        <v>#N/A</v>
      </c>
      <c r="G3068">
        <f>VLOOKUP(A3068&amp;B3068&amp;C3068&amp;3&amp;E3068,average_median_rates_2_aptFINAL!A:P,16,FALSE)</f>
        <v>1350</v>
      </c>
      <c r="H3068">
        <f>IF(D3068&lt;=3,VLOOKUP(A3068&amp;D3068,[1]ratio_condo_family!$A:$F,6,FALSE),0)</f>
        <v>0</v>
      </c>
      <c r="I3068">
        <f>VLOOKUP(A3068&amp;3,[1]ratio_condo_family!$A:$F,6,FALSE)</f>
        <v>1.4679027449022439</v>
      </c>
      <c r="J3068">
        <f>VLOOKUP(A3068,[1]ratio_family_bedrooms!$A:$K,9,FALSE)</f>
        <v>1.0588235294117647</v>
      </c>
      <c r="K3068">
        <f>VLOOKUP(A3068,[1]ratio_family_bedrooms!$A:$K,10,FALSE)</f>
        <v>1.2222222222222221</v>
      </c>
      <c r="L3068">
        <f>VLOOKUP(A3068,[1]ratio_family_bedrooms!$A:$K,11,FALSE)</f>
        <v>1.5</v>
      </c>
      <c r="M3068">
        <f t="shared" si="47"/>
        <v>3846.768663846763</v>
      </c>
    </row>
    <row r="3069" spans="1:13" x14ac:dyDescent="0.2">
      <c r="A3069">
        <v>2015</v>
      </c>
      <c r="B3069">
        <v>10</v>
      </c>
      <c r="C3069" t="s">
        <v>61</v>
      </c>
      <c r="D3069">
        <v>6</v>
      </c>
      <c r="E3069" t="s">
        <v>60</v>
      </c>
      <c r="F3069" t="e">
        <f>VLOOKUP(A3069&amp;B3069&amp;C3069&amp;D3069&amp;E3069,average_median_rates_2_aptFINAL!A:P,16,FALSE)</f>
        <v>#N/A</v>
      </c>
      <c r="G3069">
        <f>VLOOKUP(A3069&amp;B3069&amp;C3069&amp;3&amp;E3069,average_median_rates_2_aptFINAL!A:P,16,FALSE)</f>
        <v>1500</v>
      </c>
      <c r="H3069">
        <f>IF(D3069&lt;=3,VLOOKUP(A3069&amp;D3069,[1]ratio_condo_family!$A:$F,6,FALSE),0)</f>
        <v>0</v>
      </c>
      <c r="I3069">
        <f>VLOOKUP(A3069&amp;3,[1]ratio_condo_family!$A:$F,6,FALSE)</f>
        <v>1.4679027449022439</v>
      </c>
      <c r="J3069">
        <f>VLOOKUP(A3069,[1]ratio_family_bedrooms!$A:$K,9,FALSE)</f>
        <v>1.0588235294117647</v>
      </c>
      <c r="K3069">
        <f>VLOOKUP(A3069,[1]ratio_family_bedrooms!$A:$K,10,FALSE)</f>
        <v>1.2222222222222221</v>
      </c>
      <c r="L3069">
        <f>VLOOKUP(A3069,[1]ratio_family_bedrooms!$A:$K,11,FALSE)</f>
        <v>1.5</v>
      </c>
      <c r="M3069">
        <f t="shared" si="47"/>
        <v>4274.1874042741802</v>
      </c>
    </row>
    <row r="3070" spans="1:13" x14ac:dyDescent="0.2">
      <c r="A3070">
        <v>2014</v>
      </c>
      <c r="B3070">
        <v>10</v>
      </c>
      <c r="C3070" t="s">
        <v>59</v>
      </c>
      <c r="D3070">
        <v>4</v>
      </c>
      <c r="E3070" t="s">
        <v>16</v>
      </c>
      <c r="F3070" t="e">
        <f>VLOOKUP(A3070&amp;B3070&amp;C3070&amp;D3070&amp;E3070,average_median_rates_2_aptFINAL!A:P,16,FALSE)</f>
        <v>#N/A</v>
      </c>
      <c r="G3070">
        <f>VLOOKUP(A3070&amp;B3070&amp;C3070&amp;3&amp;E3070,average_median_rates_2_aptFINAL!A:P,16,FALSE)</f>
        <v>2484</v>
      </c>
      <c r="H3070">
        <f>IF(D3070&lt;=3,VLOOKUP(A3070&amp;D3070,[1]ratio_condo_family!$A:$F,6,FALSE),0)</f>
        <v>0</v>
      </c>
      <c r="I3070">
        <f>VLOOKUP(A3070&amp;3,[1]ratio_condo_family!$A:$F,6,FALSE)</f>
        <v>1.3728349462822982</v>
      </c>
      <c r="J3070">
        <f>VLOOKUP(A3070,[1]ratio_family_bedrooms!$A:$K,9,FALSE)</f>
        <v>1.0588235294117647</v>
      </c>
      <c r="K3070">
        <f>VLOOKUP(A3070,[1]ratio_family_bedrooms!$A:$K,10,FALSE)</f>
        <v>1.2222222222222223</v>
      </c>
      <c r="L3070">
        <f>VLOOKUP(A3070,[1]ratio_family_bedrooms!$A:$K,11,FALSE)</f>
        <v>1.4999999999999998</v>
      </c>
      <c r="M3070">
        <f t="shared" si="47"/>
        <v>3610.7174187161245</v>
      </c>
    </row>
    <row r="3071" spans="1:13" x14ac:dyDescent="0.2">
      <c r="A3071">
        <v>2014</v>
      </c>
      <c r="B3071">
        <v>10</v>
      </c>
      <c r="C3071" t="s">
        <v>59</v>
      </c>
      <c r="D3071">
        <v>4</v>
      </c>
      <c r="E3071" t="s">
        <v>17</v>
      </c>
      <c r="F3071" t="e">
        <f>VLOOKUP(A3071&amp;B3071&amp;C3071&amp;D3071&amp;E3071,average_median_rates_2_aptFINAL!A:P,16,FALSE)</f>
        <v>#N/A</v>
      </c>
      <c r="G3071">
        <f>VLOOKUP(A3071&amp;B3071&amp;C3071&amp;3&amp;E3071,average_median_rates_2_aptFINAL!A:P,16,FALSE)</f>
        <v>2485</v>
      </c>
      <c r="H3071">
        <f>IF(D3071&lt;=3,VLOOKUP(A3071&amp;D3071,[1]ratio_condo_family!$A:$F,6,FALSE),0)</f>
        <v>0</v>
      </c>
      <c r="I3071">
        <f>VLOOKUP(A3071&amp;3,[1]ratio_condo_family!$A:$F,6,FALSE)</f>
        <v>1.3728349462822982</v>
      </c>
      <c r="J3071">
        <f>VLOOKUP(A3071,[1]ratio_family_bedrooms!$A:$K,9,FALSE)</f>
        <v>1.0588235294117647</v>
      </c>
      <c r="K3071">
        <f>VLOOKUP(A3071,[1]ratio_family_bedrooms!$A:$K,10,FALSE)</f>
        <v>1.2222222222222223</v>
      </c>
      <c r="L3071">
        <f>VLOOKUP(A3071,[1]ratio_family_bedrooms!$A:$K,11,FALSE)</f>
        <v>1.4999999999999998</v>
      </c>
      <c r="M3071">
        <f t="shared" si="47"/>
        <v>3612.171008659247</v>
      </c>
    </row>
    <row r="3072" spans="1:13" x14ac:dyDescent="0.2">
      <c r="A3072">
        <v>2014</v>
      </c>
      <c r="B3072">
        <v>10</v>
      </c>
      <c r="C3072" t="s">
        <v>59</v>
      </c>
      <c r="D3072">
        <v>4</v>
      </c>
      <c r="E3072" t="s">
        <v>19</v>
      </c>
      <c r="F3072" t="e">
        <f>VLOOKUP(A3072&amp;B3072&amp;C3072&amp;D3072&amp;E3072,average_median_rates_2_aptFINAL!A:P,16,FALSE)</f>
        <v>#N/A</v>
      </c>
      <c r="G3072">
        <f>VLOOKUP(A3072&amp;B3072&amp;C3072&amp;3&amp;E3072,average_median_rates_2_aptFINAL!A:P,16,FALSE)</f>
        <v>2076</v>
      </c>
      <c r="H3072">
        <f>IF(D3072&lt;=3,VLOOKUP(A3072&amp;D3072,[1]ratio_condo_family!$A:$F,6,FALSE),0)</f>
        <v>0</v>
      </c>
      <c r="I3072">
        <f>VLOOKUP(A3072&amp;3,[1]ratio_condo_family!$A:$F,6,FALSE)</f>
        <v>1.3728349462822982</v>
      </c>
      <c r="J3072">
        <f>VLOOKUP(A3072,[1]ratio_family_bedrooms!$A:$K,9,FALSE)</f>
        <v>1.0588235294117647</v>
      </c>
      <c r="K3072">
        <f>VLOOKUP(A3072,[1]ratio_family_bedrooms!$A:$K,10,FALSE)</f>
        <v>1.2222222222222223</v>
      </c>
      <c r="L3072">
        <f>VLOOKUP(A3072,[1]ratio_family_bedrooms!$A:$K,11,FALSE)</f>
        <v>1.4999999999999998</v>
      </c>
      <c r="M3072">
        <f t="shared" si="47"/>
        <v>3017.6527219221716</v>
      </c>
    </row>
    <row r="3073" spans="1:13" x14ac:dyDescent="0.2">
      <c r="A3073">
        <v>2014</v>
      </c>
      <c r="B3073">
        <v>10</v>
      </c>
      <c r="C3073" t="s">
        <v>59</v>
      </c>
      <c r="D3073">
        <v>4</v>
      </c>
      <c r="E3073" t="s">
        <v>20</v>
      </c>
      <c r="F3073" t="e">
        <f>VLOOKUP(A3073&amp;B3073&amp;C3073&amp;D3073&amp;E3073,average_median_rates_2_aptFINAL!A:P,16,FALSE)</f>
        <v>#N/A</v>
      </c>
      <c r="G3073">
        <f>VLOOKUP(A3073&amp;B3073&amp;C3073&amp;3&amp;E3073,average_median_rates_2_aptFINAL!A:P,16,FALSE)</f>
        <v>2564</v>
      </c>
      <c r="H3073">
        <f>IF(D3073&lt;=3,VLOOKUP(A3073&amp;D3073,[1]ratio_condo_family!$A:$F,6,FALSE),0)</f>
        <v>0</v>
      </c>
      <c r="I3073">
        <f>VLOOKUP(A3073&amp;3,[1]ratio_condo_family!$A:$F,6,FALSE)</f>
        <v>1.3728349462822982</v>
      </c>
      <c r="J3073">
        <f>VLOOKUP(A3073,[1]ratio_family_bedrooms!$A:$K,9,FALSE)</f>
        <v>1.0588235294117647</v>
      </c>
      <c r="K3073">
        <f>VLOOKUP(A3073,[1]ratio_family_bedrooms!$A:$K,10,FALSE)</f>
        <v>1.2222222222222223</v>
      </c>
      <c r="L3073">
        <f>VLOOKUP(A3073,[1]ratio_family_bedrooms!$A:$K,11,FALSE)</f>
        <v>1.4999999999999998</v>
      </c>
      <c r="M3073">
        <f t="shared" si="47"/>
        <v>3727.0046141659191</v>
      </c>
    </row>
    <row r="3074" spans="1:13" x14ac:dyDescent="0.2">
      <c r="A3074">
        <v>2014</v>
      </c>
      <c r="B3074">
        <v>10</v>
      </c>
      <c r="C3074" t="s">
        <v>59</v>
      </c>
      <c r="D3074">
        <v>4</v>
      </c>
      <c r="E3074" t="s">
        <v>21</v>
      </c>
      <c r="F3074" t="e">
        <f>VLOOKUP(A3074&amp;B3074&amp;C3074&amp;D3074&amp;E3074,average_median_rates_2_aptFINAL!A:P,16,FALSE)</f>
        <v>#N/A</v>
      </c>
      <c r="G3074">
        <f>VLOOKUP(A3074&amp;B3074&amp;C3074&amp;3&amp;E3074,average_median_rates_2_aptFINAL!A:P,16,FALSE)</f>
        <v>2312</v>
      </c>
      <c r="H3074">
        <f>IF(D3074&lt;=3,VLOOKUP(A3074&amp;D3074,[1]ratio_condo_family!$A:$F,6,FALSE),0)</f>
        <v>0</v>
      </c>
      <c r="I3074">
        <f>VLOOKUP(A3074&amp;3,[1]ratio_condo_family!$A:$F,6,FALSE)</f>
        <v>1.3728349462822982</v>
      </c>
      <c r="J3074">
        <f>VLOOKUP(A3074,[1]ratio_family_bedrooms!$A:$K,9,FALSE)</f>
        <v>1.0588235294117647</v>
      </c>
      <c r="K3074">
        <f>VLOOKUP(A3074,[1]ratio_family_bedrooms!$A:$K,10,FALSE)</f>
        <v>1.2222222222222223</v>
      </c>
      <c r="L3074">
        <f>VLOOKUP(A3074,[1]ratio_family_bedrooms!$A:$K,11,FALSE)</f>
        <v>1.4999999999999998</v>
      </c>
      <c r="M3074">
        <f t="shared" si="47"/>
        <v>3360.6999484990661</v>
      </c>
    </row>
    <row r="3075" spans="1:13" x14ac:dyDescent="0.2">
      <c r="A3075">
        <v>2014</v>
      </c>
      <c r="B3075">
        <v>10</v>
      </c>
      <c r="C3075" t="s">
        <v>59</v>
      </c>
      <c r="D3075">
        <v>4</v>
      </c>
      <c r="E3075" t="s">
        <v>23</v>
      </c>
      <c r="F3075" t="e">
        <f>VLOOKUP(A3075&amp;B3075&amp;C3075&amp;D3075&amp;E3075,average_median_rates_2_aptFINAL!A:P,16,FALSE)</f>
        <v>#N/A</v>
      </c>
      <c r="G3075">
        <f>VLOOKUP(A3075&amp;B3075&amp;C3075&amp;3&amp;E3075,average_median_rates_2_aptFINAL!A:P,16,FALSE)</f>
        <v>1289</v>
      </c>
      <c r="H3075">
        <f>IF(D3075&lt;=3,VLOOKUP(A3075&amp;D3075,[1]ratio_condo_family!$A:$F,6,FALSE),0)</f>
        <v>0</v>
      </c>
      <c r="I3075">
        <f>VLOOKUP(A3075&amp;3,[1]ratio_condo_family!$A:$F,6,FALSE)</f>
        <v>1.3728349462822982</v>
      </c>
      <c r="J3075">
        <f>VLOOKUP(A3075,[1]ratio_family_bedrooms!$A:$K,9,FALSE)</f>
        <v>1.0588235294117647</v>
      </c>
      <c r="K3075">
        <f>VLOOKUP(A3075,[1]ratio_family_bedrooms!$A:$K,10,FALSE)</f>
        <v>1.2222222222222223</v>
      </c>
      <c r="L3075">
        <f>VLOOKUP(A3075,[1]ratio_family_bedrooms!$A:$K,11,FALSE)</f>
        <v>1.4999999999999998</v>
      </c>
      <c r="M3075">
        <f t="shared" ref="M3075:M3138" si="48">IF(D3075&lt;=3,F3075*H3075,IF(D3075=4,G3075*I3075*J3075,IF(D3075=5,G3075*I3075*J3075*K3075,IF(D3075=6,G3075*I3075*J3075*K3075*L3075,0))))</f>
        <v>1873.6774366848167</v>
      </c>
    </row>
    <row r="3076" spans="1:13" x14ac:dyDescent="0.2">
      <c r="A3076">
        <v>2014</v>
      </c>
      <c r="B3076">
        <v>10</v>
      </c>
      <c r="C3076" t="s">
        <v>59</v>
      </c>
      <c r="D3076">
        <v>4</v>
      </c>
      <c r="E3076" t="s">
        <v>24</v>
      </c>
      <c r="F3076" t="e">
        <f>VLOOKUP(A3076&amp;B3076&amp;C3076&amp;D3076&amp;E3076,average_median_rates_2_aptFINAL!A:P,16,FALSE)</f>
        <v>#N/A</v>
      </c>
      <c r="G3076">
        <f>VLOOKUP(A3076&amp;B3076&amp;C3076&amp;3&amp;E3076,average_median_rates_2_aptFINAL!A:P,16,FALSE)</f>
        <v>1613</v>
      </c>
      <c r="H3076">
        <f>IF(D3076&lt;=3,VLOOKUP(A3076&amp;D3076,[1]ratio_condo_family!$A:$F,6,FALSE),0)</f>
        <v>0</v>
      </c>
      <c r="I3076">
        <f>VLOOKUP(A3076&amp;3,[1]ratio_condo_family!$A:$F,6,FALSE)</f>
        <v>1.3728349462822982</v>
      </c>
      <c r="J3076">
        <f>VLOOKUP(A3076,[1]ratio_family_bedrooms!$A:$K,9,FALSE)</f>
        <v>1.0588235294117647</v>
      </c>
      <c r="K3076">
        <f>VLOOKUP(A3076,[1]ratio_family_bedrooms!$A:$K,10,FALSE)</f>
        <v>1.2222222222222223</v>
      </c>
      <c r="L3076">
        <f>VLOOKUP(A3076,[1]ratio_family_bedrooms!$A:$K,11,FALSE)</f>
        <v>1.4999999999999998</v>
      </c>
      <c r="M3076">
        <f t="shared" si="48"/>
        <v>2344.6405782564848</v>
      </c>
    </row>
    <row r="3077" spans="1:13" x14ac:dyDescent="0.2">
      <c r="A3077">
        <v>2014</v>
      </c>
      <c r="B3077">
        <v>10</v>
      </c>
      <c r="C3077" t="s">
        <v>59</v>
      </c>
      <c r="D3077">
        <v>4</v>
      </c>
      <c r="E3077" t="s">
        <v>25</v>
      </c>
      <c r="F3077" t="e">
        <f>VLOOKUP(A3077&amp;B3077&amp;C3077&amp;D3077&amp;E3077,average_median_rates_2_aptFINAL!A:P,16,FALSE)</f>
        <v>#N/A</v>
      </c>
      <c r="G3077">
        <f>VLOOKUP(A3077&amp;B3077&amp;C3077&amp;3&amp;E3077,average_median_rates_2_aptFINAL!A:P,16,FALSE)</f>
        <v>1264</v>
      </c>
      <c r="H3077">
        <f>IF(D3077&lt;=3,VLOOKUP(A3077&amp;D3077,[1]ratio_condo_family!$A:$F,6,FALSE),0)</f>
        <v>0</v>
      </c>
      <c r="I3077">
        <f>VLOOKUP(A3077&amp;3,[1]ratio_condo_family!$A:$F,6,FALSE)</f>
        <v>1.3728349462822982</v>
      </c>
      <c r="J3077">
        <f>VLOOKUP(A3077,[1]ratio_family_bedrooms!$A:$K,9,FALSE)</f>
        <v>1.0588235294117647</v>
      </c>
      <c r="K3077">
        <f>VLOOKUP(A3077,[1]ratio_family_bedrooms!$A:$K,10,FALSE)</f>
        <v>1.2222222222222223</v>
      </c>
      <c r="L3077">
        <f>VLOOKUP(A3077,[1]ratio_family_bedrooms!$A:$K,11,FALSE)</f>
        <v>1.4999999999999998</v>
      </c>
      <c r="M3077">
        <f t="shared" si="48"/>
        <v>1837.3376881067559</v>
      </c>
    </row>
    <row r="3078" spans="1:13" x14ac:dyDescent="0.2">
      <c r="A3078">
        <v>2014</v>
      </c>
      <c r="B3078">
        <v>10</v>
      </c>
      <c r="C3078" t="s">
        <v>59</v>
      </c>
      <c r="D3078">
        <v>4</v>
      </c>
      <c r="E3078" t="s">
        <v>26</v>
      </c>
      <c r="F3078" t="e">
        <f>VLOOKUP(A3078&amp;B3078&amp;C3078&amp;D3078&amp;E3078,average_median_rates_2_aptFINAL!A:P,16,FALSE)</f>
        <v>#N/A</v>
      </c>
      <c r="G3078">
        <f>VLOOKUP(A3078&amp;B3078&amp;C3078&amp;3&amp;E3078,average_median_rates_2_aptFINAL!A:P,16,FALSE)</f>
        <v>1207</v>
      </c>
      <c r="H3078">
        <f>IF(D3078&lt;=3,VLOOKUP(A3078&amp;D3078,[1]ratio_condo_family!$A:$F,6,FALSE),0)</f>
        <v>0</v>
      </c>
      <c r="I3078">
        <f>VLOOKUP(A3078&amp;3,[1]ratio_condo_family!$A:$F,6,FALSE)</f>
        <v>1.3728349462822982</v>
      </c>
      <c r="J3078">
        <f>VLOOKUP(A3078,[1]ratio_family_bedrooms!$A:$K,9,FALSE)</f>
        <v>1.0588235294117647</v>
      </c>
      <c r="K3078">
        <f>VLOOKUP(A3078,[1]ratio_family_bedrooms!$A:$K,10,FALSE)</f>
        <v>1.2222222222222223</v>
      </c>
      <c r="L3078">
        <f>VLOOKUP(A3078,[1]ratio_family_bedrooms!$A:$K,11,FALSE)</f>
        <v>1.4999999999999998</v>
      </c>
      <c r="M3078">
        <f t="shared" si="48"/>
        <v>1754.483061348777</v>
      </c>
    </row>
    <row r="3079" spans="1:13" x14ac:dyDescent="0.2">
      <c r="A3079">
        <v>2014</v>
      </c>
      <c r="B3079">
        <v>10</v>
      </c>
      <c r="C3079" t="s">
        <v>59</v>
      </c>
      <c r="D3079">
        <v>4</v>
      </c>
      <c r="E3079" t="s">
        <v>27</v>
      </c>
      <c r="F3079" t="e">
        <f>VLOOKUP(A3079&amp;B3079&amp;C3079&amp;D3079&amp;E3079,average_median_rates_2_aptFINAL!A:P,16,FALSE)</f>
        <v>#N/A</v>
      </c>
      <c r="G3079">
        <f>VLOOKUP(A3079&amp;B3079&amp;C3079&amp;3&amp;E3079,average_median_rates_2_aptFINAL!A:P,16,FALSE)</f>
        <v>2212</v>
      </c>
      <c r="H3079">
        <f>IF(D3079&lt;=3,VLOOKUP(A3079&amp;D3079,[1]ratio_condo_family!$A:$F,6,FALSE),0)</f>
        <v>0</v>
      </c>
      <c r="I3079">
        <f>VLOOKUP(A3079&amp;3,[1]ratio_condo_family!$A:$F,6,FALSE)</f>
        <v>1.3728349462822982</v>
      </c>
      <c r="J3079">
        <f>VLOOKUP(A3079,[1]ratio_family_bedrooms!$A:$K,9,FALSE)</f>
        <v>1.0588235294117647</v>
      </c>
      <c r="K3079">
        <f>VLOOKUP(A3079,[1]ratio_family_bedrooms!$A:$K,10,FALSE)</f>
        <v>1.2222222222222223</v>
      </c>
      <c r="L3079">
        <f>VLOOKUP(A3079,[1]ratio_family_bedrooms!$A:$K,11,FALSE)</f>
        <v>1.4999999999999998</v>
      </c>
      <c r="M3079">
        <f t="shared" si="48"/>
        <v>3215.3409541868227</v>
      </c>
    </row>
    <row r="3080" spans="1:13" x14ac:dyDescent="0.2">
      <c r="A3080">
        <v>2014</v>
      </c>
      <c r="B3080">
        <v>10</v>
      </c>
      <c r="C3080" t="s">
        <v>59</v>
      </c>
      <c r="D3080">
        <v>4</v>
      </c>
      <c r="E3080" t="s">
        <v>28</v>
      </c>
      <c r="F3080" t="e">
        <f>VLOOKUP(A3080&amp;B3080&amp;C3080&amp;D3080&amp;E3080,average_median_rates_2_aptFINAL!A:P,16,FALSE)</f>
        <v>#N/A</v>
      </c>
      <c r="G3080">
        <f>VLOOKUP(A3080&amp;B3080&amp;C3080&amp;3&amp;E3080,average_median_rates_2_aptFINAL!A:P,16,FALSE)</f>
        <v>1535</v>
      </c>
      <c r="H3080">
        <f>IF(D3080&lt;=3,VLOOKUP(A3080&amp;D3080,[1]ratio_condo_family!$A:$F,6,FALSE),0)</f>
        <v>0</v>
      </c>
      <c r="I3080">
        <f>VLOOKUP(A3080&amp;3,[1]ratio_condo_family!$A:$F,6,FALSE)</f>
        <v>1.3728349462822982</v>
      </c>
      <c r="J3080">
        <f>VLOOKUP(A3080,[1]ratio_family_bedrooms!$A:$K,9,FALSE)</f>
        <v>1.0588235294117647</v>
      </c>
      <c r="K3080">
        <f>VLOOKUP(A3080,[1]ratio_family_bedrooms!$A:$K,10,FALSE)</f>
        <v>1.2222222222222223</v>
      </c>
      <c r="L3080">
        <f>VLOOKUP(A3080,[1]ratio_family_bedrooms!$A:$K,11,FALSE)</f>
        <v>1.4999999999999998</v>
      </c>
      <c r="M3080">
        <f t="shared" si="48"/>
        <v>2231.2605626929349</v>
      </c>
    </row>
    <row r="3081" spans="1:13" x14ac:dyDescent="0.2">
      <c r="A3081">
        <v>2014</v>
      </c>
      <c r="B3081">
        <v>10</v>
      </c>
      <c r="C3081" t="s">
        <v>59</v>
      </c>
      <c r="D3081">
        <v>4</v>
      </c>
      <c r="E3081" t="s">
        <v>29</v>
      </c>
      <c r="F3081" t="e">
        <f>VLOOKUP(A3081&amp;B3081&amp;C3081&amp;D3081&amp;E3081,average_median_rates_2_aptFINAL!A:P,16,FALSE)</f>
        <v>#N/A</v>
      </c>
      <c r="G3081">
        <f>VLOOKUP(A3081&amp;B3081&amp;C3081&amp;3&amp;E3081,average_median_rates_2_aptFINAL!A:P,16,FALSE)</f>
        <v>1101</v>
      </c>
      <c r="H3081">
        <f>IF(D3081&lt;=3,VLOOKUP(A3081&amp;D3081,[1]ratio_condo_family!$A:$F,6,FALSE),0)</f>
        <v>0</v>
      </c>
      <c r="I3081">
        <f>VLOOKUP(A3081&amp;3,[1]ratio_condo_family!$A:$F,6,FALSE)</f>
        <v>1.3728349462822982</v>
      </c>
      <c r="J3081">
        <f>VLOOKUP(A3081,[1]ratio_family_bedrooms!$A:$K,9,FALSE)</f>
        <v>1.0588235294117647</v>
      </c>
      <c r="K3081">
        <f>VLOOKUP(A3081,[1]ratio_family_bedrooms!$A:$K,10,FALSE)</f>
        <v>1.2222222222222223</v>
      </c>
      <c r="L3081">
        <f>VLOOKUP(A3081,[1]ratio_family_bedrooms!$A:$K,11,FALSE)</f>
        <v>1.4999999999999998</v>
      </c>
      <c r="M3081">
        <f t="shared" si="48"/>
        <v>1600.4025273777991</v>
      </c>
    </row>
    <row r="3082" spans="1:13" x14ac:dyDescent="0.2">
      <c r="A3082">
        <v>2014</v>
      </c>
      <c r="B3082">
        <v>10</v>
      </c>
      <c r="C3082" t="s">
        <v>59</v>
      </c>
      <c r="D3082">
        <v>4</v>
      </c>
      <c r="E3082" t="s">
        <v>31</v>
      </c>
      <c r="F3082" t="e">
        <f>VLOOKUP(A3082&amp;B3082&amp;C3082&amp;D3082&amp;E3082,average_median_rates_2_aptFINAL!A:P,16,FALSE)</f>
        <v>#N/A</v>
      </c>
      <c r="G3082">
        <f>VLOOKUP(A3082&amp;B3082&amp;C3082&amp;3&amp;E3082,average_median_rates_2_aptFINAL!A:P,16,FALSE)</f>
        <v>1463</v>
      </c>
      <c r="H3082">
        <f>IF(D3082&lt;=3,VLOOKUP(A3082&amp;D3082,[1]ratio_condo_family!$A:$F,6,FALSE),0)</f>
        <v>0</v>
      </c>
      <c r="I3082">
        <f>VLOOKUP(A3082&amp;3,[1]ratio_condo_family!$A:$F,6,FALSE)</f>
        <v>1.3728349462822982</v>
      </c>
      <c r="J3082">
        <f>VLOOKUP(A3082,[1]ratio_family_bedrooms!$A:$K,9,FALSE)</f>
        <v>1.0588235294117647</v>
      </c>
      <c r="K3082">
        <f>VLOOKUP(A3082,[1]ratio_family_bedrooms!$A:$K,10,FALSE)</f>
        <v>1.2222222222222223</v>
      </c>
      <c r="L3082">
        <f>VLOOKUP(A3082,[1]ratio_family_bedrooms!$A:$K,11,FALSE)</f>
        <v>1.4999999999999998</v>
      </c>
      <c r="M3082">
        <f t="shared" si="48"/>
        <v>2126.6020867881198</v>
      </c>
    </row>
    <row r="3083" spans="1:13" x14ac:dyDescent="0.2">
      <c r="A3083">
        <v>2014</v>
      </c>
      <c r="B3083">
        <v>10</v>
      </c>
      <c r="C3083" t="s">
        <v>59</v>
      </c>
      <c r="D3083">
        <v>4</v>
      </c>
      <c r="E3083" t="s">
        <v>32</v>
      </c>
      <c r="F3083" t="e">
        <f>VLOOKUP(A3083&amp;B3083&amp;C3083&amp;D3083&amp;E3083,average_median_rates_2_aptFINAL!A:P,16,FALSE)</f>
        <v>#N/A</v>
      </c>
      <c r="G3083">
        <f>VLOOKUP(A3083&amp;B3083&amp;C3083&amp;3&amp;E3083,average_median_rates_2_aptFINAL!A:P,16,FALSE)</f>
        <v>1411</v>
      </c>
      <c r="H3083">
        <f>IF(D3083&lt;=3,VLOOKUP(A3083&amp;D3083,[1]ratio_condo_family!$A:$F,6,FALSE),0)</f>
        <v>0</v>
      </c>
      <c r="I3083">
        <f>VLOOKUP(A3083&amp;3,[1]ratio_condo_family!$A:$F,6,FALSE)</f>
        <v>1.3728349462822982</v>
      </c>
      <c r="J3083">
        <f>VLOOKUP(A3083,[1]ratio_family_bedrooms!$A:$K,9,FALSE)</f>
        <v>1.0588235294117647</v>
      </c>
      <c r="K3083">
        <f>VLOOKUP(A3083,[1]ratio_family_bedrooms!$A:$K,10,FALSE)</f>
        <v>1.2222222222222223</v>
      </c>
      <c r="L3083">
        <f>VLOOKUP(A3083,[1]ratio_family_bedrooms!$A:$K,11,FALSE)</f>
        <v>1.4999999999999998</v>
      </c>
      <c r="M3083">
        <f t="shared" si="48"/>
        <v>2051.0154097457535</v>
      </c>
    </row>
    <row r="3084" spans="1:13" x14ac:dyDescent="0.2">
      <c r="A3084">
        <v>2014</v>
      </c>
      <c r="B3084">
        <v>10</v>
      </c>
      <c r="C3084" t="s">
        <v>59</v>
      </c>
      <c r="D3084">
        <v>4</v>
      </c>
      <c r="E3084" t="s">
        <v>33</v>
      </c>
      <c r="F3084" t="e">
        <f>VLOOKUP(A3084&amp;B3084&amp;C3084&amp;D3084&amp;E3084,average_median_rates_2_aptFINAL!A:P,16,FALSE)</f>
        <v>#N/A</v>
      </c>
      <c r="G3084">
        <f>VLOOKUP(A3084&amp;B3084&amp;C3084&amp;3&amp;E3084,average_median_rates_2_aptFINAL!A:P,16,FALSE)</f>
        <v>2052.997444322747</v>
      </c>
      <c r="H3084">
        <f>IF(D3084&lt;=3,VLOOKUP(A3084&amp;D3084,[1]ratio_condo_family!$A:$F,6,FALSE),0)</f>
        <v>0</v>
      </c>
      <c r="I3084">
        <f>VLOOKUP(A3084&amp;3,[1]ratio_condo_family!$A:$F,6,FALSE)</f>
        <v>1.3728349462822982</v>
      </c>
      <c r="J3084">
        <f>VLOOKUP(A3084,[1]ratio_family_bedrooms!$A:$K,9,FALSE)</f>
        <v>1.0588235294117647</v>
      </c>
      <c r="K3084">
        <f>VLOOKUP(A3084,[1]ratio_family_bedrooms!$A:$K,10,FALSE)</f>
        <v>1.2222222222222223</v>
      </c>
      <c r="L3084">
        <f>VLOOKUP(A3084,[1]ratio_family_bedrooms!$A:$K,11,FALSE)</f>
        <v>1.4999999999999998</v>
      </c>
      <c r="M3084">
        <f t="shared" si="48"/>
        <v>2984.2164383236027</v>
      </c>
    </row>
    <row r="3085" spans="1:13" x14ac:dyDescent="0.2">
      <c r="A3085">
        <v>2014</v>
      </c>
      <c r="B3085">
        <v>10</v>
      </c>
      <c r="C3085" t="s">
        <v>59</v>
      </c>
      <c r="D3085">
        <v>4</v>
      </c>
      <c r="E3085" t="s">
        <v>34</v>
      </c>
      <c r="F3085" t="e">
        <f>VLOOKUP(A3085&amp;B3085&amp;C3085&amp;D3085&amp;E3085,average_median_rates_2_aptFINAL!A:P,16,FALSE)</f>
        <v>#N/A</v>
      </c>
      <c r="G3085">
        <f>VLOOKUP(A3085&amp;B3085&amp;C3085&amp;3&amp;E3085,average_median_rates_2_aptFINAL!A:P,16,FALSE)</f>
        <v>1511</v>
      </c>
      <c r="H3085">
        <f>IF(D3085&lt;=3,VLOOKUP(A3085&amp;D3085,[1]ratio_condo_family!$A:$F,6,FALSE),0)</f>
        <v>0</v>
      </c>
      <c r="I3085">
        <f>VLOOKUP(A3085&amp;3,[1]ratio_condo_family!$A:$F,6,FALSE)</f>
        <v>1.3728349462822982</v>
      </c>
      <c r="J3085">
        <f>VLOOKUP(A3085,[1]ratio_family_bedrooms!$A:$K,9,FALSE)</f>
        <v>1.0588235294117647</v>
      </c>
      <c r="K3085">
        <f>VLOOKUP(A3085,[1]ratio_family_bedrooms!$A:$K,10,FALSE)</f>
        <v>1.2222222222222223</v>
      </c>
      <c r="L3085">
        <f>VLOOKUP(A3085,[1]ratio_family_bedrooms!$A:$K,11,FALSE)</f>
        <v>1.4999999999999998</v>
      </c>
      <c r="M3085">
        <f t="shared" si="48"/>
        <v>2196.3744040579968</v>
      </c>
    </row>
    <row r="3086" spans="1:13" x14ac:dyDescent="0.2">
      <c r="A3086">
        <v>2014</v>
      </c>
      <c r="B3086">
        <v>10</v>
      </c>
      <c r="C3086" t="s">
        <v>59</v>
      </c>
      <c r="D3086">
        <v>4</v>
      </c>
      <c r="E3086" t="s">
        <v>35</v>
      </c>
      <c r="F3086" t="e">
        <f>VLOOKUP(A3086&amp;B3086&amp;C3086&amp;D3086&amp;E3086,average_median_rates_2_aptFINAL!A:P,16,FALSE)</f>
        <v>#N/A</v>
      </c>
      <c r="G3086">
        <f>VLOOKUP(A3086&amp;B3086&amp;C3086&amp;3&amp;E3086,average_median_rates_2_aptFINAL!A:P,16,FALSE)</f>
        <v>3787</v>
      </c>
      <c r="H3086">
        <f>IF(D3086&lt;=3,VLOOKUP(A3086&amp;D3086,[1]ratio_condo_family!$A:$F,6,FALSE),0)</f>
        <v>0</v>
      </c>
      <c r="I3086">
        <f>VLOOKUP(A3086&amp;3,[1]ratio_condo_family!$A:$F,6,FALSE)</f>
        <v>1.3728349462822982</v>
      </c>
      <c r="J3086">
        <f>VLOOKUP(A3086,[1]ratio_family_bedrooms!$A:$K,9,FALSE)</f>
        <v>1.0588235294117647</v>
      </c>
      <c r="K3086">
        <f>VLOOKUP(A3086,[1]ratio_family_bedrooms!$A:$K,10,FALSE)</f>
        <v>1.2222222222222223</v>
      </c>
      <c r="L3086">
        <f>VLOOKUP(A3086,[1]ratio_family_bedrooms!$A:$K,11,FALSE)</f>
        <v>1.4999999999999998</v>
      </c>
      <c r="M3086">
        <f t="shared" si="48"/>
        <v>5504.7451146046551</v>
      </c>
    </row>
    <row r="3087" spans="1:13" x14ac:dyDescent="0.2">
      <c r="A3087">
        <v>2014</v>
      </c>
      <c r="B3087">
        <v>10</v>
      </c>
      <c r="C3087" t="s">
        <v>59</v>
      </c>
      <c r="D3087">
        <v>4</v>
      </c>
      <c r="E3087" t="s">
        <v>36</v>
      </c>
      <c r="F3087" t="e">
        <f>VLOOKUP(A3087&amp;B3087&amp;C3087&amp;D3087&amp;E3087,average_median_rates_2_aptFINAL!A:P,16,FALSE)</f>
        <v>#N/A</v>
      </c>
      <c r="G3087">
        <f>VLOOKUP(A3087&amp;B3087&amp;C3087&amp;3&amp;E3087,average_median_rates_2_aptFINAL!A:P,16,FALSE)</f>
        <v>1327</v>
      </c>
      <c r="H3087">
        <f>IF(D3087&lt;=3,VLOOKUP(A3087&amp;D3087,[1]ratio_condo_family!$A:$F,6,FALSE),0)</f>
        <v>0</v>
      </c>
      <c r="I3087">
        <f>VLOOKUP(A3087&amp;3,[1]ratio_condo_family!$A:$F,6,FALSE)</f>
        <v>1.3728349462822982</v>
      </c>
      <c r="J3087">
        <f>VLOOKUP(A3087,[1]ratio_family_bedrooms!$A:$K,9,FALSE)</f>
        <v>1.0588235294117647</v>
      </c>
      <c r="K3087">
        <f>VLOOKUP(A3087,[1]ratio_family_bedrooms!$A:$K,10,FALSE)</f>
        <v>1.2222222222222223</v>
      </c>
      <c r="L3087">
        <f>VLOOKUP(A3087,[1]ratio_family_bedrooms!$A:$K,11,FALSE)</f>
        <v>1.4999999999999998</v>
      </c>
      <c r="M3087">
        <f t="shared" si="48"/>
        <v>1928.9138545234691</v>
      </c>
    </row>
    <row r="3088" spans="1:13" x14ac:dyDescent="0.2">
      <c r="A3088">
        <v>2014</v>
      </c>
      <c r="B3088">
        <v>10</v>
      </c>
      <c r="C3088" t="s">
        <v>59</v>
      </c>
      <c r="D3088">
        <v>4</v>
      </c>
      <c r="E3088" t="s">
        <v>37</v>
      </c>
      <c r="F3088" t="e">
        <f>VLOOKUP(A3088&amp;B3088&amp;C3088&amp;D3088&amp;E3088,average_median_rates_2_aptFINAL!A:P,16,FALSE)</f>
        <v>#N/A</v>
      </c>
      <c r="G3088">
        <f>VLOOKUP(A3088&amp;B3088&amp;C3088&amp;3&amp;E3088,average_median_rates_2_aptFINAL!A:P,16,FALSE)</f>
        <v>1173</v>
      </c>
      <c r="H3088">
        <f>IF(D3088&lt;=3,VLOOKUP(A3088&amp;D3088,[1]ratio_condo_family!$A:$F,6,FALSE),0)</f>
        <v>0</v>
      </c>
      <c r="I3088">
        <f>VLOOKUP(A3088&amp;3,[1]ratio_condo_family!$A:$F,6,FALSE)</f>
        <v>1.3728349462822982</v>
      </c>
      <c r="J3088">
        <f>VLOOKUP(A3088,[1]ratio_family_bedrooms!$A:$K,9,FALSE)</f>
        <v>1.0588235294117647</v>
      </c>
      <c r="K3088">
        <f>VLOOKUP(A3088,[1]ratio_family_bedrooms!$A:$K,10,FALSE)</f>
        <v>1.2222222222222223</v>
      </c>
      <c r="L3088">
        <f>VLOOKUP(A3088,[1]ratio_family_bedrooms!$A:$K,11,FALSE)</f>
        <v>1.4999999999999998</v>
      </c>
      <c r="M3088">
        <f t="shared" si="48"/>
        <v>1705.0610032826144</v>
      </c>
    </row>
    <row r="3089" spans="1:13" x14ac:dyDescent="0.2">
      <c r="A3089">
        <v>2014</v>
      </c>
      <c r="B3089">
        <v>10</v>
      </c>
      <c r="C3089" t="s">
        <v>59</v>
      </c>
      <c r="D3089">
        <v>4</v>
      </c>
      <c r="E3089" t="s">
        <v>38</v>
      </c>
      <c r="F3089" t="e">
        <f>VLOOKUP(A3089&amp;B3089&amp;C3089&amp;D3089&amp;E3089,average_median_rates_2_aptFINAL!A:P,16,FALSE)</f>
        <v>#N/A</v>
      </c>
      <c r="G3089">
        <f>VLOOKUP(A3089&amp;B3089&amp;C3089&amp;3&amp;E3089,average_median_rates_2_aptFINAL!A:P,16,FALSE)</f>
        <v>1074</v>
      </c>
      <c r="H3089">
        <f>IF(D3089&lt;=3,VLOOKUP(A3089&amp;D3089,[1]ratio_condo_family!$A:$F,6,FALSE),0)</f>
        <v>0</v>
      </c>
      <c r="I3089">
        <f>VLOOKUP(A3089&amp;3,[1]ratio_condo_family!$A:$F,6,FALSE)</f>
        <v>1.3728349462822982</v>
      </c>
      <c r="J3089">
        <f>VLOOKUP(A3089,[1]ratio_family_bedrooms!$A:$K,9,FALSE)</f>
        <v>1.0588235294117647</v>
      </c>
      <c r="K3089">
        <f>VLOOKUP(A3089,[1]ratio_family_bedrooms!$A:$K,10,FALSE)</f>
        <v>1.2222222222222223</v>
      </c>
      <c r="L3089">
        <f>VLOOKUP(A3089,[1]ratio_family_bedrooms!$A:$K,11,FALSE)</f>
        <v>1.4999999999999998</v>
      </c>
      <c r="M3089">
        <f t="shared" si="48"/>
        <v>1561.1555989134933</v>
      </c>
    </row>
    <row r="3090" spans="1:13" x14ac:dyDescent="0.2">
      <c r="A3090">
        <v>2014</v>
      </c>
      <c r="B3090">
        <v>10</v>
      </c>
      <c r="C3090" t="s">
        <v>59</v>
      </c>
      <c r="D3090">
        <v>4</v>
      </c>
      <c r="E3090" t="s">
        <v>39</v>
      </c>
      <c r="F3090" t="e">
        <f>VLOOKUP(A3090&amp;B3090&amp;C3090&amp;D3090&amp;E3090,average_median_rates_2_aptFINAL!A:P,16,FALSE)</f>
        <v>#N/A</v>
      </c>
      <c r="G3090">
        <f>VLOOKUP(A3090&amp;B3090&amp;C3090&amp;3&amp;E3090,average_median_rates_2_aptFINAL!A:P,16,FALSE)</f>
        <v>1349.6487769258852</v>
      </c>
      <c r="H3090">
        <f>IF(D3090&lt;=3,VLOOKUP(A3090&amp;D3090,[1]ratio_condo_family!$A:$F,6,FALSE),0)</f>
        <v>0</v>
      </c>
      <c r="I3090">
        <f>VLOOKUP(A3090&amp;3,[1]ratio_condo_family!$A:$F,6,FALSE)</f>
        <v>1.3728349462822982</v>
      </c>
      <c r="J3090">
        <f>VLOOKUP(A3090,[1]ratio_family_bedrooms!$A:$K,9,FALSE)</f>
        <v>1.0588235294117647</v>
      </c>
      <c r="K3090">
        <f>VLOOKUP(A3090,[1]ratio_family_bedrooms!$A:$K,10,FALSE)</f>
        <v>1.2222222222222223</v>
      </c>
      <c r="L3090">
        <f>VLOOKUP(A3090,[1]ratio_family_bedrooms!$A:$K,11,FALSE)</f>
        <v>1.4999999999999998</v>
      </c>
      <c r="M3090">
        <f t="shared" si="48"/>
        <v>1961.8358888869593</v>
      </c>
    </row>
    <row r="3091" spans="1:13" x14ac:dyDescent="0.2">
      <c r="A3091">
        <v>2014</v>
      </c>
      <c r="B3091">
        <v>10</v>
      </c>
      <c r="C3091" t="s">
        <v>59</v>
      </c>
      <c r="D3091">
        <v>4</v>
      </c>
      <c r="E3091" t="s">
        <v>40</v>
      </c>
      <c r="F3091" t="e">
        <f>VLOOKUP(A3091&amp;B3091&amp;C3091&amp;D3091&amp;E3091,average_median_rates_2_aptFINAL!A:P,16,FALSE)</f>
        <v>#N/A</v>
      </c>
      <c r="G3091">
        <f>VLOOKUP(A3091&amp;B3091&amp;C3091&amp;3&amp;E3091,average_median_rates_2_aptFINAL!A:P,16,FALSE)</f>
        <v>1114</v>
      </c>
      <c r="H3091">
        <f>IF(D3091&lt;=3,VLOOKUP(A3091&amp;D3091,[1]ratio_condo_family!$A:$F,6,FALSE),0)</f>
        <v>0</v>
      </c>
      <c r="I3091">
        <f>VLOOKUP(A3091&amp;3,[1]ratio_condo_family!$A:$F,6,FALSE)</f>
        <v>1.3728349462822982</v>
      </c>
      <c r="J3091">
        <f>VLOOKUP(A3091,[1]ratio_family_bedrooms!$A:$K,9,FALSE)</f>
        <v>1.0588235294117647</v>
      </c>
      <c r="K3091">
        <f>VLOOKUP(A3091,[1]ratio_family_bedrooms!$A:$K,10,FALSE)</f>
        <v>1.2222222222222223</v>
      </c>
      <c r="L3091">
        <f>VLOOKUP(A3091,[1]ratio_family_bedrooms!$A:$K,11,FALSE)</f>
        <v>1.4999999999999998</v>
      </c>
      <c r="M3091">
        <f t="shared" si="48"/>
        <v>1619.2991966383909</v>
      </c>
    </row>
    <row r="3092" spans="1:13" x14ac:dyDescent="0.2">
      <c r="A3092">
        <v>2014</v>
      </c>
      <c r="B3092">
        <v>10</v>
      </c>
      <c r="C3092" t="s">
        <v>59</v>
      </c>
      <c r="D3092">
        <v>4</v>
      </c>
      <c r="E3092" t="s">
        <v>41</v>
      </c>
      <c r="F3092" t="e">
        <f>VLOOKUP(A3092&amp;B3092&amp;C3092&amp;D3092&amp;E3092,average_median_rates_2_aptFINAL!A:P,16,FALSE)</f>
        <v>#N/A</v>
      </c>
      <c r="G3092">
        <f>VLOOKUP(A3092&amp;B3092&amp;C3092&amp;3&amp;E3092,average_median_rates_2_aptFINAL!A:P,16,FALSE)</f>
        <v>1184</v>
      </c>
      <c r="H3092">
        <f>IF(D3092&lt;=3,VLOOKUP(A3092&amp;D3092,[1]ratio_condo_family!$A:$F,6,FALSE),0)</f>
        <v>0</v>
      </c>
      <c r="I3092">
        <f>VLOOKUP(A3092&amp;3,[1]ratio_condo_family!$A:$F,6,FALSE)</f>
        <v>1.3728349462822982</v>
      </c>
      <c r="J3092">
        <f>VLOOKUP(A3092,[1]ratio_family_bedrooms!$A:$K,9,FALSE)</f>
        <v>1.0588235294117647</v>
      </c>
      <c r="K3092">
        <f>VLOOKUP(A3092,[1]ratio_family_bedrooms!$A:$K,10,FALSE)</f>
        <v>1.2222222222222223</v>
      </c>
      <c r="L3092">
        <f>VLOOKUP(A3092,[1]ratio_family_bedrooms!$A:$K,11,FALSE)</f>
        <v>1.4999999999999998</v>
      </c>
      <c r="M3092">
        <f t="shared" si="48"/>
        <v>1721.0504926569611</v>
      </c>
    </row>
    <row r="3093" spans="1:13" x14ac:dyDescent="0.2">
      <c r="A3093">
        <v>2014</v>
      </c>
      <c r="B3093">
        <v>10</v>
      </c>
      <c r="C3093" t="s">
        <v>59</v>
      </c>
      <c r="D3093">
        <v>4</v>
      </c>
      <c r="E3093" t="s">
        <v>42</v>
      </c>
      <c r="F3093" t="e">
        <f>VLOOKUP(A3093&amp;B3093&amp;C3093&amp;D3093&amp;E3093,average_median_rates_2_aptFINAL!A:P,16,FALSE)</f>
        <v>#N/A</v>
      </c>
      <c r="G3093">
        <f>VLOOKUP(A3093&amp;B3093&amp;C3093&amp;3&amp;E3093,average_median_rates_2_aptFINAL!A:P,16,FALSE)</f>
        <v>1072</v>
      </c>
      <c r="H3093">
        <f>IF(D3093&lt;=3,VLOOKUP(A3093&amp;D3093,[1]ratio_condo_family!$A:$F,6,FALSE),0)</f>
        <v>0</v>
      </c>
      <c r="I3093">
        <f>VLOOKUP(A3093&amp;3,[1]ratio_condo_family!$A:$F,6,FALSE)</f>
        <v>1.3728349462822982</v>
      </c>
      <c r="J3093">
        <f>VLOOKUP(A3093,[1]ratio_family_bedrooms!$A:$K,9,FALSE)</f>
        <v>1.0588235294117647</v>
      </c>
      <c r="K3093">
        <f>VLOOKUP(A3093,[1]ratio_family_bedrooms!$A:$K,10,FALSE)</f>
        <v>1.2222222222222223</v>
      </c>
      <c r="L3093">
        <f>VLOOKUP(A3093,[1]ratio_family_bedrooms!$A:$K,11,FALSE)</f>
        <v>1.4999999999999998</v>
      </c>
      <c r="M3093">
        <f t="shared" si="48"/>
        <v>1558.2484190272485</v>
      </c>
    </row>
    <row r="3094" spans="1:13" x14ac:dyDescent="0.2">
      <c r="A3094">
        <v>2014</v>
      </c>
      <c r="B3094">
        <v>10</v>
      </c>
      <c r="C3094" t="s">
        <v>59</v>
      </c>
      <c r="D3094">
        <v>4</v>
      </c>
      <c r="E3094" t="s">
        <v>43</v>
      </c>
      <c r="F3094" t="e">
        <f>VLOOKUP(A3094&amp;B3094&amp;C3094&amp;D3094&amp;E3094,average_median_rates_2_aptFINAL!A:P,16,FALSE)</f>
        <v>#N/A</v>
      </c>
      <c r="G3094">
        <f>VLOOKUP(A3094&amp;B3094&amp;C3094&amp;3&amp;E3094,average_median_rates_2_aptFINAL!A:P,16,FALSE)</f>
        <v>1542</v>
      </c>
      <c r="H3094">
        <f>IF(D3094&lt;=3,VLOOKUP(A3094&amp;D3094,[1]ratio_condo_family!$A:$F,6,FALSE),0)</f>
        <v>0</v>
      </c>
      <c r="I3094">
        <f>VLOOKUP(A3094&amp;3,[1]ratio_condo_family!$A:$F,6,FALSE)</f>
        <v>1.3728349462822982</v>
      </c>
      <c r="J3094">
        <f>VLOOKUP(A3094,[1]ratio_family_bedrooms!$A:$K,9,FALSE)</f>
        <v>1.0588235294117647</v>
      </c>
      <c r="K3094">
        <f>VLOOKUP(A3094,[1]ratio_family_bedrooms!$A:$K,10,FALSE)</f>
        <v>1.2222222222222223</v>
      </c>
      <c r="L3094">
        <f>VLOOKUP(A3094,[1]ratio_family_bedrooms!$A:$K,11,FALSE)</f>
        <v>1.4999999999999998</v>
      </c>
      <c r="M3094">
        <f t="shared" si="48"/>
        <v>2241.4356922947923</v>
      </c>
    </row>
    <row r="3095" spans="1:13" x14ac:dyDescent="0.2">
      <c r="A3095">
        <v>2014</v>
      </c>
      <c r="B3095">
        <v>10</v>
      </c>
      <c r="C3095" t="s">
        <v>59</v>
      </c>
      <c r="D3095">
        <v>4</v>
      </c>
      <c r="E3095" t="s">
        <v>60</v>
      </c>
      <c r="F3095" t="e">
        <f>VLOOKUP(A3095&amp;B3095&amp;C3095&amp;D3095&amp;E3095,average_median_rates_2_aptFINAL!A:P,16,FALSE)</f>
        <v>#N/A</v>
      </c>
      <c r="G3095">
        <f>VLOOKUP(A3095&amp;B3095&amp;C3095&amp;3&amp;E3095,average_median_rates_2_aptFINAL!A:P,16,FALSE)</f>
        <v>1586</v>
      </c>
      <c r="H3095">
        <f>IF(D3095&lt;=3,VLOOKUP(A3095&amp;D3095,[1]ratio_condo_family!$A:$F,6,FALSE),0)</f>
        <v>0</v>
      </c>
      <c r="I3095">
        <f>VLOOKUP(A3095&amp;3,[1]ratio_condo_family!$A:$F,6,FALSE)</f>
        <v>1.3728349462822982</v>
      </c>
      <c r="J3095">
        <f>VLOOKUP(A3095,[1]ratio_family_bedrooms!$A:$K,9,FALSE)</f>
        <v>1.0588235294117647</v>
      </c>
      <c r="K3095">
        <f>VLOOKUP(A3095,[1]ratio_family_bedrooms!$A:$K,10,FALSE)</f>
        <v>1.2222222222222223</v>
      </c>
      <c r="L3095">
        <f>VLOOKUP(A3095,[1]ratio_family_bedrooms!$A:$K,11,FALSE)</f>
        <v>1.4999999999999998</v>
      </c>
      <c r="M3095">
        <f t="shared" si="48"/>
        <v>2305.3936497921791</v>
      </c>
    </row>
    <row r="3096" spans="1:13" x14ac:dyDescent="0.2">
      <c r="A3096">
        <v>2014</v>
      </c>
      <c r="B3096">
        <v>10</v>
      </c>
      <c r="C3096" t="s">
        <v>59</v>
      </c>
      <c r="D3096">
        <v>5</v>
      </c>
      <c r="E3096" t="s">
        <v>12</v>
      </c>
      <c r="F3096" t="e">
        <f>VLOOKUP(A3096&amp;B3096&amp;C3096&amp;D3096&amp;E3096,average_median_rates_2_aptFINAL!A:P,16,FALSE)</f>
        <v>#N/A</v>
      </c>
      <c r="G3096">
        <f>VLOOKUP(A3096&amp;B3096&amp;C3096&amp;3&amp;E3096,average_median_rates_2_aptFINAL!A:P,16,FALSE)</f>
        <v>3035</v>
      </c>
      <c r="H3096">
        <f>IF(D3096&lt;=3,VLOOKUP(A3096&amp;D3096,[1]ratio_condo_family!$A:$F,6,FALSE),0)</f>
        <v>0</v>
      </c>
      <c r="I3096">
        <f>VLOOKUP(A3096&amp;3,[1]ratio_condo_family!$A:$F,6,FALSE)</f>
        <v>1.3728349462822982</v>
      </c>
      <c r="J3096">
        <f>VLOOKUP(A3096,[1]ratio_family_bedrooms!$A:$K,9,FALSE)</f>
        <v>1.0588235294117647</v>
      </c>
      <c r="K3096">
        <f>VLOOKUP(A3096,[1]ratio_family_bedrooms!$A:$K,10,FALSE)</f>
        <v>1.2222222222222223</v>
      </c>
      <c r="L3096">
        <f>VLOOKUP(A3096,[1]ratio_family_bedrooms!$A:$K,11,FALSE)</f>
        <v>1.4999999999999998</v>
      </c>
      <c r="M3096">
        <f t="shared" si="48"/>
        <v>5392.0111390158272</v>
      </c>
    </row>
    <row r="3097" spans="1:13" x14ac:dyDescent="0.2">
      <c r="A3097">
        <v>2014</v>
      </c>
      <c r="B3097">
        <v>10</v>
      </c>
      <c r="C3097" t="s">
        <v>59</v>
      </c>
      <c r="D3097">
        <v>5</v>
      </c>
      <c r="E3097" t="s">
        <v>16</v>
      </c>
      <c r="F3097" t="e">
        <f>VLOOKUP(A3097&amp;B3097&amp;C3097&amp;D3097&amp;E3097,average_median_rates_2_aptFINAL!A:P,16,FALSE)</f>
        <v>#N/A</v>
      </c>
      <c r="G3097">
        <f>VLOOKUP(A3097&amp;B3097&amp;C3097&amp;3&amp;E3097,average_median_rates_2_aptFINAL!A:P,16,FALSE)</f>
        <v>2484</v>
      </c>
      <c r="H3097">
        <f>IF(D3097&lt;=3,VLOOKUP(A3097&amp;D3097,[1]ratio_condo_family!$A:$F,6,FALSE),0)</f>
        <v>0</v>
      </c>
      <c r="I3097">
        <f>VLOOKUP(A3097&amp;3,[1]ratio_condo_family!$A:$F,6,FALSE)</f>
        <v>1.3728349462822982</v>
      </c>
      <c r="J3097">
        <f>VLOOKUP(A3097,[1]ratio_family_bedrooms!$A:$K,9,FALSE)</f>
        <v>1.0588235294117647</v>
      </c>
      <c r="K3097">
        <f>VLOOKUP(A3097,[1]ratio_family_bedrooms!$A:$K,10,FALSE)</f>
        <v>1.2222222222222223</v>
      </c>
      <c r="L3097">
        <f>VLOOKUP(A3097,[1]ratio_family_bedrooms!$A:$K,11,FALSE)</f>
        <v>1.4999999999999998</v>
      </c>
      <c r="M3097">
        <f t="shared" si="48"/>
        <v>4413.0990673197084</v>
      </c>
    </row>
    <row r="3098" spans="1:13" x14ac:dyDescent="0.2">
      <c r="A3098">
        <v>2014</v>
      </c>
      <c r="B3098">
        <v>10</v>
      </c>
      <c r="C3098" t="s">
        <v>59</v>
      </c>
      <c r="D3098">
        <v>5</v>
      </c>
      <c r="E3098" t="s">
        <v>17</v>
      </c>
      <c r="F3098" t="e">
        <f>VLOOKUP(A3098&amp;B3098&amp;C3098&amp;D3098&amp;E3098,average_median_rates_2_aptFINAL!A:P,16,FALSE)</f>
        <v>#N/A</v>
      </c>
      <c r="G3098">
        <f>VLOOKUP(A3098&amp;B3098&amp;C3098&amp;3&amp;E3098,average_median_rates_2_aptFINAL!A:P,16,FALSE)</f>
        <v>2485</v>
      </c>
      <c r="H3098">
        <f>IF(D3098&lt;=3,VLOOKUP(A3098&amp;D3098,[1]ratio_condo_family!$A:$F,6,FALSE),0)</f>
        <v>0</v>
      </c>
      <c r="I3098">
        <f>VLOOKUP(A3098&amp;3,[1]ratio_condo_family!$A:$F,6,FALSE)</f>
        <v>1.3728349462822982</v>
      </c>
      <c r="J3098">
        <f>VLOOKUP(A3098,[1]ratio_family_bedrooms!$A:$K,9,FALSE)</f>
        <v>1.0588235294117647</v>
      </c>
      <c r="K3098">
        <f>VLOOKUP(A3098,[1]ratio_family_bedrooms!$A:$K,10,FALSE)</f>
        <v>1.2222222222222223</v>
      </c>
      <c r="L3098">
        <f>VLOOKUP(A3098,[1]ratio_family_bedrooms!$A:$K,11,FALSE)</f>
        <v>1.4999999999999998</v>
      </c>
      <c r="M3098">
        <f t="shared" si="48"/>
        <v>4414.8756772501911</v>
      </c>
    </row>
    <row r="3099" spans="1:13" x14ac:dyDescent="0.2">
      <c r="A3099">
        <v>2014</v>
      </c>
      <c r="B3099">
        <v>10</v>
      </c>
      <c r="C3099" t="s">
        <v>59</v>
      </c>
      <c r="D3099">
        <v>5</v>
      </c>
      <c r="E3099" t="s">
        <v>19</v>
      </c>
      <c r="F3099" t="e">
        <f>VLOOKUP(A3099&amp;B3099&amp;C3099&amp;D3099&amp;E3099,average_median_rates_2_aptFINAL!A:P,16,FALSE)</f>
        <v>#N/A</v>
      </c>
      <c r="G3099">
        <f>VLOOKUP(A3099&amp;B3099&amp;C3099&amp;3&amp;E3099,average_median_rates_2_aptFINAL!A:P,16,FALSE)</f>
        <v>2076</v>
      </c>
      <c r="H3099">
        <f>IF(D3099&lt;=3,VLOOKUP(A3099&amp;D3099,[1]ratio_condo_family!$A:$F,6,FALSE),0)</f>
        <v>0</v>
      </c>
      <c r="I3099">
        <f>VLOOKUP(A3099&amp;3,[1]ratio_condo_family!$A:$F,6,FALSE)</f>
        <v>1.3728349462822982</v>
      </c>
      <c r="J3099">
        <f>VLOOKUP(A3099,[1]ratio_family_bedrooms!$A:$K,9,FALSE)</f>
        <v>1.0588235294117647</v>
      </c>
      <c r="K3099">
        <f>VLOOKUP(A3099,[1]ratio_family_bedrooms!$A:$K,10,FALSE)</f>
        <v>1.2222222222222223</v>
      </c>
      <c r="L3099">
        <f>VLOOKUP(A3099,[1]ratio_family_bedrooms!$A:$K,11,FALSE)</f>
        <v>1.4999999999999998</v>
      </c>
      <c r="M3099">
        <f t="shared" si="48"/>
        <v>3688.2422156826547</v>
      </c>
    </row>
    <row r="3100" spans="1:13" x14ac:dyDescent="0.2">
      <c r="A3100">
        <v>2014</v>
      </c>
      <c r="B3100">
        <v>10</v>
      </c>
      <c r="C3100" t="s">
        <v>59</v>
      </c>
      <c r="D3100">
        <v>5</v>
      </c>
      <c r="E3100" t="s">
        <v>20</v>
      </c>
      <c r="F3100" t="e">
        <f>VLOOKUP(A3100&amp;B3100&amp;C3100&amp;D3100&amp;E3100,average_median_rates_2_aptFINAL!A:P,16,FALSE)</f>
        <v>#N/A</v>
      </c>
      <c r="G3100">
        <f>VLOOKUP(A3100&amp;B3100&amp;C3100&amp;3&amp;E3100,average_median_rates_2_aptFINAL!A:P,16,FALSE)</f>
        <v>2564</v>
      </c>
      <c r="H3100">
        <f>IF(D3100&lt;=3,VLOOKUP(A3100&amp;D3100,[1]ratio_condo_family!$A:$F,6,FALSE),0)</f>
        <v>0</v>
      </c>
      <c r="I3100">
        <f>VLOOKUP(A3100&amp;3,[1]ratio_condo_family!$A:$F,6,FALSE)</f>
        <v>1.3728349462822982</v>
      </c>
      <c r="J3100">
        <f>VLOOKUP(A3100,[1]ratio_family_bedrooms!$A:$K,9,FALSE)</f>
        <v>1.0588235294117647</v>
      </c>
      <c r="K3100">
        <f>VLOOKUP(A3100,[1]ratio_family_bedrooms!$A:$K,10,FALSE)</f>
        <v>1.2222222222222223</v>
      </c>
      <c r="L3100">
        <f>VLOOKUP(A3100,[1]ratio_family_bedrooms!$A:$K,11,FALSE)</f>
        <v>1.4999999999999998</v>
      </c>
      <c r="M3100">
        <f t="shared" si="48"/>
        <v>4555.2278617583461</v>
      </c>
    </row>
    <row r="3101" spans="1:13" x14ac:dyDescent="0.2">
      <c r="A3101">
        <v>2014</v>
      </c>
      <c r="B3101">
        <v>10</v>
      </c>
      <c r="C3101" t="s">
        <v>59</v>
      </c>
      <c r="D3101">
        <v>5</v>
      </c>
      <c r="E3101" t="s">
        <v>21</v>
      </c>
      <c r="F3101" t="e">
        <f>VLOOKUP(A3101&amp;B3101&amp;C3101&amp;D3101&amp;E3101,average_median_rates_2_aptFINAL!A:P,16,FALSE)</f>
        <v>#N/A</v>
      </c>
      <c r="G3101">
        <f>VLOOKUP(A3101&amp;B3101&amp;C3101&amp;3&amp;E3101,average_median_rates_2_aptFINAL!A:P,16,FALSE)</f>
        <v>2312</v>
      </c>
      <c r="H3101">
        <f>IF(D3101&lt;=3,VLOOKUP(A3101&amp;D3101,[1]ratio_condo_family!$A:$F,6,FALSE),0)</f>
        <v>0</v>
      </c>
      <c r="I3101">
        <f>VLOOKUP(A3101&amp;3,[1]ratio_condo_family!$A:$F,6,FALSE)</f>
        <v>1.3728349462822982</v>
      </c>
      <c r="J3101">
        <f>VLOOKUP(A3101,[1]ratio_family_bedrooms!$A:$K,9,FALSE)</f>
        <v>1.0588235294117647</v>
      </c>
      <c r="K3101">
        <f>VLOOKUP(A3101,[1]ratio_family_bedrooms!$A:$K,10,FALSE)</f>
        <v>1.2222222222222223</v>
      </c>
      <c r="L3101">
        <f>VLOOKUP(A3101,[1]ratio_family_bedrooms!$A:$K,11,FALSE)</f>
        <v>1.4999999999999998</v>
      </c>
      <c r="M3101">
        <f t="shared" si="48"/>
        <v>4107.5221592766366</v>
      </c>
    </row>
    <row r="3102" spans="1:13" x14ac:dyDescent="0.2">
      <c r="A3102">
        <v>2014</v>
      </c>
      <c r="B3102">
        <v>10</v>
      </c>
      <c r="C3102" t="s">
        <v>59</v>
      </c>
      <c r="D3102">
        <v>5</v>
      </c>
      <c r="E3102" t="s">
        <v>23</v>
      </c>
      <c r="F3102" t="e">
        <f>VLOOKUP(A3102&amp;B3102&amp;C3102&amp;D3102&amp;E3102,average_median_rates_2_aptFINAL!A:P,16,FALSE)</f>
        <v>#N/A</v>
      </c>
      <c r="G3102">
        <f>VLOOKUP(A3102&amp;B3102&amp;C3102&amp;3&amp;E3102,average_median_rates_2_aptFINAL!A:P,16,FALSE)</f>
        <v>1289</v>
      </c>
      <c r="H3102">
        <f>IF(D3102&lt;=3,VLOOKUP(A3102&amp;D3102,[1]ratio_condo_family!$A:$F,6,FALSE),0)</f>
        <v>0</v>
      </c>
      <c r="I3102">
        <f>VLOOKUP(A3102&amp;3,[1]ratio_condo_family!$A:$F,6,FALSE)</f>
        <v>1.3728349462822982</v>
      </c>
      <c r="J3102">
        <f>VLOOKUP(A3102,[1]ratio_family_bedrooms!$A:$K,9,FALSE)</f>
        <v>1.0588235294117647</v>
      </c>
      <c r="K3102">
        <f>VLOOKUP(A3102,[1]ratio_family_bedrooms!$A:$K,10,FALSE)</f>
        <v>1.2222222222222223</v>
      </c>
      <c r="L3102">
        <f>VLOOKUP(A3102,[1]ratio_family_bedrooms!$A:$K,11,FALSE)</f>
        <v>1.4999999999999998</v>
      </c>
      <c r="M3102">
        <f t="shared" si="48"/>
        <v>2290.050200392554</v>
      </c>
    </row>
    <row r="3103" spans="1:13" x14ac:dyDescent="0.2">
      <c r="A3103">
        <v>2014</v>
      </c>
      <c r="B3103">
        <v>10</v>
      </c>
      <c r="C3103" t="s">
        <v>59</v>
      </c>
      <c r="D3103">
        <v>5</v>
      </c>
      <c r="E3103" t="s">
        <v>24</v>
      </c>
      <c r="F3103" t="e">
        <f>VLOOKUP(A3103&amp;B3103&amp;C3103&amp;D3103&amp;E3103,average_median_rates_2_aptFINAL!A:P,16,FALSE)</f>
        <v>#N/A</v>
      </c>
      <c r="G3103">
        <f>VLOOKUP(A3103&amp;B3103&amp;C3103&amp;3&amp;E3103,average_median_rates_2_aptFINAL!A:P,16,FALSE)</f>
        <v>1613</v>
      </c>
      <c r="H3103">
        <f>IF(D3103&lt;=3,VLOOKUP(A3103&amp;D3103,[1]ratio_condo_family!$A:$F,6,FALSE),0)</f>
        <v>0</v>
      </c>
      <c r="I3103">
        <f>VLOOKUP(A3103&amp;3,[1]ratio_condo_family!$A:$F,6,FALSE)</f>
        <v>1.3728349462822982</v>
      </c>
      <c r="J3103">
        <f>VLOOKUP(A3103,[1]ratio_family_bedrooms!$A:$K,9,FALSE)</f>
        <v>1.0588235294117647</v>
      </c>
      <c r="K3103">
        <f>VLOOKUP(A3103,[1]ratio_family_bedrooms!$A:$K,10,FALSE)</f>
        <v>1.2222222222222223</v>
      </c>
      <c r="L3103">
        <f>VLOOKUP(A3103,[1]ratio_family_bedrooms!$A:$K,11,FALSE)</f>
        <v>1.4999999999999998</v>
      </c>
      <c r="M3103">
        <f t="shared" si="48"/>
        <v>2865.6718178690371</v>
      </c>
    </row>
    <row r="3104" spans="1:13" x14ac:dyDescent="0.2">
      <c r="A3104">
        <v>2014</v>
      </c>
      <c r="B3104">
        <v>10</v>
      </c>
      <c r="C3104" t="s">
        <v>59</v>
      </c>
      <c r="D3104">
        <v>5</v>
      </c>
      <c r="E3104" t="s">
        <v>25</v>
      </c>
      <c r="F3104" t="e">
        <f>VLOOKUP(A3104&amp;B3104&amp;C3104&amp;D3104&amp;E3104,average_median_rates_2_aptFINAL!A:P,16,FALSE)</f>
        <v>#N/A</v>
      </c>
      <c r="G3104">
        <f>VLOOKUP(A3104&amp;B3104&amp;C3104&amp;3&amp;E3104,average_median_rates_2_aptFINAL!A:P,16,FALSE)</f>
        <v>1264</v>
      </c>
      <c r="H3104">
        <f>IF(D3104&lt;=3,VLOOKUP(A3104&amp;D3104,[1]ratio_condo_family!$A:$F,6,FALSE),0)</f>
        <v>0</v>
      </c>
      <c r="I3104">
        <f>VLOOKUP(A3104&amp;3,[1]ratio_condo_family!$A:$F,6,FALSE)</f>
        <v>1.3728349462822982</v>
      </c>
      <c r="J3104">
        <f>VLOOKUP(A3104,[1]ratio_family_bedrooms!$A:$K,9,FALSE)</f>
        <v>1.0588235294117647</v>
      </c>
      <c r="K3104">
        <f>VLOOKUP(A3104,[1]ratio_family_bedrooms!$A:$K,10,FALSE)</f>
        <v>1.2222222222222223</v>
      </c>
      <c r="L3104">
        <f>VLOOKUP(A3104,[1]ratio_family_bedrooms!$A:$K,11,FALSE)</f>
        <v>1.4999999999999998</v>
      </c>
      <c r="M3104">
        <f t="shared" si="48"/>
        <v>2245.6349521304796</v>
      </c>
    </row>
    <row r="3105" spans="1:13" x14ac:dyDescent="0.2">
      <c r="A3105">
        <v>2014</v>
      </c>
      <c r="B3105">
        <v>10</v>
      </c>
      <c r="C3105" t="s">
        <v>59</v>
      </c>
      <c r="D3105">
        <v>5</v>
      </c>
      <c r="E3105" t="s">
        <v>26</v>
      </c>
      <c r="F3105" t="e">
        <f>VLOOKUP(A3105&amp;B3105&amp;C3105&amp;D3105&amp;E3105,average_median_rates_2_aptFINAL!A:P,16,FALSE)</f>
        <v>#N/A</v>
      </c>
      <c r="G3105">
        <f>VLOOKUP(A3105&amp;B3105&amp;C3105&amp;3&amp;E3105,average_median_rates_2_aptFINAL!A:P,16,FALSE)</f>
        <v>1207</v>
      </c>
      <c r="H3105">
        <f>IF(D3105&lt;=3,VLOOKUP(A3105&amp;D3105,[1]ratio_condo_family!$A:$F,6,FALSE),0)</f>
        <v>0</v>
      </c>
      <c r="I3105">
        <f>VLOOKUP(A3105&amp;3,[1]ratio_condo_family!$A:$F,6,FALSE)</f>
        <v>1.3728349462822982</v>
      </c>
      <c r="J3105">
        <f>VLOOKUP(A3105,[1]ratio_family_bedrooms!$A:$K,9,FALSE)</f>
        <v>1.0588235294117647</v>
      </c>
      <c r="K3105">
        <f>VLOOKUP(A3105,[1]ratio_family_bedrooms!$A:$K,10,FALSE)</f>
        <v>1.2222222222222223</v>
      </c>
      <c r="L3105">
        <f>VLOOKUP(A3105,[1]ratio_family_bedrooms!$A:$K,11,FALSE)</f>
        <v>1.4999999999999998</v>
      </c>
      <c r="M3105">
        <f t="shared" si="48"/>
        <v>2144.3681860929501</v>
      </c>
    </row>
    <row r="3106" spans="1:13" x14ac:dyDescent="0.2">
      <c r="A3106">
        <v>2014</v>
      </c>
      <c r="B3106">
        <v>10</v>
      </c>
      <c r="C3106" t="s">
        <v>59</v>
      </c>
      <c r="D3106">
        <v>5</v>
      </c>
      <c r="E3106" t="s">
        <v>27</v>
      </c>
      <c r="F3106" t="e">
        <f>VLOOKUP(A3106&amp;B3106&amp;C3106&amp;D3106&amp;E3106,average_median_rates_2_aptFINAL!A:P,16,FALSE)</f>
        <v>#N/A</v>
      </c>
      <c r="G3106">
        <f>VLOOKUP(A3106&amp;B3106&amp;C3106&amp;3&amp;E3106,average_median_rates_2_aptFINAL!A:P,16,FALSE)</f>
        <v>2212</v>
      </c>
      <c r="H3106">
        <f>IF(D3106&lt;=3,VLOOKUP(A3106&amp;D3106,[1]ratio_condo_family!$A:$F,6,FALSE),0)</f>
        <v>0</v>
      </c>
      <c r="I3106">
        <f>VLOOKUP(A3106&amp;3,[1]ratio_condo_family!$A:$F,6,FALSE)</f>
        <v>1.3728349462822982</v>
      </c>
      <c r="J3106">
        <f>VLOOKUP(A3106,[1]ratio_family_bedrooms!$A:$K,9,FALSE)</f>
        <v>1.0588235294117647</v>
      </c>
      <c r="K3106">
        <f>VLOOKUP(A3106,[1]ratio_family_bedrooms!$A:$K,10,FALSE)</f>
        <v>1.2222222222222223</v>
      </c>
      <c r="L3106">
        <f>VLOOKUP(A3106,[1]ratio_family_bedrooms!$A:$K,11,FALSE)</f>
        <v>1.4999999999999998</v>
      </c>
      <c r="M3106">
        <f t="shared" si="48"/>
        <v>3929.8611662283392</v>
      </c>
    </row>
    <row r="3107" spans="1:13" x14ac:dyDescent="0.2">
      <c r="A3107">
        <v>2014</v>
      </c>
      <c r="B3107">
        <v>10</v>
      </c>
      <c r="C3107" t="s">
        <v>59</v>
      </c>
      <c r="D3107">
        <v>5</v>
      </c>
      <c r="E3107" t="s">
        <v>28</v>
      </c>
      <c r="F3107" t="e">
        <f>VLOOKUP(A3107&amp;B3107&amp;C3107&amp;D3107&amp;E3107,average_median_rates_2_aptFINAL!A:P,16,FALSE)</f>
        <v>#N/A</v>
      </c>
      <c r="G3107">
        <f>VLOOKUP(A3107&amp;B3107&amp;C3107&amp;3&amp;E3107,average_median_rates_2_aptFINAL!A:P,16,FALSE)</f>
        <v>1535</v>
      </c>
      <c r="H3107">
        <f>IF(D3107&lt;=3,VLOOKUP(A3107&amp;D3107,[1]ratio_condo_family!$A:$F,6,FALSE),0)</f>
        <v>0</v>
      </c>
      <c r="I3107">
        <f>VLOOKUP(A3107&amp;3,[1]ratio_condo_family!$A:$F,6,FALSE)</f>
        <v>1.3728349462822982</v>
      </c>
      <c r="J3107">
        <f>VLOOKUP(A3107,[1]ratio_family_bedrooms!$A:$K,9,FALSE)</f>
        <v>1.0588235294117647</v>
      </c>
      <c r="K3107">
        <f>VLOOKUP(A3107,[1]ratio_family_bedrooms!$A:$K,10,FALSE)</f>
        <v>1.2222222222222223</v>
      </c>
      <c r="L3107">
        <f>VLOOKUP(A3107,[1]ratio_family_bedrooms!$A:$K,11,FALSE)</f>
        <v>1.4999999999999998</v>
      </c>
      <c r="M3107">
        <f t="shared" si="48"/>
        <v>2727.0962432913652</v>
      </c>
    </row>
    <row r="3108" spans="1:13" x14ac:dyDescent="0.2">
      <c r="A3108">
        <v>2014</v>
      </c>
      <c r="B3108">
        <v>10</v>
      </c>
      <c r="C3108" t="s">
        <v>59</v>
      </c>
      <c r="D3108">
        <v>5</v>
      </c>
      <c r="E3108" t="s">
        <v>29</v>
      </c>
      <c r="F3108" t="e">
        <f>VLOOKUP(A3108&amp;B3108&amp;C3108&amp;D3108&amp;E3108,average_median_rates_2_aptFINAL!A:P,16,FALSE)</f>
        <v>#N/A</v>
      </c>
      <c r="G3108">
        <f>VLOOKUP(A3108&amp;B3108&amp;C3108&amp;3&amp;E3108,average_median_rates_2_aptFINAL!A:P,16,FALSE)</f>
        <v>1101</v>
      </c>
      <c r="H3108">
        <f>IF(D3108&lt;=3,VLOOKUP(A3108&amp;D3108,[1]ratio_condo_family!$A:$F,6,FALSE),0)</f>
        <v>0</v>
      </c>
      <c r="I3108">
        <f>VLOOKUP(A3108&amp;3,[1]ratio_condo_family!$A:$F,6,FALSE)</f>
        <v>1.3728349462822982</v>
      </c>
      <c r="J3108">
        <f>VLOOKUP(A3108,[1]ratio_family_bedrooms!$A:$K,9,FALSE)</f>
        <v>1.0588235294117647</v>
      </c>
      <c r="K3108">
        <f>VLOOKUP(A3108,[1]ratio_family_bedrooms!$A:$K,10,FALSE)</f>
        <v>1.2222222222222223</v>
      </c>
      <c r="L3108">
        <f>VLOOKUP(A3108,[1]ratio_family_bedrooms!$A:$K,11,FALSE)</f>
        <v>1.4999999999999998</v>
      </c>
      <c r="M3108">
        <f t="shared" si="48"/>
        <v>1956.0475334617545</v>
      </c>
    </row>
    <row r="3109" spans="1:13" x14ac:dyDescent="0.2">
      <c r="A3109">
        <v>2014</v>
      </c>
      <c r="B3109">
        <v>10</v>
      </c>
      <c r="C3109" t="s">
        <v>59</v>
      </c>
      <c r="D3109">
        <v>5</v>
      </c>
      <c r="E3109" t="s">
        <v>31</v>
      </c>
      <c r="F3109" t="e">
        <f>VLOOKUP(A3109&amp;B3109&amp;C3109&amp;D3109&amp;E3109,average_median_rates_2_aptFINAL!A:P,16,FALSE)</f>
        <v>#N/A</v>
      </c>
      <c r="G3109">
        <f>VLOOKUP(A3109&amp;B3109&amp;C3109&amp;3&amp;E3109,average_median_rates_2_aptFINAL!A:P,16,FALSE)</f>
        <v>1463</v>
      </c>
      <c r="H3109">
        <f>IF(D3109&lt;=3,VLOOKUP(A3109&amp;D3109,[1]ratio_condo_family!$A:$F,6,FALSE),0)</f>
        <v>0</v>
      </c>
      <c r="I3109">
        <f>VLOOKUP(A3109&amp;3,[1]ratio_condo_family!$A:$F,6,FALSE)</f>
        <v>1.3728349462822982</v>
      </c>
      <c r="J3109">
        <f>VLOOKUP(A3109,[1]ratio_family_bedrooms!$A:$K,9,FALSE)</f>
        <v>1.0588235294117647</v>
      </c>
      <c r="K3109">
        <f>VLOOKUP(A3109,[1]ratio_family_bedrooms!$A:$K,10,FALSE)</f>
        <v>1.2222222222222223</v>
      </c>
      <c r="L3109">
        <f>VLOOKUP(A3109,[1]ratio_family_bedrooms!$A:$K,11,FALSE)</f>
        <v>1.4999999999999998</v>
      </c>
      <c r="M3109">
        <f t="shared" si="48"/>
        <v>2599.1803282965911</v>
      </c>
    </row>
    <row r="3110" spans="1:13" x14ac:dyDescent="0.2">
      <c r="A3110">
        <v>2014</v>
      </c>
      <c r="B3110">
        <v>10</v>
      </c>
      <c r="C3110" t="s">
        <v>59</v>
      </c>
      <c r="D3110">
        <v>5</v>
      </c>
      <c r="E3110" t="s">
        <v>32</v>
      </c>
      <c r="F3110" t="e">
        <f>VLOOKUP(A3110&amp;B3110&amp;C3110&amp;D3110&amp;E3110,average_median_rates_2_aptFINAL!A:P,16,FALSE)</f>
        <v>#N/A</v>
      </c>
      <c r="G3110">
        <f>VLOOKUP(A3110&amp;B3110&amp;C3110&amp;3&amp;E3110,average_median_rates_2_aptFINAL!A:P,16,FALSE)</f>
        <v>1411</v>
      </c>
      <c r="H3110">
        <f>IF(D3110&lt;=3,VLOOKUP(A3110&amp;D3110,[1]ratio_condo_family!$A:$F,6,FALSE),0)</f>
        <v>0</v>
      </c>
      <c r="I3110">
        <f>VLOOKUP(A3110&amp;3,[1]ratio_condo_family!$A:$F,6,FALSE)</f>
        <v>1.3728349462822982</v>
      </c>
      <c r="J3110">
        <f>VLOOKUP(A3110,[1]ratio_family_bedrooms!$A:$K,9,FALSE)</f>
        <v>1.0588235294117647</v>
      </c>
      <c r="K3110">
        <f>VLOOKUP(A3110,[1]ratio_family_bedrooms!$A:$K,10,FALSE)</f>
        <v>1.2222222222222223</v>
      </c>
      <c r="L3110">
        <f>VLOOKUP(A3110,[1]ratio_family_bedrooms!$A:$K,11,FALSE)</f>
        <v>1.4999999999999998</v>
      </c>
      <c r="M3110">
        <f t="shared" si="48"/>
        <v>2506.7966119114767</v>
      </c>
    </row>
    <row r="3111" spans="1:13" x14ac:dyDescent="0.2">
      <c r="A3111">
        <v>2014</v>
      </c>
      <c r="B3111">
        <v>10</v>
      </c>
      <c r="C3111" t="s">
        <v>59</v>
      </c>
      <c r="D3111">
        <v>5</v>
      </c>
      <c r="E3111" t="s">
        <v>33</v>
      </c>
      <c r="F3111" t="e">
        <f>VLOOKUP(A3111&amp;B3111&amp;C3111&amp;D3111&amp;E3111,average_median_rates_2_aptFINAL!A:P,16,FALSE)</f>
        <v>#N/A</v>
      </c>
      <c r="G3111">
        <f>VLOOKUP(A3111&amp;B3111&amp;C3111&amp;3&amp;E3111,average_median_rates_2_aptFINAL!A:P,16,FALSE)</f>
        <v>2052.997444322747</v>
      </c>
      <c r="H3111">
        <f>IF(D3111&lt;=3,VLOOKUP(A3111&amp;D3111,[1]ratio_condo_family!$A:$F,6,FALSE),0)</f>
        <v>0</v>
      </c>
      <c r="I3111">
        <f>VLOOKUP(A3111&amp;3,[1]ratio_condo_family!$A:$F,6,FALSE)</f>
        <v>1.3728349462822982</v>
      </c>
      <c r="J3111">
        <f>VLOOKUP(A3111,[1]ratio_family_bedrooms!$A:$K,9,FALSE)</f>
        <v>1.0588235294117647</v>
      </c>
      <c r="K3111">
        <f>VLOOKUP(A3111,[1]ratio_family_bedrooms!$A:$K,10,FALSE)</f>
        <v>1.2222222222222223</v>
      </c>
      <c r="L3111">
        <f>VLOOKUP(A3111,[1]ratio_family_bedrooms!$A:$K,11,FALSE)</f>
        <v>1.4999999999999998</v>
      </c>
      <c r="M3111">
        <f t="shared" si="48"/>
        <v>3647.3756468399592</v>
      </c>
    </row>
    <row r="3112" spans="1:13" x14ac:dyDescent="0.2">
      <c r="A3112">
        <v>2014</v>
      </c>
      <c r="B3112">
        <v>10</v>
      </c>
      <c r="C3112" t="s">
        <v>59</v>
      </c>
      <c r="D3112">
        <v>5</v>
      </c>
      <c r="E3112" t="s">
        <v>34</v>
      </c>
      <c r="F3112" t="e">
        <f>VLOOKUP(A3112&amp;B3112&amp;C3112&amp;D3112&amp;E3112,average_median_rates_2_aptFINAL!A:P,16,FALSE)</f>
        <v>#N/A</v>
      </c>
      <c r="G3112">
        <f>VLOOKUP(A3112&amp;B3112&amp;C3112&amp;3&amp;E3112,average_median_rates_2_aptFINAL!A:P,16,FALSE)</f>
        <v>1511</v>
      </c>
      <c r="H3112">
        <f>IF(D3112&lt;=3,VLOOKUP(A3112&amp;D3112,[1]ratio_condo_family!$A:$F,6,FALSE),0)</f>
        <v>0</v>
      </c>
      <c r="I3112">
        <f>VLOOKUP(A3112&amp;3,[1]ratio_condo_family!$A:$F,6,FALSE)</f>
        <v>1.3728349462822982</v>
      </c>
      <c r="J3112">
        <f>VLOOKUP(A3112,[1]ratio_family_bedrooms!$A:$K,9,FALSE)</f>
        <v>1.0588235294117647</v>
      </c>
      <c r="K3112">
        <f>VLOOKUP(A3112,[1]ratio_family_bedrooms!$A:$K,10,FALSE)</f>
        <v>1.2222222222222223</v>
      </c>
      <c r="L3112">
        <f>VLOOKUP(A3112,[1]ratio_family_bedrooms!$A:$K,11,FALSE)</f>
        <v>1.4999999999999998</v>
      </c>
      <c r="M3112">
        <f t="shared" si="48"/>
        <v>2684.457604959774</v>
      </c>
    </row>
    <row r="3113" spans="1:13" x14ac:dyDescent="0.2">
      <c r="A3113">
        <v>2014</v>
      </c>
      <c r="B3113">
        <v>10</v>
      </c>
      <c r="C3113" t="s">
        <v>59</v>
      </c>
      <c r="D3113">
        <v>5</v>
      </c>
      <c r="E3113" t="s">
        <v>35</v>
      </c>
      <c r="F3113" t="e">
        <f>VLOOKUP(A3113&amp;B3113&amp;C3113&amp;D3113&amp;E3113,average_median_rates_2_aptFINAL!A:P,16,FALSE)</f>
        <v>#N/A</v>
      </c>
      <c r="G3113">
        <f>VLOOKUP(A3113&amp;B3113&amp;C3113&amp;3&amp;E3113,average_median_rates_2_aptFINAL!A:P,16,FALSE)</f>
        <v>3787</v>
      </c>
      <c r="H3113">
        <f>IF(D3113&lt;=3,VLOOKUP(A3113&amp;D3113,[1]ratio_condo_family!$A:$F,6,FALSE),0)</f>
        <v>0</v>
      </c>
      <c r="I3113">
        <f>VLOOKUP(A3113&amp;3,[1]ratio_condo_family!$A:$F,6,FALSE)</f>
        <v>1.3728349462822982</v>
      </c>
      <c r="J3113">
        <f>VLOOKUP(A3113,[1]ratio_family_bedrooms!$A:$K,9,FALSE)</f>
        <v>1.0588235294117647</v>
      </c>
      <c r="K3113">
        <f>VLOOKUP(A3113,[1]ratio_family_bedrooms!$A:$K,10,FALSE)</f>
        <v>1.2222222222222223</v>
      </c>
      <c r="L3113">
        <f>VLOOKUP(A3113,[1]ratio_family_bedrooms!$A:$K,11,FALSE)</f>
        <v>1.4999999999999998</v>
      </c>
      <c r="M3113">
        <f t="shared" si="48"/>
        <v>6728.0218067390233</v>
      </c>
    </row>
    <row r="3114" spans="1:13" x14ac:dyDescent="0.2">
      <c r="A3114">
        <v>2014</v>
      </c>
      <c r="B3114">
        <v>10</v>
      </c>
      <c r="C3114" t="s">
        <v>59</v>
      </c>
      <c r="D3114">
        <v>5</v>
      </c>
      <c r="E3114" t="s">
        <v>36</v>
      </c>
      <c r="F3114" t="e">
        <f>VLOOKUP(A3114&amp;B3114&amp;C3114&amp;D3114&amp;E3114,average_median_rates_2_aptFINAL!A:P,16,FALSE)</f>
        <v>#N/A</v>
      </c>
      <c r="G3114">
        <f>VLOOKUP(A3114&amp;B3114&amp;C3114&amp;3&amp;E3114,average_median_rates_2_aptFINAL!A:P,16,FALSE)</f>
        <v>1327</v>
      </c>
      <c r="H3114">
        <f>IF(D3114&lt;=3,VLOOKUP(A3114&amp;D3114,[1]ratio_condo_family!$A:$F,6,FALSE),0)</f>
        <v>0</v>
      </c>
      <c r="I3114">
        <f>VLOOKUP(A3114&amp;3,[1]ratio_condo_family!$A:$F,6,FALSE)</f>
        <v>1.3728349462822982</v>
      </c>
      <c r="J3114">
        <f>VLOOKUP(A3114,[1]ratio_family_bedrooms!$A:$K,9,FALSE)</f>
        <v>1.0588235294117647</v>
      </c>
      <c r="K3114">
        <f>VLOOKUP(A3114,[1]ratio_family_bedrooms!$A:$K,10,FALSE)</f>
        <v>1.2222222222222223</v>
      </c>
      <c r="L3114">
        <f>VLOOKUP(A3114,[1]ratio_family_bedrooms!$A:$K,11,FALSE)</f>
        <v>1.4999999999999998</v>
      </c>
      <c r="M3114">
        <f t="shared" si="48"/>
        <v>2357.561377750907</v>
      </c>
    </row>
    <row r="3115" spans="1:13" x14ac:dyDescent="0.2">
      <c r="A3115">
        <v>2014</v>
      </c>
      <c r="B3115">
        <v>10</v>
      </c>
      <c r="C3115" t="s">
        <v>59</v>
      </c>
      <c r="D3115">
        <v>5</v>
      </c>
      <c r="E3115" t="s">
        <v>37</v>
      </c>
      <c r="F3115" t="e">
        <f>VLOOKUP(A3115&amp;B3115&amp;C3115&amp;D3115&amp;E3115,average_median_rates_2_aptFINAL!A:P,16,FALSE)</f>
        <v>#N/A</v>
      </c>
      <c r="G3115">
        <f>VLOOKUP(A3115&amp;B3115&amp;C3115&amp;3&amp;E3115,average_median_rates_2_aptFINAL!A:P,16,FALSE)</f>
        <v>1173</v>
      </c>
      <c r="H3115">
        <f>IF(D3115&lt;=3,VLOOKUP(A3115&amp;D3115,[1]ratio_condo_family!$A:$F,6,FALSE),0)</f>
        <v>0</v>
      </c>
      <c r="I3115">
        <f>VLOOKUP(A3115&amp;3,[1]ratio_condo_family!$A:$F,6,FALSE)</f>
        <v>1.3728349462822982</v>
      </c>
      <c r="J3115">
        <f>VLOOKUP(A3115,[1]ratio_family_bedrooms!$A:$K,9,FALSE)</f>
        <v>1.0588235294117647</v>
      </c>
      <c r="K3115">
        <f>VLOOKUP(A3115,[1]ratio_family_bedrooms!$A:$K,10,FALSE)</f>
        <v>1.2222222222222223</v>
      </c>
      <c r="L3115">
        <f>VLOOKUP(A3115,[1]ratio_family_bedrooms!$A:$K,11,FALSE)</f>
        <v>1.4999999999999998</v>
      </c>
      <c r="M3115">
        <f t="shared" si="48"/>
        <v>2083.963448456529</v>
      </c>
    </row>
    <row r="3116" spans="1:13" x14ac:dyDescent="0.2">
      <c r="A3116">
        <v>2014</v>
      </c>
      <c r="B3116">
        <v>10</v>
      </c>
      <c r="C3116" t="s">
        <v>59</v>
      </c>
      <c r="D3116">
        <v>5</v>
      </c>
      <c r="E3116" t="s">
        <v>38</v>
      </c>
      <c r="F3116" t="e">
        <f>VLOOKUP(A3116&amp;B3116&amp;C3116&amp;D3116&amp;E3116,average_median_rates_2_aptFINAL!A:P,16,FALSE)</f>
        <v>#N/A</v>
      </c>
      <c r="G3116">
        <f>VLOOKUP(A3116&amp;B3116&amp;C3116&amp;3&amp;E3116,average_median_rates_2_aptFINAL!A:P,16,FALSE)</f>
        <v>1074</v>
      </c>
      <c r="H3116">
        <f>IF(D3116&lt;=3,VLOOKUP(A3116&amp;D3116,[1]ratio_condo_family!$A:$F,6,FALSE),0)</f>
        <v>0</v>
      </c>
      <c r="I3116">
        <f>VLOOKUP(A3116&amp;3,[1]ratio_condo_family!$A:$F,6,FALSE)</f>
        <v>1.3728349462822982</v>
      </c>
      <c r="J3116">
        <f>VLOOKUP(A3116,[1]ratio_family_bedrooms!$A:$K,9,FALSE)</f>
        <v>1.0588235294117647</v>
      </c>
      <c r="K3116">
        <f>VLOOKUP(A3116,[1]ratio_family_bedrooms!$A:$K,10,FALSE)</f>
        <v>1.2222222222222223</v>
      </c>
      <c r="L3116">
        <f>VLOOKUP(A3116,[1]ratio_family_bedrooms!$A:$K,11,FALSE)</f>
        <v>1.4999999999999998</v>
      </c>
      <c r="M3116">
        <f t="shared" si="48"/>
        <v>1908.0790653387141</v>
      </c>
    </row>
    <row r="3117" spans="1:13" x14ac:dyDescent="0.2">
      <c r="A3117">
        <v>2014</v>
      </c>
      <c r="B3117">
        <v>10</v>
      </c>
      <c r="C3117" t="s">
        <v>59</v>
      </c>
      <c r="D3117">
        <v>5</v>
      </c>
      <c r="E3117" t="s">
        <v>39</v>
      </c>
      <c r="F3117" t="e">
        <f>VLOOKUP(A3117&amp;B3117&amp;C3117&amp;D3117&amp;E3117,average_median_rates_2_aptFINAL!A:P,16,FALSE)</f>
        <v>#N/A</v>
      </c>
      <c r="G3117">
        <f>VLOOKUP(A3117&amp;B3117&amp;C3117&amp;3&amp;E3117,average_median_rates_2_aptFINAL!A:P,16,FALSE)</f>
        <v>1349.6487769258852</v>
      </c>
      <c r="H3117">
        <f>IF(D3117&lt;=3,VLOOKUP(A3117&amp;D3117,[1]ratio_condo_family!$A:$F,6,FALSE),0)</f>
        <v>0</v>
      </c>
      <c r="I3117">
        <f>VLOOKUP(A3117&amp;3,[1]ratio_condo_family!$A:$F,6,FALSE)</f>
        <v>1.3728349462822982</v>
      </c>
      <c r="J3117">
        <f>VLOOKUP(A3117,[1]ratio_family_bedrooms!$A:$K,9,FALSE)</f>
        <v>1.0588235294117647</v>
      </c>
      <c r="K3117">
        <f>VLOOKUP(A3117,[1]ratio_family_bedrooms!$A:$K,10,FALSE)</f>
        <v>1.2222222222222223</v>
      </c>
      <c r="L3117">
        <f>VLOOKUP(A3117,[1]ratio_family_bedrooms!$A:$K,11,FALSE)</f>
        <v>1.4999999999999998</v>
      </c>
      <c r="M3117">
        <f t="shared" si="48"/>
        <v>2397.7994197507282</v>
      </c>
    </row>
    <row r="3118" spans="1:13" x14ac:dyDescent="0.2">
      <c r="A3118">
        <v>2014</v>
      </c>
      <c r="B3118">
        <v>10</v>
      </c>
      <c r="C3118" t="s">
        <v>59</v>
      </c>
      <c r="D3118">
        <v>5</v>
      </c>
      <c r="E3118" t="s">
        <v>40</v>
      </c>
      <c r="F3118" t="e">
        <f>VLOOKUP(A3118&amp;B3118&amp;C3118&amp;D3118&amp;E3118,average_median_rates_2_aptFINAL!A:P,16,FALSE)</f>
        <v>#N/A</v>
      </c>
      <c r="G3118">
        <f>VLOOKUP(A3118&amp;B3118&amp;C3118&amp;3&amp;E3118,average_median_rates_2_aptFINAL!A:P,16,FALSE)</f>
        <v>1114</v>
      </c>
      <c r="H3118">
        <f>IF(D3118&lt;=3,VLOOKUP(A3118&amp;D3118,[1]ratio_condo_family!$A:$F,6,FALSE),0)</f>
        <v>0</v>
      </c>
      <c r="I3118">
        <f>VLOOKUP(A3118&amp;3,[1]ratio_condo_family!$A:$F,6,FALSE)</f>
        <v>1.3728349462822982</v>
      </c>
      <c r="J3118">
        <f>VLOOKUP(A3118,[1]ratio_family_bedrooms!$A:$K,9,FALSE)</f>
        <v>1.0588235294117647</v>
      </c>
      <c r="K3118">
        <f>VLOOKUP(A3118,[1]ratio_family_bedrooms!$A:$K,10,FALSE)</f>
        <v>1.2222222222222223</v>
      </c>
      <c r="L3118">
        <f>VLOOKUP(A3118,[1]ratio_family_bedrooms!$A:$K,11,FALSE)</f>
        <v>1.4999999999999998</v>
      </c>
      <c r="M3118">
        <f t="shared" si="48"/>
        <v>1979.1434625580334</v>
      </c>
    </row>
    <row r="3119" spans="1:13" x14ac:dyDescent="0.2">
      <c r="A3119">
        <v>2014</v>
      </c>
      <c r="B3119">
        <v>10</v>
      </c>
      <c r="C3119" t="s">
        <v>59</v>
      </c>
      <c r="D3119">
        <v>5</v>
      </c>
      <c r="E3119" t="s">
        <v>41</v>
      </c>
      <c r="F3119" t="e">
        <f>VLOOKUP(A3119&amp;B3119&amp;C3119&amp;D3119&amp;E3119,average_median_rates_2_aptFINAL!A:P,16,FALSE)</f>
        <v>#N/A</v>
      </c>
      <c r="G3119">
        <f>VLOOKUP(A3119&amp;B3119&amp;C3119&amp;3&amp;E3119,average_median_rates_2_aptFINAL!A:P,16,FALSE)</f>
        <v>1184</v>
      </c>
      <c r="H3119">
        <f>IF(D3119&lt;=3,VLOOKUP(A3119&amp;D3119,[1]ratio_condo_family!$A:$F,6,FALSE),0)</f>
        <v>0</v>
      </c>
      <c r="I3119">
        <f>VLOOKUP(A3119&amp;3,[1]ratio_condo_family!$A:$F,6,FALSE)</f>
        <v>1.3728349462822982</v>
      </c>
      <c r="J3119">
        <f>VLOOKUP(A3119,[1]ratio_family_bedrooms!$A:$K,9,FALSE)</f>
        <v>1.0588235294117647</v>
      </c>
      <c r="K3119">
        <f>VLOOKUP(A3119,[1]ratio_family_bedrooms!$A:$K,10,FALSE)</f>
        <v>1.2222222222222223</v>
      </c>
      <c r="L3119">
        <f>VLOOKUP(A3119,[1]ratio_family_bedrooms!$A:$K,11,FALSE)</f>
        <v>1.4999999999999998</v>
      </c>
      <c r="M3119">
        <f t="shared" si="48"/>
        <v>2103.5061576918415</v>
      </c>
    </row>
    <row r="3120" spans="1:13" x14ac:dyDescent="0.2">
      <c r="A3120">
        <v>2014</v>
      </c>
      <c r="B3120">
        <v>10</v>
      </c>
      <c r="C3120" t="s">
        <v>59</v>
      </c>
      <c r="D3120">
        <v>5</v>
      </c>
      <c r="E3120" t="s">
        <v>42</v>
      </c>
      <c r="F3120" t="e">
        <f>VLOOKUP(A3120&amp;B3120&amp;C3120&amp;D3120&amp;E3120,average_median_rates_2_aptFINAL!A:P,16,FALSE)</f>
        <v>#N/A</v>
      </c>
      <c r="G3120">
        <f>VLOOKUP(A3120&amp;B3120&amp;C3120&amp;3&amp;E3120,average_median_rates_2_aptFINAL!A:P,16,FALSE)</f>
        <v>1072</v>
      </c>
      <c r="H3120">
        <f>IF(D3120&lt;=3,VLOOKUP(A3120&amp;D3120,[1]ratio_condo_family!$A:$F,6,FALSE),0)</f>
        <v>0</v>
      </c>
      <c r="I3120">
        <f>VLOOKUP(A3120&amp;3,[1]ratio_condo_family!$A:$F,6,FALSE)</f>
        <v>1.3728349462822982</v>
      </c>
      <c r="J3120">
        <f>VLOOKUP(A3120,[1]ratio_family_bedrooms!$A:$K,9,FALSE)</f>
        <v>1.0588235294117647</v>
      </c>
      <c r="K3120">
        <f>VLOOKUP(A3120,[1]ratio_family_bedrooms!$A:$K,10,FALSE)</f>
        <v>1.2222222222222223</v>
      </c>
      <c r="L3120">
        <f>VLOOKUP(A3120,[1]ratio_family_bedrooms!$A:$K,11,FALSE)</f>
        <v>1.4999999999999998</v>
      </c>
      <c r="M3120">
        <f t="shared" si="48"/>
        <v>1904.5258454777484</v>
      </c>
    </row>
    <row r="3121" spans="1:13" x14ac:dyDescent="0.2">
      <c r="A3121">
        <v>2014</v>
      </c>
      <c r="B3121">
        <v>10</v>
      </c>
      <c r="C3121" t="s">
        <v>59</v>
      </c>
      <c r="D3121">
        <v>5</v>
      </c>
      <c r="E3121" t="s">
        <v>43</v>
      </c>
      <c r="F3121" t="e">
        <f>VLOOKUP(A3121&amp;B3121&amp;C3121&amp;D3121&amp;E3121,average_median_rates_2_aptFINAL!A:P,16,FALSE)</f>
        <v>#N/A</v>
      </c>
      <c r="G3121">
        <f>VLOOKUP(A3121&amp;B3121&amp;C3121&amp;3&amp;E3121,average_median_rates_2_aptFINAL!A:P,16,FALSE)</f>
        <v>1542</v>
      </c>
      <c r="H3121">
        <f>IF(D3121&lt;=3,VLOOKUP(A3121&amp;D3121,[1]ratio_condo_family!$A:$F,6,FALSE),0)</f>
        <v>0</v>
      </c>
      <c r="I3121">
        <f>VLOOKUP(A3121&amp;3,[1]ratio_condo_family!$A:$F,6,FALSE)</f>
        <v>1.3728349462822982</v>
      </c>
      <c r="J3121">
        <f>VLOOKUP(A3121,[1]ratio_family_bedrooms!$A:$K,9,FALSE)</f>
        <v>1.0588235294117647</v>
      </c>
      <c r="K3121">
        <f>VLOOKUP(A3121,[1]ratio_family_bedrooms!$A:$K,10,FALSE)</f>
        <v>1.2222222222222223</v>
      </c>
      <c r="L3121">
        <f>VLOOKUP(A3121,[1]ratio_family_bedrooms!$A:$K,11,FALSE)</f>
        <v>1.4999999999999998</v>
      </c>
      <c r="M3121">
        <f t="shared" si="48"/>
        <v>2739.5325128047461</v>
      </c>
    </row>
    <row r="3122" spans="1:13" x14ac:dyDescent="0.2">
      <c r="A3122">
        <v>2014</v>
      </c>
      <c r="B3122">
        <v>10</v>
      </c>
      <c r="C3122" t="s">
        <v>59</v>
      </c>
      <c r="D3122">
        <v>5</v>
      </c>
      <c r="E3122" t="s">
        <v>60</v>
      </c>
      <c r="F3122" t="e">
        <f>VLOOKUP(A3122&amp;B3122&amp;C3122&amp;D3122&amp;E3122,average_median_rates_2_aptFINAL!A:P,16,FALSE)</f>
        <v>#N/A</v>
      </c>
      <c r="G3122">
        <f>VLOOKUP(A3122&amp;B3122&amp;C3122&amp;3&amp;E3122,average_median_rates_2_aptFINAL!A:P,16,FALSE)</f>
        <v>1586</v>
      </c>
      <c r="H3122">
        <f>IF(D3122&lt;=3,VLOOKUP(A3122&amp;D3122,[1]ratio_condo_family!$A:$F,6,FALSE),0)</f>
        <v>0</v>
      </c>
      <c r="I3122">
        <f>VLOOKUP(A3122&amp;3,[1]ratio_condo_family!$A:$F,6,FALSE)</f>
        <v>1.3728349462822982</v>
      </c>
      <c r="J3122">
        <f>VLOOKUP(A3122,[1]ratio_family_bedrooms!$A:$K,9,FALSE)</f>
        <v>1.0588235294117647</v>
      </c>
      <c r="K3122">
        <f>VLOOKUP(A3122,[1]ratio_family_bedrooms!$A:$K,10,FALSE)</f>
        <v>1.2222222222222223</v>
      </c>
      <c r="L3122">
        <f>VLOOKUP(A3122,[1]ratio_family_bedrooms!$A:$K,11,FALSE)</f>
        <v>1.4999999999999998</v>
      </c>
      <c r="M3122">
        <f t="shared" si="48"/>
        <v>2817.703349745997</v>
      </c>
    </row>
    <row r="3123" spans="1:13" x14ac:dyDescent="0.2">
      <c r="A3123">
        <v>2014</v>
      </c>
      <c r="B3123">
        <v>10</v>
      </c>
      <c r="C3123" t="s">
        <v>59</v>
      </c>
      <c r="D3123">
        <v>6</v>
      </c>
      <c r="E3123" t="s">
        <v>12</v>
      </c>
      <c r="F3123" t="e">
        <f>VLOOKUP(A3123&amp;B3123&amp;C3123&amp;D3123&amp;E3123,average_median_rates_2_aptFINAL!A:P,16,FALSE)</f>
        <v>#N/A</v>
      </c>
      <c r="G3123">
        <f>VLOOKUP(A3123&amp;B3123&amp;C3123&amp;3&amp;E3123,average_median_rates_2_aptFINAL!A:P,16,FALSE)</f>
        <v>3035</v>
      </c>
      <c r="H3123">
        <f>IF(D3123&lt;=3,VLOOKUP(A3123&amp;D3123,[1]ratio_condo_family!$A:$F,6,FALSE),0)</f>
        <v>0</v>
      </c>
      <c r="I3123">
        <f>VLOOKUP(A3123&amp;3,[1]ratio_condo_family!$A:$F,6,FALSE)</f>
        <v>1.3728349462822982</v>
      </c>
      <c r="J3123">
        <f>VLOOKUP(A3123,[1]ratio_family_bedrooms!$A:$K,9,FALSE)</f>
        <v>1.0588235294117647</v>
      </c>
      <c r="K3123">
        <f>VLOOKUP(A3123,[1]ratio_family_bedrooms!$A:$K,10,FALSE)</f>
        <v>1.2222222222222223</v>
      </c>
      <c r="L3123">
        <f>VLOOKUP(A3123,[1]ratio_family_bedrooms!$A:$K,11,FALSE)</f>
        <v>1.4999999999999998</v>
      </c>
      <c r="M3123">
        <f t="shared" si="48"/>
        <v>8088.0167085237399</v>
      </c>
    </row>
    <row r="3124" spans="1:13" x14ac:dyDescent="0.2">
      <c r="A3124">
        <v>2014</v>
      </c>
      <c r="B3124">
        <v>10</v>
      </c>
      <c r="C3124" t="s">
        <v>59</v>
      </c>
      <c r="D3124">
        <v>6</v>
      </c>
      <c r="E3124" t="s">
        <v>16</v>
      </c>
      <c r="F3124" t="e">
        <f>VLOOKUP(A3124&amp;B3124&amp;C3124&amp;D3124&amp;E3124,average_median_rates_2_aptFINAL!A:P,16,FALSE)</f>
        <v>#N/A</v>
      </c>
      <c r="G3124">
        <f>VLOOKUP(A3124&amp;B3124&amp;C3124&amp;3&amp;E3124,average_median_rates_2_aptFINAL!A:P,16,FALSE)</f>
        <v>2484</v>
      </c>
      <c r="H3124">
        <f>IF(D3124&lt;=3,VLOOKUP(A3124&amp;D3124,[1]ratio_condo_family!$A:$F,6,FALSE),0)</f>
        <v>0</v>
      </c>
      <c r="I3124">
        <f>VLOOKUP(A3124&amp;3,[1]ratio_condo_family!$A:$F,6,FALSE)</f>
        <v>1.3728349462822982</v>
      </c>
      <c r="J3124">
        <f>VLOOKUP(A3124,[1]ratio_family_bedrooms!$A:$K,9,FALSE)</f>
        <v>1.0588235294117647</v>
      </c>
      <c r="K3124">
        <f>VLOOKUP(A3124,[1]ratio_family_bedrooms!$A:$K,10,FALSE)</f>
        <v>1.2222222222222223</v>
      </c>
      <c r="L3124">
        <f>VLOOKUP(A3124,[1]ratio_family_bedrooms!$A:$K,11,FALSE)</f>
        <v>1.4999999999999998</v>
      </c>
      <c r="M3124">
        <f t="shared" si="48"/>
        <v>6619.6486009795617</v>
      </c>
    </row>
    <row r="3125" spans="1:13" x14ac:dyDescent="0.2">
      <c r="A3125">
        <v>2014</v>
      </c>
      <c r="B3125">
        <v>10</v>
      </c>
      <c r="C3125" t="s">
        <v>59</v>
      </c>
      <c r="D3125">
        <v>6</v>
      </c>
      <c r="E3125" t="s">
        <v>17</v>
      </c>
      <c r="F3125" t="e">
        <f>VLOOKUP(A3125&amp;B3125&amp;C3125&amp;D3125&amp;E3125,average_median_rates_2_aptFINAL!A:P,16,FALSE)</f>
        <v>#N/A</v>
      </c>
      <c r="G3125">
        <f>VLOOKUP(A3125&amp;B3125&amp;C3125&amp;3&amp;E3125,average_median_rates_2_aptFINAL!A:P,16,FALSE)</f>
        <v>2485</v>
      </c>
      <c r="H3125">
        <f>IF(D3125&lt;=3,VLOOKUP(A3125&amp;D3125,[1]ratio_condo_family!$A:$F,6,FALSE),0)</f>
        <v>0</v>
      </c>
      <c r="I3125">
        <f>VLOOKUP(A3125&amp;3,[1]ratio_condo_family!$A:$F,6,FALSE)</f>
        <v>1.3728349462822982</v>
      </c>
      <c r="J3125">
        <f>VLOOKUP(A3125,[1]ratio_family_bedrooms!$A:$K,9,FALSE)</f>
        <v>1.0588235294117647</v>
      </c>
      <c r="K3125">
        <f>VLOOKUP(A3125,[1]ratio_family_bedrooms!$A:$K,10,FALSE)</f>
        <v>1.2222222222222223</v>
      </c>
      <c r="L3125">
        <f>VLOOKUP(A3125,[1]ratio_family_bedrooms!$A:$K,11,FALSE)</f>
        <v>1.4999999999999998</v>
      </c>
      <c r="M3125">
        <f t="shared" si="48"/>
        <v>6622.3135158752857</v>
      </c>
    </row>
    <row r="3126" spans="1:13" x14ac:dyDescent="0.2">
      <c r="A3126">
        <v>2014</v>
      </c>
      <c r="B3126">
        <v>10</v>
      </c>
      <c r="C3126" t="s">
        <v>59</v>
      </c>
      <c r="D3126">
        <v>6</v>
      </c>
      <c r="E3126" t="s">
        <v>19</v>
      </c>
      <c r="F3126" t="e">
        <f>VLOOKUP(A3126&amp;B3126&amp;C3126&amp;D3126&amp;E3126,average_median_rates_2_aptFINAL!A:P,16,FALSE)</f>
        <v>#N/A</v>
      </c>
      <c r="G3126">
        <f>VLOOKUP(A3126&amp;B3126&amp;C3126&amp;3&amp;E3126,average_median_rates_2_aptFINAL!A:P,16,FALSE)</f>
        <v>2076</v>
      </c>
      <c r="H3126">
        <f>IF(D3126&lt;=3,VLOOKUP(A3126&amp;D3126,[1]ratio_condo_family!$A:$F,6,FALSE),0)</f>
        <v>0</v>
      </c>
      <c r="I3126">
        <f>VLOOKUP(A3126&amp;3,[1]ratio_condo_family!$A:$F,6,FALSE)</f>
        <v>1.3728349462822982</v>
      </c>
      <c r="J3126">
        <f>VLOOKUP(A3126,[1]ratio_family_bedrooms!$A:$K,9,FALSE)</f>
        <v>1.0588235294117647</v>
      </c>
      <c r="K3126">
        <f>VLOOKUP(A3126,[1]ratio_family_bedrooms!$A:$K,10,FALSE)</f>
        <v>1.2222222222222223</v>
      </c>
      <c r="L3126">
        <f>VLOOKUP(A3126,[1]ratio_family_bedrooms!$A:$K,11,FALSE)</f>
        <v>1.4999999999999998</v>
      </c>
      <c r="M3126">
        <f t="shared" si="48"/>
        <v>5532.3633235239813</v>
      </c>
    </row>
    <row r="3127" spans="1:13" x14ac:dyDescent="0.2">
      <c r="A3127">
        <v>2014</v>
      </c>
      <c r="B3127">
        <v>10</v>
      </c>
      <c r="C3127" t="s">
        <v>59</v>
      </c>
      <c r="D3127">
        <v>6</v>
      </c>
      <c r="E3127" t="s">
        <v>20</v>
      </c>
      <c r="F3127" t="e">
        <f>VLOOKUP(A3127&amp;B3127&amp;C3127&amp;D3127&amp;E3127,average_median_rates_2_aptFINAL!A:P,16,FALSE)</f>
        <v>#N/A</v>
      </c>
      <c r="G3127">
        <f>VLOOKUP(A3127&amp;B3127&amp;C3127&amp;3&amp;E3127,average_median_rates_2_aptFINAL!A:P,16,FALSE)</f>
        <v>2564</v>
      </c>
      <c r="H3127">
        <f>IF(D3127&lt;=3,VLOOKUP(A3127&amp;D3127,[1]ratio_condo_family!$A:$F,6,FALSE),0)</f>
        <v>0</v>
      </c>
      <c r="I3127">
        <f>VLOOKUP(A3127&amp;3,[1]ratio_condo_family!$A:$F,6,FALSE)</f>
        <v>1.3728349462822982</v>
      </c>
      <c r="J3127">
        <f>VLOOKUP(A3127,[1]ratio_family_bedrooms!$A:$K,9,FALSE)</f>
        <v>1.0588235294117647</v>
      </c>
      <c r="K3127">
        <f>VLOOKUP(A3127,[1]ratio_family_bedrooms!$A:$K,10,FALSE)</f>
        <v>1.2222222222222223</v>
      </c>
      <c r="L3127">
        <f>VLOOKUP(A3127,[1]ratio_family_bedrooms!$A:$K,11,FALSE)</f>
        <v>1.4999999999999998</v>
      </c>
      <c r="M3127">
        <f t="shared" si="48"/>
        <v>6832.8417926375178</v>
      </c>
    </row>
    <row r="3128" spans="1:13" x14ac:dyDescent="0.2">
      <c r="A3128">
        <v>2014</v>
      </c>
      <c r="B3128">
        <v>10</v>
      </c>
      <c r="C3128" t="s">
        <v>59</v>
      </c>
      <c r="D3128">
        <v>6</v>
      </c>
      <c r="E3128" t="s">
        <v>21</v>
      </c>
      <c r="F3128" t="e">
        <f>VLOOKUP(A3128&amp;B3128&amp;C3128&amp;D3128&amp;E3128,average_median_rates_2_aptFINAL!A:P,16,FALSE)</f>
        <v>#N/A</v>
      </c>
      <c r="G3128">
        <f>VLOOKUP(A3128&amp;B3128&amp;C3128&amp;3&amp;E3128,average_median_rates_2_aptFINAL!A:P,16,FALSE)</f>
        <v>2312</v>
      </c>
      <c r="H3128">
        <f>IF(D3128&lt;=3,VLOOKUP(A3128&amp;D3128,[1]ratio_condo_family!$A:$F,6,FALSE),0)</f>
        <v>0</v>
      </c>
      <c r="I3128">
        <f>VLOOKUP(A3128&amp;3,[1]ratio_condo_family!$A:$F,6,FALSE)</f>
        <v>1.3728349462822982</v>
      </c>
      <c r="J3128">
        <f>VLOOKUP(A3128,[1]ratio_family_bedrooms!$A:$K,9,FALSE)</f>
        <v>1.0588235294117647</v>
      </c>
      <c r="K3128">
        <f>VLOOKUP(A3128,[1]ratio_family_bedrooms!$A:$K,10,FALSE)</f>
        <v>1.2222222222222223</v>
      </c>
      <c r="L3128">
        <f>VLOOKUP(A3128,[1]ratio_family_bedrooms!$A:$K,11,FALSE)</f>
        <v>1.4999999999999998</v>
      </c>
      <c r="M3128">
        <f t="shared" si="48"/>
        <v>6161.2832389149535</v>
      </c>
    </row>
    <row r="3129" spans="1:13" x14ac:dyDescent="0.2">
      <c r="A3129">
        <v>2014</v>
      </c>
      <c r="B3129">
        <v>10</v>
      </c>
      <c r="C3129" t="s">
        <v>59</v>
      </c>
      <c r="D3129">
        <v>6</v>
      </c>
      <c r="E3129" t="s">
        <v>23</v>
      </c>
      <c r="F3129" t="e">
        <f>VLOOKUP(A3129&amp;B3129&amp;C3129&amp;D3129&amp;E3129,average_median_rates_2_aptFINAL!A:P,16,FALSE)</f>
        <v>#N/A</v>
      </c>
      <c r="G3129">
        <f>VLOOKUP(A3129&amp;B3129&amp;C3129&amp;3&amp;E3129,average_median_rates_2_aptFINAL!A:P,16,FALSE)</f>
        <v>1289</v>
      </c>
      <c r="H3129">
        <f>IF(D3129&lt;=3,VLOOKUP(A3129&amp;D3129,[1]ratio_condo_family!$A:$F,6,FALSE),0)</f>
        <v>0</v>
      </c>
      <c r="I3129">
        <f>VLOOKUP(A3129&amp;3,[1]ratio_condo_family!$A:$F,6,FALSE)</f>
        <v>1.3728349462822982</v>
      </c>
      <c r="J3129">
        <f>VLOOKUP(A3129,[1]ratio_family_bedrooms!$A:$K,9,FALSE)</f>
        <v>1.0588235294117647</v>
      </c>
      <c r="K3129">
        <f>VLOOKUP(A3129,[1]ratio_family_bedrooms!$A:$K,10,FALSE)</f>
        <v>1.2222222222222223</v>
      </c>
      <c r="L3129">
        <f>VLOOKUP(A3129,[1]ratio_family_bedrooms!$A:$K,11,FALSE)</f>
        <v>1.4999999999999998</v>
      </c>
      <c r="M3129">
        <f t="shared" si="48"/>
        <v>3435.0753005888305</v>
      </c>
    </row>
    <row r="3130" spans="1:13" x14ac:dyDescent="0.2">
      <c r="A3130">
        <v>2014</v>
      </c>
      <c r="B3130">
        <v>10</v>
      </c>
      <c r="C3130" t="s">
        <v>59</v>
      </c>
      <c r="D3130">
        <v>6</v>
      </c>
      <c r="E3130" t="s">
        <v>24</v>
      </c>
      <c r="F3130" t="e">
        <f>VLOOKUP(A3130&amp;B3130&amp;C3130&amp;D3130&amp;E3130,average_median_rates_2_aptFINAL!A:P,16,FALSE)</f>
        <v>#N/A</v>
      </c>
      <c r="G3130">
        <f>VLOOKUP(A3130&amp;B3130&amp;C3130&amp;3&amp;E3130,average_median_rates_2_aptFINAL!A:P,16,FALSE)</f>
        <v>1613</v>
      </c>
      <c r="H3130">
        <f>IF(D3130&lt;=3,VLOOKUP(A3130&amp;D3130,[1]ratio_condo_family!$A:$F,6,FALSE),0)</f>
        <v>0</v>
      </c>
      <c r="I3130">
        <f>VLOOKUP(A3130&amp;3,[1]ratio_condo_family!$A:$F,6,FALSE)</f>
        <v>1.3728349462822982</v>
      </c>
      <c r="J3130">
        <f>VLOOKUP(A3130,[1]ratio_family_bedrooms!$A:$K,9,FALSE)</f>
        <v>1.0588235294117647</v>
      </c>
      <c r="K3130">
        <f>VLOOKUP(A3130,[1]ratio_family_bedrooms!$A:$K,10,FALSE)</f>
        <v>1.2222222222222223</v>
      </c>
      <c r="L3130">
        <f>VLOOKUP(A3130,[1]ratio_family_bedrooms!$A:$K,11,FALSE)</f>
        <v>1.4999999999999998</v>
      </c>
      <c r="M3130">
        <f t="shared" si="48"/>
        <v>4298.5077268035548</v>
      </c>
    </row>
    <row r="3131" spans="1:13" x14ac:dyDescent="0.2">
      <c r="A3131">
        <v>2014</v>
      </c>
      <c r="B3131">
        <v>10</v>
      </c>
      <c r="C3131" t="s">
        <v>59</v>
      </c>
      <c r="D3131">
        <v>6</v>
      </c>
      <c r="E3131" t="s">
        <v>25</v>
      </c>
      <c r="F3131" t="e">
        <f>VLOOKUP(A3131&amp;B3131&amp;C3131&amp;D3131&amp;E3131,average_median_rates_2_aptFINAL!A:P,16,FALSE)</f>
        <v>#N/A</v>
      </c>
      <c r="G3131">
        <f>VLOOKUP(A3131&amp;B3131&amp;C3131&amp;3&amp;E3131,average_median_rates_2_aptFINAL!A:P,16,FALSE)</f>
        <v>1264</v>
      </c>
      <c r="H3131">
        <f>IF(D3131&lt;=3,VLOOKUP(A3131&amp;D3131,[1]ratio_condo_family!$A:$F,6,FALSE),0)</f>
        <v>0</v>
      </c>
      <c r="I3131">
        <f>VLOOKUP(A3131&amp;3,[1]ratio_condo_family!$A:$F,6,FALSE)</f>
        <v>1.3728349462822982</v>
      </c>
      <c r="J3131">
        <f>VLOOKUP(A3131,[1]ratio_family_bedrooms!$A:$K,9,FALSE)</f>
        <v>1.0588235294117647</v>
      </c>
      <c r="K3131">
        <f>VLOOKUP(A3131,[1]ratio_family_bedrooms!$A:$K,10,FALSE)</f>
        <v>1.2222222222222223</v>
      </c>
      <c r="L3131">
        <f>VLOOKUP(A3131,[1]ratio_family_bedrooms!$A:$K,11,FALSE)</f>
        <v>1.4999999999999998</v>
      </c>
      <c r="M3131">
        <f t="shared" si="48"/>
        <v>3368.4524281957188</v>
      </c>
    </row>
    <row r="3132" spans="1:13" x14ac:dyDescent="0.2">
      <c r="A3132">
        <v>2014</v>
      </c>
      <c r="B3132">
        <v>10</v>
      </c>
      <c r="C3132" t="s">
        <v>59</v>
      </c>
      <c r="D3132">
        <v>6</v>
      </c>
      <c r="E3132" t="s">
        <v>26</v>
      </c>
      <c r="F3132" t="e">
        <f>VLOOKUP(A3132&amp;B3132&amp;C3132&amp;D3132&amp;E3132,average_median_rates_2_aptFINAL!A:P,16,FALSE)</f>
        <v>#N/A</v>
      </c>
      <c r="G3132">
        <f>VLOOKUP(A3132&amp;B3132&amp;C3132&amp;3&amp;E3132,average_median_rates_2_aptFINAL!A:P,16,FALSE)</f>
        <v>1207</v>
      </c>
      <c r="H3132">
        <f>IF(D3132&lt;=3,VLOOKUP(A3132&amp;D3132,[1]ratio_condo_family!$A:$F,6,FALSE),0)</f>
        <v>0</v>
      </c>
      <c r="I3132">
        <f>VLOOKUP(A3132&amp;3,[1]ratio_condo_family!$A:$F,6,FALSE)</f>
        <v>1.3728349462822982</v>
      </c>
      <c r="J3132">
        <f>VLOOKUP(A3132,[1]ratio_family_bedrooms!$A:$K,9,FALSE)</f>
        <v>1.0588235294117647</v>
      </c>
      <c r="K3132">
        <f>VLOOKUP(A3132,[1]ratio_family_bedrooms!$A:$K,10,FALSE)</f>
        <v>1.2222222222222223</v>
      </c>
      <c r="L3132">
        <f>VLOOKUP(A3132,[1]ratio_family_bedrooms!$A:$K,11,FALSE)</f>
        <v>1.4999999999999998</v>
      </c>
      <c r="M3132">
        <f t="shared" si="48"/>
        <v>3216.5522791394246</v>
      </c>
    </row>
    <row r="3133" spans="1:13" x14ac:dyDescent="0.2">
      <c r="A3133">
        <v>2014</v>
      </c>
      <c r="B3133">
        <v>10</v>
      </c>
      <c r="C3133" t="s">
        <v>59</v>
      </c>
      <c r="D3133">
        <v>6</v>
      </c>
      <c r="E3133" t="s">
        <v>27</v>
      </c>
      <c r="F3133" t="e">
        <f>VLOOKUP(A3133&amp;B3133&amp;C3133&amp;D3133&amp;E3133,average_median_rates_2_aptFINAL!A:P,16,FALSE)</f>
        <v>#N/A</v>
      </c>
      <c r="G3133">
        <f>VLOOKUP(A3133&amp;B3133&amp;C3133&amp;3&amp;E3133,average_median_rates_2_aptFINAL!A:P,16,FALSE)</f>
        <v>2212</v>
      </c>
      <c r="H3133">
        <f>IF(D3133&lt;=3,VLOOKUP(A3133&amp;D3133,[1]ratio_condo_family!$A:$F,6,FALSE),0)</f>
        <v>0</v>
      </c>
      <c r="I3133">
        <f>VLOOKUP(A3133&amp;3,[1]ratio_condo_family!$A:$F,6,FALSE)</f>
        <v>1.3728349462822982</v>
      </c>
      <c r="J3133">
        <f>VLOOKUP(A3133,[1]ratio_family_bedrooms!$A:$K,9,FALSE)</f>
        <v>1.0588235294117647</v>
      </c>
      <c r="K3133">
        <f>VLOOKUP(A3133,[1]ratio_family_bedrooms!$A:$K,10,FALSE)</f>
        <v>1.2222222222222223</v>
      </c>
      <c r="L3133">
        <f>VLOOKUP(A3133,[1]ratio_family_bedrooms!$A:$K,11,FALSE)</f>
        <v>1.4999999999999998</v>
      </c>
      <c r="M3133">
        <f t="shared" si="48"/>
        <v>5894.7917493425084</v>
      </c>
    </row>
    <row r="3134" spans="1:13" x14ac:dyDescent="0.2">
      <c r="A3134">
        <v>2014</v>
      </c>
      <c r="B3134">
        <v>10</v>
      </c>
      <c r="C3134" t="s">
        <v>59</v>
      </c>
      <c r="D3134">
        <v>6</v>
      </c>
      <c r="E3134" t="s">
        <v>28</v>
      </c>
      <c r="F3134" t="e">
        <f>VLOOKUP(A3134&amp;B3134&amp;C3134&amp;D3134&amp;E3134,average_median_rates_2_aptFINAL!A:P,16,FALSE)</f>
        <v>#N/A</v>
      </c>
      <c r="G3134">
        <f>VLOOKUP(A3134&amp;B3134&amp;C3134&amp;3&amp;E3134,average_median_rates_2_aptFINAL!A:P,16,FALSE)</f>
        <v>1535</v>
      </c>
      <c r="H3134">
        <f>IF(D3134&lt;=3,VLOOKUP(A3134&amp;D3134,[1]ratio_condo_family!$A:$F,6,FALSE),0)</f>
        <v>0</v>
      </c>
      <c r="I3134">
        <f>VLOOKUP(A3134&amp;3,[1]ratio_condo_family!$A:$F,6,FALSE)</f>
        <v>1.3728349462822982</v>
      </c>
      <c r="J3134">
        <f>VLOOKUP(A3134,[1]ratio_family_bedrooms!$A:$K,9,FALSE)</f>
        <v>1.0588235294117647</v>
      </c>
      <c r="K3134">
        <f>VLOOKUP(A3134,[1]ratio_family_bedrooms!$A:$K,10,FALSE)</f>
        <v>1.2222222222222223</v>
      </c>
      <c r="L3134">
        <f>VLOOKUP(A3134,[1]ratio_family_bedrooms!$A:$K,11,FALSE)</f>
        <v>1.4999999999999998</v>
      </c>
      <c r="M3134">
        <f t="shared" si="48"/>
        <v>4090.6443649370472</v>
      </c>
    </row>
    <row r="3135" spans="1:13" x14ac:dyDescent="0.2">
      <c r="A3135">
        <v>2014</v>
      </c>
      <c r="B3135">
        <v>10</v>
      </c>
      <c r="C3135" t="s">
        <v>59</v>
      </c>
      <c r="D3135">
        <v>6</v>
      </c>
      <c r="E3135" t="s">
        <v>29</v>
      </c>
      <c r="F3135" t="e">
        <f>VLOOKUP(A3135&amp;B3135&amp;C3135&amp;D3135&amp;E3135,average_median_rates_2_aptFINAL!A:P,16,FALSE)</f>
        <v>#N/A</v>
      </c>
      <c r="G3135">
        <f>VLOOKUP(A3135&amp;B3135&amp;C3135&amp;3&amp;E3135,average_median_rates_2_aptFINAL!A:P,16,FALSE)</f>
        <v>1101</v>
      </c>
      <c r="H3135">
        <f>IF(D3135&lt;=3,VLOOKUP(A3135&amp;D3135,[1]ratio_condo_family!$A:$F,6,FALSE),0)</f>
        <v>0</v>
      </c>
      <c r="I3135">
        <f>VLOOKUP(A3135&amp;3,[1]ratio_condo_family!$A:$F,6,FALSE)</f>
        <v>1.3728349462822982</v>
      </c>
      <c r="J3135">
        <f>VLOOKUP(A3135,[1]ratio_family_bedrooms!$A:$K,9,FALSE)</f>
        <v>1.0588235294117647</v>
      </c>
      <c r="K3135">
        <f>VLOOKUP(A3135,[1]ratio_family_bedrooms!$A:$K,10,FALSE)</f>
        <v>1.2222222222222223</v>
      </c>
      <c r="L3135">
        <f>VLOOKUP(A3135,[1]ratio_family_bedrooms!$A:$K,11,FALSE)</f>
        <v>1.4999999999999998</v>
      </c>
      <c r="M3135">
        <f t="shared" si="48"/>
        <v>2934.0713001926315</v>
      </c>
    </row>
    <row r="3136" spans="1:13" x14ac:dyDescent="0.2">
      <c r="A3136">
        <v>2014</v>
      </c>
      <c r="B3136">
        <v>10</v>
      </c>
      <c r="C3136" t="s">
        <v>59</v>
      </c>
      <c r="D3136">
        <v>6</v>
      </c>
      <c r="E3136" t="s">
        <v>31</v>
      </c>
      <c r="F3136" t="e">
        <f>VLOOKUP(A3136&amp;B3136&amp;C3136&amp;D3136&amp;E3136,average_median_rates_2_aptFINAL!A:P,16,FALSE)</f>
        <v>#N/A</v>
      </c>
      <c r="G3136">
        <f>VLOOKUP(A3136&amp;B3136&amp;C3136&amp;3&amp;E3136,average_median_rates_2_aptFINAL!A:P,16,FALSE)</f>
        <v>1463</v>
      </c>
      <c r="H3136">
        <f>IF(D3136&lt;=3,VLOOKUP(A3136&amp;D3136,[1]ratio_condo_family!$A:$F,6,FALSE),0)</f>
        <v>0</v>
      </c>
      <c r="I3136">
        <f>VLOOKUP(A3136&amp;3,[1]ratio_condo_family!$A:$F,6,FALSE)</f>
        <v>1.3728349462822982</v>
      </c>
      <c r="J3136">
        <f>VLOOKUP(A3136,[1]ratio_family_bedrooms!$A:$K,9,FALSE)</f>
        <v>1.0588235294117647</v>
      </c>
      <c r="K3136">
        <f>VLOOKUP(A3136,[1]ratio_family_bedrooms!$A:$K,10,FALSE)</f>
        <v>1.2222222222222223</v>
      </c>
      <c r="L3136">
        <f>VLOOKUP(A3136,[1]ratio_family_bedrooms!$A:$K,11,FALSE)</f>
        <v>1.4999999999999998</v>
      </c>
      <c r="M3136">
        <f t="shared" si="48"/>
        <v>3898.7704924448863</v>
      </c>
    </row>
    <row r="3137" spans="1:13" x14ac:dyDescent="0.2">
      <c r="A3137">
        <v>2014</v>
      </c>
      <c r="B3137">
        <v>10</v>
      </c>
      <c r="C3137" t="s">
        <v>59</v>
      </c>
      <c r="D3137">
        <v>6</v>
      </c>
      <c r="E3137" t="s">
        <v>32</v>
      </c>
      <c r="F3137" t="e">
        <f>VLOOKUP(A3137&amp;B3137&amp;C3137&amp;D3137&amp;E3137,average_median_rates_2_aptFINAL!A:P,16,FALSE)</f>
        <v>#N/A</v>
      </c>
      <c r="G3137">
        <f>VLOOKUP(A3137&amp;B3137&amp;C3137&amp;3&amp;E3137,average_median_rates_2_aptFINAL!A:P,16,FALSE)</f>
        <v>1411</v>
      </c>
      <c r="H3137">
        <f>IF(D3137&lt;=3,VLOOKUP(A3137&amp;D3137,[1]ratio_condo_family!$A:$F,6,FALSE),0)</f>
        <v>0</v>
      </c>
      <c r="I3137">
        <f>VLOOKUP(A3137&amp;3,[1]ratio_condo_family!$A:$F,6,FALSE)</f>
        <v>1.3728349462822982</v>
      </c>
      <c r="J3137">
        <f>VLOOKUP(A3137,[1]ratio_family_bedrooms!$A:$K,9,FALSE)</f>
        <v>1.0588235294117647</v>
      </c>
      <c r="K3137">
        <f>VLOOKUP(A3137,[1]ratio_family_bedrooms!$A:$K,10,FALSE)</f>
        <v>1.2222222222222223</v>
      </c>
      <c r="L3137">
        <f>VLOOKUP(A3137,[1]ratio_family_bedrooms!$A:$K,11,FALSE)</f>
        <v>1.4999999999999998</v>
      </c>
      <c r="M3137">
        <f t="shared" si="48"/>
        <v>3760.1949178672144</v>
      </c>
    </row>
    <row r="3138" spans="1:13" x14ac:dyDescent="0.2">
      <c r="A3138">
        <v>2014</v>
      </c>
      <c r="B3138">
        <v>10</v>
      </c>
      <c r="C3138" t="s">
        <v>59</v>
      </c>
      <c r="D3138">
        <v>6</v>
      </c>
      <c r="E3138" t="s">
        <v>33</v>
      </c>
      <c r="F3138" t="e">
        <f>VLOOKUP(A3138&amp;B3138&amp;C3138&amp;D3138&amp;E3138,average_median_rates_2_aptFINAL!A:P,16,FALSE)</f>
        <v>#N/A</v>
      </c>
      <c r="G3138">
        <f>VLOOKUP(A3138&amp;B3138&amp;C3138&amp;3&amp;E3138,average_median_rates_2_aptFINAL!A:P,16,FALSE)</f>
        <v>2052.997444322747</v>
      </c>
      <c r="H3138">
        <f>IF(D3138&lt;=3,VLOOKUP(A3138&amp;D3138,[1]ratio_condo_family!$A:$F,6,FALSE),0)</f>
        <v>0</v>
      </c>
      <c r="I3138">
        <f>VLOOKUP(A3138&amp;3,[1]ratio_condo_family!$A:$F,6,FALSE)</f>
        <v>1.3728349462822982</v>
      </c>
      <c r="J3138">
        <f>VLOOKUP(A3138,[1]ratio_family_bedrooms!$A:$K,9,FALSE)</f>
        <v>1.0588235294117647</v>
      </c>
      <c r="K3138">
        <f>VLOOKUP(A3138,[1]ratio_family_bedrooms!$A:$K,10,FALSE)</f>
        <v>1.2222222222222223</v>
      </c>
      <c r="L3138">
        <f>VLOOKUP(A3138,[1]ratio_family_bedrooms!$A:$K,11,FALSE)</f>
        <v>1.4999999999999998</v>
      </c>
      <c r="M3138">
        <f t="shared" si="48"/>
        <v>5471.0634702599382</v>
      </c>
    </row>
    <row r="3139" spans="1:13" x14ac:dyDescent="0.2">
      <c r="A3139">
        <v>2014</v>
      </c>
      <c r="B3139">
        <v>10</v>
      </c>
      <c r="C3139" t="s">
        <v>59</v>
      </c>
      <c r="D3139">
        <v>6</v>
      </c>
      <c r="E3139" t="s">
        <v>34</v>
      </c>
      <c r="F3139" t="e">
        <f>VLOOKUP(A3139&amp;B3139&amp;C3139&amp;D3139&amp;E3139,average_median_rates_2_aptFINAL!A:P,16,FALSE)</f>
        <v>#N/A</v>
      </c>
      <c r="G3139">
        <f>VLOOKUP(A3139&amp;B3139&amp;C3139&amp;3&amp;E3139,average_median_rates_2_aptFINAL!A:P,16,FALSE)</f>
        <v>1511</v>
      </c>
      <c r="H3139">
        <f>IF(D3139&lt;=3,VLOOKUP(A3139&amp;D3139,[1]ratio_condo_family!$A:$F,6,FALSE),0)</f>
        <v>0</v>
      </c>
      <c r="I3139">
        <f>VLOOKUP(A3139&amp;3,[1]ratio_condo_family!$A:$F,6,FALSE)</f>
        <v>1.3728349462822982</v>
      </c>
      <c r="J3139">
        <f>VLOOKUP(A3139,[1]ratio_family_bedrooms!$A:$K,9,FALSE)</f>
        <v>1.0588235294117647</v>
      </c>
      <c r="K3139">
        <f>VLOOKUP(A3139,[1]ratio_family_bedrooms!$A:$K,10,FALSE)</f>
        <v>1.2222222222222223</v>
      </c>
      <c r="L3139">
        <f>VLOOKUP(A3139,[1]ratio_family_bedrooms!$A:$K,11,FALSE)</f>
        <v>1.4999999999999998</v>
      </c>
      <c r="M3139">
        <f t="shared" ref="M3139:M3202" si="49">IF(D3139&lt;=3,F3139*H3139,IF(D3139=4,G3139*I3139*J3139,IF(D3139=5,G3139*I3139*J3139*K3139,IF(D3139=6,G3139*I3139*J3139*K3139*L3139,0))))</f>
        <v>4026.6864074396603</v>
      </c>
    </row>
    <row r="3140" spans="1:13" x14ac:dyDescent="0.2">
      <c r="A3140">
        <v>2014</v>
      </c>
      <c r="B3140">
        <v>10</v>
      </c>
      <c r="C3140" t="s">
        <v>59</v>
      </c>
      <c r="D3140">
        <v>6</v>
      </c>
      <c r="E3140" t="s">
        <v>35</v>
      </c>
      <c r="F3140" t="e">
        <f>VLOOKUP(A3140&amp;B3140&amp;C3140&amp;D3140&amp;E3140,average_median_rates_2_aptFINAL!A:P,16,FALSE)</f>
        <v>#N/A</v>
      </c>
      <c r="G3140">
        <f>VLOOKUP(A3140&amp;B3140&amp;C3140&amp;3&amp;E3140,average_median_rates_2_aptFINAL!A:P,16,FALSE)</f>
        <v>3787</v>
      </c>
      <c r="H3140">
        <f>IF(D3140&lt;=3,VLOOKUP(A3140&amp;D3140,[1]ratio_condo_family!$A:$F,6,FALSE),0)</f>
        <v>0</v>
      </c>
      <c r="I3140">
        <f>VLOOKUP(A3140&amp;3,[1]ratio_condo_family!$A:$F,6,FALSE)</f>
        <v>1.3728349462822982</v>
      </c>
      <c r="J3140">
        <f>VLOOKUP(A3140,[1]ratio_family_bedrooms!$A:$K,9,FALSE)</f>
        <v>1.0588235294117647</v>
      </c>
      <c r="K3140">
        <f>VLOOKUP(A3140,[1]ratio_family_bedrooms!$A:$K,10,FALSE)</f>
        <v>1.2222222222222223</v>
      </c>
      <c r="L3140">
        <f>VLOOKUP(A3140,[1]ratio_family_bedrooms!$A:$K,11,FALSE)</f>
        <v>1.4999999999999998</v>
      </c>
      <c r="M3140">
        <f t="shared" si="49"/>
        <v>10092.032710108533</v>
      </c>
    </row>
    <row r="3141" spans="1:13" x14ac:dyDescent="0.2">
      <c r="A3141">
        <v>2014</v>
      </c>
      <c r="B3141">
        <v>10</v>
      </c>
      <c r="C3141" t="s">
        <v>59</v>
      </c>
      <c r="D3141">
        <v>6</v>
      </c>
      <c r="E3141" t="s">
        <v>36</v>
      </c>
      <c r="F3141" t="e">
        <f>VLOOKUP(A3141&amp;B3141&amp;C3141&amp;D3141&amp;E3141,average_median_rates_2_aptFINAL!A:P,16,FALSE)</f>
        <v>#N/A</v>
      </c>
      <c r="G3141">
        <f>VLOOKUP(A3141&amp;B3141&amp;C3141&amp;3&amp;E3141,average_median_rates_2_aptFINAL!A:P,16,FALSE)</f>
        <v>1327</v>
      </c>
      <c r="H3141">
        <f>IF(D3141&lt;=3,VLOOKUP(A3141&amp;D3141,[1]ratio_condo_family!$A:$F,6,FALSE),0)</f>
        <v>0</v>
      </c>
      <c r="I3141">
        <f>VLOOKUP(A3141&amp;3,[1]ratio_condo_family!$A:$F,6,FALSE)</f>
        <v>1.3728349462822982</v>
      </c>
      <c r="J3141">
        <f>VLOOKUP(A3141,[1]ratio_family_bedrooms!$A:$K,9,FALSE)</f>
        <v>1.0588235294117647</v>
      </c>
      <c r="K3141">
        <f>VLOOKUP(A3141,[1]ratio_family_bedrooms!$A:$K,10,FALSE)</f>
        <v>1.2222222222222223</v>
      </c>
      <c r="L3141">
        <f>VLOOKUP(A3141,[1]ratio_family_bedrooms!$A:$K,11,FALSE)</f>
        <v>1.4999999999999998</v>
      </c>
      <c r="M3141">
        <f t="shared" si="49"/>
        <v>3536.3420666263601</v>
      </c>
    </row>
    <row r="3142" spans="1:13" x14ac:dyDescent="0.2">
      <c r="A3142">
        <v>2014</v>
      </c>
      <c r="B3142">
        <v>10</v>
      </c>
      <c r="C3142" t="s">
        <v>59</v>
      </c>
      <c r="D3142">
        <v>6</v>
      </c>
      <c r="E3142" t="s">
        <v>37</v>
      </c>
      <c r="F3142" t="e">
        <f>VLOOKUP(A3142&amp;B3142&amp;C3142&amp;D3142&amp;E3142,average_median_rates_2_aptFINAL!A:P,16,FALSE)</f>
        <v>#N/A</v>
      </c>
      <c r="G3142">
        <f>VLOOKUP(A3142&amp;B3142&amp;C3142&amp;3&amp;E3142,average_median_rates_2_aptFINAL!A:P,16,FALSE)</f>
        <v>1173</v>
      </c>
      <c r="H3142">
        <f>IF(D3142&lt;=3,VLOOKUP(A3142&amp;D3142,[1]ratio_condo_family!$A:$F,6,FALSE),0)</f>
        <v>0</v>
      </c>
      <c r="I3142">
        <f>VLOOKUP(A3142&amp;3,[1]ratio_condo_family!$A:$F,6,FALSE)</f>
        <v>1.3728349462822982</v>
      </c>
      <c r="J3142">
        <f>VLOOKUP(A3142,[1]ratio_family_bedrooms!$A:$K,9,FALSE)</f>
        <v>1.0588235294117647</v>
      </c>
      <c r="K3142">
        <f>VLOOKUP(A3142,[1]ratio_family_bedrooms!$A:$K,10,FALSE)</f>
        <v>1.2222222222222223</v>
      </c>
      <c r="L3142">
        <f>VLOOKUP(A3142,[1]ratio_family_bedrooms!$A:$K,11,FALSE)</f>
        <v>1.4999999999999998</v>
      </c>
      <c r="M3142">
        <f t="shared" si="49"/>
        <v>3125.9451726847929</v>
      </c>
    </row>
    <row r="3143" spans="1:13" x14ac:dyDescent="0.2">
      <c r="A3143">
        <v>2014</v>
      </c>
      <c r="B3143">
        <v>10</v>
      </c>
      <c r="C3143" t="s">
        <v>59</v>
      </c>
      <c r="D3143">
        <v>6</v>
      </c>
      <c r="E3143" t="s">
        <v>38</v>
      </c>
      <c r="F3143" t="e">
        <f>VLOOKUP(A3143&amp;B3143&amp;C3143&amp;D3143&amp;E3143,average_median_rates_2_aptFINAL!A:P,16,FALSE)</f>
        <v>#N/A</v>
      </c>
      <c r="G3143">
        <f>VLOOKUP(A3143&amp;B3143&amp;C3143&amp;3&amp;E3143,average_median_rates_2_aptFINAL!A:P,16,FALSE)</f>
        <v>1074</v>
      </c>
      <c r="H3143">
        <f>IF(D3143&lt;=3,VLOOKUP(A3143&amp;D3143,[1]ratio_condo_family!$A:$F,6,FALSE),0)</f>
        <v>0</v>
      </c>
      <c r="I3143">
        <f>VLOOKUP(A3143&amp;3,[1]ratio_condo_family!$A:$F,6,FALSE)</f>
        <v>1.3728349462822982</v>
      </c>
      <c r="J3143">
        <f>VLOOKUP(A3143,[1]ratio_family_bedrooms!$A:$K,9,FALSE)</f>
        <v>1.0588235294117647</v>
      </c>
      <c r="K3143">
        <f>VLOOKUP(A3143,[1]ratio_family_bedrooms!$A:$K,10,FALSE)</f>
        <v>1.2222222222222223</v>
      </c>
      <c r="L3143">
        <f>VLOOKUP(A3143,[1]ratio_family_bedrooms!$A:$K,11,FALSE)</f>
        <v>1.4999999999999998</v>
      </c>
      <c r="M3143">
        <f t="shared" si="49"/>
        <v>2862.1185980080709</v>
      </c>
    </row>
    <row r="3144" spans="1:13" x14ac:dyDescent="0.2">
      <c r="A3144">
        <v>2014</v>
      </c>
      <c r="B3144">
        <v>10</v>
      </c>
      <c r="C3144" t="s">
        <v>59</v>
      </c>
      <c r="D3144">
        <v>6</v>
      </c>
      <c r="E3144" t="s">
        <v>39</v>
      </c>
      <c r="F3144" t="e">
        <f>VLOOKUP(A3144&amp;B3144&amp;C3144&amp;D3144&amp;E3144,average_median_rates_2_aptFINAL!A:P,16,FALSE)</f>
        <v>#N/A</v>
      </c>
      <c r="G3144">
        <f>VLOOKUP(A3144&amp;B3144&amp;C3144&amp;3&amp;E3144,average_median_rates_2_aptFINAL!A:P,16,FALSE)</f>
        <v>1349.6487769258852</v>
      </c>
      <c r="H3144">
        <f>IF(D3144&lt;=3,VLOOKUP(A3144&amp;D3144,[1]ratio_condo_family!$A:$F,6,FALSE),0)</f>
        <v>0</v>
      </c>
      <c r="I3144">
        <f>VLOOKUP(A3144&amp;3,[1]ratio_condo_family!$A:$F,6,FALSE)</f>
        <v>1.3728349462822982</v>
      </c>
      <c r="J3144">
        <f>VLOOKUP(A3144,[1]ratio_family_bedrooms!$A:$K,9,FALSE)</f>
        <v>1.0588235294117647</v>
      </c>
      <c r="K3144">
        <f>VLOOKUP(A3144,[1]ratio_family_bedrooms!$A:$K,10,FALSE)</f>
        <v>1.2222222222222223</v>
      </c>
      <c r="L3144">
        <f>VLOOKUP(A3144,[1]ratio_family_bedrooms!$A:$K,11,FALSE)</f>
        <v>1.4999999999999998</v>
      </c>
      <c r="M3144">
        <f t="shared" si="49"/>
        <v>3596.6991296260917</v>
      </c>
    </row>
    <row r="3145" spans="1:13" x14ac:dyDescent="0.2">
      <c r="A3145">
        <v>2014</v>
      </c>
      <c r="B3145">
        <v>10</v>
      </c>
      <c r="C3145" t="s">
        <v>59</v>
      </c>
      <c r="D3145">
        <v>6</v>
      </c>
      <c r="E3145" t="s">
        <v>40</v>
      </c>
      <c r="F3145" t="e">
        <f>VLOOKUP(A3145&amp;B3145&amp;C3145&amp;D3145&amp;E3145,average_median_rates_2_aptFINAL!A:P,16,FALSE)</f>
        <v>#N/A</v>
      </c>
      <c r="G3145">
        <f>VLOOKUP(A3145&amp;B3145&amp;C3145&amp;3&amp;E3145,average_median_rates_2_aptFINAL!A:P,16,FALSE)</f>
        <v>1114</v>
      </c>
      <c r="H3145">
        <f>IF(D3145&lt;=3,VLOOKUP(A3145&amp;D3145,[1]ratio_condo_family!$A:$F,6,FALSE),0)</f>
        <v>0</v>
      </c>
      <c r="I3145">
        <f>VLOOKUP(A3145&amp;3,[1]ratio_condo_family!$A:$F,6,FALSE)</f>
        <v>1.3728349462822982</v>
      </c>
      <c r="J3145">
        <f>VLOOKUP(A3145,[1]ratio_family_bedrooms!$A:$K,9,FALSE)</f>
        <v>1.0588235294117647</v>
      </c>
      <c r="K3145">
        <f>VLOOKUP(A3145,[1]ratio_family_bedrooms!$A:$K,10,FALSE)</f>
        <v>1.2222222222222223</v>
      </c>
      <c r="L3145">
        <f>VLOOKUP(A3145,[1]ratio_family_bedrooms!$A:$K,11,FALSE)</f>
        <v>1.4999999999999998</v>
      </c>
      <c r="M3145">
        <f t="shared" si="49"/>
        <v>2968.7151938370498</v>
      </c>
    </row>
    <row r="3146" spans="1:13" x14ac:dyDescent="0.2">
      <c r="A3146">
        <v>2014</v>
      </c>
      <c r="B3146">
        <v>10</v>
      </c>
      <c r="C3146" t="s">
        <v>59</v>
      </c>
      <c r="D3146">
        <v>6</v>
      </c>
      <c r="E3146" t="s">
        <v>41</v>
      </c>
      <c r="F3146" t="e">
        <f>VLOOKUP(A3146&amp;B3146&amp;C3146&amp;D3146&amp;E3146,average_median_rates_2_aptFINAL!A:P,16,FALSE)</f>
        <v>#N/A</v>
      </c>
      <c r="G3146">
        <f>VLOOKUP(A3146&amp;B3146&amp;C3146&amp;3&amp;E3146,average_median_rates_2_aptFINAL!A:P,16,FALSE)</f>
        <v>1184</v>
      </c>
      <c r="H3146">
        <f>IF(D3146&lt;=3,VLOOKUP(A3146&amp;D3146,[1]ratio_condo_family!$A:$F,6,FALSE),0)</f>
        <v>0</v>
      </c>
      <c r="I3146">
        <f>VLOOKUP(A3146&amp;3,[1]ratio_condo_family!$A:$F,6,FALSE)</f>
        <v>1.3728349462822982</v>
      </c>
      <c r="J3146">
        <f>VLOOKUP(A3146,[1]ratio_family_bedrooms!$A:$K,9,FALSE)</f>
        <v>1.0588235294117647</v>
      </c>
      <c r="K3146">
        <f>VLOOKUP(A3146,[1]ratio_family_bedrooms!$A:$K,10,FALSE)</f>
        <v>1.2222222222222223</v>
      </c>
      <c r="L3146">
        <f>VLOOKUP(A3146,[1]ratio_family_bedrooms!$A:$K,11,FALSE)</f>
        <v>1.4999999999999998</v>
      </c>
      <c r="M3146">
        <f t="shared" si="49"/>
        <v>3155.2592365377618</v>
      </c>
    </row>
    <row r="3147" spans="1:13" x14ac:dyDescent="0.2">
      <c r="A3147">
        <v>2014</v>
      </c>
      <c r="B3147">
        <v>10</v>
      </c>
      <c r="C3147" t="s">
        <v>59</v>
      </c>
      <c r="D3147">
        <v>6</v>
      </c>
      <c r="E3147" t="s">
        <v>42</v>
      </c>
      <c r="F3147" t="e">
        <f>VLOOKUP(A3147&amp;B3147&amp;C3147&amp;D3147&amp;E3147,average_median_rates_2_aptFINAL!A:P,16,FALSE)</f>
        <v>#N/A</v>
      </c>
      <c r="G3147">
        <f>VLOOKUP(A3147&amp;B3147&amp;C3147&amp;3&amp;E3147,average_median_rates_2_aptFINAL!A:P,16,FALSE)</f>
        <v>1072</v>
      </c>
      <c r="H3147">
        <f>IF(D3147&lt;=3,VLOOKUP(A3147&amp;D3147,[1]ratio_condo_family!$A:$F,6,FALSE),0)</f>
        <v>0</v>
      </c>
      <c r="I3147">
        <f>VLOOKUP(A3147&amp;3,[1]ratio_condo_family!$A:$F,6,FALSE)</f>
        <v>1.3728349462822982</v>
      </c>
      <c r="J3147">
        <f>VLOOKUP(A3147,[1]ratio_family_bedrooms!$A:$K,9,FALSE)</f>
        <v>1.0588235294117647</v>
      </c>
      <c r="K3147">
        <f>VLOOKUP(A3147,[1]ratio_family_bedrooms!$A:$K,10,FALSE)</f>
        <v>1.2222222222222223</v>
      </c>
      <c r="L3147">
        <f>VLOOKUP(A3147,[1]ratio_family_bedrooms!$A:$K,11,FALSE)</f>
        <v>1.4999999999999998</v>
      </c>
      <c r="M3147">
        <f t="shared" si="49"/>
        <v>2856.788768216622</v>
      </c>
    </row>
    <row r="3148" spans="1:13" x14ac:dyDescent="0.2">
      <c r="A3148">
        <v>2014</v>
      </c>
      <c r="B3148">
        <v>10</v>
      </c>
      <c r="C3148" t="s">
        <v>59</v>
      </c>
      <c r="D3148">
        <v>6</v>
      </c>
      <c r="E3148" t="s">
        <v>43</v>
      </c>
      <c r="F3148" t="e">
        <f>VLOOKUP(A3148&amp;B3148&amp;C3148&amp;D3148&amp;E3148,average_median_rates_2_aptFINAL!A:P,16,FALSE)</f>
        <v>#N/A</v>
      </c>
      <c r="G3148">
        <f>VLOOKUP(A3148&amp;B3148&amp;C3148&amp;3&amp;E3148,average_median_rates_2_aptFINAL!A:P,16,FALSE)</f>
        <v>1542</v>
      </c>
      <c r="H3148">
        <f>IF(D3148&lt;=3,VLOOKUP(A3148&amp;D3148,[1]ratio_condo_family!$A:$F,6,FALSE),0)</f>
        <v>0</v>
      </c>
      <c r="I3148">
        <f>VLOOKUP(A3148&amp;3,[1]ratio_condo_family!$A:$F,6,FALSE)</f>
        <v>1.3728349462822982</v>
      </c>
      <c r="J3148">
        <f>VLOOKUP(A3148,[1]ratio_family_bedrooms!$A:$K,9,FALSE)</f>
        <v>1.0588235294117647</v>
      </c>
      <c r="K3148">
        <f>VLOOKUP(A3148,[1]ratio_family_bedrooms!$A:$K,10,FALSE)</f>
        <v>1.2222222222222223</v>
      </c>
      <c r="L3148">
        <f>VLOOKUP(A3148,[1]ratio_family_bedrooms!$A:$K,11,FALSE)</f>
        <v>1.4999999999999998</v>
      </c>
      <c r="M3148">
        <f t="shared" si="49"/>
        <v>4109.2987692071183</v>
      </c>
    </row>
    <row r="3149" spans="1:13" x14ac:dyDescent="0.2">
      <c r="A3149">
        <v>2014</v>
      </c>
      <c r="B3149">
        <v>10</v>
      </c>
      <c r="C3149" t="s">
        <v>59</v>
      </c>
      <c r="D3149">
        <v>6</v>
      </c>
      <c r="E3149" t="s">
        <v>60</v>
      </c>
      <c r="F3149" t="e">
        <f>VLOOKUP(A3149&amp;B3149&amp;C3149&amp;D3149&amp;E3149,average_median_rates_2_aptFINAL!A:P,16,FALSE)</f>
        <v>#N/A</v>
      </c>
      <c r="G3149">
        <f>VLOOKUP(A3149&amp;B3149&amp;C3149&amp;3&amp;E3149,average_median_rates_2_aptFINAL!A:P,16,FALSE)</f>
        <v>1586</v>
      </c>
      <c r="H3149">
        <f>IF(D3149&lt;=3,VLOOKUP(A3149&amp;D3149,[1]ratio_condo_family!$A:$F,6,FALSE),0)</f>
        <v>0</v>
      </c>
      <c r="I3149">
        <f>VLOOKUP(A3149&amp;3,[1]ratio_condo_family!$A:$F,6,FALSE)</f>
        <v>1.3728349462822982</v>
      </c>
      <c r="J3149">
        <f>VLOOKUP(A3149,[1]ratio_family_bedrooms!$A:$K,9,FALSE)</f>
        <v>1.0588235294117647</v>
      </c>
      <c r="K3149">
        <f>VLOOKUP(A3149,[1]ratio_family_bedrooms!$A:$K,10,FALSE)</f>
        <v>1.2222222222222223</v>
      </c>
      <c r="L3149">
        <f>VLOOKUP(A3149,[1]ratio_family_bedrooms!$A:$K,11,FALSE)</f>
        <v>1.4999999999999998</v>
      </c>
      <c r="M3149">
        <f t="shared" si="49"/>
        <v>4226.555024618995</v>
      </c>
    </row>
    <row r="3150" spans="1:13" x14ac:dyDescent="0.2">
      <c r="A3150">
        <v>2014</v>
      </c>
      <c r="B3150">
        <v>10</v>
      </c>
      <c r="C3150" t="s">
        <v>61</v>
      </c>
      <c r="D3150">
        <v>4</v>
      </c>
      <c r="E3150" t="s">
        <v>16</v>
      </c>
      <c r="F3150" t="e">
        <f>VLOOKUP(A3150&amp;B3150&amp;C3150&amp;D3150&amp;E3150,average_median_rates_2_aptFINAL!A:P,16,FALSE)</f>
        <v>#N/A</v>
      </c>
      <c r="G3150">
        <f>VLOOKUP(A3150&amp;B3150&amp;C3150&amp;3&amp;E3150,average_median_rates_2_aptFINAL!A:P,16,FALSE)</f>
        <v>2300</v>
      </c>
      <c r="H3150">
        <f>IF(D3150&lt;=3,VLOOKUP(A3150&amp;D3150,[1]ratio_condo_family!$A:$F,6,FALSE),0)</f>
        <v>0</v>
      </c>
      <c r="I3150">
        <f>VLOOKUP(A3150&amp;3,[1]ratio_condo_family!$A:$F,6,FALSE)</f>
        <v>1.3728349462822982</v>
      </c>
      <c r="J3150">
        <f>VLOOKUP(A3150,[1]ratio_family_bedrooms!$A:$K,9,FALSE)</f>
        <v>1.0588235294117647</v>
      </c>
      <c r="K3150">
        <f>VLOOKUP(A3150,[1]ratio_family_bedrooms!$A:$K,10,FALSE)</f>
        <v>1.2222222222222223</v>
      </c>
      <c r="L3150">
        <f>VLOOKUP(A3150,[1]ratio_family_bedrooms!$A:$K,11,FALSE)</f>
        <v>1.4999999999999998</v>
      </c>
      <c r="M3150">
        <f t="shared" si="49"/>
        <v>3343.2568691815968</v>
      </c>
    </row>
    <row r="3151" spans="1:13" x14ac:dyDescent="0.2">
      <c r="A3151">
        <v>2014</v>
      </c>
      <c r="B3151">
        <v>10</v>
      </c>
      <c r="C3151" t="s">
        <v>61</v>
      </c>
      <c r="D3151">
        <v>4</v>
      </c>
      <c r="E3151" t="s">
        <v>17</v>
      </c>
      <c r="F3151" t="e">
        <f>VLOOKUP(A3151&amp;B3151&amp;C3151&amp;D3151&amp;E3151,average_median_rates_2_aptFINAL!A:P,16,FALSE)</f>
        <v>#N/A</v>
      </c>
      <c r="G3151">
        <f>VLOOKUP(A3151&amp;B3151&amp;C3151&amp;3&amp;E3151,average_median_rates_2_aptFINAL!A:P,16,FALSE)</f>
        <v>1945</v>
      </c>
      <c r="H3151">
        <f>IF(D3151&lt;=3,VLOOKUP(A3151&amp;D3151,[1]ratio_condo_family!$A:$F,6,FALSE),0)</f>
        <v>0</v>
      </c>
      <c r="I3151">
        <f>VLOOKUP(A3151&amp;3,[1]ratio_condo_family!$A:$F,6,FALSE)</f>
        <v>1.3728349462822982</v>
      </c>
      <c r="J3151">
        <f>VLOOKUP(A3151,[1]ratio_family_bedrooms!$A:$K,9,FALSE)</f>
        <v>1.0588235294117647</v>
      </c>
      <c r="K3151">
        <f>VLOOKUP(A3151,[1]ratio_family_bedrooms!$A:$K,10,FALSE)</f>
        <v>1.2222222222222223</v>
      </c>
      <c r="L3151">
        <f>VLOOKUP(A3151,[1]ratio_family_bedrooms!$A:$K,11,FALSE)</f>
        <v>1.4999999999999998</v>
      </c>
      <c r="M3151">
        <f t="shared" si="49"/>
        <v>2827.2324393731328</v>
      </c>
    </row>
    <row r="3152" spans="1:13" x14ac:dyDescent="0.2">
      <c r="A3152">
        <v>2014</v>
      </c>
      <c r="B3152">
        <v>10</v>
      </c>
      <c r="C3152" t="s">
        <v>61</v>
      </c>
      <c r="D3152">
        <v>4</v>
      </c>
      <c r="E3152" t="s">
        <v>19</v>
      </c>
      <c r="F3152" t="e">
        <f>VLOOKUP(A3152&amp;B3152&amp;C3152&amp;D3152&amp;E3152,average_median_rates_2_aptFINAL!A:P,16,FALSE)</f>
        <v>#N/A</v>
      </c>
      <c r="G3152">
        <f>VLOOKUP(A3152&amp;B3152&amp;C3152&amp;3&amp;E3152,average_median_rates_2_aptFINAL!A:P,16,FALSE)</f>
        <v>1990</v>
      </c>
      <c r="H3152">
        <f>IF(D3152&lt;=3,VLOOKUP(A3152&amp;D3152,[1]ratio_condo_family!$A:$F,6,FALSE),0)</f>
        <v>0</v>
      </c>
      <c r="I3152">
        <f>VLOOKUP(A3152&amp;3,[1]ratio_condo_family!$A:$F,6,FALSE)</f>
        <v>1.3728349462822982</v>
      </c>
      <c r="J3152">
        <f>VLOOKUP(A3152,[1]ratio_family_bedrooms!$A:$K,9,FALSE)</f>
        <v>1.0588235294117647</v>
      </c>
      <c r="K3152">
        <f>VLOOKUP(A3152,[1]ratio_family_bedrooms!$A:$K,10,FALSE)</f>
        <v>1.2222222222222223</v>
      </c>
      <c r="L3152">
        <f>VLOOKUP(A3152,[1]ratio_family_bedrooms!$A:$K,11,FALSE)</f>
        <v>1.4999999999999998</v>
      </c>
      <c r="M3152">
        <f t="shared" si="49"/>
        <v>2892.6439868136422</v>
      </c>
    </row>
    <row r="3153" spans="1:13" x14ac:dyDescent="0.2">
      <c r="A3153">
        <v>2014</v>
      </c>
      <c r="B3153">
        <v>10</v>
      </c>
      <c r="C3153" t="s">
        <v>61</v>
      </c>
      <c r="D3153">
        <v>4</v>
      </c>
      <c r="E3153" t="s">
        <v>20</v>
      </c>
      <c r="F3153" t="e">
        <f>VLOOKUP(A3153&amp;B3153&amp;C3153&amp;D3153&amp;E3153,average_median_rates_2_aptFINAL!A:P,16,FALSE)</f>
        <v>#N/A</v>
      </c>
      <c r="G3153">
        <f>VLOOKUP(A3153&amp;B3153&amp;C3153&amp;3&amp;E3153,average_median_rates_2_aptFINAL!A:P,16,FALSE)</f>
        <v>2350</v>
      </c>
      <c r="H3153">
        <f>IF(D3153&lt;=3,VLOOKUP(A3153&amp;D3153,[1]ratio_condo_family!$A:$F,6,FALSE),0)</f>
        <v>0</v>
      </c>
      <c r="I3153">
        <f>VLOOKUP(A3153&amp;3,[1]ratio_condo_family!$A:$F,6,FALSE)</f>
        <v>1.3728349462822982</v>
      </c>
      <c r="J3153">
        <f>VLOOKUP(A3153,[1]ratio_family_bedrooms!$A:$K,9,FALSE)</f>
        <v>1.0588235294117647</v>
      </c>
      <c r="K3153">
        <f>VLOOKUP(A3153,[1]ratio_family_bedrooms!$A:$K,10,FALSE)</f>
        <v>1.2222222222222223</v>
      </c>
      <c r="L3153">
        <f>VLOOKUP(A3153,[1]ratio_family_bedrooms!$A:$K,11,FALSE)</f>
        <v>1.4999999999999998</v>
      </c>
      <c r="M3153">
        <f t="shared" si="49"/>
        <v>3415.9363663377185</v>
      </c>
    </row>
    <row r="3154" spans="1:13" x14ac:dyDescent="0.2">
      <c r="A3154">
        <v>2014</v>
      </c>
      <c r="B3154">
        <v>10</v>
      </c>
      <c r="C3154" t="s">
        <v>61</v>
      </c>
      <c r="D3154">
        <v>4</v>
      </c>
      <c r="E3154" t="s">
        <v>21</v>
      </c>
      <c r="F3154" t="e">
        <f>VLOOKUP(A3154&amp;B3154&amp;C3154&amp;D3154&amp;E3154,average_median_rates_2_aptFINAL!A:P,16,FALSE)</f>
        <v>#N/A</v>
      </c>
      <c r="G3154">
        <f>VLOOKUP(A3154&amp;B3154&amp;C3154&amp;3&amp;E3154,average_median_rates_2_aptFINAL!A:P,16,FALSE)</f>
        <v>2300</v>
      </c>
      <c r="H3154">
        <f>IF(D3154&lt;=3,VLOOKUP(A3154&amp;D3154,[1]ratio_condo_family!$A:$F,6,FALSE),0)</f>
        <v>0</v>
      </c>
      <c r="I3154">
        <f>VLOOKUP(A3154&amp;3,[1]ratio_condo_family!$A:$F,6,FALSE)</f>
        <v>1.3728349462822982</v>
      </c>
      <c r="J3154">
        <f>VLOOKUP(A3154,[1]ratio_family_bedrooms!$A:$K,9,FALSE)</f>
        <v>1.0588235294117647</v>
      </c>
      <c r="K3154">
        <f>VLOOKUP(A3154,[1]ratio_family_bedrooms!$A:$K,10,FALSE)</f>
        <v>1.2222222222222223</v>
      </c>
      <c r="L3154">
        <f>VLOOKUP(A3154,[1]ratio_family_bedrooms!$A:$K,11,FALSE)</f>
        <v>1.4999999999999998</v>
      </c>
      <c r="M3154">
        <f t="shared" si="49"/>
        <v>3343.2568691815968</v>
      </c>
    </row>
    <row r="3155" spans="1:13" x14ac:dyDescent="0.2">
      <c r="A3155">
        <v>2014</v>
      </c>
      <c r="B3155">
        <v>10</v>
      </c>
      <c r="C3155" t="s">
        <v>61</v>
      </c>
      <c r="D3155">
        <v>4</v>
      </c>
      <c r="E3155" t="s">
        <v>23</v>
      </c>
      <c r="F3155" t="e">
        <f>VLOOKUP(A3155&amp;B3155&amp;C3155&amp;D3155&amp;E3155,average_median_rates_2_aptFINAL!A:P,16,FALSE)</f>
        <v>#N/A</v>
      </c>
      <c r="G3155">
        <f>VLOOKUP(A3155&amp;B3155&amp;C3155&amp;3&amp;E3155,average_median_rates_2_aptFINAL!A:P,16,FALSE)</f>
        <v>1300</v>
      </c>
      <c r="H3155">
        <f>IF(D3155&lt;=3,VLOOKUP(A3155&amp;D3155,[1]ratio_condo_family!$A:$F,6,FALSE),0)</f>
        <v>0</v>
      </c>
      <c r="I3155">
        <f>VLOOKUP(A3155&amp;3,[1]ratio_condo_family!$A:$F,6,FALSE)</f>
        <v>1.3728349462822982</v>
      </c>
      <c r="J3155">
        <f>VLOOKUP(A3155,[1]ratio_family_bedrooms!$A:$K,9,FALSE)</f>
        <v>1.0588235294117647</v>
      </c>
      <c r="K3155">
        <f>VLOOKUP(A3155,[1]ratio_family_bedrooms!$A:$K,10,FALSE)</f>
        <v>1.2222222222222223</v>
      </c>
      <c r="L3155">
        <f>VLOOKUP(A3155,[1]ratio_family_bedrooms!$A:$K,11,FALSE)</f>
        <v>1.4999999999999998</v>
      </c>
      <c r="M3155">
        <f t="shared" si="49"/>
        <v>1889.6669260591634</v>
      </c>
    </row>
    <row r="3156" spans="1:13" x14ac:dyDescent="0.2">
      <c r="A3156">
        <v>2014</v>
      </c>
      <c r="B3156">
        <v>10</v>
      </c>
      <c r="C3156" t="s">
        <v>61</v>
      </c>
      <c r="D3156">
        <v>4</v>
      </c>
      <c r="E3156" t="s">
        <v>24</v>
      </c>
      <c r="F3156" t="e">
        <f>VLOOKUP(A3156&amp;B3156&amp;C3156&amp;D3156&amp;E3156,average_median_rates_2_aptFINAL!A:P,16,FALSE)</f>
        <v>#N/A</v>
      </c>
      <c r="G3156">
        <f>VLOOKUP(A3156&amp;B3156&amp;C3156&amp;3&amp;E3156,average_median_rates_2_aptFINAL!A:P,16,FALSE)</f>
        <v>1500</v>
      </c>
      <c r="H3156">
        <f>IF(D3156&lt;=3,VLOOKUP(A3156&amp;D3156,[1]ratio_condo_family!$A:$F,6,FALSE),0)</f>
        <v>0</v>
      </c>
      <c r="I3156">
        <f>VLOOKUP(A3156&amp;3,[1]ratio_condo_family!$A:$F,6,FALSE)</f>
        <v>1.3728349462822982</v>
      </c>
      <c r="J3156">
        <f>VLOOKUP(A3156,[1]ratio_family_bedrooms!$A:$K,9,FALSE)</f>
        <v>1.0588235294117647</v>
      </c>
      <c r="K3156">
        <f>VLOOKUP(A3156,[1]ratio_family_bedrooms!$A:$K,10,FALSE)</f>
        <v>1.2222222222222223</v>
      </c>
      <c r="L3156">
        <f>VLOOKUP(A3156,[1]ratio_family_bedrooms!$A:$K,11,FALSE)</f>
        <v>1.4999999999999998</v>
      </c>
      <c r="M3156">
        <f t="shared" si="49"/>
        <v>2180.3849146836501</v>
      </c>
    </row>
    <row r="3157" spans="1:13" x14ac:dyDescent="0.2">
      <c r="A3157">
        <v>2014</v>
      </c>
      <c r="B3157">
        <v>10</v>
      </c>
      <c r="C3157" t="s">
        <v>61</v>
      </c>
      <c r="D3157">
        <v>4</v>
      </c>
      <c r="E3157" t="s">
        <v>25</v>
      </c>
      <c r="F3157" t="e">
        <f>VLOOKUP(A3157&amp;B3157&amp;C3157&amp;D3157&amp;E3157,average_median_rates_2_aptFINAL!A:P,16,FALSE)</f>
        <v>#N/A</v>
      </c>
      <c r="G3157">
        <f>VLOOKUP(A3157&amp;B3157&amp;C3157&amp;3&amp;E3157,average_median_rates_2_aptFINAL!A:P,16,FALSE)</f>
        <v>1272</v>
      </c>
      <c r="H3157">
        <f>IF(D3157&lt;=3,VLOOKUP(A3157&amp;D3157,[1]ratio_condo_family!$A:$F,6,FALSE),0)</f>
        <v>0</v>
      </c>
      <c r="I3157">
        <f>VLOOKUP(A3157&amp;3,[1]ratio_condo_family!$A:$F,6,FALSE)</f>
        <v>1.3728349462822982</v>
      </c>
      <c r="J3157">
        <f>VLOOKUP(A3157,[1]ratio_family_bedrooms!$A:$K,9,FALSE)</f>
        <v>1.0588235294117647</v>
      </c>
      <c r="K3157">
        <f>VLOOKUP(A3157,[1]ratio_family_bedrooms!$A:$K,10,FALSE)</f>
        <v>1.2222222222222223</v>
      </c>
      <c r="L3157">
        <f>VLOOKUP(A3157,[1]ratio_family_bedrooms!$A:$K,11,FALSE)</f>
        <v>1.4999999999999998</v>
      </c>
      <c r="M3157">
        <f t="shared" si="49"/>
        <v>1848.9664076517352</v>
      </c>
    </row>
    <row r="3158" spans="1:13" x14ac:dyDescent="0.2">
      <c r="A3158">
        <v>2014</v>
      </c>
      <c r="B3158">
        <v>10</v>
      </c>
      <c r="C3158" t="s">
        <v>61</v>
      </c>
      <c r="D3158">
        <v>4</v>
      </c>
      <c r="E3158" t="s">
        <v>26</v>
      </c>
      <c r="F3158" t="e">
        <f>VLOOKUP(A3158&amp;B3158&amp;C3158&amp;D3158&amp;E3158,average_median_rates_2_aptFINAL!A:P,16,FALSE)</f>
        <v>#N/A</v>
      </c>
      <c r="G3158">
        <f>VLOOKUP(A3158&amp;B3158&amp;C3158&amp;3&amp;E3158,average_median_rates_2_aptFINAL!A:P,16,FALSE)</f>
        <v>1215</v>
      </c>
      <c r="H3158">
        <f>IF(D3158&lt;=3,VLOOKUP(A3158&amp;D3158,[1]ratio_condo_family!$A:$F,6,FALSE),0)</f>
        <v>0</v>
      </c>
      <c r="I3158">
        <f>VLOOKUP(A3158&amp;3,[1]ratio_condo_family!$A:$F,6,FALSE)</f>
        <v>1.3728349462822982</v>
      </c>
      <c r="J3158">
        <f>VLOOKUP(A3158,[1]ratio_family_bedrooms!$A:$K,9,FALSE)</f>
        <v>1.0588235294117647</v>
      </c>
      <c r="K3158">
        <f>VLOOKUP(A3158,[1]ratio_family_bedrooms!$A:$K,10,FALSE)</f>
        <v>1.2222222222222223</v>
      </c>
      <c r="L3158">
        <f>VLOOKUP(A3158,[1]ratio_family_bedrooms!$A:$K,11,FALSE)</f>
        <v>1.4999999999999998</v>
      </c>
      <c r="M3158">
        <f t="shared" si="49"/>
        <v>1766.1117808937565</v>
      </c>
    </row>
    <row r="3159" spans="1:13" x14ac:dyDescent="0.2">
      <c r="A3159">
        <v>2014</v>
      </c>
      <c r="B3159">
        <v>10</v>
      </c>
      <c r="C3159" t="s">
        <v>61</v>
      </c>
      <c r="D3159">
        <v>4</v>
      </c>
      <c r="E3159" t="s">
        <v>27</v>
      </c>
      <c r="F3159" t="e">
        <f>VLOOKUP(A3159&amp;B3159&amp;C3159&amp;D3159&amp;E3159,average_median_rates_2_aptFINAL!A:P,16,FALSE)</f>
        <v>#N/A</v>
      </c>
      <c r="G3159">
        <f>VLOOKUP(A3159&amp;B3159&amp;C3159&amp;3&amp;E3159,average_median_rates_2_aptFINAL!A:P,16,FALSE)</f>
        <v>2500</v>
      </c>
      <c r="H3159">
        <f>IF(D3159&lt;=3,VLOOKUP(A3159&amp;D3159,[1]ratio_condo_family!$A:$F,6,FALSE),0)</f>
        <v>0</v>
      </c>
      <c r="I3159">
        <f>VLOOKUP(A3159&amp;3,[1]ratio_condo_family!$A:$F,6,FALSE)</f>
        <v>1.3728349462822982</v>
      </c>
      <c r="J3159">
        <f>VLOOKUP(A3159,[1]ratio_family_bedrooms!$A:$K,9,FALSE)</f>
        <v>1.0588235294117647</v>
      </c>
      <c r="K3159">
        <f>VLOOKUP(A3159,[1]ratio_family_bedrooms!$A:$K,10,FALSE)</f>
        <v>1.2222222222222223</v>
      </c>
      <c r="L3159">
        <f>VLOOKUP(A3159,[1]ratio_family_bedrooms!$A:$K,11,FALSE)</f>
        <v>1.4999999999999998</v>
      </c>
      <c r="M3159">
        <f t="shared" si="49"/>
        <v>3633.9748578060835</v>
      </c>
    </row>
    <row r="3160" spans="1:13" x14ac:dyDescent="0.2">
      <c r="A3160">
        <v>2014</v>
      </c>
      <c r="B3160">
        <v>10</v>
      </c>
      <c r="C3160" t="s">
        <v>61</v>
      </c>
      <c r="D3160">
        <v>4</v>
      </c>
      <c r="E3160" t="s">
        <v>28</v>
      </c>
      <c r="F3160" t="e">
        <f>VLOOKUP(A3160&amp;B3160&amp;C3160&amp;D3160&amp;E3160,average_median_rates_2_aptFINAL!A:P,16,FALSE)</f>
        <v>#N/A</v>
      </c>
      <c r="G3160">
        <f>VLOOKUP(A3160&amp;B3160&amp;C3160&amp;3&amp;E3160,average_median_rates_2_aptFINAL!A:P,16,FALSE)</f>
        <v>1400</v>
      </c>
      <c r="H3160">
        <f>IF(D3160&lt;=3,VLOOKUP(A3160&amp;D3160,[1]ratio_condo_family!$A:$F,6,FALSE),0)</f>
        <v>0</v>
      </c>
      <c r="I3160">
        <f>VLOOKUP(A3160&amp;3,[1]ratio_condo_family!$A:$F,6,FALSE)</f>
        <v>1.3728349462822982</v>
      </c>
      <c r="J3160">
        <f>VLOOKUP(A3160,[1]ratio_family_bedrooms!$A:$K,9,FALSE)</f>
        <v>1.0588235294117647</v>
      </c>
      <c r="K3160">
        <f>VLOOKUP(A3160,[1]ratio_family_bedrooms!$A:$K,10,FALSE)</f>
        <v>1.2222222222222223</v>
      </c>
      <c r="L3160">
        <f>VLOOKUP(A3160,[1]ratio_family_bedrooms!$A:$K,11,FALSE)</f>
        <v>1.4999999999999998</v>
      </c>
      <c r="M3160">
        <f t="shared" si="49"/>
        <v>2035.0259203714068</v>
      </c>
    </row>
    <row r="3161" spans="1:13" x14ac:dyDescent="0.2">
      <c r="A3161">
        <v>2014</v>
      </c>
      <c r="B3161">
        <v>10</v>
      </c>
      <c r="C3161" t="s">
        <v>61</v>
      </c>
      <c r="D3161">
        <v>4</v>
      </c>
      <c r="E3161" t="s">
        <v>29</v>
      </c>
      <c r="F3161" t="e">
        <f>VLOOKUP(A3161&amp;B3161&amp;C3161&amp;D3161&amp;E3161,average_median_rates_2_aptFINAL!A:P,16,FALSE)</f>
        <v>#N/A</v>
      </c>
      <c r="G3161">
        <f>VLOOKUP(A3161&amp;B3161&amp;C3161&amp;3&amp;E3161,average_median_rates_2_aptFINAL!A:P,16,FALSE)</f>
        <v>1080</v>
      </c>
      <c r="H3161">
        <f>IF(D3161&lt;=3,VLOOKUP(A3161&amp;D3161,[1]ratio_condo_family!$A:$F,6,FALSE),0)</f>
        <v>0</v>
      </c>
      <c r="I3161">
        <f>VLOOKUP(A3161&amp;3,[1]ratio_condo_family!$A:$F,6,FALSE)</f>
        <v>1.3728349462822982</v>
      </c>
      <c r="J3161">
        <f>VLOOKUP(A3161,[1]ratio_family_bedrooms!$A:$K,9,FALSE)</f>
        <v>1.0588235294117647</v>
      </c>
      <c r="K3161">
        <f>VLOOKUP(A3161,[1]ratio_family_bedrooms!$A:$K,10,FALSE)</f>
        <v>1.2222222222222223</v>
      </c>
      <c r="L3161">
        <f>VLOOKUP(A3161,[1]ratio_family_bedrooms!$A:$K,11,FALSE)</f>
        <v>1.4999999999999998</v>
      </c>
      <c r="M3161">
        <f t="shared" si="49"/>
        <v>1569.877138572228</v>
      </c>
    </row>
    <row r="3162" spans="1:13" x14ac:dyDescent="0.2">
      <c r="A3162">
        <v>2014</v>
      </c>
      <c r="B3162">
        <v>10</v>
      </c>
      <c r="C3162" t="s">
        <v>61</v>
      </c>
      <c r="D3162">
        <v>4</v>
      </c>
      <c r="E3162" t="s">
        <v>31</v>
      </c>
      <c r="F3162" t="e">
        <f>VLOOKUP(A3162&amp;B3162&amp;C3162&amp;D3162&amp;E3162,average_median_rates_2_aptFINAL!A:P,16,FALSE)</f>
        <v>#N/A</v>
      </c>
      <c r="G3162">
        <f>VLOOKUP(A3162&amp;B3162&amp;C3162&amp;3&amp;E3162,average_median_rates_2_aptFINAL!A:P,16,FALSE)</f>
        <v>1275</v>
      </c>
      <c r="H3162">
        <f>IF(D3162&lt;=3,VLOOKUP(A3162&amp;D3162,[1]ratio_condo_family!$A:$F,6,FALSE),0)</f>
        <v>0</v>
      </c>
      <c r="I3162">
        <f>VLOOKUP(A3162&amp;3,[1]ratio_condo_family!$A:$F,6,FALSE)</f>
        <v>1.3728349462822982</v>
      </c>
      <c r="J3162">
        <f>VLOOKUP(A3162,[1]ratio_family_bedrooms!$A:$K,9,FALSE)</f>
        <v>1.0588235294117647</v>
      </c>
      <c r="K3162">
        <f>VLOOKUP(A3162,[1]ratio_family_bedrooms!$A:$K,10,FALSE)</f>
        <v>1.2222222222222223</v>
      </c>
      <c r="L3162">
        <f>VLOOKUP(A3162,[1]ratio_family_bedrooms!$A:$K,11,FALSE)</f>
        <v>1.4999999999999998</v>
      </c>
      <c r="M3162">
        <f t="shared" si="49"/>
        <v>1853.3271774811026</v>
      </c>
    </row>
    <row r="3163" spans="1:13" x14ac:dyDescent="0.2">
      <c r="A3163">
        <v>2014</v>
      </c>
      <c r="B3163">
        <v>10</v>
      </c>
      <c r="C3163" t="s">
        <v>61</v>
      </c>
      <c r="D3163">
        <v>4</v>
      </c>
      <c r="E3163" t="s">
        <v>32</v>
      </c>
      <c r="F3163" t="e">
        <f>VLOOKUP(A3163&amp;B3163&amp;C3163&amp;D3163&amp;E3163,average_median_rates_2_aptFINAL!A:P,16,FALSE)</f>
        <v>#N/A</v>
      </c>
      <c r="G3163">
        <f>VLOOKUP(A3163&amp;B3163&amp;C3163&amp;3&amp;E3163,average_median_rates_2_aptFINAL!A:P,16,FALSE)</f>
        <v>1400</v>
      </c>
      <c r="H3163">
        <f>IF(D3163&lt;=3,VLOOKUP(A3163&amp;D3163,[1]ratio_condo_family!$A:$F,6,FALSE),0)</f>
        <v>0</v>
      </c>
      <c r="I3163">
        <f>VLOOKUP(A3163&amp;3,[1]ratio_condo_family!$A:$F,6,FALSE)</f>
        <v>1.3728349462822982</v>
      </c>
      <c r="J3163">
        <f>VLOOKUP(A3163,[1]ratio_family_bedrooms!$A:$K,9,FALSE)</f>
        <v>1.0588235294117647</v>
      </c>
      <c r="K3163">
        <f>VLOOKUP(A3163,[1]ratio_family_bedrooms!$A:$K,10,FALSE)</f>
        <v>1.2222222222222223</v>
      </c>
      <c r="L3163">
        <f>VLOOKUP(A3163,[1]ratio_family_bedrooms!$A:$K,11,FALSE)</f>
        <v>1.4999999999999998</v>
      </c>
      <c r="M3163">
        <f t="shared" si="49"/>
        <v>2035.0259203714068</v>
      </c>
    </row>
    <row r="3164" spans="1:13" x14ac:dyDescent="0.2">
      <c r="A3164">
        <v>2014</v>
      </c>
      <c r="B3164">
        <v>10</v>
      </c>
      <c r="C3164" t="s">
        <v>61</v>
      </c>
      <c r="D3164">
        <v>4</v>
      </c>
      <c r="E3164" t="s">
        <v>33</v>
      </c>
      <c r="F3164" t="e">
        <f>VLOOKUP(A3164&amp;B3164&amp;C3164&amp;D3164&amp;E3164,average_median_rates_2_aptFINAL!A:P,16,FALSE)</f>
        <v>#N/A</v>
      </c>
      <c r="G3164">
        <f>VLOOKUP(A3164&amp;B3164&amp;C3164&amp;3&amp;E3164,average_median_rates_2_aptFINAL!A:P,16,FALSE)</f>
        <v>2095.7034056617345</v>
      </c>
      <c r="H3164">
        <f>IF(D3164&lt;=3,VLOOKUP(A3164&amp;D3164,[1]ratio_condo_family!$A:$F,6,FALSE),0)</f>
        <v>0</v>
      </c>
      <c r="I3164">
        <f>VLOOKUP(A3164&amp;3,[1]ratio_condo_family!$A:$F,6,FALSE)</f>
        <v>1.3728349462822982</v>
      </c>
      <c r="J3164">
        <f>VLOOKUP(A3164,[1]ratio_family_bedrooms!$A:$K,9,FALSE)</f>
        <v>1.0588235294117647</v>
      </c>
      <c r="K3164">
        <f>VLOOKUP(A3164,[1]ratio_family_bedrooms!$A:$K,10,FALSE)</f>
        <v>1.2222222222222223</v>
      </c>
      <c r="L3164">
        <f>VLOOKUP(A3164,[1]ratio_family_bedrooms!$A:$K,11,FALSE)</f>
        <v>1.4999999999999998</v>
      </c>
      <c r="M3164">
        <f t="shared" si="49"/>
        <v>3046.2933942373306</v>
      </c>
    </row>
    <row r="3165" spans="1:13" x14ac:dyDescent="0.2">
      <c r="A3165">
        <v>2014</v>
      </c>
      <c r="B3165">
        <v>10</v>
      </c>
      <c r="C3165" t="s">
        <v>61</v>
      </c>
      <c r="D3165">
        <v>4</v>
      </c>
      <c r="E3165" t="s">
        <v>34</v>
      </c>
      <c r="F3165" t="e">
        <f>VLOOKUP(A3165&amp;B3165&amp;C3165&amp;D3165&amp;E3165,average_median_rates_2_aptFINAL!A:P,16,FALSE)</f>
        <v>#N/A</v>
      </c>
      <c r="G3165">
        <f>VLOOKUP(A3165&amp;B3165&amp;C3165&amp;3&amp;E3165,average_median_rates_2_aptFINAL!A:P,16,FALSE)</f>
        <v>1520</v>
      </c>
      <c r="H3165">
        <f>IF(D3165&lt;=3,VLOOKUP(A3165&amp;D3165,[1]ratio_condo_family!$A:$F,6,FALSE),0)</f>
        <v>0</v>
      </c>
      <c r="I3165">
        <f>VLOOKUP(A3165&amp;3,[1]ratio_condo_family!$A:$F,6,FALSE)</f>
        <v>1.3728349462822982</v>
      </c>
      <c r="J3165">
        <f>VLOOKUP(A3165,[1]ratio_family_bedrooms!$A:$K,9,FALSE)</f>
        <v>1.0588235294117647</v>
      </c>
      <c r="K3165">
        <f>VLOOKUP(A3165,[1]ratio_family_bedrooms!$A:$K,10,FALSE)</f>
        <v>1.2222222222222223</v>
      </c>
      <c r="L3165">
        <f>VLOOKUP(A3165,[1]ratio_family_bedrooms!$A:$K,11,FALSE)</f>
        <v>1.4999999999999998</v>
      </c>
      <c r="M3165">
        <f t="shared" si="49"/>
        <v>2209.4567135460989</v>
      </c>
    </row>
    <row r="3166" spans="1:13" x14ac:dyDescent="0.2">
      <c r="A3166">
        <v>2014</v>
      </c>
      <c r="B3166">
        <v>10</v>
      </c>
      <c r="C3166" t="s">
        <v>61</v>
      </c>
      <c r="D3166">
        <v>4</v>
      </c>
      <c r="E3166" t="s">
        <v>35</v>
      </c>
      <c r="F3166" t="e">
        <f>VLOOKUP(A3166&amp;B3166&amp;C3166&amp;D3166&amp;E3166,average_median_rates_2_aptFINAL!A:P,16,FALSE)</f>
        <v>#N/A</v>
      </c>
      <c r="G3166">
        <f>VLOOKUP(A3166&amp;B3166&amp;C3166&amp;3&amp;E3166,average_median_rates_2_aptFINAL!A:P,16,FALSE)</f>
        <v>3750</v>
      </c>
      <c r="H3166">
        <f>IF(D3166&lt;=3,VLOOKUP(A3166&amp;D3166,[1]ratio_condo_family!$A:$F,6,FALSE),0)</f>
        <v>0</v>
      </c>
      <c r="I3166">
        <f>VLOOKUP(A3166&amp;3,[1]ratio_condo_family!$A:$F,6,FALSE)</f>
        <v>1.3728349462822982</v>
      </c>
      <c r="J3166">
        <f>VLOOKUP(A3166,[1]ratio_family_bedrooms!$A:$K,9,FALSE)</f>
        <v>1.0588235294117647</v>
      </c>
      <c r="K3166">
        <f>VLOOKUP(A3166,[1]ratio_family_bedrooms!$A:$K,10,FALSE)</f>
        <v>1.2222222222222223</v>
      </c>
      <c r="L3166">
        <f>VLOOKUP(A3166,[1]ratio_family_bedrooms!$A:$K,11,FALSE)</f>
        <v>1.4999999999999998</v>
      </c>
      <c r="M3166">
        <f t="shared" si="49"/>
        <v>5450.9622867091248</v>
      </c>
    </row>
    <row r="3167" spans="1:13" x14ac:dyDescent="0.2">
      <c r="A3167">
        <v>2014</v>
      </c>
      <c r="B3167">
        <v>10</v>
      </c>
      <c r="C3167" t="s">
        <v>61</v>
      </c>
      <c r="D3167">
        <v>4</v>
      </c>
      <c r="E3167" t="s">
        <v>36</v>
      </c>
      <c r="F3167" t="e">
        <f>VLOOKUP(A3167&amp;B3167&amp;C3167&amp;D3167&amp;E3167,average_median_rates_2_aptFINAL!A:P,16,FALSE)</f>
        <v>#N/A</v>
      </c>
      <c r="G3167">
        <f>VLOOKUP(A3167&amp;B3167&amp;C3167&amp;3&amp;E3167,average_median_rates_2_aptFINAL!A:P,16,FALSE)</f>
        <v>1263</v>
      </c>
      <c r="H3167">
        <f>IF(D3167&lt;=3,VLOOKUP(A3167&amp;D3167,[1]ratio_condo_family!$A:$F,6,FALSE),0)</f>
        <v>0</v>
      </c>
      <c r="I3167">
        <f>VLOOKUP(A3167&amp;3,[1]ratio_condo_family!$A:$F,6,FALSE)</f>
        <v>1.3728349462822982</v>
      </c>
      <c r="J3167">
        <f>VLOOKUP(A3167,[1]ratio_family_bedrooms!$A:$K,9,FALSE)</f>
        <v>1.0588235294117647</v>
      </c>
      <c r="K3167">
        <f>VLOOKUP(A3167,[1]ratio_family_bedrooms!$A:$K,10,FALSE)</f>
        <v>1.2222222222222223</v>
      </c>
      <c r="L3167">
        <f>VLOOKUP(A3167,[1]ratio_family_bedrooms!$A:$K,11,FALSE)</f>
        <v>1.4999999999999998</v>
      </c>
      <c r="M3167">
        <f t="shared" si="49"/>
        <v>1835.8840981636336</v>
      </c>
    </row>
    <row r="3168" spans="1:13" x14ac:dyDescent="0.2">
      <c r="A3168">
        <v>2014</v>
      </c>
      <c r="B3168">
        <v>10</v>
      </c>
      <c r="C3168" t="s">
        <v>61</v>
      </c>
      <c r="D3168">
        <v>4</v>
      </c>
      <c r="E3168" t="s">
        <v>37</v>
      </c>
      <c r="F3168" t="e">
        <f>VLOOKUP(A3168&amp;B3168&amp;C3168&amp;D3168&amp;E3168,average_median_rates_2_aptFINAL!A:P,16,FALSE)</f>
        <v>#N/A</v>
      </c>
      <c r="G3168">
        <f>VLOOKUP(A3168&amp;B3168&amp;C3168&amp;3&amp;E3168,average_median_rates_2_aptFINAL!A:P,16,FALSE)</f>
        <v>1073</v>
      </c>
      <c r="H3168">
        <f>IF(D3168&lt;=3,VLOOKUP(A3168&amp;D3168,[1]ratio_condo_family!$A:$F,6,FALSE),0)</f>
        <v>0</v>
      </c>
      <c r="I3168">
        <f>VLOOKUP(A3168&amp;3,[1]ratio_condo_family!$A:$F,6,FALSE)</f>
        <v>1.3728349462822982</v>
      </c>
      <c r="J3168">
        <f>VLOOKUP(A3168,[1]ratio_family_bedrooms!$A:$K,9,FALSE)</f>
        <v>1.0588235294117647</v>
      </c>
      <c r="K3168">
        <f>VLOOKUP(A3168,[1]ratio_family_bedrooms!$A:$K,10,FALSE)</f>
        <v>1.2222222222222223</v>
      </c>
      <c r="L3168">
        <f>VLOOKUP(A3168,[1]ratio_family_bedrooms!$A:$K,11,FALSE)</f>
        <v>1.4999999999999998</v>
      </c>
      <c r="M3168">
        <f t="shared" si="49"/>
        <v>1559.702008970371</v>
      </c>
    </row>
    <row r="3169" spans="1:13" x14ac:dyDescent="0.2">
      <c r="A3169">
        <v>2014</v>
      </c>
      <c r="B3169">
        <v>10</v>
      </c>
      <c r="C3169" t="s">
        <v>61</v>
      </c>
      <c r="D3169">
        <v>4</v>
      </c>
      <c r="E3169" t="s">
        <v>38</v>
      </c>
      <c r="F3169" t="e">
        <f>VLOOKUP(A3169&amp;B3169&amp;C3169&amp;D3169&amp;E3169,average_median_rates_2_aptFINAL!A:P,16,FALSE)</f>
        <v>#N/A</v>
      </c>
      <c r="G3169">
        <f>VLOOKUP(A3169&amp;B3169&amp;C3169&amp;3&amp;E3169,average_median_rates_2_aptFINAL!A:P,16,FALSE)</f>
        <v>1100</v>
      </c>
      <c r="H3169">
        <f>IF(D3169&lt;=3,VLOOKUP(A3169&amp;D3169,[1]ratio_condo_family!$A:$F,6,FALSE),0)</f>
        <v>0</v>
      </c>
      <c r="I3169">
        <f>VLOOKUP(A3169&amp;3,[1]ratio_condo_family!$A:$F,6,FALSE)</f>
        <v>1.3728349462822982</v>
      </c>
      <c r="J3169">
        <f>VLOOKUP(A3169,[1]ratio_family_bedrooms!$A:$K,9,FALSE)</f>
        <v>1.0588235294117647</v>
      </c>
      <c r="K3169">
        <f>VLOOKUP(A3169,[1]ratio_family_bedrooms!$A:$K,10,FALSE)</f>
        <v>1.2222222222222223</v>
      </c>
      <c r="L3169">
        <f>VLOOKUP(A3169,[1]ratio_family_bedrooms!$A:$K,11,FALSE)</f>
        <v>1.4999999999999998</v>
      </c>
      <c r="M3169">
        <f t="shared" si="49"/>
        <v>1598.9489374346767</v>
      </c>
    </row>
    <row r="3170" spans="1:13" x14ac:dyDescent="0.2">
      <c r="A3170">
        <v>2014</v>
      </c>
      <c r="B3170">
        <v>10</v>
      </c>
      <c r="C3170" t="s">
        <v>61</v>
      </c>
      <c r="D3170">
        <v>4</v>
      </c>
      <c r="E3170" t="s">
        <v>39</v>
      </c>
      <c r="F3170" t="e">
        <f>VLOOKUP(A3170&amp;B3170&amp;C3170&amp;D3170&amp;E3170,average_median_rates_2_aptFINAL!A:P,16,FALSE)</f>
        <v>#N/A</v>
      </c>
      <c r="G3170">
        <f>VLOOKUP(A3170&amp;B3170&amp;C3170&amp;3&amp;E3170,average_median_rates_2_aptFINAL!A:P,16,FALSE)</f>
        <v>1397.9019974134271</v>
      </c>
      <c r="H3170">
        <f>IF(D3170&lt;=3,VLOOKUP(A3170&amp;D3170,[1]ratio_condo_family!$A:$F,6,FALSE),0)</f>
        <v>0</v>
      </c>
      <c r="I3170">
        <f>VLOOKUP(A3170&amp;3,[1]ratio_condo_family!$A:$F,6,FALSE)</f>
        <v>1.3728349462822982</v>
      </c>
      <c r="J3170">
        <f>VLOOKUP(A3170,[1]ratio_family_bedrooms!$A:$K,9,FALSE)</f>
        <v>1.0588235294117647</v>
      </c>
      <c r="K3170">
        <f>VLOOKUP(A3170,[1]ratio_family_bedrooms!$A:$K,10,FALSE)</f>
        <v>1.2222222222222223</v>
      </c>
      <c r="L3170">
        <f>VLOOKUP(A3170,[1]ratio_family_bedrooms!$A:$K,11,FALSE)</f>
        <v>1.4999999999999998</v>
      </c>
      <c r="M3170">
        <f t="shared" si="49"/>
        <v>2031.9762849109195</v>
      </c>
    </row>
    <row r="3171" spans="1:13" x14ac:dyDescent="0.2">
      <c r="A3171">
        <v>2014</v>
      </c>
      <c r="B3171">
        <v>10</v>
      </c>
      <c r="C3171" t="s">
        <v>61</v>
      </c>
      <c r="D3171">
        <v>4</v>
      </c>
      <c r="E3171" t="s">
        <v>40</v>
      </c>
      <c r="F3171" t="e">
        <f>VLOOKUP(A3171&amp;B3171&amp;C3171&amp;D3171&amp;E3171,average_median_rates_2_aptFINAL!A:P,16,FALSE)</f>
        <v>#N/A</v>
      </c>
      <c r="G3171">
        <f>VLOOKUP(A3171&amp;B3171&amp;C3171&amp;3&amp;E3171,average_median_rates_2_aptFINAL!A:P,16,FALSE)</f>
        <v>1145</v>
      </c>
      <c r="H3171">
        <f>IF(D3171&lt;=3,VLOOKUP(A3171&amp;D3171,[1]ratio_condo_family!$A:$F,6,FALSE),0)</f>
        <v>0</v>
      </c>
      <c r="I3171">
        <f>VLOOKUP(A3171&amp;3,[1]ratio_condo_family!$A:$F,6,FALSE)</f>
        <v>1.3728349462822982</v>
      </c>
      <c r="J3171">
        <f>VLOOKUP(A3171,[1]ratio_family_bedrooms!$A:$K,9,FALSE)</f>
        <v>1.0588235294117647</v>
      </c>
      <c r="K3171">
        <f>VLOOKUP(A3171,[1]ratio_family_bedrooms!$A:$K,10,FALSE)</f>
        <v>1.2222222222222223</v>
      </c>
      <c r="L3171">
        <f>VLOOKUP(A3171,[1]ratio_family_bedrooms!$A:$K,11,FALSE)</f>
        <v>1.4999999999999998</v>
      </c>
      <c r="M3171">
        <f t="shared" si="49"/>
        <v>1664.3604848751863</v>
      </c>
    </row>
    <row r="3172" spans="1:13" x14ac:dyDescent="0.2">
      <c r="A3172">
        <v>2014</v>
      </c>
      <c r="B3172">
        <v>10</v>
      </c>
      <c r="C3172" t="s">
        <v>61</v>
      </c>
      <c r="D3172">
        <v>4</v>
      </c>
      <c r="E3172" t="s">
        <v>41</v>
      </c>
      <c r="F3172" t="e">
        <f>VLOOKUP(A3172&amp;B3172&amp;C3172&amp;D3172&amp;E3172,average_median_rates_2_aptFINAL!A:P,16,FALSE)</f>
        <v>#N/A</v>
      </c>
      <c r="G3172">
        <f>VLOOKUP(A3172&amp;B3172&amp;C3172&amp;3&amp;E3172,average_median_rates_2_aptFINAL!A:P,16,FALSE)</f>
        <v>1150</v>
      </c>
      <c r="H3172">
        <f>IF(D3172&lt;=3,VLOOKUP(A3172&amp;D3172,[1]ratio_condo_family!$A:$F,6,FALSE),0)</f>
        <v>0</v>
      </c>
      <c r="I3172">
        <f>VLOOKUP(A3172&amp;3,[1]ratio_condo_family!$A:$F,6,FALSE)</f>
        <v>1.3728349462822982</v>
      </c>
      <c r="J3172">
        <f>VLOOKUP(A3172,[1]ratio_family_bedrooms!$A:$K,9,FALSE)</f>
        <v>1.0588235294117647</v>
      </c>
      <c r="K3172">
        <f>VLOOKUP(A3172,[1]ratio_family_bedrooms!$A:$K,10,FALSE)</f>
        <v>1.2222222222222223</v>
      </c>
      <c r="L3172">
        <f>VLOOKUP(A3172,[1]ratio_family_bedrooms!$A:$K,11,FALSE)</f>
        <v>1.4999999999999998</v>
      </c>
      <c r="M3172">
        <f t="shared" si="49"/>
        <v>1671.6284345907984</v>
      </c>
    </row>
    <row r="3173" spans="1:13" x14ac:dyDescent="0.2">
      <c r="A3173">
        <v>2014</v>
      </c>
      <c r="B3173">
        <v>10</v>
      </c>
      <c r="C3173" t="s">
        <v>61</v>
      </c>
      <c r="D3173">
        <v>4</v>
      </c>
      <c r="E3173" t="s">
        <v>42</v>
      </c>
      <c r="F3173" t="e">
        <f>VLOOKUP(A3173&amp;B3173&amp;C3173&amp;D3173&amp;E3173,average_median_rates_2_aptFINAL!A:P,16,FALSE)</f>
        <v>#N/A</v>
      </c>
      <c r="G3173">
        <f>VLOOKUP(A3173&amp;B3173&amp;C3173&amp;3&amp;E3173,average_median_rates_2_aptFINAL!A:P,16,FALSE)</f>
        <v>1120</v>
      </c>
      <c r="H3173">
        <f>IF(D3173&lt;=3,VLOOKUP(A3173&amp;D3173,[1]ratio_condo_family!$A:$F,6,FALSE),0)</f>
        <v>0</v>
      </c>
      <c r="I3173">
        <f>VLOOKUP(A3173&amp;3,[1]ratio_condo_family!$A:$F,6,FALSE)</f>
        <v>1.3728349462822982</v>
      </c>
      <c r="J3173">
        <f>VLOOKUP(A3173,[1]ratio_family_bedrooms!$A:$K,9,FALSE)</f>
        <v>1.0588235294117647</v>
      </c>
      <c r="K3173">
        <f>VLOOKUP(A3173,[1]ratio_family_bedrooms!$A:$K,10,FALSE)</f>
        <v>1.2222222222222223</v>
      </c>
      <c r="L3173">
        <f>VLOOKUP(A3173,[1]ratio_family_bedrooms!$A:$K,11,FALSE)</f>
        <v>1.4999999999999998</v>
      </c>
      <c r="M3173">
        <f t="shared" si="49"/>
        <v>1628.0207362971255</v>
      </c>
    </row>
    <row r="3174" spans="1:13" x14ac:dyDescent="0.2">
      <c r="A3174">
        <v>2014</v>
      </c>
      <c r="B3174">
        <v>10</v>
      </c>
      <c r="C3174" t="s">
        <v>61</v>
      </c>
      <c r="D3174">
        <v>4</v>
      </c>
      <c r="E3174" t="s">
        <v>43</v>
      </c>
      <c r="F3174" t="e">
        <f>VLOOKUP(A3174&amp;B3174&amp;C3174&amp;D3174&amp;E3174,average_median_rates_2_aptFINAL!A:P,16,FALSE)</f>
        <v>#N/A</v>
      </c>
      <c r="G3174">
        <f>VLOOKUP(A3174&amp;B3174&amp;C3174&amp;3&amp;E3174,average_median_rates_2_aptFINAL!A:P,16,FALSE)</f>
        <v>1280</v>
      </c>
      <c r="H3174">
        <f>IF(D3174&lt;=3,VLOOKUP(A3174&amp;D3174,[1]ratio_condo_family!$A:$F,6,FALSE),0)</f>
        <v>0</v>
      </c>
      <c r="I3174">
        <f>VLOOKUP(A3174&amp;3,[1]ratio_condo_family!$A:$F,6,FALSE)</f>
        <v>1.3728349462822982</v>
      </c>
      <c r="J3174">
        <f>VLOOKUP(A3174,[1]ratio_family_bedrooms!$A:$K,9,FALSE)</f>
        <v>1.0588235294117647</v>
      </c>
      <c r="K3174">
        <f>VLOOKUP(A3174,[1]ratio_family_bedrooms!$A:$K,10,FALSE)</f>
        <v>1.2222222222222223</v>
      </c>
      <c r="L3174">
        <f>VLOOKUP(A3174,[1]ratio_family_bedrooms!$A:$K,11,FALSE)</f>
        <v>1.4999999999999998</v>
      </c>
      <c r="M3174">
        <f t="shared" si="49"/>
        <v>1860.5951271967147</v>
      </c>
    </row>
    <row r="3175" spans="1:13" x14ac:dyDescent="0.2">
      <c r="A3175">
        <v>2014</v>
      </c>
      <c r="B3175">
        <v>10</v>
      </c>
      <c r="C3175" t="s">
        <v>61</v>
      </c>
      <c r="D3175">
        <v>4</v>
      </c>
      <c r="E3175" t="s">
        <v>60</v>
      </c>
      <c r="F3175" t="e">
        <f>VLOOKUP(A3175&amp;B3175&amp;C3175&amp;D3175&amp;E3175,average_median_rates_2_aptFINAL!A:P,16,FALSE)</f>
        <v>#N/A</v>
      </c>
      <c r="G3175">
        <f>VLOOKUP(A3175&amp;B3175&amp;C3175&amp;3&amp;E3175,average_median_rates_2_aptFINAL!A:P,16,FALSE)</f>
        <v>1550</v>
      </c>
      <c r="H3175">
        <f>IF(D3175&lt;=3,VLOOKUP(A3175&amp;D3175,[1]ratio_condo_family!$A:$F,6,FALSE),0)</f>
        <v>0</v>
      </c>
      <c r="I3175">
        <f>VLOOKUP(A3175&amp;3,[1]ratio_condo_family!$A:$F,6,FALSE)</f>
        <v>1.3728349462822982</v>
      </c>
      <c r="J3175">
        <f>VLOOKUP(A3175,[1]ratio_family_bedrooms!$A:$K,9,FALSE)</f>
        <v>1.0588235294117647</v>
      </c>
      <c r="K3175">
        <f>VLOOKUP(A3175,[1]ratio_family_bedrooms!$A:$K,10,FALSE)</f>
        <v>1.2222222222222223</v>
      </c>
      <c r="L3175">
        <f>VLOOKUP(A3175,[1]ratio_family_bedrooms!$A:$K,11,FALSE)</f>
        <v>1.4999999999999998</v>
      </c>
      <c r="M3175">
        <f t="shared" si="49"/>
        <v>2253.0644118397718</v>
      </c>
    </row>
    <row r="3176" spans="1:13" x14ac:dyDescent="0.2">
      <c r="A3176">
        <v>2014</v>
      </c>
      <c r="B3176">
        <v>10</v>
      </c>
      <c r="C3176" t="s">
        <v>61</v>
      </c>
      <c r="D3176">
        <v>5</v>
      </c>
      <c r="E3176" t="s">
        <v>12</v>
      </c>
      <c r="F3176" t="e">
        <f>VLOOKUP(A3176&amp;B3176&amp;C3176&amp;D3176&amp;E3176,average_median_rates_2_aptFINAL!A:P,16,FALSE)</f>
        <v>#N/A</v>
      </c>
      <c r="G3176">
        <f>VLOOKUP(A3176&amp;B3176&amp;C3176&amp;3&amp;E3176,average_median_rates_2_aptFINAL!A:P,16,FALSE)</f>
        <v>2763</v>
      </c>
      <c r="H3176">
        <f>IF(D3176&lt;=3,VLOOKUP(A3176&amp;D3176,[1]ratio_condo_family!$A:$F,6,FALSE),0)</f>
        <v>0</v>
      </c>
      <c r="I3176">
        <f>VLOOKUP(A3176&amp;3,[1]ratio_condo_family!$A:$F,6,FALSE)</f>
        <v>1.3728349462822982</v>
      </c>
      <c r="J3176">
        <f>VLOOKUP(A3176,[1]ratio_family_bedrooms!$A:$K,9,FALSE)</f>
        <v>1.0588235294117647</v>
      </c>
      <c r="K3176">
        <f>VLOOKUP(A3176,[1]ratio_family_bedrooms!$A:$K,10,FALSE)</f>
        <v>1.2222222222222223</v>
      </c>
      <c r="L3176">
        <f>VLOOKUP(A3176,[1]ratio_family_bedrooms!$A:$K,11,FALSE)</f>
        <v>1.4999999999999998</v>
      </c>
      <c r="M3176">
        <f t="shared" si="49"/>
        <v>4908.773237924458</v>
      </c>
    </row>
    <row r="3177" spans="1:13" x14ac:dyDescent="0.2">
      <c r="A3177">
        <v>2014</v>
      </c>
      <c r="B3177">
        <v>10</v>
      </c>
      <c r="C3177" t="s">
        <v>61</v>
      </c>
      <c r="D3177">
        <v>5</v>
      </c>
      <c r="E3177" t="s">
        <v>16</v>
      </c>
      <c r="F3177" t="e">
        <f>VLOOKUP(A3177&amp;B3177&amp;C3177&amp;D3177&amp;E3177,average_median_rates_2_aptFINAL!A:P,16,FALSE)</f>
        <v>#N/A</v>
      </c>
      <c r="G3177">
        <f>VLOOKUP(A3177&amp;B3177&amp;C3177&amp;3&amp;E3177,average_median_rates_2_aptFINAL!A:P,16,FALSE)</f>
        <v>2300</v>
      </c>
      <c r="H3177">
        <f>IF(D3177&lt;=3,VLOOKUP(A3177&amp;D3177,[1]ratio_condo_family!$A:$F,6,FALSE),0)</f>
        <v>0</v>
      </c>
      <c r="I3177">
        <f>VLOOKUP(A3177&amp;3,[1]ratio_condo_family!$A:$F,6,FALSE)</f>
        <v>1.3728349462822982</v>
      </c>
      <c r="J3177">
        <f>VLOOKUP(A3177,[1]ratio_family_bedrooms!$A:$K,9,FALSE)</f>
        <v>1.0588235294117647</v>
      </c>
      <c r="K3177">
        <f>VLOOKUP(A3177,[1]ratio_family_bedrooms!$A:$K,10,FALSE)</f>
        <v>1.2222222222222223</v>
      </c>
      <c r="L3177">
        <f>VLOOKUP(A3177,[1]ratio_family_bedrooms!$A:$K,11,FALSE)</f>
        <v>1.4999999999999998</v>
      </c>
      <c r="M3177">
        <f t="shared" si="49"/>
        <v>4086.202840110841</v>
      </c>
    </row>
    <row r="3178" spans="1:13" x14ac:dyDescent="0.2">
      <c r="A3178">
        <v>2014</v>
      </c>
      <c r="B3178">
        <v>10</v>
      </c>
      <c r="C3178" t="s">
        <v>61</v>
      </c>
      <c r="D3178">
        <v>5</v>
      </c>
      <c r="E3178" t="s">
        <v>17</v>
      </c>
      <c r="F3178" t="e">
        <f>VLOOKUP(A3178&amp;B3178&amp;C3178&amp;D3178&amp;E3178,average_median_rates_2_aptFINAL!A:P,16,FALSE)</f>
        <v>#N/A</v>
      </c>
      <c r="G3178">
        <f>VLOOKUP(A3178&amp;B3178&amp;C3178&amp;3&amp;E3178,average_median_rates_2_aptFINAL!A:P,16,FALSE)</f>
        <v>1945</v>
      </c>
      <c r="H3178">
        <f>IF(D3178&lt;=3,VLOOKUP(A3178&amp;D3178,[1]ratio_condo_family!$A:$F,6,FALSE),0)</f>
        <v>0</v>
      </c>
      <c r="I3178">
        <f>VLOOKUP(A3178&amp;3,[1]ratio_condo_family!$A:$F,6,FALSE)</f>
        <v>1.3728349462822982</v>
      </c>
      <c r="J3178">
        <f>VLOOKUP(A3178,[1]ratio_family_bedrooms!$A:$K,9,FALSE)</f>
        <v>1.0588235294117647</v>
      </c>
      <c r="K3178">
        <f>VLOOKUP(A3178,[1]ratio_family_bedrooms!$A:$K,10,FALSE)</f>
        <v>1.2222222222222223</v>
      </c>
      <c r="L3178">
        <f>VLOOKUP(A3178,[1]ratio_family_bedrooms!$A:$K,11,FALSE)</f>
        <v>1.4999999999999998</v>
      </c>
      <c r="M3178">
        <f t="shared" si="49"/>
        <v>3455.5063147893848</v>
      </c>
    </row>
    <row r="3179" spans="1:13" x14ac:dyDescent="0.2">
      <c r="A3179">
        <v>2014</v>
      </c>
      <c r="B3179">
        <v>10</v>
      </c>
      <c r="C3179" t="s">
        <v>61</v>
      </c>
      <c r="D3179">
        <v>5</v>
      </c>
      <c r="E3179" t="s">
        <v>19</v>
      </c>
      <c r="F3179" t="e">
        <f>VLOOKUP(A3179&amp;B3179&amp;C3179&amp;D3179&amp;E3179,average_median_rates_2_aptFINAL!A:P,16,FALSE)</f>
        <v>#N/A</v>
      </c>
      <c r="G3179">
        <f>VLOOKUP(A3179&amp;B3179&amp;C3179&amp;3&amp;E3179,average_median_rates_2_aptFINAL!A:P,16,FALSE)</f>
        <v>1990</v>
      </c>
      <c r="H3179">
        <f>IF(D3179&lt;=3,VLOOKUP(A3179&amp;D3179,[1]ratio_condo_family!$A:$F,6,FALSE),0)</f>
        <v>0</v>
      </c>
      <c r="I3179">
        <f>VLOOKUP(A3179&amp;3,[1]ratio_condo_family!$A:$F,6,FALSE)</f>
        <v>1.3728349462822982</v>
      </c>
      <c r="J3179">
        <f>VLOOKUP(A3179,[1]ratio_family_bedrooms!$A:$K,9,FALSE)</f>
        <v>1.0588235294117647</v>
      </c>
      <c r="K3179">
        <f>VLOOKUP(A3179,[1]ratio_family_bedrooms!$A:$K,10,FALSE)</f>
        <v>1.2222222222222223</v>
      </c>
      <c r="L3179">
        <f>VLOOKUP(A3179,[1]ratio_family_bedrooms!$A:$K,11,FALSE)</f>
        <v>1.4999999999999998</v>
      </c>
      <c r="M3179">
        <f t="shared" si="49"/>
        <v>3535.4537616611187</v>
      </c>
    </row>
    <row r="3180" spans="1:13" x14ac:dyDescent="0.2">
      <c r="A3180">
        <v>2014</v>
      </c>
      <c r="B3180">
        <v>10</v>
      </c>
      <c r="C3180" t="s">
        <v>61</v>
      </c>
      <c r="D3180">
        <v>5</v>
      </c>
      <c r="E3180" t="s">
        <v>20</v>
      </c>
      <c r="F3180" t="e">
        <f>VLOOKUP(A3180&amp;B3180&amp;C3180&amp;D3180&amp;E3180,average_median_rates_2_aptFINAL!A:P,16,FALSE)</f>
        <v>#N/A</v>
      </c>
      <c r="G3180">
        <f>VLOOKUP(A3180&amp;B3180&amp;C3180&amp;3&amp;E3180,average_median_rates_2_aptFINAL!A:P,16,FALSE)</f>
        <v>2350</v>
      </c>
      <c r="H3180">
        <f>IF(D3180&lt;=3,VLOOKUP(A3180&amp;D3180,[1]ratio_condo_family!$A:$F,6,FALSE),0)</f>
        <v>0</v>
      </c>
      <c r="I3180">
        <f>VLOOKUP(A3180&amp;3,[1]ratio_condo_family!$A:$F,6,FALSE)</f>
        <v>1.3728349462822982</v>
      </c>
      <c r="J3180">
        <f>VLOOKUP(A3180,[1]ratio_family_bedrooms!$A:$K,9,FALSE)</f>
        <v>1.0588235294117647</v>
      </c>
      <c r="K3180">
        <f>VLOOKUP(A3180,[1]ratio_family_bedrooms!$A:$K,10,FALSE)</f>
        <v>1.2222222222222223</v>
      </c>
      <c r="L3180">
        <f>VLOOKUP(A3180,[1]ratio_family_bedrooms!$A:$K,11,FALSE)</f>
        <v>1.4999999999999998</v>
      </c>
      <c r="M3180">
        <f t="shared" si="49"/>
        <v>4175.0333366349896</v>
      </c>
    </row>
    <row r="3181" spans="1:13" x14ac:dyDescent="0.2">
      <c r="A3181">
        <v>2014</v>
      </c>
      <c r="B3181">
        <v>10</v>
      </c>
      <c r="C3181" t="s">
        <v>61</v>
      </c>
      <c r="D3181">
        <v>5</v>
      </c>
      <c r="E3181" t="s">
        <v>21</v>
      </c>
      <c r="F3181" t="e">
        <f>VLOOKUP(A3181&amp;B3181&amp;C3181&amp;D3181&amp;E3181,average_median_rates_2_aptFINAL!A:P,16,FALSE)</f>
        <v>#N/A</v>
      </c>
      <c r="G3181">
        <f>VLOOKUP(A3181&amp;B3181&amp;C3181&amp;3&amp;E3181,average_median_rates_2_aptFINAL!A:P,16,FALSE)</f>
        <v>2300</v>
      </c>
      <c r="H3181">
        <f>IF(D3181&lt;=3,VLOOKUP(A3181&amp;D3181,[1]ratio_condo_family!$A:$F,6,FALSE),0)</f>
        <v>0</v>
      </c>
      <c r="I3181">
        <f>VLOOKUP(A3181&amp;3,[1]ratio_condo_family!$A:$F,6,FALSE)</f>
        <v>1.3728349462822982</v>
      </c>
      <c r="J3181">
        <f>VLOOKUP(A3181,[1]ratio_family_bedrooms!$A:$K,9,FALSE)</f>
        <v>1.0588235294117647</v>
      </c>
      <c r="K3181">
        <f>VLOOKUP(A3181,[1]ratio_family_bedrooms!$A:$K,10,FALSE)</f>
        <v>1.2222222222222223</v>
      </c>
      <c r="L3181">
        <f>VLOOKUP(A3181,[1]ratio_family_bedrooms!$A:$K,11,FALSE)</f>
        <v>1.4999999999999998</v>
      </c>
      <c r="M3181">
        <f t="shared" si="49"/>
        <v>4086.202840110841</v>
      </c>
    </row>
    <row r="3182" spans="1:13" x14ac:dyDescent="0.2">
      <c r="A3182">
        <v>2014</v>
      </c>
      <c r="B3182">
        <v>10</v>
      </c>
      <c r="C3182" t="s">
        <v>61</v>
      </c>
      <c r="D3182">
        <v>5</v>
      </c>
      <c r="E3182" t="s">
        <v>23</v>
      </c>
      <c r="F3182" t="e">
        <f>VLOOKUP(A3182&amp;B3182&amp;C3182&amp;D3182&amp;E3182,average_median_rates_2_aptFINAL!A:P,16,FALSE)</f>
        <v>#N/A</v>
      </c>
      <c r="G3182">
        <f>VLOOKUP(A3182&amp;B3182&amp;C3182&amp;3&amp;E3182,average_median_rates_2_aptFINAL!A:P,16,FALSE)</f>
        <v>1300</v>
      </c>
      <c r="H3182">
        <f>IF(D3182&lt;=3,VLOOKUP(A3182&amp;D3182,[1]ratio_condo_family!$A:$F,6,FALSE),0)</f>
        <v>0</v>
      </c>
      <c r="I3182">
        <f>VLOOKUP(A3182&amp;3,[1]ratio_condo_family!$A:$F,6,FALSE)</f>
        <v>1.3728349462822982</v>
      </c>
      <c r="J3182">
        <f>VLOOKUP(A3182,[1]ratio_family_bedrooms!$A:$K,9,FALSE)</f>
        <v>1.0588235294117647</v>
      </c>
      <c r="K3182">
        <f>VLOOKUP(A3182,[1]ratio_family_bedrooms!$A:$K,10,FALSE)</f>
        <v>1.2222222222222223</v>
      </c>
      <c r="L3182">
        <f>VLOOKUP(A3182,[1]ratio_family_bedrooms!$A:$K,11,FALSE)</f>
        <v>1.4999999999999998</v>
      </c>
      <c r="M3182">
        <f t="shared" si="49"/>
        <v>2309.5929096278664</v>
      </c>
    </row>
    <row r="3183" spans="1:13" x14ac:dyDescent="0.2">
      <c r="A3183">
        <v>2014</v>
      </c>
      <c r="B3183">
        <v>10</v>
      </c>
      <c r="C3183" t="s">
        <v>61</v>
      </c>
      <c r="D3183">
        <v>5</v>
      </c>
      <c r="E3183" t="s">
        <v>24</v>
      </c>
      <c r="F3183" t="e">
        <f>VLOOKUP(A3183&amp;B3183&amp;C3183&amp;D3183&amp;E3183,average_median_rates_2_aptFINAL!A:P,16,FALSE)</f>
        <v>#N/A</v>
      </c>
      <c r="G3183">
        <f>VLOOKUP(A3183&amp;B3183&amp;C3183&amp;3&amp;E3183,average_median_rates_2_aptFINAL!A:P,16,FALSE)</f>
        <v>1500</v>
      </c>
      <c r="H3183">
        <f>IF(D3183&lt;=3,VLOOKUP(A3183&amp;D3183,[1]ratio_condo_family!$A:$F,6,FALSE),0)</f>
        <v>0</v>
      </c>
      <c r="I3183">
        <f>VLOOKUP(A3183&amp;3,[1]ratio_condo_family!$A:$F,6,FALSE)</f>
        <v>1.3728349462822982</v>
      </c>
      <c r="J3183">
        <f>VLOOKUP(A3183,[1]ratio_family_bedrooms!$A:$K,9,FALSE)</f>
        <v>1.0588235294117647</v>
      </c>
      <c r="K3183">
        <f>VLOOKUP(A3183,[1]ratio_family_bedrooms!$A:$K,10,FALSE)</f>
        <v>1.2222222222222223</v>
      </c>
      <c r="L3183">
        <f>VLOOKUP(A3183,[1]ratio_family_bedrooms!$A:$K,11,FALSE)</f>
        <v>1.4999999999999998</v>
      </c>
      <c r="M3183">
        <f t="shared" si="49"/>
        <v>2664.9148957244615</v>
      </c>
    </row>
    <row r="3184" spans="1:13" x14ac:dyDescent="0.2">
      <c r="A3184">
        <v>2014</v>
      </c>
      <c r="B3184">
        <v>10</v>
      </c>
      <c r="C3184" t="s">
        <v>61</v>
      </c>
      <c r="D3184">
        <v>5</v>
      </c>
      <c r="E3184" t="s">
        <v>25</v>
      </c>
      <c r="F3184" t="e">
        <f>VLOOKUP(A3184&amp;B3184&amp;C3184&amp;D3184&amp;E3184,average_median_rates_2_aptFINAL!A:P,16,FALSE)</f>
        <v>#N/A</v>
      </c>
      <c r="G3184">
        <f>VLOOKUP(A3184&amp;B3184&amp;C3184&amp;3&amp;E3184,average_median_rates_2_aptFINAL!A:P,16,FALSE)</f>
        <v>1272</v>
      </c>
      <c r="H3184">
        <f>IF(D3184&lt;=3,VLOOKUP(A3184&amp;D3184,[1]ratio_condo_family!$A:$F,6,FALSE),0)</f>
        <v>0</v>
      </c>
      <c r="I3184">
        <f>VLOOKUP(A3184&amp;3,[1]ratio_condo_family!$A:$F,6,FALSE)</f>
        <v>1.3728349462822982</v>
      </c>
      <c r="J3184">
        <f>VLOOKUP(A3184,[1]ratio_family_bedrooms!$A:$K,9,FALSE)</f>
        <v>1.0588235294117647</v>
      </c>
      <c r="K3184">
        <f>VLOOKUP(A3184,[1]ratio_family_bedrooms!$A:$K,10,FALSE)</f>
        <v>1.2222222222222223</v>
      </c>
      <c r="L3184">
        <f>VLOOKUP(A3184,[1]ratio_family_bedrooms!$A:$K,11,FALSE)</f>
        <v>1.4999999999999998</v>
      </c>
      <c r="M3184">
        <f t="shared" si="49"/>
        <v>2259.8478315743432</v>
      </c>
    </row>
    <row r="3185" spans="1:13" x14ac:dyDescent="0.2">
      <c r="A3185">
        <v>2014</v>
      </c>
      <c r="B3185">
        <v>10</v>
      </c>
      <c r="C3185" t="s">
        <v>61</v>
      </c>
      <c r="D3185">
        <v>5</v>
      </c>
      <c r="E3185" t="s">
        <v>26</v>
      </c>
      <c r="F3185" t="e">
        <f>VLOOKUP(A3185&amp;B3185&amp;C3185&amp;D3185&amp;E3185,average_median_rates_2_aptFINAL!A:P,16,FALSE)</f>
        <v>#N/A</v>
      </c>
      <c r="G3185">
        <f>VLOOKUP(A3185&amp;B3185&amp;C3185&amp;3&amp;E3185,average_median_rates_2_aptFINAL!A:P,16,FALSE)</f>
        <v>1215</v>
      </c>
      <c r="H3185">
        <f>IF(D3185&lt;=3,VLOOKUP(A3185&amp;D3185,[1]ratio_condo_family!$A:$F,6,FALSE),0)</f>
        <v>0</v>
      </c>
      <c r="I3185">
        <f>VLOOKUP(A3185&amp;3,[1]ratio_condo_family!$A:$F,6,FALSE)</f>
        <v>1.3728349462822982</v>
      </c>
      <c r="J3185">
        <f>VLOOKUP(A3185,[1]ratio_family_bedrooms!$A:$K,9,FALSE)</f>
        <v>1.0588235294117647</v>
      </c>
      <c r="K3185">
        <f>VLOOKUP(A3185,[1]ratio_family_bedrooms!$A:$K,10,FALSE)</f>
        <v>1.2222222222222223</v>
      </c>
      <c r="L3185">
        <f>VLOOKUP(A3185,[1]ratio_family_bedrooms!$A:$K,11,FALSE)</f>
        <v>1.4999999999999998</v>
      </c>
      <c r="M3185">
        <f t="shared" si="49"/>
        <v>2158.5810655368136</v>
      </c>
    </row>
    <row r="3186" spans="1:13" x14ac:dyDescent="0.2">
      <c r="A3186">
        <v>2014</v>
      </c>
      <c r="B3186">
        <v>10</v>
      </c>
      <c r="C3186" t="s">
        <v>61</v>
      </c>
      <c r="D3186">
        <v>5</v>
      </c>
      <c r="E3186" t="s">
        <v>27</v>
      </c>
      <c r="F3186" t="e">
        <f>VLOOKUP(A3186&amp;B3186&amp;C3186&amp;D3186&amp;E3186,average_median_rates_2_aptFINAL!A:P,16,FALSE)</f>
        <v>#N/A</v>
      </c>
      <c r="G3186">
        <f>VLOOKUP(A3186&amp;B3186&amp;C3186&amp;3&amp;E3186,average_median_rates_2_aptFINAL!A:P,16,FALSE)</f>
        <v>2500</v>
      </c>
      <c r="H3186">
        <f>IF(D3186&lt;=3,VLOOKUP(A3186&amp;D3186,[1]ratio_condo_family!$A:$F,6,FALSE),0)</f>
        <v>0</v>
      </c>
      <c r="I3186">
        <f>VLOOKUP(A3186&amp;3,[1]ratio_condo_family!$A:$F,6,FALSE)</f>
        <v>1.3728349462822982</v>
      </c>
      <c r="J3186">
        <f>VLOOKUP(A3186,[1]ratio_family_bedrooms!$A:$K,9,FALSE)</f>
        <v>1.0588235294117647</v>
      </c>
      <c r="K3186">
        <f>VLOOKUP(A3186,[1]ratio_family_bedrooms!$A:$K,10,FALSE)</f>
        <v>1.2222222222222223</v>
      </c>
      <c r="L3186">
        <f>VLOOKUP(A3186,[1]ratio_family_bedrooms!$A:$K,11,FALSE)</f>
        <v>1.4999999999999998</v>
      </c>
      <c r="M3186">
        <f t="shared" si="49"/>
        <v>4441.5248262074356</v>
      </c>
    </row>
    <row r="3187" spans="1:13" x14ac:dyDescent="0.2">
      <c r="A3187">
        <v>2014</v>
      </c>
      <c r="B3187">
        <v>10</v>
      </c>
      <c r="C3187" t="s">
        <v>61</v>
      </c>
      <c r="D3187">
        <v>5</v>
      </c>
      <c r="E3187" t="s">
        <v>28</v>
      </c>
      <c r="F3187" t="e">
        <f>VLOOKUP(A3187&amp;B3187&amp;C3187&amp;D3187&amp;E3187,average_median_rates_2_aptFINAL!A:P,16,FALSE)</f>
        <v>#N/A</v>
      </c>
      <c r="G3187">
        <f>VLOOKUP(A3187&amp;B3187&amp;C3187&amp;3&amp;E3187,average_median_rates_2_aptFINAL!A:P,16,FALSE)</f>
        <v>1400</v>
      </c>
      <c r="H3187">
        <f>IF(D3187&lt;=3,VLOOKUP(A3187&amp;D3187,[1]ratio_condo_family!$A:$F,6,FALSE),0)</f>
        <v>0</v>
      </c>
      <c r="I3187">
        <f>VLOOKUP(A3187&amp;3,[1]ratio_condo_family!$A:$F,6,FALSE)</f>
        <v>1.3728349462822982</v>
      </c>
      <c r="J3187">
        <f>VLOOKUP(A3187,[1]ratio_family_bedrooms!$A:$K,9,FALSE)</f>
        <v>1.0588235294117647</v>
      </c>
      <c r="K3187">
        <f>VLOOKUP(A3187,[1]ratio_family_bedrooms!$A:$K,10,FALSE)</f>
        <v>1.2222222222222223</v>
      </c>
      <c r="L3187">
        <f>VLOOKUP(A3187,[1]ratio_family_bedrooms!$A:$K,11,FALSE)</f>
        <v>1.4999999999999998</v>
      </c>
      <c r="M3187">
        <f t="shared" si="49"/>
        <v>2487.2539026761642</v>
      </c>
    </row>
    <row r="3188" spans="1:13" x14ac:dyDescent="0.2">
      <c r="A3188">
        <v>2014</v>
      </c>
      <c r="B3188">
        <v>10</v>
      </c>
      <c r="C3188" t="s">
        <v>61</v>
      </c>
      <c r="D3188">
        <v>5</v>
      </c>
      <c r="E3188" t="s">
        <v>29</v>
      </c>
      <c r="F3188" t="e">
        <f>VLOOKUP(A3188&amp;B3188&amp;C3188&amp;D3188&amp;E3188,average_median_rates_2_aptFINAL!A:P,16,FALSE)</f>
        <v>#N/A</v>
      </c>
      <c r="G3188">
        <f>VLOOKUP(A3188&amp;B3188&amp;C3188&amp;3&amp;E3188,average_median_rates_2_aptFINAL!A:P,16,FALSE)</f>
        <v>1080</v>
      </c>
      <c r="H3188">
        <f>IF(D3188&lt;=3,VLOOKUP(A3188&amp;D3188,[1]ratio_condo_family!$A:$F,6,FALSE),0)</f>
        <v>0</v>
      </c>
      <c r="I3188">
        <f>VLOOKUP(A3188&amp;3,[1]ratio_condo_family!$A:$F,6,FALSE)</f>
        <v>1.3728349462822982</v>
      </c>
      <c r="J3188">
        <f>VLOOKUP(A3188,[1]ratio_family_bedrooms!$A:$K,9,FALSE)</f>
        <v>1.0588235294117647</v>
      </c>
      <c r="K3188">
        <f>VLOOKUP(A3188,[1]ratio_family_bedrooms!$A:$K,10,FALSE)</f>
        <v>1.2222222222222223</v>
      </c>
      <c r="L3188">
        <f>VLOOKUP(A3188,[1]ratio_family_bedrooms!$A:$K,11,FALSE)</f>
        <v>1.4999999999999998</v>
      </c>
      <c r="M3188">
        <f t="shared" si="49"/>
        <v>1918.7387249216122</v>
      </c>
    </row>
    <row r="3189" spans="1:13" x14ac:dyDescent="0.2">
      <c r="A3189">
        <v>2014</v>
      </c>
      <c r="B3189">
        <v>10</v>
      </c>
      <c r="C3189" t="s">
        <v>61</v>
      </c>
      <c r="D3189">
        <v>5</v>
      </c>
      <c r="E3189" t="s">
        <v>31</v>
      </c>
      <c r="F3189" t="e">
        <f>VLOOKUP(A3189&amp;B3189&amp;C3189&amp;D3189&amp;E3189,average_median_rates_2_aptFINAL!A:P,16,FALSE)</f>
        <v>#N/A</v>
      </c>
      <c r="G3189">
        <f>VLOOKUP(A3189&amp;B3189&amp;C3189&amp;3&amp;E3189,average_median_rates_2_aptFINAL!A:P,16,FALSE)</f>
        <v>1275</v>
      </c>
      <c r="H3189">
        <f>IF(D3189&lt;=3,VLOOKUP(A3189&amp;D3189,[1]ratio_condo_family!$A:$F,6,FALSE),0)</f>
        <v>0</v>
      </c>
      <c r="I3189">
        <f>VLOOKUP(A3189&amp;3,[1]ratio_condo_family!$A:$F,6,FALSE)</f>
        <v>1.3728349462822982</v>
      </c>
      <c r="J3189">
        <f>VLOOKUP(A3189,[1]ratio_family_bedrooms!$A:$K,9,FALSE)</f>
        <v>1.0588235294117647</v>
      </c>
      <c r="K3189">
        <f>VLOOKUP(A3189,[1]ratio_family_bedrooms!$A:$K,10,FALSE)</f>
        <v>1.2222222222222223</v>
      </c>
      <c r="L3189">
        <f>VLOOKUP(A3189,[1]ratio_family_bedrooms!$A:$K,11,FALSE)</f>
        <v>1.4999999999999998</v>
      </c>
      <c r="M3189">
        <f t="shared" si="49"/>
        <v>2265.1776613657921</v>
      </c>
    </row>
    <row r="3190" spans="1:13" x14ac:dyDescent="0.2">
      <c r="A3190">
        <v>2014</v>
      </c>
      <c r="B3190">
        <v>10</v>
      </c>
      <c r="C3190" t="s">
        <v>61</v>
      </c>
      <c r="D3190">
        <v>5</v>
      </c>
      <c r="E3190" t="s">
        <v>32</v>
      </c>
      <c r="F3190" t="e">
        <f>VLOOKUP(A3190&amp;B3190&amp;C3190&amp;D3190&amp;E3190,average_median_rates_2_aptFINAL!A:P,16,FALSE)</f>
        <v>#N/A</v>
      </c>
      <c r="G3190">
        <f>VLOOKUP(A3190&amp;B3190&amp;C3190&amp;3&amp;E3190,average_median_rates_2_aptFINAL!A:P,16,FALSE)</f>
        <v>1400</v>
      </c>
      <c r="H3190">
        <f>IF(D3190&lt;=3,VLOOKUP(A3190&amp;D3190,[1]ratio_condo_family!$A:$F,6,FALSE),0)</f>
        <v>0</v>
      </c>
      <c r="I3190">
        <f>VLOOKUP(A3190&amp;3,[1]ratio_condo_family!$A:$F,6,FALSE)</f>
        <v>1.3728349462822982</v>
      </c>
      <c r="J3190">
        <f>VLOOKUP(A3190,[1]ratio_family_bedrooms!$A:$K,9,FALSE)</f>
        <v>1.0588235294117647</v>
      </c>
      <c r="K3190">
        <f>VLOOKUP(A3190,[1]ratio_family_bedrooms!$A:$K,10,FALSE)</f>
        <v>1.2222222222222223</v>
      </c>
      <c r="L3190">
        <f>VLOOKUP(A3190,[1]ratio_family_bedrooms!$A:$K,11,FALSE)</f>
        <v>1.4999999999999998</v>
      </c>
      <c r="M3190">
        <f t="shared" si="49"/>
        <v>2487.2539026761642</v>
      </c>
    </row>
    <row r="3191" spans="1:13" x14ac:dyDescent="0.2">
      <c r="A3191">
        <v>2014</v>
      </c>
      <c r="B3191">
        <v>10</v>
      </c>
      <c r="C3191" t="s">
        <v>61</v>
      </c>
      <c r="D3191">
        <v>5</v>
      </c>
      <c r="E3191" t="s">
        <v>33</v>
      </c>
      <c r="F3191" t="e">
        <f>VLOOKUP(A3191&amp;B3191&amp;C3191&amp;D3191&amp;E3191,average_median_rates_2_aptFINAL!A:P,16,FALSE)</f>
        <v>#N/A</v>
      </c>
      <c r="G3191">
        <f>VLOOKUP(A3191&amp;B3191&amp;C3191&amp;3&amp;E3191,average_median_rates_2_aptFINAL!A:P,16,FALSE)</f>
        <v>2095.7034056617345</v>
      </c>
      <c r="H3191">
        <f>IF(D3191&lt;=3,VLOOKUP(A3191&amp;D3191,[1]ratio_condo_family!$A:$F,6,FALSE),0)</f>
        <v>0</v>
      </c>
      <c r="I3191">
        <f>VLOOKUP(A3191&amp;3,[1]ratio_condo_family!$A:$F,6,FALSE)</f>
        <v>1.3728349462822982</v>
      </c>
      <c r="J3191">
        <f>VLOOKUP(A3191,[1]ratio_family_bedrooms!$A:$K,9,FALSE)</f>
        <v>1.0588235294117647</v>
      </c>
      <c r="K3191">
        <f>VLOOKUP(A3191,[1]ratio_family_bedrooms!$A:$K,10,FALSE)</f>
        <v>1.2222222222222223</v>
      </c>
      <c r="L3191">
        <f>VLOOKUP(A3191,[1]ratio_family_bedrooms!$A:$K,11,FALSE)</f>
        <v>1.4999999999999998</v>
      </c>
      <c r="M3191">
        <f t="shared" si="49"/>
        <v>3723.2474818456267</v>
      </c>
    </row>
    <row r="3192" spans="1:13" x14ac:dyDescent="0.2">
      <c r="A3192">
        <v>2014</v>
      </c>
      <c r="B3192">
        <v>10</v>
      </c>
      <c r="C3192" t="s">
        <v>61</v>
      </c>
      <c r="D3192">
        <v>5</v>
      </c>
      <c r="E3192" t="s">
        <v>34</v>
      </c>
      <c r="F3192" t="e">
        <f>VLOOKUP(A3192&amp;B3192&amp;C3192&amp;D3192&amp;E3192,average_median_rates_2_aptFINAL!A:P,16,FALSE)</f>
        <v>#N/A</v>
      </c>
      <c r="G3192">
        <f>VLOOKUP(A3192&amp;B3192&amp;C3192&amp;3&amp;E3192,average_median_rates_2_aptFINAL!A:P,16,FALSE)</f>
        <v>1520</v>
      </c>
      <c r="H3192">
        <f>IF(D3192&lt;=3,VLOOKUP(A3192&amp;D3192,[1]ratio_condo_family!$A:$F,6,FALSE),0)</f>
        <v>0</v>
      </c>
      <c r="I3192">
        <f>VLOOKUP(A3192&amp;3,[1]ratio_condo_family!$A:$F,6,FALSE)</f>
        <v>1.3728349462822982</v>
      </c>
      <c r="J3192">
        <f>VLOOKUP(A3192,[1]ratio_family_bedrooms!$A:$K,9,FALSE)</f>
        <v>1.0588235294117647</v>
      </c>
      <c r="K3192">
        <f>VLOOKUP(A3192,[1]ratio_family_bedrooms!$A:$K,10,FALSE)</f>
        <v>1.2222222222222223</v>
      </c>
      <c r="L3192">
        <f>VLOOKUP(A3192,[1]ratio_family_bedrooms!$A:$K,11,FALSE)</f>
        <v>1.4999999999999998</v>
      </c>
      <c r="M3192">
        <f t="shared" si="49"/>
        <v>2700.4470943341212</v>
      </c>
    </row>
    <row r="3193" spans="1:13" x14ac:dyDescent="0.2">
      <c r="A3193">
        <v>2014</v>
      </c>
      <c r="B3193">
        <v>10</v>
      </c>
      <c r="C3193" t="s">
        <v>61</v>
      </c>
      <c r="D3193">
        <v>5</v>
      </c>
      <c r="E3193" t="s">
        <v>35</v>
      </c>
      <c r="F3193" t="e">
        <f>VLOOKUP(A3193&amp;B3193&amp;C3193&amp;D3193&amp;E3193,average_median_rates_2_aptFINAL!A:P,16,FALSE)</f>
        <v>#N/A</v>
      </c>
      <c r="G3193">
        <f>VLOOKUP(A3193&amp;B3193&amp;C3193&amp;3&amp;E3193,average_median_rates_2_aptFINAL!A:P,16,FALSE)</f>
        <v>3750</v>
      </c>
      <c r="H3193">
        <f>IF(D3193&lt;=3,VLOOKUP(A3193&amp;D3193,[1]ratio_condo_family!$A:$F,6,FALSE),0)</f>
        <v>0</v>
      </c>
      <c r="I3193">
        <f>VLOOKUP(A3193&amp;3,[1]ratio_condo_family!$A:$F,6,FALSE)</f>
        <v>1.3728349462822982</v>
      </c>
      <c r="J3193">
        <f>VLOOKUP(A3193,[1]ratio_family_bedrooms!$A:$K,9,FALSE)</f>
        <v>1.0588235294117647</v>
      </c>
      <c r="K3193">
        <f>VLOOKUP(A3193,[1]ratio_family_bedrooms!$A:$K,10,FALSE)</f>
        <v>1.2222222222222223</v>
      </c>
      <c r="L3193">
        <f>VLOOKUP(A3193,[1]ratio_family_bedrooms!$A:$K,11,FALSE)</f>
        <v>1.4999999999999998</v>
      </c>
      <c r="M3193">
        <f t="shared" si="49"/>
        <v>6662.2872393111529</v>
      </c>
    </row>
    <row r="3194" spans="1:13" x14ac:dyDescent="0.2">
      <c r="A3194">
        <v>2014</v>
      </c>
      <c r="B3194">
        <v>10</v>
      </c>
      <c r="C3194" t="s">
        <v>61</v>
      </c>
      <c r="D3194">
        <v>5</v>
      </c>
      <c r="E3194" t="s">
        <v>36</v>
      </c>
      <c r="F3194" t="e">
        <f>VLOOKUP(A3194&amp;B3194&amp;C3194&amp;D3194&amp;E3194,average_median_rates_2_aptFINAL!A:P,16,FALSE)</f>
        <v>#N/A</v>
      </c>
      <c r="G3194">
        <f>VLOOKUP(A3194&amp;B3194&amp;C3194&amp;3&amp;E3194,average_median_rates_2_aptFINAL!A:P,16,FALSE)</f>
        <v>1263</v>
      </c>
      <c r="H3194">
        <f>IF(D3194&lt;=3,VLOOKUP(A3194&amp;D3194,[1]ratio_condo_family!$A:$F,6,FALSE),0)</f>
        <v>0</v>
      </c>
      <c r="I3194">
        <f>VLOOKUP(A3194&amp;3,[1]ratio_condo_family!$A:$F,6,FALSE)</f>
        <v>1.3728349462822982</v>
      </c>
      <c r="J3194">
        <f>VLOOKUP(A3194,[1]ratio_family_bedrooms!$A:$K,9,FALSE)</f>
        <v>1.0588235294117647</v>
      </c>
      <c r="K3194">
        <f>VLOOKUP(A3194,[1]ratio_family_bedrooms!$A:$K,10,FALSE)</f>
        <v>1.2222222222222223</v>
      </c>
      <c r="L3194">
        <f>VLOOKUP(A3194,[1]ratio_family_bedrooms!$A:$K,11,FALSE)</f>
        <v>1.4999999999999998</v>
      </c>
      <c r="M3194">
        <f t="shared" si="49"/>
        <v>2243.858342199997</v>
      </c>
    </row>
    <row r="3195" spans="1:13" x14ac:dyDescent="0.2">
      <c r="A3195">
        <v>2014</v>
      </c>
      <c r="B3195">
        <v>10</v>
      </c>
      <c r="C3195" t="s">
        <v>61</v>
      </c>
      <c r="D3195">
        <v>5</v>
      </c>
      <c r="E3195" t="s">
        <v>37</v>
      </c>
      <c r="F3195" t="e">
        <f>VLOOKUP(A3195&amp;B3195&amp;C3195&amp;D3195&amp;E3195,average_median_rates_2_aptFINAL!A:P,16,FALSE)</f>
        <v>#N/A</v>
      </c>
      <c r="G3195">
        <f>VLOOKUP(A3195&amp;B3195&amp;C3195&amp;3&amp;E3195,average_median_rates_2_aptFINAL!A:P,16,FALSE)</f>
        <v>1073</v>
      </c>
      <c r="H3195">
        <f>IF(D3195&lt;=3,VLOOKUP(A3195&amp;D3195,[1]ratio_condo_family!$A:$F,6,FALSE),0)</f>
        <v>0</v>
      </c>
      <c r="I3195">
        <f>VLOOKUP(A3195&amp;3,[1]ratio_condo_family!$A:$F,6,FALSE)</f>
        <v>1.3728349462822982</v>
      </c>
      <c r="J3195">
        <f>VLOOKUP(A3195,[1]ratio_family_bedrooms!$A:$K,9,FALSE)</f>
        <v>1.0588235294117647</v>
      </c>
      <c r="K3195">
        <f>VLOOKUP(A3195,[1]ratio_family_bedrooms!$A:$K,10,FALSE)</f>
        <v>1.2222222222222223</v>
      </c>
      <c r="L3195">
        <f>VLOOKUP(A3195,[1]ratio_family_bedrooms!$A:$K,11,FALSE)</f>
        <v>1.4999999999999998</v>
      </c>
      <c r="M3195">
        <f t="shared" si="49"/>
        <v>1906.3024554082315</v>
      </c>
    </row>
    <row r="3196" spans="1:13" x14ac:dyDescent="0.2">
      <c r="A3196">
        <v>2014</v>
      </c>
      <c r="B3196">
        <v>10</v>
      </c>
      <c r="C3196" t="s">
        <v>61</v>
      </c>
      <c r="D3196">
        <v>5</v>
      </c>
      <c r="E3196" t="s">
        <v>38</v>
      </c>
      <c r="F3196" t="e">
        <f>VLOOKUP(A3196&amp;B3196&amp;C3196&amp;D3196&amp;E3196,average_median_rates_2_aptFINAL!A:P,16,FALSE)</f>
        <v>#N/A</v>
      </c>
      <c r="G3196">
        <f>VLOOKUP(A3196&amp;B3196&amp;C3196&amp;3&amp;E3196,average_median_rates_2_aptFINAL!A:P,16,FALSE)</f>
        <v>1100</v>
      </c>
      <c r="H3196">
        <f>IF(D3196&lt;=3,VLOOKUP(A3196&amp;D3196,[1]ratio_condo_family!$A:$F,6,FALSE),0)</f>
        <v>0</v>
      </c>
      <c r="I3196">
        <f>VLOOKUP(A3196&amp;3,[1]ratio_condo_family!$A:$F,6,FALSE)</f>
        <v>1.3728349462822982</v>
      </c>
      <c r="J3196">
        <f>VLOOKUP(A3196,[1]ratio_family_bedrooms!$A:$K,9,FALSE)</f>
        <v>1.0588235294117647</v>
      </c>
      <c r="K3196">
        <f>VLOOKUP(A3196,[1]ratio_family_bedrooms!$A:$K,10,FALSE)</f>
        <v>1.2222222222222223</v>
      </c>
      <c r="L3196">
        <f>VLOOKUP(A3196,[1]ratio_family_bedrooms!$A:$K,11,FALSE)</f>
        <v>1.4999999999999998</v>
      </c>
      <c r="M3196">
        <f t="shared" si="49"/>
        <v>1954.2709235312718</v>
      </c>
    </row>
    <row r="3197" spans="1:13" x14ac:dyDescent="0.2">
      <c r="A3197">
        <v>2014</v>
      </c>
      <c r="B3197">
        <v>10</v>
      </c>
      <c r="C3197" t="s">
        <v>61</v>
      </c>
      <c r="D3197">
        <v>5</v>
      </c>
      <c r="E3197" t="s">
        <v>39</v>
      </c>
      <c r="F3197" t="e">
        <f>VLOOKUP(A3197&amp;B3197&amp;C3197&amp;D3197&amp;E3197,average_median_rates_2_aptFINAL!A:P,16,FALSE)</f>
        <v>#N/A</v>
      </c>
      <c r="G3197">
        <f>VLOOKUP(A3197&amp;B3197&amp;C3197&amp;3&amp;E3197,average_median_rates_2_aptFINAL!A:P,16,FALSE)</f>
        <v>1397.9019974134271</v>
      </c>
      <c r="H3197">
        <f>IF(D3197&lt;=3,VLOOKUP(A3197&amp;D3197,[1]ratio_condo_family!$A:$F,6,FALSE),0)</f>
        <v>0</v>
      </c>
      <c r="I3197">
        <f>VLOOKUP(A3197&amp;3,[1]ratio_condo_family!$A:$F,6,FALSE)</f>
        <v>1.3728349462822982</v>
      </c>
      <c r="J3197">
        <f>VLOOKUP(A3197,[1]ratio_family_bedrooms!$A:$K,9,FALSE)</f>
        <v>1.0588235294117647</v>
      </c>
      <c r="K3197">
        <f>VLOOKUP(A3197,[1]ratio_family_bedrooms!$A:$K,10,FALSE)</f>
        <v>1.2222222222222223</v>
      </c>
      <c r="L3197">
        <f>VLOOKUP(A3197,[1]ratio_family_bedrooms!$A:$K,11,FALSE)</f>
        <v>1.4999999999999998</v>
      </c>
      <c r="M3197">
        <f t="shared" si="49"/>
        <v>2483.5265704466797</v>
      </c>
    </row>
    <row r="3198" spans="1:13" x14ac:dyDescent="0.2">
      <c r="A3198">
        <v>2014</v>
      </c>
      <c r="B3198">
        <v>10</v>
      </c>
      <c r="C3198" t="s">
        <v>61</v>
      </c>
      <c r="D3198">
        <v>5</v>
      </c>
      <c r="E3198" t="s">
        <v>40</v>
      </c>
      <c r="F3198" t="e">
        <f>VLOOKUP(A3198&amp;B3198&amp;C3198&amp;D3198&amp;E3198,average_median_rates_2_aptFINAL!A:P,16,FALSE)</f>
        <v>#N/A</v>
      </c>
      <c r="G3198">
        <f>VLOOKUP(A3198&amp;B3198&amp;C3198&amp;3&amp;E3198,average_median_rates_2_aptFINAL!A:P,16,FALSE)</f>
        <v>1145</v>
      </c>
      <c r="H3198">
        <f>IF(D3198&lt;=3,VLOOKUP(A3198&amp;D3198,[1]ratio_condo_family!$A:$F,6,FALSE),0)</f>
        <v>0</v>
      </c>
      <c r="I3198">
        <f>VLOOKUP(A3198&amp;3,[1]ratio_condo_family!$A:$F,6,FALSE)</f>
        <v>1.3728349462822982</v>
      </c>
      <c r="J3198">
        <f>VLOOKUP(A3198,[1]ratio_family_bedrooms!$A:$K,9,FALSE)</f>
        <v>1.0588235294117647</v>
      </c>
      <c r="K3198">
        <f>VLOOKUP(A3198,[1]ratio_family_bedrooms!$A:$K,10,FALSE)</f>
        <v>1.2222222222222223</v>
      </c>
      <c r="L3198">
        <f>VLOOKUP(A3198,[1]ratio_family_bedrooms!$A:$K,11,FALSE)</f>
        <v>1.4999999999999998</v>
      </c>
      <c r="M3198">
        <f t="shared" si="49"/>
        <v>2034.2183704030058</v>
      </c>
    </row>
    <row r="3199" spans="1:13" x14ac:dyDescent="0.2">
      <c r="A3199">
        <v>2014</v>
      </c>
      <c r="B3199">
        <v>10</v>
      </c>
      <c r="C3199" t="s">
        <v>61</v>
      </c>
      <c r="D3199">
        <v>5</v>
      </c>
      <c r="E3199" t="s">
        <v>41</v>
      </c>
      <c r="F3199" t="e">
        <f>VLOOKUP(A3199&amp;B3199&amp;C3199&amp;D3199&amp;E3199,average_median_rates_2_aptFINAL!A:P,16,FALSE)</f>
        <v>#N/A</v>
      </c>
      <c r="G3199">
        <f>VLOOKUP(A3199&amp;B3199&amp;C3199&amp;3&amp;E3199,average_median_rates_2_aptFINAL!A:P,16,FALSE)</f>
        <v>1150</v>
      </c>
      <c r="H3199">
        <f>IF(D3199&lt;=3,VLOOKUP(A3199&amp;D3199,[1]ratio_condo_family!$A:$F,6,FALSE),0)</f>
        <v>0</v>
      </c>
      <c r="I3199">
        <f>VLOOKUP(A3199&amp;3,[1]ratio_condo_family!$A:$F,6,FALSE)</f>
        <v>1.3728349462822982</v>
      </c>
      <c r="J3199">
        <f>VLOOKUP(A3199,[1]ratio_family_bedrooms!$A:$K,9,FALSE)</f>
        <v>1.0588235294117647</v>
      </c>
      <c r="K3199">
        <f>VLOOKUP(A3199,[1]ratio_family_bedrooms!$A:$K,10,FALSE)</f>
        <v>1.2222222222222223</v>
      </c>
      <c r="L3199">
        <f>VLOOKUP(A3199,[1]ratio_family_bedrooms!$A:$K,11,FALSE)</f>
        <v>1.4999999999999998</v>
      </c>
      <c r="M3199">
        <f t="shared" si="49"/>
        <v>2043.1014200554205</v>
      </c>
    </row>
    <row r="3200" spans="1:13" x14ac:dyDescent="0.2">
      <c r="A3200">
        <v>2014</v>
      </c>
      <c r="B3200">
        <v>10</v>
      </c>
      <c r="C3200" t="s">
        <v>61</v>
      </c>
      <c r="D3200">
        <v>5</v>
      </c>
      <c r="E3200" t="s">
        <v>42</v>
      </c>
      <c r="F3200" t="e">
        <f>VLOOKUP(A3200&amp;B3200&amp;C3200&amp;D3200&amp;E3200,average_median_rates_2_aptFINAL!A:P,16,FALSE)</f>
        <v>#N/A</v>
      </c>
      <c r="G3200">
        <f>VLOOKUP(A3200&amp;B3200&amp;C3200&amp;3&amp;E3200,average_median_rates_2_aptFINAL!A:P,16,FALSE)</f>
        <v>1120</v>
      </c>
      <c r="H3200">
        <f>IF(D3200&lt;=3,VLOOKUP(A3200&amp;D3200,[1]ratio_condo_family!$A:$F,6,FALSE),0)</f>
        <v>0</v>
      </c>
      <c r="I3200">
        <f>VLOOKUP(A3200&amp;3,[1]ratio_condo_family!$A:$F,6,FALSE)</f>
        <v>1.3728349462822982</v>
      </c>
      <c r="J3200">
        <f>VLOOKUP(A3200,[1]ratio_family_bedrooms!$A:$K,9,FALSE)</f>
        <v>1.0588235294117647</v>
      </c>
      <c r="K3200">
        <f>VLOOKUP(A3200,[1]ratio_family_bedrooms!$A:$K,10,FALSE)</f>
        <v>1.2222222222222223</v>
      </c>
      <c r="L3200">
        <f>VLOOKUP(A3200,[1]ratio_family_bedrooms!$A:$K,11,FALSE)</f>
        <v>1.4999999999999998</v>
      </c>
      <c r="M3200">
        <f t="shared" si="49"/>
        <v>1989.8031221409312</v>
      </c>
    </row>
    <row r="3201" spans="1:13" x14ac:dyDescent="0.2">
      <c r="A3201">
        <v>2014</v>
      </c>
      <c r="B3201">
        <v>10</v>
      </c>
      <c r="C3201" t="s">
        <v>61</v>
      </c>
      <c r="D3201">
        <v>5</v>
      </c>
      <c r="E3201" t="s">
        <v>43</v>
      </c>
      <c r="F3201" t="e">
        <f>VLOOKUP(A3201&amp;B3201&amp;C3201&amp;D3201&amp;E3201,average_median_rates_2_aptFINAL!A:P,16,FALSE)</f>
        <v>#N/A</v>
      </c>
      <c r="G3201">
        <f>VLOOKUP(A3201&amp;B3201&amp;C3201&amp;3&amp;E3201,average_median_rates_2_aptFINAL!A:P,16,FALSE)</f>
        <v>1280</v>
      </c>
      <c r="H3201">
        <f>IF(D3201&lt;=3,VLOOKUP(A3201&amp;D3201,[1]ratio_condo_family!$A:$F,6,FALSE),0)</f>
        <v>0</v>
      </c>
      <c r="I3201">
        <f>VLOOKUP(A3201&amp;3,[1]ratio_condo_family!$A:$F,6,FALSE)</f>
        <v>1.3728349462822982</v>
      </c>
      <c r="J3201">
        <f>VLOOKUP(A3201,[1]ratio_family_bedrooms!$A:$K,9,FALSE)</f>
        <v>1.0588235294117647</v>
      </c>
      <c r="K3201">
        <f>VLOOKUP(A3201,[1]ratio_family_bedrooms!$A:$K,10,FALSE)</f>
        <v>1.2222222222222223</v>
      </c>
      <c r="L3201">
        <f>VLOOKUP(A3201,[1]ratio_family_bedrooms!$A:$K,11,FALSE)</f>
        <v>1.4999999999999998</v>
      </c>
      <c r="M3201">
        <f t="shared" si="49"/>
        <v>2274.0607110182068</v>
      </c>
    </row>
    <row r="3202" spans="1:13" x14ac:dyDescent="0.2">
      <c r="A3202">
        <v>2014</v>
      </c>
      <c r="B3202">
        <v>10</v>
      </c>
      <c r="C3202" t="s">
        <v>61</v>
      </c>
      <c r="D3202">
        <v>5</v>
      </c>
      <c r="E3202" t="s">
        <v>60</v>
      </c>
      <c r="F3202" t="e">
        <f>VLOOKUP(A3202&amp;B3202&amp;C3202&amp;D3202&amp;E3202,average_median_rates_2_aptFINAL!A:P,16,FALSE)</f>
        <v>#N/A</v>
      </c>
      <c r="G3202">
        <f>VLOOKUP(A3202&amp;B3202&amp;C3202&amp;3&amp;E3202,average_median_rates_2_aptFINAL!A:P,16,FALSE)</f>
        <v>1550</v>
      </c>
      <c r="H3202">
        <f>IF(D3202&lt;=3,VLOOKUP(A3202&amp;D3202,[1]ratio_condo_family!$A:$F,6,FALSE),0)</f>
        <v>0</v>
      </c>
      <c r="I3202">
        <f>VLOOKUP(A3202&amp;3,[1]ratio_condo_family!$A:$F,6,FALSE)</f>
        <v>1.3728349462822982</v>
      </c>
      <c r="J3202">
        <f>VLOOKUP(A3202,[1]ratio_family_bedrooms!$A:$K,9,FALSE)</f>
        <v>1.0588235294117647</v>
      </c>
      <c r="K3202">
        <f>VLOOKUP(A3202,[1]ratio_family_bedrooms!$A:$K,10,FALSE)</f>
        <v>1.2222222222222223</v>
      </c>
      <c r="L3202">
        <f>VLOOKUP(A3202,[1]ratio_family_bedrooms!$A:$K,11,FALSE)</f>
        <v>1.4999999999999998</v>
      </c>
      <c r="M3202">
        <f t="shared" si="49"/>
        <v>2753.7453922486102</v>
      </c>
    </row>
    <row r="3203" spans="1:13" x14ac:dyDescent="0.2">
      <c r="A3203">
        <v>2014</v>
      </c>
      <c r="B3203">
        <v>10</v>
      </c>
      <c r="C3203" t="s">
        <v>61</v>
      </c>
      <c r="D3203">
        <v>6</v>
      </c>
      <c r="E3203" t="s">
        <v>12</v>
      </c>
      <c r="F3203" t="e">
        <f>VLOOKUP(A3203&amp;B3203&amp;C3203&amp;D3203&amp;E3203,average_median_rates_2_aptFINAL!A:P,16,FALSE)</f>
        <v>#N/A</v>
      </c>
      <c r="G3203">
        <f>VLOOKUP(A3203&amp;B3203&amp;C3203&amp;3&amp;E3203,average_median_rates_2_aptFINAL!A:P,16,FALSE)</f>
        <v>2763</v>
      </c>
      <c r="H3203">
        <f>IF(D3203&lt;=3,VLOOKUP(A3203&amp;D3203,[1]ratio_condo_family!$A:$F,6,FALSE),0)</f>
        <v>0</v>
      </c>
      <c r="I3203">
        <f>VLOOKUP(A3203&amp;3,[1]ratio_condo_family!$A:$F,6,FALSE)</f>
        <v>1.3728349462822982</v>
      </c>
      <c r="J3203">
        <f>VLOOKUP(A3203,[1]ratio_family_bedrooms!$A:$K,9,FALSE)</f>
        <v>1.0588235294117647</v>
      </c>
      <c r="K3203">
        <f>VLOOKUP(A3203,[1]ratio_family_bedrooms!$A:$K,10,FALSE)</f>
        <v>1.2222222222222223</v>
      </c>
      <c r="L3203">
        <f>VLOOKUP(A3203,[1]ratio_family_bedrooms!$A:$K,11,FALSE)</f>
        <v>1.4999999999999998</v>
      </c>
      <c r="M3203">
        <f t="shared" ref="M3203:M3266" si="50">IF(D3203&lt;=3,F3203*H3203,IF(D3203=4,G3203*I3203*J3203,IF(D3203=5,G3203*I3203*J3203*K3203,IF(D3203=6,G3203*I3203*J3203*K3203*L3203,0))))</f>
        <v>7363.1598568866857</v>
      </c>
    </row>
    <row r="3204" spans="1:13" x14ac:dyDescent="0.2">
      <c r="A3204">
        <v>2014</v>
      </c>
      <c r="B3204">
        <v>10</v>
      </c>
      <c r="C3204" t="s">
        <v>61</v>
      </c>
      <c r="D3204">
        <v>6</v>
      </c>
      <c r="E3204" t="s">
        <v>16</v>
      </c>
      <c r="F3204" t="e">
        <f>VLOOKUP(A3204&amp;B3204&amp;C3204&amp;D3204&amp;E3204,average_median_rates_2_aptFINAL!A:P,16,FALSE)</f>
        <v>#N/A</v>
      </c>
      <c r="G3204">
        <f>VLOOKUP(A3204&amp;B3204&amp;C3204&amp;3&amp;E3204,average_median_rates_2_aptFINAL!A:P,16,FALSE)</f>
        <v>2300</v>
      </c>
      <c r="H3204">
        <f>IF(D3204&lt;=3,VLOOKUP(A3204&amp;D3204,[1]ratio_condo_family!$A:$F,6,FALSE),0)</f>
        <v>0</v>
      </c>
      <c r="I3204">
        <f>VLOOKUP(A3204&amp;3,[1]ratio_condo_family!$A:$F,6,FALSE)</f>
        <v>1.3728349462822982</v>
      </c>
      <c r="J3204">
        <f>VLOOKUP(A3204,[1]ratio_family_bedrooms!$A:$K,9,FALSE)</f>
        <v>1.0588235294117647</v>
      </c>
      <c r="K3204">
        <f>VLOOKUP(A3204,[1]ratio_family_bedrooms!$A:$K,10,FALSE)</f>
        <v>1.2222222222222223</v>
      </c>
      <c r="L3204">
        <f>VLOOKUP(A3204,[1]ratio_family_bedrooms!$A:$K,11,FALSE)</f>
        <v>1.4999999999999998</v>
      </c>
      <c r="M3204">
        <f t="shared" si="50"/>
        <v>6129.304260166261</v>
      </c>
    </row>
    <row r="3205" spans="1:13" x14ac:dyDescent="0.2">
      <c r="A3205">
        <v>2014</v>
      </c>
      <c r="B3205">
        <v>10</v>
      </c>
      <c r="C3205" t="s">
        <v>61</v>
      </c>
      <c r="D3205">
        <v>6</v>
      </c>
      <c r="E3205" t="s">
        <v>17</v>
      </c>
      <c r="F3205" t="e">
        <f>VLOOKUP(A3205&amp;B3205&amp;C3205&amp;D3205&amp;E3205,average_median_rates_2_aptFINAL!A:P,16,FALSE)</f>
        <v>#N/A</v>
      </c>
      <c r="G3205">
        <f>VLOOKUP(A3205&amp;B3205&amp;C3205&amp;3&amp;E3205,average_median_rates_2_aptFINAL!A:P,16,FALSE)</f>
        <v>1945</v>
      </c>
      <c r="H3205">
        <f>IF(D3205&lt;=3,VLOOKUP(A3205&amp;D3205,[1]ratio_condo_family!$A:$F,6,FALSE),0)</f>
        <v>0</v>
      </c>
      <c r="I3205">
        <f>VLOOKUP(A3205&amp;3,[1]ratio_condo_family!$A:$F,6,FALSE)</f>
        <v>1.3728349462822982</v>
      </c>
      <c r="J3205">
        <f>VLOOKUP(A3205,[1]ratio_family_bedrooms!$A:$K,9,FALSE)</f>
        <v>1.0588235294117647</v>
      </c>
      <c r="K3205">
        <f>VLOOKUP(A3205,[1]ratio_family_bedrooms!$A:$K,10,FALSE)</f>
        <v>1.2222222222222223</v>
      </c>
      <c r="L3205">
        <f>VLOOKUP(A3205,[1]ratio_family_bedrooms!$A:$K,11,FALSE)</f>
        <v>1.4999999999999998</v>
      </c>
      <c r="M3205">
        <f t="shared" si="50"/>
        <v>5183.259472184076</v>
      </c>
    </row>
    <row r="3206" spans="1:13" x14ac:dyDescent="0.2">
      <c r="A3206">
        <v>2014</v>
      </c>
      <c r="B3206">
        <v>10</v>
      </c>
      <c r="C3206" t="s">
        <v>61</v>
      </c>
      <c r="D3206">
        <v>6</v>
      </c>
      <c r="E3206" t="s">
        <v>19</v>
      </c>
      <c r="F3206" t="e">
        <f>VLOOKUP(A3206&amp;B3206&amp;C3206&amp;D3206&amp;E3206,average_median_rates_2_aptFINAL!A:P,16,FALSE)</f>
        <v>#N/A</v>
      </c>
      <c r="G3206">
        <f>VLOOKUP(A3206&amp;B3206&amp;C3206&amp;3&amp;E3206,average_median_rates_2_aptFINAL!A:P,16,FALSE)</f>
        <v>1990</v>
      </c>
      <c r="H3206">
        <f>IF(D3206&lt;=3,VLOOKUP(A3206&amp;D3206,[1]ratio_condo_family!$A:$F,6,FALSE),0)</f>
        <v>0</v>
      </c>
      <c r="I3206">
        <f>VLOOKUP(A3206&amp;3,[1]ratio_condo_family!$A:$F,6,FALSE)</f>
        <v>1.3728349462822982</v>
      </c>
      <c r="J3206">
        <f>VLOOKUP(A3206,[1]ratio_family_bedrooms!$A:$K,9,FALSE)</f>
        <v>1.0588235294117647</v>
      </c>
      <c r="K3206">
        <f>VLOOKUP(A3206,[1]ratio_family_bedrooms!$A:$K,10,FALSE)</f>
        <v>1.2222222222222223</v>
      </c>
      <c r="L3206">
        <f>VLOOKUP(A3206,[1]ratio_family_bedrooms!$A:$K,11,FALSE)</f>
        <v>1.4999999999999998</v>
      </c>
      <c r="M3206">
        <f t="shared" si="50"/>
        <v>5303.1806424916776</v>
      </c>
    </row>
    <row r="3207" spans="1:13" x14ac:dyDescent="0.2">
      <c r="A3207">
        <v>2014</v>
      </c>
      <c r="B3207">
        <v>10</v>
      </c>
      <c r="C3207" t="s">
        <v>61</v>
      </c>
      <c r="D3207">
        <v>6</v>
      </c>
      <c r="E3207" t="s">
        <v>20</v>
      </c>
      <c r="F3207" t="e">
        <f>VLOOKUP(A3207&amp;B3207&amp;C3207&amp;D3207&amp;E3207,average_median_rates_2_aptFINAL!A:P,16,FALSE)</f>
        <v>#N/A</v>
      </c>
      <c r="G3207">
        <f>VLOOKUP(A3207&amp;B3207&amp;C3207&amp;3&amp;E3207,average_median_rates_2_aptFINAL!A:P,16,FALSE)</f>
        <v>2350</v>
      </c>
      <c r="H3207">
        <f>IF(D3207&lt;=3,VLOOKUP(A3207&amp;D3207,[1]ratio_condo_family!$A:$F,6,FALSE),0)</f>
        <v>0</v>
      </c>
      <c r="I3207">
        <f>VLOOKUP(A3207&amp;3,[1]ratio_condo_family!$A:$F,6,FALSE)</f>
        <v>1.3728349462822982</v>
      </c>
      <c r="J3207">
        <f>VLOOKUP(A3207,[1]ratio_family_bedrooms!$A:$K,9,FALSE)</f>
        <v>1.0588235294117647</v>
      </c>
      <c r="K3207">
        <f>VLOOKUP(A3207,[1]ratio_family_bedrooms!$A:$K,10,FALSE)</f>
        <v>1.2222222222222223</v>
      </c>
      <c r="L3207">
        <f>VLOOKUP(A3207,[1]ratio_family_bedrooms!$A:$K,11,FALSE)</f>
        <v>1.4999999999999998</v>
      </c>
      <c r="M3207">
        <f t="shared" si="50"/>
        <v>6262.5500049524835</v>
      </c>
    </row>
    <row r="3208" spans="1:13" x14ac:dyDescent="0.2">
      <c r="A3208">
        <v>2014</v>
      </c>
      <c r="B3208">
        <v>10</v>
      </c>
      <c r="C3208" t="s">
        <v>61</v>
      </c>
      <c r="D3208">
        <v>6</v>
      </c>
      <c r="E3208" t="s">
        <v>21</v>
      </c>
      <c r="F3208" t="e">
        <f>VLOOKUP(A3208&amp;B3208&amp;C3208&amp;D3208&amp;E3208,average_median_rates_2_aptFINAL!A:P,16,FALSE)</f>
        <v>#N/A</v>
      </c>
      <c r="G3208">
        <f>VLOOKUP(A3208&amp;B3208&amp;C3208&amp;3&amp;E3208,average_median_rates_2_aptFINAL!A:P,16,FALSE)</f>
        <v>2300</v>
      </c>
      <c r="H3208">
        <f>IF(D3208&lt;=3,VLOOKUP(A3208&amp;D3208,[1]ratio_condo_family!$A:$F,6,FALSE),0)</f>
        <v>0</v>
      </c>
      <c r="I3208">
        <f>VLOOKUP(A3208&amp;3,[1]ratio_condo_family!$A:$F,6,FALSE)</f>
        <v>1.3728349462822982</v>
      </c>
      <c r="J3208">
        <f>VLOOKUP(A3208,[1]ratio_family_bedrooms!$A:$K,9,FALSE)</f>
        <v>1.0588235294117647</v>
      </c>
      <c r="K3208">
        <f>VLOOKUP(A3208,[1]ratio_family_bedrooms!$A:$K,10,FALSE)</f>
        <v>1.2222222222222223</v>
      </c>
      <c r="L3208">
        <f>VLOOKUP(A3208,[1]ratio_family_bedrooms!$A:$K,11,FALSE)</f>
        <v>1.4999999999999998</v>
      </c>
      <c r="M3208">
        <f t="shared" si="50"/>
        <v>6129.304260166261</v>
      </c>
    </row>
    <row r="3209" spans="1:13" x14ac:dyDescent="0.2">
      <c r="A3209">
        <v>2014</v>
      </c>
      <c r="B3209">
        <v>10</v>
      </c>
      <c r="C3209" t="s">
        <v>61</v>
      </c>
      <c r="D3209">
        <v>6</v>
      </c>
      <c r="E3209" t="s">
        <v>23</v>
      </c>
      <c r="F3209" t="e">
        <f>VLOOKUP(A3209&amp;B3209&amp;C3209&amp;D3209&amp;E3209,average_median_rates_2_aptFINAL!A:P,16,FALSE)</f>
        <v>#N/A</v>
      </c>
      <c r="G3209">
        <f>VLOOKUP(A3209&amp;B3209&amp;C3209&amp;3&amp;E3209,average_median_rates_2_aptFINAL!A:P,16,FALSE)</f>
        <v>1300</v>
      </c>
      <c r="H3209">
        <f>IF(D3209&lt;=3,VLOOKUP(A3209&amp;D3209,[1]ratio_condo_family!$A:$F,6,FALSE),0)</f>
        <v>0</v>
      </c>
      <c r="I3209">
        <f>VLOOKUP(A3209&amp;3,[1]ratio_condo_family!$A:$F,6,FALSE)</f>
        <v>1.3728349462822982</v>
      </c>
      <c r="J3209">
        <f>VLOOKUP(A3209,[1]ratio_family_bedrooms!$A:$K,9,FALSE)</f>
        <v>1.0588235294117647</v>
      </c>
      <c r="K3209">
        <f>VLOOKUP(A3209,[1]ratio_family_bedrooms!$A:$K,10,FALSE)</f>
        <v>1.2222222222222223</v>
      </c>
      <c r="L3209">
        <f>VLOOKUP(A3209,[1]ratio_family_bedrooms!$A:$K,11,FALSE)</f>
        <v>1.4999999999999998</v>
      </c>
      <c r="M3209">
        <f t="shared" si="50"/>
        <v>3464.389364441799</v>
      </c>
    </row>
    <row r="3210" spans="1:13" x14ac:dyDescent="0.2">
      <c r="A3210">
        <v>2014</v>
      </c>
      <c r="B3210">
        <v>10</v>
      </c>
      <c r="C3210" t="s">
        <v>61</v>
      </c>
      <c r="D3210">
        <v>6</v>
      </c>
      <c r="E3210" t="s">
        <v>24</v>
      </c>
      <c r="F3210" t="e">
        <f>VLOOKUP(A3210&amp;B3210&amp;C3210&amp;D3210&amp;E3210,average_median_rates_2_aptFINAL!A:P,16,FALSE)</f>
        <v>#N/A</v>
      </c>
      <c r="G3210">
        <f>VLOOKUP(A3210&amp;B3210&amp;C3210&amp;3&amp;E3210,average_median_rates_2_aptFINAL!A:P,16,FALSE)</f>
        <v>1500</v>
      </c>
      <c r="H3210">
        <f>IF(D3210&lt;=3,VLOOKUP(A3210&amp;D3210,[1]ratio_condo_family!$A:$F,6,FALSE),0)</f>
        <v>0</v>
      </c>
      <c r="I3210">
        <f>VLOOKUP(A3210&amp;3,[1]ratio_condo_family!$A:$F,6,FALSE)</f>
        <v>1.3728349462822982</v>
      </c>
      <c r="J3210">
        <f>VLOOKUP(A3210,[1]ratio_family_bedrooms!$A:$K,9,FALSE)</f>
        <v>1.0588235294117647</v>
      </c>
      <c r="K3210">
        <f>VLOOKUP(A3210,[1]ratio_family_bedrooms!$A:$K,10,FALSE)</f>
        <v>1.2222222222222223</v>
      </c>
      <c r="L3210">
        <f>VLOOKUP(A3210,[1]ratio_family_bedrooms!$A:$K,11,FALSE)</f>
        <v>1.4999999999999998</v>
      </c>
      <c r="M3210">
        <f t="shared" si="50"/>
        <v>3997.3723435866918</v>
      </c>
    </row>
    <row r="3211" spans="1:13" x14ac:dyDescent="0.2">
      <c r="A3211">
        <v>2014</v>
      </c>
      <c r="B3211">
        <v>10</v>
      </c>
      <c r="C3211" t="s">
        <v>61</v>
      </c>
      <c r="D3211">
        <v>6</v>
      </c>
      <c r="E3211" t="s">
        <v>25</v>
      </c>
      <c r="F3211" t="e">
        <f>VLOOKUP(A3211&amp;B3211&amp;C3211&amp;D3211&amp;E3211,average_median_rates_2_aptFINAL!A:P,16,FALSE)</f>
        <v>#N/A</v>
      </c>
      <c r="G3211">
        <f>VLOOKUP(A3211&amp;B3211&amp;C3211&amp;3&amp;E3211,average_median_rates_2_aptFINAL!A:P,16,FALSE)</f>
        <v>1272</v>
      </c>
      <c r="H3211">
        <f>IF(D3211&lt;=3,VLOOKUP(A3211&amp;D3211,[1]ratio_condo_family!$A:$F,6,FALSE),0)</f>
        <v>0</v>
      </c>
      <c r="I3211">
        <f>VLOOKUP(A3211&amp;3,[1]ratio_condo_family!$A:$F,6,FALSE)</f>
        <v>1.3728349462822982</v>
      </c>
      <c r="J3211">
        <f>VLOOKUP(A3211,[1]ratio_family_bedrooms!$A:$K,9,FALSE)</f>
        <v>1.0588235294117647</v>
      </c>
      <c r="K3211">
        <f>VLOOKUP(A3211,[1]ratio_family_bedrooms!$A:$K,10,FALSE)</f>
        <v>1.2222222222222223</v>
      </c>
      <c r="L3211">
        <f>VLOOKUP(A3211,[1]ratio_family_bedrooms!$A:$K,11,FALSE)</f>
        <v>1.4999999999999998</v>
      </c>
      <c r="M3211">
        <f t="shared" si="50"/>
        <v>3389.7717473615144</v>
      </c>
    </row>
    <row r="3212" spans="1:13" x14ac:dyDescent="0.2">
      <c r="A3212">
        <v>2014</v>
      </c>
      <c r="B3212">
        <v>10</v>
      </c>
      <c r="C3212" t="s">
        <v>61</v>
      </c>
      <c r="D3212">
        <v>6</v>
      </c>
      <c r="E3212" t="s">
        <v>26</v>
      </c>
      <c r="F3212" t="e">
        <f>VLOOKUP(A3212&amp;B3212&amp;C3212&amp;D3212&amp;E3212,average_median_rates_2_aptFINAL!A:P,16,FALSE)</f>
        <v>#N/A</v>
      </c>
      <c r="G3212">
        <f>VLOOKUP(A3212&amp;B3212&amp;C3212&amp;3&amp;E3212,average_median_rates_2_aptFINAL!A:P,16,FALSE)</f>
        <v>1215</v>
      </c>
      <c r="H3212">
        <f>IF(D3212&lt;=3,VLOOKUP(A3212&amp;D3212,[1]ratio_condo_family!$A:$F,6,FALSE),0)</f>
        <v>0</v>
      </c>
      <c r="I3212">
        <f>VLOOKUP(A3212&amp;3,[1]ratio_condo_family!$A:$F,6,FALSE)</f>
        <v>1.3728349462822982</v>
      </c>
      <c r="J3212">
        <f>VLOOKUP(A3212,[1]ratio_family_bedrooms!$A:$K,9,FALSE)</f>
        <v>1.0588235294117647</v>
      </c>
      <c r="K3212">
        <f>VLOOKUP(A3212,[1]ratio_family_bedrooms!$A:$K,10,FALSE)</f>
        <v>1.2222222222222223</v>
      </c>
      <c r="L3212">
        <f>VLOOKUP(A3212,[1]ratio_family_bedrooms!$A:$K,11,FALSE)</f>
        <v>1.4999999999999998</v>
      </c>
      <c r="M3212">
        <f t="shared" si="50"/>
        <v>3237.8715983052198</v>
      </c>
    </row>
    <row r="3213" spans="1:13" x14ac:dyDescent="0.2">
      <c r="A3213">
        <v>2014</v>
      </c>
      <c r="B3213">
        <v>10</v>
      </c>
      <c r="C3213" t="s">
        <v>61</v>
      </c>
      <c r="D3213">
        <v>6</v>
      </c>
      <c r="E3213" t="s">
        <v>27</v>
      </c>
      <c r="F3213" t="e">
        <f>VLOOKUP(A3213&amp;B3213&amp;C3213&amp;D3213&amp;E3213,average_median_rates_2_aptFINAL!A:P,16,FALSE)</f>
        <v>#N/A</v>
      </c>
      <c r="G3213">
        <f>VLOOKUP(A3213&amp;B3213&amp;C3213&amp;3&amp;E3213,average_median_rates_2_aptFINAL!A:P,16,FALSE)</f>
        <v>2500</v>
      </c>
      <c r="H3213">
        <f>IF(D3213&lt;=3,VLOOKUP(A3213&amp;D3213,[1]ratio_condo_family!$A:$F,6,FALSE),0)</f>
        <v>0</v>
      </c>
      <c r="I3213">
        <f>VLOOKUP(A3213&amp;3,[1]ratio_condo_family!$A:$F,6,FALSE)</f>
        <v>1.3728349462822982</v>
      </c>
      <c r="J3213">
        <f>VLOOKUP(A3213,[1]ratio_family_bedrooms!$A:$K,9,FALSE)</f>
        <v>1.0588235294117647</v>
      </c>
      <c r="K3213">
        <f>VLOOKUP(A3213,[1]ratio_family_bedrooms!$A:$K,10,FALSE)</f>
        <v>1.2222222222222223</v>
      </c>
      <c r="L3213">
        <f>VLOOKUP(A3213,[1]ratio_family_bedrooms!$A:$K,11,FALSE)</f>
        <v>1.4999999999999998</v>
      </c>
      <c r="M3213">
        <f t="shared" si="50"/>
        <v>6662.287239311152</v>
      </c>
    </row>
    <row r="3214" spans="1:13" x14ac:dyDescent="0.2">
      <c r="A3214">
        <v>2014</v>
      </c>
      <c r="B3214">
        <v>10</v>
      </c>
      <c r="C3214" t="s">
        <v>61</v>
      </c>
      <c r="D3214">
        <v>6</v>
      </c>
      <c r="E3214" t="s">
        <v>28</v>
      </c>
      <c r="F3214" t="e">
        <f>VLOOKUP(A3214&amp;B3214&amp;C3214&amp;D3214&amp;E3214,average_median_rates_2_aptFINAL!A:P,16,FALSE)</f>
        <v>#N/A</v>
      </c>
      <c r="G3214">
        <f>VLOOKUP(A3214&amp;B3214&amp;C3214&amp;3&amp;E3214,average_median_rates_2_aptFINAL!A:P,16,FALSE)</f>
        <v>1400</v>
      </c>
      <c r="H3214">
        <f>IF(D3214&lt;=3,VLOOKUP(A3214&amp;D3214,[1]ratio_condo_family!$A:$F,6,FALSE),0)</f>
        <v>0</v>
      </c>
      <c r="I3214">
        <f>VLOOKUP(A3214&amp;3,[1]ratio_condo_family!$A:$F,6,FALSE)</f>
        <v>1.3728349462822982</v>
      </c>
      <c r="J3214">
        <f>VLOOKUP(A3214,[1]ratio_family_bedrooms!$A:$K,9,FALSE)</f>
        <v>1.0588235294117647</v>
      </c>
      <c r="K3214">
        <f>VLOOKUP(A3214,[1]ratio_family_bedrooms!$A:$K,10,FALSE)</f>
        <v>1.2222222222222223</v>
      </c>
      <c r="L3214">
        <f>VLOOKUP(A3214,[1]ratio_family_bedrooms!$A:$K,11,FALSE)</f>
        <v>1.4999999999999998</v>
      </c>
      <c r="M3214">
        <f t="shared" si="50"/>
        <v>3730.8808540142459</v>
      </c>
    </row>
    <row r="3215" spans="1:13" x14ac:dyDescent="0.2">
      <c r="A3215">
        <v>2014</v>
      </c>
      <c r="B3215">
        <v>10</v>
      </c>
      <c r="C3215" t="s">
        <v>61</v>
      </c>
      <c r="D3215">
        <v>6</v>
      </c>
      <c r="E3215" t="s">
        <v>29</v>
      </c>
      <c r="F3215" t="e">
        <f>VLOOKUP(A3215&amp;B3215&amp;C3215&amp;D3215&amp;E3215,average_median_rates_2_aptFINAL!A:P,16,FALSE)</f>
        <v>#N/A</v>
      </c>
      <c r="G3215">
        <f>VLOOKUP(A3215&amp;B3215&amp;C3215&amp;3&amp;E3215,average_median_rates_2_aptFINAL!A:P,16,FALSE)</f>
        <v>1080</v>
      </c>
      <c r="H3215">
        <f>IF(D3215&lt;=3,VLOOKUP(A3215&amp;D3215,[1]ratio_condo_family!$A:$F,6,FALSE),0)</f>
        <v>0</v>
      </c>
      <c r="I3215">
        <f>VLOOKUP(A3215&amp;3,[1]ratio_condo_family!$A:$F,6,FALSE)</f>
        <v>1.3728349462822982</v>
      </c>
      <c r="J3215">
        <f>VLOOKUP(A3215,[1]ratio_family_bedrooms!$A:$K,9,FALSE)</f>
        <v>1.0588235294117647</v>
      </c>
      <c r="K3215">
        <f>VLOOKUP(A3215,[1]ratio_family_bedrooms!$A:$K,10,FALSE)</f>
        <v>1.2222222222222223</v>
      </c>
      <c r="L3215">
        <f>VLOOKUP(A3215,[1]ratio_family_bedrooms!$A:$K,11,FALSE)</f>
        <v>1.4999999999999998</v>
      </c>
      <c r="M3215">
        <f t="shared" si="50"/>
        <v>2878.108087382418</v>
      </c>
    </row>
    <row r="3216" spans="1:13" x14ac:dyDescent="0.2">
      <c r="A3216">
        <v>2014</v>
      </c>
      <c r="B3216">
        <v>10</v>
      </c>
      <c r="C3216" t="s">
        <v>61</v>
      </c>
      <c r="D3216">
        <v>6</v>
      </c>
      <c r="E3216" t="s">
        <v>31</v>
      </c>
      <c r="F3216" t="e">
        <f>VLOOKUP(A3216&amp;B3216&amp;C3216&amp;D3216&amp;E3216,average_median_rates_2_aptFINAL!A:P,16,FALSE)</f>
        <v>#N/A</v>
      </c>
      <c r="G3216">
        <f>VLOOKUP(A3216&amp;B3216&amp;C3216&amp;3&amp;E3216,average_median_rates_2_aptFINAL!A:P,16,FALSE)</f>
        <v>1275</v>
      </c>
      <c r="H3216">
        <f>IF(D3216&lt;=3,VLOOKUP(A3216&amp;D3216,[1]ratio_condo_family!$A:$F,6,FALSE),0)</f>
        <v>0</v>
      </c>
      <c r="I3216">
        <f>VLOOKUP(A3216&amp;3,[1]ratio_condo_family!$A:$F,6,FALSE)</f>
        <v>1.3728349462822982</v>
      </c>
      <c r="J3216">
        <f>VLOOKUP(A3216,[1]ratio_family_bedrooms!$A:$K,9,FALSE)</f>
        <v>1.0588235294117647</v>
      </c>
      <c r="K3216">
        <f>VLOOKUP(A3216,[1]ratio_family_bedrooms!$A:$K,10,FALSE)</f>
        <v>1.2222222222222223</v>
      </c>
      <c r="L3216">
        <f>VLOOKUP(A3216,[1]ratio_family_bedrooms!$A:$K,11,FALSE)</f>
        <v>1.4999999999999998</v>
      </c>
      <c r="M3216">
        <f t="shared" si="50"/>
        <v>3397.7664920486877</v>
      </c>
    </row>
    <row r="3217" spans="1:13" x14ac:dyDescent="0.2">
      <c r="A3217">
        <v>2014</v>
      </c>
      <c r="B3217">
        <v>10</v>
      </c>
      <c r="C3217" t="s">
        <v>61</v>
      </c>
      <c r="D3217">
        <v>6</v>
      </c>
      <c r="E3217" t="s">
        <v>32</v>
      </c>
      <c r="F3217" t="e">
        <f>VLOOKUP(A3217&amp;B3217&amp;C3217&amp;D3217&amp;E3217,average_median_rates_2_aptFINAL!A:P,16,FALSE)</f>
        <v>#N/A</v>
      </c>
      <c r="G3217">
        <f>VLOOKUP(A3217&amp;B3217&amp;C3217&amp;3&amp;E3217,average_median_rates_2_aptFINAL!A:P,16,FALSE)</f>
        <v>1400</v>
      </c>
      <c r="H3217">
        <f>IF(D3217&lt;=3,VLOOKUP(A3217&amp;D3217,[1]ratio_condo_family!$A:$F,6,FALSE),0)</f>
        <v>0</v>
      </c>
      <c r="I3217">
        <f>VLOOKUP(A3217&amp;3,[1]ratio_condo_family!$A:$F,6,FALSE)</f>
        <v>1.3728349462822982</v>
      </c>
      <c r="J3217">
        <f>VLOOKUP(A3217,[1]ratio_family_bedrooms!$A:$K,9,FALSE)</f>
        <v>1.0588235294117647</v>
      </c>
      <c r="K3217">
        <f>VLOOKUP(A3217,[1]ratio_family_bedrooms!$A:$K,10,FALSE)</f>
        <v>1.2222222222222223</v>
      </c>
      <c r="L3217">
        <f>VLOOKUP(A3217,[1]ratio_family_bedrooms!$A:$K,11,FALSE)</f>
        <v>1.4999999999999998</v>
      </c>
      <c r="M3217">
        <f t="shared" si="50"/>
        <v>3730.8808540142459</v>
      </c>
    </row>
    <row r="3218" spans="1:13" x14ac:dyDescent="0.2">
      <c r="A3218">
        <v>2014</v>
      </c>
      <c r="B3218">
        <v>10</v>
      </c>
      <c r="C3218" t="s">
        <v>61</v>
      </c>
      <c r="D3218">
        <v>6</v>
      </c>
      <c r="E3218" t="s">
        <v>33</v>
      </c>
      <c r="F3218" t="e">
        <f>VLOOKUP(A3218&amp;B3218&amp;C3218&amp;D3218&amp;E3218,average_median_rates_2_aptFINAL!A:P,16,FALSE)</f>
        <v>#N/A</v>
      </c>
      <c r="G3218">
        <f>VLOOKUP(A3218&amp;B3218&amp;C3218&amp;3&amp;E3218,average_median_rates_2_aptFINAL!A:P,16,FALSE)</f>
        <v>2095.7034056617345</v>
      </c>
      <c r="H3218">
        <f>IF(D3218&lt;=3,VLOOKUP(A3218&amp;D3218,[1]ratio_condo_family!$A:$F,6,FALSE),0)</f>
        <v>0</v>
      </c>
      <c r="I3218">
        <f>VLOOKUP(A3218&amp;3,[1]ratio_condo_family!$A:$F,6,FALSE)</f>
        <v>1.3728349462822982</v>
      </c>
      <c r="J3218">
        <f>VLOOKUP(A3218,[1]ratio_family_bedrooms!$A:$K,9,FALSE)</f>
        <v>1.0588235294117647</v>
      </c>
      <c r="K3218">
        <f>VLOOKUP(A3218,[1]ratio_family_bedrooms!$A:$K,10,FALSE)</f>
        <v>1.2222222222222223</v>
      </c>
      <c r="L3218">
        <f>VLOOKUP(A3218,[1]ratio_family_bedrooms!$A:$K,11,FALSE)</f>
        <v>1.4999999999999998</v>
      </c>
      <c r="M3218">
        <f t="shared" si="50"/>
        <v>5584.8712227684391</v>
      </c>
    </row>
    <row r="3219" spans="1:13" x14ac:dyDescent="0.2">
      <c r="A3219">
        <v>2014</v>
      </c>
      <c r="B3219">
        <v>10</v>
      </c>
      <c r="C3219" t="s">
        <v>61</v>
      </c>
      <c r="D3219">
        <v>6</v>
      </c>
      <c r="E3219" t="s">
        <v>34</v>
      </c>
      <c r="F3219" t="e">
        <f>VLOOKUP(A3219&amp;B3219&amp;C3219&amp;D3219&amp;E3219,average_median_rates_2_aptFINAL!A:P,16,FALSE)</f>
        <v>#N/A</v>
      </c>
      <c r="G3219">
        <f>VLOOKUP(A3219&amp;B3219&amp;C3219&amp;3&amp;E3219,average_median_rates_2_aptFINAL!A:P,16,FALSE)</f>
        <v>1520</v>
      </c>
      <c r="H3219">
        <f>IF(D3219&lt;=3,VLOOKUP(A3219&amp;D3219,[1]ratio_condo_family!$A:$F,6,FALSE),0)</f>
        <v>0</v>
      </c>
      <c r="I3219">
        <f>VLOOKUP(A3219&amp;3,[1]ratio_condo_family!$A:$F,6,FALSE)</f>
        <v>1.3728349462822982</v>
      </c>
      <c r="J3219">
        <f>VLOOKUP(A3219,[1]ratio_family_bedrooms!$A:$K,9,FALSE)</f>
        <v>1.0588235294117647</v>
      </c>
      <c r="K3219">
        <f>VLOOKUP(A3219,[1]ratio_family_bedrooms!$A:$K,10,FALSE)</f>
        <v>1.2222222222222223</v>
      </c>
      <c r="L3219">
        <f>VLOOKUP(A3219,[1]ratio_family_bedrooms!$A:$K,11,FALSE)</f>
        <v>1.4999999999999998</v>
      </c>
      <c r="M3219">
        <f t="shared" si="50"/>
        <v>4050.6706415011813</v>
      </c>
    </row>
    <row r="3220" spans="1:13" x14ac:dyDescent="0.2">
      <c r="A3220">
        <v>2014</v>
      </c>
      <c r="B3220">
        <v>10</v>
      </c>
      <c r="C3220" t="s">
        <v>61</v>
      </c>
      <c r="D3220">
        <v>6</v>
      </c>
      <c r="E3220" t="s">
        <v>35</v>
      </c>
      <c r="F3220" t="e">
        <f>VLOOKUP(A3220&amp;B3220&amp;C3220&amp;D3220&amp;E3220,average_median_rates_2_aptFINAL!A:P,16,FALSE)</f>
        <v>#N/A</v>
      </c>
      <c r="G3220">
        <f>VLOOKUP(A3220&amp;B3220&amp;C3220&amp;3&amp;E3220,average_median_rates_2_aptFINAL!A:P,16,FALSE)</f>
        <v>3750</v>
      </c>
      <c r="H3220">
        <f>IF(D3220&lt;=3,VLOOKUP(A3220&amp;D3220,[1]ratio_condo_family!$A:$F,6,FALSE),0)</f>
        <v>0</v>
      </c>
      <c r="I3220">
        <f>VLOOKUP(A3220&amp;3,[1]ratio_condo_family!$A:$F,6,FALSE)</f>
        <v>1.3728349462822982</v>
      </c>
      <c r="J3220">
        <f>VLOOKUP(A3220,[1]ratio_family_bedrooms!$A:$K,9,FALSE)</f>
        <v>1.0588235294117647</v>
      </c>
      <c r="K3220">
        <f>VLOOKUP(A3220,[1]ratio_family_bedrooms!$A:$K,10,FALSE)</f>
        <v>1.2222222222222223</v>
      </c>
      <c r="L3220">
        <f>VLOOKUP(A3220,[1]ratio_family_bedrooms!$A:$K,11,FALSE)</f>
        <v>1.4999999999999998</v>
      </c>
      <c r="M3220">
        <f t="shared" si="50"/>
        <v>9993.4308589667271</v>
      </c>
    </row>
    <row r="3221" spans="1:13" x14ac:dyDescent="0.2">
      <c r="A3221">
        <v>2014</v>
      </c>
      <c r="B3221">
        <v>10</v>
      </c>
      <c r="C3221" t="s">
        <v>61</v>
      </c>
      <c r="D3221">
        <v>6</v>
      </c>
      <c r="E3221" t="s">
        <v>36</v>
      </c>
      <c r="F3221" t="e">
        <f>VLOOKUP(A3221&amp;B3221&amp;C3221&amp;D3221&amp;E3221,average_median_rates_2_aptFINAL!A:P,16,FALSE)</f>
        <v>#N/A</v>
      </c>
      <c r="G3221">
        <f>VLOOKUP(A3221&amp;B3221&amp;C3221&amp;3&amp;E3221,average_median_rates_2_aptFINAL!A:P,16,FALSE)</f>
        <v>1263</v>
      </c>
      <c r="H3221">
        <f>IF(D3221&lt;=3,VLOOKUP(A3221&amp;D3221,[1]ratio_condo_family!$A:$F,6,FALSE),0)</f>
        <v>0</v>
      </c>
      <c r="I3221">
        <f>VLOOKUP(A3221&amp;3,[1]ratio_condo_family!$A:$F,6,FALSE)</f>
        <v>1.3728349462822982</v>
      </c>
      <c r="J3221">
        <f>VLOOKUP(A3221,[1]ratio_family_bedrooms!$A:$K,9,FALSE)</f>
        <v>1.0588235294117647</v>
      </c>
      <c r="K3221">
        <f>VLOOKUP(A3221,[1]ratio_family_bedrooms!$A:$K,10,FALSE)</f>
        <v>1.2222222222222223</v>
      </c>
      <c r="L3221">
        <f>VLOOKUP(A3221,[1]ratio_family_bedrooms!$A:$K,11,FALSE)</f>
        <v>1.4999999999999998</v>
      </c>
      <c r="M3221">
        <f t="shared" si="50"/>
        <v>3365.7875132999948</v>
      </c>
    </row>
    <row r="3222" spans="1:13" x14ac:dyDescent="0.2">
      <c r="A3222">
        <v>2014</v>
      </c>
      <c r="B3222">
        <v>10</v>
      </c>
      <c r="C3222" t="s">
        <v>61</v>
      </c>
      <c r="D3222">
        <v>6</v>
      </c>
      <c r="E3222" t="s">
        <v>37</v>
      </c>
      <c r="F3222" t="e">
        <f>VLOOKUP(A3222&amp;B3222&amp;C3222&amp;D3222&amp;E3222,average_median_rates_2_aptFINAL!A:P,16,FALSE)</f>
        <v>#N/A</v>
      </c>
      <c r="G3222">
        <f>VLOOKUP(A3222&amp;B3222&amp;C3222&amp;3&amp;E3222,average_median_rates_2_aptFINAL!A:P,16,FALSE)</f>
        <v>1073</v>
      </c>
      <c r="H3222">
        <f>IF(D3222&lt;=3,VLOOKUP(A3222&amp;D3222,[1]ratio_condo_family!$A:$F,6,FALSE),0)</f>
        <v>0</v>
      </c>
      <c r="I3222">
        <f>VLOOKUP(A3222&amp;3,[1]ratio_condo_family!$A:$F,6,FALSE)</f>
        <v>1.3728349462822982</v>
      </c>
      <c r="J3222">
        <f>VLOOKUP(A3222,[1]ratio_family_bedrooms!$A:$K,9,FALSE)</f>
        <v>1.0588235294117647</v>
      </c>
      <c r="K3222">
        <f>VLOOKUP(A3222,[1]ratio_family_bedrooms!$A:$K,10,FALSE)</f>
        <v>1.2222222222222223</v>
      </c>
      <c r="L3222">
        <f>VLOOKUP(A3222,[1]ratio_family_bedrooms!$A:$K,11,FALSE)</f>
        <v>1.4999999999999998</v>
      </c>
      <c r="M3222">
        <f t="shared" si="50"/>
        <v>2859.4536831123469</v>
      </c>
    </row>
    <row r="3223" spans="1:13" x14ac:dyDescent="0.2">
      <c r="A3223">
        <v>2014</v>
      </c>
      <c r="B3223">
        <v>10</v>
      </c>
      <c r="C3223" t="s">
        <v>61</v>
      </c>
      <c r="D3223">
        <v>6</v>
      </c>
      <c r="E3223" t="s">
        <v>38</v>
      </c>
      <c r="F3223" t="e">
        <f>VLOOKUP(A3223&amp;B3223&amp;C3223&amp;D3223&amp;E3223,average_median_rates_2_aptFINAL!A:P,16,FALSE)</f>
        <v>#N/A</v>
      </c>
      <c r="G3223">
        <f>VLOOKUP(A3223&amp;B3223&amp;C3223&amp;3&amp;E3223,average_median_rates_2_aptFINAL!A:P,16,FALSE)</f>
        <v>1100</v>
      </c>
      <c r="H3223">
        <f>IF(D3223&lt;=3,VLOOKUP(A3223&amp;D3223,[1]ratio_condo_family!$A:$F,6,FALSE),0)</f>
        <v>0</v>
      </c>
      <c r="I3223">
        <f>VLOOKUP(A3223&amp;3,[1]ratio_condo_family!$A:$F,6,FALSE)</f>
        <v>1.3728349462822982</v>
      </c>
      <c r="J3223">
        <f>VLOOKUP(A3223,[1]ratio_family_bedrooms!$A:$K,9,FALSE)</f>
        <v>1.0588235294117647</v>
      </c>
      <c r="K3223">
        <f>VLOOKUP(A3223,[1]ratio_family_bedrooms!$A:$K,10,FALSE)</f>
        <v>1.2222222222222223</v>
      </c>
      <c r="L3223">
        <f>VLOOKUP(A3223,[1]ratio_family_bedrooms!$A:$K,11,FALSE)</f>
        <v>1.4999999999999998</v>
      </c>
      <c r="M3223">
        <f t="shared" si="50"/>
        <v>2931.4063852969075</v>
      </c>
    </row>
    <row r="3224" spans="1:13" x14ac:dyDescent="0.2">
      <c r="A3224">
        <v>2014</v>
      </c>
      <c r="B3224">
        <v>10</v>
      </c>
      <c r="C3224" t="s">
        <v>61</v>
      </c>
      <c r="D3224">
        <v>6</v>
      </c>
      <c r="E3224" t="s">
        <v>39</v>
      </c>
      <c r="F3224" t="e">
        <f>VLOOKUP(A3224&amp;B3224&amp;C3224&amp;D3224&amp;E3224,average_median_rates_2_aptFINAL!A:P,16,FALSE)</f>
        <v>#N/A</v>
      </c>
      <c r="G3224">
        <f>VLOOKUP(A3224&amp;B3224&amp;C3224&amp;3&amp;E3224,average_median_rates_2_aptFINAL!A:P,16,FALSE)</f>
        <v>1397.9019974134271</v>
      </c>
      <c r="H3224">
        <f>IF(D3224&lt;=3,VLOOKUP(A3224&amp;D3224,[1]ratio_condo_family!$A:$F,6,FALSE),0)</f>
        <v>0</v>
      </c>
      <c r="I3224">
        <f>VLOOKUP(A3224&amp;3,[1]ratio_condo_family!$A:$F,6,FALSE)</f>
        <v>1.3728349462822982</v>
      </c>
      <c r="J3224">
        <f>VLOOKUP(A3224,[1]ratio_family_bedrooms!$A:$K,9,FALSE)</f>
        <v>1.0588235294117647</v>
      </c>
      <c r="K3224">
        <f>VLOOKUP(A3224,[1]ratio_family_bedrooms!$A:$K,10,FALSE)</f>
        <v>1.2222222222222223</v>
      </c>
      <c r="L3224">
        <f>VLOOKUP(A3224,[1]ratio_family_bedrooms!$A:$K,11,FALSE)</f>
        <v>1.4999999999999998</v>
      </c>
      <c r="M3224">
        <f t="shared" si="50"/>
        <v>3725.2898556700188</v>
      </c>
    </row>
    <row r="3225" spans="1:13" x14ac:dyDescent="0.2">
      <c r="A3225">
        <v>2014</v>
      </c>
      <c r="B3225">
        <v>10</v>
      </c>
      <c r="C3225" t="s">
        <v>61</v>
      </c>
      <c r="D3225">
        <v>6</v>
      </c>
      <c r="E3225" t="s">
        <v>40</v>
      </c>
      <c r="F3225" t="e">
        <f>VLOOKUP(A3225&amp;B3225&amp;C3225&amp;D3225&amp;E3225,average_median_rates_2_aptFINAL!A:P,16,FALSE)</f>
        <v>#N/A</v>
      </c>
      <c r="G3225">
        <f>VLOOKUP(A3225&amp;B3225&amp;C3225&amp;3&amp;E3225,average_median_rates_2_aptFINAL!A:P,16,FALSE)</f>
        <v>1145</v>
      </c>
      <c r="H3225">
        <f>IF(D3225&lt;=3,VLOOKUP(A3225&amp;D3225,[1]ratio_condo_family!$A:$F,6,FALSE),0)</f>
        <v>0</v>
      </c>
      <c r="I3225">
        <f>VLOOKUP(A3225&amp;3,[1]ratio_condo_family!$A:$F,6,FALSE)</f>
        <v>1.3728349462822982</v>
      </c>
      <c r="J3225">
        <f>VLOOKUP(A3225,[1]ratio_family_bedrooms!$A:$K,9,FALSE)</f>
        <v>1.0588235294117647</v>
      </c>
      <c r="K3225">
        <f>VLOOKUP(A3225,[1]ratio_family_bedrooms!$A:$K,10,FALSE)</f>
        <v>1.2222222222222223</v>
      </c>
      <c r="L3225">
        <f>VLOOKUP(A3225,[1]ratio_family_bedrooms!$A:$K,11,FALSE)</f>
        <v>1.4999999999999998</v>
      </c>
      <c r="M3225">
        <f t="shared" si="50"/>
        <v>3051.3275556045082</v>
      </c>
    </row>
    <row r="3226" spans="1:13" x14ac:dyDescent="0.2">
      <c r="A3226">
        <v>2014</v>
      </c>
      <c r="B3226">
        <v>10</v>
      </c>
      <c r="C3226" t="s">
        <v>61</v>
      </c>
      <c r="D3226">
        <v>6</v>
      </c>
      <c r="E3226" t="s">
        <v>41</v>
      </c>
      <c r="F3226" t="e">
        <f>VLOOKUP(A3226&amp;B3226&amp;C3226&amp;D3226&amp;E3226,average_median_rates_2_aptFINAL!A:P,16,FALSE)</f>
        <v>#N/A</v>
      </c>
      <c r="G3226">
        <f>VLOOKUP(A3226&amp;B3226&amp;C3226&amp;3&amp;E3226,average_median_rates_2_aptFINAL!A:P,16,FALSE)</f>
        <v>1150</v>
      </c>
      <c r="H3226">
        <f>IF(D3226&lt;=3,VLOOKUP(A3226&amp;D3226,[1]ratio_condo_family!$A:$F,6,FALSE),0)</f>
        <v>0</v>
      </c>
      <c r="I3226">
        <f>VLOOKUP(A3226&amp;3,[1]ratio_condo_family!$A:$F,6,FALSE)</f>
        <v>1.3728349462822982</v>
      </c>
      <c r="J3226">
        <f>VLOOKUP(A3226,[1]ratio_family_bedrooms!$A:$K,9,FALSE)</f>
        <v>1.0588235294117647</v>
      </c>
      <c r="K3226">
        <f>VLOOKUP(A3226,[1]ratio_family_bedrooms!$A:$K,10,FALSE)</f>
        <v>1.2222222222222223</v>
      </c>
      <c r="L3226">
        <f>VLOOKUP(A3226,[1]ratio_family_bedrooms!$A:$K,11,FALSE)</f>
        <v>1.4999999999999998</v>
      </c>
      <c r="M3226">
        <f t="shared" si="50"/>
        <v>3064.6521300831305</v>
      </c>
    </row>
    <row r="3227" spans="1:13" x14ac:dyDescent="0.2">
      <c r="A3227">
        <v>2014</v>
      </c>
      <c r="B3227">
        <v>10</v>
      </c>
      <c r="C3227" t="s">
        <v>61</v>
      </c>
      <c r="D3227">
        <v>6</v>
      </c>
      <c r="E3227" t="s">
        <v>42</v>
      </c>
      <c r="F3227" t="e">
        <f>VLOOKUP(A3227&amp;B3227&amp;C3227&amp;D3227&amp;E3227,average_median_rates_2_aptFINAL!A:P,16,FALSE)</f>
        <v>#N/A</v>
      </c>
      <c r="G3227">
        <f>VLOOKUP(A3227&amp;B3227&amp;C3227&amp;3&amp;E3227,average_median_rates_2_aptFINAL!A:P,16,FALSE)</f>
        <v>1120</v>
      </c>
      <c r="H3227">
        <f>IF(D3227&lt;=3,VLOOKUP(A3227&amp;D3227,[1]ratio_condo_family!$A:$F,6,FALSE),0)</f>
        <v>0</v>
      </c>
      <c r="I3227">
        <f>VLOOKUP(A3227&amp;3,[1]ratio_condo_family!$A:$F,6,FALSE)</f>
        <v>1.3728349462822982</v>
      </c>
      <c r="J3227">
        <f>VLOOKUP(A3227,[1]ratio_family_bedrooms!$A:$K,9,FALSE)</f>
        <v>1.0588235294117647</v>
      </c>
      <c r="K3227">
        <f>VLOOKUP(A3227,[1]ratio_family_bedrooms!$A:$K,10,FALSE)</f>
        <v>1.2222222222222223</v>
      </c>
      <c r="L3227">
        <f>VLOOKUP(A3227,[1]ratio_family_bedrooms!$A:$K,11,FALSE)</f>
        <v>1.4999999999999998</v>
      </c>
      <c r="M3227">
        <f t="shared" si="50"/>
        <v>2984.7046832113965</v>
      </c>
    </row>
    <row r="3228" spans="1:13" x14ac:dyDescent="0.2">
      <c r="A3228">
        <v>2014</v>
      </c>
      <c r="B3228">
        <v>10</v>
      </c>
      <c r="C3228" t="s">
        <v>61</v>
      </c>
      <c r="D3228">
        <v>6</v>
      </c>
      <c r="E3228" t="s">
        <v>43</v>
      </c>
      <c r="F3228" t="e">
        <f>VLOOKUP(A3228&amp;B3228&amp;C3228&amp;D3228&amp;E3228,average_median_rates_2_aptFINAL!A:P,16,FALSE)</f>
        <v>#N/A</v>
      </c>
      <c r="G3228">
        <f>VLOOKUP(A3228&amp;B3228&amp;C3228&amp;3&amp;E3228,average_median_rates_2_aptFINAL!A:P,16,FALSE)</f>
        <v>1280</v>
      </c>
      <c r="H3228">
        <f>IF(D3228&lt;=3,VLOOKUP(A3228&amp;D3228,[1]ratio_condo_family!$A:$F,6,FALSE),0)</f>
        <v>0</v>
      </c>
      <c r="I3228">
        <f>VLOOKUP(A3228&amp;3,[1]ratio_condo_family!$A:$F,6,FALSE)</f>
        <v>1.3728349462822982</v>
      </c>
      <c r="J3228">
        <f>VLOOKUP(A3228,[1]ratio_family_bedrooms!$A:$K,9,FALSE)</f>
        <v>1.0588235294117647</v>
      </c>
      <c r="K3228">
        <f>VLOOKUP(A3228,[1]ratio_family_bedrooms!$A:$K,10,FALSE)</f>
        <v>1.2222222222222223</v>
      </c>
      <c r="L3228">
        <f>VLOOKUP(A3228,[1]ratio_family_bedrooms!$A:$K,11,FALSE)</f>
        <v>1.4999999999999998</v>
      </c>
      <c r="M3228">
        <f t="shared" si="50"/>
        <v>3411.0910665273095</v>
      </c>
    </row>
    <row r="3229" spans="1:13" x14ac:dyDescent="0.2">
      <c r="A3229">
        <v>2014</v>
      </c>
      <c r="B3229">
        <v>10</v>
      </c>
      <c r="C3229" t="s">
        <v>61</v>
      </c>
      <c r="D3229">
        <v>6</v>
      </c>
      <c r="E3229" t="s">
        <v>60</v>
      </c>
      <c r="F3229" t="e">
        <f>VLOOKUP(A3229&amp;B3229&amp;C3229&amp;D3229&amp;E3229,average_median_rates_2_aptFINAL!A:P,16,FALSE)</f>
        <v>#N/A</v>
      </c>
      <c r="G3229">
        <f>VLOOKUP(A3229&amp;B3229&amp;C3229&amp;3&amp;E3229,average_median_rates_2_aptFINAL!A:P,16,FALSE)</f>
        <v>1550</v>
      </c>
      <c r="H3229">
        <f>IF(D3229&lt;=3,VLOOKUP(A3229&amp;D3229,[1]ratio_condo_family!$A:$F,6,FALSE),0)</f>
        <v>0</v>
      </c>
      <c r="I3229">
        <f>VLOOKUP(A3229&amp;3,[1]ratio_condo_family!$A:$F,6,FALSE)</f>
        <v>1.3728349462822982</v>
      </c>
      <c r="J3229">
        <f>VLOOKUP(A3229,[1]ratio_family_bedrooms!$A:$K,9,FALSE)</f>
        <v>1.0588235294117647</v>
      </c>
      <c r="K3229">
        <f>VLOOKUP(A3229,[1]ratio_family_bedrooms!$A:$K,10,FALSE)</f>
        <v>1.2222222222222223</v>
      </c>
      <c r="L3229">
        <f>VLOOKUP(A3229,[1]ratio_family_bedrooms!$A:$K,11,FALSE)</f>
        <v>1.4999999999999998</v>
      </c>
      <c r="M3229">
        <f t="shared" si="50"/>
        <v>4130.6180883729148</v>
      </c>
    </row>
    <row r="3230" spans="1:13" x14ac:dyDescent="0.2">
      <c r="A3230">
        <v>2013</v>
      </c>
      <c r="B3230">
        <v>10</v>
      </c>
      <c r="C3230" t="s">
        <v>59</v>
      </c>
      <c r="D3230">
        <v>4</v>
      </c>
      <c r="E3230" t="s">
        <v>16</v>
      </c>
      <c r="F3230" t="e">
        <f>VLOOKUP(A3230&amp;B3230&amp;C3230&amp;D3230&amp;E3230,average_median_rates_2_aptFINAL!A:P,16,FALSE)</f>
        <v>#N/A</v>
      </c>
      <c r="G3230">
        <f>VLOOKUP(A3230&amp;B3230&amp;C3230&amp;3&amp;E3230,average_median_rates_2_aptFINAL!A:P,16,FALSE)</f>
        <v>2452</v>
      </c>
      <c r="H3230">
        <f>IF(D3230&lt;=3,VLOOKUP(A3230&amp;D3230,[1]ratio_condo_family!$A:$F,6,FALSE),0)</f>
        <v>0</v>
      </c>
      <c r="I3230">
        <f>VLOOKUP(A3230&amp;3,[1]ratio_condo_family!$A:$F,6,FALSE)</f>
        <v>1.3443953104649797</v>
      </c>
      <c r="J3230">
        <f>VLOOKUP(A3230,[1]ratio_family_bedrooms!$A:$K,9,FALSE)</f>
        <v>1.0588235294117647</v>
      </c>
      <c r="K3230">
        <f>VLOOKUP(A3230,[1]ratio_family_bedrooms!$A:$K,10,FALSE)</f>
        <v>1.2222222222222223</v>
      </c>
      <c r="L3230">
        <f>VLOOKUP(A3230,[1]ratio_family_bedrooms!$A:$K,11,FALSE)</f>
        <v>1.5</v>
      </c>
      <c r="M3230">
        <f t="shared" si="50"/>
        <v>3490.3665542754325</v>
      </c>
    </row>
    <row r="3231" spans="1:13" x14ac:dyDescent="0.2">
      <c r="A3231">
        <v>2013</v>
      </c>
      <c r="B3231">
        <v>10</v>
      </c>
      <c r="C3231" t="s">
        <v>59</v>
      </c>
      <c r="D3231">
        <v>4</v>
      </c>
      <c r="E3231" t="s">
        <v>17</v>
      </c>
      <c r="F3231" t="e">
        <f>VLOOKUP(A3231&amp;B3231&amp;C3231&amp;D3231&amp;E3231,average_median_rates_2_aptFINAL!A:P,16,FALSE)</f>
        <v>#N/A</v>
      </c>
      <c r="G3231">
        <f>VLOOKUP(A3231&amp;B3231&amp;C3231&amp;3&amp;E3231,average_median_rates_2_aptFINAL!A:P,16,FALSE)</f>
        <v>2590</v>
      </c>
      <c r="H3231">
        <f>IF(D3231&lt;=3,VLOOKUP(A3231&amp;D3231,[1]ratio_condo_family!$A:$F,6,FALSE),0)</f>
        <v>0</v>
      </c>
      <c r="I3231">
        <f>VLOOKUP(A3231&amp;3,[1]ratio_condo_family!$A:$F,6,FALSE)</f>
        <v>1.3443953104649797</v>
      </c>
      <c r="J3231">
        <f>VLOOKUP(A3231,[1]ratio_family_bedrooms!$A:$K,9,FALSE)</f>
        <v>1.0588235294117647</v>
      </c>
      <c r="K3231">
        <f>VLOOKUP(A3231,[1]ratio_family_bedrooms!$A:$K,10,FALSE)</f>
        <v>1.2222222222222223</v>
      </c>
      <c r="L3231">
        <f>VLOOKUP(A3231,[1]ratio_family_bedrooms!$A:$K,11,FALSE)</f>
        <v>1.5</v>
      </c>
      <c r="M3231">
        <f t="shared" si="50"/>
        <v>3686.8064337574915</v>
      </c>
    </row>
    <row r="3232" spans="1:13" x14ac:dyDescent="0.2">
      <c r="A3232">
        <v>2013</v>
      </c>
      <c r="B3232">
        <v>10</v>
      </c>
      <c r="C3232" t="s">
        <v>59</v>
      </c>
      <c r="D3232">
        <v>4</v>
      </c>
      <c r="E3232" t="s">
        <v>19</v>
      </c>
      <c r="F3232" t="e">
        <f>VLOOKUP(A3232&amp;B3232&amp;C3232&amp;D3232&amp;E3232,average_median_rates_2_aptFINAL!A:P,16,FALSE)</f>
        <v>#N/A</v>
      </c>
      <c r="G3232">
        <f>VLOOKUP(A3232&amp;B3232&amp;C3232&amp;3&amp;E3232,average_median_rates_2_aptFINAL!A:P,16,FALSE)</f>
        <v>2005</v>
      </c>
      <c r="H3232">
        <f>IF(D3232&lt;=3,VLOOKUP(A3232&amp;D3232,[1]ratio_condo_family!$A:$F,6,FALSE),0)</f>
        <v>0</v>
      </c>
      <c r="I3232">
        <f>VLOOKUP(A3232&amp;3,[1]ratio_condo_family!$A:$F,6,FALSE)</f>
        <v>1.3443953104649797</v>
      </c>
      <c r="J3232">
        <f>VLOOKUP(A3232,[1]ratio_family_bedrooms!$A:$K,9,FALSE)</f>
        <v>1.0588235294117647</v>
      </c>
      <c r="K3232">
        <f>VLOOKUP(A3232,[1]ratio_family_bedrooms!$A:$K,10,FALSE)</f>
        <v>1.2222222222222223</v>
      </c>
      <c r="L3232">
        <f>VLOOKUP(A3232,[1]ratio_family_bedrooms!$A:$K,11,FALSE)</f>
        <v>1.5</v>
      </c>
      <c r="M3232">
        <f t="shared" si="50"/>
        <v>2854.0721620400659</v>
      </c>
    </row>
    <row r="3233" spans="1:13" x14ac:dyDescent="0.2">
      <c r="A3233">
        <v>2013</v>
      </c>
      <c r="B3233">
        <v>10</v>
      </c>
      <c r="C3233" t="s">
        <v>59</v>
      </c>
      <c r="D3233">
        <v>4</v>
      </c>
      <c r="E3233" t="s">
        <v>20</v>
      </c>
      <c r="F3233" t="e">
        <f>VLOOKUP(A3233&amp;B3233&amp;C3233&amp;D3233&amp;E3233,average_median_rates_2_aptFINAL!A:P,16,FALSE)</f>
        <v>#N/A</v>
      </c>
      <c r="G3233">
        <f>VLOOKUP(A3233&amp;B3233&amp;C3233&amp;3&amp;E3233,average_median_rates_2_aptFINAL!A:P,16,FALSE)</f>
        <v>2321</v>
      </c>
      <c r="H3233">
        <f>IF(D3233&lt;=3,VLOOKUP(A3233&amp;D3233,[1]ratio_condo_family!$A:$F,6,FALSE),0)</f>
        <v>0</v>
      </c>
      <c r="I3233">
        <f>VLOOKUP(A3233&amp;3,[1]ratio_condo_family!$A:$F,6,FALSE)</f>
        <v>1.3443953104649797</v>
      </c>
      <c r="J3233">
        <f>VLOOKUP(A3233,[1]ratio_family_bedrooms!$A:$K,9,FALSE)</f>
        <v>1.0588235294117647</v>
      </c>
      <c r="K3233">
        <f>VLOOKUP(A3233,[1]ratio_family_bedrooms!$A:$K,10,FALSE)</f>
        <v>1.2222222222222223</v>
      </c>
      <c r="L3233">
        <f>VLOOKUP(A3233,[1]ratio_family_bedrooms!$A:$K,11,FALSE)</f>
        <v>1.5</v>
      </c>
      <c r="M3233">
        <f t="shared" si="50"/>
        <v>3303.8910165062307</v>
      </c>
    </row>
    <row r="3234" spans="1:13" x14ac:dyDescent="0.2">
      <c r="A3234">
        <v>2013</v>
      </c>
      <c r="B3234">
        <v>10</v>
      </c>
      <c r="C3234" t="s">
        <v>59</v>
      </c>
      <c r="D3234">
        <v>4</v>
      </c>
      <c r="E3234" t="s">
        <v>21</v>
      </c>
      <c r="F3234" t="e">
        <f>VLOOKUP(A3234&amp;B3234&amp;C3234&amp;D3234&amp;E3234,average_median_rates_2_aptFINAL!A:P,16,FALSE)</f>
        <v>#N/A</v>
      </c>
      <c r="G3234">
        <f>VLOOKUP(A3234&amp;B3234&amp;C3234&amp;3&amp;E3234,average_median_rates_2_aptFINAL!A:P,16,FALSE)</f>
        <v>2503</v>
      </c>
      <c r="H3234">
        <f>IF(D3234&lt;=3,VLOOKUP(A3234&amp;D3234,[1]ratio_condo_family!$A:$F,6,FALSE),0)</f>
        <v>0</v>
      </c>
      <c r="I3234">
        <f>VLOOKUP(A3234&amp;3,[1]ratio_condo_family!$A:$F,6,FALSE)</f>
        <v>1.3443953104649797</v>
      </c>
      <c r="J3234">
        <f>VLOOKUP(A3234,[1]ratio_family_bedrooms!$A:$K,9,FALSE)</f>
        <v>1.0588235294117647</v>
      </c>
      <c r="K3234">
        <f>VLOOKUP(A3234,[1]ratio_family_bedrooms!$A:$K,10,FALSE)</f>
        <v>1.2222222222222223</v>
      </c>
      <c r="L3234">
        <f>VLOOKUP(A3234,[1]ratio_family_bedrooms!$A:$K,11,FALSE)</f>
        <v>1.5</v>
      </c>
      <c r="M3234">
        <f t="shared" si="50"/>
        <v>3562.9639010405408</v>
      </c>
    </row>
    <row r="3235" spans="1:13" x14ac:dyDescent="0.2">
      <c r="A3235">
        <v>2013</v>
      </c>
      <c r="B3235">
        <v>10</v>
      </c>
      <c r="C3235" t="s">
        <v>59</v>
      </c>
      <c r="D3235">
        <v>4</v>
      </c>
      <c r="E3235" t="s">
        <v>23</v>
      </c>
      <c r="F3235" t="e">
        <f>VLOOKUP(A3235&amp;B3235&amp;C3235&amp;D3235&amp;E3235,average_median_rates_2_aptFINAL!A:P,16,FALSE)</f>
        <v>#N/A</v>
      </c>
      <c r="G3235">
        <f>VLOOKUP(A3235&amp;B3235&amp;C3235&amp;3&amp;E3235,average_median_rates_2_aptFINAL!A:P,16,FALSE)</f>
        <v>1196</v>
      </c>
      <c r="H3235">
        <f>IF(D3235&lt;=3,VLOOKUP(A3235&amp;D3235,[1]ratio_condo_family!$A:$F,6,FALSE),0)</f>
        <v>0</v>
      </c>
      <c r="I3235">
        <f>VLOOKUP(A3235&amp;3,[1]ratio_condo_family!$A:$F,6,FALSE)</f>
        <v>1.3443953104649797</v>
      </c>
      <c r="J3235">
        <f>VLOOKUP(A3235,[1]ratio_family_bedrooms!$A:$K,9,FALSE)</f>
        <v>1.0588235294117647</v>
      </c>
      <c r="K3235">
        <f>VLOOKUP(A3235,[1]ratio_family_bedrooms!$A:$K,10,FALSE)</f>
        <v>1.2222222222222223</v>
      </c>
      <c r="L3235">
        <f>VLOOKUP(A3235,[1]ratio_family_bedrooms!$A:$K,11,FALSE)</f>
        <v>1.5</v>
      </c>
      <c r="M3235">
        <f t="shared" si="50"/>
        <v>1702.4789555111813</v>
      </c>
    </row>
    <row r="3236" spans="1:13" x14ac:dyDescent="0.2">
      <c r="A3236">
        <v>2013</v>
      </c>
      <c r="B3236">
        <v>10</v>
      </c>
      <c r="C3236" t="s">
        <v>59</v>
      </c>
      <c r="D3236">
        <v>4</v>
      </c>
      <c r="E3236" t="s">
        <v>24</v>
      </c>
      <c r="F3236" t="e">
        <f>VLOOKUP(A3236&amp;B3236&amp;C3236&amp;D3236&amp;E3236,average_median_rates_2_aptFINAL!A:P,16,FALSE)</f>
        <v>#N/A</v>
      </c>
      <c r="G3236">
        <f>VLOOKUP(A3236&amp;B3236&amp;C3236&amp;3&amp;E3236,average_median_rates_2_aptFINAL!A:P,16,FALSE)</f>
        <v>1459</v>
      </c>
      <c r="H3236">
        <f>IF(D3236&lt;=3,VLOOKUP(A3236&amp;D3236,[1]ratio_condo_family!$A:$F,6,FALSE),0)</f>
        <v>0</v>
      </c>
      <c r="I3236">
        <f>VLOOKUP(A3236&amp;3,[1]ratio_condo_family!$A:$F,6,FALSE)</f>
        <v>1.3443953104649797</v>
      </c>
      <c r="J3236">
        <f>VLOOKUP(A3236,[1]ratio_family_bedrooms!$A:$K,9,FALSE)</f>
        <v>1.0588235294117647</v>
      </c>
      <c r="K3236">
        <f>VLOOKUP(A3236,[1]ratio_family_bedrooms!$A:$K,10,FALSE)</f>
        <v>1.2222222222222223</v>
      </c>
      <c r="L3236">
        <f>VLOOKUP(A3236,[1]ratio_family_bedrooms!$A:$K,11,FALSE)</f>
        <v>1.5</v>
      </c>
      <c r="M3236">
        <f t="shared" si="50"/>
        <v>2076.8535084371351</v>
      </c>
    </row>
    <row r="3237" spans="1:13" x14ac:dyDescent="0.2">
      <c r="A3237">
        <v>2013</v>
      </c>
      <c r="B3237">
        <v>10</v>
      </c>
      <c r="C3237" t="s">
        <v>59</v>
      </c>
      <c r="D3237">
        <v>4</v>
      </c>
      <c r="E3237" t="s">
        <v>25</v>
      </c>
      <c r="F3237" t="e">
        <f>VLOOKUP(A3237&amp;B3237&amp;C3237&amp;D3237&amp;E3237,average_median_rates_2_aptFINAL!A:P,16,FALSE)</f>
        <v>#N/A</v>
      </c>
      <c r="G3237">
        <f>VLOOKUP(A3237&amp;B3237&amp;C3237&amp;3&amp;E3237,average_median_rates_2_aptFINAL!A:P,16,FALSE)</f>
        <v>1340</v>
      </c>
      <c r="H3237">
        <f>IF(D3237&lt;=3,VLOOKUP(A3237&amp;D3237,[1]ratio_condo_family!$A:$F,6,FALSE),0)</f>
        <v>0</v>
      </c>
      <c r="I3237">
        <f>VLOOKUP(A3237&amp;3,[1]ratio_condo_family!$A:$F,6,FALSE)</f>
        <v>1.3443953104649797</v>
      </c>
      <c r="J3237">
        <f>VLOOKUP(A3237,[1]ratio_family_bedrooms!$A:$K,9,FALSE)</f>
        <v>1.0588235294117647</v>
      </c>
      <c r="K3237">
        <f>VLOOKUP(A3237,[1]ratio_family_bedrooms!$A:$K,10,FALSE)</f>
        <v>1.2222222222222223</v>
      </c>
      <c r="L3237">
        <f>VLOOKUP(A3237,[1]ratio_family_bedrooms!$A:$K,11,FALSE)</f>
        <v>1.5</v>
      </c>
      <c r="M3237">
        <f t="shared" si="50"/>
        <v>1907.4596993185478</v>
      </c>
    </row>
    <row r="3238" spans="1:13" x14ac:dyDescent="0.2">
      <c r="A3238">
        <v>2013</v>
      </c>
      <c r="B3238">
        <v>10</v>
      </c>
      <c r="C3238" t="s">
        <v>59</v>
      </c>
      <c r="D3238">
        <v>4</v>
      </c>
      <c r="E3238" t="s">
        <v>26</v>
      </c>
      <c r="F3238" t="e">
        <f>VLOOKUP(A3238&amp;B3238&amp;C3238&amp;D3238&amp;E3238,average_median_rates_2_aptFINAL!A:P,16,FALSE)</f>
        <v>#N/A</v>
      </c>
      <c r="G3238">
        <f>VLOOKUP(A3238&amp;B3238&amp;C3238&amp;3&amp;E3238,average_median_rates_2_aptFINAL!A:P,16,FALSE)</f>
        <v>1262</v>
      </c>
      <c r="H3238">
        <f>IF(D3238&lt;=3,VLOOKUP(A3238&amp;D3238,[1]ratio_condo_family!$A:$F,6,FALSE),0)</f>
        <v>0</v>
      </c>
      <c r="I3238">
        <f>VLOOKUP(A3238&amp;3,[1]ratio_condo_family!$A:$F,6,FALSE)</f>
        <v>1.3443953104649797</v>
      </c>
      <c r="J3238">
        <f>VLOOKUP(A3238,[1]ratio_family_bedrooms!$A:$K,9,FALSE)</f>
        <v>1.0588235294117647</v>
      </c>
      <c r="K3238">
        <f>VLOOKUP(A3238,[1]ratio_family_bedrooms!$A:$K,10,FALSE)</f>
        <v>1.2222222222222223</v>
      </c>
      <c r="L3238">
        <f>VLOOKUP(A3238,[1]ratio_family_bedrooms!$A:$K,11,FALSE)</f>
        <v>1.5</v>
      </c>
      <c r="M3238">
        <f t="shared" si="50"/>
        <v>1796.4284630895577</v>
      </c>
    </row>
    <row r="3239" spans="1:13" x14ac:dyDescent="0.2">
      <c r="A3239">
        <v>2013</v>
      </c>
      <c r="B3239">
        <v>10</v>
      </c>
      <c r="C3239" t="s">
        <v>59</v>
      </c>
      <c r="D3239">
        <v>4</v>
      </c>
      <c r="E3239" t="s">
        <v>27</v>
      </c>
      <c r="F3239" t="e">
        <f>VLOOKUP(A3239&amp;B3239&amp;C3239&amp;D3239&amp;E3239,average_median_rates_2_aptFINAL!A:P,16,FALSE)</f>
        <v>#N/A</v>
      </c>
      <c r="G3239">
        <f>VLOOKUP(A3239&amp;B3239&amp;C3239&amp;3&amp;E3239,average_median_rates_2_aptFINAL!A:P,16,FALSE)</f>
        <v>2279</v>
      </c>
      <c r="H3239">
        <f>IF(D3239&lt;=3,VLOOKUP(A3239&amp;D3239,[1]ratio_condo_family!$A:$F,6,FALSE),0)</f>
        <v>0</v>
      </c>
      <c r="I3239">
        <f>VLOOKUP(A3239&amp;3,[1]ratio_condo_family!$A:$F,6,FALSE)</f>
        <v>1.3443953104649797</v>
      </c>
      <c r="J3239">
        <f>VLOOKUP(A3239,[1]ratio_family_bedrooms!$A:$K,9,FALSE)</f>
        <v>1.0588235294117647</v>
      </c>
      <c r="K3239">
        <f>VLOOKUP(A3239,[1]ratio_family_bedrooms!$A:$K,10,FALSE)</f>
        <v>1.2222222222222223</v>
      </c>
      <c r="L3239">
        <f>VLOOKUP(A3239,[1]ratio_family_bedrooms!$A:$K,11,FALSE)</f>
        <v>1.5</v>
      </c>
      <c r="M3239">
        <f t="shared" si="50"/>
        <v>3244.1049662290825</v>
      </c>
    </row>
    <row r="3240" spans="1:13" x14ac:dyDescent="0.2">
      <c r="A3240">
        <v>2013</v>
      </c>
      <c r="B3240">
        <v>10</v>
      </c>
      <c r="C3240" t="s">
        <v>59</v>
      </c>
      <c r="D3240">
        <v>4</v>
      </c>
      <c r="E3240" t="s">
        <v>28</v>
      </c>
      <c r="F3240" t="e">
        <f>VLOOKUP(A3240&amp;B3240&amp;C3240&amp;D3240&amp;E3240,average_median_rates_2_aptFINAL!A:P,16,FALSE)</f>
        <v>#N/A</v>
      </c>
      <c r="G3240">
        <f>VLOOKUP(A3240&amp;B3240&amp;C3240&amp;3&amp;E3240,average_median_rates_2_aptFINAL!A:P,16,FALSE)</f>
        <v>1465</v>
      </c>
      <c r="H3240">
        <f>IF(D3240&lt;=3,VLOOKUP(A3240&amp;D3240,[1]ratio_condo_family!$A:$F,6,FALSE),0)</f>
        <v>0</v>
      </c>
      <c r="I3240">
        <f>VLOOKUP(A3240&amp;3,[1]ratio_condo_family!$A:$F,6,FALSE)</f>
        <v>1.3443953104649797</v>
      </c>
      <c r="J3240">
        <f>VLOOKUP(A3240,[1]ratio_family_bedrooms!$A:$K,9,FALSE)</f>
        <v>1.0588235294117647</v>
      </c>
      <c r="K3240">
        <f>VLOOKUP(A3240,[1]ratio_family_bedrooms!$A:$K,10,FALSE)</f>
        <v>1.2222222222222223</v>
      </c>
      <c r="L3240">
        <f>VLOOKUP(A3240,[1]ratio_family_bedrooms!$A:$K,11,FALSE)</f>
        <v>1.5</v>
      </c>
      <c r="M3240">
        <f t="shared" si="50"/>
        <v>2085.3943727624423</v>
      </c>
    </row>
    <row r="3241" spans="1:13" x14ac:dyDescent="0.2">
      <c r="A3241">
        <v>2013</v>
      </c>
      <c r="B3241">
        <v>10</v>
      </c>
      <c r="C3241" t="s">
        <v>59</v>
      </c>
      <c r="D3241">
        <v>4</v>
      </c>
      <c r="E3241" t="s">
        <v>29</v>
      </c>
      <c r="F3241" t="e">
        <f>VLOOKUP(A3241&amp;B3241&amp;C3241&amp;D3241&amp;E3241,average_median_rates_2_aptFINAL!A:P,16,FALSE)</f>
        <v>#N/A</v>
      </c>
      <c r="G3241">
        <f>VLOOKUP(A3241&amp;B3241&amp;C3241&amp;3&amp;E3241,average_median_rates_2_aptFINAL!A:P,16,FALSE)</f>
        <v>1218</v>
      </c>
      <c r="H3241">
        <f>IF(D3241&lt;=3,VLOOKUP(A3241&amp;D3241,[1]ratio_condo_family!$A:$F,6,FALSE),0)</f>
        <v>0</v>
      </c>
      <c r="I3241">
        <f>VLOOKUP(A3241&amp;3,[1]ratio_condo_family!$A:$F,6,FALSE)</f>
        <v>1.3443953104649797</v>
      </c>
      <c r="J3241">
        <f>VLOOKUP(A3241,[1]ratio_family_bedrooms!$A:$K,9,FALSE)</f>
        <v>1.0588235294117647</v>
      </c>
      <c r="K3241">
        <f>VLOOKUP(A3241,[1]ratio_family_bedrooms!$A:$K,10,FALSE)</f>
        <v>1.2222222222222223</v>
      </c>
      <c r="L3241">
        <f>VLOOKUP(A3241,[1]ratio_family_bedrooms!$A:$K,11,FALSE)</f>
        <v>1.5</v>
      </c>
      <c r="M3241">
        <f t="shared" si="50"/>
        <v>1733.7954580373068</v>
      </c>
    </row>
    <row r="3242" spans="1:13" x14ac:dyDescent="0.2">
      <c r="A3242">
        <v>2013</v>
      </c>
      <c r="B3242">
        <v>10</v>
      </c>
      <c r="C3242" t="s">
        <v>59</v>
      </c>
      <c r="D3242">
        <v>4</v>
      </c>
      <c r="E3242" t="s">
        <v>31</v>
      </c>
      <c r="F3242" t="e">
        <f>VLOOKUP(A3242&amp;B3242&amp;C3242&amp;D3242&amp;E3242,average_median_rates_2_aptFINAL!A:P,16,FALSE)</f>
        <v>#N/A</v>
      </c>
      <c r="G3242">
        <f>VLOOKUP(A3242&amp;B3242&amp;C3242&amp;3&amp;E3242,average_median_rates_2_aptFINAL!A:P,16,FALSE)</f>
        <v>1373</v>
      </c>
      <c r="H3242">
        <f>IF(D3242&lt;=3,VLOOKUP(A3242&amp;D3242,[1]ratio_condo_family!$A:$F,6,FALSE),0)</f>
        <v>0</v>
      </c>
      <c r="I3242">
        <f>VLOOKUP(A3242&amp;3,[1]ratio_condo_family!$A:$F,6,FALSE)</f>
        <v>1.3443953104649797</v>
      </c>
      <c r="J3242">
        <f>VLOOKUP(A3242,[1]ratio_family_bedrooms!$A:$K,9,FALSE)</f>
        <v>1.0588235294117647</v>
      </c>
      <c r="K3242">
        <f>VLOOKUP(A3242,[1]ratio_family_bedrooms!$A:$K,10,FALSE)</f>
        <v>1.2222222222222223</v>
      </c>
      <c r="L3242">
        <f>VLOOKUP(A3242,[1]ratio_family_bedrooms!$A:$K,11,FALSE)</f>
        <v>1.5</v>
      </c>
      <c r="M3242">
        <f t="shared" si="50"/>
        <v>1954.4344531077359</v>
      </c>
    </row>
    <row r="3243" spans="1:13" x14ac:dyDescent="0.2">
      <c r="A3243">
        <v>2013</v>
      </c>
      <c r="B3243">
        <v>10</v>
      </c>
      <c r="C3243" t="s">
        <v>59</v>
      </c>
      <c r="D3243">
        <v>4</v>
      </c>
      <c r="E3243" t="s">
        <v>32</v>
      </c>
      <c r="F3243" t="e">
        <f>VLOOKUP(A3243&amp;B3243&amp;C3243&amp;D3243&amp;E3243,average_median_rates_2_aptFINAL!A:P,16,FALSE)</f>
        <v>#N/A</v>
      </c>
      <c r="G3243">
        <f>VLOOKUP(A3243&amp;B3243&amp;C3243&amp;3&amp;E3243,average_median_rates_2_aptFINAL!A:P,16,FALSE)</f>
        <v>1345</v>
      </c>
      <c r="H3243">
        <f>IF(D3243&lt;=3,VLOOKUP(A3243&amp;D3243,[1]ratio_condo_family!$A:$F,6,FALSE),0)</f>
        <v>0</v>
      </c>
      <c r="I3243">
        <f>VLOOKUP(A3243&amp;3,[1]ratio_condo_family!$A:$F,6,FALSE)</f>
        <v>1.3443953104649797</v>
      </c>
      <c r="J3243">
        <f>VLOOKUP(A3243,[1]ratio_family_bedrooms!$A:$K,9,FALSE)</f>
        <v>1.0588235294117647</v>
      </c>
      <c r="K3243">
        <f>VLOOKUP(A3243,[1]ratio_family_bedrooms!$A:$K,10,FALSE)</f>
        <v>1.2222222222222223</v>
      </c>
      <c r="L3243">
        <f>VLOOKUP(A3243,[1]ratio_family_bedrooms!$A:$K,11,FALSE)</f>
        <v>1.5</v>
      </c>
      <c r="M3243">
        <f t="shared" si="50"/>
        <v>1914.5770862563036</v>
      </c>
    </row>
    <row r="3244" spans="1:13" x14ac:dyDescent="0.2">
      <c r="A3244">
        <v>2013</v>
      </c>
      <c r="B3244">
        <v>10</v>
      </c>
      <c r="C3244" t="s">
        <v>59</v>
      </c>
      <c r="D3244">
        <v>4</v>
      </c>
      <c r="E3244" t="s">
        <v>33</v>
      </c>
      <c r="F3244" t="e">
        <f>VLOOKUP(A3244&amp;B3244&amp;C3244&amp;D3244&amp;E3244,average_median_rates_2_aptFINAL!A:P,16,FALSE)</f>
        <v>#N/A</v>
      </c>
      <c r="G3244">
        <f>VLOOKUP(A3244&amp;B3244&amp;C3244&amp;3&amp;E3244,average_median_rates_2_aptFINAL!A:P,16,FALSE)</f>
        <v>1994.4164536935637</v>
      </c>
      <c r="H3244">
        <f>IF(D3244&lt;=3,VLOOKUP(A3244&amp;D3244,[1]ratio_condo_family!$A:$F,6,FALSE),0)</f>
        <v>0</v>
      </c>
      <c r="I3244">
        <f>VLOOKUP(A3244&amp;3,[1]ratio_condo_family!$A:$F,6,FALSE)</f>
        <v>1.3443953104649797</v>
      </c>
      <c r="J3244">
        <f>VLOOKUP(A3244,[1]ratio_family_bedrooms!$A:$K,9,FALSE)</f>
        <v>1.0588235294117647</v>
      </c>
      <c r="K3244">
        <f>VLOOKUP(A3244,[1]ratio_family_bedrooms!$A:$K,10,FALSE)</f>
        <v>1.2222222222222223</v>
      </c>
      <c r="L3244">
        <f>VLOOKUP(A3244,[1]ratio_family_bedrooms!$A:$K,11,FALSE)</f>
        <v>1.5</v>
      </c>
      <c r="M3244">
        <f t="shared" si="50"/>
        <v>2839.0067231927528</v>
      </c>
    </row>
    <row r="3245" spans="1:13" x14ac:dyDescent="0.2">
      <c r="A3245">
        <v>2013</v>
      </c>
      <c r="B3245">
        <v>10</v>
      </c>
      <c r="C3245" t="s">
        <v>59</v>
      </c>
      <c r="D3245">
        <v>4</v>
      </c>
      <c r="E3245" t="s">
        <v>34</v>
      </c>
      <c r="F3245" t="e">
        <f>VLOOKUP(A3245&amp;B3245&amp;C3245&amp;D3245&amp;E3245,average_median_rates_2_aptFINAL!A:P,16,FALSE)</f>
        <v>#N/A</v>
      </c>
      <c r="G3245">
        <f>VLOOKUP(A3245&amp;B3245&amp;C3245&amp;3&amp;E3245,average_median_rates_2_aptFINAL!A:P,16,FALSE)</f>
        <v>1496</v>
      </c>
      <c r="H3245">
        <f>IF(D3245&lt;=3,VLOOKUP(A3245&amp;D3245,[1]ratio_condo_family!$A:$F,6,FALSE),0)</f>
        <v>0</v>
      </c>
      <c r="I3245">
        <f>VLOOKUP(A3245&amp;3,[1]ratio_condo_family!$A:$F,6,FALSE)</f>
        <v>1.3443953104649797</v>
      </c>
      <c r="J3245">
        <f>VLOOKUP(A3245,[1]ratio_family_bedrooms!$A:$K,9,FALSE)</f>
        <v>1.0588235294117647</v>
      </c>
      <c r="K3245">
        <f>VLOOKUP(A3245,[1]ratio_family_bedrooms!$A:$K,10,FALSE)</f>
        <v>1.2222222222222223</v>
      </c>
      <c r="L3245">
        <f>VLOOKUP(A3245,[1]ratio_family_bedrooms!$A:$K,11,FALSE)</f>
        <v>1.5</v>
      </c>
      <c r="M3245">
        <f t="shared" si="50"/>
        <v>2129.522171776528</v>
      </c>
    </row>
    <row r="3246" spans="1:13" x14ac:dyDescent="0.2">
      <c r="A3246">
        <v>2013</v>
      </c>
      <c r="B3246">
        <v>10</v>
      </c>
      <c r="C3246" t="s">
        <v>59</v>
      </c>
      <c r="D3246">
        <v>4</v>
      </c>
      <c r="E3246" t="s">
        <v>35</v>
      </c>
      <c r="F3246" t="e">
        <f>VLOOKUP(A3246&amp;B3246&amp;C3246&amp;D3246&amp;E3246,average_median_rates_2_aptFINAL!A:P,16,FALSE)</f>
        <v>#N/A</v>
      </c>
      <c r="G3246">
        <f>VLOOKUP(A3246&amp;B3246&amp;C3246&amp;3&amp;E3246,average_median_rates_2_aptFINAL!A:P,16,FALSE)</f>
        <v>2779</v>
      </c>
      <c r="H3246">
        <f>IF(D3246&lt;=3,VLOOKUP(A3246&amp;D3246,[1]ratio_condo_family!$A:$F,6,FALSE),0)</f>
        <v>0</v>
      </c>
      <c r="I3246">
        <f>VLOOKUP(A3246&amp;3,[1]ratio_condo_family!$A:$F,6,FALSE)</f>
        <v>1.3443953104649797</v>
      </c>
      <c r="J3246">
        <f>VLOOKUP(A3246,[1]ratio_family_bedrooms!$A:$K,9,FALSE)</f>
        <v>1.0588235294117647</v>
      </c>
      <c r="K3246">
        <f>VLOOKUP(A3246,[1]ratio_family_bedrooms!$A:$K,10,FALSE)</f>
        <v>1.2222222222222223</v>
      </c>
      <c r="L3246">
        <f>VLOOKUP(A3246,[1]ratio_family_bedrooms!$A:$K,11,FALSE)</f>
        <v>1.5</v>
      </c>
      <c r="M3246">
        <f t="shared" si="50"/>
        <v>3955.8436600046598</v>
      </c>
    </row>
    <row r="3247" spans="1:13" x14ac:dyDescent="0.2">
      <c r="A3247">
        <v>2013</v>
      </c>
      <c r="B3247">
        <v>10</v>
      </c>
      <c r="C3247" t="s">
        <v>59</v>
      </c>
      <c r="D3247">
        <v>4</v>
      </c>
      <c r="E3247" t="s">
        <v>36</v>
      </c>
      <c r="F3247" t="e">
        <f>VLOOKUP(A3247&amp;B3247&amp;C3247&amp;D3247&amp;E3247,average_median_rates_2_aptFINAL!A:P,16,FALSE)</f>
        <v>#N/A</v>
      </c>
      <c r="G3247">
        <f>VLOOKUP(A3247&amp;B3247&amp;C3247&amp;3&amp;E3247,average_median_rates_2_aptFINAL!A:P,16,FALSE)</f>
        <v>1408</v>
      </c>
      <c r="H3247">
        <f>IF(D3247&lt;=3,VLOOKUP(A3247&amp;D3247,[1]ratio_condo_family!$A:$F,6,FALSE),0)</f>
        <v>0</v>
      </c>
      <c r="I3247">
        <f>VLOOKUP(A3247&amp;3,[1]ratio_condo_family!$A:$F,6,FALSE)</f>
        <v>1.3443953104649797</v>
      </c>
      <c r="J3247">
        <f>VLOOKUP(A3247,[1]ratio_family_bedrooms!$A:$K,9,FALSE)</f>
        <v>1.0588235294117647</v>
      </c>
      <c r="K3247">
        <f>VLOOKUP(A3247,[1]ratio_family_bedrooms!$A:$K,10,FALSE)</f>
        <v>1.2222222222222223</v>
      </c>
      <c r="L3247">
        <f>VLOOKUP(A3247,[1]ratio_family_bedrooms!$A:$K,11,FALSE)</f>
        <v>1.5</v>
      </c>
      <c r="M3247">
        <f t="shared" si="50"/>
        <v>2004.2561616720263</v>
      </c>
    </row>
    <row r="3248" spans="1:13" x14ac:dyDescent="0.2">
      <c r="A3248">
        <v>2013</v>
      </c>
      <c r="B3248">
        <v>10</v>
      </c>
      <c r="C3248" t="s">
        <v>59</v>
      </c>
      <c r="D3248">
        <v>4</v>
      </c>
      <c r="E3248" t="s">
        <v>37</v>
      </c>
      <c r="F3248" t="e">
        <f>VLOOKUP(A3248&amp;B3248&amp;C3248&amp;D3248&amp;E3248,average_median_rates_2_aptFINAL!A:P,16,FALSE)</f>
        <v>#N/A</v>
      </c>
      <c r="G3248">
        <f>VLOOKUP(A3248&amp;B3248&amp;C3248&amp;3&amp;E3248,average_median_rates_2_aptFINAL!A:P,16,FALSE)</f>
        <v>1167</v>
      </c>
      <c r="H3248">
        <f>IF(D3248&lt;=3,VLOOKUP(A3248&amp;D3248,[1]ratio_condo_family!$A:$F,6,FALSE),0)</f>
        <v>0</v>
      </c>
      <c r="I3248">
        <f>VLOOKUP(A3248&amp;3,[1]ratio_condo_family!$A:$F,6,FALSE)</f>
        <v>1.3443953104649797</v>
      </c>
      <c r="J3248">
        <f>VLOOKUP(A3248,[1]ratio_family_bedrooms!$A:$K,9,FALSE)</f>
        <v>1.0588235294117647</v>
      </c>
      <c r="K3248">
        <f>VLOOKUP(A3248,[1]ratio_family_bedrooms!$A:$K,10,FALSE)</f>
        <v>1.2222222222222223</v>
      </c>
      <c r="L3248">
        <f>VLOOKUP(A3248,[1]ratio_family_bedrooms!$A:$K,11,FALSE)</f>
        <v>1.5</v>
      </c>
      <c r="M3248">
        <f t="shared" si="50"/>
        <v>1661.198111272198</v>
      </c>
    </row>
    <row r="3249" spans="1:13" x14ac:dyDescent="0.2">
      <c r="A3249">
        <v>2013</v>
      </c>
      <c r="B3249">
        <v>10</v>
      </c>
      <c r="C3249" t="s">
        <v>59</v>
      </c>
      <c r="D3249">
        <v>4</v>
      </c>
      <c r="E3249" t="s">
        <v>38</v>
      </c>
      <c r="F3249" t="e">
        <f>VLOOKUP(A3249&amp;B3249&amp;C3249&amp;D3249&amp;E3249,average_median_rates_2_aptFINAL!A:P,16,FALSE)</f>
        <v>#N/A</v>
      </c>
      <c r="G3249">
        <f>VLOOKUP(A3249&amp;B3249&amp;C3249&amp;3&amp;E3249,average_median_rates_2_aptFINAL!A:P,16,FALSE)</f>
        <v>1080</v>
      </c>
      <c r="H3249">
        <f>IF(D3249&lt;=3,VLOOKUP(A3249&amp;D3249,[1]ratio_condo_family!$A:$F,6,FALSE),0)</f>
        <v>0</v>
      </c>
      <c r="I3249">
        <f>VLOOKUP(A3249&amp;3,[1]ratio_condo_family!$A:$F,6,FALSE)</f>
        <v>1.3443953104649797</v>
      </c>
      <c r="J3249">
        <f>VLOOKUP(A3249,[1]ratio_family_bedrooms!$A:$K,9,FALSE)</f>
        <v>1.0588235294117647</v>
      </c>
      <c r="K3249">
        <f>VLOOKUP(A3249,[1]ratio_family_bedrooms!$A:$K,10,FALSE)</f>
        <v>1.2222222222222223</v>
      </c>
      <c r="L3249">
        <f>VLOOKUP(A3249,[1]ratio_family_bedrooms!$A:$K,11,FALSE)</f>
        <v>1.5</v>
      </c>
      <c r="M3249">
        <f t="shared" si="50"/>
        <v>1537.3555785552476</v>
      </c>
    </row>
    <row r="3250" spans="1:13" x14ac:dyDescent="0.2">
      <c r="A3250">
        <v>2013</v>
      </c>
      <c r="B3250">
        <v>10</v>
      </c>
      <c r="C3250" t="s">
        <v>59</v>
      </c>
      <c r="D3250">
        <v>4</v>
      </c>
      <c r="E3250" t="s">
        <v>39</v>
      </c>
      <c r="F3250" t="e">
        <f>VLOOKUP(A3250&amp;B3250&amp;C3250&amp;D3250&amp;E3250,average_median_rates_2_aptFINAL!A:P,16,FALSE)</f>
        <v>#N/A</v>
      </c>
      <c r="G3250">
        <f>VLOOKUP(A3250&amp;B3250&amp;C3250&amp;3&amp;E3250,average_median_rates_2_aptFINAL!A:P,16,FALSE)</f>
        <v>1382</v>
      </c>
      <c r="H3250">
        <f>IF(D3250&lt;=3,VLOOKUP(A3250&amp;D3250,[1]ratio_condo_family!$A:$F,6,FALSE),0)</f>
        <v>0</v>
      </c>
      <c r="I3250">
        <f>VLOOKUP(A3250&amp;3,[1]ratio_condo_family!$A:$F,6,FALSE)</f>
        <v>1.3443953104649797</v>
      </c>
      <c r="J3250">
        <f>VLOOKUP(A3250,[1]ratio_family_bedrooms!$A:$K,9,FALSE)</f>
        <v>1.0588235294117647</v>
      </c>
      <c r="K3250">
        <f>VLOOKUP(A3250,[1]ratio_family_bedrooms!$A:$K,10,FALSE)</f>
        <v>1.2222222222222223</v>
      </c>
      <c r="L3250">
        <f>VLOOKUP(A3250,[1]ratio_family_bedrooms!$A:$K,11,FALSE)</f>
        <v>1.5</v>
      </c>
      <c r="M3250">
        <f t="shared" si="50"/>
        <v>1967.2457495956962</v>
      </c>
    </row>
    <row r="3251" spans="1:13" x14ac:dyDescent="0.2">
      <c r="A3251">
        <v>2013</v>
      </c>
      <c r="B3251">
        <v>10</v>
      </c>
      <c r="C3251" t="s">
        <v>59</v>
      </c>
      <c r="D3251">
        <v>4</v>
      </c>
      <c r="E3251" t="s">
        <v>40</v>
      </c>
      <c r="F3251" t="e">
        <f>VLOOKUP(A3251&amp;B3251&amp;C3251&amp;D3251&amp;E3251,average_median_rates_2_aptFINAL!A:P,16,FALSE)</f>
        <v>#N/A</v>
      </c>
      <c r="G3251">
        <f>VLOOKUP(A3251&amp;B3251&amp;C3251&amp;3&amp;E3251,average_median_rates_2_aptFINAL!A:P,16,FALSE)</f>
        <v>1096</v>
      </c>
      <c r="H3251">
        <f>IF(D3251&lt;=3,VLOOKUP(A3251&amp;D3251,[1]ratio_condo_family!$A:$F,6,FALSE),0)</f>
        <v>0</v>
      </c>
      <c r="I3251">
        <f>VLOOKUP(A3251&amp;3,[1]ratio_condo_family!$A:$F,6,FALSE)</f>
        <v>1.3443953104649797</v>
      </c>
      <c r="J3251">
        <f>VLOOKUP(A3251,[1]ratio_family_bedrooms!$A:$K,9,FALSE)</f>
        <v>1.0588235294117647</v>
      </c>
      <c r="K3251">
        <f>VLOOKUP(A3251,[1]ratio_family_bedrooms!$A:$K,10,FALSE)</f>
        <v>1.2222222222222223</v>
      </c>
      <c r="L3251">
        <f>VLOOKUP(A3251,[1]ratio_family_bedrooms!$A:$K,11,FALSE)</f>
        <v>1.5</v>
      </c>
      <c r="M3251">
        <f t="shared" si="50"/>
        <v>1560.1312167560659</v>
      </c>
    </row>
    <row r="3252" spans="1:13" x14ac:dyDescent="0.2">
      <c r="A3252">
        <v>2013</v>
      </c>
      <c r="B3252">
        <v>10</v>
      </c>
      <c r="C3252" t="s">
        <v>59</v>
      </c>
      <c r="D3252">
        <v>4</v>
      </c>
      <c r="E3252" t="s">
        <v>41</v>
      </c>
      <c r="F3252" t="e">
        <f>VLOOKUP(A3252&amp;B3252&amp;C3252&amp;D3252&amp;E3252,average_median_rates_2_aptFINAL!A:P,16,FALSE)</f>
        <v>#N/A</v>
      </c>
      <c r="G3252">
        <f>VLOOKUP(A3252&amp;B3252&amp;C3252&amp;3&amp;E3252,average_median_rates_2_aptFINAL!A:P,16,FALSE)</f>
        <v>1170</v>
      </c>
      <c r="H3252">
        <f>IF(D3252&lt;=3,VLOOKUP(A3252&amp;D3252,[1]ratio_condo_family!$A:$F,6,FALSE),0)</f>
        <v>0</v>
      </c>
      <c r="I3252">
        <f>VLOOKUP(A3252&amp;3,[1]ratio_condo_family!$A:$F,6,FALSE)</f>
        <v>1.3443953104649797</v>
      </c>
      <c r="J3252">
        <f>VLOOKUP(A3252,[1]ratio_family_bedrooms!$A:$K,9,FALSE)</f>
        <v>1.0588235294117647</v>
      </c>
      <c r="K3252">
        <f>VLOOKUP(A3252,[1]ratio_family_bedrooms!$A:$K,10,FALSE)</f>
        <v>1.2222222222222223</v>
      </c>
      <c r="L3252">
        <f>VLOOKUP(A3252,[1]ratio_family_bedrooms!$A:$K,11,FALSE)</f>
        <v>1.5</v>
      </c>
      <c r="M3252">
        <f t="shared" si="50"/>
        <v>1665.4685434348514</v>
      </c>
    </row>
    <row r="3253" spans="1:13" x14ac:dyDescent="0.2">
      <c r="A3253">
        <v>2013</v>
      </c>
      <c r="B3253">
        <v>10</v>
      </c>
      <c r="C3253" t="s">
        <v>59</v>
      </c>
      <c r="D3253">
        <v>4</v>
      </c>
      <c r="E3253" t="s">
        <v>42</v>
      </c>
      <c r="F3253" t="e">
        <f>VLOOKUP(A3253&amp;B3253&amp;C3253&amp;D3253&amp;E3253,average_median_rates_2_aptFINAL!A:P,16,FALSE)</f>
        <v>#N/A</v>
      </c>
      <c r="G3253">
        <f>VLOOKUP(A3253&amp;B3253&amp;C3253&amp;3&amp;E3253,average_median_rates_2_aptFINAL!A:P,16,FALSE)</f>
        <v>1068</v>
      </c>
      <c r="H3253">
        <f>IF(D3253&lt;=3,VLOOKUP(A3253&amp;D3253,[1]ratio_condo_family!$A:$F,6,FALSE),0)</f>
        <v>0</v>
      </c>
      <c r="I3253">
        <f>VLOOKUP(A3253&amp;3,[1]ratio_condo_family!$A:$F,6,FALSE)</f>
        <v>1.3443953104649797</v>
      </c>
      <c r="J3253">
        <f>VLOOKUP(A3253,[1]ratio_family_bedrooms!$A:$K,9,FALSE)</f>
        <v>1.0588235294117647</v>
      </c>
      <c r="K3253">
        <f>VLOOKUP(A3253,[1]ratio_family_bedrooms!$A:$K,10,FALSE)</f>
        <v>1.2222222222222223</v>
      </c>
      <c r="L3253">
        <f>VLOOKUP(A3253,[1]ratio_family_bedrooms!$A:$K,11,FALSE)</f>
        <v>1.5</v>
      </c>
      <c r="M3253">
        <f t="shared" si="50"/>
        <v>1520.2738499046336</v>
      </c>
    </row>
    <row r="3254" spans="1:13" x14ac:dyDescent="0.2">
      <c r="A3254">
        <v>2013</v>
      </c>
      <c r="B3254">
        <v>10</v>
      </c>
      <c r="C3254" t="s">
        <v>59</v>
      </c>
      <c r="D3254">
        <v>4</v>
      </c>
      <c r="E3254" t="s">
        <v>43</v>
      </c>
      <c r="F3254" t="e">
        <f>VLOOKUP(A3254&amp;B3254&amp;C3254&amp;D3254&amp;E3254,average_median_rates_2_aptFINAL!A:P,16,FALSE)</f>
        <v>#N/A</v>
      </c>
      <c r="G3254">
        <f>VLOOKUP(A3254&amp;B3254&amp;C3254&amp;3&amp;E3254,average_median_rates_2_aptFINAL!A:P,16,FALSE)</f>
        <v>1498</v>
      </c>
      <c r="H3254">
        <f>IF(D3254&lt;=3,VLOOKUP(A3254&amp;D3254,[1]ratio_condo_family!$A:$F,6,FALSE),0)</f>
        <v>0</v>
      </c>
      <c r="I3254">
        <f>VLOOKUP(A3254&amp;3,[1]ratio_condo_family!$A:$F,6,FALSE)</f>
        <v>1.3443953104649797</v>
      </c>
      <c r="J3254">
        <f>VLOOKUP(A3254,[1]ratio_family_bedrooms!$A:$K,9,FALSE)</f>
        <v>1.0588235294117647</v>
      </c>
      <c r="K3254">
        <f>VLOOKUP(A3254,[1]ratio_family_bedrooms!$A:$K,10,FALSE)</f>
        <v>1.2222222222222223</v>
      </c>
      <c r="L3254">
        <f>VLOOKUP(A3254,[1]ratio_family_bedrooms!$A:$K,11,FALSE)</f>
        <v>1.5</v>
      </c>
      <c r="M3254">
        <f t="shared" si="50"/>
        <v>2132.36912655163</v>
      </c>
    </row>
    <row r="3255" spans="1:13" x14ac:dyDescent="0.2">
      <c r="A3255">
        <v>2013</v>
      </c>
      <c r="B3255">
        <v>10</v>
      </c>
      <c r="C3255" t="s">
        <v>59</v>
      </c>
      <c r="D3255">
        <v>4</v>
      </c>
      <c r="E3255" t="s">
        <v>60</v>
      </c>
      <c r="F3255" t="e">
        <f>VLOOKUP(A3255&amp;B3255&amp;C3255&amp;D3255&amp;E3255,average_median_rates_2_aptFINAL!A:P,16,FALSE)</f>
        <v>#N/A</v>
      </c>
      <c r="G3255">
        <f>VLOOKUP(A3255&amp;B3255&amp;C3255&amp;3&amp;E3255,average_median_rates_2_aptFINAL!A:P,16,FALSE)</f>
        <v>1541</v>
      </c>
      <c r="H3255">
        <f>IF(D3255&lt;=3,VLOOKUP(A3255&amp;D3255,[1]ratio_condo_family!$A:$F,6,FALSE),0)</f>
        <v>0</v>
      </c>
      <c r="I3255">
        <f>VLOOKUP(A3255&amp;3,[1]ratio_condo_family!$A:$F,6,FALSE)</f>
        <v>1.3443953104649797</v>
      </c>
      <c r="J3255">
        <f>VLOOKUP(A3255,[1]ratio_family_bedrooms!$A:$K,9,FALSE)</f>
        <v>1.0588235294117647</v>
      </c>
      <c r="K3255">
        <f>VLOOKUP(A3255,[1]ratio_family_bedrooms!$A:$K,10,FALSE)</f>
        <v>1.2222222222222223</v>
      </c>
      <c r="L3255">
        <f>VLOOKUP(A3255,[1]ratio_family_bedrooms!$A:$K,11,FALSE)</f>
        <v>1.5</v>
      </c>
      <c r="M3255">
        <f t="shared" si="50"/>
        <v>2193.5786542163296</v>
      </c>
    </row>
    <row r="3256" spans="1:13" x14ac:dyDescent="0.2">
      <c r="A3256">
        <v>2013</v>
      </c>
      <c r="B3256">
        <v>10</v>
      </c>
      <c r="C3256" t="s">
        <v>59</v>
      </c>
      <c r="D3256">
        <v>5</v>
      </c>
      <c r="E3256" t="s">
        <v>12</v>
      </c>
      <c r="F3256" t="e">
        <f>VLOOKUP(A3256&amp;B3256&amp;C3256&amp;D3256&amp;E3256,average_median_rates_2_aptFINAL!A:P,16,FALSE)</f>
        <v>#N/A</v>
      </c>
      <c r="G3256">
        <f>VLOOKUP(A3256&amp;B3256&amp;C3256&amp;3&amp;E3256,average_median_rates_2_aptFINAL!A:P,16,FALSE)</f>
        <v>3004</v>
      </c>
      <c r="H3256">
        <f>IF(D3256&lt;=3,VLOOKUP(A3256&amp;D3256,[1]ratio_condo_family!$A:$F,6,FALSE),0)</f>
        <v>0</v>
      </c>
      <c r="I3256">
        <f>VLOOKUP(A3256&amp;3,[1]ratio_condo_family!$A:$F,6,FALSE)</f>
        <v>1.3443953104649797</v>
      </c>
      <c r="J3256">
        <f>VLOOKUP(A3256,[1]ratio_family_bedrooms!$A:$K,9,FALSE)</f>
        <v>1.0588235294117647</v>
      </c>
      <c r="K3256">
        <f>VLOOKUP(A3256,[1]ratio_family_bedrooms!$A:$K,10,FALSE)</f>
        <v>1.2222222222222223</v>
      </c>
      <c r="L3256">
        <f>VLOOKUP(A3256,[1]ratio_family_bedrooms!$A:$K,11,FALSE)</f>
        <v>1.5</v>
      </c>
      <c r="M3256">
        <f t="shared" si="50"/>
        <v>5226.3763104711525</v>
      </c>
    </row>
    <row r="3257" spans="1:13" x14ac:dyDescent="0.2">
      <c r="A3257">
        <v>2013</v>
      </c>
      <c r="B3257">
        <v>10</v>
      </c>
      <c r="C3257" t="s">
        <v>59</v>
      </c>
      <c r="D3257">
        <v>5</v>
      </c>
      <c r="E3257" t="s">
        <v>16</v>
      </c>
      <c r="F3257" t="e">
        <f>VLOOKUP(A3257&amp;B3257&amp;C3257&amp;D3257&amp;E3257,average_median_rates_2_aptFINAL!A:P,16,FALSE)</f>
        <v>#N/A</v>
      </c>
      <c r="G3257">
        <f>VLOOKUP(A3257&amp;B3257&amp;C3257&amp;3&amp;E3257,average_median_rates_2_aptFINAL!A:P,16,FALSE)</f>
        <v>2452</v>
      </c>
      <c r="H3257">
        <f>IF(D3257&lt;=3,VLOOKUP(A3257&amp;D3257,[1]ratio_condo_family!$A:$F,6,FALSE),0)</f>
        <v>0</v>
      </c>
      <c r="I3257">
        <f>VLOOKUP(A3257&amp;3,[1]ratio_condo_family!$A:$F,6,FALSE)</f>
        <v>1.3443953104649797</v>
      </c>
      <c r="J3257">
        <f>VLOOKUP(A3257,[1]ratio_family_bedrooms!$A:$K,9,FALSE)</f>
        <v>1.0588235294117647</v>
      </c>
      <c r="K3257">
        <f>VLOOKUP(A3257,[1]ratio_family_bedrooms!$A:$K,10,FALSE)</f>
        <v>1.2222222222222223</v>
      </c>
      <c r="L3257">
        <f>VLOOKUP(A3257,[1]ratio_family_bedrooms!$A:$K,11,FALSE)</f>
        <v>1.5</v>
      </c>
      <c r="M3257">
        <f t="shared" si="50"/>
        <v>4266.0035663366398</v>
      </c>
    </row>
    <row r="3258" spans="1:13" x14ac:dyDescent="0.2">
      <c r="A3258">
        <v>2013</v>
      </c>
      <c r="B3258">
        <v>10</v>
      </c>
      <c r="C3258" t="s">
        <v>59</v>
      </c>
      <c r="D3258">
        <v>5</v>
      </c>
      <c r="E3258" t="s">
        <v>17</v>
      </c>
      <c r="F3258" t="e">
        <f>VLOOKUP(A3258&amp;B3258&amp;C3258&amp;D3258&amp;E3258,average_median_rates_2_aptFINAL!A:P,16,FALSE)</f>
        <v>#N/A</v>
      </c>
      <c r="G3258">
        <f>VLOOKUP(A3258&amp;B3258&amp;C3258&amp;3&amp;E3258,average_median_rates_2_aptFINAL!A:P,16,FALSE)</f>
        <v>2590</v>
      </c>
      <c r="H3258">
        <f>IF(D3258&lt;=3,VLOOKUP(A3258&amp;D3258,[1]ratio_condo_family!$A:$F,6,FALSE),0)</f>
        <v>0</v>
      </c>
      <c r="I3258">
        <f>VLOOKUP(A3258&amp;3,[1]ratio_condo_family!$A:$F,6,FALSE)</f>
        <v>1.3443953104649797</v>
      </c>
      <c r="J3258">
        <f>VLOOKUP(A3258,[1]ratio_family_bedrooms!$A:$K,9,FALSE)</f>
        <v>1.0588235294117647</v>
      </c>
      <c r="K3258">
        <f>VLOOKUP(A3258,[1]ratio_family_bedrooms!$A:$K,10,FALSE)</f>
        <v>1.2222222222222223</v>
      </c>
      <c r="L3258">
        <f>VLOOKUP(A3258,[1]ratio_family_bedrooms!$A:$K,11,FALSE)</f>
        <v>1.5</v>
      </c>
      <c r="M3258">
        <f t="shared" si="50"/>
        <v>4506.0967523702675</v>
      </c>
    </row>
    <row r="3259" spans="1:13" x14ac:dyDescent="0.2">
      <c r="A3259">
        <v>2013</v>
      </c>
      <c r="B3259">
        <v>10</v>
      </c>
      <c r="C3259" t="s">
        <v>59</v>
      </c>
      <c r="D3259">
        <v>5</v>
      </c>
      <c r="E3259" t="s">
        <v>19</v>
      </c>
      <c r="F3259" t="e">
        <f>VLOOKUP(A3259&amp;B3259&amp;C3259&amp;D3259&amp;E3259,average_median_rates_2_aptFINAL!A:P,16,FALSE)</f>
        <v>#N/A</v>
      </c>
      <c r="G3259">
        <f>VLOOKUP(A3259&amp;B3259&amp;C3259&amp;3&amp;E3259,average_median_rates_2_aptFINAL!A:P,16,FALSE)</f>
        <v>2005</v>
      </c>
      <c r="H3259">
        <f>IF(D3259&lt;=3,VLOOKUP(A3259&amp;D3259,[1]ratio_condo_family!$A:$F,6,FALSE),0)</f>
        <v>0</v>
      </c>
      <c r="I3259">
        <f>VLOOKUP(A3259&amp;3,[1]ratio_condo_family!$A:$F,6,FALSE)</f>
        <v>1.3443953104649797</v>
      </c>
      <c r="J3259">
        <f>VLOOKUP(A3259,[1]ratio_family_bedrooms!$A:$K,9,FALSE)</f>
        <v>1.0588235294117647</v>
      </c>
      <c r="K3259">
        <f>VLOOKUP(A3259,[1]ratio_family_bedrooms!$A:$K,10,FALSE)</f>
        <v>1.2222222222222223</v>
      </c>
      <c r="L3259">
        <f>VLOOKUP(A3259,[1]ratio_family_bedrooms!$A:$K,11,FALSE)</f>
        <v>1.5</v>
      </c>
      <c r="M3259">
        <f t="shared" si="50"/>
        <v>3488.310420271192</v>
      </c>
    </row>
    <row r="3260" spans="1:13" x14ac:dyDescent="0.2">
      <c r="A3260">
        <v>2013</v>
      </c>
      <c r="B3260">
        <v>10</v>
      </c>
      <c r="C3260" t="s">
        <v>59</v>
      </c>
      <c r="D3260">
        <v>5</v>
      </c>
      <c r="E3260" t="s">
        <v>20</v>
      </c>
      <c r="F3260" t="e">
        <f>VLOOKUP(A3260&amp;B3260&amp;C3260&amp;D3260&amp;E3260,average_median_rates_2_aptFINAL!A:P,16,FALSE)</f>
        <v>#N/A</v>
      </c>
      <c r="G3260">
        <f>VLOOKUP(A3260&amp;B3260&amp;C3260&amp;3&amp;E3260,average_median_rates_2_aptFINAL!A:P,16,FALSE)</f>
        <v>2321</v>
      </c>
      <c r="H3260">
        <f>IF(D3260&lt;=3,VLOOKUP(A3260&amp;D3260,[1]ratio_condo_family!$A:$F,6,FALSE),0)</f>
        <v>0</v>
      </c>
      <c r="I3260">
        <f>VLOOKUP(A3260&amp;3,[1]ratio_condo_family!$A:$F,6,FALSE)</f>
        <v>1.3443953104649797</v>
      </c>
      <c r="J3260">
        <f>VLOOKUP(A3260,[1]ratio_family_bedrooms!$A:$K,9,FALSE)</f>
        <v>1.0588235294117647</v>
      </c>
      <c r="K3260">
        <f>VLOOKUP(A3260,[1]ratio_family_bedrooms!$A:$K,10,FALSE)</f>
        <v>1.2222222222222223</v>
      </c>
      <c r="L3260">
        <f>VLOOKUP(A3260,[1]ratio_family_bedrooms!$A:$K,11,FALSE)</f>
        <v>1.5</v>
      </c>
      <c r="M3260">
        <f t="shared" si="50"/>
        <v>4038.0890201742823</v>
      </c>
    </row>
    <row r="3261" spans="1:13" x14ac:dyDescent="0.2">
      <c r="A3261">
        <v>2013</v>
      </c>
      <c r="B3261">
        <v>10</v>
      </c>
      <c r="C3261" t="s">
        <v>59</v>
      </c>
      <c r="D3261">
        <v>5</v>
      </c>
      <c r="E3261" t="s">
        <v>21</v>
      </c>
      <c r="F3261" t="e">
        <f>VLOOKUP(A3261&amp;B3261&amp;C3261&amp;D3261&amp;E3261,average_median_rates_2_aptFINAL!A:P,16,FALSE)</f>
        <v>#N/A</v>
      </c>
      <c r="G3261">
        <f>VLOOKUP(A3261&amp;B3261&amp;C3261&amp;3&amp;E3261,average_median_rates_2_aptFINAL!A:P,16,FALSE)</f>
        <v>2503</v>
      </c>
      <c r="H3261">
        <f>IF(D3261&lt;=3,VLOOKUP(A3261&amp;D3261,[1]ratio_condo_family!$A:$F,6,FALSE),0)</f>
        <v>0</v>
      </c>
      <c r="I3261">
        <f>VLOOKUP(A3261&amp;3,[1]ratio_condo_family!$A:$F,6,FALSE)</f>
        <v>1.3443953104649797</v>
      </c>
      <c r="J3261">
        <f>VLOOKUP(A3261,[1]ratio_family_bedrooms!$A:$K,9,FALSE)</f>
        <v>1.0588235294117647</v>
      </c>
      <c r="K3261">
        <f>VLOOKUP(A3261,[1]ratio_family_bedrooms!$A:$K,10,FALSE)</f>
        <v>1.2222222222222223</v>
      </c>
      <c r="L3261">
        <f>VLOOKUP(A3261,[1]ratio_family_bedrooms!$A:$K,11,FALSE)</f>
        <v>1.5</v>
      </c>
      <c r="M3261">
        <f t="shared" si="50"/>
        <v>4354.7336568273276</v>
      </c>
    </row>
    <row r="3262" spans="1:13" x14ac:dyDescent="0.2">
      <c r="A3262">
        <v>2013</v>
      </c>
      <c r="B3262">
        <v>10</v>
      </c>
      <c r="C3262" t="s">
        <v>59</v>
      </c>
      <c r="D3262">
        <v>5</v>
      </c>
      <c r="E3262" t="s">
        <v>23</v>
      </c>
      <c r="F3262" t="e">
        <f>VLOOKUP(A3262&amp;B3262&amp;C3262&amp;D3262&amp;E3262,average_median_rates_2_aptFINAL!A:P,16,FALSE)</f>
        <v>#N/A</v>
      </c>
      <c r="G3262">
        <f>VLOOKUP(A3262&amp;B3262&amp;C3262&amp;3&amp;E3262,average_median_rates_2_aptFINAL!A:P,16,FALSE)</f>
        <v>1196</v>
      </c>
      <c r="H3262">
        <f>IF(D3262&lt;=3,VLOOKUP(A3262&amp;D3262,[1]ratio_condo_family!$A:$F,6,FALSE),0)</f>
        <v>0</v>
      </c>
      <c r="I3262">
        <f>VLOOKUP(A3262&amp;3,[1]ratio_condo_family!$A:$F,6,FALSE)</f>
        <v>1.3443953104649797</v>
      </c>
      <c r="J3262">
        <f>VLOOKUP(A3262,[1]ratio_family_bedrooms!$A:$K,9,FALSE)</f>
        <v>1.0588235294117647</v>
      </c>
      <c r="K3262">
        <f>VLOOKUP(A3262,[1]ratio_family_bedrooms!$A:$K,10,FALSE)</f>
        <v>1.2222222222222223</v>
      </c>
      <c r="L3262">
        <f>VLOOKUP(A3262,[1]ratio_family_bedrooms!$A:$K,11,FALSE)</f>
        <v>1.5</v>
      </c>
      <c r="M3262">
        <f t="shared" si="50"/>
        <v>2080.807612291444</v>
      </c>
    </row>
    <row r="3263" spans="1:13" x14ac:dyDescent="0.2">
      <c r="A3263">
        <v>2013</v>
      </c>
      <c r="B3263">
        <v>10</v>
      </c>
      <c r="C3263" t="s">
        <v>59</v>
      </c>
      <c r="D3263">
        <v>5</v>
      </c>
      <c r="E3263" t="s">
        <v>24</v>
      </c>
      <c r="F3263" t="e">
        <f>VLOOKUP(A3263&amp;B3263&amp;C3263&amp;D3263&amp;E3263,average_median_rates_2_aptFINAL!A:P,16,FALSE)</f>
        <v>#N/A</v>
      </c>
      <c r="G3263">
        <f>VLOOKUP(A3263&amp;B3263&amp;C3263&amp;3&amp;E3263,average_median_rates_2_aptFINAL!A:P,16,FALSE)</f>
        <v>1459</v>
      </c>
      <c r="H3263">
        <f>IF(D3263&lt;=3,VLOOKUP(A3263&amp;D3263,[1]ratio_condo_family!$A:$F,6,FALSE),0)</f>
        <v>0</v>
      </c>
      <c r="I3263">
        <f>VLOOKUP(A3263&amp;3,[1]ratio_condo_family!$A:$F,6,FALSE)</f>
        <v>1.3443953104649797</v>
      </c>
      <c r="J3263">
        <f>VLOOKUP(A3263,[1]ratio_family_bedrooms!$A:$K,9,FALSE)</f>
        <v>1.0588235294117647</v>
      </c>
      <c r="K3263">
        <f>VLOOKUP(A3263,[1]ratio_family_bedrooms!$A:$K,10,FALSE)</f>
        <v>1.2222222222222223</v>
      </c>
      <c r="L3263">
        <f>VLOOKUP(A3263,[1]ratio_family_bedrooms!$A:$K,11,FALSE)</f>
        <v>1.5</v>
      </c>
      <c r="M3263">
        <f t="shared" si="50"/>
        <v>2538.3765103120541</v>
      </c>
    </row>
    <row r="3264" spans="1:13" x14ac:dyDescent="0.2">
      <c r="A3264">
        <v>2013</v>
      </c>
      <c r="B3264">
        <v>10</v>
      </c>
      <c r="C3264" t="s">
        <v>59</v>
      </c>
      <c r="D3264">
        <v>5</v>
      </c>
      <c r="E3264" t="s">
        <v>25</v>
      </c>
      <c r="F3264" t="e">
        <f>VLOOKUP(A3264&amp;B3264&amp;C3264&amp;D3264&amp;E3264,average_median_rates_2_aptFINAL!A:P,16,FALSE)</f>
        <v>#N/A</v>
      </c>
      <c r="G3264">
        <f>VLOOKUP(A3264&amp;B3264&amp;C3264&amp;3&amp;E3264,average_median_rates_2_aptFINAL!A:P,16,FALSE)</f>
        <v>1340</v>
      </c>
      <c r="H3264">
        <f>IF(D3264&lt;=3,VLOOKUP(A3264&amp;D3264,[1]ratio_condo_family!$A:$F,6,FALSE),0)</f>
        <v>0</v>
      </c>
      <c r="I3264">
        <f>VLOOKUP(A3264&amp;3,[1]ratio_condo_family!$A:$F,6,FALSE)</f>
        <v>1.3443953104649797</v>
      </c>
      <c r="J3264">
        <f>VLOOKUP(A3264,[1]ratio_family_bedrooms!$A:$K,9,FALSE)</f>
        <v>1.0588235294117647</v>
      </c>
      <c r="K3264">
        <f>VLOOKUP(A3264,[1]ratio_family_bedrooms!$A:$K,10,FALSE)</f>
        <v>1.2222222222222223</v>
      </c>
      <c r="L3264">
        <f>VLOOKUP(A3264,[1]ratio_family_bedrooms!$A:$K,11,FALSE)</f>
        <v>1.5</v>
      </c>
      <c r="M3264">
        <f t="shared" si="50"/>
        <v>2331.3396325004474</v>
      </c>
    </row>
    <row r="3265" spans="1:13" x14ac:dyDescent="0.2">
      <c r="A3265">
        <v>2013</v>
      </c>
      <c r="B3265">
        <v>10</v>
      </c>
      <c r="C3265" t="s">
        <v>59</v>
      </c>
      <c r="D3265">
        <v>5</v>
      </c>
      <c r="E3265" t="s">
        <v>26</v>
      </c>
      <c r="F3265" t="e">
        <f>VLOOKUP(A3265&amp;B3265&amp;C3265&amp;D3265&amp;E3265,average_median_rates_2_aptFINAL!A:P,16,FALSE)</f>
        <v>#N/A</v>
      </c>
      <c r="G3265">
        <f>VLOOKUP(A3265&amp;B3265&amp;C3265&amp;3&amp;E3265,average_median_rates_2_aptFINAL!A:P,16,FALSE)</f>
        <v>1262</v>
      </c>
      <c r="H3265">
        <f>IF(D3265&lt;=3,VLOOKUP(A3265&amp;D3265,[1]ratio_condo_family!$A:$F,6,FALSE),0)</f>
        <v>0</v>
      </c>
      <c r="I3265">
        <f>VLOOKUP(A3265&amp;3,[1]ratio_condo_family!$A:$F,6,FALSE)</f>
        <v>1.3443953104649797</v>
      </c>
      <c r="J3265">
        <f>VLOOKUP(A3265,[1]ratio_family_bedrooms!$A:$K,9,FALSE)</f>
        <v>1.0588235294117647</v>
      </c>
      <c r="K3265">
        <f>VLOOKUP(A3265,[1]ratio_family_bedrooms!$A:$K,10,FALSE)</f>
        <v>1.2222222222222223</v>
      </c>
      <c r="L3265">
        <f>VLOOKUP(A3265,[1]ratio_family_bedrooms!$A:$K,11,FALSE)</f>
        <v>1.5</v>
      </c>
      <c r="M3265">
        <f t="shared" si="50"/>
        <v>2195.6347882205705</v>
      </c>
    </row>
    <row r="3266" spans="1:13" x14ac:dyDescent="0.2">
      <c r="A3266">
        <v>2013</v>
      </c>
      <c r="B3266">
        <v>10</v>
      </c>
      <c r="C3266" t="s">
        <v>59</v>
      </c>
      <c r="D3266">
        <v>5</v>
      </c>
      <c r="E3266" t="s">
        <v>27</v>
      </c>
      <c r="F3266" t="e">
        <f>VLOOKUP(A3266&amp;B3266&amp;C3266&amp;D3266&amp;E3266,average_median_rates_2_aptFINAL!A:P,16,FALSE)</f>
        <v>#N/A</v>
      </c>
      <c r="G3266">
        <f>VLOOKUP(A3266&amp;B3266&amp;C3266&amp;3&amp;E3266,average_median_rates_2_aptFINAL!A:P,16,FALSE)</f>
        <v>2279</v>
      </c>
      <c r="H3266">
        <f>IF(D3266&lt;=3,VLOOKUP(A3266&amp;D3266,[1]ratio_condo_family!$A:$F,6,FALSE),0)</f>
        <v>0</v>
      </c>
      <c r="I3266">
        <f>VLOOKUP(A3266&amp;3,[1]ratio_condo_family!$A:$F,6,FALSE)</f>
        <v>1.3443953104649797</v>
      </c>
      <c r="J3266">
        <f>VLOOKUP(A3266,[1]ratio_family_bedrooms!$A:$K,9,FALSE)</f>
        <v>1.0588235294117647</v>
      </c>
      <c r="K3266">
        <f>VLOOKUP(A3266,[1]ratio_family_bedrooms!$A:$K,10,FALSE)</f>
        <v>1.2222222222222223</v>
      </c>
      <c r="L3266">
        <f>VLOOKUP(A3266,[1]ratio_family_bedrooms!$A:$K,11,FALSE)</f>
        <v>1.5</v>
      </c>
      <c r="M3266">
        <f t="shared" si="50"/>
        <v>3965.0171809466565</v>
      </c>
    </row>
    <row r="3267" spans="1:13" x14ac:dyDescent="0.2">
      <c r="A3267">
        <v>2013</v>
      </c>
      <c r="B3267">
        <v>10</v>
      </c>
      <c r="C3267" t="s">
        <v>59</v>
      </c>
      <c r="D3267">
        <v>5</v>
      </c>
      <c r="E3267" t="s">
        <v>28</v>
      </c>
      <c r="F3267" t="e">
        <f>VLOOKUP(A3267&amp;B3267&amp;C3267&amp;D3267&amp;E3267,average_median_rates_2_aptFINAL!A:P,16,FALSE)</f>
        <v>#N/A</v>
      </c>
      <c r="G3267">
        <f>VLOOKUP(A3267&amp;B3267&amp;C3267&amp;3&amp;E3267,average_median_rates_2_aptFINAL!A:P,16,FALSE)</f>
        <v>1465</v>
      </c>
      <c r="H3267">
        <f>IF(D3267&lt;=3,VLOOKUP(A3267&amp;D3267,[1]ratio_condo_family!$A:$F,6,FALSE),0)</f>
        <v>0</v>
      </c>
      <c r="I3267">
        <f>VLOOKUP(A3267&amp;3,[1]ratio_condo_family!$A:$F,6,FALSE)</f>
        <v>1.3443953104649797</v>
      </c>
      <c r="J3267">
        <f>VLOOKUP(A3267,[1]ratio_family_bedrooms!$A:$K,9,FALSE)</f>
        <v>1.0588235294117647</v>
      </c>
      <c r="K3267">
        <f>VLOOKUP(A3267,[1]ratio_family_bedrooms!$A:$K,10,FALSE)</f>
        <v>1.2222222222222223</v>
      </c>
      <c r="L3267">
        <f>VLOOKUP(A3267,[1]ratio_family_bedrooms!$A:$K,11,FALSE)</f>
        <v>1.5</v>
      </c>
      <c r="M3267">
        <f t="shared" ref="M3267:M3330" si="51">IF(D3267&lt;=3,F3267*H3267,IF(D3267=4,G3267*I3267*J3267,IF(D3267=5,G3267*I3267*J3267*K3267,IF(D3267=6,G3267*I3267*J3267*K3267*L3267,0))))</f>
        <v>2548.8153444874297</v>
      </c>
    </row>
    <row r="3268" spans="1:13" x14ac:dyDescent="0.2">
      <c r="A3268">
        <v>2013</v>
      </c>
      <c r="B3268">
        <v>10</v>
      </c>
      <c r="C3268" t="s">
        <v>59</v>
      </c>
      <c r="D3268">
        <v>5</v>
      </c>
      <c r="E3268" t="s">
        <v>29</v>
      </c>
      <c r="F3268" t="e">
        <f>VLOOKUP(A3268&amp;B3268&amp;C3268&amp;D3268&amp;E3268,average_median_rates_2_aptFINAL!A:P,16,FALSE)</f>
        <v>#N/A</v>
      </c>
      <c r="G3268">
        <f>VLOOKUP(A3268&amp;B3268&amp;C3268&amp;3&amp;E3268,average_median_rates_2_aptFINAL!A:P,16,FALSE)</f>
        <v>1218</v>
      </c>
      <c r="H3268">
        <f>IF(D3268&lt;=3,VLOOKUP(A3268&amp;D3268,[1]ratio_condo_family!$A:$F,6,FALSE),0)</f>
        <v>0</v>
      </c>
      <c r="I3268">
        <f>VLOOKUP(A3268&amp;3,[1]ratio_condo_family!$A:$F,6,FALSE)</f>
        <v>1.3443953104649797</v>
      </c>
      <c r="J3268">
        <f>VLOOKUP(A3268,[1]ratio_family_bedrooms!$A:$K,9,FALSE)</f>
        <v>1.0588235294117647</v>
      </c>
      <c r="K3268">
        <f>VLOOKUP(A3268,[1]ratio_family_bedrooms!$A:$K,10,FALSE)</f>
        <v>1.2222222222222223</v>
      </c>
      <c r="L3268">
        <f>VLOOKUP(A3268,[1]ratio_family_bedrooms!$A:$K,11,FALSE)</f>
        <v>1.5</v>
      </c>
      <c r="M3268">
        <f t="shared" si="51"/>
        <v>2119.0833376011528</v>
      </c>
    </row>
    <row r="3269" spans="1:13" x14ac:dyDescent="0.2">
      <c r="A3269">
        <v>2013</v>
      </c>
      <c r="B3269">
        <v>10</v>
      </c>
      <c r="C3269" t="s">
        <v>59</v>
      </c>
      <c r="D3269">
        <v>5</v>
      </c>
      <c r="E3269" t="s">
        <v>31</v>
      </c>
      <c r="F3269" t="e">
        <f>VLOOKUP(A3269&amp;B3269&amp;C3269&amp;D3269&amp;E3269,average_median_rates_2_aptFINAL!A:P,16,FALSE)</f>
        <v>#N/A</v>
      </c>
      <c r="G3269">
        <f>VLOOKUP(A3269&amp;B3269&amp;C3269&amp;3&amp;E3269,average_median_rates_2_aptFINAL!A:P,16,FALSE)</f>
        <v>1373</v>
      </c>
      <c r="H3269">
        <f>IF(D3269&lt;=3,VLOOKUP(A3269&amp;D3269,[1]ratio_condo_family!$A:$F,6,FALSE),0)</f>
        <v>0</v>
      </c>
      <c r="I3269">
        <f>VLOOKUP(A3269&amp;3,[1]ratio_condo_family!$A:$F,6,FALSE)</f>
        <v>1.3443953104649797</v>
      </c>
      <c r="J3269">
        <f>VLOOKUP(A3269,[1]ratio_family_bedrooms!$A:$K,9,FALSE)</f>
        <v>1.0588235294117647</v>
      </c>
      <c r="K3269">
        <f>VLOOKUP(A3269,[1]ratio_family_bedrooms!$A:$K,10,FALSE)</f>
        <v>1.2222222222222223</v>
      </c>
      <c r="L3269">
        <f>VLOOKUP(A3269,[1]ratio_family_bedrooms!$A:$K,11,FALSE)</f>
        <v>1.5</v>
      </c>
      <c r="M3269">
        <f t="shared" si="51"/>
        <v>2388.7532204650106</v>
      </c>
    </row>
    <row r="3270" spans="1:13" x14ac:dyDescent="0.2">
      <c r="A3270">
        <v>2013</v>
      </c>
      <c r="B3270">
        <v>10</v>
      </c>
      <c r="C3270" t="s">
        <v>59</v>
      </c>
      <c r="D3270">
        <v>5</v>
      </c>
      <c r="E3270" t="s">
        <v>32</v>
      </c>
      <c r="F3270" t="e">
        <f>VLOOKUP(A3270&amp;B3270&amp;C3270&amp;D3270&amp;E3270,average_median_rates_2_aptFINAL!A:P,16,FALSE)</f>
        <v>#N/A</v>
      </c>
      <c r="G3270">
        <f>VLOOKUP(A3270&amp;B3270&amp;C3270&amp;3&amp;E3270,average_median_rates_2_aptFINAL!A:P,16,FALSE)</f>
        <v>1345</v>
      </c>
      <c r="H3270">
        <f>IF(D3270&lt;=3,VLOOKUP(A3270&amp;D3270,[1]ratio_condo_family!$A:$F,6,FALSE),0)</f>
        <v>0</v>
      </c>
      <c r="I3270">
        <f>VLOOKUP(A3270&amp;3,[1]ratio_condo_family!$A:$F,6,FALSE)</f>
        <v>1.3443953104649797</v>
      </c>
      <c r="J3270">
        <f>VLOOKUP(A3270,[1]ratio_family_bedrooms!$A:$K,9,FALSE)</f>
        <v>1.0588235294117647</v>
      </c>
      <c r="K3270">
        <f>VLOOKUP(A3270,[1]ratio_family_bedrooms!$A:$K,10,FALSE)</f>
        <v>1.2222222222222223</v>
      </c>
      <c r="L3270">
        <f>VLOOKUP(A3270,[1]ratio_family_bedrooms!$A:$K,11,FALSE)</f>
        <v>1.5</v>
      </c>
      <c r="M3270">
        <f t="shared" si="51"/>
        <v>2340.0386609799266</v>
      </c>
    </row>
    <row r="3271" spans="1:13" x14ac:dyDescent="0.2">
      <c r="A3271">
        <v>2013</v>
      </c>
      <c r="B3271">
        <v>10</v>
      </c>
      <c r="C3271" t="s">
        <v>59</v>
      </c>
      <c r="D3271">
        <v>5</v>
      </c>
      <c r="E3271" t="s">
        <v>33</v>
      </c>
      <c r="F3271" t="e">
        <f>VLOOKUP(A3271&amp;B3271&amp;C3271&amp;D3271&amp;E3271,average_median_rates_2_aptFINAL!A:P,16,FALSE)</f>
        <v>#N/A</v>
      </c>
      <c r="G3271">
        <f>VLOOKUP(A3271&amp;B3271&amp;C3271&amp;3&amp;E3271,average_median_rates_2_aptFINAL!A:P,16,FALSE)</f>
        <v>1994.4164536935637</v>
      </c>
      <c r="H3271">
        <f>IF(D3271&lt;=3,VLOOKUP(A3271&amp;D3271,[1]ratio_condo_family!$A:$F,6,FALSE),0)</f>
        <v>0</v>
      </c>
      <c r="I3271">
        <f>VLOOKUP(A3271&amp;3,[1]ratio_condo_family!$A:$F,6,FALSE)</f>
        <v>1.3443953104649797</v>
      </c>
      <c r="J3271">
        <f>VLOOKUP(A3271,[1]ratio_family_bedrooms!$A:$K,9,FALSE)</f>
        <v>1.0588235294117647</v>
      </c>
      <c r="K3271">
        <f>VLOOKUP(A3271,[1]ratio_family_bedrooms!$A:$K,10,FALSE)</f>
        <v>1.2222222222222223</v>
      </c>
      <c r="L3271">
        <f>VLOOKUP(A3271,[1]ratio_family_bedrooms!$A:$K,11,FALSE)</f>
        <v>1.5</v>
      </c>
      <c r="M3271">
        <f t="shared" si="51"/>
        <v>3469.8971061244761</v>
      </c>
    </row>
    <row r="3272" spans="1:13" x14ac:dyDescent="0.2">
      <c r="A3272">
        <v>2013</v>
      </c>
      <c r="B3272">
        <v>10</v>
      </c>
      <c r="C3272" t="s">
        <v>59</v>
      </c>
      <c r="D3272">
        <v>5</v>
      </c>
      <c r="E3272" t="s">
        <v>34</v>
      </c>
      <c r="F3272" t="e">
        <f>VLOOKUP(A3272&amp;B3272&amp;C3272&amp;D3272&amp;E3272,average_median_rates_2_aptFINAL!A:P,16,FALSE)</f>
        <v>#N/A</v>
      </c>
      <c r="G3272">
        <f>VLOOKUP(A3272&amp;B3272&amp;C3272&amp;3&amp;E3272,average_median_rates_2_aptFINAL!A:P,16,FALSE)</f>
        <v>1496</v>
      </c>
      <c r="H3272">
        <f>IF(D3272&lt;=3,VLOOKUP(A3272&amp;D3272,[1]ratio_condo_family!$A:$F,6,FALSE),0)</f>
        <v>0</v>
      </c>
      <c r="I3272">
        <f>VLOOKUP(A3272&amp;3,[1]ratio_condo_family!$A:$F,6,FALSE)</f>
        <v>1.3443953104649797</v>
      </c>
      <c r="J3272">
        <f>VLOOKUP(A3272,[1]ratio_family_bedrooms!$A:$K,9,FALSE)</f>
        <v>1.0588235294117647</v>
      </c>
      <c r="K3272">
        <f>VLOOKUP(A3272,[1]ratio_family_bedrooms!$A:$K,10,FALSE)</f>
        <v>1.2222222222222223</v>
      </c>
      <c r="L3272">
        <f>VLOOKUP(A3272,[1]ratio_family_bedrooms!$A:$K,11,FALSE)</f>
        <v>1.5</v>
      </c>
      <c r="M3272">
        <f t="shared" si="51"/>
        <v>2602.7493210602011</v>
      </c>
    </row>
    <row r="3273" spans="1:13" x14ac:dyDescent="0.2">
      <c r="A3273">
        <v>2013</v>
      </c>
      <c r="B3273">
        <v>10</v>
      </c>
      <c r="C3273" t="s">
        <v>59</v>
      </c>
      <c r="D3273">
        <v>5</v>
      </c>
      <c r="E3273" t="s">
        <v>35</v>
      </c>
      <c r="F3273" t="e">
        <f>VLOOKUP(A3273&amp;B3273&amp;C3273&amp;D3273&amp;E3273,average_median_rates_2_aptFINAL!A:P,16,FALSE)</f>
        <v>#N/A</v>
      </c>
      <c r="G3273">
        <f>VLOOKUP(A3273&amp;B3273&amp;C3273&amp;3&amp;E3273,average_median_rates_2_aptFINAL!A:P,16,FALSE)</f>
        <v>2779</v>
      </c>
      <c r="H3273">
        <f>IF(D3273&lt;=3,VLOOKUP(A3273&amp;D3273,[1]ratio_condo_family!$A:$F,6,FALSE),0)</f>
        <v>0</v>
      </c>
      <c r="I3273">
        <f>VLOOKUP(A3273&amp;3,[1]ratio_condo_family!$A:$F,6,FALSE)</f>
        <v>1.3443953104649797</v>
      </c>
      <c r="J3273">
        <f>VLOOKUP(A3273,[1]ratio_family_bedrooms!$A:$K,9,FALSE)</f>
        <v>1.0588235294117647</v>
      </c>
      <c r="K3273">
        <f>VLOOKUP(A3273,[1]ratio_family_bedrooms!$A:$K,10,FALSE)</f>
        <v>1.2222222222222223</v>
      </c>
      <c r="L3273">
        <f>VLOOKUP(A3273,[1]ratio_family_bedrooms!$A:$K,11,FALSE)</f>
        <v>1.5</v>
      </c>
      <c r="M3273">
        <f t="shared" si="51"/>
        <v>4834.9200288945849</v>
      </c>
    </row>
    <row r="3274" spans="1:13" x14ac:dyDescent="0.2">
      <c r="A3274">
        <v>2013</v>
      </c>
      <c r="B3274">
        <v>10</v>
      </c>
      <c r="C3274" t="s">
        <v>59</v>
      </c>
      <c r="D3274">
        <v>5</v>
      </c>
      <c r="E3274" t="s">
        <v>36</v>
      </c>
      <c r="F3274" t="e">
        <f>VLOOKUP(A3274&amp;B3274&amp;C3274&amp;D3274&amp;E3274,average_median_rates_2_aptFINAL!A:P,16,FALSE)</f>
        <v>#N/A</v>
      </c>
      <c r="G3274">
        <f>VLOOKUP(A3274&amp;B3274&amp;C3274&amp;3&amp;E3274,average_median_rates_2_aptFINAL!A:P,16,FALSE)</f>
        <v>1408</v>
      </c>
      <c r="H3274">
        <f>IF(D3274&lt;=3,VLOOKUP(A3274&amp;D3274,[1]ratio_condo_family!$A:$F,6,FALSE),0)</f>
        <v>0</v>
      </c>
      <c r="I3274">
        <f>VLOOKUP(A3274&amp;3,[1]ratio_condo_family!$A:$F,6,FALSE)</f>
        <v>1.3443953104649797</v>
      </c>
      <c r="J3274">
        <f>VLOOKUP(A3274,[1]ratio_family_bedrooms!$A:$K,9,FALSE)</f>
        <v>1.0588235294117647</v>
      </c>
      <c r="K3274">
        <f>VLOOKUP(A3274,[1]ratio_family_bedrooms!$A:$K,10,FALSE)</f>
        <v>1.2222222222222223</v>
      </c>
      <c r="L3274">
        <f>VLOOKUP(A3274,[1]ratio_family_bedrooms!$A:$K,11,FALSE)</f>
        <v>1.5</v>
      </c>
      <c r="M3274">
        <f t="shared" si="51"/>
        <v>2449.6464198213657</v>
      </c>
    </row>
    <row r="3275" spans="1:13" x14ac:dyDescent="0.2">
      <c r="A3275">
        <v>2013</v>
      </c>
      <c r="B3275">
        <v>10</v>
      </c>
      <c r="C3275" t="s">
        <v>59</v>
      </c>
      <c r="D3275">
        <v>5</v>
      </c>
      <c r="E3275" t="s">
        <v>37</v>
      </c>
      <c r="F3275" t="e">
        <f>VLOOKUP(A3275&amp;B3275&amp;C3275&amp;D3275&amp;E3275,average_median_rates_2_aptFINAL!A:P,16,FALSE)</f>
        <v>#N/A</v>
      </c>
      <c r="G3275">
        <f>VLOOKUP(A3275&amp;B3275&amp;C3275&amp;3&amp;E3275,average_median_rates_2_aptFINAL!A:P,16,FALSE)</f>
        <v>1167</v>
      </c>
      <c r="H3275">
        <f>IF(D3275&lt;=3,VLOOKUP(A3275&amp;D3275,[1]ratio_condo_family!$A:$F,6,FALSE),0)</f>
        <v>0</v>
      </c>
      <c r="I3275">
        <f>VLOOKUP(A3275&amp;3,[1]ratio_condo_family!$A:$F,6,FALSE)</f>
        <v>1.3443953104649797</v>
      </c>
      <c r="J3275">
        <f>VLOOKUP(A3275,[1]ratio_family_bedrooms!$A:$K,9,FALSE)</f>
        <v>1.0588235294117647</v>
      </c>
      <c r="K3275">
        <f>VLOOKUP(A3275,[1]ratio_family_bedrooms!$A:$K,10,FALSE)</f>
        <v>1.2222222222222223</v>
      </c>
      <c r="L3275">
        <f>VLOOKUP(A3275,[1]ratio_family_bedrooms!$A:$K,11,FALSE)</f>
        <v>1.5</v>
      </c>
      <c r="M3275">
        <f t="shared" si="51"/>
        <v>2030.3532471104645</v>
      </c>
    </row>
    <row r="3276" spans="1:13" x14ac:dyDescent="0.2">
      <c r="A3276">
        <v>2013</v>
      </c>
      <c r="B3276">
        <v>10</v>
      </c>
      <c r="C3276" t="s">
        <v>59</v>
      </c>
      <c r="D3276">
        <v>5</v>
      </c>
      <c r="E3276" t="s">
        <v>38</v>
      </c>
      <c r="F3276" t="e">
        <f>VLOOKUP(A3276&amp;B3276&amp;C3276&amp;D3276&amp;E3276,average_median_rates_2_aptFINAL!A:P,16,FALSE)</f>
        <v>#N/A</v>
      </c>
      <c r="G3276">
        <f>VLOOKUP(A3276&amp;B3276&amp;C3276&amp;3&amp;E3276,average_median_rates_2_aptFINAL!A:P,16,FALSE)</f>
        <v>1080</v>
      </c>
      <c r="H3276">
        <f>IF(D3276&lt;=3,VLOOKUP(A3276&amp;D3276,[1]ratio_condo_family!$A:$F,6,FALSE),0)</f>
        <v>0</v>
      </c>
      <c r="I3276">
        <f>VLOOKUP(A3276&amp;3,[1]ratio_condo_family!$A:$F,6,FALSE)</f>
        <v>1.3443953104649797</v>
      </c>
      <c r="J3276">
        <f>VLOOKUP(A3276,[1]ratio_family_bedrooms!$A:$K,9,FALSE)</f>
        <v>1.0588235294117647</v>
      </c>
      <c r="K3276">
        <f>VLOOKUP(A3276,[1]ratio_family_bedrooms!$A:$K,10,FALSE)</f>
        <v>1.2222222222222223</v>
      </c>
      <c r="L3276">
        <f>VLOOKUP(A3276,[1]ratio_family_bedrooms!$A:$K,11,FALSE)</f>
        <v>1.5</v>
      </c>
      <c r="M3276">
        <f t="shared" si="51"/>
        <v>1878.9901515675249</v>
      </c>
    </row>
    <row r="3277" spans="1:13" x14ac:dyDescent="0.2">
      <c r="A3277">
        <v>2013</v>
      </c>
      <c r="B3277">
        <v>10</v>
      </c>
      <c r="C3277" t="s">
        <v>59</v>
      </c>
      <c r="D3277">
        <v>5</v>
      </c>
      <c r="E3277" t="s">
        <v>39</v>
      </c>
      <c r="F3277" t="e">
        <f>VLOOKUP(A3277&amp;B3277&amp;C3277&amp;D3277&amp;E3277,average_median_rates_2_aptFINAL!A:P,16,FALSE)</f>
        <v>#N/A</v>
      </c>
      <c r="G3277">
        <f>VLOOKUP(A3277&amp;B3277&amp;C3277&amp;3&amp;E3277,average_median_rates_2_aptFINAL!A:P,16,FALSE)</f>
        <v>1382</v>
      </c>
      <c r="H3277">
        <f>IF(D3277&lt;=3,VLOOKUP(A3277&amp;D3277,[1]ratio_condo_family!$A:$F,6,FALSE),0)</f>
        <v>0</v>
      </c>
      <c r="I3277">
        <f>VLOOKUP(A3277&amp;3,[1]ratio_condo_family!$A:$F,6,FALSE)</f>
        <v>1.3443953104649797</v>
      </c>
      <c r="J3277">
        <f>VLOOKUP(A3277,[1]ratio_family_bedrooms!$A:$K,9,FALSE)</f>
        <v>1.0588235294117647</v>
      </c>
      <c r="K3277">
        <f>VLOOKUP(A3277,[1]ratio_family_bedrooms!$A:$K,10,FALSE)</f>
        <v>1.2222222222222223</v>
      </c>
      <c r="L3277">
        <f>VLOOKUP(A3277,[1]ratio_family_bedrooms!$A:$K,11,FALSE)</f>
        <v>1.5</v>
      </c>
      <c r="M3277">
        <f t="shared" si="51"/>
        <v>2404.4114717280731</v>
      </c>
    </row>
    <row r="3278" spans="1:13" x14ac:dyDescent="0.2">
      <c r="A3278">
        <v>2013</v>
      </c>
      <c r="B3278">
        <v>10</v>
      </c>
      <c r="C3278" t="s">
        <v>59</v>
      </c>
      <c r="D3278">
        <v>5</v>
      </c>
      <c r="E3278" t="s">
        <v>40</v>
      </c>
      <c r="F3278" t="e">
        <f>VLOOKUP(A3278&amp;B3278&amp;C3278&amp;D3278&amp;E3278,average_median_rates_2_aptFINAL!A:P,16,FALSE)</f>
        <v>#N/A</v>
      </c>
      <c r="G3278">
        <f>VLOOKUP(A3278&amp;B3278&amp;C3278&amp;3&amp;E3278,average_median_rates_2_aptFINAL!A:P,16,FALSE)</f>
        <v>1096</v>
      </c>
      <c r="H3278">
        <f>IF(D3278&lt;=3,VLOOKUP(A3278&amp;D3278,[1]ratio_condo_family!$A:$F,6,FALSE),0)</f>
        <v>0</v>
      </c>
      <c r="I3278">
        <f>VLOOKUP(A3278&amp;3,[1]ratio_condo_family!$A:$F,6,FALSE)</f>
        <v>1.3443953104649797</v>
      </c>
      <c r="J3278">
        <f>VLOOKUP(A3278,[1]ratio_family_bedrooms!$A:$K,9,FALSE)</f>
        <v>1.0588235294117647</v>
      </c>
      <c r="K3278">
        <f>VLOOKUP(A3278,[1]ratio_family_bedrooms!$A:$K,10,FALSE)</f>
        <v>1.2222222222222223</v>
      </c>
      <c r="L3278">
        <f>VLOOKUP(A3278,[1]ratio_family_bedrooms!$A:$K,11,FALSE)</f>
        <v>1.5</v>
      </c>
      <c r="M3278">
        <f t="shared" si="51"/>
        <v>1906.8270427018585</v>
      </c>
    </row>
    <row r="3279" spans="1:13" x14ac:dyDescent="0.2">
      <c r="A3279">
        <v>2013</v>
      </c>
      <c r="B3279">
        <v>10</v>
      </c>
      <c r="C3279" t="s">
        <v>59</v>
      </c>
      <c r="D3279">
        <v>5</v>
      </c>
      <c r="E3279" t="s">
        <v>41</v>
      </c>
      <c r="F3279" t="e">
        <f>VLOOKUP(A3279&amp;B3279&amp;C3279&amp;D3279&amp;E3279,average_median_rates_2_aptFINAL!A:P,16,FALSE)</f>
        <v>#N/A</v>
      </c>
      <c r="G3279">
        <f>VLOOKUP(A3279&amp;B3279&amp;C3279&amp;3&amp;E3279,average_median_rates_2_aptFINAL!A:P,16,FALSE)</f>
        <v>1170</v>
      </c>
      <c r="H3279">
        <f>IF(D3279&lt;=3,VLOOKUP(A3279&amp;D3279,[1]ratio_condo_family!$A:$F,6,FALSE),0)</f>
        <v>0</v>
      </c>
      <c r="I3279">
        <f>VLOOKUP(A3279&amp;3,[1]ratio_condo_family!$A:$F,6,FALSE)</f>
        <v>1.3443953104649797</v>
      </c>
      <c r="J3279">
        <f>VLOOKUP(A3279,[1]ratio_family_bedrooms!$A:$K,9,FALSE)</f>
        <v>1.0588235294117647</v>
      </c>
      <c r="K3279">
        <f>VLOOKUP(A3279,[1]ratio_family_bedrooms!$A:$K,10,FALSE)</f>
        <v>1.2222222222222223</v>
      </c>
      <c r="L3279">
        <f>VLOOKUP(A3279,[1]ratio_family_bedrooms!$A:$K,11,FALSE)</f>
        <v>1.5</v>
      </c>
      <c r="M3279">
        <f t="shared" si="51"/>
        <v>2035.5726641981519</v>
      </c>
    </row>
    <row r="3280" spans="1:13" x14ac:dyDescent="0.2">
      <c r="A3280">
        <v>2013</v>
      </c>
      <c r="B3280">
        <v>10</v>
      </c>
      <c r="C3280" t="s">
        <v>59</v>
      </c>
      <c r="D3280">
        <v>5</v>
      </c>
      <c r="E3280" t="s">
        <v>42</v>
      </c>
      <c r="F3280" t="e">
        <f>VLOOKUP(A3280&amp;B3280&amp;C3280&amp;D3280&amp;E3280,average_median_rates_2_aptFINAL!A:P,16,FALSE)</f>
        <v>#N/A</v>
      </c>
      <c r="G3280">
        <f>VLOOKUP(A3280&amp;B3280&amp;C3280&amp;3&amp;E3280,average_median_rates_2_aptFINAL!A:P,16,FALSE)</f>
        <v>1068</v>
      </c>
      <c r="H3280">
        <f>IF(D3280&lt;=3,VLOOKUP(A3280&amp;D3280,[1]ratio_condo_family!$A:$F,6,FALSE),0)</f>
        <v>0</v>
      </c>
      <c r="I3280">
        <f>VLOOKUP(A3280&amp;3,[1]ratio_condo_family!$A:$F,6,FALSE)</f>
        <v>1.3443953104649797</v>
      </c>
      <c r="J3280">
        <f>VLOOKUP(A3280,[1]ratio_family_bedrooms!$A:$K,9,FALSE)</f>
        <v>1.0588235294117647</v>
      </c>
      <c r="K3280">
        <f>VLOOKUP(A3280,[1]ratio_family_bedrooms!$A:$K,10,FALSE)</f>
        <v>1.2222222222222223</v>
      </c>
      <c r="L3280">
        <f>VLOOKUP(A3280,[1]ratio_family_bedrooms!$A:$K,11,FALSE)</f>
        <v>1.5</v>
      </c>
      <c r="M3280">
        <f t="shared" si="51"/>
        <v>1858.1124832167745</v>
      </c>
    </row>
    <row r="3281" spans="1:13" x14ac:dyDescent="0.2">
      <c r="A3281">
        <v>2013</v>
      </c>
      <c r="B3281">
        <v>10</v>
      </c>
      <c r="C3281" t="s">
        <v>59</v>
      </c>
      <c r="D3281">
        <v>5</v>
      </c>
      <c r="E3281" t="s">
        <v>43</v>
      </c>
      <c r="F3281" t="e">
        <f>VLOOKUP(A3281&amp;B3281&amp;C3281&amp;D3281&amp;E3281,average_median_rates_2_aptFINAL!A:P,16,FALSE)</f>
        <v>#N/A</v>
      </c>
      <c r="G3281">
        <f>VLOOKUP(A3281&amp;B3281&amp;C3281&amp;3&amp;E3281,average_median_rates_2_aptFINAL!A:P,16,FALSE)</f>
        <v>1498</v>
      </c>
      <c r="H3281">
        <f>IF(D3281&lt;=3,VLOOKUP(A3281&amp;D3281,[1]ratio_condo_family!$A:$F,6,FALSE),0)</f>
        <v>0</v>
      </c>
      <c r="I3281">
        <f>VLOOKUP(A3281&amp;3,[1]ratio_condo_family!$A:$F,6,FALSE)</f>
        <v>1.3443953104649797</v>
      </c>
      <c r="J3281">
        <f>VLOOKUP(A3281,[1]ratio_family_bedrooms!$A:$K,9,FALSE)</f>
        <v>1.0588235294117647</v>
      </c>
      <c r="K3281">
        <f>VLOOKUP(A3281,[1]ratio_family_bedrooms!$A:$K,10,FALSE)</f>
        <v>1.2222222222222223</v>
      </c>
      <c r="L3281">
        <f>VLOOKUP(A3281,[1]ratio_family_bedrooms!$A:$K,11,FALSE)</f>
        <v>1.5</v>
      </c>
      <c r="M3281">
        <f t="shared" si="51"/>
        <v>2606.2289324519925</v>
      </c>
    </row>
    <row r="3282" spans="1:13" x14ac:dyDescent="0.2">
      <c r="A3282">
        <v>2013</v>
      </c>
      <c r="B3282">
        <v>10</v>
      </c>
      <c r="C3282" t="s">
        <v>59</v>
      </c>
      <c r="D3282">
        <v>5</v>
      </c>
      <c r="E3282" t="s">
        <v>60</v>
      </c>
      <c r="F3282" t="e">
        <f>VLOOKUP(A3282&amp;B3282&amp;C3282&amp;D3282&amp;E3282,average_median_rates_2_aptFINAL!A:P,16,FALSE)</f>
        <v>#N/A</v>
      </c>
      <c r="G3282">
        <f>VLOOKUP(A3282&amp;B3282&amp;C3282&amp;3&amp;E3282,average_median_rates_2_aptFINAL!A:P,16,FALSE)</f>
        <v>1541</v>
      </c>
      <c r="H3282">
        <f>IF(D3282&lt;=3,VLOOKUP(A3282&amp;D3282,[1]ratio_condo_family!$A:$F,6,FALSE),0)</f>
        <v>0</v>
      </c>
      <c r="I3282">
        <f>VLOOKUP(A3282&amp;3,[1]ratio_condo_family!$A:$F,6,FALSE)</f>
        <v>1.3443953104649797</v>
      </c>
      <c r="J3282">
        <f>VLOOKUP(A3282,[1]ratio_family_bedrooms!$A:$K,9,FALSE)</f>
        <v>1.0588235294117647</v>
      </c>
      <c r="K3282">
        <f>VLOOKUP(A3282,[1]ratio_family_bedrooms!$A:$K,10,FALSE)</f>
        <v>1.2222222222222223</v>
      </c>
      <c r="L3282">
        <f>VLOOKUP(A3282,[1]ratio_family_bedrooms!$A:$K,11,FALSE)</f>
        <v>1.5</v>
      </c>
      <c r="M3282">
        <f t="shared" si="51"/>
        <v>2681.0405773755142</v>
      </c>
    </row>
    <row r="3283" spans="1:13" x14ac:dyDescent="0.2">
      <c r="A3283">
        <v>2013</v>
      </c>
      <c r="B3283">
        <v>10</v>
      </c>
      <c r="C3283" t="s">
        <v>59</v>
      </c>
      <c r="D3283">
        <v>6</v>
      </c>
      <c r="E3283" t="s">
        <v>12</v>
      </c>
      <c r="F3283" t="e">
        <f>VLOOKUP(A3283&amp;B3283&amp;C3283&amp;D3283&amp;E3283,average_median_rates_2_aptFINAL!A:P,16,FALSE)</f>
        <v>#N/A</v>
      </c>
      <c r="G3283">
        <f>VLOOKUP(A3283&amp;B3283&amp;C3283&amp;3&amp;E3283,average_median_rates_2_aptFINAL!A:P,16,FALSE)</f>
        <v>3004</v>
      </c>
      <c r="H3283">
        <f>IF(D3283&lt;=3,VLOOKUP(A3283&amp;D3283,[1]ratio_condo_family!$A:$F,6,FALSE),0)</f>
        <v>0</v>
      </c>
      <c r="I3283">
        <f>VLOOKUP(A3283&amp;3,[1]ratio_condo_family!$A:$F,6,FALSE)</f>
        <v>1.3443953104649797</v>
      </c>
      <c r="J3283">
        <f>VLOOKUP(A3283,[1]ratio_family_bedrooms!$A:$K,9,FALSE)</f>
        <v>1.0588235294117647</v>
      </c>
      <c r="K3283">
        <f>VLOOKUP(A3283,[1]ratio_family_bedrooms!$A:$K,10,FALSE)</f>
        <v>1.2222222222222223</v>
      </c>
      <c r="L3283">
        <f>VLOOKUP(A3283,[1]ratio_family_bedrooms!$A:$K,11,FALSE)</f>
        <v>1.5</v>
      </c>
      <c r="M3283">
        <f t="shared" si="51"/>
        <v>7839.5644657067287</v>
      </c>
    </row>
    <row r="3284" spans="1:13" x14ac:dyDescent="0.2">
      <c r="A3284">
        <v>2013</v>
      </c>
      <c r="B3284">
        <v>10</v>
      </c>
      <c r="C3284" t="s">
        <v>59</v>
      </c>
      <c r="D3284">
        <v>6</v>
      </c>
      <c r="E3284" t="s">
        <v>16</v>
      </c>
      <c r="F3284" t="e">
        <f>VLOOKUP(A3284&amp;B3284&amp;C3284&amp;D3284&amp;E3284,average_median_rates_2_aptFINAL!A:P,16,FALSE)</f>
        <v>#N/A</v>
      </c>
      <c r="G3284">
        <f>VLOOKUP(A3284&amp;B3284&amp;C3284&amp;3&amp;E3284,average_median_rates_2_aptFINAL!A:P,16,FALSE)</f>
        <v>2452</v>
      </c>
      <c r="H3284">
        <f>IF(D3284&lt;=3,VLOOKUP(A3284&amp;D3284,[1]ratio_condo_family!$A:$F,6,FALSE),0)</f>
        <v>0</v>
      </c>
      <c r="I3284">
        <f>VLOOKUP(A3284&amp;3,[1]ratio_condo_family!$A:$F,6,FALSE)</f>
        <v>1.3443953104649797</v>
      </c>
      <c r="J3284">
        <f>VLOOKUP(A3284,[1]ratio_family_bedrooms!$A:$K,9,FALSE)</f>
        <v>1.0588235294117647</v>
      </c>
      <c r="K3284">
        <f>VLOOKUP(A3284,[1]ratio_family_bedrooms!$A:$K,10,FALSE)</f>
        <v>1.2222222222222223</v>
      </c>
      <c r="L3284">
        <f>VLOOKUP(A3284,[1]ratio_family_bedrooms!$A:$K,11,FALSE)</f>
        <v>1.5</v>
      </c>
      <c r="M3284">
        <f t="shared" si="51"/>
        <v>6399.0053495049597</v>
      </c>
    </row>
    <row r="3285" spans="1:13" x14ac:dyDescent="0.2">
      <c r="A3285">
        <v>2013</v>
      </c>
      <c r="B3285">
        <v>10</v>
      </c>
      <c r="C3285" t="s">
        <v>59</v>
      </c>
      <c r="D3285">
        <v>6</v>
      </c>
      <c r="E3285" t="s">
        <v>17</v>
      </c>
      <c r="F3285" t="e">
        <f>VLOOKUP(A3285&amp;B3285&amp;C3285&amp;D3285&amp;E3285,average_median_rates_2_aptFINAL!A:P,16,FALSE)</f>
        <v>#N/A</v>
      </c>
      <c r="G3285">
        <f>VLOOKUP(A3285&amp;B3285&amp;C3285&amp;3&amp;E3285,average_median_rates_2_aptFINAL!A:P,16,FALSE)</f>
        <v>2590</v>
      </c>
      <c r="H3285">
        <f>IF(D3285&lt;=3,VLOOKUP(A3285&amp;D3285,[1]ratio_condo_family!$A:$F,6,FALSE),0)</f>
        <v>0</v>
      </c>
      <c r="I3285">
        <f>VLOOKUP(A3285&amp;3,[1]ratio_condo_family!$A:$F,6,FALSE)</f>
        <v>1.3443953104649797</v>
      </c>
      <c r="J3285">
        <f>VLOOKUP(A3285,[1]ratio_family_bedrooms!$A:$K,9,FALSE)</f>
        <v>1.0588235294117647</v>
      </c>
      <c r="K3285">
        <f>VLOOKUP(A3285,[1]ratio_family_bedrooms!$A:$K,10,FALSE)</f>
        <v>1.2222222222222223</v>
      </c>
      <c r="L3285">
        <f>VLOOKUP(A3285,[1]ratio_family_bedrooms!$A:$K,11,FALSE)</f>
        <v>1.5</v>
      </c>
      <c r="M3285">
        <f t="shared" si="51"/>
        <v>6759.1451285554012</v>
      </c>
    </row>
    <row r="3286" spans="1:13" x14ac:dyDescent="0.2">
      <c r="A3286">
        <v>2013</v>
      </c>
      <c r="B3286">
        <v>10</v>
      </c>
      <c r="C3286" t="s">
        <v>59</v>
      </c>
      <c r="D3286">
        <v>6</v>
      </c>
      <c r="E3286" t="s">
        <v>19</v>
      </c>
      <c r="F3286" t="e">
        <f>VLOOKUP(A3286&amp;B3286&amp;C3286&amp;D3286&amp;E3286,average_median_rates_2_aptFINAL!A:P,16,FALSE)</f>
        <v>#N/A</v>
      </c>
      <c r="G3286">
        <f>VLOOKUP(A3286&amp;B3286&amp;C3286&amp;3&amp;E3286,average_median_rates_2_aptFINAL!A:P,16,FALSE)</f>
        <v>2005</v>
      </c>
      <c r="H3286">
        <f>IF(D3286&lt;=3,VLOOKUP(A3286&amp;D3286,[1]ratio_condo_family!$A:$F,6,FALSE),0)</f>
        <v>0</v>
      </c>
      <c r="I3286">
        <f>VLOOKUP(A3286&amp;3,[1]ratio_condo_family!$A:$F,6,FALSE)</f>
        <v>1.3443953104649797</v>
      </c>
      <c r="J3286">
        <f>VLOOKUP(A3286,[1]ratio_family_bedrooms!$A:$K,9,FALSE)</f>
        <v>1.0588235294117647</v>
      </c>
      <c r="K3286">
        <f>VLOOKUP(A3286,[1]ratio_family_bedrooms!$A:$K,10,FALSE)</f>
        <v>1.2222222222222223</v>
      </c>
      <c r="L3286">
        <f>VLOOKUP(A3286,[1]ratio_family_bedrooms!$A:$K,11,FALSE)</f>
        <v>1.5</v>
      </c>
      <c r="M3286">
        <f t="shared" si="51"/>
        <v>5232.4656304067885</v>
      </c>
    </row>
    <row r="3287" spans="1:13" x14ac:dyDescent="0.2">
      <c r="A3287">
        <v>2013</v>
      </c>
      <c r="B3287">
        <v>10</v>
      </c>
      <c r="C3287" t="s">
        <v>59</v>
      </c>
      <c r="D3287">
        <v>6</v>
      </c>
      <c r="E3287" t="s">
        <v>20</v>
      </c>
      <c r="F3287" t="e">
        <f>VLOOKUP(A3287&amp;B3287&amp;C3287&amp;D3287&amp;E3287,average_median_rates_2_aptFINAL!A:P,16,FALSE)</f>
        <v>#N/A</v>
      </c>
      <c r="G3287">
        <f>VLOOKUP(A3287&amp;B3287&amp;C3287&amp;3&amp;E3287,average_median_rates_2_aptFINAL!A:P,16,FALSE)</f>
        <v>2321</v>
      </c>
      <c r="H3287">
        <f>IF(D3287&lt;=3,VLOOKUP(A3287&amp;D3287,[1]ratio_condo_family!$A:$F,6,FALSE),0)</f>
        <v>0</v>
      </c>
      <c r="I3287">
        <f>VLOOKUP(A3287&amp;3,[1]ratio_condo_family!$A:$F,6,FALSE)</f>
        <v>1.3443953104649797</v>
      </c>
      <c r="J3287">
        <f>VLOOKUP(A3287,[1]ratio_family_bedrooms!$A:$K,9,FALSE)</f>
        <v>1.0588235294117647</v>
      </c>
      <c r="K3287">
        <f>VLOOKUP(A3287,[1]ratio_family_bedrooms!$A:$K,10,FALSE)</f>
        <v>1.2222222222222223</v>
      </c>
      <c r="L3287">
        <f>VLOOKUP(A3287,[1]ratio_family_bedrooms!$A:$K,11,FALSE)</f>
        <v>1.5</v>
      </c>
      <c r="M3287">
        <f t="shared" si="51"/>
        <v>6057.1335302614234</v>
      </c>
    </row>
    <row r="3288" spans="1:13" x14ac:dyDescent="0.2">
      <c r="A3288">
        <v>2013</v>
      </c>
      <c r="B3288">
        <v>10</v>
      </c>
      <c r="C3288" t="s">
        <v>59</v>
      </c>
      <c r="D3288">
        <v>6</v>
      </c>
      <c r="E3288" t="s">
        <v>21</v>
      </c>
      <c r="F3288" t="e">
        <f>VLOOKUP(A3288&amp;B3288&amp;C3288&amp;D3288&amp;E3288,average_median_rates_2_aptFINAL!A:P,16,FALSE)</f>
        <v>#N/A</v>
      </c>
      <c r="G3288">
        <f>VLOOKUP(A3288&amp;B3288&amp;C3288&amp;3&amp;E3288,average_median_rates_2_aptFINAL!A:P,16,FALSE)</f>
        <v>2503</v>
      </c>
      <c r="H3288">
        <f>IF(D3288&lt;=3,VLOOKUP(A3288&amp;D3288,[1]ratio_condo_family!$A:$F,6,FALSE),0)</f>
        <v>0</v>
      </c>
      <c r="I3288">
        <f>VLOOKUP(A3288&amp;3,[1]ratio_condo_family!$A:$F,6,FALSE)</f>
        <v>1.3443953104649797</v>
      </c>
      <c r="J3288">
        <f>VLOOKUP(A3288,[1]ratio_family_bedrooms!$A:$K,9,FALSE)</f>
        <v>1.0588235294117647</v>
      </c>
      <c r="K3288">
        <f>VLOOKUP(A3288,[1]ratio_family_bedrooms!$A:$K,10,FALSE)</f>
        <v>1.2222222222222223</v>
      </c>
      <c r="L3288">
        <f>VLOOKUP(A3288,[1]ratio_family_bedrooms!$A:$K,11,FALSE)</f>
        <v>1.5</v>
      </c>
      <c r="M3288">
        <f t="shared" si="51"/>
        <v>6532.1004852409915</v>
      </c>
    </row>
    <row r="3289" spans="1:13" x14ac:dyDescent="0.2">
      <c r="A3289">
        <v>2013</v>
      </c>
      <c r="B3289">
        <v>10</v>
      </c>
      <c r="C3289" t="s">
        <v>59</v>
      </c>
      <c r="D3289">
        <v>6</v>
      </c>
      <c r="E3289" t="s">
        <v>23</v>
      </c>
      <c r="F3289" t="e">
        <f>VLOOKUP(A3289&amp;B3289&amp;C3289&amp;D3289&amp;E3289,average_median_rates_2_aptFINAL!A:P,16,FALSE)</f>
        <v>#N/A</v>
      </c>
      <c r="G3289">
        <f>VLOOKUP(A3289&amp;B3289&amp;C3289&amp;3&amp;E3289,average_median_rates_2_aptFINAL!A:P,16,FALSE)</f>
        <v>1196</v>
      </c>
      <c r="H3289">
        <f>IF(D3289&lt;=3,VLOOKUP(A3289&amp;D3289,[1]ratio_condo_family!$A:$F,6,FALSE),0)</f>
        <v>0</v>
      </c>
      <c r="I3289">
        <f>VLOOKUP(A3289&amp;3,[1]ratio_condo_family!$A:$F,6,FALSE)</f>
        <v>1.3443953104649797</v>
      </c>
      <c r="J3289">
        <f>VLOOKUP(A3289,[1]ratio_family_bedrooms!$A:$K,9,FALSE)</f>
        <v>1.0588235294117647</v>
      </c>
      <c r="K3289">
        <f>VLOOKUP(A3289,[1]ratio_family_bedrooms!$A:$K,10,FALSE)</f>
        <v>1.2222222222222223</v>
      </c>
      <c r="L3289">
        <f>VLOOKUP(A3289,[1]ratio_family_bedrooms!$A:$K,11,FALSE)</f>
        <v>1.5</v>
      </c>
      <c r="M3289">
        <f t="shared" si="51"/>
        <v>3121.2114184371658</v>
      </c>
    </row>
    <row r="3290" spans="1:13" x14ac:dyDescent="0.2">
      <c r="A3290">
        <v>2013</v>
      </c>
      <c r="B3290">
        <v>10</v>
      </c>
      <c r="C3290" t="s">
        <v>59</v>
      </c>
      <c r="D3290">
        <v>6</v>
      </c>
      <c r="E3290" t="s">
        <v>24</v>
      </c>
      <c r="F3290" t="e">
        <f>VLOOKUP(A3290&amp;B3290&amp;C3290&amp;D3290&amp;E3290,average_median_rates_2_aptFINAL!A:P,16,FALSE)</f>
        <v>#N/A</v>
      </c>
      <c r="G3290">
        <f>VLOOKUP(A3290&amp;B3290&amp;C3290&amp;3&amp;E3290,average_median_rates_2_aptFINAL!A:P,16,FALSE)</f>
        <v>1459</v>
      </c>
      <c r="H3290">
        <f>IF(D3290&lt;=3,VLOOKUP(A3290&amp;D3290,[1]ratio_condo_family!$A:$F,6,FALSE),0)</f>
        <v>0</v>
      </c>
      <c r="I3290">
        <f>VLOOKUP(A3290&amp;3,[1]ratio_condo_family!$A:$F,6,FALSE)</f>
        <v>1.3443953104649797</v>
      </c>
      <c r="J3290">
        <f>VLOOKUP(A3290,[1]ratio_family_bedrooms!$A:$K,9,FALSE)</f>
        <v>1.0588235294117647</v>
      </c>
      <c r="K3290">
        <f>VLOOKUP(A3290,[1]ratio_family_bedrooms!$A:$K,10,FALSE)</f>
        <v>1.2222222222222223</v>
      </c>
      <c r="L3290">
        <f>VLOOKUP(A3290,[1]ratio_family_bedrooms!$A:$K,11,FALSE)</f>
        <v>1.5</v>
      </c>
      <c r="M3290">
        <f t="shared" si="51"/>
        <v>3807.5647654680811</v>
      </c>
    </row>
    <row r="3291" spans="1:13" x14ac:dyDescent="0.2">
      <c r="A3291">
        <v>2013</v>
      </c>
      <c r="B3291">
        <v>10</v>
      </c>
      <c r="C3291" t="s">
        <v>59</v>
      </c>
      <c r="D3291">
        <v>6</v>
      </c>
      <c r="E3291" t="s">
        <v>25</v>
      </c>
      <c r="F3291" t="e">
        <f>VLOOKUP(A3291&amp;B3291&amp;C3291&amp;D3291&amp;E3291,average_median_rates_2_aptFINAL!A:P,16,FALSE)</f>
        <v>#N/A</v>
      </c>
      <c r="G3291">
        <f>VLOOKUP(A3291&amp;B3291&amp;C3291&amp;3&amp;E3291,average_median_rates_2_aptFINAL!A:P,16,FALSE)</f>
        <v>1340</v>
      </c>
      <c r="H3291">
        <f>IF(D3291&lt;=3,VLOOKUP(A3291&amp;D3291,[1]ratio_condo_family!$A:$F,6,FALSE),0)</f>
        <v>0</v>
      </c>
      <c r="I3291">
        <f>VLOOKUP(A3291&amp;3,[1]ratio_condo_family!$A:$F,6,FALSE)</f>
        <v>1.3443953104649797</v>
      </c>
      <c r="J3291">
        <f>VLOOKUP(A3291,[1]ratio_family_bedrooms!$A:$K,9,FALSE)</f>
        <v>1.0588235294117647</v>
      </c>
      <c r="K3291">
        <f>VLOOKUP(A3291,[1]ratio_family_bedrooms!$A:$K,10,FALSE)</f>
        <v>1.2222222222222223</v>
      </c>
      <c r="L3291">
        <f>VLOOKUP(A3291,[1]ratio_family_bedrooms!$A:$K,11,FALSE)</f>
        <v>1.5</v>
      </c>
      <c r="M3291">
        <f t="shared" si="51"/>
        <v>3497.0094487506713</v>
      </c>
    </row>
    <row r="3292" spans="1:13" x14ac:dyDescent="0.2">
      <c r="A3292">
        <v>2013</v>
      </c>
      <c r="B3292">
        <v>10</v>
      </c>
      <c r="C3292" t="s">
        <v>59</v>
      </c>
      <c r="D3292">
        <v>6</v>
      </c>
      <c r="E3292" t="s">
        <v>26</v>
      </c>
      <c r="F3292" t="e">
        <f>VLOOKUP(A3292&amp;B3292&amp;C3292&amp;D3292&amp;E3292,average_median_rates_2_aptFINAL!A:P,16,FALSE)</f>
        <v>#N/A</v>
      </c>
      <c r="G3292">
        <f>VLOOKUP(A3292&amp;B3292&amp;C3292&amp;3&amp;E3292,average_median_rates_2_aptFINAL!A:P,16,FALSE)</f>
        <v>1262</v>
      </c>
      <c r="H3292">
        <f>IF(D3292&lt;=3,VLOOKUP(A3292&amp;D3292,[1]ratio_condo_family!$A:$F,6,FALSE),0)</f>
        <v>0</v>
      </c>
      <c r="I3292">
        <f>VLOOKUP(A3292&amp;3,[1]ratio_condo_family!$A:$F,6,FALSE)</f>
        <v>1.3443953104649797</v>
      </c>
      <c r="J3292">
        <f>VLOOKUP(A3292,[1]ratio_family_bedrooms!$A:$K,9,FALSE)</f>
        <v>1.0588235294117647</v>
      </c>
      <c r="K3292">
        <f>VLOOKUP(A3292,[1]ratio_family_bedrooms!$A:$K,10,FALSE)</f>
        <v>1.2222222222222223</v>
      </c>
      <c r="L3292">
        <f>VLOOKUP(A3292,[1]ratio_family_bedrooms!$A:$K,11,FALSE)</f>
        <v>1.5</v>
      </c>
      <c r="M3292">
        <f t="shared" si="51"/>
        <v>3293.452182330856</v>
      </c>
    </row>
    <row r="3293" spans="1:13" x14ac:dyDescent="0.2">
      <c r="A3293">
        <v>2013</v>
      </c>
      <c r="B3293">
        <v>10</v>
      </c>
      <c r="C3293" t="s">
        <v>59</v>
      </c>
      <c r="D3293">
        <v>6</v>
      </c>
      <c r="E3293" t="s">
        <v>27</v>
      </c>
      <c r="F3293" t="e">
        <f>VLOOKUP(A3293&amp;B3293&amp;C3293&amp;D3293&amp;E3293,average_median_rates_2_aptFINAL!A:P,16,FALSE)</f>
        <v>#N/A</v>
      </c>
      <c r="G3293">
        <f>VLOOKUP(A3293&amp;B3293&amp;C3293&amp;3&amp;E3293,average_median_rates_2_aptFINAL!A:P,16,FALSE)</f>
        <v>2279</v>
      </c>
      <c r="H3293">
        <f>IF(D3293&lt;=3,VLOOKUP(A3293&amp;D3293,[1]ratio_condo_family!$A:$F,6,FALSE),0)</f>
        <v>0</v>
      </c>
      <c r="I3293">
        <f>VLOOKUP(A3293&amp;3,[1]ratio_condo_family!$A:$F,6,FALSE)</f>
        <v>1.3443953104649797</v>
      </c>
      <c r="J3293">
        <f>VLOOKUP(A3293,[1]ratio_family_bedrooms!$A:$K,9,FALSE)</f>
        <v>1.0588235294117647</v>
      </c>
      <c r="K3293">
        <f>VLOOKUP(A3293,[1]ratio_family_bedrooms!$A:$K,10,FALSE)</f>
        <v>1.2222222222222223</v>
      </c>
      <c r="L3293">
        <f>VLOOKUP(A3293,[1]ratio_family_bedrooms!$A:$K,11,FALSE)</f>
        <v>1.5</v>
      </c>
      <c r="M3293">
        <f t="shared" si="51"/>
        <v>5947.5257714199852</v>
      </c>
    </row>
    <row r="3294" spans="1:13" x14ac:dyDescent="0.2">
      <c r="A3294">
        <v>2013</v>
      </c>
      <c r="B3294">
        <v>10</v>
      </c>
      <c r="C3294" t="s">
        <v>59</v>
      </c>
      <c r="D3294">
        <v>6</v>
      </c>
      <c r="E3294" t="s">
        <v>28</v>
      </c>
      <c r="F3294" t="e">
        <f>VLOOKUP(A3294&amp;B3294&amp;C3294&amp;D3294&amp;E3294,average_median_rates_2_aptFINAL!A:P,16,FALSE)</f>
        <v>#N/A</v>
      </c>
      <c r="G3294">
        <f>VLOOKUP(A3294&amp;B3294&amp;C3294&amp;3&amp;E3294,average_median_rates_2_aptFINAL!A:P,16,FALSE)</f>
        <v>1465</v>
      </c>
      <c r="H3294">
        <f>IF(D3294&lt;=3,VLOOKUP(A3294&amp;D3294,[1]ratio_condo_family!$A:$F,6,FALSE),0)</f>
        <v>0</v>
      </c>
      <c r="I3294">
        <f>VLOOKUP(A3294&amp;3,[1]ratio_condo_family!$A:$F,6,FALSE)</f>
        <v>1.3443953104649797</v>
      </c>
      <c r="J3294">
        <f>VLOOKUP(A3294,[1]ratio_family_bedrooms!$A:$K,9,FALSE)</f>
        <v>1.0588235294117647</v>
      </c>
      <c r="K3294">
        <f>VLOOKUP(A3294,[1]ratio_family_bedrooms!$A:$K,10,FALSE)</f>
        <v>1.2222222222222223</v>
      </c>
      <c r="L3294">
        <f>VLOOKUP(A3294,[1]ratio_family_bedrooms!$A:$K,11,FALSE)</f>
        <v>1.5</v>
      </c>
      <c r="M3294">
        <f t="shared" si="51"/>
        <v>3823.2230167311445</v>
      </c>
    </row>
    <row r="3295" spans="1:13" x14ac:dyDescent="0.2">
      <c r="A3295">
        <v>2013</v>
      </c>
      <c r="B3295">
        <v>10</v>
      </c>
      <c r="C3295" t="s">
        <v>59</v>
      </c>
      <c r="D3295">
        <v>6</v>
      </c>
      <c r="E3295" t="s">
        <v>29</v>
      </c>
      <c r="F3295" t="e">
        <f>VLOOKUP(A3295&amp;B3295&amp;C3295&amp;D3295&amp;E3295,average_median_rates_2_aptFINAL!A:P,16,FALSE)</f>
        <v>#N/A</v>
      </c>
      <c r="G3295">
        <f>VLOOKUP(A3295&amp;B3295&amp;C3295&amp;3&amp;E3295,average_median_rates_2_aptFINAL!A:P,16,FALSE)</f>
        <v>1218</v>
      </c>
      <c r="H3295">
        <f>IF(D3295&lt;=3,VLOOKUP(A3295&amp;D3295,[1]ratio_condo_family!$A:$F,6,FALSE),0)</f>
        <v>0</v>
      </c>
      <c r="I3295">
        <f>VLOOKUP(A3295&amp;3,[1]ratio_condo_family!$A:$F,6,FALSE)</f>
        <v>1.3443953104649797</v>
      </c>
      <c r="J3295">
        <f>VLOOKUP(A3295,[1]ratio_family_bedrooms!$A:$K,9,FALSE)</f>
        <v>1.0588235294117647</v>
      </c>
      <c r="K3295">
        <f>VLOOKUP(A3295,[1]ratio_family_bedrooms!$A:$K,10,FALSE)</f>
        <v>1.2222222222222223</v>
      </c>
      <c r="L3295">
        <f>VLOOKUP(A3295,[1]ratio_family_bedrooms!$A:$K,11,FALSE)</f>
        <v>1.5</v>
      </c>
      <c r="M3295">
        <f t="shared" si="51"/>
        <v>3178.6250064017295</v>
      </c>
    </row>
    <row r="3296" spans="1:13" x14ac:dyDescent="0.2">
      <c r="A3296">
        <v>2013</v>
      </c>
      <c r="B3296">
        <v>10</v>
      </c>
      <c r="C3296" t="s">
        <v>59</v>
      </c>
      <c r="D3296">
        <v>6</v>
      </c>
      <c r="E3296" t="s">
        <v>31</v>
      </c>
      <c r="F3296" t="e">
        <f>VLOOKUP(A3296&amp;B3296&amp;C3296&amp;D3296&amp;E3296,average_median_rates_2_aptFINAL!A:P,16,FALSE)</f>
        <v>#N/A</v>
      </c>
      <c r="G3296">
        <f>VLOOKUP(A3296&amp;B3296&amp;C3296&amp;3&amp;E3296,average_median_rates_2_aptFINAL!A:P,16,FALSE)</f>
        <v>1373</v>
      </c>
      <c r="H3296">
        <f>IF(D3296&lt;=3,VLOOKUP(A3296&amp;D3296,[1]ratio_condo_family!$A:$F,6,FALSE),0)</f>
        <v>0</v>
      </c>
      <c r="I3296">
        <f>VLOOKUP(A3296&amp;3,[1]ratio_condo_family!$A:$F,6,FALSE)</f>
        <v>1.3443953104649797</v>
      </c>
      <c r="J3296">
        <f>VLOOKUP(A3296,[1]ratio_family_bedrooms!$A:$K,9,FALSE)</f>
        <v>1.0588235294117647</v>
      </c>
      <c r="K3296">
        <f>VLOOKUP(A3296,[1]ratio_family_bedrooms!$A:$K,10,FALSE)</f>
        <v>1.2222222222222223</v>
      </c>
      <c r="L3296">
        <f>VLOOKUP(A3296,[1]ratio_family_bedrooms!$A:$K,11,FALSE)</f>
        <v>1.5</v>
      </c>
      <c r="M3296">
        <f t="shared" si="51"/>
        <v>3583.1298306975159</v>
      </c>
    </row>
    <row r="3297" spans="1:13" x14ac:dyDescent="0.2">
      <c r="A3297">
        <v>2013</v>
      </c>
      <c r="B3297">
        <v>10</v>
      </c>
      <c r="C3297" t="s">
        <v>59</v>
      </c>
      <c r="D3297">
        <v>6</v>
      </c>
      <c r="E3297" t="s">
        <v>32</v>
      </c>
      <c r="F3297" t="e">
        <f>VLOOKUP(A3297&amp;B3297&amp;C3297&amp;D3297&amp;E3297,average_median_rates_2_aptFINAL!A:P,16,FALSE)</f>
        <v>#N/A</v>
      </c>
      <c r="G3297">
        <f>VLOOKUP(A3297&amp;B3297&amp;C3297&amp;3&amp;E3297,average_median_rates_2_aptFINAL!A:P,16,FALSE)</f>
        <v>1345</v>
      </c>
      <c r="H3297">
        <f>IF(D3297&lt;=3,VLOOKUP(A3297&amp;D3297,[1]ratio_condo_family!$A:$F,6,FALSE),0)</f>
        <v>0</v>
      </c>
      <c r="I3297">
        <f>VLOOKUP(A3297&amp;3,[1]ratio_condo_family!$A:$F,6,FALSE)</f>
        <v>1.3443953104649797</v>
      </c>
      <c r="J3297">
        <f>VLOOKUP(A3297,[1]ratio_family_bedrooms!$A:$K,9,FALSE)</f>
        <v>1.0588235294117647</v>
      </c>
      <c r="K3297">
        <f>VLOOKUP(A3297,[1]ratio_family_bedrooms!$A:$K,10,FALSE)</f>
        <v>1.2222222222222223</v>
      </c>
      <c r="L3297">
        <f>VLOOKUP(A3297,[1]ratio_family_bedrooms!$A:$K,11,FALSE)</f>
        <v>1.5</v>
      </c>
      <c r="M3297">
        <f t="shared" si="51"/>
        <v>3510.0579914698901</v>
      </c>
    </row>
    <row r="3298" spans="1:13" x14ac:dyDescent="0.2">
      <c r="A3298">
        <v>2013</v>
      </c>
      <c r="B3298">
        <v>10</v>
      </c>
      <c r="C3298" t="s">
        <v>59</v>
      </c>
      <c r="D3298">
        <v>6</v>
      </c>
      <c r="E3298" t="s">
        <v>33</v>
      </c>
      <c r="F3298" t="e">
        <f>VLOOKUP(A3298&amp;B3298&amp;C3298&amp;D3298&amp;E3298,average_median_rates_2_aptFINAL!A:P,16,FALSE)</f>
        <v>#N/A</v>
      </c>
      <c r="G3298">
        <f>VLOOKUP(A3298&amp;B3298&amp;C3298&amp;3&amp;E3298,average_median_rates_2_aptFINAL!A:P,16,FALSE)</f>
        <v>1994.4164536935637</v>
      </c>
      <c r="H3298">
        <f>IF(D3298&lt;=3,VLOOKUP(A3298&amp;D3298,[1]ratio_condo_family!$A:$F,6,FALSE),0)</f>
        <v>0</v>
      </c>
      <c r="I3298">
        <f>VLOOKUP(A3298&amp;3,[1]ratio_condo_family!$A:$F,6,FALSE)</f>
        <v>1.3443953104649797</v>
      </c>
      <c r="J3298">
        <f>VLOOKUP(A3298,[1]ratio_family_bedrooms!$A:$K,9,FALSE)</f>
        <v>1.0588235294117647</v>
      </c>
      <c r="K3298">
        <f>VLOOKUP(A3298,[1]ratio_family_bedrooms!$A:$K,10,FALSE)</f>
        <v>1.2222222222222223</v>
      </c>
      <c r="L3298">
        <f>VLOOKUP(A3298,[1]ratio_family_bedrooms!$A:$K,11,FALSE)</f>
        <v>1.5</v>
      </c>
      <c r="M3298">
        <f t="shared" si="51"/>
        <v>5204.8456591867143</v>
      </c>
    </row>
    <row r="3299" spans="1:13" x14ac:dyDescent="0.2">
      <c r="A3299">
        <v>2013</v>
      </c>
      <c r="B3299">
        <v>10</v>
      </c>
      <c r="C3299" t="s">
        <v>59</v>
      </c>
      <c r="D3299">
        <v>6</v>
      </c>
      <c r="E3299" t="s">
        <v>34</v>
      </c>
      <c r="F3299" t="e">
        <f>VLOOKUP(A3299&amp;B3299&amp;C3299&amp;D3299&amp;E3299,average_median_rates_2_aptFINAL!A:P,16,FALSE)</f>
        <v>#N/A</v>
      </c>
      <c r="G3299">
        <f>VLOOKUP(A3299&amp;B3299&amp;C3299&amp;3&amp;E3299,average_median_rates_2_aptFINAL!A:P,16,FALSE)</f>
        <v>1496</v>
      </c>
      <c r="H3299">
        <f>IF(D3299&lt;=3,VLOOKUP(A3299&amp;D3299,[1]ratio_condo_family!$A:$F,6,FALSE),0)</f>
        <v>0</v>
      </c>
      <c r="I3299">
        <f>VLOOKUP(A3299&amp;3,[1]ratio_condo_family!$A:$F,6,FALSE)</f>
        <v>1.3443953104649797</v>
      </c>
      <c r="J3299">
        <f>VLOOKUP(A3299,[1]ratio_family_bedrooms!$A:$K,9,FALSE)</f>
        <v>1.0588235294117647</v>
      </c>
      <c r="K3299">
        <f>VLOOKUP(A3299,[1]ratio_family_bedrooms!$A:$K,10,FALSE)</f>
        <v>1.2222222222222223</v>
      </c>
      <c r="L3299">
        <f>VLOOKUP(A3299,[1]ratio_family_bedrooms!$A:$K,11,FALSE)</f>
        <v>1.5</v>
      </c>
      <c r="M3299">
        <f t="shared" si="51"/>
        <v>3904.1239815903018</v>
      </c>
    </row>
    <row r="3300" spans="1:13" x14ac:dyDescent="0.2">
      <c r="A3300">
        <v>2013</v>
      </c>
      <c r="B3300">
        <v>10</v>
      </c>
      <c r="C3300" t="s">
        <v>59</v>
      </c>
      <c r="D3300">
        <v>6</v>
      </c>
      <c r="E3300" t="s">
        <v>35</v>
      </c>
      <c r="F3300" t="e">
        <f>VLOOKUP(A3300&amp;B3300&amp;C3300&amp;D3300&amp;E3300,average_median_rates_2_aptFINAL!A:P,16,FALSE)</f>
        <v>#N/A</v>
      </c>
      <c r="G3300">
        <f>VLOOKUP(A3300&amp;B3300&amp;C3300&amp;3&amp;E3300,average_median_rates_2_aptFINAL!A:P,16,FALSE)</f>
        <v>2779</v>
      </c>
      <c r="H3300">
        <f>IF(D3300&lt;=3,VLOOKUP(A3300&amp;D3300,[1]ratio_condo_family!$A:$F,6,FALSE),0)</f>
        <v>0</v>
      </c>
      <c r="I3300">
        <f>VLOOKUP(A3300&amp;3,[1]ratio_condo_family!$A:$F,6,FALSE)</f>
        <v>1.3443953104649797</v>
      </c>
      <c r="J3300">
        <f>VLOOKUP(A3300,[1]ratio_family_bedrooms!$A:$K,9,FALSE)</f>
        <v>1.0588235294117647</v>
      </c>
      <c r="K3300">
        <f>VLOOKUP(A3300,[1]ratio_family_bedrooms!$A:$K,10,FALSE)</f>
        <v>1.2222222222222223</v>
      </c>
      <c r="L3300">
        <f>VLOOKUP(A3300,[1]ratio_family_bedrooms!$A:$K,11,FALSE)</f>
        <v>1.5</v>
      </c>
      <c r="M3300">
        <f t="shared" si="51"/>
        <v>7252.3800433418774</v>
      </c>
    </row>
    <row r="3301" spans="1:13" x14ac:dyDescent="0.2">
      <c r="A3301">
        <v>2013</v>
      </c>
      <c r="B3301">
        <v>10</v>
      </c>
      <c r="C3301" t="s">
        <v>59</v>
      </c>
      <c r="D3301">
        <v>6</v>
      </c>
      <c r="E3301" t="s">
        <v>36</v>
      </c>
      <c r="F3301" t="e">
        <f>VLOOKUP(A3301&amp;B3301&amp;C3301&amp;D3301&amp;E3301,average_median_rates_2_aptFINAL!A:P,16,FALSE)</f>
        <v>#N/A</v>
      </c>
      <c r="G3301">
        <f>VLOOKUP(A3301&amp;B3301&amp;C3301&amp;3&amp;E3301,average_median_rates_2_aptFINAL!A:P,16,FALSE)</f>
        <v>1408</v>
      </c>
      <c r="H3301">
        <f>IF(D3301&lt;=3,VLOOKUP(A3301&amp;D3301,[1]ratio_condo_family!$A:$F,6,FALSE),0)</f>
        <v>0</v>
      </c>
      <c r="I3301">
        <f>VLOOKUP(A3301&amp;3,[1]ratio_condo_family!$A:$F,6,FALSE)</f>
        <v>1.3443953104649797</v>
      </c>
      <c r="J3301">
        <f>VLOOKUP(A3301,[1]ratio_family_bedrooms!$A:$K,9,FALSE)</f>
        <v>1.0588235294117647</v>
      </c>
      <c r="K3301">
        <f>VLOOKUP(A3301,[1]ratio_family_bedrooms!$A:$K,10,FALSE)</f>
        <v>1.2222222222222223</v>
      </c>
      <c r="L3301">
        <f>VLOOKUP(A3301,[1]ratio_family_bedrooms!$A:$K,11,FALSE)</f>
        <v>1.5</v>
      </c>
      <c r="M3301">
        <f t="shared" si="51"/>
        <v>3674.4696297320488</v>
      </c>
    </row>
    <row r="3302" spans="1:13" x14ac:dyDescent="0.2">
      <c r="A3302">
        <v>2013</v>
      </c>
      <c r="B3302">
        <v>10</v>
      </c>
      <c r="C3302" t="s">
        <v>59</v>
      </c>
      <c r="D3302">
        <v>6</v>
      </c>
      <c r="E3302" t="s">
        <v>37</v>
      </c>
      <c r="F3302" t="e">
        <f>VLOOKUP(A3302&amp;B3302&amp;C3302&amp;D3302&amp;E3302,average_median_rates_2_aptFINAL!A:P,16,FALSE)</f>
        <v>#N/A</v>
      </c>
      <c r="G3302">
        <f>VLOOKUP(A3302&amp;B3302&amp;C3302&amp;3&amp;E3302,average_median_rates_2_aptFINAL!A:P,16,FALSE)</f>
        <v>1167</v>
      </c>
      <c r="H3302">
        <f>IF(D3302&lt;=3,VLOOKUP(A3302&amp;D3302,[1]ratio_condo_family!$A:$F,6,FALSE),0)</f>
        <v>0</v>
      </c>
      <c r="I3302">
        <f>VLOOKUP(A3302&amp;3,[1]ratio_condo_family!$A:$F,6,FALSE)</f>
        <v>1.3443953104649797</v>
      </c>
      <c r="J3302">
        <f>VLOOKUP(A3302,[1]ratio_family_bedrooms!$A:$K,9,FALSE)</f>
        <v>1.0588235294117647</v>
      </c>
      <c r="K3302">
        <f>VLOOKUP(A3302,[1]ratio_family_bedrooms!$A:$K,10,FALSE)</f>
        <v>1.2222222222222223</v>
      </c>
      <c r="L3302">
        <f>VLOOKUP(A3302,[1]ratio_family_bedrooms!$A:$K,11,FALSE)</f>
        <v>1.5</v>
      </c>
      <c r="M3302">
        <f t="shared" si="51"/>
        <v>3045.5298706656968</v>
      </c>
    </row>
    <row r="3303" spans="1:13" x14ac:dyDescent="0.2">
      <c r="A3303">
        <v>2013</v>
      </c>
      <c r="B3303">
        <v>10</v>
      </c>
      <c r="C3303" t="s">
        <v>59</v>
      </c>
      <c r="D3303">
        <v>6</v>
      </c>
      <c r="E3303" t="s">
        <v>38</v>
      </c>
      <c r="F3303" t="e">
        <f>VLOOKUP(A3303&amp;B3303&amp;C3303&amp;D3303&amp;E3303,average_median_rates_2_aptFINAL!A:P,16,FALSE)</f>
        <v>#N/A</v>
      </c>
      <c r="G3303">
        <f>VLOOKUP(A3303&amp;B3303&amp;C3303&amp;3&amp;E3303,average_median_rates_2_aptFINAL!A:P,16,FALSE)</f>
        <v>1080</v>
      </c>
      <c r="H3303">
        <f>IF(D3303&lt;=3,VLOOKUP(A3303&amp;D3303,[1]ratio_condo_family!$A:$F,6,FALSE),0)</f>
        <v>0</v>
      </c>
      <c r="I3303">
        <f>VLOOKUP(A3303&amp;3,[1]ratio_condo_family!$A:$F,6,FALSE)</f>
        <v>1.3443953104649797</v>
      </c>
      <c r="J3303">
        <f>VLOOKUP(A3303,[1]ratio_family_bedrooms!$A:$K,9,FALSE)</f>
        <v>1.0588235294117647</v>
      </c>
      <c r="K3303">
        <f>VLOOKUP(A3303,[1]ratio_family_bedrooms!$A:$K,10,FALSE)</f>
        <v>1.2222222222222223</v>
      </c>
      <c r="L3303">
        <f>VLOOKUP(A3303,[1]ratio_family_bedrooms!$A:$K,11,FALSE)</f>
        <v>1.5</v>
      </c>
      <c r="M3303">
        <f t="shared" si="51"/>
        <v>2818.4852273512874</v>
      </c>
    </row>
    <row r="3304" spans="1:13" x14ac:dyDescent="0.2">
      <c r="A3304">
        <v>2013</v>
      </c>
      <c r="B3304">
        <v>10</v>
      </c>
      <c r="C3304" t="s">
        <v>59</v>
      </c>
      <c r="D3304">
        <v>6</v>
      </c>
      <c r="E3304" t="s">
        <v>39</v>
      </c>
      <c r="F3304" t="e">
        <f>VLOOKUP(A3304&amp;B3304&amp;C3304&amp;D3304&amp;E3304,average_median_rates_2_aptFINAL!A:P,16,FALSE)</f>
        <v>#N/A</v>
      </c>
      <c r="G3304">
        <f>VLOOKUP(A3304&amp;B3304&amp;C3304&amp;3&amp;E3304,average_median_rates_2_aptFINAL!A:P,16,FALSE)</f>
        <v>1382</v>
      </c>
      <c r="H3304">
        <f>IF(D3304&lt;=3,VLOOKUP(A3304&amp;D3304,[1]ratio_condo_family!$A:$F,6,FALSE),0)</f>
        <v>0</v>
      </c>
      <c r="I3304">
        <f>VLOOKUP(A3304&amp;3,[1]ratio_condo_family!$A:$F,6,FALSE)</f>
        <v>1.3443953104649797</v>
      </c>
      <c r="J3304">
        <f>VLOOKUP(A3304,[1]ratio_family_bedrooms!$A:$K,9,FALSE)</f>
        <v>1.0588235294117647</v>
      </c>
      <c r="K3304">
        <f>VLOOKUP(A3304,[1]ratio_family_bedrooms!$A:$K,10,FALSE)</f>
        <v>1.2222222222222223</v>
      </c>
      <c r="L3304">
        <f>VLOOKUP(A3304,[1]ratio_family_bedrooms!$A:$K,11,FALSE)</f>
        <v>1.5</v>
      </c>
      <c r="M3304">
        <f t="shared" si="51"/>
        <v>3606.6172075921095</v>
      </c>
    </row>
    <row r="3305" spans="1:13" x14ac:dyDescent="0.2">
      <c r="A3305">
        <v>2013</v>
      </c>
      <c r="B3305">
        <v>10</v>
      </c>
      <c r="C3305" t="s">
        <v>59</v>
      </c>
      <c r="D3305">
        <v>6</v>
      </c>
      <c r="E3305" t="s">
        <v>40</v>
      </c>
      <c r="F3305" t="e">
        <f>VLOOKUP(A3305&amp;B3305&amp;C3305&amp;D3305&amp;E3305,average_median_rates_2_aptFINAL!A:P,16,FALSE)</f>
        <v>#N/A</v>
      </c>
      <c r="G3305">
        <f>VLOOKUP(A3305&amp;B3305&amp;C3305&amp;3&amp;E3305,average_median_rates_2_aptFINAL!A:P,16,FALSE)</f>
        <v>1096</v>
      </c>
      <c r="H3305">
        <f>IF(D3305&lt;=3,VLOOKUP(A3305&amp;D3305,[1]ratio_condo_family!$A:$F,6,FALSE),0)</f>
        <v>0</v>
      </c>
      <c r="I3305">
        <f>VLOOKUP(A3305&amp;3,[1]ratio_condo_family!$A:$F,6,FALSE)</f>
        <v>1.3443953104649797</v>
      </c>
      <c r="J3305">
        <f>VLOOKUP(A3305,[1]ratio_family_bedrooms!$A:$K,9,FALSE)</f>
        <v>1.0588235294117647</v>
      </c>
      <c r="K3305">
        <f>VLOOKUP(A3305,[1]ratio_family_bedrooms!$A:$K,10,FALSE)</f>
        <v>1.2222222222222223</v>
      </c>
      <c r="L3305">
        <f>VLOOKUP(A3305,[1]ratio_family_bedrooms!$A:$K,11,FALSE)</f>
        <v>1.5</v>
      </c>
      <c r="M3305">
        <f t="shared" si="51"/>
        <v>2860.2405640527877</v>
      </c>
    </row>
    <row r="3306" spans="1:13" x14ac:dyDescent="0.2">
      <c r="A3306">
        <v>2013</v>
      </c>
      <c r="B3306">
        <v>10</v>
      </c>
      <c r="C3306" t="s">
        <v>59</v>
      </c>
      <c r="D3306">
        <v>6</v>
      </c>
      <c r="E3306" t="s">
        <v>41</v>
      </c>
      <c r="F3306" t="e">
        <f>VLOOKUP(A3306&amp;B3306&amp;C3306&amp;D3306&amp;E3306,average_median_rates_2_aptFINAL!A:P,16,FALSE)</f>
        <v>#N/A</v>
      </c>
      <c r="G3306">
        <f>VLOOKUP(A3306&amp;B3306&amp;C3306&amp;3&amp;E3306,average_median_rates_2_aptFINAL!A:P,16,FALSE)</f>
        <v>1170</v>
      </c>
      <c r="H3306">
        <f>IF(D3306&lt;=3,VLOOKUP(A3306&amp;D3306,[1]ratio_condo_family!$A:$F,6,FALSE),0)</f>
        <v>0</v>
      </c>
      <c r="I3306">
        <f>VLOOKUP(A3306&amp;3,[1]ratio_condo_family!$A:$F,6,FALSE)</f>
        <v>1.3443953104649797</v>
      </c>
      <c r="J3306">
        <f>VLOOKUP(A3306,[1]ratio_family_bedrooms!$A:$K,9,FALSE)</f>
        <v>1.0588235294117647</v>
      </c>
      <c r="K3306">
        <f>VLOOKUP(A3306,[1]ratio_family_bedrooms!$A:$K,10,FALSE)</f>
        <v>1.2222222222222223</v>
      </c>
      <c r="L3306">
        <f>VLOOKUP(A3306,[1]ratio_family_bedrooms!$A:$K,11,FALSE)</f>
        <v>1.5</v>
      </c>
      <c r="M3306">
        <f t="shared" si="51"/>
        <v>3053.3589962972278</v>
      </c>
    </row>
    <row r="3307" spans="1:13" x14ac:dyDescent="0.2">
      <c r="A3307">
        <v>2013</v>
      </c>
      <c r="B3307">
        <v>10</v>
      </c>
      <c r="C3307" t="s">
        <v>59</v>
      </c>
      <c r="D3307">
        <v>6</v>
      </c>
      <c r="E3307" t="s">
        <v>42</v>
      </c>
      <c r="F3307" t="e">
        <f>VLOOKUP(A3307&amp;B3307&amp;C3307&amp;D3307&amp;E3307,average_median_rates_2_aptFINAL!A:P,16,FALSE)</f>
        <v>#N/A</v>
      </c>
      <c r="G3307">
        <f>VLOOKUP(A3307&amp;B3307&amp;C3307&amp;3&amp;E3307,average_median_rates_2_aptFINAL!A:P,16,FALSE)</f>
        <v>1068</v>
      </c>
      <c r="H3307">
        <f>IF(D3307&lt;=3,VLOOKUP(A3307&amp;D3307,[1]ratio_condo_family!$A:$F,6,FALSE),0)</f>
        <v>0</v>
      </c>
      <c r="I3307">
        <f>VLOOKUP(A3307&amp;3,[1]ratio_condo_family!$A:$F,6,FALSE)</f>
        <v>1.3443953104649797</v>
      </c>
      <c r="J3307">
        <f>VLOOKUP(A3307,[1]ratio_family_bedrooms!$A:$K,9,FALSE)</f>
        <v>1.0588235294117647</v>
      </c>
      <c r="K3307">
        <f>VLOOKUP(A3307,[1]ratio_family_bedrooms!$A:$K,10,FALSE)</f>
        <v>1.2222222222222223</v>
      </c>
      <c r="L3307">
        <f>VLOOKUP(A3307,[1]ratio_family_bedrooms!$A:$K,11,FALSE)</f>
        <v>1.5</v>
      </c>
      <c r="M3307">
        <f t="shared" si="51"/>
        <v>2787.1687248251619</v>
      </c>
    </row>
    <row r="3308" spans="1:13" x14ac:dyDescent="0.2">
      <c r="A3308">
        <v>2013</v>
      </c>
      <c r="B3308">
        <v>10</v>
      </c>
      <c r="C3308" t="s">
        <v>59</v>
      </c>
      <c r="D3308">
        <v>6</v>
      </c>
      <c r="E3308" t="s">
        <v>43</v>
      </c>
      <c r="F3308" t="e">
        <f>VLOOKUP(A3308&amp;B3308&amp;C3308&amp;D3308&amp;E3308,average_median_rates_2_aptFINAL!A:P,16,FALSE)</f>
        <v>#N/A</v>
      </c>
      <c r="G3308">
        <f>VLOOKUP(A3308&amp;B3308&amp;C3308&amp;3&amp;E3308,average_median_rates_2_aptFINAL!A:P,16,FALSE)</f>
        <v>1498</v>
      </c>
      <c r="H3308">
        <f>IF(D3308&lt;=3,VLOOKUP(A3308&amp;D3308,[1]ratio_condo_family!$A:$F,6,FALSE),0)</f>
        <v>0</v>
      </c>
      <c r="I3308">
        <f>VLOOKUP(A3308&amp;3,[1]ratio_condo_family!$A:$F,6,FALSE)</f>
        <v>1.3443953104649797</v>
      </c>
      <c r="J3308">
        <f>VLOOKUP(A3308,[1]ratio_family_bedrooms!$A:$K,9,FALSE)</f>
        <v>1.0588235294117647</v>
      </c>
      <c r="K3308">
        <f>VLOOKUP(A3308,[1]ratio_family_bedrooms!$A:$K,10,FALSE)</f>
        <v>1.2222222222222223</v>
      </c>
      <c r="L3308">
        <f>VLOOKUP(A3308,[1]ratio_family_bedrooms!$A:$K,11,FALSE)</f>
        <v>1.5</v>
      </c>
      <c r="M3308">
        <f t="shared" si="51"/>
        <v>3909.3433986779887</v>
      </c>
    </row>
    <row r="3309" spans="1:13" x14ac:dyDescent="0.2">
      <c r="A3309">
        <v>2013</v>
      </c>
      <c r="B3309">
        <v>10</v>
      </c>
      <c r="C3309" t="s">
        <v>59</v>
      </c>
      <c r="D3309">
        <v>6</v>
      </c>
      <c r="E3309" t="s">
        <v>60</v>
      </c>
      <c r="F3309" t="e">
        <f>VLOOKUP(A3309&amp;B3309&amp;C3309&amp;D3309&amp;E3309,average_median_rates_2_aptFINAL!A:P,16,FALSE)</f>
        <v>#N/A</v>
      </c>
      <c r="G3309">
        <f>VLOOKUP(A3309&amp;B3309&amp;C3309&amp;3&amp;E3309,average_median_rates_2_aptFINAL!A:P,16,FALSE)</f>
        <v>1541</v>
      </c>
      <c r="H3309">
        <f>IF(D3309&lt;=3,VLOOKUP(A3309&amp;D3309,[1]ratio_condo_family!$A:$F,6,FALSE),0)</f>
        <v>0</v>
      </c>
      <c r="I3309">
        <f>VLOOKUP(A3309&amp;3,[1]ratio_condo_family!$A:$F,6,FALSE)</f>
        <v>1.3443953104649797</v>
      </c>
      <c r="J3309">
        <f>VLOOKUP(A3309,[1]ratio_family_bedrooms!$A:$K,9,FALSE)</f>
        <v>1.0588235294117647</v>
      </c>
      <c r="K3309">
        <f>VLOOKUP(A3309,[1]ratio_family_bedrooms!$A:$K,10,FALSE)</f>
        <v>1.2222222222222223</v>
      </c>
      <c r="L3309">
        <f>VLOOKUP(A3309,[1]ratio_family_bedrooms!$A:$K,11,FALSE)</f>
        <v>1.5</v>
      </c>
      <c r="M3309">
        <f t="shared" si="51"/>
        <v>4021.5608660632715</v>
      </c>
    </row>
    <row r="3310" spans="1:13" x14ac:dyDescent="0.2">
      <c r="A3310">
        <v>2013</v>
      </c>
      <c r="B3310">
        <v>10</v>
      </c>
      <c r="C3310" t="s">
        <v>61</v>
      </c>
      <c r="D3310">
        <v>4</v>
      </c>
      <c r="E3310" t="s">
        <v>16</v>
      </c>
      <c r="F3310" t="e">
        <f>VLOOKUP(A3310&amp;B3310&amp;C3310&amp;D3310&amp;E3310,average_median_rates_2_aptFINAL!A:P,16,FALSE)</f>
        <v>#N/A</v>
      </c>
      <c r="G3310">
        <f>VLOOKUP(A3310&amp;B3310&amp;C3310&amp;3&amp;E3310,average_median_rates_2_aptFINAL!A:P,16,FALSE)</f>
        <v>2300</v>
      </c>
      <c r="H3310">
        <f>IF(D3310&lt;=3,VLOOKUP(A3310&amp;D3310,[1]ratio_condo_family!$A:$F,6,FALSE),0)</f>
        <v>0</v>
      </c>
      <c r="I3310">
        <f>VLOOKUP(A3310&amp;3,[1]ratio_condo_family!$A:$F,6,FALSE)</f>
        <v>1.3443953104649797</v>
      </c>
      <c r="J3310">
        <f>VLOOKUP(A3310,[1]ratio_family_bedrooms!$A:$K,9,FALSE)</f>
        <v>1.0588235294117647</v>
      </c>
      <c r="K3310">
        <f>VLOOKUP(A3310,[1]ratio_family_bedrooms!$A:$K,10,FALSE)</f>
        <v>1.2222222222222223</v>
      </c>
      <c r="L3310">
        <f>VLOOKUP(A3310,[1]ratio_family_bedrooms!$A:$K,11,FALSE)</f>
        <v>1.5</v>
      </c>
      <c r="M3310">
        <f t="shared" si="51"/>
        <v>3273.9979913676561</v>
      </c>
    </row>
    <row r="3311" spans="1:13" x14ac:dyDescent="0.2">
      <c r="A3311">
        <v>2013</v>
      </c>
      <c r="B3311">
        <v>10</v>
      </c>
      <c r="C3311" t="s">
        <v>61</v>
      </c>
      <c r="D3311">
        <v>4</v>
      </c>
      <c r="E3311" t="s">
        <v>17</v>
      </c>
      <c r="F3311" t="e">
        <f>VLOOKUP(A3311&amp;B3311&amp;C3311&amp;D3311&amp;E3311,average_median_rates_2_aptFINAL!A:P,16,FALSE)</f>
        <v>#N/A</v>
      </c>
      <c r="G3311">
        <f>VLOOKUP(A3311&amp;B3311&amp;C3311&amp;3&amp;E3311,average_median_rates_2_aptFINAL!A:P,16,FALSE)</f>
        <v>2200</v>
      </c>
      <c r="H3311">
        <f>IF(D3311&lt;=3,VLOOKUP(A3311&amp;D3311,[1]ratio_condo_family!$A:$F,6,FALSE),0)</f>
        <v>0</v>
      </c>
      <c r="I3311">
        <f>VLOOKUP(A3311&amp;3,[1]ratio_condo_family!$A:$F,6,FALSE)</f>
        <v>1.3443953104649797</v>
      </c>
      <c r="J3311">
        <f>VLOOKUP(A3311,[1]ratio_family_bedrooms!$A:$K,9,FALSE)</f>
        <v>1.0588235294117647</v>
      </c>
      <c r="K3311">
        <f>VLOOKUP(A3311,[1]ratio_family_bedrooms!$A:$K,10,FALSE)</f>
        <v>1.2222222222222223</v>
      </c>
      <c r="L3311">
        <f>VLOOKUP(A3311,[1]ratio_family_bedrooms!$A:$K,11,FALSE)</f>
        <v>1.5</v>
      </c>
      <c r="M3311">
        <f t="shared" si="51"/>
        <v>3131.650252612541</v>
      </c>
    </row>
    <row r="3312" spans="1:13" x14ac:dyDescent="0.2">
      <c r="A3312">
        <v>2013</v>
      </c>
      <c r="B3312">
        <v>10</v>
      </c>
      <c r="C3312" t="s">
        <v>61</v>
      </c>
      <c r="D3312">
        <v>4</v>
      </c>
      <c r="E3312" t="s">
        <v>19</v>
      </c>
      <c r="F3312" t="e">
        <f>VLOOKUP(A3312&amp;B3312&amp;C3312&amp;D3312&amp;E3312,average_median_rates_2_aptFINAL!A:P,16,FALSE)</f>
        <v>#N/A</v>
      </c>
      <c r="G3312">
        <f>VLOOKUP(A3312&amp;B3312&amp;C3312&amp;3&amp;E3312,average_median_rates_2_aptFINAL!A:P,16,FALSE)</f>
        <v>1995</v>
      </c>
      <c r="H3312">
        <f>IF(D3312&lt;=3,VLOOKUP(A3312&amp;D3312,[1]ratio_condo_family!$A:$F,6,FALSE),0)</f>
        <v>0</v>
      </c>
      <c r="I3312">
        <f>VLOOKUP(A3312&amp;3,[1]ratio_condo_family!$A:$F,6,FALSE)</f>
        <v>1.3443953104649797</v>
      </c>
      <c r="J3312">
        <f>VLOOKUP(A3312,[1]ratio_family_bedrooms!$A:$K,9,FALSE)</f>
        <v>1.0588235294117647</v>
      </c>
      <c r="K3312">
        <f>VLOOKUP(A3312,[1]ratio_family_bedrooms!$A:$K,10,FALSE)</f>
        <v>1.2222222222222223</v>
      </c>
      <c r="L3312">
        <f>VLOOKUP(A3312,[1]ratio_family_bedrooms!$A:$K,11,FALSE)</f>
        <v>1.5</v>
      </c>
      <c r="M3312">
        <f t="shared" si="51"/>
        <v>2839.8373881645543</v>
      </c>
    </row>
    <row r="3313" spans="1:13" x14ac:dyDescent="0.2">
      <c r="A3313">
        <v>2013</v>
      </c>
      <c r="B3313">
        <v>10</v>
      </c>
      <c r="C3313" t="s">
        <v>61</v>
      </c>
      <c r="D3313">
        <v>4</v>
      </c>
      <c r="E3313" t="s">
        <v>20</v>
      </c>
      <c r="F3313" t="e">
        <f>VLOOKUP(A3313&amp;B3313&amp;C3313&amp;D3313&amp;E3313,average_median_rates_2_aptFINAL!A:P,16,FALSE)</f>
        <v>#N/A</v>
      </c>
      <c r="G3313">
        <f>VLOOKUP(A3313&amp;B3313&amp;C3313&amp;3&amp;E3313,average_median_rates_2_aptFINAL!A:P,16,FALSE)</f>
        <v>2457.6986636010897</v>
      </c>
      <c r="H3313">
        <f>IF(D3313&lt;=3,VLOOKUP(A3313&amp;D3313,[1]ratio_condo_family!$A:$F,6,FALSE),0)</f>
        <v>0</v>
      </c>
      <c r="I3313">
        <f>VLOOKUP(A3313&amp;3,[1]ratio_condo_family!$A:$F,6,FALSE)</f>
        <v>1.3443953104649797</v>
      </c>
      <c r="J3313">
        <f>VLOOKUP(A3313,[1]ratio_family_bedrooms!$A:$K,9,FALSE)</f>
        <v>1.0588235294117647</v>
      </c>
      <c r="K3313">
        <f>VLOOKUP(A3313,[1]ratio_family_bedrooms!$A:$K,10,FALSE)</f>
        <v>1.2222222222222223</v>
      </c>
      <c r="L3313">
        <f>VLOOKUP(A3313,[1]ratio_family_bedrooms!$A:$K,11,FALSE)</f>
        <v>1.5</v>
      </c>
      <c r="M3313">
        <f t="shared" si="51"/>
        <v>3498.4784730508445</v>
      </c>
    </row>
    <row r="3314" spans="1:13" x14ac:dyDescent="0.2">
      <c r="A3314">
        <v>2013</v>
      </c>
      <c r="B3314">
        <v>10</v>
      </c>
      <c r="C3314" t="s">
        <v>61</v>
      </c>
      <c r="D3314">
        <v>4</v>
      </c>
      <c r="E3314" t="s">
        <v>21</v>
      </c>
      <c r="F3314" t="e">
        <f>VLOOKUP(A3314&amp;B3314&amp;C3314&amp;D3314&amp;E3314,average_median_rates_2_aptFINAL!A:P,16,FALSE)</f>
        <v>#N/A</v>
      </c>
      <c r="G3314">
        <f>VLOOKUP(A3314&amp;B3314&amp;C3314&amp;3&amp;E3314,average_median_rates_2_aptFINAL!A:P,16,FALSE)</f>
        <v>2336</v>
      </c>
      <c r="H3314">
        <f>IF(D3314&lt;=3,VLOOKUP(A3314&amp;D3314,[1]ratio_condo_family!$A:$F,6,FALSE),0)</f>
        <v>0</v>
      </c>
      <c r="I3314">
        <f>VLOOKUP(A3314&amp;3,[1]ratio_condo_family!$A:$F,6,FALSE)</f>
        <v>1.3443953104649797</v>
      </c>
      <c r="J3314">
        <f>VLOOKUP(A3314,[1]ratio_family_bedrooms!$A:$K,9,FALSE)</f>
        <v>1.0588235294117647</v>
      </c>
      <c r="K3314">
        <f>VLOOKUP(A3314,[1]ratio_family_bedrooms!$A:$K,10,FALSE)</f>
        <v>1.2222222222222223</v>
      </c>
      <c r="L3314">
        <f>VLOOKUP(A3314,[1]ratio_family_bedrooms!$A:$K,11,FALSE)</f>
        <v>1.5</v>
      </c>
      <c r="M3314">
        <f t="shared" si="51"/>
        <v>3325.243177319498</v>
      </c>
    </row>
    <row r="3315" spans="1:13" x14ac:dyDescent="0.2">
      <c r="A3315">
        <v>2013</v>
      </c>
      <c r="B3315">
        <v>10</v>
      </c>
      <c r="C3315" t="s">
        <v>61</v>
      </c>
      <c r="D3315">
        <v>4</v>
      </c>
      <c r="E3315" t="s">
        <v>23</v>
      </c>
      <c r="F3315" t="e">
        <f>VLOOKUP(A3315&amp;B3315&amp;C3315&amp;D3315&amp;E3315,average_median_rates_2_aptFINAL!A:P,16,FALSE)</f>
        <v>#N/A</v>
      </c>
      <c r="G3315">
        <f>VLOOKUP(A3315&amp;B3315&amp;C3315&amp;3&amp;E3315,average_median_rates_2_aptFINAL!A:P,16,FALSE)</f>
        <v>1228</v>
      </c>
      <c r="H3315">
        <f>IF(D3315&lt;=3,VLOOKUP(A3315&amp;D3315,[1]ratio_condo_family!$A:$F,6,FALSE),0)</f>
        <v>0</v>
      </c>
      <c r="I3315">
        <f>VLOOKUP(A3315&amp;3,[1]ratio_condo_family!$A:$F,6,FALSE)</f>
        <v>1.3443953104649797</v>
      </c>
      <c r="J3315">
        <f>VLOOKUP(A3315,[1]ratio_family_bedrooms!$A:$K,9,FALSE)</f>
        <v>1.0588235294117647</v>
      </c>
      <c r="K3315">
        <f>VLOOKUP(A3315,[1]ratio_family_bedrooms!$A:$K,10,FALSE)</f>
        <v>1.2222222222222223</v>
      </c>
      <c r="L3315">
        <f>VLOOKUP(A3315,[1]ratio_family_bedrooms!$A:$K,11,FALSE)</f>
        <v>1.5</v>
      </c>
      <c r="M3315">
        <f t="shared" si="51"/>
        <v>1748.0302319128184</v>
      </c>
    </row>
    <row r="3316" spans="1:13" x14ac:dyDescent="0.2">
      <c r="A3316">
        <v>2013</v>
      </c>
      <c r="B3316">
        <v>10</v>
      </c>
      <c r="C3316" t="s">
        <v>61</v>
      </c>
      <c r="D3316">
        <v>4</v>
      </c>
      <c r="E3316" t="s">
        <v>24</v>
      </c>
      <c r="F3316" t="e">
        <f>VLOOKUP(A3316&amp;B3316&amp;C3316&amp;D3316&amp;E3316,average_median_rates_2_aptFINAL!A:P,16,FALSE)</f>
        <v>#N/A</v>
      </c>
      <c r="G3316">
        <f>VLOOKUP(A3316&amp;B3316&amp;C3316&amp;3&amp;E3316,average_median_rates_2_aptFINAL!A:P,16,FALSE)</f>
        <v>1400</v>
      </c>
      <c r="H3316">
        <f>IF(D3316&lt;=3,VLOOKUP(A3316&amp;D3316,[1]ratio_condo_family!$A:$F,6,FALSE),0)</f>
        <v>0</v>
      </c>
      <c r="I3316">
        <f>VLOOKUP(A3316&amp;3,[1]ratio_condo_family!$A:$F,6,FALSE)</f>
        <v>1.3443953104649797</v>
      </c>
      <c r="J3316">
        <f>VLOOKUP(A3316,[1]ratio_family_bedrooms!$A:$K,9,FALSE)</f>
        <v>1.0588235294117647</v>
      </c>
      <c r="K3316">
        <f>VLOOKUP(A3316,[1]ratio_family_bedrooms!$A:$K,10,FALSE)</f>
        <v>1.2222222222222223</v>
      </c>
      <c r="L3316">
        <f>VLOOKUP(A3316,[1]ratio_family_bedrooms!$A:$K,11,FALSE)</f>
        <v>1.5</v>
      </c>
      <c r="M3316">
        <f t="shared" si="51"/>
        <v>1992.8683425716169</v>
      </c>
    </row>
    <row r="3317" spans="1:13" x14ac:dyDescent="0.2">
      <c r="A3317">
        <v>2013</v>
      </c>
      <c r="B3317">
        <v>10</v>
      </c>
      <c r="C3317" t="s">
        <v>61</v>
      </c>
      <c r="D3317">
        <v>4</v>
      </c>
      <c r="E3317" t="s">
        <v>25</v>
      </c>
      <c r="F3317" t="e">
        <f>VLOOKUP(A3317&amp;B3317&amp;C3317&amp;D3317&amp;E3317,average_median_rates_2_aptFINAL!A:P,16,FALSE)</f>
        <v>#N/A</v>
      </c>
      <c r="G3317">
        <f>VLOOKUP(A3317&amp;B3317&amp;C3317&amp;3&amp;E3317,average_median_rates_2_aptFINAL!A:P,16,FALSE)</f>
        <v>1315</v>
      </c>
      <c r="H3317">
        <f>IF(D3317&lt;=3,VLOOKUP(A3317&amp;D3317,[1]ratio_condo_family!$A:$F,6,FALSE),0)</f>
        <v>0</v>
      </c>
      <c r="I3317">
        <f>VLOOKUP(A3317&amp;3,[1]ratio_condo_family!$A:$F,6,FALSE)</f>
        <v>1.3443953104649797</v>
      </c>
      <c r="J3317">
        <f>VLOOKUP(A3317,[1]ratio_family_bedrooms!$A:$K,9,FALSE)</f>
        <v>1.0588235294117647</v>
      </c>
      <c r="K3317">
        <f>VLOOKUP(A3317,[1]ratio_family_bedrooms!$A:$K,10,FALSE)</f>
        <v>1.2222222222222223</v>
      </c>
      <c r="L3317">
        <f>VLOOKUP(A3317,[1]ratio_family_bedrooms!$A:$K,11,FALSE)</f>
        <v>1.5</v>
      </c>
      <c r="M3317">
        <f t="shared" si="51"/>
        <v>1871.8727646297689</v>
      </c>
    </row>
    <row r="3318" spans="1:13" x14ac:dyDescent="0.2">
      <c r="A3318">
        <v>2013</v>
      </c>
      <c r="B3318">
        <v>10</v>
      </c>
      <c r="C3318" t="s">
        <v>61</v>
      </c>
      <c r="D3318">
        <v>4</v>
      </c>
      <c r="E3318" t="s">
        <v>26</v>
      </c>
      <c r="F3318" t="e">
        <f>VLOOKUP(A3318&amp;B3318&amp;C3318&amp;D3318&amp;E3318,average_median_rates_2_aptFINAL!A:P,16,FALSE)</f>
        <v>#N/A</v>
      </c>
      <c r="G3318">
        <f>VLOOKUP(A3318&amp;B3318&amp;C3318&amp;3&amp;E3318,average_median_rates_2_aptFINAL!A:P,16,FALSE)</f>
        <v>1300</v>
      </c>
      <c r="H3318">
        <f>IF(D3318&lt;=3,VLOOKUP(A3318&amp;D3318,[1]ratio_condo_family!$A:$F,6,FALSE),0)</f>
        <v>0</v>
      </c>
      <c r="I3318">
        <f>VLOOKUP(A3318&amp;3,[1]ratio_condo_family!$A:$F,6,FALSE)</f>
        <v>1.3443953104649797</v>
      </c>
      <c r="J3318">
        <f>VLOOKUP(A3318,[1]ratio_family_bedrooms!$A:$K,9,FALSE)</f>
        <v>1.0588235294117647</v>
      </c>
      <c r="K3318">
        <f>VLOOKUP(A3318,[1]ratio_family_bedrooms!$A:$K,10,FALSE)</f>
        <v>1.2222222222222223</v>
      </c>
      <c r="L3318">
        <f>VLOOKUP(A3318,[1]ratio_family_bedrooms!$A:$K,11,FALSE)</f>
        <v>1.5</v>
      </c>
      <c r="M3318">
        <f t="shared" si="51"/>
        <v>1850.5206038165015</v>
      </c>
    </row>
    <row r="3319" spans="1:13" x14ac:dyDescent="0.2">
      <c r="A3319">
        <v>2013</v>
      </c>
      <c r="B3319">
        <v>10</v>
      </c>
      <c r="C3319" t="s">
        <v>61</v>
      </c>
      <c r="D3319">
        <v>4</v>
      </c>
      <c r="E3319" t="s">
        <v>27</v>
      </c>
      <c r="F3319" t="e">
        <f>VLOOKUP(A3319&amp;B3319&amp;C3319&amp;D3319&amp;E3319,average_median_rates_2_aptFINAL!A:P,16,FALSE)</f>
        <v>#N/A</v>
      </c>
      <c r="G3319">
        <f>VLOOKUP(A3319&amp;B3319&amp;C3319&amp;3&amp;E3319,average_median_rates_2_aptFINAL!A:P,16,FALSE)</f>
        <v>2500</v>
      </c>
      <c r="H3319">
        <f>IF(D3319&lt;=3,VLOOKUP(A3319&amp;D3319,[1]ratio_condo_family!$A:$F,6,FALSE),0)</f>
        <v>0</v>
      </c>
      <c r="I3319">
        <f>VLOOKUP(A3319&amp;3,[1]ratio_condo_family!$A:$F,6,FALSE)</f>
        <v>1.3443953104649797</v>
      </c>
      <c r="J3319">
        <f>VLOOKUP(A3319,[1]ratio_family_bedrooms!$A:$K,9,FALSE)</f>
        <v>1.0588235294117647</v>
      </c>
      <c r="K3319">
        <f>VLOOKUP(A3319,[1]ratio_family_bedrooms!$A:$K,10,FALSE)</f>
        <v>1.2222222222222223</v>
      </c>
      <c r="L3319">
        <f>VLOOKUP(A3319,[1]ratio_family_bedrooms!$A:$K,11,FALSE)</f>
        <v>1.5</v>
      </c>
      <c r="M3319">
        <f t="shared" si="51"/>
        <v>3558.6934688778879</v>
      </c>
    </row>
    <row r="3320" spans="1:13" x14ac:dyDescent="0.2">
      <c r="A3320">
        <v>2013</v>
      </c>
      <c r="B3320">
        <v>10</v>
      </c>
      <c r="C3320" t="s">
        <v>61</v>
      </c>
      <c r="D3320">
        <v>4</v>
      </c>
      <c r="E3320" t="s">
        <v>28</v>
      </c>
      <c r="F3320" t="e">
        <f>VLOOKUP(A3320&amp;B3320&amp;C3320&amp;D3320&amp;E3320,average_median_rates_2_aptFINAL!A:P,16,FALSE)</f>
        <v>#N/A</v>
      </c>
      <c r="G3320">
        <f>VLOOKUP(A3320&amp;B3320&amp;C3320&amp;3&amp;E3320,average_median_rates_2_aptFINAL!A:P,16,FALSE)</f>
        <v>1400</v>
      </c>
      <c r="H3320">
        <f>IF(D3320&lt;=3,VLOOKUP(A3320&amp;D3320,[1]ratio_condo_family!$A:$F,6,FALSE),0)</f>
        <v>0</v>
      </c>
      <c r="I3320">
        <f>VLOOKUP(A3320&amp;3,[1]ratio_condo_family!$A:$F,6,FALSE)</f>
        <v>1.3443953104649797</v>
      </c>
      <c r="J3320">
        <f>VLOOKUP(A3320,[1]ratio_family_bedrooms!$A:$K,9,FALSE)</f>
        <v>1.0588235294117647</v>
      </c>
      <c r="K3320">
        <f>VLOOKUP(A3320,[1]ratio_family_bedrooms!$A:$K,10,FALSE)</f>
        <v>1.2222222222222223</v>
      </c>
      <c r="L3320">
        <f>VLOOKUP(A3320,[1]ratio_family_bedrooms!$A:$K,11,FALSE)</f>
        <v>1.5</v>
      </c>
      <c r="M3320">
        <f t="shared" si="51"/>
        <v>1992.8683425716169</v>
      </c>
    </row>
    <row r="3321" spans="1:13" x14ac:dyDescent="0.2">
      <c r="A3321">
        <v>2013</v>
      </c>
      <c r="B3321">
        <v>10</v>
      </c>
      <c r="C3321" t="s">
        <v>61</v>
      </c>
      <c r="D3321">
        <v>4</v>
      </c>
      <c r="E3321" t="s">
        <v>29</v>
      </c>
      <c r="F3321" t="e">
        <f>VLOOKUP(A3321&amp;B3321&amp;C3321&amp;D3321&amp;E3321,average_median_rates_2_aptFINAL!A:P,16,FALSE)</f>
        <v>#N/A</v>
      </c>
      <c r="G3321">
        <f>VLOOKUP(A3321&amp;B3321&amp;C3321&amp;3&amp;E3321,average_median_rates_2_aptFINAL!A:P,16,FALSE)</f>
        <v>1175</v>
      </c>
      <c r="H3321">
        <f>IF(D3321&lt;=3,VLOOKUP(A3321&amp;D3321,[1]ratio_condo_family!$A:$F,6,FALSE),0)</f>
        <v>0</v>
      </c>
      <c r="I3321">
        <f>VLOOKUP(A3321&amp;3,[1]ratio_condo_family!$A:$F,6,FALSE)</f>
        <v>1.3443953104649797</v>
      </c>
      <c r="J3321">
        <f>VLOOKUP(A3321,[1]ratio_family_bedrooms!$A:$K,9,FALSE)</f>
        <v>1.0588235294117647</v>
      </c>
      <c r="K3321">
        <f>VLOOKUP(A3321,[1]ratio_family_bedrooms!$A:$K,10,FALSE)</f>
        <v>1.2222222222222223</v>
      </c>
      <c r="L3321">
        <f>VLOOKUP(A3321,[1]ratio_family_bedrooms!$A:$K,11,FALSE)</f>
        <v>1.5</v>
      </c>
      <c r="M3321">
        <f t="shared" si="51"/>
        <v>1672.5859303726072</v>
      </c>
    </row>
    <row r="3322" spans="1:13" x14ac:dyDescent="0.2">
      <c r="A3322">
        <v>2013</v>
      </c>
      <c r="B3322">
        <v>10</v>
      </c>
      <c r="C3322" t="s">
        <v>61</v>
      </c>
      <c r="D3322">
        <v>4</v>
      </c>
      <c r="E3322" t="s">
        <v>31</v>
      </c>
      <c r="F3322" t="e">
        <f>VLOOKUP(A3322&amp;B3322&amp;C3322&amp;D3322&amp;E3322,average_median_rates_2_aptFINAL!A:P,16,FALSE)</f>
        <v>#N/A</v>
      </c>
      <c r="G3322">
        <f>VLOOKUP(A3322&amp;B3322&amp;C3322&amp;3&amp;E3322,average_median_rates_2_aptFINAL!A:P,16,FALSE)</f>
        <v>1360</v>
      </c>
      <c r="H3322">
        <f>IF(D3322&lt;=3,VLOOKUP(A3322&amp;D3322,[1]ratio_condo_family!$A:$F,6,FALSE),0)</f>
        <v>0</v>
      </c>
      <c r="I3322">
        <f>VLOOKUP(A3322&amp;3,[1]ratio_condo_family!$A:$F,6,FALSE)</f>
        <v>1.3443953104649797</v>
      </c>
      <c r="J3322">
        <f>VLOOKUP(A3322,[1]ratio_family_bedrooms!$A:$K,9,FALSE)</f>
        <v>1.0588235294117647</v>
      </c>
      <c r="K3322">
        <f>VLOOKUP(A3322,[1]ratio_family_bedrooms!$A:$K,10,FALSE)</f>
        <v>1.2222222222222223</v>
      </c>
      <c r="L3322">
        <f>VLOOKUP(A3322,[1]ratio_family_bedrooms!$A:$K,11,FALSE)</f>
        <v>1.5</v>
      </c>
      <c r="M3322">
        <f t="shared" si="51"/>
        <v>1935.9292470695709</v>
      </c>
    </row>
    <row r="3323" spans="1:13" x14ac:dyDescent="0.2">
      <c r="A3323">
        <v>2013</v>
      </c>
      <c r="B3323">
        <v>10</v>
      </c>
      <c r="C3323" t="s">
        <v>61</v>
      </c>
      <c r="D3323">
        <v>4</v>
      </c>
      <c r="E3323" t="s">
        <v>32</v>
      </c>
      <c r="F3323" t="e">
        <f>VLOOKUP(A3323&amp;B3323&amp;C3323&amp;D3323&amp;E3323,average_median_rates_2_aptFINAL!A:P,16,FALSE)</f>
        <v>#N/A</v>
      </c>
      <c r="G3323">
        <f>VLOOKUP(A3323&amp;B3323&amp;C3323&amp;3&amp;E3323,average_median_rates_2_aptFINAL!A:P,16,FALSE)</f>
        <v>1350</v>
      </c>
      <c r="H3323">
        <f>IF(D3323&lt;=3,VLOOKUP(A3323&amp;D3323,[1]ratio_condo_family!$A:$F,6,FALSE),0)</f>
        <v>0</v>
      </c>
      <c r="I3323">
        <f>VLOOKUP(A3323&amp;3,[1]ratio_condo_family!$A:$F,6,FALSE)</f>
        <v>1.3443953104649797</v>
      </c>
      <c r="J3323">
        <f>VLOOKUP(A3323,[1]ratio_family_bedrooms!$A:$K,9,FALSE)</f>
        <v>1.0588235294117647</v>
      </c>
      <c r="K3323">
        <f>VLOOKUP(A3323,[1]ratio_family_bedrooms!$A:$K,10,FALSE)</f>
        <v>1.2222222222222223</v>
      </c>
      <c r="L3323">
        <f>VLOOKUP(A3323,[1]ratio_family_bedrooms!$A:$K,11,FALSE)</f>
        <v>1.5</v>
      </c>
      <c r="M3323">
        <f t="shared" si="51"/>
        <v>1921.6944731940594</v>
      </c>
    </row>
    <row r="3324" spans="1:13" x14ac:dyDescent="0.2">
      <c r="A3324">
        <v>2013</v>
      </c>
      <c r="B3324">
        <v>10</v>
      </c>
      <c r="C3324" t="s">
        <v>61</v>
      </c>
      <c r="D3324">
        <v>4</v>
      </c>
      <c r="E3324" t="s">
        <v>33</v>
      </c>
      <c r="F3324" t="e">
        <f>VLOOKUP(A3324&amp;B3324&amp;C3324&amp;D3324&amp;E3324,average_median_rates_2_aptFINAL!A:P,16,FALSE)</f>
        <v>#N/A</v>
      </c>
      <c r="G3324">
        <f>VLOOKUP(A3324&amp;B3324&amp;C3324&amp;3&amp;E3324,average_median_rates_2_aptFINAL!A:P,16,FALSE)</f>
        <v>2128.4487713751987</v>
      </c>
      <c r="H3324">
        <f>IF(D3324&lt;=3,VLOOKUP(A3324&amp;D3324,[1]ratio_condo_family!$A:$F,6,FALSE),0)</f>
        <v>0</v>
      </c>
      <c r="I3324">
        <f>VLOOKUP(A3324&amp;3,[1]ratio_condo_family!$A:$F,6,FALSE)</f>
        <v>1.3443953104649797</v>
      </c>
      <c r="J3324">
        <f>VLOOKUP(A3324,[1]ratio_family_bedrooms!$A:$K,9,FALSE)</f>
        <v>1.0588235294117647</v>
      </c>
      <c r="K3324">
        <f>VLOOKUP(A3324,[1]ratio_family_bedrooms!$A:$K,10,FALSE)</f>
        <v>1.2222222222222223</v>
      </c>
      <c r="L3324">
        <f>VLOOKUP(A3324,[1]ratio_family_bedrooms!$A:$K,11,FALSE)</f>
        <v>1.5</v>
      </c>
      <c r="M3324">
        <f t="shared" si="51"/>
        <v>3029.7986966136336</v>
      </c>
    </row>
    <row r="3325" spans="1:13" x14ac:dyDescent="0.2">
      <c r="A3325">
        <v>2013</v>
      </c>
      <c r="B3325">
        <v>10</v>
      </c>
      <c r="C3325" t="s">
        <v>61</v>
      </c>
      <c r="D3325">
        <v>4</v>
      </c>
      <c r="E3325" t="s">
        <v>34</v>
      </c>
      <c r="F3325" t="e">
        <f>VLOOKUP(A3325&amp;B3325&amp;C3325&amp;D3325&amp;E3325,average_median_rates_2_aptFINAL!A:P,16,FALSE)</f>
        <v>#N/A</v>
      </c>
      <c r="G3325">
        <f>VLOOKUP(A3325&amp;B3325&amp;C3325&amp;3&amp;E3325,average_median_rates_2_aptFINAL!A:P,16,FALSE)</f>
        <v>1500</v>
      </c>
      <c r="H3325">
        <f>IF(D3325&lt;=3,VLOOKUP(A3325&amp;D3325,[1]ratio_condo_family!$A:$F,6,FALSE),0)</f>
        <v>0</v>
      </c>
      <c r="I3325">
        <f>VLOOKUP(A3325&amp;3,[1]ratio_condo_family!$A:$F,6,FALSE)</f>
        <v>1.3443953104649797</v>
      </c>
      <c r="J3325">
        <f>VLOOKUP(A3325,[1]ratio_family_bedrooms!$A:$K,9,FALSE)</f>
        <v>1.0588235294117647</v>
      </c>
      <c r="K3325">
        <f>VLOOKUP(A3325,[1]ratio_family_bedrooms!$A:$K,10,FALSE)</f>
        <v>1.2222222222222223</v>
      </c>
      <c r="L3325">
        <f>VLOOKUP(A3325,[1]ratio_family_bedrooms!$A:$K,11,FALSE)</f>
        <v>1.5</v>
      </c>
      <c r="M3325">
        <f t="shared" si="51"/>
        <v>2135.2160813267328</v>
      </c>
    </row>
    <row r="3326" spans="1:13" x14ac:dyDescent="0.2">
      <c r="A3326">
        <v>2013</v>
      </c>
      <c r="B3326">
        <v>10</v>
      </c>
      <c r="C3326" t="s">
        <v>61</v>
      </c>
      <c r="D3326">
        <v>4</v>
      </c>
      <c r="E3326" t="s">
        <v>35</v>
      </c>
      <c r="F3326" t="e">
        <f>VLOOKUP(A3326&amp;B3326&amp;C3326&amp;D3326&amp;E3326,average_median_rates_2_aptFINAL!A:P,16,FALSE)</f>
        <v>#N/A</v>
      </c>
      <c r="G3326">
        <f>VLOOKUP(A3326&amp;B3326&amp;C3326&amp;3&amp;E3326,average_median_rates_2_aptFINAL!A:P,16,FALSE)</f>
        <v>2650</v>
      </c>
      <c r="H3326">
        <f>IF(D3326&lt;=3,VLOOKUP(A3326&amp;D3326,[1]ratio_condo_family!$A:$F,6,FALSE),0)</f>
        <v>0</v>
      </c>
      <c r="I3326">
        <f>VLOOKUP(A3326&amp;3,[1]ratio_condo_family!$A:$F,6,FALSE)</f>
        <v>1.3443953104649797</v>
      </c>
      <c r="J3326">
        <f>VLOOKUP(A3326,[1]ratio_family_bedrooms!$A:$K,9,FALSE)</f>
        <v>1.0588235294117647</v>
      </c>
      <c r="K3326">
        <f>VLOOKUP(A3326,[1]ratio_family_bedrooms!$A:$K,10,FALSE)</f>
        <v>1.2222222222222223</v>
      </c>
      <c r="L3326">
        <f>VLOOKUP(A3326,[1]ratio_family_bedrooms!$A:$K,11,FALSE)</f>
        <v>1.5</v>
      </c>
      <c r="M3326">
        <f t="shared" si="51"/>
        <v>3772.2150770105609</v>
      </c>
    </row>
    <row r="3327" spans="1:13" x14ac:dyDescent="0.2">
      <c r="A3327">
        <v>2013</v>
      </c>
      <c r="B3327">
        <v>10</v>
      </c>
      <c r="C3327" t="s">
        <v>61</v>
      </c>
      <c r="D3327">
        <v>4</v>
      </c>
      <c r="E3327" t="s">
        <v>36</v>
      </c>
      <c r="F3327" t="e">
        <f>VLOOKUP(A3327&amp;B3327&amp;C3327&amp;D3327&amp;E3327,average_median_rates_2_aptFINAL!A:P,16,FALSE)</f>
        <v>#N/A</v>
      </c>
      <c r="G3327">
        <f>VLOOKUP(A3327&amp;B3327&amp;C3327&amp;3&amp;E3327,average_median_rates_2_aptFINAL!A:P,16,FALSE)</f>
        <v>1300</v>
      </c>
      <c r="H3327">
        <f>IF(D3327&lt;=3,VLOOKUP(A3327&amp;D3327,[1]ratio_condo_family!$A:$F,6,FALSE),0)</f>
        <v>0</v>
      </c>
      <c r="I3327">
        <f>VLOOKUP(A3327&amp;3,[1]ratio_condo_family!$A:$F,6,FALSE)</f>
        <v>1.3443953104649797</v>
      </c>
      <c r="J3327">
        <f>VLOOKUP(A3327,[1]ratio_family_bedrooms!$A:$K,9,FALSE)</f>
        <v>1.0588235294117647</v>
      </c>
      <c r="K3327">
        <f>VLOOKUP(A3327,[1]ratio_family_bedrooms!$A:$K,10,FALSE)</f>
        <v>1.2222222222222223</v>
      </c>
      <c r="L3327">
        <f>VLOOKUP(A3327,[1]ratio_family_bedrooms!$A:$K,11,FALSE)</f>
        <v>1.5</v>
      </c>
      <c r="M3327">
        <f t="shared" si="51"/>
        <v>1850.5206038165015</v>
      </c>
    </row>
    <row r="3328" spans="1:13" x14ac:dyDescent="0.2">
      <c r="A3328">
        <v>2013</v>
      </c>
      <c r="B3328">
        <v>10</v>
      </c>
      <c r="C3328" t="s">
        <v>61</v>
      </c>
      <c r="D3328">
        <v>4</v>
      </c>
      <c r="E3328" t="s">
        <v>37</v>
      </c>
      <c r="F3328" t="e">
        <f>VLOOKUP(A3328&amp;B3328&amp;C3328&amp;D3328&amp;E3328,average_median_rates_2_aptFINAL!A:P,16,FALSE)</f>
        <v>#N/A</v>
      </c>
      <c r="G3328">
        <f>VLOOKUP(A3328&amp;B3328&amp;C3328&amp;3&amp;E3328,average_median_rates_2_aptFINAL!A:P,16,FALSE)</f>
        <v>1065</v>
      </c>
      <c r="H3328">
        <f>IF(D3328&lt;=3,VLOOKUP(A3328&amp;D3328,[1]ratio_condo_family!$A:$F,6,FALSE),0)</f>
        <v>0</v>
      </c>
      <c r="I3328">
        <f>VLOOKUP(A3328&amp;3,[1]ratio_condo_family!$A:$F,6,FALSE)</f>
        <v>1.3443953104649797</v>
      </c>
      <c r="J3328">
        <f>VLOOKUP(A3328,[1]ratio_family_bedrooms!$A:$K,9,FALSE)</f>
        <v>1.0588235294117647</v>
      </c>
      <c r="K3328">
        <f>VLOOKUP(A3328,[1]ratio_family_bedrooms!$A:$K,10,FALSE)</f>
        <v>1.2222222222222223</v>
      </c>
      <c r="L3328">
        <f>VLOOKUP(A3328,[1]ratio_family_bedrooms!$A:$K,11,FALSE)</f>
        <v>1.5</v>
      </c>
      <c r="M3328">
        <f t="shared" si="51"/>
        <v>1516.00341774198</v>
      </c>
    </row>
    <row r="3329" spans="1:13" x14ac:dyDescent="0.2">
      <c r="A3329">
        <v>2013</v>
      </c>
      <c r="B3329">
        <v>10</v>
      </c>
      <c r="C3329" t="s">
        <v>61</v>
      </c>
      <c r="D3329">
        <v>4</v>
      </c>
      <c r="E3329" t="s">
        <v>38</v>
      </c>
      <c r="F3329" t="e">
        <f>VLOOKUP(A3329&amp;B3329&amp;C3329&amp;D3329&amp;E3329,average_median_rates_2_aptFINAL!A:P,16,FALSE)</f>
        <v>#N/A</v>
      </c>
      <c r="G3329">
        <f>VLOOKUP(A3329&amp;B3329&amp;C3329&amp;3&amp;E3329,average_median_rates_2_aptFINAL!A:P,16,FALSE)</f>
        <v>1100</v>
      </c>
      <c r="H3329">
        <f>IF(D3329&lt;=3,VLOOKUP(A3329&amp;D3329,[1]ratio_condo_family!$A:$F,6,FALSE),0)</f>
        <v>0</v>
      </c>
      <c r="I3329">
        <f>VLOOKUP(A3329&amp;3,[1]ratio_condo_family!$A:$F,6,FALSE)</f>
        <v>1.3443953104649797</v>
      </c>
      <c r="J3329">
        <f>VLOOKUP(A3329,[1]ratio_family_bedrooms!$A:$K,9,FALSE)</f>
        <v>1.0588235294117647</v>
      </c>
      <c r="K3329">
        <f>VLOOKUP(A3329,[1]ratio_family_bedrooms!$A:$K,10,FALSE)</f>
        <v>1.2222222222222223</v>
      </c>
      <c r="L3329">
        <f>VLOOKUP(A3329,[1]ratio_family_bedrooms!$A:$K,11,FALSE)</f>
        <v>1.5</v>
      </c>
      <c r="M3329">
        <f t="shared" si="51"/>
        <v>1565.8251263062705</v>
      </c>
    </row>
    <row r="3330" spans="1:13" x14ac:dyDescent="0.2">
      <c r="A3330">
        <v>2013</v>
      </c>
      <c r="B3330">
        <v>10</v>
      </c>
      <c r="C3330" t="s">
        <v>61</v>
      </c>
      <c r="D3330">
        <v>4</v>
      </c>
      <c r="E3330" t="s">
        <v>39</v>
      </c>
      <c r="F3330" t="e">
        <f>VLOOKUP(A3330&amp;B3330&amp;C3330&amp;D3330&amp;E3330,average_median_rates_2_aptFINAL!A:P,16,FALSE)</f>
        <v>#N/A</v>
      </c>
      <c r="G3330">
        <f>VLOOKUP(A3330&amp;B3330&amp;C3330&amp;3&amp;E3330,average_median_rates_2_aptFINAL!A:P,16,FALSE)</f>
        <v>1450</v>
      </c>
      <c r="H3330">
        <f>IF(D3330&lt;=3,VLOOKUP(A3330&amp;D3330,[1]ratio_condo_family!$A:$F,6,FALSE),0)</f>
        <v>0</v>
      </c>
      <c r="I3330">
        <f>VLOOKUP(A3330&amp;3,[1]ratio_condo_family!$A:$F,6,FALSE)</f>
        <v>1.3443953104649797</v>
      </c>
      <c r="J3330">
        <f>VLOOKUP(A3330,[1]ratio_family_bedrooms!$A:$K,9,FALSE)</f>
        <v>1.0588235294117647</v>
      </c>
      <c r="K3330">
        <f>VLOOKUP(A3330,[1]ratio_family_bedrooms!$A:$K,10,FALSE)</f>
        <v>1.2222222222222223</v>
      </c>
      <c r="L3330">
        <f>VLOOKUP(A3330,[1]ratio_family_bedrooms!$A:$K,11,FALSE)</f>
        <v>1.5</v>
      </c>
      <c r="M3330">
        <f t="shared" si="51"/>
        <v>2064.0422119491745</v>
      </c>
    </row>
    <row r="3331" spans="1:13" x14ac:dyDescent="0.2">
      <c r="A3331">
        <v>2013</v>
      </c>
      <c r="B3331">
        <v>10</v>
      </c>
      <c r="C3331" t="s">
        <v>61</v>
      </c>
      <c r="D3331">
        <v>4</v>
      </c>
      <c r="E3331" t="s">
        <v>40</v>
      </c>
      <c r="F3331" t="e">
        <f>VLOOKUP(A3331&amp;B3331&amp;C3331&amp;D3331&amp;E3331,average_median_rates_2_aptFINAL!A:P,16,FALSE)</f>
        <v>#N/A</v>
      </c>
      <c r="G3331">
        <f>VLOOKUP(A3331&amp;B3331&amp;C3331&amp;3&amp;E3331,average_median_rates_2_aptFINAL!A:P,16,FALSE)</f>
        <v>1100</v>
      </c>
      <c r="H3331">
        <f>IF(D3331&lt;=3,VLOOKUP(A3331&amp;D3331,[1]ratio_condo_family!$A:$F,6,FALSE),0)</f>
        <v>0</v>
      </c>
      <c r="I3331">
        <f>VLOOKUP(A3331&amp;3,[1]ratio_condo_family!$A:$F,6,FALSE)</f>
        <v>1.3443953104649797</v>
      </c>
      <c r="J3331">
        <f>VLOOKUP(A3331,[1]ratio_family_bedrooms!$A:$K,9,FALSE)</f>
        <v>1.0588235294117647</v>
      </c>
      <c r="K3331">
        <f>VLOOKUP(A3331,[1]ratio_family_bedrooms!$A:$K,10,FALSE)</f>
        <v>1.2222222222222223</v>
      </c>
      <c r="L3331">
        <f>VLOOKUP(A3331,[1]ratio_family_bedrooms!$A:$K,11,FALSE)</f>
        <v>1.5</v>
      </c>
      <c r="M3331">
        <f t="shared" ref="M3331:M3394" si="52">IF(D3331&lt;=3,F3331*H3331,IF(D3331=4,G3331*I3331*J3331,IF(D3331=5,G3331*I3331*J3331*K3331,IF(D3331=6,G3331*I3331*J3331*K3331*L3331,0))))</f>
        <v>1565.8251263062705</v>
      </c>
    </row>
    <row r="3332" spans="1:13" x14ac:dyDescent="0.2">
      <c r="A3332">
        <v>2013</v>
      </c>
      <c r="B3332">
        <v>10</v>
      </c>
      <c r="C3332" t="s">
        <v>61</v>
      </c>
      <c r="D3332">
        <v>4</v>
      </c>
      <c r="E3332" t="s">
        <v>41</v>
      </c>
      <c r="F3332" t="e">
        <f>VLOOKUP(A3332&amp;B3332&amp;C3332&amp;D3332&amp;E3332,average_median_rates_2_aptFINAL!A:P,16,FALSE)</f>
        <v>#N/A</v>
      </c>
      <c r="G3332">
        <f>VLOOKUP(A3332&amp;B3332&amp;C3332&amp;3&amp;E3332,average_median_rates_2_aptFINAL!A:P,16,FALSE)</f>
        <v>1150</v>
      </c>
      <c r="H3332">
        <f>IF(D3332&lt;=3,VLOOKUP(A3332&amp;D3332,[1]ratio_condo_family!$A:$F,6,FALSE),0)</f>
        <v>0</v>
      </c>
      <c r="I3332">
        <f>VLOOKUP(A3332&amp;3,[1]ratio_condo_family!$A:$F,6,FALSE)</f>
        <v>1.3443953104649797</v>
      </c>
      <c r="J3332">
        <f>VLOOKUP(A3332,[1]ratio_family_bedrooms!$A:$K,9,FALSE)</f>
        <v>1.0588235294117647</v>
      </c>
      <c r="K3332">
        <f>VLOOKUP(A3332,[1]ratio_family_bedrooms!$A:$K,10,FALSE)</f>
        <v>1.2222222222222223</v>
      </c>
      <c r="L3332">
        <f>VLOOKUP(A3332,[1]ratio_family_bedrooms!$A:$K,11,FALSE)</f>
        <v>1.5</v>
      </c>
      <c r="M3332">
        <f t="shared" si="52"/>
        <v>1636.9989956838281</v>
      </c>
    </row>
    <row r="3333" spans="1:13" x14ac:dyDescent="0.2">
      <c r="A3333">
        <v>2013</v>
      </c>
      <c r="B3333">
        <v>10</v>
      </c>
      <c r="C3333" t="s">
        <v>61</v>
      </c>
      <c r="D3333">
        <v>4</v>
      </c>
      <c r="E3333" t="s">
        <v>42</v>
      </c>
      <c r="F3333" t="e">
        <f>VLOOKUP(A3333&amp;B3333&amp;C3333&amp;D3333&amp;E3333,average_median_rates_2_aptFINAL!A:P,16,FALSE)</f>
        <v>#N/A</v>
      </c>
      <c r="G3333">
        <f>VLOOKUP(A3333&amp;B3333&amp;C3333&amp;3&amp;E3333,average_median_rates_2_aptFINAL!A:P,16,FALSE)</f>
        <v>1085</v>
      </c>
      <c r="H3333">
        <f>IF(D3333&lt;=3,VLOOKUP(A3333&amp;D3333,[1]ratio_condo_family!$A:$F,6,FALSE),0)</f>
        <v>0</v>
      </c>
      <c r="I3333">
        <f>VLOOKUP(A3333&amp;3,[1]ratio_condo_family!$A:$F,6,FALSE)</f>
        <v>1.3443953104649797</v>
      </c>
      <c r="J3333">
        <f>VLOOKUP(A3333,[1]ratio_family_bedrooms!$A:$K,9,FALSE)</f>
        <v>1.0588235294117647</v>
      </c>
      <c r="K3333">
        <f>VLOOKUP(A3333,[1]ratio_family_bedrooms!$A:$K,10,FALSE)</f>
        <v>1.2222222222222223</v>
      </c>
      <c r="L3333">
        <f>VLOOKUP(A3333,[1]ratio_family_bedrooms!$A:$K,11,FALSE)</f>
        <v>1.5</v>
      </c>
      <c r="M3333">
        <f t="shared" si="52"/>
        <v>1544.4729654930031</v>
      </c>
    </row>
    <row r="3334" spans="1:13" x14ac:dyDescent="0.2">
      <c r="A3334">
        <v>2013</v>
      </c>
      <c r="B3334">
        <v>10</v>
      </c>
      <c r="C3334" t="s">
        <v>61</v>
      </c>
      <c r="D3334">
        <v>4</v>
      </c>
      <c r="E3334" t="s">
        <v>43</v>
      </c>
      <c r="F3334" t="e">
        <f>VLOOKUP(A3334&amp;B3334&amp;C3334&amp;D3334&amp;E3334,average_median_rates_2_aptFINAL!A:P,16,FALSE)</f>
        <v>#N/A</v>
      </c>
      <c r="G3334">
        <f>VLOOKUP(A3334&amp;B3334&amp;C3334&amp;3&amp;E3334,average_median_rates_2_aptFINAL!A:P,16,FALSE)</f>
        <v>1300</v>
      </c>
      <c r="H3334">
        <f>IF(D3334&lt;=3,VLOOKUP(A3334&amp;D3334,[1]ratio_condo_family!$A:$F,6,FALSE),0)</f>
        <v>0</v>
      </c>
      <c r="I3334">
        <f>VLOOKUP(A3334&amp;3,[1]ratio_condo_family!$A:$F,6,FALSE)</f>
        <v>1.3443953104649797</v>
      </c>
      <c r="J3334">
        <f>VLOOKUP(A3334,[1]ratio_family_bedrooms!$A:$K,9,FALSE)</f>
        <v>1.0588235294117647</v>
      </c>
      <c r="K3334">
        <f>VLOOKUP(A3334,[1]ratio_family_bedrooms!$A:$K,10,FALSE)</f>
        <v>1.2222222222222223</v>
      </c>
      <c r="L3334">
        <f>VLOOKUP(A3334,[1]ratio_family_bedrooms!$A:$K,11,FALSE)</f>
        <v>1.5</v>
      </c>
      <c r="M3334">
        <f t="shared" si="52"/>
        <v>1850.5206038165015</v>
      </c>
    </row>
    <row r="3335" spans="1:13" x14ac:dyDescent="0.2">
      <c r="A3335">
        <v>2013</v>
      </c>
      <c r="B3335">
        <v>10</v>
      </c>
      <c r="C3335" t="s">
        <v>61</v>
      </c>
      <c r="D3335">
        <v>4</v>
      </c>
      <c r="E3335" t="s">
        <v>60</v>
      </c>
      <c r="F3335" t="e">
        <f>VLOOKUP(A3335&amp;B3335&amp;C3335&amp;D3335&amp;E3335,average_median_rates_2_aptFINAL!A:P,16,FALSE)</f>
        <v>#N/A</v>
      </c>
      <c r="G3335">
        <f>VLOOKUP(A3335&amp;B3335&amp;C3335&amp;3&amp;E3335,average_median_rates_2_aptFINAL!A:P,16,FALSE)</f>
        <v>1450</v>
      </c>
      <c r="H3335">
        <f>IF(D3335&lt;=3,VLOOKUP(A3335&amp;D3335,[1]ratio_condo_family!$A:$F,6,FALSE),0)</f>
        <v>0</v>
      </c>
      <c r="I3335">
        <f>VLOOKUP(A3335&amp;3,[1]ratio_condo_family!$A:$F,6,FALSE)</f>
        <v>1.3443953104649797</v>
      </c>
      <c r="J3335">
        <f>VLOOKUP(A3335,[1]ratio_family_bedrooms!$A:$K,9,FALSE)</f>
        <v>1.0588235294117647</v>
      </c>
      <c r="K3335">
        <f>VLOOKUP(A3335,[1]ratio_family_bedrooms!$A:$K,10,FALSE)</f>
        <v>1.2222222222222223</v>
      </c>
      <c r="L3335">
        <f>VLOOKUP(A3335,[1]ratio_family_bedrooms!$A:$K,11,FALSE)</f>
        <v>1.5</v>
      </c>
      <c r="M3335">
        <f t="shared" si="52"/>
        <v>2064.0422119491745</v>
      </c>
    </row>
    <row r="3336" spans="1:13" x14ac:dyDescent="0.2">
      <c r="A3336">
        <v>2013</v>
      </c>
      <c r="B3336">
        <v>10</v>
      </c>
      <c r="C3336" t="s">
        <v>61</v>
      </c>
      <c r="D3336">
        <v>5</v>
      </c>
      <c r="E3336" t="s">
        <v>12</v>
      </c>
      <c r="F3336" t="e">
        <f>VLOOKUP(A3336&amp;B3336&amp;C3336&amp;D3336&amp;E3336,average_median_rates_2_aptFINAL!A:P,16,FALSE)</f>
        <v>#N/A</v>
      </c>
      <c r="G3336">
        <f>VLOOKUP(A3336&amp;B3336&amp;C3336&amp;3&amp;E3336,average_median_rates_2_aptFINAL!A:P,16,FALSE)</f>
        <v>2910</v>
      </c>
      <c r="H3336">
        <f>IF(D3336&lt;=3,VLOOKUP(A3336&amp;D3336,[1]ratio_condo_family!$A:$F,6,FALSE),0)</f>
        <v>0</v>
      </c>
      <c r="I3336">
        <f>VLOOKUP(A3336&amp;3,[1]ratio_condo_family!$A:$F,6,FALSE)</f>
        <v>1.3443953104649797</v>
      </c>
      <c r="J3336">
        <f>VLOOKUP(A3336,[1]ratio_family_bedrooms!$A:$K,9,FALSE)</f>
        <v>1.0588235294117647</v>
      </c>
      <c r="K3336">
        <f>VLOOKUP(A3336,[1]ratio_family_bedrooms!$A:$K,10,FALSE)</f>
        <v>1.2222222222222223</v>
      </c>
      <c r="L3336">
        <f>VLOOKUP(A3336,[1]ratio_family_bedrooms!$A:$K,11,FALSE)</f>
        <v>1.5</v>
      </c>
      <c r="M3336">
        <f t="shared" si="52"/>
        <v>5062.8345750569424</v>
      </c>
    </row>
    <row r="3337" spans="1:13" x14ac:dyDescent="0.2">
      <c r="A3337">
        <v>2013</v>
      </c>
      <c r="B3337">
        <v>10</v>
      </c>
      <c r="C3337" t="s">
        <v>61</v>
      </c>
      <c r="D3337">
        <v>5</v>
      </c>
      <c r="E3337" t="s">
        <v>16</v>
      </c>
      <c r="F3337" t="e">
        <f>VLOOKUP(A3337&amp;B3337&amp;C3337&amp;D3337&amp;E3337,average_median_rates_2_aptFINAL!A:P,16,FALSE)</f>
        <v>#N/A</v>
      </c>
      <c r="G3337">
        <f>VLOOKUP(A3337&amp;B3337&amp;C3337&amp;3&amp;E3337,average_median_rates_2_aptFINAL!A:P,16,FALSE)</f>
        <v>2300</v>
      </c>
      <c r="H3337">
        <f>IF(D3337&lt;=3,VLOOKUP(A3337&amp;D3337,[1]ratio_condo_family!$A:$F,6,FALSE),0)</f>
        <v>0</v>
      </c>
      <c r="I3337">
        <f>VLOOKUP(A3337&amp;3,[1]ratio_condo_family!$A:$F,6,FALSE)</f>
        <v>1.3443953104649797</v>
      </c>
      <c r="J3337">
        <f>VLOOKUP(A3337,[1]ratio_family_bedrooms!$A:$K,9,FALSE)</f>
        <v>1.0588235294117647</v>
      </c>
      <c r="K3337">
        <f>VLOOKUP(A3337,[1]ratio_family_bedrooms!$A:$K,10,FALSE)</f>
        <v>1.2222222222222223</v>
      </c>
      <c r="L3337">
        <f>VLOOKUP(A3337,[1]ratio_family_bedrooms!$A:$K,11,FALSE)</f>
        <v>1.5</v>
      </c>
      <c r="M3337">
        <f t="shared" si="52"/>
        <v>4001.5531005604689</v>
      </c>
    </row>
    <row r="3338" spans="1:13" x14ac:dyDescent="0.2">
      <c r="A3338">
        <v>2013</v>
      </c>
      <c r="B3338">
        <v>10</v>
      </c>
      <c r="C3338" t="s">
        <v>61</v>
      </c>
      <c r="D3338">
        <v>5</v>
      </c>
      <c r="E3338" t="s">
        <v>17</v>
      </c>
      <c r="F3338" t="e">
        <f>VLOOKUP(A3338&amp;B3338&amp;C3338&amp;D3338&amp;E3338,average_median_rates_2_aptFINAL!A:P,16,FALSE)</f>
        <v>#N/A</v>
      </c>
      <c r="G3338">
        <f>VLOOKUP(A3338&amp;B3338&amp;C3338&amp;3&amp;E3338,average_median_rates_2_aptFINAL!A:P,16,FALSE)</f>
        <v>2200</v>
      </c>
      <c r="H3338">
        <f>IF(D3338&lt;=3,VLOOKUP(A3338&amp;D3338,[1]ratio_condo_family!$A:$F,6,FALSE),0)</f>
        <v>0</v>
      </c>
      <c r="I3338">
        <f>VLOOKUP(A3338&amp;3,[1]ratio_condo_family!$A:$F,6,FALSE)</f>
        <v>1.3443953104649797</v>
      </c>
      <c r="J3338">
        <f>VLOOKUP(A3338,[1]ratio_family_bedrooms!$A:$K,9,FALSE)</f>
        <v>1.0588235294117647</v>
      </c>
      <c r="K3338">
        <f>VLOOKUP(A3338,[1]ratio_family_bedrooms!$A:$K,10,FALSE)</f>
        <v>1.2222222222222223</v>
      </c>
      <c r="L3338">
        <f>VLOOKUP(A3338,[1]ratio_family_bedrooms!$A:$K,11,FALSE)</f>
        <v>1.5</v>
      </c>
      <c r="M3338">
        <f t="shared" si="52"/>
        <v>3827.5725309708837</v>
      </c>
    </row>
    <row r="3339" spans="1:13" x14ac:dyDescent="0.2">
      <c r="A3339">
        <v>2013</v>
      </c>
      <c r="B3339">
        <v>10</v>
      </c>
      <c r="C3339" t="s">
        <v>61</v>
      </c>
      <c r="D3339">
        <v>5</v>
      </c>
      <c r="E3339" t="s">
        <v>19</v>
      </c>
      <c r="F3339" t="e">
        <f>VLOOKUP(A3339&amp;B3339&amp;C3339&amp;D3339&amp;E3339,average_median_rates_2_aptFINAL!A:P,16,FALSE)</f>
        <v>#N/A</v>
      </c>
      <c r="G3339">
        <f>VLOOKUP(A3339&amp;B3339&amp;C3339&amp;3&amp;E3339,average_median_rates_2_aptFINAL!A:P,16,FALSE)</f>
        <v>1995</v>
      </c>
      <c r="H3339">
        <f>IF(D3339&lt;=3,VLOOKUP(A3339&amp;D3339,[1]ratio_condo_family!$A:$F,6,FALSE),0)</f>
        <v>0</v>
      </c>
      <c r="I3339">
        <f>VLOOKUP(A3339&amp;3,[1]ratio_condo_family!$A:$F,6,FALSE)</f>
        <v>1.3443953104649797</v>
      </c>
      <c r="J3339">
        <f>VLOOKUP(A3339,[1]ratio_family_bedrooms!$A:$K,9,FALSE)</f>
        <v>1.0588235294117647</v>
      </c>
      <c r="K3339">
        <f>VLOOKUP(A3339,[1]ratio_family_bedrooms!$A:$K,10,FALSE)</f>
        <v>1.2222222222222223</v>
      </c>
      <c r="L3339">
        <f>VLOOKUP(A3339,[1]ratio_family_bedrooms!$A:$K,11,FALSE)</f>
        <v>1.5</v>
      </c>
      <c r="M3339">
        <f t="shared" si="52"/>
        <v>3470.9123633122335</v>
      </c>
    </row>
    <row r="3340" spans="1:13" x14ac:dyDescent="0.2">
      <c r="A3340">
        <v>2013</v>
      </c>
      <c r="B3340">
        <v>10</v>
      </c>
      <c r="C3340" t="s">
        <v>61</v>
      </c>
      <c r="D3340">
        <v>5</v>
      </c>
      <c r="E3340" t="s">
        <v>20</v>
      </c>
      <c r="F3340" t="e">
        <f>VLOOKUP(A3340&amp;B3340&amp;C3340&amp;D3340&amp;E3340,average_median_rates_2_aptFINAL!A:P,16,FALSE)</f>
        <v>#N/A</v>
      </c>
      <c r="G3340">
        <f>VLOOKUP(A3340&amp;B3340&amp;C3340&amp;3&amp;E3340,average_median_rates_2_aptFINAL!A:P,16,FALSE)</f>
        <v>2457.6986636010897</v>
      </c>
      <c r="H3340">
        <f>IF(D3340&lt;=3,VLOOKUP(A3340&amp;D3340,[1]ratio_condo_family!$A:$F,6,FALSE),0)</f>
        <v>0</v>
      </c>
      <c r="I3340">
        <f>VLOOKUP(A3340&amp;3,[1]ratio_condo_family!$A:$F,6,FALSE)</f>
        <v>1.3443953104649797</v>
      </c>
      <c r="J3340">
        <f>VLOOKUP(A3340,[1]ratio_family_bedrooms!$A:$K,9,FALSE)</f>
        <v>1.0588235294117647</v>
      </c>
      <c r="K3340">
        <f>VLOOKUP(A3340,[1]ratio_family_bedrooms!$A:$K,10,FALSE)</f>
        <v>1.2222222222222223</v>
      </c>
      <c r="L3340">
        <f>VLOOKUP(A3340,[1]ratio_family_bedrooms!$A:$K,11,FALSE)</f>
        <v>1.5</v>
      </c>
      <c r="M3340">
        <f t="shared" si="52"/>
        <v>4275.9181337288101</v>
      </c>
    </row>
    <row r="3341" spans="1:13" x14ac:dyDescent="0.2">
      <c r="A3341">
        <v>2013</v>
      </c>
      <c r="B3341">
        <v>10</v>
      </c>
      <c r="C3341" t="s">
        <v>61</v>
      </c>
      <c r="D3341">
        <v>5</v>
      </c>
      <c r="E3341" t="s">
        <v>21</v>
      </c>
      <c r="F3341" t="e">
        <f>VLOOKUP(A3341&amp;B3341&amp;C3341&amp;D3341&amp;E3341,average_median_rates_2_aptFINAL!A:P,16,FALSE)</f>
        <v>#N/A</v>
      </c>
      <c r="G3341">
        <f>VLOOKUP(A3341&amp;B3341&amp;C3341&amp;3&amp;E3341,average_median_rates_2_aptFINAL!A:P,16,FALSE)</f>
        <v>2336</v>
      </c>
      <c r="H3341">
        <f>IF(D3341&lt;=3,VLOOKUP(A3341&amp;D3341,[1]ratio_condo_family!$A:$F,6,FALSE),0)</f>
        <v>0</v>
      </c>
      <c r="I3341">
        <f>VLOOKUP(A3341&amp;3,[1]ratio_condo_family!$A:$F,6,FALSE)</f>
        <v>1.3443953104649797</v>
      </c>
      <c r="J3341">
        <f>VLOOKUP(A3341,[1]ratio_family_bedrooms!$A:$K,9,FALSE)</f>
        <v>1.0588235294117647</v>
      </c>
      <c r="K3341">
        <f>VLOOKUP(A3341,[1]ratio_family_bedrooms!$A:$K,10,FALSE)</f>
        <v>1.2222222222222223</v>
      </c>
      <c r="L3341">
        <f>VLOOKUP(A3341,[1]ratio_family_bedrooms!$A:$K,11,FALSE)</f>
        <v>1.5</v>
      </c>
      <c r="M3341">
        <f t="shared" si="52"/>
        <v>4064.18610561272</v>
      </c>
    </row>
    <row r="3342" spans="1:13" x14ac:dyDescent="0.2">
      <c r="A3342">
        <v>2013</v>
      </c>
      <c r="B3342">
        <v>10</v>
      </c>
      <c r="C3342" t="s">
        <v>61</v>
      </c>
      <c r="D3342">
        <v>5</v>
      </c>
      <c r="E3342" t="s">
        <v>23</v>
      </c>
      <c r="F3342" t="e">
        <f>VLOOKUP(A3342&amp;B3342&amp;C3342&amp;D3342&amp;E3342,average_median_rates_2_aptFINAL!A:P,16,FALSE)</f>
        <v>#N/A</v>
      </c>
      <c r="G3342">
        <f>VLOOKUP(A3342&amp;B3342&amp;C3342&amp;3&amp;E3342,average_median_rates_2_aptFINAL!A:P,16,FALSE)</f>
        <v>1228</v>
      </c>
      <c r="H3342">
        <f>IF(D3342&lt;=3,VLOOKUP(A3342&amp;D3342,[1]ratio_condo_family!$A:$F,6,FALSE),0)</f>
        <v>0</v>
      </c>
      <c r="I3342">
        <f>VLOOKUP(A3342&amp;3,[1]ratio_condo_family!$A:$F,6,FALSE)</f>
        <v>1.3443953104649797</v>
      </c>
      <c r="J3342">
        <f>VLOOKUP(A3342,[1]ratio_family_bedrooms!$A:$K,9,FALSE)</f>
        <v>1.0588235294117647</v>
      </c>
      <c r="K3342">
        <f>VLOOKUP(A3342,[1]ratio_family_bedrooms!$A:$K,10,FALSE)</f>
        <v>1.2222222222222223</v>
      </c>
      <c r="L3342">
        <f>VLOOKUP(A3342,[1]ratio_family_bedrooms!$A:$K,11,FALSE)</f>
        <v>1.5</v>
      </c>
      <c r="M3342">
        <f t="shared" si="52"/>
        <v>2136.4813945601118</v>
      </c>
    </row>
    <row r="3343" spans="1:13" x14ac:dyDescent="0.2">
      <c r="A3343">
        <v>2013</v>
      </c>
      <c r="B3343">
        <v>10</v>
      </c>
      <c r="C3343" t="s">
        <v>61</v>
      </c>
      <c r="D3343">
        <v>5</v>
      </c>
      <c r="E3343" t="s">
        <v>24</v>
      </c>
      <c r="F3343" t="e">
        <f>VLOOKUP(A3343&amp;B3343&amp;C3343&amp;D3343&amp;E3343,average_median_rates_2_aptFINAL!A:P,16,FALSE)</f>
        <v>#N/A</v>
      </c>
      <c r="G3343">
        <f>VLOOKUP(A3343&amp;B3343&amp;C3343&amp;3&amp;E3343,average_median_rates_2_aptFINAL!A:P,16,FALSE)</f>
        <v>1400</v>
      </c>
      <c r="H3343">
        <f>IF(D3343&lt;=3,VLOOKUP(A3343&amp;D3343,[1]ratio_condo_family!$A:$F,6,FALSE),0)</f>
        <v>0</v>
      </c>
      <c r="I3343">
        <f>VLOOKUP(A3343&amp;3,[1]ratio_condo_family!$A:$F,6,FALSE)</f>
        <v>1.3443953104649797</v>
      </c>
      <c r="J3343">
        <f>VLOOKUP(A3343,[1]ratio_family_bedrooms!$A:$K,9,FALSE)</f>
        <v>1.0588235294117647</v>
      </c>
      <c r="K3343">
        <f>VLOOKUP(A3343,[1]ratio_family_bedrooms!$A:$K,10,FALSE)</f>
        <v>1.2222222222222223</v>
      </c>
      <c r="L3343">
        <f>VLOOKUP(A3343,[1]ratio_family_bedrooms!$A:$K,11,FALSE)</f>
        <v>1.5</v>
      </c>
      <c r="M3343">
        <f t="shared" si="52"/>
        <v>2435.7279742541987</v>
      </c>
    </row>
    <row r="3344" spans="1:13" x14ac:dyDescent="0.2">
      <c r="A3344">
        <v>2013</v>
      </c>
      <c r="B3344">
        <v>10</v>
      </c>
      <c r="C3344" t="s">
        <v>61</v>
      </c>
      <c r="D3344">
        <v>5</v>
      </c>
      <c r="E3344" t="s">
        <v>25</v>
      </c>
      <c r="F3344" t="e">
        <f>VLOOKUP(A3344&amp;B3344&amp;C3344&amp;D3344&amp;E3344,average_median_rates_2_aptFINAL!A:P,16,FALSE)</f>
        <v>#N/A</v>
      </c>
      <c r="G3344">
        <f>VLOOKUP(A3344&amp;B3344&amp;C3344&amp;3&amp;E3344,average_median_rates_2_aptFINAL!A:P,16,FALSE)</f>
        <v>1315</v>
      </c>
      <c r="H3344">
        <f>IF(D3344&lt;=3,VLOOKUP(A3344&amp;D3344,[1]ratio_condo_family!$A:$F,6,FALSE),0)</f>
        <v>0</v>
      </c>
      <c r="I3344">
        <f>VLOOKUP(A3344&amp;3,[1]ratio_condo_family!$A:$F,6,FALSE)</f>
        <v>1.3443953104649797</v>
      </c>
      <c r="J3344">
        <f>VLOOKUP(A3344,[1]ratio_family_bedrooms!$A:$K,9,FALSE)</f>
        <v>1.0588235294117647</v>
      </c>
      <c r="K3344">
        <f>VLOOKUP(A3344,[1]ratio_family_bedrooms!$A:$K,10,FALSE)</f>
        <v>1.2222222222222223</v>
      </c>
      <c r="L3344">
        <f>VLOOKUP(A3344,[1]ratio_family_bedrooms!$A:$K,11,FALSE)</f>
        <v>1.5</v>
      </c>
      <c r="M3344">
        <f t="shared" si="52"/>
        <v>2287.8444901030512</v>
      </c>
    </row>
    <row r="3345" spans="1:13" x14ac:dyDescent="0.2">
      <c r="A3345">
        <v>2013</v>
      </c>
      <c r="B3345">
        <v>10</v>
      </c>
      <c r="C3345" t="s">
        <v>61</v>
      </c>
      <c r="D3345">
        <v>5</v>
      </c>
      <c r="E3345" t="s">
        <v>26</v>
      </c>
      <c r="F3345" t="e">
        <f>VLOOKUP(A3345&amp;B3345&amp;C3345&amp;D3345&amp;E3345,average_median_rates_2_aptFINAL!A:P,16,FALSE)</f>
        <v>#N/A</v>
      </c>
      <c r="G3345">
        <f>VLOOKUP(A3345&amp;B3345&amp;C3345&amp;3&amp;E3345,average_median_rates_2_aptFINAL!A:P,16,FALSE)</f>
        <v>1300</v>
      </c>
      <c r="H3345">
        <f>IF(D3345&lt;=3,VLOOKUP(A3345&amp;D3345,[1]ratio_condo_family!$A:$F,6,FALSE),0)</f>
        <v>0</v>
      </c>
      <c r="I3345">
        <f>VLOOKUP(A3345&amp;3,[1]ratio_condo_family!$A:$F,6,FALSE)</f>
        <v>1.3443953104649797</v>
      </c>
      <c r="J3345">
        <f>VLOOKUP(A3345,[1]ratio_family_bedrooms!$A:$K,9,FALSE)</f>
        <v>1.0588235294117647</v>
      </c>
      <c r="K3345">
        <f>VLOOKUP(A3345,[1]ratio_family_bedrooms!$A:$K,10,FALSE)</f>
        <v>1.2222222222222223</v>
      </c>
      <c r="L3345">
        <f>VLOOKUP(A3345,[1]ratio_family_bedrooms!$A:$K,11,FALSE)</f>
        <v>1.5</v>
      </c>
      <c r="M3345">
        <f t="shared" si="52"/>
        <v>2261.747404664613</v>
      </c>
    </row>
    <row r="3346" spans="1:13" x14ac:dyDescent="0.2">
      <c r="A3346">
        <v>2013</v>
      </c>
      <c r="B3346">
        <v>10</v>
      </c>
      <c r="C3346" t="s">
        <v>61</v>
      </c>
      <c r="D3346">
        <v>5</v>
      </c>
      <c r="E3346" t="s">
        <v>27</v>
      </c>
      <c r="F3346" t="e">
        <f>VLOOKUP(A3346&amp;B3346&amp;C3346&amp;D3346&amp;E3346,average_median_rates_2_aptFINAL!A:P,16,FALSE)</f>
        <v>#N/A</v>
      </c>
      <c r="G3346">
        <f>VLOOKUP(A3346&amp;B3346&amp;C3346&amp;3&amp;E3346,average_median_rates_2_aptFINAL!A:P,16,FALSE)</f>
        <v>2500</v>
      </c>
      <c r="H3346">
        <f>IF(D3346&lt;=3,VLOOKUP(A3346&amp;D3346,[1]ratio_condo_family!$A:$F,6,FALSE),0)</f>
        <v>0</v>
      </c>
      <c r="I3346">
        <f>VLOOKUP(A3346&amp;3,[1]ratio_condo_family!$A:$F,6,FALSE)</f>
        <v>1.3443953104649797</v>
      </c>
      <c r="J3346">
        <f>VLOOKUP(A3346,[1]ratio_family_bedrooms!$A:$K,9,FALSE)</f>
        <v>1.0588235294117647</v>
      </c>
      <c r="K3346">
        <f>VLOOKUP(A3346,[1]ratio_family_bedrooms!$A:$K,10,FALSE)</f>
        <v>1.2222222222222223</v>
      </c>
      <c r="L3346">
        <f>VLOOKUP(A3346,[1]ratio_family_bedrooms!$A:$K,11,FALSE)</f>
        <v>1.5</v>
      </c>
      <c r="M3346">
        <f t="shared" si="52"/>
        <v>4349.5142397396412</v>
      </c>
    </row>
    <row r="3347" spans="1:13" x14ac:dyDescent="0.2">
      <c r="A3347">
        <v>2013</v>
      </c>
      <c r="B3347">
        <v>10</v>
      </c>
      <c r="C3347" t="s">
        <v>61</v>
      </c>
      <c r="D3347">
        <v>5</v>
      </c>
      <c r="E3347" t="s">
        <v>28</v>
      </c>
      <c r="F3347" t="e">
        <f>VLOOKUP(A3347&amp;B3347&amp;C3347&amp;D3347&amp;E3347,average_median_rates_2_aptFINAL!A:P,16,FALSE)</f>
        <v>#N/A</v>
      </c>
      <c r="G3347">
        <f>VLOOKUP(A3347&amp;B3347&amp;C3347&amp;3&amp;E3347,average_median_rates_2_aptFINAL!A:P,16,FALSE)</f>
        <v>1400</v>
      </c>
      <c r="H3347">
        <f>IF(D3347&lt;=3,VLOOKUP(A3347&amp;D3347,[1]ratio_condo_family!$A:$F,6,FALSE),0)</f>
        <v>0</v>
      </c>
      <c r="I3347">
        <f>VLOOKUP(A3347&amp;3,[1]ratio_condo_family!$A:$F,6,FALSE)</f>
        <v>1.3443953104649797</v>
      </c>
      <c r="J3347">
        <f>VLOOKUP(A3347,[1]ratio_family_bedrooms!$A:$K,9,FALSE)</f>
        <v>1.0588235294117647</v>
      </c>
      <c r="K3347">
        <f>VLOOKUP(A3347,[1]ratio_family_bedrooms!$A:$K,10,FALSE)</f>
        <v>1.2222222222222223</v>
      </c>
      <c r="L3347">
        <f>VLOOKUP(A3347,[1]ratio_family_bedrooms!$A:$K,11,FALSE)</f>
        <v>1.5</v>
      </c>
      <c r="M3347">
        <f t="shared" si="52"/>
        <v>2435.7279742541987</v>
      </c>
    </row>
    <row r="3348" spans="1:13" x14ac:dyDescent="0.2">
      <c r="A3348">
        <v>2013</v>
      </c>
      <c r="B3348">
        <v>10</v>
      </c>
      <c r="C3348" t="s">
        <v>61</v>
      </c>
      <c r="D3348">
        <v>5</v>
      </c>
      <c r="E3348" t="s">
        <v>29</v>
      </c>
      <c r="F3348" t="e">
        <f>VLOOKUP(A3348&amp;B3348&amp;C3348&amp;D3348&amp;E3348,average_median_rates_2_aptFINAL!A:P,16,FALSE)</f>
        <v>#N/A</v>
      </c>
      <c r="G3348">
        <f>VLOOKUP(A3348&amp;B3348&amp;C3348&amp;3&amp;E3348,average_median_rates_2_aptFINAL!A:P,16,FALSE)</f>
        <v>1175</v>
      </c>
      <c r="H3348">
        <f>IF(D3348&lt;=3,VLOOKUP(A3348&amp;D3348,[1]ratio_condo_family!$A:$F,6,FALSE),0)</f>
        <v>0</v>
      </c>
      <c r="I3348">
        <f>VLOOKUP(A3348&amp;3,[1]ratio_condo_family!$A:$F,6,FALSE)</f>
        <v>1.3443953104649797</v>
      </c>
      <c r="J3348">
        <f>VLOOKUP(A3348,[1]ratio_family_bedrooms!$A:$K,9,FALSE)</f>
        <v>1.0588235294117647</v>
      </c>
      <c r="K3348">
        <f>VLOOKUP(A3348,[1]ratio_family_bedrooms!$A:$K,10,FALSE)</f>
        <v>1.2222222222222223</v>
      </c>
      <c r="L3348">
        <f>VLOOKUP(A3348,[1]ratio_family_bedrooms!$A:$K,11,FALSE)</f>
        <v>1.5</v>
      </c>
      <c r="M3348">
        <f t="shared" si="52"/>
        <v>2044.2716926776311</v>
      </c>
    </row>
    <row r="3349" spans="1:13" x14ac:dyDescent="0.2">
      <c r="A3349">
        <v>2013</v>
      </c>
      <c r="B3349">
        <v>10</v>
      </c>
      <c r="C3349" t="s">
        <v>61</v>
      </c>
      <c r="D3349">
        <v>5</v>
      </c>
      <c r="E3349" t="s">
        <v>31</v>
      </c>
      <c r="F3349" t="e">
        <f>VLOOKUP(A3349&amp;B3349&amp;C3349&amp;D3349&amp;E3349,average_median_rates_2_aptFINAL!A:P,16,FALSE)</f>
        <v>#N/A</v>
      </c>
      <c r="G3349">
        <f>VLOOKUP(A3349&amp;B3349&amp;C3349&amp;3&amp;E3349,average_median_rates_2_aptFINAL!A:P,16,FALSE)</f>
        <v>1360</v>
      </c>
      <c r="H3349">
        <f>IF(D3349&lt;=3,VLOOKUP(A3349&amp;D3349,[1]ratio_condo_family!$A:$F,6,FALSE),0)</f>
        <v>0</v>
      </c>
      <c r="I3349">
        <f>VLOOKUP(A3349&amp;3,[1]ratio_condo_family!$A:$F,6,FALSE)</f>
        <v>1.3443953104649797</v>
      </c>
      <c r="J3349">
        <f>VLOOKUP(A3349,[1]ratio_family_bedrooms!$A:$K,9,FALSE)</f>
        <v>1.0588235294117647</v>
      </c>
      <c r="K3349">
        <f>VLOOKUP(A3349,[1]ratio_family_bedrooms!$A:$K,10,FALSE)</f>
        <v>1.2222222222222223</v>
      </c>
      <c r="L3349">
        <f>VLOOKUP(A3349,[1]ratio_family_bedrooms!$A:$K,11,FALSE)</f>
        <v>1.5</v>
      </c>
      <c r="M3349">
        <f t="shared" si="52"/>
        <v>2366.1357464183648</v>
      </c>
    </row>
    <row r="3350" spans="1:13" x14ac:dyDescent="0.2">
      <c r="A3350">
        <v>2013</v>
      </c>
      <c r="B3350">
        <v>10</v>
      </c>
      <c r="C3350" t="s">
        <v>61</v>
      </c>
      <c r="D3350">
        <v>5</v>
      </c>
      <c r="E3350" t="s">
        <v>32</v>
      </c>
      <c r="F3350" t="e">
        <f>VLOOKUP(A3350&amp;B3350&amp;C3350&amp;D3350&amp;E3350,average_median_rates_2_aptFINAL!A:P,16,FALSE)</f>
        <v>#N/A</v>
      </c>
      <c r="G3350">
        <f>VLOOKUP(A3350&amp;B3350&amp;C3350&amp;3&amp;E3350,average_median_rates_2_aptFINAL!A:P,16,FALSE)</f>
        <v>1350</v>
      </c>
      <c r="H3350">
        <f>IF(D3350&lt;=3,VLOOKUP(A3350&amp;D3350,[1]ratio_condo_family!$A:$F,6,FALSE),0)</f>
        <v>0</v>
      </c>
      <c r="I3350">
        <f>VLOOKUP(A3350&amp;3,[1]ratio_condo_family!$A:$F,6,FALSE)</f>
        <v>1.3443953104649797</v>
      </c>
      <c r="J3350">
        <f>VLOOKUP(A3350,[1]ratio_family_bedrooms!$A:$K,9,FALSE)</f>
        <v>1.0588235294117647</v>
      </c>
      <c r="K3350">
        <f>VLOOKUP(A3350,[1]ratio_family_bedrooms!$A:$K,10,FALSE)</f>
        <v>1.2222222222222223</v>
      </c>
      <c r="L3350">
        <f>VLOOKUP(A3350,[1]ratio_family_bedrooms!$A:$K,11,FALSE)</f>
        <v>1.5</v>
      </c>
      <c r="M3350">
        <f t="shared" si="52"/>
        <v>2348.7376894594063</v>
      </c>
    </row>
    <row r="3351" spans="1:13" x14ac:dyDescent="0.2">
      <c r="A3351">
        <v>2013</v>
      </c>
      <c r="B3351">
        <v>10</v>
      </c>
      <c r="C3351" t="s">
        <v>61</v>
      </c>
      <c r="D3351">
        <v>5</v>
      </c>
      <c r="E3351" t="s">
        <v>33</v>
      </c>
      <c r="F3351" t="e">
        <f>VLOOKUP(A3351&amp;B3351&amp;C3351&amp;D3351&amp;E3351,average_median_rates_2_aptFINAL!A:P,16,FALSE)</f>
        <v>#N/A</v>
      </c>
      <c r="G3351">
        <f>VLOOKUP(A3351&amp;B3351&amp;C3351&amp;3&amp;E3351,average_median_rates_2_aptFINAL!A:P,16,FALSE)</f>
        <v>2128.4487713751987</v>
      </c>
      <c r="H3351">
        <f>IF(D3351&lt;=3,VLOOKUP(A3351&amp;D3351,[1]ratio_condo_family!$A:$F,6,FALSE),0)</f>
        <v>0</v>
      </c>
      <c r="I3351">
        <f>VLOOKUP(A3351&amp;3,[1]ratio_condo_family!$A:$F,6,FALSE)</f>
        <v>1.3443953104649797</v>
      </c>
      <c r="J3351">
        <f>VLOOKUP(A3351,[1]ratio_family_bedrooms!$A:$K,9,FALSE)</f>
        <v>1.0588235294117647</v>
      </c>
      <c r="K3351">
        <f>VLOOKUP(A3351,[1]ratio_family_bedrooms!$A:$K,10,FALSE)</f>
        <v>1.2222222222222223</v>
      </c>
      <c r="L3351">
        <f>VLOOKUP(A3351,[1]ratio_family_bedrooms!$A:$K,11,FALSE)</f>
        <v>1.5</v>
      </c>
      <c r="M3351">
        <f t="shared" si="52"/>
        <v>3703.087295861108</v>
      </c>
    </row>
    <row r="3352" spans="1:13" x14ac:dyDescent="0.2">
      <c r="A3352">
        <v>2013</v>
      </c>
      <c r="B3352">
        <v>10</v>
      </c>
      <c r="C3352" t="s">
        <v>61</v>
      </c>
      <c r="D3352">
        <v>5</v>
      </c>
      <c r="E3352" t="s">
        <v>34</v>
      </c>
      <c r="F3352" t="e">
        <f>VLOOKUP(A3352&amp;B3352&amp;C3352&amp;D3352&amp;E3352,average_median_rates_2_aptFINAL!A:P,16,FALSE)</f>
        <v>#N/A</v>
      </c>
      <c r="G3352">
        <f>VLOOKUP(A3352&amp;B3352&amp;C3352&amp;3&amp;E3352,average_median_rates_2_aptFINAL!A:P,16,FALSE)</f>
        <v>1500</v>
      </c>
      <c r="H3352">
        <f>IF(D3352&lt;=3,VLOOKUP(A3352&amp;D3352,[1]ratio_condo_family!$A:$F,6,FALSE),0)</f>
        <v>0</v>
      </c>
      <c r="I3352">
        <f>VLOOKUP(A3352&amp;3,[1]ratio_condo_family!$A:$F,6,FALSE)</f>
        <v>1.3443953104649797</v>
      </c>
      <c r="J3352">
        <f>VLOOKUP(A3352,[1]ratio_family_bedrooms!$A:$K,9,FALSE)</f>
        <v>1.0588235294117647</v>
      </c>
      <c r="K3352">
        <f>VLOOKUP(A3352,[1]ratio_family_bedrooms!$A:$K,10,FALSE)</f>
        <v>1.2222222222222223</v>
      </c>
      <c r="L3352">
        <f>VLOOKUP(A3352,[1]ratio_family_bedrooms!$A:$K,11,FALSE)</f>
        <v>1.5</v>
      </c>
      <c r="M3352">
        <f t="shared" si="52"/>
        <v>2609.7085438437848</v>
      </c>
    </row>
    <row r="3353" spans="1:13" x14ac:dyDescent="0.2">
      <c r="A3353">
        <v>2013</v>
      </c>
      <c r="B3353">
        <v>10</v>
      </c>
      <c r="C3353" t="s">
        <v>61</v>
      </c>
      <c r="D3353">
        <v>5</v>
      </c>
      <c r="E3353" t="s">
        <v>35</v>
      </c>
      <c r="F3353" t="e">
        <f>VLOOKUP(A3353&amp;B3353&amp;C3353&amp;D3353&amp;E3353,average_median_rates_2_aptFINAL!A:P,16,FALSE)</f>
        <v>#N/A</v>
      </c>
      <c r="G3353">
        <f>VLOOKUP(A3353&amp;B3353&amp;C3353&amp;3&amp;E3353,average_median_rates_2_aptFINAL!A:P,16,FALSE)</f>
        <v>2650</v>
      </c>
      <c r="H3353">
        <f>IF(D3353&lt;=3,VLOOKUP(A3353&amp;D3353,[1]ratio_condo_family!$A:$F,6,FALSE),0)</f>
        <v>0</v>
      </c>
      <c r="I3353">
        <f>VLOOKUP(A3353&amp;3,[1]ratio_condo_family!$A:$F,6,FALSE)</f>
        <v>1.3443953104649797</v>
      </c>
      <c r="J3353">
        <f>VLOOKUP(A3353,[1]ratio_family_bedrooms!$A:$K,9,FALSE)</f>
        <v>1.0588235294117647</v>
      </c>
      <c r="K3353">
        <f>VLOOKUP(A3353,[1]ratio_family_bedrooms!$A:$K,10,FALSE)</f>
        <v>1.2222222222222223</v>
      </c>
      <c r="L3353">
        <f>VLOOKUP(A3353,[1]ratio_family_bedrooms!$A:$K,11,FALSE)</f>
        <v>1.5</v>
      </c>
      <c r="M3353">
        <f t="shared" si="52"/>
        <v>4610.4850941240193</v>
      </c>
    </row>
    <row r="3354" spans="1:13" x14ac:dyDescent="0.2">
      <c r="A3354">
        <v>2013</v>
      </c>
      <c r="B3354">
        <v>10</v>
      </c>
      <c r="C3354" t="s">
        <v>61</v>
      </c>
      <c r="D3354">
        <v>5</v>
      </c>
      <c r="E3354" t="s">
        <v>36</v>
      </c>
      <c r="F3354" t="e">
        <f>VLOOKUP(A3354&amp;B3354&amp;C3354&amp;D3354&amp;E3354,average_median_rates_2_aptFINAL!A:P,16,FALSE)</f>
        <v>#N/A</v>
      </c>
      <c r="G3354">
        <f>VLOOKUP(A3354&amp;B3354&amp;C3354&amp;3&amp;E3354,average_median_rates_2_aptFINAL!A:P,16,FALSE)</f>
        <v>1300</v>
      </c>
      <c r="H3354">
        <f>IF(D3354&lt;=3,VLOOKUP(A3354&amp;D3354,[1]ratio_condo_family!$A:$F,6,FALSE),0)</f>
        <v>0</v>
      </c>
      <c r="I3354">
        <f>VLOOKUP(A3354&amp;3,[1]ratio_condo_family!$A:$F,6,FALSE)</f>
        <v>1.3443953104649797</v>
      </c>
      <c r="J3354">
        <f>VLOOKUP(A3354,[1]ratio_family_bedrooms!$A:$K,9,FALSE)</f>
        <v>1.0588235294117647</v>
      </c>
      <c r="K3354">
        <f>VLOOKUP(A3354,[1]ratio_family_bedrooms!$A:$K,10,FALSE)</f>
        <v>1.2222222222222223</v>
      </c>
      <c r="L3354">
        <f>VLOOKUP(A3354,[1]ratio_family_bedrooms!$A:$K,11,FALSE)</f>
        <v>1.5</v>
      </c>
      <c r="M3354">
        <f t="shared" si="52"/>
        <v>2261.747404664613</v>
      </c>
    </row>
    <row r="3355" spans="1:13" x14ac:dyDescent="0.2">
      <c r="A3355">
        <v>2013</v>
      </c>
      <c r="B3355">
        <v>10</v>
      </c>
      <c r="C3355" t="s">
        <v>61</v>
      </c>
      <c r="D3355">
        <v>5</v>
      </c>
      <c r="E3355" t="s">
        <v>37</v>
      </c>
      <c r="F3355" t="e">
        <f>VLOOKUP(A3355&amp;B3355&amp;C3355&amp;D3355&amp;E3355,average_median_rates_2_aptFINAL!A:P,16,FALSE)</f>
        <v>#N/A</v>
      </c>
      <c r="G3355">
        <f>VLOOKUP(A3355&amp;B3355&amp;C3355&amp;3&amp;E3355,average_median_rates_2_aptFINAL!A:P,16,FALSE)</f>
        <v>1065</v>
      </c>
      <c r="H3355">
        <f>IF(D3355&lt;=3,VLOOKUP(A3355&amp;D3355,[1]ratio_condo_family!$A:$F,6,FALSE),0)</f>
        <v>0</v>
      </c>
      <c r="I3355">
        <f>VLOOKUP(A3355&amp;3,[1]ratio_condo_family!$A:$F,6,FALSE)</f>
        <v>1.3443953104649797</v>
      </c>
      <c r="J3355">
        <f>VLOOKUP(A3355,[1]ratio_family_bedrooms!$A:$K,9,FALSE)</f>
        <v>1.0588235294117647</v>
      </c>
      <c r="K3355">
        <f>VLOOKUP(A3355,[1]ratio_family_bedrooms!$A:$K,10,FALSE)</f>
        <v>1.2222222222222223</v>
      </c>
      <c r="L3355">
        <f>VLOOKUP(A3355,[1]ratio_family_bedrooms!$A:$K,11,FALSE)</f>
        <v>1.5</v>
      </c>
      <c r="M3355">
        <f t="shared" si="52"/>
        <v>1852.8930661290867</v>
      </c>
    </row>
    <row r="3356" spans="1:13" x14ac:dyDescent="0.2">
      <c r="A3356">
        <v>2013</v>
      </c>
      <c r="B3356">
        <v>10</v>
      </c>
      <c r="C3356" t="s">
        <v>61</v>
      </c>
      <c r="D3356">
        <v>5</v>
      </c>
      <c r="E3356" t="s">
        <v>38</v>
      </c>
      <c r="F3356" t="e">
        <f>VLOOKUP(A3356&amp;B3356&amp;C3356&amp;D3356&amp;E3356,average_median_rates_2_aptFINAL!A:P,16,FALSE)</f>
        <v>#N/A</v>
      </c>
      <c r="G3356">
        <f>VLOOKUP(A3356&amp;B3356&amp;C3356&amp;3&amp;E3356,average_median_rates_2_aptFINAL!A:P,16,FALSE)</f>
        <v>1100</v>
      </c>
      <c r="H3356">
        <f>IF(D3356&lt;=3,VLOOKUP(A3356&amp;D3356,[1]ratio_condo_family!$A:$F,6,FALSE),0)</f>
        <v>0</v>
      </c>
      <c r="I3356">
        <f>VLOOKUP(A3356&amp;3,[1]ratio_condo_family!$A:$F,6,FALSE)</f>
        <v>1.3443953104649797</v>
      </c>
      <c r="J3356">
        <f>VLOOKUP(A3356,[1]ratio_family_bedrooms!$A:$K,9,FALSE)</f>
        <v>1.0588235294117647</v>
      </c>
      <c r="K3356">
        <f>VLOOKUP(A3356,[1]ratio_family_bedrooms!$A:$K,10,FALSE)</f>
        <v>1.2222222222222223</v>
      </c>
      <c r="L3356">
        <f>VLOOKUP(A3356,[1]ratio_family_bedrooms!$A:$K,11,FALSE)</f>
        <v>1.5</v>
      </c>
      <c r="M3356">
        <f t="shared" si="52"/>
        <v>1913.7862654854418</v>
      </c>
    </row>
    <row r="3357" spans="1:13" x14ac:dyDescent="0.2">
      <c r="A3357">
        <v>2013</v>
      </c>
      <c r="B3357">
        <v>10</v>
      </c>
      <c r="C3357" t="s">
        <v>61</v>
      </c>
      <c r="D3357">
        <v>5</v>
      </c>
      <c r="E3357" t="s">
        <v>39</v>
      </c>
      <c r="F3357" t="e">
        <f>VLOOKUP(A3357&amp;B3357&amp;C3357&amp;D3357&amp;E3357,average_median_rates_2_aptFINAL!A:P,16,FALSE)</f>
        <v>#N/A</v>
      </c>
      <c r="G3357">
        <f>VLOOKUP(A3357&amp;B3357&amp;C3357&amp;3&amp;E3357,average_median_rates_2_aptFINAL!A:P,16,FALSE)</f>
        <v>1450</v>
      </c>
      <c r="H3357">
        <f>IF(D3357&lt;=3,VLOOKUP(A3357&amp;D3357,[1]ratio_condo_family!$A:$F,6,FALSE),0)</f>
        <v>0</v>
      </c>
      <c r="I3357">
        <f>VLOOKUP(A3357&amp;3,[1]ratio_condo_family!$A:$F,6,FALSE)</f>
        <v>1.3443953104649797</v>
      </c>
      <c r="J3357">
        <f>VLOOKUP(A3357,[1]ratio_family_bedrooms!$A:$K,9,FALSE)</f>
        <v>1.0588235294117647</v>
      </c>
      <c r="K3357">
        <f>VLOOKUP(A3357,[1]ratio_family_bedrooms!$A:$K,10,FALSE)</f>
        <v>1.2222222222222223</v>
      </c>
      <c r="L3357">
        <f>VLOOKUP(A3357,[1]ratio_family_bedrooms!$A:$K,11,FALSE)</f>
        <v>1.5</v>
      </c>
      <c r="M3357">
        <f t="shared" si="52"/>
        <v>2522.7182590489915</v>
      </c>
    </row>
    <row r="3358" spans="1:13" x14ac:dyDescent="0.2">
      <c r="A3358">
        <v>2013</v>
      </c>
      <c r="B3358">
        <v>10</v>
      </c>
      <c r="C3358" t="s">
        <v>61</v>
      </c>
      <c r="D3358">
        <v>5</v>
      </c>
      <c r="E3358" t="s">
        <v>40</v>
      </c>
      <c r="F3358" t="e">
        <f>VLOOKUP(A3358&amp;B3358&amp;C3358&amp;D3358&amp;E3358,average_median_rates_2_aptFINAL!A:P,16,FALSE)</f>
        <v>#N/A</v>
      </c>
      <c r="G3358">
        <f>VLOOKUP(A3358&amp;B3358&amp;C3358&amp;3&amp;E3358,average_median_rates_2_aptFINAL!A:P,16,FALSE)</f>
        <v>1100</v>
      </c>
      <c r="H3358">
        <f>IF(D3358&lt;=3,VLOOKUP(A3358&amp;D3358,[1]ratio_condo_family!$A:$F,6,FALSE),0)</f>
        <v>0</v>
      </c>
      <c r="I3358">
        <f>VLOOKUP(A3358&amp;3,[1]ratio_condo_family!$A:$F,6,FALSE)</f>
        <v>1.3443953104649797</v>
      </c>
      <c r="J3358">
        <f>VLOOKUP(A3358,[1]ratio_family_bedrooms!$A:$K,9,FALSE)</f>
        <v>1.0588235294117647</v>
      </c>
      <c r="K3358">
        <f>VLOOKUP(A3358,[1]ratio_family_bedrooms!$A:$K,10,FALSE)</f>
        <v>1.2222222222222223</v>
      </c>
      <c r="L3358">
        <f>VLOOKUP(A3358,[1]ratio_family_bedrooms!$A:$K,11,FALSE)</f>
        <v>1.5</v>
      </c>
      <c r="M3358">
        <f t="shared" si="52"/>
        <v>1913.7862654854418</v>
      </c>
    </row>
    <row r="3359" spans="1:13" x14ac:dyDescent="0.2">
      <c r="A3359">
        <v>2013</v>
      </c>
      <c r="B3359">
        <v>10</v>
      </c>
      <c r="C3359" t="s">
        <v>61</v>
      </c>
      <c r="D3359">
        <v>5</v>
      </c>
      <c r="E3359" t="s">
        <v>41</v>
      </c>
      <c r="F3359" t="e">
        <f>VLOOKUP(A3359&amp;B3359&amp;C3359&amp;D3359&amp;E3359,average_median_rates_2_aptFINAL!A:P,16,FALSE)</f>
        <v>#N/A</v>
      </c>
      <c r="G3359">
        <f>VLOOKUP(A3359&amp;B3359&amp;C3359&amp;3&amp;E3359,average_median_rates_2_aptFINAL!A:P,16,FALSE)</f>
        <v>1150</v>
      </c>
      <c r="H3359">
        <f>IF(D3359&lt;=3,VLOOKUP(A3359&amp;D3359,[1]ratio_condo_family!$A:$F,6,FALSE),0)</f>
        <v>0</v>
      </c>
      <c r="I3359">
        <f>VLOOKUP(A3359&amp;3,[1]ratio_condo_family!$A:$F,6,FALSE)</f>
        <v>1.3443953104649797</v>
      </c>
      <c r="J3359">
        <f>VLOOKUP(A3359,[1]ratio_family_bedrooms!$A:$K,9,FALSE)</f>
        <v>1.0588235294117647</v>
      </c>
      <c r="K3359">
        <f>VLOOKUP(A3359,[1]ratio_family_bedrooms!$A:$K,10,FALSE)</f>
        <v>1.2222222222222223</v>
      </c>
      <c r="L3359">
        <f>VLOOKUP(A3359,[1]ratio_family_bedrooms!$A:$K,11,FALSE)</f>
        <v>1.5</v>
      </c>
      <c r="M3359">
        <f t="shared" si="52"/>
        <v>2000.7765502802345</v>
      </c>
    </row>
    <row r="3360" spans="1:13" x14ac:dyDescent="0.2">
      <c r="A3360">
        <v>2013</v>
      </c>
      <c r="B3360">
        <v>10</v>
      </c>
      <c r="C3360" t="s">
        <v>61</v>
      </c>
      <c r="D3360">
        <v>5</v>
      </c>
      <c r="E3360" t="s">
        <v>42</v>
      </c>
      <c r="F3360" t="e">
        <f>VLOOKUP(A3360&amp;B3360&amp;C3360&amp;D3360&amp;E3360,average_median_rates_2_aptFINAL!A:P,16,FALSE)</f>
        <v>#N/A</v>
      </c>
      <c r="G3360">
        <f>VLOOKUP(A3360&amp;B3360&amp;C3360&amp;3&amp;E3360,average_median_rates_2_aptFINAL!A:P,16,FALSE)</f>
        <v>1085</v>
      </c>
      <c r="H3360">
        <f>IF(D3360&lt;=3,VLOOKUP(A3360&amp;D3360,[1]ratio_condo_family!$A:$F,6,FALSE),0)</f>
        <v>0</v>
      </c>
      <c r="I3360">
        <f>VLOOKUP(A3360&amp;3,[1]ratio_condo_family!$A:$F,6,FALSE)</f>
        <v>1.3443953104649797</v>
      </c>
      <c r="J3360">
        <f>VLOOKUP(A3360,[1]ratio_family_bedrooms!$A:$K,9,FALSE)</f>
        <v>1.0588235294117647</v>
      </c>
      <c r="K3360">
        <f>VLOOKUP(A3360,[1]ratio_family_bedrooms!$A:$K,10,FALSE)</f>
        <v>1.2222222222222223</v>
      </c>
      <c r="L3360">
        <f>VLOOKUP(A3360,[1]ratio_family_bedrooms!$A:$K,11,FALSE)</f>
        <v>1.5</v>
      </c>
      <c r="M3360">
        <f t="shared" si="52"/>
        <v>1887.6891800470039</v>
      </c>
    </row>
    <row r="3361" spans="1:13" x14ac:dyDescent="0.2">
      <c r="A3361">
        <v>2013</v>
      </c>
      <c r="B3361">
        <v>10</v>
      </c>
      <c r="C3361" t="s">
        <v>61</v>
      </c>
      <c r="D3361">
        <v>5</v>
      </c>
      <c r="E3361" t="s">
        <v>43</v>
      </c>
      <c r="F3361" t="e">
        <f>VLOOKUP(A3361&amp;B3361&amp;C3361&amp;D3361&amp;E3361,average_median_rates_2_aptFINAL!A:P,16,FALSE)</f>
        <v>#N/A</v>
      </c>
      <c r="G3361">
        <f>VLOOKUP(A3361&amp;B3361&amp;C3361&amp;3&amp;E3361,average_median_rates_2_aptFINAL!A:P,16,FALSE)</f>
        <v>1300</v>
      </c>
      <c r="H3361">
        <f>IF(D3361&lt;=3,VLOOKUP(A3361&amp;D3361,[1]ratio_condo_family!$A:$F,6,FALSE),0)</f>
        <v>0</v>
      </c>
      <c r="I3361">
        <f>VLOOKUP(A3361&amp;3,[1]ratio_condo_family!$A:$F,6,FALSE)</f>
        <v>1.3443953104649797</v>
      </c>
      <c r="J3361">
        <f>VLOOKUP(A3361,[1]ratio_family_bedrooms!$A:$K,9,FALSE)</f>
        <v>1.0588235294117647</v>
      </c>
      <c r="K3361">
        <f>VLOOKUP(A3361,[1]ratio_family_bedrooms!$A:$K,10,FALSE)</f>
        <v>1.2222222222222223</v>
      </c>
      <c r="L3361">
        <f>VLOOKUP(A3361,[1]ratio_family_bedrooms!$A:$K,11,FALSE)</f>
        <v>1.5</v>
      </c>
      <c r="M3361">
        <f t="shared" si="52"/>
        <v>2261.747404664613</v>
      </c>
    </row>
    <row r="3362" spans="1:13" x14ac:dyDescent="0.2">
      <c r="A3362">
        <v>2013</v>
      </c>
      <c r="B3362">
        <v>10</v>
      </c>
      <c r="C3362" t="s">
        <v>61</v>
      </c>
      <c r="D3362">
        <v>5</v>
      </c>
      <c r="E3362" t="s">
        <v>60</v>
      </c>
      <c r="F3362" t="e">
        <f>VLOOKUP(A3362&amp;B3362&amp;C3362&amp;D3362&amp;E3362,average_median_rates_2_aptFINAL!A:P,16,FALSE)</f>
        <v>#N/A</v>
      </c>
      <c r="G3362">
        <f>VLOOKUP(A3362&amp;B3362&amp;C3362&amp;3&amp;E3362,average_median_rates_2_aptFINAL!A:P,16,FALSE)</f>
        <v>1450</v>
      </c>
      <c r="H3362">
        <f>IF(D3362&lt;=3,VLOOKUP(A3362&amp;D3362,[1]ratio_condo_family!$A:$F,6,FALSE),0)</f>
        <v>0</v>
      </c>
      <c r="I3362">
        <f>VLOOKUP(A3362&amp;3,[1]ratio_condo_family!$A:$F,6,FALSE)</f>
        <v>1.3443953104649797</v>
      </c>
      <c r="J3362">
        <f>VLOOKUP(A3362,[1]ratio_family_bedrooms!$A:$K,9,FALSE)</f>
        <v>1.0588235294117647</v>
      </c>
      <c r="K3362">
        <f>VLOOKUP(A3362,[1]ratio_family_bedrooms!$A:$K,10,FALSE)</f>
        <v>1.2222222222222223</v>
      </c>
      <c r="L3362">
        <f>VLOOKUP(A3362,[1]ratio_family_bedrooms!$A:$K,11,FALSE)</f>
        <v>1.5</v>
      </c>
      <c r="M3362">
        <f t="shared" si="52"/>
        <v>2522.7182590489915</v>
      </c>
    </row>
    <row r="3363" spans="1:13" x14ac:dyDescent="0.2">
      <c r="A3363">
        <v>2013</v>
      </c>
      <c r="B3363">
        <v>10</v>
      </c>
      <c r="C3363" t="s">
        <v>61</v>
      </c>
      <c r="D3363">
        <v>6</v>
      </c>
      <c r="E3363" t="s">
        <v>12</v>
      </c>
      <c r="F3363" t="e">
        <f>VLOOKUP(A3363&amp;B3363&amp;C3363&amp;D3363&amp;E3363,average_median_rates_2_aptFINAL!A:P,16,FALSE)</f>
        <v>#N/A</v>
      </c>
      <c r="G3363">
        <f>VLOOKUP(A3363&amp;B3363&amp;C3363&amp;3&amp;E3363,average_median_rates_2_aptFINAL!A:P,16,FALSE)</f>
        <v>2910</v>
      </c>
      <c r="H3363">
        <f>IF(D3363&lt;=3,VLOOKUP(A3363&amp;D3363,[1]ratio_condo_family!$A:$F,6,FALSE),0)</f>
        <v>0</v>
      </c>
      <c r="I3363">
        <f>VLOOKUP(A3363&amp;3,[1]ratio_condo_family!$A:$F,6,FALSE)</f>
        <v>1.3443953104649797</v>
      </c>
      <c r="J3363">
        <f>VLOOKUP(A3363,[1]ratio_family_bedrooms!$A:$K,9,FALSE)</f>
        <v>1.0588235294117647</v>
      </c>
      <c r="K3363">
        <f>VLOOKUP(A3363,[1]ratio_family_bedrooms!$A:$K,10,FALSE)</f>
        <v>1.2222222222222223</v>
      </c>
      <c r="L3363">
        <f>VLOOKUP(A3363,[1]ratio_family_bedrooms!$A:$K,11,FALSE)</f>
        <v>1.5</v>
      </c>
      <c r="M3363">
        <f t="shared" si="52"/>
        <v>7594.2518625854136</v>
      </c>
    </row>
    <row r="3364" spans="1:13" x14ac:dyDescent="0.2">
      <c r="A3364">
        <v>2013</v>
      </c>
      <c r="B3364">
        <v>10</v>
      </c>
      <c r="C3364" t="s">
        <v>61</v>
      </c>
      <c r="D3364">
        <v>6</v>
      </c>
      <c r="E3364" t="s">
        <v>16</v>
      </c>
      <c r="F3364" t="e">
        <f>VLOOKUP(A3364&amp;B3364&amp;C3364&amp;D3364&amp;E3364,average_median_rates_2_aptFINAL!A:P,16,FALSE)</f>
        <v>#N/A</v>
      </c>
      <c r="G3364">
        <f>VLOOKUP(A3364&amp;B3364&amp;C3364&amp;3&amp;E3364,average_median_rates_2_aptFINAL!A:P,16,FALSE)</f>
        <v>2300</v>
      </c>
      <c r="H3364">
        <f>IF(D3364&lt;=3,VLOOKUP(A3364&amp;D3364,[1]ratio_condo_family!$A:$F,6,FALSE),0)</f>
        <v>0</v>
      </c>
      <c r="I3364">
        <f>VLOOKUP(A3364&amp;3,[1]ratio_condo_family!$A:$F,6,FALSE)</f>
        <v>1.3443953104649797</v>
      </c>
      <c r="J3364">
        <f>VLOOKUP(A3364,[1]ratio_family_bedrooms!$A:$K,9,FALSE)</f>
        <v>1.0588235294117647</v>
      </c>
      <c r="K3364">
        <f>VLOOKUP(A3364,[1]ratio_family_bedrooms!$A:$K,10,FALSE)</f>
        <v>1.2222222222222223</v>
      </c>
      <c r="L3364">
        <f>VLOOKUP(A3364,[1]ratio_family_bedrooms!$A:$K,11,FALSE)</f>
        <v>1.5</v>
      </c>
      <c r="M3364">
        <f t="shared" si="52"/>
        <v>6002.3296508407038</v>
      </c>
    </row>
    <row r="3365" spans="1:13" x14ac:dyDescent="0.2">
      <c r="A3365">
        <v>2013</v>
      </c>
      <c r="B3365">
        <v>10</v>
      </c>
      <c r="C3365" t="s">
        <v>61</v>
      </c>
      <c r="D3365">
        <v>6</v>
      </c>
      <c r="E3365" t="s">
        <v>17</v>
      </c>
      <c r="F3365" t="e">
        <f>VLOOKUP(A3365&amp;B3365&amp;C3365&amp;D3365&amp;E3365,average_median_rates_2_aptFINAL!A:P,16,FALSE)</f>
        <v>#N/A</v>
      </c>
      <c r="G3365">
        <f>VLOOKUP(A3365&amp;B3365&amp;C3365&amp;3&amp;E3365,average_median_rates_2_aptFINAL!A:P,16,FALSE)</f>
        <v>2200</v>
      </c>
      <c r="H3365">
        <f>IF(D3365&lt;=3,VLOOKUP(A3365&amp;D3365,[1]ratio_condo_family!$A:$F,6,FALSE),0)</f>
        <v>0</v>
      </c>
      <c r="I3365">
        <f>VLOOKUP(A3365&amp;3,[1]ratio_condo_family!$A:$F,6,FALSE)</f>
        <v>1.3443953104649797</v>
      </c>
      <c r="J3365">
        <f>VLOOKUP(A3365,[1]ratio_family_bedrooms!$A:$K,9,FALSE)</f>
        <v>1.0588235294117647</v>
      </c>
      <c r="K3365">
        <f>VLOOKUP(A3365,[1]ratio_family_bedrooms!$A:$K,10,FALSE)</f>
        <v>1.2222222222222223</v>
      </c>
      <c r="L3365">
        <f>VLOOKUP(A3365,[1]ratio_family_bedrooms!$A:$K,11,FALSE)</f>
        <v>1.5</v>
      </c>
      <c r="M3365">
        <f t="shared" si="52"/>
        <v>5741.3587964563258</v>
      </c>
    </row>
    <row r="3366" spans="1:13" x14ac:dyDescent="0.2">
      <c r="A3366">
        <v>2013</v>
      </c>
      <c r="B3366">
        <v>10</v>
      </c>
      <c r="C3366" t="s">
        <v>61</v>
      </c>
      <c r="D3366">
        <v>6</v>
      </c>
      <c r="E3366" t="s">
        <v>19</v>
      </c>
      <c r="F3366" t="e">
        <f>VLOOKUP(A3366&amp;B3366&amp;C3366&amp;D3366&amp;E3366,average_median_rates_2_aptFINAL!A:P,16,FALSE)</f>
        <v>#N/A</v>
      </c>
      <c r="G3366">
        <f>VLOOKUP(A3366&amp;B3366&amp;C3366&amp;3&amp;E3366,average_median_rates_2_aptFINAL!A:P,16,FALSE)</f>
        <v>1995</v>
      </c>
      <c r="H3366">
        <f>IF(D3366&lt;=3,VLOOKUP(A3366&amp;D3366,[1]ratio_condo_family!$A:$F,6,FALSE),0)</f>
        <v>0</v>
      </c>
      <c r="I3366">
        <f>VLOOKUP(A3366&amp;3,[1]ratio_condo_family!$A:$F,6,FALSE)</f>
        <v>1.3443953104649797</v>
      </c>
      <c r="J3366">
        <f>VLOOKUP(A3366,[1]ratio_family_bedrooms!$A:$K,9,FALSE)</f>
        <v>1.0588235294117647</v>
      </c>
      <c r="K3366">
        <f>VLOOKUP(A3366,[1]ratio_family_bedrooms!$A:$K,10,FALSE)</f>
        <v>1.2222222222222223</v>
      </c>
      <c r="L3366">
        <f>VLOOKUP(A3366,[1]ratio_family_bedrooms!$A:$K,11,FALSE)</f>
        <v>1.5</v>
      </c>
      <c r="M3366">
        <f t="shared" si="52"/>
        <v>5206.3685449683508</v>
      </c>
    </row>
    <row r="3367" spans="1:13" x14ac:dyDescent="0.2">
      <c r="A3367">
        <v>2013</v>
      </c>
      <c r="B3367">
        <v>10</v>
      </c>
      <c r="C3367" t="s">
        <v>61</v>
      </c>
      <c r="D3367">
        <v>6</v>
      </c>
      <c r="E3367" t="s">
        <v>20</v>
      </c>
      <c r="F3367" t="e">
        <f>VLOOKUP(A3367&amp;B3367&amp;C3367&amp;D3367&amp;E3367,average_median_rates_2_aptFINAL!A:P,16,FALSE)</f>
        <v>#N/A</v>
      </c>
      <c r="G3367">
        <f>VLOOKUP(A3367&amp;B3367&amp;C3367&amp;3&amp;E3367,average_median_rates_2_aptFINAL!A:P,16,FALSE)</f>
        <v>2457.6986636010897</v>
      </c>
      <c r="H3367">
        <f>IF(D3367&lt;=3,VLOOKUP(A3367&amp;D3367,[1]ratio_condo_family!$A:$F,6,FALSE),0)</f>
        <v>0</v>
      </c>
      <c r="I3367">
        <f>VLOOKUP(A3367&amp;3,[1]ratio_condo_family!$A:$F,6,FALSE)</f>
        <v>1.3443953104649797</v>
      </c>
      <c r="J3367">
        <f>VLOOKUP(A3367,[1]ratio_family_bedrooms!$A:$K,9,FALSE)</f>
        <v>1.0588235294117647</v>
      </c>
      <c r="K3367">
        <f>VLOOKUP(A3367,[1]ratio_family_bedrooms!$A:$K,10,FALSE)</f>
        <v>1.2222222222222223</v>
      </c>
      <c r="L3367">
        <f>VLOOKUP(A3367,[1]ratio_family_bedrooms!$A:$K,11,FALSE)</f>
        <v>1.5</v>
      </c>
      <c r="M3367">
        <f t="shared" si="52"/>
        <v>6413.8772005932151</v>
      </c>
    </row>
    <row r="3368" spans="1:13" x14ac:dyDescent="0.2">
      <c r="A3368">
        <v>2013</v>
      </c>
      <c r="B3368">
        <v>10</v>
      </c>
      <c r="C3368" t="s">
        <v>61</v>
      </c>
      <c r="D3368">
        <v>6</v>
      </c>
      <c r="E3368" t="s">
        <v>21</v>
      </c>
      <c r="F3368" t="e">
        <f>VLOOKUP(A3368&amp;B3368&amp;C3368&amp;D3368&amp;E3368,average_median_rates_2_aptFINAL!A:P,16,FALSE)</f>
        <v>#N/A</v>
      </c>
      <c r="G3368">
        <f>VLOOKUP(A3368&amp;B3368&amp;C3368&amp;3&amp;E3368,average_median_rates_2_aptFINAL!A:P,16,FALSE)</f>
        <v>2336</v>
      </c>
      <c r="H3368">
        <f>IF(D3368&lt;=3,VLOOKUP(A3368&amp;D3368,[1]ratio_condo_family!$A:$F,6,FALSE),0)</f>
        <v>0</v>
      </c>
      <c r="I3368">
        <f>VLOOKUP(A3368&amp;3,[1]ratio_condo_family!$A:$F,6,FALSE)</f>
        <v>1.3443953104649797</v>
      </c>
      <c r="J3368">
        <f>VLOOKUP(A3368,[1]ratio_family_bedrooms!$A:$K,9,FALSE)</f>
        <v>1.0588235294117647</v>
      </c>
      <c r="K3368">
        <f>VLOOKUP(A3368,[1]ratio_family_bedrooms!$A:$K,10,FALSE)</f>
        <v>1.2222222222222223</v>
      </c>
      <c r="L3368">
        <f>VLOOKUP(A3368,[1]ratio_family_bedrooms!$A:$K,11,FALSE)</f>
        <v>1.5</v>
      </c>
      <c r="M3368">
        <f t="shared" si="52"/>
        <v>6096.27915841908</v>
      </c>
    </row>
    <row r="3369" spans="1:13" x14ac:dyDescent="0.2">
      <c r="A3369">
        <v>2013</v>
      </c>
      <c r="B3369">
        <v>10</v>
      </c>
      <c r="C3369" t="s">
        <v>61</v>
      </c>
      <c r="D3369">
        <v>6</v>
      </c>
      <c r="E3369" t="s">
        <v>23</v>
      </c>
      <c r="F3369" t="e">
        <f>VLOOKUP(A3369&amp;B3369&amp;C3369&amp;D3369&amp;E3369,average_median_rates_2_aptFINAL!A:P,16,FALSE)</f>
        <v>#N/A</v>
      </c>
      <c r="G3369">
        <f>VLOOKUP(A3369&amp;B3369&amp;C3369&amp;3&amp;E3369,average_median_rates_2_aptFINAL!A:P,16,FALSE)</f>
        <v>1228</v>
      </c>
      <c r="H3369">
        <f>IF(D3369&lt;=3,VLOOKUP(A3369&amp;D3369,[1]ratio_condo_family!$A:$F,6,FALSE),0)</f>
        <v>0</v>
      </c>
      <c r="I3369">
        <f>VLOOKUP(A3369&amp;3,[1]ratio_condo_family!$A:$F,6,FALSE)</f>
        <v>1.3443953104649797</v>
      </c>
      <c r="J3369">
        <f>VLOOKUP(A3369,[1]ratio_family_bedrooms!$A:$K,9,FALSE)</f>
        <v>1.0588235294117647</v>
      </c>
      <c r="K3369">
        <f>VLOOKUP(A3369,[1]ratio_family_bedrooms!$A:$K,10,FALSE)</f>
        <v>1.2222222222222223</v>
      </c>
      <c r="L3369">
        <f>VLOOKUP(A3369,[1]ratio_family_bedrooms!$A:$K,11,FALSE)</f>
        <v>1.5</v>
      </c>
      <c r="M3369">
        <f t="shared" si="52"/>
        <v>3204.7220918401676</v>
      </c>
    </row>
    <row r="3370" spans="1:13" x14ac:dyDescent="0.2">
      <c r="A3370">
        <v>2013</v>
      </c>
      <c r="B3370">
        <v>10</v>
      </c>
      <c r="C3370" t="s">
        <v>61</v>
      </c>
      <c r="D3370">
        <v>6</v>
      </c>
      <c r="E3370" t="s">
        <v>24</v>
      </c>
      <c r="F3370" t="e">
        <f>VLOOKUP(A3370&amp;B3370&amp;C3370&amp;D3370&amp;E3370,average_median_rates_2_aptFINAL!A:P,16,FALSE)</f>
        <v>#N/A</v>
      </c>
      <c r="G3370">
        <f>VLOOKUP(A3370&amp;B3370&amp;C3370&amp;3&amp;E3370,average_median_rates_2_aptFINAL!A:P,16,FALSE)</f>
        <v>1400</v>
      </c>
      <c r="H3370">
        <f>IF(D3370&lt;=3,VLOOKUP(A3370&amp;D3370,[1]ratio_condo_family!$A:$F,6,FALSE),0)</f>
        <v>0</v>
      </c>
      <c r="I3370">
        <f>VLOOKUP(A3370&amp;3,[1]ratio_condo_family!$A:$F,6,FALSE)</f>
        <v>1.3443953104649797</v>
      </c>
      <c r="J3370">
        <f>VLOOKUP(A3370,[1]ratio_family_bedrooms!$A:$K,9,FALSE)</f>
        <v>1.0588235294117647</v>
      </c>
      <c r="K3370">
        <f>VLOOKUP(A3370,[1]ratio_family_bedrooms!$A:$K,10,FALSE)</f>
        <v>1.2222222222222223</v>
      </c>
      <c r="L3370">
        <f>VLOOKUP(A3370,[1]ratio_family_bedrooms!$A:$K,11,FALSE)</f>
        <v>1.5</v>
      </c>
      <c r="M3370">
        <f t="shared" si="52"/>
        <v>3653.591961381298</v>
      </c>
    </row>
    <row r="3371" spans="1:13" x14ac:dyDescent="0.2">
      <c r="A3371">
        <v>2013</v>
      </c>
      <c r="B3371">
        <v>10</v>
      </c>
      <c r="C3371" t="s">
        <v>61</v>
      </c>
      <c r="D3371">
        <v>6</v>
      </c>
      <c r="E3371" t="s">
        <v>25</v>
      </c>
      <c r="F3371" t="e">
        <f>VLOOKUP(A3371&amp;B3371&amp;C3371&amp;D3371&amp;E3371,average_median_rates_2_aptFINAL!A:P,16,FALSE)</f>
        <v>#N/A</v>
      </c>
      <c r="G3371">
        <f>VLOOKUP(A3371&amp;B3371&amp;C3371&amp;3&amp;E3371,average_median_rates_2_aptFINAL!A:P,16,FALSE)</f>
        <v>1315</v>
      </c>
      <c r="H3371">
        <f>IF(D3371&lt;=3,VLOOKUP(A3371&amp;D3371,[1]ratio_condo_family!$A:$F,6,FALSE),0)</f>
        <v>0</v>
      </c>
      <c r="I3371">
        <f>VLOOKUP(A3371&amp;3,[1]ratio_condo_family!$A:$F,6,FALSE)</f>
        <v>1.3443953104649797</v>
      </c>
      <c r="J3371">
        <f>VLOOKUP(A3371,[1]ratio_family_bedrooms!$A:$K,9,FALSE)</f>
        <v>1.0588235294117647</v>
      </c>
      <c r="K3371">
        <f>VLOOKUP(A3371,[1]ratio_family_bedrooms!$A:$K,10,FALSE)</f>
        <v>1.2222222222222223</v>
      </c>
      <c r="L3371">
        <f>VLOOKUP(A3371,[1]ratio_family_bedrooms!$A:$K,11,FALSE)</f>
        <v>1.5</v>
      </c>
      <c r="M3371">
        <f t="shared" si="52"/>
        <v>3431.766735154577</v>
      </c>
    </row>
    <row r="3372" spans="1:13" x14ac:dyDescent="0.2">
      <c r="A3372">
        <v>2013</v>
      </c>
      <c r="B3372">
        <v>10</v>
      </c>
      <c r="C3372" t="s">
        <v>61</v>
      </c>
      <c r="D3372">
        <v>6</v>
      </c>
      <c r="E3372" t="s">
        <v>26</v>
      </c>
      <c r="F3372" t="e">
        <f>VLOOKUP(A3372&amp;B3372&amp;C3372&amp;D3372&amp;E3372,average_median_rates_2_aptFINAL!A:P,16,FALSE)</f>
        <v>#N/A</v>
      </c>
      <c r="G3372">
        <f>VLOOKUP(A3372&amp;B3372&amp;C3372&amp;3&amp;E3372,average_median_rates_2_aptFINAL!A:P,16,FALSE)</f>
        <v>1300</v>
      </c>
      <c r="H3372">
        <f>IF(D3372&lt;=3,VLOOKUP(A3372&amp;D3372,[1]ratio_condo_family!$A:$F,6,FALSE),0)</f>
        <v>0</v>
      </c>
      <c r="I3372">
        <f>VLOOKUP(A3372&amp;3,[1]ratio_condo_family!$A:$F,6,FALSE)</f>
        <v>1.3443953104649797</v>
      </c>
      <c r="J3372">
        <f>VLOOKUP(A3372,[1]ratio_family_bedrooms!$A:$K,9,FALSE)</f>
        <v>1.0588235294117647</v>
      </c>
      <c r="K3372">
        <f>VLOOKUP(A3372,[1]ratio_family_bedrooms!$A:$K,10,FALSE)</f>
        <v>1.2222222222222223</v>
      </c>
      <c r="L3372">
        <f>VLOOKUP(A3372,[1]ratio_family_bedrooms!$A:$K,11,FALSE)</f>
        <v>1.5</v>
      </c>
      <c r="M3372">
        <f t="shared" si="52"/>
        <v>3392.6211069969195</v>
      </c>
    </row>
    <row r="3373" spans="1:13" x14ac:dyDescent="0.2">
      <c r="A3373">
        <v>2013</v>
      </c>
      <c r="B3373">
        <v>10</v>
      </c>
      <c r="C3373" t="s">
        <v>61</v>
      </c>
      <c r="D3373">
        <v>6</v>
      </c>
      <c r="E3373" t="s">
        <v>27</v>
      </c>
      <c r="F3373" t="e">
        <f>VLOOKUP(A3373&amp;B3373&amp;C3373&amp;D3373&amp;E3373,average_median_rates_2_aptFINAL!A:P,16,FALSE)</f>
        <v>#N/A</v>
      </c>
      <c r="G3373">
        <f>VLOOKUP(A3373&amp;B3373&amp;C3373&amp;3&amp;E3373,average_median_rates_2_aptFINAL!A:P,16,FALSE)</f>
        <v>2500</v>
      </c>
      <c r="H3373">
        <f>IF(D3373&lt;=3,VLOOKUP(A3373&amp;D3373,[1]ratio_condo_family!$A:$F,6,FALSE),0)</f>
        <v>0</v>
      </c>
      <c r="I3373">
        <f>VLOOKUP(A3373&amp;3,[1]ratio_condo_family!$A:$F,6,FALSE)</f>
        <v>1.3443953104649797</v>
      </c>
      <c r="J3373">
        <f>VLOOKUP(A3373,[1]ratio_family_bedrooms!$A:$K,9,FALSE)</f>
        <v>1.0588235294117647</v>
      </c>
      <c r="K3373">
        <f>VLOOKUP(A3373,[1]ratio_family_bedrooms!$A:$K,10,FALSE)</f>
        <v>1.2222222222222223</v>
      </c>
      <c r="L3373">
        <f>VLOOKUP(A3373,[1]ratio_family_bedrooms!$A:$K,11,FALSE)</f>
        <v>1.5</v>
      </c>
      <c r="M3373">
        <f t="shared" si="52"/>
        <v>6524.2713596094618</v>
      </c>
    </row>
    <row r="3374" spans="1:13" x14ac:dyDescent="0.2">
      <c r="A3374">
        <v>2013</v>
      </c>
      <c r="B3374">
        <v>10</v>
      </c>
      <c r="C3374" t="s">
        <v>61</v>
      </c>
      <c r="D3374">
        <v>6</v>
      </c>
      <c r="E3374" t="s">
        <v>28</v>
      </c>
      <c r="F3374" t="e">
        <f>VLOOKUP(A3374&amp;B3374&amp;C3374&amp;D3374&amp;E3374,average_median_rates_2_aptFINAL!A:P,16,FALSE)</f>
        <v>#N/A</v>
      </c>
      <c r="G3374">
        <f>VLOOKUP(A3374&amp;B3374&amp;C3374&amp;3&amp;E3374,average_median_rates_2_aptFINAL!A:P,16,FALSE)</f>
        <v>1400</v>
      </c>
      <c r="H3374">
        <f>IF(D3374&lt;=3,VLOOKUP(A3374&amp;D3374,[1]ratio_condo_family!$A:$F,6,FALSE),0)</f>
        <v>0</v>
      </c>
      <c r="I3374">
        <f>VLOOKUP(A3374&amp;3,[1]ratio_condo_family!$A:$F,6,FALSE)</f>
        <v>1.3443953104649797</v>
      </c>
      <c r="J3374">
        <f>VLOOKUP(A3374,[1]ratio_family_bedrooms!$A:$K,9,FALSE)</f>
        <v>1.0588235294117647</v>
      </c>
      <c r="K3374">
        <f>VLOOKUP(A3374,[1]ratio_family_bedrooms!$A:$K,10,FALSE)</f>
        <v>1.2222222222222223</v>
      </c>
      <c r="L3374">
        <f>VLOOKUP(A3374,[1]ratio_family_bedrooms!$A:$K,11,FALSE)</f>
        <v>1.5</v>
      </c>
      <c r="M3374">
        <f t="shared" si="52"/>
        <v>3653.591961381298</v>
      </c>
    </row>
    <row r="3375" spans="1:13" x14ac:dyDescent="0.2">
      <c r="A3375">
        <v>2013</v>
      </c>
      <c r="B3375">
        <v>10</v>
      </c>
      <c r="C3375" t="s">
        <v>61</v>
      </c>
      <c r="D3375">
        <v>6</v>
      </c>
      <c r="E3375" t="s">
        <v>29</v>
      </c>
      <c r="F3375" t="e">
        <f>VLOOKUP(A3375&amp;B3375&amp;C3375&amp;D3375&amp;E3375,average_median_rates_2_aptFINAL!A:P,16,FALSE)</f>
        <v>#N/A</v>
      </c>
      <c r="G3375">
        <f>VLOOKUP(A3375&amp;B3375&amp;C3375&amp;3&amp;E3375,average_median_rates_2_aptFINAL!A:P,16,FALSE)</f>
        <v>1175</v>
      </c>
      <c r="H3375">
        <f>IF(D3375&lt;=3,VLOOKUP(A3375&amp;D3375,[1]ratio_condo_family!$A:$F,6,FALSE),0)</f>
        <v>0</v>
      </c>
      <c r="I3375">
        <f>VLOOKUP(A3375&amp;3,[1]ratio_condo_family!$A:$F,6,FALSE)</f>
        <v>1.3443953104649797</v>
      </c>
      <c r="J3375">
        <f>VLOOKUP(A3375,[1]ratio_family_bedrooms!$A:$K,9,FALSE)</f>
        <v>1.0588235294117647</v>
      </c>
      <c r="K3375">
        <f>VLOOKUP(A3375,[1]ratio_family_bedrooms!$A:$K,10,FALSE)</f>
        <v>1.2222222222222223</v>
      </c>
      <c r="L3375">
        <f>VLOOKUP(A3375,[1]ratio_family_bedrooms!$A:$K,11,FALSE)</f>
        <v>1.5</v>
      </c>
      <c r="M3375">
        <f t="shared" si="52"/>
        <v>3066.4075390164467</v>
      </c>
    </row>
    <row r="3376" spans="1:13" x14ac:dyDescent="0.2">
      <c r="A3376">
        <v>2013</v>
      </c>
      <c r="B3376">
        <v>10</v>
      </c>
      <c r="C3376" t="s">
        <v>61</v>
      </c>
      <c r="D3376">
        <v>6</v>
      </c>
      <c r="E3376" t="s">
        <v>31</v>
      </c>
      <c r="F3376" t="e">
        <f>VLOOKUP(A3376&amp;B3376&amp;C3376&amp;D3376&amp;E3376,average_median_rates_2_aptFINAL!A:P,16,FALSE)</f>
        <v>#N/A</v>
      </c>
      <c r="G3376">
        <f>VLOOKUP(A3376&amp;B3376&amp;C3376&amp;3&amp;E3376,average_median_rates_2_aptFINAL!A:P,16,FALSE)</f>
        <v>1360</v>
      </c>
      <c r="H3376">
        <f>IF(D3376&lt;=3,VLOOKUP(A3376&amp;D3376,[1]ratio_condo_family!$A:$F,6,FALSE),0)</f>
        <v>0</v>
      </c>
      <c r="I3376">
        <f>VLOOKUP(A3376&amp;3,[1]ratio_condo_family!$A:$F,6,FALSE)</f>
        <v>1.3443953104649797</v>
      </c>
      <c r="J3376">
        <f>VLOOKUP(A3376,[1]ratio_family_bedrooms!$A:$K,9,FALSE)</f>
        <v>1.0588235294117647</v>
      </c>
      <c r="K3376">
        <f>VLOOKUP(A3376,[1]ratio_family_bedrooms!$A:$K,10,FALSE)</f>
        <v>1.2222222222222223</v>
      </c>
      <c r="L3376">
        <f>VLOOKUP(A3376,[1]ratio_family_bedrooms!$A:$K,11,FALSE)</f>
        <v>1.5</v>
      </c>
      <c r="M3376">
        <f t="shared" si="52"/>
        <v>3549.2036196275471</v>
      </c>
    </row>
    <row r="3377" spans="1:13" x14ac:dyDescent="0.2">
      <c r="A3377">
        <v>2013</v>
      </c>
      <c r="B3377">
        <v>10</v>
      </c>
      <c r="C3377" t="s">
        <v>61</v>
      </c>
      <c r="D3377">
        <v>6</v>
      </c>
      <c r="E3377" t="s">
        <v>32</v>
      </c>
      <c r="F3377" t="e">
        <f>VLOOKUP(A3377&amp;B3377&amp;C3377&amp;D3377&amp;E3377,average_median_rates_2_aptFINAL!A:P,16,FALSE)</f>
        <v>#N/A</v>
      </c>
      <c r="G3377">
        <f>VLOOKUP(A3377&amp;B3377&amp;C3377&amp;3&amp;E3377,average_median_rates_2_aptFINAL!A:P,16,FALSE)</f>
        <v>1350</v>
      </c>
      <c r="H3377">
        <f>IF(D3377&lt;=3,VLOOKUP(A3377&amp;D3377,[1]ratio_condo_family!$A:$F,6,FALSE),0)</f>
        <v>0</v>
      </c>
      <c r="I3377">
        <f>VLOOKUP(A3377&amp;3,[1]ratio_condo_family!$A:$F,6,FALSE)</f>
        <v>1.3443953104649797</v>
      </c>
      <c r="J3377">
        <f>VLOOKUP(A3377,[1]ratio_family_bedrooms!$A:$K,9,FALSE)</f>
        <v>1.0588235294117647</v>
      </c>
      <c r="K3377">
        <f>VLOOKUP(A3377,[1]ratio_family_bedrooms!$A:$K,10,FALSE)</f>
        <v>1.2222222222222223</v>
      </c>
      <c r="L3377">
        <f>VLOOKUP(A3377,[1]ratio_family_bedrooms!$A:$K,11,FALSE)</f>
        <v>1.5</v>
      </c>
      <c r="M3377">
        <f t="shared" si="52"/>
        <v>3523.1065341891094</v>
      </c>
    </row>
    <row r="3378" spans="1:13" x14ac:dyDescent="0.2">
      <c r="A3378">
        <v>2013</v>
      </c>
      <c r="B3378">
        <v>10</v>
      </c>
      <c r="C3378" t="s">
        <v>61</v>
      </c>
      <c r="D3378">
        <v>6</v>
      </c>
      <c r="E3378" t="s">
        <v>33</v>
      </c>
      <c r="F3378" t="e">
        <f>VLOOKUP(A3378&amp;B3378&amp;C3378&amp;D3378&amp;E3378,average_median_rates_2_aptFINAL!A:P,16,FALSE)</f>
        <v>#N/A</v>
      </c>
      <c r="G3378">
        <f>VLOOKUP(A3378&amp;B3378&amp;C3378&amp;3&amp;E3378,average_median_rates_2_aptFINAL!A:P,16,FALSE)</f>
        <v>2128.4487713751987</v>
      </c>
      <c r="H3378">
        <f>IF(D3378&lt;=3,VLOOKUP(A3378&amp;D3378,[1]ratio_condo_family!$A:$F,6,FALSE),0)</f>
        <v>0</v>
      </c>
      <c r="I3378">
        <f>VLOOKUP(A3378&amp;3,[1]ratio_condo_family!$A:$F,6,FALSE)</f>
        <v>1.3443953104649797</v>
      </c>
      <c r="J3378">
        <f>VLOOKUP(A3378,[1]ratio_family_bedrooms!$A:$K,9,FALSE)</f>
        <v>1.0588235294117647</v>
      </c>
      <c r="K3378">
        <f>VLOOKUP(A3378,[1]ratio_family_bedrooms!$A:$K,10,FALSE)</f>
        <v>1.2222222222222223</v>
      </c>
      <c r="L3378">
        <f>VLOOKUP(A3378,[1]ratio_family_bedrooms!$A:$K,11,FALSE)</f>
        <v>1.5</v>
      </c>
      <c r="M3378">
        <f t="shared" si="52"/>
        <v>5554.6309437916625</v>
      </c>
    </row>
    <row r="3379" spans="1:13" x14ac:dyDescent="0.2">
      <c r="A3379">
        <v>2013</v>
      </c>
      <c r="B3379">
        <v>10</v>
      </c>
      <c r="C3379" t="s">
        <v>61</v>
      </c>
      <c r="D3379">
        <v>6</v>
      </c>
      <c r="E3379" t="s">
        <v>34</v>
      </c>
      <c r="F3379" t="e">
        <f>VLOOKUP(A3379&amp;B3379&amp;C3379&amp;D3379&amp;E3379,average_median_rates_2_aptFINAL!A:P,16,FALSE)</f>
        <v>#N/A</v>
      </c>
      <c r="G3379">
        <f>VLOOKUP(A3379&amp;B3379&amp;C3379&amp;3&amp;E3379,average_median_rates_2_aptFINAL!A:P,16,FALSE)</f>
        <v>1500</v>
      </c>
      <c r="H3379">
        <f>IF(D3379&lt;=3,VLOOKUP(A3379&amp;D3379,[1]ratio_condo_family!$A:$F,6,FALSE),0)</f>
        <v>0</v>
      </c>
      <c r="I3379">
        <f>VLOOKUP(A3379&amp;3,[1]ratio_condo_family!$A:$F,6,FALSE)</f>
        <v>1.3443953104649797</v>
      </c>
      <c r="J3379">
        <f>VLOOKUP(A3379,[1]ratio_family_bedrooms!$A:$K,9,FALSE)</f>
        <v>1.0588235294117647</v>
      </c>
      <c r="K3379">
        <f>VLOOKUP(A3379,[1]ratio_family_bedrooms!$A:$K,10,FALSE)</f>
        <v>1.2222222222222223</v>
      </c>
      <c r="L3379">
        <f>VLOOKUP(A3379,[1]ratio_family_bedrooms!$A:$K,11,FALSE)</f>
        <v>1.5</v>
      </c>
      <c r="M3379">
        <f t="shared" si="52"/>
        <v>3914.5628157656774</v>
      </c>
    </row>
    <row r="3380" spans="1:13" x14ac:dyDescent="0.2">
      <c r="A3380">
        <v>2013</v>
      </c>
      <c r="B3380">
        <v>10</v>
      </c>
      <c r="C3380" t="s">
        <v>61</v>
      </c>
      <c r="D3380">
        <v>6</v>
      </c>
      <c r="E3380" t="s">
        <v>35</v>
      </c>
      <c r="F3380" t="e">
        <f>VLOOKUP(A3380&amp;B3380&amp;C3380&amp;D3380&amp;E3380,average_median_rates_2_aptFINAL!A:P,16,FALSE)</f>
        <v>#N/A</v>
      </c>
      <c r="G3380">
        <f>VLOOKUP(A3380&amp;B3380&amp;C3380&amp;3&amp;E3380,average_median_rates_2_aptFINAL!A:P,16,FALSE)</f>
        <v>2650</v>
      </c>
      <c r="H3380">
        <f>IF(D3380&lt;=3,VLOOKUP(A3380&amp;D3380,[1]ratio_condo_family!$A:$F,6,FALSE),0)</f>
        <v>0</v>
      </c>
      <c r="I3380">
        <f>VLOOKUP(A3380&amp;3,[1]ratio_condo_family!$A:$F,6,FALSE)</f>
        <v>1.3443953104649797</v>
      </c>
      <c r="J3380">
        <f>VLOOKUP(A3380,[1]ratio_family_bedrooms!$A:$K,9,FALSE)</f>
        <v>1.0588235294117647</v>
      </c>
      <c r="K3380">
        <f>VLOOKUP(A3380,[1]ratio_family_bedrooms!$A:$K,10,FALSE)</f>
        <v>1.2222222222222223</v>
      </c>
      <c r="L3380">
        <f>VLOOKUP(A3380,[1]ratio_family_bedrooms!$A:$K,11,FALSE)</f>
        <v>1.5</v>
      </c>
      <c r="M3380">
        <f t="shared" si="52"/>
        <v>6915.7276411860294</v>
      </c>
    </row>
    <row r="3381" spans="1:13" x14ac:dyDescent="0.2">
      <c r="A3381">
        <v>2013</v>
      </c>
      <c r="B3381">
        <v>10</v>
      </c>
      <c r="C3381" t="s">
        <v>61</v>
      </c>
      <c r="D3381">
        <v>6</v>
      </c>
      <c r="E3381" t="s">
        <v>36</v>
      </c>
      <c r="F3381" t="e">
        <f>VLOOKUP(A3381&amp;B3381&amp;C3381&amp;D3381&amp;E3381,average_median_rates_2_aptFINAL!A:P,16,FALSE)</f>
        <v>#N/A</v>
      </c>
      <c r="G3381">
        <f>VLOOKUP(A3381&amp;B3381&amp;C3381&amp;3&amp;E3381,average_median_rates_2_aptFINAL!A:P,16,FALSE)</f>
        <v>1300</v>
      </c>
      <c r="H3381">
        <f>IF(D3381&lt;=3,VLOOKUP(A3381&amp;D3381,[1]ratio_condo_family!$A:$F,6,FALSE),0)</f>
        <v>0</v>
      </c>
      <c r="I3381">
        <f>VLOOKUP(A3381&amp;3,[1]ratio_condo_family!$A:$F,6,FALSE)</f>
        <v>1.3443953104649797</v>
      </c>
      <c r="J3381">
        <f>VLOOKUP(A3381,[1]ratio_family_bedrooms!$A:$K,9,FALSE)</f>
        <v>1.0588235294117647</v>
      </c>
      <c r="K3381">
        <f>VLOOKUP(A3381,[1]ratio_family_bedrooms!$A:$K,10,FALSE)</f>
        <v>1.2222222222222223</v>
      </c>
      <c r="L3381">
        <f>VLOOKUP(A3381,[1]ratio_family_bedrooms!$A:$K,11,FALSE)</f>
        <v>1.5</v>
      </c>
      <c r="M3381">
        <f t="shared" si="52"/>
        <v>3392.6211069969195</v>
      </c>
    </row>
    <row r="3382" spans="1:13" x14ac:dyDescent="0.2">
      <c r="A3382">
        <v>2013</v>
      </c>
      <c r="B3382">
        <v>10</v>
      </c>
      <c r="C3382" t="s">
        <v>61</v>
      </c>
      <c r="D3382">
        <v>6</v>
      </c>
      <c r="E3382" t="s">
        <v>37</v>
      </c>
      <c r="F3382" t="e">
        <f>VLOOKUP(A3382&amp;B3382&amp;C3382&amp;D3382&amp;E3382,average_median_rates_2_aptFINAL!A:P,16,FALSE)</f>
        <v>#N/A</v>
      </c>
      <c r="G3382">
        <f>VLOOKUP(A3382&amp;B3382&amp;C3382&amp;3&amp;E3382,average_median_rates_2_aptFINAL!A:P,16,FALSE)</f>
        <v>1065</v>
      </c>
      <c r="H3382">
        <f>IF(D3382&lt;=3,VLOOKUP(A3382&amp;D3382,[1]ratio_condo_family!$A:$F,6,FALSE),0)</f>
        <v>0</v>
      </c>
      <c r="I3382">
        <f>VLOOKUP(A3382&amp;3,[1]ratio_condo_family!$A:$F,6,FALSE)</f>
        <v>1.3443953104649797</v>
      </c>
      <c r="J3382">
        <f>VLOOKUP(A3382,[1]ratio_family_bedrooms!$A:$K,9,FALSE)</f>
        <v>1.0588235294117647</v>
      </c>
      <c r="K3382">
        <f>VLOOKUP(A3382,[1]ratio_family_bedrooms!$A:$K,10,FALSE)</f>
        <v>1.2222222222222223</v>
      </c>
      <c r="L3382">
        <f>VLOOKUP(A3382,[1]ratio_family_bedrooms!$A:$K,11,FALSE)</f>
        <v>1.5</v>
      </c>
      <c r="M3382">
        <f t="shared" si="52"/>
        <v>2779.33959919363</v>
      </c>
    </row>
    <row r="3383" spans="1:13" x14ac:dyDescent="0.2">
      <c r="A3383">
        <v>2013</v>
      </c>
      <c r="B3383">
        <v>10</v>
      </c>
      <c r="C3383" t="s">
        <v>61</v>
      </c>
      <c r="D3383">
        <v>6</v>
      </c>
      <c r="E3383" t="s">
        <v>38</v>
      </c>
      <c r="F3383" t="e">
        <f>VLOOKUP(A3383&amp;B3383&amp;C3383&amp;D3383&amp;E3383,average_median_rates_2_aptFINAL!A:P,16,FALSE)</f>
        <v>#N/A</v>
      </c>
      <c r="G3383">
        <f>VLOOKUP(A3383&amp;B3383&amp;C3383&amp;3&amp;E3383,average_median_rates_2_aptFINAL!A:P,16,FALSE)</f>
        <v>1100</v>
      </c>
      <c r="H3383">
        <f>IF(D3383&lt;=3,VLOOKUP(A3383&amp;D3383,[1]ratio_condo_family!$A:$F,6,FALSE),0)</f>
        <v>0</v>
      </c>
      <c r="I3383">
        <f>VLOOKUP(A3383&amp;3,[1]ratio_condo_family!$A:$F,6,FALSE)</f>
        <v>1.3443953104649797</v>
      </c>
      <c r="J3383">
        <f>VLOOKUP(A3383,[1]ratio_family_bedrooms!$A:$K,9,FALSE)</f>
        <v>1.0588235294117647</v>
      </c>
      <c r="K3383">
        <f>VLOOKUP(A3383,[1]ratio_family_bedrooms!$A:$K,10,FALSE)</f>
        <v>1.2222222222222223</v>
      </c>
      <c r="L3383">
        <f>VLOOKUP(A3383,[1]ratio_family_bedrooms!$A:$K,11,FALSE)</f>
        <v>1.5</v>
      </c>
      <c r="M3383">
        <f t="shared" si="52"/>
        <v>2870.6793982281629</v>
      </c>
    </row>
    <row r="3384" spans="1:13" x14ac:dyDescent="0.2">
      <c r="A3384">
        <v>2013</v>
      </c>
      <c r="B3384">
        <v>10</v>
      </c>
      <c r="C3384" t="s">
        <v>61</v>
      </c>
      <c r="D3384">
        <v>6</v>
      </c>
      <c r="E3384" t="s">
        <v>39</v>
      </c>
      <c r="F3384" t="e">
        <f>VLOOKUP(A3384&amp;B3384&amp;C3384&amp;D3384&amp;E3384,average_median_rates_2_aptFINAL!A:P,16,FALSE)</f>
        <v>#N/A</v>
      </c>
      <c r="G3384">
        <f>VLOOKUP(A3384&amp;B3384&amp;C3384&amp;3&amp;E3384,average_median_rates_2_aptFINAL!A:P,16,FALSE)</f>
        <v>1450</v>
      </c>
      <c r="H3384">
        <f>IF(D3384&lt;=3,VLOOKUP(A3384&amp;D3384,[1]ratio_condo_family!$A:$F,6,FALSE),0)</f>
        <v>0</v>
      </c>
      <c r="I3384">
        <f>VLOOKUP(A3384&amp;3,[1]ratio_condo_family!$A:$F,6,FALSE)</f>
        <v>1.3443953104649797</v>
      </c>
      <c r="J3384">
        <f>VLOOKUP(A3384,[1]ratio_family_bedrooms!$A:$K,9,FALSE)</f>
        <v>1.0588235294117647</v>
      </c>
      <c r="K3384">
        <f>VLOOKUP(A3384,[1]ratio_family_bedrooms!$A:$K,10,FALSE)</f>
        <v>1.2222222222222223</v>
      </c>
      <c r="L3384">
        <f>VLOOKUP(A3384,[1]ratio_family_bedrooms!$A:$K,11,FALSE)</f>
        <v>1.5</v>
      </c>
      <c r="M3384">
        <f t="shared" si="52"/>
        <v>3784.077388573487</v>
      </c>
    </row>
    <row r="3385" spans="1:13" x14ac:dyDescent="0.2">
      <c r="A3385">
        <v>2013</v>
      </c>
      <c r="B3385">
        <v>10</v>
      </c>
      <c r="C3385" t="s">
        <v>61</v>
      </c>
      <c r="D3385">
        <v>6</v>
      </c>
      <c r="E3385" t="s">
        <v>40</v>
      </c>
      <c r="F3385" t="e">
        <f>VLOOKUP(A3385&amp;B3385&amp;C3385&amp;D3385&amp;E3385,average_median_rates_2_aptFINAL!A:P,16,FALSE)</f>
        <v>#N/A</v>
      </c>
      <c r="G3385">
        <f>VLOOKUP(A3385&amp;B3385&amp;C3385&amp;3&amp;E3385,average_median_rates_2_aptFINAL!A:P,16,FALSE)</f>
        <v>1100</v>
      </c>
      <c r="H3385">
        <f>IF(D3385&lt;=3,VLOOKUP(A3385&amp;D3385,[1]ratio_condo_family!$A:$F,6,FALSE),0)</f>
        <v>0</v>
      </c>
      <c r="I3385">
        <f>VLOOKUP(A3385&amp;3,[1]ratio_condo_family!$A:$F,6,FALSE)</f>
        <v>1.3443953104649797</v>
      </c>
      <c r="J3385">
        <f>VLOOKUP(A3385,[1]ratio_family_bedrooms!$A:$K,9,FALSE)</f>
        <v>1.0588235294117647</v>
      </c>
      <c r="K3385">
        <f>VLOOKUP(A3385,[1]ratio_family_bedrooms!$A:$K,10,FALSE)</f>
        <v>1.2222222222222223</v>
      </c>
      <c r="L3385">
        <f>VLOOKUP(A3385,[1]ratio_family_bedrooms!$A:$K,11,FALSE)</f>
        <v>1.5</v>
      </c>
      <c r="M3385">
        <f t="shared" si="52"/>
        <v>2870.6793982281629</v>
      </c>
    </row>
    <row r="3386" spans="1:13" x14ac:dyDescent="0.2">
      <c r="A3386">
        <v>2013</v>
      </c>
      <c r="B3386">
        <v>10</v>
      </c>
      <c r="C3386" t="s">
        <v>61</v>
      </c>
      <c r="D3386">
        <v>6</v>
      </c>
      <c r="E3386" t="s">
        <v>41</v>
      </c>
      <c r="F3386" t="e">
        <f>VLOOKUP(A3386&amp;B3386&amp;C3386&amp;D3386&amp;E3386,average_median_rates_2_aptFINAL!A:P,16,FALSE)</f>
        <v>#N/A</v>
      </c>
      <c r="G3386">
        <f>VLOOKUP(A3386&amp;B3386&amp;C3386&amp;3&amp;E3386,average_median_rates_2_aptFINAL!A:P,16,FALSE)</f>
        <v>1150</v>
      </c>
      <c r="H3386">
        <f>IF(D3386&lt;=3,VLOOKUP(A3386&amp;D3386,[1]ratio_condo_family!$A:$F,6,FALSE),0)</f>
        <v>0</v>
      </c>
      <c r="I3386">
        <f>VLOOKUP(A3386&amp;3,[1]ratio_condo_family!$A:$F,6,FALSE)</f>
        <v>1.3443953104649797</v>
      </c>
      <c r="J3386">
        <f>VLOOKUP(A3386,[1]ratio_family_bedrooms!$A:$K,9,FALSE)</f>
        <v>1.0588235294117647</v>
      </c>
      <c r="K3386">
        <f>VLOOKUP(A3386,[1]ratio_family_bedrooms!$A:$K,10,FALSE)</f>
        <v>1.2222222222222223</v>
      </c>
      <c r="L3386">
        <f>VLOOKUP(A3386,[1]ratio_family_bedrooms!$A:$K,11,FALSE)</f>
        <v>1.5</v>
      </c>
      <c r="M3386">
        <f t="shared" si="52"/>
        <v>3001.1648254203519</v>
      </c>
    </row>
    <row r="3387" spans="1:13" x14ac:dyDescent="0.2">
      <c r="A3387">
        <v>2013</v>
      </c>
      <c r="B3387">
        <v>10</v>
      </c>
      <c r="C3387" t="s">
        <v>61</v>
      </c>
      <c r="D3387">
        <v>6</v>
      </c>
      <c r="E3387" t="s">
        <v>42</v>
      </c>
      <c r="F3387" t="e">
        <f>VLOOKUP(A3387&amp;B3387&amp;C3387&amp;D3387&amp;E3387,average_median_rates_2_aptFINAL!A:P,16,FALSE)</f>
        <v>#N/A</v>
      </c>
      <c r="G3387">
        <f>VLOOKUP(A3387&amp;B3387&amp;C3387&amp;3&amp;E3387,average_median_rates_2_aptFINAL!A:P,16,FALSE)</f>
        <v>1085</v>
      </c>
      <c r="H3387">
        <f>IF(D3387&lt;=3,VLOOKUP(A3387&amp;D3387,[1]ratio_condo_family!$A:$F,6,FALSE),0)</f>
        <v>0</v>
      </c>
      <c r="I3387">
        <f>VLOOKUP(A3387&amp;3,[1]ratio_condo_family!$A:$F,6,FALSE)</f>
        <v>1.3443953104649797</v>
      </c>
      <c r="J3387">
        <f>VLOOKUP(A3387,[1]ratio_family_bedrooms!$A:$K,9,FALSE)</f>
        <v>1.0588235294117647</v>
      </c>
      <c r="K3387">
        <f>VLOOKUP(A3387,[1]ratio_family_bedrooms!$A:$K,10,FALSE)</f>
        <v>1.2222222222222223</v>
      </c>
      <c r="L3387">
        <f>VLOOKUP(A3387,[1]ratio_family_bedrooms!$A:$K,11,FALSE)</f>
        <v>1.5</v>
      </c>
      <c r="M3387">
        <f t="shared" si="52"/>
        <v>2831.5337700705059</v>
      </c>
    </row>
    <row r="3388" spans="1:13" x14ac:dyDescent="0.2">
      <c r="A3388">
        <v>2013</v>
      </c>
      <c r="B3388">
        <v>10</v>
      </c>
      <c r="C3388" t="s">
        <v>61</v>
      </c>
      <c r="D3388">
        <v>6</v>
      </c>
      <c r="E3388" t="s">
        <v>43</v>
      </c>
      <c r="F3388" t="e">
        <f>VLOOKUP(A3388&amp;B3388&amp;C3388&amp;D3388&amp;E3388,average_median_rates_2_aptFINAL!A:P,16,FALSE)</f>
        <v>#N/A</v>
      </c>
      <c r="G3388">
        <f>VLOOKUP(A3388&amp;B3388&amp;C3388&amp;3&amp;E3388,average_median_rates_2_aptFINAL!A:P,16,FALSE)</f>
        <v>1300</v>
      </c>
      <c r="H3388">
        <f>IF(D3388&lt;=3,VLOOKUP(A3388&amp;D3388,[1]ratio_condo_family!$A:$F,6,FALSE),0)</f>
        <v>0</v>
      </c>
      <c r="I3388">
        <f>VLOOKUP(A3388&amp;3,[1]ratio_condo_family!$A:$F,6,FALSE)</f>
        <v>1.3443953104649797</v>
      </c>
      <c r="J3388">
        <f>VLOOKUP(A3388,[1]ratio_family_bedrooms!$A:$K,9,FALSE)</f>
        <v>1.0588235294117647</v>
      </c>
      <c r="K3388">
        <f>VLOOKUP(A3388,[1]ratio_family_bedrooms!$A:$K,10,FALSE)</f>
        <v>1.2222222222222223</v>
      </c>
      <c r="L3388">
        <f>VLOOKUP(A3388,[1]ratio_family_bedrooms!$A:$K,11,FALSE)</f>
        <v>1.5</v>
      </c>
      <c r="M3388">
        <f t="shared" si="52"/>
        <v>3392.6211069969195</v>
      </c>
    </row>
    <row r="3389" spans="1:13" x14ac:dyDescent="0.2">
      <c r="A3389">
        <v>2013</v>
      </c>
      <c r="B3389">
        <v>10</v>
      </c>
      <c r="C3389" t="s">
        <v>61</v>
      </c>
      <c r="D3389">
        <v>6</v>
      </c>
      <c r="E3389" t="s">
        <v>60</v>
      </c>
      <c r="F3389" t="e">
        <f>VLOOKUP(A3389&amp;B3389&amp;C3389&amp;D3389&amp;E3389,average_median_rates_2_aptFINAL!A:P,16,FALSE)</f>
        <v>#N/A</v>
      </c>
      <c r="G3389">
        <f>VLOOKUP(A3389&amp;B3389&amp;C3389&amp;3&amp;E3389,average_median_rates_2_aptFINAL!A:P,16,FALSE)</f>
        <v>1450</v>
      </c>
      <c r="H3389">
        <f>IF(D3389&lt;=3,VLOOKUP(A3389&amp;D3389,[1]ratio_condo_family!$A:$F,6,FALSE),0)</f>
        <v>0</v>
      </c>
      <c r="I3389">
        <f>VLOOKUP(A3389&amp;3,[1]ratio_condo_family!$A:$F,6,FALSE)</f>
        <v>1.3443953104649797</v>
      </c>
      <c r="J3389">
        <f>VLOOKUP(A3389,[1]ratio_family_bedrooms!$A:$K,9,FALSE)</f>
        <v>1.0588235294117647</v>
      </c>
      <c r="K3389">
        <f>VLOOKUP(A3389,[1]ratio_family_bedrooms!$A:$K,10,FALSE)</f>
        <v>1.2222222222222223</v>
      </c>
      <c r="L3389">
        <f>VLOOKUP(A3389,[1]ratio_family_bedrooms!$A:$K,11,FALSE)</f>
        <v>1.5</v>
      </c>
      <c r="M3389">
        <f t="shared" si="52"/>
        <v>3784.077388573487</v>
      </c>
    </row>
    <row r="3390" spans="1:13" x14ac:dyDescent="0.2">
      <c r="A3390">
        <v>2012</v>
      </c>
      <c r="B3390">
        <v>10</v>
      </c>
      <c r="C3390" t="s">
        <v>59</v>
      </c>
      <c r="D3390">
        <v>4</v>
      </c>
      <c r="E3390" t="s">
        <v>16</v>
      </c>
      <c r="F3390" t="e">
        <f>VLOOKUP(A3390&amp;B3390&amp;C3390&amp;D3390&amp;E3390,average_median_rates_2_aptFINAL!A:P,16,FALSE)</f>
        <v>#N/A</v>
      </c>
      <c r="G3390">
        <f>VLOOKUP(A3390&amp;B3390&amp;C3390&amp;3&amp;E3390,average_median_rates_2_aptFINAL!A:P,16,FALSE)</f>
        <v>2404</v>
      </c>
      <c r="H3390">
        <f>IF(D3390&lt;=3,VLOOKUP(A3390&amp;D3390,[1]ratio_condo_family!$A:$F,6,FALSE),0)</f>
        <v>0</v>
      </c>
      <c r="I3390">
        <f>VLOOKUP(A3390&amp;3,[1]ratio_condo_family!$A:$F,6,FALSE)</f>
        <v>1.3664127249039721</v>
      </c>
      <c r="J3390">
        <f>VLOOKUP(A3390,[1]ratio_family_bedrooms!$A:$K,9,FALSE)</f>
        <v>1.0588235294117647</v>
      </c>
      <c r="K3390">
        <f>VLOOKUP(A3390,[1]ratio_family_bedrooms!$A:$K,10,FALSE)</f>
        <v>1.2222222222222221</v>
      </c>
      <c r="L3390">
        <f>VLOOKUP(A3390,[1]ratio_family_bedrooms!$A:$K,11,FALSE)</f>
        <v>1.5000000000000002</v>
      </c>
      <c r="M3390">
        <f t="shared" si="52"/>
        <v>3478.083025414393</v>
      </c>
    </row>
    <row r="3391" spans="1:13" x14ac:dyDescent="0.2">
      <c r="A3391">
        <v>2012</v>
      </c>
      <c r="B3391">
        <v>10</v>
      </c>
      <c r="C3391" t="s">
        <v>59</v>
      </c>
      <c r="D3391">
        <v>4</v>
      </c>
      <c r="E3391" t="s">
        <v>17</v>
      </c>
      <c r="F3391" t="e">
        <f>VLOOKUP(A3391&amp;B3391&amp;C3391&amp;D3391&amp;E3391,average_median_rates_2_aptFINAL!A:P,16,FALSE)</f>
        <v>#N/A</v>
      </c>
      <c r="G3391">
        <f>VLOOKUP(A3391&amp;B3391&amp;C3391&amp;3&amp;E3391,average_median_rates_2_aptFINAL!A:P,16,FALSE)</f>
        <v>2535</v>
      </c>
      <c r="H3391">
        <f>IF(D3391&lt;=3,VLOOKUP(A3391&amp;D3391,[1]ratio_condo_family!$A:$F,6,FALSE),0)</f>
        <v>0</v>
      </c>
      <c r="I3391">
        <f>VLOOKUP(A3391&amp;3,[1]ratio_condo_family!$A:$F,6,FALSE)</f>
        <v>1.3664127249039721</v>
      </c>
      <c r="J3391">
        <f>VLOOKUP(A3391,[1]ratio_family_bedrooms!$A:$K,9,FALSE)</f>
        <v>1.0588235294117647</v>
      </c>
      <c r="K3391">
        <f>VLOOKUP(A3391,[1]ratio_family_bedrooms!$A:$K,10,FALSE)</f>
        <v>1.2222222222222221</v>
      </c>
      <c r="L3391">
        <f>VLOOKUP(A3391,[1]ratio_family_bedrooms!$A:$K,11,FALSE)</f>
        <v>1.5000000000000002</v>
      </c>
      <c r="M3391">
        <f t="shared" si="52"/>
        <v>3667.6125080804854</v>
      </c>
    </row>
    <row r="3392" spans="1:13" x14ac:dyDescent="0.2">
      <c r="A3392">
        <v>2012</v>
      </c>
      <c r="B3392">
        <v>10</v>
      </c>
      <c r="C3392" t="s">
        <v>59</v>
      </c>
      <c r="D3392">
        <v>4</v>
      </c>
      <c r="E3392" t="s">
        <v>19</v>
      </c>
      <c r="F3392" t="e">
        <f>VLOOKUP(A3392&amp;B3392&amp;C3392&amp;D3392&amp;E3392,average_median_rates_2_aptFINAL!A:P,16,FALSE)</f>
        <v>#N/A</v>
      </c>
      <c r="G3392">
        <f>VLOOKUP(A3392&amp;B3392&amp;C3392&amp;3&amp;E3392,average_median_rates_2_aptFINAL!A:P,16,FALSE)</f>
        <v>2040</v>
      </c>
      <c r="H3392">
        <f>IF(D3392&lt;=3,VLOOKUP(A3392&amp;D3392,[1]ratio_condo_family!$A:$F,6,FALSE),0)</f>
        <v>0</v>
      </c>
      <c r="I3392">
        <f>VLOOKUP(A3392&amp;3,[1]ratio_condo_family!$A:$F,6,FALSE)</f>
        <v>1.3664127249039721</v>
      </c>
      <c r="J3392">
        <f>VLOOKUP(A3392,[1]ratio_family_bedrooms!$A:$K,9,FALSE)</f>
        <v>1.0588235294117647</v>
      </c>
      <c r="K3392">
        <f>VLOOKUP(A3392,[1]ratio_family_bedrooms!$A:$K,10,FALSE)</f>
        <v>1.2222222222222221</v>
      </c>
      <c r="L3392">
        <f>VLOOKUP(A3392,[1]ratio_family_bedrooms!$A:$K,11,FALSE)</f>
        <v>1.5000000000000002</v>
      </c>
      <c r="M3392">
        <f t="shared" si="52"/>
        <v>2951.4514857925801</v>
      </c>
    </row>
    <row r="3393" spans="1:13" x14ac:dyDescent="0.2">
      <c r="A3393">
        <v>2012</v>
      </c>
      <c r="B3393">
        <v>10</v>
      </c>
      <c r="C3393" t="s">
        <v>59</v>
      </c>
      <c r="D3393">
        <v>4</v>
      </c>
      <c r="E3393" t="s">
        <v>20</v>
      </c>
      <c r="F3393" t="e">
        <f>VLOOKUP(A3393&amp;B3393&amp;C3393&amp;D3393&amp;E3393,average_median_rates_2_aptFINAL!A:P,16,FALSE)</f>
        <v>#N/A</v>
      </c>
      <c r="G3393">
        <f>VLOOKUP(A3393&amp;B3393&amp;C3393&amp;3&amp;E3393,average_median_rates_2_aptFINAL!A:P,16,FALSE)</f>
        <v>2258.4093951563782</v>
      </c>
      <c r="H3393">
        <f>IF(D3393&lt;=3,VLOOKUP(A3393&amp;D3393,[1]ratio_condo_family!$A:$F,6,FALSE),0)</f>
        <v>0</v>
      </c>
      <c r="I3393">
        <f>VLOOKUP(A3393&amp;3,[1]ratio_condo_family!$A:$F,6,FALSE)</f>
        <v>1.3664127249039721</v>
      </c>
      <c r="J3393">
        <f>VLOOKUP(A3393,[1]ratio_family_bedrooms!$A:$K,9,FALSE)</f>
        <v>1.0588235294117647</v>
      </c>
      <c r="K3393">
        <f>VLOOKUP(A3393,[1]ratio_family_bedrooms!$A:$K,10,FALSE)</f>
        <v>1.2222222222222221</v>
      </c>
      <c r="L3393">
        <f>VLOOKUP(A3393,[1]ratio_family_bedrooms!$A:$K,11,FALSE)</f>
        <v>1.5000000000000002</v>
      </c>
      <c r="M3393">
        <f t="shared" si="52"/>
        <v>3267.4440023834381</v>
      </c>
    </row>
    <row r="3394" spans="1:13" x14ac:dyDescent="0.2">
      <c r="A3394">
        <v>2012</v>
      </c>
      <c r="B3394">
        <v>10</v>
      </c>
      <c r="C3394" t="s">
        <v>59</v>
      </c>
      <c r="D3394">
        <v>4</v>
      </c>
      <c r="E3394" t="s">
        <v>21</v>
      </c>
      <c r="F3394" t="e">
        <f>VLOOKUP(A3394&amp;B3394&amp;C3394&amp;D3394&amp;E3394,average_median_rates_2_aptFINAL!A:P,16,FALSE)</f>
        <v>#N/A</v>
      </c>
      <c r="G3394">
        <f>VLOOKUP(A3394&amp;B3394&amp;C3394&amp;3&amp;E3394,average_median_rates_2_aptFINAL!A:P,16,FALSE)</f>
        <v>2515</v>
      </c>
      <c r="H3394">
        <f>IF(D3394&lt;=3,VLOOKUP(A3394&amp;D3394,[1]ratio_condo_family!$A:$F,6,FALSE),0)</f>
        <v>0</v>
      </c>
      <c r="I3394">
        <f>VLOOKUP(A3394&amp;3,[1]ratio_condo_family!$A:$F,6,FALSE)</f>
        <v>1.3664127249039721</v>
      </c>
      <c r="J3394">
        <f>VLOOKUP(A3394,[1]ratio_family_bedrooms!$A:$K,9,FALSE)</f>
        <v>1.0588235294117647</v>
      </c>
      <c r="K3394">
        <f>VLOOKUP(A3394,[1]ratio_family_bedrooms!$A:$K,10,FALSE)</f>
        <v>1.2222222222222221</v>
      </c>
      <c r="L3394">
        <f>VLOOKUP(A3394,[1]ratio_family_bedrooms!$A:$K,11,FALSE)</f>
        <v>1.5000000000000002</v>
      </c>
      <c r="M3394">
        <f t="shared" si="52"/>
        <v>3638.676709200166</v>
      </c>
    </row>
    <row r="3395" spans="1:13" x14ac:dyDescent="0.2">
      <c r="A3395">
        <v>2012</v>
      </c>
      <c r="B3395">
        <v>10</v>
      </c>
      <c r="C3395" t="s">
        <v>59</v>
      </c>
      <c r="D3395">
        <v>4</v>
      </c>
      <c r="E3395" t="s">
        <v>23</v>
      </c>
      <c r="F3395" t="e">
        <f>VLOOKUP(A3395&amp;B3395&amp;C3395&amp;D3395&amp;E3395,average_median_rates_2_aptFINAL!A:P,16,FALSE)</f>
        <v>#N/A</v>
      </c>
      <c r="G3395">
        <f>VLOOKUP(A3395&amp;B3395&amp;C3395&amp;3&amp;E3395,average_median_rates_2_aptFINAL!A:P,16,FALSE)</f>
        <v>1244</v>
      </c>
      <c r="H3395">
        <f>IF(D3395&lt;=3,VLOOKUP(A3395&amp;D3395,[1]ratio_condo_family!$A:$F,6,FALSE),0)</f>
        <v>0</v>
      </c>
      <c r="I3395">
        <f>VLOOKUP(A3395&amp;3,[1]ratio_condo_family!$A:$F,6,FALSE)</f>
        <v>1.3664127249039721</v>
      </c>
      <c r="J3395">
        <f>VLOOKUP(A3395,[1]ratio_family_bedrooms!$A:$K,9,FALSE)</f>
        <v>1.0588235294117647</v>
      </c>
      <c r="K3395">
        <f>VLOOKUP(A3395,[1]ratio_family_bedrooms!$A:$K,10,FALSE)</f>
        <v>1.2222222222222221</v>
      </c>
      <c r="L3395">
        <f>VLOOKUP(A3395,[1]ratio_family_bedrooms!$A:$K,11,FALSE)</f>
        <v>1.5000000000000002</v>
      </c>
      <c r="M3395">
        <f t="shared" ref="M3395:M3458" si="53">IF(D3395&lt;=3,F3395*H3395,IF(D3395=4,G3395*I3395*J3395,IF(D3395=5,G3395*I3395*J3395*K3395,IF(D3395=6,G3395*I3395*J3395*K3395*L3395,0))))</f>
        <v>1799.8066903558672</v>
      </c>
    </row>
    <row r="3396" spans="1:13" x14ac:dyDescent="0.2">
      <c r="A3396">
        <v>2012</v>
      </c>
      <c r="B3396">
        <v>10</v>
      </c>
      <c r="C3396" t="s">
        <v>59</v>
      </c>
      <c r="D3396">
        <v>4</v>
      </c>
      <c r="E3396" t="s">
        <v>24</v>
      </c>
      <c r="F3396" t="e">
        <f>VLOOKUP(A3396&amp;B3396&amp;C3396&amp;D3396&amp;E3396,average_median_rates_2_aptFINAL!A:P,16,FALSE)</f>
        <v>#N/A</v>
      </c>
      <c r="G3396">
        <f>VLOOKUP(A3396&amp;B3396&amp;C3396&amp;3&amp;E3396,average_median_rates_2_aptFINAL!A:P,16,FALSE)</f>
        <v>1574</v>
      </c>
      <c r="H3396">
        <f>IF(D3396&lt;=3,VLOOKUP(A3396&amp;D3396,[1]ratio_condo_family!$A:$F,6,FALSE),0)</f>
        <v>0</v>
      </c>
      <c r="I3396">
        <f>VLOOKUP(A3396&amp;3,[1]ratio_condo_family!$A:$F,6,FALSE)</f>
        <v>1.3664127249039721</v>
      </c>
      <c r="J3396">
        <f>VLOOKUP(A3396,[1]ratio_family_bedrooms!$A:$K,9,FALSE)</f>
        <v>1.0588235294117647</v>
      </c>
      <c r="K3396">
        <f>VLOOKUP(A3396,[1]ratio_family_bedrooms!$A:$K,10,FALSE)</f>
        <v>1.2222222222222221</v>
      </c>
      <c r="L3396">
        <f>VLOOKUP(A3396,[1]ratio_family_bedrooms!$A:$K,11,FALSE)</f>
        <v>1.5000000000000002</v>
      </c>
      <c r="M3396">
        <f t="shared" si="53"/>
        <v>2277.2473718811375</v>
      </c>
    </row>
    <row r="3397" spans="1:13" x14ac:dyDescent="0.2">
      <c r="A3397">
        <v>2012</v>
      </c>
      <c r="B3397">
        <v>10</v>
      </c>
      <c r="C3397" t="s">
        <v>59</v>
      </c>
      <c r="D3397">
        <v>4</v>
      </c>
      <c r="E3397" t="s">
        <v>25</v>
      </c>
      <c r="F3397" t="e">
        <f>VLOOKUP(A3397&amp;B3397&amp;C3397&amp;D3397&amp;E3397,average_median_rates_2_aptFINAL!A:P,16,FALSE)</f>
        <v>#N/A</v>
      </c>
      <c r="G3397">
        <f>VLOOKUP(A3397&amp;B3397&amp;C3397&amp;3&amp;E3397,average_median_rates_2_aptFINAL!A:P,16,FALSE)</f>
        <v>1241</v>
      </c>
      <c r="H3397">
        <f>IF(D3397&lt;=3,VLOOKUP(A3397&amp;D3397,[1]ratio_condo_family!$A:$F,6,FALSE),0)</f>
        <v>0</v>
      </c>
      <c r="I3397">
        <f>VLOOKUP(A3397&amp;3,[1]ratio_condo_family!$A:$F,6,FALSE)</f>
        <v>1.3664127249039721</v>
      </c>
      <c r="J3397">
        <f>VLOOKUP(A3397,[1]ratio_family_bedrooms!$A:$K,9,FALSE)</f>
        <v>1.0588235294117647</v>
      </c>
      <c r="K3397">
        <f>VLOOKUP(A3397,[1]ratio_family_bedrooms!$A:$K,10,FALSE)</f>
        <v>1.2222222222222221</v>
      </c>
      <c r="L3397">
        <f>VLOOKUP(A3397,[1]ratio_family_bedrooms!$A:$K,11,FALSE)</f>
        <v>1.5000000000000002</v>
      </c>
      <c r="M3397">
        <f t="shared" si="53"/>
        <v>1795.4663205238194</v>
      </c>
    </row>
    <row r="3398" spans="1:13" x14ac:dyDescent="0.2">
      <c r="A3398">
        <v>2012</v>
      </c>
      <c r="B3398">
        <v>10</v>
      </c>
      <c r="C3398" t="s">
        <v>59</v>
      </c>
      <c r="D3398">
        <v>4</v>
      </c>
      <c r="E3398" t="s">
        <v>26</v>
      </c>
      <c r="F3398" t="e">
        <f>VLOOKUP(A3398&amp;B3398&amp;C3398&amp;D3398&amp;E3398,average_median_rates_2_aptFINAL!A:P,16,FALSE)</f>
        <v>#N/A</v>
      </c>
      <c r="G3398">
        <f>VLOOKUP(A3398&amp;B3398&amp;C3398&amp;3&amp;E3398,average_median_rates_2_aptFINAL!A:P,16,FALSE)</f>
        <v>1166</v>
      </c>
      <c r="H3398">
        <f>IF(D3398&lt;=3,VLOOKUP(A3398&amp;D3398,[1]ratio_condo_family!$A:$F,6,FALSE),0)</f>
        <v>0</v>
      </c>
      <c r="I3398">
        <f>VLOOKUP(A3398&amp;3,[1]ratio_condo_family!$A:$F,6,FALSE)</f>
        <v>1.3664127249039721</v>
      </c>
      <c r="J3398">
        <f>VLOOKUP(A3398,[1]ratio_family_bedrooms!$A:$K,9,FALSE)</f>
        <v>1.0588235294117647</v>
      </c>
      <c r="K3398">
        <f>VLOOKUP(A3398,[1]ratio_family_bedrooms!$A:$K,10,FALSE)</f>
        <v>1.2222222222222221</v>
      </c>
      <c r="L3398">
        <f>VLOOKUP(A3398,[1]ratio_family_bedrooms!$A:$K,11,FALSE)</f>
        <v>1.5000000000000002</v>
      </c>
      <c r="M3398">
        <f t="shared" si="53"/>
        <v>1686.9570747226214</v>
      </c>
    </row>
    <row r="3399" spans="1:13" x14ac:dyDescent="0.2">
      <c r="A3399">
        <v>2012</v>
      </c>
      <c r="B3399">
        <v>10</v>
      </c>
      <c r="C3399" t="s">
        <v>59</v>
      </c>
      <c r="D3399">
        <v>4</v>
      </c>
      <c r="E3399" t="s">
        <v>27</v>
      </c>
      <c r="F3399" t="e">
        <f>VLOOKUP(A3399&amp;B3399&amp;C3399&amp;D3399&amp;E3399,average_median_rates_2_aptFINAL!A:P,16,FALSE)</f>
        <v>#N/A</v>
      </c>
      <c r="G3399">
        <f>VLOOKUP(A3399&amp;B3399&amp;C3399&amp;3&amp;E3399,average_median_rates_2_aptFINAL!A:P,16,FALSE)</f>
        <v>2195</v>
      </c>
      <c r="H3399">
        <f>IF(D3399&lt;=3,VLOOKUP(A3399&amp;D3399,[1]ratio_condo_family!$A:$F,6,FALSE),0)</f>
        <v>0</v>
      </c>
      <c r="I3399">
        <f>VLOOKUP(A3399&amp;3,[1]ratio_condo_family!$A:$F,6,FALSE)</f>
        <v>1.3664127249039721</v>
      </c>
      <c r="J3399">
        <f>VLOOKUP(A3399,[1]ratio_family_bedrooms!$A:$K,9,FALSE)</f>
        <v>1.0588235294117647</v>
      </c>
      <c r="K3399">
        <f>VLOOKUP(A3399,[1]ratio_family_bedrooms!$A:$K,10,FALSE)</f>
        <v>1.2222222222222221</v>
      </c>
      <c r="L3399">
        <f>VLOOKUP(A3399,[1]ratio_family_bedrooms!$A:$K,11,FALSE)</f>
        <v>1.5000000000000002</v>
      </c>
      <c r="M3399">
        <f t="shared" si="53"/>
        <v>3175.7039271150552</v>
      </c>
    </row>
    <row r="3400" spans="1:13" x14ac:dyDescent="0.2">
      <c r="A3400">
        <v>2012</v>
      </c>
      <c r="B3400">
        <v>10</v>
      </c>
      <c r="C3400" t="s">
        <v>59</v>
      </c>
      <c r="D3400">
        <v>4</v>
      </c>
      <c r="E3400" t="s">
        <v>28</v>
      </c>
      <c r="F3400" t="e">
        <f>VLOOKUP(A3400&amp;B3400&amp;C3400&amp;D3400&amp;E3400,average_median_rates_2_aptFINAL!A:P,16,FALSE)</f>
        <v>#N/A</v>
      </c>
      <c r="G3400">
        <f>VLOOKUP(A3400&amp;B3400&amp;C3400&amp;3&amp;E3400,average_median_rates_2_aptFINAL!A:P,16,FALSE)</f>
        <v>1452</v>
      </c>
      <c r="H3400">
        <f>IF(D3400&lt;=3,VLOOKUP(A3400&amp;D3400,[1]ratio_condo_family!$A:$F,6,FALSE),0)</f>
        <v>0</v>
      </c>
      <c r="I3400">
        <f>VLOOKUP(A3400&amp;3,[1]ratio_condo_family!$A:$F,6,FALSE)</f>
        <v>1.3664127249039721</v>
      </c>
      <c r="J3400">
        <f>VLOOKUP(A3400,[1]ratio_family_bedrooms!$A:$K,9,FALSE)</f>
        <v>1.0588235294117647</v>
      </c>
      <c r="K3400">
        <f>VLOOKUP(A3400,[1]ratio_family_bedrooms!$A:$K,10,FALSE)</f>
        <v>1.2222222222222221</v>
      </c>
      <c r="L3400">
        <f>VLOOKUP(A3400,[1]ratio_family_bedrooms!$A:$K,11,FALSE)</f>
        <v>1.5000000000000002</v>
      </c>
      <c r="M3400">
        <f t="shared" si="53"/>
        <v>2100.7389987111892</v>
      </c>
    </row>
    <row r="3401" spans="1:13" x14ac:dyDescent="0.2">
      <c r="A3401">
        <v>2012</v>
      </c>
      <c r="B3401">
        <v>10</v>
      </c>
      <c r="C3401" t="s">
        <v>59</v>
      </c>
      <c r="D3401">
        <v>4</v>
      </c>
      <c r="E3401" t="s">
        <v>29</v>
      </c>
      <c r="F3401" t="e">
        <f>VLOOKUP(A3401&amp;B3401&amp;C3401&amp;D3401&amp;E3401,average_median_rates_2_aptFINAL!A:P,16,FALSE)</f>
        <v>#N/A</v>
      </c>
      <c r="G3401">
        <f>VLOOKUP(A3401&amp;B3401&amp;C3401&amp;3&amp;E3401,average_median_rates_2_aptFINAL!A:P,16,FALSE)</f>
        <v>1164</v>
      </c>
      <c r="H3401">
        <f>IF(D3401&lt;=3,VLOOKUP(A3401&amp;D3401,[1]ratio_condo_family!$A:$F,6,FALSE),0)</f>
        <v>0</v>
      </c>
      <c r="I3401">
        <f>VLOOKUP(A3401&amp;3,[1]ratio_condo_family!$A:$F,6,FALSE)</f>
        <v>1.3664127249039721</v>
      </c>
      <c r="J3401">
        <f>VLOOKUP(A3401,[1]ratio_family_bedrooms!$A:$K,9,FALSE)</f>
        <v>1.0588235294117647</v>
      </c>
      <c r="K3401">
        <f>VLOOKUP(A3401,[1]ratio_family_bedrooms!$A:$K,10,FALSE)</f>
        <v>1.2222222222222221</v>
      </c>
      <c r="L3401">
        <f>VLOOKUP(A3401,[1]ratio_family_bedrooms!$A:$K,11,FALSE)</f>
        <v>1.5000000000000002</v>
      </c>
      <c r="M3401">
        <f t="shared" si="53"/>
        <v>1684.0634948345896</v>
      </c>
    </row>
    <row r="3402" spans="1:13" x14ac:dyDescent="0.2">
      <c r="A3402">
        <v>2012</v>
      </c>
      <c r="B3402">
        <v>10</v>
      </c>
      <c r="C3402" t="s">
        <v>59</v>
      </c>
      <c r="D3402">
        <v>4</v>
      </c>
      <c r="E3402" t="s">
        <v>31</v>
      </c>
      <c r="F3402" t="e">
        <f>VLOOKUP(A3402&amp;B3402&amp;C3402&amp;D3402&amp;E3402,average_median_rates_2_aptFINAL!A:P,16,FALSE)</f>
        <v>#N/A</v>
      </c>
      <c r="G3402">
        <f>VLOOKUP(A3402&amp;B3402&amp;C3402&amp;3&amp;E3402,average_median_rates_2_aptFINAL!A:P,16,FALSE)</f>
        <v>1351</v>
      </c>
      <c r="H3402">
        <f>IF(D3402&lt;=3,VLOOKUP(A3402&amp;D3402,[1]ratio_condo_family!$A:$F,6,FALSE),0)</f>
        <v>0</v>
      </c>
      <c r="I3402">
        <f>VLOOKUP(A3402&amp;3,[1]ratio_condo_family!$A:$F,6,FALSE)</f>
        <v>1.3664127249039721</v>
      </c>
      <c r="J3402">
        <f>VLOOKUP(A3402,[1]ratio_family_bedrooms!$A:$K,9,FALSE)</f>
        <v>1.0588235294117647</v>
      </c>
      <c r="K3402">
        <f>VLOOKUP(A3402,[1]ratio_family_bedrooms!$A:$K,10,FALSE)</f>
        <v>1.2222222222222221</v>
      </c>
      <c r="L3402">
        <f>VLOOKUP(A3402,[1]ratio_family_bedrooms!$A:$K,11,FALSE)</f>
        <v>1.5000000000000002</v>
      </c>
      <c r="M3402">
        <f t="shared" si="53"/>
        <v>1954.6132143655761</v>
      </c>
    </row>
    <row r="3403" spans="1:13" x14ac:dyDescent="0.2">
      <c r="A3403">
        <v>2012</v>
      </c>
      <c r="B3403">
        <v>10</v>
      </c>
      <c r="C3403" t="s">
        <v>59</v>
      </c>
      <c r="D3403">
        <v>4</v>
      </c>
      <c r="E3403" t="s">
        <v>32</v>
      </c>
      <c r="F3403" t="e">
        <f>VLOOKUP(A3403&amp;B3403&amp;C3403&amp;D3403&amp;E3403,average_median_rates_2_aptFINAL!A:P,16,FALSE)</f>
        <v>#N/A</v>
      </c>
      <c r="G3403">
        <f>VLOOKUP(A3403&amp;B3403&amp;C3403&amp;3&amp;E3403,average_median_rates_2_aptFINAL!A:P,16,FALSE)</f>
        <v>1301</v>
      </c>
      <c r="H3403">
        <f>IF(D3403&lt;=3,VLOOKUP(A3403&amp;D3403,[1]ratio_condo_family!$A:$F,6,FALSE),0)</f>
        <v>0</v>
      </c>
      <c r="I3403">
        <f>VLOOKUP(A3403&amp;3,[1]ratio_condo_family!$A:$F,6,FALSE)</f>
        <v>1.3664127249039721</v>
      </c>
      <c r="J3403">
        <f>VLOOKUP(A3403,[1]ratio_family_bedrooms!$A:$K,9,FALSE)</f>
        <v>1.0588235294117647</v>
      </c>
      <c r="K3403">
        <f>VLOOKUP(A3403,[1]ratio_family_bedrooms!$A:$K,10,FALSE)</f>
        <v>1.2222222222222221</v>
      </c>
      <c r="L3403">
        <f>VLOOKUP(A3403,[1]ratio_family_bedrooms!$A:$K,11,FALSE)</f>
        <v>1.5000000000000002</v>
      </c>
      <c r="M3403">
        <f t="shared" si="53"/>
        <v>1882.2737171647777</v>
      </c>
    </row>
    <row r="3404" spans="1:13" x14ac:dyDescent="0.2">
      <c r="A3404">
        <v>2012</v>
      </c>
      <c r="B3404">
        <v>10</v>
      </c>
      <c r="C3404" t="s">
        <v>59</v>
      </c>
      <c r="D3404">
        <v>4</v>
      </c>
      <c r="E3404" t="s">
        <v>33</v>
      </c>
      <c r="F3404" t="e">
        <f>VLOOKUP(A3404&amp;B3404&amp;C3404&amp;D3404&amp;E3404,average_median_rates_2_aptFINAL!A:P,16,FALSE)</f>
        <v>#N/A</v>
      </c>
      <c r="G3404">
        <f>VLOOKUP(A3404&amp;B3404&amp;C3404&amp;3&amp;E3404,average_median_rates_2_aptFINAL!A:P,16,FALSE)</f>
        <v>1970.4515029816248</v>
      </c>
      <c r="H3404">
        <f>IF(D3404&lt;=3,VLOOKUP(A3404&amp;D3404,[1]ratio_condo_family!$A:$F,6,FALSE),0)</f>
        <v>0</v>
      </c>
      <c r="I3404">
        <f>VLOOKUP(A3404&amp;3,[1]ratio_condo_family!$A:$F,6,FALSE)</f>
        <v>1.3664127249039721</v>
      </c>
      <c r="J3404">
        <f>VLOOKUP(A3404,[1]ratio_family_bedrooms!$A:$K,9,FALSE)</f>
        <v>1.0588235294117647</v>
      </c>
      <c r="K3404">
        <f>VLOOKUP(A3404,[1]ratio_family_bedrooms!$A:$K,10,FALSE)</f>
        <v>1.2222222222222221</v>
      </c>
      <c r="L3404">
        <f>VLOOKUP(A3404,[1]ratio_family_bedrooms!$A:$K,11,FALSE)</f>
        <v>1.5000000000000002</v>
      </c>
      <c r="M3404">
        <f t="shared" si="53"/>
        <v>2850.8294196849702</v>
      </c>
    </row>
    <row r="3405" spans="1:13" x14ac:dyDescent="0.2">
      <c r="A3405">
        <v>2012</v>
      </c>
      <c r="B3405">
        <v>10</v>
      </c>
      <c r="C3405" t="s">
        <v>59</v>
      </c>
      <c r="D3405">
        <v>4</v>
      </c>
      <c r="E3405" t="s">
        <v>34</v>
      </c>
      <c r="F3405" t="e">
        <f>VLOOKUP(A3405&amp;B3405&amp;C3405&amp;D3405&amp;E3405,average_median_rates_2_aptFINAL!A:P,16,FALSE)</f>
        <v>#N/A</v>
      </c>
      <c r="G3405">
        <f>VLOOKUP(A3405&amp;B3405&amp;C3405&amp;3&amp;E3405,average_median_rates_2_aptFINAL!A:P,16,FALSE)</f>
        <v>1445</v>
      </c>
      <c r="H3405">
        <f>IF(D3405&lt;=3,VLOOKUP(A3405&amp;D3405,[1]ratio_condo_family!$A:$F,6,FALSE),0)</f>
        <v>0</v>
      </c>
      <c r="I3405">
        <f>VLOOKUP(A3405&amp;3,[1]ratio_condo_family!$A:$F,6,FALSE)</f>
        <v>1.3664127249039721</v>
      </c>
      <c r="J3405">
        <f>VLOOKUP(A3405,[1]ratio_family_bedrooms!$A:$K,9,FALSE)</f>
        <v>1.0588235294117647</v>
      </c>
      <c r="K3405">
        <f>VLOOKUP(A3405,[1]ratio_family_bedrooms!$A:$K,10,FALSE)</f>
        <v>1.2222222222222221</v>
      </c>
      <c r="L3405">
        <f>VLOOKUP(A3405,[1]ratio_family_bedrooms!$A:$K,11,FALSE)</f>
        <v>1.5000000000000002</v>
      </c>
      <c r="M3405">
        <f t="shared" si="53"/>
        <v>2090.6114691030775</v>
      </c>
    </row>
    <row r="3406" spans="1:13" x14ac:dyDescent="0.2">
      <c r="A3406">
        <v>2012</v>
      </c>
      <c r="B3406">
        <v>10</v>
      </c>
      <c r="C3406" t="s">
        <v>59</v>
      </c>
      <c r="D3406">
        <v>4</v>
      </c>
      <c r="E3406" t="s">
        <v>35</v>
      </c>
      <c r="F3406" t="e">
        <f>VLOOKUP(A3406&amp;B3406&amp;C3406&amp;D3406&amp;E3406,average_median_rates_2_aptFINAL!A:P,16,FALSE)</f>
        <v>#N/A</v>
      </c>
      <c r="G3406">
        <f>VLOOKUP(A3406&amp;B3406&amp;C3406&amp;3&amp;E3406,average_median_rates_2_aptFINAL!A:P,16,FALSE)</f>
        <v>2855</v>
      </c>
      <c r="H3406">
        <f>IF(D3406&lt;=3,VLOOKUP(A3406&amp;D3406,[1]ratio_condo_family!$A:$F,6,FALSE),0)</f>
        <v>0</v>
      </c>
      <c r="I3406">
        <f>VLOOKUP(A3406&amp;3,[1]ratio_condo_family!$A:$F,6,FALSE)</f>
        <v>1.3664127249039721</v>
      </c>
      <c r="J3406">
        <f>VLOOKUP(A3406,[1]ratio_family_bedrooms!$A:$K,9,FALSE)</f>
        <v>1.0588235294117647</v>
      </c>
      <c r="K3406">
        <f>VLOOKUP(A3406,[1]ratio_family_bedrooms!$A:$K,10,FALSE)</f>
        <v>1.2222222222222221</v>
      </c>
      <c r="L3406">
        <f>VLOOKUP(A3406,[1]ratio_family_bedrooms!$A:$K,11,FALSE)</f>
        <v>1.5000000000000002</v>
      </c>
      <c r="M3406">
        <f t="shared" si="53"/>
        <v>4130.5852901655962</v>
      </c>
    </row>
    <row r="3407" spans="1:13" x14ac:dyDescent="0.2">
      <c r="A3407">
        <v>2012</v>
      </c>
      <c r="B3407">
        <v>10</v>
      </c>
      <c r="C3407" t="s">
        <v>59</v>
      </c>
      <c r="D3407">
        <v>4</v>
      </c>
      <c r="E3407" t="s">
        <v>36</v>
      </c>
      <c r="F3407" t="e">
        <f>VLOOKUP(A3407&amp;B3407&amp;C3407&amp;D3407&amp;E3407,average_median_rates_2_aptFINAL!A:P,16,FALSE)</f>
        <v>#N/A</v>
      </c>
      <c r="G3407">
        <f>VLOOKUP(A3407&amp;B3407&amp;C3407&amp;3&amp;E3407,average_median_rates_2_aptFINAL!A:P,16,FALSE)</f>
        <v>1337</v>
      </c>
      <c r="H3407">
        <f>IF(D3407&lt;=3,VLOOKUP(A3407&amp;D3407,[1]ratio_condo_family!$A:$F,6,FALSE),0)</f>
        <v>0</v>
      </c>
      <c r="I3407">
        <f>VLOOKUP(A3407&amp;3,[1]ratio_condo_family!$A:$F,6,FALSE)</f>
        <v>1.3664127249039721</v>
      </c>
      <c r="J3407">
        <f>VLOOKUP(A3407,[1]ratio_family_bedrooms!$A:$K,9,FALSE)</f>
        <v>1.0588235294117647</v>
      </c>
      <c r="K3407">
        <f>VLOOKUP(A3407,[1]ratio_family_bedrooms!$A:$K,10,FALSE)</f>
        <v>1.2222222222222221</v>
      </c>
      <c r="L3407">
        <f>VLOOKUP(A3407,[1]ratio_family_bedrooms!$A:$K,11,FALSE)</f>
        <v>1.5000000000000002</v>
      </c>
      <c r="M3407">
        <f t="shared" si="53"/>
        <v>1934.3581551493526</v>
      </c>
    </row>
    <row r="3408" spans="1:13" x14ac:dyDescent="0.2">
      <c r="A3408">
        <v>2012</v>
      </c>
      <c r="B3408">
        <v>10</v>
      </c>
      <c r="C3408" t="s">
        <v>59</v>
      </c>
      <c r="D3408">
        <v>4</v>
      </c>
      <c r="E3408" t="s">
        <v>37</v>
      </c>
      <c r="F3408" t="e">
        <f>VLOOKUP(A3408&amp;B3408&amp;C3408&amp;D3408&amp;E3408,average_median_rates_2_aptFINAL!A:P,16,FALSE)</f>
        <v>#N/A</v>
      </c>
      <c r="G3408">
        <f>VLOOKUP(A3408&amp;B3408&amp;C3408&amp;3&amp;E3408,average_median_rates_2_aptFINAL!A:P,16,FALSE)</f>
        <v>1071</v>
      </c>
      <c r="H3408">
        <f>IF(D3408&lt;=3,VLOOKUP(A3408&amp;D3408,[1]ratio_condo_family!$A:$F,6,FALSE),0)</f>
        <v>0</v>
      </c>
      <c r="I3408">
        <f>VLOOKUP(A3408&amp;3,[1]ratio_condo_family!$A:$F,6,FALSE)</f>
        <v>1.3664127249039721</v>
      </c>
      <c r="J3408">
        <f>VLOOKUP(A3408,[1]ratio_family_bedrooms!$A:$K,9,FALSE)</f>
        <v>1.0588235294117647</v>
      </c>
      <c r="K3408">
        <f>VLOOKUP(A3408,[1]ratio_family_bedrooms!$A:$K,10,FALSE)</f>
        <v>1.2222222222222221</v>
      </c>
      <c r="L3408">
        <f>VLOOKUP(A3408,[1]ratio_family_bedrooms!$A:$K,11,FALSE)</f>
        <v>1.5000000000000002</v>
      </c>
      <c r="M3408">
        <f t="shared" si="53"/>
        <v>1549.5120300411045</v>
      </c>
    </row>
    <row r="3409" spans="1:13" x14ac:dyDescent="0.2">
      <c r="A3409">
        <v>2012</v>
      </c>
      <c r="B3409">
        <v>10</v>
      </c>
      <c r="C3409" t="s">
        <v>59</v>
      </c>
      <c r="D3409">
        <v>4</v>
      </c>
      <c r="E3409" t="s">
        <v>38</v>
      </c>
      <c r="F3409" t="e">
        <f>VLOOKUP(A3409&amp;B3409&amp;C3409&amp;D3409&amp;E3409,average_median_rates_2_aptFINAL!A:P,16,FALSE)</f>
        <v>#N/A</v>
      </c>
      <c r="G3409">
        <f>VLOOKUP(A3409&amp;B3409&amp;C3409&amp;3&amp;E3409,average_median_rates_2_aptFINAL!A:P,16,FALSE)</f>
        <v>1015</v>
      </c>
      <c r="H3409">
        <f>IF(D3409&lt;=3,VLOOKUP(A3409&amp;D3409,[1]ratio_condo_family!$A:$F,6,FALSE),0)</f>
        <v>0</v>
      </c>
      <c r="I3409">
        <f>VLOOKUP(A3409&amp;3,[1]ratio_condo_family!$A:$F,6,FALSE)</f>
        <v>1.3664127249039721</v>
      </c>
      <c r="J3409">
        <f>VLOOKUP(A3409,[1]ratio_family_bedrooms!$A:$K,9,FALSE)</f>
        <v>1.0588235294117647</v>
      </c>
      <c r="K3409">
        <f>VLOOKUP(A3409,[1]ratio_family_bedrooms!$A:$K,10,FALSE)</f>
        <v>1.2222222222222221</v>
      </c>
      <c r="L3409">
        <f>VLOOKUP(A3409,[1]ratio_family_bedrooms!$A:$K,11,FALSE)</f>
        <v>1.5000000000000002</v>
      </c>
      <c r="M3409">
        <f t="shared" si="53"/>
        <v>1468.4917931762102</v>
      </c>
    </row>
    <row r="3410" spans="1:13" x14ac:dyDescent="0.2">
      <c r="A3410">
        <v>2012</v>
      </c>
      <c r="B3410">
        <v>10</v>
      </c>
      <c r="C3410" t="s">
        <v>59</v>
      </c>
      <c r="D3410">
        <v>4</v>
      </c>
      <c r="E3410" t="s">
        <v>39</v>
      </c>
      <c r="F3410" t="e">
        <f>VLOOKUP(A3410&amp;B3410&amp;C3410&amp;D3410&amp;E3410,average_median_rates_2_aptFINAL!A:P,16,FALSE)</f>
        <v>#N/A</v>
      </c>
      <c r="G3410">
        <f>VLOOKUP(A3410&amp;B3410&amp;C3410&amp;3&amp;E3410,average_median_rates_2_aptFINAL!A:P,16,FALSE)</f>
        <v>1429</v>
      </c>
      <c r="H3410">
        <f>IF(D3410&lt;=3,VLOOKUP(A3410&amp;D3410,[1]ratio_condo_family!$A:$F,6,FALSE),0)</f>
        <v>0</v>
      </c>
      <c r="I3410">
        <f>VLOOKUP(A3410&amp;3,[1]ratio_condo_family!$A:$F,6,FALSE)</f>
        <v>1.3664127249039721</v>
      </c>
      <c r="J3410">
        <f>VLOOKUP(A3410,[1]ratio_family_bedrooms!$A:$K,9,FALSE)</f>
        <v>1.0588235294117647</v>
      </c>
      <c r="K3410">
        <f>VLOOKUP(A3410,[1]ratio_family_bedrooms!$A:$K,10,FALSE)</f>
        <v>1.2222222222222221</v>
      </c>
      <c r="L3410">
        <f>VLOOKUP(A3410,[1]ratio_family_bedrooms!$A:$K,11,FALSE)</f>
        <v>1.5000000000000002</v>
      </c>
      <c r="M3410">
        <f t="shared" si="53"/>
        <v>2067.4628299988217</v>
      </c>
    </row>
    <row r="3411" spans="1:13" x14ac:dyDescent="0.2">
      <c r="A3411">
        <v>2012</v>
      </c>
      <c r="B3411">
        <v>10</v>
      </c>
      <c r="C3411" t="s">
        <v>59</v>
      </c>
      <c r="D3411">
        <v>4</v>
      </c>
      <c r="E3411" t="s">
        <v>40</v>
      </c>
      <c r="F3411" t="e">
        <f>VLOOKUP(A3411&amp;B3411&amp;C3411&amp;D3411&amp;E3411,average_median_rates_2_aptFINAL!A:P,16,FALSE)</f>
        <v>#N/A</v>
      </c>
      <c r="G3411">
        <f>VLOOKUP(A3411&amp;B3411&amp;C3411&amp;3&amp;E3411,average_median_rates_2_aptFINAL!A:P,16,FALSE)</f>
        <v>1062</v>
      </c>
      <c r="H3411">
        <f>IF(D3411&lt;=3,VLOOKUP(A3411&amp;D3411,[1]ratio_condo_family!$A:$F,6,FALSE),0)</f>
        <v>0</v>
      </c>
      <c r="I3411">
        <f>VLOOKUP(A3411&amp;3,[1]ratio_condo_family!$A:$F,6,FALSE)</f>
        <v>1.3664127249039721</v>
      </c>
      <c r="J3411">
        <f>VLOOKUP(A3411,[1]ratio_family_bedrooms!$A:$K,9,FALSE)</f>
        <v>1.0588235294117647</v>
      </c>
      <c r="K3411">
        <f>VLOOKUP(A3411,[1]ratio_family_bedrooms!$A:$K,10,FALSE)</f>
        <v>1.2222222222222221</v>
      </c>
      <c r="L3411">
        <f>VLOOKUP(A3411,[1]ratio_family_bedrooms!$A:$K,11,FALSE)</f>
        <v>1.5000000000000002</v>
      </c>
      <c r="M3411">
        <f t="shared" si="53"/>
        <v>1536.4909205449608</v>
      </c>
    </row>
    <row r="3412" spans="1:13" x14ac:dyDescent="0.2">
      <c r="A3412">
        <v>2012</v>
      </c>
      <c r="B3412">
        <v>10</v>
      </c>
      <c r="C3412" t="s">
        <v>59</v>
      </c>
      <c r="D3412">
        <v>4</v>
      </c>
      <c r="E3412" t="s">
        <v>41</v>
      </c>
      <c r="F3412" t="e">
        <f>VLOOKUP(A3412&amp;B3412&amp;C3412&amp;D3412&amp;E3412,average_median_rates_2_aptFINAL!A:P,16,FALSE)</f>
        <v>#N/A</v>
      </c>
      <c r="G3412">
        <f>VLOOKUP(A3412&amp;B3412&amp;C3412&amp;3&amp;E3412,average_median_rates_2_aptFINAL!A:P,16,FALSE)</f>
        <v>1169</v>
      </c>
      <c r="H3412">
        <f>IF(D3412&lt;=3,VLOOKUP(A3412&amp;D3412,[1]ratio_condo_family!$A:$F,6,FALSE),0)</f>
        <v>0</v>
      </c>
      <c r="I3412">
        <f>VLOOKUP(A3412&amp;3,[1]ratio_condo_family!$A:$F,6,FALSE)</f>
        <v>1.3664127249039721</v>
      </c>
      <c r="J3412">
        <f>VLOOKUP(A3412,[1]ratio_family_bedrooms!$A:$K,9,FALSE)</f>
        <v>1.0588235294117647</v>
      </c>
      <c r="K3412">
        <f>VLOOKUP(A3412,[1]ratio_family_bedrooms!$A:$K,10,FALSE)</f>
        <v>1.2222222222222221</v>
      </c>
      <c r="L3412">
        <f>VLOOKUP(A3412,[1]ratio_family_bedrooms!$A:$K,11,FALSE)</f>
        <v>1.5000000000000002</v>
      </c>
      <c r="M3412">
        <f t="shared" si="53"/>
        <v>1691.2974445546697</v>
      </c>
    </row>
    <row r="3413" spans="1:13" x14ac:dyDescent="0.2">
      <c r="A3413">
        <v>2012</v>
      </c>
      <c r="B3413">
        <v>10</v>
      </c>
      <c r="C3413" t="s">
        <v>59</v>
      </c>
      <c r="D3413">
        <v>4</v>
      </c>
      <c r="E3413" t="s">
        <v>42</v>
      </c>
      <c r="F3413" t="e">
        <f>VLOOKUP(A3413&amp;B3413&amp;C3413&amp;D3413&amp;E3413,average_median_rates_2_aptFINAL!A:P,16,FALSE)</f>
        <v>#N/A</v>
      </c>
      <c r="G3413">
        <f>VLOOKUP(A3413&amp;B3413&amp;C3413&amp;3&amp;E3413,average_median_rates_2_aptFINAL!A:P,16,FALSE)</f>
        <v>1048</v>
      </c>
      <c r="H3413">
        <f>IF(D3413&lt;=3,VLOOKUP(A3413&amp;D3413,[1]ratio_condo_family!$A:$F,6,FALSE),0)</f>
        <v>0</v>
      </c>
      <c r="I3413">
        <f>VLOOKUP(A3413&amp;3,[1]ratio_condo_family!$A:$F,6,FALSE)</f>
        <v>1.3664127249039721</v>
      </c>
      <c r="J3413">
        <f>VLOOKUP(A3413,[1]ratio_family_bedrooms!$A:$K,9,FALSE)</f>
        <v>1.0588235294117647</v>
      </c>
      <c r="K3413">
        <f>VLOOKUP(A3413,[1]ratio_family_bedrooms!$A:$K,10,FALSE)</f>
        <v>1.2222222222222221</v>
      </c>
      <c r="L3413">
        <f>VLOOKUP(A3413,[1]ratio_family_bedrooms!$A:$K,11,FALSE)</f>
        <v>1.5000000000000002</v>
      </c>
      <c r="M3413">
        <f t="shared" si="53"/>
        <v>1516.2358613287372</v>
      </c>
    </row>
    <row r="3414" spans="1:13" x14ac:dyDescent="0.2">
      <c r="A3414">
        <v>2012</v>
      </c>
      <c r="B3414">
        <v>10</v>
      </c>
      <c r="C3414" t="s">
        <v>59</v>
      </c>
      <c r="D3414">
        <v>4</v>
      </c>
      <c r="E3414" t="s">
        <v>43</v>
      </c>
      <c r="F3414" t="e">
        <f>VLOOKUP(A3414&amp;B3414&amp;C3414&amp;D3414&amp;E3414,average_median_rates_2_aptFINAL!A:P,16,FALSE)</f>
        <v>#N/A</v>
      </c>
      <c r="G3414">
        <f>VLOOKUP(A3414&amp;B3414&amp;C3414&amp;3&amp;E3414,average_median_rates_2_aptFINAL!A:P,16,FALSE)</f>
        <v>1480</v>
      </c>
      <c r="H3414">
        <f>IF(D3414&lt;=3,VLOOKUP(A3414&amp;D3414,[1]ratio_condo_family!$A:$F,6,FALSE),0)</f>
        <v>0</v>
      </c>
      <c r="I3414">
        <f>VLOOKUP(A3414&amp;3,[1]ratio_condo_family!$A:$F,6,FALSE)</f>
        <v>1.3664127249039721</v>
      </c>
      <c r="J3414">
        <f>VLOOKUP(A3414,[1]ratio_family_bedrooms!$A:$K,9,FALSE)</f>
        <v>1.0588235294117647</v>
      </c>
      <c r="K3414">
        <f>VLOOKUP(A3414,[1]ratio_family_bedrooms!$A:$K,10,FALSE)</f>
        <v>1.2222222222222221</v>
      </c>
      <c r="L3414">
        <f>VLOOKUP(A3414,[1]ratio_family_bedrooms!$A:$K,11,FALSE)</f>
        <v>1.5000000000000002</v>
      </c>
      <c r="M3414">
        <f t="shared" si="53"/>
        <v>2141.2491171436363</v>
      </c>
    </row>
    <row r="3415" spans="1:13" x14ac:dyDescent="0.2">
      <c r="A3415">
        <v>2012</v>
      </c>
      <c r="B3415">
        <v>10</v>
      </c>
      <c r="C3415" t="s">
        <v>59</v>
      </c>
      <c r="D3415">
        <v>4</v>
      </c>
      <c r="E3415" t="s">
        <v>60</v>
      </c>
      <c r="F3415" t="e">
        <f>VLOOKUP(A3415&amp;B3415&amp;C3415&amp;D3415&amp;E3415,average_median_rates_2_aptFINAL!A:P,16,FALSE)</f>
        <v>#N/A</v>
      </c>
      <c r="G3415">
        <f>VLOOKUP(A3415&amp;B3415&amp;C3415&amp;3&amp;E3415,average_median_rates_2_aptFINAL!A:P,16,FALSE)</f>
        <v>1438</v>
      </c>
      <c r="H3415">
        <f>IF(D3415&lt;=3,VLOOKUP(A3415&amp;D3415,[1]ratio_condo_family!$A:$F,6,FALSE),0)</f>
        <v>0</v>
      </c>
      <c r="I3415">
        <f>VLOOKUP(A3415&amp;3,[1]ratio_condo_family!$A:$F,6,FALSE)</f>
        <v>1.3664127249039721</v>
      </c>
      <c r="J3415">
        <f>VLOOKUP(A3415,[1]ratio_family_bedrooms!$A:$K,9,FALSE)</f>
        <v>1.0588235294117647</v>
      </c>
      <c r="K3415">
        <f>VLOOKUP(A3415,[1]ratio_family_bedrooms!$A:$K,10,FALSE)</f>
        <v>1.2222222222222221</v>
      </c>
      <c r="L3415">
        <f>VLOOKUP(A3415,[1]ratio_family_bedrooms!$A:$K,11,FALSE)</f>
        <v>1.5000000000000002</v>
      </c>
      <c r="M3415">
        <f t="shared" si="53"/>
        <v>2080.4839394949654</v>
      </c>
    </row>
    <row r="3416" spans="1:13" x14ac:dyDescent="0.2">
      <c r="A3416">
        <v>2012</v>
      </c>
      <c r="B3416">
        <v>10</v>
      </c>
      <c r="C3416" t="s">
        <v>59</v>
      </c>
      <c r="D3416">
        <v>5</v>
      </c>
      <c r="E3416" t="s">
        <v>12</v>
      </c>
      <c r="F3416" t="e">
        <f>VLOOKUP(A3416&amp;B3416&amp;C3416&amp;D3416&amp;E3416,average_median_rates_2_aptFINAL!A:P,16,FALSE)</f>
        <v>#N/A</v>
      </c>
      <c r="G3416">
        <f>VLOOKUP(A3416&amp;B3416&amp;C3416&amp;3&amp;E3416,average_median_rates_2_aptFINAL!A:P,16,FALSE)</f>
        <v>2958</v>
      </c>
      <c r="H3416">
        <f>IF(D3416&lt;=3,VLOOKUP(A3416&amp;D3416,[1]ratio_condo_family!$A:$F,6,FALSE),0)</f>
        <v>0</v>
      </c>
      <c r="I3416">
        <f>VLOOKUP(A3416&amp;3,[1]ratio_condo_family!$A:$F,6,FALSE)</f>
        <v>1.3664127249039721</v>
      </c>
      <c r="J3416">
        <f>VLOOKUP(A3416,[1]ratio_family_bedrooms!$A:$K,9,FALSE)</f>
        <v>1.0588235294117647</v>
      </c>
      <c r="K3416">
        <f>VLOOKUP(A3416,[1]ratio_family_bedrooms!$A:$K,10,FALSE)</f>
        <v>1.2222222222222221</v>
      </c>
      <c r="L3416">
        <f>VLOOKUP(A3416,[1]ratio_family_bedrooms!$A:$K,11,FALSE)</f>
        <v>1.5000000000000002</v>
      </c>
      <c r="M3416">
        <f t="shared" si="53"/>
        <v>5230.627910932405</v>
      </c>
    </row>
    <row r="3417" spans="1:13" x14ac:dyDescent="0.2">
      <c r="A3417">
        <v>2012</v>
      </c>
      <c r="B3417">
        <v>10</v>
      </c>
      <c r="C3417" t="s">
        <v>59</v>
      </c>
      <c r="D3417">
        <v>5</v>
      </c>
      <c r="E3417" t="s">
        <v>16</v>
      </c>
      <c r="F3417" t="e">
        <f>VLOOKUP(A3417&amp;B3417&amp;C3417&amp;D3417&amp;E3417,average_median_rates_2_aptFINAL!A:P,16,FALSE)</f>
        <v>#N/A</v>
      </c>
      <c r="G3417">
        <f>VLOOKUP(A3417&amp;B3417&amp;C3417&amp;3&amp;E3417,average_median_rates_2_aptFINAL!A:P,16,FALSE)</f>
        <v>2404</v>
      </c>
      <c r="H3417">
        <f>IF(D3417&lt;=3,VLOOKUP(A3417&amp;D3417,[1]ratio_condo_family!$A:$F,6,FALSE),0)</f>
        <v>0</v>
      </c>
      <c r="I3417">
        <f>VLOOKUP(A3417&amp;3,[1]ratio_condo_family!$A:$F,6,FALSE)</f>
        <v>1.3664127249039721</v>
      </c>
      <c r="J3417">
        <f>VLOOKUP(A3417,[1]ratio_family_bedrooms!$A:$K,9,FALSE)</f>
        <v>1.0588235294117647</v>
      </c>
      <c r="K3417">
        <f>VLOOKUP(A3417,[1]ratio_family_bedrooms!$A:$K,10,FALSE)</f>
        <v>1.2222222222222221</v>
      </c>
      <c r="L3417">
        <f>VLOOKUP(A3417,[1]ratio_family_bedrooms!$A:$K,11,FALSE)</f>
        <v>1.5000000000000002</v>
      </c>
      <c r="M3417">
        <f t="shared" si="53"/>
        <v>4250.9903643953685</v>
      </c>
    </row>
    <row r="3418" spans="1:13" x14ac:dyDescent="0.2">
      <c r="A3418">
        <v>2012</v>
      </c>
      <c r="B3418">
        <v>10</v>
      </c>
      <c r="C3418" t="s">
        <v>59</v>
      </c>
      <c r="D3418">
        <v>5</v>
      </c>
      <c r="E3418" t="s">
        <v>17</v>
      </c>
      <c r="F3418" t="e">
        <f>VLOOKUP(A3418&amp;B3418&amp;C3418&amp;D3418&amp;E3418,average_median_rates_2_aptFINAL!A:P,16,FALSE)</f>
        <v>#N/A</v>
      </c>
      <c r="G3418">
        <f>VLOOKUP(A3418&amp;B3418&amp;C3418&amp;3&amp;E3418,average_median_rates_2_aptFINAL!A:P,16,FALSE)</f>
        <v>2535</v>
      </c>
      <c r="H3418">
        <f>IF(D3418&lt;=3,VLOOKUP(A3418&amp;D3418,[1]ratio_condo_family!$A:$F,6,FALSE),0)</f>
        <v>0</v>
      </c>
      <c r="I3418">
        <f>VLOOKUP(A3418&amp;3,[1]ratio_condo_family!$A:$F,6,FALSE)</f>
        <v>1.3664127249039721</v>
      </c>
      <c r="J3418">
        <f>VLOOKUP(A3418,[1]ratio_family_bedrooms!$A:$K,9,FALSE)</f>
        <v>1.0588235294117647</v>
      </c>
      <c r="K3418">
        <f>VLOOKUP(A3418,[1]ratio_family_bedrooms!$A:$K,10,FALSE)</f>
        <v>1.2222222222222221</v>
      </c>
      <c r="L3418">
        <f>VLOOKUP(A3418,[1]ratio_family_bedrooms!$A:$K,11,FALSE)</f>
        <v>1.5000000000000002</v>
      </c>
      <c r="M3418">
        <f t="shared" si="53"/>
        <v>4482.6375098761482</v>
      </c>
    </row>
    <row r="3419" spans="1:13" x14ac:dyDescent="0.2">
      <c r="A3419">
        <v>2012</v>
      </c>
      <c r="B3419">
        <v>10</v>
      </c>
      <c r="C3419" t="s">
        <v>59</v>
      </c>
      <c r="D3419">
        <v>5</v>
      </c>
      <c r="E3419" t="s">
        <v>19</v>
      </c>
      <c r="F3419" t="e">
        <f>VLOOKUP(A3419&amp;B3419&amp;C3419&amp;D3419&amp;E3419,average_median_rates_2_aptFINAL!A:P,16,FALSE)</f>
        <v>#N/A</v>
      </c>
      <c r="G3419">
        <f>VLOOKUP(A3419&amp;B3419&amp;C3419&amp;3&amp;E3419,average_median_rates_2_aptFINAL!A:P,16,FALSE)</f>
        <v>2040</v>
      </c>
      <c r="H3419">
        <f>IF(D3419&lt;=3,VLOOKUP(A3419&amp;D3419,[1]ratio_condo_family!$A:$F,6,FALSE),0)</f>
        <v>0</v>
      </c>
      <c r="I3419">
        <f>VLOOKUP(A3419&amp;3,[1]ratio_condo_family!$A:$F,6,FALSE)</f>
        <v>1.3664127249039721</v>
      </c>
      <c r="J3419">
        <f>VLOOKUP(A3419,[1]ratio_family_bedrooms!$A:$K,9,FALSE)</f>
        <v>1.0588235294117647</v>
      </c>
      <c r="K3419">
        <f>VLOOKUP(A3419,[1]ratio_family_bedrooms!$A:$K,10,FALSE)</f>
        <v>1.2222222222222221</v>
      </c>
      <c r="L3419">
        <f>VLOOKUP(A3419,[1]ratio_family_bedrooms!$A:$K,11,FALSE)</f>
        <v>1.5000000000000002</v>
      </c>
      <c r="M3419">
        <f t="shared" si="53"/>
        <v>3607.3295937464864</v>
      </c>
    </row>
    <row r="3420" spans="1:13" x14ac:dyDescent="0.2">
      <c r="A3420">
        <v>2012</v>
      </c>
      <c r="B3420">
        <v>10</v>
      </c>
      <c r="C3420" t="s">
        <v>59</v>
      </c>
      <c r="D3420">
        <v>5</v>
      </c>
      <c r="E3420" t="s">
        <v>20</v>
      </c>
      <c r="F3420" t="e">
        <f>VLOOKUP(A3420&amp;B3420&amp;C3420&amp;D3420&amp;E3420,average_median_rates_2_aptFINAL!A:P,16,FALSE)</f>
        <v>#N/A</v>
      </c>
      <c r="G3420">
        <f>VLOOKUP(A3420&amp;B3420&amp;C3420&amp;3&amp;E3420,average_median_rates_2_aptFINAL!A:P,16,FALSE)</f>
        <v>2258.4093951563782</v>
      </c>
      <c r="H3420">
        <f>IF(D3420&lt;=3,VLOOKUP(A3420&amp;D3420,[1]ratio_condo_family!$A:$F,6,FALSE),0)</f>
        <v>0</v>
      </c>
      <c r="I3420">
        <f>VLOOKUP(A3420&amp;3,[1]ratio_condo_family!$A:$F,6,FALSE)</f>
        <v>1.3664127249039721</v>
      </c>
      <c r="J3420">
        <f>VLOOKUP(A3420,[1]ratio_family_bedrooms!$A:$K,9,FALSE)</f>
        <v>1.0588235294117647</v>
      </c>
      <c r="K3420">
        <f>VLOOKUP(A3420,[1]ratio_family_bedrooms!$A:$K,10,FALSE)</f>
        <v>1.2222222222222221</v>
      </c>
      <c r="L3420">
        <f>VLOOKUP(A3420,[1]ratio_family_bedrooms!$A:$K,11,FALSE)</f>
        <v>1.5000000000000002</v>
      </c>
      <c r="M3420">
        <f t="shared" si="53"/>
        <v>3993.5426695797573</v>
      </c>
    </row>
    <row r="3421" spans="1:13" x14ac:dyDescent="0.2">
      <c r="A3421">
        <v>2012</v>
      </c>
      <c r="B3421">
        <v>10</v>
      </c>
      <c r="C3421" t="s">
        <v>59</v>
      </c>
      <c r="D3421">
        <v>5</v>
      </c>
      <c r="E3421" t="s">
        <v>21</v>
      </c>
      <c r="F3421" t="e">
        <f>VLOOKUP(A3421&amp;B3421&amp;C3421&amp;D3421&amp;E3421,average_median_rates_2_aptFINAL!A:P,16,FALSE)</f>
        <v>#N/A</v>
      </c>
      <c r="G3421">
        <f>VLOOKUP(A3421&amp;B3421&amp;C3421&amp;3&amp;E3421,average_median_rates_2_aptFINAL!A:P,16,FALSE)</f>
        <v>2515</v>
      </c>
      <c r="H3421">
        <f>IF(D3421&lt;=3,VLOOKUP(A3421&amp;D3421,[1]ratio_condo_family!$A:$F,6,FALSE),0)</f>
        <v>0</v>
      </c>
      <c r="I3421">
        <f>VLOOKUP(A3421&amp;3,[1]ratio_condo_family!$A:$F,6,FALSE)</f>
        <v>1.3664127249039721</v>
      </c>
      <c r="J3421">
        <f>VLOOKUP(A3421,[1]ratio_family_bedrooms!$A:$K,9,FALSE)</f>
        <v>1.0588235294117647</v>
      </c>
      <c r="K3421">
        <f>VLOOKUP(A3421,[1]ratio_family_bedrooms!$A:$K,10,FALSE)</f>
        <v>1.2222222222222221</v>
      </c>
      <c r="L3421">
        <f>VLOOKUP(A3421,[1]ratio_family_bedrooms!$A:$K,11,FALSE)</f>
        <v>1.5000000000000002</v>
      </c>
      <c r="M3421">
        <f t="shared" si="53"/>
        <v>4447.2715334668692</v>
      </c>
    </row>
    <row r="3422" spans="1:13" x14ac:dyDescent="0.2">
      <c r="A3422">
        <v>2012</v>
      </c>
      <c r="B3422">
        <v>10</v>
      </c>
      <c r="C3422" t="s">
        <v>59</v>
      </c>
      <c r="D3422">
        <v>5</v>
      </c>
      <c r="E3422" t="s">
        <v>23</v>
      </c>
      <c r="F3422" t="e">
        <f>VLOOKUP(A3422&amp;B3422&amp;C3422&amp;D3422&amp;E3422,average_median_rates_2_aptFINAL!A:P,16,FALSE)</f>
        <v>#N/A</v>
      </c>
      <c r="G3422">
        <f>VLOOKUP(A3422&amp;B3422&amp;C3422&amp;3&amp;E3422,average_median_rates_2_aptFINAL!A:P,16,FALSE)</f>
        <v>1244</v>
      </c>
      <c r="H3422">
        <f>IF(D3422&lt;=3,VLOOKUP(A3422&amp;D3422,[1]ratio_condo_family!$A:$F,6,FALSE),0)</f>
        <v>0</v>
      </c>
      <c r="I3422">
        <f>VLOOKUP(A3422&amp;3,[1]ratio_condo_family!$A:$F,6,FALSE)</f>
        <v>1.3664127249039721</v>
      </c>
      <c r="J3422">
        <f>VLOOKUP(A3422,[1]ratio_family_bedrooms!$A:$K,9,FALSE)</f>
        <v>1.0588235294117647</v>
      </c>
      <c r="K3422">
        <f>VLOOKUP(A3422,[1]ratio_family_bedrooms!$A:$K,10,FALSE)</f>
        <v>1.2222222222222221</v>
      </c>
      <c r="L3422">
        <f>VLOOKUP(A3422,[1]ratio_family_bedrooms!$A:$K,11,FALSE)</f>
        <v>1.5000000000000002</v>
      </c>
      <c r="M3422">
        <f t="shared" si="53"/>
        <v>2199.7637326571707</v>
      </c>
    </row>
    <row r="3423" spans="1:13" x14ac:dyDescent="0.2">
      <c r="A3423">
        <v>2012</v>
      </c>
      <c r="B3423">
        <v>10</v>
      </c>
      <c r="C3423" t="s">
        <v>59</v>
      </c>
      <c r="D3423">
        <v>5</v>
      </c>
      <c r="E3423" t="s">
        <v>24</v>
      </c>
      <c r="F3423" t="e">
        <f>VLOOKUP(A3423&amp;B3423&amp;C3423&amp;D3423&amp;E3423,average_median_rates_2_aptFINAL!A:P,16,FALSE)</f>
        <v>#N/A</v>
      </c>
      <c r="G3423">
        <f>VLOOKUP(A3423&amp;B3423&amp;C3423&amp;3&amp;E3423,average_median_rates_2_aptFINAL!A:P,16,FALSE)</f>
        <v>1574</v>
      </c>
      <c r="H3423">
        <f>IF(D3423&lt;=3,VLOOKUP(A3423&amp;D3423,[1]ratio_condo_family!$A:$F,6,FALSE),0)</f>
        <v>0</v>
      </c>
      <c r="I3423">
        <f>VLOOKUP(A3423&amp;3,[1]ratio_condo_family!$A:$F,6,FALSE)</f>
        <v>1.3664127249039721</v>
      </c>
      <c r="J3423">
        <f>VLOOKUP(A3423,[1]ratio_family_bedrooms!$A:$K,9,FALSE)</f>
        <v>1.0588235294117647</v>
      </c>
      <c r="K3423">
        <f>VLOOKUP(A3423,[1]ratio_family_bedrooms!$A:$K,10,FALSE)</f>
        <v>1.2222222222222221</v>
      </c>
      <c r="L3423">
        <f>VLOOKUP(A3423,[1]ratio_family_bedrooms!$A:$K,11,FALSE)</f>
        <v>1.5000000000000002</v>
      </c>
      <c r="M3423">
        <f t="shared" si="53"/>
        <v>2783.3023434102788</v>
      </c>
    </row>
    <row r="3424" spans="1:13" x14ac:dyDescent="0.2">
      <c r="A3424">
        <v>2012</v>
      </c>
      <c r="B3424">
        <v>10</v>
      </c>
      <c r="C3424" t="s">
        <v>59</v>
      </c>
      <c r="D3424">
        <v>5</v>
      </c>
      <c r="E3424" t="s">
        <v>25</v>
      </c>
      <c r="F3424" t="e">
        <f>VLOOKUP(A3424&amp;B3424&amp;C3424&amp;D3424&amp;E3424,average_median_rates_2_aptFINAL!A:P,16,FALSE)</f>
        <v>#N/A</v>
      </c>
      <c r="G3424">
        <f>VLOOKUP(A3424&amp;B3424&amp;C3424&amp;3&amp;E3424,average_median_rates_2_aptFINAL!A:P,16,FALSE)</f>
        <v>1241</v>
      </c>
      <c r="H3424">
        <f>IF(D3424&lt;=3,VLOOKUP(A3424&amp;D3424,[1]ratio_condo_family!$A:$F,6,FALSE),0)</f>
        <v>0</v>
      </c>
      <c r="I3424">
        <f>VLOOKUP(A3424&amp;3,[1]ratio_condo_family!$A:$F,6,FALSE)</f>
        <v>1.3664127249039721</v>
      </c>
      <c r="J3424">
        <f>VLOOKUP(A3424,[1]ratio_family_bedrooms!$A:$K,9,FALSE)</f>
        <v>1.0588235294117647</v>
      </c>
      <c r="K3424">
        <f>VLOOKUP(A3424,[1]ratio_family_bedrooms!$A:$K,10,FALSE)</f>
        <v>1.2222222222222221</v>
      </c>
      <c r="L3424">
        <f>VLOOKUP(A3424,[1]ratio_family_bedrooms!$A:$K,11,FALSE)</f>
        <v>1.5000000000000002</v>
      </c>
      <c r="M3424">
        <f t="shared" si="53"/>
        <v>2194.458836195779</v>
      </c>
    </row>
    <row r="3425" spans="1:13" x14ac:dyDescent="0.2">
      <c r="A3425">
        <v>2012</v>
      </c>
      <c r="B3425">
        <v>10</v>
      </c>
      <c r="C3425" t="s">
        <v>59</v>
      </c>
      <c r="D3425">
        <v>5</v>
      </c>
      <c r="E3425" t="s">
        <v>26</v>
      </c>
      <c r="F3425" t="e">
        <f>VLOOKUP(A3425&amp;B3425&amp;C3425&amp;D3425&amp;E3425,average_median_rates_2_aptFINAL!A:P,16,FALSE)</f>
        <v>#N/A</v>
      </c>
      <c r="G3425">
        <f>VLOOKUP(A3425&amp;B3425&amp;C3425&amp;3&amp;E3425,average_median_rates_2_aptFINAL!A:P,16,FALSE)</f>
        <v>1166</v>
      </c>
      <c r="H3425">
        <f>IF(D3425&lt;=3,VLOOKUP(A3425&amp;D3425,[1]ratio_condo_family!$A:$F,6,FALSE),0)</f>
        <v>0</v>
      </c>
      <c r="I3425">
        <f>VLOOKUP(A3425&amp;3,[1]ratio_condo_family!$A:$F,6,FALSE)</f>
        <v>1.3664127249039721</v>
      </c>
      <c r="J3425">
        <f>VLOOKUP(A3425,[1]ratio_family_bedrooms!$A:$K,9,FALSE)</f>
        <v>1.0588235294117647</v>
      </c>
      <c r="K3425">
        <f>VLOOKUP(A3425,[1]ratio_family_bedrooms!$A:$K,10,FALSE)</f>
        <v>1.2222222222222221</v>
      </c>
      <c r="L3425">
        <f>VLOOKUP(A3425,[1]ratio_family_bedrooms!$A:$K,11,FALSE)</f>
        <v>1.5000000000000002</v>
      </c>
      <c r="M3425">
        <f t="shared" si="53"/>
        <v>2061.8364246609817</v>
      </c>
    </row>
    <row r="3426" spans="1:13" x14ac:dyDescent="0.2">
      <c r="A3426">
        <v>2012</v>
      </c>
      <c r="B3426">
        <v>10</v>
      </c>
      <c r="C3426" t="s">
        <v>59</v>
      </c>
      <c r="D3426">
        <v>5</v>
      </c>
      <c r="E3426" t="s">
        <v>27</v>
      </c>
      <c r="F3426" t="e">
        <f>VLOOKUP(A3426&amp;B3426&amp;C3426&amp;D3426&amp;E3426,average_median_rates_2_aptFINAL!A:P,16,FALSE)</f>
        <v>#N/A</v>
      </c>
      <c r="G3426">
        <f>VLOOKUP(A3426&amp;B3426&amp;C3426&amp;3&amp;E3426,average_median_rates_2_aptFINAL!A:P,16,FALSE)</f>
        <v>2195</v>
      </c>
      <c r="H3426">
        <f>IF(D3426&lt;=3,VLOOKUP(A3426&amp;D3426,[1]ratio_condo_family!$A:$F,6,FALSE),0)</f>
        <v>0</v>
      </c>
      <c r="I3426">
        <f>VLOOKUP(A3426&amp;3,[1]ratio_condo_family!$A:$F,6,FALSE)</f>
        <v>1.3664127249039721</v>
      </c>
      <c r="J3426">
        <f>VLOOKUP(A3426,[1]ratio_family_bedrooms!$A:$K,9,FALSE)</f>
        <v>1.0588235294117647</v>
      </c>
      <c r="K3426">
        <f>VLOOKUP(A3426,[1]ratio_family_bedrooms!$A:$K,10,FALSE)</f>
        <v>1.2222222222222221</v>
      </c>
      <c r="L3426">
        <f>VLOOKUP(A3426,[1]ratio_family_bedrooms!$A:$K,11,FALSE)</f>
        <v>1.5000000000000002</v>
      </c>
      <c r="M3426">
        <f t="shared" si="53"/>
        <v>3881.4159109184002</v>
      </c>
    </row>
    <row r="3427" spans="1:13" x14ac:dyDescent="0.2">
      <c r="A3427">
        <v>2012</v>
      </c>
      <c r="B3427">
        <v>10</v>
      </c>
      <c r="C3427" t="s">
        <v>59</v>
      </c>
      <c r="D3427">
        <v>5</v>
      </c>
      <c r="E3427" t="s">
        <v>28</v>
      </c>
      <c r="F3427" t="e">
        <f>VLOOKUP(A3427&amp;B3427&amp;C3427&amp;D3427&amp;E3427,average_median_rates_2_aptFINAL!A:P,16,FALSE)</f>
        <v>#N/A</v>
      </c>
      <c r="G3427">
        <f>VLOOKUP(A3427&amp;B3427&amp;C3427&amp;3&amp;E3427,average_median_rates_2_aptFINAL!A:P,16,FALSE)</f>
        <v>1452</v>
      </c>
      <c r="H3427">
        <f>IF(D3427&lt;=3,VLOOKUP(A3427&amp;D3427,[1]ratio_condo_family!$A:$F,6,FALSE),0)</f>
        <v>0</v>
      </c>
      <c r="I3427">
        <f>VLOOKUP(A3427&amp;3,[1]ratio_condo_family!$A:$F,6,FALSE)</f>
        <v>1.3664127249039721</v>
      </c>
      <c r="J3427">
        <f>VLOOKUP(A3427,[1]ratio_family_bedrooms!$A:$K,9,FALSE)</f>
        <v>1.0588235294117647</v>
      </c>
      <c r="K3427">
        <f>VLOOKUP(A3427,[1]ratio_family_bedrooms!$A:$K,10,FALSE)</f>
        <v>1.2222222222222221</v>
      </c>
      <c r="L3427">
        <f>VLOOKUP(A3427,[1]ratio_family_bedrooms!$A:$K,11,FALSE)</f>
        <v>1.5000000000000002</v>
      </c>
      <c r="M3427">
        <f t="shared" si="53"/>
        <v>2567.5698873136753</v>
      </c>
    </row>
    <row r="3428" spans="1:13" x14ac:dyDescent="0.2">
      <c r="A3428">
        <v>2012</v>
      </c>
      <c r="B3428">
        <v>10</v>
      </c>
      <c r="C3428" t="s">
        <v>59</v>
      </c>
      <c r="D3428">
        <v>5</v>
      </c>
      <c r="E3428" t="s">
        <v>29</v>
      </c>
      <c r="F3428" t="e">
        <f>VLOOKUP(A3428&amp;B3428&amp;C3428&amp;D3428&amp;E3428,average_median_rates_2_aptFINAL!A:P,16,FALSE)</f>
        <v>#N/A</v>
      </c>
      <c r="G3428">
        <f>VLOOKUP(A3428&amp;B3428&amp;C3428&amp;3&amp;E3428,average_median_rates_2_aptFINAL!A:P,16,FALSE)</f>
        <v>1164</v>
      </c>
      <c r="H3428">
        <f>IF(D3428&lt;=3,VLOOKUP(A3428&amp;D3428,[1]ratio_condo_family!$A:$F,6,FALSE),0)</f>
        <v>0</v>
      </c>
      <c r="I3428">
        <f>VLOOKUP(A3428&amp;3,[1]ratio_condo_family!$A:$F,6,FALSE)</f>
        <v>1.3664127249039721</v>
      </c>
      <c r="J3428">
        <f>VLOOKUP(A3428,[1]ratio_family_bedrooms!$A:$K,9,FALSE)</f>
        <v>1.0588235294117647</v>
      </c>
      <c r="K3428">
        <f>VLOOKUP(A3428,[1]ratio_family_bedrooms!$A:$K,10,FALSE)</f>
        <v>1.2222222222222221</v>
      </c>
      <c r="L3428">
        <f>VLOOKUP(A3428,[1]ratio_family_bedrooms!$A:$K,11,FALSE)</f>
        <v>1.5000000000000002</v>
      </c>
      <c r="M3428">
        <f t="shared" si="53"/>
        <v>2058.2998270200537</v>
      </c>
    </row>
    <row r="3429" spans="1:13" x14ac:dyDescent="0.2">
      <c r="A3429">
        <v>2012</v>
      </c>
      <c r="B3429">
        <v>10</v>
      </c>
      <c r="C3429" t="s">
        <v>59</v>
      </c>
      <c r="D3429">
        <v>5</v>
      </c>
      <c r="E3429" t="s">
        <v>31</v>
      </c>
      <c r="F3429" t="e">
        <f>VLOOKUP(A3429&amp;B3429&amp;C3429&amp;D3429&amp;E3429,average_median_rates_2_aptFINAL!A:P,16,FALSE)</f>
        <v>#N/A</v>
      </c>
      <c r="G3429">
        <f>VLOOKUP(A3429&amp;B3429&amp;C3429&amp;3&amp;E3429,average_median_rates_2_aptFINAL!A:P,16,FALSE)</f>
        <v>1351</v>
      </c>
      <c r="H3429">
        <f>IF(D3429&lt;=3,VLOOKUP(A3429&amp;D3429,[1]ratio_condo_family!$A:$F,6,FALSE),0)</f>
        <v>0</v>
      </c>
      <c r="I3429">
        <f>VLOOKUP(A3429&amp;3,[1]ratio_condo_family!$A:$F,6,FALSE)</f>
        <v>1.3664127249039721</v>
      </c>
      <c r="J3429">
        <f>VLOOKUP(A3429,[1]ratio_family_bedrooms!$A:$K,9,FALSE)</f>
        <v>1.0588235294117647</v>
      </c>
      <c r="K3429">
        <f>VLOOKUP(A3429,[1]ratio_family_bedrooms!$A:$K,10,FALSE)</f>
        <v>1.2222222222222221</v>
      </c>
      <c r="L3429">
        <f>VLOOKUP(A3429,[1]ratio_family_bedrooms!$A:$K,11,FALSE)</f>
        <v>1.5000000000000002</v>
      </c>
      <c r="M3429">
        <f t="shared" si="53"/>
        <v>2388.971706446815</v>
      </c>
    </row>
    <row r="3430" spans="1:13" x14ac:dyDescent="0.2">
      <c r="A3430">
        <v>2012</v>
      </c>
      <c r="B3430">
        <v>10</v>
      </c>
      <c r="C3430" t="s">
        <v>59</v>
      </c>
      <c r="D3430">
        <v>5</v>
      </c>
      <c r="E3430" t="s">
        <v>32</v>
      </c>
      <c r="F3430" t="e">
        <f>VLOOKUP(A3430&amp;B3430&amp;C3430&amp;D3430&amp;E3430,average_median_rates_2_aptFINAL!A:P,16,FALSE)</f>
        <v>#N/A</v>
      </c>
      <c r="G3430">
        <f>VLOOKUP(A3430&amp;B3430&amp;C3430&amp;3&amp;E3430,average_median_rates_2_aptFINAL!A:P,16,FALSE)</f>
        <v>1301</v>
      </c>
      <c r="H3430">
        <f>IF(D3430&lt;=3,VLOOKUP(A3430&amp;D3430,[1]ratio_condo_family!$A:$F,6,FALSE),0)</f>
        <v>0</v>
      </c>
      <c r="I3430">
        <f>VLOOKUP(A3430&amp;3,[1]ratio_condo_family!$A:$F,6,FALSE)</f>
        <v>1.3664127249039721</v>
      </c>
      <c r="J3430">
        <f>VLOOKUP(A3430,[1]ratio_family_bedrooms!$A:$K,9,FALSE)</f>
        <v>1.0588235294117647</v>
      </c>
      <c r="K3430">
        <f>VLOOKUP(A3430,[1]ratio_family_bedrooms!$A:$K,10,FALSE)</f>
        <v>1.2222222222222221</v>
      </c>
      <c r="L3430">
        <f>VLOOKUP(A3430,[1]ratio_family_bedrooms!$A:$K,11,FALSE)</f>
        <v>1.5000000000000002</v>
      </c>
      <c r="M3430">
        <f t="shared" si="53"/>
        <v>2300.556765423617</v>
      </c>
    </row>
    <row r="3431" spans="1:13" x14ac:dyDescent="0.2">
      <c r="A3431">
        <v>2012</v>
      </c>
      <c r="B3431">
        <v>10</v>
      </c>
      <c r="C3431" t="s">
        <v>59</v>
      </c>
      <c r="D3431">
        <v>5</v>
      </c>
      <c r="E3431" t="s">
        <v>33</v>
      </c>
      <c r="F3431" t="e">
        <f>VLOOKUP(A3431&amp;B3431&amp;C3431&amp;D3431&amp;E3431,average_median_rates_2_aptFINAL!A:P,16,FALSE)</f>
        <v>#N/A</v>
      </c>
      <c r="G3431">
        <f>VLOOKUP(A3431&amp;B3431&amp;C3431&amp;3&amp;E3431,average_median_rates_2_aptFINAL!A:P,16,FALSE)</f>
        <v>1970.4515029816248</v>
      </c>
      <c r="H3431">
        <f>IF(D3431&lt;=3,VLOOKUP(A3431&amp;D3431,[1]ratio_condo_family!$A:$F,6,FALSE),0)</f>
        <v>0</v>
      </c>
      <c r="I3431">
        <f>VLOOKUP(A3431&amp;3,[1]ratio_condo_family!$A:$F,6,FALSE)</f>
        <v>1.3664127249039721</v>
      </c>
      <c r="J3431">
        <f>VLOOKUP(A3431,[1]ratio_family_bedrooms!$A:$K,9,FALSE)</f>
        <v>1.0588235294117647</v>
      </c>
      <c r="K3431">
        <f>VLOOKUP(A3431,[1]ratio_family_bedrooms!$A:$K,10,FALSE)</f>
        <v>1.2222222222222221</v>
      </c>
      <c r="L3431">
        <f>VLOOKUP(A3431,[1]ratio_family_bedrooms!$A:$K,11,FALSE)</f>
        <v>1.5000000000000002</v>
      </c>
      <c r="M3431">
        <f t="shared" si="53"/>
        <v>3484.3470685038519</v>
      </c>
    </row>
    <row r="3432" spans="1:13" x14ac:dyDescent="0.2">
      <c r="A3432">
        <v>2012</v>
      </c>
      <c r="B3432">
        <v>10</v>
      </c>
      <c r="C3432" t="s">
        <v>59</v>
      </c>
      <c r="D3432">
        <v>5</v>
      </c>
      <c r="E3432" t="s">
        <v>34</v>
      </c>
      <c r="F3432" t="e">
        <f>VLOOKUP(A3432&amp;B3432&amp;C3432&amp;D3432&amp;E3432,average_median_rates_2_aptFINAL!A:P,16,FALSE)</f>
        <v>#N/A</v>
      </c>
      <c r="G3432">
        <f>VLOOKUP(A3432&amp;B3432&amp;C3432&amp;3&amp;E3432,average_median_rates_2_aptFINAL!A:P,16,FALSE)</f>
        <v>1445</v>
      </c>
      <c r="H3432">
        <f>IF(D3432&lt;=3,VLOOKUP(A3432&amp;D3432,[1]ratio_condo_family!$A:$F,6,FALSE),0)</f>
        <v>0</v>
      </c>
      <c r="I3432">
        <f>VLOOKUP(A3432&amp;3,[1]ratio_condo_family!$A:$F,6,FALSE)</f>
        <v>1.3664127249039721</v>
      </c>
      <c r="J3432">
        <f>VLOOKUP(A3432,[1]ratio_family_bedrooms!$A:$K,9,FALSE)</f>
        <v>1.0588235294117647</v>
      </c>
      <c r="K3432">
        <f>VLOOKUP(A3432,[1]ratio_family_bedrooms!$A:$K,10,FALSE)</f>
        <v>1.2222222222222221</v>
      </c>
      <c r="L3432">
        <f>VLOOKUP(A3432,[1]ratio_family_bedrooms!$A:$K,11,FALSE)</f>
        <v>1.5000000000000002</v>
      </c>
      <c r="M3432">
        <f t="shared" si="53"/>
        <v>2555.191795570428</v>
      </c>
    </row>
    <row r="3433" spans="1:13" x14ac:dyDescent="0.2">
      <c r="A3433">
        <v>2012</v>
      </c>
      <c r="B3433">
        <v>10</v>
      </c>
      <c r="C3433" t="s">
        <v>59</v>
      </c>
      <c r="D3433">
        <v>5</v>
      </c>
      <c r="E3433" t="s">
        <v>35</v>
      </c>
      <c r="F3433" t="e">
        <f>VLOOKUP(A3433&amp;B3433&amp;C3433&amp;D3433&amp;E3433,average_median_rates_2_aptFINAL!A:P,16,FALSE)</f>
        <v>#N/A</v>
      </c>
      <c r="G3433">
        <f>VLOOKUP(A3433&amp;B3433&amp;C3433&amp;3&amp;E3433,average_median_rates_2_aptFINAL!A:P,16,FALSE)</f>
        <v>2855</v>
      </c>
      <c r="H3433">
        <f>IF(D3433&lt;=3,VLOOKUP(A3433&amp;D3433,[1]ratio_condo_family!$A:$F,6,FALSE),0)</f>
        <v>0</v>
      </c>
      <c r="I3433">
        <f>VLOOKUP(A3433&amp;3,[1]ratio_condo_family!$A:$F,6,FALSE)</f>
        <v>1.3664127249039721</v>
      </c>
      <c r="J3433">
        <f>VLOOKUP(A3433,[1]ratio_family_bedrooms!$A:$K,9,FALSE)</f>
        <v>1.0588235294117647</v>
      </c>
      <c r="K3433">
        <f>VLOOKUP(A3433,[1]ratio_family_bedrooms!$A:$K,10,FALSE)</f>
        <v>1.2222222222222221</v>
      </c>
      <c r="L3433">
        <f>VLOOKUP(A3433,[1]ratio_family_bedrooms!$A:$K,11,FALSE)</f>
        <v>1.5000000000000002</v>
      </c>
      <c r="M3433">
        <f t="shared" si="53"/>
        <v>5048.4931324246172</v>
      </c>
    </row>
    <row r="3434" spans="1:13" x14ac:dyDescent="0.2">
      <c r="A3434">
        <v>2012</v>
      </c>
      <c r="B3434">
        <v>10</v>
      </c>
      <c r="C3434" t="s">
        <v>59</v>
      </c>
      <c r="D3434">
        <v>5</v>
      </c>
      <c r="E3434" t="s">
        <v>36</v>
      </c>
      <c r="F3434" t="e">
        <f>VLOOKUP(A3434&amp;B3434&amp;C3434&amp;D3434&amp;E3434,average_median_rates_2_aptFINAL!A:P,16,FALSE)</f>
        <v>#N/A</v>
      </c>
      <c r="G3434">
        <f>VLOOKUP(A3434&amp;B3434&amp;C3434&amp;3&amp;E3434,average_median_rates_2_aptFINAL!A:P,16,FALSE)</f>
        <v>1337</v>
      </c>
      <c r="H3434">
        <f>IF(D3434&lt;=3,VLOOKUP(A3434&amp;D3434,[1]ratio_condo_family!$A:$F,6,FALSE),0)</f>
        <v>0</v>
      </c>
      <c r="I3434">
        <f>VLOOKUP(A3434&amp;3,[1]ratio_condo_family!$A:$F,6,FALSE)</f>
        <v>1.3664127249039721</v>
      </c>
      <c r="J3434">
        <f>VLOOKUP(A3434,[1]ratio_family_bedrooms!$A:$K,9,FALSE)</f>
        <v>1.0588235294117647</v>
      </c>
      <c r="K3434">
        <f>VLOOKUP(A3434,[1]ratio_family_bedrooms!$A:$K,10,FALSE)</f>
        <v>1.2222222222222221</v>
      </c>
      <c r="L3434">
        <f>VLOOKUP(A3434,[1]ratio_family_bedrooms!$A:$K,11,FALSE)</f>
        <v>1.5000000000000002</v>
      </c>
      <c r="M3434">
        <f t="shared" si="53"/>
        <v>2364.2155229603195</v>
      </c>
    </row>
    <row r="3435" spans="1:13" x14ac:dyDescent="0.2">
      <c r="A3435">
        <v>2012</v>
      </c>
      <c r="B3435">
        <v>10</v>
      </c>
      <c r="C3435" t="s">
        <v>59</v>
      </c>
      <c r="D3435">
        <v>5</v>
      </c>
      <c r="E3435" t="s">
        <v>37</v>
      </c>
      <c r="F3435" t="e">
        <f>VLOOKUP(A3435&amp;B3435&amp;C3435&amp;D3435&amp;E3435,average_median_rates_2_aptFINAL!A:P,16,FALSE)</f>
        <v>#N/A</v>
      </c>
      <c r="G3435">
        <f>VLOOKUP(A3435&amp;B3435&amp;C3435&amp;3&amp;E3435,average_median_rates_2_aptFINAL!A:P,16,FALSE)</f>
        <v>1071</v>
      </c>
      <c r="H3435">
        <f>IF(D3435&lt;=3,VLOOKUP(A3435&amp;D3435,[1]ratio_condo_family!$A:$F,6,FALSE),0)</f>
        <v>0</v>
      </c>
      <c r="I3435">
        <f>VLOOKUP(A3435&amp;3,[1]ratio_condo_family!$A:$F,6,FALSE)</f>
        <v>1.3664127249039721</v>
      </c>
      <c r="J3435">
        <f>VLOOKUP(A3435,[1]ratio_family_bedrooms!$A:$K,9,FALSE)</f>
        <v>1.0588235294117647</v>
      </c>
      <c r="K3435">
        <f>VLOOKUP(A3435,[1]ratio_family_bedrooms!$A:$K,10,FALSE)</f>
        <v>1.2222222222222221</v>
      </c>
      <c r="L3435">
        <f>VLOOKUP(A3435,[1]ratio_family_bedrooms!$A:$K,11,FALSE)</f>
        <v>1.5000000000000002</v>
      </c>
      <c r="M3435">
        <f t="shared" si="53"/>
        <v>1893.8480367169052</v>
      </c>
    </row>
    <row r="3436" spans="1:13" x14ac:dyDescent="0.2">
      <c r="A3436">
        <v>2012</v>
      </c>
      <c r="B3436">
        <v>10</v>
      </c>
      <c r="C3436" t="s">
        <v>59</v>
      </c>
      <c r="D3436">
        <v>5</v>
      </c>
      <c r="E3436" t="s">
        <v>38</v>
      </c>
      <c r="F3436" t="e">
        <f>VLOOKUP(A3436&amp;B3436&amp;C3436&amp;D3436&amp;E3436,average_median_rates_2_aptFINAL!A:P,16,FALSE)</f>
        <v>#N/A</v>
      </c>
      <c r="G3436">
        <f>VLOOKUP(A3436&amp;B3436&amp;C3436&amp;3&amp;E3436,average_median_rates_2_aptFINAL!A:P,16,FALSE)</f>
        <v>1015</v>
      </c>
      <c r="H3436">
        <f>IF(D3436&lt;=3,VLOOKUP(A3436&amp;D3436,[1]ratio_condo_family!$A:$F,6,FALSE),0)</f>
        <v>0</v>
      </c>
      <c r="I3436">
        <f>VLOOKUP(A3436&amp;3,[1]ratio_condo_family!$A:$F,6,FALSE)</f>
        <v>1.3664127249039721</v>
      </c>
      <c r="J3436">
        <f>VLOOKUP(A3436,[1]ratio_family_bedrooms!$A:$K,9,FALSE)</f>
        <v>1.0588235294117647</v>
      </c>
      <c r="K3436">
        <f>VLOOKUP(A3436,[1]ratio_family_bedrooms!$A:$K,10,FALSE)</f>
        <v>1.2222222222222221</v>
      </c>
      <c r="L3436">
        <f>VLOOKUP(A3436,[1]ratio_family_bedrooms!$A:$K,11,FALSE)</f>
        <v>1.5000000000000002</v>
      </c>
      <c r="M3436">
        <f t="shared" si="53"/>
        <v>1794.8233027709234</v>
      </c>
    </row>
    <row r="3437" spans="1:13" x14ac:dyDescent="0.2">
      <c r="A3437">
        <v>2012</v>
      </c>
      <c r="B3437">
        <v>10</v>
      </c>
      <c r="C3437" t="s">
        <v>59</v>
      </c>
      <c r="D3437">
        <v>5</v>
      </c>
      <c r="E3437" t="s">
        <v>39</v>
      </c>
      <c r="F3437" t="e">
        <f>VLOOKUP(A3437&amp;B3437&amp;C3437&amp;D3437&amp;E3437,average_median_rates_2_aptFINAL!A:P,16,FALSE)</f>
        <v>#N/A</v>
      </c>
      <c r="G3437">
        <f>VLOOKUP(A3437&amp;B3437&amp;C3437&amp;3&amp;E3437,average_median_rates_2_aptFINAL!A:P,16,FALSE)</f>
        <v>1429</v>
      </c>
      <c r="H3437">
        <f>IF(D3437&lt;=3,VLOOKUP(A3437&amp;D3437,[1]ratio_condo_family!$A:$F,6,FALSE),0)</f>
        <v>0</v>
      </c>
      <c r="I3437">
        <f>VLOOKUP(A3437&amp;3,[1]ratio_condo_family!$A:$F,6,FALSE)</f>
        <v>1.3664127249039721</v>
      </c>
      <c r="J3437">
        <f>VLOOKUP(A3437,[1]ratio_family_bedrooms!$A:$K,9,FALSE)</f>
        <v>1.0588235294117647</v>
      </c>
      <c r="K3437">
        <f>VLOOKUP(A3437,[1]ratio_family_bedrooms!$A:$K,10,FALSE)</f>
        <v>1.2222222222222221</v>
      </c>
      <c r="L3437">
        <f>VLOOKUP(A3437,[1]ratio_family_bedrooms!$A:$K,11,FALSE)</f>
        <v>1.5000000000000002</v>
      </c>
      <c r="M3437">
        <f t="shared" si="53"/>
        <v>2526.899014443004</v>
      </c>
    </row>
    <row r="3438" spans="1:13" x14ac:dyDescent="0.2">
      <c r="A3438">
        <v>2012</v>
      </c>
      <c r="B3438">
        <v>10</v>
      </c>
      <c r="C3438" t="s">
        <v>59</v>
      </c>
      <c r="D3438">
        <v>5</v>
      </c>
      <c r="E3438" t="s">
        <v>40</v>
      </c>
      <c r="F3438" t="e">
        <f>VLOOKUP(A3438&amp;B3438&amp;C3438&amp;D3438&amp;E3438,average_median_rates_2_aptFINAL!A:P,16,FALSE)</f>
        <v>#N/A</v>
      </c>
      <c r="G3438">
        <f>VLOOKUP(A3438&amp;B3438&amp;C3438&amp;3&amp;E3438,average_median_rates_2_aptFINAL!A:P,16,FALSE)</f>
        <v>1062</v>
      </c>
      <c r="H3438">
        <f>IF(D3438&lt;=3,VLOOKUP(A3438&amp;D3438,[1]ratio_condo_family!$A:$F,6,FALSE),0)</f>
        <v>0</v>
      </c>
      <c r="I3438">
        <f>VLOOKUP(A3438&amp;3,[1]ratio_condo_family!$A:$F,6,FALSE)</f>
        <v>1.3664127249039721</v>
      </c>
      <c r="J3438">
        <f>VLOOKUP(A3438,[1]ratio_family_bedrooms!$A:$K,9,FALSE)</f>
        <v>1.0588235294117647</v>
      </c>
      <c r="K3438">
        <f>VLOOKUP(A3438,[1]ratio_family_bedrooms!$A:$K,10,FALSE)</f>
        <v>1.2222222222222221</v>
      </c>
      <c r="L3438">
        <f>VLOOKUP(A3438,[1]ratio_family_bedrooms!$A:$K,11,FALSE)</f>
        <v>1.5000000000000002</v>
      </c>
      <c r="M3438">
        <f t="shared" si="53"/>
        <v>1877.9333473327297</v>
      </c>
    </row>
    <row r="3439" spans="1:13" x14ac:dyDescent="0.2">
      <c r="A3439">
        <v>2012</v>
      </c>
      <c r="B3439">
        <v>10</v>
      </c>
      <c r="C3439" t="s">
        <v>59</v>
      </c>
      <c r="D3439">
        <v>5</v>
      </c>
      <c r="E3439" t="s">
        <v>41</v>
      </c>
      <c r="F3439" t="e">
        <f>VLOOKUP(A3439&amp;B3439&amp;C3439&amp;D3439&amp;E3439,average_median_rates_2_aptFINAL!A:P,16,FALSE)</f>
        <v>#N/A</v>
      </c>
      <c r="G3439">
        <f>VLOOKUP(A3439&amp;B3439&amp;C3439&amp;3&amp;E3439,average_median_rates_2_aptFINAL!A:P,16,FALSE)</f>
        <v>1169</v>
      </c>
      <c r="H3439">
        <f>IF(D3439&lt;=3,VLOOKUP(A3439&amp;D3439,[1]ratio_condo_family!$A:$F,6,FALSE),0)</f>
        <v>0</v>
      </c>
      <c r="I3439">
        <f>VLOOKUP(A3439&amp;3,[1]ratio_condo_family!$A:$F,6,FALSE)</f>
        <v>1.3664127249039721</v>
      </c>
      <c r="J3439">
        <f>VLOOKUP(A3439,[1]ratio_family_bedrooms!$A:$K,9,FALSE)</f>
        <v>1.0588235294117647</v>
      </c>
      <c r="K3439">
        <f>VLOOKUP(A3439,[1]ratio_family_bedrooms!$A:$K,10,FALSE)</f>
        <v>1.2222222222222221</v>
      </c>
      <c r="L3439">
        <f>VLOOKUP(A3439,[1]ratio_family_bedrooms!$A:$K,11,FALSE)</f>
        <v>1.5000000000000002</v>
      </c>
      <c r="M3439">
        <f t="shared" si="53"/>
        <v>2067.1413211223739</v>
      </c>
    </row>
    <row r="3440" spans="1:13" x14ac:dyDescent="0.2">
      <c r="A3440">
        <v>2012</v>
      </c>
      <c r="B3440">
        <v>10</v>
      </c>
      <c r="C3440" t="s">
        <v>59</v>
      </c>
      <c r="D3440">
        <v>5</v>
      </c>
      <c r="E3440" t="s">
        <v>42</v>
      </c>
      <c r="F3440" t="e">
        <f>VLOOKUP(A3440&amp;B3440&amp;C3440&amp;D3440&amp;E3440,average_median_rates_2_aptFINAL!A:P,16,FALSE)</f>
        <v>#N/A</v>
      </c>
      <c r="G3440">
        <f>VLOOKUP(A3440&amp;B3440&amp;C3440&amp;3&amp;E3440,average_median_rates_2_aptFINAL!A:P,16,FALSE)</f>
        <v>1048</v>
      </c>
      <c r="H3440">
        <f>IF(D3440&lt;=3,VLOOKUP(A3440&amp;D3440,[1]ratio_condo_family!$A:$F,6,FALSE),0)</f>
        <v>0</v>
      </c>
      <c r="I3440">
        <f>VLOOKUP(A3440&amp;3,[1]ratio_condo_family!$A:$F,6,FALSE)</f>
        <v>1.3664127249039721</v>
      </c>
      <c r="J3440">
        <f>VLOOKUP(A3440,[1]ratio_family_bedrooms!$A:$K,9,FALSE)</f>
        <v>1.0588235294117647</v>
      </c>
      <c r="K3440">
        <f>VLOOKUP(A3440,[1]ratio_family_bedrooms!$A:$K,10,FALSE)</f>
        <v>1.2222222222222221</v>
      </c>
      <c r="L3440">
        <f>VLOOKUP(A3440,[1]ratio_family_bedrooms!$A:$K,11,FALSE)</f>
        <v>1.5000000000000002</v>
      </c>
      <c r="M3440">
        <f t="shared" si="53"/>
        <v>1853.1771638462342</v>
      </c>
    </row>
    <row r="3441" spans="1:13" x14ac:dyDescent="0.2">
      <c r="A3441">
        <v>2012</v>
      </c>
      <c r="B3441">
        <v>10</v>
      </c>
      <c r="C3441" t="s">
        <v>59</v>
      </c>
      <c r="D3441">
        <v>5</v>
      </c>
      <c r="E3441" t="s">
        <v>43</v>
      </c>
      <c r="F3441" t="e">
        <f>VLOOKUP(A3441&amp;B3441&amp;C3441&amp;D3441&amp;E3441,average_median_rates_2_aptFINAL!A:P,16,FALSE)</f>
        <v>#N/A</v>
      </c>
      <c r="G3441">
        <f>VLOOKUP(A3441&amp;B3441&amp;C3441&amp;3&amp;E3441,average_median_rates_2_aptFINAL!A:P,16,FALSE)</f>
        <v>1480</v>
      </c>
      <c r="H3441">
        <f>IF(D3441&lt;=3,VLOOKUP(A3441&amp;D3441,[1]ratio_condo_family!$A:$F,6,FALSE),0)</f>
        <v>0</v>
      </c>
      <c r="I3441">
        <f>VLOOKUP(A3441&amp;3,[1]ratio_condo_family!$A:$F,6,FALSE)</f>
        <v>1.3664127249039721</v>
      </c>
      <c r="J3441">
        <f>VLOOKUP(A3441,[1]ratio_family_bedrooms!$A:$K,9,FALSE)</f>
        <v>1.0588235294117647</v>
      </c>
      <c r="K3441">
        <f>VLOOKUP(A3441,[1]ratio_family_bedrooms!$A:$K,10,FALSE)</f>
        <v>1.2222222222222221</v>
      </c>
      <c r="L3441">
        <f>VLOOKUP(A3441,[1]ratio_family_bedrooms!$A:$K,11,FALSE)</f>
        <v>1.5000000000000002</v>
      </c>
      <c r="M3441">
        <f t="shared" si="53"/>
        <v>2617.0822542866663</v>
      </c>
    </row>
    <row r="3442" spans="1:13" x14ac:dyDescent="0.2">
      <c r="A3442">
        <v>2012</v>
      </c>
      <c r="B3442">
        <v>10</v>
      </c>
      <c r="C3442" t="s">
        <v>59</v>
      </c>
      <c r="D3442">
        <v>5</v>
      </c>
      <c r="E3442" t="s">
        <v>60</v>
      </c>
      <c r="F3442" t="e">
        <f>VLOOKUP(A3442&amp;B3442&amp;C3442&amp;D3442&amp;E3442,average_median_rates_2_aptFINAL!A:P,16,FALSE)</f>
        <v>#N/A</v>
      </c>
      <c r="G3442">
        <f>VLOOKUP(A3442&amp;B3442&amp;C3442&amp;3&amp;E3442,average_median_rates_2_aptFINAL!A:P,16,FALSE)</f>
        <v>1438</v>
      </c>
      <c r="H3442">
        <f>IF(D3442&lt;=3,VLOOKUP(A3442&amp;D3442,[1]ratio_condo_family!$A:$F,6,FALSE),0)</f>
        <v>0</v>
      </c>
      <c r="I3442">
        <f>VLOOKUP(A3442&amp;3,[1]ratio_condo_family!$A:$F,6,FALSE)</f>
        <v>1.3664127249039721</v>
      </c>
      <c r="J3442">
        <f>VLOOKUP(A3442,[1]ratio_family_bedrooms!$A:$K,9,FALSE)</f>
        <v>1.0588235294117647</v>
      </c>
      <c r="K3442">
        <f>VLOOKUP(A3442,[1]ratio_family_bedrooms!$A:$K,10,FALSE)</f>
        <v>1.2222222222222221</v>
      </c>
      <c r="L3442">
        <f>VLOOKUP(A3442,[1]ratio_family_bedrooms!$A:$K,11,FALSE)</f>
        <v>1.5000000000000002</v>
      </c>
      <c r="M3442">
        <f t="shared" si="53"/>
        <v>2542.8137038271798</v>
      </c>
    </row>
    <row r="3443" spans="1:13" x14ac:dyDescent="0.2">
      <c r="A3443">
        <v>2012</v>
      </c>
      <c r="B3443">
        <v>10</v>
      </c>
      <c r="C3443" t="s">
        <v>59</v>
      </c>
      <c r="D3443">
        <v>6</v>
      </c>
      <c r="E3443" t="s">
        <v>12</v>
      </c>
      <c r="F3443" t="e">
        <f>VLOOKUP(A3443&amp;B3443&amp;C3443&amp;D3443&amp;E3443,average_median_rates_2_aptFINAL!A:P,16,FALSE)</f>
        <v>#N/A</v>
      </c>
      <c r="G3443">
        <f>VLOOKUP(A3443&amp;B3443&amp;C3443&amp;3&amp;E3443,average_median_rates_2_aptFINAL!A:P,16,FALSE)</f>
        <v>2958</v>
      </c>
      <c r="H3443">
        <f>IF(D3443&lt;=3,VLOOKUP(A3443&amp;D3443,[1]ratio_condo_family!$A:$F,6,FALSE),0)</f>
        <v>0</v>
      </c>
      <c r="I3443">
        <f>VLOOKUP(A3443&amp;3,[1]ratio_condo_family!$A:$F,6,FALSE)</f>
        <v>1.3664127249039721</v>
      </c>
      <c r="J3443">
        <f>VLOOKUP(A3443,[1]ratio_family_bedrooms!$A:$K,9,FALSE)</f>
        <v>1.0588235294117647</v>
      </c>
      <c r="K3443">
        <f>VLOOKUP(A3443,[1]ratio_family_bedrooms!$A:$K,10,FALSE)</f>
        <v>1.2222222222222221</v>
      </c>
      <c r="L3443">
        <f>VLOOKUP(A3443,[1]ratio_family_bedrooms!$A:$K,11,FALSE)</f>
        <v>1.5000000000000002</v>
      </c>
      <c r="M3443">
        <f t="shared" si="53"/>
        <v>7845.9418663986089</v>
      </c>
    </row>
    <row r="3444" spans="1:13" x14ac:dyDescent="0.2">
      <c r="A3444">
        <v>2012</v>
      </c>
      <c r="B3444">
        <v>10</v>
      </c>
      <c r="C3444" t="s">
        <v>59</v>
      </c>
      <c r="D3444">
        <v>6</v>
      </c>
      <c r="E3444" t="s">
        <v>16</v>
      </c>
      <c r="F3444" t="e">
        <f>VLOOKUP(A3444&amp;B3444&amp;C3444&amp;D3444&amp;E3444,average_median_rates_2_aptFINAL!A:P,16,FALSE)</f>
        <v>#N/A</v>
      </c>
      <c r="G3444">
        <f>VLOOKUP(A3444&amp;B3444&amp;C3444&amp;3&amp;E3444,average_median_rates_2_aptFINAL!A:P,16,FALSE)</f>
        <v>2404</v>
      </c>
      <c r="H3444">
        <f>IF(D3444&lt;=3,VLOOKUP(A3444&amp;D3444,[1]ratio_condo_family!$A:$F,6,FALSE),0)</f>
        <v>0</v>
      </c>
      <c r="I3444">
        <f>VLOOKUP(A3444&amp;3,[1]ratio_condo_family!$A:$F,6,FALSE)</f>
        <v>1.3664127249039721</v>
      </c>
      <c r="J3444">
        <f>VLOOKUP(A3444,[1]ratio_family_bedrooms!$A:$K,9,FALSE)</f>
        <v>1.0588235294117647</v>
      </c>
      <c r="K3444">
        <f>VLOOKUP(A3444,[1]ratio_family_bedrooms!$A:$K,10,FALSE)</f>
        <v>1.2222222222222221</v>
      </c>
      <c r="L3444">
        <f>VLOOKUP(A3444,[1]ratio_family_bedrooms!$A:$K,11,FALSE)</f>
        <v>1.5000000000000002</v>
      </c>
      <c r="M3444">
        <f t="shared" si="53"/>
        <v>6376.4855465930541</v>
      </c>
    </row>
    <row r="3445" spans="1:13" x14ac:dyDescent="0.2">
      <c r="A3445">
        <v>2012</v>
      </c>
      <c r="B3445">
        <v>10</v>
      </c>
      <c r="C3445" t="s">
        <v>59</v>
      </c>
      <c r="D3445">
        <v>6</v>
      </c>
      <c r="E3445" t="s">
        <v>17</v>
      </c>
      <c r="F3445" t="e">
        <f>VLOOKUP(A3445&amp;B3445&amp;C3445&amp;D3445&amp;E3445,average_median_rates_2_aptFINAL!A:P,16,FALSE)</f>
        <v>#N/A</v>
      </c>
      <c r="G3445">
        <f>VLOOKUP(A3445&amp;B3445&amp;C3445&amp;3&amp;E3445,average_median_rates_2_aptFINAL!A:P,16,FALSE)</f>
        <v>2535</v>
      </c>
      <c r="H3445">
        <f>IF(D3445&lt;=3,VLOOKUP(A3445&amp;D3445,[1]ratio_condo_family!$A:$F,6,FALSE),0)</f>
        <v>0</v>
      </c>
      <c r="I3445">
        <f>VLOOKUP(A3445&amp;3,[1]ratio_condo_family!$A:$F,6,FALSE)</f>
        <v>1.3664127249039721</v>
      </c>
      <c r="J3445">
        <f>VLOOKUP(A3445,[1]ratio_family_bedrooms!$A:$K,9,FALSE)</f>
        <v>1.0588235294117647</v>
      </c>
      <c r="K3445">
        <f>VLOOKUP(A3445,[1]ratio_family_bedrooms!$A:$K,10,FALSE)</f>
        <v>1.2222222222222221</v>
      </c>
      <c r="L3445">
        <f>VLOOKUP(A3445,[1]ratio_family_bedrooms!$A:$K,11,FALSE)</f>
        <v>1.5000000000000002</v>
      </c>
      <c r="M3445">
        <f t="shared" si="53"/>
        <v>6723.9562648142237</v>
      </c>
    </row>
    <row r="3446" spans="1:13" x14ac:dyDescent="0.2">
      <c r="A3446">
        <v>2012</v>
      </c>
      <c r="B3446">
        <v>10</v>
      </c>
      <c r="C3446" t="s">
        <v>59</v>
      </c>
      <c r="D3446">
        <v>6</v>
      </c>
      <c r="E3446" t="s">
        <v>19</v>
      </c>
      <c r="F3446" t="e">
        <f>VLOOKUP(A3446&amp;B3446&amp;C3446&amp;D3446&amp;E3446,average_median_rates_2_aptFINAL!A:P,16,FALSE)</f>
        <v>#N/A</v>
      </c>
      <c r="G3446">
        <f>VLOOKUP(A3446&amp;B3446&amp;C3446&amp;3&amp;E3446,average_median_rates_2_aptFINAL!A:P,16,FALSE)</f>
        <v>2040</v>
      </c>
      <c r="H3446">
        <f>IF(D3446&lt;=3,VLOOKUP(A3446&amp;D3446,[1]ratio_condo_family!$A:$F,6,FALSE),0)</f>
        <v>0</v>
      </c>
      <c r="I3446">
        <f>VLOOKUP(A3446&amp;3,[1]ratio_condo_family!$A:$F,6,FALSE)</f>
        <v>1.3664127249039721</v>
      </c>
      <c r="J3446">
        <f>VLOOKUP(A3446,[1]ratio_family_bedrooms!$A:$K,9,FALSE)</f>
        <v>1.0588235294117647</v>
      </c>
      <c r="K3446">
        <f>VLOOKUP(A3446,[1]ratio_family_bedrooms!$A:$K,10,FALSE)</f>
        <v>1.2222222222222221</v>
      </c>
      <c r="L3446">
        <f>VLOOKUP(A3446,[1]ratio_family_bedrooms!$A:$K,11,FALSE)</f>
        <v>1.5000000000000002</v>
      </c>
      <c r="M3446">
        <f t="shared" si="53"/>
        <v>5410.9943906197304</v>
      </c>
    </row>
    <row r="3447" spans="1:13" x14ac:dyDescent="0.2">
      <c r="A3447">
        <v>2012</v>
      </c>
      <c r="B3447">
        <v>10</v>
      </c>
      <c r="C3447" t="s">
        <v>59</v>
      </c>
      <c r="D3447">
        <v>6</v>
      </c>
      <c r="E3447" t="s">
        <v>20</v>
      </c>
      <c r="F3447" t="e">
        <f>VLOOKUP(A3447&amp;B3447&amp;C3447&amp;D3447&amp;E3447,average_median_rates_2_aptFINAL!A:P,16,FALSE)</f>
        <v>#N/A</v>
      </c>
      <c r="G3447">
        <f>VLOOKUP(A3447&amp;B3447&amp;C3447&amp;3&amp;E3447,average_median_rates_2_aptFINAL!A:P,16,FALSE)</f>
        <v>2258.4093951563782</v>
      </c>
      <c r="H3447">
        <f>IF(D3447&lt;=3,VLOOKUP(A3447&amp;D3447,[1]ratio_condo_family!$A:$F,6,FALSE),0)</f>
        <v>0</v>
      </c>
      <c r="I3447">
        <f>VLOOKUP(A3447&amp;3,[1]ratio_condo_family!$A:$F,6,FALSE)</f>
        <v>1.3664127249039721</v>
      </c>
      <c r="J3447">
        <f>VLOOKUP(A3447,[1]ratio_family_bedrooms!$A:$K,9,FALSE)</f>
        <v>1.0588235294117647</v>
      </c>
      <c r="K3447">
        <f>VLOOKUP(A3447,[1]ratio_family_bedrooms!$A:$K,10,FALSE)</f>
        <v>1.2222222222222221</v>
      </c>
      <c r="L3447">
        <f>VLOOKUP(A3447,[1]ratio_family_bedrooms!$A:$K,11,FALSE)</f>
        <v>1.5000000000000002</v>
      </c>
      <c r="M3447">
        <f t="shared" si="53"/>
        <v>5990.3140043696367</v>
      </c>
    </row>
    <row r="3448" spans="1:13" x14ac:dyDescent="0.2">
      <c r="A3448">
        <v>2012</v>
      </c>
      <c r="B3448">
        <v>10</v>
      </c>
      <c r="C3448" t="s">
        <v>59</v>
      </c>
      <c r="D3448">
        <v>6</v>
      </c>
      <c r="E3448" t="s">
        <v>21</v>
      </c>
      <c r="F3448" t="e">
        <f>VLOOKUP(A3448&amp;B3448&amp;C3448&amp;D3448&amp;E3448,average_median_rates_2_aptFINAL!A:P,16,FALSE)</f>
        <v>#N/A</v>
      </c>
      <c r="G3448">
        <f>VLOOKUP(A3448&amp;B3448&amp;C3448&amp;3&amp;E3448,average_median_rates_2_aptFINAL!A:P,16,FALSE)</f>
        <v>2515</v>
      </c>
      <c r="H3448">
        <f>IF(D3448&lt;=3,VLOOKUP(A3448&amp;D3448,[1]ratio_condo_family!$A:$F,6,FALSE),0)</f>
        <v>0</v>
      </c>
      <c r="I3448">
        <f>VLOOKUP(A3448&amp;3,[1]ratio_condo_family!$A:$F,6,FALSE)</f>
        <v>1.3664127249039721</v>
      </c>
      <c r="J3448">
        <f>VLOOKUP(A3448,[1]ratio_family_bedrooms!$A:$K,9,FALSE)</f>
        <v>1.0588235294117647</v>
      </c>
      <c r="K3448">
        <f>VLOOKUP(A3448,[1]ratio_family_bedrooms!$A:$K,10,FALSE)</f>
        <v>1.2222222222222221</v>
      </c>
      <c r="L3448">
        <f>VLOOKUP(A3448,[1]ratio_family_bedrooms!$A:$K,11,FALSE)</f>
        <v>1.5000000000000002</v>
      </c>
      <c r="M3448">
        <f t="shared" si="53"/>
        <v>6670.9073002003051</v>
      </c>
    </row>
    <row r="3449" spans="1:13" x14ac:dyDescent="0.2">
      <c r="A3449">
        <v>2012</v>
      </c>
      <c r="B3449">
        <v>10</v>
      </c>
      <c r="C3449" t="s">
        <v>59</v>
      </c>
      <c r="D3449">
        <v>6</v>
      </c>
      <c r="E3449" t="s">
        <v>23</v>
      </c>
      <c r="F3449" t="e">
        <f>VLOOKUP(A3449&amp;B3449&amp;C3449&amp;D3449&amp;E3449,average_median_rates_2_aptFINAL!A:P,16,FALSE)</f>
        <v>#N/A</v>
      </c>
      <c r="G3449">
        <f>VLOOKUP(A3449&amp;B3449&amp;C3449&amp;3&amp;E3449,average_median_rates_2_aptFINAL!A:P,16,FALSE)</f>
        <v>1244</v>
      </c>
      <c r="H3449">
        <f>IF(D3449&lt;=3,VLOOKUP(A3449&amp;D3449,[1]ratio_condo_family!$A:$F,6,FALSE),0)</f>
        <v>0</v>
      </c>
      <c r="I3449">
        <f>VLOOKUP(A3449&amp;3,[1]ratio_condo_family!$A:$F,6,FALSE)</f>
        <v>1.3664127249039721</v>
      </c>
      <c r="J3449">
        <f>VLOOKUP(A3449,[1]ratio_family_bedrooms!$A:$K,9,FALSE)</f>
        <v>1.0588235294117647</v>
      </c>
      <c r="K3449">
        <f>VLOOKUP(A3449,[1]ratio_family_bedrooms!$A:$K,10,FALSE)</f>
        <v>1.2222222222222221</v>
      </c>
      <c r="L3449">
        <f>VLOOKUP(A3449,[1]ratio_family_bedrooms!$A:$K,11,FALSE)</f>
        <v>1.5000000000000002</v>
      </c>
      <c r="M3449">
        <f t="shared" si="53"/>
        <v>3299.6455989857568</v>
      </c>
    </row>
    <row r="3450" spans="1:13" x14ac:dyDescent="0.2">
      <c r="A3450">
        <v>2012</v>
      </c>
      <c r="B3450">
        <v>10</v>
      </c>
      <c r="C3450" t="s">
        <v>59</v>
      </c>
      <c r="D3450">
        <v>6</v>
      </c>
      <c r="E3450" t="s">
        <v>24</v>
      </c>
      <c r="F3450" t="e">
        <f>VLOOKUP(A3450&amp;B3450&amp;C3450&amp;D3450&amp;E3450,average_median_rates_2_aptFINAL!A:P,16,FALSE)</f>
        <v>#N/A</v>
      </c>
      <c r="G3450">
        <f>VLOOKUP(A3450&amp;B3450&amp;C3450&amp;3&amp;E3450,average_median_rates_2_aptFINAL!A:P,16,FALSE)</f>
        <v>1574</v>
      </c>
      <c r="H3450">
        <f>IF(D3450&lt;=3,VLOOKUP(A3450&amp;D3450,[1]ratio_condo_family!$A:$F,6,FALSE),0)</f>
        <v>0</v>
      </c>
      <c r="I3450">
        <f>VLOOKUP(A3450&amp;3,[1]ratio_condo_family!$A:$F,6,FALSE)</f>
        <v>1.3664127249039721</v>
      </c>
      <c r="J3450">
        <f>VLOOKUP(A3450,[1]ratio_family_bedrooms!$A:$K,9,FALSE)</f>
        <v>1.0588235294117647</v>
      </c>
      <c r="K3450">
        <f>VLOOKUP(A3450,[1]ratio_family_bedrooms!$A:$K,10,FALSE)</f>
        <v>1.2222222222222221</v>
      </c>
      <c r="L3450">
        <f>VLOOKUP(A3450,[1]ratio_family_bedrooms!$A:$K,11,FALSE)</f>
        <v>1.5000000000000002</v>
      </c>
      <c r="M3450">
        <f t="shared" si="53"/>
        <v>4174.9535151154187</v>
      </c>
    </row>
    <row r="3451" spans="1:13" x14ac:dyDescent="0.2">
      <c r="A3451">
        <v>2012</v>
      </c>
      <c r="B3451">
        <v>10</v>
      </c>
      <c r="C3451" t="s">
        <v>59</v>
      </c>
      <c r="D3451">
        <v>6</v>
      </c>
      <c r="E3451" t="s">
        <v>25</v>
      </c>
      <c r="F3451" t="e">
        <f>VLOOKUP(A3451&amp;B3451&amp;C3451&amp;D3451&amp;E3451,average_median_rates_2_aptFINAL!A:P,16,FALSE)</f>
        <v>#N/A</v>
      </c>
      <c r="G3451">
        <f>VLOOKUP(A3451&amp;B3451&amp;C3451&amp;3&amp;E3451,average_median_rates_2_aptFINAL!A:P,16,FALSE)</f>
        <v>1241</v>
      </c>
      <c r="H3451">
        <f>IF(D3451&lt;=3,VLOOKUP(A3451&amp;D3451,[1]ratio_condo_family!$A:$F,6,FALSE),0)</f>
        <v>0</v>
      </c>
      <c r="I3451">
        <f>VLOOKUP(A3451&amp;3,[1]ratio_condo_family!$A:$F,6,FALSE)</f>
        <v>1.3664127249039721</v>
      </c>
      <c r="J3451">
        <f>VLOOKUP(A3451,[1]ratio_family_bedrooms!$A:$K,9,FALSE)</f>
        <v>1.0588235294117647</v>
      </c>
      <c r="K3451">
        <f>VLOOKUP(A3451,[1]ratio_family_bedrooms!$A:$K,10,FALSE)</f>
        <v>1.2222222222222221</v>
      </c>
      <c r="L3451">
        <f>VLOOKUP(A3451,[1]ratio_family_bedrooms!$A:$K,11,FALSE)</f>
        <v>1.5000000000000002</v>
      </c>
      <c r="M3451">
        <f t="shared" si="53"/>
        <v>3291.6882542936692</v>
      </c>
    </row>
    <row r="3452" spans="1:13" x14ac:dyDescent="0.2">
      <c r="A3452">
        <v>2012</v>
      </c>
      <c r="B3452">
        <v>10</v>
      </c>
      <c r="C3452" t="s">
        <v>59</v>
      </c>
      <c r="D3452">
        <v>6</v>
      </c>
      <c r="E3452" t="s">
        <v>26</v>
      </c>
      <c r="F3452" t="e">
        <f>VLOOKUP(A3452&amp;B3452&amp;C3452&amp;D3452&amp;E3452,average_median_rates_2_aptFINAL!A:P,16,FALSE)</f>
        <v>#N/A</v>
      </c>
      <c r="G3452">
        <f>VLOOKUP(A3452&amp;B3452&amp;C3452&amp;3&amp;E3452,average_median_rates_2_aptFINAL!A:P,16,FALSE)</f>
        <v>1166</v>
      </c>
      <c r="H3452">
        <f>IF(D3452&lt;=3,VLOOKUP(A3452&amp;D3452,[1]ratio_condo_family!$A:$F,6,FALSE),0)</f>
        <v>0</v>
      </c>
      <c r="I3452">
        <f>VLOOKUP(A3452&amp;3,[1]ratio_condo_family!$A:$F,6,FALSE)</f>
        <v>1.3664127249039721</v>
      </c>
      <c r="J3452">
        <f>VLOOKUP(A3452,[1]ratio_family_bedrooms!$A:$K,9,FALSE)</f>
        <v>1.0588235294117647</v>
      </c>
      <c r="K3452">
        <f>VLOOKUP(A3452,[1]ratio_family_bedrooms!$A:$K,10,FALSE)</f>
        <v>1.2222222222222221</v>
      </c>
      <c r="L3452">
        <f>VLOOKUP(A3452,[1]ratio_family_bedrooms!$A:$K,11,FALSE)</f>
        <v>1.5000000000000002</v>
      </c>
      <c r="M3452">
        <f t="shared" si="53"/>
        <v>3092.754636991473</v>
      </c>
    </row>
    <row r="3453" spans="1:13" x14ac:dyDescent="0.2">
      <c r="A3453">
        <v>2012</v>
      </c>
      <c r="B3453">
        <v>10</v>
      </c>
      <c r="C3453" t="s">
        <v>59</v>
      </c>
      <c r="D3453">
        <v>6</v>
      </c>
      <c r="E3453" t="s">
        <v>27</v>
      </c>
      <c r="F3453" t="e">
        <f>VLOOKUP(A3453&amp;B3453&amp;C3453&amp;D3453&amp;E3453,average_median_rates_2_aptFINAL!A:P,16,FALSE)</f>
        <v>#N/A</v>
      </c>
      <c r="G3453">
        <f>VLOOKUP(A3453&amp;B3453&amp;C3453&amp;3&amp;E3453,average_median_rates_2_aptFINAL!A:P,16,FALSE)</f>
        <v>2195</v>
      </c>
      <c r="H3453">
        <f>IF(D3453&lt;=3,VLOOKUP(A3453&amp;D3453,[1]ratio_condo_family!$A:$F,6,FALSE),0)</f>
        <v>0</v>
      </c>
      <c r="I3453">
        <f>VLOOKUP(A3453&amp;3,[1]ratio_condo_family!$A:$F,6,FALSE)</f>
        <v>1.3664127249039721</v>
      </c>
      <c r="J3453">
        <f>VLOOKUP(A3453,[1]ratio_family_bedrooms!$A:$K,9,FALSE)</f>
        <v>1.0588235294117647</v>
      </c>
      <c r="K3453">
        <f>VLOOKUP(A3453,[1]ratio_family_bedrooms!$A:$K,10,FALSE)</f>
        <v>1.2222222222222221</v>
      </c>
      <c r="L3453">
        <f>VLOOKUP(A3453,[1]ratio_family_bedrooms!$A:$K,11,FALSE)</f>
        <v>1.5000000000000002</v>
      </c>
      <c r="M3453">
        <f t="shared" si="53"/>
        <v>5822.1238663776012</v>
      </c>
    </row>
    <row r="3454" spans="1:13" x14ac:dyDescent="0.2">
      <c r="A3454">
        <v>2012</v>
      </c>
      <c r="B3454">
        <v>10</v>
      </c>
      <c r="C3454" t="s">
        <v>59</v>
      </c>
      <c r="D3454">
        <v>6</v>
      </c>
      <c r="E3454" t="s">
        <v>28</v>
      </c>
      <c r="F3454" t="e">
        <f>VLOOKUP(A3454&amp;B3454&amp;C3454&amp;D3454&amp;E3454,average_median_rates_2_aptFINAL!A:P,16,FALSE)</f>
        <v>#N/A</v>
      </c>
      <c r="G3454">
        <f>VLOOKUP(A3454&amp;B3454&amp;C3454&amp;3&amp;E3454,average_median_rates_2_aptFINAL!A:P,16,FALSE)</f>
        <v>1452</v>
      </c>
      <c r="H3454">
        <f>IF(D3454&lt;=3,VLOOKUP(A3454&amp;D3454,[1]ratio_condo_family!$A:$F,6,FALSE),0)</f>
        <v>0</v>
      </c>
      <c r="I3454">
        <f>VLOOKUP(A3454&amp;3,[1]ratio_condo_family!$A:$F,6,FALSE)</f>
        <v>1.3664127249039721</v>
      </c>
      <c r="J3454">
        <f>VLOOKUP(A3454,[1]ratio_family_bedrooms!$A:$K,9,FALSE)</f>
        <v>1.0588235294117647</v>
      </c>
      <c r="K3454">
        <f>VLOOKUP(A3454,[1]ratio_family_bedrooms!$A:$K,10,FALSE)</f>
        <v>1.2222222222222221</v>
      </c>
      <c r="L3454">
        <f>VLOOKUP(A3454,[1]ratio_family_bedrooms!$A:$K,11,FALSE)</f>
        <v>1.5000000000000002</v>
      </c>
      <c r="M3454">
        <f t="shared" si="53"/>
        <v>3851.3548309705134</v>
      </c>
    </row>
    <row r="3455" spans="1:13" x14ac:dyDescent="0.2">
      <c r="A3455">
        <v>2012</v>
      </c>
      <c r="B3455">
        <v>10</v>
      </c>
      <c r="C3455" t="s">
        <v>59</v>
      </c>
      <c r="D3455">
        <v>6</v>
      </c>
      <c r="E3455" t="s">
        <v>29</v>
      </c>
      <c r="F3455" t="e">
        <f>VLOOKUP(A3455&amp;B3455&amp;C3455&amp;D3455&amp;E3455,average_median_rates_2_aptFINAL!A:P,16,FALSE)</f>
        <v>#N/A</v>
      </c>
      <c r="G3455">
        <f>VLOOKUP(A3455&amp;B3455&amp;C3455&amp;3&amp;E3455,average_median_rates_2_aptFINAL!A:P,16,FALSE)</f>
        <v>1164</v>
      </c>
      <c r="H3455">
        <f>IF(D3455&lt;=3,VLOOKUP(A3455&amp;D3455,[1]ratio_condo_family!$A:$F,6,FALSE),0)</f>
        <v>0</v>
      </c>
      <c r="I3455">
        <f>VLOOKUP(A3455&amp;3,[1]ratio_condo_family!$A:$F,6,FALSE)</f>
        <v>1.3664127249039721</v>
      </c>
      <c r="J3455">
        <f>VLOOKUP(A3455,[1]ratio_family_bedrooms!$A:$K,9,FALSE)</f>
        <v>1.0588235294117647</v>
      </c>
      <c r="K3455">
        <f>VLOOKUP(A3455,[1]ratio_family_bedrooms!$A:$K,10,FALSE)</f>
        <v>1.2222222222222221</v>
      </c>
      <c r="L3455">
        <f>VLOOKUP(A3455,[1]ratio_family_bedrooms!$A:$K,11,FALSE)</f>
        <v>1.5000000000000002</v>
      </c>
      <c r="M3455">
        <f t="shared" si="53"/>
        <v>3087.4497405300813</v>
      </c>
    </row>
    <row r="3456" spans="1:13" x14ac:dyDescent="0.2">
      <c r="A3456">
        <v>2012</v>
      </c>
      <c r="B3456">
        <v>10</v>
      </c>
      <c r="C3456" t="s">
        <v>59</v>
      </c>
      <c r="D3456">
        <v>6</v>
      </c>
      <c r="E3456" t="s">
        <v>31</v>
      </c>
      <c r="F3456" t="e">
        <f>VLOOKUP(A3456&amp;B3456&amp;C3456&amp;D3456&amp;E3456,average_median_rates_2_aptFINAL!A:P,16,FALSE)</f>
        <v>#N/A</v>
      </c>
      <c r="G3456">
        <f>VLOOKUP(A3456&amp;B3456&amp;C3456&amp;3&amp;E3456,average_median_rates_2_aptFINAL!A:P,16,FALSE)</f>
        <v>1351</v>
      </c>
      <c r="H3456">
        <f>IF(D3456&lt;=3,VLOOKUP(A3456&amp;D3456,[1]ratio_condo_family!$A:$F,6,FALSE),0)</f>
        <v>0</v>
      </c>
      <c r="I3456">
        <f>VLOOKUP(A3456&amp;3,[1]ratio_condo_family!$A:$F,6,FALSE)</f>
        <v>1.3664127249039721</v>
      </c>
      <c r="J3456">
        <f>VLOOKUP(A3456,[1]ratio_family_bedrooms!$A:$K,9,FALSE)</f>
        <v>1.0588235294117647</v>
      </c>
      <c r="K3456">
        <f>VLOOKUP(A3456,[1]ratio_family_bedrooms!$A:$K,10,FALSE)</f>
        <v>1.2222222222222221</v>
      </c>
      <c r="L3456">
        <f>VLOOKUP(A3456,[1]ratio_family_bedrooms!$A:$K,11,FALSE)</f>
        <v>1.5000000000000002</v>
      </c>
      <c r="M3456">
        <f t="shared" si="53"/>
        <v>3583.457559670223</v>
      </c>
    </row>
    <row r="3457" spans="1:13" x14ac:dyDescent="0.2">
      <c r="A3457">
        <v>2012</v>
      </c>
      <c r="B3457">
        <v>10</v>
      </c>
      <c r="C3457" t="s">
        <v>59</v>
      </c>
      <c r="D3457">
        <v>6</v>
      </c>
      <c r="E3457" t="s">
        <v>32</v>
      </c>
      <c r="F3457" t="e">
        <f>VLOOKUP(A3457&amp;B3457&amp;C3457&amp;D3457&amp;E3457,average_median_rates_2_aptFINAL!A:P,16,FALSE)</f>
        <v>#N/A</v>
      </c>
      <c r="G3457">
        <f>VLOOKUP(A3457&amp;B3457&amp;C3457&amp;3&amp;E3457,average_median_rates_2_aptFINAL!A:P,16,FALSE)</f>
        <v>1301</v>
      </c>
      <c r="H3457">
        <f>IF(D3457&lt;=3,VLOOKUP(A3457&amp;D3457,[1]ratio_condo_family!$A:$F,6,FALSE),0)</f>
        <v>0</v>
      </c>
      <c r="I3457">
        <f>VLOOKUP(A3457&amp;3,[1]ratio_condo_family!$A:$F,6,FALSE)</f>
        <v>1.3664127249039721</v>
      </c>
      <c r="J3457">
        <f>VLOOKUP(A3457,[1]ratio_family_bedrooms!$A:$K,9,FALSE)</f>
        <v>1.0588235294117647</v>
      </c>
      <c r="K3457">
        <f>VLOOKUP(A3457,[1]ratio_family_bedrooms!$A:$K,10,FALSE)</f>
        <v>1.2222222222222221</v>
      </c>
      <c r="L3457">
        <f>VLOOKUP(A3457,[1]ratio_family_bedrooms!$A:$K,11,FALSE)</f>
        <v>1.5000000000000002</v>
      </c>
      <c r="M3457">
        <f t="shared" si="53"/>
        <v>3450.8351481354262</v>
      </c>
    </row>
    <row r="3458" spans="1:13" x14ac:dyDescent="0.2">
      <c r="A3458">
        <v>2012</v>
      </c>
      <c r="B3458">
        <v>10</v>
      </c>
      <c r="C3458" t="s">
        <v>59</v>
      </c>
      <c r="D3458">
        <v>6</v>
      </c>
      <c r="E3458" t="s">
        <v>33</v>
      </c>
      <c r="F3458" t="e">
        <f>VLOOKUP(A3458&amp;B3458&amp;C3458&amp;D3458&amp;E3458,average_median_rates_2_aptFINAL!A:P,16,FALSE)</f>
        <v>#N/A</v>
      </c>
      <c r="G3458">
        <f>VLOOKUP(A3458&amp;B3458&amp;C3458&amp;3&amp;E3458,average_median_rates_2_aptFINAL!A:P,16,FALSE)</f>
        <v>1970.4515029816248</v>
      </c>
      <c r="H3458">
        <f>IF(D3458&lt;=3,VLOOKUP(A3458&amp;D3458,[1]ratio_condo_family!$A:$F,6,FALSE),0)</f>
        <v>0</v>
      </c>
      <c r="I3458">
        <f>VLOOKUP(A3458&amp;3,[1]ratio_condo_family!$A:$F,6,FALSE)</f>
        <v>1.3664127249039721</v>
      </c>
      <c r="J3458">
        <f>VLOOKUP(A3458,[1]ratio_family_bedrooms!$A:$K,9,FALSE)</f>
        <v>1.0588235294117647</v>
      </c>
      <c r="K3458">
        <f>VLOOKUP(A3458,[1]ratio_family_bedrooms!$A:$K,10,FALSE)</f>
        <v>1.2222222222222221</v>
      </c>
      <c r="L3458">
        <f>VLOOKUP(A3458,[1]ratio_family_bedrooms!$A:$K,11,FALSE)</f>
        <v>1.5000000000000002</v>
      </c>
      <c r="M3458">
        <f t="shared" si="53"/>
        <v>5226.5206027557788</v>
      </c>
    </row>
    <row r="3459" spans="1:13" x14ac:dyDescent="0.2">
      <c r="A3459">
        <v>2012</v>
      </c>
      <c r="B3459">
        <v>10</v>
      </c>
      <c r="C3459" t="s">
        <v>59</v>
      </c>
      <c r="D3459">
        <v>6</v>
      </c>
      <c r="E3459" t="s">
        <v>34</v>
      </c>
      <c r="F3459" t="e">
        <f>VLOOKUP(A3459&amp;B3459&amp;C3459&amp;D3459&amp;E3459,average_median_rates_2_aptFINAL!A:P,16,FALSE)</f>
        <v>#N/A</v>
      </c>
      <c r="G3459">
        <f>VLOOKUP(A3459&amp;B3459&amp;C3459&amp;3&amp;E3459,average_median_rates_2_aptFINAL!A:P,16,FALSE)</f>
        <v>1445</v>
      </c>
      <c r="H3459">
        <f>IF(D3459&lt;=3,VLOOKUP(A3459&amp;D3459,[1]ratio_condo_family!$A:$F,6,FALSE),0)</f>
        <v>0</v>
      </c>
      <c r="I3459">
        <f>VLOOKUP(A3459&amp;3,[1]ratio_condo_family!$A:$F,6,FALSE)</f>
        <v>1.3664127249039721</v>
      </c>
      <c r="J3459">
        <f>VLOOKUP(A3459,[1]ratio_family_bedrooms!$A:$K,9,FALSE)</f>
        <v>1.0588235294117647</v>
      </c>
      <c r="K3459">
        <f>VLOOKUP(A3459,[1]ratio_family_bedrooms!$A:$K,10,FALSE)</f>
        <v>1.2222222222222221</v>
      </c>
      <c r="L3459">
        <f>VLOOKUP(A3459,[1]ratio_family_bedrooms!$A:$K,11,FALSE)</f>
        <v>1.5000000000000002</v>
      </c>
      <c r="M3459">
        <f t="shared" ref="M3459:M3522" si="54">IF(D3459&lt;=3,F3459*H3459,IF(D3459=4,G3459*I3459*J3459,IF(D3459=5,G3459*I3459*J3459*K3459,IF(D3459=6,G3459*I3459*J3459*K3459*L3459,0))))</f>
        <v>3832.7876933556427</v>
      </c>
    </row>
    <row r="3460" spans="1:13" x14ac:dyDescent="0.2">
      <c r="A3460">
        <v>2012</v>
      </c>
      <c r="B3460">
        <v>10</v>
      </c>
      <c r="C3460" t="s">
        <v>59</v>
      </c>
      <c r="D3460">
        <v>6</v>
      </c>
      <c r="E3460" t="s">
        <v>35</v>
      </c>
      <c r="F3460" t="e">
        <f>VLOOKUP(A3460&amp;B3460&amp;C3460&amp;D3460&amp;E3460,average_median_rates_2_aptFINAL!A:P,16,FALSE)</f>
        <v>#N/A</v>
      </c>
      <c r="G3460">
        <f>VLOOKUP(A3460&amp;B3460&amp;C3460&amp;3&amp;E3460,average_median_rates_2_aptFINAL!A:P,16,FALSE)</f>
        <v>2855</v>
      </c>
      <c r="H3460">
        <f>IF(D3460&lt;=3,VLOOKUP(A3460&amp;D3460,[1]ratio_condo_family!$A:$F,6,FALSE),0)</f>
        <v>0</v>
      </c>
      <c r="I3460">
        <f>VLOOKUP(A3460&amp;3,[1]ratio_condo_family!$A:$F,6,FALSE)</f>
        <v>1.3664127249039721</v>
      </c>
      <c r="J3460">
        <f>VLOOKUP(A3460,[1]ratio_family_bedrooms!$A:$K,9,FALSE)</f>
        <v>1.0588235294117647</v>
      </c>
      <c r="K3460">
        <f>VLOOKUP(A3460,[1]ratio_family_bedrooms!$A:$K,10,FALSE)</f>
        <v>1.2222222222222221</v>
      </c>
      <c r="L3460">
        <f>VLOOKUP(A3460,[1]ratio_family_bedrooms!$A:$K,11,FALSE)</f>
        <v>1.5000000000000002</v>
      </c>
      <c r="M3460">
        <f t="shared" si="54"/>
        <v>7572.7396986369267</v>
      </c>
    </row>
    <row r="3461" spans="1:13" x14ac:dyDescent="0.2">
      <c r="A3461">
        <v>2012</v>
      </c>
      <c r="B3461">
        <v>10</v>
      </c>
      <c r="C3461" t="s">
        <v>59</v>
      </c>
      <c r="D3461">
        <v>6</v>
      </c>
      <c r="E3461" t="s">
        <v>36</v>
      </c>
      <c r="F3461" t="e">
        <f>VLOOKUP(A3461&amp;B3461&amp;C3461&amp;D3461&amp;E3461,average_median_rates_2_aptFINAL!A:P,16,FALSE)</f>
        <v>#N/A</v>
      </c>
      <c r="G3461">
        <f>VLOOKUP(A3461&amp;B3461&amp;C3461&amp;3&amp;E3461,average_median_rates_2_aptFINAL!A:P,16,FALSE)</f>
        <v>1337</v>
      </c>
      <c r="H3461">
        <f>IF(D3461&lt;=3,VLOOKUP(A3461&amp;D3461,[1]ratio_condo_family!$A:$F,6,FALSE),0)</f>
        <v>0</v>
      </c>
      <c r="I3461">
        <f>VLOOKUP(A3461&amp;3,[1]ratio_condo_family!$A:$F,6,FALSE)</f>
        <v>1.3664127249039721</v>
      </c>
      <c r="J3461">
        <f>VLOOKUP(A3461,[1]ratio_family_bedrooms!$A:$K,9,FALSE)</f>
        <v>1.0588235294117647</v>
      </c>
      <c r="K3461">
        <f>VLOOKUP(A3461,[1]ratio_family_bedrooms!$A:$K,10,FALSE)</f>
        <v>1.2222222222222221</v>
      </c>
      <c r="L3461">
        <f>VLOOKUP(A3461,[1]ratio_family_bedrooms!$A:$K,11,FALSE)</f>
        <v>1.5000000000000002</v>
      </c>
      <c r="M3461">
        <f t="shared" si="54"/>
        <v>3546.3232844404797</v>
      </c>
    </row>
    <row r="3462" spans="1:13" x14ac:dyDescent="0.2">
      <c r="A3462">
        <v>2012</v>
      </c>
      <c r="B3462">
        <v>10</v>
      </c>
      <c r="C3462" t="s">
        <v>59</v>
      </c>
      <c r="D3462">
        <v>6</v>
      </c>
      <c r="E3462" t="s">
        <v>37</v>
      </c>
      <c r="F3462" t="e">
        <f>VLOOKUP(A3462&amp;B3462&amp;C3462&amp;D3462&amp;E3462,average_median_rates_2_aptFINAL!A:P,16,FALSE)</f>
        <v>#N/A</v>
      </c>
      <c r="G3462">
        <f>VLOOKUP(A3462&amp;B3462&amp;C3462&amp;3&amp;E3462,average_median_rates_2_aptFINAL!A:P,16,FALSE)</f>
        <v>1071</v>
      </c>
      <c r="H3462">
        <f>IF(D3462&lt;=3,VLOOKUP(A3462&amp;D3462,[1]ratio_condo_family!$A:$F,6,FALSE),0)</f>
        <v>0</v>
      </c>
      <c r="I3462">
        <f>VLOOKUP(A3462&amp;3,[1]ratio_condo_family!$A:$F,6,FALSE)</f>
        <v>1.3664127249039721</v>
      </c>
      <c r="J3462">
        <f>VLOOKUP(A3462,[1]ratio_family_bedrooms!$A:$K,9,FALSE)</f>
        <v>1.0588235294117647</v>
      </c>
      <c r="K3462">
        <f>VLOOKUP(A3462,[1]ratio_family_bedrooms!$A:$K,10,FALSE)</f>
        <v>1.2222222222222221</v>
      </c>
      <c r="L3462">
        <f>VLOOKUP(A3462,[1]ratio_family_bedrooms!$A:$K,11,FALSE)</f>
        <v>1.5000000000000002</v>
      </c>
      <c r="M3462">
        <f t="shared" si="54"/>
        <v>2840.7720550753584</v>
      </c>
    </row>
    <row r="3463" spans="1:13" x14ac:dyDescent="0.2">
      <c r="A3463">
        <v>2012</v>
      </c>
      <c r="B3463">
        <v>10</v>
      </c>
      <c r="C3463" t="s">
        <v>59</v>
      </c>
      <c r="D3463">
        <v>6</v>
      </c>
      <c r="E3463" t="s">
        <v>38</v>
      </c>
      <c r="F3463" t="e">
        <f>VLOOKUP(A3463&amp;B3463&amp;C3463&amp;D3463&amp;E3463,average_median_rates_2_aptFINAL!A:P,16,FALSE)</f>
        <v>#N/A</v>
      </c>
      <c r="G3463">
        <f>VLOOKUP(A3463&amp;B3463&amp;C3463&amp;3&amp;E3463,average_median_rates_2_aptFINAL!A:P,16,FALSE)</f>
        <v>1015</v>
      </c>
      <c r="H3463">
        <f>IF(D3463&lt;=3,VLOOKUP(A3463&amp;D3463,[1]ratio_condo_family!$A:$F,6,FALSE),0)</f>
        <v>0</v>
      </c>
      <c r="I3463">
        <f>VLOOKUP(A3463&amp;3,[1]ratio_condo_family!$A:$F,6,FALSE)</f>
        <v>1.3664127249039721</v>
      </c>
      <c r="J3463">
        <f>VLOOKUP(A3463,[1]ratio_family_bedrooms!$A:$K,9,FALSE)</f>
        <v>1.0588235294117647</v>
      </c>
      <c r="K3463">
        <f>VLOOKUP(A3463,[1]ratio_family_bedrooms!$A:$K,10,FALSE)</f>
        <v>1.2222222222222221</v>
      </c>
      <c r="L3463">
        <f>VLOOKUP(A3463,[1]ratio_family_bedrooms!$A:$K,11,FALSE)</f>
        <v>1.5000000000000002</v>
      </c>
      <c r="M3463">
        <f t="shared" si="54"/>
        <v>2692.2349541563854</v>
      </c>
    </row>
    <row r="3464" spans="1:13" x14ac:dyDescent="0.2">
      <c r="A3464">
        <v>2012</v>
      </c>
      <c r="B3464">
        <v>10</v>
      </c>
      <c r="C3464" t="s">
        <v>59</v>
      </c>
      <c r="D3464">
        <v>6</v>
      </c>
      <c r="E3464" t="s">
        <v>39</v>
      </c>
      <c r="F3464" t="e">
        <f>VLOOKUP(A3464&amp;B3464&amp;C3464&amp;D3464&amp;E3464,average_median_rates_2_aptFINAL!A:P,16,FALSE)</f>
        <v>#N/A</v>
      </c>
      <c r="G3464">
        <f>VLOOKUP(A3464&amp;B3464&amp;C3464&amp;3&amp;E3464,average_median_rates_2_aptFINAL!A:P,16,FALSE)</f>
        <v>1429</v>
      </c>
      <c r="H3464">
        <f>IF(D3464&lt;=3,VLOOKUP(A3464&amp;D3464,[1]ratio_condo_family!$A:$F,6,FALSE),0)</f>
        <v>0</v>
      </c>
      <c r="I3464">
        <f>VLOOKUP(A3464&amp;3,[1]ratio_condo_family!$A:$F,6,FALSE)</f>
        <v>1.3664127249039721</v>
      </c>
      <c r="J3464">
        <f>VLOOKUP(A3464,[1]ratio_family_bedrooms!$A:$K,9,FALSE)</f>
        <v>1.0588235294117647</v>
      </c>
      <c r="K3464">
        <f>VLOOKUP(A3464,[1]ratio_family_bedrooms!$A:$K,10,FALSE)</f>
        <v>1.2222222222222221</v>
      </c>
      <c r="L3464">
        <f>VLOOKUP(A3464,[1]ratio_family_bedrooms!$A:$K,11,FALSE)</f>
        <v>1.5000000000000002</v>
      </c>
      <c r="M3464">
        <f t="shared" si="54"/>
        <v>3790.3485216645067</v>
      </c>
    </row>
    <row r="3465" spans="1:13" x14ac:dyDescent="0.2">
      <c r="A3465">
        <v>2012</v>
      </c>
      <c r="B3465">
        <v>10</v>
      </c>
      <c r="C3465" t="s">
        <v>59</v>
      </c>
      <c r="D3465">
        <v>6</v>
      </c>
      <c r="E3465" t="s">
        <v>40</v>
      </c>
      <c r="F3465" t="e">
        <f>VLOOKUP(A3465&amp;B3465&amp;C3465&amp;D3465&amp;E3465,average_median_rates_2_aptFINAL!A:P,16,FALSE)</f>
        <v>#N/A</v>
      </c>
      <c r="G3465">
        <f>VLOOKUP(A3465&amp;B3465&amp;C3465&amp;3&amp;E3465,average_median_rates_2_aptFINAL!A:P,16,FALSE)</f>
        <v>1062</v>
      </c>
      <c r="H3465">
        <f>IF(D3465&lt;=3,VLOOKUP(A3465&amp;D3465,[1]ratio_condo_family!$A:$F,6,FALSE),0)</f>
        <v>0</v>
      </c>
      <c r="I3465">
        <f>VLOOKUP(A3465&amp;3,[1]ratio_condo_family!$A:$F,6,FALSE)</f>
        <v>1.3664127249039721</v>
      </c>
      <c r="J3465">
        <f>VLOOKUP(A3465,[1]ratio_family_bedrooms!$A:$K,9,FALSE)</f>
        <v>1.0588235294117647</v>
      </c>
      <c r="K3465">
        <f>VLOOKUP(A3465,[1]ratio_family_bedrooms!$A:$K,10,FALSE)</f>
        <v>1.2222222222222221</v>
      </c>
      <c r="L3465">
        <f>VLOOKUP(A3465,[1]ratio_family_bedrooms!$A:$K,11,FALSE)</f>
        <v>1.5000000000000002</v>
      </c>
      <c r="M3465">
        <f t="shared" si="54"/>
        <v>2816.900020999095</v>
      </c>
    </row>
    <row r="3466" spans="1:13" x14ac:dyDescent="0.2">
      <c r="A3466">
        <v>2012</v>
      </c>
      <c r="B3466">
        <v>10</v>
      </c>
      <c r="C3466" t="s">
        <v>59</v>
      </c>
      <c r="D3466">
        <v>6</v>
      </c>
      <c r="E3466" t="s">
        <v>41</v>
      </c>
      <c r="F3466" t="e">
        <f>VLOOKUP(A3466&amp;B3466&amp;C3466&amp;D3466&amp;E3466,average_median_rates_2_aptFINAL!A:P,16,FALSE)</f>
        <v>#N/A</v>
      </c>
      <c r="G3466">
        <f>VLOOKUP(A3466&amp;B3466&amp;C3466&amp;3&amp;E3466,average_median_rates_2_aptFINAL!A:P,16,FALSE)</f>
        <v>1169</v>
      </c>
      <c r="H3466">
        <f>IF(D3466&lt;=3,VLOOKUP(A3466&amp;D3466,[1]ratio_condo_family!$A:$F,6,FALSE),0)</f>
        <v>0</v>
      </c>
      <c r="I3466">
        <f>VLOOKUP(A3466&amp;3,[1]ratio_condo_family!$A:$F,6,FALSE)</f>
        <v>1.3664127249039721</v>
      </c>
      <c r="J3466">
        <f>VLOOKUP(A3466,[1]ratio_family_bedrooms!$A:$K,9,FALSE)</f>
        <v>1.0588235294117647</v>
      </c>
      <c r="K3466">
        <f>VLOOKUP(A3466,[1]ratio_family_bedrooms!$A:$K,10,FALSE)</f>
        <v>1.2222222222222221</v>
      </c>
      <c r="L3466">
        <f>VLOOKUP(A3466,[1]ratio_family_bedrooms!$A:$K,11,FALSE)</f>
        <v>1.5000000000000002</v>
      </c>
      <c r="M3466">
        <f t="shared" si="54"/>
        <v>3100.7119816835616</v>
      </c>
    </row>
    <row r="3467" spans="1:13" x14ac:dyDescent="0.2">
      <c r="A3467">
        <v>2012</v>
      </c>
      <c r="B3467">
        <v>10</v>
      </c>
      <c r="C3467" t="s">
        <v>59</v>
      </c>
      <c r="D3467">
        <v>6</v>
      </c>
      <c r="E3467" t="s">
        <v>42</v>
      </c>
      <c r="F3467" t="e">
        <f>VLOOKUP(A3467&amp;B3467&amp;C3467&amp;D3467&amp;E3467,average_median_rates_2_aptFINAL!A:P,16,FALSE)</f>
        <v>#N/A</v>
      </c>
      <c r="G3467">
        <f>VLOOKUP(A3467&amp;B3467&amp;C3467&amp;3&amp;E3467,average_median_rates_2_aptFINAL!A:P,16,FALSE)</f>
        <v>1048</v>
      </c>
      <c r="H3467">
        <f>IF(D3467&lt;=3,VLOOKUP(A3467&amp;D3467,[1]ratio_condo_family!$A:$F,6,FALSE),0)</f>
        <v>0</v>
      </c>
      <c r="I3467">
        <f>VLOOKUP(A3467&amp;3,[1]ratio_condo_family!$A:$F,6,FALSE)</f>
        <v>1.3664127249039721</v>
      </c>
      <c r="J3467">
        <f>VLOOKUP(A3467,[1]ratio_family_bedrooms!$A:$K,9,FALSE)</f>
        <v>1.0588235294117647</v>
      </c>
      <c r="K3467">
        <f>VLOOKUP(A3467,[1]ratio_family_bedrooms!$A:$K,10,FALSE)</f>
        <v>1.2222222222222221</v>
      </c>
      <c r="L3467">
        <f>VLOOKUP(A3467,[1]ratio_family_bedrooms!$A:$K,11,FALSE)</f>
        <v>1.5000000000000002</v>
      </c>
      <c r="M3467">
        <f t="shared" si="54"/>
        <v>2779.7657457693517</v>
      </c>
    </row>
    <row r="3468" spans="1:13" x14ac:dyDescent="0.2">
      <c r="A3468">
        <v>2012</v>
      </c>
      <c r="B3468">
        <v>10</v>
      </c>
      <c r="C3468" t="s">
        <v>59</v>
      </c>
      <c r="D3468">
        <v>6</v>
      </c>
      <c r="E3468" t="s">
        <v>43</v>
      </c>
      <c r="F3468" t="e">
        <f>VLOOKUP(A3468&amp;B3468&amp;C3468&amp;D3468&amp;E3468,average_median_rates_2_aptFINAL!A:P,16,FALSE)</f>
        <v>#N/A</v>
      </c>
      <c r="G3468">
        <f>VLOOKUP(A3468&amp;B3468&amp;C3468&amp;3&amp;E3468,average_median_rates_2_aptFINAL!A:P,16,FALSE)</f>
        <v>1480</v>
      </c>
      <c r="H3468">
        <f>IF(D3468&lt;=3,VLOOKUP(A3468&amp;D3468,[1]ratio_condo_family!$A:$F,6,FALSE),0)</f>
        <v>0</v>
      </c>
      <c r="I3468">
        <f>VLOOKUP(A3468&amp;3,[1]ratio_condo_family!$A:$F,6,FALSE)</f>
        <v>1.3664127249039721</v>
      </c>
      <c r="J3468">
        <f>VLOOKUP(A3468,[1]ratio_family_bedrooms!$A:$K,9,FALSE)</f>
        <v>1.0588235294117647</v>
      </c>
      <c r="K3468">
        <f>VLOOKUP(A3468,[1]ratio_family_bedrooms!$A:$K,10,FALSE)</f>
        <v>1.2222222222222221</v>
      </c>
      <c r="L3468">
        <f>VLOOKUP(A3468,[1]ratio_family_bedrooms!$A:$K,11,FALSE)</f>
        <v>1.5000000000000002</v>
      </c>
      <c r="M3468">
        <f t="shared" si="54"/>
        <v>3925.6233814299999</v>
      </c>
    </row>
    <row r="3469" spans="1:13" x14ac:dyDescent="0.2">
      <c r="A3469">
        <v>2012</v>
      </c>
      <c r="B3469">
        <v>10</v>
      </c>
      <c r="C3469" t="s">
        <v>59</v>
      </c>
      <c r="D3469">
        <v>6</v>
      </c>
      <c r="E3469" t="s">
        <v>60</v>
      </c>
      <c r="F3469" t="e">
        <f>VLOOKUP(A3469&amp;B3469&amp;C3469&amp;D3469&amp;E3469,average_median_rates_2_aptFINAL!A:P,16,FALSE)</f>
        <v>#N/A</v>
      </c>
      <c r="G3469">
        <f>VLOOKUP(A3469&amp;B3469&amp;C3469&amp;3&amp;E3469,average_median_rates_2_aptFINAL!A:P,16,FALSE)</f>
        <v>1438</v>
      </c>
      <c r="H3469">
        <f>IF(D3469&lt;=3,VLOOKUP(A3469&amp;D3469,[1]ratio_condo_family!$A:$F,6,FALSE),0)</f>
        <v>0</v>
      </c>
      <c r="I3469">
        <f>VLOOKUP(A3469&amp;3,[1]ratio_condo_family!$A:$F,6,FALSE)</f>
        <v>1.3664127249039721</v>
      </c>
      <c r="J3469">
        <f>VLOOKUP(A3469,[1]ratio_family_bedrooms!$A:$K,9,FALSE)</f>
        <v>1.0588235294117647</v>
      </c>
      <c r="K3469">
        <f>VLOOKUP(A3469,[1]ratio_family_bedrooms!$A:$K,10,FALSE)</f>
        <v>1.2222222222222221</v>
      </c>
      <c r="L3469">
        <f>VLOOKUP(A3469,[1]ratio_family_bedrooms!$A:$K,11,FALSE)</f>
        <v>1.5000000000000002</v>
      </c>
      <c r="M3469">
        <f t="shared" si="54"/>
        <v>3814.2205557407701</v>
      </c>
    </row>
    <row r="3470" spans="1:13" x14ac:dyDescent="0.2">
      <c r="A3470">
        <v>2012</v>
      </c>
      <c r="B3470">
        <v>10</v>
      </c>
      <c r="C3470" t="s">
        <v>61</v>
      </c>
      <c r="D3470">
        <v>4</v>
      </c>
      <c r="E3470" t="s">
        <v>16</v>
      </c>
      <c r="F3470" t="e">
        <f>VLOOKUP(A3470&amp;B3470&amp;C3470&amp;D3470&amp;E3470,average_median_rates_2_aptFINAL!A:P,16,FALSE)</f>
        <v>#N/A</v>
      </c>
      <c r="G3470">
        <f>VLOOKUP(A3470&amp;B3470&amp;C3470&amp;3&amp;E3470,average_median_rates_2_aptFINAL!A:P,16,FALSE)</f>
        <v>2300</v>
      </c>
      <c r="H3470">
        <f>IF(D3470&lt;=3,VLOOKUP(A3470&amp;D3470,[1]ratio_condo_family!$A:$F,6,FALSE),0)</f>
        <v>0</v>
      </c>
      <c r="I3470">
        <f>VLOOKUP(A3470&amp;3,[1]ratio_condo_family!$A:$F,6,FALSE)</f>
        <v>1.3664127249039721</v>
      </c>
      <c r="J3470">
        <f>VLOOKUP(A3470,[1]ratio_family_bedrooms!$A:$K,9,FALSE)</f>
        <v>1.0588235294117647</v>
      </c>
      <c r="K3470">
        <f>VLOOKUP(A3470,[1]ratio_family_bedrooms!$A:$K,10,FALSE)</f>
        <v>1.2222222222222221</v>
      </c>
      <c r="L3470">
        <f>VLOOKUP(A3470,[1]ratio_family_bedrooms!$A:$K,11,FALSE)</f>
        <v>1.5000000000000002</v>
      </c>
      <c r="M3470">
        <f t="shared" si="54"/>
        <v>3327.6168712367321</v>
      </c>
    </row>
    <row r="3471" spans="1:13" x14ac:dyDescent="0.2">
      <c r="A3471">
        <v>2012</v>
      </c>
      <c r="B3471">
        <v>10</v>
      </c>
      <c r="C3471" t="s">
        <v>61</v>
      </c>
      <c r="D3471">
        <v>4</v>
      </c>
      <c r="E3471" t="s">
        <v>17</v>
      </c>
      <c r="F3471" t="e">
        <f>VLOOKUP(A3471&amp;B3471&amp;C3471&amp;D3471&amp;E3471,average_median_rates_2_aptFINAL!A:P,16,FALSE)</f>
        <v>#N/A</v>
      </c>
      <c r="G3471">
        <f>VLOOKUP(A3471&amp;B3471&amp;C3471&amp;3&amp;E3471,average_median_rates_2_aptFINAL!A:P,16,FALSE)</f>
        <v>1850</v>
      </c>
      <c r="H3471">
        <f>IF(D3471&lt;=3,VLOOKUP(A3471&amp;D3471,[1]ratio_condo_family!$A:$F,6,FALSE),0)</f>
        <v>0</v>
      </c>
      <c r="I3471">
        <f>VLOOKUP(A3471&amp;3,[1]ratio_condo_family!$A:$F,6,FALSE)</f>
        <v>1.3664127249039721</v>
      </c>
      <c r="J3471">
        <f>VLOOKUP(A3471,[1]ratio_family_bedrooms!$A:$K,9,FALSE)</f>
        <v>1.0588235294117647</v>
      </c>
      <c r="K3471">
        <f>VLOOKUP(A3471,[1]ratio_family_bedrooms!$A:$K,10,FALSE)</f>
        <v>1.2222222222222221</v>
      </c>
      <c r="L3471">
        <f>VLOOKUP(A3471,[1]ratio_family_bedrooms!$A:$K,11,FALSE)</f>
        <v>1.5000000000000002</v>
      </c>
      <c r="M3471">
        <f t="shared" si="54"/>
        <v>2676.5613964295458</v>
      </c>
    </row>
    <row r="3472" spans="1:13" x14ac:dyDescent="0.2">
      <c r="A3472">
        <v>2012</v>
      </c>
      <c r="B3472">
        <v>10</v>
      </c>
      <c r="C3472" t="s">
        <v>61</v>
      </c>
      <c r="D3472">
        <v>4</v>
      </c>
      <c r="E3472" t="s">
        <v>19</v>
      </c>
      <c r="F3472" t="e">
        <f>VLOOKUP(A3472&amp;B3472&amp;C3472&amp;D3472&amp;E3472,average_median_rates_2_aptFINAL!A:P,16,FALSE)</f>
        <v>#N/A</v>
      </c>
      <c r="G3472">
        <f>VLOOKUP(A3472&amp;B3472&amp;C3472&amp;3&amp;E3472,average_median_rates_2_aptFINAL!A:P,16,FALSE)</f>
        <v>1950</v>
      </c>
      <c r="H3472">
        <f>IF(D3472&lt;=3,VLOOKUP(A3472&amp;D3472,[1]ratio_condo_family!$A:$F,6,FALSE),0)</f>
        <v>0</v>
      </c>
      <c r="I3472">
        <f>VLOOKUP(A3472&amp;3,[1]ratio_condo_family!$A:$F,6,FALSE)</f>
        <v>1.3664127249039721</v>
      </c>
      <c r="J3472">
        <f>VLOOKUP(A3472,[1]ratio_family_bedrooms!$A:$K,9,FALSE)</f>
        <v>1.0588235294117647</v>
      </c>
      <c r="K3472">
        <f>VLOOKUP(A3472,[1]ratio_family_bedrooms!$A:$K,10,FALSE)</f>
        <v>1.2222222222222221</v>
      </c>
      <c r="L3472">
        <f>VLOOKUP(A3472,[1]ratio_family_bedrooms!$A:$K,11,FALSE)</f>
        <v>1.5000000000000002</v>
      </c>
      <c r="M3472">
        <f t="shared" si="54"/>
        <v>2821.2403908311426</v>
      </c>
    </row>
    <row r="3473" spans="1:13" x14ac:dyDescent="0.2">
      <c r="A3473">
        <v>2012</v>
      </c>
      <c r="B3473">
        <v>10</v>
      </c>
      <c r="C3473" t="s">
        <v>61</v>
      </c>
      <c r="D3473">
        <v>4</v>
      </c>
      <c r="E3473" t="s">
        <v>20</v>
      </c>
      <c r="F3473" t="e">
        <f>VLOOKUP(A3473&amp;B3473&amp;C3473&amp;D3473&amp;E3473,average_median_rates_2_aptFINAL!A:P,16,FALSE)</f>
        <v>#N/A</v>
      </c>
      <c r="G3473">
        <f>VLOOKUP(A3473&amp;B3473&amp;C3473&amp;3&amp;E3473,average_median_rates_2_aptFINAL!A:P,16,FALSE)</f>
        <v>2363.171791924125</v>
      </c>
      <c r="H3473">
        <f>IF(D3473&lt;=3,VLOOKUP(A3473&amp;D3473,[1]ratio_condo_family!$A:$F,6,FALSE),0)</f>
        <v>0</v>
      </c>
      <c r="I3473">
        <f>VLOOKUP(A3473&amp;3,[1]ratio_condo_family!$A:$F,6,FALSE)</f>
        <v>1.3664127249039721</v>
      </c>
      <c r="J3473">
        <f>VLOOKUP(A3473,[1]ratio_family_bedrooms!$A:$K,9,FALSE)</f>
        <v>1.0588235294117647</v>
      </c>
      <c r="K3473">
        <f>VLOOKUP(A3473,[1]ratio_family_bedrooms!$A:$K,10,FALSE)</f>
        <v>1.2222222222222221</v>
      </c>
      <c r="L3473">
        <f>VLOOKUP(A3473,[1]ratio_family_bedrooms!$A:$K,11,FALSE)</f>
        <v>1.5000000000000002</v>
      </c>
      <c r="M3473">
        <f t="shared" si="54"/>
        <v>3419.0131845380256</v>
      </c>
    </row>
    <row r="3474" spans="1:13" x14ac:dyDescent="0.2">
      <c r="A3474">
        <v>2012</v>
      </c>
      <c r="B3474">
        <v>10</v>
      </c>
      <c r="C3474" t="s">
        <v>61</v>
      </c>
      <c r="D3474">
        <v>4</v>
      </c>
      <c r="E3474" t="s">
        <v>21</v>
      </c>
      <c r="F3474" t="e">
        <f>VLOOKUP(A3474&amp;B3474&amp;C3474&amp;D3474&amp;E3474,average_median_rates_2_aptFINAL!A:P,16,FALSE)</f>
        <v>#N/A</v>
      </c>
      <c r="G3474">
        <f>VLOOKUP(A3474&amp;B3474&amp;C3474&amp;3&amp;E3474,average_median_rates_2_aptFINAL!A:P,16,FALSE)</f>
        <v>2100</v>
      </c>
      <c r="H3474">
        <f>IF(D3474&lt;=3,VLOOKUP(A3474&amp;D3474,[1]ratio_condo_family!$A:$F,6,FALSE),0)</f>
        <v>0</v>
      </c>
      <c r="I3474">
        <f>VLOOKUP(A3474&amp;3,[1]ratio_condo_family!$A:$F,6,FALSE)</f>
        <v>1.3664127249039721</v>
      </c>
      <c r="J3474">
        <f>VLOOKUP(A3474,[1]ratio_family_bedrooms!$A:$K,9,FALSE)</f>
        <v>1.0588235294117647</v>
      </c>
      <c r="K3474">
        <f>VLOOKUP(A3474,[1]ratio_family_bedrooms!$A:$K,10,FALSE)</f>
        <v>1.2222222222222221</v>
      </c>
      <c r="L3474">
        <f>VLOOKUP(A3474,[1]ratio_family_bedrooms!$A:$K,11,FALSE)</f>
        <v>1.5000000000000002</v>
      </c>
      <c r="M3474">
        <f t="shared" si="54"/>
        <v>3038.2588824335385</v>
      </c>
    </row>
    <row r="3475" spans="1:13" x14ac:dyDescent="0.2">
      <c r="A3475">
        <v>2012</v>
      </c>
      <c r="B3475">
        <v>10</v>
      </c>
      <c r="C3475" t="s">
        <v>61</v>
      </c>
      <c r="D3475">
        <v>4</v>
      </c>
      <c r="E3475" t="s">
        <v>23</v>
      </c>
      <c r="F3475" t="e">
        <f>VLOOKUP(A3475&amp;B3475&amp;C3475&amp;D3475&amp;E3475,average_median_rates_2_aptFINAL!A:P,16,FALSE)</f>
        <v>#N/A</v>
      </c>
      <c r="G3475">
        <f>VLOOKUP(A3475&amp;B3475&amp;C3475&amp;3&amp;E3475,average_median_rates_2_aptFINAL!A:P,16,FALSE)</f>
        <v>1150</v>
      </c>
      <c r="H3475">
        <f>IF(D3475&lt;=3,VLOOKUP(A3475&amp;D3475,[1]ratio_condo_family!$A:$F,6,FALSE),0)</f>
        <v>0</v>
      </c>
      <c r="I3475">
        <f>VLOOKUP(A3475&amp;3,[1]ratio_condo_family!$A:$F,6,FALSE)</f>
        <v>1.3664127249039721</v>
      </c>
      <c r="J3475">
        <f>VLOOKUP(A3475,[1]ratio_family_bedrooms!$A:$K,9,FALSE)</f>
        <v>1.0588235294117647</v>
      </c>
      <c r="K3475">
        <f>VLOOKUP(A3475,[1]ratio_family_bedrooms!$A:$K,10,FALSE)</f>
        <v>1.2222222222222221</v>
      </c>
      <c r="L3475">
        <f>VLOOKUP(A3475,[1]ratio_family_bedrooms!$A:$K,11,FALSE)</f>
        <v>1.5000000000000002</v>
      </c>
      <c r="M3475">
        <f t="shared" si="54"/>
        <v>1663.808435618366</v>
      </c>
    </row>
    <row r="3476" spans="1:13" x14ac:dyDescent="0.2">
      <c r="A3476">
        <v>2012</v>
      </c>
      <c r="B3476">
        <v>10</v>
      </c>
      <c r="C3476" t="s">
        <v>61</v>
      </c>
      <c r="D3476">
        <v>4</v>
      </c>
      <c r="E3476" t="s">
        <v>24</v>
      </c>
      <c r="F3476" t="e">
        <f>VLOOKUP(A3476&amp;B3476&amp;C3476&amp;D3476&amp;E3476,average_median_rates_2_aptFINAL!A:P,16,FALSE)</f>
        <v>#N/A</v>
      </c>
      <c r="G3476">
        <f>VLOOKUP(A3476&amp;B3476&amp;C3476&amp;3&amp;E3476,average_median_rates_2_aptFINAL!A:P,16,FALSE)</f>
        <v>1243.2192125305362</v>
      </c>
      <c r="H3476">
        <f>IF(D3476&lt;=3,VLOOKUP(A3476&amp;D3476,[1]ratio_condo_family!$A:$F,6,FALSE),0)</f>
        <v>0</v>
      </c>
      <c r="I3476">
        <f>VLOOKUP(A3476&amp;3,[1]ratio_condo_family!$A:$F,6,FALSE)</f>
        <v>1.3664127249039721</v>
      </c>
      <c r="J3476">
        <f>VLOOKUP(A3476,[1]ratio_family_bedrooms!$A:$K,9,FALSE)</f>
        <v>1.0588235294117647</v>
      </c>
      <c r="K3476">
        <f>VLOOKUP(A3476,[1]ratio_family_bedrooms!$A:$K,10,FALSE)</f>
        <v>1.2222222222222221</v>
      </c>
      <c r="L3476">
        <f>VLOOKUP(A3476,[1]ratio_family_bedrooms!$A:$K,11,FALSE)</f>
        <v>1.5000000000000002</v>
      </c>
      <c r="M3476">
        <f t="shared" si="54"/>
        <v>1798.6770548966333</v>
      </c>
    </row>
    <row r="3477" spans="1:13" x14ac:dyDescent="0.2">
      <c r="A3477">
        <v>2012</v>
      </c>
      <c r="B3477">
        <v>10</v>
      </c>
      <c r="C3477" t="s">
        <v>61</v>
      </c>
      <c r="D3477">
        <v>4</v>
      </c>
      <c r="E3477" t="s">
        <v>25</v>
      </c>
      <c r="F3477" t="e">
        <f>VLOOKUP(A3477&amp;B3477&amp;C3477&amp;D3477&amp;E3477,average_median_rates_2_aptFINAL!A:P,16,FALSE)</f>
        <v>#N/A</v>
      </c>
      <c r="G3477">
        <f>VLOOKUP(A3477&amp;B3477&amp;C3477&amp;3&amp;E3477,average_median_rates_2_aptFINAL!A:P,16,FALSE)</f>
        <v>1215</v>
      </c>
      <c r="H3477">
        <f>IF(D3477&lt;=3,VLOOKUP(A3477&amp;D3477,[1]ratio_condo_family!$A:$F,6,FALSE),0)</f>
        <v>0</v>
      </c>
      <c r="I3477">
        <f>VLOOKUP(A3477&amp;3,[1]ratio_condo_family!$A:$F,6,FALSE)</f>
        <v>1.3664127249039721</v>
      </c>
      <c r="J3477">
        <f>VLOOKUP(A3477,[1]ratio_family_bedrooms!$A:$K,9,FALSE)</f>
        <v>1.0588235294117647</v>
      </c>
      <c r="K3477">
        <f>VLOOKUP(A3477,[1]ratio_family_bedrooms!$A:$K,10,FALSE)</f>
        <v>1.2222222222222221</v>
      </c>
      <c r="L3477">
        <f>VLOOKUP(A3477,[1]ratio_family_bedrooms!$A:$K,11,FALSE)</f>
        <v>1.5000000000000002</v>
      </c>
      <c r="M3477">
        <f t="shared" si="54"/>
        <v>1757.8497819794043</v>
      </c>
    </row>
    <row r="3478" spans="1:13" x14ac:dyDescent="0.2">
      <c r="A3478">
        <v>2012</v>
      </c>
      <c r="B3478">
        <v>10</v>
      </c>
      <c r="C3478" t="s">
        <v>61</v>
      </c>
      <c r="D3478">
        <v>4</v>
      </c>
      <c r="E3478" t="s">
        <v>26</v>
      </c>
      <c r="F3478" t="e">
        <f>VLOOKUP(A3478&amp;B3478&amp;C3478&amp;D3478&amp;E3478,average_median_rates_2_aptFINAL!A:P,16,FALSE)</f>
        <v>#N/A</v>
      </c>
      <c r="G3478">
        <f>VLOOKUP(A3478&amp;B3478&amp;C3478&amp;3&amp;E3478,average_median_rates_2_aptFINAL!A:P,16,FALSE)</f>
        <v>1177</v>
      </c>
      <c r="H3478">
        <f>IF(D3478&lt;=3,VLOOKUP(A3478&amp;D3478,[1]ratio_condo_family!$A:$F,6,FALSE),0)</f>
        <v>0</v>
      </c>
      <c r="I3478">
        <f>VLOOKUP(A3478&amp;3,[1]ratio_condo_family!$A:$F,6,FALSE)</f>
        <v>1.3664127249039721</v>
      </c>
      <c r="J3478">
        <f>VLOOKUP(A3478,[1]ratio_family_bedrooms!$A:$K,9,FALSE)</f>
        <v>1.0588235294117647</v>
      </c>
      <c r="K3478">
        <f>VLOOKUP(A3478,[1]ratio_family_bedrooms!$A:$K,10,FALSE)</f>
        <v>1.2222222222222221</v>
      </c>
      <c r="L3478">
        <f>VLOOKUP(A3478,[1]ratio_family_bedrooms!$A:$K,11,FALSE)</f>
        <v>1.5000000000000002</v>
      </c>
      <c r="M3478">
        <f t="shared" si="54"/>
        <v>1702.8717641067974</v>
      </c>
    </row>
    <row r="3479" spans="1:13" x14ac:dyDescent="0.2">
      <c r="A3479">
        <v>2012</v>
      </c>
      <c r="B3479">
        <v>10</v>
      </c>
      <c r="C3479" t="s">
        <v>61</v>
      </c>
      <c r="D3479">
        <v>4</v>
      </c>
      <c r="E3479" t="s">
        <v>27</v>
      </c>
      <c r="F3479" t="e">
        <f>VLOOKUP(A3479&amp;B3479&amp;C3479&amp;D3479&amp;E3479,average_median_rates_2_aptFINAL!A:P,16,FALSE)</f>
        <v>#N/A</v>
      </c>
      <c r="G3479">
        <f>VLOOKUP(A3479&amp;B3479&amp;C3479&amp;3&amp;E3479,average_median_rates_2_aptFINAL!A:P,16,FALSE)</f>
        <v>2365</v>
      </c>
      <c r="H3479">
        <f>IF(D3479&lt;=3,VLOOKUP(A3479&amp;D3479,[1]ratio_condo_family!$A:$F,6,FALSE),0)</f>
        <v>0</v>
      </c>
      <c r="I3479">
        <f>VLOOKUP(A3479&amp;3,[1]ratio_condo_family!$A:$F,6,FALSE)</f>
        <v>1.3664127249039721</v>
      </c>
      <c r="J3479">
        <f>VLOOKUP(A3479,[1]ratio_family_bedrooms!$A:$K,9,FALSE)</f>
        <v>1.0588235294117647</v>
      </c>
      <c r="K3479">
        <f>VLOOKUP(A3479,[1]ratio_family_bedrooms!$A:$K,10,FALSE)</f>
        <v>1.2222222222222221</v>
      </c>
      <c r="L3479">
        <f>VLOOKUP(A3479,[1]ratio_family_bedrooms!$A:$K,11,FALSE)</f>
        <v>1.5000000000000002</v>
      </c>
      <c r="M3479">
        <f t="shared" si="54"/>
        <v>3421.6582175977705</v>
      </c>
    </row>
    <row r="3480" spans="1:13" x14ac:dyDescent="0.2">
      <c r="A3480">
        <v>2012</v>
      </c>
      <c r="B3480">
        <v>10</v>
      </c>
      <c r="C3480" t="s">
        <v>61</v>
      </c>
      <c r="D3480">
        <v>4</v>
      </c>
      <c r="E3480" t="s">
        <v>28</v>
      </c>
      <c r="F3480" t="e">
        <f>VLOOKUP(A3480&amp;B3480&amp;C3480&amp;D3480&amp;E3480,average_median_rates_2_aptFINAL!A:P,16,FALSE)</f>
        <v>#N/A</v>
      </c>
      <c r="G3480">
        <f>VLOOKUP(A3480&amp;B3480&amp;C3480&amp;3&amp;E3480,average_median_rates_2_aptFINAL!A:P,16,FALSE)</f>
        <v>1290</v>
      </c>
      <c r="H3480">
        <f>IF(D3480&lt;=3,VLOOKUP(A3480&amp;D3480,[1]ratio_condo_family!$A:$F,6,FALSE),0)</f>
        <v>0</v>
      </c>
      <c r="I3480">
        <f>VLOOKUP(A3480&amp;3,[1]ratio_condo_family!$A:$F,6,FALSE)</f>
        <v>1.3664127249039721</v>
      </c>
      <c r="J3480">
        <f>VLOOKUP(A3480,[1]ratio_family_bedrooms!$A:$K,9,FALSE)</f>
        <v>1.0588235294117647</v>
      </c>
      <c r="K3480">
        <f>VLOOKUP(A3480,[1]ratio_family_bedrooms!$A:$K,10,FALSE)</f>
        <v>1.2222222222222221</v>
      </c>
      <c r="L3480">
        <f>VLOOKUP(A3480,[1]ratio_family_bedrooms!$A:$K,11,FALSE)</f>
        <v>1.5000000000000002</v>
      </c>
      <c r="M3480">
        <f t="shared" si="54"/>
        <v>1866.3590277806018</v>
      </c>
    </row>
    <row r="3481" spans="1:13" x14ac:dyDescent="0.2">
      <c r="A3481">
        <v>2012</v>
      </c>
      <c r="B3481">
        <v>10</v>
      </c>
      <c r="C3481" t="s">
        <v>61</v>
      </c>
      <c r="D3481">
        <v>4</v>
      </c>
      <c r="E3481" t="s">
        <v>29</v>
      </c>
      <c r="F3481" t="e">
        <f>VLOOKUP(A3481&amp;B3481&amp;C3481&amp;D3481&amp;E3481,average_median_rates_2_aptFINAL!A:P,16,FALSE)</f>
        <v>#N/A</v>
      </c>
      <c r="G3481">
        <f>VLOOKUP(A3481&amp;B3481&amp;C3481&amp;3&amp;E3481,average_median_rates_2_aptFINAL!A:P,16,FALSE)</f>
        <v>1150</v>
      </c>
      <c r="H3481">
        <f>IF(D3481&lt;=3,VLOOKUP(A3481&amp;D3481,[1]ratio_condo_family!$A:$F,6,FALSE),0)</f>
        <v>0</v>
      </c>
      <c r="I3481">
        <f>VLOOKUP(A3481&amp;3,[1]ratio_condo_family!$A:$F,6,FALSE)</f>
        <v>1.3664127249039721</v>
      </c>
      <c r="J3481">
        <f>VLOOKUP(A3481,[1]ratio_family_bedrooms!$A:$K,9,FALSE)</f>
        <v>1.0588235294117647</v>
      </c>
      <c r="K3481">
        <f>VLOOKUP(A3481,[1]ratio_family_bedrooms!$A:$K,10,FALSE)</f>
        <v>1.2222222222222221</v>
      </c>
      <c r="L3481">
        <f>VLOOKUP(A3481,[1]ratio_family_bedrooms!$A:$K,11,FALSE)</f>
        <v>1.5000000000000002</v>
      </c>
      <c r="M3481">
        <f t="shared" si="54"/>
        <v>1663.808435618366</v>
      </c>
    </row>
    <row r="3482" spans="1:13" x14ac:dyDescent="0.2">
      <c r="A3482">
        <v>2012</v>
      </c>
      <c r="B3482">
        <v>10</v>
      </c>
      <c r="C3482" t="s">
        <v>61</v>
      </c>
      <c r="D3482">
        <v>4</v>
      </c>
      <c r="E3482" t="s">
        <v>31</v>
      </c>
      <c r="F3482" t="e">
        <f>VLOOKUP(A3482&amp;B3482&amp;C3482&amp;D3482&amp;E3482,average_median_rates_2_aptFINAL!A:P,16,FALSE)</f>
        <v>#N/A</v>
      </c>
      <c r="G3482">
        <f>VLOOKUP(A3482&amp;B3482&amp;C3482&amp;3&amp;E3482,average_median_rates_2_aptFINAL!A:P,16,FALSE)</f>
        <v>1300</v>
      </c>
      <c r="H3482">
        <f>IF(D3482&lt;=3,VLOOKUP(A3482&amp;D3482,[1]ratio_condo_family!$A:$F,6,FALSE),0)</f>
        <v>0</v>
      </c>
      <c r="I3482">
        <f>VLOOKUP(A3482&amp;3,[1]ratio_condo_family!$A:$F,6,FALSE)</f>
        <v>1.3664127249039721</v>
      </c>
      <c r="J3482">
        <f>VLOOKUP(A3482,[1]ratio_family_bedrooms!$A:$K,9,FALSE)</f>
        <v>1.0588235294117647</v>
      </c>
      <c r="K3482">
        <f>VLOOKUP(A3482,[1]ratio_family_bedrooms!$A:$K,10,FALSE)</f>
        <v>1.2222222222222221</v>
      </c>
      <c r="L3482">
        <f>VLOOKUP(A3482,[1]ratio_family_bedrooms!$A:$K,11,FALSE)</f>
        <v>1.5000000000000002</v>
      </c>
      <c r="M3482">
        <f t="shared" si="54"/>
        <v>1880.8269272207617</v>
      </c>
    </row>
    <row r="3483" spans="1:13" x14ac:dyDescent="0.2">
      <c r="A3483">
        <v>2012</v>
      </c>
      <c r="B3483">
        <v>10</v>
      </c>
      <c r="C3483" t="s">
        <v>61</v>
      </c>
      <c r="D3483">
        <v>4</v>
      </c>
      <c r="E3483" t="s">
        <v>32</v>
      </c>
      <c r="F3483" t="e">
        <f>VLOOKUP(A3483&amp;B3483&amp;C3483&amp;D3483&amp;E3483,average_median_rates_2_aptFINAL!A:P,16,FALSE)</f>
        <v>#N/A</v>
      </c>
      <c r="G3483">
        <f>VLOOKUP(A3483&amp;B3483&amp;C3483&amp;3&amp;E3483,average_median_rates_2_aptFINAL!A:P,16,FALSE)</f>
        <v>1325</v>
      </c>
      <c r="H3483">
        <f>IF(D3483&lt;=3,VLOOKUP(A3483&amp;D3483,[1]ratio_condo_family!$A:$F,6,FALSE),0)</f>
        <v>0</v>
      </c>
      <c r="I3483">
        <f>VLOOKUP(A3483&amp;3,[1]ratio_condo_family!$A:$F,6,FALSE)</f>
        <v>1.3664127249039721</v>
      </c>
      <c r="J3483">
        <f>VLOOKUP(A3483,[1]ratio_family_bedrooms!$A:$K,9,FALSE)</f>
        <v>1.0588235294117647</v>
      </c>
      <c r="K3483">
        <f>VLOOKUP(A3483,[1]ratio_family_bedrooms!$A:$K,10,FALSE)</f>
        <v>1.2222222222222221</v>
      </c>
      <c r="L3483">
        <f>VLOOKUP(A3483,[1]ratio_family_bedrooms!$A:$K,11,FALSE)</f>
        <v>1.5000000000000002</v>
      </c>
      <c r="M3483">
        <f t="shared" si="54"/>
        <v>1916.9966758211608</v>
      </c>
    </row>
    <row r="3484" spans="1:13" x14ac:dyDescent="0.2">
      <c r="A3484">
        <v>2012</v>
      </c>
      <c r="B3484">
        <v>10</v>
      </c>
      <c r="C3484" t="s">
        <v>61</v>
      </c>
      <c r="D3484">
        <v>4</v>
      </c>
      <c r="E3484" t="s">
        <v>33</v>
      </c>
      <c r="F3484" t="e">
        <f>VLOOKUP(A3484&amp;B3484&amp;C3484&amp;D3484&amp;E3484,average_median_rates_2_aptFINAL!A:P,16,FALSE)</f>
        <v>#N/A</v>
      </c>
      <c r="G3484">
        <f>VLOOKUP(A3484&amp;B3484&amp;C3484&amp;3&amp;E3484,average_median_rates_2_aptFINAL!A:P,16,FALSE)</f>
        <v>2046.5853570915374</v>
      </c>
      <c r="H3484">
        <f>IF(D3484&lt;=3,VLOOKUP(A3484&amp;D3484,[1]ratio_condo_family!$A:$F,6,FALSE),0)</f>
        <v>0</v>
      </c>
      <c r="I3484">
        <f>VLOOKUP(A3484&amp;3,[1]ratio_condo_family!$A:$F,6,FALSE)</f>
        <v>1.3664127249039721</v>
      </c>
      <c r="J3484">
        <f>VLOOKUP(A3484,[1]ratio_family_bedrooms!$A:$K,9,FALSE)</f>
        <v>1.0588235294117647</v>
      </c>
      <c r="K3484">
        <f>VLOOKUP(A3484,[1]ratio_family_bedrooms!$A:$K,10,FALSE)</f>
        <v>1.2222222222222221</v>
      </c>
      <c r="L3484">
        <f>VLOOKUP(A3484,[1]ratio_family_bedrooms!$A:$K,11,FALSE)</f>
        <v>1.5000000000000002</v>
      </c>
      <c r="M3484">
        <f t="shared" si="54"/>
        <v>2960.9791142103704</v>
      </c>
    </row>
    <row r="3485" spans="1:13" x14ac:dyDescent="0.2">
      <c r="A3485">
        <v>2012</v>
      </c>
      <c r="B3485">
        <v>10</v>
      </c>
      <c r="C3485" t="s">
        <v>61</v>
      </c>
      <c r="D3485">
        <v>4</v>
      </c>
      <c r="E3485" t="s">
        <v>34</v>
      </c>
      <c r="F3485" t="e">
        <f>VLOOKUP(A3485&amp;B3485&amp;C3485&amp;D3485&amp;E3485,average_median_rates_2_aptFINAL!A:P,16,FALSE)</f>
        <v>#N/A</v>
      </c>
      <c r="G3485">
        <f>VLOOKUP(A3485&amp;B3485&amp;C3485&amp;3&amp;E3485,average_median_rates_2_aptFINAL!A:P,16,FALSE)</f>
        <v>1400</v>
      </c>
      <c r="H3485">
        <f>IF(D3485&lt;=3,VLOOKUP(A3485&amp;D3485,[1]ratio_condo_family!$A:$F,6,FALSE),0)</f>
        <v>0</v>
      </c>
      <c r="I3485">
        <f>VLOOKUP(A3485&amp;3,[1]ratio_condo_family!$A:$F,6,FALSE)</f>
        <v>1.3664127249039721</v>
      </c>
      <c r="J3485">
        <f>VLOOKUP(A3485,[1]ratio_family_bedrooms!$A:$K,9,FALSE)</f>
        <v>1.0588235294117647</v>
      </c>
      <c r="K3485">
        <f>VLOOKUP(A3485,[1]ratio_family_bedrooms!$A:$K,10,FALSE)</f>
        <v>1.2222222222222221</v>
      </c>
      <c r="L3485">
        <f>VLOOKUP(A3485,[1]ratio_family_bedrooms!$A:$K,11,FALSE)</f>
        <v>1.5000000000000002</v>
      </c>
      <c r="M3485">
        <f t="shared" si="54"/>
        <v>2025.5059216223588</v>
      </c>
    </row>
    <row r="3486" spans="1:13" x14ac:dyDescent="0.2">
      <c r="A3486">
        <v>2012</v>
      </c>
      <c r="B3486">
        <v>10</v>
      </c>
      <c r="C3486" t="s">
        <v>61</v>
      </c>
      <c r="D3486">
        <v>4</v>
      </c>
      <c r="E3486" t="s">
        <v>35</v>
      </c>
      <c r="F3486" t="e">
        <f>VLOOKUP(A3486&amp;B3486&amp;C3486&amp;D3486&amp;E3486,average_median_rates_2_aptFINAL!A:P,16,FALSE)</f>
        <v>#N/A</v>
      </c>
      <c r="G3486">
        <f>VLOOKUP(A3486&amp;B3486&amp;C3486&amp;3&amp;E3486,average_median_rates_2_aptFINAL!A:P,16,FALSE)</f>
        <v>2650</v>
      </c>
      <c r="H3486">
        <f>IF(D3486&lt;=3,VLOOKUP(A3486&amp;D3486,[1]ratio_condo_family!$A:$F,6,FALSE),0)</f>
        <v>0</v>
      </c>
      <c r="I3486">
        <f>VLOOKUP(A3486&amp;3,[1]ratio_condo_family!$A:$F,6,FALSE)</f>
        <v>1.3664127249039721</v>
      </c>
      <c r="J3486">
        <f>VLOOKUP(A3486,[1]ratio_family_bedrooms!$A:$K,9,FALSE)</f>
        <v>1.0588235294117647</v>
      </c>
      <c r="K3486">
        <f>VLOOKUP(A3486,[1]ratio_family_bedrooms!$A:$K,10,FALSE)</f>
        <v>1.2222222222222221</v>
      </c>
      <c r="L3486">
        <f>VLOOKUP(A3486,[1]ratio_family_bedrooms!$A:$K,11,FALSE)</f>
        <v>1.5000000000000002</v>
      </c>
      <c r="M3486">
        <f t="shared" si="54"/>
        <v>3833.9933516423216</v>
      </c>
    </row>
    <row r="3487" spans="1:13" x14ac:dyDescent="0.2">
      <c r="A3487">
        <v>2012</v>
      </c>
      <c r="B3487">
        <v>10</v>
      </c>
      <c r="C3487" t="s">
        <v>61</v>
      </c>
      <c r="D3487">
        <v>4</v>
      </c>
      <c r="E3487" t="s">
        <v>36</v>
      </c>
      <c r="F3487" t="e">
        <f>VLOOKUP(A3487&amp;B3487&amp;C3487&amp;D3487&amp;E3487,average_median_rates_2_aptFINAL!A:P,16,FALSE)</f>
        <v>#N/A</v>
      </c>
      <c r="G3487">
        <f>VLOOKUP(A3487&amp;B3487&amp;C3487&amp;3&amp;E3487,average_median_rates_2_aptFINAL!A:P,16,FALSE)</f>
        <v>1300</v>
      </c>
      <c r="H3487">
        <f>IF(D3487&lt;=3,VLOOKUP(A3487&amp;D3487,[1]ratio_condo_family!$A:$F,6,FALSE),0)</f>
        <v>0</v>
      </c>
      <c r="I3487">
        <f>VLOOKUP(A3487&amp;3,[1]ratio_condo_family!$A:$F,6,FALSE)</f>
        <v>1.3664127249039721</v>
      </c>
      <c r="J3487">
        <f>VLOOKUP(A3487,[1]ratio_family_bedrooms!$A:$K,9,FALSE)</f>
        <v>1.0588235294117647</v>
      </c>
      <c r="K3487">
        <f>VLOOKUP(A3487,[1]ratio_family_bedrooms!$A:$K,10,FALSE)</f>
        <v>1.2222222222222221</v>
      </c>
      <c r="L3487">
        <f>VLOOKUP(A3487,[1]ratio_family_bedrooms!$A:$K,11,FALSE)</f>
        <v>1.5000000000000002</v>
      </c>
      <c r="M3487">
        <f t="shared" si="54"/>
        <v>1880.8269272207617</v>
      </c>
    </row>
    <row r="3488" spans="1:13" x14ac:dyDescent="0.2">
      <c r="A3488">
        <v>2012</v>
      </c>
      <c r="B3488">
        <v>10</v>
      </c>
      <c r="C3488" t="s">
        <v>61</v>
      </c>
      <c r="D3488">
        <v>4</v>
      </c>
      <c r="E3488" t="s">
        <v>37</v>
      </c>
      <c r="F3488" t="e">
        <f>VLOOKUP(A3488&amp;B3488&amp;C3488&amp;D3488&amp;E3488,average_median_rates_2_aptFINAL!A:P,16,FALSE)</f>
        <v>#N/A</v>
      </c>
      <c r="G3488">
        <f>VLOOKUP(A3488&amp;B3488&amp;C3488&amp;3&amp;E3488,average_median_rates_2_aptFINAL!A:P,16,FALSE)</f>
        <v>1040</v>
      </c>
      <c r="H3488">
        <f>IF(D3488&lt;=3,VLOOKUP(A3488&amp;D3488,[1]ratio_condo_family!$A:$F,6,FALSE),0)</f>
        <v>0</v>
      </c>
      <c r="I3488">
        <f>VLOOKUP(A3488&amp;3,[1]ratio_condo_family!$A:$F,6,FALSE)</f>
        <v>1.3664127249039721</v>
      </c>
      <c r="J3488">
        <f>VLOOKUP(A3488,[1]ratio_family_bedrooms!$A:$K,9,FALSE)</f>
        <v>1.0588235294117647</v>
      </c>
      <c r="K3488">
        <f>VLOOKUP(A3488,[1]ratio_family_bedrooms!$A:$K,10,FALSE)</f>
        <v>1.2222222222222221</v>
      </c>
      <c r="L3488">
        <f>VLOOKUP(A3488,[1]ratio_family_bedrooms!$A:$K,11,FALSE)</f>
        <v>1.5000000000000002</v>
      </c>
      <c r="M3488">
        <f t="shared" si="54"/>
        <v>1504.6615417766093</v>
      </c>
    </row>
    <row r="3489" spans="1:13" x14ac:dyDescent="0.2">
      <c r="A3489">
        <v>2012</v>
      </c>
      <c r="B3489">
        <v>10</v>
      </c>
      <c r="C3489" t="s">
        <v>61</v>
      </c>
      <c r="D3489">
        <v>4</v>
      </c>
      <c r="E3489" t="s">
        <v>38</v>
      </c>
      <c r="F3489" t="e">
        <f>VLOOKUP(A3489&amp;B3489&amp;C3489&amp;D3489&amp;E3489,average_median_rates_2_aptFINAL!A:P,16,FALSE)</f>
        <v>#N/A</v>
      </c>
      <c r="G3489">
        <f>VLOOKUP(A3489&amp;B3489&amp;C3489&amp;3&amp;E3489,average_median_rates_2_aptFINAL!A:P,16,FALSE)</f>
        <v>1025</v>
      </c>
      <c r="H3489">
        <f>IF(D3489&lt;=3,VLOOKUP(A3489&amp;D3489,[1]ratio_condo_family!$A:$F,6,FALSE),0)</f>
        <v>0</v>
      </c>
      <c r="I3489">
        <f>VLOOKUP(A3489&amp;3,[1]ratio_condo_family!$A:$F,6,FALSE)</f>
        <v>1.3664127249039721</v>
      </c>
      <c r="J3489">
        <f>VLOOKUP(A3489,[1]ratio_family_bedrooms!$A:$K,9,FALSE)</f>
        <v>1.0588235294117647</v>
      </c>
      <c r="K3489">
        <f>VLOOKUP(A3489,[1]ratio_family_bedrooms!$A:$K,10,FALSE)</f>
        <v>1.2222222222222221</v>
      </c>
      <c r="L3489">
        <f>VLOOKUP(A3489,[1]ratio_family_bedrooms!$A:$K,11,FALSE)</f>
        <v>1.5000000000000002</v>
      </c>
      <c r="M3489">
        <f t="shared" si="54"/>
        <v>1482.9596926163697</v>
      </c>
    </row>
    <row r="3490" spans="1:13" x14ac:dyDescent="0.2">
      <c r="A3490">
        <v>2012</v>
      </c>
      <c r="B3490">
        <v>10</v>
      </c>
      <c r="C3490" t="s">
        <v>61</v>
      </c>
      <c r="D3490">
        <v>4</v>
      </c>
      <c r="E3490" t="s">
        <v>39</v>
      </c>
      <c r="F3490" t="e">
        <f>VLOOKUP(A3490&amp;B3490&amp;C3490&amp;D3490&amp;E3490,average_median_rates_2_aptFINAL!A:P,16,FALSE)</f>
        <v>#N/A</v>
      </c>
      <c r="G3490">
        <f>VLOOKUP(A3490&amp;B3490&amp;C3490&amp;3&amp;E3490,average_median_rates_2_aptFINAL!A:P,16,FALSE)</f>
        <v>1450</v>
      </c>
      <c r="H3490">
        <f>IF(D3490&lt;=3,VLOOKUP(A3490&amp;D3490,[1]ratio_condo_family!$A:$F,6,FALSE),0)</f>
        <v>0</v>
      </c>
      <c r="I3490">
        <f>VLOOKUP(A3490&amp;3,[1]ratio_condo_family!$A:$F,6,FALSE)</f>
        <v>1.3664127249039721</v>
      </c>
      <c r="J3490">
        <f>VLOOKUP(A3490,[1]ratio_family_bedrooms!$A:$K,9,FALSE)</f>
        <v>1.0588235294117647</v>
      </c>
      <c r="K3490">
        <f>VLOOKUP(A3490,[1]ratio_family_bedrooms!$A:$K,10,FALSE)</f>
        <v>1.2222222222222221</v>
      </c>
      <c r="L3490">
        <f>VLOOKUP(A3490,[1]ratio_family_bedrooms!$A:$K,11,FALSE)</f>
        <v>1.5000000000000002</v>
      </c>
      <c r="M3490">
        <f t="shared" si="54"/>
        <v>2097.8454188231572</v>
      </c>
    </row>
    <row r="3491" spans="1:13" x14ac:dyDescent="0.2">
      <c r="A3491">
        <v>2012</v>
      </c>
      <c r="B3491">
        <v>10</v>
      </c>
      <c r="C3491" t="s">
        <v>61</v>
      </c>
      <c r="D3491">
        <v>4</v>
      </c>
      <c r="E3491" t="s">
        <v>40</v>
      </c>
      <c r="F3491" t="e">
        <f>VLOOKUP(A3491&amp;B3491&amp;C3491&amp;D3491&amp;E3491,average_median_rates_2_aptFINAL!A:P,16,FALSE)</f>
        <v>#N/A</v>
      </c>
      <c r="G3491">
        <f>VLOOKUP(A3491&amp;B3491&amp;C3491&amp;3&amp;E3491,average_median_rates_2_aptFINAL!A:P,16,FALSE)</f>
        <v>1045</v>
      </c>
      <c r="H3491">
        <f>IF(D3491&lt;=3,VLOOKUP(A3491&amp;D3491,[1]ratio_condo_family!$A:$F,6,FALSE),0)</f>
        <v>0</v>
      </c>
      <c r="I3491">
        <f>VLOOKUP(A3491&amp;3,[1]ratio_condo_family!$A:$F,6,FALSE)</f>
        <v>1.3664127249039721</v>
      </c>
      <c r="J3491">
        <f>VLOOKUP(A3491,[1]ratio_family_bedrooms!$A:$K,9,FALSE)</f>
        <v>1.0588235294117647</v>
      </c>
      <c r="K3491">
        <f>VLOOKUP(A3491,[1]ratio_family_bedrooms!$A:$K,10,FALSE)</f>
        <v>1.2222222222222221</v>
      </c>
      <c r="L3491">
        <f>VLOOKUP(A3491,[1]ratio_family_bedrooms!$A:$K,11,FALSE)</f>
        <v>1.5000000000000002</v>
      </c>
      <c r="M3491">
        <f t="shared" si="54"/>
        <v>1511.8954914966894</v>
      </c>
    </row>
    <row r="3492" spans="1:13" x14ac:dyDescent="0.2">
      <c r="A3492">
        <v>2012</v>
      </c>
      <c r="B3492">
        <v>10</v>
      </c>
      <c r="C3492" t="s">
        <v>61</v>
      </c>
      <c r="D3492">
        <v>4</v>
      </c>
      <c r="E3492" t="s">
        <v>41</v>
      </c>
      <c r="F3492" t="e">
        <f>VLOOKUP(A3492&amp;B3492&amp;C3492&amp;D3492&amp;E3492,average_median_rates_2_aptFINAL!A:P,16,FALSE)</f>
        <v>#N/A</v>
      </c>
      <c r="G3492">
        <f>VLOOKUP(A3492&amp;B3492&amp;C3492&amp;3&amp;E3492,average_median_rates_2_aptFINAL!A:P,16,FALSE)</f>
        <v>1150</v>
      </c>
      <c r="H3492">
        <f>IF(D3492&lt;=3,VLOOKUP(A3492&amp;D3492,[1]ratio_condo_family!$A:$F,6,FALSE),0)</f>
        <v>0</v>
      </c>
      <c r="I3492">
        <f>VLOOKUP(A3492&amp;3,[1]ratio_condo_family!$A:$F,6,FALSE)</f>
        <v>1.3664127249039721</v>
      </c>
      <c r="J3492">
        <f>VLOOKUP(A3492,[1]ratio_family_bedrooms!$A:$K,9,FALSE)</f>
        <v>1.0588235294117647</v>
      </c>
      <c r="K3492">
        <f>VLOOKUP(A3492,[1]ratio_family_bedrooms!$A:$K,10,FALSE)</f>
        <v>1.2222222222222221</v>
      </c>
      <c r="L3492">
        <f>VLOOKUP(A3492,[1]ratio_family_bedrooms!$A:$K,11,FALSE)</f>
        <v>1.5000000000000002</v>
      </c>
      <c r="M3492">
        <f t="shared" si="54"/>
        <v>1663.808435618366</v>
      </c>
    </row>
    <row r="3493" spans="1:13" x14ac:dyDescent="0.2">
      <c r="A3493">
        <v>2012</v>
      </c>
      <c r="B3493">
        <v>10</v>
      </c>
      <c r="C3493" t="s">
        <v>61</v>
      </c>
      <c r="D3493">
        <v>4</v>
      </c>
      <c r="E3493" t="s">
        <v>42</v>
      </c>
      <c r="F3493" t="e">
        <f>VLOOKUP(A3493&amp;B3493&amp;C3493&amp;D3493&amp;E3493,average_median_rates_2_aptFINAL!A:P,16,FALSE)</f>
        <v>#N/A</v>
      </c>
      <c r="G3493">
        <f>VLOOKUP(A3493&amp;B3493&amp;C3493&amp;3&amp;E3493,average_median_rates_2_aptFINAL!A:P,16,FALSE)</f>
        <v>1099</v>
      </c>
      <c r="H3493">
        <f>IF(D3493&lt;=3,VLOOKUP(A3493&amp;D3493,[1]ratio_condo_family!$A:$F,6,FALSE),0)</f>
        <v>0</v>
      </c>
      <c r="I3493">
        <f>VLOOKUP(A3493&amp;3,[1]ratio_condo_family!$A:$F,6,FALSE)</f>
        <v>1.3664127249039721</v>
      </c>
      <c r="J3493">
        <f>VLOOKUP(A3493,[1]ratio_family_bedrooms!$A:$K,9,FALSE)</f>
        <v>1.0588235294117647</v>
      </c>
      <c r="K3493">
        <f>VLOOKUP(A3493,[1]ratio_family_bedrooms!$A:$K,10,FALSE)</f>
        <v>1.2222222222222221</v>
      </c>
      <c r="L3493">
        <f>VLOOKUP(A3493,[1]ratio_family_bedrooms!$A:$K,11,FALSE)</f>
        <v>1.5000000000000002</v>
      </c>
      <c r="M3493">
        <f t="shared" si="54"/>
        <v>1590.0221484735516</v>
      </c>
    </row>
    <row r="3494" spans="1:13" x14ac:dyDescent="0.2">
      <c r="A3494">
        <v>2012</v>
      </c>
      <c r="B3494">
        <v>10</v>
      </c>
      <c r="C3494" t="s">
        <v>61</v>
      </c>
      <c r="D3494">
        <v>4</v>
      </c>
      <c r="E3494" t="s">
        <v>43</v>
      </c>
      <c r="F3494" t="e">
        <f>VLOOKUP(A3494&amp;B3494&amp;C3494&amp;D3494&amp;E3494,average_median_rates_2_aptFINAL!A:P,16,FALSE)</f>
        <v>#N/A</v>
      </c>
      <c r="G3494">
        <f>VLOOKUP(A3494&amp;B3494&amp;C3494&amp;3&amp;E3494,average_median_rates_2_aptFINAL!A:P,16,FALSE)</f>
        <v>1250</v>
      </c>
      <c r="H3494">
        <f>IF(D3494&lt;=3,VLOOKUP(A3494&amp;D3494,[1]ratio_condo_family!$A:$F,6,FALSE),0)</f>
        <v>0</v>
      </c>
      <c r="I3494">
        <f>VLOOKUP(A3494&amp;3,[1]ratio_condo_family!$A:$F,6,FALSE)</f>
        <v>1.3664127249039721</v>
      </c>
      <c r="J3494">
        <f>VLOOKUP(A3494,[1]ratio_family_bedrooms!$A:$K,9,FALSE)</f>
        <v>1.0588235294117647</v>
      </c>
      <c r="K3494">
        <f>VLOOKUP(A3494,[1]ratio_family_bedrooms!$A:$K,10,FALSE)</f>
        <v>1.2222222222222221</v>
      </c>
      <c r="L3494">
        <f>VLOOKUP(A3494,[1]ratio_family_bedrooms!$A:$K,11,FALSE)</f>
        <v>1.5000000000000002</v>
      </c>
      <c r="M3494">
        <f t="shared" si="54"/>
        <v>1808.4874300199633</v>
      </c>
    </row>
    <row r="3495" spans="1:13" x14ac:dyDescent="0.2">
      <c r="A3495">
        <v>2012</v>
      </c>
      <c r="B3495">
        <v>10</v>
      </c>
      <c r="C3495" t="s">
        <v>61</v>
      </c>
      <c r="D3495">
        <v>4</v>
      </c>
      <c r="E3495" t="s">
        <v>60</v>
      </c>
      <c r="F3495" t="e">
        <f>VLOOKUP(A3495&amp;B3495&amp;C3495&amp;D3495&amp;E3495,average_median_rates_2_aptFINAL!A:P,16,FALSE)</f>
        <v>#N/A</v>
      </c>
      <c r="G3495">
        <f>VLOOKUP(A3495&amp;B3495&amp;C3495&amp;3&amp;E3495,average_median_rates_2_aptFINAL!A:P,16,FALSE)</f>
        <v>1450</v>
      </c>
      <c r="H3495">
        <f>IF(D3495&lt;=3,VLOOKUP(A3495&amp;D3495,[1]ratio_condo_family!$A:$F,6,FALSE),0)</f>
        <v>0</v>
      </c>
      <c r="I3495">
        <f>VLOOKUP(A3495&amp;3,[1]ratio_condo_family!$A:$F,6,FALSE)</f>
        <v>1.3664127249039721</v>
      </c>
      <c r="J3495">
        <f>VLOOKUP(A3495,[1]ratio_family_bedrooms!$A:$K,9,FALSE)</f>
        <v>1.0588235294117647</v>
      </c>
      <c r="K3495">
        <f>VLOOKUP(A3495,[1]ratio_family_bedrooms!$A:$K,10,FALSE)</f>
        <v>1.2222222222222221</v>
      </c>
      <c r="L3495">
        <f>VLOOKUP(A3495,[1]ratio_family_bedrooms!$A:$K,11,FALSE)</f>
        <v>1.5000000000000002</v>
      </c>
      <c r="M3495">
        <f t="shared" si="54"/>
        <v>2097.8454188231572</v>
      </c>
    </row>
    <row r="3496" spans="1:13" x14ac:dyDescent="0.2">
      <c r="A3496">
        <v>2012</v>
      </c>
      <c r="B3496">
        <v>10</v>
      </c>
      <c r="C3496" t="s">
        <v>61</v>
      </c>
      <c r="D3496">
        <v>5</v>
      </c>
      <c r="E3496" t="s">
        <v>12</v>
      </c>
      <c r="F3496" t="e">
        <f>VLOOKUP(A3496&amp;B3496&amp;C3496&amp;D3496&amp;E3496,average_median_rates_2_aptFINAL!A:P,16,FALSE)</f>
        <v>#N/A</v>
      </c>
      <c r="G3496">
        <f>VLOOKUP(A3496&amp;B3496&amp;C3496&amp;3&amp;E3496,average_median_rates_2_aptFINAL!A:P,16,FALSE)</f>
        <v>2600</v>
      </c>
      <c r="H3496">
        <f>IF(D3496&lt;=3,VLOOKUP(A3496&amp;D3496,[1]ratio_condo_family!$A:$F,6,FALSE),0)</f>
        <v>0</v>
      </c>
      <c r="I3496">
        <f>VLOOKUP(A3496&amp;3,[1]ratio_condo_family!$A:$F,6,FALSE)</f>
        <v>1.3664127249039721</v>
      </c>
      <c r="J3496">
        <f>VLOOKUP(A3496,[1]ratio_family_bedrooms!$A:$K,9,FALSE)</f>
        <v>1.0588235294117647</v>
      </c>
      <c r="K3496">
        <f>VLOOKUP(A3496,[1]ratio_family_bedrooms!$A:$K,10,FALSE)</f>
        <v>1.2222222222222221</v>
      </c>
      <c r="L3496">
        <f>VLOOKUP(A3496,[1]ratio_family_bedrooms!$A:$K,11,FALSE)</f>
        <v>1.5000000000000002</v>
      </c>
      <c r="M3496">
        <f t="shared" si="54"/>
        <v>4597.5769332063055</v>
      </c>
    </row>
    <row r="3497" spans="1:13" x14ac:dyDescent="0.2">
      <c r="A3497">
        <v>2012</v>
      </c>
      <c r="B3497">
        <v>10</v>
      </c>
      <c r="C3497" t="s">
        <v>61</v>
      </c>
      <c r="D3497">
        <v>5</v>
      </c>
      <c r="E3497" t="s">
        <v>16</v>
      </c>
      <c r="F3497" t="e">
        <f>VLOOKUP(A3497&amp;B3497&amp;C3497&amp;D3497&amp;E3497,average_median_rates_2_aptFINAL!A:P,16,FALSE)</f>
        <v>#N/A</v>
      </c>
      <c r="G3497">
        <f>VLOOKUP(A3497&amp;B3497&amp;C3497&amp;3&amp;E3497,average_median_rates_2_aptFINAL!A:P,16,FALSE)</f>
        <v>2300</v>
      </c>
      <c r="H3497">
        <f>IF(D3497&lt;=3,VLOOKUP(A3497&amp;D3497,[1]ratio_condo_family!$A:$F,6,FALSE),0)</f>
        <v>0</v>
      </c>
      <c r="I3497">
        <f>VLOOKUP(A3497&amp;3,[1]ratio_condo_family!$A:$F,6,FALSE)</f>
        <v>1.3664127249039721</v>
      </c>
      <c r="J3497">
        <f>VLOOKUP(A3497,[1]ratio_family_bedrooms!$A:$K,9,FALSE)</f>
        <v>1.0588235294117647</v>
      </c>
      <c r="K3497">
        <f>VLOOKUP(A3497,[1]ratio_family_bedrooms!$A:$K,10,FALSE)</f>
        <v>1.2222222222222221</v>
      </c>
      <c r="L3497">
        <f>VLOOKUP(A3497,[1]ratio_family_bedrooms!$A:$K,11,FALSE)</f>
        <v>1.5000000000000002</v>
      </c>
      <c r="M3497">
        <f t="shared" si="54"/>
        <v>4067.0872870671164</v>
      </c>
    </row>
    <row r="3498" spans="1:13" x14ac:dyDescent="0.2">
      <c r="A3498">
        <v>2012</v>
      </c>
      <c r="B3498">
        <v>10</v>
      </c>
      <c r="C3498" t="s">
        <v>61</v>
      </c>
      <c r="D3498">
        <v>5</v>
      </c>
      <c r="E3498" t="s">
        <v>17</v>
      </c>
      <c r="F3498" t="e">
        <f>VLOOKUP(A3498&amp;B3498&amp;C3498&amp;D3498&amp;E3498,average_median_rates_2_aptFINAL!A:P,16,FALSE)</f>
        <v>#N/A</v>
      </c>
      <c r="G3498">
        <f>VLOOKUP(A3498&amp;B3498&amp;C3498&amp;3&amp;E3498,average_median_rates_2_aptFINAL!A:P,16,FALSE)</f>
        <v>1850</v>
      </c>
      <c r="H3498">
        <f>IF(D3498&lt;=3,VLOOKUP(A3498&amp;D3498,[1]ratio_condo_family!$A:$F,6,FALSE),0)</f>
        <v>0</v>
      </c>
      <c r="I3498">
        <f>VLOOKUP(A3498&amp;3,[1]ratio_condo_family!$A:$F,6,FALSE)</f>
        <v>1.3664127249039721</v>
      </c>
      <c r="J3498">
        <f>VLOOKUP(A3498,[1]ratio_family_bedrooms!$A:$K,9,FALSE)</f>
        <v>1.0588235294117647</v>
      </c>
      <c r="K3498">
        <f>VLOOKUP(A3498,[1]ratio_family_bedrooms!$A:$K,10,FALSE)</f>
        <v>1.2222222222222221</v>
      </c>
      <c r="L3498">
        <f>VLOOKUP(A3498,[1]ratio_family_bedrooms!$A:$K,11,FALSE)</f>
        <v>1.5000000000000002</v>
      </c>
      <c r="M3498">
        <f t="shared" si="54"/>
        <v>3271.3528178583333</v>
      </c>
    </row>
    <row r="3499" spans="1:13" x14ac:dyDescent="0.2">
      <c r="A3499">
        <v>2012</v>
      </c>
      <c r="B3499">
        <v>10</v>
      </c>
      <c r="C3499" t="s">
        <v>61</v>
      </c>
      <c r="D3499">
        <v>5</v>
      </c>
      <c r="E3499" t="s">
        <v>19</v>
      </c>
      <c r="F3499" t="e">
        <f>VLOOKUP(A3499&amp;B3499&amp;C3499&amp;D3499&amp;E3499,average_median_rates_2_aptFINAL!A:P,16,FALSE)</f>
        <v>#N/A</v>
      </c>
      <c r="G3499">
        <f>VLOOKUP(A3499&amp;B3499&amp;C3499&amp;3&amp;E3499,average_median_rates_2_aptFINAL!A:P,16,FALSE)</f>
        <v>1950</v>
      </c>
      <c r="H3499">
        <f>IF(D3499&lt;=3,VLOOKUP(A3499&amp;D3499,[1]ratio_condo_family!$A:$F,6,FALSE),0)</f>
        <v>0</v>
      </c>
      <c r="I3499">
        <f>VLOOKUP(A3499&amp;3,[1]ratio_condo_family!$A:$F,6,FALSE)</f>
        <v>1.3664127249039721</v>
      </c>
      <c r="J3499">
        <f>VLOOKUP(A3499,[1]ratio_family_bedrooms!$A:$K,9,FALSE)</f>
        <v>1.0588235294117647</v>
      </c>
      <c r="K3499">
        <f>VLOOKUP(A3499,[1]ratio_family_bedrooms!$A:$K,10,FALSE)</f>
        <v>1.2222222222222221</v>
      </c>
      <c r="L3499">
        <f>VLOOKUP(A3499,[1]ratio_family_bedrooms!$A:$K,11,FALSE)</f>
        <v>1.5000000000000002</v>
      </c>
      <c r="M3499">
        <f t="shared" si="54"/>
        <v>3448.1826999047294</v>
      </c>
    </row>
    <row r="3500" spans="1:13" x14ac:dyDescent="0.2">
      <c r="A3500">
        <v>2012</v>
      </c>
      <c r="B3500">
        <v>10</v>
      </c>
      <c r="C3500" t="s">
        <v>61</v>
      </c>
      <c r="D3500">
        <v>5</v>
      </c>
      <c r="E3500" t="s">
        <v>20</v>
      </c>
      <c r="F3500" t="e">
        <f>VLOOKUP(A3500&amp;B3500&amp;C3500&amp;D3500&amp;E3500,average_median_rates_2_aptFINAL!A:P,16,FALSE)</f>
        <v>#N/A</v>
      </c>
      <c r="G3500">
        <f>VLOOKUP(A3500&amp;B3500&amp;C3500&amp;3&amp;E3500,average_median_rates_2_aptFINAL!A:P,16,FALSE)</f>
        <v>2363.171791924125</v>
      </c>
      <c r="H3500">
        <f>IF(D3500&lt;=3,VLOOKUP(A3500&amp;D3500,[1]ratio_condo_family!$A:$F,6,FALSE),0)</f>
        <v>0</v>
      </c>
      <c r="I3500">
        <f>VLOOKUP(A3500&amp;3,[1]ratio_condo_family!$A:$F,6,FALSE)</f>
        <v>1.3664127249039721</v>
      </c>
      <c r="J3500">
        <f>VLOOKUP(A3500,[1]ratio_family_bedrooms!$A:$K,9,FALSE)</f>
        <v>1.0588235294117647</v>
      </c>
      <c r="K3500">
        <f>VLOOKUP(A3500,[1]ratio_family_bedrooms!$A:$K,10,FALSE)</f>
        <v>1.2222222222222221</v>
      </c>
      <c r="L3500">
        <f>VLOOKUP(A3500,[1]ratio_family_bedrooms!$A:$K,11,FALSE)</f>
        <v>1.5000000000000002</v>
      </c>
      <c r="M3500">
        <f t="shared" si="54"/>
        <v>4178.7938922131416</v>
      </c>
    </row>
    <row r="3501" spans="1:13" x14ac:dyDescent="0.2">
      <c r="A3501">
        <v>2012</v>
      </c>
      <c r="B3501">
        <v>10</v>
      </c>
      <c r="C3501" t="s">
        <v>61</v>
      </c>
      <c r="D3501">
        <v>5</v>
      </c>
      <c r="E3501" t="s">
        <v>21</v>
      </c>
      <c r="F3501" t="e">
        <f>VLOOKUP(A3501&amp;B3501&amp;C3501&amp;D3501&amp;E3501,average_median_rates_2_aptFINAL!A:P,16,FALSE)</f>
        <v>#N/A</v>
      </c>
      <c r="G3501">
        <f>VLOOKUP(A3501&amp;B3501&amp;C3501&amp;3&amp;E3501,average_median_rates_2_aptFINAL!A:P,16,FALSE)</f>
        <v>2100</v>
      </c>
      <c r="H3501">
        <f>IF(D3501&lt;=3,VLOOKUP(A3501&amp;D3501,[1]ratio_condo_family!$A:$F,6,FALSE),0)</f>
        <v>0</v>
      </c>
      <c r="I3501">
        <f>VLOOKUP(A3501&amp;3,[1]ratio_condo_family!$A:$F,6,FALSE)</f>
        <v>1.3664127249039721</v>
      </c>
      <c r="J3501">
        <f>VLOOKUP(A3501,[1]ratio_family_bedrooms!$A:$K,9,FALSE)</f>
        <v>1.0588235294117647</v>
      </c>
      <c r="K3501">
        <f>VLOOKUP(A3501,[1]ratio_family_bedrooms!$A:$K,10,FALSE)</f>
        <v>1.2222222222222221</v>
      </c>
      <c r="L3501">
        <f>VLOOKUP(A3501,[1]ratio_family_bedrooms!$A:$K,11,FALSE)</f>
        <v>1.5000000000000002</v>
      </c>
      <c r="M3501">
        <f t="shared" si="54"/>
        <v>3713.4275229743243</v>
      </c>
    </row>
    <row r="3502" spans="1:13" x14ac:dyDescent="0.2">
      <c r="A3502">
        <v>2012</v>
      </c>
      <c r="B3502">
        <v>10</v>
      </c>
      <c r="C3502" t="s">
        <v>61</v>
      </c>
      <c r="D3502">
        <v>5</v>
      </c>
      <c r="E3502" t="s">
        <v>23</v>
      </c>
      <c r="F3502" t="e">
        <f>VLOOKUP(A3502&amp;B3502&amp;C3502&amp;D3502&amp;E3502,average_median_rates_2_aptFINAL!A:P,16,FALSE)</f>
        <v>#N/A</v>
      </c>
      <c r="G3502">
        <f>VLOOKUP(A3502&amp;B3502&amp;C3502&amp;3&amp;E3502,average_median_rates_2_aptFINAL!A:P,16,FALSE)</f>
        <v>1150</v>
      </c>
      <c r="H3502">
        <f>IF(D3502&lt;=3,VLOOKUP(A3502&amp;D3502,[1]ratio_condo_family!$A:$F,6,FALSE),0)</f>
        <v>0</v>
      </c>
      <c r="I3502">
        <f>VLOOKUP(A3502&amp;3,[1]ratio_condo_family!$A:$F,6,FALSE)</f>
        <v>1.3664127249039721</v>
      </c>
      <c r="J3502">
        <f>VLOOKUP(A3502,[1]ratio_family_bedrooms!$A:$K,9,FALSE)</f>
        <v>1.0588235294117647</v>
      </c>
      <c r="K3502">
        <f>VLOOKUP(A3502,[1]ratio_family_bedrooms!$A:$K,10,FALSE)</f>
        <v>1.2222222222222221</v>
      </c>
      <c r="L3502">
        <f>VLOOKUP(A3502,[1]ratio_family_bedrooms!$A:$K,11,FALSE)</f>
        <v>1.5000000000000002</v>
      </c>
      <c r="M3502">
        <f t="shared" si="54"/>
        <v>2033.5436435335582</v>
      </c>
    </row>
    <row r="3503" spans="1:13" x14ac:dyDescent="0.2">
      <c r="A3503">
        <v>2012</v>
      </c>
      <c r="B3503">
        <v>10</v>
      </c>
      <c r="C3503" t="s">
        <v>61</v>
      </c>
      <c r="D3503">
        <v>5</v>
      </c>
      <c r="E3503" t="s">
        <v>24</v>
      </c>
      <c r="F3503" t="e">
        <f>VLOOKUP(A3503&amp;B3503&amp;C3503&amp;D3503&amp;E3503,average_median_rates_2_aptFINAL!A:P,16,FALSE)</f>
        <v>#N/A</v>
      </c>
      <c r="G3503">
        <f>VLOOKUP(A3503&amp;B3503&amp;C3503&amp;3&amp;E3503,average_median_rates_2_aptFINAL!A:P,16,FALSE)</f>
        <v>1243.2192125305362</v>
      </c>
      <c r="H3503">
        <f>IF(D3503&lt;=3,VLOOKUP(A3503&amp;D3503,[1]ratio_condo_family!$A:$F,6,FALSE),0)</f>
        <v>0</v>
      </c>
      <c r="I3503">
        <f>VLOOKUP(A3503&amp;3,[1]ratio_condo_family!$A:$F,6,FALSE)</f>
        <v>1.3664127249039721</v>
      </c>
      <c r="J3503">
        <f>VLOOKUP(A3503,[1]ratio_family_bedrooms!$A:$K,9,FALSE)</f>
        <v>1.0588235294117647</v>
      </c>
      <c r="K3503">
        <f>VLOOKUP(A3503,[1]ratio_family_bedrooms!$A:$K,10,FALSE)</f>
        <v>1.2222222222222221</v>
      </c>
      <c r="L3503">
        <f>VLOOKUP(A3503,[1]ratio_family_bedrooms!$A:$K,11,FALSE)</f>
        <v>1.5000000000000002</v>
      </c>
      <c r="M3503">
        <f t="shared" si="54"/>
        <v>2198.3830670958851</v>
      </c>
    </row>
    <row r="3504" spans="1:13" x14ac:dyDescent="0.2">
      <c r="A3504">
        <v>2012</v>
      </c>
      <c r="B3504">
        <v>10</v>
      </c>
      <c r="C3504" t="s">
        <v>61</v>
      </c>
      <c r="D3504">
        <v>5</v>
      </c>
      <c r="E3504" t="s">
        <v>25</v>
      </c>
      <c r="F3504" t="e">
        <f>VLOOKUP(A3504&amp;B3504&amp;C3504&amp;D3504&amp;E3504,average_median_rates_2_aptFINAL!A:P,16,FALSE)</f>
        <v>#N/A</v>
      </c>
      <c r="G3504">
        <f>VLOOKUP(A3504&amp;B3504&amp;C3504&amp;3&amp;E3504,average_median_rates_2_aptFINAL!A:P,16,FALSE)</f>
        <v>1215</v>
      </c>
      <c r="H3504">
        <f>IF(D3504&lt;=3,VLOOKUP(A3504&amp;D3504,[1]ratio_condo_family!$A:$F,6,FALSE),0)</f>
        <v>0</v>
      </c>
      <c r="I3504">
        <f>VLOOKUP(A3504&amp;3,[1]ratio_condo_family!$A:$F,6,FALSE)</f>
        <v>1.3664127249039721</v>
      </c>
      <c r="J3504">
        <f>VLOOKUP(A3504,[1]ratio_family_bedrooms!$A:$K,9,FALSE)</f>
        <v>1.0588235294117647</v>
      </c>
      <c r="K3504">
        <f>VLOOKUP(A3504,[1]ratio_family_bedrooms!$A:$K,10,FALSE)</f>
        <v>1.2222222222222221</v>
      </c>
      <c r="L3504">
        <f>VLOOKUP(A3504,[1]ratio_family_bedrooms!$A:$K,11,FALSE)</f>
        <v>1.5000000000000002</v>
      </c>
      <c r="M3504">
        <f t="shared" si="54"/>
        <v>2148.483066863716</v>
      </c>
    </row>
    <row r="3505" spans="1:13" x14ac:dyDescent="0.2">
      <c r="A3505">
        <v>2012</v>
      </c>
      <c r="B3505">
        <v>10</v>
      </c>
      <c r="C3505" t="s">
        <v>61</v>
      </c>
      <c r="D3505">
        <v>5</v>
      </c>
      <c r="E3505" t="s">
        <v>26</v>
      </c>
      <c r="F3505" t="e">
        <f>VLOOKUP(A3505&amp;B3505&amp;C3505&amp;D3505&amp;E3505,average_median_rates_2_aptFINAL!A:P,16,FALSE)</f>
        <v>#N/A</v>
      </c>
      <c r="G3505">
        <f>VLOOKUP(A3505&amp;B3505&amp;C3505&amp;3&amp;E3505,average_median_rates_2_aptFINAL!A:P,16,FALSE)</f>
        <v>1177</v>
      </c>
      <c r="H3505">
        <f>IF(D3505&lt;=3,VLOOKUP(A3505&amp;D3505,[1]ratio_condo_family!$A:$F,6,FALSE),0)</f>
        <v>0</v>
      </c>
      <c r="I3505">
        <f>VLOOKUP(A3505&amp;3,[1]ratio_condo_family!$A:$F,6,FALSE)</f>
        <v>1.3664127249039721</v>
      </c>
      <c r="J3505">
        <f>VLOOKUP(A3505,[1]ratio_family_bedrooms!$A:$K,9,FALSE)</f>
        <v>1.0588235294117647</v>
      </c>
      <c r="K3505">
        <f>VLOOKUP(A3505,[1]ratio_family_bedrooms!$A:$K,10,FALSE)</f>
        <v>1.2222222222222221</v>
      </c>
      <c r="L3505">
        <f>VLOOKUP(A3505,[1]ratio_family_bedrooms!$A:$K,11,FALSE)</f>
        <v>1.5000000000000002</v>
      </c>
      <c r="M3505">
        <f t="shared" si="54"/>
        <v>2081.2877116860855</v>
      </c>
    </row>
    <row r="3506" spans="1:13" x14ac:dyDescent="0.2">
      <c r="A3506">
        <v>2012</v>
      </c>
      <c r="B3506">
        <v>10</v>
      </c>
      <c r="C3506" t="s">
        <v>61</v>
      </c>
      <c r="D3506">
        <v>5</v>
      </c>
      <c r="E3506" t="s">
        <v>27</v>
      </c>
      <c r="F3506" t="e">
        <f>VLOOKUP(A3506&amp;B3506&amp;C3506&amp;D3506&amp;E3506,average_median_rates_2_aptFINAL!A:P,16,FALSE)</f>
        <v>#N/A</v>
      </c>
      <c r="G3506">
        <f>VLOOKUP(A3506&amp;B3506&amp;C3506&amp;3&amp;E3506,average_median_rates_2_aptFINAL!A:P,16,FALSE)</f>
        <v>2365</v>
      </c>
      <c r="H3506">
        <f>IF(D3506&lt;=3,VLOOKUP(A3506&amp;D3506,[1]ratio_condo_family!$A:$F,6,FALSE),0)</f>
        <v>0</v>
      </c>
      <c r="I3506">
        <f>VLOOKUP(A3506&amp;3,[1]ratio_condo_family!$A:$F,6,FALSE)</f>
        <v>1.3664127249039721</v>
      </c>
      <c r="J3506">
        <f>VLOOKUP(A3506,[1]ratio_family_bedrooms!$A:$K,9,FALSE)</f>
        <v>1.0588235294117647</v>
      </c>
      <c r="K3506">
        <f>VLOOKUP(A3506,[1]ratio_family_bedrooms!$A:$K,10,FALSE)</f>
        <v>1.2222222222222221</v>
      </c>
      <c r="L3506">
        <f>VLOOKUP(A3506,[1]ratio_family_bedrooms!$A:$K,11,FALSE)</f>
        <v>1.5000000000000002</v>
      </c>
      <c r="M3506">
        <f t="shared" si="54"/>
        <v>4182.0267103972747</v>
      </c>
    </row>
    <row r="3507" spans="1:13" x14ac:dyDescent="0.2">
      <c r="A3507">
        <v>2012</v>
      </c>
      <c r="B3507">
        <v>10</v>
      </c>
      <c r="C3507" t="s">
        <v>61</v>
      </c>
      <c r="D3507">
        <v>5</v>
      </c>
      <c r="E3507" t="s">
        <v>28</v>
      </c>
      <c r="F3507" t="e">
        <f>VLOOKUP(A3507&amp;B3507&amp;C3507&amp;D3507&amp;E3507,average_median_rates_2_aptFINAL!A:P,16,FALSE)</f>
        <v>#N/A</v>
      </c>
      <c r="G3507">
        <f>VLOOKUP(A3507&amp;B3507&amp;C3507&amp;3&amp;E3507,average_median_rates_2_aptFINAL!A:P,16,FALSE)</f>
        <v>1290</v>
      </c>
      <c r="H3507">
        <f>IF(D3507&lt;=3,VLOOKUP(A3507&amp;D3507,[1]ratio_condo_family!$A:$F,6,FALSE),0)</f>
        <v>0</v>
      </c>
      <c r="I3507">
        <f>VLOOKUP(A3507&amp;3,[1]ratio_condo_family!$A:$F,6,FALSE)</f>
        <v>1.3664127249039721</v>
      </c>
      <c r="J3507">
        <f>VLOOKUP(A3507,[1]ratio_family_bedrooms!$A:$K,9,FALSE)</f>
        <v>1.0588235294117647</v>
      </c>
      <c r="K3507">
        <f>VLOOKUP(A3507,[1]ratio_family_bedrooms!$A:$K,10,FALSE)</f>
        <v>1.2222222222222221</v>
      </c>
      <c r="L3507">
        <f>VLOOKUP(A3507,[1]ratio_family_bedrooms!$A:$K,11,FALSE)</f>
        <v>1.5000000000000002</v>
      </c>
      <c r="M3507">
        <f t="shared" si="54"/>
        <v>2281.1054783985132</v>
      </c>
    </row>
    <row r="3508" spans="1:13" x14ac:dyDescent="0.2">
      <c r="A3508">
        <v>2012</v>
      </c>
      <c r="B3508">
        <v>10</v>
      </c>
      <c r="C3508" t="s">
        <v>61</v>
      </c>
      <c r="D3508">
        <v>5</v>
      </c>
      <c r="E3508" t="s">
        <v>29</v>
      </c>
      <c r="F3508" t="e">
        <f>VLOOKUP(A3508&amp;B3508&amp;C3508&amp;D3508&amp;E3508,average_median_rates_2_aptFINAL!A:P,16,FALSE)</f>
        <v>#N/A</v>
      </c>
      <c r="G3508">
        <f>VLOOKUP(A3508&amp;B3508&amp;C3508&amp;3&amp;E3508,average_median_rates_2_aptFINAL!A:P,16,FALSE)</f>
        <v>1150</v>
      </c>
      <c r="H3508">
        <f>IF(D3508&lt;=3,VLOOKUP(A3508&amp;D3508,[1]ratio_condo_family!$A:$F,6,FALSE),0)</f>
        <v>0</v>
      </c>
      <c r="I3508">
        <f>VLOOKUP(A3508&amp;3,[1]ratio_condo_family!$A:$F,6,FALSE)</f>
        <v>1.3664127249039721</v>
      </c>
      <c r="J3508">
        <f>VLOOKUP(A3508,[1]ratio_family_bedrooms!$A:$K,9,FALSE)</f>
        <v>1.0588235294117647</v>
      </c>
      <c r="K3508">
        <f>VLOOKUP(A3508,[1]ratio_family_bedrooms!$A:$K,10,FALSE)</f>
        <v>1.2222222222222221</v>
      </c>
      <c r="L3508">
        <f>VLOOKUP(A3508,[1]ratio_family_bedrooms!$A:$K,11,FALSE)</f>
        <v>1.5000000000000002</v>
      </c>
      <c r="M3508">
        <f t="shared" si="54"/>
        <v>2033.5436435335582</v>
      </c>
    </row>
    <row r="3509" spans="1:13" x14ac:dyDescent="0.2">
      <c r="A3509">
        <v>2012</v>
      </c>
      <c r="B3509">
        <v>10</v>
      </c>
      <c r="C3509" t="s">
        <v>61</v>
      </c>
      <c r="D3509">
        <v>5</v>
      </c>
      <c r="E3509" t="s">
        <v>31</v>
      </c>
      <c r="F3509" t="e">
        <f>VLOOKUP(A3509&amp;B3509&amp;C3509&amp;D3509&amp;E3509,average_median_rates_2_aptFINAL!A:P,16,FALSE)</f>
        <v>#N/A</v>
      </c>
      <c r="G3509">
        <f>VLOOKUP(A3509&amp;B3509&amp;C3509&amp;3&amp;E3509,average_median_rates_2_aptFINAL!A:P,16,FALSE)</f>
        <v>1300</v>
      </c>
      <c r="H3509">
        <f>IF(D3509&lt;=3,VLOOKUP(A3509&amp;D3509,[1]ratio_condo_family!$A:$F,6,FALSE),0)</f>
        <v>0</v>
      </c>
      <c r="I3509">
        <f>VLOOKUP(A3509&amp;3,[1]ratio_condo_family!$A:$F,6,FALSE)</f>
        <v>1.3664127249039721</v>
      </c>
      <c r="J3509">
        <f>VLOOKUP(A3509,[1]ratio_family_bedrooms!$A:$K,9,FALSE)</f>
        <v>1.0588235294117647</v>
      </c>
      <c r="K3509">
        <f>VLOOKUP(A3509,[1]ratio_family_bedrooms!$A:$K,10,FALSE)</f>
        <v>1.2222222222222221</v>
      </c>
      <c r="L3509">
        <f>VLOOKUP(A3509,[1]ratio_family_bedrooms!$A:$K,11,FALSE)</f>
        <v>1.5000000000000002</v>
      </c>
      <c r="M3509">
        <f t="shared" si="54"/>
        <v>2298.7884666031528</v>
      </c>
    </row>
    <row r="3510" spans="1:13" x14ac:dyDescent="0.2">
      <c r="A3510">
        <v>2012</v>
      </c>
      <c r="B3510">
        <v>10</v>
      </c>
      <c r="C3510" t="s">
        <v>61</v>
      </c>
      <c r="D3510">
        <v>5</v>
      </c>
      <c r="E3510" t="s">
        <v>32</v>
      </c>
      <c r="F3510" t="e">
        <f>VLOOKUP(A3510&amp;B3510&amp;C3510&amp;D3510&amp;E3510,average_median_rates_2_aptFINAL!A:P,16,FALSE)</f>
        <v>#N/A</v>
      </c>
      <c r="G3510">
        <f>VLOOKUP(A3510&amp;B3510&amp;C3510&amp;3&amp;E3510,average_median_rates_2_aptFINAL!A:P,16,FALSE)</f>
        <v>1325</v>
      </c>
      <c r="H3510">
        <f>IF(D3510&lt;=3,VLOOKUP(A3510&amp;D3510,[1]ratio_condo_family!$A:$F,6,FALSE),0)</f>
        <v>0</v>
      </c>
      <c r="I3510">
        <f>VLOOKUP(A3510&amp;3,[1]ratio_condo_family!$A:$F,6,FALSE)</f>
        <v>1.3664127249039721</v>
      </c>
      <c r="J3510">
        <f>VLOOKUP(A3510,[1]ratio_family_bedrooms!$A:$K,9,FALSE)</f>
        <v>1.0588235294117647</v>
      </c>
      <c r="K3510">
        <f>VLOOKUP(A3510,[1]ratio_family_bedrooms!$A:$K,10,FALSE)</f>
        <v>1.2222222222222221</v>
      </c>
      <c r="L3510">
        <f>VLOOKUP(A3510,[1]ratio_family_bedrooms!$A:$K,11,FALSE)</f>
        <v>1.5000000000000002</v>
      </c>
      <c r="M3510">
        <f t="shared" si="54"/>
        <v>2342.995937114752</v>
      </c>
    </row>
    <row r="3511" spans="1:13" x14ac:dyDescent="0.2">
      <c r="A3511">
        <v>2012</v>
      </c>
      <c r="B3511">
        <v>10</v>
      </c>
      <c r="C3511" t="s">
        <v>61</v>
      </c>
      <c r="D3511">
        <v>5</v>
      </c>
      <c r="E3511" t="s">
        <v>33</v>
      </c>
      <c r="F3511" t="e">
        <f>VLOOKUP(A3511&amp;B3511&amp;C3511&amp;D3511&amp;E3511,average_median_rates_2_aptFINAL!A:P,16,FALSE)</f>
        <v>#N/A</v>
      </c>
      <c r="G3511">
        <f>VLOOKUP(A3511&amp;B3511&amp;C3511&amp;3&amp;E3511,average_median_rates_2_aptFINAL!A:P,16,FALSE)</f>
        <v>2046.5853570915374</v>
      </c>
      <c r="H3511">
        <f>IF(D3511&lt;=3,VLOOKUP(A3511&amp;D3511,[1]ratio_condo_family!$A:$F,6,FALSE),0)</f>
        <v>0</v>
      </c>
      <c r="I3511">
        <f>VLOOKUP(A3511&amp;3,[1]ratio_condo_family!$A:$F,6,FALSE)</f>
        <v>1.3664127249039721</v>
      </c>
      <c r="J3511">
        <f>VLOOKUP(A3511,[1]ratio_family_bedrooms!$A:$K,9,FALSE)</f>
        <v>1.0588235294117647</v>
      </c>
      <c r="K3511">
        <f>VLOOKUP(A3511,[1]ratio_family_bedrooms!$A:$K,10,FALSE)</f>
        <v>1.2222222222222221</v>
      </c>
      <c r="L3511">
        <f>VLOOKUP(A3511,[1]ratio_family_bedrooms!$A:$K,11,FALSE)</f>
        <v>1.5000000000000002</v>
      </c>
      <c r="M3511">
        <f t="shared" si="54"/>
        <v>3618.9744729237859</v>
      </c>
    </row>
    <row r="3512" spans="1:13" x14ac:dyDescent="0.2">
      <c r="A3512">
        <v>2012</v>
      </c>
      <c r="B3512">
        <v>10</v>
      </c>
      <c r="C3512" t="s">
        <v>61</v>
      </c>
      <c r="D3512">
        <v>5</v>
      </c>
      <c r="E3512" t="s">
        <v>34</v>
      </c>
      <c r="F3512" t="e">
        <f>VLOOKUP(A3512&amp;B3512&amp;C3512&amp;D3512&amp;E3512,average_median_rates_2_aptFINAL!A:P,16,FALSE)</f>
        <v>#N/A</v>
      </c>
      <c r="G3512">
        <f>VLOOKUP(A3512&amp;B3512&amp;C3512&amp;3&amp;E3512,average_median_rates_2_aptFINAL!A:P,16,FALSE)</f>
        <v>1400</v>
      </c>
      <c r="H3512">
        <f>IF(D3512&lt;=3,VLOOKUP(A3512&amp;D3512,[1]ratio_condo_family!$A:$F,6,FALSE),0)</f>
        <v>0</v>
      </c>
      <c r="I3512">
        <f>VLOOKUP(A3512&amp;3,[1]ratio_condo_family!$A:$F,6,FALSE)</f>
        <v>1.3664127249039721</v>
      </c>
      <c r="J3512">
        <f>VLOOKUP(A3512,[1]ratio_family_bedrooms!$A:$K,9,FALSE)</f>
        <v>1.0588235294117647</v>
      </c>
      <c r="K3512">
        <f>VLOOKUP(A3512,[1]ratio_family_bedrooms!$A:$K,10,FALSE)</f>
        <v>1.2222222222222221</v>
      </c>
      <c r="L3512">
        <f>VLOOKUP(A3512,[1]ratio_family_bedrooms!$A:$K,11,FALSE)</f>
        <v>1.5000000000000002</v>
      </c>
      <c r="M3512">
        <f t="shared" si="54"/>
        <v>2475.6183486495493</v>
      </c>
    </row>
    <row r="3513" spans="1:13" x14ac:dyDescent="0.2">
      <c r="A3513">
        <v>2012</v>
      </c>
      <c r="B3513">
        <v>10</v>
      </c>
      <c r="C3513" t="s">
        <v>61</v>
      </c>
      <c r="D3513">
        <v>5</v>
      </c>
      <c r="E3513" t="s">
        <v>35</v>
      </c>
      <c r="F3513" t="e">
        <f>VLOOKUP(A3513&amp;B3513&amp;C3513&amp;D3513&amp;E3513,average_median_rates_2_aptFINAL!A:P,16,FALSE)</f>
        <v>#N/A</v>
      </c>
      <c r="G3513">
        <f>VLOOKUP(A3513&amp;B3513&amp;C3513&amp;3&amp;E3513,average_median_rates_2_aptFINAL!A:P,16,FALSE)</f>
        <v>2650</v>
      </c>
      <c r="H3513">
        <f>IF(D3513&lt;=3,VLOOKUP(A3513&amp;D3513,[1]ratio_condo_family!$A:$F,6,FALSE),0)</f>
        <v>0</v>
      </c>
      <c r="I3513">
        <f>VLOOKUP(A3513&amp;3,[1]ratio_condo_family!$A:$F,6,FALSE)</f>
        <v>1.3664127249039721</v>
      </c>
      <c r="J3513">
        <f>VLOOKUP(A3513,[1]ratio_family_bedrooms!$A:$K,9,FALSE)</f>
        <v>1.0588235294117647</v>
      </c>
      <c r="K3513">
        <f>VLOOKUP(A3513,[1]ratio_family_bedrooms!$A:$K,10,FALSE)</f>
        <v>1.2222222222222221</v>
      </c>
      <c r="L3513">
        <f>VLOOKUP(A3513,[1]ratio_family_bedrooms!$A:$K,11,FALSE)</f>
        <v>1.5000000000000002</v>
      </c>
      <c r="M3513">
        <f t="shared" si="54"/>
        <v>4685.991874229504</v>
      </c>
    </row>
    <row r="3514" spans="1:13" x14ac:dyDescent="0.2">
      <c r="A3514">
        <v>2012</v>
      </c>
      <c r="B3514">
        <v>10</v>
      </c>
      <c r="C3514" t="s">
        <v>61</v>
      </c>
      <c r="D3514">
        <v>5</v>
      </c>
      <c r="E3514" t="s">
        <v>36</v>
      </c>
      <c r="F3514" t="e">
        <f>VLOOKUP(A3514&amp;B3514&amp;C3514&amp;D3514&amp;E3514,average_median_rates_2_aptFINAL!A:P,16,FALSE)</f>
        <v>#N/A</v>
      </c>
      <c r="G3514">
        <f>VLOOKUP(A3514&amp;B3514&amp;C3514&amp;3&amp;E3514,average_median_rates_2_aptFINAL!A:P,16,FALSE)</f>
        <v>1300</v>
      </c>
      <c r="H3514">
        <f>IF(D3514&lt;=3,VLOOKUP(A3514&amp;D3514,[1]ratio_condo_family!$A:$F,6,FALSE),0)</f>
        <v>0</v>
      </c>
      <c r="I3514">
        <f>VLOOKUP(A3514&amp;3,[1]ratio_condo_family!$A:$F,6,FALSE)</f>
        <v>1.3664127249039721</v>
      </c>
      <c r="J3514">
        <f>VLOOKUP(A3514,[1]ratio_family_bedrooms!$A:$K,9,FALSE)</f>
        <v>1.0588235294117647</v>
      </c>
      <c r="K3514">
        <f>VLOOKUP(A3514,[1]ratio_family_bedrooms!$A:$K,10,FALSE)</f>
        <v>1.2222222222222221</v>
      </c>
      <c r="L3514">
        <f>VLOOKUP(A3514,[1]ratio_family_bedrooms!$A:$K,11,FALSE)</f>
        <v>1.5000000000000002</v>
      </c>
      <c r="M3514">
        <f t="shared" si="54"/>
        <v>2298.7884666031528</v>
      </c>
    </row>
    <row r="3515" spans="1:13" x14ac:dyDescent="0.2">
      <c r="A3515">
        <v>2012</v>
      </c>
      <c r="B3515">
        <v>10</v>
      </c>
      <c r="C3515" t="s">
        <v>61</v>
      </c>
      <c r="D3515">
        <v>5</v>
      </c>
      <c r="E3515" t="s">
        <v>37</v>
      </c>
      <c r="F3515" t="e">
        <f>VLOOKUP(A3515&amp;B3515&amp;C3515&amp;D3515&amp;E3515,average_median_rates_2_aptFINAL!A:P,16,FALSE)</f>
        <v>#N/A</v>
      </c>
      <c r="G3515">
        <f>VLOOKUP(A3515&amp;B3515&amp;C3515&amp;3&amp;E3515,average_median_rates_2_aptFINAL!A:P,16,FALSE)</f>
        <v>1040</v>
      </c>
      <c r="H3515">
        <f>IF(D3515&lt;=3,VLOOKUP(A3515&amp;D3515,[1]ratio_condo_family!$A:$F,6,FALSE),0)</f>
        <v>0</v>
      </c>
      <c r="I3515">
        <f>VLOOKUP(A3515&amp;3,[1]ratio_condo_family!$A:$F,6,FALSE)</f>
        <v>1.3664127249039721</v>
      </c>
      <c r="J3515">
        <f>VLOOKUP(A3515,[1]ratio_family_bedrooms!$A:$K,9,FALSE)</f>
        <v>1.0588235294117647</v>
      </c>
      <c r="K3515">
        <f>VLOOKUP(A3515,[1]ratio_family_bedrooms!$A:$K,10,FALSE)</f>
        <v>1.2222222222222221</v>
      </c>
      <c r="L3515">
        <f>VLOOKUP(A3515,[1]ratio_family_bedrooms!$A:$K,11,FALSE)</f>
        <v>1.5000000000000002</v>
      </c>
      <c r="M3515">
        <f t="shared" si="54"/>
        <v>1839.0307732825222</v>
      </c>
    </row>
    <row r="3516" spans="1:13" x14ac:dyDescent="0.2">
      <c r="A3516">
        <v>2012</v>
      </c>
      <c r="B3516">
        <v>10</v>
      </c>
      <c r="C3516" t="s">
        <v>61</v>
      </c>
      <c r="D3516">
        <v>5</v>
      </c>
      <c r="E3516" t="s">
        <v>38</v>
      </c>
      <c r="F3516" t="e">
        <f>VLOOKUP(A3516&amp;B3516&amp;C3516&amp;D3516&amp;E3516,average_median_rates_2_aptFINAL!A:P,16,FALSE)</f>
        <v>#N/A</v>
      </c>
      <c r="G3516">
        <f>VLOOKUP(A3516&amp;B3516&amp;C3516&amp;3&amp;E3516,average_median_rates_2_aptFINAL!A:P,16,FALSE)</f>
        <v>1025</v>
      </c>
      <c r="H3516">
        <f>IF(D3516&lt;=3,VLOOKUP(A3516&amp;D3516,[1]ratio_condo_family!$A:$F,6,FALSE),0)</f>
        <v>0</v>
      </c>
      <c r="I3516">
        <f>VLOOKUP(A3516&amp;3,[1]ratio_condo_family!$A:$F,6,FALSE)</f>
        <v>1.3664127249039721</v>
      </c>
      <c r="J3516">
        <f>VLOOKUP(A3516,[1]ratio_family_bedrooms!$A:$K,9,FALSE)</f>
        <v>1.0588235294117647</v>
      </c>
      <c r="K3516">
        <f>VLOOKUP(A3516,[1]ratio_family_bedrooms!$A:$K,10,FALSE)</f>
        <v>1.2222222222222221</v>
      </c>
      <c r="L3516">
        <f>VLOOKUP(A3516,[1]ratio_family_bedrooms!$A:$K,11,FALSE)</f>
        <v>1.5000000000000002</v>
      </c>
      <c r="M3516">
        <f t="shared" si="54"/>
        <v>1812.5062909755627</v>
      </c>
    </row>
    <row r="3517" spans="1:13" x14ac:dyDescent="0.2">
      <c r="A3517">
        <v>2012</v>
      </c>
      <c r="B3517">
        <v>10</v>
      </c>
      <c r="C3517" t="s">
        <v>61</v>
      </c>
      <c r="D3517">
        <v>5</v>
      </c>
      <c r="E3517" t="s">
        <v>39</v>
      </c>
      <c r="F3517" t="e">
        <f>VLOOKUP(A3517&amp;B3517&amp;C3517&amp;D3517&amp;E3517,average_median_rates_2_aptFINAL!A:P,16,FALSE)</f>
        <v>#N/A</v>
      </c>
      <c r="G3517">
        <f>VLOOKUP(A3517&amp;B3517&amp;C3517&amp;3&amp;E3517,average_median_rates_2_aptFINAL!A:P,16,FALSE)</f>
        <v>1450</v>
      </c>
      <c r="H3517">
        <f>IF(D3517&lt;=3,VLOOKUP(A3517&amp;D3517,[1]ratio_condo_family!$A:$F,6,FALSE),0)</f>
        <v>0</v>
      </c>
      <c r="I3517">
        <f>VLOOKUP(A3517&amp;3,[1]ratio_condo_family!$A:$F,6,FALSE)</f>
        <v>1.3664127249039721</v>
      </c>
      <c r="J3517">
        <f>VLOOKUP(A3517,[1]ratio_family_bedrooms!$A:$K,9,FALSE)</f>
        <v>1.0588235294117647</v>
      </c>
      <c r="K3517">
        <f>VLOOKUP(A3517,[1]ratio_family_bedrooms!$A:$K,10,FALSE)</f>
        <v>1.2222222222222221</v>
      </c>
      <c r="L3517">
        <f>VLOOKUP(A3517,[1]ratio_family_bedrooms!$A:$K,11,FALSE)</f>
        <v>1.5000000000000002</v>
      </c>
      <c r="M3517">
        <f t="shared" si="54"/>
        <v>2564.0332896727473</v>
      </c>
    </row>
    <row r="3518" spans="1:13" x14ac:dyDescent="0.2">
      <c r="A3518">
        <v>2012</v>
      </c>
      <c r="B3518">
        <v>10</v>
      </c>
      <c r="C3518" t="s">
        <v>61</v>
      </c>
      <c r="D3518">
        <v>5</v>
      </c>
      <c r="E3518" t="s">
        <v>40</v>
      </c>
      <c r="F3518" t="e">
        <f>VLOOKUP(A3518&amp;B3518&amp;C3518&amp;D3518&amp;E3518,average_median_rates_2_aptFINAL!A:P,16,FALSE)</f>
        <v>#N/A</v>
      </c>
      <c r="G3518">
        <f>VLOOKUP(A3518&amp;B3518&amp;C3518&amp;3&amp;E3518,average_median_rates_2_aptFINAL!A:P,16,FALSE)</f>
        <v>1045</v>
      </c>
      <c r="H3518">
        <f>IF(D3518&lt;=3,VLOOKUP(A3518&amp;D3518,[1]ratio_condo_family!$A:$F,6,FALSE),0)</f>
        <v>0</v>
      </c>
      <c r="I3518">
        <f>VLOOKUP(A3518&amp;3,[1]ratio_condo_family!$A:$F,6,FALSE)</f>
        <v>1.3664127249039721</v>
      </c>
      <c r="J3518">
        <f>VLOOKUP(A3518,[1]ratio_family_bedrooms!$A:$K,9,FALSE)</f>
        <v>1.0588235294117647</v>
      </c>
      <c r="K3518">
        <f>VLOOKUP(A3518,[1]ratio_family_bedrooms!$A:$K,10,FALSE)</f>
        <v>1.2222222222222221</v>
      </c>
      <c r="L3518">
        <f>VLOOKUP(A3518,[1]ratio_family_bedrooms!$A:$K,11,FALSE)</f>
        <v>1.5000000000000002</v>
      </c>
      <c r="M3518">
        <f t="shared" si="54"/>
        <v>1847.8722673848424</v>
      </c>
    </row>
    <row r="3519" spans="1:13" x14ac:dyDescent="0.2">
      <c r="A3519">
        <v>2012</v>
      </c>
      <c r="B3519">
        <v>10</v>
      </c>
      <c r="C3519" t="s">
        <v>61</v>
      </c>
      <c r="D3519">
        <v>5</v>
      </c>
      <c r="E3519" t="s">
        <v>41</v>
      </c>
      <c r="F3519" t="e">
        <f>VLOOKUP(A3519&amp;B3519&amp;C3519&amp;D3519&amp;E3519,average_median_rates_2_aptFINAL!A:P,16,FALSE)</f>
        <v>#N/A</v>
      </c>
      <c r="G3519">
        <f>VLOOKUP(A3519&amp;B3519&amp;C3519&amp;3&amp;E3519,average_median_rates_2_aptFINAL!A:P,16,FALSE)</f>
        <v>1150</v>
      </c>
      <c r="H3519">
        <f>IF(D3519&lt;=3,VLOOKUP(A3519&amp;D3519,[1]ratio_condo_family!$A:$F,6,FALSE),0)</f>
        <v>0</v>
      </c>
      <c r="I3519">
        <f>VLOOKUP(A3519&amp;3,[1]ratio_condo_family!$A:$F,6,FALSE)</f>
        <v>1.3664127249039721</v>
      </c>
      <c r="J3519">
        <f>VLOOKUP(A3519,[1]ratio_family_bedrooms!$A:$K,9,FALSE)</f>
        <v>1.0588235294117647</v>
      </c>
      <c r="K3519">
        <f>VLOOKUP(A3519,[1]ratio_family_bedrooms!$A:$K,10,FALSE)</f>
        <v>1.2222222222222221</v>
      </c>
      <c r="L3519">
        <f>VLOOKUP(A3519,[1]ratio_family_bedrooms!$A:$K,11,FALSE)</f>
        <v>1.5000000000000002</v>
      </c>
      <c r="M3519">
        <f t="shared" si="54"/>
        <v>2033.5436435335582</v>
      </c>
    </row>
    <row r="3520" spans="1:13" x14ac:dyDescent="0.2">
      <c r="A3520">
        <v>2012</v>
      </c>
      <c r="B3520">
        <v>10</v>
      </c>
      <c r="C3520" t="s">
        <v>61</v>
      </c>
      <c r="D3520">
        <v>5</v>
      </c>
      <c r="E3520" t="s">
        <v>42</v>
      </c>
      <c r="F3520" t="e">
        <f>VLOOKUP(A3520&amp;B3520&amp;C3520&amp;D3520&amp;E3520,average_median_rates_2_aptFINAL!A:P,16,FALSE)</f>
        <v>#N/A</v>
      </c>
      <c r="G3520">
        <f>VLOOKUP(A3520&amp;B3520&amp;C3520&amp;3&amp;E3520,average_median_rates_2_aptFINAL!A:P,16,FALSE)</f>
        <v>1099</v>
      </c>
      <c r="H3520">
        <f>IF(D3520&lt;=3,VLOOKUP(A3520&amp;D3520,[1]ratio_condo_family!$A:$F,6,FALSE),0)</f>
        <v>0</v>
      </c>
      <c r="I3520">
        <f>VLOOKUP(A3520&amp;3,[1]ratio_condo_family!$A:$F,6,FALSE)</f>
        <v>1.3664127249039721</v>
      </c>
      <c r="J3520">
        <f>VLOOKUP(A3520,[1]ratio_family_bedrooms!$A:$K,9,FALSE)</f>
        <v>1.0588235294117647</v>
      </c>
      <c r="K3520">
        <f>VLOOKUP(A3520,[1]ratio_family_bedrooms!$A:$K,10,FALSE)</f>
        <v>1.2222222222222221</v>
      </c>
      <c r="L3520">
        <f>VLOOKUP(A3520,[1]ratio_family_bedrooms!$A:$K,11,FALSE)</f>
        <v>1.5000000000000002</v>
      </c>
      <c r="M3520">
        <f t="shared" si="54"/>
        <v>1943.3604036898962</v>
      </c>
    </row>
    <row r="3521" spans="1:13" x14ac:dyDescent="0.2">
      <c r="A3521">
        <v>2012</v>
      </c>
      <c r="B3521">
        <v>10</v>
      </c>
      <c r="C3521" t="s">
        <v>61</v>
      </c>
      <c r="D3521">
        <v>5</v>
      </c>
      <c r="E3521" t="s">
        <v>43</v>
      </c>
      <c r="F3521" t="e">
        <f>VLOOKUP(A3521&amp;B3521&amp;C3521&amp;D3521&amp;E3521,average_median_rates_2_aptFINAL!A:P,16,FALSE)</f>
        <v>#N/A</v>
      </c>
      <c r="G3521">
        <f>VLOOKUP(A3521&amp;B3521&amp;C3521&amp;3&amp;E3521,average_median_rates_2_aptFINAL!A:P,16,FALSE)</f>
        <v>1250</v>
      </c>
      <c r="H3521">
        <f>IF(D3521&lt;=3,VLOOKUP(A3521&amp;D3521,[1]ratio_condo_family!$A:$F,6,FALSE),0)</f>
        <v>0</v>
      </c>
      <c r="I3521">
        <f>VLOOKUP(A3521&amp;3,[1]ratio_condo_family!$A:$F,6,FALSE)</f>
        <v>1.3664127249039721</v>
      </c>
      <c r="J3521">
        <f>VLOOKUP(A3521,[1]ratio_family_bedrooms!$A:$K,9,FALSE)</f>
        <v>1.0588235294117647</v>
      </c>
      <c r="K3521">
        <f>VLOOKUP(A3521,[1]ratio_family_bedrooms!$A:$K,10,FALSE)</f>
        <v>1.2222222222222221</v>
      </c>
      <c r="L3521">
        <f>VLOOKUP(A3521,[1]ratio_family_bedrooms!$A:$K,11,FALSE)</f>
        <v>1.5000000000000002</v>
      </c>
      <c r="M3521">
        <f t="shared" si="54"/>
        <v>2210.3735255799547</v>
      </c>
    </row>
    <row r="3522" spans="1:13" x14ac:dyDescent="0.2">
      <c r="A3522">
        <v>2012</v>
      </c>
      <c r="B3522">
        <v>10</v>
      </c>
      <c r="C3522" t="s">
        <v>61</v>
      </c>
      <c r="D3522">
        <v>5</v>
      </c>
      <c r="E3522" t="s">
        <v>60</v>
      </c>
      <c r="F3522" t="e">
        <f>VLOOKUP(A3522&amp;B3522&amp;C3522&amp;D3522&amp;E3522,average_median_rates_2_aptFINAL!A:P,16,FALSE)</f>
        <v>#N/A</v>
      </c>
      <c r="G3522">
        <f>VLOOKUP(A3522&amp;B3522&amp;C3522&amp;3&amp;E3522,average_median_rates_2_aptFINAL!A:P,16,FALSE)</f>
        <v>1450</v>
      </c>
      <c r="H3522">
        <f>IF(D3522&lt;=3,VLOOKUP(A3522&amp;D3522,[1]ratio_condo_family!$A:$F,6,FALSE),0)</f>
        <v>0</v>
      </c>
      <c r="I3522">
        <f>VLOOKUP(A3522&amp;3,[1]ratio_condo_family!$A:$F,6,FALSE)</f>
        <v>1.3664127249039721</v>
      </c>
      <c r="J3522">
        <f>VLOOKUP(A3522,[1]ratio_family_bedrooms!$A:$K,9,FALSE)</f>
        <v>1.0588235294117647</v>
      </c>
      <c r="K3522">
        <f>VLOOKUP(A3522,[1]ratio_family_bedrooms!$A:$K,10,FALSE)</f>
        <v>1.2222222222222221</v>
      </c>
      <c r="L3522">
        <f>VLOOKUP(A3522,[1]ratio_family_bedrooms!$A:$K,11,FALSE)</f>
        <v>1.5000000000000002</v>
      </c>
      <c r="M3522">
        <f t="shared" si="54"/>
        <v>2564.0332896727473</v>
      </c>
    </row>
    <row r="3523" spans="1:13" x14ac:dyDescent="0.2">
      <c r="A3523">
        <v>2012</v>
      </c>
      <c r="B3523">
        <v>10</v>
      </c>
      <c r="C3523" t="s">
        <v>61</v>
      </c>
      <c r="D3523">
        <v>6</v>
      </c>
      <c r="E3523" t="s">
        <v>12</v>
      </c>
      <c r="F3523" t="e">
        <f>VLOOKUP(A3523&amp;B3523&amp;C3523&amp;D3523&amp;E3523,average_median_rates_2_aptFINAL!A:P,16,FALSE)</f>
        <v>#N/A</v>
      </c>
      <c r="G3523">
        <f>VLOOKUP(A3523&amp;B3523&amp;C3523&amp;3&amp;E3523,average_median_rates_2_aptFINAL!A:P,16,FALSE)</f>
        <v>2600</v>
      </c>
      <c r="H3523">
        <f>IF(D3523&lt;=3,VLOOKUP(A3523&amp;D3523,[1]ratio_condo_family!$A:$F,6,FALSE),0)</f>
        <v>0</v>
      </c>
      <c r="I3523">
        <f>VLOOKUP(A3523&amp;3,[1]ratio_condo_family!$A:$F,6,FALSE)</f>
        <v>1.3664127249039721</v>
      </c>
      <c r="J3523">
        <f>VLOOKUP(A3523,[1]ratio_family_bedrooms!$A:$K,9,FALSE)</f>
        <v>1.0588235294117647</v>
      </c>
      <c r="K3523">
        <f>VLOOKUP(A3523,[1]ratio_family_bedrooms!$A:$K,10,FALSE)</f>
        <v>1.2222222222222221</v>
      </c>
      <c r="L3523">
        <f>VLOOKUP(A3523,[1]ratio_family_bedrooms!$A:$K,11,FALSE)</f>
        <v>1.5000000000000002</v>
      </c>
      <c r="M3523">
        <f t="shared" ref="M3523:M3586" si="55">IF(D3523&lt;=3,F3523*H3523,IF(D3523=4,G3523*I3523*J3523,IF(D3523=5,G3523*I3523*J3523*K3523,IF(D3523=6,G3523*I3523*J3523*K3523*L3523,0))))</f>
        <v>6896.3653998094596</v>
      </c>
    </row>
    <row r="3524" spans="1:13" x14ac:dyDescent="0.2">
      <c r="A3524">
        <v>2012</v>
      </c>
      <c r="B3524">
        <v>10</v>
      </c>
      <c r="C3524" t="s">
        <v>61</v>
      </c>
      <c r="D3524">
        <v>6</v>
      </c>
      <c r="E3524" t="s">
        <v>16</v>
      </c>
      <c r="F3524" t="e">
        <f>VLOOKUP(A3524&amp;B3524&amp;C3524&amp;D3524&amp;E3524,average_median_rates_2_aptFINAL!A:P,16,FALSE)</f>
        <v>#N/A</v>
      </c>
      <c r="G3524">
        <f>VLOOKUP(A3524&amp;B3524&amp;C3524&amp;3&amp;E3524,average_median_rates_2_aptFINAL!A:P,16,FALSE)</f>
        <v>2300</v>
      </c>
      <c r="H3524">
        <f>IF(D3524&lt;=3,VLOOKUP(A3524&amp;D3524,[1]ratio_condo_family!$A:$F,6,FALSE),0)</f>
        <v>0</v>
      </c>
      <c r="I3524">
        <f>VLOOKUP(A3524&amp;3,[1]ratio_condo_family!$A:$F,6,FALSE)</f>
        <v>1.3664127249039721</v>
      </c>
      <c r="J3524">
        <f>VLOOKUP(A3524,[1]ratio_family_bedrooms!$A:$K,9,FALSE)</f>
        <v>1.0588235294117647</v>
      </c>
      <c r="K3524">
        <f>VLOOKUP(A3524,[1]ratio_family_bedrooms!$A:$K,10,FALSE)</f>
        <v>1.2222222222222221</v>
      </c>
      <c r="L3524">
        <f>VLOOKUP(A3524,[1]ratio_family_bedrooms!$A:$K,11,FALSE)</f>
        <v>1.5000000000000002</v>
      </c>
      <c r="M3524">
        <f t="shared" si="55"/>
        <v>6100.6309306006751</v>
      </c>
    </row>
    <row r="3525" spans="1:13" x14ac:dyDescent="0.2">
      <c r="A3525">
        <v>2012</v>
      </c>
      <c r="B3525">
        <v>10</v>
      </c>
      <c r="C3525" t="s">
        <v>61</v>
      </c>
      <c r="D3525">
        <v>6</v>
      </c>
      <c r="E3525" t="s">
        <v>17</v>
      </c>
      <c r="F3525" t="e">
        <f>VLOOKUP(A3525&amp;B3525&amp;C3525&amp;D3525&amp;E3525,average_median_rates_2_aptFINAL!A:P,16,FALSE)</f>
        <v>#N/A</v>
      </c>
      <c r="G3525">
        <f>VLOOKUP(A3525&amp;B3525&amp;C3525&amp;3&amp;E3525,average_median_rates_2_aptFINAL!A:P,16,FALSE)</f>
        <v>1850</v>
      </c>
      <c r="H3525">
        <f>IF(D3525&lt;=3,VLOOKUP(A3525&amp;D3525,[1]ratio_condo_family!$A:$F,6,FALSE),0)</f>
        <v>0</v>
      </c>
      <c r="I3525">
        <f>VLOOKUP(A3525&amp;3,[1]ratio_condo_family!$A:$F,6,FALSE)</f>
        <v>1.3664127249039721</v>
      </c>
      <c r="J3525">
        <f>VLOOKUP(A3525,[1]ratio_family_bedrooms!$A:$K,9,FALSE)</f>
        <v>1.0588235294117647</v>
      </c>
      <c r="K3525">
        <f>VLOOKUP(A3525,[1]ratio_family_bedrooms!$A:$K,10,FALSE)</f>
        <v>1.2222222222222221</v>
      </c>
      <c r="L3525">
        <f>VLOOKUP(A3525,[1]ratio_family_bedrooms!$A:$K,11,FALSE)</f>
        <v>1.5000000000000002</v>
      </c>
      <c r="M3525">
        <f t="shared" si="55"/>
        <v>4907.0292267875011</v>
      </c>
    </row>
    <row r="3526" spans="1:13" x14ac:dyDescent="0.2">
      <c r="A3526">
        <v>2012</v>
      </c>
      <c r="B3526">
        <v>10</v>
      </c>
      <c r="C3526" t="s">
        <v>61</v>
      </c>
      <c r="D3526">
        <v>6</v>
      </c>
      <c r="E3526" t="s">
        <v>19</v>
      </c>
      <c r="F3526" t="e">
        <f>VLOOKUP(A3526&amp;B3526&amp;C3526&amp;D3526&amp;E3526,average_median_rates_2_aptFINAL!A:P,16,FALSE)</f>
        <v>#N/A</v>
      </c>
      <c r="G3526">
        <f>VLOOKUP(A3526&amp;B3526&amp;C3526&amp;3&amp;E3526,average_median_rates_2_aptFINAL!A:P,16,FALSE)</f>
        <v>1950</v>
      </c>
      <c r="H3526">
        <f>IF(D3526&lt;=3,VLOOKUP(A3526&amp;D3526,[1]ratio_condo_family!$A:$F,6,FALSE),0)</f>
        <v>0</v>
      </c>
      <c r="I3526">
        <f>VLOOKUP(A3526&amp;3,[1]ratio_condo_family!$A:$F,6,FALSE)</f>
        <v>1.3664127249039721</v>
      </c>
      <c r="J3526">
        <f>VLOOKUP(A3526,[1]ratio_family_bedrooms!$A:$K,9,FALSE)</f>
        <v>1.0588235294117647</v>
      </c>
      <c r="K3526">
        <f>VLOOKUP(A3526,[1]ratio_family_bedrooms!$A:$K,10,FALSE)</f>
        <v>1.2222222222222221</v>
      </c>
      <c r="L3526">
        <f>VLOOKUP(A3526,[1]ratio_family_bedrooms!$A:$K,11,FALSE)</f>
        <v>1.5000000000000002</v>
      </c>
      <c r="M3526">
        <f t="shared" si="55"/>
        <v>5172.2740498570947</v>
      </c>
    </row>
    <row r="3527" spans="1:13" x14ac:dyDescent="0.2">
      <c r="A3527">
        <v>2012</v>
      </c>
      <c r="B3527">
        <v>10</v>
      </c>
      <c r="C3527" t="s">
        <v>61</v>
      </c>
      <c r="D3527">
        <v>6</v>
      </c>
      <c r="E3527" t="s">
        <v>20</v>
      </c>
      <c r="F3527" t="e">
        <f>VLOOKUP(A3527&amp;B3527&amp;C3527&amp;D3527&amp;E3527,average_median_rates_2_aptFINAL!A:P,16,FALSE)</f>
        <v>#N/A</v>
      </c>
      <c r="G3527">
        <f>VLOOKUP(A3527&amp;B3527&amp;C3527&amp;3&amp;E3527,average_median_rates_2_aptFINAL!A:P,16,FALSE)</f>
        <v>2363.171791924125</v>
      </c>
      <c r="H3527">
        <f>IF(D3527&lt;=3,VLOOKUP(A3527&amp;D3527,[1]ratio_condo_family!$A:$F,6,FALSE),0)</f>
        <v>0</v>
      </c>
      <c r="I3527">
        <f>VLOOKUP(A3527&amp;3,[1]ratio_condo_family!$A:$F,6,FALSE)</f>
        <v>1.3664127249039721</v>
      </c>
      <c r="J3527">
        <f>VLOOKUP(A3527,[1]ratio_family_bedrooms!$A:$K,9,FALSE)</f>
        <v>1.0588235294117647</v>
      </c>
      <c r="K3527">
        <f>VLOOKUP(A3527,[1]ratio_family_bedrooms!$A:$K,10,FALSE)</f>
        <v>1.2222222222222221</v>
      </c>
      <c r="L3527">
        <f>VLOOKUP(A3527,[1]ratio_family_bedrooms!$A:$K,11,FALSE)</f>
        <v>1.5000000000000002</v>
      </c>
      <c r="M3527">
        <f t="shared" si="55"/>
        <v>6268.1908383197133</v>
      </c>
    </row>
    <row r="3528" spans="1:13" x14ac:dyDescent="0.2">
      <c r="A3528">
        <v>2012</v>
      </c>
      <c r="B3528">
        <v>10</v>
      </c>
      <c r="C3528" t="s">
        <v>61</v>
      </c>
      <c r="D3528">
        <v>6</v>
      </c>
      <c r="E3528" t="s">
        <v>21</v>
      </c>
      <c r="F3528" t="e">
        <f>VLOOKUP(A3528&amp;B3528&amp;C3528&amp;D3528&amp;E3528,average_median_rates_2_aptFINAL!A:P,16,FALSE)</f>
        <v>#N/A</v>
      </c>
      <c r="G3528">
        <f>VLOOKUP(A3528&amp;B3528&amp;C3528&amp;3&amp;E3528,average_median_rates_2_aptFINAL!A:P,16,FALSE)</f>
        <v>2100</v>
      </c>
      <c r="H3528">
        <f>IF(D3528&lt;=3,VLOOKUP(A3528&amp;D3528,[1]ratio_condo_family!$A:$F,6,FALSE),0)</f>
        <v>0</v>
      </c>
      <c r="I3528">
        <f>VLOOKUP(A3528&amp;3,[1]ratio_condo_family!$A:$F,6,FALSE)</f>
        <v>1.3664127249039721</v>
      </c>
      <c r="J3528">
        <f>VLOOKUP(A3528,[1]ratio_family_bedrooms!$A:$K,9,FALSE)</f>
        <v>1.0588235294117647</v>
      </c>
      <c r="K3528">
        <f>VLOOKUP(A3528,[1]ratio_family_bedrooms!$A:$K,10,FALSE)</f>
        <v>1.2222222222222221</v>
      </c>
      <c r="L3528">
        <f>VLOOKUP(A3528,[1]ratio_family_bedrooms!$A:$K,11,FALSE)</f>
        <v>1.5000000000000002</v>
      </c>
      <c r="M3528">
        <f t="shared" si="55"/>
        <v>5570.141284461487</v>
      </c>
    </row>
    <row r="3529" spans="1:13" x14ac:dyDescent="0.2">
      <c r="A3529">
        <v>2012</v>
      </c>
      <c r="B3529">
        <v>10</v>
      </c>
      <c r="C3529" t="s">
        <v>61</v>
      </c>
      <c r="D3529">
        <v>6</v>
      </c>
      <c r="E3529" t="s">
        <v>23</v>
      </c>
      <c r="F3529" t="e">
        <f>VLOOKUP(A3529&amp;B3529&amp;C3529&amp;D3529&amp;E3529,average_median_rates_2_aptFINAL!A:P,16,FALSE)</f>
        <v>#N/A</v>
      </c>
      <c r="G3529">
        <f>VLOOKUP(A3529&amp;B3529&amp;C3529&amp;3&amp;E3529,average_median_rates_2_aptFINAL!A:P,16,FALSE)</f>
        <v>1150</v>
      </c>
      <c r="H3529">
        <f>IF(D3529&lt;=3,VLOOKUP(A3529&amp;D3529,[1]ratio_condo_family!$A:$F,6,FALSE),0)</f>
        <v>0</v>
      </c>
      <c r="I3529">
        <f>VLOOKUP(A3529&amp;3,[1]ratio_condo_family!$A:$F,6,FALSE)</f>
        <v>1.3664127249039721</v>
      </c>
      <c r="J3529">
        <f>VLOOKUP(A3529,[1]ratio_family_bedrooms!$A:$K,9,FALSE)</f>
        <v>1.0588235294117647</v>
      </c>
      <c r="K3529">
        <f>VLOOKUP(A3529,[1]ratio_family_bedrooms!$A:$K,10,FALSE)</f>
        <v>1.2222222222222221</v>
      </c>
      <c r="L3529">
        <f>VLOOKUP(A3529,[1]ratio_family_bedrooms!$A:$K,11,FALSE)</f>
        <v>1.5000000000000002</v>
      </c>
      <c r="M3529">
        <f t="shared" si="55"/>
        <v>3050.3154653003376</v>
      </c>
    </row>
    <row r="3530" spans="1:13" x14ac:dyDescent="0.2">
      <c r="A3530">
        <v>2012</v>
      </c>
      <c r="B3530">
        <v>10</v>
      </c>
      <c r="C3530" t="s">
        <v>61</v>
      </c>
      <c r="D3530">
        <v>6</v>
      </c>
      <c r="E3530" t="s">
        <v>24</v>
      </c>
      <c r="F3530" t="e">
        <f>VLOOKUP(A3530&amp;B3530&amp;C3530&amp;D3530&amp;E3530,average_median_rates_2_aptFINAL!A:P,16,FALSE)</f>
        <v>#N/A</v>
      </c>
      <c r="G3530">
        <f>VLOOKUP(A3530&amp;B3530&amp;C3530&amp;3&amp;E3530,average_median_rates_2_aptFINAL!A:P,16,FALSE)</f>
        <v>1243.2192125305362</v>
      </c>
      <c r="H3530">
        <f>IF(D3530&lt;=3,VLOOKUP(A3530&amp;D3530,[1]ratio_condo_family!$A:$F,6,FALSE),0)</f>
        <v>0</v>
      </c>
      <c r="I3530">
        <f>VLOOKUP(A3530&amp;3,[1]ratio_condo_family!$A:$F,6,FALSE)</f>
        <v>1.3664127249039721</v>
      </c>
      <c r="J3530">
        <f>VLOOKUP(A3530,[1]ratio_family_bedrooms!$A:$K,9,FALSE)</f>
        <v>1.0588235294117647</v>
      </c>
      <c r="K3530">
        <f>VLOOKUP(A3530,[1]ratio_family_bedrooms!$A:$K,10,FALSE)</f>
        <v>1.2222222222222221</v>
      </c>
      <c r="L3530">
        <f>VLOOKUP(A3530,[1]ratio_family_bedrooms!$A:$K,11,FALSE)</f>
        <v>1.5000000000000002</v>
      </c>
      <c r="M3530">
        <f t="shared" si="55"/>
        <v>3297.574600643828</v>
      </c>
    </row>
    <row r="3531" spans="1:13" x14ac:dyDescent="0.2">
      <c r="A3531">
        <v>2012</v>
      </c>
      <c r="B3531">
        <v>10</v>
      </c>
      <c r="C3531" t="s">
        <v>61</v>
      </c>
      <c r="D3531">
        <v>6</v>
      </c>
      <c r="E3531" t="s">
        <v>25</v>
      </c>
      <c r="F3531" t="e">
        <f>VLOOKUP(A3531&amp;B3531&amp;C3531&amp;D3531&amp;E3531,average_median_rates_2_aptFINAL!A:P,16,FALSE)</f>
        <v>#N/A</v>
      </c>
      <c r="G3531">
        <f>VLOOKUP(A3531&amp;B3531&amp;C3531&amp;3&amp;E3531,average_median_rates_2_aptFINAL!A:P,16,FALSE)</f>
        <v>1215</v>
      </c>
      <c r="H3531">
        <f>IF(D3531&lt;=3,VLOOKUP(A3531&amp;D3531,[1]ratio_condo_family!$A:$F,6,FALSE),0)</f>
        <v>0</v>
      </c>
      <c r="I3531">
        <f>VLOOKUP(A3531&amp;3,[1]ratio_condo_family!$A:$F,6,FALSE)</f>
        <v>1.3664127249039721</v>
      </c>
      <c r="J3531">
        <f>VLOOKUP(A3531,[1]ratio_family_bedrooms!$A:$K,9,FALSE)</f>
        <v>1.0588235294117647</v>
      </c>
      <c r="K3531">
        <f>VLOOKUP(A3531,[1]ratio_family_bedrooms!$A:$K,10,FALSE)</f>
        <v>1.2222222222222221</v>
      </c>
      <c r="L3531">
        <f>VLOOKUP(A3531,[1]ratio_family_bedrooms!$A:$K,11,FALSE)</f>
        <v>1.5000000000000002</v>
      </c>
      <c r="M3531">
        <f t="shared" si="55"/>
        <v>3222.7246002955744</v>
      </c>
    </row>
    <row r="3532" spans="1:13" x14ac:dyDescent="0.2">
      <c r="A3532">
        <v>2012</v>
      </c>
      <c r="B3532">
        <v>10</v>
      </c>
      <c r="C3532" t="s">
        <v>61</v>
      </c>
      <c r="D3532">
        <v>6</v>
      </c>
      <c r="E3532" t="s">
        <v>26</v>
      </c>
      <c r="F3532" t="e">
        <f>VLOOKUP(A3532&amp;B3532&amp;C3532&amp;D3532&amp;E3532,average_median_rates_2_aptFINAL!A:P,16,FALSE)</f>
        <v>#N/A</v>
      </c>
      <c r="G3532">
        <f>VLOOKUP(A3532&amp;B3532&amp;C3532&amp;3&amp;E3532,average_median_rates_2_aptFINAL!A:P,16,FALSE)</f>
        <v>1177</v>
      </c>
      <c r="H3532">
        <f>IF(D3532&lt;=3,VLOOKUP(A3532&amp;D3532,[1]ratio_condo_family!$A:$F,6,FALSE),0)</f>
        <v>0</v>
      </c>
      <c r="I3532">
        <f>VLOOKUP(A3532&amp;3,[1]ratio_condo_family!$A:$F,6,FALSE)</f>
        <v>1.3664127249039721</v>
      </c>
      <c r="J3532">
        <f>VLOOKUP(A3532,[1]ratio_family_bedrooms!$A:$K,9,FALSE)</f>
        <v>1.0588235294117647</v>
      </c>
      <c r="K3532">
        <f>VLOOKUP(A3532,[1]ratio_family_bedrooms!$A:$K,10,FALSE)</f>
        <v>1.2222222222222221</v>
      </c>
      <c r="L3532">
        <f>VLOOKUP(A3532,[1]ratio_family_bedrooms!$A:$K,11,FALSE)</f>
        <v>1.5000000000000002</v>
      </c>
      <c r="M3532">
        <f t="shared" si="55"/>
        <v>3121.9315675291286</v>
      </c>
    </row>
    <row r="3533" spans="1:13" x14ac:dyDescent="0.2">
      <c r="A3533">
        <v>2012</v>
      </c>
      <c r="B3533">
        <v>10</v>
      </c>
      <c r="C3533" t="s">
        <v>61</v>
      </c>
      <c r="D3533">
        <v>6</v>
      </c>
      <c r="E3533" t="s">
        <v>27</v>
      </c>
      <c r="F3533" t="e">
        <f>VLOOKUP(A3533&amp;B3533&amp;C3533&amp;D3533&amp;E3533,average_median_rates_2_aptFINAL!A:P,16,FALSE)</f>
        <v>#N/A</v>
      </c>
      <c r="G3533">
        <f>VLOOKUP(A3533&amp;B3533&amp;C3533&amp;3&amp;E3533,average_median_rates_2_aptFINAL!A:P,16,FALSE)</f>
        <v>2365</v>
      </c>
      <c r="H3533">
        <f>IF(D3533&lt;=3,VLOOKUP(A3533&amp;D3533,[1]ratio_condo_family!$A:$F,6,FALSE),0)</f>
        <v>0</v>
      </c>
      <c r="I3533">
        <f>VLOOKUP(A3533&amp;3,[1]ratio_condo_family!$A:$F,6,FALSE)</f>
        <v>1.3664127249039721</v>
      </c>
      <c r="J3533">
        <f>VLOOKUP(A3533,[1]ratio_family_bedrooms!$A:$K,9,FALSE)</f>
        <v>1.0588235294117647</v>
      </c>
      <c r="K3533">
        <f>VLOOKUP(A3533,[1]ratio_family_bedrooms!$A:$K,10,FALSE)</f>
        <v>1.2222222222222221</v>
      </c>
      <c r="L3533">
        <f>VLOOKUP(A3533,[1]ratio_family_bedrooms!$A:$K,11,FALSE)</f>
        <v>1.5000000000000002</v>
      </c>
      <c r="M3533">
        <f t="shared" si="55"/>
        <v>6273.0400655959129</v>
      </c>
    </row>
    <row r="3534" spans="1:13" x14ac:dyDescent="0.2">
      <c r="A3534">
        <v>2012</v>
      </c>
      <c r="B3534">
        <v>10</v>
      </c>
      <c r="C3534" t="s">
        <v>61</v>
      </c>
      <c r="D3534">
        <v>6</v>
      </c>
      <c r="E3534" t="s">
        <v>28</v>
      </c>
      <c r="F3534" t="e">
        <f>VLOOKUP(A3534&amp;B3534&amp;C3534&amp;D3534&amp;E3534,average_median_rates_2_aptFINAL!A:P,16,FALSE)</f>
        <v>#N/A</v>
      </c>
      <c r="G3534">
        <f>VLOOKUP(A3534&amp;B3534&amp;C3534&amp;3&amp;E3534,average_median_rates_2_aptFINAL!A:P,16,FALSE)</f>
        <v>1290</v>
      </c>
      <c r="H3534">
        <f>IF(D3534&lt;=3,VLOOKUP(A3534&amp;D3534,[1]ratio_condo_family!$A:$F,6,FALSE),0)</f>
        <v>0</v>
      </c>
      <c r="I3534">
        <f>VLOOKUP(A3534&amp;3,[1]ratio_condo_family!$A:$F,6,FALSE)</f>
        <v>1.3664127249039721</v>
      </c>
      <c r="J3534">
        <f>VLOOKUP(A3534,[1]ratio_family_bedrooms!$A:$K,9,FALSE)</f>
        <v>1.0588235294117647</v>
      </c>
      <c r="K3534">
        <f>VLOOKUP(A3534,[1]ratio_family_bedrooms!$A:$K,10,FALSE)</f>
        <v>1.2222222222222221</v>
      </c>
      <c r="L3534">
        <f>VLOOKUP(A3534,[1]ratio_family_bedrooms!$A:$K,11,FALSE)</f>
        <v>1.5000000000000002</v>
      </c>
      <c r="M3534">
        <f t="shared" si="55"/>
        <v>3421.6582175977705</v>
      </c>
    </row>
    <row r="3535" spans="1:13" x14ac:dyDescent="0.2">
      <c r="A3535">
        <v>2012</v>
      </c>
      <c r="B3535">
        <v>10</v>
      </c>
      <c r="C3535" t="s">
        <v>61</v>
      </c>
      <c r="D3535">
        <v>6</v>
      </c>
      <c r="E3535" t="s">
        <v>29</v>
      </c>
      <c r="F3535" t="e">
        <f>VLOOKUP(A3535&amp;B3535&amp;C3535&amp;D3535&amp;E3535,average_median_rates_2_aptFINAL!A:P,16,FALSE)</f>
        <v>#N/A</v>
      </c>
      <c r="G3535">
        <f>VLOOKUP(A3535&amp;B3535&amp;C3535&amp;3&amp;E3535,average_median_rates_2_aptFINAL!A:P,16,FALSE)</f>
        <v>1150</v>
      </c>
      <c r="H3535">
        <f>IF(D3535&lt;=3,VLOOKUP(A3535&amp;D3535,[1]ratio_condo_family!$A:$F,6,FALSE),0)</f>
        <v>0</v>
      </c>
      <c r="I3535">
        <f>VLOOKUP(A3535&amp;3,[1]ratio_condo_family!$A:$F,6,FALSE)</f>
        <v>1.3664127249039721</v>
      </c>
      <c r="J3535">
        <f>VLOOKUP(A3535,[1]ratio_family_bedrooms!$A:$K,9,FALSE)</f>
        <v>1.0588235294117647</v>
      </c>
      <c r="K3535">
        <f>VLOOKUP(A3535,[1]ratio_family_bedrooms!$A:$K,10,FALSE)</f>
        <v>1.2222222222222221</v>
      </c>
      <c r="L3535">
        <f>VLOOKUP(A3535,[1]ratio_family_bedrooms!$A:$K,11,FALSE)</f>
        <v>1.5000000000000002</v>
      </c>
      <c r="M3535">
        <f t="shared" si="55"/>
        <v>3050.3154653003376</v>
      </c>
    </row>
    <row r="3536" spans="1:13" x14ac:dyDescent="0.2">
      <c r="A3536">
        <v>2012</v>
      </c>
      <c r="B3536">
        <v>10</v>
      </c>
      <c r="C3536" t="s">
        <v>61</v>
      </c>
      <c r="D3536">
        <v>6</v>
      </c>
      <c r="E3536" t="s">
        <v>31</v>
      </c>
      <c r="F3536" t="e">
        <f>VLOOKUP(A3536&amp;B3536&amp;C3536&amp;D3536&amp;E3536,average_median_rates_2_aptFINAL!A:P,16,FALSE)</f>
        <v>#N/A</v>
      </c>
      <c r="G3536">
        <f>VLOOKUP(A3536&amp;B3536&amp;C3536&amp;3&amp;E3536,average_median_rates_2_aptFINAL!A:P,16,FALSE)</f>
        <v>1300</v>
      </c>
      <c r="H3536">
        <f>IF(D3536&lt;=3,VLOOKUP(A3536&amp;D3536,[1]ratio_condo_family!$A:$F,6,FALSE),0)</f>
        <v>0</v>
      </c>
      <c r="I3536">
        <f>VLOOKUP(A3536&amp;3,[1]ratio_condo_family!$A:$F,6,FALSE)</f>
        <v>1.3664127249039721</v>
      </c>
      <c r="J3536">
        <f>VLOOKUP(A3536,[1]ratio_family_bedrooms!$A:$K,9,FALSE)</f>
        <v>1.0588235294117647</v>
      </c>
      <c r="K3536">
        <f>VLOOKUP(A3536,[1]ratio_family_bedrooms!$A:$K,10,FALSE)</f>
        <v>1.2222222222222221</v>
      </c>
      <c r="L3536">
        <f>VLOOKUP(A3536,[1]ratio_family_bedrooms!$A:$K,11,FALSE)</f>
        <v>1.5000000000000002</v>
      </c>
      <c r="M3536">
        <f t="shared" si="55"/>
        <v>3448.1826999047298</v>
      </c>
    </row>
    <row r="3537" spans="1:13" x14ac:dyDescent="0.2">
      <c r="A3537">
        <v>2012</v>
      </c>
      <c r="B3537">
        <v>10</v>
      </c>
      <c r="C3537" t="s">
        <v>61</v>
      </c>
      <c r="D3537">
        <v>6</v>
      </c>
      <c r="E3537" t="s">
        <v>32</v>
      </c>
      <c r="F3537" t="e">
        <f>VLOOKUP(A3537&amp;B3537&amp;C3537&amp;D3537&amp;E3537,average_median_rates_2_aptFINAL!A:P,16,FALSE)</f>
        <v>#N/A</v>
      </c>
      <c r="G3537">
        <f>VLOOKUP(A3537&amp;B3537&amp;C3537&amp;3&amp;E3537,average_median_rates_2_aptFINAL!A:P,16,FALSE)</f>
        <v>1325</v>
      </c>
      <c r="H3537">
        <f>IF(D3537&lt;=3,VLOOKUP(A3537&amp;D3537,[1]ratio_condo_family!$A:$F,6,FALSE),0)</f>
        <v>0</v>
      </c>
      <c r="I3537">
        <f>VLOOKUP(A3537&amp;3,[1]ratio_condo_family!$A:$F,6,FALSE)</f>
        <v>1.3664127249039721</v>
      </c>
      <c r="J3537">
        <f>VLOOKUP(A3537,[1]ratio_family_bedrooms!$A:$K,9,FALSE)</f>
        <v>1.0588235294117647</v>
      </c>
      <c r="K3537">
        <f>VLOOKUP(A3537,[1]ratio_family_bedrooms!$A:$K,10,FALSE)</f>
        <v>1.2222222222222221</v>
      </c>
      <c r="L3537">
        <f>VLOOKUP(A3537,[1]ratio_family_bedrooms!$A:$K,11,FALSE)</f>
        <v>1.5000000000000002</v>
      </c>
      <c r="M3537">
        <f t="shared" si="55"/>
        <v>3514.4939056721287</v>
      </c>
    </row>
    <row r="3538" spans="1:13" x14ac:dyDescent="0.2">
      <c r="A3538">
        <v>2012</v>
      </c>
      <c r="B3538">
        <v>10</v>
      </c>
      <c r="C3538" t="s">
        <v>61</v>
      </c>
      <c r="D3538">
        <v>6</v>
      </c>
      <c r="E3538" t="s">
        <v>33</v>
      </c>
      <c r="F3538" t="e">
        <f>VLOOKUP(A3538&amp;B3538&amp;C3538&amp;D3538&amp;E3538,average_median_rates_2_aptFINAL!A:P,16,FALSE)</f>
        <v>#N/A</v>
      </c>
      <c r="G3538">
        <f>VLOOKUP(A3538&amp;B3538&amp;C3538&amp;3&amp;E3538,average_median_rates_2_aptFINAL!A:P,16,FALSE)</f>
        <v>2046.5853570915374</v>
      </c>
      <c r="H3538">
        <f>IF(D3538&lt;=3,VLOOKUP(A3538&amp;D3538,[1]ratio_condo_family!$A:$F,6,FALSE),0)</f>
        <v>0</v>
      </c>
      <c r="I3538">
        <f>VLOOKUP(A3538&amp;3,[1]ratio_condo_family!$A:$F,6,FALSE)</f>
        <v>1.3664127249039721</v>
      </c>
      <c r="J3538">
        <f>VLOOKUP(A3538,[1]ratio_family_bedrooms!$A:$K,9,FALSE)</f>
        <v>1.0588235294117647</v>
      </c>
      <c r="K3538">
        <f>VLOOKUP(A3538,[1]ratio_family_bedrooms!$A:$K,10,FALSE)</f>
        <v>1.2222222222222221</v>
      </c>
      <c r="L3538">
        <f>VLOOKUP(A3538,[1]ratio_family_bedrooms!$A:$K,11,FALSE)</f>
        <v>1.5000000000000002</v>
      </c>
      <c r="M3538">
        <f t="shared" si="55"/>
        <v>5428.4617093856796</v>
      </c>
    </row>
    <row r="3539" spans="1:13" x14ac:dyDescent="0.2">
      <c r="A3539">
        <v>2012</v>
      </c>
      <c r="B3539">
        <v>10</v>
      </c>
      <c r="C3539" t="s">
        <v>61</v>
      </c>
      <c r="D3539">
        <v>6</v>
      </c>
      <c r="E3539" t="s">
        <v>34</v>
      </c>
      <c r="F3539" t="e">
        <f>VLOOKUP(A3539&amp;B3539&amp;C3539&amp;D3539&amp;E3539,average_median_rates_2_aptFINAL!A:P,16,FALSE)</f>
        <v>#N/A</v>
      </c>
      <c r="G3539">
        <f>VLOOKUP(A3539&amp;B3539&amp;C3539&amp;3&amp;E3539,average_median_rates_2_aptFINAL!A:P,16,FALSE)</f>
        <v>1400</v>
      </c>
      <c r="H3539">
        <f>IF(D3539&lt;=3,VLOOKUP(A3539&amp;D3539,[1]ratio_condo_family!$A:$F,6,FALSE),0)</f>
        <v>0</v>
      </c>
      <c r="I3539">
        <f>VLOOKUP(A3539&amp;3,[1]ratio_condo_family!$A:$F,6,FALSE)</f>
        <v>1.3664127249039721</v>
      </c>
      <c r="J3539">
        <f>VLOOKUP(A3539,[1]ratio_family_bedrooms!$A:$K,9,FALSE)</f>
        <v>1.0588235294117647</v>
      </c>
      <c r="K3539">
        <f>VLOOKUP(A3539,[1]ratio_family_bedrooms!$A:$K,10,FALSE)</f>
        <v>1.2222222222222221</v>
      </c>
      <c r="L3539">
        <f>VLOOKUP(A3539,[1]ratio_family_bedrooms!$A:$K,11,FALSE)</f>
        <v>1.5000000000000002</v>
      </c>
      <c r="M3539">
        <f t="shared" si="55"/>
        <v>3713.4275229743243</v>
      </c>
    </row>
    <row r="3540" spans="1:13" x14ac:dyDescent="0.2">
      <c r="A3540">
        <v>2012</v>
      </c>
      <c r="B3540">
        <v>10</v>
      </c>
      <c r="C3540" t="s">
        <v>61</v>
      </c>
      <c r="D3540">
        <v>6</v>
      </c>
      <c r="E3540" t="s">
        <v>35</v>
      </c>
      <c r="F3540" t="e">
        <f>VLOOKUP(A3540&amp;B3540&amp;C3540&amp;D3540&amp;E3540,average_median_rates_2_aptFINAL!A:P,16,FALSE)</f>
        <v>#N/A</v>
      </c>
      <c r="G3540">
        <f>VLOOKUP(A3540&amp;B3540&amp;C3540&amp;3&amp;E3540,average_median_rates_2_aptFINAL!A:P,16,FALSE)</f>
        <v>2650</v>
      </c>
      <c r="H3540">
        <f>IF(D3540&lt;=3,VLOOKUP(A3540&amp;D3540,[1]ratio_condo_family!$A:$F,6,FALSE),0)</f>
        <v>0</v>
      </c>
      <c r="I3540">
        <f>VLOOKUP(A3540&amp;3,[1]ratio_condo_family!$A:$F,6,FALSE)</f>
        <v>1.3664127249039721</v>
      </c>
      <c r="J3540">
        <f>VLOOKUP(A3540,[1]ratio_family_bedrooms!$A:$K,9,FALSE)</f>
        <v>1.0588235294117647</v>
      </c>
      <c r="K3540">
        <f>VLOOKUP(A3540,[1]ratio_family_bedrooms!$A:$K,10,FALSE)</f>
        <v>1.2222222222222221</v>
      </c>
      <c r="L3540">
        <f>VLOOKUP(A3540,[1]ratio_family_bedrooms!$A:$K,11,FALSE)</f>
        <v>1.5000000000000002</v>
      </c>
      <c r="M3540">
        <f t="shared" si="55"/>
        <v>7028.9878113442574</v>
      </c>
    </row>
    <row r="3541" spans="1:13" x14ac:dyDescent="0.2">
      <c r="A3541">
        <v>2012</v>
      </c>
      <c r="B3541">
        <v>10</v>
      </c>
      <c r="C3541" t="s">
        <v>61</v>
      </c>
      <c r="D3541">
        <v>6</v>
      </c>
      <c r="E3541" t="s">
        <v>36</v>
      </c>
      <c r="F3541" t="e">
        <f>VLOOKUP(A3541&amp;B3541&amp;C3541&amp;D3541&amp;E3541,average_median_rates_2_aptFINAL!A:P,16,FALSE)</f>
        <v>#N/A</v>
      </c>
      <c r="G3541">
        <f>VLOOKUP(A3541&amp;B3541&amp;C3541&amp;3&amp;E3541,average_median_rates_2_aptFINAL!A:P,16,FALSE)</f>
        <v>1300</v>
      </c>
      <c r="H3541">
        <f>IF(D3541&lt;=3,VLOOKUP(A3541&amp;D3541,[1]ratio_condo_family!$A:$F,6,FALSE),0)</f>
        <v>0</v>
      </c>
      <c r="I3541">
        <f>VLOOKUP(A3541&amp;3,[1]ratio_condo_family!$A:$F,6,FALSE)</f>
        <v>1.3664127249039721</v>
      </c>
      <c r="J3541">
        <f>VLOOKUP(A3541,[1]ratio_family_bedrooms!$A:$K,9,FALSE)</f>
        <v>1.0588235294117647</v>
      </c>
      <c r="K3541">
        <f>VLOOKUP(A3541,[1]ratio_family_bedrooms!$A:$K,10,FALSE)</f>
        <v>1.2222222222222221</v>
      </c>
      <c r="L3541">
        <f>VLOOKUP(A3541,[1]ratio_family_bedrooms!$A:$K,11,FALSE)</f>
        <v>1.5000000000000002</v>
      </c>
      <c r="M3541">
        <f t="shared" si="55"/>
        <v>3448.1826999047298</v>
      </c>
    </row>
    <row r="3542" spans="1:13" x14ac:dyDescent="0.2">
      <c r="A3542">
        <v>2012</v>
      </c>
      <c r="B3542">
        <v>10</v>
      </c>
      <c r="C3542" t="s">
        <v>61</v>
      </c>
      <c r="D3542">
        <v>6</v>
      </c>
      <c r="E3542" t="s">
        <v>37</v>
      </c>
      <c r="F3542" t="e">
        <f>VLOOKUP(A3542&amp;B3542&amp;C3542&amp;D3542&amp;E3542,average_median_rates_2_aptFINAL!A:P,16,FALSE)</f>
        <v>#N/A</v>
      </c>
      <c r="G3542">
        <f>VLOOKUP(A3542&amp;B3542&amp;C3542&amp;3&amp;E3542,average_median_rates_2_aptFINAL!A:P,16,FALSE)</f>
        <v>1040</v>
      </c>
      <c r="H3542">
        <f>IF(D3542&lt;=3,VLOOKUP(A3542&amp;D3542,[1]ratio_condo_family!$A:$F,6,FALSE),0)</f>
        <v>0</v>
      </c>
      <c r="I3542">
        <f>VLOOKUP(A3542&amp;3,[1]ratio_condo_family!$A:$F,6,FALSE)</f>
        <v>1.3664127249039721</v>
      </c>
      <c r="J3542">
        <f>VLOOKUP(A3542,[1]ratio_family_bedrooms!$A:$K,9,FALSE)</f>
        <v>1.0588235294117647</v>
      </c>
      <c r="K3542">
        <f>VLOOKUP(A3542,[1]ratio_family_bedrooms!$A:$K,10,FALSE)</f>
        <v>1.2222222222222221</v>
      </c>
      <c r="L3542">
        <f>VLOOKUP(A3542,[1]ratio_family_bedrooms!$A:$K,11,FALSE)</f>
        <v>1.5000000000000002</v>
      </c>
      <c r="M3542">
        <f t="shared" si="55"/>
        <v>2758.5461599237838</v>
      </c>
    </row>
    <row r="3543" spans="1:13" x14ac:dyDescent="0.2">
      <c r="A3543">
        <v>2012</v>
      </c>
      <c r="B3543">
        <v>10</v>
      </c>
      <c r="C3543" t="s">
        <v>61</v>
      </c>
      <c r="D3543">
        <v>6</v>
      </c>
      <c r="E3543" t="s">
        <v>38</v>
      </c>
      <c r="F3543" t="e">
        <f>VLOOKUP(A3543&amp;B3543&amp;C3543&amp;D3543&amp;E3543,average_median_rates_2_aptFINAL!A:P,16,FALSE)</f>
        <v>#N/A</v>
      </c>
      <c r="G3543">
        <f>VLOOKUP(A3543&amp;B3543&amp;C3543&amp;3&amp;E3543,average_median_rates_2_aptFINAL!A:P,16,FALSE)</f>
        <v>1025</v>
      </c>
      <c r="H3543">
        <f>IF(D3543&lt;=3,VLOOKUP(A3543&amp;D3543,[1]ratio_condo_family!$A:$F,6,FALSE),0)</f>
        <v>0</v>
      </c>
      <c r="I3543">
        <f>VLOOKUP(A3543&amp;3,[1]ratio_condo_family!$A:$F,6,FALSE)</f>
        <v>1.3664127249039721</v>
      </c>
      <c r="J3543">
        <f>VLOOKUP(A3543,[1]ratio_family_bedrooms!$A:$K,9,FALSE)</f>
        <v>1.0588235294117647</v>
      </c>
      <c r="K3543">
        <f>VLOOKUP(A3543,[1]ratio_family_bedrooms!$A:$K,10,FALSE)</f>
        <v>1.2222222222222221</v>
      </c>
      <c r="L3543">
        <f>VLOOKUP(A3543,[1]ratio_family_bedrooms!$A:$K,11,FALSE)</f>
        <v>1.5000000000000002</v>
      </c>
      <c r="M3543">
        <f t="shared" si="55"/>
        <v>2718.7594364633446</v>
      </c>
    </row>
    <row r="3544" spans="1:13" x14ac:dyDescent="0.2">
      <c r="A3544">
        <v>2012</v>
      </c>
      <c r="B3544">
        <v>10</v>
      </c>
      <c r="C3544" t="s">
        <v>61</v>
      </c>
      <c r="D3544">
        <v>6</v>
      </c>
      <c r="E3544" t="s">
        <v>39</v>
      </c>
      <c r="F3544" t="e">
        <f>VLOOKUP(A3544&amp;B3544&amp;C3544&amp;D3544&amp;E3544,average_median_rates_2_aptFINAL!A:P,16,FALSE)</f>
        <v>#N/A</v>
      </c>
      <c r="G3544">
        <f>VLOOKUP(A3544&amp;B3544&amp;C3544&amp;3&amp;E3544,average_median_rates_2_aptFINAL!A:P,16,FALSE)</f>
        <v>1450</v>
      </c>
      <c r="H3544">
        <f>IF(D3544&lt;=3,VLOOKUP(A3544&amp;D3544,[1]ratio_condo_family!$A:$F,6,FALSE),0)</f>
        <v>0</v>
      </c>
      <c r="I3544">
        <f>VLOOKUP(A3544&amp;3,[1]ratio_condo_family!$A:$F,6,FALSE)</f>
        <v>1.3664127249039721</v>
      </c>
      <c r="J3544">
        <f>VLOOKUP(A3544,[1]ratio_family_bedrooms!$A:$K,9,FALSE)</f>
        <v>1.0588235294117647</v>
      </c>
      <c r="K3544">
        <f>VLOOKUP(A3544,[1]ratio_family_bedrooms!$A:$K,10,FALSE)</f>
        <v>1.2222222222222221</v>
      </c>
      <c r="L3544">
        <f>VLOOKUP(A3544,[1]ratio_family_bedrooms!$A:$K,11,FALSE)</f>
        <v>1.5000000000000002</v>
      </c>
      <c r="M3544">
        <f t="shared" si="55"/>
        <v>3846.0499345091216</v>
      </c>
    </row>
    <row r="3545" spans="1:13" x14ac:dyDescent="0.2">
      <c r="A3545">
        <v>2012</v>
      </c>
      <c r="B3545">
        <v>10</v>
      </c>
      <c r="C3545" t="s">
        <v>61</v>
      </c>
      <c r="D3545">
        <v>6</v>
      </c>
      <c r="E3545" t="s">
        <v>40</v>
      </c>
      <c r="F3545" t="e">
        <f>VLOOKUP(A3545&amp;B3545&amp;C3545&amp;D3545&amp;E3545,average_median_rates_2_aptFINAL!A:P,16,FALSE)</f>
        <v>#N/A</v>
      </c>
      <c r="G3545">
        <f>VLOOKUP(A3545&amp;B3545&amp;C3545&amp;3&amp;E3545,average_median_rates_2_aptFINAL!A:P,16,FALSE)</f>
        <v>1045</v>
      </c>
      <c r="H3545">
        <f>IF(D3545&lt;=3,VLOOKUP(A3545&amp;D3545,[1]ratio_condo_family!$A:$F,6,FALSE),0)</f>
        <v>0</v>
      </c>
      <c r="I3545">
        <f>VLOOKUP(A3545&amp;3,[1]ratio_condo_family!$A:$F,6,FALSE)</f>
        <v>1.3664127249039721</v>
      </c>
      <c r="J3545">
        <f>VLOOKUP(A3545,[1]ratio_family_bedrooms!$A:$K,9,FALSE)</f>
        <v>1.0588235294117647</v>
      </c>
      <c r="K3545">
        <f>VLOOKUP(A3545,[1]ratio_family_bedrooms!$A:$K,10,FALSE)</f>
        <v>1.2222222222222221</v>
      </c>
      <c r="L3545">
        <f>VLOOKUP(A3545,[1]ratio_family_bedrooms!$A:$K,11,FALSE)</f>
        <v>1.5000000000000002</v>
      </c>
      <c r="M3545">
        <f t="shared" si="55"/>
        <v>2771.8084010772641</v>
      </c>
    </row>
    <row r="3546" spans="1:13" x14ac:dyDescent="0.2">
      <c r="A3546">
        <v>2012</v>
      </c>
      <c r="B3546">
        <v>10</v>
      </c>
      <c r="C3546" t="s">
        <v>61</v>
      </c>
      <c r="D3546">
        <v>6</v>
      </c>
      <c r="E3546" t="s">
        <v>41</v>
      </c>
      <c r="F3546" t="e">
        <f>VLOOKUP(A3546&amp;B3546&amp;C3546&amp;D3546&amp;E3546,average_median_rates_2_aptFINAL!A:P,16,FALSE)</f>
        <v>#N/A</v>
      </c>
      <c r="G3546">
        <f>VLOOKUP(A3546&amp;B3546&amp;C3546&amp;3&amp;E3546,average_median_rates_2_aptFINAL!A:P,16,FALSE)</f>
        <v>1150</v>
      </c>
      <c r="H3546">
        <f>IF(D3546&lt;=3,VLOOKUP(A3546&amp;D3546,[1]ratio_condo_family!$A:$F,6,FALSE),0)</f>
        <v>0</v>
      </c>
      <c r="I3546">
        <f>VLOOKUP(A3546&amp;3,[1]ratio_condo_family!$A:$F,6,FALSE)</f>
        <v>1.3664127249039721</v>
      </c>
      <c r="J3546">
        <f>VLOOKUP(A3546,[1]ratio_family_bedrooms!$A:$K,9,FALSE)</f>
        <v>1.0588235294117647</v>
      </c>
      <c r="K3546">
        <f>VLOOKUP(A3546,[1]ratio_family_bedrooms!$A:$K,10,FALSE)</f>
        <v>1.2222222222222221</v>
      </c>
      <c r="L3546">
        <f>VLOOKUP(A3546,[1]ratio_family_bedrooms!$A:$K,11,FALSE)</f>
        <v>1.5000000000000002</v>
      </c>
      <c r="M3546">
        <f t="shared" si="55"/>
        <v>3050.3154653003376</v>
      </c>
    </row>
    <row r="3547" spans="1:13" x14ac:dyDescent="0.2">
      <c r="A3547">
        <v>2012</v>
      </c>
      <c r="B3547">
        <v>10</v>
      </c>
      <c r="C3547" t="s">
        <v>61</v>
      </c>
      <c r="D3547">
        <v>6</v>
      </c>
      <c r="E3547" t="s">
        <v>42</v>
      </c>
      <c r="F3547" t="e">
        <f>VLOOKUP(A3547&amp;B3547&amp;C3547&amp;D3547&amp;E3547,average_median_rates_2_aptFINAL!A:P,16,FALSE)</f>
        <v>#N/A</v>
      </c>
      <c r="G3547">
        <f>VLOOKUP(A3547&amp;B3547&amp;C3547&amp;3&amp;E3547,average_median_rates_2_aptFINAL!A:P,16,FALSE)</f>
        <v>1099</v>
      </c>
      <c r="H3547">
        <f>IF(D3547&lt;=3,VLOOKUP(A3547&amp;D3547,[1]ratio_condo_family!$A:$F,6,FALSE),0)</f>
        <v>0</v>
      </c>
      <c r="I3547">
        <f>VLOOKUP(A3547&amp;3,[1]ratio_condo_family!$A:$F,6,FALSE)</f>
        <v>1.3664127249039721</v>
      </c>
      <c r="J3547">
        <f>VLOOKUP(A3547,[1]ratio_family_bedrooms!$A:$K,9,FALSE)</f>
        <v>1.0588235294117647</v>
      </c>
      <c r="K3547">
        <f>VLOOKUP(A3547,[1]ratio_family_bedrooms!$A:$K,10,FALSE)</f>
        <v>1.2222222222222221</v>
      </c>
      <c r="L3547">
        <f>VLOOKUP(A3547,[1]ratio_family_bedrooms!$A:$K,11,FALSE)</f>
        <v>1.5000000000000002</v>
      </c>
      <c r="M3547">
        <f t="shared" si="55"/>
        <v>2915.0406055348449</v>
      </c>
    </row>
    <row r="3548" spans="1:13" x14ac:dyDescent="0.2">
      <c r="A3548">
        <v>2012</v>
      </c>
      <c r="B3548">
        <v>10</v>
      </c>
      <c r="C3548" t="s">
        <v>61</v>
      </c>
      <c r="D3548">
        <v>6</v>
      </c>
      <c r="E3548" t="s">
        <v>43</v>
      </c>
      <c r="F3548" t="e">
        <f>VLOOKUP(A3548&amp;B3548&amp;C3548&amp;D3548&amp;E3548,average_median_rates_2_aptFINAL!A:P,16,FALSE)</f>
        <v>#N/A</v>
      </c>
      <c r="G3548">
        <f>VLOOKUP(A3548&amp;B3548&amp;C3548&amp;3&amp;E3548,average_median_rates_2_aptFINAL!A:P,16,FALSE)</f>
        <v>1250</v>
      </c>
      <c r="H3548">
        <f>IF(D3548&lt;=3,VLOOKUP(A3548&amp;D3548,[1]ratio_condo_family!$A:$F,6,FALSE),0)</f>
        <v>0</v>
      </c>
      <c r="I3548">
        <f>VLOOKUP(A3548&amp;3,[1]ratio_condo_family!$A:$F,6,FALSE)</f>
        <v>1.3664127249039721</v>
      </c>
      <c r="J3548">
        <f>VLOOKUP(A3548,[1]ratio_family_bedrooms!$A:$K,9,FALSE)</f>
        <v>1.0588235294117647</v>
      </c>
      <c r="K3548">
        <f>VLOOKUP(A3548,[1]ratio_family_bedrooms!$A:$K,10,FALSE)</f>
        <v>1.2222222222222221</v>
      </c>
      <c r="L3548">
        <f>VLOOKUP(A3548,[1]ratio_family_bedrooms!$A:$K,11,FALSE)</f>
        <v>1.5000000000000002</v>
      </c>
      <c r="M3548">
        <f t="shared" si="55"/>
        <v>3315.5602883699326</v>
      </c>
    </row>
    <row r="3549" spans="1:13" x14ac:dyDescent="0.2">
      <c r="A3549">
        <v>2012</v>
      </c>
      <c r="B3549">
        <v>10</v>
      </c>
      <c r="C3549" t="s">
        <v>61</v>
      </c>
      <c r="D3549">
        <v>6</v>
      </c>
      <c r="E3549" t="s">
        <v>60</v>
      </c>
      <c r="F3549" t="e">
        <f>VLOOKUP(A3549&amp;B3549&amp;C3549&amp;D3549&amp;E3549,average_median_rates_2_aptFINAL!A:P,16,FALSE)</f>
        <v>#N/A</v>
      </c>
      <c r="G3549">
        <f>VLOOKUP(A3549&amp;B3549&amp;C3549&amp;3&amp;E3549,average_median_rates_2_aptFINAL!A:P,16,FALSE)</f>
        <v>1450</v>
      </c>
      <c r="H3549">
        <f>IF(D3549&lt;=3,VLOOKUP(A3549&amp;D3549,[1]ratio_condo_family!$A:$F,6,FALSE),0)</f>
        <v>0</v>
      </c>
      <c r="I3549">
        <f>VLOOKUP(A3549&amp;3,[1]ratio_condo_family!$A:$F,6,FALSE)</f>
        <v>1.3664127249039721</v>
      </c>
      <c r="J3549">
        <f>VLOOKUP(A3549,[1]ratio_family_bedrooms!$A:$K,9,FALSE)</f>
        <v>1.0588235294117647</v>
      </c>
      <c r="K3549">
        <f>VLOOKUP(A3549,[1]ratio_family_bedrooms!$A:$K,10,FALSE)</f>
        <v>1.2222222222222221</v>
      </c>
      <c r="L3549">
        <f>VLOOKUP(A3549,[1]ratio_family_bedrooms!$A:$K,11,FALSE)</f>
        <v>1.5000000000000002</v>
      </c>
      <c r="M3549">
        <f t="shared" si="55"/>
        <v>3846.0499345091216</v>
      </c>
    </row>
    <row r="3550" spans="1:13" x14ac:dyDescent="0.2">
      <c r="A3550">
        <v>2011</v>
      </c>
      <c r="B3550">
        <v>10</v>
      </c>
      <c r="C3550" t="s">
        <v>59</v>
      </c>
      <c r="D3550">
        <v>4</v>
      </c>
      <c r="E3550" t="s">
        <v>16</v>
      </c>
      <c r="F3550" t="e">
        <f>VLOOKUP(A3550&amp;B3550&amp;C3550&amp;D3550&amp;E3550,average_median_rates_2_aptFINAL!A:P,16,FALSE)</f>
        <v>#N/A</v>
      </c>
      <c r="G3550">
        <f>VLOOKUP(A3550&amp;B3550&amp;C3550&amp;3&amp;E3550,average_median_rates_2_aptFINAL!A:P,16,FALSE)</f>
        <v>2448</v>
      </c>
      <c r="H3550">
        <f>IF(D3550&lt;=3,VLOOKUP(A3550&amp;D3550,[1]ratio_condo_family!$A:$F,6,FALSE),0)</f>
        <v>0</v>
      </c>
      <c r="I3550">
        <f>VLOOKUP(A3550&amp;3,[1]ratio_condo_family!$A:$F,6,FALSE)</f>
        <v>1.3385777198549491</v>
      </c>
      <c r="J3550">
        <f>VLOOKUP(A3550,[1]ratio_family_bedrooms!$A:$K,9,FALSE)</f>
        <v>1.0588235294117647</v>
      </c>
      <c r="K3550">
        <f>VLOOKUP(A3550,[1]ratio_family_bedrooms!$A:$K,10,FALSE)</f>
        <v>1.2222222222222221</v>
      </c>
      <c r="L3550">
        <f>VLOOKUP(A3550,[1]ratio_family_bedrooms!$A:$K,11,FALSE)</f>
        <v>1.5</v>
      </c>
      <c r="M3550">
        <f t="shared" si="55"/>
        <v>3469.5934498640281</v>
      </c>
    </row>
    <row r="3551" spans="1:13" x14ac:dyDescent="0.2">
      <c r="A3551">
        <v>2011</v>
      </c>
      <c r="B3551">
        <v>10</v>
      </c>
      <c r="C3551" t="s">
        <v>59</v>
      </c>
      <c r="D3551">
        <v>4</v>
      </c>
      <c r="E3551" t="s">
        <v>17</v>
      </c>
      <c r="F3551" t="e">
        <f>VLOOKUP(A3551&amp;B3551&amp;C3551&amp;D3551&amp;E3551,average_median_rates_2_aptFINAL!A:P,16,FALSE)</f>
        <v>#N/A</v>
      </c>
      <c r="G3551">
        <f>VLOOKUP(A3551&amp;B3551&amp;C3551&amp;3&amp;E3551,average_median_rates_2_aptFINAL!A:P,16,FALSE)</f>
        <v>2542</v>
      </c>
      <c r="H3551">
        <f>IF(D3551&lt;=3,VLOOKUP(A3551&amp;D3551,[1]ratio_condo_family!$A:$F,6,FALSE),0)</f>
        <v>0</v>
      </c>
      <c r="I3551">
        <f>VLOOKUP(A3551&amp;3,[1]ratio_condo_family!$A:$F,6,FALSE)</f>
        <v>1.3385777198549491</v>
      </c>
      <c r="J3551">
        <f>VLOOKUP(A3551,[1]ratio_family_bedrooms!$A:$K,9,FALSE)</f>
        <v>1.0588235294117647</v>
      </c>
      <c r="K3551">
        <f>VLOOKUP(A3551,[1]ratio_family_bedrooms!$A:$K,10,FALSE)</f>
        <v>1.2222222222222221</v>
      </c>
      <c r="L3551">
        <f>VLOOKUP(A3551,[1]ratio_family_bedrooms!$A:$K,11,FALSE)</f>
        <v>1.5</v>
      </c>
      <c r="M3551">
        <f t="shared" si="55"/>
        <v>3602.8213029225326</v>
      </c>
    </row>
    <row r="3552" spans="1:13" x14ac:dyDescent="0.2">
      <c r="A3552">
        <v>2011</v>
      </c>
      <c r="B3552">
        <v>10</v>
      </c>
      <c r="C3552" t="s">
        <v>59</v>
      </c>
      <c r="D3552">
        <v>4</v>
      </c>
      <c r="E3552" t="s">
        <v>19</v>
      </c>
      <c r="F3552" t="e">
        <f>VLOOKUP(A3552&amp;B3552&amp;C3552&amp;D3552&amp;E3552,average_median_rates_2_aptFINAL!A:P,16,FALSE)</f>
        <v>#N/A</v>
      </c>
      <c r="G3552">
        <f>VLOOKUP(A3552&amp;B3552&amp;C3552&amp;3&amp;E3552,average_median_rates_2_aptFINAL!A:P,16,FALSE)</f>
        <v>1860</v>
      </c>
      <c r="H3552">
        <f>IF(D3552&lt;=3,VLOOKUP(A3552&amp;D3552,[1]ratio_condo_family!$A:$F,6,FALSE),0)</f>
        <v>0</v>
      </c>
      <c r="I3552">
        <f>VLOOKUP(A3552&amp;3,[1]ratio_condo_family!$A:$F,6,FALSE)</f>
        <v>1.3385777198549491</v>
      </c>
      <c r="J3552">
        <f>VLOOKUP(A3552,[1]ratio_family_bedrooms!$A:$K,9,FALSE)</f>
        <v>1.0588235294117647</v>
      </c>
      <c r="K3552">
        <f>VLOOKUP(A3552,[1]ratio_family_bedrooms!$A:$K,10,FALSE)</f>
        <v>1.2222222222222221</v>
      </c>
      <c r="L3552">
        <f>VLOOKUP(A3552,[1]ratio_family_bedrooms!$A:$K,11,FALSE)</f>
        <v>1.5</v>
      </c>
      <c r="M3552">
        <f t="shared" si="55"/>
        <v>2636.2107094555117</v>
      </c>
    </row>
    <row r="3553" spans="1:13" x14ac:dyDescent="0.2">
      <c r="A3553">
        <v>2011</v>
      </c>
      <c r="B3553">
        <v>10</v>
      </c>
      <c r="C3553" t="s">
        <v>59</v>
      </c>
      <c r="D3553">
        <v>4</v>
      </c>
      <c r="E3553" t="s">
        <v>20</v>
      </c>
      <c r="F3553" t="e">
        <f>VLOOKUP(A3553&amp;B3553&amp;C3553&amp;D3553&amp;E3553,average_median_rates_2_aptFINAL!A:P,16,FALSE)</f>
        <v>#N/A</v>
      </c>
      <c r="G3553">
        <f>VLOOKUP(A3553&amp;B3553&amp;C3553&amp;3&amp;E3553,average_median_rates_2_aptFINAL!A:P,16,FALSE)</f>
        <v>1919</v>
      </c>
      <c r="H3553">
        <f>IF(D3553&lt;=3,VLOOKUP(A3553&amp;D3553,[1]ratio_condo_family!$A:$F,6,FALSE),0)</f>
        <v>0</v>
      </c>
      <c r="I3553">
        <f>VLOOKUP(A3553&amp;3,[1]ratio_condo_family!$A:$F,6,FALSE)</f>
        <v>1.3385777198549491</v>
      </c>
      <c r="J3553">
        <f>VLOOKUP(A3553,[1]ratio_family_bedrooms!$A:$K,9,FALSE)</f>
        <v>1.0588235294117647</v>
      </c>
      <c r="K3553">
        <f>VLOOKUP(A3553,[1]ratio_family_bedrooms!$A:$K,10,FALSE)</f>
        <v>1.2222222222222221</v>
      </c>
      <c r="L3553">
        <f>VLOOKUP(A3553,[1]ratio_family_bedrooms!$A:$K,11,FALSE)</f>
        <v>1.5</v>
      </c>
      <c r="M3553">
        <f t="shared" si="55"/>
        <v>2719.832447013509</v>
      </c>
    </row>
    <row r="3554" spans="1:13" x14ac:dyDescent="0.2">
      <c r="A3554">
        <v>2011</v>
      </c>
      <c r="B3554">
        <v>10</v>
      </c>
      <c r="C3554" t="s">
        <v>59</v>
      </c>
      <c r="D3554">
        <v>4</v>
      </c>
      <c r="E3554" t="s">
        <v>21</v>
      </c>
      <c r="F3554" t="e">
        <f>VLOOKUP(A3554&amp;B3554&amp;C3554&amp;D3554&amp;E3554,average_median_rates_2_aptFINAL!A:P,16,FALSE)</f>
        <v>#N/A</v>
      </c>
      <c r="G3554">
        <f>VLOOKUP(A3554&amp;B3554&amp;C3554&amp;3&amp;E3554,average_median_rates_2_aptFINAL!A:P,16,FALSE)</f>
        <v>2395</v>
      </c>
      <c r="H3554">
        <f>IF(D3554&lt;=3,VLOOKUP(A3554&amp;D3554,[1]ratio_condo_family!$A:$F,6,FALSE),0)</f>
        <v>0</v>
      </c>
      <c r="I3554">
        <f>VLOOKUP(A3554&amp;3,[1]ratio_condo_family!$A:$F,6,FALSE)</f>
        <v>1.3385777198549491</v>
      </c>
      <c r="J3554">
        <f>VLOOKUP(A3554,[1]ratio_family_bedrooms!$A:$K,9,FALSE)</f>
        <v>1.0588235294117647</v>
      </c>
      <c r="K3554">
        <f>VLOOKUP(A3554,[1]ratio_family_bedrooms!$A:$K,10,FALSE)</f>
        <v>1.2222222222222221</v>
      </c>
      <c r="L3554">
        <f>VLOOKUP(A3554,[1]ratio_family_bedrooms!$A:$K,11,FALSE)</f>
        <v>1.5</v>
      </c>
      <c r="M3554">
        <f t="shared" si="55"/>
        <v>3394.4756178204034</v>
      </c>
    </row>
    <row r="3555" spans="1:13" x14ac:dyDescent="0.2">
      <c r="A3555">
        <v>2011</v>
      </c>
      <c r="B3555">
        <v>10</v>
      </c>
      <c r="C3555" t="s">
        <v>59</v>
      </c>
      <c r="D3555">
        <v>4</v>
      </c>
      <c r="E3555" t="s">
        <v>23</v>
      </c>
      <c r="F3555" t="e">
        <f>VLOOKUP(A3555&amp;B3555&amp;C3555&amp;D3555&amp;E3555,average_median_rates_2_aptFINAL!A:P,16,FALSE)</f>
        <v>#N/A</v>
      </c>
      <c r="G3555">
        <f>VLOOKUP(A3555&amp;B3555&amp;C3555&amp;3&amp;E3555,average_median_rates_2_aptFINAL!A:P,16,FALSE)</f>
        <v>1120</v>
      </c>
      <c r="H3555">
        <f>IF(D3555&lt;=3,VLOOKUP(A3555&amp;D3555,[1]ratio_condo_family!$A:$F,6,FALSE),0)</f>
        <v>0</v>
      </c>
      <c r="I3555">
        <f>VLOOKUP(A3555&amp;3,[1]ratio_condo_family!$A:$F,6,FALSE)</f>
        <v>1.3385777198549491</v>
      </c>
      <c r="J3555">
        <f>VLOOKUP(A3555,[1]ratio_family_bedrooms!$A:$K,9,FALSE)</f>
        <v>1.0588235294117647</v>
      </c>
      <c r="K3555">
        <f>VLOOKUP(A3555,[1]ratio_family_bedrooms!$A:$K,10,FALSE)</f>
        <v>1.2222222222222221</v>
      </c>
      <c r="L3555">
        <f>VLOOKUP(A3555,[1]ratio_family_bedrooms!$A:$K,11,FALSE)</f>
        <v>1.5</v>
      </c>
      <c r="M3555">
        <f t="shared" si="55"/>
        <v>1587.395696016222</v>
      </c>
    </row>
    <row r="3556" spans="1:13" x14ac:dyDescent="0.2">
      <c r="A3556">
        <v>2011</v>
      </c>
      <c r="B3556">
        <v>10</v>
      </c>
      <c r="C3556" t="s">
        <v>59</v>
      </c>
      <c r="D3556">
        <v>4</v>
      </c>
      <c r="E3556" t="s">
        <v>24</v>
      </c>
      <c r="F3556" t="e">
        <f>VLOOKUP(A3556&amp;B3556&amp;C3556&amp;D3556&amp;E3556,average_median_rates_2_aptFINAL!A:P,16,FALSE)</f>
        <v>#N/A</v>
      </c>
      <c r="G3556">
        <f>VLOOKUP(A3556&amp;B3556&amp;C3556&amp;3&amp;E3556,average_median_rates_2_aptFINAL!A:P,16,FALSE)</f>
        <v>1327</v>
      </c>
      <c r="H3556">
        <f>IF(D3556&lt;=3,VLOOKUP(A3556&amp;D3556,[1]ratio_condo_family!$A:$F,6,FALSE),0)</f>
        <v>0</v>
      </c>
      <c r="I3556">
        <f>VLOOKUP(A3556&amp;3,[1]ratio_condo_family!$A:$F,6,FALSE)</f>
        <v>1.3385777198549491</v>
      </c>
      <c r="J3556">
        <f>VLOOKUP(A3556,[1]ratio_family_bedrooms!$A:$K,9,FALSE)</f>
        <v>1.0588235294117647</v>
      </c>
      <c r="K3556">
        <f>VLOOKUP(A3556,[1]ratio_family_bedrooms!$A:$K,10,FALSE)</f>
        <v>1.2222222222222221</v>
      </c>
      <c r="L3556">
        <f>VLOOKUP(A3556,[1]ratio_family_bedrooms!$A:$K,11,FALSE)</f>
        <v>1.5</v>
      </c>
      <c r="M3556">
        <f t="shared" si="55"/>
        <v>1880.7804362620775</v>
      </c>
    </row>
    <row r="3557" spans="1:13" x14ac:dyDescent="0.2">
      <c r="A3557">
        <v>2011</v>
      </c>
      <c r="B3557">
        <v>10</v>
      </c>
      <c r="C3557" t="s">
        <v>59</v>
      </c>
      <c r="D3557">
        <v>4</v>
      </c>
      <c r="E3557" t="s">
        <v>25</v>
      </c>
      <c r="F3557" t="e">
        <f>VLOOKUP(A3557&amp;B3557&amp;C3557&amp;D3557&amp;E3557,average_median_rates_2_aptFINAL!A:P,16,FALSE)</f>
        <v>#N/A</v>
      </c>
      <c r="G3557">
        <f>VLOOKUP(A3557&amp;B3557&amp;C3557&amp;3&amp;E3557,average_median_rates_2_aptFINAL!A:P,16,FALSE)</f>
        <v>1174</v>
      </c>
      <c r="H3557">
        <f>IF(D3557&lt;=3,VLOOKUP(A3557&amp;D3557,[1]ratio_condo_family!$A:$F,6,FALSE),0)</f>
        <v>0</v>
      </c>
      <c r="I3557">
        <f>VLOOKUP(A3557&amp;3,[1]ratio_condo_family!$A:$F,6,FALSE)</f>
        <v>1.3385777198549491</v>
      </c>
      <c r="J3557">
        <f>VLOOKUP(A3557,[1]ratio_family_bedrooms!$A:$K,9,FALSE)</f>
        <v>1.0588235294117647</v>
      </c>
      <c r="K3557">
        <f>VLOOKUP(A3557,[1]ratio_family_bedrooms!$A:$K,10,FALSE)</f>
        <v>1.2222222222222221</v>
      </c>
      <c r="L3557">
        <f>VLOOKUP(A3557,[1]ratio_family_bedrooms!$A:$K,11,FALSE)</f>
        <v>1.5</v>
      </c>
      <c r="M3557">
        <f t="shared" si="55"/>
        <v>1663.9308456455756</v>
      </c>
    </row>
    <row r="3558" spans="1:13" x14ac:dyDescent="0.2">
      <c r="A3558">
        <v>2011</v>
      </c>
      <c r="B3558">
        <v>10</v>
      </c>
      <c r="C3558" t="s">
        <v>59</v>
      </c>
      <c r="D3558">
        <v>4</v>
      </c>
      <c r="E3558" t="s">
        <v>26</v>
      </c>
      <c r="F3558" t="e">
        <f>VLOOKUP(A3558&amp;B3558&amp;C3558&amp;D3558&amp;E3558,average_median_rates_2_aptFINAL!A:P,16,FALSE)</f>
        <v>#N/A</v>
      </c>
      <c r="G3558">
        <f>VLOOKUP(A3558&amp;B3558&amp;C3558&amp;3&amp;E3558,average_median_rates_2_aptFINAL!A:P,16,FALSE)</f>
        <v>1072</v>
      </c>
      <c r="H3558">
        <f>IF(D3558&lt;=3,VLOOKUP(A3558&amp;D3558,[1]ratio_condo_family!$A:$F,6,FALSE),0)</f>
        <v>0</v>
      </c>
      <c r="I3558">
        <f>VLOOKUP(A3558&amp;3,[1]ratio_condo_family!$A:$F,6,FALSE)</f>
        <v>1.3385777198549491</v>
      </c>
      <c r="J3558">
        <f>VLOOKUP(A3558,[1]ratio_family_bedrooms!$A:$K,9,FALSE)</f>
        <v>1.0588235294117647</v>
      </c>
      <c r="K3558">
        <f>VLOOKUP(A3558,[1]ratio_family_bedrooms!$A:$K,10,FALSE)</f>
        <v>1.2222222222222221</v>
      </c>
      <c r="L3558">
        <f>VLOOKUP(A3558,[1]ratio_family_bedrooms!$A:$K,11,FALSE)</f>
        <v>1.5</v>
      </c>
      <c r="M3558">
        <f t="shared" si="55"/>
        <v>1519.364451901241</v>
      </c>
    </row>
    <row r="3559" spans="1:13" x14ac:dyDescent="0.2">
      <c r="A3559">
        <v>2011</v>
      </c>
      <c r="B3559">
        <v>10</v>
      </c>
      <c r="C3559" t="s">
        <v>59</v>
      </c>
      <c r="D3559">
        <v>4</v>
      </c>
      <c r="E3559" t="s">
        <v>27</v>
      </c>
      <c r="F3559" t="e">
        <f>VLOOKUP(A3559&amp;B3559&amp;C3559&amp;D3559&amp;E3559,average_median_rates_2_aptFINAL!A:P,16,FALSE)</f>
        <v>#N/A</v>
      </c>
      <c r="G3559">
        <f>VLOOKUP(A3559&amp;B3559&amp;C3559&amp;3&amp;E3559,average_median_rates_2_aptFINAL!A:P,16,FALSE)</f>
        <v>2245</v>
      </c>
      <c r="H3559">
        <f>IF(D3559&lt;=3,VLOOKUP(A3559&amp;D3559,[1]ratio_condo_family!$A:$F,6,FALSE),0)</f>
        <v>0</v>
      </c>
      <c r="I3559">
        <f>VLOOKUP(A3559&amp;3,[1]ratio_condo_family!$A:$F,6,FALSE)</f>
        <v>1.3385777198549491</v>
      </c>
      <c r="J3559">
        <f>VLOOKUP(A3559,[1]ratio_family_bedrooms!$A:$K,9,FALSE)</f>
        <v>1.0588235294117647</v>
      </c>
      <c r="K3559">
        <f>VLOOKUP(A3559,[1]ratio_family_bedrooms!$A:$K,10,FALSE)</f>
        <v>1.2222222222222221</v>
      </c>
      <c r="L3559">
        <f>VLOOKUP(A3559,[1]ratio_family_bedrooms!$A:$K,11,FALSE)</f>
        <v>1.5</v>
      </c>
      <c r="M3559">
        <f t="shared" si="55"/>
        <v>3181.8779799610879</v>
      </c>
    </row>
    <row r="3560" spans="1:13" x14ac:dyDescent="0.2">
      <c r="A3560">
        <v>2011</v>
      </c>
      <c r="B3560">
        <v>10</v>
      </c>
      <c r="C3560" t="s">
        <v>59</v>
      </c>
      <c r="D3560">
        <v>4</v>
      </c>
      <c r="E3560" t="s">
        <v>28</v>
      </c>
      <c r="F3560" t="e">
        <f>VLOOKUP(A3560&amp;B3560&amp;C3560&amp;D3560&amp;E3560,average_median_rates_2_aptFINAL!A:P,16,FALSE)</f>
        <v>#N/A</v>
      </c>
      <c r="G3560">
        <f>VLOOKUP(A3560&amp;B3560&amp;C3560&amp;3&amp;E3560,average_median_rates_2_aptFINAL!A:P,16,FALSE)</f>
        <v>1446</v>
      </c>
      <c r="H3560">
        <f>IF(D3560&lt;=3,VLOOKUP(A3560&amp;D3560,[1]ratio_condo_family!$A:$F,6,FALSE),0)</f>
        <v>0</v>
      </c>
      <c r="I3560">
        <f>VLOOKUP(A3560&amp;3,[1]ratio_condo_family!$A:$F,6,FALSE)</f>
        <v>1.3385777198549491</v>
      </c>
      <c r="J3560">
        <f>VLOOKUP(A3560,[1]ratio_family_bedrooms!$A:$K,9,FALSE)</f>
        <v>1.0588235294117647</v>
      </c>
      <c r="K3560">
        <f>VLOOKUP(A3560,[1]ratio_family_bedrooms!$A:$K,10,FALSE)</f>
        <v>1.2222222222222221</v>
      </c>
      <c r="L3560">
        <f>VLOOKUP(A3560,[1]ratio_family_bedrooms!$A:$K,11,FALSE)</f>
        <v>1.5</v>
      </c>
      <c r="M3560">
        <f t="shared" si="55"/>
        <v>2049.4412289638008</v>
      </c>
    </row>
    <row r="3561" spans="1:13" x14ac:dyDescent="0.2">
      <c r="A3561">
        <v>2011</v>
      </c>
      <c r="B3561">
        <v>10</v>
      </c>
      <c r="C3561" t="s">
        <v>59</v>
      </c>
      <c r="D3561">
        <v>4</v>
      </c>
      <c r="E3561" t="s">
        <v>29</v>
      </c>
      <c r="F3561" t="e">
        <f>VLOOKUP(A3561&amp;B3561&amp;C3561&amp;D3561&amp;E3561,average_median_rates_2_aptFINAL!A:P,16,FALSE)</f>
        <v>#N/A</v>
      </c>
      <c r="G3561">
        <f>VLOOKUP(A3561&amp;B3561&amp;C3561&amp;3&amp;E3561,average_median_rates_2_aptFINAL!A:P,16,FALSE)</f>
        <v>1080</v>
      </c>
      <c r="H3561">
        <f>IF(D3561&lt;=3,VLOOKUP(A3561&amp;D3561,[1]ratio_condo_family!$A:$F,6,FALSE),0)</f>
        <v>0</v>
      </c>
      <c r="I3561">
        <f>VLOOKUP(A3561&amp;3,[1]ratio_condo_family!$A:$F,6,FALSE)</f>
        <v>1.3385777198549491</v>
      </c>
      <c r="J3561">
        <f>VLOOKUP(A3561,[1]ratio_family_bedrooms!$A:$K,9,FALSE)</f>
        <v>1.0588235294117647</v>
      </c>
      <c r="K3561">
        <f>VLOOKUP(A3561,[1]ratio_family_bedrooms!$A:$K,10,FALSE)</f>
        <v>1.2222222222222221</v>
      </c>
      <c r="L3561">
        <f>VLOOKUP(A3561,[1]ratio_family_bedrooms!$A:$K,11,FALSE)</f>
        <v>1.5</v>
      </c>
      <c r="M3561">
        <f t="shared" si="55"/>
        <v>1530.7029925870713</v>
      </c>
    </row>
    <row r="3562" spans="1:13" x14ac:dyDescent="0.2">
      <c r="A3562">
        <v>2011</v>
      </c>
      <c r="B3562">
        <v>10</v>
      </c>
      <c r="C3562" t="s">
        <v>59</v>
      </c>
      <c r="D3562">
        <v>4</v>
      </c>
      <c r="E3562" t="s">
        <v>31</v>
      </c>
      <c r="F3562" t="e">
        <f>VLOOKUP(A3562&amp;B3562&amp;C3562&amp;D3562&amp;E3562,average_median_rates_2_aptFINAL!A:P,16,FALSE)</f>
        <v>#N/A</v>
      </c>
      <c r="G3562">
        <f>VLOOKUP(A3562&amp;B3562&amp;C3562&amp;3&amp;E3562,average_median_rates_2_aptFINAL!A:P,16,FALSE)</f>
        <v>1345</v>
      </c>
      <c r="H3562">
        <f>IF(D3562&lt;=3,VLOOKUP(A3562&amp;D3562,[1]ratio_condo_family!$A:$F,6,FALSE),0)</f>
        <v>0</v>
      </c>
      <c r="I3562">
        <f>VLOOKUP(A3562&amp;3,[1]ratio_condo_family!$A:$F,6,FALSE)</f>
        <v>1.3385777198549491</v>
      </c>
      <c r="J3562">
        <f>VLOOKUP(A3562,[1]ratio_family_bedrooms!$A:$K,9,FALSE)</f>
        <v>1.0588235294117647</v>
      </c>
      <c r="K3562">
        <f>VLOOKUP(A3562,[1]ratio_family_bedrooms!$A:$K,10,FALSE)</f>
        <v>1.2222222222222221</v>
      </c>
      <c r="L3562">
        <f>VLOOKUP(A3562,[1]ratio_family_bedrooms!$A:$K,11,FALSE)</f>
        <v>1.5</v>
      </c>
      <c r="M3562">
        <f t="shared" si="55"/>
        <v>1906.2921528051952</v>
      </c>
    </row>
    <row r="3563" spans="1:13" x14ac:dyDescent="0.2">
      <c r="A3563">
        <v>2011</v>
      </c>
      <c r="B3563">
        <v>10</v>
      </c>
      <c r="C3563" t="s">
        <v>59</v>
      </c>
      <c r="D3563">
        <v>4</v>
      </c>
      <c r="E3563" t="s">
        <v>32</v>
      </c>
      <c r="F3563" t="e">
        <f>VLOOKUP(A3563&amp;B3563&amp;C3563&amp;D3563&amp;E3563,average_median_rates_2_aptFINAL!A:P,16,FALSE)</f>
        <v>#N/A</v>
      </c>
      <c r="G3563">
        <f>VLOOKUP(A3563&amp;B3563&amp;C3563&amp;3&amp;E3563,average_median_rates_2_aptFINAL!A:P,16,FALSE)</f>
        <v>1355</v>
      </c>
      <c r="H3563">
        <f>IF(D3563&lt;=3,VLOOKUP(A3563&amp;D3563,[1]ratio_condo_family!$A:$F,6,FALSE),0)</f>
        <v>0</v>
      </c>
      <c r="I3563">
        <f>VLOOKUP(A3563&amp;3,[1]ratio_condo_family!$A:$F,6,FALSE)</f>
        <v>1.3385777198549491</v>
      </c>
      <c r="J3563">
        <f>VLOOKUP(A3563,[1]ratio_family_bedrooms!$A:$K,9,FALSE)</f>
        <v>1.0588235294117647</v>
      </c>
      <c r="K3563">
        <f>VLOOKUP(A3563,[1]ratio_family_bedrooms!$A:$K,10,FALSE)</f>
        <v>1.2222222222222221</v>
      </c>
      <c r="L3563">
        <f>VLOOKUP(A3563,[1]ratio_family_bedrooms!$A:$K,11,FALSE)</f>
        <v>1.5</v>
      </c>
      <c r="M3563">
        <f t="shared" si="55"/>
        <v>1920.465328662483</v>
      </c>
    </row>
    <row r="3564" spans="1:13" x14ac:dyDescent="0.2">
      <c r="A3564">
        <v>2011</v>
      </c>
      <c r="B3564">
        <v>10</v>
      </c>
      <c r="C3564" t="s">
        <v>59</v>
      </c>
      <c r="D3564">
        <v>4</v>
      </c>
      <c r="E3564" t="s">
        <v>33</v>
      </c>
      <c r="F3564" t="e">
        <f>VLOOKUP(A3564&amp;B3564&amp;C3564&amp;D3564&amp;E3564,average_median_rates_2_aptFINAL!A:P,16,FALSE)</f>
        <v>#N/A</v>
      </c>
      <c r="G3564">
        <f>VLOOKUP(A3564&amp;B3564&amp;C3564&amp;3&amp;E3564,average_median_rates_2_aptFINAL!A:P,16,FALSE)</f>
        <v>1947.8179384203495</v>
      </c>
      <c r="H3564">
        <f>IF(D3564&lt;=3,VLOOKUP(A3564&amp;D3564,[1]ratio_condo_family!$A:$F,6,FALSE),0)</f>
        <v>0</v>
      </c>
      <c r="I3564">
        <f>VLOOKUP(A3564&amp;3,[1]ratio_condo_family!$A:$F,6,FALSE)</f>
        <v>1.3385777198549491</v>
      </c>
      <c r="J3564">
        <f>VLOOKUP(A3564,[1]ratio_family_bedrooms!$A:$K,9,FALSE)</f>
        <v>1.0588235294117647</v>
      </c>
      <c r="K3564">
        <f>VLOOKUP(A3564,[1]ratio_family_bedrooms!$A:$K,10,FALSE)</f>
        <v>1.2222222222222221</v>
      </c>
      <c r="L3564">
        <f>VLOOKUP(A3564,[1]ratio_family_bedrooms!$A:$K,11,FALSE)</f>
        <v>1.5</v>
      </c>
      <c r="M3564">
        <f t="shared" si="55"/>
        <v>2760.676617921119</v>
      </c>
    </row>
    <row r="3565" spans="1:13" x14ac:dyDescent="0.2">
      <c r="A3565">
        <v>2011</v>
      </c>
      <c r="B3565">
        <v>10</v>
      </c>
      <c r="C3565" t="s">
        <v>59</v>
      </c>
      <c r="D3565">
        <v>4</v>
      </c>
      <c r="E3565" t="s">
        <v>34</v>
      </c>
      <c r="F3565" t="e">
        <f>VLOOKUP(A3565&amp;B3565&amp;C3565&amp;D3565&amp;E3565,average_median_rates_2_aptFINAL!A:P,16,FALSE)</f>
        <v>#N/A</v>
      </c>
      <c r="G3565">
        <f>VLOOKUP(A3565&amp;B3565&amp;C3565&amp;3&amp;E3565,average_median_rates_2_aptFINAL!A:P,16,FALSE)</f>
        <v>1360</v>
      </c>
      <c r="H3565">
        <f>IF(D3565&lt;=3,VLOOKUP(A3565&amp;D3565,[1]ratio_condo_family!$A:$F,6,FALSE),0)</f>
        <v>0</v>
      </c>
      <c r="I3565">
        <f>VLOOKUP(A3565&amp;3,[1]ratio_condo_family!$A:$F,6,FALSE)</f>
        <v>1.3385777198549491</v>
      </c>
      <c r="J3565">
        <f>VLOOKUP(A3565,[1]ratio_family_bedrooms!$A:$K,9,FALSE)</f>
        <v>1.0588235294117647</v>
      </c>
      <c r="K3565">
        <f>VLOOKUP(A3565,[1]ratio_family_bedrooms!$A:$K,10,FALSE)</f>
        <v>1.2222222222222221</v>
      </c>
      <c r="L3565">
        <f>VLOOKUP(A3565,[1]ratio_family_bedrooms!$A:$K,11,FALSE)</f>
        <v>1.5</v>
      </c>
      <c r="M3565">
        <f t="shared" si="55"/>
        <v>1927.5519165911269</v>
      </c>
    </row>
    <row r="3566" spans="1:13" x14ac:dyDescent="0.2">
      <c r="A3566">
        <v>2011</v>
      </c>
      <c r="B3566">
        <v>10</v>
      </c>
      <c r="C3566" t="s">
        <v>59</v>
      </c>
      <c r="D3566">
        <v>4</v>
      </c>
      <c r="E3566" t="s">
        <v>35</v>
      </c>
      <c r="F3566" t="e">
        <f>VLOOKUP(A3566&amp;B3566&amp;C3566&amp;D3566&amp;E3566,average_median_rates_2_aptFINAL!A:P,16,FALSE)</f>
        <v>#N/A</v>
      </c>
      <c r="G3566">
        <f>VLOOKUP(A3566&amp;B3566&amp;C3566&amp;3&amp;E3566,average_median_rates_2_aptFINAL!A:P,16,FALSE)</f>
        <v>2866</v>
      </c>
      <c r="H3566">
        <f>IF(D3566&lt;=3,VLOOKUP(A3566&amp;D3566,[1]ratio_condo_family!$A:$F,6,FALSE),0)</f>
        <v>0</v>
      </c>
      <c r="I3566">
        <f>VLOOKUP(A3566&amp;3,[1]ratio_condo_family!$A:$F,6,FALSE)</f>
        <v>1.3385777198549491</v>
      </c>
      <c r="J3566">
        <f>VLOOKUP(A3566,[1]ratio_family_bedrooms!$A:$K,9,FALSE)</f>
        <v>1.0588235294117647</v>
      </c>
      <c r="K3566">
        <f>VLOOKUP(A3566,[1]ratio_family_bedrooms!$A:$K,10,FALSE)</f>
        <v>1.2222222222222221</v>
      </c>
      <c r="L3566">
        <f>VLOOKUP(A3566,[1]ratio_family_bedrooms!$A:$K,11,FALSE)</f>
        <v>1.5</v>
      </c>
      <c r="M3566">
        <f t="shared" si="55"/>
        <v>4062.0322006986539</v>
      </c>
    </row>
    <row r="3567" spans="1:13" x14ac:dyDescent="0.2">
      <c r="A3567">
        <v>2011</v>
      </c>
      <c r="B3567">
        <v>10</v>
      </c>
      <c r="C3567" t="s">
        <v>59</v>
      </c>
      <c r="D3567">
        <v>4</v>
      </c>
      <c r="E3567" t="s">
        <v>36</v>
      </c>
      <c r="F3567" t="e">
        <f>VLOOKUP(A3567&amp;B3567&amp;C3567&amp;D3567&amp;E3567,average_median_rates_2_aptFINAL!A:P,16,FALSE)</f>
        <v>#N/A</v>
      </c>
      <c r="G3567">
        <f>VLOOKUP(A3567&amp;B3567&amp;C3567&amp;3&amp;E3567,average_median_rates_2_aptFINAL!A:P,16,FALSE)</f>
        <v>1351</v>
      </c>
      <c r="H3567">
        <f>IF(D3567&lt;=3,VLOOKUP(A3567&amp;D3567,[1]ratio_condo_family!$A:$F,6,FALSE),0)</f>
        <v>0</v>
      </c>
      <c r="I3567">
        <f>VLOOKUP(A3567&amp;3,[1]ratio_condo_family!$A:$F,6,FALSE)</f>
        <v>1.3385777198549491</v>
      </c>
      <c r="J3567">
        <f>VLOOKUP(A3567,[1]ratio_family_bedrooms!$A:$K,9,FALSE)</f>
        <v>1.0588235294117647</v>
      </c>
      <c r="K3567">
        <f>VLOOKUP(A3567,[1]ratio_family_bedrooms!$A:$K,10,FALSE)</f>
        <v>1.2222222222222221</v>
      </c>
      <c r="L3567">
        <f>VLOOKUP(A3567,[1]ratio_family_bedrooms!$A:$K,11,FALSE)</f>
        <v>1.5</v>
      </c>
      <c r="M3567">
        <f t="shared" si="55"/>
        <v>1914.7960583195677</v>
      </c>
    </row>
    <row r="3568" spans="1:13" x14ac:dyDescent="0.2">
      <c r="A3568">
        <v>2011</v>
      </c>
      <c r="B3568">
        <v>10</v>
      </c>
      <c r="C3568" t="s">
        <v>59</v>
      </c>
      <c r="D3568">
        <v>4</v>
      </c>
      <c r="E3568" t="s">
        <v>37</v>
      </c>
      <c r="F3568" t="e">
        <f>VLOOKUP(A3568&amp;B3568&amp;C3568&amp;D3568&amp;E3568,average_median_rates_2_aptFINAL!A:P,16,FALSE)</f>
        <v>#N/A</v>
      </c>
      <c r="G3568">
        <f>VLOOKUP(A3568&amp;B3568&amp;C3568&amp;3&amp;E3568,average_median_rates_2_aptFINAL!A:P,16,FALSE)</f>
        <v>1014</v>
      </c>
      <c r="H3568">
        <f>IF(D3568&lt;=3,VLOOKUP(A3568&amp;D3568,[1]ratio_condo_family!$A:$F,6,FALSE),0)</f>
        <v>0</v>
      </c>
      <c r="I3568">
        <f>VLOOKUP(A3568&amp;3,[1]ratio_condo_family!$A:$F,6,FALSE)</f>
        <v>1.3385777198549491</v>
      </c>
      <c r="J3568">
        <f>VLOOKUP(A3568,[1]ratio_family_bedrooms!$A:$K,9,FALSE)</f>
        <v>1.0588235294117647</v>
      </c>
      <c r="K3568">
        <f>VLOOKUP(A3568,[1]ratio_family_bedrooms!$A:$K,10,FALSE)</f>
        <v>1.2222222222222221</v>
      </c>
      <c r="L3568">
        <f>VLOOKUP(A3568,[1]ratio_family_bedrooms!$A:$K,11,FALSE)</f>
        <v>1.5</v>
      </c>
      <c r="M3568">
        <f t="shared" si="55"/>
        <v>1437.1600319289726</v>
      </c>
    </row>
    <row r="3569" spans="1:13" x14ac:dyDescent="0.2">
      <c r="A3569">
        <v>2011</v>
      </c>
      <c r="B3569">
        <v>10</v>
      </c>
      <c r="C3569" t="s">
        <v>59</v>
      </c>
      <c r="D3569">
        <v>4</v>
      </c>
      <c r="E3569" t="s">
        <v>38</v>
      </c>
      <c r="F3569" t="e">
        <f>VLOOKUP(A3569&amp;B3569&amp;C3569&amp;D3569&amp;E3569,average_median_rates_2_aptFINAL!A:P,16,FALSE)</f>
        <v>#N/A</v>
      </c>
      <c r="G3569">
        <f>VLOOKUP(A3569&amp;B3569&amp;C3569&amp;3&amp;E3569,average_median_rates_2_aptFINAL!A:P,16,FALSE)</f>
        <v>982</v>
      </c>
      <c r="H3569">
        <f>IF(D3569&lt;=3,VLOOKUP(A3569&amp;D3569,[1]ratio_condo_family!$A:$F,6,FALSE),0)</f>
        <v>0</v>
      </c>
      <c r="I3569">
        <f>VLOOKUP(A3569&amp;3,[1]ratio_condo_family!$A:$F,6,FALSE)</f>
        <v>1.3385777198549491</v>
      </c>
      <c r="J3569">
        <f>VLOOKUP(A3569,[1]ratio_family_bedrooms!$A:$K,9,FALSE)</f>
        <v>1.0588235294117647</v>
      </c>
      <c r="K3569">
        <f>VLOOKUP(A3569,[1]ratio_family_bedrooms!$A:$K,10,FALSE)</f>
        <v>1.2222222222222221</v>
      </c>
      <c r="L3569">
        <f>VLOOKUP(A3569,[1]ratio_family_bedrooms!$A:$K,11,FALSE)</f>
        <v>1.5</v>
      </c>
      <c r="M3569">
        <f t="shared" si="55"/>
        <v>1391.805869185652</v>
      </c>
    </row>
    <row r="3570" spans="1:13" x14ac:dyDescent="0.2">
      <c r="A3570">
        <v>2011</v>
      </c>
      <c r="B3570">
        <v>10</v>
      </c>
      <c r="C3570" t="s">
        <v>59</v>
      </c>
      <c r="D3570">
        <v>4</v>
      </c>
      <c r="E3570" t="s">
        <v>39</v>
      </c>
      <c r="F3570" t="e">
        <f>VLOOKUP(A3570&amp;B3570&amp;C3570&amp;D3570&amp;E3570,average_median_rates_2_aptFINAL!A:P,16,FALSE)</f>
        <v>#N/A</v>
      </c>
      <c r="G3570">
        <f>VLOOKUP(A3570&amp;B3570&amp;C3570&amp;3&amp;E3570,average_median_rates_2_aptFINAL!A:P,16,FALSE)</f>
        <v>1395</v>
      </c>
      <c r="H3570">
        <f>IF(D3570&lt;=3,VLOOKUP(A3570&amp;D3570,[1]ratio_condo_family!$A:$F,6,FALSE),0)</f>
        <v>0</v>
      </c>
      <c r="I3570">
        <f>VLOOKUP(A3570&amp;3,[1]ratio_condo_family!$A:$F,6,FALSE)</f>
        <v>1.3385777198549491</v>
      </c>
      <c r="J3570">
        <f>VLOOKUP(A3570,[1]ratio_family_bedrooms!$A:$K,9,FALSE)</f>
        <v>1.0588235294117647</v>
      </c>
      <c r="K3570">
        <f>VLOOKUP(A3570,[1]ratio_family_bedrooms!$A:$K,10,FALSE)</f>
        <v>1.2222222222222221</v>
      </c>
      <c r="L3570">
        <f>VLOOKUP(A3570,[1]ratio_family_bedrooms!$A:$K,11,FALSE)</f>
        <v>1.5</v>
      </c>
      <c r="M3570">
        <f t="shared" si="55"/>
        <v>1977.1580320916337</v>
      </c>
    </row>
    <row r="3571" spans="1:13" x14ac:dyDescent="0.2">
      <c r="A3571">
        <v>2011</v>
      </c>
      <c r="B3571">
        <v>10</v>
      </c>
      <c r="C3571" t="s">
        <v>59</v>
      </c>
      <c r="D3571">
        <v>4</v>
      </c>
      <c r="E3571" t="s">
        <v>40</v>
      </c>
      <c r="F3571" t="e">
        <f>VLOOKUP(A3571&amp;B3571&amp;C3571&amp;D3571&amp;E3571,average_median_rates_2_aptFINAL!A:P,16,FALSE)</f>
        <v>#N/A</v>
      </c>
      <c r="G3571">
        <f>VLOOKUP(A3571&amp;B3571&amp;C3571&amp;3&amp;E3571,average_median_rates_2_aptFINAL!A:P,16,FALSE)</f>
        <v>1073</v>
      </c>
      <c r="H3571">
        <f>IF(D3571&lt;=3,VLOOKUP(A3571&amp;D3571,[1]ratio_condo_family!$A:$F,6,FALSE),0)</f>
        <v>0</v>
      </c>
      <c r="I3571">
        <f>VLOOKUP(A3571&amp;3,[1]ratio_condo_family!$A:$F,6,FALSE)</f>
        <v>1.3385777198549491</v>
      </c>
      <c r="J3571">
        <f>VLOOKUP(A3571,[1]ratio_family_bedrooms!$A:$K,9,FALSE)</f>
        <v>1.0588235294117647</v>
      </c>
      <c r="K3571">
        <f>VLOOKUP(A3571,[1]ratio_family_bedrooms!$A:$K,10,FALSE)</f>
        <v>1.2222222222222221</v>
      </c>
      <c r="L3571">
        <f>VLOOKUP(A3571,[1]ratio_family_bedrooms!$A:$K,11,FALSE)</f>
        <v>1.5</v>
      </c>
      <c r="M3571">
        <f t="shared" si="55"/>
        <v>1520.78176948697</v>
      </c>
    </row>
    <row r="3572" spans="1:13" x14ac:dyDescent="0.2">
      <c r="A3572">
        <v>2011</v>
      </c>
      <c r="B3572">
        <v>10</v>
      </c>
      <c r="C3572" t="s">
        <v>59</v>
      </c>
      <c r="D3572">
        <v>4</v>
      </c>
      <c r="E3572" t="s">
        <v>41</v>
      </c>
      <c r="F3572" t="e">
        <f>VLOOKUP(A3572&amp;B3572&amp;C3572&amp;D3572&amp;E3572,average_median_rates_2_aptFINAL!A:P,16,FALSE)</f>
        <v>#N/A</v>
      </c>
      <c r="G3572">
        <f>VLOOKUP(A3572&amp;B3572&amp;C3572&amp;3&amp;E3572,average_median_rates_2_aptFINAL!A:P,16,FALSE)</f>
        <v>1209</v>
      </c>
      <c r="H3572">
        <f>IF(D3572&lt;=3,VLOOKUP(A3572&amp;D3572,[1]ratio_condo_family!$A:$F,6,FALSE),0)</f>
        <v>0</v>
      </c>
      <c r="I3572">
        <f>VLOOKUP(A3572&amp;3,[1]ratio_condo_family!$A:$F,6,FALSE)</f>
        <v>1.3385777198549491</v>
      </c>
      <c r="J3572">
        <f>VLOOKUP(A3572,[1]ratio_family_bedrooms!$A:$K,9,FALSE)</f>
        <v>1.0588235294117647</v>
      </c>
      <c r="K3572">
        <f>VLOOKUP(A3572,[1]ratio_family_bedrooms!$A:$K,10,FALSE)</f>
        <v>1.2222222222222221</v>
      </c>
      <c r="L3572">
        <f>VLOOKUP(A3572,[1]ratio_family_bedrooms!$A:$K,11,FALSE)</f>
        <v>1.5</v>
      </c>
      <c r="M3572">
        <f t="shared" si="55"/>
        <v>1713.5369611460824</v>
      </c>
    </row>
    <row r="3573" spans="1:13" x14ac:dyDescent="0.2">
      <c r="A3573">
        <v>2011</v>
      </c>
      <c r="B3573">
        <v>10</v>
      </c>
      <c r="C3573" t="s">
        <v>59</v>
      </c>
      <c r="D3573">
        <v>4</v>
      </c>
      <c r="E3573" t="s">
        <v>42</v>
      </c>
      <c r="F3573" t="e">
        <f>VLOOKUP(A3573&amp;B3573&amp;C3573&amp;D3573&amp;E3573,average_median_rates_2_aptFINAL!A:P,16,FALSE)</f>
        <v>#N/A</v>
      </c>
      <c r="G3573">
        <f>VLOOKUP(A3573&amp;B3573&amp;C3573&amp;3&amp;E3573,average_median_rates_2_aptFINAL!A:P,16,FALSE)</f>
        <v>1059</v>
      </c>
      <c r="H3573">
        <f>IF(D3573&lt;=3,VLOOKUP(A3573&amp;D3573,[1]ratio_condo_family!$A:$F,6,FALSE),0)</f>
        <v>0</v>
      </c>
      <c r="I3573">
        <f>VLOOKUP(A3573&amp;3,[1]ratio_condo_family!$A:$F,6,FALSE)</f>
        <v>1.3385777198549491</v>
      </c>
      <c r="J3573">
        <f>VLOOKUP(A3573,[1]ratio_family_bedrooms!$A:$K,9,FALSE)</f>
        <v>1.0588235294117647</v>
      </c>
      <c r="K3573">
        <f>VLOOKUP(A3573,[1]ratio_family_bedrooms!$A:$K,10,FALSE)</f>
        <v>1.2222222222222221</v>
      </c>
      <c r="L3573">
        <f>VLOOKUP(A3573,[1]ratio_family_bedrooms!$A:$K,11,FALSE)</f>
        <v>1.5</v>
      </c>
      <c r="M3573">
        <f t="shared" si="55"/>
        <v>1500.9393232867669</v>
      </c>
    </row>
    <row r="3574" spans="1:13" x14ac:dyDescent="0.2">
      <c r="A3574">
        <v>2011</v>
      </c>
      <c r="B3574">
        <v>10</v>
      </c>
      <c r="C3574" t="s">
        <v>59</v>
      </c>
      <c r="D3574">
        <v>4</v>
      </c>
      <c r="E3574" t="s">
        <v>43</v>
      </c>
      <c r="F3574" t="e">
        <f>VLOOKUP(A3574&amp;B3574&amp;C3574&amp;D3574&amp;E3574,average_median_rates_2_aptFINAL!A:P,16,FALSE)</f>
        <v>#N/A</v>
      </c>
      <c r="G3574">
        <f>VLOOKUP(A3574&amp;B3574&amp;C3574&amp;3&amp;E3574,average_median_rates_2_aptFINAL!A:P,16,FALSE)</f>
        <v>1463</v>
      </c>
      <c r="H3574">
        <f>IF(D3574&lt;=3,VLOOKUP(A3574&amp;D3574,[1]ratio_condo_family!$A:$F,6,FALSE),0)</f>
        <v>0</v>
      </c>
      <c r="I3574">
        <f>VLOOKUP(A3574&amp;3,[1]ratio_condo_family!$A:$F,6,FALSE)</f>
        <v>1.3385777198549491</v>
      </c>
      <c r="J3574">
        <f>VLOOKUP(A3574,[1]ratio_family_bedrooms!$A:$K,9,FALSE)</f>
        <v>1.0588235294117647</v>
      </c>
      <c r="K3574">
        <f>VLOOKUP(A3574,[1]ratio_family_bedrooms!$A:$K,10,FALSE)</f>
        <v>1.2222222222222221</v>
      </c>
      <c r="L3574">
        <f>VLOOKUP(A3574,[1]ratio_family_bedrooms!$A:$K,11,FALSE)</f>
        <v>1.5</v>
      </c>
      <c r="M3574">
        <f t="shared" si="55"/>
        <v>2073.5356279211901</v>
      </c>
    </row>
    <row r="3575" spans="1:13" x14ac:dyDescent="0.2">
      <c r="A3575">
        <v>2011</v>
      </c>
      <c r="B3575">
        <v>10</v>
      </c>
      <c r="C3575" t="s">
        <v>59</v>
      </c>
      <c r="D3575">
        <v>4</v>
      </c>
      <c r="E3575" t="s">
        <v>60</v>
      </c>
      <c r="F3575" t="e">
        <f>VLOOKUP(A3575&amp;B3575&amp;C3575&amp;D3575&amp;E3575,average_median_rates_2_aptFINAL!A:P,16,FALSE)</f>
        <v>#N/A</v>
      </c>
      <c r="G3575">
        <f>VLOOKUP(A3575&amp;B3575&amp;C3575&amp;3&amp;E3575,average_median_rates_2_aptFINAL!A:P,16,FALSE)</f>
        <v>1343</v>
      </c>
      <c r="H3575">
        <f>IF(D3575&lt;=3,VLOOKUP(A3575&amp;D3575,[1]ratio_condo_family!$A:$F,6,FALSE),0)</f>
        <v>0</v>
      </c>
      <c r="I3575">
        <f>VLOOKUP(A3575&amp;3,[1]ratio_condo_family!$A:$F,6,FALSE)</f>
        <v>1.3385777198549491</v>
      </c>
      <c r="J3575">
        <f>VLOOKUP(A3575,[1]ratio_family_bedrooms!$A:$K,9,FALSE)</f>
        <v>1.0588235294117647</v>
      </c>
      <c r="K3575">
        <f>VLOOKUP(A3575,[1]ratio_family_bedrooms!$A:$K,10,FALSE)</f>
        <v>1.2222222222222221</v>
      </c>
      <c r="L3575">
        <f>VLOOKUP(A3575,[1]ratio_family_bedrooms!$A:$K,11,FALSE)</f>
        <v>1.5</v>
      </c>
      <c r="M3575">
        <f t="shared" si="55"/>
        <v>1903.4575176337376</v>
      </c>
    </row>
    <row r="3576" spans="1:13" x14ac:dyDescent="0.2">
      <c r="A3576">
        <v>2011</v>
      </c>
      <c r="B3576">
        <v>10</v>
      </c>
      <c r="C3576" t="s">
        <v>59</v>
      </c>
      <c r="D3576">
        <v>5</v>
      </c>
      <c r="E3576" t="s">
        <v>12</v>
      </c>
      <c r="F3576" t="e">
        <f>VLOOKUP(A3576&amp;B3576&amp;C3576&amp;D3576&amp;E3576,average_median_rates_2_aptFINAL!A:P,16,FALSE)</f>
        <v>#N/A</v>
      </c>
      <c r="G3576">
        <f>VLOOKUP(A3576&amp;B3576&amp;C3576&amp;3&amp;E3576,average_median_rates_2_aptFINAL!A:P,16,FALSE)</f>
        <v>2961</v>
      </c>
      <c r="H3576">
        <f>IF(D3576&lt;=3,VLOOKUP(A3576&amp;D3576,[1]ratio_condo_family!$A:$F,6,FALSE),0)</f>
        <v>0</v>
      </c>
      <c r="I3576">
        <f>VLOOKUP(A3576&amp;3,[1]ratio_condo_family!$A:$F,6,FALSE)</f>
        <v>1.3385777198549491</v>
      </c>
      <c r="J3576">
        <f>VLOOKUP(A3576,[1]ratio_family_bedrooms!$A:$K,9,FALSE)</f>
        <v>1.0588235294117647</v>
      </c>
      <c r="K3576">
        <f>VLOOKUP(A3576,[1]ratio_family_bedrooms!$A:$K,10,FALSE)</f>
        <v>1.2222222222222221</v>
      </c>
      <c r="L3576">
        <f>VLOOKUP(A3576,[1]ratio_family_bedrooms!$A:$K,11,FALSE)</f>
        <v>1.5</v>
      </c>
      <c r="M3576">
        <f t="shared" si="55"/>
        <v>5129.2723427524161</v>
      </c>
    </row>
    <row r="3577" spans="1:13" x14ac:dyDescent="0.2">
      <c r="A3577">
        <v>2011</v>
      </c>
      <c r="B3577">
        <v>10</v>
      </c>
      <c r="C3577" t="s">
        <v>59</v>
      </c>
      <c r="D3577">
        <v>5</v>
      </c>
      <c r="E3577" t="s">
        <v>16</v>
      </c>
      <c r="F3577" t="e">
        <f>VLOOKUP(A3577&amp;B3577&amp;C3577&amp;D3577&amp;E3577,average_median_rates_2_aptFINAL!A:P,16,FALSE)</f>
        <v>#N/A</v>
      </c>
      <c r="G3577">
        <f>VLOOKUP(A3577&amp;B3577&amp;C3577&amp;3&amp;E3577,average_median_rates_2_aptFINAL!A:P,16,FALSE)</f>
        <v>2448</v>
      </c>
      <c r="H3577">
        <f>IF(D3577&lt;=3,VLOOKUP(A3577&amp;D3577,[1]ratio_condo_family!$A:$F,6,FALSE),0)</f>
        <v>0</v>
      </c>
      <c r="I3577">
        <f>VLOOKUP(A3577&amp;3,[1]ratio_condo_family!$A:$F,6,FALSE)</f>
        <v>1.3385777198549491</v>
      </c>
      <c r="J3577">
        <f>VLOOKUP(A3577,[1]ratio_family_bedrooms!$A:$K,9,FALSE)</f>
        <v>1.0588235294117647</v>
      </c>
      <c r="K3577">
        <f>VLOOKUP(A3577,[1]ratio_family_bedrooms!$A:$K,10,FALSE)</f>
        <v>1.2222222222222221</v>
      </c>
      <c r="L3577">
        <f>VLOOKUP(A3577,[1]ratio_family_bedrooms!$A:$K,11,FALSE)</f>
        <v>1.5</v>
      </c>
      <c r="M3577">
        <f t="shared" si="55"/>
        <v>4240.6142165004785</v>
      </c>
    </row>
    <row r="3578" spans="1:13" x14ac:dyDescent="0.2">
      <c r="A3578">
        <v>2011</v>
      </c>
      <c r="B3578">
        <v>10</v>
      </c>
      <c r="C3578" t="s">
        <v>59</v>
      </c>
      <c r="D3578">
        <v>5</v>
      </c>
      <c r="E3578" t="s">
        <v>17</v>
      </c>
      <c r="F3578" t="e">
        <f>VLOOKUP(A3578&amp;B3578&amp;C3578&amp;D3578&amp;E3578,average_median_rates_2_aptFINAL!A:P,16,FALSE)</f>
        <v>#N/A</v>
      </c>
      <c r="G3578">
        <f>VLOOKUP(A3578&amp;B3578&amp;C3578&amp;3&amp;E3578,average_median_rates_2_aptFINAL!A:P,16,FALSE)</f>
        <v>2542</v>
      </c>
      <c r="H3578">
        <f>IF(D3578&lt;=3,VLOOKUP(A3578&amp;D3578,[1]ratio_condo_family!$A:$F,6,FALSE),0)</f>
        <v>0</v>
      </c>
      <c r="I3578">
        <f>VLOOKUP(A3578&amp;3,[1]ratio_condo_family!$A:$F,6,FALSE)</f>
        <v>1.3385777198549491</v>
      </c>
      <c r="J3578">
        <f>VLOOKUP(A3578,[1]ratio_family_bedrooms!$A:$K,9,FALSE)</f>
        <v>1.0588235294117647</v>
      </c>
      <c r="K3578">
        <f>VLOOKUP(A3578,[1]ratio_family_bedrooms!$A:$K,10,FALSE)</f>
        <v>1.2222222222222221</v>
      </c>
      <c r="L3578">
        <f>VLOOKUP(A3578,[1]ratio_family_bedrooms!$A:$K,11,FALSE)</f>
        <v>1.5</v>
      </c>
      <c r="M3578">
        <f t="shared" si="55"/>
        <v>4403.4482591275391</v>
      </c>
    </row>
    <row r="3579" spans="1:13" x14ac:dyDescent="0.2">
      <c r="A3579">
        <v>2011</v>
      </c>
      <c r="B3579">
        <v>10</v>
      </c>
      <c r="C3579" t="s">
        <v>59</v>
      </c>
      <c r="D3579">
        <v>5</v>
      </c>
      <c r="E3579" t="s">
        <v>19</v>
      </c>
      <c r="F3579" t="e">
        <f>VLOOKUP(A3579&amp;B3579&amp;C3579&amp;D3579&amp;E3579,average_median_rates_2_aptFINAL!A:P,16,FALSE)</f>
        <v>#N/A</v>
      </c>
      <c r="G3579">
        <f>VLOOKUP(A3579&amp;B3579&amp;C3579&amp;3&amp;E3579,average_median_rates_2_aptFINAL!A:P,16,FALSE)</f>
        <v>1860</v>
      </c>
      <c r="H3579">
        <f>IF(D3579&lt;=3,VLOOKUP(A3579&amp;D3579,[1]ratio_condo_family!$A:$F,6,FALSE),0)</f>
        <v>0</v>
      </c>
      <c r="I3579">
        <f>VLOOKUP(A3579&amp;3,[1]ratio_condo_family!$A:$F,6,FALSE)</f>
        <v>1.3385777198549491</v>
      </c>
      <c r="J3579">
        <f>VLOOKUP(A3579,[1]ratio_family_bedrooms!$A:$K,9,FALSE)</f>
        <v>1.0588235294117647</v>
      </c>
      <c r="K3579">
        <f>VLOOKUP(A3579,[1]ratio_family_bedrooms!$A:$K,10,FALSE)</f>
        <v>1.2222222222222221</v>
      </c>
      <c r="L3579">
        <f>VLOOKUP(A3579,[1]ratio_family_bedrooms!$A:$K,11,FALSE)</f>
        <v>1.5</v>
      </c>
      <c r="M3579">
        <f t="shared" si="55"/>
        <v>3222.0353115567364</v>
      </c>
    </row>
    <row r="3580" spans="1:13" x14ac:dyDescent="0.2">
      <c r="A3580">
        <v>2011</v>
      </c>
      <c r="B3580">
        <v>10</v>
      </c>
      <c r="C3580" t="s">
        <v>59</v>
      </c>
      <c r="D3580">
        <v>5</v>
      </c>
      <c r="E3580" t="s">
        <v>20</v>
      </c>
      <c r="F3580" t="e">
        <f>VLOOKUP(A3580&amp;B3580&amp;C3580&amp;D3580&amp;E3580,average_median_rates_2_aptFINAL!A:P,16,FALSE)</f>
        <v>#N/A</v>
      </c>
      <c r="G3580">
        <f>VLOOKUP(A3580&amp;B3580&amp;C3580&amp;3&amp;E3580,average_median_rates_2_aptFINAL!A:P,16,FALSE)</f>
        <v>1919</v>
      </c>
      <c r="H3580">
        <f>IF(D3580&lt;=3,VLOOKUP(A3580&amp;D3580,[1]ratio_condo_family!$A:$F,6,FALSE),0)</f>
        <v>0</v>
      </c>
      <c r="I3580">
        <f>VLOOKUP(A3580&amp;3,[1]ratio_condo_family!$A:$F,6,FALSE)</f>
        <v>1.3385777198549491</v>
      </c>
      <c r="J3580">
        <f>VLOOKUP(A3580,[1]ratio_family_bedrooms!$A:$K,9,FALSE)</f>
        <v>1.0588235294117647</v>
      </c>
      <c r="K3580">
        <f>VLOOKUP(A3580,[1]ratio_family_bedrooms!$A:$K,10,FALSE)</f>
        <v>1.2222222222222221</v>
      </c>
      <c r="L3580">
        <f>VLOOKUP(A3580,[1]ratio_family_bedrooms!$A:$K,11,FALSE)</f>
        <v>1.5</v>
      </c>
      <c r="M3580">
        <f t="shared" si="55"/>
        <v>3324.2396574609552</v>
      </c>
    </row>
    <row r="3581" spans="1:13" x14ac:dyDescent="0.2">
      <c r="A3581">
        <v>2011</v>
      </c>
      <c r="B3581">
        <v>10</v>
      </c>
      <c r="C3581" t="s">
        <v>59</v>
      </c>
      <c r="D3581">
        <v>5</v>
      </c>
      <c r="E3581" t="s">
        <v>21</v>
      </c>
      <c r="F3581" t="e">
        <f>VLOOKUP(A3581&amp;B3581&amp;C3581&amp;D3581&amp;E3581,average_median_rates_2_aptFINAL!A:P,16,FALSE)</f>
        <v>#N/A</v>
      </c>
      <c r="G3581">
        <f>VLOOKUP(A3581&amp;B3581&amp;C3581&amp;3&amp;E3581,average_median_rates_2_aptFINAL!A:P,16,FALSE)</f>
        <v>2395</v>
      </c>
      <c r="H3581">
        <f>IF(D3581&lt;=3,VLOOKUP(A3581&amp;D3581,[1]ratio_condo_family!$A:$F,6,FALSE),0)</f>
        <v>0</v>
      </c>
      <c r="I3581">
        <f>VLOOKUP(A3581&amp;3,[1]ratio_condo_family!$A:$F,6,FALSE)</f>
        <v>1.3385777198549491</v>
      </c>
      <c r="J3581">
        <f>VLOOKUP(A3581,[1]ratio_family_bedrooms!$A:$K,9,FALSE)</f>
        <v>1.0588235294117647</v>
      </c>
      <c r="K3581">
        <f>VLOOKUP(A3581,[1]ratio_family_bedrooms!$A:$K,10,FALSE)</f>
        <v>1.2222222222222221</v>
      </c>
      <c r="L3581">
        <f>VLOOKUP(A3581,[1]ratio_family_bedrooms!$A:$K,11,FALSE)</f>
        <v>1.5</v>
      </c>
      <c r="M3581">
        <f t="shared" si="55"/>
        <v>4148.8035328916039</v>
      </c>
    </row>
    <row r="3582" spans="1:13" x14ac:dyDescent="0.2">
      <c r="A3582">
        <v>2011</v>
      </c>
      <c r="B3582">
        <v>10</v>
      </c>
      <c r="C3582" t="s">
        <v>59</v>
      </c>
      <c r="D3582">
        <v>5</v>
      </c>
      <c r="E3582" t="s">
        <v>23</v>
      </c>
      <c r="F3582" t="e">
        <f>VLOOKUP(A3582&amp;B3582&amp;C3582&amp;D3582&amp;E3582,average_median_rates_2_aptFINAL!A:P,16,FALSE)</f>
        <v>#N/A</v>
      </c>
      <c r="G3582">
        <f>VLOOKUP(A3582&amp;B3582&amp;C3582&amp;3&amp;E3582,average_median_rates_2_aptFINAL!A:P,16,FALSE)</f>
        <v>1120</v>
      </c>
      <c r="H3582">
        <f>IF(D3582&lt;=3,VLOOKUP(A3582&amp;D3582,[1]ratio_condo_family!$A:$F,6,FALSE),0)</f>
        <v>0</v>
      </c>
      <c r="I3582">
        <f>VLOOKUP(A3582&amp;3,[1]ratio_condo_family!$A:$F,6,FALSE)</f>
        <v>1.3385777198549491</v>
      </c>
      <c r="J3582">
        <f>VLOOKUP(A3582,[1]ratio_family_bedrooms!$A:$K,9,FALSE)</f>
        <v>1.0588235294117647</v>
      </c>
      <c r="K3582">
        <f>VLOOKUP(A3582,[1]ratio_family_bedrooms!$A:$K,10,FALSE)</f>
        <v>1.2222222222222221</v>
      </c>
      <c r="L3582">
        <f>VLOOKUP(A3582,[1]ratio_family_bedrooms!$A:$K,11,FALSE)</f>
        <v>1.5</v>
      </c>
      <c r="M3582">
        <f t="shared" si="55"/>
        <v>1940.1502951309378</v>
      </c>
    </row>
    <row r="3583" spans="1:13" x14ac:dyDescent="0.2">
      <c r="A3583">
        <v>2011</v>
      </c>
      <c r="B3583">
        <v>10</v>
      </c>
      <c r="C3583" t="s">
        <v>59</v>
      </c>
      <c r="D3583">
        <v>5</v>
      </c>
      <c r="E3583" t="s">
        <v>24</v>
      </c>
      <c r="F3583" t="e">
        <f>VLOOKUP(A3583&amp;B3583&amp;C3583&amp;D3583&amp;E3583,average_median_rates_2_aptFINAL!A:P,16,FALSE)</f>
        <v>#N/A</v>
      </c>
      <c r="G3583">
        <f>VLOOKUP(A3583&amp;B3583&amp;C3583&amp;3&amp;E3583,average_median_rates_2_aptFINAL!A:P,16,FALSE)</f>
        <v>1327</v>
      </c>
      <c r="H3583">
        <f>IF(D3583&lt;=3,VLOOKUP(A3583&amp;D3583,[1]ratio_condo_family!$A:$F,6,FALSE),0)</f>
        <v>0</v>
      </c>
      <c r="I3583">
        <f>VLOOKUP(A3583&amp;3,[1]ratio_condo_family!$A:$F,6,FALSE)</f>
        <v>1.3385777198549491</v>
      </c>
      <c r="J3583">
        <f>VLOOKUP(A3583,[1]ratio_family_bedrooms!$A:$K,9,FALSE)</f>
        <v>1.0588235294117647</v>
      </c>
      <c r="K3583">
        <f>VLOOKUP(A3583,[1]ratio_family_bedrooms!$A:$K,10,FALSE)</f>
        <v>1.2222222222222221</v>
      </c>
      <c r="L3583">
        <f>VLOOKUP(A3583,[1]ratio_family_bedrooms!$A:$K,11,FALSE)</f>
        <v>1.5</v>
      </c>
      <c r="M3583">
        <f t="shared" si="55"/>
        <v>2298.7316443203167</v>
      </c>
    </row>
    <row r="3584" spans="1:13" x14ac:dyDescent="0.2">
      <c r="A3584">
        <v>2011</v>
      </c>
      <c r="B3584">
        <v>10</v>
      </c>
      <c r="C3584" t="s">
        <v>59</v>
      </c>
      <c r="D3584">
        <v>5</v>
      </c>
      <c r="E3584" t="s">
        <v>25</v>
      </c>
      <c r="F3584" t="e">
        <f>VLOOKUP(A3584&amp;B3584&amp;C3584&amp;D3584&amp;E3584,average_median_rates_2_aptFINAL!A:P,16,FALSE)</f>
        <v>#N/A</v>
      </c>
      <c r="G3584">
        <f>VLOOKUP(A3584&amp;B3584&amp;C3584&amp;3&amp;E3584,average_median_rates_2_aptFINAL!A:P,16,FALSE)</f>
        <v>1174</v>
      </c>
      <c r="H3584">
        <f>IF(D3584&lt;=3,VLOOKUP(A3584&amp;D3584,[1]ratio_condo_family!$A:$F,6,FALSE),0)</f>
        <v>0</v>
      </c>
      <c r="I3584">
        <f>VLOOKUP(A3584&amp;3,[1]ratio_condo_family!$A:$F,6,FALSE)</f>
        <v>1.3385777198549491</v>
      </c>
      <c r="J3584">
        <f>VLOOKUP(A3584,[1]ratio_family_bedrooms!$A:$K,9,FALSE)</f>
        <v>1.0588235294117647</v>
      </c>
      <c r="K3584">
        <f>VLOOKUP(A3584,[1]ratio_family_bedrooms!$A:$K,10,FALSE)</f>
        <v>1.2222222222222221</v>
      </c>
      <c r="L3584">
        <f>VLOOKUP(A3584,[1]ratio_family_bedrooms!$A:$K,11,FALSE)</f>
        <v>1.5</v>
      </c>
      <c r="M3584">
        <f t="shared" si="55"/>
        <v>2033.6932557890366</v>
      </c>
    </row>
    <row r="3585" spans="1:13" x14ac:dyDescent="0.2">
      <c r="A3585">
        <v>2011</v>
      </c>
      <c r="B3585">
        <v>10</v>
      </c>
      <c r="C3585" t="s">
        <v>59</v>
      </c>
      <c r="D3585">
        <v>5</v>
      </c>
      <c r="E3585" t="s">
        <v>26</v>
      </c>
      <c r="F3585" t="e">
        <f>VLOOKUP(A3585&amp;B3585&amp;C3585&amp;D3585&amp;E3585,average_median_rates_2_aptFINAL!A:P,16,FALSE)</f>
        <v>#N/A</v>
      </c>
      <c r="G3585">
        <f>VLOOKUP(A3585&amp;B3585&amp;C3585&amp;3&amp;E3585,average_median_rates_2_aptFINAL!A:P,16,FALSE)</f>
        <v>1072</v>
      </c>
      <c r="H3585">
        <f>IF(D3585&lt;=3,VLOOKUP(A3585&amp;D3585,[1]ratio_condo_family!$A:$F,6,FALSE),0)</f>
        <v>0</v>
      </c>
      <c r="I3585">
        <f>VLOOKUP(A3585&amp;3,[1]ratio_condo_family!$A:$F,6,FALSE)</f>
        <v>1.3385777198549491</v>
      </c>
      <c r="J3585">
        <f>VLOOKUP(A3585,[1]ratio_family_bedrooms!$A:$K,9,FALSE)</f>
        <v>1.0588235294117647</v>
      </c>
      <c r="K3585">
        <f>VLOOKUP(A3585,[1]ratio_family_bedrooms!$A:$K,10,FALSE)</f>
        <v>1.2222222222222221</v>
      </c>
      <c r="L3585">
        <f>VLOOKUP(A3585,[1]ratio_family_bedrooms!$A:$K,11,FALSE)</f>
        <v>1.5</v>
      </c>
      <c r="M3585">
        <f t="shared" si="55"/>
        <v>1857.0009967681833</v>
      </c>
    </row>
    <row r="3586" spans="1:13" x14ac:dyDescent="0.2">
      <c r="A3586">
        <v>2011</v>
      </c>
      <c r="B3586">
        <v>10</v>
      </c>
      <c r="C3586" t="s">
        <v>59</v>
      </c>
      <c r="D3586">
        <v>5</v>
      </c>
      <c r="E3586" t="s">
        <v>27</v>
      </c>
      <c r="F3586" t="e">
        <f>VLOOKUP(A3586&amp;B3586&amp;C3586&amp;D3586&amp;E3586,average_median_rates_2_aptFINAL!A:P,16,FALSE)</f>
        <v>#N/A</v>
      </c>
      <c r="G3586">
        <f>VLOOKUP(A3586&amp;B3586&amp;C3586&amp;3&amp;E3586,average_median_rates_2_aptFINAL!A:P,16,FALSE)</f>
        <v>2245</v>
      </c>
      <c r="H3586">
        <f>IF(D3586&lt;=3,VLOOKUP(A3586&amp;D3586,[1]ratio_condo_family!$A:$F,6,FALSE),0)</f>
        <v>0</v>
      </c>
      <c r="I3586">
        <f>VLOOKUP(A3586&amp;3,[1]ratio_condo_family!$A:$F,6,FALSE)</f>
        <v>1.3385777198549491</v>
      </c>
      <c r="J3586">
        <f>VLOOKUP(A3586,[1]ratio_family_bedrooms!$A:$K,9,FALSE)</f>
        <v>1.0588235294117647</v>
      </c>
      <c r="K3586">
        <f>VLOOKUP(A3586,[1]ratio_family_bedrooms!$A:$K,10,FALSE)</f>
        <v>1.2222222222222221</v>
      </c>
      <c r="L3586">
        <f>VLOOKUP(A3586,[1]ratio_family_bedrooms!$A:$K,11,FALSE)</f>
        <v>1.5</v>
      </c>
      <c r="M3586">
        <f t="shared" si="55"/>
        <v>3888.9619755079962</v>
      </c>
    </row>
    <row r="3587" spans="1:13" x14ac:dyDescent="0.2">
      <c r="A3587">
        <v>2011</v>
      </c>
      <c r="B3587">
        <v>10</v>
      </c>
      <c r="C3587" t="s">
        <v>59</v>
      </c>
      <c r="D3587">
        <v>5</v>
      </c>
      <c r="E3587" t="s">
        <v>28</v>
      </c>
      <c r="F3587" t="e">
        <f>VLOOKUP(A3587&amp;B3587&amp;C3587&amp;D3587&amp;E3587,average_median_rates_2_aptFINAL!A:P,16,FALSE)</f>
        <v>#N/A</v>
      </c>
      <c r="G3587">
        <f>VLOOKUP(A3587&amp;B3587&amp;C3587&amp;3&amp;E3587,average_median_rates_2_aptFINAL!A:P,16,FALSE)</f>
        <v>1446</v>
      </c>
      <c r="H3587">
        <f>IF(D3587&lt;=3,VLOOKUP(A3587&amp;D3587,[1]ratio_condo_family!$A:$F,6,FALSE),0)</f>
        <v>0</v>
      </c>
      <c r="I3587">
        <f>VLOOKUP(A3587&amp;3,[1]ratio_condo_family!$A:$F,6,FALSE)</f>
        <v>1.3385777198549491</v>
      </c>
      <c r="J3587">
        <f>VLOOKUP(A3587,[1]ratio_family_bedrooms!$A:$K,9,FALSE)</f>
        <v>1.0588235294117647</v>
      </c>
      <c r="K3587">
        <f>VLOOKUP(A3587,[1]ratio_family_bedrooms!$A:$K,10,FALSE)</f>
        <v>1.2222222222222221</v>
      </c>
      <c r="L3587">
        <f>VLOOKUP(A3587,[1]ratio_family_bedrooms!$A:$K,11,FALSE)</f>
        <v>1.5</v>
      </c>
      <c r="M3587">
        <f t="shared" ref="M3587:M3650" si="56">IF(D3587&lt;=3,F3587*H3587,IF(D3587=4,G3587*I3587*J3587,IF(D3587=5,G3587*I3587*J3587*K3587,IF(D3587=6,G3587*I3587*J3587*K3587*L3587,0))))</f>
        <v>2504.8726131779786</v>
      </c>
    </row>
    <row r="3588" spans="1:13" x14ac:dyDescent="0.2">
      <c r="A3588">
        <v>2011</v>
      </c>
      <c r="B3588">
        <v>10</v>
      </c>
      <c r="C3588" t="s">
        <v>59</v>
      </c>
      <c r="D3588">
        <v>5</v>
      </c>
      <c r="E3588" t="s">
        <v>29</v>
      </c>
      <c r="F3588" t="e">
        <f>VLOOKUP(A3588&amp;B3588&amp;C3588&amp;D3588&amp;E3588,average_median_rates_2_aptFINAL!A:P,16,FALSE)</f>
        <v>#N/A</v>
      </c>
      <c r="G3588">
        <f>VLOOKUP(A3588&amp;B3588&amp;C3588&amp;3&amp;E3588,average_median_rates_2_aptFINAL!A:P,16,FALSE)</f>
        <v>1080</v>
      </c>
      <c r="H3588">
        <f>IF(D3588&lt;=3,VLOOKUP(A3588&amp;D3588,[1]ratio_condo_family!$A:$F,6,FALSE),0)</f>
        <v>0</v>
      </c>
      <c r="I3588">
        <f>VLOOKUP(A3588&amp;3,[1]ratio_condo_family!$A:$F,6,FALSE)</f>
        <v>1.3385777198549491</v>
      </c>
      <c r="J3588">
        <f>VLOOKUP(A3588,[1]ratio_family_bedrooms!$A:$K,9,FALSE)</f>
        <v>1.0588235294117647</v>
      </c>
      <c r="K3588">
        <f>VLOOKUP(A3588,[1]ratio_family_bedrooms!$A:$K,10,FALSE)</f>
        <v>1.2222222222222221</v>
      </c>
      <c r="L3588">
        <f>VLOOKUP(A3588,[1]ratio_family_bedrooms!$A:$K,11,FALSE)</f>
        <v>1.5</v>
      </c>
      <c r="M3588">
        <f t="shared" si="56"/>
        <v>1870.859213161976</v>
      </c>
    </row>
    <row r="3589" spans="1:13" x14ac:dyDescent="0.2">
      <c r="A3589">
        <v>2011</v>
      </c>
      <c r="B3589">
        <v>10</v>
      </c>
      <c r="C3589" t="s">
        <v>59</v>
      </c>
      <c r="D3589">
        <v>5</v>
      </c>
      <c r="E3589" t="s">
        <v>31</v>
      </c>
      <c r="F3589" t="e">
        <f>VLOOKUP(A3589&amp;B3589&amp;C3589&amp;D3589&amp;E3589,average_median_rates_2_aptFINAL!A:P,16,FALSE)</f>
        <v>#N/A</v>
      </c>
      <c r="G3589">
        <f>VLOOKUP(A3589&amp;B3589&amp;C3589&amp;3&amp;E3589,average_median_rates_2_aptFINAL!A:P,16,FALSE)</f>
        <v>1345</v>
      </c>
      <c r="H3589">
        <f>IF(D3589&lt;=3,VLOOKUP(A3589&amp;D3589,[1]ratio_condo_family!$A:$F,6,FALSE),0)</f>
        <v>0</v>
      </c>
      <c r="I3589">
        <f>VLOOKUP(A3589&amp;3,[1]ratio_condo_family!$A:$F,6,FALSE)</f>
        <v>1.3385777198549491</v>
      </c>
      <c r="J3589">
        <f>VLOOKUP(A3589,[1]ratio_family_bedrooms!$A:$K,9,FALSE)</f>
        <v>1.0588235294117647</v>
      </c>
      <c r="K3589">
        <f>VLOOKUP(A3589,[1]ratio_family_bedrooms!$A:$K,10,FALSE)</f>
        <v>1.2222222222222221</v>
      </c>
      <c r="L3589">
        <f>VLOOKUP(A3589,[1]ratio_family_bedrooms!$A:$K,11,FALSE)</f>
        <v>1.5</v>
      </c>
      <c r="M3589">
        <f t="shared" si="56"/>
        <v>2329.9126312063495</v>
      </c>
    </row>
    <row r="3590" spans="1:13" x14ac:dyDescent="0.2">
      <c r="A3590">
        <v>2011</v>
      </c>
      <c r="B3590">
        <v>10</v>
      </c>
      <c r="C3590" t="s">
        <v>59</v>
      </c>
      <c r="D3590">
        <v>5</v>
      </c>
      <c r="E3590" t="s">
        <v>32</v>
      </c>
      <c r="F3590" t="e">
        <f>VLOOKUP(A3590&amp;B3590&amp;C3590&amp;D3590&amp;E3590,average_median_rates_2_aptFINAL!A:P,16,FALSE)</f>
        <v>#N/A</v>
      </c>
      <c r="G3590">
        <f>VLOOKUP(A3590&amp;B3590&amp;C3590&amp;3&amp;E3590,average_median_rates_2_aptFINAL!A:P,16,FALSE)</f>
        <v>1355</v>
      </c>
      <c r="H3590">
        <f>IF(D3590&lt;=3,VLOOKUP(A3590&amp;D3590,[1]ratio_condo_family!$A:$F,6,FALSE),0)</f>
        <v>0</v>
      </c>
      <c r="I3590">
        <f>VLOOKUP(A3590&amp;3,[1]ratio_condo_family!$A:$F,6,FALSE)</f>
        <v>1.3385777198549491</v>
      </c>
      <c r="J3590">
        <f>VLOOKUP(A3590,[1]ratio_family_bedrooms!$A:$K,9,FALSE)</f>
        <v>1.0588235294117647</v>
      </c>
      <c r="K3590">
        <f>VLOOKUP(A3590,[1]ratio_family_bedrooms!$A:$K,10,FALSE)</f>
        <v>1.2222222222222221</v>
      </c>
      <c r="L3590">
        <f>VLOOKUP(A3590,[1]ratio_family_bedrooms!$A:$K,11,FALSE)</f>
        <v>1.5</v>
      </c>
      <c r="M3590">
        <f t="shared" si="56"/>
        <v>2347.2354016985901</v>
      </c>
    </row>
    <row r="3591" spans="1:13" x14ac:dyDescent="0.2">
      <c r="A3591">
        <v>2011</v>
      </c>
      <c r="B3591">
        <v>10</v>
      </c>
      <c r="C3591" t="s">
        <v>59</v>
      </c>
      <c r="D3591">
        <v>5</v>
      </c>
      <c r="E3591" t="s">
        <v>33</v>
      </c>
      <c r="F3591" t="e">
        <f>VLOOKUP(A3591&amp;B3591&amp;C3591&amp;D3591&amp;E3591,average_median_rates_2_aptFINAL!A:P,16,FALSE)</f>
        <v>#N/A</v>
      </c>
      <c r="G3591">
        <f>VLOOKUP(A3591&amp;B3591&amp;C3591&amp;3&amp;E3591,average_median_rates_2_aptFINAL!A:P,16,FALSE)</f>
        <v>1947.8179384203495</v>
      </c>
      <c r="H3591">
        <f>IF(D3591&lt;=3,VLOOKUP(A3591&amp;D3591,[1]ratio_condo_family!$A:$F,6,FALSE),0)</f>
        <v>0</v>
      </c>
      <c r="I3591">
        <f>VLOOKUP(A3591&amp;3,[1]ratio_condo_family!$A:$F,6,FALSE)</f>
        <v>1.3385777198549491</v>
      </c>
      <c r="J3591">
        <f>VLOOKUP(A3591,[1]ratio_family_bedrooms!$A:$K,9,FALSE)</f>
        <v>1.0588235294117647</v>
      </c>
      <c r="K3591">
        <f>VLOOKUP(A3591,[1]ratio_family_bedrooms!$A:$K,10,FALSE)</f>
        <v>1.2222222222222221</v>
      </c>
      <c r="L3591">
        <f>VLOOKUP(A3591,[1]ratio_family_bedrooms!$A:$K,11,FALSE)</f>
        <v>1.5</v>
      </c>
      <c r="M3591">
        <f t="shared" si="56"/>
        <v>3374.1603107924784</v>
      </c>
    </row>
    <row r="3592" spans="1:13" x14ac:dyDescent="0.2">
      <c r="A3592">
        <v>2011</v>
      </c>
      <c r="B3592">
        <v>10</v>
      </c>
      <c r="C3592" t="s">
        <v>59</v>
      </c>
      <c r="D3592">
        <v>5</v>
      </c>
      <c r="E3592" t="s">
        <v>34</v>
      </c>
      <c r="F3592" t="e">
        <f>VLOOKUP(A3592&amp;B3592&amp;C3592&amp;D3592&amp;E3592,average_median_rates_2_aptFINAL!A:P,16,FALSE)</f>
        <v>#N/A</v>
      </c>
      <c r="G3592">
        <f>VLOOKUP(A3592&amp;B3592&amp;C3592&amp;3&amp;E3592,average_median_rates_2_aptFINAL!A:P,16,FALSE)</f>
        <v>1360</v>
      </c>
      <c r="H3592">
        <f>IF(D3592&lt;=3,VLOOKUP(A3592&amp;D3592,[1]ratio_condo_family!$A:$F,6,FALSE),0)</f>
        <v>0</v>
      </c>
      <c r="I3592">
        <f>VLOOKUP(A3592&amp;3,[1]ratio_condo_family!$A:$F,6,FALSE)</f>
        <v>1.3385777198549491</v>
      </c>
      <c r="J3592">
        <f>VLOOKUP(A3592,[1]ratio_family_bedrooms!$A:$K,9,FALSE)</f>
        <v>1.0588235294117647</v>
      </c>
      <c r="K3592">
        <f>VLOOKUP(A3592,[1]ratio_family_bedrooms!$A:$K,10,FALSE)</f>
        <v>1.2222222222222221</v>
      </c>
      <c r="L3592">
        <f>VLOOKUP(A3592,[1]ratio_family_bedrooms!$A:$K,11,FALSE)</f>
        <v>1.5</v>
      </c>
      <c r="M3592">
        <f t="shared" si="56"/>
        <v>2355.8967869447106</v>
      </c>
    </row>
    <row r="3593" spans="1:13" x14ac:dyDescent="0.2">
      <c r="A3593">
        <v>2011</v>
      </c>
      <c r="B3593">
        <v>10</v>
      </c>
      <c r="C3593" t="s">
        <v>59</v>
      </c>
      <c r="D3593">
        <v>5</v>
      </c>
      <c r="E3593" t="s">
        <v>35</v>
      </c>
      <c r="F3593" t="e">
        <f>VLOOKUP(A3593&amp;B3593&amp;C3593&amp;D3593&amp;E3593,average_median_rates_2_aptFINAL!A:P,16,FALSE)</f>
        <v>#N/A</v>
      </c>
      <c r="G3593">
        <f>VLOOKUP(A3593&amp;B3593&amp;C3593&amp;3&amp;E3593,average_median_rates_2_aptFINAL!A:P,16,FALSE)</f>
        <v>2866</v>
      </c>
      <c r="H3593">
        <f>IF(D3593&lt;=3,VLOOKUP(A3593&amp;D3593,[1]ratio_condo_family!$A:$F,6,FALSE),0)</f>
        <v>0</v>
      </c>
      <c r="I3593">
        <f>VLOOKUP(A3593&amp;3,[1]ratio_condo_family!$A:$F,6,FALSE)</f>
        <v>1.3385777198549491</v>
      </c>
      <c r="J3593">
        <f>VLOOKUP(A3593,[1]ratio_family_bedrooms!$A:$K,9,FALSE)</f>
        <v>1.0588235294117647</v>
      </c>
      <c r="K3593">
        <f>VLOOKUP(A3593,[1]ratio_family_bedrooms!$A:$K,10,FALSE)</f>
        <v>1.2222222222222221</v>
      </c>
      <c r="L3593">
        <f>VLOOKUP(A3593,[1]ratio_family_bedrooms!$A:$K,11,FALSE)</f>
        <v>1.5</v>
      </c>
      <c r="M3593">
        <f t="shared" si="56"/>
        <v>4964.7060230761317</v>
      </c>
    </row>
    <row r="3594" spans="1:13" x14ac:dyDescent="0.2">
      <c r="A3594">
        <v>2011</v>
      </c>
      <c r="B3594">
        <v>10</v>
      </c>
      <c r="C3594" t="s">
        <v>59</v>
      </c>
      <c r="D3594">
        <v>5</v>
      </c>
      <c r="E3594" t="s">
        <v>36</v>
      </c>
      <c r="F3594" t="e">
        <f>VLOOKUP(A3594&amp;B3594&amp;C3594&amp;D3594&amp;E3594,average_median_rates_2_aptFINAL!A:P,16,FALSE)</f>
        <v>#N/A</v>
      </c>
      <c r="G3594">
        <f>VLOOKUP(A3594&amp;B3594&amp;C3594&amp;3&amp;E3594,average_median_rates_2_aptFINAL!A:P,16,FALSE)</f>
        <v>1351</v>
      </c>
      <c r="H3594">
        <f>IF(D3594&lt;=3,VLOOKUP(A3594&amp;D3594,[1]ratio_condo_family!$A:$F,6,FALSE),0)</f>
        <v>0</v>
      </c>
      <c r="I3594">
        <f>VLOOKUP(A3594&amp;3,[1]ratio_condo_family!$A:$F,6,FALSE)</f>
        <v>1.3385777198549491</v>
      </c>
      <c r="J3594">
        <f>VLOOKUP(A3594,[1]ratio_family_bedrooms!$A:$K,9,FALSE)</f>
        <v>1.0588235294117647</v>
      </c>
      <c r="K3594">
        <f>VLOOKUP(A3594,[1]ratio_family_bedrooms!$A:$K,10,FALSE)</f>
        <v>1.2222222222222221</v>
      </c>
      <c r="L3594">
        <f>VLOOKUP(A3594,[1]ratio_family_bedrooms!$A:$K,11,FALSE)</f>
        <v>1.5</v>
      </c>
      <c r="M3594">
        <f t="shared" si="56"/>
        <v>2340.3062935016937</v>
      </c>
    </row>
    <row r="3595" spans="1:13" x14ac:dyDescent="0.2">
      <c r="A3595">
        <v>2011</v>
      </c>
      <c r="B3595">
        <v>10</v>
      </c>
      <c r="C3595" t="s">
        <v>59</v>
      </c>
      <c r="D3595">
        <v>5</v>
      </c>
      <c r="E3595" t="s">
        <v>37</v>
      </c>
      <c r="F3595" t="e">
        <f>VLOOKUP(A3595&amp;B3595&amp;C3595&amp;D3595&amp;E3595,average_median_rates_2_aptFINAL!A:P,16,FALSE)</f>
        <v>#N/A</v>
      </c>
      <c r="G3595">
        <f>VLOOKUP(A3595&amp;B3595&amp;C3595&amp;3&amp;E3595,average_median_rates_2_aptFINAL!A:P,16,FALSE)</f>
        <v>1014</v>
      </c>
      <c r="H3595">
        <f>IF(D3595&lt;=3,VLOOKUP(A3595&amp;D3595,[1]ratio_condo_family!$A:$F,6,FALSE),0)</f>
        <v>0</v>
      </c>
      <c r="I3595">
        <f>VLOOKUP(A3595&amp;3,[1]ratio_condo_family!$A:$F,6,FALSE)</f>
        <v>1.3385777198549491</v>
      </c>
      <c r="J3595">
        <f>VLOOKUP(A3595,[1]ratio_family_bedrooms!$A:$K,9,FALSE)</f>
        <v>1.0588235294117647</v>
      </c>
      <c r="K3595">
        <f>VLOOKUP(A3595,[1]ratio_family_bedrooms!$A:$K,10,FALSE)</f>
        <v>1.2222222222222221</v>
      </c>
      <c r="L3595">
        <f>VLOOKUP(A3595,[1]ratio_family_bedrooms!$A:$K,11,FALSE)</f>
        <v>1.5</v>
      </c>
      <c r="M3595">
        <f t="shared" si="56"/>
        <v>1756.5289279131885</v>
      </c>
    </row>
    <row r="3596" spans="1:13" x14ac:dyDescent="0.2">
      <c r="A3596">
        <v>2011</v>
      </c>
      <c r="B3596">
        <v>10</v>
      </c>
      <c r="C3596" t="s">
        <v>59</v>
      </c>
      <c r="D3596">
        <v>5</v>
      </c>
      <c r="E3596" t="s">
        <v>38</v>
      </c>
      <c r="F3596" t="e">
        <f>VLOOKUP(A3596&amp;B3596&amp;C3596&amp;D3596&amp;E3596,average_median_rates_2_aptFINAL!A:P,16,FALSE)</f>
        <v>#N/A</v>
      </c>
      <c r="G3596">
        <f>VLOOKUP(A3596&amp;B3596&amp;C3596&amp;3&amp;E3596,average_median_rates_2_aptFINAL!A:P,16,FALSE)</f>
        <v>982</v>
      </c>
      <c r="H3596">
        <f>IF(D3596&lt;=3,VLOOKUP(A3596&amp;D3596,[1]ratio_condo_family!$A:$F,6,FALSE),0)</f>
        <v>0</v>
      </c>
      <c r="I3596">
        <f>VLOOKUP(A3596&amp;3,[1]ratio_condo_family!$A:$F,6,FALSE)</f>
        <v>1.3385777198549491</v>
      </c>
      <c r="J3596">
        <f>VLOOKUP(A3596,[1]ratio_family_bedrooms!$A:$K,9,FALSE)</f>
        <v>1.0588235294117647</v>
      </c>
      <c r="K3596">
        <f>VLOOKUP(A3596,[1]ratio_family_bedrooms!$A:$K,10,FALSE)</f>
        <v>1.2222222222222221</v>
      </c>
      <c r="L3596">
        <f>VLOOKUP(A3596,[1]ratio_family_bedrooms!$A:$K,11,FALSE)</f>
        <v>1.5</v>
      </c>
      <c r="M3596">
        <f t="shared" si="56"/>
        <v>1701.096062338019</v>
      </c>
    </row>
    <row r="3597" spans="1:13" x14ac:dyDescent="0.2">
      <c r="A3597">
        <v>2011</v>
      </c>
      <c r="B3597">
        <v>10</v>
      </c>
      <c r="C3597" t="s">
        <v>59</v>
      </c>
      <c r="D3597">
        <v>5</v>
      </c>
      <c r="E3597" t="s">
        <v>39</v>
      </c>
      <c r="F3597" t="e">
        <f>VLOOKUP(A3597&amp;B3597&amp;C3597&amp;D3597&amp;E3597,average_median_rates_2_aptFINAL!A:P,16,FALSE)</f>
        <v>#N/A</v>
      </c>
      <c r="G3597">
        <f>VLOOKUP(A3597&amp;B3597&amp;C3597&amp;3&amp;E3597,average_median_rates_2_aptFINAL!A:P,16,FALSE)</f>
        <v>1395</v>
      </c>
      <c r="H3597">
        <f>IF(D3597&lt;=3,VLOOKUP(A3597&amp;D3597,[1]ratio_condo_family!$A:$F,6,FALSE),0)</f>
        <v>0</v>
      </c>
      <c r="I3597">
        <f>VLOOKUP(A3597&amp;3,[1]ratio_condo_family!$A:$F,6,FALSE)</f>
        <v>1.3385777198549491</v>
      </c>
      <c r="J3597">
        <f>VLOOKUP(A3597,[1]ratio_family_bedrooms!$A:$K,9,FALSE)</f>
        <v>1.0588235294117647</v>
      </c>
      <c r="K3597">
        <f>VLOOKUP(A3597,[1]ratio_family_bedrooms!$A:$K,10,FALSE)</f>
        <v>1.2222222222222221</v>
      </c>
      <c r="L3597">
        <f>VLOOKUP(A3597,[1]ratio_family_bedrooms!$A:$K,11,FALSE)</f>
        <v>1.5</v>
      </c>
      <c r="M3597">
        <f t="shared" si="56"/>
        <v>2416.5264836675519</v>
      </c>
    </row>
    <row r="3598" spans="1:13" x14ac:dyDescent="0.2">
      <c r="A3598">
        <v>2011</v>
      </c>
      <c r="B3598">
        <v>10</v>
      </c>
      <c r="C3598" t="s">
        <v>59</v>
      </c>
      <c r="D3598">
        <v>5</v>
      </c>
      <c r="E3598" t="s">
        <v>40</v>
      </c>
      <c r="F3598" t="e">
        <f>VLOOKUP(A3598&amp;B3598&amp;C3598&amp;D3598&amp;E3598,average_median_rates_2_aptFINAL!A:P,16,FALSE)</f>
        <v>#N/A</v>
      </c>
      <c r="G3598">
        <f>VLOOKUP(A3598&amp;B3598&amp;C3598&amp;3&amp;E3598,average_median_rates_2_aptFINAL!A:P,16,FALSE)</f>
        <v>1073</v>
      </c>
      <c r="H3598">
        <f>IF(D3598&lt;=3,VLOOKUP(A3598&amp;D3598,[1]ratio_condo_family!$A:$F,6,FALSE),0)</f>
        <v>0</v>
      </c>
      <c r="I3598">
        <f>VLOOKUP(A3598&amp;3,[1]ratio_condo_family!$A:$F,6,FALSE)</f>
        <v>1.3385777198549491</v>
      </c>
      <c r="J3598">
        <f>VLOOKUP(A3598,[1]ratio_family_bedrooms!$A:$K,9,FALSE)</f>
        <v>1.0588235294117647</v>
      </c>
      <c r="K3598">
        <f>VLOOKUP(A3598,[1]ratio_family_bedrooms!$A:$K,10,FALSE)</f>
        <v>1.2222222222222221</v>
      </c>
      <c r="L3598">
        <f>VLOOKUP(A3598,[1]ratio_family_bedrooms!$A:$K,11,FALSE)</f>
        <v>1.5</v>
      </c>
      <c r="M3598">
        <f t="shared" si="56"/>
        <v>1858.7332738174075</v>
      </c>
    </row>
    <row r="3599" spans="1:13" x14ac:dyDescent="0.2">
      <c r="A3599">
        <v>2011</v>
      </c>
      <c r="B3599">
        <v>10</v>
      </c>
      <c r="C3599" t="s">
        <v>59</v>
      </c>
      <c r="D3599">
        <v>5</v>
      </c>
      <c r="E3599" t="s">
        <v>41</v>
      </c>
      <c r="F3599" t="e">
        <f>VLOOKUP(A3599&amp;B3599&amp;C3599&amp;D3599&amp;E3599,average_median_rates_2_aptFINAL!A:P,16,FALSE)</f>
        <v>#N/A</v>
      </c>
      <c r="G3599">
        <f>VLOOKUP(A3599&amp;B3599&amp;C3599&amp;3&amp;E3599,average_median_rates_2_aptFINAL!A:P,16,FALSE)</f>
        <v>1209</v>
      </c>
      <c r="H3599">
        <f>IF(D3599&lt;=3,VLOOKUP(A3599&amp;D3599,[1]ratio_condo_family!$A:$F,6,FALSE),0)</f>
        <v>0</v>
      </c>
      <c r="I3599">
        <f>VLOOKUP(A3599&amp;3,[1]ratio_condo_family!$A:$F,6,FALSE)</f>
        <v>1.3385777198549491</v>
      </c>
      <c r="J3599">
        <f>VLOOKUP(A3599,[1]ratio_family_bedrooms!$A:$K,9,FALSE)</f>
        <v>1.0588235294117647</v>
      </c>
      <c r="K3599">
        <f>VLOOKUP(A3599,[1]ratio_family_bedrooms!$A:$K,10,FALSE)</f>
        <v>1.2222222222222221</v>
      </c>
      <c r="L3599">
        <f>VLOOKUP(A3599,[1]ratio_family_bedrooms!$A:$K,11,FALSE)</f>
        <v>1.5</v>
      </c>
      <c r="M3599">
        <f t="shared" si="56"/>
        <v>2094.3229525118782</v>
      </c>
    </row>
    <row r="3600" spans="1:13" x14ac:dyDescent="0.2">
      <c r="A3600">
        <v>2011</v>
      </c>
      <c r="B3600">
        <v>10</v>
      </c>
      <c r="C3600" t="s">
        <v>59</v>
      </c>
      <c r="D3600">
        <v>5</v>
      </c>
      <c r="E3600" t="s">
        <v>42</v>
      </c>
      <c r="F3600" t="e">
        <f>VLOOKUP(A3600&amp;B3600&amp;C3600&amp;D3600&amp;E3600,average_median_rates_2_aptFINAL!A:P,16,FALSE)</f>
        <v>#N/A</v>
      </c>
      <c r="G3600">
        <f>VLOOKUP(A3600&amp;B3600&amp;C3600&amp;3&amp;E3600,average_median_rates_2_aptFINAL!A:P,16,FALSE)</f>
        <v>1059</v>
      </c>
      <c r="H3600">
        <f>IF(D3600&lt;=3,VLOOKUP(A3600&amp;D3600,[1]ratio_condo_family!$A:$F,6,FALSE),0)</f>
        <v>0</v>
      </c>
      <c r="I3600">
        <f>VLOOKUP(A3600&amp;3,[1]ratio_condo_family!$A:$F,6,FALSE)</f>
        <v>1.3385777198549491</v>
      </c>
      <c r="J3600">
        <f>VLOOKUP(A3600,[1]ratio_family_bedrooms!$A:$K,9,FALSE)</f>
        <v>1.0588235294117647</v>
      </c>
      <c r="K3600">
        <f>VLOOKUP(A3600,[1]ratio_family_bedrooms!$A:$K,10,FALSE)</f>
        <v>1.2222222222222221</v>
      </c>
      <c r="L3600">
        <f>VLOOKUP(A3600,[1]ratio_family_bedrooms!$A:$K,11,FALSE)</f>
        <v>1.5</v>
      </c>
      <c r="M3600">
        <f t="shared" si="56"/>
        <v>1834.4813951282706</v>
      </c>
    </row>
    <row r="3601" spans="1:13" x14ac:dyDescent="0.2">
      <c r="A3601">
        <v>2011</v>
      </c>
      <c r="B3601">
        <v>10</v>
      </c>
      <c r="C3601" t="s">
        <v>59</v>
      </c>
      <c r="D3601">
        <v>5</v>
      </c>
      <c r="E3601" t="s">
        <v>43</v>
      </c>
      <c r="F3601" t="e">
        <f>VLOOKUP(A3601&amp;B3601&amp;C3601&amp;D3601&amp;E3601,average_median_rates_2_aptFINAL!A:P,16,FALSE)</f>
        <v>#N/A</v>
      </c>
      <c r="G3601">
        <f>VLOOKUP(A3601&amp;B3601&amp;C3601&amp;3&amp;E3601,average_median_rates_2_aptFINAL!A:P,16,FALSE)</f>
        <v>1463</v>
      </c>
      <c r="H3601">
        <f>IF(D3601&lt;=3,VLOOKUP(A3601&amp;D3601,[1]ratio_condo_family!$A:$F,6,FALSE),0)</f>
        <v>0</v>
      </c>
      <c r="I3601">
        <f>VLOOKUP(A3601&amp;3,[1]ratio_condo_family!$A:$F,6,FALSE)</f>
        <v>1.3385777198549491</v>
      </c>
      <c r="J3601">
        <f>VLOOKUP(A3601,[1]ratio_family_bedrooms!$A:$K,9,FALSE)</f>
        <v>1.0588235294117647</v>
      </c>
      <c r="K3601">
        <f>VLOOKUP(A3601,[1]ratio_family_bedrooms!$A:$K,10,FALSE)</f>
        <v>1.2222222222222221</v>
      </c>
      <c r="L3601">
        <f>VLOOKUP(A3601,[1]ratio_family_bedrooms!$A:$K,11,FALSE)</f>
        <v>1.5</v>
      </c>
      <c r="M3601">
        <f t="shared" si="56"/>
        <v>2534.3213230147876</v>
      </c>
    </row>
    <row r="3602" spans="1:13" x14ac:dyDescent="0.2">
      <c r="A3602">
        <v>2011</v>
      </c>
      <c r="B3602">
        <v>10</v>
      </c>
      <c r="C3602" t="s">
        <v>59</v>
      </c>
      <c r="D3602">
        <v>5</v>
      </c>
      <c r="E3602" t="s">
        <v>60</v>
      </c>
      <c r="F3602" t="e">
        <f>VLOOKUP(A3602&amp;B3602&amp;C3602&amp;D3602&amp;E3602,average_median_rates_2_aptFINAL!A:P,16,FALSE)</f>
        <v>#N/A</v>
      </c>
      <c r="G3602">
        <f>VLOOKUP(A3602&amp;B3602&amp;C3602&amp;3&amp;E3602,average_median_rates_2_aptFINAL!A:P,16,FALSE)</f>
        <v>1343</v>
      </c>
      <c r="H3602">
        <f>IF(D3602&lt;=3,VLOOKUP(A3602&amp;D3602,[1]ratio_condo_family!$A:$F,6,FALSE),0)</f>
        <v>0</v>
      </c>
      <c r="I3602">
        <f>VLOOKUP(A3602&amp;3,[1]ratio_condo_family!$A:$F,6,FALSE)</f>
        <v>1.3385777198549491</v>
      </c>
      <c r="J3602">
        <f>VLOOKUP(A3602,[1]ratio_family_bedrooms!$A:$K,9,FALSE)</f>
        <v>1.0588235294117647</v>
      </c>
      <c r="K3602">
        <f>VLOOKUP(A3602,[1]ratio_family_bedrooms!$A:$K,10,FALSE)</f>
        <v>1.2222222222222221</v>
      </c>
      <c r="L3602">
        <f>VLOOKUP(A3602,[1]ratio_family_bedrooms!$A:$K,11,FALSE)</f>
        <v>1.5</v>
      </c>
      <c r="M3602">
        <f t="shared" si="56"/>
        <v>2326.4480771079011</v>
      </c>
    </row>
    <row r="3603" spans="1:13" x14ac:dyDescent="0.2">
      <c r="A3603">
        <v>2011</v>
      </c>
      <c r="B3603">
        <v>10</v>
      </c>
      <c r="C3603" t="s">
        <v>59</v>
      </c>
      <c r="D3603">
        <v>6</v>
      </c>
      <c r="E3603" t="s">
        <v>12</v>
      </c>
      <c r="F3603" t="e">
        <f>VLOOKUP(A3603&amp;B3603&amp;C3603&amp;D3603&amp;E3603,average_median_rates_2_aptFINAL!A:P,16,FALSE)</f>
        <v>#N/A</v>
      </c>
      <c r="G3603">
        <f>VLOOKUP(A3603&amp;B3603&amp;C3603&amp;3&amp;E3603,average_median_rates_2_aptFINAL!A:P,16,FALSE)</f>
        <v>2961</v>
      </c>
      <c r="H3603">
        <f>IF(D3603&lt;=3,VLOOKUP(A3603&amp;D3603,[1]ratio_condo_family!$A:$F,6,FALSE),0)</f>
        <v>0</v>
      </c>
      <c r="I3603">
        <f>VLOOKUP(A3603&amp;3,[1]ratio_condo_family!$A:$F,6,FALSE)</f>
        <v>1.3385777198549491</v>
      </c>
      <c r="J3603">
        <f>VLOOKUP(A3603,[1]ratio_family_bedrooms!$A:$K,9,FALSE)</f>
        <v>1.0588235294117647</v>
      </c>
      <c r="K3603">
        <f>VLOOKUP(A3603,[1]ratio_family_bedrooms!$A:$K,10,FALSE)</f>
        <v>1.2222222222222221</v>
      </c>
      <c r="L3603">
        <f>VLOOKUP(A3603,[1]ratio_family_bedrooms!$A:$K,11,FALSE)</f>
        <v>1.5</v>
      </c>
      <c r="M3603">
        <f t="shared" si="56"/>
        <v>7693.9085141286241</v>
      </c>
    </row>
    <row r="3604" spans="1:13" x14ac:dyDescent="0.2">
      <c r="A3604">
        <v>2011</v>
      </c>
      <c r="B3604">
        <v>10</v>
      </c>
      <c r="C3604" t="s">
        <v>59</v>
      </c>
      <c r="D3604">
        <v>6</v>
      </c>
      <c r="E3604" t="s">
        <v>16</v>
      </c>
      <c r="F3604" t="e">
        <f>VLOOKUP(A3604&amp;B3604&amp;C3604&amp;D3604&amp;E3604,average_median_rates_2_aptFINAL!A:P,16,FALSE)</f>
        <v>#N/A</v>
      </c>
      <c r="G3604">
        <f>VLOOKUP(A3604&amp;B3604&amp;C3604&amp;3&amp;E3604,average_median_rates_2_aptFINAL!A:P,16,FALSE)</f>
        <v>2448</v>
      </c>
      <c r="H3604">
        <f>IF(D3604&lt;=3,VLOOKUP(A3604&amp;D3604,[1]ratio_condo_family!$A:$F,6,FALSE),0)</f>
        <v>0</v>
      </c>
      <c r="I3604">
        <f>VLOOKUP(A3604&amp;3,[1]ratio_condo_family!$A:$F,6,FALSE)</f>
        <v>1.3385777198549491</v>
      </c>
      <c r="J3604">
        <f>VLOOKUP(A3604,[1]ratio_family_bedrooms!$A:$K,9,FALSE)</f>
        <v>1.0588235294117647</v>
      </c>
      <c r="K3604">
        <f>VLOOKUP(A3604,[1]ratio_family_bedrooms!$A:$K,10,FALSE)</f>
        <v>1.2222222222222221</v>
      </c>
      <c r="L3604">
        <f>VLOOKUP(A3604,[1]ratio_family_bedrooms!$A:$K,11,FALSE)</f>
        <v>1.5</v>
      </c>
      <c r="M3604">
        <f t="shared" si="56"/>
        <v>6360.9213247507178</v>
      </c>
    </row>
    <row r="3605" spans="1:13" x14ac:dyDescent="0.2">
      <c r="A3605">
        <v>2011</v>
      </c>
      <c r="B3605">
        <v>10</v>
      </c>
      <c r="C3605" t="s">
        <v>59</v>
      </c>
      <c r="D3605">
        <v>6</v>
      </c>
      <c r="E3605" t="s">
        <v>17</v>
      </c>
      <c r="F3605" t="e">
        <f>VLOOKUP(A3605&amp;B3605&amp;C3605&amp;D3605&amp;E3605,average_median_rates_2_aptFINAL!A:P,16,FALSE)</f>
        <v>#N/A</v>
      </c>
      <c r="G3605">
        <f>VLOOKUP(A3605&amp;B3605&amp;C3605&amp;3&amp;E3605,average_median_rates_2_aptFINAL!A:P,16,FALSE)</f>
        <v>2542</v>
      </c>
      <c r="H3605">
        <f>IF(D3605&lt;=3,VLOOKUP(A3605&amp;D3605,[1]ratio_condo_family!$A:$F,6,FALSE),0)</f>
        <v>0</v>
      </c>
      <c r="I3605">
        <f>VLOOKUP(A3605&amp;3,[1]ratio_condo_family!$A:$F,6,FALSE)</f>
        <v>1.3385777198549491</v>
      </c>
      <c r="J3605">
        <f>VLOOKUP(A3605,[1]ratio_family_bedrooms!$A:$K,9,FALSE)</f>
        <v>1.0588235294117647</v>
      </c>
      <c r="K3605">
        <f>VLOOKUP(A3605,[1]ratio_family_bedrooms!$A:$K,10,FALSE)</f>
        <v>1.2222222222222221</v>
      </c>
      <c r="L3605">
        <f>VLOOKUP(A3605,[1]ratio_family_bedrooms!$A:$K,11,FALSE)</f>
        <v>1.5</v>
      </c>
      <c r="M3605">
        <f t="shared" si="56"/>
        <v>6605.1723886913087</v>
      </c>
    </row>
    <row r="3606" spans="1:13" x14ac:dyDescent="0.2">
      <c r="A3606">
        <v>2011</v>
      </c>
      <c r="B3606">
        <v>10</v>
      </c>
      <c r="C3606" t="s">
        <v>59</v>
      </c>
      <c r="D3606">
        <v>6</v>
      </c>
      <c r="E3606" t="s">
        <v>19</v>
      </c>
      <c r="F3606" t="e">
        <f>VLOOKUP(A3606&amp;B3606&amp;C3606&amp;D3606&amp;E3606,average_median_rates_2_aptFINAL!A:P,16,FALSE)</f>
        <v>#N/A</v>
      </c>
      <c r="G3606">
        <f>VLOOKUP(A3606&amp;B3606&amp;C3606&amp;3&amp;E3606,average_median_rates_2_aptFINAL!A:P,16,FALSE)</f>
        <v>1860</v>
      </c>
      <c r="H3606">
        <f>IF(D3606&lt;=3,VLOOKUP(A3606&amp;D3606,[1]ratio_condo_family!$A:$F,6,FALSE),0)</f>
        <v>0</v>
      </c>
      <c r="I3606">
        <f>VLOOKUP(A3606&amp;3,[1]ratio_condo_family!$A:$F,6,FALSE)</f>
        <v>1.3385777198549491</v>
      </c>
      <c r="J3606">
        <f>VLOOKUP(A3606,[1]ratio_family_bedrooms!$A:$K,9,FALSE)</f>
        <v>1.0588235294117647</v>
      </c>
      <c r="K3606">
        <f>VLOOKUP(A3606,[1]ratio_family_bedrooms!$A:$K,10,FALSE)</f>
        <v>1.2222222222222221</v>
      </c>
      <c r="L3606">
        <f>VLOOKUP(A3606,[1]ratio_family_bedrooms!$A:$K,11,FALSE)</f>
        <v>1.5</v>
      </c>
      <c r="M3606">
        <f t="shared" si="56"/>
        <v>4833.0529673351048</v>
      </c>
    </row>
    <row r="3607" spans="1:13" x14ac:dyDescent="0.2">
      <c r="A3607">
        <v>2011</v>
      </c>
      <c r="B3607">
        <v>10</v>
      </c>
      <c r="C3607" t="s">
        <v>59</v>
      </c>
      <c r="D3607">
        <v>6</v>
      </c>
      <c r="E3607" t="s">
        <v>20</v>
      </c>
      <c r="F3607" t="e">
        <f>VLOOKUP(A3607&amp;B3607&amp;C3607&amp;D3607&amp;E3607,average_median_rates_2_aptFINAL!A:P,16,FALSE)</f>
        <v>#N/A</v>
      </c>
      <c r="G3607">
        <f>VLOOKUP(A3607&amp;B3607&amp;C3607&amp;3&amp;E3607,average_median_rates_2_aptFINAL!A:P,16,FALSE)</f>
        <v>1919</v>
      </c>
      <c r="H3607">
        <f>IF(D3607&lt;=3,VLOOKUP(A3607&amp;D3607,[1]ratio_condo_family!$A:$F,6,FALSE),0)</f>
        <v>0</v>
      </c>
      <c r="I3607">
        <f>VLOOKUP(A3607&amp;3,[1]ratio_condo_family!$A:$F,6,FALSE)</f>
        <v>1.3385777198549491</v>
      </c>
      <c r="J3607">
        <f>VLOOKUP(A3607,[1]ratio_family_bedrooms!$A:$K,9,FALSE)</f>
        <v>1.0588235294117647</v>
      </c>
      <c r="K3607">
        <f>VLOOKUP(A3607,[1]ratio_family_bedrooms!$A:$K,10,FALSE)</f>
        <v>1.2222222222222221</v>
      </c>
      <c r="L3607">
        <f>VLOOKUP(A3607,[1]ratio_family_bedrooms!$A:$K,11,FALSE)</f>
        <v>1.5</v>
      </c>
      <c r="M3607">
        <f t="shared" si="56"/>
        <v>4986.3594861914326</v>
      </c>
    </row>
    <row r="3608" spans="1:13" x14ac:dyDescent="0.2">
      <c r="A3608">
        <v>2011</v>
      </c>
      <c r="B3608">
        <v>10</v>
      </c>
      <c r="C3608" t="s">
        <v>59</v>
      </c>
      <c r="D3608">
        <v>6</v>
      </c>
      <c r="E3608" t="s">
        <v>21</v>
      </c>
      <c r="F3608" t="e">
        <f>VLOOKUP(A3608&amp;B3608&amp;C3608&amp;D3608&amp;E3608,average_median_rates_2_aptFINAL!A:P,16,FALSE)</f>
        <v>#N/A</v>
      </c>
      <c r="G3608">
        <f>VLOOKUP(A3608&amp;B3608&amp;C3608&amp;3&amp;E3608,average_median_rates_2_aptFINAL!A:P,16,FALSE)</f>
        <v>2395</v>
      </c>
      <c r="H3608">
        <f>IF(D3608&lt;=3,VLOOKUP(A3608&amp;D3608,[1]ratio_condo_family!$A:$F,6,FALSE),0)</f>
        <v>0</v>
      </c>
      <c r="I3608">
        <f>VLOOKUP(A3608&amp;3,[1]ratio_condo_family!$A:$F,6,FALSE)</f>
        <v>1.3385777198549491</v>
      </c>
      <c r="J3608">
        <f>VLOOKUP(A3608,[1]ratio_family_bedrooms!$A:$K,9,FALSE)</f>
        <v>1.0588235294117647</v>
      </c>
      <c r="K3608">
        <f>VLOOKUP(A3608,[1]ratio_family_bedrooms!$A:$K,10,FALSE)</f>
        <v>1.2222222222222221</v>
      </c>
      <c r="L3608">
        <f>VLOOKUP(A3608,[1]ratio_family_bedrooms!$A:$K,11,FALSE)</f>
        <v>1.5</v>
      </c>
      <c r="M3608">
        <f t="shared" si="56"/>
        <v>6223.2052993374054</v>
      </c>
    </row>
    <row r="3609" spans="1:13" x14ac:dyDescent="0.2">
      <c r="A3609">
        <v>2011</v>
      </c>
      <c r="B3609">
        <v>10</v>
      </c>
      <c r="C3609" t="s">
        <v>59</v>
      </c>
      <c r="D3609">
        <v>6</v>
      </c>
      <c r="E3609" t="s">
        <v>23</v>
      </c>
      <c r="F3609" t="e">
        <f>VLOOKUP(A3609&amp;B3609&amp;C3609&amp;D3609&amp;E3609,average_median_rates_2_aptFINAL!A:P,16,FALSE)</f>
        <v>#N/A</v>
      </c>
      <c r="G3609">
        <f>VLOOKUP(A3609&amp;B3609&amp;C3609&amp;3&amp;E3609,average_median_rates_2_aptFINAL!A:P,16,FALSE)</f>
        <v>1120</v>
      </c>
      <c r="H3609">
        <f>IF(D3609&lt;=3,VLOOKUP(A3609&amp;D3609,[1]ratio_condo_family!$A:$F,6,FALSE),0)</f>
        <v>0</v>
      </c>
      <c r="I3609">
        <f>VLOOKUP(A3609&amp;3,[1]ratio_condo_family!$A:$F,6,FALSE)</f>
        <v>1.3385777198549491</v>
      </c>
      <c r="J3609">
        <f>VLOOKUP(A3609,[1]ratio_family_bedrooms!$A:$K,9,FALSE)</f>
        <v>1.0588235294117647</v>
      </c>
      <c r="K3609">
        <f>VLOOKUP(A3609,[1]ratio_family_bedrooms!$A:$K,10,FALSE)</f>
        <v>1.2222222222222221</v>
      </c>
      <c r="L3609">
        <f>VLOOKUP(A3609,[1]ratio_family_bedrooms!$A:$K,11,FALSE)</f>
        <v>1.5</v>
      </c>
      <c r="M3609">
        <f t="shared" si="56"/>
        <v>2910.2254426964068</v>
      </c>
    </row>
    <row r="3610" spans="1:13" x14ac:dyDescent="0.2">
      <c r="A3610">
        <v>2011</v>
      </c>
      <c r="B3610">
        <v>10</v>
      </c>
      <c r="C3610" t="s">
        <v>59</v>
      </c>
      <c r="D3610">
        <v>6</v>
      </c>
      <c r="E3610" t="s">
        <v>24</v>
      </c>
      <c r="F3610" t="e">
        <f>VLOOKUP(A3610&amp;B3610&amp;C3610&amp;D3610&amp;E3610,average_median_rates_2_aptFINAL!A:P,16,FALSE)</f>
        <v>#N/A</v>
      </c>
      <c r="G3610">
        <f>VLOOKUP(A3610&amp;B3610&amp;C3610&amp;3&amp;E3610,average_median_rates_2_aptFINAL!A:P,16,FALSE)</f>
        <v>1327</v>
      </c>
      <c r="H3610">
        <f>IF(D3610&lt;=3,VLOOKUP(A3610&amp;D3610,[1]ratio_condo_family!$A:$F,6,FALSE),0)</f>
        <v>0</v>
      </c>
      <c r="I3610">
        <f>VLOOKUP(A3610&amp;3,[1]ratio_condo_family!$A:$F,6,FALSE)</f>
        <v>1.3385777198549491</v>
      </c>
      <c r="J3610">
        <f>VLOOKUP(A3610,[1]ratio_family_bedrooms!$A:$K,9,FALSE)</f>
        <v>1.0588235294117647</v>
      </c>
      <c r="K3610">
        <f>VLOOKUP(A3610,[1]ratio_family_bedrooms!$A:$K,10,FALSE)</f>
        <v>1.2222222222222221</v>
      </c>
      <c r="L3610">
        <f>VLOOKUP(A3610,[1]ratio_family_bedrooms!$A:$K,11,FALSE)</f>
        <v>1.5</v>
      </c>
      <c r="M3610">
        <f t="shared" si="56"/>
        <v>3448.0974664804753</v>
      </c>
    </row>
    <row r="3611" spans="1:13" x14ac:dyDescent="0.2">
      <c r="A3611">
        <v>2011</v>
      </c>
      <c r="B3611">
        <v>10</v>
      </c>
      <c r="C3611" t="s">
        <v>59</v>
      </c>
      <c r="D3611">
        <v>6</v>
      </c>
      <c r="E3611" t="s">
        <v>25</v>
      </c>
      <c r="F3611" t="e">
        <f>VLOOKUP(A3611&amp;B3611&amp;C3611&amp;D3611&amp;E3611,average_median_rates_2_aptFINAL!A:P,16,FALSE)</f>
        <v>#N/A</v>
      </c>
      <c r="G3611">
        <f>VLOOKUP(A3611&amp;B3611&amp;C3611&amp;3&amp;E3611,average_median_rates_2_aptFINAL!A:P,16,FALSE)</f>
        <v>1174</v>
      </c>
      <c r="H3611">
        <f>IF(D3611&lt;=3,VLOOKUP(A3611&amp;D3611,[1]ratio_condo_family!$A:$F,6,FALSE),0)</f>
        <v>0</v>
      </c>
      <c r="I3611">
        <f>VLOOKUP(A3611&amp;3,[1]ratio_condo_family!$A:$F,6,FALSE)</f>
        <v>1.3385777198549491</v>
      </c>
      <c r="J3611">
        <f>VLOOKUP(A3611,[1]ratio_family_bedrooms!$A:$K,9,FALSE)</f>
        <v>1.0588235294117647</v>
      </c>
      <c r="K3611">
        <f>VLOOKUP(A3611,[1]ratio_family_bedrooms!$A:$K,10,FALSE)</f>
        <v>1.2222222222222221</v>
      </c>
      <c r="L3611">
        <f>VLOOKUP(A3611,[1]ratio_family_bedrooms!$A:$K,11,FALSE)</f>
        <v>1.5</v>
      </c>
      <c r="M3611">
        <f t="shared" si="56"/>
        <v>3050.5398836835548</v>
      </c>
    </row>
    <row r="3612" spans="1:13" x14ac:dyDescent="0.2">
      <c r="A3612">
        <v>2011</v>
      </c>
      <c r="B3612">
        <v>10</v>
      </c>
      <c r="C3612" t="s">
        <v>59</v>
      </c>
      <c r="D3612">
        <v>6</v>
      </c>
      <c r="E3612" t="s">
        <v>26</v>
      </c>
      <c r="F3612" t="e">
        <f>VLOOKUP(A3612&amp;B3612&amp;C3612&amp;D3612&amp;E3612,average_median_rates_2_aptFINAL!A:P,16,FALSE)</f>
        <v>#N/A</v>
      </c>
      <c r="G3612">
        <f>VLOOKUP(A3612&amp;B3612&amp;C3612&amp;3&amp;E3612,average_median_rates_2_aptFINAL!A:P,16,FALSE)</f>
        <v>1072</v>
      </c>
      <c r="H3612">
        <f>IF(D3612&lt;=3,VLOOKUP(A3612&amp;D3612,[1]ratio_condo_family!$A:$F,6,FALSE),0)</f>
        <v>0</v>
      </c>
      <c r="I3612">
        <f>VLOOKUP(A3612&amp;3,[1]ratio_condo_family!$A:$F,6,FALSE)</f>
        <v>1.3385777198549491</v>
      </c>
      <c r="J3612">
        <f>VLOOKUP(A3612,[1]ratio_family_bedrooms!$A:$K,9,FALSE)</f>
        <v>1.0588235294117647</v>
      </c>
      <c r="K3612">
        <f>VLOOKUP(A3612,[1]ratio_family_bedrooms!$A:$K,10,FALSE)</f>
        <v>1.2222222222222221</v>
      </c>
      <c r="L3612">
        <f>VLOOKUP(A3612,[1]ratio_family_bedrooms!$A:$K,11,FALSE)</f>
        <v>1.5</v>
      </c>
      <c r="M3612">
        <f t="shared" si="56"/>
        <v>2785.5014951522749</v>
      </c>
    </row>
    <row r="3613" spans="1:13" x14ac:dyDescent="0.2">
      <c r="A3613">
        <v>2011</v>
      </c>
      <c r="B3613">
        <v>10</v>
      </c>
      <c r="C3613" t="s">
        <v>59</v>
      </c>
      <c r="D3613">
        <v>6</v>
      </c>
      <c r="E3613" t="s">
        <v>27</v>
      </c>
      <c r="F3613" t="e">
        <f>VLOOKUP(A3613&amp;B3613&amp;C3613&amp;D3613&amp;E3613,average_median_rates_2_aptFINAL!A:P,16,FALSE)</f>
        <v>#N/A</v>
      </c>
      <c r="G3613">
        <f>VLOOKUP(A3613&amp;B3613&amp;C3613&amp;3&amp;E3613,average_median_rates_2_aptFINAL!A:P,16,FALSE)</f>
        <v>2245</v>
      </c>
      <c r="H3613">
        <f>IF(D3613&lt;=3,VLOOKUP(A3613&amp;D3613,[1]ratio_condo_family!$A:$F,6,FALSE),0)</f>
        <v>0</v>
      </c>
      <c r="I3613">
        <f>VLOOKUP(A3613&amp;3,[1]ratio_condo_family!$A:$F,6,FALSE)</f>
        <v>1.3385777198549491</v>
      </c>
      <c r="J3613">
        <f>VLOOKUP(A3613,[1]ratio_family_bedrooms!$A:$K,9,FALSE)</f>
        <v>1.0588235294117647</v>
      </c>
      <c r="K3613">
        <f>VLOOKUP(A3613,[1]ratio_family_bedrooms!$A:$K,10,FALSE)</f>
        <v>1.2222222222222221</v>
      </c>
      <c r="L3613">
        <f>VLOOKUP(A3613,[1]ratio_family_bedrooms!$A:$K,11,FALSE)</f>
        <v>1.5</v>
      </c>
      <c r="M3613">
        <f t="shared" si="56"/>
        <v>5833.442963261994</v>
      </c>
    </row>
    <row r="3614" spans="1:13" x14ac:dyDescent="0.2">
      <c r="A3614">
        <v>2011</v>
      </c>
      <c r="B3614">
        <v>10</v>
      </c>
      <c r="C3614" t="s">
        <v>59</v>
      </c>
      <c r="D3614">
        <v>6</v>
      </c>
      <c r="E3614" t="s">
        <v>28</v>
      </c>
      <c r="F3614" t="e">
        <f>VLOOKUP(A3614&amp;B3614&amp;C3614&amp;D3614&amp;E3614,average_median_rates_2_aptFINAL!A:P,16,FALSE)</f>
        <v>#N/A</v>
      </c>
      <c r="G3614">
        <f>VLOOKUP(A3614&amp;B3614&amp;C3614&amp;3&amp;E3614,average_median_rates_2_aptFINAL!A:P,16,FALSE)</f>
        <v>1446</v>
      </c>
      <c r="H3614">
        <f>IF(D3614&lt;=3,VLOOKUP(A3614&amp;D3614,[1]ratio_condo_family!$A:$F,6,FALSE),0)</f>
        <v>0</v>
      </c>
      <c r="I3614">
        <f>VLOOKUP(A3614&amp;3,[1]ratio_condo_family!$A:$F,6,FALSE)</f>
        <v>1.3385777198549491</v>
      </c>
      <c r="J3614">
        <f>VLOOKUP(A3614,[1]ratio_family_bedrooms!$A:$K,9,FALSE)</f>
        <v>1.0588235294117647</v>
      </c>
      <c r="K3614">
        <f>VLOOKUP(A3614,[1]ratio_family_bedrooms!$A:$K,10,FALSE)</f>
        <v>1.2222222222222221</v>
      </c>
      <c r="L3614">
        <f>VLOOKUP(A3614,[1]ratio_family_bedrooms!$A:$K,11,FALSE)</f>
        <v>1.5</v>
      </c>
      <c r="M3614">
        <f t="shared" si="56"/>
        <v>3757.3089197669678</v>
      </c>
    </row>
    <row r="3615" spans="1:13" x14ac:dyDescent="0.2">
      <c r="A3615">
        <v>2011</v>
      </c>
      <c r="B3615">
        <v>10</v>
      </c>
      <c r="C3615" t="s">
        <v>59</v>
      </c>
      <c r="D3615">
        <v>6</v>
      </c>
      <c r="E3615" t="s">
        <v>29</v>
      </c>
      <c r="F3615" t="e">
        <f>VLOOKUP(A3615&amp;B3615&amp;C3615&amp;D3615&amp;E3615,average_median_rates_2_aptFINAL!A:P,16,FALSE)</f>
        <v>#N/A</v>
      </c>
      <c r="G3615">
        <f>VLOOKUP(A3615&amp;B3615&amp;C3615&amp;3&amp;E3615,average_median_rates_2_aptFINAL!A:P,16,FALSE)</f>
        <v>1080</v>
      </c>
      <c r="H3615">
        <f>IF(D3615&lt;=3,VLOOKUP(A3615&amp;D3615,[1]ratio_condo_family!$A:$F,6,FALSE),0)</f>
        <v>0</v>
      </c>
      <c r="I3615">
        <f>VLOOKUP(A3615&amp;3,[1]ratio_condo_family!$A:$F,6,FALSE)</f>
        <v>1.3385777198549491</v>
      </c>
      <c r="J3615">
        <f>VLOOKUP(A3615,[1]ratio_family_bedrooms!$A:$K,9,FALSE)</f>
        <v>1.0588235294117647</v>
      </c>
      <c r="K3615">
        <f>VLOOKUP(A3615,[1]ratio_family_bedrooms!$A:$K,10,FALSE)</f>
        <v>1.2222222222222221</v>
      </c>
      <c r="L3615">
        <f>VLOOKUP(A3615,[1]ratio_family_bedrooms!$A:$K,11,FALSE)</f>
        <v>1.5</v>
      </c>
      <c r="M3615">
        <f t="shared" si="56"/>
        <v>2806.2888197429638</v>
      </c>
    </row>
    <row r="3616" spans="1:13" x14ac:dyDescent="0.2">
      <c r="A3616">
        <v>2011</v>
      </c>
      <c r="B3616">
        <v>10</v>
      </c>
      <c r="C3616" t="s">
        <v>59</v>
      </c>
      <c r="D3616">
        <v>6</v>
      </c>
      <c r="E3616" t="s">
        <v>31</v>
      </c>
      <c r="F3616" t="e">
        <f>VLOOKUP(A3616&amp;B3616&amp;C3616&amp;D3616&amp;E3616,average_median_rates_2_aptFINAL!A:P,16,FALSE)</f>
        <v>#N/A</v>
      </c>
      <c r="G3616">
        <f>VLOOKUP(A3616&amp;B3616&amp;C3616&amp;3&amp;E3616,average_median_rates_2_aptFINAL!A:P,16,FALSE)</f>
        <v>1345</v>
      </c>
      <c r="H3616">
        <f>IF(D3616&lt;=3,VLOOKUP(A3616&amp;D3616,[1]ratio_condo_family!$A:$F,6,FALSE),0)</f>
        <v>0</v>
      </c>
      <c r="I3616">
        <f>VLOOKUP(A3616&amp;3,[1]ratio_condo_family!$A:$F,6,FALSE)</f>
        <v>1.3385777198549491</v>
      </c>
      <c r="J3616">
        <f>VLOOKUP(A3616,[1]ratio_family_bedrooms!$A:$K,9,FALSE)</f>
        <v>1.0588235294117647</v>
      </c>
      <c r="K3616">
        <f>VLOOKUP(A3616,[1]ratio_family_bedrooms!$A:$K,10,FALSE)</f>
        <v>1.2222222222222221</v>
      </c>
      <c r="L3616">
        <f>VLOOKUP(A3616,[1]ratio_family_bedrooms!$A:$K,11,FALSE)</f>
        <v>1.5</v>
      </c>
      <c r="M3616">
        <f t="shared" si="56"/>
        <v>3494.8689468095245</v>
      </c>
    </row>
    <row r="3617" spans="1:13" x14ac:dyDescent="0.2">
      <c r="A3617">
        <v>2011</v>
      </c>
      <c r="B3617">
        <v>10</v>
      </c>
      <c r="C3617" t="s">
        <v>59</v>
      </c>
      <c r="D3617">
        <v>6</v>
      </c>
      <c r="E3617" t="s">
        <v>32</v>
      </c>
      <c r="F3617" t="e">
        <f>VLOOKUP(A3617&amp;B3617&amp;C3617&amp;D3617&amp;E3617,average_median_rates_2_aptFINAL!A:P,16,FALSE)</f>
        <v>#N/A</v>
      </c>
      <c r="G3617">
        <f>VLOOKUP(A3617&amp;B3617&amp;C3617&amp;3&amp;E3617,average_median_rates_2_aptFINAL!A:P,16,FALSE)</f>
        <v>1355</v>
      </c>
      <c r="H3617">
        <f>IF(D3617&lt;=3,VLOOKUP(A3617&amp;D3617,[1]ratio_condo_family!$A:$F,6,FALSE),0)</f>
        <v>0</v>
      </c>
      <c r="I3617">
        <f>VLOOKUP(A3617&amp;3,[1]ratio_condo_family!$A:$F,6,FALSE)</f>
        <v>1.3385777198549491</v>
      </c>
      <c r="J3617">
        <f>VLOOKUP(A3617,[1]ratio_family_bedrooms!$A:$K,9,FALSE)</f>
        <v>1.0588235294117647</v>
      </c>
      <c r="K3617">
        <f>VLOOKUP(A3617,[1]ratio_family_bedrooms!$A:$K,10,FALSE)</f>
        <v>1.2222222222222221</v>
      </c>
      <c r="L3617">
        <f>VLOOKUP(A3617,[1]ratio_family_bedrooms!$A:$K,11,FALSE)</f>
        <v>1.5</v>
      </c>
      <c r="M3617">
        <f t="shared" si="56"/>
        <v>3520.8531025478851</v>
      </c>
    </row>
    <row r="3618" spans="1:13" x14ac:dyDescent="0.2">
      <c r="A3618">
        <v>2011</v>
      </c>
      <c r="B3618">
        <v>10</v>
      </c>
      <c r="C3618" t="s">
        <v>59</v>
      </c>
      <c r="D3618">
        <v>6</v>
      </c>
      <c r="E3618" t="s">
        <v>33</v>
      </c>
      <c r="F3618" t="e">
        <f>VLOOKUP(A3618&amp;B3618&amp;C3618&amp;D3618&amp;E3618,average_median_rates_2_aptFINAL!A:P,16,FALSE)</f>
        <v>#N/A</v>
      </c>
      <c r="G3618">
        <f>VLOOKUP(A3618&amp;B3618&amp;C3618&amp;3&amp;E3618,average_median_rates_2_aptFINAL!A:P,16,FALSE)</f>
        <v>1947.8179384203495</v>
      </c>
      <c r="H3618">
        <f>IF(D3618&lt;=3,VLOOKUP(A3618&amp;D3618,[1]ratio_condo_family!$A:$F,6,FALSE),0)</f>
        <v>0</v>
      </c>
      <c r="I3618">
        <f>VLOOKUP(A3618&amp;3,[1]ratio_condo_family!$A:$F,6,FALSE)</f>
        <v>1.3385777198549491</v>
      </c>
      <c r="J3618">
        <f>VLOOKUP(A3618,[1]ratio_family_bedrooms!$A:$K,9,FALSE)</f>
        <v>1.0588235294117647</v>
      </c>
      <c r="K3618">
        <f>VLOOKUP(A3618,[1]ratio_family_bedrooms!$A:$K,10,FALSE)</f>
        <v>1.2222222222222221</v>
      </c>
      <c r="L3618">
        <f>VLOOKUP(A3618,[1]ratio_family_bedrooms!$A:$K,11,FALSE)</f>
        <v>1.5</v>
      </c>
      <c r="M3618">
        <f t="shared" si="56"/>
        <v>5061.2404661887176</v>
      </c>
    </row>
    <row r="3619" spans="1:13" x14ac:dyDescent="0.2">
      <c r="A3619">
        <v>2011</v>
      </c>
      <c r="B3619">
        <v>10</v>
      </c>
      <c r="C3619" t="s">
        <v>59</v>
      </c>
      <c r="D3619">
        <v>6</v>
      </c>
      <c r="E3619" t="s">
        <v>34</v>
      </c>
      <c r="F3619" t="e">
        <f>VLOOKUP(A3619&amp;B3619&amp;C3619&amp;D3619&amp;E3619,average_median_rates_2_aptFINAL!A:P,16,FALSE)</f>
        <v>#N/A</v>
      </c>
      <c r="G3619">
        <f>VLOOKUP(A3619&amp;B3619&amp;C3619&amp;3&amp;E3619,average_median_rates_2_aptFINAL!A:P,16,FALSE)</f>
        <v>1360</v>
      </c>
      <c r="H3619">
        <f>IF(D3619&lt;=3,VLOOKUP(A3619&amp;D3619,[1]ratio_condo_family!$A:$F,6,FALSE),0)</f>
        <v>0</v>
      </c>
      <c r="I3619">
        <f>VLOOKUP(A3619&amp;3,[1]ratio_condo_family!$A:$F,6,FALSE)</f>
        <v>1.3385777198549491</v>
      </c>
      <c r="J3619">
        <f>VLOOKUP(A3619,[1]ratio_family_bedrooms!$A:$K,9,FALSE)</f>
        <v>1.0588235294117647</v>
      </c>
      <c r="K3619">
        <f>VLOOKUP(A3619,[1]ratio_family_bedrooms!$A:$K,10,FALSE)</f>
        <v>1.2222222222222221</v>
      </c>
      <c r="L3619">
        <f>VLOOKUP(A3619,[1]ratio_family_bedrooms!$A:$K,11,FALSE)</f>
        <v>1.5</v>
      </c>
      <c r="M3619">
        <f t="shared" si="56"/>
        <v>3533.8451804170659</v>
      </c>
    </row>
    <row r="3620" spans="1:13" x14ac:dyDescent="0.2">
      <c r="A3620">
        <v>2011</v>
      </c>
      <c r="B3620">
        <v>10</v>
      </c>
      <c r="C3620" t="s">
        <v>59</v>
      </c>
      <c r="D3620">
        <v>6</v>
      </c>
      <c r="E3620" t="s">
        <v>35</v>
      </c>
      <c r="F3620" t="e">
        <f>VLOOKUP(A3620&amp;B3620&amp;C3620&amp;D3620&amp;E3620,average_median_rates_2_aptFINAL!A:P,16,FALSE)</f>
        <v>#N/A</v>
      </c>
      <c r="G3620">
        <f>VLOOKUP(A3620&amp;B3620&amp;C3620&amp;3&amp;E3620,average_median_rates_2_aptFINAL!A:P,16,FALSE)</f>
        <v>2866</v>
      </c>
      <c r="H3620">
        <f>IF(D3620&lt;=3,VLOOKUP(A3620&amp;D3620,[1]ratio_condo_family!$A:$F,6,FALSE),0)</f>
        <v>0</v>
      </c>
      <c r="I3620">
        <f>VLOOKUP(A3620&amp;3,[1]ratio_condo_family!$A:$F,6,FALSE)</f>
        <v>1.3385777198549491</v>
      </c>
      <c r="J3620">
        <f>VLOOKUP(A3620,[1]ratio_family_bedrooms!$A:$K,9,FALSE)</f>
        <v>1.0588235294117647</v>
      </c>
      <c r="K3620">
        <f>VLOOKUP(A3620,[1]ratio_family_bedrooms!$A:$K,10,FALSE)</f>
        <v>1.2222222222222221</v>
      </c>
      <c r="L3620">
        <f>VLOOKUP(A3620,[1]ratio_family_bedrooms!$A:$K,11,FALSE)</f>
        <v>1.5</v>
      </c>
      <c r="M3620">
        <f t="shared" si="56"/>
        <v>7447.059034614198</v>
      </c>
    </row>
    <row r="3621" spans="1:13" x14ac:dyDescent="0.2">
      <c r="A3621">
        <v>2011</v>
      </c>
      <c r="B3621">
        <v>10</v>
      </c>
      <c r="C3621" t="s">
        <v>59</v>
      </c>
      <c r="D3621">
        <v>6</v>
      </c>
      <c r="E3621" t="s">
        <v>36</v>
      </c>
      <c r="F3621" t="e">
        <f>VLOOKUP(A3621&amp;B3621&amp;C3621&amp;D3621&amp;E3621,average_median_rates_2_aptFINAL!A:P,16,FALSE)</f>
        <v>#N/A</v>
      </c>
      <c r="G3621">
        <f>VLOOKUP(A3621&amp;B3621&amp;C3621&amp;3&amp;E3621,average_median_rates_2_aptFINAL!A:P,16,FALSE)</f>
        <v>1351</v>
      </c>
      <c r="H3621">
        <f>IF(D3621&lt;=3,VLOOKUP(A3621&amp;D3621,[1]ratio_condo_family!$A:$F,6,FALSE),0)</f>
        <v>0</v>
      </c>
      <c r="I3621">
        <f>VLOOKUP(A3621&amp;3,[1]ratio_condo_family!$A:$F,6,FALSE)</f>
        <v>1.3385777198549491</v>
      </c>
      <c r="J3621">
        <f>VLOOKUP(A3621,[1]ratio_family_bedrooms!$A:$K,9,FALSE)</f>
        <v>1.0588235294117647</v>
      </c>
      <c r="K3621">
        <f>VLOOKUP(A3621,[1]ratio_family_bedrooms!$A:$K,10,FALSE)</f>
        <v>1.2222222222222221</v>
      </c>
      <c r="L3621">
        <f>VLOOKUP(A3621,[1]ratio_family_bedrooms!$A:$K,11,FALSE)</f>
        <v>1.5</v>
      </c>
      <c r="M3621">
        <f t="shared" si="56"/>
        <v>3510.4594402525408</v>
      </c>
    </row>
    <row r="3622" spans="1:13" x14ac:dyDescent="0.2">
      <c r="A3622">
        <v>2011</v>
      </c>
      <c r="B3622">
        <v>10</v>
      </c>
      <c r="C3622" t="s">
        <v>59</v>
      </c>
      <c r="D3622">
        <v>6</v>
      </c>
      <c r="E3622" t="s">
        <v>37</v>
      </c>
      <c r="F3622" t="e">
        <f>VLOOKUP(A3622&amp;B3622&amp;C3622&amp;D3622&amp;E3622,average_median_rates_2_aptFINAL!A:P,16,FALSE)</f>
        <v>#N/A</v>
      </c>
      <c r="G3622">
        <f>VLOOKUP(A3622&amp;B3622&amp;C3622&amp;3&amp;E3622,average_median_rates_2_aptFINAL!A:P,16,FALSE)</f>
        <v>1014</v>
      </c>
      <c r="H3622">
        <f>IF(D3622&lt;=3,VLOOKUP(A3622&amp;D3622,[1]ratio_condo_family!$A:$F,6,FALSE),0)</f>
        <v>0</v>
      </c>
      <c r="I3622">
        <f>VLOOKUP(A3622&amp;3,[1]ratio_condo_family!$A:$F,6,FALSE)</f>
        <v>1.3385777198549491</v>
      </c>
      <c r="J3622">
        <f>VLOOKUP(A3622,[1]ratio_family_bedrooms!$A:$K,9,FALSE)</f>
        <v>1.0588235294117647</v>
      </c>
      <c r="K3622">
        <f>VLOOKUP(A3622,[1]ratio_family_bedrooms!$A:$K,10,FALSE)</f>
        <v>1.2222222222222221</v>
      </c>
      <c r="L3622">
        <f>VLOOKUP(A3622,[1]ratio_family_bedrooms!$A:$K,11,FALSE)</f>
        <v>1.5</v>
      </c>
      <c r="M3622">
        <f t="shared" si="56"/>
        <v>2634.7933918697827</v>
      </c>
    </row>
    <row r="3623" spans="1:13" x14ac:dyDescent="0.2">
      <c r="A3623">
        <v>2011</v>
      </c>
      <c r="B3623">
        <v>10</v>
      </c>
      <c r="C3623" t="s">
        <v>59</v>
      </c>
      <c r="D3623">
        <v>6</v>
      </c>
      <c r="E3623" t="s">
        <v>38</v>
      </c>
      <c r="F3623" t="e">
        <f>VLOOKUP(A3623&amp;B3623&amp;C3623&amp;D3623&amp;E3623,average_median_rates_2_aptFINAL!A:P,16,FALSE)</f>
        <v>#N/A</v>
      </c>
      <c r="G3623">
        <f>VLOOKUP(A3623&amp;B3623&amp;C3623&amp;3&amp;E3623,average_median_rates_2_aptFINAL!A:P,16,FALSE)</f>
        <v>982</v>
      </c>
      <c r="H3623">
        <f>IF(D3623&lt;=3,VLOOKUP(A3623&amp;D3623,[1]ratio_condo_family!$A:$F,6,FALSE),0)</f>
        <v>0</v>
      </c>
      <c r="I3623">
        <f>VLOOKUP(A3623&amp;3,[1]ratio_condo_family!$A:$F,6,FALSE)</f>
        <v>1.3385777198549491</v>
      </c>
      <c r="J3623">
        <f>VLOOKUP(A3623,[1]ratio_family_bedrooms!$A:$K,9,FALSE)</f>
        <v>1.0588235294117647</v>
      </c>
      <c r="K3623">
        <f>VLOOKUP(A3623,[1]ratio_family_bedrooms!$A:$K,10,FALSE)</f>
        <v>1.2222222222222221</v>
      </c>
      <c r="L3623">
        <f>VLOOKUP(A3623,[1]ratio_family_bedrooms!$A:$K,11,FALSE)</f>
        <v>1.5</v>
      </c>
      <c r="M3623">
        <f t="shared" si="56"/>
        <v>2551.6440935070286</v>
      </c>
    </row>
    <row r="3624" spans="1:13" x14ac:dyDescent="0.2">
      <c r="A3624">
        <v>2011</v>
      </c>
      <c r="B3624">
        <v>10</v>
      </c>
      <c r="C3624" t="s">
        <v>59</v>
      </c>
      <c r="D3624">
        <v>6</v>
      </c>
      <c r="E3624" t="s">
        <v>39</v>
      </c>
      <c r="F3624" t="e">
        <f>VLOOKUP(A3624&amp;B3624&amp;C3624&amp;D3624&amp;E3624,average_median_rates_2_aptFINAL!A:P,16,FALSE)</f>
        <v>#N/A</v>
      </c>
      <c r="G3624">
        <f>VLOOKUP(A3624&amp;B3624&amp;C3624&amp;3&amp;E3624,average_median_rates_2_aptFINAL!A:P,16,FALSE)</f>
        <v>1395</v>
      </c>
      <c r="H3624">
        <f>IF(D3624&lt;=3,VLOOKUP(A3624&amp;D3624,[1]ratio_condo_family!$A:$F,6,FALSE),0)</f>
        <v>0</v>
      </c>
      <c r="I3624">
        <f>VLOOKUP(A3624&amp;3,[1]ratio_condo_family!$A:$F,6,FALSE)</f>
        <v>1.3385777198549491</v>
      </c>
      <c r="J3624">
        <f>VLOOKUP(A3624,[1]ratio_family_bedrooms!$A:$K,9,FALSE)</f>
        <v>1.0588235294117647</v>
      </c>
      <c r="K3624">
        <f>VLOOKUP(A3624,[1]ratio_family_bedrooms!$A:$K,10,FALSE)</f>
        <v>1.2222222222222221</v>
      </c>
      <c r="L3624">
        <f>VLOOKUP(A3624,[1]ratio_family_bedrooms!$A:$K,11,FALSE)</f>
        <v>1.5</v>
      </c>
      <c r="M3624">
        <f t="shared" si="56"/>
        <v>3624.7897255013277</v>
      </c>
    </row>
    <row r="3625" spans="1:13" x14ac:dyDescent="0.2">
      <c r="A3625">
        <v>2011</v>
      </c>
      <c r="B3625">
        <v>10</v>
      </c>
      <c r="C3625" t="s">
        <v>59</v>
      </c>
      <c r="D3625">
        <v>6</v>
      </c>
      <c r="E3625" t="s">
        <v>40</v>
      </c>
      <c r="F3625" t="e">
        <f>VLOOKUP(A3625&amp;B3625&amp;C3625&amp;D3625&amp;E3625,average_median_rates_2_aptFINAL!A:P,16,FALSE)</f>
        <v>#N/A</v>
      </c>
      <c r="G3625">
        <f>VLOOKUP(A3625&amp;B3625&amp;C3625&amp;3&amp;E3625,average_median_rates_2_aptFINAL!A:P,16,FALSE)</f>
        <v>1073</v>
      </c>
      <c r="H3625">
        <f>IF(D3625&lt;=3,VLOOKUP(A3625&amp;D3625,[1]ratio_condo_family!$A:$F,6,FALSE),0)</f>
        <v>0</v>
      </c>
      <c r="I3625">
        <f>VLOOKUP(A3625&amp;3,[1]ratio_condo_family!$A:$F,6,FALSE)</f>
        <v>1.3385777198549491</v>
      </c>
      <c r="J3625">
        <f>VLOOKUP(A3625,[1]ratio_family_bedrooms!$A:$K,9,FALSE)</f>
        <v>1.0588235294117647</v>
      </c>
      <c r="K3625">
        <f>VLOOKUP(A3625,[1]ratio_family_bedrooms!$A:$K,10,FALSE)</f>
        <v>1.2222222222222221</v>
      </c>
      <c r="L3625">
        <f>VLOOKUP(A3625,[1]ratio_family_bedrooms!$A:$K,11,FALSE)</f>
        <v>1.5</v>
      </c>
      <c r="M3625">
        <f t="shared" si="56"/>
        <v>2788.0999107261114</v>
      </c>
    </row>
    <row r="3626" spans="1:13" x14ac:dyDescent="0.2">
      <c r="A3626">
        <v>2011</v>
      </c>
      <c r="B3626">
        <v>10</v>
      </c>
      <c r="C3626" t="s">
        <v>59</v>
      </c>
      <c r="D3626">
        <v>6</v>
      </c>
      <c r="E3626" t="s">
        <v>41</v>
      </c>
      <c r="F3626" t="e">
        <f>VLOOKUP(A3626&amp;B3626&amp;C3626&amp;D3626&amp;E3626,average_median_rates_2_aptFINAL!A:P,16,FALSE)</f>
        <v>#N/A</v>
      </c>
      <c r="G3626">
        <f>VLOOKUP(A3626&amp;B3626&amp;C3626&amp;3&amp;E3626,average_median_rates_2_aptFINAL!A:P,16,FALSE)</f>
        <v>1209</v>
      </c>
      <c r="H3626">
        <f>IF(D3626&lt;=3,VLOOKUP(A3626&amp;D3626,[1]ratio_condo_family!$A:$F,6,FALSE),0)</f>
        <v>0</v>
      </c>
      <c r="I3626">
        <f>VLOOKUP(A3626&amp;3,[1]ratio_condo_family!$A:$F,6,FALSE)</f>
        <v>1.3385777198549491</v>
      </c>
      <c r="J3626">
        <f>VLOOKUP(A3626,[1]ratio_family_bedrooms!$A:$K,9,FALSE)</f>
        <v>1.0588235294117647</v>
      </c>
      <c r="K3626">
        <f>VLOOKUP(A3626,[1]ratio_family_bedrooms!$A:$K,10,FALSE)</f>
        <v>1.2222222222222221</v>
      </c>
      <c r="L3626">
        <f>VLOOKUP(A3626,[1]ratio_family_bedrooms!$A:$K,11,FALSE)</f>
        <v>1.5</v>
      </c>
      <c r="M3626">
        <f t="shared" si="56"/>
        <v>3141.484428767817</v>
      </c>
    </row>
    <row r="3627" spans="1:13" x14ac:dyDescent="0.2">
      <c r="A3627">
        <v>2011</v>
      </c>
      <c r="B3627">
        <v>10</v>
      </c>
      <c r="C3627" t="s">
        <v>59</v>
      </c>
      <c r="D3627">
        <v>6</v>
      </c>
      <c r="E3627" t="s">
        <v>42</v>
      </c>
      <c r="F3627" t="e">
        <f>VLOOKUP(A3627&amp;B3627&amp;C3627&amp;D3627&amp;E3627,average_median_rates_2_aptFINAL!A:P,16,FALSE)</f>
        <v>#N/A</v>
      </c>
      <c r="G3627">
        <f>VLOOKUP(A3627&amp;B3627&amp;C3627&amp;3&amp;E3627,average_median_rates_2_aptFINAL!A:P,16,FALSE)</f>
        <v>1059</v>
      </c>
      <c r="H3627">
        <f>IF(D3627&lt;=3,VLOOKUP(A3627&amp;D3627,[1]ratio_condo_family!$A:$F,6,FALSE),0)</f>
        <v>0</v>
      </c>
      <c r="I3627">
        <f>VLOOKUP(A3627&amp;3,[1]ratio_condo_family!$A:$F,6,FALSE)</f>
        <v>1.3385777198549491</v>
      </c>
      <c r="J3627">
        <f>VLOOKUP(A3627,[1]ratio_family_bedrooms!$A:$K,9,FALSE)</f>
        <v>1.0588235294117647</v>
      </c>
      <c r="K3627">
        <f>VLOOKUP(A3627,[1]ratio_family_bedrooms!$A:$K,10,FALSE)</f>
        <v>1.2222222222222221</v>
      </c>
      <c r="L3627">
        <f>VLOOKUP(A3627,[1]ratio_family_bedrooms!$A:$K,11,FALSE)</f>
        <v>1.5</v>
      </c>
      <c r="M3627">
        <f t="shared" si="56"/>
        <v>2751.722092692406</v>
      </c>
    </row>
    <row r="3628" spans="1:13" x14ac:dyDescent="0.2">
      <c r="A3628">
        <v>2011</v>
      </c>
      <c r="B3628">
        <v>10</v>
      </c>
      <c r="C3628" t="s">
        <v>59</v>
      </c>
      <c r="D3628">
        <v>6</v>
      </c>
      <c r="E3628" t="s">
        <v>43</v>
      </c>
      <c r="F3628" t="e">
        <f>VLOOKUP(A3628&amp;B3628&amp;C3628&amp;D3628&amp;E3628,average_median_rates_2_aptFINAL!A:P,16,FALSE)</f>
        <v>#N/A</v>
      </c>
      <c r="G3628">
        <f>VLOOKUP(A3628&amp;B3628&amp;C3628&amp;3&amp;E3628,average_median_rates_2_aptFINAL!A:P,16,FALSE)</f>
        <v>1463</v>
      </c>
      <c r="H3628">
        <f>IF(D3628&lt;=3,VLOOKUP(A3628&amp;D3628,[1]ratio_condo_family!$A:$F,6,FALSE),0)</f>
        <v>0</v>
      </c>
      <c r="I3628">
        <f>VLOOKUP(A3628&amp;3,[1]ratio_condo_family!$A:$F,6,FALSE)</f>
        <v>1.3385777198549491</v>
      </c>
      <c r="J3628">
        <f>VLOOKUP(A3628,[1]ratio_family_bedrooms!$A:$K,9,FALSE)</f>
        <v>1.0588235294117647</v>
      </c>
      <c r="K3628">
        <f>VLOOKUP(A3628,[1]ratio_family_bedrooms!$A:$K,10,FALSE)</f>
        <v>1.2222222222222221</v>
      </c>
      <c r="L3628">
        <f>VLOOKUP(A3628,[1]ratio_family_bedrooms!$A:$K,11,FALSE)</f>
        <v>1.5</v>
      </c>
      <c r="M3628">
        <f t="shared" si="56"/>
        <v>3801.4819845221814</v>
      </c>
    </row>
    <row r="3629" spans="1:13" x14ac:dyDescent="0.2">
      <c r="A3629">
        <v>2011</v>
      </c>
      <c r="B3629">
        <v>10</v>
      </c>
      <c r="C3629" t="s">
        <v>59</v>
      </c>
      <c r="D3629">
        <v>6</v>
      </c>
      <c r="E3629" t="s">
        <v>60</v>
      </c>
      <c r="F3629" t="e">
        <f>VLOOKUP(A3629&amp;B3629&amp;C3629&amp;D3629&amp;E3629,average_median_rates_2_aptFINAL!A:P,16,FALSE)</f>
        <v>#N/A</v>
      </c>
      <c r="G3629">
        <f>VLOOKUP(A3629&amp;B3629&amp;C3629&amp;3&amp;E3629,average_median_rates_2_aptFINAL!A:P,16,FALSE)</f>
        <v>1343</v>
      </c>
      <c r="H3629">
        <f>IF(D3629&lt;=3,VLOOKUP(A3629&amp;D3629,[1]ratio_condo_family!$A:$F,6,FALSE),0)</f>
        <v>0</v>
      </c>
      <c r="I3629">
        <f>VLOOKUP(A3629&amp;3,[1]ratio_condo_family!$A:$F,6,FALSE)</f>
        <v>1.3385777198549491</v>
      </c>
      <c r="J3629">
        <f>VLOOKUP(A3629,[1]ratio_family_bedrooms!$A:$K,9,FALSE)</f>
        <v>1.0588235294117647</v>
      </c>
      <c r="K3629">
        <f>VLOOKUP(A3629,[1]ratio_family_bedrooms!$A:$K,10,FALSE)</f>
        <v>1.2222222222222221</v>
      </c>
      <c r="L3629">
        <f>VLOOKUP(A3629,[1]ratio_family_bedrooms!$A:$K,11,FALSE)</f>
        <v>1.5</v>
      </c>
      <c r="M3629">
        <f t="shared" si="56"/>
        <v>3489.6721156618514</v>
      </c>
    </row>
    <row r="3630" spans="1:13" x14ac:dyDescent="0.2">
      <c r="A3630">
        <v>2011</v>
      </c>
      <c r="B3630">
        <v>10</v>
      </c>
      <c r="C3630" t="s">
        <v>61</v>
      </c>
      <c r="D3630">
        <v>4</v>
      </c>
      <c r="E3630" t="s">
        <v>16</v>
      </c>
      <c r="F3630" t="e">
        <f>VLOOKUP(A3630&amp;B3630&amp;C3630&amp;D3630&amp;E3630,average_median_rates_2_aptFINAL!A:P,16,FALSE)</f>
        <v>#N/A</v>
      </c>
      <c r="G3630">
        <f>VLOOKUP(A3630&amp;B3630&amp;C3630&amp;3&amp;E3630,average_median_rates_2_aptFINAL!A:P,16,FALSE)</f>
        <v>2400</v>
      </c>
      <c r="H3630">
        <f>IF(D3630&lt;=3,VLOOKUP(A3630&amp;D3630,[1]ratio_condo_family!$A:$F,6,FALSE),0)</f>
        <v>0</v>
      </c>
      <c r="I3630">
        <f>VLOOKUP(A3630&amp;3,[1]ratio_condo_family!$A:$F,6,FALSE)</f>
        <v>1.3385777198549491</v>
      </c>
      <c r="J3630">
        <f>VLOOKUP(A3630,[1]ratio_family_bedrooms!$A:$K,9,FALSE)</f>
        <v>1.0588235294117647</v>
      </c>
      <c r="K3630">
        <f>VLOOKUP(A3630,[1]ratio_family_bedrooms!$A:$K,10,FALSE)</f>
        <v>1.2222222222222221</v>
      </c>
      <c r="L3630">
        <f>VLOOKUP(A3630,[1]ratio_family_bedrooms!$A:$K,11,FALSE)</f>
        <v>1.5</v>
      </c>
      <c r="M3630">
        <f t="shared" si="56"/>
        <v>3401.5622057490473</v>
      </c>
    </row>
    <row r="3631" spans="1:13" x14ac:dyDescent="0.2">
      <c r="A3631">
        <v>2011</v>
      </c>
      <c r="B3631">
        <v>10</v>
      </c>
      <c r="C3631" t="s">
        <v>61</v>
      </c>
      <c r="D3631">
        <v>4</v>
      </c>
      <c r="E3631" t="s">
        <v>17</v>
      </c>
      <c r="F3631" t="e">
        <f>VLOOKUP(A3631&amp;B3631&amp;C3631&amp;D3631&amp;E3631,average_median_rates_2_aptFINAL!A:P,16,FALSE)</f>
        <v>#N/A</v>
      </c>
      <c r="G3631">
        <f>VLOOKUP(A3631&amp;B3631&amp;C3631&amp;3&amp;E3631,average_median_rates_2_aptFINAL!A:P,16,FALSE)</f>
        <v>2400</v>
      </c>
      <c r="H3631">
        <f>IF(D3631&lt;=3,VLOOKUP(A3631&amp;D3631,[1]ratio_condo_family!$A:$F,6,FALSE),0)</f>
        <v>0</v>
      </c>
      <c r="I3631">
        <f>VLOOKUP(A3631&amp;3,[1]ratio_condo_family!$A:$F,6,FALSE)</f>
        <v>1.3385777198549491</v>
      </c>
      <c r="J3631">
        <f>VLOOKUP(A3631,[1]ratio_family_bedrooms!$A:$K,9,FALSE)</f>
        <v>1.0588235294117647</v>
      </c>
      <c r="K3631">
        <f>VLOOKUP(A3631,[1]ratio_family_bedrooms!$A:$K,10,FALSE)</f>
        <v>1.2222222222222221</v>
      </c>
      <c r="L3631">
        <f>VLOOKUP(A3631,[1]ratio_family_bedrooms!$A:$K,11,FALSE)</f>
        <v>1.5</v>
      </c>
      <c r="M3631">
        <f t="shared" si="56"/>
        <v>3401.5622057490473</v>
      </c>
    </row>
    <row r="3632" spans="1:13" x14ac:dyDescent="0.2">
      <c r="A3632">
        <v>2011</v>
      </c>
      <c r="B3632">
        <v>10</v>
      </c>
      <c r="C3632" t="s">
        <v>61</v>
      </c>
      <c r="D3632">
        <v>4</v>
      </c>
      <c r="E3632" t="s">
        <v>19</v>
      </c>
      <c r="F3632" t="e">
        <f>VLOOKUP(A3632&amp;B3632&amp;C3632&amp;D3632&amp;E3632,average_median_rates_2_aptFINAL!A:P,16,FALSE)</f>
        <v>#N/A</v>
      </c>
      <c r="G3632">
        <f>VLOOKUP(A3632&amp;B3632&amp;C3632&amp;3&amp;E3632,average_median_rates_2_aptFINAL!A:P,16,FALSE)</f>
        <v>1700</v>
      </c>
      <c r="H3632">
        <f>IF(D3632&lt;=3,VLOOKUP(A3632&amp;D3632,[1]ratio_condo_family!$A:$F,6,FALSE),0)</f>
        <v>0</v>
      </c>
      <c r="I3632">
        <f>VLOOKUP(A3632&amp;3,[1]ratio_condo_family!$A:$F,6,FALSE)</f>
        <v>1.3385777198549491</v>
      </c>
      <c r="J3632">
        <f>VLOOKUP(A3632,[1]ratio_family_bedrooms!$A:$K,9,FALSE)</f>
        <v>1.0588235294117647</v>
      </c>
      <c r="K3632">
        <f>VLOOKUP(A3632,[1]ratio_family_bedrooms!$A:$K,10,FALSE)</f>
        <v>1.2222222222222221</v>
      </c>
      <c r="L3632">
        <f>VLOOKUP(A3632,[1]ratio_family_bedrooms!$A:$K,11,FALSE)</f>
        <v>1.5</v>
      </c>
      <c r="M3632">
        <f t="shared" si="56"/>
        <v>2409.439895738908</v>
      </c>
    </row>
    <row r="3633" spans="1:13" x14ac:dyDescent="0.2">
      <c r="A3633">
        <v>2011</v>
      </c>
      <c r="B3633">
        <v>10</v>
      </c>
      <c r="C3633" t="s">
        <v>61</v>
      </c>
      <c r="D3633">
        <v>4</v>
      </c>
      <c r="E3633" t="s">
        <v>20</v>
      </c>
      <c r="F3633" t="e">
        <f>VLOOKUP(A3633&amp;B3633&amp;C3633&amp;D3633&amp;E3633,average_median_rates_2_aptFINAL!A:P,16,FALSE)</f>
        <v>#N/A</v>
      </c>
      <c r="G3633">
        <f>VLOOKUP(A3633&amp;B3633&amp;C3633&amp;3&amp;E3633,average_median_rates_2_aptFINAL!A:P,16,FALSE)</f>
        <v>2363.171791924125</v>
      </c>
      <c r="H3633">
        <f>IF(D3633&lt;=3,VLOOKUP(A3633&amp;D3633,[1]ratio_condo_family!$A:$F,6,FALSE),0)</f>
        <v>0</v>
      </c>
      <c r="I3633">
        <f>VLOOKUP(A3633&amp;3,[1]ratio_condo_family!$A:$F,6,FALSE)</f>
        <v>1.3385777198549491</v>
      </c>
      <c r="J3633">
        <f>VLOOKUP(A3633,[1]ratio_family_bedrooms!$A:$K,9,FALSE)</f>
        <v>1.0588235294117647</v>
      </c>
      <c r="K3633">
        <f>VLOOKUP(A3633,[1]ratio_family_bedrooms!$A:$K,10,FALSE)</f>
        <v>1.2222222222222221</v>
      </c>
      <c r="L3633">
        <f>VLOOKUP(A3633,[1]ratio_family_bedrooms!$A:$K,11,FALSE)</f>
        <v>1.5</v>
      </c>
      <c r="M3633">
        <f t="shared" si="56"/>
        <v>3349.3649387922314</v>
      </c>
    </row>
    <row r="3634" spans="1:13" x14ac:dyDescent="0.2">
      <c r="A3634">
        <v>2011</v>
      </c>
      <c r="B3634">
        <v>10</v>
      </c>
      <c r="C3634" t="s">
        <v>61</v>
      </c>
      <c r="D3634">
        <v>4</v>
      </c>
      <c r="E3634" t="s">
        <v>21</v>
      </c>
      <c r="F3634" t="e">
        <f>VLOOKUP(A3634&amp;B3634&amp;C3634&amp;D3634&amp;E3634,average_median_rates_2_aptFINAL!A:P,16,FALSE)</f>
        <v>#N/A</v>
      </c>
      <c r="G3634">
        <f>VLOOKUP(A3634&amp;B3634&amp;C3634&amp;3&amp;E3634,average_median_rates_2_aptFINAL!A:P,16,FALSE)</f>
        <v>2300</v>
      </c>
      <c r="H3634">
        <f>IF(D3634&lt;=3,VLOOKUP(A3634&amp;D3634,[1]ratio_condo_family!$A:$F,6,FALSE),0)</f>
        <v>0</v>
      </c>
      <c r="I3634">
        <f>VLOOKUP(A3634&amp;3,[1]ratio_condo_family!$A:$F,6,FALSE)</f>
        <v>1.3385777198549491</v>
      </c>
      <c r="J3634">
        <f>VLOOKUP(A3634,[1]ratio_family_bedrooms!$A:$K,9,FALSE)</f>
        <v>1.0588235294117647</v>
      </c>
      <c r="K3634">
        <f>VLOOKUP(A3634,[1]ratio_family_bedrooms!$A:$K,10,FALSE)</f>
        <v>1.2222222222222221</v>
      </c>
      <c r="L3634">
        <f>VLOOKUP(A3634,[1]ratio_family_bedrooms!$A:$K,11,FALSE)</f>
        <v>1.5</v>
      </c>
      <c r="M3634">
        <f t="shared" si="56"/>
        <v>3259.8304471761699</v>
      </c>
    </row>
    <row r="3635" spans="1:13" x14ac:dyDescent="0.2">
      <c r="A3635">
        <v>2011</v>
      </c>
      <c r="B3635">
        <v>10</v>
      </c>
      <c r="C3635" t="s">
        <v>61</v>
      </c>
      <c r="D3635">
        <v>4</v>
      </c>
      <c r="E3635" t="s">
        <v>23</v>
      </c>
      <c r="F3635" t="e">
        <f>VLOOKUP(A3635&amp;B3635&amp;C3635&amp;D3635&amp;E3635,average_median_rates_2_aptFINAL!A:P,16,FALSE)</f>
        <v>#N/A</v>
      </c>
      <c r="G3635">
        <f>VLOOKUP(A3635&amp;B3635&amp;C3635&amp;3&amp;E3635,average_median_rates_2_aptFINAL!A:P,16,FALSE)</f>
        <v>1170</v>
      </c>
      <c r="H3635">
        <f>IF(D3635&lt;=3,VLOOKUP(A3635&amp;D3635,[1]ratio_condo_family!$A:$F,6,FALSE),0)</f>
        <v>0</v>
      </c>
      <c r="I3635">
        <f>VLOOKUP(A3635&amp;3,[1]ratio_condo_family!$A:$F,6,FALSE)</f>
        <v>1.3385777198549491</v>
      </c>
      <c r="J3635">
        <f>VLOOKUP(A3635,[1]ratio_family_bedrooms!$A:$K,9,FALSE)</f>
        <v>1.0588235294117647</v>
      </c>
      <c r="K3635">
        <f>VLOOKUP(A3635,[1]ratio_family_bedrooms!$A:$K,10,FALSE)</f>
        <v>1.2222222222222221</v>
      </c>
      <c r="L3635">
        <f>VLOOKUP(A3635,[1]ratio_family_bedrooms!$A:$K,11,FALSE)</f>
        <v>1.5</v>
      </c>
      <c r="M3635">
        <f t="shared" si="56"/>
        <v>1658.2615753026607</v>
      </c>
    </row>
    <row r="3636" spans="1:13" x14ac:dyDescent="0.2">
      <c r="A3636">
        <v>2011</v>
      </c>
      <c r="B3636">
        <v>10</v>
      </c>
      <c r="C3636" t="s">
        <v>61</v>
      </c>
      <c r="D3636">
        <v>4</v>
      </c>
      <c r="E3636" t="s">
        <v>24</v>
      </c>
      <c r="F3636" t="e">
        <f>VLOOKUP(A3636&amp;B3636&amp;C3636&amp;D3636&amp;E3636,average_median_rates_2_aptFINAL!A:P,16,FALSE)</f>
        <v>#N/A</v>
      </c>
      <c r="G3636">
        <f>VLOOKUP(A3636&amp;B3636&amp;C3636&amp;3&amp;E3636,average_median_rates_2_aptFINAL!A:P,16,FALSE)</f>
        <v>1243.2192125305362</v>
      </c>
      <c r="H3636">
        <f>IF(D3636&lt;=3,VLOOKUP(A3636&amp;D3636,[1]ratio_condo_family!$A:$F,6,FALSE),0)</f>
        <v>0</v>
      </c>
      <c r="I3636">
        <f>VLOOKUP(A3636&amp;3,[1]ratio_condo_family!$A:$F,6,FALSE)</f>
        <v>1.3385777198549491</v>
      </c>
      <c r="J3636">
        <f>VLOOKUP(A3636,[1]ratio_family_bedrooms!$A:$K,9,FALSE)</f>
        <v>1.0588235294117647</v>
      </c>
      <c r="K3636">
        <f>VLOOKUP(A3636,[1]ratio_family_bedrooms!$A:$K,10,FALSE)</f>
        <v>1.2222222222222221</v>
      </c>
      <c r="L3636">
        <f>VLOOKUP(A3636,[1]ratio_family_bedrooms!$A:$K,11,FALSE)</f>
        <v>1.5</v>
      </c>
      <c r="M3636">
        <f t="shared" si="56"/>
        <v>1762.0364528354016</v>
      </c>
    </row>
    <row r="3637" spans="1:13" x14ac:dyDescent="0.2">
      <c r="A3637">
        <v>2011</v>
      </c>
      <c r="B3637">
        <v>10</v>
      </c>
      <c r="C3637" t="s">
        <v>61</v>
      </c>
      <c r="D3637">
        <v>4</v>
      </c>
      <c r="E3637" t="s">
        <v>25</v>
      </c>
      <c r="F3637" t="e">
        <f>VLOOKUP(A3637&amp;B3637&amp;C3637&amp;D3637&amp;E3637,average_median_rates_2_aptFINAL!A:P,16,FALSE)</f>
        <v>#N/A</v>
      </c>
      <c r="G3637">
        <f>VLOOKUP(A3637&amp;B3637&amp;C3637&amp;3&amp;E3637,average_median_rates_2_aptFINAL!A:P,16,FALSE)</f>
        <v>1180</v>
      </c>
      <c r="H3637">
        <f>IF(D3637&lt;=3,VLOOKUP(A3637&amp;D3637,[1]ratio_condo_family!$A:$F,6,FALSE),0)</f>
        <v>0</v>
      </c>
      <c r="I3637">
        <f>VLOOKUP(A3637&amp;3,[1]ratio_condo_family!$A:$F,6,FALSE)</f>
        <v>1.3385777198549491</v>
      </c>
      <c r="J3637">
        <f>VLOOKUP(A3637,[1]ratio_family_bedrooms!$A:$K,9,FALSE)</f>
        <v>1.0588235294117647</v>
      </c>
      <c r="K3637">
        <f>VLOOKUP(A3637,[1]ratio_family_bedrooms!$A:$K,10,FALSE)</f>
        <v>1.2222222222222221</v>
      </c>
      <c r="L3637">
        <f>VLOOKUP(A3637,[1]ratio_family_bedrooms!$A:$K,11,FALSE)</f>
        <v>1.5</v>
      </c>
      <c r="M3637">
        <f t="shared" si="56"/>
        <v>1672.4347511599483</v>
      </c>
    </row>
    <row r="3638" spans="1:13" x14ac:dyDescent="0.2">
      <c r="A3638">
        <v>2011</v>
      </c>
      <c r="B3638">
        <v>10</v>
      </c>
      <c r="C3638" t="s">
        <v>61</v>
      </c>
      <c r="D3638">
        <v>4</v>
      </c>
      <c r="E3638" t="s">
        <v>26</v>
      </c>
      <c r="F3638" t="e">
        <f>VLOOKUP(A3638&amp;B3638&amp;C3638&amp;D3638&amp;E3638,average_median_rates_2_aptFINAL!A:P,16,FALSE)</f>
        <v>#N/A</v>
      </c>
      <c r="G3638">
        <f>VLOOKUP(A3638&amp;B3638&amp;C3638&amp;3&amp;E3638,average_median_rates_2_aptFINAL!A:P,16,FALSE)</f>
        <v>1106</v>
      </c>
      <c r="H3638">
        <f>IF(D3638&lt;=3,VLOOKUP(A3638&amp;D3638,[1]ratio_condo_family!$A:$F,6,FALSE),0)</f>
        <v>0</v>
      </c>
      <c r="I3638">
        <f>VLOOKUP(A3638&amp;3,[1]ratio_condo_family!$A:$F,6,FALSE)</f>
        <v>1.3385777198549491</v>
      </c>
      <c r="J3638">
        <f>VLOOKUP(A3638,[1]ratio_family_bedrooms!$A:$K,9,FALSE)</f>
        <v>1.0588235294117647</v>
      </c>
      <c r="K3638">
        <f>VLOOKUP(A3638,[1]ratio_family_bedrooms!$A:$K,10,FALSE)</f>
        <v>1.2222222222222221</v>
      </c>
      <c r="L3638">
        <f>VLOOKUP(A3638,[1]ratio_family_bedrooms!$A:$K,11,FALSE)</f>
        <v>1.5</v>
      </c>
      <c r="M3638">
        <f t="shared" si="56"/>
        <v>1567.5532498160194</v>
      </c>
    </row>
    <row r="3639" spans="1:13" x14ac:dyDescent="0.2">
      <c r="A3639">
        <v>2011</v>
      </c>
      <c r="B3639">
        <v>10</v>
      </c>
      <c r="C3639" t="s">
        <v>61</v>
      </c>
      <c r="D3639">
        <v>4</v>
      </c>
      <c r="E3639" t="s">
        <v>27</v>
      </c>
      <c r="F3639" t="e">
        <f>VLOOKUP(A3639&amp;B3639&amp;C3639&amp;D3639&amp;E3639,average_median_rates_2_aptFINAL!A:P,16,FALSE)</f>
        <v>#N/A</v>
      </c>
      <c r="G3639">
        <f>VLOOKUP(A3639&amp;B3639&amp;C3639&amp;3&amp;E3639,average_median_rates_2_aptFINAL!A:P,16,FALSE)</f>
        <v>2150</v>
      </c>
      <c r="H3639">
        <f>IF(D3639&lt;=3,VLOOKUP(A3639&amp;D3639,[1]ratio_condo_family!$A:$F,6,FALSE),0)</f>
        <v>0</v>
      </c>
      <c r="I3639">
        <f>VLOOKUP(A3639&amp;3,[1]ratio_condo_family!$A:$F,6,FALSE)</f>
        <v>1.3385777198549491</v>
      </c>
      <c r="J3639">
        <f>VLOOKUP(A3639,[1]ratio_family_bedrooms!$A:$K,9,FALSE)</f>
        <v>1.0588235294117647</v>
      </c>
      <c r="K3639">
        <f>VLOOKUP(A3639,[1]ratio_family_bedrooms!$A:$K,10,FALSE)</f>
        <v>1.2222222222222221</v>
      </c>
      <c r="L3639">
        <f>VLOOKUP(A3639,[1]ratio_family_bedrooms!$A:$K,11,FALSE)</f>
        <v>1.5</v>
      </c>
      <c r="M3639">
        <f t="shared" si="56"/>
        <v>3047.2328093168549</v>
      </c>
    </row>
    <row r="3640" spans="1:13" x14ac:dyDescent="0.2">
      <c r="A3640">
        <v>2011</v>
      </c>
      <c r="B3640">
        <v>10</v>
      </c>
      <c r="C3640" t="s">
        <v>61</v>
      </c>
      <c r="D3640">
        <v>4</v>
      </c>
      <c r="E3640" t="s">
        <v>28</v>
      </c>
      <c r="F3640" t="e">
        <f>VLOOKUP(A3640&amp;B3640&amp;C3640&amp;D3640&amp;E3640,average_median_rates_2_aptFINAL!A:P,16,FALSE)</f>
        <v>#N/A</v>
      </c>
      <c r="G3640">
        <f>VLOOKUP(A3640&amp;B3640&amp;C3640&amp;3&amp;E3640,average_median_rates_2_aptFINAL!A:P,16,FALSE)</f>
        <v>1300</v>
      </c>
      <c r="H3640">
        <f>IF(D3640&lt;=3,VLOOKUP(A3640&amp;D3640,[1]ratio_condo_family!$A:$F,6,FALSE),0)</f>
        <v>0</v>
      </c>
      <c r="I3640">
        <f>VLOOKUP(A3640&amp;3,[1]ratio_condo_family!$A:$F,6,FALSE)</f>
        <v>1.3385777198549491</v>
      </c>
      <c r="J3640">
        <f>VLOOKUP(A3640,[1]ratio_family_bedrooms!$A:$K,9,FALSE)</f>
        <v>1.0588235294117647</v>
      </c>
      <c r="K3640">
        <f>VLOOKUP(A3640,[1]ratio_family_bedrooms!$A:$K,10,FALSE)</f>
        <v>1.2222222222222221</v>
      </c>
      <c r="L3640">
        <f>VLOOKUP(A3640,[1]ratio_family_bedrooms!$A:$K,11,FALSE)</f>
        <v>1.5</v>
      </c>
      <c r="M3640">
        <f t="shared" si="56"/>
        <v>1842.5128614474004</v>
      </c>
    </row>
    <row r="3641" spans="1:13" x14ac:dyDescent="0.2">
      <c r="A3641">
        <v>2011</v>
      </c>
      <c r="B3641">
        <v>10</v>
      </c>
      <c r="C3641" t="s">
        <v>61</v>
      </c>
      <c r="D3641">
        <v>4</v>
      </c>
      <c r="E3641" t="s">
        <v>29</v>
      </c>
      <c r="F3641" t="e">
        <f>VLOOKUP(A3641&amp;B3641&amp;C3641&amp;D3641&amp;E3641,average_median_rates_2_aptFINAL!A:P,16,FALSE)</f>
        <v>#N/A</v>
      </c>
      <c r="G3641">
        <f>VLOOKUP(A3641&amp;B3641&amp;C3641&amp;3&amp;E3641,average_median_rates_2_aptFINAL!A:P,16,FALSE)</f>
        <v>1050</v>
      </c>
      <c r="H3641">
        <f>IF(D3641&lt;=3,VLOOKUP(A3641&amp;D3641,[1]ratio_condo_family!$A:$F,6,FALSE),0)</f>
        <v>0</v>
      </c>
      <c r="I3641">
        <f>VLOOKUP(A3641&amp;3,[1]ratio_condo_family!$A:$F,6,FALSE)</f>
        <v>1.3385777198549491</v>
      </c>
      <c r="J3641">
        <f>VLOOKUP(A3641,[1]ratio_family_bedrooms!$A:$K,9,FALSE)</f>
        <v>1.0588235294117647</v>
      </c>
      <c r="K3641">
        <f>VLOOKUP(A3641,[1]ratio_family_bedrooms!$A:$K,10,FALSE)</f>
        <v>1.2222222222222221</v>
      </c>
      <c r="L3641">
        <f>VLOOKUP(A3641,[1]ratio_family_bedrooms!$A:$K,11,FALSE)</f>
        <v>1.5</v>
      </c>
      <c r="M3641">
        <f t="shared" si="56"/>
        <v>1488.1834650152082</v>
      </c>
    </row>
    <row r="3642" spans="1:13" x14ac:dyDescent="0.2">
      <c r="A3642">
        <v>2011</v>
      </c>
      <c r="B3642">
        <v>10</v>
      </c>
      <c r="C3642" t="s">
        <v>61</v>
      </c>
      <c r="D3642">
        <v>4</v>
      </c>
      <c r="E3642" t="s">
        <v>31</v>
      </c>
      <c r="F3642" t="e">
        <f>VLOOKUP(A3642&amp;B3642&amp;C3642&amp;D3642&amp;E3642,average_median_rates_2_aptFINAL!A:P,16,FALSE)</f>
        <v>#N/A</v>
      </c>
      <c r="G3642">
        <f>VLOOKUP(A3642&amp;B3642&amp;C3642&amp;3&amp;E3642,average_median_rates_2_aptFINAL!A:P,16,FALSE)</f>
        <v>1275</v>
      </c>
      <c r="H3642">
        <f>IF(D3642&lt;=3,VLOOKUP(A3642&amp;D3642,[1]ratio_condo_family!$A:$F,6,FALSE),0)</f>
        <v>0</v>
      </c>
      <c r="I3642">
        <f>VLOOKUP(A3642&amp;3,[1]ratio_condo_family!$A:$F,6,FALSE)</f>
        <v>1.3385777198549491</v>
      </c>
      <c r="J3642">
        <f>VLOOKUP(A3642,[1]ratio_family_bedrooms!$A:$K,9,FALSE)</f>
        <v>1.0588235294117647</v>
      </c>
      <c r="K3642">
        <f>VLOOKUP(A3642,[1]ratio_family_bedrooms!$A:$K,10,FALSE)</f>
        <v>1.2222222222222221</v>
      </c>
      <c r="L3642">
        <f>VLOOKUP(A3642,[1]ratio_family_bedrooms!$A:$K,11,FALSE)</f>
        <v>1.5</v>
      </c>
      <c r="M3642">
        <f t="shared" si="56"/>
        <v>1807.0799218041814</v>
      </c>
    </row>
    <row r="3643" spans="1:13" x14ac:dyDescent="0.2">
      <c r="A3643">
        <v>2011</v>
      </c>
      <c r="B3643">
        <v>10</v>
      </c>
      <c r="C3643" t="s">
        <v>61</v>
      </c>
      <c r="D3643">
        <v>4</v>
      </c>
      <c r="E3643" t="s">
        <v>32</v>
      </c>
      <c r="F3643" t="e">
        <f>VLOOKUP(A3643&amp;B3643&amp;C3643&amp;D3643&amp;E3643,average_median_rates_2_aptFINAL!A:P,16,FALSE)</f>
        <v>#N/A</v>
      </c>
      <c r="G3643">
        <f>VLOOKUP(A3643&amp;B3643&amp;C3643&amp;3&amp;E3643,average_median_rates_2_aptFINAL!A:P,16,FALSE)</f>
        <v>1350</v>
      </c>
      <c r="H3643">
        <f>IF(D3643&lt;=3,VLOOKUP(A3643&amp;D3643,[1]ratio_condo_family!$A:$F,6,FALSE),0)</f>
        <v>0</v>
      </c>
      <c r="I3643">
        <f>VLOOKUP(A3643&amp;3,[1]ratio_condo_family!$A:$F,6,FALSE)</f>
        <v>1.3385777198549491</v>
      </c>
      <c r="J3643">
        <f>VLOOKUP(A3643,[1]ratio_family_bedrooms!$A:$K,9,FALSE)</f>
        <v>1.0588235294117647</v>
      </c>
      <c r="K3643">
        <f>VLOOKUP(A3643,[1]ratio_family_bedrooms!$A:$K,10,FALSE)</f>
        <v>1.2222222222222221</v>
      </c>
      <c r="L3643">
        <f>VLOOKUP(A3643,[1]ratio_family_bedrooms!$A:$K,11,FALSE)</f>
        <v>1.5</v>
      </c>
      <c r="M3643">
        <f t="shared" si="56"/>
        <v>1913.3787407338391</v>
      </c>
    </row>
    <row r="3644" spans="1:13" x14ac:dyDescent="0.2">
      <c r="A3644">
        <v>2011</v>
      </c>
      <c r="B3644">
        <v>10</v>
      </c>
      <c r="C3644" t="s">
        <v>61</v>
      </c>
      <c r="D3644">
        <v>4</v>
      </c>
      <c r="E3644" t="s">
        <v>33</v>
      </c>
      <c r="F3644" t="e">
        <f>VLOOKUP(A3644&amp;B3644&amp;C3644&amp;D3644&amp;E3644,average_median_rates_2_aptFINAL!A:P,16,FALSE)</f>
        <v>#N/A</v>
      </c>
      <c r="G3644">
        <f>VLOOKUP(A3644&amp;B3644&amp;C3644&amp;3&amp;E3644,average_median_rates_2_aptFINAL!A:P,16,FALSE)</f>
        <v>2046.5853570915374</v>
      </c>
      <c r="H3644">
        <f>IF(D3644&lt;=3,VLOOKUP(A3644&amp;D3644,[1]ratio_condo_family!$A:$F,6,FALSE),0)</f>
        <v>0</v>
      </c>
      <c r="I3644">
        <f>VLOOKUP(A3644&amp;3,[1]ratio_condo_family!$A:$F,6,FALSE)</f>
        <v>1.3385777198549491</v>
      </c>
      <c r="J3644">
        <f>VLOOKUP(A3644,[1]ratio_family_bedrooms!$A:$K,9,FALSE)</f>
        <v>1.0588235294117647</v>
      </c>
      <c r="K3644">
        <f>VLOOKUP(A3644,[1]ratio_family_bedrooms!$A:$K,10,FALSE)</f>
        <v>1.2222222222222221</v>
      </c>
      <c r="L3644">
        <f>VLOOKUP(A3644,[1]ratio_family_bedrooms!$A:$K,11,FALSE)</f>
        <v>1.5</v>
      </c>
      <c r="M3644">
        <f t="shared" si="56"/>
        <v>2900.6614173008297</v>
      </c>
    </row>
    <row r="3645" spans="1:13" x14ac:dyDescent="0.2">
      <c r="A3645">
        <v>2011</v>
      </c>
      <c r="B3645">
        <v>10</v>
      </c>
      <c r="C3645" t="s">
        <v>61</v>
      </c>
      <c r="D3645">
        <v>4</v>
      </c>
      <c r="E3645" t="s">
        <v>34</v>
      </c>
      <c r="F3645" t="e">
        <f>VLOOKUP(A3645&amp;B3645&amp;C3645&amp;D3645&amp;E3645,average_median_rates_2_aptFINAL!A:P,16,FALSE)</f>
        <v>#N/A</v>
      </c>
      <c r="G3645">
        <f>VLOOKUP(A3645&amp;B3645&amp;C3645&amp;3&amp;E3645,average_median_rates_2_aptFINAL!A:P,16,FALSE)</f>
        <v>1450</v>
      </c>
      <c r="H3645">
        <f>IF(D3645&lt;=3,VLOOKUP(A3645&amp;D3645,[1]ratio_condo_family!$A:$F,6,FALSE),0)</f>
        <v>0</v>
      </c>
      <c r="I3645">
        <f>VLOOKUP(A3645&amp;3,[1]ratio_condo_family!$A:$F,6,FALSE)</f>
        <v>1.3385777198549491</v>
      </c>
      <c r="J3645">
        <f>VLOOKUP(A3645,[1]ratio_family_bedrooms!$A:$K,9,FALSE)</f>
        <v>1.0588235294117647</v>
      </c>
      <c r="K3645">
        <f>VLOOKUP(A3645,[1]ratio_family_bedrooms!$A:$K,10,FALSE)</f>
        <v>1.2222222222222221</v>
      </c>
      <c r="L3645">
        <f>VLOOKUP(A3645,[1]ratio_family_bedrooms!$A:$K,11,FALSE)</f>
        <v>1.5</v>
      </c>
      <c r="M3645">
        <f t="shared" si="56"/>
        <v>2055.1104993067161</v>
      </c>
    </row>
    <row r="3646" spans="1:13" x14ac:dyDescent="0.2">
      <c r="A3646">
        <v>2011</v>
      </c>
      <c r="B3646">
        <v>10</v>
      </c>
      <c r="C3646" t="s">
        <v>61</v>
      </c>
      <c r="D3646">
        <v>4</v>
      </c>
      <c r="E3646" t="s">
        <v>35</v>
      </c>
      <c r="F3646" t="e">
        <f>VLOOKUP(A3646&amp;B3646&amp;C3646&amp;D3646&amp;E3646,average_median_rates_2_aptFINAL!A:P,16,FALSE)</f>
        <v>#N/A</v>
      </c>
      <c r="G3646">
        <f>VLOOKUP(A3646&amp;B3646&amp;C3646&amp;3&amp;E3646,average_median_rates_2_aptFINAL!A:P,16,FALSE)</f>
        <v>2700</v>
      </c>
      <c r="H3646">
        <f>IF(D3646&lt;=3,VLOOKUP(A3646&amp;D3646,[1]ratio_condo_family!$A:$F,6,FALSE),0)</f>
        <v>0</v>
      </c>
      <c r="I3646">
        <f>VLOOKUP(A3646&amp;3,[1]ratio_condo_family!$A:$F,6,FALSE)</f>
        <v>1.3385777198549491</v>
      </c>
      <c r="J3646">
        <f>VLOOKUP(A3646,[1]ratio_family_bedrooms!$A:$K,9,FALSE)</f>
        <v>1.0588235294117647</v>
      </c>
      <c r="K3646">
        <f>VLOOKUP(A3646,[1]ratio_family_bedrooms!$A:$K,10,FALSE)</f>
        <v>1.2222222222222221</v>
      </c>
      <c r="L3646">
        <f>VLOOKUP(A3646,[1]ratio_family_bedrooms!$A:$K,11,FALSE)</f>
        <v>1.5</v>
      </c>
      <c r="M3646">
        <f t="shared" si="56"/>
        <v>3826.7574814676782</v>
      </c>
    </row>
    <row r="3647" spans="1:13" x14ac:dyDescent="0.2">
      <c r="A3647">
        <v>2011</v>
      </c>
      <c r="B3647">
        <v>10</v>
      </c>
      <c r="C3647" t="s">
        <v>61</v>
      </c>
      <c r="D3647">
        <v>4</v>
      </c>
      <c r="E3647" t="s">
        <v>36</v>
      </c>
      <c r="F3647" t="e">
        <f>VLOOKUP(A3647&amp;B3647&amp;C3647&amp;D3647&amp;E3647,average_median_rates_2_aptFINAL!A:P,16,FALSE)</f>
        <v>#N/A</v>
      </c>
      <c r="G3647">
        <f>VLOOKUP(A3647&amp;B3647&amp;C3647&amp;3&amp;E3647,average_median_rates_2_aptFINAL!A:P,16,FALSE)</f>
        <v>1317</v>
      </c>
      <c r="H3647">
        <f>IF(D3647&lt;=3,VLOOKUP(A3647&amp;D3647,[1]ratio_condo_family!$A:$F,6,FALSE),0)</f>
        <v>0</v>
      </c>
      <c r="I3647">
        <f>VLOOKUP(A3647&amp;3,[1]ratio_condo_family!$A:$F,6,FALSE)</f>
        <v>1.3385777198549491</v>
      </c>
      <c r="J3647">
        <f>VLOOKUP(A3647,[1]ratio_family_bedrooms!$A:$K,9,FALSE)</f>
        <v>1.0588235294117647</v>
      </c>
      <c r="K3647">
        <f>VLOOKUP(A3647,[1]ratio_family_bedrooms!$A:$K,10,FALSE)</f>
        <v>1.2222222222222221</v>
      </c>
      <c r="L3647">
        <f>VLOOKUP(A3647,[1]ratio_family_bedrooms!$A:$K,11,FALSE)</f>
        <v>1.5</v>
      </c>
      <c r="M3647">
        <f t="shared" si="56"/>
        <v>1866.6072604047897</v>
      </c>
    </row>
    <row r="3648" spans="1:13" x14ac:dyDescent="0.2">
      <c r="A3648">
        <v>2011</v>
      </c>
      <c r="B3648">
        <v>10</v>
      </c>
      <c r="C3648" t="s">
        <v>61</v>
      </c>
      <c r="D3648">
        <v>4</v>
      </c>
      <c r="E3648" t="s">
        <v>37</v>
      </c>
      <c r="F3648" t="e">
        <f>VLOOKUP(A3648&amp;B3648&amp;C3648&amp;D3648&amp;E3648,average_median_rates_2_aptFINAL!A:P,16,FALSE)</f>
        <v>#N/A</v>
      </c>
      <c r="G3648">
        <f>VLOOKUP(A3648&amp;B3648&amp;C3648&amp;3&amp;E3648,average_median_rates_2_aptFINAL!A:P,16,FALSE)</f>
        <v>950</v>
      </c>
      <c r="H3648">
        <f>IF(D3648&lt;=3,VLOOKUP(A3648&amp;D3648,[1]ratio_condo_family!$A:$F,6,FALSE),0)</f>
        <v>0</v>
      </c>
      <c r="I3648">
        <f>VLOOKUP(A3648&amp;3,[1]ratio_condo_family!$A:$F,6,FALSE)</f>
        <v>1.3385777198549491</v>
      </c>
      <c r="J3648">
        <f>VLOOKUP(A3648,[1]ratio_family_bedrooms!$A:$K,9,FALSE)</f>
        <v>1.0588235294117647</v>
      </c>
      <c r="K3648">
        <f>VLOOKUP(A3648,[1]ratio_family_bedrooms!$A:$K,10,FALSE)</f>
        <v>1.2222222222222221</v>
      </c>
      <c r="L3648">
        <f>VLOOKUP(A3648,[1]ratio_family_bedrooms!$A:$K,11,FALSE)</f>
        <v>1.5</v>
      </c>
      <c r="M3648">
        <f t="shared" si="56"/>
        <v>1346.4517064423312</v>
      </c>
    </row>
    <row r="3649" spans="1:13" x14ac:dyDescent="0.2">
      <c r="A3649">
        <v>2011</v>
      </c>
      <c r="B3649">
        <v>10</v>
      </c>
      <c r="C3649" t="s">
        <v>61</v>
      </c>
      <c r="D3649">
        <v>4</v>
      </c>
      <c r="E3649" t="s">
        <v>38</v>
      </c>
      <c r="F3649" t="e">
        <f>VLOOKUP(A3649&amp;B3649&amp;C3649&amp;D3649&amp;E3649,average_median_rates_2_aptFINAL!A:P,16,FALSE)</f>
        <v>#N/A</v>
      </c>
      <c r="G3649">
        <f>VLOOKUP(A3649&amp;B3649&amp;C3649&amp;3&amp;E3649,average_median_rates_2_aptFINAL!A:P,16,FALSE)</f>
        <v>966</v>
      </c>
      <c r="H3649">
        <f>IF(D3649&lt;=3,VLOOKUP(A3649&amp;D3649,[1]ratio_condo_family!$A:$F,6,FALSE),0)</f>
        <v>0</v>
      </c>
      <c r="I3649">
        <f>VLOOKUP(A3649&amp;3,[1]ratio_condo_family!$A:$F,6,FALSE)</f>
        <v>1.3385777198549491</v>
      </c>
      <c r="J3649">
        <f>VLOOKUP(A3649,[1]ratio_family_bedrooms!$A:$K,9,FALSE)</f>
        <v>1.0588235294117647</v>
      </c>
      <c r="K3649">
        <f>VLOOKUP(A3649,[1]ratio_family_bedrooms!$A:$K,10,FALSE)</f>
        <v>1.2222222222222221</v>
      </c>
      <c r="L3649">
        <f>VLOOKUP(A3649,[1]ratio_family_bedrooms!$A:$K,11,FALSE)</f>
        <v>1.5</v>
      </c>
      <c r="M3649">
        <f t="shared" si="56"/>
        <v>1369.1287878139915</v>
      </c>
    </row>
    <row r="3650" spans="1:13" x14ac:dyDescent="0.2">
      <c r="A3650">
        <v>2011</v>
      </c>
      <c r="B3650">
        <v>10</v>
      </c>
      <c r="C3650" t="s">
        <v>61</v>
      </c>
      <c r="D3650">
        <v>4</v>
      </c>
      <c r="E3650" t="s">
        <v>39</v>
      </c>
      <c r="F3650" t="e">
        <f>VLOOKUP(A3650&amp;B3650&amp;C3650&amp;D3650&amp;E3650,average_median_rates_2_aptFINAL!A:P,16,FALSE)</f>
        <v>#N/A</v>
      </c>
      <c r="G3650">
        <f>VLOOKUP(A3650&amp;B3650&amp;C3650&amp;3&amp;E3650,average_median_rates_2_aptFINAL!A:P,16,FALSE)</f>
        <v>1450</v>
      </c>
      <c r="H3650">
        <f>IF(D3650&lt;=3,VLOOKUP(A3650&amp;D3650,[1]ratio_condo_family!$A:$F,6,FALSE),0)</f>
        <v>0</v>
      </c>
      <c r="I3650">
        <f>VLOOKUP(A3650&amp;3,[1]ratio_condo_family!$A:$F,6,FALSE)</f>
        <v>1.3385777198549491</v>
      </c>
      <c r="J3650">
        <f>VLOOKUP(A3650,[1]ratio_family_bedrooms!$A:$K,9,FALSE)</f>
        <v>1.0588235294117647</v>
      </c>
      <c r="K3650">
        <f>VLOOKUP(A3650,[1]ratio_family_bedrooms!$A:$K,10,FALSE)</f>
        <v>1.2222222222222221</v>
      </c>
      <c r="L3650">
        <f>VLOOKUP(A3650,[1]ratio_family_bedrooms!$A:$K,11,FALSE)</f>
        <v>1.5</v>
      </c>
      <c r="M3650">
        <f t="shared" si="56"/>
        <v>2055.1104993067161</v>
      </c>
    </row>
    <row r="3651" spans="1:13" x14ac:dyDescent="0.2">
      <c r="A3651">
        <v>2011</v>
      </c>
      <c r="B3651">
        <v>10</v>
      </c>
      <c r="C3651" t="s">
        <v>61</v>
      </c>
      <c r="D3651">
        <v>4</v>
      </c>
      <c r="E3651" t="s">
        <v>40</v>
      </c>
      <c r="F3651" t="e">
        <f>VLOOKUP(A3651&amp;B3651&amp;C3651&amp;D3651&amp;E3651,average_median_rates_2_aptFINAL!A:P,16,FALSE)</f>
        <v>#N/A</v>
      </c>
      <c r="G3651">
        <f>VLOOKUP(A3651&amp;B3651&amp;C3651&amp;3&amp;E3651,average_median_rates_2_aptFINAL!A:P,16,FALSE)</f>
        <v>1050</v>
      </c>
      <c r="H3651">
        <f>IF(D3651&lt;=3,VLOOKUP(A3651&amp;D3651,[1]ratio_condo_family!$A:$F,6,FALSE),0)</f>
        <v>0</v>
      </c>
      <c r="I3651">
        <f>VLOOKUP(A3651&amp;3,[1]ratio_condo_family!$A:$F,6,FALSE)</f>
        <v>1.3385777198549491</v>
      </c>
      <c r="J3651">
        <f>VLOOKUP(A3651,[1]ratio_family_bedrooms!$A:$K,9,FALSE)</f>
        <v>1.0588235294117647</v>
      </c>
      <c r="K3651">
        <f>VLOOKUP(A3651,[1]ratio_family_bedrooms!$A:$K,10,FALSE)</f>
        <v>1.2222222222222221</v>
      </c>
      <c r="L3651">
        <f>VLOOKUP(A3651,[1]ratio_family_bedrooms!$A:$K,11,FALSE)</f>
        <v>1.5</v>
      </c>
      <c r="M3651">
        <f t="shared" ref="M3651:M3714" si="57">IF(D3651&lt;=3,F3651*H3651,IF(D3651=4,G3651*I3651*J3651,IF(D3651=5,G3651*I3651*J3651*K3651,IF(D3651=6,G3651*I3651*J3651*K3651*L3651,0))))</f>
        <v>1488.1834650152082</v>
      </c>
    </row>
    <row r="3652" spans="1:13" x14ac:dyDescent="0.2">
      <c r="A3652">
        <v>2011</v>
      </c>
      <c r="B3652">
        <v>10</v>
      </c>
      <c r="C3652" t="s">
        <v>61</v>
      </c>
      <c r="D3652">
        <v>4</v>
      </c>
      <c r="E3652" t="s">
        <v>41</v>
      </c>
      <c r="F3652" t="e">
        <f>VLOOKUP(A3652&amp;B3652&amp;C3652&amp;D3652&amp;E3652,average_median_rates_2_aptFINAL!A:P,16,FALSE)</f>
        <v>#N/A</v>
      </c>
      <c r="G3652">
        <f>VLOOKUP(A3652&amp;B3652&amp;C3652&amp;3&amp;E3652,average_median_rates_2_aptFINAL!A:P,16,FALSE)</f>
        <v>1200</v>
      </c>
      <c r="H3652">
        <f>IF(D3652&lt;=3,VLOOKUP(A3652&amp;D3652,[1]ratio_condo_family!$A:$F,6,FALSE),0)</f>
        <v>0</v>
      </c>
      <c r="I3652">
        <f>VLOOKUP(A3652&amp;3,[1]ratio_condo_family!$A:$F,6,FALSE)</f>
        <v>1.3385777198549491</v>
      </c>
      <c r="J3652">
        <f>VLOOKUP(A3652,[1]ratio_family_bedrooms!$A:$K,9,FALSE)</f>
        <v>1.0588235294117647</v>
      </c>
      <c r="K3652">
        <f>VLOOKUP(A3652,[1]ratio_family_bedrooms!$A:$K,10,FALSE)</f>
        <v>1.2222222222222221</v>
      </c>
      <c r="L3652">
        <f>VLOOKUP(A3652,[1]ratio_family_bedrooms!$A:$K,11,FALSE)</f>
        <v>1.5</v>
      </c>
      <c r="M3652">
        <f t="shared" si="57"/>
        <v>1700.7811028745236</v>
      </c>
    </row>
    <row r="3653" spans="1:13" x14ac:dyDescent="0.2">
      <c r="A3653">
        <v>2011</v>
      </c>
      <c r="B3653">
        <v>10</v>
      </c>
      <c r="C3653" t="s">
        <v>61</v>
      </c>
      <c r="D3653">
        <v>4</v>
      </c>
      <c r="E3653" t="s">
        <v>42</v>
      </c>
      <c r="F3653" t="e">
        <f>VLOOKUP(A3653&amp;B3653&amp;C3653&amp;D3653&amp;E3653,average_median_rates_2_aptFINAL!A:P,16,FALSE)</f>
        <v>#N/A</v>
      </c>
      <c r="G3653">
        <f>VLOOKUP(A3653&amp;B3653&amp;C3653&amp;3&amp;E3653,average_median_rates_2_aptFINAL!A:P,16,FALSE)</f>
        <v>1050</v>
      </c>
      <c r="H3653">
        <f>IF(D3653&lt;=3,VLOOKUP(A3653&amp;D3653,[1]ratio_condo_family!$A:$F,6,FALSE),0)</f>
        <v>0</v>
      </c>
      <c r="I3653">
        <f>VLOOKUP(A3653&amp;3,[1]ratio_condo_family!$A:$F,6,FALSE)</f>
        <v>1.3385777198549491</v>
      </c>
      <c r="J3653">
        <f>VLOOKUP(A3653,[1]ratio_family_bedrooms!$A:$K,9,FALSE)</f>
        <v>1.0588235294117647</v>
      </c>
      <c r="K3653">
        <f>VLOOKUP(A3653,[1]ratio_family_bedrooms!$A:$K,10,FALSE)</f>
        <v>1.2222222222222221</v>
      </c>
      <c r="L3653">
        <f>VLOOKUP(A3653,[1]ratio_family_bedrooms!$A:$K,11,FALSE)</f>
        <v>1.5</v>
      </c>
      <c r="M3653">
        <f t="shared" si="57"/>
        <v>1488.1834650152082</v>
      </c>
    </row>
    <row r="3654" spans="1:13" x14ac:dyDescent="0.2">
      <c r="A3654">
        <v>2011</v>
      </c>
      <c r="B3654">
        <v>10</v>
      </c>
      <c r="C3654" t="s">
        <v>61</v>
      </c>
      <c r="D3654">
        <v>4</v>
      </c>
      <c r="E3654" t="s">
        <v>43</v>
      </c>
      <c r="F3654" t="e">
        <f>VLOOKUP(A3654&amp;B3654&amp;C3654&amp;D3654&amp;E3654,average_median_rates_2_aptFINAL!A:P,16,FALSE)</f>
        <v>#N/A</v>
      </c>
      <c r="G3654">
        <f>VLOOKUP(A3654&amp;B3654&amp;C3654&amp;3&amp;E3654,average_median_rates_2_aptFINAL!A:P,16,FALSE)</f>
        <v>1250</v>
      </c>
      <c r="H3654">
        <f>IF(D3654&lt;=3,VLOOKUP(A3654&amp;D3654,[1]ratio_condo_family!$A:$F,6,FALSE),0)</f>
        <v>0</v>
      </c>
      <c r="I3654">
        <f>VLOOKUP(A3654&amp;3,[1]ratio_condo_family!$A:$F,6,FALSE)</f>
        <v>1.3385777198549491</v>
      </c>
      <c r="J3654">
        <f>VLOOKUP(A3654,[1]ratio_family_bedrooms!$A:$K,9,FALSE)</f>
        <v>1.0588235294117647</v>
      </c>
      <c r="K3654">
        <f>VLOOKUP(A3654,[1]ratio_family_bedrooms!$A:$K,10,FALSE)</f>
        <v>1.2222222222222221</v>
      </c>
      <c r="L3654">
        <f>VLOOKUP(A3654,[1]ratio_family_bedrooms!$A:$K,11,FALSE)</f>
        <v>1.5</v>
      </c>
      <c r="M3654">
        <f t="shared" si="57"/>
        <v>1771.6469821609621</v>
      </c>
    </row>
    <row r="3655" spans="1:13" x14ac:dyDescent="0.2">
      <c r="A3655">
        <v>2011</v>
      </c>
      <c r="B3655">
        <v>10</v>
      </c>
      <c r="C3655" t="s">
        <v>61</v>
      </c>
      <c r="D3655">
        <v>4</v>
      </c>
      <c r="E3655" t="s">
        <v>60</v>
      </c>
      <c r="F3655" t="e">
        <f>VLOOKUP(A3655&amp;B3655&amp;C3655&amp;D3655&amp;E3655,average_median_rates_2_aptFINAL!A:P,16,FALSE)</f>
        <v>#N/A</v>
      </c>
      <c r="G3655">
        <f>VLOOKUP(A3655&amp;B3655&amp;C3655&amp;3&amp;E3655,average_median_rates_2_aptFINAL!A:P,16,FALSE)</f>
        <v>1300</v>
      </c>
      <c r="H3655">
        <f>IF(D3655&lt;=3,VLOOKUP(A3655&amp;D3655,[1]ratio_condo_family!$A:$F,6,FALSE),0)</f>
        <v>0</v>
      </c>
      <c r="I3655">
        <f>VLOOKUP(A3655&amp;3,[1]ratio_condo_family!$A:$F,6,FALSE)</f>
        <v>1.3385777198549491</v>
      </c>
      <c r="J3655">
        <f>VLOOKUP(A3655,[1]ratio_family_bedrooms!$A:$K,9,FALSE)</f>
        <v>1.0588235294117647</v>
      </c>
      <c r="K3655">
        <f>VLOOKUP(A3655,[1]ratio_family_bedrooms!$A:$K,10,FALSE)</f>
        <v>1.2222222222222221</v>
      </c>
      <c r="L3655">
        <f>VLOOKUP(A3655,[1]ratio_family_bedrooms!$A:$K,11,FALSE)</f>
        <v>1.5</v>
      </c>
      <c r="M3655">
        <f t="shared" si="57"/>
        <v>1842.5128614474004</v>
      </c>
    </row>
    <row r="3656" spans="1:13" x14ac:dyDescent="0.2">
      <c r="A3656">
        <v>2011</v>
      </c>
      <c r="B3656">
        <v>10</v>
      </c>
      <c r="C3656" t="s">
        <v>61</v>
      </c>
      <c r="D3656">
        <v>5</v>
      </c>
      <c r="E3656" t="s">
        <v>12</v>
      </c>
      <c r="F3656" t="e">
        <f>VLOOKUP(A3656&amp;B3656&amp;C3656&amp;D3656&amp;E3656,average_median_rates_2_aptFINAL!A:P,16,FALSE)</f>
        <v>#N/A</v>
      </c>
      <c r="G3656">
        <f>VLOOKUP(A3656&amp;B3656&amp;C3656&amp;3&amp;E3656,average_median_rates_2_aptFINAL!A:P,16,FALSE)</f>
        <v>2900</v>
      </c>
      <c r="H3656">
        <f>IF(D3656&lt;=3,VLOOKUP(A3656&amp;D3656,[1]ratio_condo_family!$A:$F,6,FALSE),0)</f>
        <v>0</v>
      </c>
      <c r="I3656">
        <f>VLOOKUP(A3656&amp;3,[1]ratio_condo_family!$A:$F,6,FALSE)</f>
        <v>1.3385777198549491</v>
      </c>
      <c r="J3656">
        <f>VLOOKUP(A3656,[1]ratio_family_bedrooms!$A:$K,9,FALSE)</f>
        <v>1.0588235294117647</v>
      </c>
      <c r="K3656">
        <f>VLOOKUP(A3656,[1]ratio_family_bedrooms!$A:$K,10,FALSE)</f>
        <v>1.2222222222222221</v>
      </c>
      <c r="L3656">
        <f>VLOOKUP(A3656,[1]ratio_family_bedrooms!$A:$K,11,FALSE)</f>
        <v>1.5</v>
      </c>
      <c r="M3656">
        <f t="shared" si="57"/>
        <v>5023.6034427497498</v>
      </c>
    </row>
    <row r="3657" spans="1:13" x14ac:dyDescent="0.2">
      <c r="A3657">
        <v>2011</v>
      </c>
      <c r="B3657">
        <v>10</v>
      </c>
      <c r="C3657" t="s">
        <v>61</v>
      </c>
      <c r="D3657">
        <v>5</v>
      </c>
      <c r="E3657" t="s">
        <v>16</v>
      </c>
      <c r="F3657" t="e">
        <f>VLOOKUP(A3657&amp;B3657&amp;C3657&amp;D3657&amp;E3657,average_median_rates_2_aptFINAL!A:P,16,FALSE)</f>
        <v>#N/A</v>
      </c>
      <c r="G3657">
        <f>VLOOKUP(A3657&amp;B3657&amp;C3657&amp;3&amp;E3657,average_median_rates_2_aptFINAL!A:P,16,FALSE)</f>
        <v>2400</v>
      </c>
      <c r="H3657">
        <f>IF(D3657&lt;=3,VLOOKUP(A3657&amp;D3657,[1]ratio_condo_family!$A:$F,6,FALSE),0)</f>
        <v>0</v>
      </c>
      <c r="I3657">
        <f>VLOOKUP(A3657&amp;3,[1]ratio_condo_family!$A:$F,6,FALSE)</f>
        <v>1.3385777198549491</v>
      </c>
      <c r="J3657">
        <f>VLOOKUP(A3657,[1]ratio_family_bedrooms!$A:$K,9,FALSE)</f>
        <v>1.0588235294117647</v>
      </c>
      <c r="K3657">
        <f>VLOOKUP(A3657,[1]ratio_family_bedrooms!$A:$K,10,FALSE)</f>
        <v>1.2222222222222221</v>
      </c>
      <c r="L3657">
        <f>VLOOKUP(A3657,[1]ratio_family_bedrooms!$A:$K,11,FALSE)</f>
        <v>1.5</v>
      </c>
      <c r="M3657">
        <f t="shared" si="57"/>
        <v>4157.4649181377245</v>
      </c>
    </row>
    <row r="3658" spans="1:13" x14ac:dyDescent="0.2">
      <c r="A3658">
        <v>2011</v>
      </c>
      <c r="B3658">
        <v>10</v>
      </c>
      <c r="C3658" t="s">
        <v>61</v>
      </c>
      <c r="D3658">
        <v>5</v>
      </c>
      <c r="E3658" t="s">
        <v>17</v>
      </c>
      <c r="F3658" t="e">
        <f>VLOOKUP(A3658&amp;B3658&amp;C3658&amp;D3658&amp;E3658,average_median_rates_2_aptFINAL!A:P,16,FALSE)</f>
        <v>#N/A</v>
      </c>
      <c r="G3658">
        <f>VLOOKUP(A3658&amp;B3658&amp;C3658&amp;3&amp;E3658,average_median_rates_2_aptFINAL!A:P,16,FALSE)</f>
        <v>2400</v>
      </c>
      <c r="H3658">
        <f>IF(D3658&lt;=3,VLOOKUP(A3658&amp;D3658,[1]ratio_condo_family!$A:$F,6,FALSE),0)</f>
        <v>0</v>
      </c>
      <c r="I3658">
        <f>VLOOKUP(A3658&amp;3,[1]ratio_condo_family!$A:$F,6,FALSE)</f>
        <v>1.3385777198549491</v>
      </c>
      <c r="J3658">
        <f>VLOOKUP(A3658,[1]ratio_family_bedrooms!$A:$K,9,FALSE)</f>
        <v>1.0588235294117647</v>
      </c>
      <c r="K3658">
        <f>VLOOKUP(A3658,[1]ratio_family_bedrooms!$A:$K,10,FALSE)</f>
        <v>1.2222222222222221</v>
      </c>
      <c r="L3658">
        <f>VLOOKUP(A3658,[1]ratio_family_bedrooms!$A:$K,11,FALSE)</f>
        <v>1.5</v>
      </c>
      <c r="M3658">
        <f t="shared" si="57"/>
        <v>4157.4649181377245</v>
      </c>
    </row>
    <row r="3659" spans="1:13" x14ac:dyDescent="0.2">
      <c r="A3659">
        <v>2011</v>
      </c>
      <c r="B3659">
        <v>10</v>
      </c>
      <c r="C3659" t="s">
        <v>61</v>
      </c>
      <c r="D3659">
        <v>5</v>
      </c>
      <c r="E3659" t="s">
        <v>19</v>
      </c>
      <c r="F3659" t="e">
        <f>VLOOKUP(A3659&amp;B3659&amp;C3659&amp;D3659&amp;E3659,average_median_rates_2_aptFINAL!A:P,16,FALSE)</f>
        <v>#N/A</v>
      </c>
      <c r="G3659">
        <f>VLOOKUP(A3659&amp;B3659&amp;C3659&amp;3&amp;E3659,average_median_rates_2_aptFINAL!A:P,16,FALSE)</f>
        <v>1700</v>
      </c>
      <c r="H3659">
        <f>IF(D3659&lt;=3,VLOOKUP(A3659&amp;D3659,[1]ratio_condo_family!$A:$F,6,FALSE),0)</f>
        <v>0</v>
      </c>
      <c r="I3659">
        <f>VLOOKUP(A3659&amp;3,[1]ratio_condo_family!$A:$F,6,FALSE)</f>
        <v>1.3385777198549491</v>
      </c>
      <c r="J3659">
        <f>VLOOKUP(A3659,[1]ratio_family_bedrooms!$A:$K,9,FALSE)</f>
        <v>1.0588235294117647</v>
      </c>
      <c r="K3659">
        <f>VLOOKUP(A3659,[1]ratio_family_bedrooms!$A:$K,10,FALSE)</f>
        <v>1.2222222222222221</v>
      </c>
      <c r="L3659">
        <f>VLOOKUP(A3659,[1]ratio_family_bedrooms!$A:$K,11,FALSE)</f>
        <v>1.5</v>
      </c>
      <c r="M3659">
        <f t="shared" si="57"/>
        <v>2944.8709836808871</v>
      </c>
    </row>
    <row r="3660" spans="1:13" x14ac:dyDescent="0.2">
      <c r="A3660">
        <v>2011</v>
      </c>
      <c r="B3660">
        <v>10</v>
      </c>
      <c r="C3660" t="s">
        <v>61</v>
      </c>
      <c r="D3660">
        <v>5</v>
      </c>
      <c r="E3660" t="s">
        <v>20</v>
      </c>
      <c r="F3660" t="e">
        <f>VLOOKUP(A3660&amp;B3660&amp;C3660&amp;D3660&amp;E3660,average_median_rates_2_aptFINAL!A:P,16,FALSE)</f>
        <v>#N/A</v>
      </c>
      <c r="G3660">
        <f>VLOOKUP(A3660&amp;B3660&amp;C3660&amp;3&amp;E3660,average_median_rates_2_aptFINAL!A:P,16,FALSE)</f>
        <v>2363.171791924125</v>
      </c>
      <c r="H3660">
        <f>IF(D3660&lt;=3,VLOOKUP(A3660&amp;D3660,[1]ratio_condo_family!$A:$F,6,FALSE),0)</f>
        <v>0</v>
      </c>
      <c r="I3660">
        <f>VLOOKUP(A3660&amp;3,[1]ratio_condo_family!$A:$F,6,FALSE)</f>
        <v>1.3385777198549491</v>
      </c>
      <c r="J3660">
        <f>VLOOKUP(A3660,[1]ratio_family_bedrooms!$A:$K,9,FALSE)</f>
        <v>1.0588235294117647</v>
      </c>
      <c r="K3660">
        <f>VLOOKUP(A3660,[1]ratio_family_bedrooms!$A:$K,10,FALSE)</f>
        <v>1.2222222222222221</v>
      </c>
      <c r="L3660">
        <f>VLOOKUP(A3660,[1]ratio_family_bedrooms!$A:$K,11,FALSE)</f>
        <v>1.5</v>
      </c>
      <c r="M3660">
        <f t="shared" si="57"/>
        <v>4093.6682585238382</v>
      </c>
    </row>
    <row r="3661" spans="1:13" x14ac:dyDescent="0.2">
      <c r="A3661">
        <v>2011</v>
      </c>
      <c r="B3661">
        <v>10</v>
      </c>
      <c r="C3661" t="s">
        <v>61</v>
      </c>
      <c r="D3661">
        <v>5</v>
      </c>
      <c r="E3661" t="s">
        <v>21</v>
      </c>
      <c r="F3661" t="e">
        <f>VLOOKUP(A3661&amp;B3661&amp;C3661&amp;D3661&amp;E3661,average_median_rates_2_aptFINAL!A:P,16,FALSE)</f>
        <v>#N/A</v>
      </c>
      <c r="G3661">
        <f>VLOOKUP(A3661&amp;B3661&amp;C3661&amp;3&amp;E3661,average_median_rates_2_aptFINAL!A:P,16,FALSE)</f>
        <v>2300</v>
      </c>
      <c r="H3661">
        <f>IF(D3661&lt;=3,VLOOKUP(A3661&amp;D3661,[1]ratio_condo_family!$A:$F,6,FALSE),0)</f>
        <v>0</v>
      </c>
      <c r="I3661">
        <f>VLOOKUP(A3661&amp;3,[1]ratio_condo_family!$A:$F,6,FALSE)</f>
        <v>1.3385777198549491</v>
      </c>
      <c r="J3661">
        <f>VLOOKUP(A3661,[1]ratio_family_bedrooms!$A:$K,9,FALSE)</f>
        <v>1.0588235294117647</v>
      </c>
      <c r="K3661">
        <f>VLOOKUP(A3661,[1]ratio_family_bedrooms!$A:$K,10,FALSE)</f>
        <v>1.2222222222222221</v>
      </c>
      <c r="L3661">
        <f>VLOOKUP(A3661,[1]ratio_family_bedrooms!$A:$K,11,FALSE)</f>
        <v>1.5</v>
      </c>
      <c r="M3661">
        <f t="shared" si="57"/>
        <v>3984.2372132153182</v>
      </c>
    </row>
    <row r="3662" spans="1:13" x14ac:dyDescent="0.2">
      <c r="A3662">
        <v>2011</v>
      </c>
      <c r="B3662">
        <v>10</v>
      </c>
      <c r="C3662" t="s">
        <v>61</v>
      </c>
      <c r="D3662">
        <v>5</v>
      </c>
      <c r="E3662" t="s">
        <v>23</v>
      </c>
      <c r="F3662" t="e">
        <f>VLOOKUP(A3662&amp;B3662&amp;C3662&amp;D3662&amp;E3662,average_median_rates_2_aptFINAL!A:P,16,FALSE)</f>
        <v>#N/A</v>
      </c>
      <c r="G3662">
        <f>VLOOKUP(A3662&amp;B3662&amp;C3662&amp;3&amp;E3662,average_median_rates_2_aptFINAL!A:P,16,FALSE)</f>
        <v>1170</v>
      </c>
      <c r="H3662">
        <f>IF(D3662&lt;=3,VLOOKUP(A3662&amp;D3662,[1]ratio_condo_family!$A:$F,6,FALSE),0)</f>
        <v>0</v>
      </c>
      <c r="I3662">
        <f>VLOOKUP(A3662&amp;3,[1]ratio_condo_family!$A:$F,6,FALSE)</f>
        <v>1.3385777198549491</v>
      </c>
      <c r="J3662">
        <f>VLOOKUP(A3662,[1]ratio_family_bedrooms!$A:$K,9,FALSE)</f>
        <v>1.0588235294117647</v>
      </c>
      <c r="K3662">
        <f>VLOOKUP(A3662,[1]ratio_family_bedrooms!$A:$K,10,FALSE)</f>
        <v>1.2222222222222221</v>
      </c>
      <c r="L3662">
        <f>VLOOKUP(A3662,[1]ratio_family_bedrooms!$A:$K,11,FALSE)</f>
        <v>1.5</v>
      </c>
      <c r="M3662">
        <f t="shared" si="57"/>
        <v>2026.7641475921407</v>
      </c>
    </row>
    <row r="3663" spans="1:13" x14ac:dyDescent="0.2">
      <c r="A3663">
        <v>2011</v>
      </c>
      <c r="B3663">
        <v>10</v>
      </c>
      <c r="C3663" t="s">
        <v>61</v>
      </c>
      <c r="D3663">
        <v>5</v>
      </c>
      <c r="E3663" t="s">
        <v>24</v>
      </c>
      <c r="F3663" t="e">
        <f>VLOOKUP(A3663&amp;B3663&amp;C3663&amp;D3663&amp;E3663,average_median_rates_2_aptFINAL!A:P,16,FALSE)</f>
        <v>#N/A</v>
      </c>
      <c r="G3663">
        <f>VLOOKUP(A3663&amp;B3663&amp;C3663&amp;3&amp;E3663,average_median_rates_2_aptFINAL!A:P,16,FALSE)</f>
        <v>1243.2192125305362</v>
      </c>
      <c r="H3663">
        <f>IF(D3663&lt;=3,VLOOKUP(A3663&amp;D3663,[1]ratio_condo_family!$A:$F,6,FALSE),0)</f>
        <v>0</v>
      </c>
      <c r="I3663">
        <f>VLOOKUP(A3663&amp;3,[1]ratio_condo_family!$A:$F,6,FALSE)</f>
        <v>1.3385777198549491</v>
      </c>
      <c r="J3663">
        <f>VLOOKUP(A3663,[1]ratio_family_bedrooms!$A:$K,9,FALSE)</f>
        <v>1.0588235294117647</v>
      </c>
      <c r="K3663">
        <f>VLOOKUP(A3663,[1]ratio_family_bedrooms!$A:$K,10,FALSE)</f>
        <v>1.2222222222222221</v>
      </c>
      <c r="L3663">
        <f>VLOOKUP(A3663,[1]ratio_family_bedrooms!$A:$K,11,FALSE)</f>
        <v>1.5</v>
      </c>
      <c r="M3663">
        <f t="shared" si="57"/>
        <v>2153.6001090210461</v>
      </c>
    </row>
    <row r="3664" spans="1:13" x14ac:dyDescent="0.2">
      <c r="A3664">
        <v>2011</v>
      </c>
      <c r="B3664">
        <v>10</v>
      </c>
      <c r="C3664" t="s">
        <v>61</v>
      </c>
      <c r="D3664">
        <v>5</v>
      </c>
      <c r="E3664" t="s">
        <v>25</v>
      </c>
      <c r="F3664" t="e">
        <f>VLOOKUP(A3664&amp;B3664&amp;C3664&amp;D3664&amp;E3664,average_median_rates_2_aptFINAL!A:P,16,FALSE)</f>
        <v>#N/A</v>
      </c>
      <c r="G3664">
        <f>VLOOKUP(A3664&amp;B3664&amp;C3664&amp;3&amp;E3664,average_median_rates_2_aptFINAL!A:P,16,FALSE)</f>
        <v>1180</v>
      </c>
      <c r="H3664">
        <f>IF(D3664&lt;=3,VLOOKUP(A3664&amp;D3664,[1]ratio_condo_family!$A:$F,6,FALSE),0)</f>
        <v>0</v>
      </c>
      <c r="I3664">
        <f>VLOOKUP(A3664&amp;3,[1]ratio_condo_family!$A:$F,6,FALSE)</f>
        <v>1.3385777198549491</v>
      </c>
      <c r="J3664">
        <f>VLOOKUP(A3664,[1]ratio_family_bedrooms!$A:$K,9,FALSE)</f>
        <v>1.0588235294117647</v>
      </c>
      <c r="K3664">
        <f>VLOOKUP(A3664,[1]ratio_family_bedrooms!$A:$K,10,FALSE)</f>
        <v>1.2222222222222221</v>
      </c>
      <c r="L3664">
        <f>VLOOKUP(A3664,[1]ratio_family_bedrooms!$A:$K,11,FALSE)</f>
        <v>1.5</v>
      </c>
      <c r="M3664">
        <f t="shared" si="57"/>
        <v>2044.0869180843811</v>
      </c>
    </row>
    <row r="3665" spans="1:13" x14ac:dyDescent="0.2">
      <c r="A3665">
        <v>2011</v>
      </c>
      <c r="B3665">
        <v>10</v>
      </c>
      <c r="C3665" t="s">
        <v>61</v>
      </c>
      <c r="D3665">
        <v>5</v>
      </c>
      <c r="E3665" t="s">
        <v>26</v>
      </c>
      <c r="F3665" t="e">
        <f>VLOOKUP(A3665&amp;B3665&amp;C3665&amp;D3665&amp;E3665,average_median_rates_2_aptFINAL!A:P,16,FALSE)</f>
        <v>#N/A</v>
      </c>
      <c r="G3665">
        <f>VLOOKUP(A3665&amp;B3665&amp;C3665&amp;3&amp;E3665,average_median_rates_2_aptFINAL!A:P,16,FALSE)</f>
        <v>1106</v>
      </c>
      <c r="H3665">
        <f>IF(D3665&lt;=3,VLOOKUP(A3665&amp;D3665,[1]ratio_condo_family!$A:$F,6,FALSE),0)</f>
        <v>0</v>
      </c>
      <c r="I3665">
        <f>VLOOKUP(A3665&amp;3,[1]ratio_condo_family!$A:$F,6,FALSE)</f>
        <v>1.3385777198549491</v>
      </c>
      <c r="J3665">
        <f>VLOOKUP(A3665,[1]ratio_family_bedrooms!$A:$K,9,FALSE)</f>
        <v>1.0588235294117647</v>
      </c>
      <c r="K3665">
        <f>VLOOKUP(A3665,[1]ratio_family_bedrooms!$A:$K,10,FALSE)</f>
        <v>1.2222222222222221</v>
      </c>
      <c r="L3665">
        <f>VLOOKUP(A3665,[1]ratio_family_bedrooms!$A:$K,11,FALSE)</f>
        <v>1.5</v>
      </c>
      <c r="M3665">
        <f t="shared" si="57"/>
        <v>1915.8984164418014</v>
      </c>
    </row>
    <row r="3666" spans="1:13" x14ac:dyDescent="0.2">
      <c r="A3666">
        <v>2011</v>
      </c>
      <c r="B3666">
        <v>10</v>
      </c>
      <c r="C3666" t="s">
        <v>61</v>
      </c>
      <c r="D3666">
        <v>5</v>
      </c>
      <c r="E3666" t="s">
        <v>27</v>
      </c>
      <c r="F3666" t="e">
        <f>VLOOKUP(A3666&amp;B3666&amp;C3666&amp;D3666&amp;E3666,average_median_rates_2_aptFINAL!A:P,16,FALSE)</f>
        <v>#N/A</v>
      </c>
      <c r="G3666">
        <f>VLOOKUP(A3666&amp;B3666&amp;C3666&amp;3&amp;E3666,average_median_rates_2_aptFINAL!A:P,16,FALSE)</f>
        <v>2150</v>
      </c>
      <c r="H3666">
        <f>IF(D3666&lt;=3,VLOOKUP(A3666&amp;D3666,[1]ratio_condo_family!$A:$F,6,FALSE),0)</f>
        <v>0</v>
      </c>
      <c r="I3666">
        <f>VLOOKUP(A3666&amp;3,[1]ratio_condo_family!$A:$F,6,FALSE)</f>
        <v>1.3385777198549491</v>
      </c>
      <c r="J3666">
        <f>VLOOKUP(A3666,[1]ratio_family_bedrooms!$A:$K,9,FALSE)</f>
        <v>1.0588235294117647</v>
      </c>
      <c r="K3666">
        <f>VLOOKUP(A3666,[1]ratio_family_bedrooms!$A:$K,10,FALSE)</f>
        <v>1.2222222222222221</v>
      </c>
      <c r="L3666">
        <f>VLOOKUP(A3666,[1]ratio_family_bedrooms!$A:$K,11,FALSE)</f>
        <v>1.5</v>
      </c>
      <c r="M3666">
        <f t="shared" si="57"/>
        <v>3724.3956558317113</v>
      </c>
    </row>
    <row r="3667" spans="1:13" x14ac:dyDescent="0.2">
      <c r="A3667">
        <v>2011</v>
      </c>
      <c r="B3667">
        <v>10</v>
      </c>
      <c r="C3667" t="s">
        <v>61</v>
      </c>
      <c r="D3667">
        <v>5</v>
      </c>
      <c r="E3667" t="s">
        <v>28</v>
      </c>
      <c r="F3667" t="e">
        <f>VLOOKUP(A3667&amp;B3667&amp;C3667&amp;D3667&amp;E3667,average_median_rates_2_aptFINAL!A:P,16,FALSE)</f>
        <v>#N/A</v>
      </c>
      <c r="G3667">
        <f>VLOOKUP(A3667&amp;B3667&amp;C3667&amp;3&amp;E3667,average_median_rates_2_aptFINAL!A:P,16,FALSE)</f>
        <v>1300</v>
      </c>
      <c r="H3667">
        <f>IF(D3667&lt;=3,VLOOKUP(A3667&amp;D3667,[1]ratio_condo_family!$A:$F,6,FALSE),0)</f>
        <v>0</v>
      </c>
      <c r="I3667">
        <f>VLOOKUP(A3667&amp;3,[1]ratio_condo_family!$A:$F,6,FALSE)</f>
        <v>1.3385777198549491</v>
      </c>
      <c r="J3667">
        <f>VLOOKUP(A3667,[1]ratio_family_bedrooms!$A:$K,9,FALSE)</f>
        <v>1.0588235294117647</v>
      </c>
      <c r="K3667">
        <f>VLOOKUP(A3667,[1]ratio_family_bedrooms!$A:$K,10,FALSE)</f>
        <v>1.2222222222222221</v>
      </c>
      <c r="L3667">
        <f>VLOOKUP(A3667,[1]ratio_family_bedrooms!$A:$K,11,FALSE)</f>
        <v>1.5</v>
      </c>
      <c r="M3667">
        <f t="shared" si="57"/>
        <v>2251.9601639912671</v>
      </c>
    </row>
    <row r="3668" spans="1:13" x14ac:dyDescent="0.2">
      <c r="A3668">
        <v>2011</v>
      </c>
      <c r="B3668">
        <v>10</v>
      </c>
      <c r="C3668" t="s">
        <v>61</v>
      </c>
      <c r="D3668">
        <v>5</v>
      </c>
      <c r="E3668" t="s">
        <v>29</v>
      </c>
      <c r="F3668" t="e">
        <f>VLOOKUP(A3668&amp;B3668&amp;C3668&amp;D3668&amp;E3668,average_median_rates_2_aptFINAL!A:P,16,FALSE)</f>
        <v>#N/A</v>
      </c>
      <c r="G3668">
        <f>VLOOKUP(A3668&amp;B3668&amp;C3668&amp;3&amp;E3668,average_median_rates_2_aptFINAL!A:P,16,FALSE)</f>
        <v>1050</v>
      </c>
      <c r="H3668">
        <f>IF(D3668&lt;=3,VLOOKUP(A3668&amp;D3668,[1]ratio_condo_family!$A:$F,6,FALSE),0)</f>
        <v>0</v>
      </c>
      <c r="I3668">
        <f>VLOOKUP(A3668&amp;3,[1]ratio_condo_family!$A:$F,6,FALSE)</f>
        <v>1.3385777198549491</v>
      </c>
      <c r="J3668">
        <f>VLOOKUP(A3668,[1]ratio_family_bedrooms!$A:$K,9,FALSE)</f>
        <v>1.0588235294117647</v>
      </c>
      <c r="K3668">
        <f>VLOOKUP(A3668,[1]ratio_family_bedrooms!$A:$K,10,FALSE)</f>
        <v>1.2222222222222221</v>
      </c>
      <c r="L3668">
        <f>VLOOKUP(A3668,[1]ratio_family_bedrooms!$A:$K,11,FALSE)</f>
        <v>1.5</v>
      </c>
      <c r="M3668">
        <f t="shared" si="57"/>
        <v>1818.8909016852542</v>
      </c>
    </row>
    <row r="3669" spans="1:13" x14ac:dyDescent="0.2">
      <c r="A3669">
        <v>2011</v>
      </c>
      <c r="B3669">
        <v>10</v>
      </c>
      <c r="C3669" t="s">
        <v>61</v>
      </c>
      <c r="D3669">
        <v>5</v>
      </c>
      <c r="E3669" t="s">
        <v>31</v>
      </c>
      <c r="F3669" t="e">
        <f>VLOOKUP(A3669&amp;B3669&amp;C3669&amp;D3669&amp;E3669,average_median_rates_2_aptFINAL!A:P,16,FALSE)</f>
        <v>#N/A</v>
      </c>
      <c r="G3669">
        <f>VLOOKUP(A3669&amp;B3669&amp;C3669&amp;3&amp;E3669,average_median_rates_2_aptFINAL!A:P,16,FALSE)</f>
        <v>1275</v>
      </c>
      <c r="H3669">
        <f>IF(D3669&lt;=3,VLOOKUP(A3669&amp;D3669,[1]ratio_condo_family!$A:$F,6,FALSE),0)</f>
        <v>0</v>
      </c>
      <c r="I3669">
        <f>VLOOKUP(A3669&amp;3,[1]ratio_condo_family!$A:$F,6,FALSE)</f>
        <v>1.3385777198549491</v>
      </c>
      <c r="J3669">
        <f>VLOOKUP(A3669,[1]ratio_family_bedrooms!$A:$K,9,FALSE)</f>
        <v>1.0588235294117647</v>
      </c>
      <c r="K3669">
        <f>VLOOKUP(A3669,[1]ratio_family_bedrooms!$A:$K,10,FALSE)</f>
        <v>1.2222222222222221</v>
      </c>
      <c r="L3669">
        <f>VLOOKUP(A3669,[1]ratio_family_bedrooms!$A:$K,11,FALSE)</f>
        <v>1.5</v>
      </c>
      <c r="M3669">
        <f t="shared" si="57"/>
        <v>2208.6532377606659</v>
      </c>
    </row>
    <row r="3670" spans="1:13" x14ac:dyDescent="0.2">
      <c r="A3670">
        <v>2011</v>
      </c>
      <c r="B3670">
        <v>10</v>
      </c>
      <c r="C3670" t="s">
        <v>61</v>
      </c>
      <c r="D3670">
        <v>5</v>
      </c>
      <c r="E3670" t="s">
        <v>32</v>
      </c>
      <c r="F3670" t="e">
        <f>VLOOKUP(A3670&amp;B3670&amp;C3670&amp;D3670&amp;E3670,average_median_rates_2_aptFINAL!A:P,16,FALSE)</f>
        <v>#N/A</v>
      </c>
      <c r="G3670">
        <f>VLOOKUP(A3670&amp;B3670&amp;C3670&amp;3&amp;E3670,average_median_rates_2_aptFINAL!A:P,16,FALSE)</f>
        <v>1350</v>
      </c>
      <c r="H3670">
        <f>IF(D3670&lt;=3,VLOOKUP(A3670&amp;D3670,[1]ratio_condo_family!$A:$F,6,FALSE),0)</f>
        <v>0</v>
      </c>
      <c r="I3670">
        <f>VLOOKUP(A3670&amp;3,[1]ratio_condo_family!$A:$F,6,FALSE)</f>
        <v>1.3385777198549491</v>
      </c>
      <c r="J3670">
        <f>VLOOKUP(A3670,[1]ratio_family_bedrooms!$A:$K,9,FALSE)</f>
        <v>1.0588235294117647</v>
      </c>
      <c r="K3670">
        <f>VLOOKUP(A3670,[1]ratio_family_bedrooms!$A:$K,10,FALSE)</f>
        <v>1.2222222222222221</v>
      </c>
      <c r="L3670">
        <f>VLOOKUP(A3670,[1]ratio_family_bedrooms!$A:$K,11,FALSE)</f>
        <v>1.5</v>
      </c>
      <c r="M3670">
        <f t="shared" si="57"/>
        <v>2338.5740164524696</v>
      </c>
    </row>
    <row r="3671" spans="1:13" x14ac:dyDescent="0.2">
      <c r="A3671">
        <v>2011</v>
      </c>
      <c r="B3671">
        <v>10</v>
      </c>
      <c r="C3671" t="s">
        <v>61</v>
      </c>
      <c r="D3671">
        <v>5</v>
      </c>
      <c r="E3671" t="s">
        <v>33</v>
      </c>
      <c r="F3671" t="e">
        <f>VLOOKUP(A3671&amp;B3671&amp;C3671&amp;D3671&amp;E3671,average_median_rates_2_aptFINAL!A:P,16,FALSE)</f>
        <v>#N/A</v>
      </c>
      <c r="G3671">
        <f>VLOOKUP(A3671&amp;B3671&amp;C3671&amp;3&amp;E3671,average_median_rates_2_aptFINAL!A:P,16,FALSE)</f>
        <v>2046.5853570915374</v>
      </c>
      <c r="H3671">
        <f>IF(D3671&lt;=3,VLOOKUP(A3671&amp;D3671,[1]ratio_condo_family!$A:$F,6,FALSE),0)</f>
        <v>0</v>
      </c>
      <c r="I3671">
        <f>VLOOKUP(A3671&amp;3,[1]ratio_condo_family!$A:$F,6,FALSE)</f>
        <v>1.3385777198549491</v>
      </c>
      <c r="J3671">
        <f>VLOOKUP(A3671,[1]ratio_family_bedrooms!$A:$K,9,FALSE)</f>
        <v>1.0588235294117647</v>
      </c>
      <c r="K3671">
        <f>VLOOKUP(A3671,[1]ratio_family_bedrooms!$A:$K,10,FALSE)</f>
        <v>1.2222222222222221</v>
      </c>
      <c r="L3671">
        <f>VLOOKUP(A3671,[1]ratio_family_bedrooms!$A:$K,11,FALSE)</f>
        <v>1.5</v>
      </c>
      <c r="M3671">
        <f t="shared" si="57"/>
        <v>3545.2528433676803</v>
      </c>
    </row>
    <row r="3672" spans="1:13" x14ac:dyDescent="0.2">
      <c r="A3672">
        <v>2011</v>
      </c>
      <c r="B3672">
        <v>10</v>
      </c>
      <c r="C3672" t="s">
        <v>61</v>
      </c>
      <c r="D3672">
        <v>5</v>
      </c>
      <c r="E3672" t="s">
        <v>34</v>
      </c>
      <c r="F3672" t="e">
        <f>VLOOKUP(A3672&amp;B3672&amp;C3672&amp;D3672&amp;E3672,average_median_rates_2_aptFINAL!A:P,16,FALSE)</f>
        <v>#N/A</v>
      </c>
      <c r="G3672">
        <f>VLOOKUP(A3672&amp;B3672&amp;C3672&amp;3&amp;E3672,average_median_rates_2_aptFINAL!A:P,16,FALSE)</f>
        <v>1450</v>
      </c>
      <c r="H3672">
        <f>IF(D3672&lt;=3,VLOOKUP(A3672&amp;D3672,[1]ratio_condo_family!$A:$F,6,FALSE),0)</f>
        <v>0</v>
      </c>
      <c r="I3672">
        <f>VLOOKUP(A3672&amp;3,[1]ratio_condo_family!$A:$F,6,FALSE)</f>
        <v>1.3385777198549491</v>
      </c>
      <c r="J3672">
        <f>VLOOKUP(A3672,[1]ratio_family_bedrooms!$A:$K,9,FALSE)</f>
        <v>1.0588235294117647</v>
      </c>
      <c r="K3672">
        <f>VLOOKUP(A3672,[1]ratio_family_bedrooms!$A:$K,10,FALSE)</f>
        <v>1.2222222222222221</v>
      </c>
      <c r="L3672">
        <f>VLOOKUP(A3672,[1]ratio_family_bedrooms!$A:$K,11,FALSE)</f>
        <v>1.5</v>
      </c>
      <c r="M3672">
        <f t="shared" si="57"/>
        <v>2511.8017213748749</v>
      </c>
    </row>
    <row r="3673" spans="1:13" x14ac:dyDescent="0.2">
      <c r="A3673">
        <v>2011</v>
      </c>
      <c r="B3673">
        <v>10</v>
      </c>
      <c r="C3673" t="s">
        <v>61</v>
      </c>
      <c r="D3673">
        <v>5</v>
      </c>
      <c r="E3673" t="s">
        <v>35</v>
      </c>
      <c r="F3673" t="e">
        <f>VLOOKUP(A3673&amp;B3673&amp;C3673&amp;D3673&amp;E3673,average_median_rates_2_aptFINAL!A:P,16,FALSE)</f>
        <v>#N/A</v>
      </c>
      <c r="G3673">
        <f>VLOOKUP(A3673&amp;B3673&amp;C3673&amp;3&amp;E3673,average_median_rates_2_aptFINAL!A:P,16,FALSE)</f>
        <v>2700</v>
      </c>
      <c r="H3673">
        <f>IF(D3673&lt;=3,VLOOKUP(A3673&amp;D3673,[1]ratio_condo_family!$A:$F,6,FALSE),0)</f>
        <v>0</v>
      </c>
      <c r="I3673">
        <f>VLOOKUP(A3673&amp;3,[1]ratio_condo_family!$A:$F,6,FALSE)</f>
        <v>1.3385777198549491</v>
      </c>
      <c r="J3673">
        <f>VLOOKUP(A3673,[1]ratio_family_bedrooms!$A:$K,9,FALSE)</f>
        <v>1.0588235294117647</v>
      </c>
      <c r="K3673">
        <f>VLOOKUP(A3673,[1]ratio_family_bedrooms!$A:$K,10,FALSE)</f>
        <v>1.2222222222222221</v>
      </c>
      <c r="L3673">
        <f>VLOOKUP(A3673,[1]ratio_family_bedrooms!$A:$K,11,FALSE)</f>
        <v>1.5</v>
      </c>
      <c r="M3673">
        <f t="shared" si="57"/>
        <v>4677.1480329049391</v>
      </c>
    </row>
    <row r="3674" spans="1:13" x14ac:dyDescent="0.2">
      <c r="A3674">
        <v>2011</v>
      </c>
      <c r="B3674">
        <v>10</v>
      </c>
      <c r="C3674" t="s">
        <v>61</v>
      </c>
      <c r="D3674">
        <v>5</v>
      </c>
      <c r="E3674" t="s">
        <v>36</v>
      </c>
      <c r="F3674" t="e">
        <f>VLOOKUP(A3674&amp;B3674&amp;C3674&amp;D3674&amp;E3674,average_median_rates_2_aptFINAL!A:P,16,FALSE)</f>
        <v>#N/A</v>
      </c>
      <c r="G3674">
        <f>VLOOKUP(A3674&amp;B3674&amp;C3674&amp;3&amp;E3674,average_median_rates_2_aptFINAL!A:P,16,FALSE)</f>
        <v>1317</v>
      </c>
      <c r="H3674">
        <f>IF(D3674&lt;=3,VLOOKUP(A3674&amp;D3674,[1]ratio_condo_family!$A:$F,6,FALSE),0)</f>
        <v>0</v>
      </c>
      <c r="I3674">
        <f>VLOOKUP(A3674&amp;3,[1]ratio_condo_family!$A:$F,6,FALSE)</f>
        <v>1.3385777198549491</v>
      </c>
      <c r="J3674">
        <f>VLOOKUP(A3674,[1]ratio_family_bedrooms!$A:$K,9,FALSE)</f>
        <v>1.0588235294117647</v>
      </c>
      <c r="K3674">
        <f>VLOOKUP(A3674,[1]ratio_family_bedrooms!$A:$K,10,FALSE)</f>
        <v>1.2222222222222221</v>
      </c>
      <c r="L3674">
        <f>VLOOKUP(A3674,[1]ratio_family_bedrooms!$A:$K,11,FALSE)</f>
        <v>1.5</v>
      </c>
      <c r="M3674">
        <f t="shared" si="57"/>
        <v>2281.4088738280761</v>
      </c>
    </row>
    <row r="3675" spans="1:13" x14ac:dyDescent="0.2">
      <c r="A3675">
        <v>2011</v>
      </c>
      <c r="B3675">
        <v>10</v>
      </c>
      <c r="C3675" t="s">
        <v>61</v>
      </c>
      <c r="D3675">
        <v>5</v>
      </c>
      <c r="E3675" t="s">
        <v>37</v>
      </c>
      <c r="F3675" t="e">
        <f>VLOOKUP(A3675&amp;B3675&amp;C3675&amp;D3675&amp;E3675,average_median_rates_2_aptFINAL!A:P,16,FALSE)</f>
        <v>#N/A</v>
      </c>
      <c r="G3675">
        <f>VLOOKUP(A3675&amp;B3675&amp;C3675&amp;3&amp;E3675,average_median_rates_2_aptFINAL!A:P,16,FALSE)</f>
        <v>950</v>
      </c>
      <c r="H3675">
        <f>IF(D3675&lt;=3,VLOOKUP(A3675&amp;D3675,[1]ratio_condo_family!$A:$F,6,FALSE),0)</f>
        <v>0</v>
      </c>
      <c r="I3675">
        <f>VLOOKUP(A3675&amp;3,[1]ratio_condo_family!$A:$F,6,FALSE)</f>
        <v>1.3385777198549491</v>
      </c>
      <c r="J3675">
        <f>VLOOKUP(A3675,[1]ratio_family_bedrooms!$A:$K,9,FALSE)</f>
        <v>1.0588235294117647</v>
      </c>
      <c r="K3675">
        <f>VLOOKUP(A3675,[1]ratio_family_bedrooms!$A:$K,10,FALSE)</f>
        <v>1.2222222222222221</v>
      </c>
      <c r="L3675">
        <f>VLOOKUP(A3675,[1]ratio_family_bedrooms!$A:$K,11,FALSE)</f>
        <v>1.5</v>
      </c>
      <c r="M3675">
        <f t="shared" si="57"/>
        <v>1645.6631967628491</v>
      </c>
    </row>
    <row r="3676" spans="1:13" x14ac:dyDescent="0.2">
      <c r="A3676">
        <v>2011</v>
      </c>
      <c r="B3676">
        <v>10</v>
      </c>
      <c r="C3676" t="s">
        <v>61</v>
      </c>
      <c r="D3676">
        <v>5</v>
      </c>
      <c r="E3676" t="s">
        <v>38</v>
      </c>
      <c r="F3676" t="e">
        <f>VLOOKUP(A3676&amp;B3676&amp;C3676&amp;D3676&amp;E3676,average_median_rates_2_aptFINAL!A:P,16,FALSE)</f>
        <v>#N/A</v>
      </c>
      <c r="G3676">
        <f>VLOOKUP(A3676&amp;B3676&amp;C3676&amp;3&amp;E3676,average_median_rates_2_aptFINAL!A:P,16,FALSE)</f>
        <v>966</v>
      </c>
      <c r="H3676">
        <f>IF(D3676&lt;=3,VLOOKUP(A3676&amp;D3676,[1]ratio_condo_family!$A:$F,6,FALSE),0)</f>
        <v>0</v>
      </c>
      <c r="I3676">
        <f>VLOOKUP(A3676&amp;3,[1]ratio_condo_family!$A:$F,6,FALSE)</f>
        <v>1.3385777198549491</v>
      </c>
      <c r="J3676">
        <f>VLOOKUP(A3676,[1]ratio_family_bedrooms!$A:$K,9,FALSE)</f>
        <v>1.0588235294117647</v>
      </c>
      <c r="K3676">
        <f>VLOOKUP(A3676,[1]ratio_family_bedrooms!$A:$K,10,FALSE)</f>
        <v>1.2222222222222221</v>
      </c>
      <c r="L3676">
        <f>VLOOKUP(A3676,[1]ratio_family_bedrooms!$A:$K,11,FALSE)</f>
        <v>1.5</v>
      </c>
      <c r="M3676">
        <f t="shared" si="57"/>
        <v>1673.3796295504339</v>
      </c>
    </row>
    <row r="3677" spans="1:13" x14ac:dyDescent="0.2">
      <c r="A3677">
        <v>2011</v>
      </c>
      <c r="B3677">
        <v>10</v>
      </c>
      <c r="C3677" t="s">
        <v>61</v>
      </c>
      <c r="D3677">
        <v>5</v>
      </c>
      <c r="E3677" t="s">
        <v>39</v>
      </c>
      <c r="F3677" t="e">
        <f>VLOOKUP(A3677&amp;B3677&amp;C3677&amp;D3677&amp;E3677,average_median_rates_2_aptFINAL!A:P,16,FALSE)</f>
        <v>#N/A</v>
      </c>
      <c r="G3677">
        <f>VLOOKUP(A3677&amp;B3677&amp;C3677&amp;3&amp;E3677,average_median_rates_2_aptFINAL!A:P,16,FALSE)</f>
        <v>1450</v>
      </c>
      <c r="H3677">
        <f>IF(D3677&lt;=3,VLOOKUP(A3677&amp;D3677,[1]ratio_condo_family!$A:$F,6,FALSE),0)</f>
        <v>0</v>
      </c>
      <c r="I3677">
        <f>VLOOKUP(A3677&amp;3,[1]ratio_condo_family!$A:$F,6,FALSE)</f>
        <v>1.3385777198549491</v>
      </c>
      <c r="J3677">
        <f>VLOOKUP(A3677,[1]ratio_family_bedrooms!$A:$K,9,FALSE)</f>
        <v>1.0588235294117647</v>
      </c>
      <c r="K3677">
        <f>VLOOKUP(A3677,[1]ratio_family_bedrooms!$A:$K,10,FALSE)</f>
        <v>1.2222222222222221</v>
      </c>
      <c r="L3677">
        <f>VLOOKUP(A3677,[1]ratio_family_bedrooms!$A:$K,11,FALSE)</f>
        <v>1.5</v>
      </c>
      <c r="M3677">
        <f t="shared" si="57"/>
        <v>2511.8017213748749</v>
      </c>
    </row>
    <row r="3678" spans="1:13" x14ac:dyDescent="0.2">
      <c r="A3678">
        <v>2011</v>
      </c>
      <c r="B3678">
        <v>10</v>
      </c>
      <c r="C3678" t="s">
        <v>61</v>
      </c>
      <c r="D3678">
        <v>5</v>
      </c>
      <c r="E3678" t="s">
        <v>40</v>
      </c>
      <c r="F3678" t="e">
        <f>VLOOKUP(A3678&amp;B3678&amp;C3678&amp;D3678&amp;E3678,average_median_rates_2_aptFINAL!A:P,16,FALSE)</f>
        <v>#N/A</v>
      </c>
      <c r="G3678">
        <f>VLOOKUP(A3678&amp;B3678&amp;C3678&amp;3&amp;E3678,average_median_rates_2_aptFINAL!A:P,16,FALSE)</f>
        <v>1050</v>
      </c>
      <c r="H3678">
        <f>IF(D3678&lt;=3,VLOOKUP(A3678&amp;D3678,[1]ratio_condo_family!$A:$F,6,FALSE),0)</f>
        <v>0</v>
      </c>
      <c r="I3678">
        <f>VLOOKUP(A3678&amp;3,[1]ratio_condo_family!$A:$F,6,FALSE)</f>
        <v>1.3385777198549491</v>
      </c>
      <c r="J3678">
        <f>VLOOKUP(A3678,[1]ratio_family_bedrooms!$A:$K,9,FALSE)</f>
        <v>1.0588235294117647</v>
      </c>
      <c r="K3678">
        <f>VLOOKUP(A3678,[1]ratio_family_bedrooms!$A:$K,10,FALSE)</f>
        <v>1.2222222222222221</v>
      </c>
      <c r="L3678">
        <f>VLOOKUP(A3678,[1]ratio_family_bedrooms!$A:$K,11,FALSE)</f>
        <v>1.5</v>
      </c>
      <c r="M3678">
        <f t="shared" si="57"/>
        <v>1818.8909016852542</v>
      </c>
    </row>
    <row r="3679" spans="1:13" x14ac:dyDescent="0.2">
      <c r="A3679">
        <v>2011</v>
      </c>
      <c r="B3679">
        <v>10</v>
      </c>
      <c r="C3679" t="s">
        <v>61</v>
      </c>
      <c r="D3679">
        <v>5</v>
      </c>
      <c r="E3679" t="s">
        <v>41</v>
      </c>
      <c r="F3679" t="e">
        <f>VLOOKUP(A3679&amp;B3679&amp;C3679&amp;D3679&amp;E3679,average_median_rates_2_aptFINAL!A:P,16,FALSE)</f>
        <v>#N/A</v>
      </c>
      <c r="G3679">
        <f>VLOOKUP(A3679&amp;B3679&amp;C3679&amp;3&amp;E3679,average_median_rates_2_aptFINAL!A:P,16,FALSE)</f>
        <v>1200</v>
      </c>
      <c r="H3679">
        <f>IF(D3679&lt;=3,VLOOKUP(A3679&amp;D3679,[1]ratio_condo_family!$A:$F,6,FALSE),0)</f>
        <v>0</v>
      </c>
      <c r="I3679">
        <f>VLOOKUP(A3679&amp;3,[1]ratio_condo_family!$A:$F,6,FALSE)</f>
        <v>1.3385777198549491</v>
      </c>
      <c r="J3679">
        <f>VLOOKUP(A3679,[1]ratio_family_bedrooms!$A:$K,9,FALSE)</f>
        <v>1.0588235294117647</v>
      </c>
      <c r="K3679">
        <f>VLOOKUP(A3679,[1]ratio_family_bedrooms!$A:$K,10,FALSE)</f>
        <v>1.2222222222222221</v>
      </c>
      <c r="L3679">
        <f>VLOOKUP(A3679,[1]ratio_family_bedrooms!$A:$K,11,FALSE)</f>
        <v>1.5</v>
      </c>
      <c r="M3679">
        <f t="shared" si="57"/>
        <v>2078.7324590688622</v>
      </c>
    </row>
    <row r="3680" spans="1:13" x14ac:dyDescent="0.2">
      <c r="A3680">
        <v>2011</v>
      </c>
      <c r="B3680">
        <v>10</v>
      </c>
      <c r="C3680" t="s">
        <v>61</v>
      </c>
      <c r="D3680">
        <v>5</v>
      </c>
      <c r="E3680" t="s">
        <v>42</v>
      </c>
      <c r="F3680" t="e">
        <f>VLOOKUP(A3680&amp;B3680&amp;C3680&amp;D3680&amp;E3680,average_median_rates_2_aptFINAL!A:P,16,FALSE)</f>
        <v>#N/A</v>
      </c>
      <c r="G3680">
        <f>VLOOKUP(A3680&amp;B3680&amp;C3680&amp;3&amp;E3680,average_median_rates_2_aptFINAL!A:P,16,FALSE)</f>
        <v>1050</v>
      </c>
      <c r="H3680">
        <f>IF(D3680&lt;=3,VLOOKUP(A3680&amp;D3680,[1]ratio_condo_family!$A:$F,6,FALSE),0)</f>
        <v>0</v>
      </c>
      <c r="I3680">
        <f>VLOOKUP(A3680&amp;3,[1]ratio_condo_family!$A:$F,6,FALSE)</f>
        <v>1.3385777198549491</v>
      </c>
      <c r="J3680">
        <f>VLOOKUP(A3680,[1]ratio_family_bedrooms!$A:$K,9,FALSE)</f>
        <v>1.0588235294117647</v>
      </c>
      <c r="K3680">
        <f>VLOOKUP(A3680,[1]ratio_family_bedrooms!$A:$K,10,FALSE)</f>
        <v>1.2222222222222221</v>
      </c>
      <c r="L3680">
        <f>VLOOKUP(A3680,[1]ratio_family_bedrooms!$A:$K,11,FALSE)</f>
        <v>1.5</v>
      </c>
      <c r="M3680">
        <f t="shared" si="57"/>
        <v>1818.8909016852542</v>
      </c>
    </row>
    <row r="3681" spans="1:13" x14ac:dyDescent="0.2">
      <c r="A3681">
        <v>2011</v>
      </c>
      <c r="B3681">
        <v>10</v>
      </c>
      <c r="C3681" t="s">
        <v>61</v>
      </c>
      <c r="D3681">
        <v>5</v>
      </c>
      <c r="E3681" t="s">
        <v>43</v>
      </c>
      <c r="F3681" t="e">
        <f>VLOOKUP(A3681&amp;B3681&amp;C3681&amp;D3681&amp;E3681,average_median_rates_2_aptFINAL!A:P,16,FALSE)</f>
        <v>#N/A</v>
      </c>
      <c r="G3681">
        <f>VLOOKUP(A3681&amp;B3681&amp;C3681&amp;3&amp;E3681,average_median_rates_2_aptFINAL!A:P,16,FALSE)</f>
        <v>1250</v>
      </c>
      <c r="H3681">
        <f>IF(D3681&lt;=3,VLOOKUP(A3681&amp;D3681,[1]ratio_condo_family!$A:$F,6,FALSE),0)</f>
        <v>0</v>
      </c>
      <c r="I3681">
        <f>VLOOKUP(A3681&amp;3,[1]ratio_condo_family!$A:$F,6,FALSE)</f>
        <v>1.3385777198549491</v>
      </c>
      <c r="J3681">
        <f>VLOOKUP(A3681,[1]ratio_family_bedrooms!$A:$K,9,FALSE)</f>
        <v>1.0588235294117647</v>
      </c>
      <c r="K3681">
        <f>VLOOKUP(A3681,[1]ratio_family_bedrooms!$A:$K,10,FALSE)</f>
        <v>1.2222222222222221</v>
      </c>
      <c r="L3681">
        <f>VLOOKUP(A3681,[1]ratio_family_bedrooms!$A:$K,11,FALSE)</f>
        <v>1.5</v>
      </c>
      <c r="M3681">
        <f t="shared" si="57"/>
        <v>2165.3463115300647</v>
      </c>
    </row>
    <row r="3682" spans="1:13" x14ac:dyDescent="0.2">
      <c r="A3682">
        <v>2011</v>
      </c>
      <c r="B3682">
        <v>10</v>
      </c>
      <c r="C3682" t="s">
        <v>61</v>
      </c>
      <c r="D3682">
        <v>5</v>
      </c>
      <c r="E3682" t="s">
        <v>60</v>
      </c>
      <c r="F3682" t="e">
        <f>VLOOKUP(A3682&amp;B3682&amp;C3682&amp;D3682&amp;E3682,average_median_rates_2_aptFINAL!A:P,16,FALSE)</f>
        <v>#N/A</v>
      </c>
      <c r="G3682">
        <f>VLOOKUP(A3682&amp;B3682&amp;C3682&amp;3&amp;E3682,average_median_rates_2_aptFINAL!A:P,16,FALSE)</f>
        <v>1300</v>
      </c>
      <c r="H3682">
        <f>IF(D3682&lt;=3,VLOOKUP(A3682&amp;D3682,[1]ratio_condo_family!$A:$F,6,FALSE),0)</f>
        <v>0</v>
      </c>
      <c r="I3682">
        <f>VLOOKUP(A3682&amp;3,[1]ratio_condo_family!$A:$F,6,FALSE)</f>
        <v>1.3385777198549491</v>
      </c>
      <c r="J3682">
        <f>VLOOKUP(A3682,[1]ratio_family_bedrooms!$A:$K,9,FALSE)</f>
        <v>1.0588235294117647</v>
      </c>
      <c r="K3682">
        <f>VLOOKUP(A3682,[1]ratio_family_bedrooms!$A:$K,10,FALSE)</f>
        <v>1.2222222222222221</v>
      </c>
      <c r="L3682">
        <f>VLOOKUP(A3682,[1]ratio_family_bedrooms!$A:$K,11,FALSE)</f>
        <v>1.5</v>
      </c>
      <c r="M3682">
        <f t="shared" si="57"/>
        <v>2251.9601639912671</v>
      </c>
    </row>
    <row r="3683" spans="1:13" x14ac:dyDescent="0.2">
      <c r="A3683">
        <v>2011</v>
      </c>
      <c r="B3683">
        <v>10</v>
      </c>
      <c r="C3683" t="s">
        <v>61</v>
      </c>
      <c r="D3683">
        <v>6</v>
      </c>
      <c r="E3683" t="s">
        <v>12</v>
      </c>
      <c r="F3683" t="e">
        <f>VLOOKUP(A3683&amp;B3683&amp;C3683&amp;D3683&amp;E3683,average_median_rates_2_aptFINAL!A:P,16,FALSE)</f>
        <v>#N/A</v>
      </c>
      <c r="G3683">
        <f>VLOOKUP(A3683&amp;B3683&amp;C3683&amp;3&amp;E3683,average_median_rates_2_aptFINAL!A:P,16,FALSE)</f>
        <v>2900</v>
      </c>
      <c r="H3683">
        <f>IF(D3683&lt;=3,VLOOKUP(A3683&amp;D3683,[1]ratio_condo_family!$A:$F,6,FALSE),0)</f>
        <v>0</v>
      </c>
      <c r="I3683">
        <f>VLOOKUP(A3683&amp;3,[1]ratio_condo_family!$A:$F,6,FALSE)</f>
        <v>1.3385777198549491</v>
      </c>
      <c r="J3683">
        <f>VLOOKUP(A3683,[1]ratio_family_bedrooms!$A:$K,9,FALSE)</f>
        <v>1.0588235294117647</v>
      </c>
      <c r="K3683">
        <f>VLOOKUP(A3683,[1]ratio_family_bedrooms!$A:$K,10,FALSE)</f>
        <v>1.2222222222222221</v>
      </c>
      <c r="L3683">
        <f>VLOOKUP(A3683,[1]ratio_family_bedrooms!$A:$K,11,FALSE)</f>
        <v>1.5</v>
      </c>
      <c r="M3683">
        <f t="shared" si="57"/>
        <v>7535.4051641246242</v>
      </c>
    </row>
    <row r="3684" spans="1:13" x14ac:dyDescent="0.2">
      <c r="A3684">
        <v>2011</v>
      </c>
      <c r="B3684">
        <v>10</v>
      </c>
      <c r="C3684" t="s">
        <v>61</v>
      </c>
      <c r="D3684">
        <v>6</v>
      </c>
      <c r="E3684" t="s">
        <v>16</v>
      </c>
      <c r="F3684" t="e">
        <f>VLOOKUP(A3684&amp;B3684&amp;C3684&amp;D3684&amp;E3684,average_median_rates_2_aptFINAL!A:P,16,FALSE)</f>
        <v>#N/A</v>
      </c>
      <c r="G3684">
        <f>VLOOKUP(A3684&amp;B3684&amp;C3684&amp;3&amp;E3684,average_median_rates_2_aptFINAL!A:P,16,FALSE)</f>
        <v>2400</v>
      </c>
      <c r="H3684">
        <f>IF(D3684&lt;=3,VLOOKUP(A3684&amp;D3684,[1]ratio_condo_family!$A:$F,6,FALSE),0)</f>
        <v>0</v>
      </c>
      <c r="I3684">
        <f>VLOOKUP(A3684&amp;3,[1]ratio_condo_family!$A:$F,6,FALSE)</f>
        <v>1.3385777198549491</v>
      </c>
      <c r="J3684">
        <f>VLOOKUP(A3684,[1]ratio_family_bedrooms!$A:$K,9,FALSE)</f>
        <v>1.0588235294117647</v>
      </c>
      <c r="K3684">
        <f>VLOOKUP(A3684,[1]ratio_family_bedrooms!$A:$K,10,FALSE)</f>
        <v>1.2222222222222221</v>
      </c>
      <c r="L3684">
        <f>VLOOKUP(A3684,[1]ratio_family_bedrooms!$A:$K,11,FALSE)</f>
        <v>1.5</v>
      </c>
      <c r="M3684">
        <f t="shared" si="57"/>
        <v>6236.1973772065867</v>
      </c>
    </row>
    <row r="3685" spans="1:13" x14ac:dyDescent="0.2">
      <c r="A3685">
        <v>2011</v>
      </c>
      <c r="B3685">
        <v>10</v>
      </c>
      <c r="C3685" t="s">
        <v>61</v>
      </c>
      <c r="D3685">
        <v>6</v>
      </c>
      <c r="E3685" t="s">
        <v>17</v>
      </c>
      <c r="F3685" t="e">
        <f>VLOOKUP(A3685&amp;B3685&amp;C3685&amp;D3685&amp;E3685,average_median_rates_2_aptFINAL!A:P,16,FALSE)</f>
        <v>#N/A</v>
      </c>
      <c r="G3685">
        <f>VLOOKUP(A3685&amp;B3685&amp;C3685&amp;3&amp;E3685,average_median_rates_2_aptFINAL!A:P,16,FALSE)</f>
        <v>2400</v>
      </c>
      <c r="H3685">
        <f>IF(D3685&lt;=3,VLOOKUP(A3685&amp;D3685,[1]ratio_condo_family!$A:$F,6,FALSE),0)</f>
        <v>0</v>
      </c>
      <c r="I3685">
        <f>VLOOKUP(A3685&amp;3,[1]ratio_condo_family!$A:$F,6,FALSE)</f>
        <v>1.3385777198549491</v>
      </c>
      <c r="J3685">
        <f>VLOOKUP(A3685,[1]ratio_family_bedrooms!$A:$K,9,FALSE)</f>
        <v>1.0588235294117647</v>
      </c>
      <c r="K3685">
        <f>VLOOKUP(A3685,[1]ratio_family_bedrooms!$A:$K,10,FALSE)</f>
        <v>1.2222222222222221</v>
      </c>
      <c r="L3685">
        <f>VLOOKUP(A3685,[1]ratio_family_bedrooms!$A:$K,11,FALSE)</f>
        <v>1.5</v>
      </c>
      <c r="M3685">
        <f t="shared" si="57"/>
        <v>6236.1973772065867</v>
      </c>
    </row>
    <row r="3686" spans="1:13" x14ac:dyDescent="0.2">
      <c r="A3686">
        <v>2011</v>
      </c>
      <c r="B3686">
        <v>10</v>
      </c>
      <c r="C3686" t="s">
        <v>61</v>
      </c>
      <c r="D3686">
        <v>6</v>
      </c>
      <c r="E3686" t="s">
        <v>19</v>
      </c>
      <c r="F3686" t="e">
        <f>VLOOKUP(A3686&amp;B3686&amp;C3686&amp;D3686&amp;E3686,average_median_rates_2_aptFINAL!A:P,16,FALSE)</f>
        <v>#N/A</v>
      </c>
      <c r="G3686">
        <f>VLOOKUP(A3686&amp;B3686&amp;C3686&amp;3&amp;E3686,average_median_rates_2_aptFINAL!A:P,16,FALSE)</f>
        <v>1700</v>
      </c>
      <c r="H3686">
        <f>IF(D3686&lt;=3,VLOOKUP(A3686&amp;D3686,[1]ratio_condo_family!$A:$F,6,FALSE),0)</f>
        <v>0</v>
      </c>
      <c r="I3686">
        <f>VLOOKUP(A3686&amp;3,[1]ratio_condo_family!$A:$F,6,FALSE)</f>
        <v>1.3385777198549491</v>
      </c>
      <c r="J3686">
        <f>VLOOKUP(A3686,[1]ratio_family_bedrooms!$A:$K,9,FALSE)</f>
        <v>1.0588235294117647</v>
      </c>
      <c r="K3686">
        <f>VLOOKUP(A3686,[1]ratio_family_bedrooms!$A:$K,10,FALSE)</f>
        <v>1.2222222222222221</v>
      </c>
      <c r="L3686">
        <f>VLOOKUP(A3686,[1]ratio_family_bedrooms!$A:$K,11,FALSE)</f>
        <v>1.5</v>
      </c>
      <c r="M3686">
        <f t="shared" si="57"/>
        <v>4417.3064755213309</v>
      </c>
    </row>
    <row r="3687" spans="1:13" x14ac:dyDescent="0.2">
      <c r="A3687">
        <v>2011</v>
      </c>
      <c r="B3687">
        <v>10</v>
      </c>
      <c r="C3687" t="s">
        <v>61</v>
      </c>
      <c r="D3687">
        <v>6</v>
      </c>
      <c r="E3687" t="s">
        <v>20</v>
      </c>
      <c r="F3687" t="e">
        <f>VLOOKUP(A3687&amp;B3687&amp;C3687&amp;D3687&amp;E3687,average_median_rates_2_aptFINAL!A:P,16,FALSE)</f>
        <v>#N/A</v>
      </c>
      <c r="G3687">
        <f>VLOOKUP(A3687&amp;B3687&amp;C3687&amp;3&amp;E3687,average_median_rates_2_aptFINAL!A:P,16,FALSE)</f>
        <v>2363.171791924125</v>
      </c>
      <c r="H3687">
        <f>IF(D3687&lt;=3,VLOOKUP(A3687&amp;D3687,[1]ratio_condo_family!$A:$F,6,FALSE),0)</f>
        <v>0</v>
      </c>
      <c r="I3687">
        <f>VLOOKUP(A3687&amp;3,[1]ratio_condo_family!$A:$F,6,FALSE)</f>
        <v>1.3385777198549491</v>
      </c>
      <c r="J3687">
        <f>VLOOKUP(A3687,[1]ratio_family_bedrooms!$A:$K,9,FALSE)</f>
        <v>1.0588235294117647</v>
      </c>
      <c r="K3687">
        <f>VLOOKUP(A3687,[1]ratio_family_bedrooms!$A:$K,10,FALSE)</f>
        <v>1.2222222222222221</v>
      </c>
      <c r="L3687">
        <f>VLOOKUP(A3687,[1]ratio_family_bedrooms!$A:$K,11,FALSE)</f>
        <v>1.5</v>
      </c>
      <c r="M3687">
        <f t="shared" si="57"/>
        <v>6140.5023877857575</v>
      </c>
    </row>
    <row r="3688" spans="1:13" x14ac:dyDescent="0.2">
      <c r="A3688">
        <v>2011</v>
      </c>
      <c r="B3688">
        <v>10</v>
      </c>
      <c r="C3688" t="s">
        <v>61</v>
      </c>
      <c r="D3688">
        <v>6</v>
      </c>
      <c r="E3688" t="s">
        <v>21</v>
      </c>
      <c r="F3688" t="e">
        <f>VLOOKUP(A3688&amp;B3688&amp;C3688&amp;D3688&amp;E3688,average_median_rates_2_aptFINAL!A:P,16,FALSE)</f>
        <v>#N/A</v>
      </c>
      <c r="G3688">
        <f>VLOOKUP(A3688&amp;B3688&amp;C3688&amp;3&amp;E3688,average_median_rates_2_aptFINAL!A:P,16,FALSE)</f>
        <v>2300</v>
      </c>
      <c r="H3688">
        <f>IF(D3688&lt;=3,VLOOKUP(A3688&amp;D3688,[1]ratio_condo_family!$A:$F,6,FALSE),0)</f>
        <v>0</v>
      </c>
      <c r="I3688">
        <f>VLOOKUP(A3688&amp;3,[1]ratio_condo_family!$A:$F,6,FALSE)</f>
        <v>1.3385777198549491</v>
      </c>
      <c r="J3688">
        <f>VLOOKUP(A3688,[1]ratio_family_bedrooms!$A:$K,9,FALSE)</f>
        <v>1.0588235294117647</v>
      </c>
      <c r="K3688">
        <f>VLOOKUP(A3688,[1]ratio_family_bedrooms!$A:$K,10,FALSE)</f>
        <v>1.2222222222222221</v>
      </c>
      <c r="L3688">
        <f>VLOOKUP(A3688,[1]ratio_family_bedrooms!$A:$K,11,FALSE)</f>
        <v>1.5</v>
      </c>
      <c r="M3688">
        <f t="shared" si="57"/>
        <v>5976.3558198229775</v>
      </c>
    </row>
    <row r="3689" spans="1:13" x14ac:dyDescent="0.2">
      <c r="A3689">
        <v>2011</v>
      </c>
      <c r="B3689">
        <v>10</v>
      </c>
      <c r="C3689" t="s">
        <v>61</v>
      </c>
      <c r="D3689">
        <v>6</v>
      </c>
      <c r="E3689" t="s">
        <v>23</v>
      </c>
      <c r="F3689" t="e">
        <f>VLOOKUP(A3689&amp;B3689&amp;C3689&amp;D3689&amp;E3689,average_median_rates_2_aptFINAL!A:P,16,FALSE)</f>
        <v>#N/A</v>
      </c>
      <c r="G3689">
        <f>VLOOKUP(A3689&amp;B3689&amp;C3689&amp;3&amp;E3689,average_median_rates_2_aptFINAL!A:P,16,FALSE)</f>
        <v>1170</v>
      </c>
      <c r="H3689">
        <f>IF(D3689&lt;=3,VLOOKUP(A3689&amp;D3689,[1]ratio_condo_family!$A:$F,6,FALSE),0)</f>
        <v>0</v>
      </c>
      <c r="I3689">
        <f>VLOOKUP(A3689&amp;3,[1]ratio_condo_family!$A:$F,6,FALSE)</f>
        <v>1.3385777198549491</v>
      </c>
      <c r="J3689">
        <f>VLOOKUP(A3689,[1]ratio_family_bedrooms!$A:$K,9,FALSE)</f>
        <v>1.0588235294117647</v>
      </c>
      <c r="K3689">
        <f>VLOOKUP(A3689,[1]ratio_family_bedrooms!$A:$K,10,FALSE)</f>
        <v>1.2222222222222221</v>
      </c>
      <c r="L3689">
        <f>VLOOKUP(A3689,[1]ratio_family_bedrooms!$A:$K,11,FALSE)</f>
        <v>1.5</v>
      </c>
      <c r="M3689">
        <f t="shared" si="57"/>
        <v>3040.146221388211</v>
      </c>
    </row>
    <row r="3690" spans="1:13" x14ac:dyDescent="0.2">
      <c r="A3690">
        <v>2011</v>
      </c>
      <c r="B3690">
        <v>10</v>
      </c>
      <c r="C3690" t="s">
        <v>61</v>
      </c>
      <c r="D3690">
        <v>6</v>
      </c>
      <c r="E3690" t="s">
        <v>24</v>
      </c>
      <c r="F3690" t="e">
        <f>VLOOKUP(A3690&amp;B3690&amp;C3690&amp;D3690&amp;E3690,average_median_rates_2_aptFINAL!A:P,16,FALSE)</f>
        <v>#N/A</v>
      </c>
      <c r="G3690">
        <f>VLOOKUP(A3690&amp;B3690&amp;C3690&amp;3&amp;E3690,average_median_rates_2_aptFINAL!A:P,16,FALSE)</f>
        <v>1243.2192125305362</v>
      </c>
      <c r="H3690">
        <f>IF(D3690&lt;=3,VLOOKUP(A3690&amp;D3690,[1]ratio_condo_family!$A:$F,6,FALSE),0)</f>
        <v>0</v>
      </c>
      <c r="I3690">
        <f>VLOOKUP(A3690&amp;3,[1]ratio_condo_family!$A:$F,6,FALSE)</f>
        <v>1.3385777198549491</v>
      </c>
      <c r="J3690">
        <f>VLOOKUP(A3690,[1]ratio_family_bedrooms!$A:$K,9,FALSE)</f>
        <v>1.0588235294117647</v>
      </c>
      <c r="K3690">
        <f>VLOOKUP(A3690,[1]ratio_family_bedrooms!$A:$K,10,FALSE)</f>
        <v>1.2222222222222221</v>
      </c>
      <c r="L3690">
        <f>VLOOKUP(A3690,[1]ratio_family_bedrooms!$A:$K,11,FALSE)</f>
        <v>1.5</v>
      </c>
      <c r="M3690">
        <f t="shared" si="57"/>
        <v>3230.400163531569</v>
      </c>
    </row>
    <row r="3691" spans="1:13" x14ac:dyDescent="0.2">
      <c r="A3691">
        <v>2011</v>
      </c>
      <c r="B3691">
        <v>10</v>
      </c>
      <c r="C3691" t="s">
        <v>61</v>
      </c>
      <c r="D3691">
        <v>6</v>
      </c>
      <c r="E3691" t="s">
        <v>25</v>
      </c>
      <c r="F3691" t="e">
        <f>VLOOKUP(A3691&amp;B3691&amp;C3691&amp;D3691&amp;E3691,average_median_rates_2_aptFINAL!A:P,16,FALSE)</f>
        <v>#N/A</v>
      </c>
      <c r="G3691">
        <f>VLOOKUP(A3691&amp;B3691&amp;C3691&amp;3&amp;E3691,average_median_rates_2_aptFINAL!A:P,16,FALSE)</f>
        <v>1180</v>
      </c>
      <c r="H3691">
        <f>IF(D3691&lt;=3,VLOOKUP(A3691&amp;D3691,[1]ratio_condo_family!$A:$F,6,FALSE),0)</f>
        <v>0</v>
      </c>
      <c r="I3691">
        <f>VLOOKUP(A3691&amp;3,[1]ratio_condo_family!$A:$F,6,FALSE)</f>
        <v>1.3385777198549491</v>
      </c>
      <c r="J3691">
        <f>VLOOKUP(A3691,[1]ratio_family_bedrooms!$A:$K,9,FALSE)</f>
        <v>1.0588235294117647</v>
      </c>
      <c r="K3691">
        <f>VLOOKUP(A3691,[1]ratio_family_bedrooms!$A:$K,10,FALSE)</f>
        <v>1.2222222222222221</v>
      </c>
      <c r="L3691">
        <f>VLOOKUP(A3691,[1]ratio_family_bedrooms!$A:$K,11,FALSE)</f>
        <v>1.5</v>
      </c>
      <c r="M3691">
        <f t="shared" si="57"/>
        <v>3066.1303771265716</v>
      </c>
    </row>
    <row r="3692" spans="1:13" x14ac:dyDescent="0.2">
      <c r="A3692">
        <v>2011</v>
      </c>
      <c r="B3692">
        <v>10</v>
      </c>
      <c r="C3692" t="s">
        <v>61</v>
      </c>
      <c r="D3692">
        <v>6</v>
      </c>
      <c r="E3692" t="s">
        <v>26</v>
      </c>
      <c r="F3692" t="e">
        <f>VLOOKUP(A3692&amp;B3692&amp;C3692&amp;D3692&amp;E3692,average_median_rates_2_aptFINAL!A:P,16,FALSE)</f>
        <v>#N/A</v>
      </c>
      <c r="G3692">
        <f>VLOOKUP(A3692&amp;B3692&amp;C3692&amp;3&amp;E3692,average_median_rates_2_aptFINAL!A:P,16,FALSE)</f>
        <v>1106</v>
      </c>
      <c r="H3692">
        <f>IF(D3692&lt;=3,VLOOKUP(A3692&amp;D3692,[1]ratio_condo_family!$A:$F,6,FALSE),0)</f>
        <v>0</v>
      </c>
      <c r="I3692">
        <f>VLOOKUP(A3692&amp;3,[1]ratio_condo_family!$A:$F,6,FALSE)</f>
        <v>1.3385777198549491</v>
      </c>
      <c r="J3692">
        <f>VLOOKUP(A3692,[1]ratio_family_bedrooms!$A:$K,9,FALSE)</f>
        <v>1.0588235294117647</v>
      </c>
      <c r="K3692">
        <f>VLOOKUP(A3692,[1]ratio_family_bedrooms!$A:$K,10,FALSE)</f>
        <v>1.2222222222222221</v>
      </c>
      <c r="L3692">
        <f>VLOOKUP(A3692,[1]ratio_family_bedrooms!$A:$K,11,FALSE)</f>
        <v>1.5</v>
      </c>
      <c r="M3692">
        <f t="shared" si="57"/>
        <v>2873.8476246627019</v>
      </c>
    </row>
    <row r="3693" spans="1:13" x14ac:dyDescent="0.2">
      <c r="A3693">
        <v>2011</v>
      </c>
      <c r="B3693">
        <v>10</v>
      </c>
      <c r="C3693" t="s">
        <v>61</v>
      </c>
      <c r="D3693">
        <v>6</v>
      </c>
      <c r="E3693" t="s">
        <v>27</v>
      </c>
      <c r="F3693" t="e">
        <f>VLOOKUP(A3693&amp;B3693&amp;C3693&amp;D3693&amp;E3693,average_median_rates_2_aptFINAL!A:P,16,FALSE)</f>
        <v>#N/A</v>
      </c>
      <c r="G3693">
        <f>VLOOKUP(A3693&amp;B3693&amp;C3693&amp;3&amp;E3693,average_median_rates_2_aptFINAL!A:P,16,FALSE)</f>
        <v>2150</v>
      </c>
      <c r="H3693">
        <f>IF(D3693&lt;=3,VLOOKUP(A3693&amp;D3693,[1]ratio_condo_family!$A:$F,6,FALSE),0)</f>
        <v>0</v>
      </c>
      <c r="I3693">
        <f>VLOOKUP(A3693&amp;3,[1]ratio_condo_family!$A:$F,6,FALSE)</f>
        <v>1.3385777198549491</v>
      </c>
      <c r="J3693">
        <f>VLOOKUP(A3693,[1]ratio_family_bedrooms!$A:$K,9,FALSE)</f>
        <v>1.0588235294117647</v>
      </c>
      <c r="K3693">
        <f>VLOOKUP(A3693,[1]ratio_family_bedrooms!$A:$K,10,FALSE)</f>
        <v>1.2222222222222221</v>
      </c>
      <c r="L3693">
        <f>VLOOKUP(A3693,[1]ratio_family_bedrooms!$A:$K,11,FALSE)</f>
        <v>1.5</v>
      </c>
      <c r="M3693">
        <f t="shared" si="57"/>
        <v>5586.593483747567</v>
      </c>
    </row>
    <row r="3694" spans="1:13" x14ac:dyDescent="0.2">
      <c r="A3694">
        <v>2011</v>
      </c>
      <c r="B3694">
        <v>10</v>
      </c>
      <c r="C3694" t="s">
        <v>61</v>
      </c>
      <c r="D3694">
        <v>6</v>
      </c>
      <c r="E3694" t="s">
        <v>28</v>
      </c>
      <c r="F3694" t="e">
        <f>VLOOKUP(A3694&amp;B3694&amp;C3694&amp;D3694&amp;E3694,average_median_rates_2_aptFINAL!A:P,16,FALSE)</f>
        <v>#N/A</v>
      </c>
      <c r="G3694">
        <f>VLOOKUP(A3694&amp;B3694&amp;C3694&amp;3&amp;E3694,average_median_rates_2_aptFINAL!A:P,16,FALSE)</f>
        <v>1300</v>
      </c>
      <c r="H3694">
        <f>IF(D3694&lt;=3,VLOOKUP(A3694&amp;D3694,[1]ratio_condo_family!$A:$F,6,FALSE),0)</f>
        <v>0</v>
      </c>
      <c r="I3694">
        <f>VLOOKUP(A3694&amp;3,[1]ratio_condo_family!$A:$F,6,FALSE)</f>
        <v>1.3385777198549491</v>
      </c>
      <c r="J3694">
        <f>VLOOKUP(A3694,[1]ratio_family_bedrooms!$A:$K,9,FALSE)</f>
        <v>1.0588235294117647</v>
      </c>
      <c r="K3694">
        <f>VLOOKUP(A3694,[1]ratio_family_bedrooms!$A:$K,10,FALSE)</f>
        <v>1.2222222222222221</v>
      </c>
      <c r="L3694">
        <f>VLOOKUP(A3694,[1]ratio_family_bedrooms!$A:$K,11,FALSE)</f>
        <v>1.5</v>
      </c>
      <c r="M3694">
        <f t="shared" si="57"/>
        <v>3377.9402459869007</v>
      </c>
    </row>
    <row r="3695" spans="1:13" x14ac:dyDescent="0.2">
      <c r="A3695">
        <v>2011</v>
      </c>
      <c r="B3695">
        <v>10</v>
      </c>
      <c r="C3695" t="s">
        <v>61</v>
      </c>
      <c r="D3695">
        <v>6</v>
      </c>
      <c r="E3695" t="s">
        <v>29</v>
      </c>
      <c r="F3695" t="e">
        <f>VLOOKUP(A3695&amp;B3695&amp;C3695&amp;D3695&amp;E3695,average_median_rates_2_aptFINAL!A:P,16,FALSE)</f>
        <v>#N/A</v>
      </c>
      <c r="G3695">
        <f>VLOOKUP(A3695&amp;B3695&amp;C3695&amp;3&amp;E3695,average_median_rates_2_aptFINAL!A:P,16,FALSE)</f>
        <v>1050</v>
      </c>
      <c r="H3695">
        <f>IF(D3695&lt;=3,VLOOKUP(A3695&amp;D3695,[1]ratio_condo_family!$A:$F,6,FALSE),0)</f>
        <v>0</v>
      </c>
      <c r="I3695">
        <f>VLOOKUP(A3695&amp;3,[1]ratio_condo_family!$A:$F,6,FALSE)</f>
        <v>1.3385777198549491</v>
      </c>
      <c r="J3695">
        <f>VLOOKUP(A3695,[1]ratio_family_bedrooms!$A:$K,9,FALSE)</f>
        <v>1.0588235294117647</v>
      </c>
      <c r="K3695">
        <f>VLOOKUP(A3695,[1]ratio_family_bedrooms!$A:$K,10,FALSE)</f>
        <v>1.2222222222222221</v>
      </c>
      <c r="L3695">
        <f>VLOOKUP(A3695,[1]ratio_family_bedrooms!$A:$K,11,FALSE)</f>
        <v>1.5</v>
      </c>
      <c r="M3695">
        <f t="shared" si="57"/>
        <v>2728.3363525278814</v>
      </c>
    </row>
    <row r="3696" spans="1:13" x14ac:dyDescent="0.2">
      <c r="A3696">
        <v>2011</v>
      </c>
      <c r="B3696">
        <v>10</v>
      </c>
      <c r="C3696" t="s">
        <v>61</v>
      </c>
      <c r="D3696">
        <v>6</v>
      </c>
      <c r="E3696" t="s">
        <v>31</v>
      </c>
      <c r="F3696" t="e">
        <f>VLOOKUP(A3696&amp;B3696&amp;C3696&amp;D3696&amp;E3696,average_median_rates_2_aptFINAL!A:P,16,FALSE)</f>
        <v>#N/A</v>
      </c>
      <c r="G3696">
        <f>VLOOKUP(A3696&amp;B3696&amp;C3696&amp;3&amp;E3696,average_median_rates_2_aptFINAL!A:P,16,FALSE)</f>
        <v>1275</v>
      </c>
      <c r="H3696">
        <f>IF(D3696&lt;=3,VLOOKUP(A3696&amp;D3696,[1]ratio_condo_family!$A:$F,6,FALSE),0)</f>
        <v>0</v>
      </c>
      <c r="I3696">
        <f>VLOOKUP(A3696&amp;3,[1]ratio_condo_family!$A:$F,6,FALSE)</f>
        <v>1.3385777198549491</v>
      </c>
      <c r="J3696">
        <f>VLOOKUP(A3696,[1]ratio_family_bedrooms!$A:$K,9,FALSE)</f>
        <v>1.0588235294117647</v>
      </c>
      <c r="K3696">
        <f>VLOOKUP(A3696,[1]ratio_family_bedrooms!$A:$K,10,FALSE)</f>
        <v>1.2222222222222221</v>
      </c>
      <c r="L3696">
        <f>VLOOKUP(A3696,[1]ratio_family_bedrooms!$A:$K,11,FALSE)</f>
        <v>1.5</v>
      </c>
      <c r="M3696">
        <f t="shared" si="57"/>
        <v>3312.9798566409991</v>
      </c>
    </row>
    <row r="3697" spans="1:13" x14ac:dyDescent="0.2">
      <c r="A3697">
        <v>2011</v>
      </c>
      <c r="B3697">
        <v>10</v>
      </c>
      <c r="C3697" t="s">
        <v>61</v>
      </c>
      <c r="D3697">
        <v>6</v>
      </c>
      <c r="E3697" t="s">
        <v>32</v>
      </c>
      <c r="F3697" t="e">
        <f>VLOOKUP(A3697&amp;B3697&amp;C3697&amp;D3697&amp;E3697,average_median_rates_2_aptFINAL!A:P,16,FALSE)</f>
        <v>#N/A</v>
      </c>
      <c r="G3697">
        <f>VLOOKUP(A3697&amp;B3697&amp;C3697&amp;3&amp;E3697,average_median_rates_2_aptFINAL!A:P,16,FALSE)</f>
        <v>1350</v>
      </c>
      <c r="H3697">
        <f>IF(D3697&lt;=3,VLOOKUP(A3697&amp;D3697,[1]ratio_condo_family!$A:$F,6,FALSE),0)</f>
        <v>0</v>
      </c>
      <c r="I3697">
        <f>VLOOKUP(A3697&amp;3,[1]ratio_condo_family!$A:$F,6,FALSE)</f>
        <v>1.3385777198549491</v>
      </c>
      <c r="J3697">
        <f>VLOOKUP(A3697,[1]ratio_family_bedrooms!$A:$K,9,FALSE)</f>
        <v>1.0588235294117647</v>
      </c>
      <c r="K3697">
        <f>VLOOKUP(A3697,[1]ratio_family_bedrooms!$A:$K,10,FALSE)</f>
        <v>1.2222222222222221</v>
      </c>
      <c r="L3697">
        <f>VLOOKUP(A3697,[1]ratio_family_bedrooms!$A:$K,11,FALSE)</f>
        <v>1.5</v>
      </c>
      <c r="M3697">
        <f t="shared" si="57"/>
        <v>3507.8610246787043</v>
      </c>
    </row>
    <row r="3698" spans="1:13" x14ac:dyDescent="0.2">
      <c r="A3698">
        <v>2011</v>
      </c>
      <c r="B3698">
        <v>10</v>
      </c>
      <c r="C3698" t="s">
        <v>61</v>
      </c>
      <c r="D3698">
        <v>6</v>
      </c>
      <c r="E3698" t="s">
        <v>33</v>
      </c>
      <c r="F3698" t="e">
        <f>VLOOKUP(A3698&amp;B3698&amp;C3698&amp;D3698&amp;E3698,average_median_rates_2_aptFINAL!A:P,16,FALSE)</f>
        <v>#N/A</v>
      </c>
      <c r="G3698">
        <f>VLOOKUP(A3698&amp;B3698&amp;C3698&amp;3&amp;E3698,average_median_rates_2_aptFINAL!A:P,16,FALSE)</f>
        <v>2046.5853570915374</v>
      </c>
      <c r="H3698">
        <f>IF(D3698&lt;=3,VLOOKUP(A3698&amp;D3698,[1]ratio_condo_family!$A:$F,6,FALSE),0)</f>
        <v>0</v>
      </c>
      <c r="I3698">
        <f>VLOOKUP(A3698&amp;3,[1]ratio_condo_family!$A:$F,6,FALSE)</f>
        <v>1.3385777198549491</v>
      </c>
      <c r="J3698">
        <f>VLOOKUP(A3698,[1]ratio_family_bedrooms!$A:$K,9,FALSE)</f>
        <v>1.0588235294117647</v>
      </c>
      <c r="K3698">
        <f>VLOOKUP(A3698,[1]ratio_family_bedrooms!$A:$K,10,FALSE)</f>
        <v>1.2222222222222221</v>
      </c>
      <c r="L3698">
        <f>VLOOKUP(A3698,[1]ratio_family_bedrooms!$A:$K,11,FALSE)</f>
        <v>1.5</v>
      </c>
      <c r="M3698">
        <f t="shared" si="57"/>
        <v>5317.8792650515206</v>
      </c>
    </row>
    <row r="3699" spans="1:13" x14ac:dyDescent="0.2">
      <c r="A3699">
        <v>2011</v>
      </c>
      <c r="B3699">
        <v>10</v>
      </c>
      <c r="C3699" t="s">
        <v>61</v>
      </c>
      <c r="D3699">
        <v>6</v>
      </c>
      <c r="E3699" t="s">
        <v>34</v>
      </c>
      <c r="F3699" t="e">
        <f>VLOOKUP(A3699&amp;B3699&amp;C3699&amp;D3699&amp;E3699,average_median_rates_2_aptFINAL!A:P,16,FALSE)</f>
        <v>#N/A</v>
      </c>
      <c r="G3699">
        <f>VLOOKUP(A3699&amp;B3699&amp;C3699&amp;3&amp;E3699,average_median_rates_2_aptFINAL!A:P,16,FALSE)</f>
        <v>1450</v>
      </c>
      <c r="H3699">
        <f>IF(D3699&lt;=3,VLOOKUP(A3699&amp;D3699,[1]ratio_condo_family!$A:$F,6,FALSE),0)</f>
        <v>0</v>
      </c>
      <c r="I3699">
        <f>VLOOKUP(A3699&amp;3,[1]ratio_condo_family!$A:$F,6,FALSE)</f>
        <v>1.3385777198549491</v>
      </c>
      <c r="J3699">
        <f>VLOOKUP(A3699,[1]ratio_family_bedrooms!$A:$K,9,FALSE)</f>
        <v>1.0588235294117647</v>
      </c>
      <c r="K3699">
        <f>VLOOKUP(A3699,[1]ratio_family_bedrooms!$A:$K,10,FALSE)</f>
        <v>1.2222222222222221</v>
      </c>
      <c r="L3699">
        <f>VLOOKUP(A3699,[1]ratio_family_bedrooms!$A:$K,11,FALSE)</f>
        <v>1.5</v>
      </c>
      <c r="M3699">
        <f t="shared" si="57"/>
        <v>3767.7025820623121</v>
      </c>
    </row>
    <row r="3700" spans="1:13" x14ac:dyDescent="0.2">
      <c r="A3700">
        <v>2011</v>
      </c>
      <c r="B3700">
        <v>10</v>
      </c>
      <c r="C3700" t="s">
        <v>61</v>
      </c>
      <c r="D3700">
        <v>6</v>
      </c>
      <c r="E3700" t="s">
        <v>35</v>
      </c>
      <c r="F3700" t="e">
        <f>VLOOKUP(A3700&amp;B3700&amp;C3700&amp;D3700&amp;E3700,average_median_rates_2_aptFINAL!A:P,16,FALSE)</f>
        <v>#N/A</v>
      </c>
      <c r="G3700">
        <f>VLOOKUP(A3700&amp;B3700&amp;C3700&amp;3&amp;E3700,average_median_rates_2_aptFINAL!A:P,16,FALSE)</f>
        <v>2700</v>
      </c>
      <c r="H3700">
        <f>IF(D3700&lt;=3,VLOOKUP(A3700&amp;D3700,[1]ratio_condo_family!$A:$F,6,FALSE),0)</f>
        <v>0</v>
      </c>
      <c r="I3700">
        <f>VLOOKUP(A3700&amp;3,[1]ratio_condo_family!$A:$F,6,FALSE)</f>
        <v>1.3385777198549491</v>
      </c>
      <c r="J3700">
        <f>VLOOKUP(A3700,[1]ratio_family_bedrooms!$A:$K,9,FALSE)</f>
        <v>1.0588235294117647</v>
      </c>
      <c r="K3700">
        <f>VLOOKUP(A3700,[1]ratio_family_bedrooms!$A:$K,10,FALSE)</f>
        <v>1.2222222222222221</v>
      </c>
      <c r="L3700">
        <f>VLOOKUP(A3700,[1]ratio_family_bedrooms!$A:$K,11,FALSE)</f>
        <v>1.5</v>
      </c>
      <c r="M3700">
        <f t="shared" si="57"/>
        <v>7015.7220493574087</v>
      </c>
    </row>
    <row r="3701" spans="1:13" x14ac:dyDescent="0.2">
      <c r="A3701">
        <v>2011</v>
      </c>
      <c r="B3701">
        <v>10</v>
      </c>
      <c r="C3701" t="s">
        <v>61</v>
      </c>
      <c r="D3701">
        <v>6</v>
      </c>
      <c r="E3701" t="s">
        <v>36</v>
      </c>
      <c r="F3701" t="e">
        <f>VLOOKUP(A3701&amp;B3701&amp;C3701&amp;D3701&amp;E3701,average_median_rates_2_aptFINAL!A:P,16,FALSE)</f>
        <v>#N/A</v>
      </c>
      <c r="G3701">
        <f>VLOOKUP(A3701&amp;B3701&amp;C3701&amp;3&amp;E3701,average_median_rates_2_aptFINAL!A:P,16,FALSE)</f>
        <v>1317</v>
      </c>
      <c r="H3701">
        <f>IF(D3701&lt;=3,VLOOKUP(A3701&amp;D3701,[1]ratio_condo_family!$A:$F,6,FALSE),0)</f>
        <v>0</v>
      </c>
      <c r="I3701">
        <f>VLOOKUP(A3701&amp;3,[1]ratio_condo_family!$A:$F,6,FALSE)</f>
        <v>1.3385777198549491</v>
      </c>
      <c r="J3701">
        <f>VLOOKUP(A3701,[1]ratio_family_bedrooms!$A:$K,9,FALSE)</f>
        <v>1.0588235294117647</v>
      </c>
      <c r="K3701">
        <f>VLOOKUP(A3701,[1]ratio_family_bedrooms!$A:$K,10,FALSE)</f>
        <v>1.2222222222222221</v>
      </c>
      <c r="L3701">
        <f>VLOOKUP(A3701,[1]ratio_family_bedrooms!$A:$K,11,FALSE)</f>
        <v>1.5</v>
      </c>
      <c r="M3701">
        <f t="shared" si="57"/>
        <v>3422.1133107421142</v>
      </c>
    </row>
    <row r="3702" spans="1:13" x14ac:dyDescent="0.2">
      <c r="A3702">
        <v>2011</v>
      </c>
      <c r="B3702">
        <v>10</v>
      </c>
      <c r="C3702" t="s">
        <v>61</v>
      </c>
      <c r="D3702">
        <v>6</v>
      </c>
      <c r="E3702" t="s">
        <v>37</v>
      </c>
      <c r="F3702" t="e">
        <f>VLOOKUP(A3702&amp;B3702&amp;C3702&amp;D3702&amp;E3702,average_median_rates_2_aptFINAL!A:P,16,FALSE)</f>
        <v>#N/A</v>
      </c>
      <c r="G3702">
        <f>VLOOKUP(A3702&amp;B3702&amp;C3702&amp;3&amp;E3702,average_median_rates_2_aptFINAL!A:P,16,FALSE)</f>
        <v>950</v>
      </c>
      <c r="H3702">
        <f>IF(D3702&lt;=3,VLOOKUP(A3702&amp;D3702,[1]ratio_condo_family!$A:$F,6,FALSE),0)</f>
        <v>0</v>
      </c>
      <c r="I3702">
        <f>VLOOKUP(A3702&amp;3,[1]ratio_condo_family!$A:$F,6,FALSE)</f>
        <v>1.3385777198549491</v>
      </c>
      <c r="J3702">
        <f>VLOOKUP(A3702,[1]ratio_family_bedrooms!$A:$K,9,FALSE)</f>
        <v>1.0588235294117647</v>
      </c>
      <c r="K3702">
        <f>VLOOKUP(A3702,[1]ratio_family_bedrooms!$A:$K,10,FALSE)</f>
        <v>1.2222222222222221</v>
      </c>
      <c r="L3702">
        <f>VLOOKUP(A3702,[1]ratio_family_bedrooms!$A:$K,11,FALSE)</f>
        <v>1.5</v>
      </c>
      <c r="M3702">
        <f t="shared" si="57"/>
        <v>2468.4947951442737</v>
      </c>
    </row>
    <row r="3703" spans="1:13" x14ac:dyDescent="0.2">
      <c r="A3703">
        <v>2011</v>
      </c>
      <c r="B3703">
        <v>10</v>
      </c>
      <c r="C3703" t="s">
        <v>61</v>
      </c>
      <c r="D3703">
        <v>6</v>
      </c>
      <c r="E3703" t="s">
        <v>38</v>
      </c>
      <c r="F3703" t="e">
        <f>VLOOKUP(A3703&amp;B3703&amp;C3703&amp;D3703&amp;E3703,average_median_rates_2_aptFINAL!A:P,16,FALSE)</f>
        <v>#N/A</v>
      </c>
      <c r="G3703">
        <f>VLOOKUP(A3703&amp;B3703&amp;C3703&amp;3&amp;E3703,average_median_rates_2_aptFINAL!A:P,16,FALSE)</f>
        <v>966</v>
      </c>
      <c r="H3703">
        <f>IF(D3703&lt;=3,VLOOKUP(A3703&amp;D3703,[1]ratio_condo_family!$A:$F,6,FALSE),0)</f>
        <v>0</v>
      </c>
      <c r="I3703">
        <f>VLOOKUP(A3703&amp;3,[1]ratio_condo_family!$A:$F,6,FALSE)</f>
        <v>1.3385777198549491</v>
      </c>
      <c r="J3703">
        <f>VLOOKUP(A3703,[1]ratio_family_bedrooms!$A:$K,9,FALSE)</f>
        <v>1.0588235294117647</v>
      </c>
      <c r="K3703">
        <f>VLOOKUP(A3703,[1]ratio_family_bedrooms!$A:$K,10,FALSE)</f>
        <v>1.2222222222222221</v>
      </c>
      <c r="L3703">
        <f>VLOOKUP(A3703,[1]ratio_family_bedrooms!$A:$K,11,FALSE)</f>
        <v>1.5</v>
      </c>
      <c r="M3703">
        <f t="shared" si="57"/>
        <v>2510.0694443256507</v>
      </c>
    </row>
    <row r="3704" spans="1:13" x14ac:dyDescent="0.2">
      <c r="A3704">
        <v>2011</v>
      </c>
      <c r="B3704">
        <v>10</v>
      </c>
      <c r="C3704" t="s">
        <v>61</v>
      </c>
      <c r="D3704">
        <v>6</v>
      </c>
      <c r="E3704" t="s">
        <v>39</v>
      </c>
      <c r="F3704" t="e">
        <f>VLOOKUP(A3704&amp;B3704&amp;C3704&amp;D3704&amp;E3704,average_median_rates_2_aptFINAL!A:P,16,FALSE)</f>
        <v>#N/A</v>
      </c>
      <c r="G3704">
        <f>VLOOKUP(A3704&amp;B3704&amp;C3704&amp;3&amp;E3704,average_median_rates_2_aptFINAL!A:P,16,FALSE)</f>
        <v>1450</v>
      </c>
      <c r="H3704">
        <f>IF(D3704&lt;=3,VLOOKUP(A3704&amp;D3704,[1]ratio_condo_family!$A:$F,6,FALSE),0)</f>
        <v>0</v>
      </c>
      <c r="I3704">
        <f>VLOOKUP(A3704&amp;3,[1]ratio_condo_family!$A:$F,6,FALSE)</f>
        <v>1.3385777198549491</v>
      </c>
      <c r="J3704">
        <f>VLOOKUP(A3704,[1]ratio_family_bedrooms!$A:$K,9,FALSE)</f>
        <v>1.0588235294117647</v>
      </c>
      <c r="K3704">
        <f>VLOOKUP(A3704,[1]ratio_family_bedrooms!$A:$K,10,FALSE)</f>
        <v>1.2222222222222221</v>
      </c>
      <c r="L3704">
        <f>VLOOKUP(A3704,[1]ratio_family_bedrooms!$A:$K,11,FALSE)</f>
        <v>1.5</v>
      </c>
      <c r="M3704">
        <f t="shared" si="57"/>
        <v>3767.7025820623121</v>
      </c>
    </row>
    <row r="3705" spans="1:13" x14ac:dyDescent="0.2">
      <c r="A3705">
        <v>2011</v>
      </c>
      <c r="B3705">
        <v>10</v>
      </c>
      <c r="C3705" t="s">
        <v>61</v>
      </c>
      <c r="D3705">
        <v>6</v>
      </c>
      <c r="E3705" t="s">
        <v>40</v>
      </c>
      <c r="F3705" t="e">
        <f>VLOOKUP(A3705&amp;B3705&amp;C3705&amp;D3705&amp;E3705,average_median_rates_2_aptFINAL!A:P,16,FALSE)</f>
        <v>#N/A</v>
      </c>
      <c r="G3705">
        <f>VLOOKUP(A3705&amp;B3705&amp;C3705&amp;3&amp;E3705,average_median_rates_2_aptFINAL!A:P,16,FALSE)</f>
        <v>1050</v>
      </c>
      <c r="H3705">
        <f>IF(D3705&lt;=3,VLOOKUP(A3705&amp;D3705,[1]ratio_condo_family!$A:$F,6,FALSE),0)</f>
        <v>0</v>
      </c>
      <c r="I3705">
        <f>VLOOKUP(A3705&amp;3,[1]ratio_condo_family!$A:$F,6,FALSE)</f>
        <v>1.3385777198549491</v>
      </c>
      <c r="J3705">
        <f>VLOOKUP(A3705,[1]ratio_family_bedrooms!$A:$K,9,FALSE)</f>
        <v>1.0588235294117647</v>
      </c>
      <c r="K3705">
        <f>VLOOKUP(A3705,[1]ratio_family_bedrooms!$A:$K,10,FALSE)</f>
        <v>1.2222222222222221</v>
      </c>
      <c r="L3705">
        <f>VLOOKUP(A3705,[1]ratio_family_bedrooms!$A:$K,11,FALSE)</f>
        <v>1.5</v>
      </c>
      <c r="M3705">
        <f t="shared" si="57"/>
        <v>2728.3363525278814</v>
      </c>
    </row>
    <row r="3706" spans="1:13" x14ac:dyDescent="0.2">
      <c r="A3706">
        <v>2011</v>
      </c>
      <c r="B3706">
        <v>10</v>
      </c>
      <c r="C3706" t="s">
        <v>61</v>
      </c>
      <c r="D3706">
        <v>6</v>
      </c>
      <c r="E3706" t="s">
        <v>41</v>
      </c>
      <c r="F3706" t="e">
        <f>VLOOKUP(A3706&amp;B3706&amp;C3706&amp;D3706&amp;E3706,average_median_rates_2_aptFINAL!A:P,16,FALSE)</f>
        <v>#N/A</v>
      </c>
      <c r="G3706">
        <f>VLOOKUP(A3706&amp;B3706&amp;C3706&amp;3&amp;E3706,average_median_rates_2_aptFINAL!A:P,16,FALSE)</f>
        <v>1200</v>
      </c>
      <c r="H3706">
        <f>IF(D3706&lt;=3,VLOOKUP(A3706&amp;D3706,[1]ratio_condo_family!$A:$F,6,FALSE),0)</f>
        <v>0</v>
      </c>
      <c r="I3706">
        <f>VLOOKUP(A3706&amp;3,[1]ratio_condo_family!$A:$F,6,FALSE)</f>
        <v>1.3385777198549491</v>
      </c>
      <c r="J3706">
        <f>VLOOKUP(A3706,[1]ratio_family_bedrooms!$A:$K,9,FALSE)</f>
        <v>1.0588235294117647</v>
      </c>
      <c r="K3706">
        <f>VLOOKUP(A3706,[1]ratio_family_bedrooms!$A:$K,10,FALSE)</f>
        <v>1.2222222222222221</v>
      </c>
      <c r="L3706">
        <f>VLOOKUP(A3706,[1]ratio_family_bedrooms!$A:$K,11,FALSE)</f>
        <v>1.5</v>
      </c>
      <c r="M3706">
        <f t="shared" si="57"/>
        <v>3118.0986886032933</v>
      </c>
    </row>
    <row r="3707" spans="1:13" x14ac:dyDescent="0.2">
      <c r="A3707">
        <v>2011</v>
      </c>
      <c r="B3707">
        <v>10</v>
      </c>
      <c r="C3707" t="s">
        <v>61</v>
      </c>
      <c r="D3707">
        <v>6</v>
      </c>
      <c r="E3707" t="s">
        <v>42</v>
      </c>
      <c r="F3707" t="e">
        <f>VLOOKUP(A3707&amp;B3707&amp;C3707&amp;D3707&amp;E3707,average_median_rates_2_aptFINAL!A:P,16,FALSE)</f>
        <v>#N/A</v>
      </c>
      <c r="G3707">
        <f>VLOOKUP(A3707&amp;B3707&amp;C3707&amp;3&amp;E3707,average_median_rates_2_aptFINAL!A:P,16,FALSE)</f>
        <v>1050</v>
      </c>
      <c r="H3707">
        <f>IF(D3707&lt;=3,VLOOKUP(A3707&amp;D3707,[1]ratio_condo_family!$A:$F,6,FALSE),0)</f>
        <v>0</v>
      </c>
      <c r="I3707">
        <f>VLOOKUP(A3707&amp;3,[1]ratio_condo_family!$A:$F,6,FALSE)</f>
        <v>1.3385777198549491</v>
      </c>
      <c r="J3707">
        <f>VLOOKUP(A3707,[1]ratio_family_bedrooms!$A:$K,9,FALSE)</f>
        <v>1.0588235294117647</v>
      </c>
      <c r="K3707">
        <f>VLOOKUP(A3707,[1]ratio_family_bedrooms!$A:$K,10,FALSE)</f>
        <v>1.2222222222222221</v>
      </c>
      <c r="L3707">
        <f>VLOOKUP(A3707,[1]ratio_family_bedrooms!$A:$K,11,FALSE)</f>
        <v>1.5</v>
      </c>
      <c r="M3707">
        <f t="shared" si="57"/>
        <v>2728.3363525278814</v>
      </c>
    </row>
    <row r="3708" spans="1:13" x14ac:dyDescent="0.2">
      <c r="A3708">
        <v>2011</v>
      </c>
      <c r="B3708">
        <v>10</v>
      </c>
      <c r="C3708" t="s">
        <v>61</v>
      </c>
      <c r="D3708">
        <v>6</v>
      </c>
      <c r="E3708" t="s">
        <v>43</v>
      </c>
      <c r="F3708" t="e">
        <f>VLOOKUP(A3708&amp;B3708&amp;C3708&amp;D3708&amp;E3708,average_median_rates_2_aptFINAL!A:P,16,FALSE)</f>
        <v>#N/A</v>
      </c>
      <c r="G3708">
        <f>VLOOKUP(A3708&amp;B3708&amp;C3708&amp;3&amp;E3708,average_median_rates_2_aptFINAL!A:P,16,FALSE)</f>
        <v>1250</v>
      </c>
      <c r="H3708">
        <f>IF(D3708&lt;=3,VLOOKUP(A3708&amp;D3708,[1]ratio_condo_family!$A:$F,6,FALSE),0)</f>
        <v>0</v>
      </c>
      <c r="I3708">
        <f>VLOOKUP(A3708&amp;3,[1]ratio_condo_family!$A:$F,6,FALSE)</f>
        <v>1.3385777198549491</v>
      </c>
      <c r="J3708">
        <f>VLOOKUP(A3708,[1]ratio_family_bedrooms!$A:$K,9,FALSE)</f>
        <v>1.0588235294117647</v>
      </c>
      <c r="K3708">
        <f>VLOOKUP(A3708,[1]ratio_family_bedrooms!$A:$K,10,FALSE)</f>
        <v>1.2222222222222221</v>
      </c>
      <c r="L3708">
        <f>VLOOKUP(A3708,[1]ratio_family_bedrooms!$A:$K,11,FALSE)</f>
        <v>1.5</v>
      </c>
      <c r="M3708">
        <f t="shared" si="57"/>
        <v>3248.019467295097</v>
      </c>
    </row>
    <row r="3709" spans="1:13" x14ac:dyDescent="0.2">
      <c r="A3709">
        <v>2011</v>
      </c>
      <c r="B3709">
        <v>10</v>
      </c>
      <c r="C3709" t="s">
        <v>61</v>
      </c>
      <c r="D3709">
        <v>6</v>
      </c>
      <c r="E3709" t="s">
        <v>60</v>
      </c>
      <c r="F3709" t="e">
        <f>VLOOKUP(A3709&amp;B3709&amp;C3709&amp;D3709&amp;E3709,average_median_rates_2_aptFINAL!A:P,16,FALSE)</f>
        <v>#N/A</v>
      </c>
      <c r="G3709">
        <f>VLOOKUP(A3709&amp;B3709&amp;C3709&amp;3&amp;E3709,average_median_rates_2_aptFINAL!A:P,16,FALSE)</f>
        <v>1300</v>
      </c>
      <c r="H3709">
        <f>IF(D3709&lt;=3,VLOOKUP(A3709&amp;D3709,[1]ratio_condo_family!$A:$F,6,FALSE),0)</f>
        <v>0</v>
      </c>
      <c r="I3709">
        <f>VLOOKUP(A3709&amp;3,[1]ratio_condo_family!$A:$F,6,FALSE)</f>
        <v>1.3385777198549491</v>
      </c>
      <c r="J3709">
        <f>VLOOKUP(A3709,[1]ratio_family_bedrooms!$A:$K,9,FALSE)</f>
        <v>1.0588235294117647</v>
      </c>
      <c r="K3709">
        <f>VLOOKUP(A3709,[1]ratio_family_bedrooms!$A:$K,10,FALSE)</f>
        <v>1.2222222222222221</v>
      </c>
      <c r="L3709">
        <f>VLOOKUP(A3709,[1]ratio_family_bedrooms!$A:$K,11,FALSE)</f>
        <v>1.5</v>
      </c>
      <c r="M3709">
        <f t="shared" si="57"/>
        <v>3377.9402459869007</v>
      </c>
    </row>
    <row r="3710" spans="1:13" x14ac:dyDescent="0.2">
      <c r="A3710">
        <v>2010</v>
      </c>
      <c r="B3710">
        <v>10</v>
      </c>
      <c r="C3710" t="s">
        <v>59</v>
      </c>
      <c r="D3710">
        <v>4</v>
      </c>
      <c r="E3710" t="s">
        <v>16</v>
      </c>
      <c r="F3710" t="e">
        <f>VLOOKUP(A3710&amp;B3710&amp;C3710&amp;D3710&amp;E3710,average_median_rates_2_aptFINAL!A:P,16,FALSE)</f>
        <v>#N/A</v>
      </c>
      <c r="G3710">
        <f>VLOOKUP(A3710&amp;B3710&amp;C3710&amp;3&amp;E3710,average_median_rates_2_aptFINAL!A:P,16,FALSE)</f>
        <v>2499</v>
      </c>
      <c r="H3710">
        <f>IF(D3710&lt;=3,VLOOKUP(A3710&amp;D3710,[1]ratio_condo_family!$A:$F,6,FALSE),0)</f>
        <v>0</v>
      </c>
      <c r="I3710">
        <f>VLOOKUP(A3710&amp;3,[1]ratio_condo_family!$A:$F,6,FALSE)</f>
        <v>1.2478882413474455</v>
      </c>
      <c r="J3710">
        <f>VLOOKUP(A3710,[1]ratio_family_bedrooms!$A:$K,9,FALSE)</f>
        <v>1.0588235294117647</v>
      </c>
      <c r="K3710">
        <f>VLOOKUP(A3710,[1]ratio_family_bedrooms!$A:$K,10,FALSE)</f>
        <v>1.2222222222222223</v>
      </c>
      <c r="L3710">
        <f>VLOOKUP(A3710,[1]ratio_family_bedrooms!$A:$K,11,FALSE)</f>
        <v>1.4999999999999998</v>
      </c>
      <c r="M3710">
        <f t="shared" si="57"/>
        <v>3301.9122866053408</v>
      </c>
    </row>
    <row r="3711" spans="1:13" x14ac:dyDescent="0.2">
      <c r="A3711">
        <v>2010</v>
      </c>
      <c r="B3711">
        <v>10</v>
      </c>
      <c r="C3711" t="s">
        <v>59</v>
      </c>
      <c r="D3711">
        <v>4</v>
      </c>
      <c r="E3711" t="s">
        <v>17</v>
      </c>
      <c r="F3711" t="e">
        <f>VLOOKUP(A3711&amp;B3711&amp;C3711&amp;D3711&amp;E3711,average_median_rates_2_aptFINAL!A:P,16,FALSE)</f>
        <v>#N/A</v>
      </c>
      <c r="G3711">
        <f>VLOOKUP(A3711&amp;B3711&amp;C3711&amp;3&amp;E3711,average_median_rates_2_aptFINAL!A:P,16,FALSE)</f>
        <v>2579</v>
      </c>
      <c r="H3711">
        <f>IF(D3711&lt;=3,VLOOKUP(A3711&amp;D3711,[1]ratio_condo_family!$A:$F,6,FALSE),0)</f>
        <v>0</v>
      </c>
      <c r="I3711">
        <f>VLOOKUP(A3711&amp;3,[1]ratio_condo_family!$A:$F,6,FALSE)</f>
        <v>1.2478882413474455</v>
      </c>
      <c r="J3711">
        <f>VLOOKUP(A3711,[1]ratio_family_bedrooms!$A:$K,9,FALSE)</f>
        <v>1.0588235294117647</v>
      </c>
      <c r="K3711">
        <f>VLOOKUP(A3711,[1]ratio_family_bedrooms!$A:$K,10,FALSE)</f>
        <v>1.2222222222222223</v>
      </c>
      <c r="L3711">
        <f>VLOOKUP(A3711,[1]ratio_family_bedrooms!$A:$K,11,FALSE)</f>
        <v>1.4999999999999998</v>
      </c>
      <c r="M3711">
        <f t="shared" si="57"/>
        <v>3407.6157611665362</v>
      </c>
    </row>
    <row r="3712" spans="1:13" x14ac:dyDescent="0.2">
      <c r="A3712">
        <v>2010</v>
      </c>
      <c r="B3712">
        <v>10</v>
      </c>
      <c r="C3712" t="s">
        <v>59</v>
      </c>
      <c r="D3712">
        <v>4</v>
      </c>
      <c r="E3712" t="s">
        <v>19</v>
      </c>
      <c r="F3712" t="e">
        <f>VLOOKUP(A3712&amp;B3712&amp;C3712&amp;D3712&amp;E3712,average_median_rates_2_aptFINAL!A:P,16,FALSE)</f>
        <v>#N/A</v>
      </c>
      <c r="G3712">
        <f>VLOOKUP(A3712&amp;B3712&amp;C3712&amp;3&amp;E3712,average_median_rates_2_aptFINAL!A:P,16,FALSE)</f>
        <v>1836</v>
      </c>
      <c r="H3712">
        <f>IF(D3712&lt;=3,VLOOKUP(A3712&amp;D3712,[1]ratio_condo_family!$A:$F,6,FALSE),0)</f>
        <v>0</v>
      </c>
      <c r="I3712">
        <f>VLOOKUP(A3712&amp;3,[1]ratio_condo_family!$A:$F,6,FALSE)</f>
        <v>1.2478882413474455</v>
      </c>
      <c r="J3712">
        <f>VLOOKUP(A3712,[1]ratio_family_bedrooms!$A:$K,9,FALSE)</f>
        <v>1.0588235294117647</v>
      </c>
      <c r="K3712">
        <f>VLOOKUP(A3712,[1]ratio_family_bedrooms!$A:$K,10,FALSE)</f>
        <v>1.2222222222222223</v>
      </c>
      <c r="L3712">
        <f>VLOOKUP(A3712,[1]ratio_family_bedrooms!$A:$K,11,FALSE)</f>
        <v>1.4999999999999998</v>
      </c>
      <c r="M3712">
        <f t="shared" si="57"/>
        <v>2425.8947411794338</v>
      </c>
    </row>
    <row r="3713" spans="1:13" x14ac:dyDescent="0.2">
      <c r="A3713">
        <v>2010</v>
      </c>
      <c r="B3713">
        <v>10</v>
      </c>
      <c r="C3713" t="s">
        <v>59</v>
      </c>
      <c r="D3713">
        <v>4</v>
      </c>
      <c r="E3713" t="s">
        <v>20</v>
      </c>
      <c r="F3713" t="e">
        <f>VLOOKUP(A3713&amp;B3713&amp;C3713&amp;D3713&amp;E3713,average_median_rates_2_aptFINAL!A:P,16,FALSE)</f>
        <v>#N/A</v>
      </c>
      <c r="G3713">
        <f>VLOOKUP(A3713&amp;B3713&amp;C3713&amp;3&amp;E3713,average_median_rates_2_aptFINAL!A:P,16,FALSE)</f>
        <v>2087</v>
      </c>
      <c r="H3713">
        <f>IF(D3713&lt;=3,VLOOKUP(A3713&amp;D3713,[1]ratio_condo_family!$A:$F,6,FALSE),0)</f>
        <v>0</v>
      </c>
      <c r="I3713">
        <f>VLOOKUP(A3713&amp;3,[1]ratio_condo_family!$A:$F,6,FALSE)</f>
        <v>1.2478882413474455</v>
      </c>
      <c r="J3713">
        <f>VLOOKUP(A3713,[1]ratio_family_bedrooms!$A:$K,9,FALSE)</f>
        <v>1.0588235294117647</v>
      </c>
      <c r="K3713">
        <f>VLOOKUP(A3713,[1]ratio_family_bedrooms!$A:$K,10,FALSE)</f>
        <v>1.2222222222222223</v>
      </c>
      <c r="L3713">
        <f>VLOOKUP(A3713,[1]ratio_family_bedrooms!$A:$K,11,FALSE)</f>
        <v>1.4999999999999998</v>
      </c>
      <c r="M3713">
        <f t="shared" si="57"/>
        <v>2757.5393926151846</v>
      </c>
    </row>
    <row r="3714" spans="1:13" x14ac:dyDescent="0.2">
      <c r="A3714">
        <v>2010</v>
      </c>
      <c r="B3714">
        <v>10</v>
      </c>
      <c r="C3714" t="s">
        <v>59</v>
      </c>
      <c r="D3714">
        <v>4</v>
      </c>
      <c r="E3714" t="s">
        <v>21</v>
      </c>
      <c r="F3714" t="e">
        <f>VLOOKUP(A3714&amp;B3714&amp;C3714&amp;D3714&amp;E3714,average_median_rates_2_aptFINAL!A:P,16,FALSE)</f>
        <v>#N/A</v>
      </c>
      <c r="G3714">
        <f>VLOOKUP(A3714&amp;B3714&amp;C3714&amp;3&amp;E3714,average_median_rates_2_aptFINAL!A:P,16,FALSE)</f>
        <v>2280</v>
      </c>
      <c r="H3714">
        <f>IF(D3714&lt;=3,VLOOKUP(A3714&amp;D3714,[1]ratio_condo_family!$A:$F,6,FALSE),0)</f>
        <v>0</v>
      </c>
      <c r="I3714">
        <f>VLOOKUP(A3714&amp;3,[1]ratio_condo_family!$A:$F,6,FALSE)</f>
        <v>1.2478882413474455</v>
      </c>
      <c r="J3714">
        <f>VLOOKUP(A3714,[1]ratio_family_bedrooms!$A:$K,9,FALSE)</f>
        <v>1.0588235294117647</v>
      </c>
      <c r="K3714">
        <f>VLOOKUP(A3714,[1]ratio_family_bedrooms!$A:$K,10,FALSE)</f>
        <v>1.2222222222222223</v>
      </c>
      <c r="L3714">
        <f>VLOOKUP(A3714,[1]ratio_family_bedrooms!$A:$K,11,FALSE)</f>
        <v>1.4999999999999998</v>
      </c>
      <c r="M3714">
        <f t="shared" si="57"/>
        <v>3012.5490249940681</v>
      </c>
    </row>
    <row r="3715" spans="1:13" x14ac:dyDescent="0.2">
      <c r="A3715">
        <v>2010</v>
      </c>
      <c r="B3715">
        <v>10</v>
      </c>
      <c r="C3715" t="s">
        <v>59</v>
      </c>
      <c r="D3715">
        <v>4</v>
      </c>
      <c r="E3715" t="s">
        <v>23</v>
      </c>
      <c r="F3715" t="e">
        <f>VLOOKUP(A3715&amp;B3715&amp;C3715&amp;D3715&amp;E3715,average_median_rates_2_aptFINAL!A:P,16,FALSE)</f>
        <v>#N/A</v>
      </c>
      <c r="G3715">
        <f>VLOOKUP(A3715&amp;B3715&amp;C3715&amp;3&amp;E3715,average_median_rates_2_aptFINAL!A:P,16,FALSE)</f>
        <v>1116</v>
      </c>
      <c r="H3715">
        <f>IF(D3715&lt;=3,VLOOKUP(A3715&amp;D3715,[1]ratio_condo_family!$A:$F,6,FALSE),0)</f>
        <v>0</v>
      </c>
      <c r="I3715">
        <f>VLOOKUP(A3715&amp;3,[1]ratio_condo_family!$A:$F,6,FALSE)</f>
        <v>1.2478882413474455</v>
      </c>
      <c r="J3715">
        <f>VLOOKUP(A3715,[1]ratio_family_bedrooms!$A:$K,9,FALSE)</f>
        <v>1.0588235294117647</v>
      </c>
      <c r="K3715">
        <f>VLOOKUP(A3715,[1]ratio_family_bedrooms!$A:$K,10,FALSE)</f>
        <v>1.2222222222222223</v>
      </c>
      <c r="L3715">
        <f>VLOOKUP(A3715,[1]ratio_family_bedrooms!$A:$K,11,FALSE)</f>
        <v>1.4999999999999998</v>
      </c>
      <c r="M3715">
        <f t="shared" ref="M3715:M3778" si="58">IF(D3715&lt;=3,F3715*H3715,IF(D3715=4,G3715*I3715*J3715,IF(D3715=5,G3715*I3715*J3715*K3715,IF(D3715=6,G3715*I3715*J3715*K3715*L3715,0))))</f>
        <v>1474.5634701286756</v>
      </c>
    </row>
    <row r="3716" spans="1:13" x14ac:dyDescent="0.2">
      <c r="A3716">
        <v>2010</v>
      </c>
      <c r="B3716">
        <v>10</v>
      </c>
      <c r="C3716" t="s">
        <v>59</v>
      </c>
      <c r="D3716">
        <v>4</v>
      </c>
      <c r="E3716" t="s">
        <v>24</v>
      </c>
      <c r="F3716" t="e">
        <f>VLOOKUP(A3716&amp;B3716&amp;C3716&amp;D3716&amp;E3716,average_median_rates_2_aptFINAL!A:P,16,FALSE)</f>
        <v>#N/A</v>
      </c>
      <c r="G3716">
        <f>VLOOKUP(A3716&amp;B3716&amp;C3716&amp;3&amp;E3716,average_median_rates_2_aptFINAL!A:P,16,FALSE)</f>
        <v>1264</v>
      </c>
      <c r="H3716">
        <f>IF(D3716&lt;=3,VLOOKUP(A3716&amp;D3716,[1]ratio_condo_family!$A:$F,6,FALSE),0)</f>
        <v>0</v>
      </c>
      <c r="I3716">
        <f>VLOOKUP(A3716&amp;3,[1]ratio_condo_family!$A:$F,6,FALSE)</f>
        <v>1.2478882413474455</v>
      </c>
      <c r="J3716">
        <f>VLOOKUP(A3716,[1]ratio_family_bedrooms!$A:$K,9,FALSE)</f>
        <v>1.0588235294117647</v>
      </c>
      <c r="K3716">
        <f>VLOOKUP(A3716,[1]ratio_family_bedrooms!$A:$K,10,FALSE)</f>
        <v>1.2222222222222223</v>
      </c>
      <c r="L3716">
        <f>VLOOKUP(A3716,[1]ratio_family_bedrooms!$A:$K,11,FALSE)</f>
        <v>1.4999999999999998</v>
      </c>
      <c r="M3716">
        <f t="shared" si="58"/>
        <v>1670.114898066887</v>
      </c>
    </row>
    <row r="3717" spans="1:13" x14ac:dyDescent="0.2">
      <c r="A3717">
        <v>2010</v>
      </c>
      <c r="B3717">
        <v>10</v>
      </c>
      <c r="C3717" t="s">
        <v>59</v>
      </c>
      <c r="D3717">
        <v>4</v>
      </c>
      <c r="E3717" t="s">
        <v>25</v>
      </c>
      <c r="F3717" t="e">
        <f>VLOOKUP(A3717&amp;B3717&amp;C3717&amp;D3717&amp;E3717,average_median_rates_2_aptFINAL!A:P,16,FALSE)</f>
        <v>#N/A</v>
      </c>
      <c r="G3717">
        <f>VLOOKUP(A3717&amp;B3717&amp;C3717&amp;3&amp;E3717,average_median_rates_2_aptFINAL!A:P,16,FALSE)</f>
        <v>1098</v>
      </c>
      <c r="H3717">
        <f>IF(D3717&lt;=3,VLOOKUP(A3717&amp;D3717,[1]ratio_condo_family!$A:$F,6,FALSE),0)</f>
        <v>0</v>
      </c>
      <c r="I3717">
        <f>VLOOKUP(A3717&amp;3,[1]ratio_condo_family!$A:$F,6,FALSE)</f>
        <v>1.2478882413474455</v>
      </c>
      <c r="J3717">
        <f>VLOOKUP(A3717,[1]ratio_family_bedrooms!$A:$K,9,FALSE)</f>
        <v>1.0588235294117647</v>
      </c>
      <c r="K3717">
        <f>VLOOKUP(A3717,[1]ratio_family_bedrooms!$A:$K,10,FALSE)</f>
        <v>1.2222222222222223</v>
      </c>
      <c r="L3717">
        <f>VLOOKUP(A3717,[1]ratio_family_bedrooms!$A:$K,11,FALSE)</f>
        <v>1.4999999999999998</v>
      </c>
      <c r="M3717">
        <f t="shared" si="58"/>
        <v>1450.7801883524066</v>
      </c>
    </row>
    <row r="3718" spans="1:13" x14ac:dyDescent="0.2">
      <c r="A3718">
        <v>2010</v>
      </c>
      <c r="B3718">
        <v>10</v>
      </c>
      <c r="C3718" t="s">
        <v>59</v>
      </c>
      <c r="D3718">
        <v>4</v>
      </c>
      <c r="E3718" t="s">
        <v>26</v>
      </c>
      <c r="F3718" t="e">
        <f>VLOOKUP(A3718&amp;B3718&amp;C3718&amp;D3718&amp;E3718,average_median_rates_2_aptFINAL!A:P,16,FALSE)</f>
        <v>#N/A</v>
      </c>
      <c r="G3718">
        <f>VLOOKUP(A3718&amp;B3718&amp;C3718&amp;3&amp;E3718,average_median_rates_2_aptFINAL!A:P,16,FALSE)</f>
        <v>1191</v>
      </c>
      <c r="H3718">
        <f>IF(D3718&lt;=3,VLOOKUP(A3718&amp;D3718,[1]ratio_condo_family!$A:$F,6,FALSE),0)</f>
        <v>0</v>
      </c>
      <c r="I3718">
        <f>VLOOKUP(A3718&amp;3,[1]ratio_condo_family!$A:$F,6,FALSE)</f>
        <v>1.2478882413474455</v>
      </c>
      <c r="J3718">
        <f>VLOOKUP(A3718,[1]ratio_family_bedrooms!$A:$K,9,FALSE)</f>
        <v>1.0588235294117647</v>
      </c>
      <c r="K3718">
        <f>VLOOKUP(A3718,[1]ratio_family_bedrooms!$A:$K,10,FALSE)</f>
        <v>1.2222222222222223</v>
      </c>
      <c r="L3718">
        <f>VLOOKUP(A3718,[1]ratio_family_bedrooms!$A:$K,11,FALSE)</f>
        <v>1.4999999999999998</v>
      </c>
      <c r="M3718">
        <f t="shared" si="58"/>
        <v>1573.6604775297963</v>
      </c>
    </row>
    <row r="3719" spans="1:13" x14ac:dyDescent="0.2">
      <c r="A3719">
        <v>2010</v>
      </c>
      <c r="B3719">
        <v>10</v>
      </c>
      <c r="C3719" t="s">
        <v>59</v>
      </c>
      <c r="D3719">
        <v>4</v>
      </c>
      <c r="E3719" t="s">
        <v>27</v>
      </c>
      <c r="F3719" t="e">
        <f>VLOOKUP(A3719&amp;B3719&amp;C3719&amp;D3719&amp;E3719,average_median_rates_2_aptFINAL!A:P,16,FALSE)</f>
        <v>#N/A</v>
      </c>
      <c r="G3719">
        <f>VLOOKUP(A3719&amp;B3719&amp;C3719&amp;3&amp;E3719,average_median_rates_2_aptFINAL!A:P,16,FALSE)</f>
        <v>2233</v>
      </c>
      <c r="H3719">
        <f>IF(D3719&lt;=3,VLOOKUP(A3719&amp;D3719,[1]ratio_condo_family!$A:$F,6,FALSE),0)</f>
        <v>0</v>
      </c>
      <c r="I3719">
        <f>VLOOKUP(A3719&amp;3,[1]ratio_condo_family!$A:$F,6,FALSE)</f>
        <v>1.2478882413474455</v>
      </c>
      <c r="J3719">
        <f>VLOOKUP(A3719,[1]ratio_family_bedrooms!$A:$K,9,FALSE)</f>
        <v>1.0588235294117647</v>
      </c>
      <c r="K3719">
        <f>VLOOKUP(A3719,[1]ratio_family_bedrooms!$A:$K,10,FALSE)</f>
        <v>1.2222222222222223</v>
      </c>
      <c r="L3719">
        <f>VLOOKUP(A3719,[1]ratio_family_bedrooms!$A:$K,11,FALSE)</f>
        <v>1.4999999999999998</v>
      </c>
      <c r="M3719">
        <f t="shared" si="58"/>
        <v>2950.4482336893661</v>
      </c>
    </row>
    <row r="3720" spans="1:13" x14ac:dyDescent="0.2">
      <c r="A3720">
        <v>2010</v>
      </c>
      <c r="B3720">
        <v>10</v>
      </c>
      <c r="C3720" t="s">
        <v>59</v>
      </c>
      <c r="D3720">
        <v>4</v>
      </c>
      <c r="E3720" t="s">
        <v>28</v>
      </c>
      <c r="F3720" t="e">
        <f>VLOOKUP(A3720&amp;B3720&amp;C3720&amp;D3720&amp;E3720,average_median_rates_2_aptFINAL!A:P,16,FALSE)</f>
        <v>#N/A</v>
      </c>
      <c r="G3720">
        <f>VLOOKUP(A3720&amp;B3720&amp;C3720&amp;3&amp;E3720,average_median_rates_2_aptFINAL!A:P,16,FALSE)</f>
        <v>1473</v>
      </c>
      <c r="H3720">
        <f>IF(D3720&lt;=3,VLOOKUP(A3720&amp;D3720,[1]ratio_condo_family!$A:$F,6,FALSE),0)</f>
        <v>0</v>
      </c>
      <c r="I3720">
        <f>VLOOKUP(A3720&amp;3,[1]ratio_condo_family!$A:$F,6,FALSE)</f>
        <v>1.2478882413474455</v>
      </c>
      <c r="J3720">
        <f>VLOOKUP(A3720,[1]ratio_family_bedrooms!$A:$K,9,FALSE)</f>
        <v>1.0588235294117647</v>
      </c>
      <c r="K3720">
        <f>VLOOKUP(A3720,[1]ratio_family_bedrooms!$A:$K,10,FALSE)</f>
        <v>1.2222222222222223</v>
      </c>
      <c r="L3720">
        <f>VLOOKUP(A3720,[1]ratio_family_bedrooms!$A:$K,11,FALSE)</f>
        <v>1.4999999999999998</v>
      </c>
      <c r="M3720">
        <f t="shared" si="58"/>
        <v>1946.26522535801</v>
      </c>
    </row>
    <row r="3721" spans="1:13" x14ac:dyDescent="0.2">
      <c r="A3721">
        <v>2010</v>
      </c>
      <c r="B3721">
        <v>10</v>
      </c>
      <c r="C3721" t="s">
        <v>59</v>
      </c>
      <c r="D3721">
        <v>4</v>
      </c>
      <c r="E3721" t="s">
        <v>29</v>
      </c>
      <c r="F3721" t="e">
        <f>VLOOKUP(A3721&amp;B3721&amp;C3721&amp;D3721&amp;E3721,average_median_rates_2_aptFINAL!A:P,16,FALSE)</f>
        <v>#N/A</v>
      </c>
      <c r="G3721">
        <f>VLOOKUP(A3721&amp;B3721&amp;C3721&amp;3&amp;E3721,average_median_rates_2_aptFINAL!A:P,16,FALSE)</f>
        <v>1046</v>
      </c>
      <c r="H3721">
        <f>IF(D3721&lt;=3,VLOOKUP(A3721&amp;D3721,[1]ratio_condo_family!$A:$F,6,FALSE),0)</f>
        <v>0</v>
      </c>
      <c r="I3721">
        <f>VLOOKUP(A3721&amp;3,[1]ratio_condo_family!$A:$F,6,FALSE)</f>
        <v>1.2478882413474455</v>
      </c>
      <c r="J3721">
        <f>VLOOKUP(A3721,[1]ratio_family_bedrooms!$A:$K,9,FALSE)</f>
        <v>1.0588235294117647</v>
      </c>
      <c r="K3721">
        <f>VLOOKUP(A3721,[1]ratio_family_bedrooms!$A:$K,10,FALSE)</f>
        <v>1.2222222222222223</v>
      </c>
      <c r="L3721">
        <f>VLOOKUP(A3721,[1]ratio_family_bedrooms!$A:$K,11,FALSE)</f>
        <v>1.4999999999999998</v>
      </c>
      <c r="M3721">
        <f t="shared" si="58"/>
        <v>1382.0729298876295</v>
      </c>
    </row>
    <row r="3722" spans="1:13" x14ac:dyDescent="0.2">
      <c r="A3722">
        <v>2010</v>
      </c>
      <c r="B3722">
        <v>10</v>
      </c>
      <c r="C3722" t="s">
        <v>59</v>
      </c>
      <c r="D3722">
        <v>4</v>
      </c>
      <c r="E3722" t="s">
        <v>31</v>
      </c>
      <c r="F3722" t="e">
        <f>VLOOKUP(A3722&amp;B3722&amp;C3722&amp;D3722&amp;E3722,average_median_rates_2_aptFINAL!A:P,16,FALSE)</f>
        <v>#N/A</v>
      </c>
      <c r="G3722">
        <f>VLOOKUP(A3722&amp;B3722&amp;C3722&amp;3&amp;E3722,average_median_rates_2_aptFINAL!A:P,16,FALSE)</f>
        <v>1268</v>
      </c>
      <c r="H3722">
        <f>IF(D3722&lt;=3,VLOOKUP(A3722&amp;D3722,[1]ratio_condo_family!$A:$F,6,FALSE),0)</f>
        <v>0</v>
      </c>
      <c r="I3722">
        <f>VLOOKUP(A3722&amp;3,[1]ratio_condo_family!$A:$F,6,FALSE)</f>
        <v>1.2478882413474455</v>
      </c>
      <c r="J3722">
        <f>VLOOKUP(A3722,[1]ratio_family_bedrooms!$A:$K,9,FALSE)</f>
        <v>1.0588235294117647</v>
      </c>
      <c r="K3722">
        <f>VLOOKUP(A3722,[1]ratio_family_bedrooms!$A:$K,10,FALSE)</f>
        <v>1.2222222222222223</v>
      </c>
      <c r="L3722">
        <f>VLOOKUP(A3722,[1]ratio_family_bedrooms!$A:$K,11,FALSE)</f>
        <v>1.4999999999999998</v>
      </c>
      <c r="M3722">
        <f t="shared" si="58"/>
        <v>1675.4000717949468</v>
      </c>
    </row>
    <row r="3723" spans="1:13" x14ac:dyDescent="0.2">
      <c r="A3723">
        <v>2010</v>
      </c>
      <c r="B3723">
        <v>10</v>
      </c>
      <c r="C3723" t="s">
        <v>59</v>
      </c>
      <c r="D3723">
        <v>4</v>
      </c>
      <c r="E3723" t="s">
        <v>32</v>
      </c>
      <c r="F3723" t="e">
        <f>VLOOKUP(A3723&amp;B3723&amp;C3723&amp;D3723&amp;E3723,average_median_rates_2_aptFINAL!A:P,16,FALSE)</f>
        <v>#N/A</v>
      </c>
      <c r="G3723">
        <f>VLOOKUP(A3723&amp;B3723&amp;C3723&amp;3&amp;E3723,average_median_rates_2_aptFINAL!A:P,16,FALSE)</f>
        <v>1273</v>
      </c>
      <c r="H3723">
        <f>IF(D3723&lt;=3,VLOOKUP(A3723&amp;D3723,[1]ratio_condo_family!$A:$F,6,FALSE),0)</f>
        <v>0</v>
      </c>
      <c r="I3723">
        <f>VLOOKUP(A3723&amp;3,[1]ratio_condo_family!$A:$F,6,FALSE)</f>
        <v>1.2478882413474455</v>
      </c>
      <c r="J3723">
        <f>VLOOKUP(A3723,[1]ratio_family_bedrooms!$A:$K,9,FALSE)</f>
        <v>1.0588235294117647</v>
      </c>
      <c r="K3723">
        <f>VLOOKUP(A3723,[1]ratio_family_bedrooms!$A:$K,10,FALSE)</f>
        <v>1.2222222222222223</v>
      </c>
      <c r="L3723">
        <f>VLOOKUP(A3723,[1]ratio_family_bedrooms!$A:$K,11,FALSE)</f>
        <v>1.4999999999999998</v>
      </c>
      <c r="M3723">
        <f t="shared" si="58"/>
        <v>1682.0065389550216</v>
      </c>
    </row>
    <row r="3724" spans="1:13" x14ac:dyDescent="0.2">
      <c r="A3724">
        <v>2010</v>
      </c>
      <c r="B3724">
        <v>10</v>
      </c>
      <c r="C3724" t="s">
        <v>59</v>
      </c>
      <c r="D3724">
        <v>4</v>
      </c>
      <c r="E3724" t="s">
        <v>33</v>
      </c>
      <c r="F3724" t="e">
        <f>VLOOKUP(A3724&amp;B3724&amp;C3724&amp;D3724&amp;E3724,average_median_rates_2_aptFINAL!A:P,16,FALSE)</f>
        <v>#N/A</v>
      </c>
      <c r="G3724">
        <f>VLOOKUP(A3724&amp;B3724&amp;C3724&amp;3&amp;E3724,average_median_rates_2_aptFINAL!A:P,16,FALSE)</f>
        <v>1890.5683339418292</v>
      </c>
      <c r="H3724">
        <f>IF(D3724&lt;=3,VLOOKUP(A3724&amp;D3724,[1]ratio_condo_family!$A:$F,6,FALSE),0)</f>
        <v>0</v>
      </c>
      <c r="I3724">
        <f>VLOOKUP(A3724&amp;3,[1]ratio_condo_family!$A:$F,6,FALSE)</f>
        <v>1.2478882413474455</v>
      </c>
      <c r="J3724">
        <f>VLOOKUP(A3724,[1]ratio_family_bedrooms!$A:$K,9,FALSE)</f>
        <v>1.0588235294117647</v>
      </c>
      <c r="K3724">
        <f>VLOOKUP(A3724,[1]ratio_family_bedrooms!$A:$K,10,FALSE)</f>
        <v>1.2222222222222223</v>
      </c>
      <c r="L3724">
        <f>VLOOKUP(A3724,[1]ratio_family_bedrooms!$A:$K,11,FALSE)</f>
        <v>1.4999999999999998</v>
      </c>
      <c r="M3724">
        <f t="shared" si="58"/>
        <v>2497.9955224127712</v>
      </c>
    </row>
    <row r="3725" spans="1:13" x14ac:dyDescent="0.2">
      <c r="A3725">
        <v>2010</v>
      </c>
      <c r="B3725">
        <v>10</v>
      </c>
      <c r="C3725" t="s">
        <v>59</v>
      </c>
      <c r="D3725">
        <v>4</v>
      </c>
      <c r="E3725" t="s">
        <v>34</v>
      </c>
      <c r="F3725" t="e">
        <f>VLOOKUP(A3725&amp;B3725&amp;C3725&amp;D3725&amp;E3725,average_median_rates_2_aptFINAL!A:P,16,FALSE)</f>
        <v>#N/A</v>
      </c>
      <c r="G3725">
        <f>VLOOKUP(A3725&amp;B3725&amp;C3725&amp;3&amp;E3725,average_median_rates_2_aptFINAL!A:P,16,FALSE)</f>
        <v>1356</v>
      </c>
      <c r="H3725">
        <f>IF(D3725&lt;=3,VLOOKUP(A3725&amp;D3725,[1]ratio_condo_family!$A:$F,6,FALSE),0)</f>
        <v>0</v>
      </c>
      <c r="I3725">
        <f>VLOOKUP(A3725&amp;3,[1]ratio_condo_family!$A:$F,6,FALSE)</f>
        <v>1.2478882413474455</v>
      </c>
      <c r="J3725">
        <f>VLOOKUP(A3725,[1]ratio_family_bedrooms!$A:$K,9,FALSE)</f>
        <v>1.0588235294117647</v>
      </c>
      <c r="K3725">
        <f>VLOOKUP(A3725,[1]ratio_family_bedrooms!$A:$K,10,FALSE)</f>
        <v>1.2222222222222223</v>
      </c>
      <c r="L3725">
        <f>VLOOKUP(A3725,[1]ratio_family_bedrooms!$A:$K,11,FALSE)</f>
        <v>1.4999999999999998</v>
      </c>
      <c r="M3725">
        <f t="shared" si="58"/>
        <v>1791.6738938122619</v>
      </c>
    </row>
    <row r="3726" spans="1:13" x14ac:dyDescent="0.2">
      <c r="A3726">
        <v>2010</v>
      </c>
      <c r="B3726">
        <v>10</v>
      </c>
      <c r="C3726" t="s">
        <v>59</v>
      </c>
      <c r="D3726">
        <v>4</v>
      </c>
      <c r="E3726" t="s">
        <v>35</v>
      </c>
      <c r="F3726" t="e">
        <f>VLOOKUP(A3726&amp;B3726&amp;C3726&amp;D3726&amp;E3726,average_median_rates_2_aptFINAL!A:P,16,FALSE)</f>
        <v>#N/A</v>
      </c>
      <c r="G3726">
        <f>VLOOKUP(A3726&amp;B3726&amp;C3726&amp;3&amp;E3726,average_median_rates_2_aptFINAL!A:P,16,FALSE)</f>
        <v>2698</v>
      </c>
      <c r="H3726">
        <f>IF(D3726&lt;=3,VLOOKUP(A3726&amp;D3726,[1]ratio_condo_family!$A:$F,6,FALSE),0)</f>
        <v>0</v>
      </c>
      <c r="I3726">
        <f>VLOOKUP(A3726&amp;3,[1]ratio_condo_family!$A:$F,6,FALSE)</f>
        <v>1.2478882413474455</v>
      </c>
      <c r="J3726">
        <f>VLOOKUP(A3726,[1]ratio_family_bedrooms!$A:$K,9,FALSE)</f>
        <v>1.0588235294117647</v>
      </c>
      <c r="K3726">
        <f>VLOOKUP(A3726,[1]ratio_family_bedrooms!$A:$K,10,FALSE)</f>
        <v>1.2222222222222223</v>
      </c>
      <c r="L3726">
        <f>VLOOKUP(A3726,[1]ratio_family_bedrooms!$A:$K,11,FALSE)</f>
        <v>1.4999999999999998</v>
      </c>
      <c r="M3726">
        <f t="shared" si="58"/>
        <v>3564.8496795763144</v>
      </c>
    </row>
    <row r="3727" spans="1:13" x14ac:dyDescent="0.2">
      <c r="A3727">
        <v>2010</v>
      </c>
      <c r="B3727">
        <v>10</v>
      </c>
      <c r="C3727" t="s">
        <v>59</v>
      </c>
      <c r="D3727">
        <v>4</v>
      </c>
      <c r="E3727" t="s">
        <v>36</v>
      </c>
      <c r="F3727" t="e">
        <f>VLOOKUP(A3727&amp;B3727&amp;C3727&amp;D3727&amp;E3727,average_median_rates_2_aptFINAL!A:P,16,FALSE)</f>
        <v>#N/A</v>
      </c>
      <c r="G3727">
        <f>VLOOKUP(A3727&amp;B3727&amp;C3727&amp;3&amp;E3727,average_median_rates_2_aptFINAL!A:P,16,FALSE)</f>
        <v>1298</v>
      </c>
      <c r="H3727">
        <f>IF(D3727&lt;=3,VLOOKUP(A3727&amp;D3727,[1]ratio_condo_family!$A:$F,6,FALSE),0)</f>
        <v>0</v>
      </c>
      <c r="I3727">
        <f>VLOOKUP(A3727&amp;3,[1]ratio_condo_family!$A:$F,6,FALSE)</f>
        <v>1.2478882413474455</v>
      </c>
      <c r="J3727">
        <f>VLOOKUP(A3727,[1]ratio_family_bedrooms!$A:$K,9,FALSE)</f>
        <v>1.0588235294117647</v>
      </c>
      <c r="K3727">
        <f>VLOOKUP(A3727,[1]ratio_family_bedrooms!$A:$K,10,FALSE)</f>
        <v>1.2222222222222223</v>
      </c>
      <c r="L3727">
        <f>VLOOKUP(A3727,[1]ratio_family_bedrooms!$A:$K,11,FALSE)</f>
        <v>1.4999999999999998</v>
      </c>
      <c r="M3727">
        <f t="shared" si="58"/>
        <v>1715.0388747553952</v>
      </c>
    </row>
    <row r="3728" spans="1:13" x14ac:dyDescent="0.2">
      <c r="A3728">
        <v>2010</v>
      </c>
      <c r="B3728">
        <v>10</v>
      </c>
      <c r="C3728" t="s">
        <v>59</v>
      </c>
      <c r="D3728">
        <v>4</v>
      </c>
      <c r="E3728" t="s">
        <v>37</v>
      </c>
      <c r="F3728" t="e">
        <f>VLOOKUP(A3728&amp;B3728&amp;C3728&amp;D3728&amp;E3728,average_median_rates_2_aptFINAL!A:P,16,FALSE)</f>
        <v>#N/A</v>
      </c>
      <c r="G3728">
        <f>VLOOKUP(A3728&amp;B3728&amp;C3728&amp;3&amp;E3728,average_median_rates_2_aptFINAL!A:P,16,FALSE)</f>
        <v>1063</v>
      </c>
      <c r="H3728">
        <f>IF(D3728&lt;=3,VLOOKUP(A3728&amp;D3728,[1]ratio_condo_family!$A:$F,6,FALSE),0)</f>
        <v>0</v>
      </c>
      <c r="I3728">
        <f>VLOOKUP(A3728&amp;3,[1]ratio_condo_family!$A:$F,6,FALSE)</f>
        <v>1.2478882413474455</v>
      </c>
      <c r="J3728">
        <f>VLOOKUP(A3728,[1]ratio_family_bedrooms!$A:$K,9,FALSE)</f>
        <v>1.0588235294117647</v>
      </c>
      <c r="K3728">
        <f>VLOOKUP(A3728,[1]ratio_family_bedrooms!$A:$K,10,FALSE)</f>
        <v>1.2222222222222223</v>
      </c>
      <c r="L3728">
        <f>VLOOKUP(A3728,[1]ratio_family_bedrooms!$A:$K,11,FALSE)</f>
        <v>1.4999999999999998</v>
      </c>
      <c r="M3728">
        <f t="shared" si="58"/>
        <v>1404.5349182318837</v>
      </c>
    </row>
    <row r="3729" spans="1:13" x14ac:dyDescent="0.2">
      <c r="A3729">
        <v>2010</v>
      </c>
      <c r="B3729">
        <v>10</v>
      </c>
      <c r="C3729" t="s">
        <v>59</v>
      </c>
      <c r="D3729">
        <v>4</v>
      </c>
      <c r="E3729" t="s">
        <v>38</v>
      </c>
      <c r="F3729" t="e">
        <f>VLOOKUP(A3729&amp;B3729&amp;C3729&amp;D3729&amp;E3729,average_median_rates_2_aptFINAL!A:P,16,FALSE)</f>
        <v>#N/A</v>
      </c>
      <c r="G3729">
        <f>VLOOKUP(A3729&amp;B3729&amp;C3729&amp;3&amp;E3729,average_median_rates_2_aptFINAL!A:P,16,FALSE)</f>
        <v>1015</v>
      </c>
      <c r="H3729">
        <f>IF(D3729&lt;=3,VLOOKUP(A3729&amp;D3729,[1]ratio_condo_family!$A:$F,6,FALSE),0)</f>
        <v>0</v>
      </c>
      <c r="I3729">
        <f>VLOOKUP(A3729&amp;3,[1]ratio_condo_family!$A:$F,6,FALSE)</f>
        <v>1.2478882413474455</v>
      </c>
      <c r="J3729">
        <f>VLOOKUP(A3729,[1]ratio_family_bedrooms!$A:$K,9,FALSE)</f>
        <v>1.0588235294117647</v>
      </c>
      <c r="K3729">
        <f>VLOOKUP(A3729,[1]ratio_family_bedrooms!$A:$K,10,FALSE)</f>
        <v>1.2222222222222223</v>
      </c>
      <c r="L3729">
        <f>VLOOKUP(A3729,[1]ratio_family_bedrooms!$A:$K,11,FALSE)</f>
        <v>1.4999999999999998</v>
      </c>
      <c r="M3729">
        <f t="shared" si="58"/>
        <v>1341.1128334951663</v>
      </c>
    </row>
    <row r="3730" spans="1:13" x14ac:dyDescent="0.2">
      <c r="A3730">
        <v>2010</v>
      </c>
      <c r="B3730">
        <v>10</v>
      </c>
      <c r="C3730" t="s">
        <v>59</v>
      </c>
      <c r="D3730">
        <v>4</v>
      </c>
      <c r="E3730" t="s">
        <v>39</v>
      </c>
      <c r="F3730" t="e">
        <f>VLOOKUP(A3730&amp;B3730&amp;C3730&amp;D3730&amp;E3730,average_median_rates_2_aptFINAL!A:P,16,FALSE)</f>
        <v>#N/A</v>
      </c>
      <c r="G3730">
        <f>VLOOKUP(A3730&amp;B3730&amp;C3730&amp;3&amp;E3730,average_median_rates_2_aptFINAL!A:P,16,FALSE)</f>
        <v>1394</v>
      </c>
      <c r="H3730">
        <f>IF(D3730&lt;=3,VLOOKUP(A3730&amp;D3730,[1]ratio_condo_family!$A:$F,6,FALSE),0)</f>
        <v>0</v>
      </c>
      <c r="I3730">
        <f>VLOOKUP(A3730&amp;3,[1]ratio_condo_family!$A:$F,6,FALSE)</f>
        <v>1.2478882413474455</v>
      </c>
      <c r="J3730">
        <f>VLOOKUP(A3730,[1]ratio_family_bedrooms!$A:$K,9,FALSE)</f>
        <v>1.0588235294117647</v>
      </c>
      <c r="K3730">
        <f>VLOOKUP(A3730,[1]ratio_family_bedrooms!$A:$K,10,FALSE)</f>
        <v>1.2222222222222223</v>
      </c>
      <c r="L3730">
        <f>VLOOKUP(A3730,[1]ratio_family_bedrooms!$A:$K,11,FALSE)</f>
        <v>1.4999999999999998</v>
      </c>
      <c r="M3730">
        <f t="shared" si="58"/>
        <v>1841.8830442288295</v>
      </c>
    </row>
    <row r="3731" spans="1:13" x14ac:dyDescent="0.2">
      <c r="A3731">
        <v>2010</v>
      </c>
      <c r="B3731">
        <v>10</v>
      </c>
      <c r="C3731" t="s">
        <v>59</v>
      </c>
      <c r="D3731">
        <v>4</v>
      </c>
      <c r="E3731" t="s">
        <v>40</v>
      </c>
      <c r="F3731" t="e">
        <f>VLOOKUP(A3731&amp;B3731&amp;C3731&amp;D3731&amp;E3731,average_median_rates_2_aptFINAL!A:P,16,FALSE)</f>
        <v>#N/A</v>
      </c>
      <c r="G3731">
        <f>VLOOKUP(A3731&amp;B3731&amp;C3731&amp;3&amp;E3731,average_median_rates_2_aptFINAL!A:P,16,FALSE)</f>
        <v>1052</v>
      </c>
      <c r="H3731">
        <f>IF(D3731&lt;=3,VLOOKUP(A3731&amp;D3731,[1]ratio_condo_family!$A:$F,6,FALSE),0)</f>
        <v>0</v>
      </c>
      <c r="I3731">
        <f>VLOOKUP(A3731&amp;3,[1]ratio_condo_family!$A:$F,6,FALSE)</f>
        <v>1.2478882413474455</v>
      </c>
      <c r="J3731">
        <f>VLOOKUP(A3731,[1]ratio_family_bedrooms!$A:$K,9,FALSE)</f>
        <v>1.0588235294117647</v>
      </c>
      <c r="K3731">
        <f>VLOOKUP(A3731,[1]ratio_family_bedrooms!$A:$K,10,FALSE)</f>
        <v>1.2222222222222223</v>
      </c>
      <c r="L3731">
        <f>VLOOKUP(A3731,[1]ratio_family_bedrooms!$A:$K,11,FALSE)</f>
        <v>1.4999999999999998</v>
      </c>
      <c r="M3731">
        <f t="shared" si="58"/>
        <v>1390.0006904797192</v>
      </c>
    </row>
    <row r="3732" spans="1:13" x14ac:dyDescent="0.2">
      <c r="A3732">
        <v>2010</v>
      </c>
      <c r="B3732">
        <v>10</v>
      </c>
      <c r="C3732" t="s">
        <v>59</v>
      </c>
      <c r="D3732">
        <v>4</v>
      </c>
      <c r="E3732" t="s">
        <v>41</v>
      </c>
      <c r="F3732" t="e">
        <f>VLOOKUP(A3732&amp;B3732&amp;C3732&amp;D3732&amp;E3732,average_median_rates_2_aptFINAL!A:P,16,FALSE)</f>
        <v>#N/A</v>
      </c>
      <c r="G3732">
        <f>VLOOKUP(A3732&amp;B3732&amp;C3732&amp;3&amp;E3732,average_median_rates_2_aptFINAL!A:P,16,FALSE)</f>
        <v>1145</v>
      </c>
      <c r="H3732">
        <f>IF(D3732&lt;=3,VLOOKUP(A3732&amp;D3732,[1]ratio_condo_family!$A:$F,6,FALSE),0)</f>
        <v>0</v>
      </c>
      <c r="I3732">
        <f>VLOOKUP(A3732&amp;3,[1]ratio_condo_family!$A:$F,6,FALSE)</f>
        <v>1.2478882413474455</v>
      </c>
      <c r="J3732">
        <f>VLOOKUP(A3732,[1]ratio_family_bedrooms!$A:$K,9,FALSE)</f>
        <v>1.0588235294117647</v>
      </c>
      <c r="K3732">
        <f>VLOOKUP(A3732,[1]ratio_family_bedrooms!$A:$K,10,FALSE)</f>
        <v>1.2222222222222223</v>
      </c>
      <c r="L3732">
        <f>VLOOKUP(A3732,[1]ratio_family_bedrooms!$A:$K,11,FALSE)</f>
        <v>1.4999999999999998</v>
      </c>
      <c r="M3732">
        <f t="shared" si="58"/>
        <v>1512.880979657109</v>
      </c>
    </row>
    <row r="3733" spans="1:13" x14ac:dyDescent="0.2">
      <c r="A3733">
        <v>2010</v>
      </c>
      <c r="B3733">
        <v>10</v>
      </c>
      <c r="C3733" t="s">
        <v>59</v>
      </c>
      <c r="D3733">
        <v>4</v>
      </c>
      <c r="E3733" t="s">
        <v>42</v>
      </c>
      <c r="F3733" t="e">
        <f>VLOOKUP(A3733&amp;B3733&amp;C3733&amp;D3733&amp;E3733,average_median_rates_2_aptFINAL!A:P,16,FALSE)</f>
        <v>#N/A</v>
      </c>
      <c r="G3733">
        <f>VLOOKUP(A3733&amp;B3733&amp;C3733&amp;3&amp;E3733,average_median_rates_2_aptFINAL!A:P,16,FALSE)</f>
        <v>1037</v>
      </c>
      <c r="H3733">
        <f>IF(D3733&lt;=3,VLOOKUP(A3733&amp;D3733,[1]ratio_condo_family!$A:$F,6,FALSE),0)</f>
        <v>0</v>
      </c>
      <c r="I3733">
        <f>VLOOKUP(A3733&amp;3,[1]ratio_condo_family!$A:$F,6,FALSE)</f>
        <v>1.2478882413474455</v>
      </c>
      <c r="J3733">
        <f>VLOOKUP(A3733,[1]ratio_family_bedrooms!$A:$K,9,FALSE)</f>
        <v>1.0588235294117647</v>
      </c>
      <c r="K3733">
        <f>VLOOKUP(A3733,[1]ratio_family_bedrooms!$A:$K,10,FALSE)</f>
        <v>1.2222222222222223</v>
      </c>
      <c r="L3733">
        <f>VLOOKUP(A3733,[1]ratio_family_bedrooms!$A:$K,11,FALSE)</f>
        <v>1.4999999999999998</v>
      </c>
      <c r="M3733">
        <f t="shared" si="58"/>
        <v>1370.1812889994951</v>
      </c>
    </row>
    <row r="3734" spans="1:13" x14ac:dyDescent="0.2">
      <c r="A3734">
        <v>2010</v>
      </c>
      <c r="B3734">
        <v>10</v>
      </c>
      <c r="C3734" t="s">
        <v>59</v>
      </c>
      <c r="D3734">
        <v>4</v>
      </c>
      <c r="E3734" t="s">
        <v>43</v>
      </c>
      <c r="F3734" t="e">
        <f>VLOOKUP(A3734&amp;B3734&amp;C3734&amp;D3734&amp;E3734,average_median_rates_2_aptFINAL!A:P,16,FALSE)</f>
        <v>#N/A</v>
      </c>
      <c r="G3734">
        <f>VLOOKUP(A3734&amp;B3734&amp;C3734&amp;3&amp;E3734,average_median_rates_2_aptFINAL!A:P,16,FALSE)</f>
        <v>1420</v>
      </c>
      <c r="H3734">
        <f>IF(D3734&lt;=3,VLOOKUP(A3734&amp;D3734,[1]ratio_condo_family!$A:$F,6,FALSE),0)</f>
        <v>0</v>
      </c>
      <c r="I3734">
        <f>VLOOKUP(A3734&amp;3,[1]ratio_condo_family!$A:$F,6,FALSE)</f>
        <v>1.2478882413474455</v>
      </c>
      <c r="J3734">
        <f>VLOOKUP(A3734,[1]ratio_family_bedrooms!$A:$K,9,FALSE)</f>
        <v>1.0588235294117647</v>
      </c>
      <c r="K3734">
        <f>VLOOKUP(A3734,[1]ratio_family_bedrooms!$A:$K,10,FALSE)</f>
        <v>1.2222222222222223</v>
      </c>
      <c r="L3734">
        <f>VLOOKUP(A3734,[1]ratio_family_bedrooms!$A:$K,11,FALSE)</f>
        <v>1.4999999999999998</v>
      </c>
      <c r="M3734">
        <f t="shared" si="58"/>
        <v>1876.2366734612181</v>
      </c>
    </row>
    <row r="3735" spans="1:13" x14ac:dyDescent="0.2">
      <c r="A3735">
        <v>2010</v>
      </c>
      <c r="B3735">
        <v>10</v>
      </c>
      <c r="C3735" t="s">
        <v>59</v>
      </c>
      <c r="D3735">
        <v>4</v>
      </c>
      <c r="E3735" t="s">
        <v>60</v>
      </c>
      <c r="F3735" t="e">
        <f>VLOOKUP(A3735&amp;B3735&amp;C3735&amp;D3735&amp;E3735,average_median_rates_2_aptFINAL!A:P,16,FALSE)</f>
        <v>#N/A</v>
      </c>
      <c r="G3735">
        <f>VLOOKUP(A3735&amp;B3735&amp;C3735&amp;3&amp;E3735,average_median_rates_2_aptFINAL!A:P,16,FALSE)</f>
        <v>1459</v>
      </c>
      <c r="H3735">
        <f>IF(D3735&lt;=3,VLOOKUP(A3735&amp;D3735,[1]ratio_condo_family!$A:$F,6,FALSE),0)</f>
        <v>0</v>
      </c>
      <c r="I3735">
        <f>VLOOKUP(A3735&amp;3,[1]ratio_condo_family!$A:$F,6,FALSE)</f>
        <v>1.2478882413474455</v>
      </c>
      <c r="J3735">
        <f>VLOOKUP(A3735,[1]ratio_family_bedrooms!$A:$K,9,FALSE)</f>
        <v>1.0588235294117647</v>
      </c>
      <c r="K3735">
        <f>VLOOKUP(A3735,[1]ratio_family_bedrooms!$A:$K,10,FALSE)</f>
        <v>1.2222222222222223</v>
      </c>
      <c r="L3735">
        <f>VLOOKUP(A3735,[1]ratio_family_bedrooms!$A:$K,11,FALSE)</f>
        <v>1.4999999999999998</v>
      </c>
      <c r="M3735">
        <f t="shared" si="58"/>
        <v>1927.7671173098008</v>
      </c>
    </row>
    <row r="3736" spans="1:13" x14ac:dyDescent="0.2">
      <c r="A3736">
        <v>2010</v>
      </c>
      <c r="B3736">
        <v>10</v>
      </c>
      <c r="C3736" t="s">
        <v>59</v>
      </c>
      <c r="D3736">
        <v>5</v>
      </c>
      <c r="E3736" t="s">
        <v>12</v>
      </c>
      <c r="F3736" t="e">
        <f>VLOOKUP(A3736&amp;B3736&amp;C3736&amp;D3736&amp;E3736,average_median_rates_2_aptFINAL!A:P,16,FALSE)</f>
        <v>#N/A</v>
      </c>
      <c r="G3736">
        <f>VLOOKUP(A3736&amp;B3736&amp;C3736&amp;3&amp;E3736,average_median_rates_2_aptFINAL!A:P,16,FALSE)</f>
        <v>2578</v>
      </c>
      <c r="H3736">
        <f>IF(D3736&lt;=3,VLOOKUP(A3736&amp;D3736,[1]ratio_condo_family!$A:$F,6,FALSE),0)</f>
        <v>0</v>
      </c>
      <c r="I3736">
        <f>VLOOKUP(A3736&amp;3,[1]ratio_condo_family!$A:$F,6,FALSE)</f>
        <v>1.2478882413474455</v>
      </c>
      <c r="J3736">
        <f>VLOOKUP(A3736,[1]ratio_family_bedrooms!$A:$K,9,FALSE)</f>
        <v>1.0588235294117647</v>
      </c>
      <c r="K3736">
        <f>VLOOKUP(A3736,[1]ratio_family_bedrooms!$A:$K,10,FALSE)</f>
        <v>1.2222222222222223</v>
      </c>
      <c r="L3736">
        <f>VLOOKUP(A3736,[1]ratio_family_bedrooms!$A:$K,11,FALSE)</f>
        <v>1.4999999999999998</v>
      </c>
      <c r="M3736">
        <f t="shared" si="58"/>
        <v>4163.2487938977483</v>
      </c>
    </row>
    <row r="3737" spans="1:13" x14ac:dyDescent="0.2">
      <c r="A3737">
        <v>2010</v>
      </c>
      <c r="B3737">
        <v>10</v>
      </c>
      <c r="C3737" t="s">
        <v>59</v>
      </c>
      <c r="D3737">
        <v>5</v>
      </c>
      <c r="E3737" t="s">
        <v>16</v>
      </c>
      <c r="F3737" t="e">
        <f>VLOOKUP(A3737&amp;B3737&amp;C3737&amp;D3737&amp;E3737,average_median_rates_2_aptFINAL!A:P,16,FALSE)</f>
        <v>#N/A</v>
      </c>
      <c r="G3737">
        <f>VLOOKUP(A3737&amp;B3737&amp;C3737&amp;3&amp;E3737,average_median_rates_2_aptFINAL!A:P,16,FALSE)</f>
        <v>2499</v>
      </c>
      <c r="H3737">
        <f>IF(D3737&lt;=3,VLOOKUP(A3737&amp;D3737,[1]ratio_condo_family!$A:$F,6,FALSE),0)</f>
        <v>0</v>
      </c>
      <c r="I3737">
        <f>VLOOKUP(A3737&amp;3,[1]ratio_condo_family!$A:$F,6,FALSE)</f>
        <v>1.2478882413474455</v>
      </c>
      <c r="J3737">
        <f>VLOOKUP(A3737,[1]ratio_family_bedrooms!$A:$K,9,FALSE)</f>
        <v>1.0588235294117647</v>
      </c>
      <c r="K3737">
        <f>VLOOKUP(A3737,[1]ratio_family_bedrooms!$A:$K,10,FALSE)</f>
        <v>1.2222222222222223</v>
      </c>
      <c r="L3737">
        <f>VLOOKUP(A3737,[1]ratio_family_bedrooms!$A:$K,11,FALSE)</f>
        <v>1.4999999999999998</v>
      </c>
      <c r="M3737">
        <f t="shared" si="58"/>
        <v>4035.6705725176389</v>
      </c>
    </row>
    <row r="3738" spans="1:13" x14ac:dyDescent="0.2">
      <c r="A3738">
        <v>2010</v>
      </c>
      <c r="B3738">
        <v>10</v>
      </c>
      <c r="C3738" t="s">
        <v>59</v>
      </c>
      <c r="D3738">
        <v>5</v>
      </c>
      <c r="E3738" t="s">
        <v>17</v>
      </c>
      <c r="F3738" t="e">
        <f>VLOOKUP(A3738&amp;B3738&amp;C3738&amp;D3738&amp;E3738,average_median_rates_2_aptFINAL!A:P,16,FALSE)</f>
        <v>#N/A</v>
      </c>
      <c r="G3738">
        <f>VLOOKUP(A3738&amp;B3738&amp;C3738&amp;3&amp;E3738,average_median_rates_2_aptFINAL!A:P,16,FALSE)</f>
        <v>2579</v>
      </c>
      <c r="H3738">
        <f>IF(D3738&lt;=3,VLOOKUP(A3738&amp;D3738,[1]ratio_condo_family!$A:$F,6,FALSE),0)</f>
        <v>0</v>
      </c>
      <c r="I3738">
        <f>VLOOKUP(A3738&amp;3,[1]ratio_condo_family!$A:$F,6,FALSE)</f>
        <v>1.2478882413474455</v>
      </c>
      <c r="J3738">
        <f>VLOOKUP(A3738,[1]ratio_family_bedrooms!$A:$K,9,FALSE)</f>
        <v>1.0588235294117647</v>
      </c>
      <c r="K3738">
        <f>VLOOKUP(A3738,[1]ratio_family_bedrooms!$A:$K,10,FALSE)</f>
        <v>1.2222222222222223</v>
      </c>
      <c r="L3738">
        <f>VLOOKUP(A3738,[1]ratio_family_bedrooms!$A:$K,11,FALSE)</f>
        <v>1.4999999999999998</v>
      </c>
      <c r="M3738">
        <f t="shared" si="58"/>
        <v>4164.8637080924336</v>
      </c>
    </row>
    <row r="3739" spans="1:13" x14ac:dyDescent="0.2">
      <c r="A3739">
        <v>2010</v>
      </c>
      <c r="B3739">
        <v>10</v>
      </c>
      <c r="C3739" t="s">
        <v>59</v>
      </c>
      <c r="D3739">
        <v>5</v>
      </c>
      <c r="E3739" t="s">
        <v>19</v>
      </c>
      <c r="F3739" t="e">
        <f>VLOOKUP(A3739&amp;B3739&amp;C3739&amp;D3739&amp;E3739,average_median_rates_2_aptFINAL!A:P,16,FALSE)</f>
        <v>#N/A</v>
      </c>
      <c r="G3739">
        <f>VLOOKUP(A3739&amp;B3739&amp;C3739&amp;3&amp;E3739,average_median_rates_2_aptFINAL!A:P,16,FALSE)</f>
        <v>1836</v>
      </c>
      <c r="H3739">
        <f>IF(D3739&lt;=3,VLOOKUP(A3739&amp;D3739,[1]ratio_condo_family!$A:$F,6,FALSE),0)</f>
        <v>0</v>
      </c>
      <c r="I3739">
        <f>VLOOKUP(A3739&amp;3,[1]ratio_condo_family!$A:$F,6,FALSE)</f>
        <v>1.2478882413474455</v>
      </c>
      <c r="J3739">
        <f>VLOOKUP(A3739,[1]ratio_family_bedrooms!$A:$K,9,FALSE)</f>
        <v>1.0588235294117647</v>
      </c>
      <c r="K3739">
        <f>VLOOKUP(A3739,[1]ratio_family_bedrooms!$A:$K,10,FALSE)</f>
        <v>1.2222222222222223</v>
      </c>
      <c r="L3739">
        <f>VLOOKUP(A3739,[1]ratio_family_bedrooms!$A:$K,11,FALSE)</f>
        <v>1.4999999999999998</v>
      </c>
      <c r="M3739">
        <f t="shared" si="58"/>
        <v>2964.9824614415306</v>
      </c>
    </row>
    <row r="3740" spans="1:13" x14ac:dyDescent="0.2">
      <c r="A3740">
        <v>2010</v>
      </c>
      <c r="B3740">
        <v>10</v>
      </c>
      <c r="C3740" t="s">
        <v>59</v>
      </c>
      <c r="D3740">
        <v>5</v>
      </c>
      <c r="E3740" t="s">
        <v>20</v>
      </c>
      <c r="F3740" t="e">
        <f>VLOOKUP(A3740&amp;B3740&amp;C3740&amp;D3740&amp;E3740,average_median_rates_2_aptFINAL!A:P,16,FALSE)</f>
        <v>#N/A</v>
      </c>
      <c r="G3740">
        <f>VLOOKUP(A3740&amp;B3740&amp;C3740&amp;3&amp;E3740,average_median_rates_2_aptFINAL!A:P,16,FALSE)</f>
        <v>2087</v>
      </c>
      <c r="H3740">
        <f>IF(D3740&lt;=3,VLOOKUP(A3740&amp;D3740,[1]ratio_condo_family!$A:$F,6,FALSE),0)</f>
        <v>0</v>
      </c>
      <c r="I3740">
        <f>VLOOKUP(A3740&amp;3,[1]ratio_condo_family!$A:$F,6,FALSE)</f>
        <v>1.2478882413474455</v>
      </c>
      <c r="J3740">
        <f>VLOOKUP(A3740,[1]ratio_family_bedrooms!$A:$K,9,FALSE)</f>
        <v>1.0588235294117647</v>
      </c>
      <c r="K3740">
        <f>VLOOKUP(A3740,[1]ratio_family_bedrooms!$A:$K,10,FALSE)</f>
        <v>1.2222222222222223</v>
      </c>
      <c r="L3740">
        <f>VLOOKUP(A3740,[1]ratio_family_bedrooms!$A:$K,11,FALSE)</f>
        <v>1.4999999999999998</v>
      </c>
      <c r="M3740">
        <f t="shared" si="58"/>
        <v>3370.3259243074481</v>
      </c>
    </row>
    <row r="3741" spans="1:13" x14ac:dyDescent="0.2">
      <c r="A3741">
        <v>2010</v>
      </c>
      <c r="B3741">
        <v>10</v>
      </c>
      <c r="C3741" t="s">
        <v>59</v>
      </c>
      <c r="D3741">
        <v>5</v>
      </c>
      <c r="E3741" t="s">
        <v>21</v>
      </c>
      <c r="F3741" t="e">
        <f>VLOOKUP(A3741&amp;B3741&amp;C3741&amp;D3741&amp;E3741,average_median_rates_2_aptFINAL!A:P,16,FALSE)</f>
        <v>#N/A</v>
      </c>
      <c r="G3741">
        <f>VLOOKUP(A3741&amp;B3741&amp;C3741&amp;3&amp;E3741,average_median_rates_2_aptFINAL!A:P,16,FALSE)</f>
        <v>2280</v>
      </c>
      <c r="H3741">
        <f>IF(D3741&lt;=3,VLOOKUP(A3741&amp;D3741,[1]ratio_condo_family!$A:$F,6,FALSE),0)</f>
        <v>0</v>
      </c>
      <c r="I3741">
        <f>VLOOKUP(A3741&amp;3,[1]ratio_condo_family!$A:$F,6,FALSE)</f>
        <v>1.2478882413474455</v>
      </c>
      <c r="J3741">
        <f>VLOOKUP(A3741,[1]ratio_family_bedrooms!$A:$K,9,FALSE)</f>
        <v>1.0588235294117647</v>
      </c>
      <c r="K3741">
        <f>VLOOKUP(A3741,[1]ratio_family_bedrooms!$A:$K,10,FALSE)</f>
        <v>1.2222222222222223</v>
      </c>
      <c r="L3741">
        <f>VLOOKUP(A3741,[1]ratio_family_bedrooms!$A:$K,11,FALSE)</f>
        <v>1.4999999999999998</v>
      </c>
      <c r="M3741">
        <f t="shared" si="58"/>
        <v>3682.0043638816392</v>
      </c>
    </row>
    <row r="3742" spans="1:13" x14ac:dyDescent="0.2">
      <c r="A3742">
        <v>2010</v>
      </c>
      <c r="B3742">
        <v>10</v>
      </c>
      <c r="C3742" t="s">
        <v>59</v>
      </c>
      <c r="D3742">
        <v>5</v>
      </c>
      <c r="E3742" t="s">
        <v>23</v>
      </c>
      <c r="F3742" t="e">
        <f>VLOOKUP(A3742&amp;B3742&amp;C3742&amp;D3742&amp;E3742,average_median_rates_2_aptFINAL!A:P,16,FALSE)</f>
        <v>#N/A</v>
      </c>
      <c r="G3742">
        <f>VLOOKUP(A3742&amp;B3742&amp;C3742&amp;3&amp;E3742,average_median_rates_2_aptFINAL!A:P,16,FALSE)</f>
        <v>1116</v>
      </c>
      <c r="H3742">
        <f>IF(D3742&lt;=3,VLOOKUP(A3742&amp;D3742,[1]ratio_condo_family!$A:$F,6,FALSE),0)</f>
        <v>0</v>
      </c>
      <c r="I3742">
        <f>VLOOKUP(A3742&amp;3,[1]ratio_condo_family!$A:$F,6,FALSE)</f>
        <v>1.2478882413474455</v>
      </c>
      <c r="J3742">
        <f>VLOOKUP(A3742,[1]ratio_family_bedrooms!$A:$K,9,FALSE)</f>
        <v>1.0588235294117647</v>
      </c>
      <c r="K3742">
        <f>VLOOKUP(A3742,[1]ratio_family_bedrooms!$A:$K,10,FALSE)</f>
        <v>1.2222222222222223</v>
      </c>
      <c r="L3742">
        <f>VLOOKUP(A3742,[1]ratio_family_bedrooms!$A:$K,11,FALSE)</f>
        <v>1.4999999999999998</v>
      </c>
      <c r="M3742">
        <f t="shared" si="58"/>
        <v>1802.2442412683815</v>
      </c>
    </row>
    <row r="3743" spans="1:13" x14ac:dyDescent="0.2">
      <c r="A3743">
        <v>2010</v>
      </c>
      <c r="B3743">
        <v>10</v>
      </c>
      <c r="C3743" t="s">
        <v>59</v>
      </c>
      <c r="D3743">
        <v>5</v>
      </c>
      <c r="E3743" t="s">
        <v>24</v>
      </c>
      <c r="F3743" t="e">
        <f>VLOOKUP(A3743&amp;B3743&amp;C3743&amp;D3743&amp;E3743,average_median_rates_2_aptFINAL!A:P,16,FALSE)</f>
        <v>#N/A</v>
      </c>
      <c r="G3743">
        <f>VLOOKUP(A3743&amp;B3743&amp;C3743&amp;3&amp;E3743,average_median_rates_2_aptFINAL!A:P,16,FALSE)</f>
        <v>1264</v>
      </c>
      <c r="H3743">
        <f>IF(D3743&lt;=3,VLOOKUP(A3743&amp;D3743,[1]ratio_condo_family!$A:$F,6,FALSE),0)</f>
        <v>0</v>
      </c>
      <c r="I3743">
        <f>VLOOKUP(A3743&amp;3,[1]ratio_condo_family!$A:$F,6,FALSE)</f>
        <v>1.2478882413474455</v>
      </c>
      <c r="J3743">
        <f>VLOOKUP(A3743,[1]ratio_family_bedrooms!$A:$K,9,FALSE)</f>
        <v>1.0588235294117647</v>
      </c>
      <c r="K3743">
        <f>VLOOKUP(A3743,[1]ratio_family_bedrooms!$A:$K,10,FALSE)</f>
        <v>1.2222222222222223</v>
      </c>
      <c r="L3743">
        <f>VLOOKUP(A3743,[1]ratio_family_bedrooms!$A:$K,11,FALSE)</f>
        <v>1.4999999999999998</v>
      </c>
      <c r="M3743">
        <f t="shared" si="58"/>
        <v>2041.251542081751</v>
      </c>
    </row>
    <row r="3744" spans="1:13" x14ac:dyDescent="0.2">
      <c r="A3744">
        <v>2010</v>
      </c>
      <c r="B3744">
        <v>10</v>
      </c>
      <c r="C3744" t="s">
        <v>59</v>
      </c>
      <c r="D3744">
        <v>5</v>
      </c>
      <c r="E3744" t="s">
        <v>25</v>
      </c>
      <c r="F3744" t="e">
        <f>VLOOKUP(A3744&amp;B3744&amp;C3744&amp;D3744&amp;E3744,average_median_rates_2_aptFINAL!A:P,16,FALSE)</f>
        <v>#N/A</v>
      </c>
      <c r="G3744">
        <f>VLOOKUP(A3744&amp;B3744&amp;C3744&amp;3&amp;E3744,average_median_rates_2_aptFINAL!A:P,16,FALSE)</f>
        <v>1098</v>
      </c>
      <c r="H3744">
        <f>IF(D3744&lt;=3,VLOOKUP(A3744&amp;D3744,[1]ratio_condo_family!$A:$F,6,FALSE),0)</f>
        <v>0</v>
      </c>
      <c r="I3744">
        <f>VLOOKUP(A3744&amp;3,[1]ratio_condo_family!$A:$F,6,FALSE)</f>
        <v>1.2478882413474455</v>
      </c>
      <c r="J3744">
        <f>VLOOKUP(A3744,[1]ratio_family_bedrooms!$A:$K,9,FALSE)</f>
        <v>1.0588235294117647</v>
      </c>
      <c r="K3744">
        <f>VLOOKUP(A3744,[1]ratio_family_bedrooms!$A:$K,10,FALSE)</f>
        <v>1.2222222222222223</v>
      </c>
      <c r="L3744">
        <f>VLOOKUP(A3744,[1]ratio_family_bedrooms!$A:$K,11,FALSE)</f>
        <v>1.4999999999999998</v>
      </c>
      <c r="M3744">
        <f t="shared" si="58"/>
        <v>1773.1757857640528</v>
      </c>
    </row>
    <row r="3745" spans="1:13" x14ac:dyDescent="0.2">
      <c r="A3745">
        <v>2010</v>
      </c>
      <c r="B3745">
        <v>10</v>
      </c>
      <c r="C3745" t="s">
        <v>59</v>
      </c>
      <c r="D3745">
        <v>5</v>
      </c>
      <c r="E3745" t="s">
        <v>26</v>
      </c>
      <c r="F3745" t="e">
        <f>VLOOKUP(A3745&amp;B3745&amp;C3745&amp;D3745&amp;E3745,average_median_rates_2_aptFINAL!A:P,16,FALSE)</f>
        <v>#N/A</v>
      </c>
      <c r="G3745">
        <f>VLOOKUP(A3745&amp;B3745&amp;C3745&amp;3&amp;E3745,average_median_rates_2_aptFINAL!A:P,16,FALSE)</f>
        <v>1191</v>
      </c>
      <c r="H3745">
        <f>IF(D3745&lt;=3,VLOOKUP(A3745&amp;D3745,[1]ratio_condo_family!$A:$F,6,FALSE),0)</f>
        <v>0</v>
      </c>
      <c r="I3745">
        <f>VLOOKUP(A3745&amp;3,[1]ratio_condo_family!$A:$F,6,FALSE)</f>
        <v>1.2478882413474455</v>
      </c>
      <c r="J3745">
        <f>VLOOKUP(A3745,[1]ratio_family_bedrooms!$A:$K,9,FALSE)</f>
        <v>1.0588235294117647</v>
      </c>
      <c r="K3745">
        <f>VLOOKUP(A3745,[1]ratio_family_bedrooms!$A:$K,10,FALSE)</f>
        <v>1.2222222222222223</v>
      </c>
      <c r="L3745">
        <f>VLOOKUP(A3745,[1]ratio_family_bedrooms!$A:$K,11,FALSE)</f>
        <v>1.4999999999999998</v>
      </c>
      <c r="M3745">
        <f t="shared" si="58"/>
        <v>1923.3628058697511</v>
      </c>
    </row>
    <row r="3746" spans="1:13" x14ac:dyDescent="0.2">
      <c r="A3746">
        <v>2010</v>
      </c>
      <c r="B3746">
        <v>10</v>
      </c>
      <c r="C3746" t="s">
        <v>59</v>
      </c>
      <c r="D3746">
        <v>5</v>
      </c>
      <c r="E3746" t="s">
        <v>27</v>
      </c>
      <c r="F3746" t="e">
        <f>VLOOKUP(A3746&amp;B3746&amp;C3746&amp;D3746&amp;E3746,average_median_rates_2_aptFINAL!A:P,16,FALSE)</f>
        <v>#N/A</v>
      </c>
      <c r="G3746">
        <f>VLOOKUP(A3746&amp;B3746&amp;C3746&amp;3&amp;E3746,average_median_rates_2_aptFINAL!A:P,16,FALSE)</f>
        <v>2233</v>
      </c>
      <c r="H3746">
        <f>IF(D3746&lt;=3,VLOOKUP(A3746&amp;D3746,[1]ratio_condo_family!$A:$F,6,FALSE),0)</f>
        <v>0</v>
      </c>
      <c r="I3746">
        <f>VLOOKUP(A3746&amp;3,[1]ratio_condo_family!$A:$F,6,FALSE)</f>
        <v>1.2478882413474455</v>
      </c>
      <c r="J3746">
        <f>VLOOKUP(A3746,[1]ratio_family_bedrooms!$A:$K,9,FALSE)</f>
        <v>1.0588235294117647</v>
      </c>
      <c r="K3746">
        <f>VLOOKUP(A3746,[1]ratio_family_bedrooms!$A:$K,10,FALSE)</f>
        <v>1.2222222222222223</v>
      </c>
      <c r="L3746">
        <f>VLOOKUP(A3746,[1]ratio_family_bedrooms!$A:$K,11,FALSE)</f>
        <v>1.4999999999999998</v>
      </c>
      <c r="M3746">
        <f t="shared" si="58"/>
        <v>3606.1033967314479</v>
      </c>
    </row>
    <row r="3747" spans="1:13" x14ac:dyDescent="0.2">
      <c r="A3747">
        <v>2010</v>
      </c>
      <c r="B3747">
        <v>10</v>
      </c>
      <c r="C3747" t="s">
        <v>59</v>
      </c>
      <c r="D3747">
        <v>5</v>
      </c>
      <c r="E3747" t="s">
        <v>28</v>
      </c>
      <c r="F3747" t="e">
        <f>VLOOKUP(A3747&amp;B3747&amp;C3747&amp;D3747&amp;E3747,average_median_rates_2_aptFINAL!A:P,16,FALSE)</f>
        <v>#N/A</v>
      </c>
      <c r="G3747">
        <f>VLOOKUP(A3747&amp;B3747&amp;C3747&amp;3&amp;E3747,average_median_rates_2_aptFINAL!A:P,16,FALSE)</f>
        <v>1473</v>
      </c>
      <c r="H3747">
        <f>IF(D3747&lt;=3,VLOOKUP(A3747&amp;D3747,[1]ratio_condo_family!$A:$F,6,FALSE),0)</f>
        <v>0</v>
      </c>
      <c r="I3747">
        <f>VLOOKUP(A3747&amp;3,[1]ratio_condo_family!$A:$F,6,FALSE)</f>
        <v>1.2478882413474455</v>
      </c>
      <c r="J3747">
        <f>VLOOKUP(A3747,[1]ratio_family_bedrooms!$A:$K,9,FALSE)</f>
        <v>1.0588235294117647</v>
      </c>
      <c r="K3747">
        <f>VLOOKUP(A3747,[1]ratio_family_bedrooms!$A:$K,10,FALSE)</f>
        <v>1.2222222222222223</v>
      </c>
      <c r="L3747">
        <f>VLOOKUP(A3747,[1]ratio_family_bedrooms!$A:$K,11,FALSE)</f>
        <v>1.4999999999999998</v>
      </c>
      <c r="M3747">
        <f t="shared" si="58"/>
        <v>2378.7686087709012</v>
      </c>
    </row>
    <row r="3748" spans="1:13" x14ac:dyDescent="0.2">
      <c r="A3748">
        <v>2010</v>
      </c>
      <c r="B3748">
        <v>10</v>
      </c>
      <c r="C3748" t="s">
        <v>59</v>
      </c>
      <c r="D3748">
        <v>5</v>
      </c>
      <c r="E3748" t="s">
        <v>29</v>
      </c>
      <c r="F3748" t="e">
        <f>VLOOKUP(A3748&amp;B3748&amp;C3748&amp;D3748&amp;E3748,average_median_rates_2_aptFINAL!A:P,16,FALSE)</f>
        <v>#N/A</v>
      </c>
      <c r="G3748">
        <f>VLOOKUP(A3748&amp;B3748&amp;C3748&amp;3&amp;E3748,average_median_rates_2_aptFINAL!A:P,16,FALSE)</f>
        <v>1046</v>
      </c>
      <c r="H3748">
        <f>IF(D3748&lt;=3,VLOOKUP(A3748&amp;D3748,[1]ratio_condo_family!$A:$F,6,FALSE),0)</f>
        <v>0</v>
      </c>
      <c r="I3748">
        <f>VLOOKUP(A3748&amp;3,[1]ratio_condo_family!$A:$F,6,FALSE)</f>
        <v>1.2478882413474455</v>
      </c>
      <c r="J3748">
        <f>VLOOKUP(A3748,[1]ratio_family_bedrooms!$A:$K,9,FALSE)</f>
        <v>1.0588235294117647</v>
      </c>
      <c r="K3748">
        <f>VLOOKUP(A3748,[1]ratio_family_bedrooms!$A:$K,10,FALSE)</f>
        <v>1.2222222222222223</v>
      </c>
      <c r="L3748">
        <f>VLOOKUP(A3748,[1]ratio_family_bedrooms!$A:$K,11,FALSE)</f>
        <v>1.4999999999999998</v>
      </c>
      <c r="M3748">
        <f t="shared" si="58"/>
        <v>1689.2002476404361</v>
      </c>
    </row>
    <row r="3749" spans="1:13" x14ac:dyDescent="0.2">
      <c r="A3749">
        <v>2010</v>
      </c>
      <c r="B3749">
        <v>10</v>
      </c>
      <c r="C3749" t="s">
        <v>59</v>
      </c>
      <c r="D3749">
        <v>5</v>
      </c>
      <c r="E3749" t="s">
        <v>31</v>
      </c>
      <c r="F3749" t="e">
        <f>VLOOKUP(A3749&amp;B3749&amp;C3749&amp;D3749&amp;E3749,average_median_rates_2_aptFINAL!A:P,16,FALSE)</f>
        <v>#N/A</v>
      </c>
      <c r="G3749">
        <f>VLOOKUP(A3749&amp;B3749&amp;C3749&amp;3&amp;E3749,average_median_rates_2_aptFINAL!A:P,16,FALSE)</f>
        <v>1268</v>
      </c>
      <c r="H3749">
        <f>IF(D3749&lt;=3,VLOOKUP(A3749&amp;D3749,[1]ratio_condo_family!$A:$F,6,FALSE),0)</f>
        <v>0</v>
      </c>
      <c r="I3749">
        <f>VLOOKUP(A3749&amp;3,[1]ratio_condo_family!$A:$F,6,FALSE)</f>
        <v>1.2478882413474455</v>
      </c>
      <c r="J3749">
        <f>VLOOKUP(A3749,[1]ratio_family_bedrooms!$A:$K,9,FALSE)</f>
        <v>1.0588235294117647</v>
      </c>
      <c r="K3749">
        <f>VLOOKUP(A3749,[1]ratio_family_bedrooms!$A:$K,10,FALSE)</f>
        <v>1.2222222222222223</v>
      </c>
      <c r="L3749">
        <f>VLOOKUP(A3749,[1]ratio_family_bedrooms!$A:$K,11,FALSE)</f>
        <v>1.4999999999999998</v>
      </c>
      <c r="M3749">
        <f t="shared" si="58"/>
        <v>2047.7111988604906</v>
      </c>
    </row>
    <row r="3750" spans="1:13" x14ac:dyDescent="0.2">
      <c r="A3750">
        <v>2010</v>
      </c>
      <c r="B3750">
        <v>10</v>
      </c>
      <c r="C3750" t="s">
        <v>59</v>
      </c>
      <c r="D3750">
        <v>5</v>
      </c>
      <c r="E3750" t="s">
        <v>32</v>
      </c>
      <c r="F3750" t="e">
        <f>VLOOKUP(A3750&amp;B3750&amp;C3750&amp;D3750&amp;E3750,average_median_rates_2_aptFINAL!A:P,16,FALSE)</f>
        <v>#N/A</v>
      </c>
      <c r="G3750">
        <f>VLOOKUP(A3750&amp;B3750&amp;C3750&amp;3&amp;E3750,average_median_rates_2_aptFINAL!A:P,16,FALSE)</f>
        <v>1273</v>
      </c>
      <c r="H3750">
        <f>IF(D3750&lt;=3,VLOOKUP(A3750&amp;D3750,[1]ratio_condo_family!$A:$F,6,FALSE),0)</f>
        <v>0</v>
      </c>
      <c r="I3750">
        <f>VLOOKUP(A3750&amp;3,[1]ratio_condo_family!$A:$F,6,FALSE)</f>
        <v>1.2478882413474455</v>
      </c>
      <c r="J3750">
        <f>VLOOKUP(A3750,[1]ratio_family_bedrooms!$A:$K,9,FALSE)</f>
        <v>1.0588235294117647</v>
      </c>
      <c r="K3750">
        <f>VLOOKUP(A3750,[1]ratio_family_bedrooms!$A:$K,10,FALSE)</f>
        <v>1.2222222222222223</v>
      </c>
      <c r="L3750">
        <f>VLOOKUP(A3750,[1]ratio_family_bedrooms!$A:$K,11,FALSE)</f>
        <v>1.4999999999999998</v>
      </c>
      <c r="M3750">
        <f t="shared" si="58"/>
        <v>2055.7857698339153</v>
      </c>
    </row>
    <row r="3751" spans="1:13" x14ac:dyDescent="0.2">
      <c r="A3751">
        <v>2010</v>
      </c>
      <c r="B3751">
        <v>10</v>
      </c>
      <c r="C3751" t="s">
        <v>59</v>
      </c>
      <c r="D3751">
        <v>5</v>
      </c>
      <c r="E3751" t="s">
        <v>33</v>
      </c>
      <c r="F3751" t="e">
        <f>VLOOKUP(A3751&amp;B3751&amp;C3751&amp;D3751&amp;E3751,average_median_rates_2_aptFINAL!A:P,16,FALSE)</f>
        <v>#N/A</v>
      </c>
      <c r="G3751">
        <f>VLOOKUP(A3751&amp;B3751&amp;C3751&amp;3&amp;E3751,average_median_rates_2_aptFINAL!A:P,16,FALSE)</f>
        <v>1890.5683339418292</v>
      </c>
      <c r="H3751">
        <f>IF(D3751&lt;=3,VLOOKUP(A3751&amp;D3751,[1]ratio_condo_family!$A:$F,6,FALSE),0)</f>
        <v>0</v>
      </c>
      <c r="I3751">
        <f>VLOOKUP(A3751&amp;3,[1]ratio_condo_family!$A:$F,6,FALSE)</f>
        <v>1.2478882413474455</v>
      </c>
      <c r="J3751">
        <f>VLOOKUP(A3751,[1]ratio_family_bedrooms!$A:$K,9,FALSE)</f>
        <v>1.0588235294117647</v>
      </c>
      <c r="K3751">
        <f>VLOOKUP(A3751,[1]ratio_family_bedrooms!$A:$K,10,FALSE)</f>
        <v>1.2222222222222223</v>
      </c>
      <c r="L3751">
        <f>VLOOKUP(A3751,[1]ratio_family_bedrooms!$A:$K,11,FALSE)</f>
        <v>1.4999999999999998</v>
      </c>
      <c r="M3751">
        <f t="shared" si="58"/>
        <v>3053.1056385044985</v>
      </c>
    </row>
    <row r="3752" spans="1:13" x14ac:dyDescent="0.2">
      <c r="A3752">
        <v>2010</v>
      </c>
      <c r="B3752">
        <v>10</v>
      </c>
      <c r="C3752" t="s">
        <v>59</v>
      </c>
      <c r="D3752">
        <v>5</v>
      </c>
      <c r="E3752" t="s">
        <v>34</v>
      </c>
      <c r="F3752" t="e">
        <f>VLOOKUP(A3752&amp;B3752&amp;C3752&amp;D3752&amp;E3752,average_median_rates_2_aptFINAL!A:P,16,FALSE)</f>
        <v>#N/A</v>
      </c>
      <c r="G3752">
        <f>VLOOKUP(A3752&amp;B3752&amp;C3752&amp;3&amp;E3752,average_median_rates_2_aptFINAL!A:P,16,FALSE)</f>
        <v>1356</v>
      </c>
      <c r="H3752">
        <f>IF(D3752&lt;=3,VLOOKUP(A3752&amp;D3752,[1]ratio_condo_family!$A:$F,6,FALSE),0)</f>
        <v>0</v>
      </c>
      <c r="I3752">
        <f>VLOOKUP(A3752&amp;3,[1]ratio_condo_family!$A:$F,6,FALSE)</f>
        <v>1.2478882413474455</v>
      </c>
      <c r="J3752">
        <f>VLOOKUP(A3752,[1]ratio_family_bedrooms!$A:$K,9,FALSE)</f>
        <v>1.0588235294117647</v>
      </c>
      <c r="K3752">
        <f>VLOOKUP(A3752,[1]ratio_family_bedrooms!$A:$K,10,FALSE)</f>
        <v>1.2222222222222223</v>
      </c>
      <c r="L3752">
        <f>VLOOKUP(A3752,[1]ratio_family_bedrooms!$A:$K,11,FALSE)</f>
        <v>1.4999999999999998</v>
      </c>
      <c r="M3752">
        <f t="shared" si="58"/>
        <v>2189.8236479927646</v>
      </c>
    </row>
    <row r="3753" spans="1:13" x14ac:dyDescent="0.2">
      <c r="A3753">
        <v>2010</v>
      </c>
      <c r="B3753">
        <v>10</v>
      </c>
      <c r="C3753" t="s">
        <v>59</v>
      </c>
      <c r="D3753">
        <v>5</v>
      </c>
      <c r="E3753" t="s">
        <v>35</v>
      </c>
      <c r="F3753" t="e">
        <f>VLOOKUP(A3753&amp;B3753&amp;C3753&amp;D3753&amp;E3753,average_median_rates_2_aptFINAL!A:P,16,FALSE)</f>
        <v>#N/A</v>
      </c>
      <c r="G3753">
        <f>VLOOKUP(A3753&amp;B3753&amp;C3753&amp;3&amp;E3753,average_median_rates_2_aptFINAL!A:P,16,FALSE)</f>
        <v>2698</v>
      </c>
      <c r="H3753">
        <f>IF(D3753&lt;=3,VLOOKUP(A3753&amp;D3753,[1]ratio_condo_family!$A:$F,6,FALSE),0)</f>
        <v>0</v>
      </c>
      <c r="I3753">
        <f>VLOOKUP(A3753&amp;3,[1]ratio_condo_family!$A:$F,6,FALSE)</f>
        <v>1.2478882413474455</v>
      </c>
      <c r="J3753">
        <f>VLOOKUP(A3753,[1]ratio_family_bedrooms!$A:$K,9,FALSE)</f>
        <v>1.0588235294117647</v>
      </c>
      <c r="K3753">
        <f>VLOOKUP(A3753,[1]ratio_family_bedrooms!$A:$K,10,FALSE)</f>
        <v>1.2222222222222223</v>
      </c>
      <c r="L3753">
        <f>VLOOKUP(A3753,[1]ratio_family_bedrooms!$A:$K,11,FALSE)</f>
        <v>1.4999999999999998</v>
      </c>
      <c r="M3753">
        <f t="shared" si="58"/>
        <v>4357.0384972599404</v>
      </c>
    </row>
    <row r="3754" spans="1:13" x14ac:dyDescent="0.2">
      <c r="A3754">
        <v>2010</v>
      </c>
      <c r="B3754">
        <v>10</v>
      </c>
      <c r="C3754" t="s">
        <v>59</v>
      </c>
      <c r="D3754">
        <v>5</v>
      </c>
      <c r="E3754" t="s">
        <v>36</v>
      </c>
      <c r="F3754" t="e">
        <f>VLOOKUP(A3754&amp;B3754&amp;C3754&amp;D3754&amp;E3754,average_median_rates_2_aptFINAL!A:P,16,FALSE)</f>
        <v>#N/A</v>
      </c>
      <c r="G3754">
        <f>VLOOKUP(A3754&amp;B3754&amp;C3754&amp;3&amp;E3754,average_median_rates_2_aptFINAL!A:P,16,FALSE)</f>
        <v>1298</v>
      </c>
      <c r="H3754">
        <f>IF(D3754&lt;=3,VLOOKUP(A3754&amp;D3754,[1]ratio_condo_family!$A:$F,6,FALSE),0)</f>
        <v>0</v>
      </c>
      <c r="I3754">
        <f>VLOOKUP(A3754&amp;3,[1]ratio_condo_family!$A:$F,6,FALSE)</f>
        <v>1.2478882413474455</v>
      </c>
      <c r="J3754">
        <f>VLOOKUP(A3754,[1]ratio_family_bedrooms!$A:$K,9,FALSE)</f>
        <v>1.0588235294117647</v>
      </c>
      <c r="K3754">
        <f>VLOOKUP(A3754,[1]ratio_family_bedrooms!$A:$K,10,FALSE)</f>
        <v>1.2222222222222223</v>
      </c>
      <c r="L3754">
        <f>VLOOKUP(A3754,[1]ratio_family_bedrooms!$A:$K,11,FALSE)</f>
        <v>1.4999999999999998</v>
      </c>
      <c r="M3754">
        <f t="shared" si="58"/>
        <v>2096.1586247010387</v>
      </c>
    </row>
    <row r="3755" spans="1:13" x14ac:dyDescent="0.2">
      <c r="A3755">
        <v>2010</v>
      </c>
      <c r="B3755">
        <v>10</v>
      </c>
      <c r="C3755" t="s">
        <v>59</v>
      </c>
      <c r="D3755">
        <v>5</v>
      </c>
      <c r="E3755" t="s">
        <v>37</v>
      </c>
      <c r="F3755" t="e">
        <f>VLOOKUP(A3755&amp;B3755&amp;C3755&amp;D3755&amp;E3755,average_median_rates_2_aptFINAL!A:P,16,FALSE)</f>
        <v>#N/A</v>
      </c>
      <c r="G3755">
        <f>VLOOKUP(A3755&amp;B3755&amp;C3755&amp;3&amp;E3755,average_median_rates_2_aptFINAL!A:P,16,FALSE)</f>
        <v>1063</v>
      </c>
      <c r="H3755">
        <f>IF(D3755&lt;=3,VLOOKUP(A3755&amp;D3755,[1]ratio_condo_family!$A:$F,6,FALSE),0)</f>
        <v>0</v>
      </c>
      <c r="I3755">
        <f>VLOOKUP(A3755&amp;3,[1]ratio_condo_family!$A:$F,6,FALSE)</f>
        <v>1.2478882413474455</v>
      </c>
      <c r="J3755">
        <f>VLOOKUP(A3755,[1]ratio_family_bedrooms!$A:$K,9,FALSE)</f>
        <v>1.0588235294117647</v>
      </c>
      <c r="K3755">
        <f>VLOOKUP(A3755,[1]ratio_family_bedrooms!$A:$K,10,FALSE)</f>
        <v>1.2222222222222223</v>
      </c>
      <c r="L3755">
        <f>VLOOKUP(A3755,[1]ratio_family_bedrooms!$A:$K,11,FALSE)</f>
        <v>1.4999999999999998</v>
      </c>
      <c r="M3755">
        <f t="shared" si="58"/>
        <v>1716.6537889500803</v>
      </c>
    </row>
    <row r="3756" spans="1:13" x14ac:dyDescent="0.2">
      <c r="A3756">
        <v>2010</v>
      </c>
      <c r="B3756">
        <v>10</v>
      </c>
      <c r="C3756" t="s">
        <v>59</v>
      </c>
      <c r="D3756">
        <v>5</v>
      </c>
      <c r="E3756" t="s">
        <v>38</v>
      </c>
      <c r="F3756" t="e">
        <f>VLOOKUP(A3756&amp;B3756&amp;C3756&amp;D3756&amp;E3756,average_median_rates_2_aptFINAL!A:P,16,FALSE)</f>
        <v>#N/A</v>
      </c>
      <c r="G3756">
        <f>VLOOKUP(A3756&amp;B3756&amp;C3756&amp;3&amp;E3756,average_median_rates_2_aptFINAL!A:P,16,FALSE)</f>
        <v>1015</v>
      </c>
      <c r="H3756">
        <f>IF(D3756&lt;=3,VLOOKUP(A3756&amp;D3756,[1]ratio_condo_family!$A:$F,6,FALSE),0)</f>
        <v>0</v>
      </c>
      <c r="I3756">
        <f>VLOOKUP(A3756&amp;3,[1]ratio_condo_family!$A:$F,6,FALSE)</f>
        <v>1.2478882413474455</v>
      </c>
      <c r="J3756">
        <f>VLOOKUP(A3756,[1]ratio_family_bedrooms!$A:$K,9,FALSE)</f>
        <v>1.0588235294117647</v>
      </c>
      <c r="K3756">
        <f>VLOOKUP(A3756,[1]ratio_family_bedrooms!$A:$K,10,FALSE)</f>
        <v>1.2222222222222223</v>
      </c>
      <c r="L3756">
        <f>VLOOKUP(A3756,[1]ratio_family_bedrooms!$A:$K,11,FALSE)</f>
        <v>1.4999999999999998</v>
      </c>
      <c r="M3756">
        <f t="shared" si="58"/>
        <v>1639.1379076052035</v>
      </c>
    </row>
    <row r="3757" spans="1:13" x14ac:dyDescent="0.2">
      <c r="A3757">
        <v>2010</v>
      </c>
      <c r="B3757">
        <v>10</v>
      </c>
      <c r="C3757" t="s">
        <v>59</v>
      </c>
      <c r="D3757">
        <v>5</v>
      </c>
      <c r="E3757" t="s">
        <v>39</v>
      </c>
      <c r="F3757" t="e">
        <f>VLOOKUP(A3757&amp;B3757&amp;C3757&amp;D3757&amp;E3757,average_median_rates_2_aptFINAL!A:P,16,FALSE)</f>
        <v>#N/A</v>
      </c>
      <c r="G3757">
        <f>VLOOKUP(A3757&amp;B3757&amp;C3757&amp;3&amp;E3757,average_median_rates_2_aptFINAL!A:P,16,FALSE)</f>
        <v>1394</v>
      </c>
      <c r="H3757">
        <f>IF(D3757&lt;=3,VLOOKUP(A3757&amp;D3757,[1]ratio_condo_family!$A:$F,6,FALSE),0)</f>
        <v>0</v>
      </c>
      <c r="I3757">
        <f>VLOOKUP(A3757&amp;3,[1]ratio_condo_family!$A:$F,6,FALSE)</f>
        <v>1.2478882413474455</v>
      </c>
      <c r="J3757">
        <f>VLOOKUP(A3757,[1]ratio_family_bedrooms!$A:$K,9,FALSE)</f>
        <v>1.0588235294117647</v>
      </c>
      <c r="K3757">
        <f>VLOOKUP(A3757,[1]ratio_family_bedrooms!$A:$K,10,FALSE)</f>
        <v>1.2222222222222223</v>
      </c>
      <c r="L3757">
        <f>VLOOKUP(A3757,[1]ratio_family_bedrooms!$A:$K,11,FALSE)</f>
        <v>1.4999999999999998</v>
      </c>
      <c r="M3757">
        <f t="shared" si="58"/>
        <v>2251.1903873907918</v>
      </c>
    </row>
    <row r="3758" spans="1:13" x14ac:dyDescent="0.2">
      <c r="A3758">
        <v>2010</v>
      </c>
      <c r="B3758">
        <v>10</v>
      </c>
      <c r="C3758" t="s">
        <v>59</v>
      </c>
      <c r="D3758">
        <v>5</v>
      </c>
      <c r="E3758" t="s">
        <v>40</v>
      </c>
      <c r="F3758" t="e">
        <f>VLOOKUP(A3758&amp;B3758&amp;C3758&amp;D3758&amp;E3758,average_median_rates_2_aptFINAL!A:P,16,FALSE)</f>
        <v>#N/A</v>
      </c>
      <c r="G3758">
        <f>VLOOKUP(A3758&amp;B3758&amp;C3758&amp;3&amp;E3758,average_median_rates_2_aptFINAL!A:P,16,FALSE)</f>
        <v>1052</v>
      </c>
      <c r="H3758">
        <f>IF(D3758&lt;=3,VLOOKUP(A3758&amp;D3758,[1]ratio_condo_family!$A:$F,6,FALSE),0)</f>
        <v>0</v>
      </c>
      <c r="I3758">
        <f>VLOOKUP(A3758&amp;3,[1]ratio_condo_family!$A:$F,6,FALSE)</f>
        <v>1.2478882413474455</v>
      </c>
      <c r="J3758">
        <f>VLOOKUP(A3758,[1]ratio_family_bedrooms!$A:$K,9,FALSE)</f>
        <v>1.0588235294117647</v>
      </c>
      <c r="K3758">
        <f>VLOOKUP(A3758,[1]ratio_family_bedrooms!$A:$K,10,FALSE)</f>
        <v>1.2222222222222223</v>
      </c>
      <c r="L3758">
        <f>VLOOKUP(A3758,[1]ratio_family_bedrooms!$A:$K,11,FALSE)</f>
        <v>1.4999999999999998</v>
      </c>
      <c r="M3758">
        <f t="shared" si="58"/>
        <v>1698.8897328085459</v>
      </c>
    </row>
    <row r="3759" spans="1:13" x14ac:dyDescent="0.2">
      <c r="A3759">
        <v>2010</v>
      </c>
      <c r="B3759">
        <v>10</v>
      </c>
      <c r="C3759" t="s">
        <v>59</v>
      </c>
      <c r="D3759">
        <v>5</v>
      </c>
      <c r="E3759" t="s">
        <v>41</v>
      </c>
      <c r="F3759" t="e">
        <f>VLOOKUP(A3759&amp;B3759&amp;C3759&amp;D3759&amp;E3759,average_median_rates_2_aptFINAL!A:P,16,FALSE)</f>
        <v>#N/A</v>
      </c>
      <c r="G3759">
        <f>VLOOKUP(A3759&amp;B3759&amp;C3759&amp;3&amp;E3759,average_median_rates_2_aptFINAL!A:P,16,FALSE)</f>
        <v>1145</v>
      </c>
      <c r="H3759">
        <f>IF(D3759&lt;=3,VLOOKUP(A3759&amp;D3759,[1]ratio_condo_family!$A:$F,6,FALSE),0)</f>
        <v>0</v>
      </c>
      <c r="I3759">
        <f>VLOOKUP(A3759&amp;3,[1]ratio_condo_family!$A:$F,6,FALSE)</f>
        <v>1.2478882413474455</v>
      </c>
      <c r="J3759">
        <f>VLOOKUP(A3759,[1]ratio_family_bedrooms!$A:$K,9,FALSE)</f>
        <v>1.0588235294117647</v>
      </c>
      <c r="K3759">
        <f>VLOOKUP(A3759,[1]ratio_family_bedrooms!$A:$K,10,FALSE)</f>
        <v>1.2222222222222223</v>
      </c>
      <c r="L3759">
        <f>VLOOKUP(A3759,[1]ratio_family_bedrooms!$A:$K,11,FALSE)</f>
        <v>1.4999999999999998</v>
      </c>
      <c r="M3759">
        <f t="shared" si="58"/>
        <v>1849.0767529142445</v>
      </c>
    </row>
    <row r="3760" spans="1:13" x14ac:dyDescent="0.2">
      <c r="A3760">
        <v>2010</v>
      </c>
      <c r="B3760">
        <v>10</v>
      </c>
      <c r="C3760" t="s">
        <v>59</v>
      </c>
      <c r="D3760">
        <v>5</v>
      </c>
      <c r="E3760" t="s">
        <v>42</v>
      </c>
      <c r="F3760" t="e">
        <f>VLOOKUP(A3760&amp;B3760&amp;C3760&amp;D3760&amp;E3760,average_median_rates_2_aptFINAL!A:P,16,FALSE)</f>
        <v>#N/A</v>
      </c>
      <c r="G3760">
        <f>VLOOKUP(A3760&amp;B3760&amp;C3760&amp;3&amp;E3760,average_median_rates_2_aptFINAL!A:P,16,FALSE)</f>
        <v>1037</v>
      </c>
      <c r="H3760">
        <f>IF(D3760&lt;=3,VLOOKUP(A3760&amp;D3760,[1]ratio_condo_family!$A:$F,6,FALSE),0)</f>
        <v>0</v>
      </c>
      <c r="I3760">
        <f>VLOOKUP(A3760&amp;3,[1]ratio_condo_family!$A:$F,6,FALSE)</f>
        <v>1.2478882413474455</v>
      </c>
      <c r="J3760">
        <f>VLOOKUP(A3760,[1]ratio_family_bedrooms!$A:$K,9,FALSE)</f>
        <v>1.0588235294117647</v>
      </c>
      <c r="K3760">
        <f>VLOOKUP(A3760,[1]ratio_family_bedrooms!$A:$K,10,FALSE)</f>
        <v>1.2222222222222223</v>
      </c>
      <c r="L3760">
        <f>VLOOKUP(A3760,[1]ratio_family_bedrooms!$A:$K,11,FALSE)</f>
        <v>1.4999999999999998</v>
      </c>
      <c r="M3760">
        <f t="shared" si="58"/>
        <v>1674.6660198882719</v>
      </c>
    </row>
    <row r="3761" spans="1:13" x14ac:dyDescent="0.2">
      <c r="A3761">
        <v>2010</v>
      </c>
      <c r="B3761">
        <v>10</v>
      </c>
      <c r="C3761" t="s">
        <v>59</v>
      </c>
      <c r="D3761">
        <v>5</v>
      </c>
      <c r="E3761" t="s">
        <v>43</v>
      </c>
      <c r="F3761" t="e">
        <f>VLOOKUP(A3761&amp;B3761&amp;C3761&amp;D3761&amp;E3761,average_median_rates_2_aptFINAL!A:P,16,FALSE)</f>
        <v>#N/A</v>
      </c>
      <c r="G3761">
        <f>VLOOKUP(A3761&amp;B3761&amp;C3761&amp;3&amp;E3761,average_median_rates_2_aptFINAL!A:P,16,FALSE)</f>
        <v>1420</v>
      </c>
      <c r="H3761">
        <f>IF(D3761&lt;=3,VLOOKUP(A3761&amp;D3761,[1]ratio_condo_family!$A:$F,6,FALSE),0)</f>
        <v>0</v>
      </c>
      <c r="I3761">
        <f>VLOOKUP(A3761&amp;3,[1]ratio_condo_family!$A:$F,6,FALSE)</f>
        <v>1.2478882413474455</v>
      </c>
      <c r="J3761">
        <f>VLOOKUP(A3761,[1]ratio_family_bedrooms!$A:$K,9,FALSE)</f>
        <v>1.0588235294117647</v>
      </c>
      <c r="K3761">
        <f>VLOOKUP(A3761,[1]ratio_family_bedrooms!$A:$K,10,FALSE)</f>
        <v>1.2222222222222223</v>
      </c>
      <c r="L3761">
        <f>VLOOKUP(A3761,[1]ratio_family_bedrooms!$A:$K,11,FALSE)</f>
        <v>1.4999999999999998</v>
      </c>
      <c r="M3761">
        <f t="shared" si="58"/>
        <v>2293.1781564526</v>
      </c>
    </row>
    <row r="3762" spans="1:13" x14ac:dyDescent="0.2">
      <c r="A3762">
        <v>2010</v>
      </c>
      <c r="B3762">
        <v>10</v>
      </c>
      <c r="C3762" t="s">
        <v>59</v>
      </c>
      <c r="D3762">
        <v>5</v>
      </c>
      <c r="E3762" t="s">
        <v>60</v>
      </c>
      <c r="F3762" t="e">
        <f>VLOOKUP(A3762&amp;B3762&amp;C3762&amp;D3762&amp;E3762,average_median_rates_2_aptFINAL!A:P,16,FALSE)</f>
        <v>#N/A</v>
      </c>
      <c r="G3762">
        <f>VLOOKUP(A3762&amp;B3762&amp;C3762&amp;3&amp;E3762,average_median_rates_2_aptFINAL!A:P,16,FALSE)</f>
        <v>1459</v>
      </c>
      <c r="H3762">
        <f>IF(D3762&lt;=3,VLOOKUP(A3762&amp;D3762,[1]ratio_condo_family!$A:$F,6,FALSE),0)</f>
        <v>0</v>
      </c>
      <c r="I3762">
        <f>VLOOKUP(A3762&amp;3,[1]ratio_condo_family!$A:$F,6,FALSE)</f>
        <v>1.2478882413474455</v>
      </c>
      <c r="J3762">
        <f>VLOOKUP(A3762,[1]ratio_family_bedrooms!$A:$K,9,FALSE)</f>
        <v>1.0588235294117647</v>
      </c>
      <c r="K3762">
        <f>VLOOKUP(A3762,[1]ratio_family_bedrooms!$A:$K,10,FALSE)</f>
        <v>1.2222222222222223</v>
      </c>
      <c r="L3762">
        <f>VLOOKUP(A3762,[1]ratio_family_bedrooms!$A:$K,11,FALSE)</f>
        <v>1.4999999999999998</v>
      </c>
      <c r="M3762">
        <f t="shared" si="58"/>
        <v>2356.1598100453125</v>
      </c>
    </row>
    <row r="3763" spans="1:13" x14ac:dyDescent="0.2">
      <c r="A3763">
        <v>2010</v>
      </c>
      <c r="B3763">
        <v>10</v>
      </c>
      <c r="C3763" t="s">
        <v>59</v>
      </c>
      <c r="D3763">
        <v>6</v>
      </c>
      <c r="E3763" t="s">
        <v>12</v>
      </c>
      <c r="F3763" t="e">
        <f>VLOOKUP(A3763&amp;B3763&amp;C3763&amp;D3763&amp;E3763,average_median_rates_2_aptFINAL!A:P,16,FALSE)</f>
        <v>#N/A</v>
      </c>
      <c r="G3763">
        <f>VLOOKUP(A3763&amp;B3763&amp;C3763&amp;3&amp;E3763,average_median_rates_2_aptFINAL!A:P,16,FALSE)</f>
        <v>2578</v>
      </c>
      <c r="H3763">
        <f>IF(D3763&lt;=3,VLOOKUP(A3763&amp;D3763,[1]ratio_condo_family!$A:$F,6,FALSE),0)</f>
        <v>0</v>
      </c>
      <c r="I3763">
        <f>VLOOKUP(A3763&amp;3,[1]ratio_condo_family!$A:$F,6,FALSE)</f>
        <v>1.2478882413474455</v>
      </c>
      <c r="J3763">
        <f>VLOOKUP(A3763,[1]ratio_family_bedrooms!$A:$K,9,FALSE)</f>
        <v>1.0588235294117647</v>
      </c>
      <c r="K3763">
        <f>VLOOKUP(A3763,[1]ratio_family_bedrooms!$A:$K,10,FALSE)</f>
        <v>1.2222222222222223</v>
      </c>
      <c r="L3763">
        <f>VLOOKUP(A3763,[1]ratio_family_bedrooms!$A:$K,11,FALSE)</f>
        <v>1.4999999999999998</v>
      </c>
      <c r="M3763">
        <f t="shared" si="58"/>
        <v>6244.8731908466216</v>
      </c>
    </row>
    <row r="3764" spans="1:13" x14ac:dyDescent="0.2">
      <c r="A3764">
        <v>2010</v>
      </c>
      <c r="B3764">
        <v>10</v>
      </c>
      <c r="C3764" t="s">
        <v>59</v>
      </c>
      <c r="D3764">
        <v>6</v>
      </c>
      <c r="E3764" t="s">
        <v>16</v>
      </c>
      <c r="F3764" t="e">
        <f>VLOOKUP(A3764&amp;B3764&amp;C3764&amp;D3764&amp;E3764,average_median_rates_2_aptFINAL!A:P,16,FALSE)</f>
        <v>#N/A</v>
      </c>
      <c r="G3764">
        <f>VLOOKUP(A3764&amp;B3764&amp;C3764&amp;3&amp;E3764,average_median_rates_2_aptFINAL!A:P,16,FALSE)</f>
        <v>2499</v>
      </c>
      <c r="H3764">
        <f>IF(D3764&lt;=3,VLOOKUP(A3764&amp;D3764,[1]ratio_condo_family!$A:$F,6,FALSE),0)</f>
        <v>0</v>
      </c>
      <c r="I3764">
        <f>VLOOKUP(A3764&amp;3,[1]ratio_condo_family!$A:$F,6,FALSE)</f>
        <v>1.2478882413474455</v>
      </c>
      <c r="J3764">
        <f>VLOOKUP(A3764,[1]ratio_family_bedrooms!$A:$K,9,FALSE)</f>
        <v>1.0588235294117647</v>
      </c>
      <c r="K3764">
        <f>VLOOKUP(A3764,[1]ratio_family_bedrooms!$A:$K,10,FALSE)</f>
        <v>1.2222222222222223</v>
      </c>
      <c r="L3764">
        <f>VLOOKUP(A3764,[1]ratio_family_bedrooms!$A:$K,11,FALSE)</f>
        <v>1.4999999999999998</v>
      </c>
      <c r="M3764">
        <f t="shared" si="58"/>
        <v>6053.5058587764579</v>
      </c>
    </row>
    <row r="3765" spans="1:13" x14ac:dyDescent="0.2">
      <c r="A3765">
        <v>2010</v>
      </c>
      <c r="B3765">
        <v>10</v>
      </c>
      <c r="C3765" t="s">
        <v>59</v>
      </c>
      <c r="D3765">
        <v>6</v>
      </c>
      <c r="E3765" t="s">
        <v>17</v>
      </c>
      <c r="F3765" t="e">
        <f>VLOOKUP(A3765&amp;B3765&amp;C3765&amp;D3765&amp;E3765,average_median_rates_2_aptFINAL!A:P,16,FALSE)</f>
        <v>#N/A</v>
      </c>
      <c r="G3765">
        <f>VLOOKUP(A3765&amp;B3765&amp;C3765&amp;3&amp;E3765,average_median_rates_2_aptFINAL!A:P,16,FALSE)</f>
        <v>2579</v>
      </c>
      <c r="H3765">
        <f>IF(D3765&lt;=3,VLOOKUP(A3765&amp;D3765,[1]ratio_condo_family!$A:$F,6,FALSE),0)</f>
        <v>0</v>
      </c>
      <c r="I3765">
        <f>VLOOKUP(A3765&amp;3,[1]ratio_condo_family!$A:$F,6,FALSE)</f>
        <v>1.2478882413474455</v>
      </c>
      <c r="J3765">
        <f>VLOOKUP(A3765,[1]ratio_family_bedrooms!$A:$K,9,FALSE)</f>
        <v>1.0588235294117647</v>
      </c>
      <c r="K3765">
        <f>VLOOKUP(A3765,[1]ratio_family_bedrooms!$A:$K,10,FALSE)</f>
        <v>1.2222222222222223</v>
      </c>
      <c r="L3765">
        <f>VLOOKUP(A3765,[1]ratio_family_bedrooms!$A:$K,11,FALSE)</f>
        <v>1.4999999999999998</v>
      </c>
      <c r="M3765">
        <f t="shared" si="58"/>
        <v>6247.2955621386491</v>
      </c>
    </row>
    <row r="3766" spans="1:13" x14ac:dyDescent="0.2">
      <c r="A3766">
        <v>2010</v>
      </c>
      <c r="B3766">
        <v>10</v>
      </c>
      <c r="C3766" t="s">
        <v>59</v>
      </c>
      <c r="D3766">
        <v>6</v>
      </c>
      <c r="E3766" t="s">
        <v>19</v>
      </c>
      <c r="F3766" t="e">
        <f>VLOOKUP(A3766&amp;B3766&amp;C3766&amp;D3766&amp;E3766,average_median_rates_2_aptFINAL!A:P,16,FALSE)</f>
        <v>#N/A</v>
      </c>
      <c r="G3766">
        <f>VLOOKUP(A3766&amp;B3766&amp;C3766&amp;3&amp;E3766,average_median_rates_2_aptFINAL!A:P,16,FALSE)</f>
        <v>1836</v>
      </c>
      <c r="H3766">
        <f>IF(D3766&lt;=3,VLOOKUP(A3766&amp;D3766,[1]ratio_condo_family!$A:$F,6,FALSE),0)</f>
        <v>0</v>
      </c>
      <c r="I3766">
        <f>VLOOKUP(A3766&amp;3,[1]ratio_condo_family!$A:$F,6,FALSE)</f>
        <v>1.2478882413474455</v>
      </c>
      <c r="J3766">
        <f>VLOOKUP(A3766,[1]ratio_family_bedrooms!$A:$K,9,FALSE)</f>
        <v>1.0588235294117647</v>
      </c>
      <c r="K3766">
        <f>VLOOKUP(A3766,[1]ratio_family_bedrooms!$A:$K,10,FALSE)</f>
        <v>1.2222222222222223</v>
      </c>
      <c r="L3766">
        <f>VLOOKUP(A3766,[1]ratio_family_bedrooms!$A:$K,11,FALSE)</f>
        <v>1.4999999999999998</v>
      </c>
      <c r="M3766">
        <f t="shared" si="58"/>
        <v>4447.4736921622953</v>
      </c>
    </row>
    <row r="3767" spans="1:13" x14ac:dyDescent="0.2">
      <c r="A3767">
        <v>2010</v>
      </c>
      <c r="B3767">
        <v>10</v>
      </c>
      <c r="C3767" t="s">
        <v>59</v>
      </c>
      <c r="D3767">
        <v>6</v>
      </c>
      <c r="E3767" t="s">
        <v>20</v>
      </c>
      <c r="F3767" t="e">
        <f>VLOOKUP(A3767&amp;B3767&amp;C3767&amp;D3767&amp;E3767,average_median_rates_2_aptFINAL!A:P,16,FALSE)</f>
        <v>#N/A</v>
      </c>
      <c r="G3767">
        <f>VLOOKUP(A3767&amp;B3767&amp;C3767&amp;3&amp;E3767,average_median_rates_2_aptFINAL!A:P,16,FALSE)</f>
        <v>2087</v>
      </c>
      <c r="H3767">
        <f>IF(D3767&lt;=3,VLOOKUP(A3767&amp;D3767,[1]ratio_condo_family!$A:$F,6,FALSE),0)</f>
        <v>0</v>
      </c>
      <c r="I3767">
        <f>VLOOKUP(A3767&amp;3,[1]ratio_condo_family!$A:$F,6,FALSE)</f>
        <v>1.2478882413474455</v>
      </c>
      <c r="J3767">
        <f>VLOOKUP(A3767,[1]ratio_family_bedrooms!$A:$K,9,FALSE)</f>
        <v>1.0588235294117647</v>
      </c>
      <c r="K3767">
        <f>VLOOKUP(A3767,[1]ratio_family_bedrooms!$A:$K,10,FALSE)</f>
        <v>1.2222222222222223</v>
      </c>
      <c r="L3767">
        <f>VLOOKUP(A3767,[1]ratio_family_bedrooms!$A:$K,11,FALSE)</f>
        <v>1.4999999999999998</v>
      </c>
      <c r="M3767">
        <f t="shared" si="58"/>
        <v>5055.4888864611712</v>
      </c>
    </row>
    <row r="3768" spans="1:13" x14ac:dyDescent="0.2">
      <c r="A3768">
        <v>2010</v>
      </c>
      <c r="B3768">
        <v>10</v>
      </c>
      <c r="C3768" t="s">
        <v>59</v>
      </c>
      <c r="D3768">
        <v>6</v>
      </c>
      <c r="E3768" t="s">
        <v>21</v>
      </c>
      <c r="F3768" t="e">
        <f>VLOOKUP(A3768&amp;B3768&amp;C3768&amp;D3768&amp;E3768,average_median_rates_2_aptFINAL!A:P,16,FALSE)</f>
        <v>#N/A</v>
      </c>
      <c r="G3768">
        <f>VLOOKUP(A3768&amp;B3768&amp;C3768&amp;3&amp;E3768,average_median_rates_2_aptFINAL!A:P,16,FALSE)</f>
        <v>2280</v>
      </c>
      <c r="H3768">
        <f>IF(D3768&lt;=3,VLOOKUP(A3768&amp;D3768,[1]ratio_condo_family!$A:$F,6,FALSE),0)</f>
        <v>0</v>
      </c>
      <c r="I3768">
        <f>VLOOKUP(A3768&amp;3,[1]ratio_condo_family!$A:$F,6,FALSE)</f>
        <v>1.2478882413474455</v>
      </c>
      <c r="J3768">
        <f>VLOOKUP(A3768,[1]ratio_family_bedrooms!$A:$K,9,FALSE)</f>
        <v>1.0588235294117647</v>
      </c>
      <c r="K3768">
        <f>VLOOKUP(A3768,[1]ratio_family_bedrooms!$A:$K,10,FALSE)</f>
        <v>1.2222222222222223</v>
      </c>
      <c r="L3768">
        <f>VLOOKUP(A3768,[1]ratio_family_bedrooms!$A:$K,11,FALSE)</f>
        <v>1.4999999999999998</v>
      </c>
      <c r="M3768">
        <f t="shared" si="58"/>
        <v>5523.0065458224581</v>
      </c>
    </row>
    <row r="3769" spans="1:13" x14ac:dyDescent="0.2">
      <c r="A3769">
        <v>2010</v>
      </c>
      <c r="B3769">
        <v>10</v>
      </c>
      <c r="C3769" t="s">
        <v>59</v>
      </c>
      <c r="D3769">
        <v>6</v>
      </c>
      <c r="E3769" t="s">
        <v>23</v>
      </c>
      <c r="F3769" t="e">
        <f>VLOOKUP(A3769&amp;B3769&amp;C3769&amp;D3769&amp;E3769,average_median_rates_2_aptFINAL!A:P,16,FALSE)</f>
        <v>#N/A</v>
      </c>
      <c r="G3769">
        <f>VLOOKUP(A3769&amp;B3769&amp;C3769&amp;3&amp;E3769,average_median_rates_2_aptFINAL!A:P,16,FALSE)</f>
        <v>1116</v>
      </c>
      <c r="H3769">
        <f>IF(D3769&lt;=3,VLOOKUP(A3769&amp;D3769,[1]ratio_condo_family!$A:$F,6,FALSE),0)</f>
        <v>0</v>
      </c>
      <c r="I3769">
        <f>VLOOKUP(A3769&amp;3,[1]ratio_condo_family!$A:$F,6,FALSE)</f>
        <v>1.2478882413474455</v>
      </c>
      <c r="J3769">
        <f>VLOOKUP(A3769,[1]ratio_family_bedrooms!$A:$K,9,FALSE)</f>
        <v>1.0588235294117647</v>
      </c>
      <c r="K3769">
        <f>VLOOKUP(A3769,[1]ratio_family_bedrooms!$A:$K,10,FALSE)</f>
        <v>1.2222222222222223</v>
      </c>
      <c r="L3769">
        <f>VLOOKUP(A3769,[1]ratio_family_bedrooms!$A:$K,11,FALSE)</f>
        <v>1.4999999999999998</v>
      </c>
      <c r="M3769">
        <f t="shared" si="58"/>
        <v>2703.366361902572</v>
      </c>
    </row>
    <row r="3770" spans="1:13" x14ac:dyDescent="0.2">
      <c r="A3770">
        <v>2010</v>
      </c>
      <c r="B3770">
        <v>10</v>
      </c>
      <c r="C3770" t="s">
        <v>59</v>
      </c>
      <c r="D3770">
        <v>6</v>
      </c>
      <c r="E3770" t="s">
        <v>24</v>
      </c>
      <c r="F3770" t="e">
        <f>VLOOKUP(A3770&amp;B3770&amp;C3770&amp;D3770&amp;E3770,average_median_rates_2_aptFINAL!A:P,16,FALSE)</f>
        <v>#N/A</v>
      </c>
      <c r="G3770">
        <f>VLOOKUP(A3770&amp;B3770&amp;C3770&amp;3&amp;E3770,average_median_rates_2_aptFINAL!A:P,16,FALSE)</f>
        <v>1264</v>
      </c>
      <c r="H3770">
        <f>IF(D3770&lt;=3,VLOOKUP(A3770&amp;D3770,[1]ratio_condo_family!$A:$F,6,FALSE),0)</f>
        <v>0</v>
      </c>
      <c r="I3770">
        <f>VLOOKUP(A3770&amp;3,[1]ratio_condo_family!$A:$F,6,FALSE)</f>
        <v>1.2478882413474455</v>
      </c>
      <c r="J3770">
        <f>VLOOKUP(A3770,[1]ratio_family_bedrooms!$A:$K,9,FALSE)</f>
        <v>1.0588235294117647</v>
      </c>
      <c r="K3770">
        <f>VLOOKUP(A3770,[1]ratio_family_bedrooms!$A:$K,10,FALSE)</f>
        <v>1.2222222222222223</v>
      </c>
      <c r="L3770">
        <f>VLOOKUP(A3770,[1]ratio_family_bedrooms!$A:$K,11,FALSE)</f>
        <v>1.4999999999999998</v>
      </c>
      <c r="M3770">
        <f t="shared" si="58"/>
        <v>3061.8773131226262</v>
      </c>
    </row>
    <row r="3771" spans="1:13" x14ac:dyDescent="0.2">
      <c r="A3771">
        <v>2010</v>
      </c>
      <c r="B3771">
        <v>10</v>
      </c>
      <c r="C3771" t="s">
        <v>59</v>
      </c>
      <c r="D3771">
        <v>6</v>
      </c>
      <c r="E3771" t="s">
        <v>25</v>
      </c>
      <c r="F3771" t="e">
        <f>VLOOKUP(A3771&amp;B3771&amp;C3771&amp;D3771&amp;E3771,average_median_rates_2_aptFINAL!A:P,16,FALSE)</f>
        <v>#N/A</v>
      </c>
      <c r="G3771">
        <f>VLOOKUP(A3771&amp;B3771&amp;C3771&amp;3&amp;E3771,average_median_rates_2_aptFINAL!A:P,16,FALSE)</f>
        <v>1098</v>
      </c>
      <c r="H3771">
        <f>IF(D3771&lt;=3,VLOOKUP(A3771&amp;D3771,[1]ratio_condo_family!$A:$F,6,FALSE),0)</f>
        <v>0</v>
      </c>
      <c r="I3771">
        <f>VLOOKUP(A3771&amp;3,[1]ratio_condo_family!$A:$F,6,FALSE)</f>
        <v>1.2478882413474455</v>
      </c>
      <c r="J3771">
        <f>VLOOKUP(A3771,[1]ratio_family_bedrooms!$A:$K,9,FALSE)</f>
        <v>1.0588235294117647</v>
      </c>
      <c r="K3771">
        <f>VLOOKUP(A3771,[1]ratio_family_bedrooms!$A:$K,10,FALSE)</f>
        <v>1.2222222222222223</v>
      </c>
      <c r="L3771">
        <f>VLOOKUP(A3771,[1]ratio_family_bedrooms!$A:$K,11,FALSE)</f>
        <v>1.4999999999999998</v>
      </c>
      <c r="M3771">
        <f t="shared" si="58"/>
        <v>2659.7636786460789</v>
      </c>
    </row>
    <row r="3772" spans="1:13" x14ac:dyDescent="0.2">
      <c r="A3772">
        <v>2010</v>
      </c>
      <c r="B3772">
        <v>10</v>
      </c>
      <c r="C3772" t="s">
        <v>59</v>
      </c>
      <c r="D3772">
        <v>6</v>
      </c>
      <c r="E3772" t="s">
        <v>26</v>
      </c>
      <c r="F3772" t="e">
        <f>VLOOKUP(A3772&amp;B3772&amp;C3772&amp;D3772&amp;E3772,average_median_rates_2_aptFINAL!A:P,16,FALSE)</f>
        <v>#N/A</v>
      </c>
      <c r="G3772">
        <f>VLOOKUP(A3772&amp;B3772&amp;C3772&amp;3&amp;E3772,average_median_rates_2_aptFINAL!A:P,16,FALSE)</f>
        <v>1191</v>
      </c>
      <c r="H3772">
        <f>IF(D3772&lt;=3,VLOOKUP(A3772&amp;D3772,[1]ratio_condo_family!$A:$F,6,FALSE),0)</f>
        <v>0</v>
      </c>
      <c r="I3772">
        <f>VLOOKUP(A3772&amp;3,[1]ratio_condo_family!$A:$F,6,FALSE)</f>
        <v>1.2478882413474455</v>
      </c>
      <c r="J3772">
        <f>VLOOKUP(A3772,[1]ratio_family_bedrooms!$A:$K,9,FALSE)</f>
        <v>1.0588235294117647</v>
      </c>
      <c r="K3772">
        <f>VLOOKUP(A3772,[1]ratio_family_bedrooms!$A:$K,10,FALSE)</f>
        <v>1.2222222222222223</v>
      </c>
      <c r="L3772">
        <f>VLOOKUP(A3772,[1]ratio_family_bedrooms!$A:$K,11,FALSE)</f>
        <v>1.4999999999999998</v>
      </c>
      <c r="M3772">
        <f t="shared" si="58"/>
        <v>2885.0442088046261</v>
      </c>
    </row>
    <row r="3773" spans="1:13" x14ac:dyDescent="0.2">
      <c r="A3773">
        <v>2010</v>
      </c>
      <c r="B3773">
        <v>10</v>
      </c>
      <c r="C3773" t="s">
        <v>59</v>
      </c>
      <c r="D3773">
        <v>6</v>
      </c>
      <c r="E3773" t="s">
        <v>27</v>
      </c>
      <c r="F3773" t="e">
        <f>VLOOKUP(A3773&amp;B3773&amp;C3773&amp;D3773&amp;E3773,average_median_rates_2_aptFINAL!A:P,16,FALSE)</f>
        <v>#N/A</v>
      </c>
      <c r="G3773">
        <f>VLOOKUP(A3773&amp;B3773&amp;C3773&amp;3&amp;E3773,average_median_rates_2_aptFINAL!A:P,16,FALSE)</f>
        <v>2233</v>
      </c>
      <c r="H3773">
        <f>IF(D3773&lt;=3,VLOOKUP(A3773&amp;D3773,[1]ratio_condo_family!$A:$F,6,FALSE),0)</f>
        <v>0</v>
      </c>
      <c r="I3773">
        <f>VLOOKUP(A3773&amp;3,[1]ratio_condo_family!$A:$F,6,FALSE)</f>
        <v>1.2478882413474455</v>
      </c>
      <c r="J3773">
        <f>VLOOKUP(A3773,[1]ratio_family_bedrooms!$A:$K,9,FALSE)</f>
        <v>1.0588235294117647</v>
      </c>
      <c r="K3773">
        <f>VLOOKUP(A3773,[1]ratio_family_bedrooms!$A:$K,10,FALSE)</f>
        <v>1.2222222222222223</v>
      </c>
      <c r="L3773">
        <f>VLOOKUP(A3773,[1]ratio_family_bedrooms!$A:$K,11,FALSE)</f>
        <v>1.4999999999999998</v>
      </c>
      <c r="M3773">
        <f t="shared" si="58"/>
        <v>5409.1550950971714</v>
      </c>
    </row>
    <row r="3774" spans="1:13" x14ac:dyDescent="0.2">
      <c r="A3774">
        <v>2010</v>
      </c>
      <c r="B3774">
        <v>10</v>
      </c>
      <c r="C3774" t="s">
        <v>59</v>
      </c>
      <c r="D3774">
        <v>6</v>
      </c>
      <c r="E3774" t="s">
        <v>28</v>
      </c>
      <c r="F3774" t="e">
        <f>VLOOKUP(A3774&amp;B3774&amp;C3774&amp;D3774&amp;E3774,average_median_rates_2_aptFINAL!A:P,16,FALSE)</f>
        <v>#N/A</v>
      </c>
      <c r="G3774">
        <f>VLOOKUP(A3774&amp;B3774&amp;C3774&amp;3&amp;E3774,average_median_rates_2_aptFINAL!A:P,16,FALSE)</f>
        <v>1473</v>
      </c>
      <c r="H3774">
        <f>IF(D3774&lt;=3,VLOOKUP(A3774&amp;D3774,[1]ratio_condo_family!$A:$F,6,FALSE),0)</f>
        <v>0</v>
      </c>
      <c r="I3774">
        <f>VLOOKUP(A3774&amp;3,[1]ratio_condo_family!$A:$F,6,FALSE)</f>
        <v>1.2478882413474455</v>
      </c>
      <c r="J3774">
        <f>VLOOKUP(A3774,[1]ratio_family_bedrooms!$A:$K,9,FALSE)</f>
        <v>1.0588235294117647</v>
      </c>
      <c r="K3774">
        <f>VLOOKUP(A3774,[1]ratio_family_bedrooms!$A:$K,10,FALSE)</f>
        <v>1.2222222222222223</v>
      </c>
      <c r="L3774">
        <f>VLOOKUP(A3774,[1]ratio_family_bedrooms!$A:$K,11,FALSE)</f>
        <v>1.4999999999999998</v>
      </c>
      <c r="M3774">
        <f t="shared" si="58"/>
        <v>3568.1529131563511</v>
      </c>
    </row>
    <row r="3775" spans="1:13" x14ac:dyDescent="0.2">
      <c r="A3775">
        <v>2010</v>
      </c>
      <c r="B3775">
        <v>10</v>
      </c>
      <c r="C3775" t="s">
        <v>59</v>
      </c>
      <c r="D3775">
        <v>6</v>
      </c>
      <c r="E3775" t="s">
        <v>29</v>
      </c>
      <c r="F3775" t="e">
        <f>VLOOKUP(A3775&amp;B3775&amp;C3775&amp;D3775&amp;E3775,average_median_rates_2_aptFINAL!A:P,16,FALSE)</f>
        <v>#N/A</v>
      </c>
      <c r="G3775">
        <f>VLOOKUP(A3775&amp;B3775&amp;C3775&amp;3&amp;E3775,average_median_rates_2_aptFINAL!A:P,16,FALSE)</f>
        <v>1046</v>
      </c>
      <c r="H3775">
        <f>IF(D3775&lt;=3,VLOOKUP(A3775&amp;D3775,[1]ratio_condo_family!$A:$F,6,FALSE),0)</f>
        <v>0</v>
      </c>
      <c r="I3775">
        <f>VLOOKUP(A3775&amp;3,[1]ratio_condo_family!$A:$F,6,FALSE)</f>
        <v>1.2478882413474455</v>
      </c>
      <c r="J3775">
        <f>VLOOKUP(A3775,[1]ratio_family_bedrooms!$A:$K,9,FALSE)</f>
        <v>1.0588235294117647</v>
      </c>
      <c r="K3775">
        <f>VLOOKUP(A3775,[1]ratio_family_bedrooms!$A:$K,10,FALSE)</f>
        <v>1.2222222222222223</v>
      </c>
      <c r="L3775">
        <f>VLOOKUP(A3775,[1]ratio_family_bedrooms!$A:$K,11,FALSE)</f>
        <v>1.4999999999999998</v>
      </c>
      <c r="M3775">
        <f t="shared" si="58"/>
        <v>2533.8003714606539</v>
      </c>
    </row>
    <row r="3776" spans="1:13" x14ac:dyDescent="0.2">
      <c r="A3776">
        <v>2010</v>
      </c>
      <c r="B3776">
        <v>10</v>
      </c>
      <c r="C3776" t="s">
        <v>59</v>
      </c>
      <c r="D3776">
        <v>6</v>
      </c>
      <c r="E3776" t="s">
        <v>31</v>
      </c>
      <c r="F3776" t="e">
        <f>VLOOKUP(A3776&amp;B3776&amp;C3776&amp;D3776&amp;E3776,average_median_rates_2_aptFINAL!A:P,16,FALSE)</f>
        <v>#N/A</v>
      </c>
      <c r="G3776">
        <f>VLOOKUP(A3776&amp;B3776&amp;C3776&amp;3&amp;E3776,average_median_rates_2_aptFINAL!A:P,16,FALSE)</f>
        <v>1268</v>
      </c>
      <c r="H3776">
        <f>IF(D3776&lt;=3,VLOOKUP(A3776&amp;D3776,[1]ratio_condo_family!$A:$F,6,FALSE),0)</f>
        <v>0</v>
      </c>
      <c r="I3776">
        <f>VLOOKUP(A3776&amp;3,[1]ratio_condo_family!$A:$F,6,FALSE)</f>
        <v>1.2478882413474455</v>
      </c>
      <c r="J3776">
        <f>VLOOKUP(A3776,[1]ratio_family_bedrooms!$A:$K,9,FALSE)</f>
        <v>1.0588235294117647</v>
      </c>
      <c r="K3776">
        <f>VLOOKUP(A3776,[1]ratio_family_bedrooms!$A:$K,10,FALSE)</f>
        <v>1.2222222222222223</v>
      </c>
      <c r="L3776">
        <f>VLOOKUP(A3776,[1]ratio_family_bedrooms!$A:$K,11,FALSE)</f>
        <v>1.4999999999999998</v>
      </c>
      <c r="M3776">
        <f t="shared" si="58"/>
        <v>3071.5667982907353</v>
      </c>
    </row>
    <row r="3777" spans="1:13" x14ac:dyDescent="0.2">
      <c r="A3777">
        <v>2010</v>
      </c>
      <c r="B3777">
        <v>10</v>
      </c>
      <c r="C3777" t="s">
        <v>59</v>
      </c>
      <c r="D3777">
        <v>6</v>
      </c>
      <c r="E3777" t="s">
        <v>32</v>
      </c>
      <c r="F3777" t="e">
        <f>VLOOKUP(A3777&amp;B3777&amp;C3777&amp;D3777&amp;E3777,average_median_rates_2_aptFINAL!A:P,16,FALSE)</f>
        <v>#N/A</v>
      </c>
      <c r="G3777">
        <f>VLOOKUP(A3777&amp;B3777&amp;C3777&amp;3&amp;E3777,average_median_rates_2_aptFINAL!A:P,16,FALSE)</f>
        <v>1273</v>
      </c>
      <c r="H3777">
        <f>IF(D3777&lt;=3,VLOOKUP(A3777&amp;D3777,[1]ratio_condo_family!$A:$F,6,FALSE),0)</f>
        <v>0</v>
      </c>
      <c r="I3777">
        <f>VLOOKUP(A3777&amp;3,[1]ratio_condo_family!$A:$F,6,FALSE)</f>
        <v>1.2478882413474455</v>
      </c>
      <c r="J3777">
        <f>VLOOKUP(A3777,[1]ratio_family_bedrooms!$A:$K,9,FALSE)</f>
        <v>1.0588235294117647</v>
      </c>
      <c r="K3777">
        <f>VLOOKUP(A3777,[1]ratio_family_bedrooms!$A:$K,10,FALSE)</f>
        <v>1.2222222222222223</v>
      </c>
      <c r="L3777">
        <f>VLOOKUP(A3777,[1]ratio_family_bedrooms!$A:$K,11,FALSE)</f>
        <v>1.4999999999999998</v>
      </c>
      <c r="M3777">
        <f t="shared" si="58"/>
        <v>3083.6786547508723</v>
      </c>
    </row>
    <row r="3778" spans="1:13" x14ac:dyDescent="0.2">
      <c r="A3778">
        <v>2010</v>
      </c>
      <c r="B3778">
        <v>10</v>
      </c>
      <c r="C3778" t="s">
        <v>59</v>
      </c>
      <c r="D3778">
        <v>6</v>
      </c>
      <c r="E3778" t="s">
        <v>33</v>
      </c>
      <c r="F3778" t="e">
        <f>VLOOKUP(A3778&amp;B3778&amp;C3778&amp;D3778&amp;E3778,average_median_rates_2_aptFINAL!A:P,16,FALSE)</f>
        <v>#N/A</v>
      </c>
      <c r="G3778">
        <f>VLOOKUP(A3778&amp;B3778&amp;C3778&amp;3&amp;E3778,average_median_rates_2_aptFINAL!A:P,16,FALSE)</f>
        <v>1890.5683339418292</v>
      </c>
      <c r="H3778">
        <f>IF(D3778&lt;=3,VLOOKUP(A3778&amp;D3778,[1]ratio_condo_family!$A:$F,6,FALSE),0)</f>
        <v>0</v>
      </c>
      <c r="I3778">
        <f>VLOOKUP(A3778&amp;3,[1]ratio_condo_family!$A:$F,6,FALSE)</f>
        <v>1.2478882413474455</v>
      </c>
      <c r="J3778">
        <f>VLOOKUP(A3778,[1]ratio_family_bedrooms!$A:$K,9,FALSE)</f>
        <v>1.0588235294117647</v>
      </c>
      <c r="K3778">
        <f>VLOOKUP(A3778,[1]ratio_family_bedrooms!$A:$K,10,FALSE)</f>
        <v>1.2222222222222223</v>
      </c>
      <c r="L3778">
        <f>VLOOKUP(A3778,[1]ratio_family_bedrooms!$A:$K,11,FALSE)</f>
        <v>1.4999999999999998</v>
      </c>
      <c r="M3778">
        <f t="shared" si="58"/>
        <v>4579.6584577567473</v>
      </c>
    </row>
    <row r="3779" spans="1:13" x14ac:dyDescent="0.2">
      <c r="A3779">
        <v>2010</v>
      </c>
      <c r="B3779">
        <v>10</v>
      </c>
      <c r="C3779" t="s">
        <v>59</v>
      </c>
      <c r="D3779">
        <v>6</v>
      </c>
      <c r="E3779" t="s">
        <v>34</v>
      </c>
      <c r="F3779" t="e">
        <f>VLOOKUP(A3779&amp;B3779&amp;C3779&amp;D3779&amp;E3779,average_median_rates_2_aptFINAL!A:P,16,FALSE)</f>
        <v>#N/A</v>
      </c>
      <c r="G3779">
        <f>VLOOKUP(A3779&amp;B3779&amp;C3779&amp;3&amp;E3779,average_median_rates_2_aptFINAL!A:P,16,FALSE)</f>
        <v>1356</v>
      </c>
      <c r="H3779">
        <f>IF(D3779&lt;=3,VLOOKUP(A3779&amp;D3779,[1]ratio_condo_family!$A:$F,6,FALSE),0)</f>
        <v>0</v>
      </c>
      <c r="I3779">
        <f>VLOOKUP(A3779&amp;3,[1]ratio_condo_family!$A:$F,6,FALSE)</f>
        <v>1.2478882413474455</v>
      </c>
      <c r="J3779">
        <f>VLOOKUP(A3779,[1]ratio_family_bedrooms!$A:$K,9,FALSE)</f>
        <v>1.0588235294117647</v>
      </c>
      <c r="K3779">
        <f>VLOOKUP(A3779,[1]ratio_family_bedrooms!$A:$K,10,FALSE)</f>
        <v>1.2222222222222223</v>
      </c>
      <c r="L3779">
        <f>VLOOKUP(A3779,[1]ratio_family_bedrooms!$A:$K,11,FALSE)</f>
        <v>1.4999999999999998</v>
      </c>
      <c r="M3779">
        <f t="shared" ref="M3779:M3842" si="59">IF(D3779&lt;=3,F3779*H3779,IF(D3779=4,G3779*I3779*J3779,IF(D3779=5,G3779*I3779*J3779*K3779,IF(D3779=6,G3779*I3779*J3779*K3779*L3779,0))))</f>
        <v>3284.7354719891464</v>
      </c>
    </row>
    <row r="3780" spans="1:13" x14ac:dyDescent="0.2">
      <c r="A3780">
        <v>2010</v>
      </c>
      <c r="B3780">
        <v>10</v>
      </c>
      <c r="C3780" t="s">
        <v>59</v>
      </c>
      <c r="D3780">
        <v>6</v>
      </c>
      <c r="E3780" t="s">
        <v>35</v>
      </c>
      <c r="F3780" t="e">
        <f>VLOOKUP(A3780&amp;B3780&amp;C3780&amp;D3780&amp;E3780,average_median_rates_2_aptFINAL!A:P,16,FALSE)</f>
        <v>#N/A</v>
      </c>
      <c r="G3780">
        <f>VLOOKUP(A3780&amp;B3780&amp;C3780&amp;3&amp;E3780,average_median_rates_2_aptFINAL!A:P,16,FALSE)</f>
        <v>2698</v>
      </c>
      <c r="H3780">
        <f>IF(D3780&lt;=3,VLOOKUP(A3780&amp;D3780,[1]ratio_condo_family!$A:$F,6,FALSE),0)</f>
        <v>0</v>
      </c>
      <c r="I3780">
        <f>VLOOKUP(A3780&amp;3,[1]ratio_condo_family!$A:$F,6,FALSE)</f>
        <v>1.2478882413474455</v>
      </c>
      <c r="J3780">
        <f>VLOOKUP(A3780,[1]ratio_family_bedrooms!$A:$K,9,FALSE)</f>
        <v>1.0588235294117647</v>
      </c>
      <c r="K3780">
        <f>VLOOKUP(A3780,[1]ratio_family_bedrooms!$A:$K,10,FALSE)</f>
        <v>1.2222222222222223</v>
      </c>
      <c r="L3780">
        <f>VLOOKUP(A3780,[1]ratio_family_bedrooms!$A:$K,11,FALSE)</f>
        <v>1.4999999999999998</v>
      </c>
      <c r="M3780">
        <f t="shared" si="59"/>
        <v>6535.5577458899097</v>
      </c>
    </row>
    <row r="3781" spans="1:13" x14ac:dyDescent="0.2">
      <c r="A3781">
        <v>2010</v>
      </c>
      <c r="B3781">
        <v>10</v>
      </c>
      <c r="C3781" t="s">
        <v>59</v>
      </c>
      <c r="D3781">
        <v>6</v>
      </c>
      <c r="E3781" t="s">
        <v>36</v>
      </c>
      <c r="F3781" t="e">
        <f>VLOOKUP(A3781&amp;B3781&amp;C3781&amp;D3781&amp;E3781,average_median_rates_2_aptFINAL!A:P,16,FALSE)</f>
        <v>#N/A</v>
      </c>
      <c r="G3781">
        <f>VLOOKUP(A3781&amp;B3781&amp;C3781&amp;3&amp;E3781,average_median_rates_2_aptFINAL!A:P,16,FALSE)</f>
        <v>1298</v>
      </c>
      <c r="H3781">
        <f>IF(D3781&lt;=3,VLOOKUP(A3781&amp;D3781,[1]ratio_condo_family!$A:$F,6,FALSE),0)</f>
        <v>0</v>
      </c>
      <c r="I3781">
        <f>VLOOKUP(A3781&amp;3,[1]ratio_condo_family!$A:$F,6,FALSE)</f>
        <v>1.2478882413474455</v>
      </c>
      <c r="J3781">
        <f>VLOOKUP(A3781,[1]ratio_family_bedrooms!$A:$K,9,FALSE)</f>
        <v>1.0588235294117647</v>
      </c>
      <c r="K3781">
        <f>VLOOKUP(A3781,[1]ratio_family_bedrooms!$A:$K,10,FALSE)</f>
        <v>1.2222222222222223</v>
      </c>
      <c r="L3781">
        <f>VLOOKUP(A3781,[1]ratio_family_bedrooms!$A:$K,11,FALSE)</f>
        <v>1.4999999999999998</v>
      </c>
      <c r="M3781">
        <f t="shared" si="59"/>
        <v>3144.2379370515573</v>
      </c>
    </row>
    <row r="3782" spans="1:13" x14ac:dyDescent="0.2">
      <c r="A3782">
        <v>2010</v>
      </c>
      <c r="B3782">
        <v>10</v>
      </c>
      <c r="C3782" t="s">
        <v>59</v>
      </c>
      <c r="D3782">
        <v>6</v>
      </c>
      <c r="E3782" t="s">
        <v>37</v>
      </c>
      <c r="F3782" t="e">
        <f>VLOOKUP(A3782&amp;B3782&amp;C3782&amp;D3782&amp;E3782,average_median_rates_2_aptFINAL!A:P,16,FALSE)</f>
        <v>#N/A</v>
      </c>
      <c r="G3782">
        <f>VLOOKUP(A3782&amp;B3782&amp;C3782&amp;3&amp;E3782,average_median_rates_2_aptFINAL!A:P,16,FALSE)</f>
        <v>1063</v>
      </c>
      <c r="H3782">
        <f>IF(D3782&lt;=3,VLOOKUP(A3782&amp;D3782,[1]ratio_condo_family!$A:$F,6,FALSE),0)</f>
        <v>0</v>
      </c>
      <c r="I3782">
        <f>VLOOKUP(A3782&amp;3,[1]ratio_condo_family!$A:$F,6,FALSE)</f>
        <v>1.2478882413474455</v>
      </c>
      <c r="J3782">
        <f>VLOOKUP(A3782,[1]ratio_family_bedrooms!$A:$K,9,FALSE)</f>
        <v>1.0588235294117647</v>
      </c>
      <c r="K3782">
        <f>VLOOKUP(A3782,[1]ratio_family_bedrooms!$A:$K,10,FALSE)</f>
        <v>1.2222222222222223</v>
      </c>
      <c r="L3782">
        <f>VLOOKUP(A3782,[1]ratio_family_bedrooms!$A:$K,11,FALSE)</f>
        <v>1.4999999999999998</v>
      </c>
      <c r="M3782">
        <f t="shared" si="59"/>
        <v>2574.9806834251199</v>
      </c>
    </row>
    <row r="3783" spans="1:13" x14ac:dyDescent="0.2">
      <c r="A3783">
        <v>2010</v>
      </c>
      <c r="B3783">
        <v>10</v>
      </c>
      <c r="C3783" t="s">
        <v>59</v>
      </c>
      <c r="D3783">
        <v>6</v>
      </c>
      <c r="E3783" t="s">
        <v>38</v>
      </c>
      <c r="F3783" t="e">
        <f>VLOOKUP(A3783&amp;B3783&amp;C3783&amp;D3783&amp;E3783,average_median_rates_2_aptFINAL!A:P,16,FALSE)</f>
        <v>#N/A</v>
      </c>
      <c r="G3783">
        <f>VLOOKUP(A3783&amp;B3783&amp;C3783&amp;3&amp;E3783,average_median_rates_2_aptFINAL!A:P,16,FALSE)</f>
        <v>1015</v>
      </c>
      <c r="H3783">
        <f>IF(D3783&lt;=3,VLOOKUP(A3783&amp;D3783,[1]ratio_condo_family!$A:$F,6,FALSE),0)</f>
        <v>0</v>
      </c>
      <c r="I3783">
        <f>VLOOKUP(A3783&amp;3,[1]ratio_condo_family!$A:$F,6,FALSE)</f>
        <v>1.2478882413474455</v>
      </c>
      <c r="J3783">
        <f>VLOOKUP(A3783,[1]ratio_family_bedrooms!$A:$K,9,FALSE)</f>
        <v>1.0588235294117647</v>
      </c>
      <c r="K3783">
        <f>VLOOKUP(A3783,[1]ratio_family_bedrooms!$A:$K,10,FALSE)</f>
        <v>1.2222222222222223</v>
      </c>
      <c r="L3783">
        <f>VLOOKUP(A3783,[1]ratio_family_bedrooms!$A:$K,11,FALSE)</f>
        <v>1.4999999999999998</v>
      </c>
      <c r="M3783">
        <f t="shared" si="59"/>
        <v>2458.7068614078048</v>
      </c>
    </row>
    <row r="3784" spans="1:13" x14ac:dyDescent="0.2">
      <c r="A3784">
        <v>2010</v>
      </c>
      <c r="B3784">
        <v>10</v>
      </c>
      <c r="C3784" t="s">
        <v>59</v>
      </c>
      <c r="D3784">
        <v>6</v>
      </c>
      <c r="E3784" t="s">
        <v>39</v>
      </c>
      <c r="F3784" t="e">
        <f>VLOOKUP(A3784&amp;B3784&amp;C3784&amp;D3784&amp;E3784,average_median_rates_2_aptFINAL!A:P,16,FALSE)</f>
        <v>#N/A</v>
      </c>
      <c r="G3784">
        <f>VLOOKUP(A3784&amp;B3784&amp;C3784&amp;3&amp;E3784,average_median_rates_2_aptFINAL!A:P,16,FALSE)</f>
        <v>1394</v>
      </c>
      <c r="H3784">
        <f>IF(D3784&lt;=3,VLOOKUP(A3784&amp;D3784,[1]ratio_condo_family!$A:$F,6,FALSE),0)</f>
        <v>0</v>
      </c>
      <c r="I3784">
        <f>VLOOKUP(A3784&amp;3,[1]ratio_condo_family!$A:$F,6,FALSE)</f>
        <v>1.2478882413474455</v>
      </c>
      <c r="J3784">
        <f>VLOOKUP(A3784,[1]ratio_family_bedrooms!$A:$K,9,FALSE)</f>
        <v>1.0588235294117647</v>
      </c>
      <c r="K3784">
        <f>VLOOKUP(A3784,[1]ratio_family_bedrooms!$A:$K,10,FALSE)</f>
        <v>1.2222222222222223</v>
      </c>
      <c r="L3784">
        <f>VLOOKUP(A3784,[1]ratio_family_bedrooms!$A:$K,11,FALSE)</f>
        <v>1.4999999999999998</v>
      </c>
      <c r="M3784">
        <f t="shared" si="59"/>
        <v>3376.785581086187</v>
      </c>
    </row>
    <row r="3785" spans="1:13" x14ac:dyDescent="0.2">
      <c r="A3785">
        <v>2010</v>
      </c>
      <c r="B3785">
        <v>10</v>
      </c>
      <c r="C3785" t="s">
        <v>59</v>
      </c>
      <c r="D3785">
        <v>6</v>
      </c>
      <c r="E3785" t="s">
        <v>40</v>
      </c>
      <c r="F3785" t="e">
        <f>VLOOKUP(A3785&amp;B3785&amp;C3785&amp;D3785&amp;E3785,average_median_rates_2_aptFINAL!A:P,16,FALSE)</f>
        <v>#N/A</v>
      </c>
      <c r="G3785">
        <f>VLOOKUP(A3785&amp;B3785&amp;C3785&amp;3&amp;E3785,average_median_rates_2_aptFINAL!A:P,16,FALSE)</f>
        <v>1052</v>
      </c>
      <c r="H3785">
        <f>IF(D3785&lt;=3,VLOOKUP(A3785&amp;D3785,[1]ratio_condo_family!$A:$F,6,FALSE),0)</f>
        <v>0</v>
      </c>
      <c r="I3785">
        <f>VLOOKUP(A3785&amp;3,[1]ratio_condo_family!$A:$F,6,FALSE)</f>
        <v>1.2478882413474455</v>
      </c>
      <c r="J3785">
        <f>VLOOKUP(A3785,[1]ratio_family_bedrooms!$A:$K,9,FALSE)</f>
        <v>1.0588235294117647</v>
      </c>
      <c r="K3785">
        <f>VLOOKUP(A3785,[1]ratio_family_bedrooms!$A:$K,10,FALSE)</f>
        <v>1.2222222222222223</v>
      </c>
      <c r="L3785">
        <f>VLOOKUP(A3785,[1]ratio_family_bedrooms!$A:$K,11,FALSE)</f>
        <v>1.4999999999999998</v>
      </c>
      <c r="M3785">
        <f t="shared" si="59"/>
        <v>2548.3345992128184</v>
      </c>
    </row>
    <row r="3786" spans="1:13" x14ac:dyDescent="0.2">
      <c r="A3786">
        <v>2010</v>
      </c>
      <c r="B3786">
        <v>10</v>
      </c>
      <c r="C3786" t="s">
        <v>59</v>
      </c>
      <c r="D3786">
        <v>6</v>
      </c>
      <c r="E3786" t="s">
        <v>41</v>
      </c>
      <c r="F3786" t="e">
        <f>VLOOKUP(A3786&amp;B3786&amp;C3786&amp;D3786&amp;E3786,average_median_rates_2_aptFINAL!A:P,16,FALSE)</f>
        <v>#N/A</v>
      </c>
      <c r="G3786">
        <f>VLOOKUP(A3786&amp;B3786&amp;C3786&amp;3&amp;E3786,average_median_rates_2_aptFINAL!A:P,16,FALSE)</f>
        <v>1145</v>
      </c>
      <c r="H3786">
        <f>IF(D3786&lt;=3,VLOOKUP(A3786&amp;D3786,[1]ratio_condo_family!$A:$F,6,FALSE),0)</f>
        <v>0</v>
      </c>
      <c r="I3786">
        <f>VLOOKUP(A3786&amp;3,[1]ratio_condo_family!$A:$F,6,FALSE)</f>
        <v>1.2478882413474455</v>
      </c>
      <c r="J3786">
        <f>VLOOKUP(A3786,[1]ratio_family_bedrooms!$A:$K,9,FALSE)</f>
        <v>1.0588235294117647</v>
      </c>
      <c r="K3786">
        <f>VLOOKUP(A3786,[1]ratio_family_bedrooms!$A:$K,10,FALSE)</f>
        <v>1.2222222222222223</v>
      </c>
      <c r="L3786">
        <f>VLOOKUP(A3786,[1]ratio_family_bedrooms!$A:$K,11,FALSE)</f>
        <v>1.4999999999999998</v>
      </c>
      <c r="M3786">
        <f t="shared" si="59"/>
        <v>2773.6151293713665</v>
      </c>
    </row>
    <row r="3787" spans="1:13" x14ac:dyDescent="0.2">
      <c r="A3787">
        <v>2010</v>
      </c>
      <c r="B3787">
        <v>10</v>
      </c>
      <c r="C3787" t="s">
        <v>59</v>
      </c>
      <c r="D3787">
        <v>6</v>
      </c>
      <c r="E3787" t="s">
        <v>42</v>
      </c>
      <c r="F3787" t="e">
        <f>VLOOKUP(A3787&amp;B3787&amp;C3787&amp;D3787&amp;E3787,average_median_rates_2_aptFINAL!A:P,16,FALSE)</f>
        <v>#N/A</v>
      </c>
      <c r="G3787">
        <f>VLOOKUP(A3787&amp;B3787&amp;C3787&amp;3&amp;E3787,average_median_rates_2_aptFINAL!A:P,16,FALSE)</f>
        <v>1037</v>
      </c>
      <c r="H3787">
        <f>IF(D3787&lt;=3,VLOOKUP(A3787&amp;D3787,[1]ratio_condo_family!$A:$F,6,FALSE),0)</f>
        <v>0</v>
      </c>
      <c r="I3787">
        <f>VLOOKUP(A3787&amp;3,[1]ratio_condo_family!$A:$F,6,FALSE)</f>
        <v>1.2478882413474455</v>
      </c>
      <c r="J3787">
        <f>VLOOKUP(A3787,[1]ratio_family_bedrooms!$A:$K,9,FALSE)</f>
        <v>1.0588235294117647</v>
      </c>
      <c r="K3787">
        <f>VLOOKUP(A3787,[1]ratio_family_bedrooms!$A:$K,10,FALSE)</f>
        <v>1.2222222222222223</v>
      </c>
      <c r="L3787">
        <f>VLOOKUP(A3787,[1]ratio_family_bedrooms!$A:$K,11,FALSE)</f>
        <v>1.4999999999999998</v>
      </c>
      <c r="M3787">
        <f t="shared" si="59"/>
        <v>2511.9990298324074</v>
      </c>
    </row>
    <row r="3788" spans="1:13" x14ac:dyDescent="0.2">
      <c r="A3788">
        <v>2010</v>
      </c>
      <c r="B3788">
        <v>10</v>
      </c>
      <c r="C3788" t="s">
        <v>59</v>
      </c>
      <c r="D3788">
        <v>6</v>
      </c>
      <c r="E3788" t="s">
        <v>43</v>
      </c>
      <c r="F3788" t="e">
        <f>VLOOKUP(A3788&amp;B3788&amp;C3788&amp;D3788&amp;E3788,average_median_rates_2_aptFINAL!A:P,16,FALSE)</f>
        <v>#N/A</v>
      </c>
      <c r="G3788">
        <f>VLOOKUP(A3788&amp;B3788&amp;C3788&amp;3&amp;E3788,average_median_rates_2_aptFINAL!A:P,16,FALSE)</f>
        <v>1420</v>
      </c>
      <c r="H3788">
        <f>IF(D3788&lt;=3,VLOOKUP(A3788&amp;D3788,[1]ratio_condo_family!$A:$F,6,FALSE),0)</f>
        <v>0</v>
      </c>
      <c r="I3788">
        <f>VLOOKUP(A3788&amp;3,[1]ratio_condo_family!$A:$F,6,FALSE)</f>
        <v>1.2478882413474455</v>
      </c>
      <c r="J3788">
        <f>VLOOKUP(A3788,[1]ratio_family_bedrooms!$A:$K,9,FALSE)</f>
        <v>1.0588235294117647</v>
      </c>
      <c r="K3788">
        <f>VLOOKUP(A3788,[1]ratio_family_bedrooms!$A:$K,10,FALSE)</f>
        <v>1.2222222222222223</v>
      </c>
      <c r="L3788">
        <f>VLOOKUP(A3788,[1]ratio_family_bedrooms!$A:$K,11,FALSE)</f>
        <v>1.4999999999999998</v>
      </c>
      <c r="M3788">
        <f t="shared" si="59"/>
        <v>3439.7672346788995</v>
      </c>
    </row>
    <row r="3789" spans="1:13" x14ac:dyDescent="0.2">
      <c r="A3789">
        <v>2010</v>
      </c>
      <c r="B3789">
        <v>10</v>
      </c>
      <c r="C3789" t="s">
        <v>59</v>
      </c>
      <c r="D3789">
        <v>6</v>
      </c>
      <c r="E3789" t="s">
        <v>60</v>
      </c>
      <c r="F3789" t="e">
        <f>VLOOKUP(A3789&amp;B3789&amp;C3789&amp;D3789&amp;E3789,average_median_rates_2_aptFINAL!A:P,16,FALSE)</f>
        <v>#N/A</v>
      </c>
      <c r="G3789">
        <f>VLOOKUP(A3789&amp;B3789&amp;C3789&amp;3&amp;E3789,average_median_rates_2_aptFINAL!A:P,16,FALSE)</f>
        <v>1459</v>
      </c>
      <c r="H3789">
        <f>IF(D3789&lt;=3,VLOOKUP(A3789&amp;D3789,[1]ratio_condo_family!$A:$F,6,FALSE),0)</f>
        <v>0</v>
      </c>
      <c r="I3789">
        <f>VLOOKUP(A3789&amp;3,[1]ratio_condo_family!$A:$F,6,FALSE)</f>
        <v>1.2478882413474455</v>
      </c>
      <c r="J3789">
        <f>VLOOKUP(A3789,[1]ratio_family_bedrooms!$A:$K,9,FALSE)</f>
        <v>1.0588235294117647</v>
      </c>
      <c r="K3789">
        <f>VLOOKUP(A3789,[1]ratio_family_bedrooms!$A:$K,10,FALSE)</f>
        <v>1.2222222222222223</v>
      </c>
      <c r="L3789">
        <f>VLOOKUP(A3789,[1]ratio_family_bedrooms!$A:$K,11,FALSE)</f>
        <v>1.4999999999999998</v>
      </c>
      <c r="M3789">
        <f t="shared" si="59"/>
        <v>3534.2397150679681</v>
      </c>
    </row>
    <row r="3790" spans="1:13" x14ac:dyDescent="0.2">
      <c r="A3790">
        <v>2010</v>
      </c>
      <c r="B3790">
        <v>10</v>
      </c>
      <c r="C3790" t="s">
        <v>61</v>
      </c>
      <c r="D3790">
        <v>4</v>
      </c>
      <c r="E3790" t="s">
        <v>16</v>
      </c>
      <c r="F3790" t="e">
        <f>VLOOKUP(A3790&amp;B3790&amp;C3790&amp;D3790&amp;E3790,average_median_rates_2_aptFINAL!A:P,16,FALSE)</f>
        <v>#N/A</v>
      </c>
      <c r="G3790">
        <f>VLOOKUP(A3790&amp;B3790&amp;C3790&amp;3&amp;E3790,average_median_rates_2_aptFINAL!A:P,16,FALSE)</f>
        <v>2300</v>
      </c>
      <c r="H3790">
        <f>IF(D3790&lt;=3,VLOOKUP(A3790&amp;D3790,[1]ratio_condo_family!$A:$F,6,FALSE),0)</f>
        <v>0</v>
      </c>
      <c r="I3790">
        <f>VLOOKUP(A3790&amp;3,[1]ratio_condo_family!$A:$F,6,FALSE)</f>
        <v>1.2478882413474455</v>
      </c>
      <c r="J3790">
        <f>VLOOKUP(A3790,[1]ratio_family_bedrooms!$A:$K,9,FALSE)</f>
        <v>1.0588235294117647</v>
      </c>
      <c r="K3790">
        <f>VLOOKUP(A3790,[1]ratio_family_bedrooms!$A:$K,10,FALSE)</f>
        <v>1.2222222222222223</v>
      </c>
      <c r="L3790">
        <f>VLOOKUP(A3790,[1]ratio_family_bedrooms!$A:$K,11,FALSE)</f>
        <v>1.4999999999999998</v>
      </c>
      <c r="M3790">
        <f t="shared" si="59"/>
        <v>3038.9748936343672</v>
      </c>
    </row>
    <row r="3791" spans="1:13" x14ac:dyDescent="0.2">
      <c r="A3791">
        <v>2010</v>
      </c>
      <c r="B3791">
        <v>10</v>
      </c>
      <c r="C3791" t="s">
        <v>61</v>
      </c>
      <c r="D3791">
        <v>4</v>
      </c>
      <c r="E3791" t="s">
        <v>17</v>
      </c>
      <c r="F3791" t="e">
        <f>VLOOKUP(A3791&amp;B3791&amp;C3791&amp;D3791&amp;E3791,average_median_rates_2_aptFINAL!A:P,16,FALSE)</f>
        <v>#N/A</v>
      </c>
      <c r="G3791">
        <f>VLOOKUP(A3791&amp;B3791&amp;C3791&amp;3&amp;E3791,average_median_rates_2_aptFINAL!A:P,16,FALSE)</f>
        <v>2181.0057120275892</v>
      </c>
      <c r="H3791">
        <f>IF(D3791&lt;=3,VLOOKUP(A3791&amp;D3791,[1]ratio_condo_family!$A:$F,6,FALSE),0)</f>
        <v>0</v>
      </c>
      <c r="I3791">
        <f>VLOOKUP(A3791&amp;3,[1]ratio_condo_family!$A:$F,6,FALSE)</f>
        <v>1.2478882413474455</v>
      </c>
      <c r="J3791">
        <f>VLOOKUP(A3791,[1]ratio_family_bedrooms!$A:$K,9,FALSE)</f>
        <v>1.0588235294117647</v>
      </c>
      <c r="K3791">
        <f>VLOOKUP(A3791,[1]ratio_family_bedrooms!$A:$K,10,FALSE)</f>
        <v>1.2222222222222223</v>
      </c>
      <c r="L3791">
        <f>VLOOKUP(A3791,[1]ratio_family_bedrooms!$A:$K,11,FALSE)</f>
        <v>1.4999999999999998</v>
      </c>
      <c r="M3791">
        <f t="shared" si="59"/>
        <v>2881.7485224891261</v>
      </c>
    </row>
    <row r="3792" spans="1:13" x14ac:dyDescent="0.2">
      <c r="A3792">
        <v>2010</v>
      </c>
      <c r="B3792">
        <v>10</v>
      </c>
      <c r="C3792" t="s">
        <v>61</v>
      </c>
      <c r="D3792">
        <v>4</v>
      </c>
      <c r="E3792" t="s">
        <v>19</v>
      </c>
      <c r="F3792" t="e">
        <f>VLOOKUP(A3792&amp;B3792&amp;C3792&amp;D3792&amp;E3792,average_median_rates_2_aptFINAL!A:P,16,FALSE)</f>
        <v>#N/A</v>
      </c>
      <c r="G3792">
        <f>VLOOKUP(A3792&amp;B3792&amp;C3792&amp;3&amp;E3792,average_median_rates_2_aptFINAL!A:P,16,FALSE)</f>
        <v>1900</v>
      </c>
      <c r="H3792">
        <f>IF(D3792&lt;=3,VLOOKUP(A3792&amp;D3792,[1]ratio_condo_family!$A:$F,6,FALSE),0)</f>
        <v>0</v>
      </c>
      <c r="I3792">
        <f>VLOOKUP(A3792&amp;3,[1]ratio_condo_family!$A:$F,6,FALSE)</f>
        <v>1.2478882413474455</v>
      </c>
      <c r="J3792">
        <f>VLOOKUP(A3792,[1]ratio_family_bedrooms!$A:$K,9,FALSE)</f>
        <v>1.0588235294117647</v>
      </c>
      <c r="K3792">
        <f>VLOOKUP(A3792,[1]ratio_family_bedrooms!$A:$K,10,FALSE)</f>
        <v>1.2222222222222223</v>
      </c>
      <c r="L3792">
        <f>VLOOKUP(A3792,[1]ratio_family_bedrooms!$A:$K,11,FALSE)</f>
        <v>1.4999999999999998</v>
      </c>
      <c r="M3792">
        <f t="shared" si="59"/>
        <v>2510.4575208283904</v>
      </c>
    </row>
    <row r="3793" spans="1:13" x14ac:dyDescent="0.2">
      <c r="A3793">
        <v>2010</v>
      </c>
      <c r="B3793">
        <v>10</v>
      </c>
      <c r="C3793" t="s">
        <v>61</v>
      </c>
      <c r="D3793">
        <v>4</v>
      </c>
      <c r="E3793" t="s">
        <v>20</v>
      </c>
      <c r="F3793" t="e">
        <f>VLOOKUP(A3793&amp;B3793&amp;C3793&amp;D3793&amp;E3793,average_median_rates_2_aptFINAL!A:P,16,FALSE)</f>
        <v>#N/A</v>
      </c>
      <c r="G3793">
        <f>VLOOKUP(A3793&amp;B3793&amp;C3793&amp;3&amp;E3793,average_median_rates_2_aptFINAL!A:P,16,FALSE)</f>
        <v>2234.6152464434526</v>
      </c>
      <c r="H3793">
        <f>IF(D3793&lt;=3,VLOOKUP(A3793&amp;D3793,[1]ratio_condo_family!$A:$F,6,FALSE),0)</f>
        <v>0</v>
      </c>
      <c r="I3793">
        <f>VLOOKUP(A3793&amp;3,[1]ratio_condo_family!$A:$F,6,FALSE)</f>
        <v>1.2478882413474455</v>
      </c>
      <c r="J3793">
        <f>VLOOKUP(A3793,[1]ratio_family_bedrooms!$A:$K,9,FALSE)</f>
        <v>1.0588235294117647</v>
      </c>
      <c r="K3793">
        <f>VLOOKUP(A3793,[1]ratio_family_bedrooms!$A:$K,10,FALSE)</f>
        <v>1.2222222222222223</v>
      </c>
      <c r="L3793">
        <f>VLOOKUP(A3793,[1]ratio_family_bedrooms!$A:$K,11,FALSE)</f>
        <v>1.4999999999999998</v>
      </c>
      <c r="M3793">
        <f t="shared" si="59"/>
        <v>2952.5824482061853</v>
      </c>
    </row>
    <row r="3794" spans="1:13" x14ac:dyDescent="0.2">
      <c r="A3794">
        <v>2010</v>
      </c>
      <c r="B3794">
        <v>10</v>
      </c>
      <c r="C3794" t="s">
        <v>61</v>
      </c>
      <c r="D3794">
        <v>4</v>
      </c>
      <c r="E3794" t="s">
        <v>21</v>
      </c>
      <c r="F3794" t="e">
        <f>VLOOKUP(A3794&amp;B3794&amp;C3794&amp;D3794&amp;E3794,average_median_rates_2_aptFINAL!A:P,16,FALSE)</f>
        <v>#N/A</v>
      </c>
      <c r="G3794">
        <f>VLOOKUP(A3794&amp;B3794&amp;C3794&amp;3&amp;E3794,average_median_rates_2_aptFINAL!A:P,16,FALSE)</f>
        <v>2100</v>
      </c>
      <c r="H3794">
        <f>IF(D3794&lt;=3,VLOOKUP(A3794&amp;D3794,[1]ratio_condo_family!$A:$F,6,FALSE),0)</f>
        <v>0</v>
      </c>
      <c r="I3794">
        <f>VLOOKUP(A3794&amp;3,[1]ratio_condo_family!$A:$F,6,FALSE)</f>
        <v>1.2478882413474455</v>
      </c>
      <c r="J3794">
        <f>VLOOKUP(A3794,[1]ratio_family_bedrooms!$A:$K,9,FALSE)</f>
        <v>1.0588235294117647</v>
      </c>
      <c r="K3794">
        <f>VLOOKUP(A3794,[1]ratio_family_bedrooms!$A:$K,10,FALSE)</f>
        <v>1.2222222222222223</v>
      </c>
      <c r="L3794">
        <f>VLOOKUP(A3794,[1]ratio_family_bedrooms!$A:$K,11,FALSE)</f>
        <v>1.4999999999999998</v>
      </c>
      <c r="M3794">
        <f t="shared" si="59"/>
        <v>2774.716207231379</v>
      </c>
    </row>
    <row r="3795" spans="1:13" x14ac:dyDescent="0.2">
      <c r="A3795">
        <v>2010</v>
      </c>
      <c r="B3795">
        <v>10</v>
      </c>
      <c r="C3795" t="s">
        <v>61</v>
      </c>
      <c r="D3795">
        <v>4</v>
      </c>
      <c r="E3795" t="s">
        <v>23</v>
      </c>
      <c r="F3795" t="e">
        <f>VLOOKUP(A3795&amp;B3795&amp;C3795&amp;D3795&amp;E3795,average_median_rates_2_aptFINAL!A:P,16,FALSE)</f>
        <v>#N/A</v>
      </c>
      <c r="G3795">
        <f>VLOOKUP(A3795&amp;B3795&amp;C3795&amp;3&amp;E3795,average_median_rates_2_aptFINAL!A:P,16,FALSE)</f>
        <v>1100</v>
      </c>
      <c r="H3795">
        <f>IF(D3795&lt;=3,VLOOKUP(A3795&amp;D3795,[1]ratio_condo_family!$A:$F,6,FALSE),0)</f>
        <v>0</v>
      </c>
      <c r="I3795">
        <f>VLOOKUP(A3795&amp;3,[1]ratio_condo_family!$A:$F,6,FALSE)</f>
        <v>1.2478882413474455</v>
      </c>
      <c r="J3795">
        <f>VLOOKUP(A3795,[1]ratio_family_bedrooms!$A:$K,9,FALSE)</f>
        <v>1.0588235294117647</v>
      </c>
      <c r="K3795">
        <f>VLOOKUP(A3795,[1]ratio_family_bedrooms!$A:$K,10,FALSE)</f>
        <v>1.2222222222222223</v>
      </c>
      <c r="L3795">
        <f>VLOOKUP(A3795,[1]ratio_family_bedrooms!$A:$K,11,FALSE)</f>
        <v>1.4999999999999998</v>
      </c>
      <c r="M3795">
        <f t="shared" si="59"/>
        <v>1453.4227752164365</v>
      </c>
    </row>
    <row r="3796" spans="1:13" x14ac:dyDescent="0.2">
      <c r="A3796">
        <v>2010</v>
      </c>
      <c r="B3796">
        <v>10</v>
      </c>
      <c r="C3796" t="s">
        <v>61</v>
      </c>
      <c r="D3796">
        <v>4</v>
      </c>
      <c r="E3796" t="s">
        <v>24</v>
      </c>
      <c r="F3796" t="e">
        <f>VLOOKUP(A3796&amp;B3796&amp;C3796&amp;D3796&amp;E3796,average_median_rates_2_aptFINAL!A:P,16,FALSE)</f>
        <v>#N/A</v>
      </c>
      <c r="G3796">
        <f>VLOOKUP(A3796&amp;B3796&amp;C3796&amp;3&amp;E3796,average_median_rates_2_aptFINAL!A:P,16,FALSE)</f>
        <v>1137</v>
      </c>
      <c r="H3796">
        <f>IF(D3796&lt;=3,VLOOKUP(A3796&amp;D3796,[1]ratio_condo_family!$A:$F,6,FALSE),0)</f>
        <v>0</v>
      </c>
      <c r="I3796">
        <f>VLOOKUP(A3796&amp;3,[1]ratio_condo_family!$A:$F,6,FALSE)</f>
        <v>1.2478882413474455</v>
      </c>
      <c r="J3796">
        <f>VLOOKUP(A3796,[1]ratio_family_bedrooms!$A:$K,9,FALSE)</f>
        <v>1.0588235294117647</v>
      </c>
      <c r="K3796">
        <f>VLOOKUP(A3796,[1]ratio_family_bedrooms!$A:$K,10,FALSE)</f>
        <v>1.2222222222222223</v>
      </c>
      <c r="L3796">
        <f>VLOOKUP(A3796,[1]ratio_family_bedrooms!$A:$K,11,FALSE)</f>
        <v>1.4999999999999998</v>
      </c>
      <c r="M3796">
        <f t="shared" si="59"/>
        <v>1502.3106322009894</v>
      </c>
    </row>
    <row r="3797" spans="1:13" x14ac:dyDescent="0.2">
      <c r="A3797">
        <v>2010</v>
      </c>
      <c r="B3797">
        <v>10</v>
      </c>
      <c r="C3797" t="s">
        <v>61</v>
      </c>
      <c r="D3797">
        <v>4</v>
      </c>
      <c r="E3797" t="s">
        <v>25</v>
      </c>
      <c r="F3797" t="e">
        <f>VLOOKUP(A3797&amp;B3797&amp;C3797&amp;D3797&amp;E3797,average_median_rates_2_aptFINAL!A:P,16,FALSE)</f>
        <v>#N/A</v>
      </c>
      <c r="G3797">
        <f>VLOOKUP(A3797&amp;B3797&amp;C3797&amp;3&amp;E3797,average_median_rates_2_aptFINAL!A:P,16,FALSE)</f>
        <v>1151</v>
      </c>
      <c r="H3797">
        <f>IF(D3797&lt;=3,VLOOKUP(A3797&amp;D3797,[1]ratio_condo_family!$A:$F,6,FALSE),0)</f>
        <v>0</v>
      </c>
      <c r="I3797">
        <f>VLOOKUP(A3797&amp;3,[1]ratio_condo_family!$A:$F,6,FALSE)</f>
        <v>1.2478882413474455</v>
      </c>
      <c r="J3797">
        <f>VLOOKUP(A3797,[1]ratio_family_bedrooms!$A:$K,9,FALSE)</f>
        <v>1.0588235294117647</v>
      </c>
      <c r="K3797">
        <f>VLOOKUP(A3797,[1]ratio_family_bedrooms!$A:$K,10,FALSE)</f>
        <v>1.2222222222222223</v>
      </c>
      <c r="L3797">
        <f>VLOOKUP(A3797,[1]ratio_family_bedrooms!$A:$K,11,FALSE)</f>
        <v>1.4999999999999998</v>
      </c>
      <c r="M3797">
        <f t="shared" si="59"/>
        <v>1520.8087402491988</v>
      </c>
    </row>
    <row r="3798" spans="1:13" x14ac:dyDescent="0.2">
      <c r="A3798">
        <v>2010</v>
      </c>
      <c r="B3798">
        <v>10</v>
      </c>
      <c r="C3798" t="s">
        <v>61</v>
      </c>
      <c r="D3798">
        <v>4</v>
      </c>
      <c r="E3798" t="s">
        <v>26</v>
      </c>
      <c r="F3798" t="e">
        <f>VLOOKUP(A3798&amp;B3798&amp;C3798&amp;D3798&amp;E3798,average_median_rates_2_aptFINAL!A:P,16,FALSE)</f>
        <v>#N/A</v>
      </c>
      <c r="G3798">
        <f>VLOOKUP(A3798&amp;B3798&amp;C3798&amp;3&amp;E3798,average_median_rates_2_aptFINAL!A:P,16,FALSE)</f>
        <v>1111</v>
      </c>
      <c r="H3798">
        <f>IF(D3798&lt;=3,VLOOKUP(A3798&amp;D3798,[1]ratio_condo_family!$A:$F,6,FALSE),0)</f>
        <v>0</v>
      </c>
      <c r="I3798">
        <f>VLOOKUP(A3798&amp;3,[1]ratio_condo_family!$A:$F,6,FALSE)</f>
        <v>1.2478882413474455</v>
      </c>
      <c r="J3798">
        <f>VLOOKUP(A3798,[1]ratio_family_bedrooms!$A:$K,9,FALSE)</f>
        <v>1.0588235294117647</v>
      </c>
      <c r="K3798">
        <f>VLOOKUP(A3798,[1]ratio_family_bedrooms!$A:$K,10,FALSE)</f>
        <v>1.2222222222222223</v>
      </c>
      <c r="L3798">
        <f>VLOOKUP(A3798,[1]ratio_family_bedrooms!$A:$K,11,FALSE)</f>
        <v>1.4999999999999998</v>
      </c>
      <c r="M3798">
        <f t="shared" si="59"/>
        <v>1467.9570029686008</v>
      </c>
    </row>
    <row r="3799" spans="1:13" x14ac:dyDescent="0.2">
      <c r="A3799">
        <v>2010</v>
      </c>
      <c r="B3799">
        <v>10</v>
      </c>
      <c r="C3799" t="s">
        <v>61</v>
      </c>
      <c r="D3799">
        <v>4</v>
      </c>
      <c r="E3799" t="s">
        <v>27</v>
      </c>
      <c r="F3799" t="e">
        <f>VLOOKUP(A3799&amp;B3799&amp;C3799&amp;D3799&amp;E3799,average_median_rates_2_aptFINAL!A:P,16,FALSE)</f>
        <v>#N/A</v>
      </c>
      <c r="G3799">
        <f>VLOOKUP(A3799&amp;B3799&amp;C3799&amp;3&amp;E3799,average_median_rates_2_aptFINAL!A:P,16,FALSE)</f>
        <v>2161</v>
      </c>
      <c r="H3799">
        <f>IF(D3799&lt;=3,VLOOKUP(A3799&amp;D3799,[1]ratio_condo_family!$A:$F,6,FALSE),0)</f>
        <v>0</v>
      </c>
      <c r="I3799">
        <f>VLOOKUP(A3799&amp;3,[1]ratio_condo_family!$A:$F,6,FALSE)</f>
        <v>1.2478882413474455</v>
      </c>
      <c r="J3799">
        <f>VLOOKUP(A3799,[1]ratio_family_bedrooms!$A:$K,9,FALSE)</f>
        <v>1.0588235294117647</v>
      </c>
      <c r="K3799">
        <f>VLOOKUP(A3799,[1]ratio_family_bedrooms!$A:$K,10,FALSE)</f>
        <v>1.2222222222222223</v>
      </c>
      <c r="L3799">
        <f>VLOOKUP(A3799,[1]ratio_family_bedrooms!$A:$K,11,FALSE)</f>
        <v>1.4999999999999998</v>
      </c>
      <c r="M3799">
        <f t="shared" si="59"/>
        <v>2855.3151065842903</v>
      </c>
    </row>
    <row r="3800" spans="1:13" x14ac:dyDescent="0.2">
      <c r="A3800">
        <v>2010</v>
      </c>
      <c r="B3800">
        <v>10</v>
      </c>
      <c r="C3800" t="s">
        <v>61</v>
      </c>
      <c r="D3800">
        <v>4</v>
      </c>
      <c r="E3800" t="s">
        <v>28</v>
      </c>
      <c r="F3800" t="e">
        <f>VLOOKUP(A3800&amp;B3800&amp;C3800&amp;D3800&amp;E3800,average_median_rates_2_aptFINAL!A:P,16,FALSE)</f>
        <v>#N/A</v>
      </c>
      <c r="G3800">
        <f>VLOOKUP(A3800&amp;B3800&amp;C3800&amp;3&amp;E3800,average_median_rates_2_aptFINAL!A:P,16,FALSE)</f>
        <v>1350</v>
      </c>
      <c r="H3800">
        <f>IF(D3800&lt;=3,VLOOKUP(A3800&amp;D3800,[1]ratio_condo_family!$A:$F,6,FALSE),0)</f>
        <v>0</v>
      </c>
      <c r="I3800">
        <f>VLOOKUP(A3800&amp;3,[1]ratio_condo_family!$A:$F,6,FALSE)</f>
        <v>1.2478882413474455</v>
      </c>
      <c r="J3800">
        <f>VLOOKUP(A3800,[1]ratio_family_bedrooms!$A:$K,9,FALSE)</f>
        <v>1.0588235294117647</v>
      </c>
      <c r="K3800">
        <f>VLOOKUP(A3800,[1]ratio_family_bedrooms!$A:$K,10,FALSE)</f>
        <v>1.2222222222222223</v>
      </c>
      <c r="L3800">
        <f>VLOOKUP(A3800,[1]ratio_family_bedrooms!$A:$K,11,FALSE)</f>
        <v>1.4999999999999998</v>
      </c>
      <c r="M3800">
        <f t="shared" si="59"/>
        <v>1783.7461332201719</v>
      </c>
    </row>
    <row r="3801" spans="1:13" x14ac:dyDescent="0.2">
      <c r="A3801">
        <v>2010</v>
      </c>
      <c r="B3801">
        <v>10</v>
      </c>
      <c r="C3801" t="s">
        <v>61</v>
      </c>
      <c r="D3801">
        <v>4</v>
      </c>
      <c r="E3801" t="s">
        <v>29</v>
      </c>
      <c r="F3801" t="e">
        <f>VLOOKUP(A3801&amp;B3801&amp;C3801&amp;D3801&amp;E3801,average_median_rates_2_aptFINAL!A:P,16,FALSE)</f>
        <v>#N/A</v>
      </c>
      <c r="G3801">
        <f>VLOOKUP(A3801&amp;B3801&amp;C3801&amp;3&amp;E3801,average_median_rates_2_aptFINAL!A:P,16,FALSE)</f>
        <v>1050</v>
      </c>
      <c r="H3801">
        <f>IF(D3801&lt;=3,VLOOKUP(A3801&amp;D3801,[1]ratio_condo_family!$A:$F,6,FALSE),0)</f>
        <v>0</v>
      </c>
      <c r="I3801">
        <f>VLOOKUP(A3801&amp;3,[1]ratio_condo_family!$A:$F,6,FALSE)</f>
        <v>1.2478882413474455</v>
      </c>
      <c r="J3801">
        <f>VLOOKUP(A3801,[1]ratio_family_bedrooms!$A:$K,9,FALSE)</f>
        <v>1.0588235294117647</v>
      </c>
      <c r="K3801">
        <f>VLOOKUP(A3801,[1]ratio_family_bedrooms!$A:$K,10,FALSE)</f>
        <v>1.2222222222222223</v>
      </c>
      <c r="L3801">
        <f>VLOOKUP(A3801,[1]ratio_family_bedrooms!$A:$K,11,FALSE)</f>
        <v>1.4999999999999998</v>
      </c>
      <c r="M3801">
        <f t="shared" si="59"/>
        <v>1387.3581036156895</v>
      </c>
    </row>
    <row r="3802" spans="1:13" x14ac:dyDescent="0.2">
      <c r="A3802">
        <v>2010</v>
      </c>
      <c r="B3802">
        <v>10</v>
      </c>
      <c r="C3802" t="s">
        <v>61</v>
      </c>
      <c r="D3802">
        <v>4</v>
      </c>
      <c r="E3802" t="s">
        <v>31</v>
      </c>
      <c r="F3802" t="e">
        <f>VLOOKUP(A3802&amp;B3802&amp;C3802&amp;D3802&amp;E3802,average_median_rates_2_aptFINAL!A:P,16,FALSE)</f>
        <v>#N/A</v>
      </c>
      <c r="G3802">
        <f>VLOOKUP(A3802&amp;B3802&amp;C3802&amp;3&amp;E3802,average_median_rates_2_aptFINAL!A:P,16,FALSE)</f>
        <v>1190</v>
      </c>
      <c r="H3802">
        <f>IF(D3802&lt;=3,VLOOKUP(A3802&amp;D3802,[1]ratio_condo_family!$A:$F,6,FALSE),0)</f>
        <v>0</v>
      </c>
      <c r="I3802">
        <f>VLOOKUP(A3802&amp;3,[1]ratio_condo_family!$A:$F,6,FALSE)</f>
        <v>1.2478882413474455</v>
      </c>
      <c r="J3802">
        <f>VLOOKUP(A3802,[1]ratio_family_bedrooms!$A:$K,9,FALSE)</f>
        <v>1.0588235294117647</v>
      </c>
      <c r="K3802">
        <f>VLOOKUP(A3802,[1]ratio_family_bedrooms!$A:$K,10,FALSE)</f>
        <v>1.2222222222222223</v>
      </c>
      <c r="L3802">
        <f>VLOOKUP(A3802,[1]ratio_family_bedrooms!$A:$K,11,FALSE)</f>
        <v>1.4999999999999998</v>
      </c>
      <c r="M3802">
        <f t="shared" si="59"/>
        <v>1572.3391840977813</v>
      </c>
    </row>
    <row r="3803" spans="1:13" x14ac:dyDescent="0.2">
      <c r="A3803">
        <v>2010</v>
      </c>
      <c r="B3803">
        <v>10</v>
      </c>
      <c r="C3803" t="s">
        <v>61</v>
      </c>
      <c r="D3803">
        <v>4</v>
      </c>
      <c r="E3803" t="s">
        <v>32</v>
      </c>
      <c r="F3803" t="e">
        <f>VLOOKUP(A3803&amp;B3803&amp;C3803&amp;D3803&amp;E3803,average_median_rates_2_aptFINAL!A:P,16,FALSE)</f>
        <v>#N/A</v>
      </c>
      <c r="G3803">
        <f>VLOOKUP(A3803&amp;B3803&amp;C3803&amp;3&amp;E3803,average_median_rates_2_aptFINAL!A:P,16,FALSE)</f>
        <v>1300</v>
      </c>
      <c r="H3803">
        <f>IF(D3803&lt;=3,VLOOKUP(A3803&amp;D3803,[1]ratio_condo_family!$A:$F,6,FALSE),0)</f>
        <v>0</v>
      </c>
      <c r="I3803">
        <f>VLOOKUP(A3803&amp;3,[1]ratio_condo_family!$A:$F,6,FALSE)</f>
        <v>1.2478882413474455</v>
      </c>
      <c r="J3803">
        <f>VLOOKUP(A3803,[1]ratio_family_bedrooms!$A:$K,9,FALSE)</f>
        <v>1.0588235294117647</v>
      </c>
      <c r="K3803">
        <f>VLOOKUP(A3803,[1]ratio_family_bedrooms!$A:$K,10,FALSE)</f>
        <v>1.2222222222222223</v>
      </c>
      <c r="L3803">
        <f>VLOOKUP(A3803,[1]ratio_family_bedrooms!$A:$K,11,FALSE)</f>
        <v>1.4999999999999998</v>
      </c>
      <c r="M3803">
        <f t="shared" si="59"/>
        <v>1717.6814616194251</v>
      </c>
    </row>
    <row r="3804" spans="1:13" x14ac:dyDescent="0.2">
      <c r="A3804">
        <v>2010</v>
      </c>
      <c r="B3804">
        <v>10</v>
      </c>
      <c r="C3804" t="s">
        <v>61</v>
      </c>
      <c r="D3804">
        <v>4</v>
      </c>
      <c r="E3804" t="s">
        <v>33</v>
      </c>
      <c r="F3804" t="e">
        <f>VLOOKUP(A3804&amp;B3804&amp;C3804&amp;D3804&amp;E3804,average_median_rates_2_aptFINAL!A:P,16,FALSE)</f>
        <v>#N/A</v>
      </c>
      <c r="G3804">
        <f>VLOOKUP(A3804&amp;B3804&amp;C3804&amp;3&amp;E3804,average_median_rates_2_aptFINAL!A:P,16,FALSE)</f>
        <v>1935.2511136657577</v>
      </c>
      <c r="H3804">
        <f>IF(D3804&lt;=3,VLOOKUP(A3804&amp;D3804,[1]ratio_condo_family!$A:$F,6,FALSE),0)</f>
        <v>0</v>
      </c>
      <c r="I3804">
        <f>VLOOKUP(A3804&amp;3,[1]ratio_condo_family!$A:$F,6,FALSE)</f>
        <v>1.2478882413474455</v>
      </c>
      <c r="J3804">
        <f>VLOOKUP(A3804,[1]ratio_family_bedrooms!$A:$K,9,FALSE)</f>
        <v>1.0588235294117647</v>
      </c>
      <c r="K3804">
        <f>VLOOKUP(A3804,[1]ratio_family_bedrooms!$A:$K,10,FALSE)</f>
        <v>1.2222222222222223</v>
      </c>
      <c r="L3804">
        <f>VLOOKUP(A3804,[1]ratio_family_bedrooms!$A:$K,11,FALSE)</f>
        <v>1.4999999999999998</v>
      </c>
      <c r="M3804">
        <f t="shared" si="59"/>
        <v>2557.034585786168</v>
      </c>
    </row>
    <row r="3805" spans="1:13" x14ac:dyDescent="0.2">
      <c r="A3805">
        <v>2010</v>
      </c>
      <c r="B3805">
        <v>10</v>
      </c>
      <c r="C3805" t="s">
        <v>61</v>
      </c>
      <c r="D3805">
        <v>4</v>
      </c>
      <c r="E3805" t="s">
        <v>34</v>
      </c>
      <c r="F3805" t="e">
        <f>VLOOKUP(A3805&amp;B3805&amp;C3805&amp;D3805&amp;E3805,average_median_rates_2_aptFINAL!A:P,16,FALSE)</f>
        <v>#N/A</v>
      </c>
      <c r="G3805">
        <f>VLOOKUP(A3805&amp;B3805&amp;C3805&amp;3&amp;E3805,average_median_rates_2_aptFINAL!A:P,16,FALSE)</f>
        <v>1350</v>
      </c>
      <c r="H3805">
        <f>IF(D3805&lt;=3,VLOOKUP(A3805&amp;D3805,[1]ratio_condo_family!$A:$F,6,FALSE),0)</f>
        <v>0</v>
      </c>
      <c r="I3805">
        <f>VLOOKUP(A3805&amp;3,[1]ratio_condo_family!$A:$F,6,FALSE)</f>
        <v>1.2478882413474455</v>
      </c>
      <c r="J3805">
        <f>VLOOKUP(A3805,[1]ratio_family_bedrooms!$A:$K,9,FALSE)</f>
        <v>1.0588235294117647</v>
      </c>
      <c r="K3805">
        <f>VLOOKUP(A3805,[1]ratio_family_bedrooms!$A:$K,10,FALSE)</f>
        <v>1.2222222222222223</v>
      </c>
      <c r="L3805">
        <f>VLOOKUP(A3805,[1]ratio_family_bedrooms!$A:$K,11,FALSE)</f>
        <v>1.4999999999999998</v>
      </c>
      <c r="M3805">
        <f t="shared" si="59"/>
        <v>1783.7461332201719</v>
      </c>
    </row>
    <row r="3806" spans="1:13" x14ac:dyDescent="0.2">
      <c r="A3806">
        <v>2010</v>
      </c>
      <c r="B3806">
        <v>10</v>
      </c>
      <c r="C3806" t="s">
        <v>61</v>
      </c>
      <c r="D3806">
        <v>4</v>
      </c>
      <c r="E3806" t="s">
        <v>35</v>
      </c>
      <c r="F3806" t="e">
        <f>VLOOKUP(A3806&amp;B3806&amp;C3806&amp;D3806&amp;E3806,average_median_rates_2_aptFINAL!A:P,16,FALSE)</f>
        <v>#N/A</v>
      </c>
      <c r="G3806">
        <f>VLOOKUP(A3806&amp;B3806&amp;C3806&amp;3&amp;E3806,average_median_rates_2_aptFINAL!A:P,16,FALSE)</f>
        <v>3000</v>
      </c>
      <c r="H3806">
        <f>IF(D3806&lt;=3,VLOOKUP(A3806&amp;D3806,[1]ratio_condo_family!$A:$F,6,FALSE),0)</f>
        <v>0</v>
      </c>
      <c r="I3806">
        <f>VLOOKUP(A3806&amp;3,[1]ratio_condo_family!$A:$F,6,FALSE)</f>
        <v>1.2478882413474455</v>
      </c>
      <c r="J3806">
        <f>VLOOKUP(A3806,[1]ratio_family_bedrooms!$A:$K,9,FALSE)</f>
        <v>1.0588235294117647</v>
      </c>
      <c r="K3806">
        <f>VLOOKUP(A3806,[1]ratio_family_bedrooms!$A:$K,10,FALSE)</f>
        <v>1.2222222222222223</v>
      </c>
      <c r="L3806">
        <f>VLOOKUP(A3806,[1]ratio_family_bedrooms!$A:$K,11,FALSE)</f>
        <v>1.4999999999999998</v>
      </c>
      <c r="M3806">
        <f t="shared" si="59"/>
        <v>3963.8802960448265</v>
      </c>
    </row>
    <row r="3807" spans="1:13" x14ac:dyDescent="0.2">
      <c r="A3807">
        <v>2010</v>
      </c>
      <c r="B3807">
        <v>10</v>
      </c>
      <c r="C3807" t="s">
        <v>61</v>
      </c>
      <c r="D3807">
        <v>4</v>
      </c>
      <c r="E3807" t="s">
        <v>36</v>
      </c>
      <c r="F3807" t="e">
        <f>VLOOKUP(A3807&amp;B3807&amp;C3807&amp;D3807&amp;E3807,average_median_rates_2_aptFINAL!A:P,16,FALSE)</f>
        <v>#N/A</v>
      </c>
      <c r="G3807">
        <f>VLOOKUP(A3807&amp;B3807&amp;C3807&amp;3&amp;E3807,average_median_rates_2_aptFINAL!A:P,16,FALSE)</f>
        <v>1275</v>
      </c>
      <c r="H3807">
        <f>IF(D3807&lt;=3,VLOOKUP(A3807&amp;D3807,[1]ratio_condo_family!$A:$F,6,FALSE),0)</f>
        <v>0</v>
      </c>
      <c r="I3807">
        <f>VLOOKUP(A3807&amp;3,[1]ratio_condo_family!$A:$F,6,FALSE)</f>
        <v>1.2478882413474455</v>
      </c>
      <c r="J3807">
        <f>VLOOKUP(A3807,[1]ratio_family_bedrooms!$A:$K,9,FALSE)</f>
        <v>1.0588235294117647</v>
      </c>
      <c r="K3807">
        <f>VLOOKUP(A3807,[1]ratio_family_bedrooms!$A:$K,10,FALSE)</f>
        <v>1.2222222222222223</v>
      </c>
      <c r="L3807">
        <f>VLOOKUP(A3807,[1]ratio_family_bedrooms!$A:$K,11,FALSE)</f>
        <v>1.4999999999999998</v>
      </c>
      <c r="M3807">
        <f t="shared" si="59"/>
        <v>1684.6491258190515</v>
      </c>
    </row>
    <row r="3808" spans="1:13" x14ac:dyDescent="0.2">
      <c r="A3808">
        <v>2010</v>
      </c>
      <c r="B3808">
        <v>10</v>
      </c>
      <c r="C3808" t="s">
        <v>61</v>
      </c>
      <c r="D3808">
        <v>4</v>
      </c>
      <c r="E3808" t="s">
        <v>37</v>
      </c>
      <c r="F3808" t="e">
        <f>VLOOKUP(A3808&amp;B3808&amp;C3808&amp;D3808&amp;E3808,average_median_rates_2_aptFINAL!A:P,16,FALSE)</f>
        <v>#N/A</v>
      </c>
      <c r="G3808">
        <f>VLOOKUP(A3808&amp;B3808&amp;C3808&amp;3&amp;E3808,average_median_rates_2_aptFINAL!A:P,16,FALSE)</f>
        <v>980</v>
      </c>
      <c r="H3808">
        <f>IF(D3808&lt;=3,VLOOKUP(A3808&amp;D3808,[1]ratio_condo_family!$A:$F,6,FALSE),0)</f>
        <v>0</v>
      </c>
      <c r="I3808">
        <f>VLOOKUP(A3808&amp;3,[1]ratio_condo_family!$A:$F,6,FALSE)</f>
        <v>1.2478882413474455</v>
      </c>
      <c r="J3808">
        <f>VLOOKUP(A3808,[1]ratio_family_bedrooms!$A:$K,9,FALSE)</f>
        <v>1.0588235294117647</v>
      </c>
      <c r="K3808">
        <f>VLOOKUP(A3808,[1]ratio_family_bedrooms!$A:$K,10,FALSE)</f>
        <v>1.2222222222222223</v>
      </c>
      <c r="L3808">
        <f>VLOOKUP(A3808,[1]ratio_family_bedrooms!$A:$K,11,FALSE)</f>
        <v>1.4999999999999998</v>
      </c>
      <c r="M3808">
        <f t="shared" si="59"/>
        <v>1294.8675633746434</v>
      </c>
    </row>
    <row r="3809" spans="1:13" x14ac:dyDescent="0.2">
      <c r="A3809">
        <v>2010</v>
      </c>
      <c r="B3809">
        <v>10</v>
      </c>
      <c r="C3809" t="s">
        <v>61</v>
      </c>
      <c r="D3809">
        <v>4</v>
      </c>
      <c r="E3809" t="s">
        <v>38</v>
      </c>
      <c r="F3809" t="e">
        <f>VLOOKUP(A3809&amp;B3809&amp;C3809&amp;D3809&amp;E3809,average_median_rates_2_aptFINAL!A:P,16,FALSE)</f>
        <v>#N/A</v>
      </c>
      <c r="G3809">
        <f>VLOOKUP(A3809&amp;B3809&amp;C3809&amp;3&amp;E3809,average_median_rates_2_aptFINAL!A:P,16,FALSE)</f>
        <v>1008</v>
      </c>
      <c r="H3809">
        <f>IF(D3809&lt;=3,VLOOKUP(A3809&amp;D3809,[1]ratio_condo_family!$A:$F,6,FALSE),0)</f>
        <v>0</v>
      </c>
      <c r="I3809">
        <f>VLOOKUP(A3809&amp;3,[1]ratio_condo_family!$A:$F,6,FALSE)</f>
        <v>1.2478882413474455</v>
      </c>
      <c r="J3809">
        <f>VLOOKUP(A3809,[1]ratio_family_bedrooms!$A:$K,9,FALSE)</f>
        <v>1.0588235294117647</v>
      </c>
      <c r="K3809">
        <f>VLOOKUP(A3809,[1]ratio_family_bedrooms!$A:$K,10,FALSE)</f>
        <v>1.2222222222222223</v>
      </c>
      <c r="L3809">
        <f>VLOOKUP(A3809,[1]ratio_family_bedrooms!$A:$K,11,FALSE)</f>
        <v>1.4999999999999998</v>
      </c>
      <c r="M3809">
        <f t="shared" si="59"/>
        <v>1331.8637794710619</v>
      </c>
    </row>
    <row r="3810" spans="1:13" x14ac:dyDescent="0.2">
      <c r="A3810">
        <v>2010</v>
      </c>
      <c r="B3810">
        <v>10</v>
      </c>
      <c r="C3810" t="s">
        <v>61</v>
      </c>
      <c r="D3810">
        <v>4</v>
      </c>
      <c r="E3810" t="s">
        <v>39</v>
      </c>
      <c r="F3810" t="e">
        <f>VLOOKUP(A3810&amp;B3810&amp;C3810&amp;D3810&amp;E3810,average_median_rates_2_aptFINAL!A:P,16,FALSE)</f>
        <v>#N/A</v>
      </c>
      <c r="G3810">
        <f>VLOOKUP(A3810&amp;B3810&amp;C3810&amp;3&amp;E3810,average_median_rates_2_aptFINAL!A:P,16,FALSE)</f>
        <v>1400</v>
      </c>
      <c r="H3810">
        <f>IF(D3810&lt;=3,VLOOKUP(A3810&amp;D3810,[1]ratio_condo_family!$A:$F,6,FALSE),0)</f>
        <v>0</v>
      </c>
      <c r="I3810">
        <f>VLOOKUP(A3810&amp;3,[1]ratio_condo_family!$A:$F,6,FALSE)</f>
        <v>1.2478882413474455</v>
      </c>
      <c r="J3810">
        <f>VLOOKUP(A3810,[1]ratio_family_bedrooms!$A:$K,9,FALSE)</f>
        <v>1.0588235294117647</v>
      </c>
      <c r="K3810">
        <f>VLOOKUP(A3810,[1]ratio_family_bedrooms!$A:$K,10,FALSE)</f>
        <v>1.2222222222222223</v>
      </c>
      <c r="L3810">
        <f>VLOOKUP(A3810,[1]ratio_family_bedrooms!$A:$K,11,FALSE)</f>
        <v>1.4999999999999998</v>
      </c>
      <c r="M3810">
        <f t="shared" si="59"/>
        <v>1849.8108048209192</v>
      </c>
    </row>
    <row r="3811" spans="1:13" x14ac:dyDescent="0.2">
      <c r="A3811">
        <v>2010</v>
      </c>
      <c r="B3811">
        <v>10</v>
      </c>
      <c r="C3811" t="s">
        <v>61</v>
      </c>
      <c r="D3811">
        <v>4</v>
      </c>
      <c r="E3811" t="s">
        <v>40</v>
      </c>
      <c r="F3811" t="e">
        <f>VLOOKUP(A3811&amp;B3811&amp;C3811&amp;D3811&amp;E3811,average_median_rates_2_aptFINAL!A:P,16,FALSE)</f>
        <v>#N/A</v>
      </c>
      <c r="G3811">
        <f>VLOOKUP(A3811&amp;B3811&amp;C3811&amp;3&amp;E3811,average_median_rates_2_aptFINAL!A:P,16,FALSE)</f>
        <v>1050</v>
      </c>
      <c r="H3811">
        <f>IF(D3811&lt;=3,VLOOKUP(A3811&amp;D3811,[1]ratio_condo_family!$A:$F,6,FALSE),0)</f>
        <v>0</v>
      </c>
      <c r="I3811">
        <f>VLOOKUP(A3811&amp;3,[1]ratio_condo_family!$A:$F,6,FALSE)</f>
        <v>1.2478882413474455</v>
      </c>
      <c r="J3811">
        <f>VLOOKUP(A3811,[1]ratio_family_bedrooms!$A:$K,9,FALSE)</f>
        <v>1.0588235294117647</v>
      </c>
      <c r="K3811">
        <f>VLOOKUP(A3811,[1]ratio_family_bedrooms!$A:$K,10,FALSE)</f>
        <v>1.2222222222222223</v>
      </c>
      <c r="L3811">
        <f>VLOOKUP(A3811,[1]ratio_family_bedrooms!$A:$K,11,FALSE)</f>
        <v>1.4999999999999998</v>
      </c>
      <c r="M3811">
        <f t="shared" si="59"/>
        <v>1387.3581036156895</v>
      </c>
    </row>
    <row r="3812" spans="1:13" x14ac:dyDescent="0.2">
      <c r="A3812">
        <v>2010</v>
      </c>
      <c r="B3812">
        <v>10</v>
      </c>
      <c r="C3812" t="s">
        <v>61</v>
      </c>
      <c r="D3812">
        <v>4</v>
      </c>
      <c r="E3812" t="s">
        <v>41</v>
      </c>
      <c r="F3812" t="e">
        <f>VLOOKUP(A3812&amp;B3812&amp;C3812&amp;D3812&amp;E3812,average_median_rates_2_aptFINAL!A:P,16,FALSE)</f>
        <v>#N/A</v>
      </c>
      <c r="G3812">
        <f>VLOOKUP(A3812&amp;B3812&amp;C3812&amp;3&amp;E3812,average_median_rates_2_aptFINAL!A:P,16,FALSE)</f>
        <v>1100</v>
      </c>
      <c r="H3812">
        <f>IF(D3812&lt;=3,VLOOKUP(A3812&amp;D3812,[1]ratio_condo_family!$A:$F,6,FALSE),0)</f>
        <v>0</v>
      </c>
      <c r="I3812">
        <f>VLOOKUP(A3812&amp;3,[1]ratio_condo_family!$A:$F,6,FALSE)</f>
        <v>1.2478882413474455</v>
      </c>
      <c r="J3812">
        <f>VLOOKUP(A3812,[1]ratio_family_bedrooms!$A:$K,9,FALSE)</f>
        <v>1.0588235294117647</v>
      </c>
      <c r="K3812">
        <f>VLOOKUP(A3812,[1]ratio_family_bedrooms!$A:$K,10,FALSE)</f>
        <v>1.2222222222222223</v>
      </c>
      <c r="L3812">
        <f>VLOOKUP(A3812,[1]ratio_family_bedrooms!$A:$K,11,FALSE)</f>
        <v>1.4999999999999998</v>
      </c>
      <c r="M3812">
        <f t="shared" si="59"/>
        <v>1453.4227752164365</v>
      </c>
    </row>
    <row r="3813" spans="1:13" x14ac:dyDescent="0.2">
      <c r="A3813">
        <v>2010</v>
      </c>
      <c r="B3813">
        <v>10</v>
      </c>
      <c r="C3813" t="s">
        <v>61</v>
      </c>
      <c r="D3813">
        <v>4</v>
      </c>
      <c r="E3813" t="s">
        <v>42</v>
      </c>
      <c r="F3813" t="e">
        <f>VLOOKUP(A3813&amp;B3813&amp;C3813&amp;D3813&amp;E3813,average_median_rates_2_aptFINAL!A:P,16,FALSE)</f>
        <v>#N/A</v>
      </c>
      <c r="G3813">
        <f>VLOOKUP(A3813&amp;B3813&amp;C3813&amp;3&amp;E3813,average_median_rates_2_aptFINAL!A:P,16,FALSE)</f>
        <v>1050</v>
      </c>
      <c r="H3813">
        <f>IF(D3813&lt;=3,VLOOKUP(A3813&amp;D3813,[1]ratio_condo_family!$A:$F,6,FALSE),0)</f>
        <v>0</v>
      </c>
      <c r="I3813">
        <f>VLOOKUP(A3813&amp;3,[1]ratio_condo_family!$A:$F,6,FALSE)</f>
        <v>1.2478882413474455</v>
      </c>
      <c r="J3813">
        <f>VLOOKUP(A3813,[1]ratio_family_bedrooms!$A:$K,9,FALSE)</f>
        <v>1.0588235294117647</v>
      </c>
      <c r="K3813">
        <f>VLOOKUP(A3813,[1]ratio_family_bedrooms!$A:$K,10,FALSE)</f>
        <v>1.2222222222222223</v>
      </c>
      <c r="L3813">
        <f>VLOOKUP(A3813,[1]ratio_family_bedrooms!$A:$K,11,FALSE)</f>
        <v>1.4999999999999998</v>
      </c>
      <c r="M3813">
        <f t="shared" si="59"/>
        <v>1387.3581036156895</v>
      </c>
    </row>
    <row r="3814" spans="1:13" x14ac:dyDescent="0.2">
      <c r="A3814">
        <v>2010</v>
      </c>
      <c r="B3814">
        <v>10</v>
      </c>
      <c r="C3814" t="s">
        <v>61</v>
      </c>
      <c r="D3814">
        <v>4</v>
      </c>
      <c r="E3814" t="s">
        <v>43</v>
      </c>
      <c r="F3814" t="e">
        <f>VLOOKUP(A3814&amp;B3814&amp;C3814&amp;D3814&amp;E3814,average_median_rates_2_aptFINAL!A:P,16,FALSE)</f>
        <v>#N/A</v>
      </c>
      <c r="G3814">
        <f>VLOOKUP(A3814&amp;B3814&amp;C3814&amp;3&amp;E3814,average_median_rates_2_aptFINAL!A:P,16,FALSE)</f>
        <v>1182</v>
      </c>
      <c r="H3814">
        <f>IF(D3814&lt;=3,VLOOKUP(A3814&amp;D3814,[1]ratio_condo_family!$A:$F,6,FALSE),0)</f>
        <v>0</v>
      </c>
      <c r="I3814">
        <f>VLOOKUP(A3814&amp;3,[1]ratio_condo_family!$A:$F,6,FALSE)</f>
        <v>1.2478882413474455</v>
      </c>
      <c r="J3814">
        <f>VLOOKUP(A3814,[1]ratio_family_bedrooms!$A:$K,9,FALSE)</f>
        <v>1.0588235294117647</v>
      </c>
      <c r="K3814">
        <f>VLOOKUP(A3814,[1]ratio_family_bedrooms!$A:$K,10,FALSE)</f>
        <v>1.2222222222222223</v>
      </c>
      <c r="L3814">
        <f>VLOOKUP(A3814,[1]ratio_family_bedrooms!$A:$K,11,FALSE)</f>
        <v>1.4999999999999998</v>
      </c>
      <c r="M3814">
        <f t="shared" si="59"/>
        <v>1561.7688366416619</v>
      </c>
    </row>
    <row r="3815" spans="1:13" x14ac:dyDescent="0.2">
      <c r="A3815">
        <v>2010</v>
      </c>
      <c r="B3815">
        <v>10</v>
      </c>
      <c r="C3815" t="s">
        <v>61</v>
      </c>
      <c r="D3815">
        <v>4</v>
      </c>
      <c r="E3815" t="s">
        <v>60</v>
      </c>
      <c r="F3815" t="e">
        <f>VLOOKUP(A3815&amp;B3815&amp;C3815&amp;D3815&amp;E3815,average_median_rates_2_aptFINAL!A:P,16,FALSE)</f>
        <v>#N/A</v>
      </c>
      <c r="G3815">
        <f>VLOOKUP(A3815&amp;B3815&amp;C3815&amp;3&amp;E3815,average_median_rates_2_aptFINAL!A:P,16,FALSE)</f>
        <v>1600</v>
      </c>
      <c r="H3815">
        <f>IF(D3815&lt;=3,VLOOKUP(A3815&amp;D3815,[1]ratio_condo_family!$A:$F,6,FALSE),0)</f>
        <v>0</v>
      </c>
      <c r="I3815">
        <f>VLOOKUP(A3815&amp;3,[1]ratio_condo_family!$A:$F,6,FALSE)</f>
        <v>1.2478882413474455</v>
      </c>
      <c r="J3815">
        <f>VLOOKUP(A3815,[1]ratio_family_bedrooms!$A:$K,9,FALSE)</f>
        <v>1.0588235294117647</v>
      </c>
      <c r="K3815">
        <f>VLOOKUP(A3815,[1]ratio_family_bedrooms!$A:$K,10,FALSE)</f>
        <v>1.2222222222222223</v>
      </c>
      <c r="L3815">
        <f>VLOOKUP(A3815,[1]ratio_family_bedrooms!$A:$K,11,FALSE)</f>
        <v>1.4999999999999998</v>
      </c>
      <c r="M3815">
        <f t="shared" si="59"/>
        <v>2114.0694912239078</v>
      </c>
    </row>
    <row r="3816" spans="1:13" x14ac:dyDescent="0.2">
      <c r="A3816">
        <v>2010</v>
      </c>
      <c r="B3816">
        <v>10</v>
      </c>
      <c r="C3816" t="s">
        <v>61</v>
      </c>
      <c r="D3816">
        <v>5</v>
      </c>
      <c r="E3816" t="s">
        <v>12</v>
      </c>
      <c r="F3816" t="e">
        <f>VLOOKUP(A3816&amp;B3816&amp;C3816&amp;D3816&amp;E3816,average_median_rates_2_aptFINAL!A:P,16,FALSE)</f>
        <v>#N/A</v>
      </c>
      <c r="G3816">
        <f>VLOOKUP(A3816&amp;B3816&amp;C3816&amp;3&amp;E3816,average_median_rates_2_aptFINAL!A:P,16,FALSE)</f>
        <v>2320</v>
      </c>
      <c r="H3816">
        <f>IF(D3816&lt;=3,VLOOKUP(A3816&amp;D3816,[1]ratio_condo_family!$A:$F,6,FALSE),0)</f>
        <v>0</v>
      </c>
      <c r="I3816">
        <f>VLOOKUP(A3816&amp;3,[1]ratio_condo_family!$A:$F,6,FALSE)</f>
        <v>1.2478882413474455</v>
      </c>
      <c r="J3816">
        <f>VLOOKUP(A3816,[1]ratio_family_bedrooms!$A:$K,9,FALSE)</f>
        <v>1.0588235294117647</v>
      </c>
      <c r="K3816">
        <f>VLOOKUP(A3816,[1]ratio_family_bedrooms!$A:$K,10,FALSE)</f>
        <v>1.2222222222222223</v>
      </c>
      <c r="L3816">
        <f>VLOOKUP(A3816,[1]ratio_family_bedrooms!$A:$K,11,FALSE)</f>
        <v>1.4999999999999998</v>
      </c>
      <c r="M3816">
        <f t="shared" si="59"/>
        <v>3746.600931669037</v>
      </c>
    </row>
    <row r="3817" spans="1:13" x14ac:dyDescent="0.2">
      <c r="A3817">
        <v>2010</v>
      </c>
      <c r="B3817">
        <v>10</v>
      </c>
      <c r="C3817" t="s">
        <v>61</v>
      </c>
      <c r="D3817">
        <v>5</v>
      </c>
      <c r="E3817" t="s">
        <v>16</v>
      </c>
      <c r="F3817" t="e">
        <f>VLOOKUP(A3817&amp;B3817&amp;C3817&amp;D3817&amp;E3817,average_median_rates_2_aptFINAL!A:P,16,FALSE)</f>
        <v>#N/A</v>
      </c>
      <c r="G3817">
        <f>VLOOKUP(A3817&amp;B3817&amp;C3817&amp;3&amp;E3817,average_median_rates_2_aptFINAL!A:P,16,FALSE)</f>
        <v>2300</v>
      </c>
      <c r="H3817">
        <f>IF(D3817&lt;=3,VLOOKUP(A3817&amp;D3817,[1]ratio_condo_family!$A:$F,6,FALSE),0)</f>
        <v>0</v>
      </c>
      <c r="I3817">
        <f>VLOOKUP(A3817&amp;3,[1]ratio_condo_family!$A:$F,6,FALSE)</f>
        <v>1.2478882413474455</v>
      </c>
      <c r="J3817">
        <f>VLOOKUP(A3817,[1]ratio_family_bedrooms!$A:$K,9,FALSE)</f>
        <v>1.0588235294117647</v>
      </c>
      <c r="K3817">
        <f>VLOOKUP(A3817,[1]ratio_family_bedrooms!$A:$K,10,FALSE)</f>
        <v>1.2222222222222223</v>
      </c>
      <c r="L3817">
        <f>VLOOKUP(A3817,[1]ratio_family_bedrooms!$A:$K,11,FALSE)</f>
        <v>1.4999999999999998</v>
      </c>
      <c r="M3817">
        <f t="shared" si="59"/>
        <v>3714.3026477753378</v>
      </c>
    </row>
    <row r="3818" spans="1:13" x14ac:dyDescent="0.2">
      <c r="A3818">
        <v>2010</v>
      </c>
      <c r="B3818">
        <v>10</v>
      </c>
      <c r="C3818" t="s">
        <v>61</v>
      </c>
      <c r="D3818">
        <v>5</v>
      </c>
      <c r="E3818" t="s">
        <v>17</v>
      </c>
      <c r="F3818" t="e">
        <f>VLOOKUP(A3818&amp;B3818&amp;C3818&amp;D3818&amp;E3818,average_median_rates_2_aptFINAL!A:P,16,FALSE)</f>
        <v>#N/A</v>
      </c>
      <c r="G3818">
        <f>VLOOKUP(A3818&amp;B3818&amp;C3818&amp;3&amp;E3818,average_median_rates_2_aptFINAL!A:P,16,FALSE)</f>
        <v>2181.0057120275892</v>
      </c>
      <c r="H3818">
        <f>IF(D3818&lt;=3,VLOOKUP(A3818&amp;D3818,[1]ratio_condo_family!$A:$F,6,FALSE),0)</f>
        <v>0</v>
      </c>
      <c r="I3818">
        <f>VLOOKUP(A3818&amp;3,[1]ratio_condo_family!$A:$F,6,FALSE)</f>
        <v>1.2478882413474455</v>
      </c>
      <c r="J3818">
        <f>VLOOKUP(A3818,[1]ratio_family_bedrooms!$A:$K,9,FALSE)</f>
        <v>1.0588235294117647</v>
      </c>
      <c r="K3818">
        <f>VLOOKUP(A3818,[1]ratio_family_bedrooms!$A:$K,10,FALSE)</f>
        <v>1.2222222222222223</v>
      </c>
      <c r="L3818">
        <f>VLOOKUP(A3818,[1]ratio_family_bedrooms!$A:$K,11,FALSE)</f>
        <v>1.4999999999999998</v>
      </c>
      <c r="M3818">
        <f t="shared" si="59"/>
        <v>3522.1370830422657</v>
      </c>
    </row>
    <row r="3819" spans="1:13" x14ac:dyDescent="0.2">
      <c r="A3819">
        <v>2010</v>
      </c>
      <c r="B3819">
        <v>10</v>
      </c>
      <c r="C3819" t="s">
        <v>61</v>
      </c>
      <c r="D3819">
        <v>5</v>
      </c>
      <c r="E3819" t="s">
        <v>19</v>
      </c>
      <c r="F3819" t="e">
        <f>VLOOKUP(A3819&amp;B3819&amp;C3819&amp;D3819&amp;E3819,average_median_rates_2_aptFINAL!A:P,16,FALSE)</f>
        <v>#N/A</v>
      </c>
      <c r="G3819">
        <f>VLOOKUP(A3819&amp;B3819&amp;C3819&amp;3&amp;E3819,average_median_rates_2_aptFINAL!A:P,16,FALSE)</f>
        <v>1900</v>
      </c>
      <c r="H3819">
        <f>IF(D3819&lt;=3,VLOOKUP(A3819&amp;D3819,[1]ratio_condo_family!$A:$F,6,FALSE),0)</f>
        <v>0</v>
      </c>
      <c r="I3819">
        <f>VLOOKUP(A3819&amp;3,[1]ratio_condo_family!$A:$F,6,FALSE)</f>
        <v>1.2478882413474455</v>
      </c>
      <c r="J3819">
        <f>VLOOKUP(A3819,[1]ratio_family_bedrooms!$A:$K,9,FALSE)</f>
        <v>1.0588235294117647</v>
      </c>
      <c r="K3819">
        <f>VLOOKUP(A3819,[1]ratio_family_bedrooms!$A:$K,10,FALSE)</f>
        <v>1.2222222222222223</v>
      </c>
      <c r="L3819">
        <f>VLOOKUP(A3819,[1]ratio_family_bedrooms!$A:$K,11,FALSE)</f>
        <v>1.4999999999999998</v>
      </c>
      <c r="M3819">
        <f t="shared" si="59"/>
        <v>3068.3369699013665</v>
      </c>
    </row>
    <row r="3820" spans="1:13" x14ac:dyDescent="0.2">
      <c r="A3820">
        <v>2010</v>
      </c>
      <c r="B3820">
        <v>10</v>
      </c>
      <c r="C3820" t="s">
        <v>61</v>
      </c>
      <c r="D3820">
        <v>5</v>
      </c>
      <c r="E3820" t="s">
        <v>20</v>
      </c>
      <c r="F3820" t="e">
        <f>VLOOKUP(A3820&amp;B3820&amp;C3820&amp;D3820&amp;E3820,average_median_rates_2_aptFINAL!A:P,16,FALSE)</f>
        <v>#N/A</v>
      </c>
      <c r="G3820">
        <f>VLOOKUP(A3820&amp;B3820&amp;C3820&amp;3&amp;E3820,average_median_rates_2_aptFINAL!A:P,16,FALSE)</f>
        <v>2234.6152464434526</v>
      </c>
      <c r="H3820">
        <f>IF(D3820&lt;=3,VLOOKUP(A3820&amp;D3820,[1]ratio_condo_family!$A:$F,6,FALSE),0)</f>
        <v>0</v>
      </c>
      <c r="I3820">
        <f>VLOOKUP(A3820&amp;3,[1]ratio_condo_family!$A:$F,6,FALSE)</f>
        <v>1.2478882413474455</v>
      </c>
      <c r="J3820">
        <f>VLOOKUP(A3820,[1]ratio_family_bedrooms!$A:$K,9,FALSE)</f>
        <v>1.0588235294117647</v>
      </c>
      <c r="K3820">
        <f>VLOOKUP(A3820,[1]ratio_family_bedrooms!$A:$K,10,FALSE)</f>
        <v>1.2222222222222223</v>
      </c>
      <c r="L3820">
        <f>VLOOKUP(A3820,[1]ratio_family_bedrooms!$A:$K,11,FALSE)</f>
        <v>1.4999999999999998</v>
      </c>
      <c r="M3820">
        <f t="shared" si="59"/>
        <v>3608.7118811408936</v>
      </c>
    </row>
    <row r="3821" spans="1:13" x14ac:dyDescent="0.2">
      <c r="A3821">
        <v>2010</v>
      </c>
      <c r="B3821">
        <v>10</v>
      </c>
      <c r="C3821" t="s">
        <v>61</v>
      </c>
      <c r="D3821">
        <v>5</v>
      </c>
      <c r="E3821" t="s">
        <v>21</v>
      </c>
      <c r="F3821" t="e">
        <f>VLOOKUP(A3821&amp;B3821&amp;C3821&amp;D3821&amp;E3821,average_median_rates_2_aptFINAL!A:P,16,FALSE)</f>
        <v>#N/A</v>
      </c>
      <c r="G3821">
        <f>VLOOKUP(A3821&amp;B3821&amp;C3821&amp;3&amp;E3821,average_median_rates_2_aptFINAL!A:P,16,FALSE)</f>
        <v>2100</v>
      </c>
      <c r="H3821">
        <f>IF(D3821&lt;=3,VLOOKUP(A3821&amp;D3821,[1]ratio_condo_family!$A:$F,6,FALSE),0)</f>
        <v>0</v>
      </c>
      <c r="I3821">
        <f>VLOOKUP(A3821&amp;3,[1]ratio_condo_family!$A:$F,6,FALSE)</f>
        <v>1.2478882413474455</v>
      </c>
      <c r="J3821">
        <f>VLOOKUP(A3821,[1]ratio_family_bedrooms!$A:$K,9,FALSE)</f>
        <v>1.0588235294117647</v>
      </c>
      <c r="K3821">
        <f>VLOOKUP(A3821,[1]ratio_family_bedrooms!$A:$K,10,FALSE)</f>
        <v>1.2222222222222223</v>
      </c>
      <c r="L3821">
        <f>VLOOKUP(A3821,[1]ratio_family_bedrooms!$A:$K,11,FALSE)</f>
        <v>1.4999999999999998</v>
      </c>
      <c r="M3821">
        <f t="shared" si="59"/>
        <v>3391.3198088383524</v>
      </c>
    </row>
    <row r="3822" spans="1:13" x14ac:dyDescent="0.2">
      <c r="A3822">
        <v>2010</v>
      </c>
      <c r="B3822">
        <v>10</v>
      </c>
      <c r="C3822" t="s">
        <v>61</v>
      </c>
      <c r="D3822">
        <v>5</v>
      </c>
      <c r="E3822" t="s">
        <v>23</v>
      </c>
      <c r="F3822" t="e">
        <f>VLOOKUP(A3822&amp;B3822&amp;C3822&amp;D3822&amp;E3822,average_median_rates_2_aptFINAL!A:P,16,FALSE)</f>
        <v>#N/A</v>
      </c>
      <c r="G3822">
        <f>VLOOKUP(A3822&amp;B3822&amp;C3822&amp;3&amp;E3822,average_median_rates_2_aptFINAL!A:P,16,FALSE)</f>
        <v>1100</v>
      </c>
      <c r="H3822">
        <f>IF(D3822&lt;=3,VLOOKUP(A3822&amp;D3822,[1]ratio_condo_family!$A:$F,6,FALSE),0)</f>
        <v>0</v>
      </c>
      <c r="I3822">
        <f>VLOOKUP(A3822&amp;3,[1]ratio_condo_family!$A:$F,6,FALSE)</f>
        <v>1.2478882413474455</v>
      </c>
      <c r="J3822">
        <f>VLOOKUP(A3822,[1]ratio_family_bedrooms!$A:$K,9,FALSE)</f>
        <v>1.0588235294117647</v>
      </c>
      <c r="K3822">
        <f>VLOOKUP(A3822,[1]ratio_family_bedrooms!$A:$K,10,FALSE)</f>
        <v>1.2222222222222223</v>
      </c>
      <c r="L3822">
        <f>VLOOKUP(A3822,[1]ratio_family_bedrooms!$A:$K,11,FALSE)</f>
        <v>1.4999999999999998</v>
      </c>
      <c r="M3822">
        <f t="shared" si="59"/>
        <v>1776.4056141534227</v>
      </c>
    </row>
    <row r="3823" spans="1:13" x14ac:dyDescent="0.2">
      <c r="A3823">
        <v>2010</v>
      </c>
      <c r="B3823">
        <v>10</v>
      </c>
      <c r="C3823" t="s">
        <v>61</v>
      </c>
      <c r="D3823">
        <v>5</v>
      </c>
      <c r="E3823" t="s">
        <v>24</v>
      </c>
      <c r="F3823" t="e">
        <f>VLOOKUP(A3823&amp;B3823&amp;C3823&amp;D3823&amp;E3823,average_median_rates_2_aptFINAL!A:P,16,FALSE)</f>
        <v>#N/A</v>
      </c>
      <c r="G3823">
        <f>VLOOKUP(A3823&amp;B3823&amp;C3823&amp;3&amp;E3823,average_median_rates_2_aptFINAL!A:P,16,FALSE)</f>
        <v>1137</v>
      </c>
      <c r="H3823">
        <f>IF(D3823&lt;=3,VLOOKUP(A3823&amp;D3823,[1]ratio_condo_family!$A:$F,6,FALSE),0)</f>
        <v>0</v>
      </c>
      <c r="I3823">
        <f>VLOOKUP(A3823&amp;3,[1]ratio_condo_family!$A:$F,6,FALSE)</f>
        <v>1.2478882413474455</v>
      </c>
      <c r="J3823">
        <f>VLOOKUP(A3823,[1]ratio_family_bedrooms!$A:$K,9,FALSE)</f>
        <v>1.0588235294117647</v>
      </c>
      <c r="K3823">
        <f>VLOOKUP(A3823,[1]ratio_family_bedrooms!$A:$K,10,FALSE)</f>
        <v>1.2222222222222223</v>
      </c>
      <c r="L3823">
        <f>VLOOKUP(A3823,[1]ratio_family_bedrooms!$A:$K,11,FALSE)</f>
        <v>1.4999999999999998</v>
      </c>
      <c r="M3823">
        <f t="shared" si="59"/>
        <v>1836.1574393567651</v>
      </c>
    </row>
    <row r="3824" spans="1:13" x14ac:dyDescent="0.2">
      <c r="A3824">
        <v>2010</v>
      </c>
      <c r="B3824">
        <v>10</v>
      </c>
      <c r="C3824" t="s">
        <v>61</v>
      </c>
      <c r="D3824">
        <v>5</v>
      </c>
      <c r="E3824" t="s">
        <v>25</v>
      </c>
      <c r="F3824" t="e">
        <f>VLOOKUP(A3824&amp;B3824&amp;C3824&amp;D3824&amp;E3824,average_median_rates_2_aptFINAL!A:P,16,FALSE)</f>
        <v>#N/A</v>
      </c>
      <c r="G3824">
        <f>VLOOKUP(A3824&amp;B3824&amp;C3824&amp;3&amp;E3824,average_median_rates_2_aptFINAL!A:P,16,FALSE)</f>
        <v>1151</v>
      </c>
      <c r="H3824">
        <f>IF(D3824&lt;=3,VLOOKUP(A3824&amp;D3824,[1]ratio_condo_family!$A:$F,6,FALSE),0)</f>
        <v>0</v>
      </c>
      <c r="I3824">
        <f>VLOOKUP(A3824&amp;3,[1]ratio_condo_family!$A:$F,6,FALSE)</f>
        <v>1.2478882413474455</v>
      </c>
      <c r="J3824">
        <f>VLOOKUP(A3824,[1]ratio_family_bedrooms!$A:$K,9,FALSE)</f>
        <v>1.0588235294117647</v>
      </c>
      <c r="K3824">
        <f>VLOOKUP(A3824,[1]ratio_family_bedrooms!$A:$K,10,FALSE)</f>
        <v>1.2222222222222223</v>
      </c>
      <c r="L3824">
        <f>VLOOKUP(A3824,[1]ratio_family_bedrooms!$A:$K,11,FALSE)</f>
        <v>1.4999999999999998</v>
      </c>
      <c r="M3824">
        <f t="shared" si="59"/>
        <v>1858.7662380823542</v>
      </c>
    </row>
    <row r="3825" spans="1:13" x14ac:dyDescent="0.2">
      <c r="A3825">
        <v>2010</v>
      </c>
      <c r="B3825">
        <v>10</v>
      </c>
      <c r="C3825" t="s">
        <v>61</v>
      </c>
      <c r="D3825">
        <v>5</v>
      </c>
      <c r="E3825" t="s">
        <v>26</v>
      </c>
      <c r="F3825" t="e">
        <f>VLOOKUP(A3825&amp;B3825&amp;C3825&amp;D3825&amp;E3825,average_median_rates_2_aptFINAL!A:P,16,FALSE)</f>
        <v>#N/A</v>
      </c>
      <c r="G3825">
        <f>VLOOKUP(A3825&amp;B3825&amp;C3825&amp;3&amp;E3825,average_median_rates_2_aptFINAL!A:P,16,FALSE)</f>
        <v>1111</v>
      </c>
      <c r="H3825">
        <f>IF(D3825&lt;=3,VLOOKUP(A3825&amp;D3825,[1]ratio_condo_family!$A:$F,6,FALSE),0)</f>
        <v>0</v>
      </c>
      <c r="I3825">
        <f>VLOOKUP(A3825&amp;3,[1]ratio_condo_family!$A:$F,6,FALSE)</f>
        <v>1.2478882413474455</v>
      </c>
      <c r="J3825">
        <f>VLOOKUP(A3825,[1]ratio_family_bedrooms!$A:$K,9,FALSE)</f>
        <v>1.0588235294117647</v>
      </c>
      <c r="K3825">
        <f>VLOOKUP(A3825,[1]ratio_family_bedrooms!$A:$K,10,FALSE)</f>
        <v>1.2222222222222223</v>
      </c>
      <c r="L3825">
        <f>VLOOKUP(A3825,[1]ratio_family_bedrooms!$A:$K,11,FALSE)</f>
        <v>1.4999999999999998</v>
      </c>
      <c r="M3825">
        <f t="shared" si="59"/>
        <v>1794.1696702949566</v>
      </c>
    </row>
    <row r="3826" spans="1:13" x14ac:dyDescent="0.2">
      <c r="A3826">
        <v>2010</v>
      </c>
      <c r="B3826">
        <v>10</v>
      </c>
      <c r="C3826" t="s">
        <v>61</v>
      </c>
      <c r="D3826">
        <v>5</v>
      </c>
      <c r="E3826" t="s">
        <v>27</v>
      </c>
      <c r="F3826" t="e">
        <f>VLOOKUP(A3826&amp;B3826&amp;C3826&amp;D3826&amp;E3826,average_median_rates_2_aptFINAL!A:P,16,FALSE)</f>
        <v>#N/A</v>
      </c>
      <c r="G3826">
        <f>VLOOKUP(A3826&amp;B3826&amp;C3826&amp;3&amp;E3826,average_median_rates_2_aptFINAL!A:P,16,FALSE)</f>
        <v>2161</v>
      </c>
      <c r="H3826">
        <f>IF(D3826&lt;=3,VLOOKUP(A3826&amp;D3826,[1]ratio_condo_family!$A:$F,6,FALSE),0)</f>
        <v>0</v>
      </c>
      <c r="I3826">
        <f>VLOOKUP(A3826&amp;3,[1]ratio_condo_family!$A:$F,6,FALSE)</f>
        <v>1.2478882413474455</v>
      </c>
      <c r="J3826">
        <f>VLOOKUP(A3826,[1]ratio_family_bedrooms!$A:$K,9,FALSE)</f>
        <v>1.0588235294117647</v>
      </c>
      <c r="K3826">
        <f>VLOOKUP(A3826,[1]ratio_family_bedrooms!$A:$K,10,FALSE)</f>
        <v>1.2222222222222223</v>
      </c>
      <c r="L3826">
        <f>VLOOKUP(A3826,[1]ratio_family_bedrooms!$A:$K,11,FALSE)</f>
        <v>1.4999999999999998</v>
      </c>
      <c r="M3826">
        <f t="shared" si="59"/>
        <v>3489.8295747141328</v>
      </c>
    </row>
    <row r="3827" spans="1:13" x14ac:dyDescent="0.2">
      <c r="A3827">
        <v>2010</v>
      </c>
      <c r="B3827">
        <v>10</v>
      </c>
      <c r="C3827" t="s">
        <v>61</v>
      </c>
      <c r="D3827">
        <v>5</v>
      </c>
      <c r="E3827" t="s">
        <v>28</v>
      </c>
      <c r="F3827" t="e">
        <f>VLOOKUP(A3827&amp;B3827&amp;C3827&amp;D3827&amp;E3827,average_median_rates_2_aptFINAL!A:P,16,FALSE)</f>
        <v>#N/A</v>
      </c>
      <c r="G3827">
        <f>VLOOKUP(A3827&amp;B3827&amp;C3827&amp;3&amp;E3827,average_median_rates_2_aptFINAL!A:P,16,FALSE)</f>
        <v>1350</v>
      </c>
      <c r="H3827">
        <f>IF(D3827&lt;=3,VLOOKUP(A3827&amp;D3827,[1]ratio_condo_family!$A:$F,6,FALSE),0)</f>
        <v>0</v>
      </c>
      <c r="I3827">
        <f>VLOOKUP(A3827&amp;3,[1]ratio_condo_family!$A:$F,6,FALSE)</f>
        <v>1.2478882413474455</v>
      </c>
      <c r="J3827">
        <f>VLOOKUP(A3827,[1]ratio_family_bedrooms!$A:$K,9,FALSE)</f>
        <v>1.0588235294117647</v>
      </c>
      <c r="K3827">
        <f>VLOOKUP(A3827,[1]ratio_family_bedrooms!$A:$K,10,FALSE)</f>
        <v>1.2222222222222223</v>
      </c>
      <c r="L3827">
        <f>VLOOKUP(A3827,[1]ratio_family_bedrooms!$A:$K,11,FALSE)</f>
        <v>1.4999999999999998</v>
      </c>
      <c r="M3827">
        <f t="shared" si="59"/>
        <v>2180.1341628246546</v>
      </c>
    </row>
    <row r="3828" spans="1:13" x14ac:dyDescent="0.2">
      <c r="A3828">
        <v>2010</v>
      </c>
      <c r="B3828">
        <v>10</v>
      </c>
      <c r="C3828" t="s">
        <v>61</v>
      </c>
      <c r="D3828">
        <v>5</v>
      </c>
      <c r="E3828" t="s">
        <v>29</v>
      </c>
      <c r="F3828" t="e">
        <f>VLOOKUP(A3828&amp;B3828&amp;C3828&amp;D3828&amp;E3828,average_median_rates_2_aptFINAL!A:P,16,FALSE)</f>
        <v>#N/A</v>
      </c>
      <c r="G3828">
        <f>VLOOKUP(A3828&amp;B3828&amp;C3828&amp;3&amp;E3828,average_median_rates_2_aptFINAL!A:P,16,FALSE)</f>
        <v>1050</v>
      </c>
      <c r="H3828">
        <f>IF(D3828&lt;=3,VLOOKUP(A3828&amp;D3828,[1]ratio_condo_family!$A:$F,6,FALSE),0)</f>
        <v>0</v>
      </c>
      <c r="I3828">
        <f>VLOOKUP(A3828&amp;3,[1]ratio_condo_family!$A:$F,6,FALSE)</f>
        <v>1.2478882413474455</v>
      </c>
      <c r="J3828">
        <f>VLOOKUP(A3828,[1]ratio_family_bedrooms!$A:$K,9,FALSE)</f>
        <v>1.0588235294117647</v>
      </c>
      <c r="K3828">
        <f>VLOOKUP(A3828,[1]ratio_family_bedrooms!$A:$K,10,FALSE)</f>
        <v>1.2222222222222223</v>
      </c>
      <c r="L3828">
        <f>VLOOKUP(A3828,[1]ratio_family_bedrooms!$A:$K,11,FALSE)</f>
        <v>1.4999999999999998</v>
      </c>
      <c r="M3828">
        <f t="shared" si="59"/>
        <v>1695.6599044191762</v>
      </c>
    </row>
    <row r="3829" spans="1:13" x14ac:dyDescent="0.2">
      <c r="A3829">
        <v>2010</v>
      </c>
      <c r="B3829">
        <v>10</v>
      </c>
      <c r="C3829" t="s">
        <v>61</v>
      </c>
      <c r="D3829">
        <v>5</v>
      </c>
      <c r="E3829" t="s">
        <v>31</v>
      </c>
      <c r="F3829" t="e">
        <f>VLOOKUP(A3829&amp;B3829&amp;C3829&amp;D3829&amp;E3829,average_median_rates_2_aptFINAL!A:P,16,FALSE)</f>
        <v>#N/A</v>
      </c>
      <c r="G3829">
        <f>VLOOKUP(A3829&amp;B3829&amp;C3829&amp;3&amp;E3829,average_median_rates_2_aptFINAL!A:P,16,FALSE)</f>
        <v>1190</v>
      </c>
      <c r="H3829">
        <f>IF(D3829&lt;=3,VLOOKUP(A3829&amp;D3829,[1]ratio_condo_family!$A:$F,6,FALSE),0)</f>
        <v>0</v>
      </c>
      <c r="I3829">
        <f>VLOOKUP(A3829&amp;3,[1]ratio_condo_family!$A:$F,6,FALSE)</f>
        <v>1.2478882413474455</v>
      </c>
      <c r="J3829">
        <f>VLOOKUP(A3829,[1]ratio_family_bedrooms!$A:$K,9,FALSE)</f>
        <v>1.0588235294117647</v>
      </c>
      <c r="K3829">
        <f>VLOOKUP(A3829,[1]ratio_family_bedrooms!$A:$K,10,FALSE)</f>
        <v>1.2222222222222223</v>
      </c>
      <c r="L3829">
        <f>VLOOKUP(A3829,[1]ratio_family_bedrooms!$A:$K,11,FALSE)</f>
        <v>1.4999999999999998</v>
      </c>
      <c r="M3829">
        <f t="shared" si="59"/>
        <v>1921.7478916750663</v>
      </c>
    </row>
    <row r="3830" spans="1:13" x14ac:dyDescent="0.2">
      <c r="A3830">
        <v>2010</v>
      </c>
      <c r="B3830">
        <v>10</v>
      </c>
      <c r="C3830" t="s">
        <v>61</v>
      </c>
      <c r="D3830">
        <v>5</v>
      </c>
      <c r="E3830" t="s">
        <v>32</v>
      </c>
      <c r="F3830" t="e">
        <f>VLOOKUP(A3830&amp;B3830&amp;C3830&amp;D3830&amp;E3830,average_median_rates_2_aptFINAL!A:P,16,FALSE)</f>
        <v>#N/A</v>
      </c>
      <c r="G3830">
        <f>VLOOKUP(A3830&amp;B3830&amp;C3830&amp;3&amp;E3830,average_median_rates_2_aptFINAL!A:P,16,FALSE)</f>
        <v>1300</v>
      </c>
      <c r="H3830">
        <f>IF(D3830&lt;=3,VLOOKUP(A3830&amp;D3830,[1]ratio_condo_family!$A:$F,6,FALSE),0)</f>
        <v>0</v>
      </c>
      <c r="I3830">
        <f>VLOOKUP(A3830&amp;3,[1]ratio_condo_family!$A:$F,6,FALSE)</f>
        <v>1.2478882413474455</v>
      </c>
      <c r="J3830">
        <f>VLOOKUP(A3830,[1]ratio_family_bedrooms!$A:$K,9,FALSE)</f>
        <v>1.0588235294117647</v>
      </c>
      <c r="K3830">
        <f>VLOOKUP(A3830,[1]ratio_family_bedrooms!$A:$K,10,FALSE)</f>
        <v>1.2222222222222223</v>
      </c>
      <c r="L3830">
        <f>VLOOKUP(A3830,[1]ratio_family_bedrooms!$A:$K,11,FALSE)</f>
        <v>1.4999999999999998</v>
      </c>
      <c r="M3830">
        <f t="shared" si="59"/>
        <v>2099.3884530904088</v>
      </c>
    </row>
    <row r="3831" spans="1:13" x14ac:dyDescent="0.2">
      <c r="A3831">
        <v>2010</v>
      </c>
      <c r="B3831">
        <v>10</v>
      </c>
      <c r="C3831" t="s">
        <v>61</v>
      </c>
      <c r="D3831">
        <v>5</v>
      </c>
      <c r="E3831" t="s">
        <v>33</v>
      </c>
      <c r="F3831" t="e">
        <f>VLOOKUP(A3831&amp;B3831&amp;C3831&amp;D3831&amp;E3831,average_median_rates_2_aptFINAL!A:P,16,FALSE)</f>
        <v>#N/A</v>
      </c>
      <c r="G3831">
        <f>VLOOKUP(A3831&amp;B3831&amp;C3831&amp;3&amp;E3831,average_median_rates_2_aptFINAL!A:P,16,FALSE)</f>
        <v>1935.2511136657577</v>
      </c>
      <c r="H3831">
        <f>IF(D3831&lt;=3,VLOOKUP(A3831&amp;D3831,[1]ratio_condo_family!$A:$F,6,FALSE),0)</f>
        <v>0</v>
      </c>
      <c r="I3831">
        <f>VLOOKUP(A3831&amp;3,[1]ratio_condo_family!$A:$F,6,FALSE)</f>
        <v>1.2478882413474455</v>
      </c>
      <c r="J3831">
        <f>VLOOKUP(A3831,[1]ratio_family_bedrooms!$A:$K,9,FALSE)</f>
        <v>1.0588235294117647</v>
      </c>
      <c r="K3831">
        <f>VLOOKUP(A3831,[1]ratio_family_bedrooms!$A:$K,10,FALSE)</f>
        <v>1.2222222222222223</v>
      </c>
      <c r="L3831">
        <f>VLOOKUP(A3831,[1]ratio_family_bedrooms!$A:$K,11,FALSE)</f>
        <v>1.4999999999999998</v>
      </c>
      <c r="M3831">
        <f t="shared" si="59"/>
        <v>3125.2644937386499</v>
      </c>
    </row>
    <row r="3832" spans="1:13" x14ac:dyDescent="0.2">
      <c r="A3832">
        <v>2010</v>
      </c>
      <c r="B3832">
        <v>10</v>
      </c>
      <c r="C3832" t="s">
        <v>61</v>
      </c>
      <c r="D3832">
        <v>5</v>
      </c>
      <c r="E3832" t="s">
        <v>34</v>
      </c>
      <c r="F3832" t="e">
        <f>VLOOKUP(A3832&amp;B3832&amp;C3832&amp;D3832&amp;E3832,average_median_rates_2_aptFINAL!A:P,16,FALSE)</f>
        <v>#N/A</v>
      </c>
      <c r="G3832">
        <f>VLOOKUP(A3832&amp;B3832&amp;C3832&amp;3&amp;E3832,average_median_rates_2_aptFINAL!A:P,16,FALSE)</f>
        <v>1350</v>
      </c>
      <c r="H3832">
        <f>IF(D3832&lt;=3,VLOOKUP(A3832&amp;D3832,[1]ratio_condo_family!$A:$F,6,FALSE),0)</f>
        <v>0</v>
      </c>
      <c r="I3832">
        <f>VLOOKUP(A3832&amp;3,[1]ratio_condo_family!$A:$F,6,FALSE)</f>
        <v>1.2478882413474455</v>
      </c>
      <c r="J3832">
        <f>VLOOKUP(A3832,[1]ratio_family_bedrooms!$A:$K,9,FALSE)</f>
        <v>1.0588235294117647</v>
      </c>
      <c r="K3832">
        <f>VLOOKUP(A3832,[1]ratio_family_bedrooms!$A:$K,10,FALSE)</f>
        <v>1.2222222222222223</v>
      </c>
      <c r="L3832">
        <f>VLOOKUP(A3832,[1]ratio_family_bedrooms!$A:$K,11,FALSE)</f>
        <v>1.4999999999999998</v>
      </c>
      <c r="M3832">
        <f t="shared" si="59"/>
        <v>2180.1341628246546</v>
      </c>
    </row>
    <row r="3833" spans="1:13" x14ac:dyDescent="0.2">
      <c r="A3833">
        <v>2010</v>
      </c>
      <c r="B3833">
        <v>10</v>
      </c>
      <c r="C3833" t="s">
        <v>61</v>
      </c>
      <c r="D3833">
        <v>5</v>
      </c>
      <c r="E3833" t="s">
        <v>35</v>
      </c>
      <c r="F3833" t="e">
        <f>VLOOKUP(A3833&amp;B3833&amp;C3833&amp;D3833&amp;E3833,average_median_rates_2_aptFINAL!A:P,16,FALSE)</f>
        <v>#N/A</v>
      </c>
      <c r="G3833">
        <f>VLOOKUP(A3833&amp;B3833&amp;C3833&amp;3&amp;E3833,average_median_rates_2_aptFINAL!A:P,16,FALSE)</f>
        <v>3000</v>
      </c>
      <c r="H3833">
        <f>IF(D3833&lt;=3,VLOOKUP(A3833&amp;D3833,[1]ratio_condo_family!$A:$F,6,FALSE),0)</f>
        <v>0</v>
      </c>
      <c r="I3833">
        <f>VLOOKUP(A3833&amp;3,[1]ratio_condo_family!$A:$F,6,FALSE)</f>
        <v>1.2478882413474455</v>
      </c>
      <c r="J3833">
        <f>VLOOKUP(A3833,[1]ratio_family_bedrooms!$A:$K,9,FALSE)</f>
        <v>1.0588235294117647</v>
      </c>
      <c r="K3833">
        <f>VLOOKUP(A3833,[1]ratio_family_bedrooms!$A:$K,10,FALSE)</f>
        <v>1.2222222222222223</v>
      </c>
      <c r="L3833">
        <f>VLOOKUP(A3833,[1]ratio_family_bedrooms!$A:$K,11,FALSE)</f>
        <v>1.4999999999999998</v>
      </c>
      <c r="M3833">
        <f t="shared" si="59"/>
        <v>4844.7425840547885</v>
      </c>
    </row>
    <row r="3834" spans="1:13" x14ac:dyDescent="0.2">
      <c r="A3834">
        <v>2010</v>
      </c>
      <c r="B3834">
        <v>10</v>
      </c>
      <c r="C3834" t="s">
        <v>61</v>
      </c>
      <c r="D3834">
        <v>5</v>
      </c>
      <c r="E3834" t="s">
        <v>36</v>
      </c>
      <c r="F3834" t="e">
        <f>VLOOKUP(A3834&amp;B3834&amp;C3834&amp;D3834&amp;E3834,average_median_rates_2_aptFINAL!A:P,16,FALSE)</f>
        <v>#N/A</v>
      </c>
      <c r="G3834">
        <f>VLOOKUP(A3834&amp;B3834&amp;C3834&amp;3&amp;E3834,average_median_rates_2_aptFINAL!A:P,16,FALSE)</f>
        <v>1275</v>
      </c>
      <c r="H3834">
        <f>IF(D3834&lt;=3,VLOOKUP(A3834&amp;D3834,[1]ratio_condo_family!$A:$F,6,FALSE),0)</f>
        <v>0</v>
      </c>
      <c r="I3834">
        <f>VLOOKUP(A3834&amp;3,[1]ratio_condo_family!$A:$F,6,FALSE)</f>
        <v>1.2478882413474455</v>
      </c>
      <c r="J3834">
        <f>VLOOKUP(A3834,[1]ratio_family_bedrooms!$A:$K,9,FALSE)</f>
        <v>1.0588235294117647</v>
      </c>
      <c r="K3834">
        <f>VLOOKUP(A3834,[1]ratio_family_bedrooms!$A:$K,10,FALSE)</f>
        <v>1.2222222222222223</v>
      </c>
      <c r="L3834">
        <f>VLOOKUP(A3834,[1]ratio_family_bedrooms!$A:$K,11,FALSE)</f>
        <v>1.4999999999999998</v>
      </c>
      <c r="M3834">
        <f t="shared" si="59"/>
        <v>2059.0155982232855</v>
      </c>
    </row>
    <row r="3835" spans="1:13" x14ac:dyDescent="0.2">
      <c r="A3835">
        <v>2010</v>
      </c>
      <c r="B3835">
        <v>10</v>
      </c>
      <c r="C3835" t="s">
        <v>61</v>
      </c>
      <c r="D3835">
        <v>5</v>
      </c>
      <c r="E3835" t="s">
        <v>37</v>
      </c>
      <c r="F3835" t="e">
        <f>VLOOKUP(A3835&amp;B3835&amp;C3835&amp;D3835&amp;E3835,average_median_rates_2_aptFINAL!A:P,16,FALSE)</f>
        <v>#N/A</v>
      </c>
      <c r="G3835">
        <f>VLOOKUP(A3835&amp;B3835&amp;C3835&amp;3&amp;E3835,average_median_rates_2_aptFINAL!A:P,16,FALSE)</f>
        <v>980</v>
      </c>
      <c r="H3835">
        <f>IF(D3835&lt;=3,VLOOKUP(A3835&amp;D3835,[1]ratio_condo_family!$A:$F,6,FALSE),0)</f>
        <v>0</v>
      </c>
      <c r="I3835">
        <f>VLOOKUP(A3835&amp;3,[1]ratio_condo_family!$A:$F,6,FALSE)</f>
        <v>1.2478882413474455</v>
      </c>
      <c r="J3835">
        <f>VLOOKUP(A3835,[1]ratio_family_bedrooms!$A:$K,9,FALSE)</f>
        <v>1.0588235294117647</v>
      </c>
      <c r="K3835">
        <f>VLOOKUP(A3835,[1]ratio_family_bedrooms!$A:$K,10,FALSE)</f>
        <v>1.2222222222222223</v>
      </c>
      <c r="L3835">
        <f>VLOOKUP(A3835,[1]ratio_family_bedrooms!$A:$K,11,FALSE)</f>
        <v>1.4999999999999998</v>
      </c>
      <c r="M3835">
        <f t="shared" si="59"/>
        <v>1582.615910791231</v>
      </c>
    </row>
    <row r="3836" spans="1:13" x14ac:dyDescent="0.2">
      <c r="A3836">
        <v>2010</v>
      </c>
      <c r="B3836">
        <v>10</v>
      </c>
      <c r="C3836" t="s">
        <v>61</v>
      </c>
      <c r="D3836">
        <v>5</v>
      </c>
      <c r="E3836" t="s">
        <v>38</v>
      </c>
      <c r="F3836" t="e">
        <f>VLOOKUP(A3836&amp;B3836&amp;C3836&amp;D3836&amp;E3836,average_median_rates_2_aptFINAL!A:P,16,FALSE)</f>
        <v>#N/A</v>
      </c>
      <c r="G3836">
        <f>VLOOKUP(A3836&amp;B3836&amp;C3836&amp;3&amp;E3836,average_median_rates_2_aptFINAL!A:P,16,FALSE)</f>
        <v>1008</v>
      </c>
      <c r="H3836">
        <f>IF(D3836&lt;=3,VLOOKUP(A3836&amp;D3836,[1]ratio_condo_family!$A:$F,6,FALSE),0)</f>
        <v>0</v>
      </c>
      <c r="I3836">
        <f>VLOOKUP(A3836&amp;3,[1]ratio_condo_family!$A:$F,6,FALSE)</f>
        <v>1.2478882413474455</v>
      </c>
      <c r="J3836">
        <f>VLOOKUP(A3836,[1]ratio_family_bedrooms!$A:$K,9,FALSE)</f>
        <v>1.0588235294117647</v>
      </c>
      <c r="K3836">
        <f>VLOOKUP(A3836,[1]ratio_family_bedrooms!$A:$K,10,FALSE)</f>
        <v>1.2222222222222223</v>
      </c>
      <c r="L3836">
        <f>VLOOKUP(A3836,[1]ratio_family_bedrooms!$A:$K,11,FALSE)</f>
        <v>1.4999999999999998</v>
      </c>
      <c r="M3836">
        <f t="shared" si="59"/>
        <v>1627.8335082424092</v>
      </c>
    </row>
    <row r="3837" spans="1:13" x14ac:dyDescent="0.2">
      <c r="A3837">
        <v>2010</v>
      </c>
      <c r="B3837">
        <v>10</v>
      </c>
      <c r="C3837" t="s">
        <v>61</v>
      </c>
      <c r="D3837">
        <v>5</v>
      </c>
      <c r="E3837" t="s">
        <v>39</v>
      </c>
      <c r="F3837" t="e">
        <f>VLOOKUP(A3837&amp;B3837&amp;C3837&amp;D3837&amp;E3837,average_median_rates_2_aptFINAL!A:P,16,FALSE)</f>
        <v>#N/A</v>
      </c>
      <c r="G3837">
        <f>VLOOKUP(A3837&amp;B3837&amp;C3837&amp;3&amp;E3837,average_median_rates_2_aptFINAL!A:P,16,FALSE)</f>
        <v>1400</v>
      </c>
      <c r="H3837">
        <f>IF(D3837&lt;=3,VLOOKUP(A3837&amp;D3837,[1]ratio_condo_family!$A:$F,6,FALSE),0)</f>
        <v>0</v>
      </c>
      <c r="I3837">
        <f>VLOOKUP(A3837&amp;3,[1]ratio_condo_family!$A:$F,6,FALSE)</f>
        <v>1.2478882413474455</v>
      </c>
      <c r="J3837">
        <f>VLOOKUP(A3837,[1]ratio_family_bedrooms!$A:$K,9,FALSE)</f>
        <v>1.0588235294117647</v>
      </c>
      <c r="K3837">
        <f>VLOOKUP(A3837,[1]ratio_family_bedrooms!$A:$K,10,FALSE)</f>
        <v>1.2222222222222223</v>
      </c>
      <c r="L3837">
        <f>VLOOKUP(A3837,[1]ratio_family_bedrooms!$A:$K,11,FALSE)</f>
        <v>1.4999999999999998</v>
      </c>
      <c r="M3837">
        <f t="shared" si="59"/>
        <v>2260.8798725589013</v>
      </c>
    </row>
    <row r="3838" spans="1:13" x14ac:dyDescent="0.2">
      <c r="A3838">
        <v>2010</v>
      </c>
      <c r="B3838">
        <v>10</v>
      </c>
      <c r="C3838" t="s">
        <v>61</v>
      </c>
      <c r="D3838">
        <v>5</v>
      </c>
      <c r="E3838" t="s">
        <v>40</v>
      </c>
      <c r="F3838" t="e">
        <f>VLOOKUP(A3838&amp;B3838&amp;C3838&amp;D3838&amp;E3838,average_median_rates_2_aptFINAL!A:P,16,FALSE)</f>
        <v>#N/A</v>
      </c>
      <c r="G3838">
        <f>VLOOKUP(A3838&amp;B3838&amp;C3838&amp;3&amp;E3838,average_median_rates_2_aptFINAL!A:P,16,FALSE)</f>
        <v>1050</v>
      </c>
      <c r="H3838">
        <f>IF(D3838&lt;=3,VLOOKUP(A3838&amp;D3838,[1]ratio_condo_family!$A:$F,6,FALSE),0)</f>
        <v>0</v>
      </c>
      <c r="I3838">
        <f>VLOOKUP(A3838&amp;3,[1]ratio_condo_family!$A:$F,6,FALSE)</f>
        <v>1.2478882413474455</v>
      </c>
      <c r="J3838">
        <f>VLOOKUP(A3838,[1]ratio_family_bedrooms!$A:$K,9,FALSE)</f>
        <v>1.0588235294117647</v>
      </c>
      <c r="K3838">
        <f>VLOOKUP(A3838,[1]ratio_family_bedrooms!$A:$K,10,FALSE)</f>
        <v>1.2222222222222223</v>
      </c>
      <c r="L3838">
        <f>VLOOKUP(A3838,[1]ratio_family_bedrooms!$A:$K,11,FALSE)</f>
        <v>1.4999999999999998</v>
      </c>
      <c r="M3838">
        <f t="shared" si="59"/>
        <v>1695.6599044191762</v>
      </c>
    </row>
    <row r="3839" spans="1:13" x14ac:dyDescent="0.2">
      <c r="A3839">
        <v>2010</v>
      </c>
      <c r="B3839">
        <v>10</v>
      </c>
      <c r="C3839" t="s">
        <v>61</v>
      </c>
      <c r="D3839">
        <v>5</v>
      </c>
      <c r="E3839" t="s">
        <v>41</v>
      </c>
      <c r="F3839" t="e">
        <f>VLOOKUP(A3839&amp;B3839&amp;C3839&amp;D3839&amp;E3839,average_median_rates_2_aptFINAL!A:P,16,FALSE)</f>
        <v>#N/A</v>
      </c>
      <c r="G3839">
        <f>VLOOKUP(A3839&amp;B3839&amp;C3839&amp;3&amp;E3839,average_median_rates_2_aptFINAL!A:P,16,FALSE)</f>
        <v>1100</v>
      </c>
      <c r="H3839">
        <f>IF(D3839&lt;=3,VLOOKUP(A3839&amp;D3839,[1]ratio_condo_family!$A:$F,6,FALSE),0)</f>
        <v>0</v>
      </c>
      <c r="I3839">
        <f>VLOOKUP(A3839&amp;3,[1]ratio_condo_family!$A:$F,6,FALSE)</f>
        <v>1.2478882413474455</v>
      </c>
      <c r="J3839">
        <f>VLOOKUP(A3839,[1]ratio_family_bedrooms!$A:$K,9,FALSE)</f>
        <v>1.0588235294117647</v>
      </c>
      <c r="K3839">
        <f>VLOOKUP(A3839,[1]ratio_family_bedrooms!$A:$K,10,FALSE)</f>
        <v>1.2222222222222223</v>
      </c>
      <c r="L3839">
        <f>VLOOKUP(A3839,[1]ratio_family_bedrooms!$A:$K,11,FALSE)</f>
        <v>1.4999999999999998</v>
      </c>
      <c r="M3839">
        <f t="shared" si="59"/>
        <v>1776.4056141534227</v>
      </c>
    </row>
    <row r="3840" spans="1:13" x14ac:dyDescent="0.2">
      <c r="A3840">
        <v>2010</v>
      </c>
      <c r="B3840">
        <v>10</v>
      </c>
      <c r="C3840" t="s">
        <v>61</v>
      </c>
      <c r="D3840">
        <v>5</v>
      </c>
      <c r="E3840" t="s">
        <v>42</v>
      </c>
      <c r="F3840" t="e">
        <f>VLOOKUP(A3840&amp;B3840&amp;C3840&amp;D3840&amp;E3840,average_median_rates_2_aptFINAL!A:P,16,FALSE)</f>
        <v>#N/A</v>
      </c>
      <c r="G3840">
        <f>VLOOKUP(A3840&amp;B3840&amp;C3840&amp;3&amp;E3840,average_median_rates_2_aptFINAL!A:P,16,FALSE)</f>
        <v>1050</v>
      </c>
      <c r="H3840">
        <f>IF(D3840&lt;=3,VLOOKUP(A3840&amp;D3840,[1]ratio_condo_family!$A:$F,6,FALSE),0)</f>
        <v>0</v>
      </c>
      <c r="I3840">
        <f>VLOOKUP(A3840&amp;3,[1]ratio_condo_family!$A:$F,6,FALSE)</f>
        <v>1.2478882413474455</v>
      </c>
      <c r="J3840">
        <f>VLOOKUP(A3840,[1]ratio_family_bedrooms!$A:$K,9,FALSE)</f>
        <v>1.0588235294117647</v>
      </c>
      <c r="K3840">
        <f>VLOOKUP(A3840,[1]ratio_family_bedrooms!$A:$K,10,FALSE)</f>
        <v>1.2222222222222223</v>
      </c>
      <c r="L3840">
        <f>VLOOKUP(A3840,[1]ratio_family_bedrooms!$A:$K,11,FALSE)</f>
        <v>1.4999999999999998</v>
      </c>
      <c r="M3840">
        <f t="shared" si="59"/>
        <v>1695.6599044191762</v>
      </c>
    </row>
    <row r="3841" spans="1:13" x14ac:dyDescent="0.2">
      <c r="A3841">
        <v>2010</v>
      </c>
      <c r="B3841">
        <v>10</v>
      </c>
      <c r="C3841" t="s">
        <v>61</v>
      </c>
      <c r="D3841">
        <v>5</v>
      </c>
      <c r="E3841" t="s">
        <v>43</v>
      </c>
      <c r="F3841" t="e">
        <f>VLOOKUP(A3841&amp;B3841&amp;C3841&amp;D3841&amp;E3841,average_median_rates_2_aptFINAL!A:P,16,FALSE)</f>
        <v>#N/A</v>
      </c>
      <c r="G3841">
        <f>VLOOKUP(A3841&amp;B3841&amp;C3841&amp;3&amp;E3841,average_median_rates_2_aptFINAL!A:P,16,FALSE)</f>
        <v>1182</v>
      </c>
      <c r="H3841">
        <f>IF(D3841&lt;=3,VLOOKUP(A3841&amp;D3841,[1]ratio_condo_family!$A:$F,6,FALSE),0)</f>
        <v>0</v>
      </c>
      <c r="I3841">
        <f>VLOOKUP(A3841&amp;3,[1]ratio_condo_family!$A:$F,6,FALSE)</f>
        <v>1.2478882413474455</v>
      </c>
      <c r="J3841">
        <f>VLOOKUP(A3841,[1]ratio_family_bedrooms!$A:$K,9,FALSE)</f>
        <v>1.0588235294117647</v>
      </c>
      <c r="K3841">
        <f>VLOOKUP(A3841,[1]ratio_family_bedrooms!$A:$K,10,FALSE)</f>
        <v>1.2222222222222223</v>
      </c>
      <c r="L3841">
        <f>VLOOKUP(A3841,[1]ratio_family_bedrooms!$A:$K,11,FALSE)</f>
        <v>1.4999999999999998</v>
      </c>
      <c r="M3841">
        <f t="shared" si="59"/>
        <v>1908.8285781175869</v>
      </c>
    </row>
    <row r="3842" spans="1:13" x14ac:dyDescent="0.2">
      <c r="A3842">
        <v>2010</v>
      </c>
      <c r="B3842">
        <v>10</v>
      </c>
      <c r="C3842" t="s">
        <v>61</v>
      </c>
      <c r="D3842">
        <v>5</v>
      </c>
      <c r="E3842" t="s">
        <v>60</v>
      </c>
      <c r="F3842" t="e">
        <f>VLOOKUP(A3842&amp;B3842&amp;C3842&amp;D3842&amp;E3842,average_median_rates_2_aptFINAL!A:P,16,FALSE)</f>
        <v>#N/A</v>
      </c>
      <c r="G3842">
        <f>VLOOKUP(A3842&amp;B3842&amp;C3842&amp;3&amp;E3842,average_median_rates_2_aptFINAL!A:P,16,FALSE)</f>
        <v>1600</v>
      </c>
      <c r="H3842">
        <f>IF(D3842&lt;=3,VLOOKUP(A3842&amp;D3842,[1]ratio_condo_family!$A:$F,6,FALSE),0)</f>
        <v>0</v>
      </c>
      <c r="I3842">
        <f>VLOOKUP(A3842&amp;3,[1]ratio_condo_family!$A:$F,6,FALSE)</f>
        <v>1.2478882413474455</v>
      </c>
      <c r="J3842">
        <f>VLOOKUP(A3842,[1]ratio_family_bedrooms!$A:$K,9,FALSE)</f>
        <v>1.0588235294117647</v>
      </c>
      <c r="K3842">
        <f>VLOOKUP(A3842,[1]ratio_family_bedrooms!$A:$K,10,FALSE)</f>
        <v>1.2222222222222223</v>
      </c>
      <c r="L3842">
        <f>VLOOKUP(A3842,[1]ratio_family_bedrooms!$A:$K,11,FALSE)</f>
        <v>1.4999999999999998</v>
      </c>
      <c r="M3842">
        <f t="shared" si="59"/>
        <v>2583.8627114958877</v>
      </c>
    </row>
    <row r="3843" spans="1:13" x14ac:dyDescent="0.2">
      <c r="A3843">
        <v>2010</v>
      </c>
      <c r="B3843">
        <v>10</v>
      </c>
      <c r="C3843" t="s">
        <v>61</v>
      </c>
      <c r="D3843">
        <v>6</v>
      </c>
      <c r="E3843" t="s">
        <v>12</v>
      </c>
      <c r="F3843" t="e">
        <f>VLOOKUP(A3843&amp;B3843&amp;C3843&amp;D3843&amp;E3843,average_median_rates_2_aptFINAL!A:P,16,FALSE)</f>
        <v>#N/A</v>
      </c>
      <c r="G3843">
        <f>VLOOKUP(A3843&amp;B3843&amp;C3843&amp;3&amp;E3843,average_median_rates_2_aptFINAL!A:P,16,FALSE)</f>
        <v>2320</v>
      </c>
      <c r="H3843">
        <f>IF(D3843&lt;=3,VLOOKUP(A3843&amp;D3843,[1]ratio_condo_family!$A:$F,6,FALSE),0)</f>
        <v>0</v>
      </c>
      <c r="I3843">
        <f>VLOOKUP(A3843&amp;3,[1]ratio_condo_family!$A:$F,6,FALSE)</f>
        <v>1.2478882413474455</v>
      </c>
      <c r="J3843">
        <f>VLOOKUP(A3843,[1]ratio_family_bedrooms!$A:$K,9,FALSE)</f>
        <v>1.0588235294117647</v>
      </c>
      <c r="K3843">
        <f>VLOOKUP(A3843,[1]ratio_family_bedrooms!$A:$K,10,FALSE)</f>
        <v>1.2222222222222223</v>
      </c>
      <c r="L3843">
        <f>VLOOKUP(A3843,[1]ratio_family_bedrooms!$A:$K,11,FALSE)</f>
        <v>1.4999999999999998</v>
      </c>
      <c r="M3843">
        <f t="shared" ref="M3843:M3906" si="60">IF(D3843&lt;=3,F3843*H3843,IF(D3843=4,G3843*I3843*J3843,IF(D3843=5,G3843*I3843*J3843*K3843,IF(D3843=6,G3843*I3843*J3843*K3843*L3843,0))))</f>
        <v>5619.901397503555</v>
      </c>
    </row>
    <row r="3844" spans="1:13" x14ac:dyDescent="0.2">
      <c r="A3844">
        <v>2010</v>
      </c>
      <c r="B3844">
        <v>10</v>
      </c>
      <c r="C3844" t="s">
        <v>61</v>
      </c>
      <c r="D3844">
        <v>6</v>
      </c>
      <c r="E3844" t="s">
        <v>16</v>
      </c>
      <c r="F3844" t="e">
        <f>VLOOKUP(A3844&amp;B3844&amp;C3844&amp;D3844&amp;E3844,average_median_rates_2_aptFINAL!A:P,16,FALSE)</f>
        <v>#N/A</v>
      </c>
      <c r="G3844">
        <f>VLOOKUP(A3844&amp;B3844&amp;C3844&amp;3&amp;E3844,average_median_rates_2_aptFINAL!A:P,16,FALSE)</f>
        <v>2300</v>
      </c>
      <c r="H3844">
        <f>IF(D3844&lt;=3,VLOOKUP(A3844&amp;D3844,[1]ratio_condo_family!$A:$F,6,FALSE),0)</f>
        <v>0</v>
      </c>
      <c r="I3844">
        <f>VLOOKUP(A3844&amp;3,[1]ratio_condo_family!$A:$F,6,FALSE)</f>
        <v>1.2478882413474455</v>
      </c>
      <c r="J3844">
        <f>VLOOKUP(A3844,[1]ratio_family_bedrooms!$A:$K,9,FALSE)</f>
        <v>1.0588235294117647</v>
      </c>
      <c r="K3844">
        <f>VLOOKUP(A3844,[1]ratio_family_bedrooms!$A:$K,10,FALSE)</f>
        <v>1.2222222222222223</v>
      </c>
      <c r="L3844">
        <f>VLOOKUP(A3844,[1]ratio_family_bedrooms!$A:$K,11,FALSE)</f>
        <v>1.4999999999999998</v>
      </c>
      <c r="M3844">
        <f t="shared" si="60"/>
        <v>5571.4539716630061</v>
      </c>
    </row>
    <row r="3845" spans="1:13" x14ac:dyDescent="0.2">
      <c r="A3845">
        <v>2010</v>
      </c>
      <c r="B3845">
        <v>10</v>
      </c>
      <c r="C3845" t="s">
        <v>61</v>
      </c>
      <c r="D3845">
        <v>6</v>
      </c>
      <c r="E3845" t="s">
        <v>17</v>
      </c>
      <c r="F3845" t="e">
        <f>VLOOKUP(A3845&amp;B3845&amp;C3845&amp;D3845&amp;E3845,average_median_rates_2_aptFINAL!A:P,16,FALSE)</f>
        <v>#N/A</v>
      </c>
      <c r="G3845">
        <f>VLOOKUP(A3845&amp;B3845&amp;C3845&amp;3&amp;E3845,average_median_rates_2_aptFINAL!A:P,16,FALSE)</f>
        <v>2181.0057120275892</v>
      </c>
      <c r="H3845">
        <f>IF(D3845&lt;=3,VLOOKUP(A3845&amp;D3845,[1]ratio_condo_family!$A:$F,6,FALSE),0)</f>
        <v>0</v>
      </c>
      <c r="I3845">
        <f>VLOOKUP(A3845&amp;3,[1]ratio_condo_family!$A:$F,6,FALSE)</f>
        <v>1.2478882413474455</v>
      </c>
      <c r="J3845">
        <f>VLOOKUP(A3845,[1]ratio_family_bedrooms!$A:$K,9,FALSE)</f>
        <v>1.0588235294117647</v>
      </c>
      <c r="K3845">
        <f>VLOOKUP(A3845,[1]ratio_family_bedrooms!$A:$K,10,FALSE)</f>
        <v>1.2222222222222223</v>
      </c>
      <c r="L3845">
        <f>VLOOKUP(A3845,[1]ratio_family_bedrooms!$A:$K,11,FALSE)</f>
        <v>1.4999999999999998</v>
      </c>
      <c r="M3845">
        <f t="shared" si="60"/>
        <v>5283.2056245633976</v>
      </c>
    </row>
    <row r="3846" spans="1:13" x14ac:dyDescent="0.2">
      <c r="A3846">
        <v>2010</v>
      </c>
      <c r="B3846">
        <v>10</v>
      </c>
      <c r="C3846" t="s">
        <v>61</v>
      </c>
      <c r="D3846">
        <v>6</v>
      </c>
      <c r="E3846" t="s">
        <v>19</v>
      </c>
      <c r="F3846" t="e">
        <f>VLOOKUP(A3846&amp;B3846&amp;C3846&amp;D3846&amp;E3846,average_median_rates_2_aptFINAL!A:P,16,FALSE)</f>
        <v>#N/A</v>
      </c>
      <c r="G3846">
        <f>VLOOKUP(A3846&amp;B3846&amp;C3846&amp;3&amp;E3846,average_median_rates_2_aptFINAL!A:P,16,FALSE)</f>
        <v>1900</v>
      </c>
      <c r="H3846">
        <f>IF(D3846&lt;=3,VLOOKUP(A3846&amp;D3846,[1]ratio_condo_family!$A:$F,6,FALSE),0)</f>
        <v>0</v>
      </c>
      <c r="I3846">
        <f>VLOOKUP(A3846&amp;3,[1]ratio_condo_family!$A:$F,6,FALSE)</f>
        <v>1.2478882413474455</v>
      </c>
      <c r="J3846">
        <f>VLOOKUP(A3846,[1]ratio_family_bedrooms!$A:$K,9,FALSE)</f>
        <v>1.0588235294117647</v>
      </c>
      <c r="K3846">
        <f>VLOOKUP(A3846,[1]ratio_family_bedrooms!$A:$K,10,FALSE)</f>
        <v>1.2222222222222223</v>
      </c>
      <c r="L3846">
        <f>VLOOKUP(A3846,[1]ratio_family_bedrooms!$A:$K,11,FALSE)</f>
        <v>1.4999999999999998</v>
      </c>
      <c r="M3846">
        <f t="shared" si="60"/>
        <v>4602.5054548520493</v>
      </c>
    </row>
    <row r="3847" spans="1:13" x14ac:dyDescent="0.2">
      <c r="A3847">
        <v>2010</v>
      </c>
      <c r="B3847">
        <v>10</v>
      </c>
      <c r="C3847" t="s">
        <v>61</v>
      </c>
      <c r="D3847">
        <v>6</v>
      </c>
      <c r="E3847" t="s">
        <v>20</v>
      </c>
      <c r="F3847" t="e">
        <f>VLOOKUP(A3847&amp;B3847&amp;C3847&amp;D3847&amp;E3847,average_median_rates_2_aptFINAL!A:P,16,FALSE)</f>
        <v>#N/A</v>
      </c>
      <c r="G3847">
        <f>VLOOKUP(A3847&amp;B3847&amp;C3847&amp;3&amp;E3847,average_median_rates_2_aptFINAL!A:P,16,FALSE)</f>
        <v>2234.6152464434526</v>
      </c>
      <c r="H3847">
        <f>IF(D3847&lt;=3,VLOOKUP(A3847&amp;D3847,[1]ratio_condo_family!$A:$F,6,FALSE),0)</f>
        <v>0</v>
      </c>
      <c r="I3847">
        <f>VLOOKUP(A3847&amp;3,[1]ratio_condo_family!$A:$F,6,FALSE)</f>
        <v>1.2478882413474455</v>
      </c>
      <c r="J3847">
        <f>VLOOKUP(A3847,[1]ratio_family_bedrooms!$A:$K,9,FALSE)</f>
        <v>1.0588235294117647</v>
      </c>
      <c r="K3847">
        <f>VLOOKUP(A3847,[1]ratio_family_bedrooms!$A:$K,10,FALSE)</f>
        <v>1.2222222222222223</v>
      </c>
      <c r="L3847">
        <f>VLOOKUP(A3847,[1]ratio_family_bedrooms!$A:$K,11,FALSE)</f>
        <v>1.4999999999999998</v>
      </c>
      <c r="M3847">
        <f t="shared" si="60"/>
        <v>5413.06782171134</v>
      </c>
    </row>
    <row r="3848" spans="1:13" x14ac:dyDescent="0.2">
      <c r="A3848">
        <v>2010</v>
      </c>
      <c r="B3848">
        <v>10</v>
      </c>
      <c r="C3848" t="s">
        <v>61</v>
      </c>
      <c r="D3848">
        <v>6</v>
      </c>
      <c r="E3848" t="s">
        <v>21</v>
      </c>
      <c r="F3848" t="e">
        <f>VLOOKUP(A3848&amp;B3848&amp;C3848&amp;D3848&amp;E3848,average_median_rates_2_aptFINAL!A:P,16,FALSE)</f>
        <v>#N/A</v>
      </c>
      <c r="G3848">
        <f>VLOOKUP(A3848&amp;B3848&amp;C3848&amp;3&amp;E3848,average_median_rates_2_aptFINAL!A:P,16,FALSE)</f>
        <v>2100</v>
      </c>
      <c r="H3848">
        <f>IF(D3848&lt;=3,VLOOKUP(A3848&amp;D3848,[1]ratio_condo_family!$A:$F,6,FALSE),0)</f>
        <v>0</v>
      </c>
      <c r="I3848">
        <f>VLOOKUP(A3848&amp;3,[1]ratio_condo_family!$A:$F,6,FALSE)</f>
        <v>1.2478882413474455</v>
      </c>
      <c r="J3848">
        <f>VLOOKUP(A3848,[1]ratio_family_bedrooms!$A:$K,9,FALSE)</f>
        <v>1.0588235294117647</v>
      </c>
      <c r="K3848">
        <f>VLOOKUP(A3848,[1]ratio_family_bedrooms!$A:$K,10,FALSE)</f>
        <v>1.2222222222222223</v>
      </c>
      <c r="L3848">
        <f>VLOOKUP(A3848,[1]ratio_family_bedrooms!$A:$K,11,FALSE)</f>
        <v>1.4999999999999998</v>
      </c>
      <c r="M3848">
        <f t="shared" si="60"/>
        <v>5086.9797132575277</v>
      </c>
    </row>
    <row r="3849" spans="1:13" x14ac:dyDescent="0.2">
      <c r="A3849">
        <v>2010</v>
      </c>
      <c r="B3849">
        <v>10</v>
      </c>
      <c r="C3849" t="s">
        <v>61</v>
      </c>
      <c r="D3849">
        <v>6</v>
      </c>
      <c r="E3849" t="s">
        <v>23</v>
      </c>
      <c r="F3849" t="e">
        <f>VLOOKUP(A3849&amp;B3849&amp;C3849&amp;D3849&amp;E3849,average_median_rates_2_aptFINAL!A:P,16,FALSE)</f>
        <v>#N/A</v>
      </c>
      <c r="G3849">
        <f>VLOOKUP(A3849&amp;B3849&amp;C3849&amp;3&amp;E3849,average_median_rates_2_aptFINAL!A:P,16,FALSE)</f>
        <v>1100</v>
      </c>
      <c r="H3849">
        <f>IF(D3849&lt;=3,VLOOKUP(A3849&amp;D3849,[1]ratio_condo_family!$A:$F,6,FALSE),0)</f>
        <v>0</v>
      </c>
      <c r="I3849">
        <f>VLOOKUP(A3849&amp;3,[1]ratio_condo_family!$A:$F,6,FALSE)</f>
        <v>1.2478882413474455</v>
      </c>
      <c r="J3849">
        <f>VLOOKUP(A3849,[1]ratio_family_bedrooms!$A:$K,9,FALSE)</f>
        <v>1.0588235294117647</v>
      </c>
      <c r="K3849">
        <f>VLOOKUP(A3849,[1]ratio_family_bedrooms!$A:$K,10,FALSE)</f>
        <v>1.2222222222222223</v>
      </c>
      <c r="L3849">
        <f>VLOOKUP(A3849,[1]ratio_family_bedrooms!$A:$K,11,FALSE)</f>
        <v>1.4999999999999998</v>
      </c>
      <c r="M3849">
        <f t="shared" si="60"/>
        <v>2664.6084212301334</v>
      </c>
    </row>
    <row r="3850" spans="1:13" x14ac:dyDescent="0.2">
      <c r="A3850">
        <v>2010</v>
      </c>
      <c r="B3850">
        <v>10</v>
      </c>
      <c r="C3850" t="s">
        <v>61</v>
      </c>
      <c r="D3850">
        <v>6</v>
      </c>
      <c r="E3850" t="s">
        <v>24</v>
      </c>
      <c r="F3850" t="e">
        <f>VLOOKUP(A3850&amp;B3850&amp;C3850&amp;D3850&amp;E3850,average_median_rates_2_aptFINAL!A:P,16,FALSE)</f>
        <v>#N/A</v>
      </c>
      <c r="G3850">
        <f>VLOOKUP(A3850&amp;B3850&amp;C3850&amp;3&amp;E3850,average_median_rates_2_aptFINAL!A:P,16,FALSE)</f>
        <v>1137</v>
      </c>
      <c r="H3850">
        <f>IF(D3850&lt;=3,VLOOKUP(A3850&amp;D3850,[1]ratio_condo_family!$A:$F,6,FALSE),0)</f>
        <v>0</v>
      </c>
      <c r="I3850">
        <f>VLOOKUP(A3850&amp;3,[1]ratio_condo_family!$A:$F,6,FALSE)</f>
        <v>1.2478882413474455</v>
      </c>
      <c r="J3850">
        <f>VLOOKUP(A3850,[1]ratio_family_bedrooms!$A:$K,9,FALSE)</f>
        <v>1.0588235294117647</v>
      </c>
      <c r="K3850">
        <f>VLOOKUP(A3850,[1]ratio_family_bedrooms!$A:$K,10,FALSE)</f>
        <v>1.2222222222222223</v>
      </c>
      <c r="L3850">
        <f>VLOOKUP(A3850,[1]ratio_family_bedrooms!$A:$K,11,FALSE)</f>
        <v>1.4999999999999998</v>
      </c>
      <c r="M3850">
        <f t="shared" si="60"/>
        <v>2754.236159035147</v>
      </c>
    </row>
    <row r="3851" spans="1:13" x14ac:dyDescent="0.2">
      <c r="A3851">
        <v>2010</v>
      </c>
      <c r="B3851">
        <v>10</v>
      </c>
      <c r="C3851" t="s">
        <v>61</v>
      </c>
      <c r="D3851">
        <v>6</v>
      </c>
      <c r="E3851" t="s">
        <v>25</v>
      </c>
      <c r="F3851" t="e">
        <f>VLOOKUP(A3851&amp;B3851&amp;C3851&amp;D3851&amp;E3851,average_median_rates_2_aptFINAL!A:P,16,FALSE)</f>
        <v>#N/A</v>
      </c>
      <c r="G3851">
        <f>VLOOKUP(A3851&amp;B3851&amp;C3851&amp;3&amp;E3851,average_median_rates_2_aptFINAL!A:P,16,FALSE)</f>
        <v>1151</v>
      </c>
      <c r="H3851">
        <f>IF(D3851&lt;=3,VLOOKUP(A3851&amp;D3851,[1]ratio_condo_family!$A:$F,6,FALSE),0)</f>
        <v>0</v>
      </c>
      <c r="I3851">
        <f>VLOOKUP(A3851&amp;3,[1]ratio_condo_family!$A:$F,6,FALSE)</f>
        <v>1.2478882413474455</v>
      </c>
      <c r="J3851">
        <f>VLOOKUP(A3851,[1]ratio_family_bedrooms!$A:$K,9,FALSE)</f>
        <v>1.0588235294117647</v>
      </c>
      <c r="K3851">
        <f>VLOOKUP(A3851,[1]ratio_family_bedrooms!$A:$K,10,FALSE)</f>
        <v>1.2222222222222223</v>
      </c>
      <c r="L3851">
        <f>VLOOKUP(A3851,[1]ratio_family_bedrooms!$A:$K,11,FALSE)</f>
        <v>1.4999999999999998</v>
      </c>
      <c r="M3851">
        <f t="shared" si="60"/>
        <v>2788.149357123531</v>
      </c>
    </row>
    <row r="3852" spans="1:13" x14ac:dyDescent="0.2">
      <c r="A3852">
        <v>2010</v>
      </c>
      <c r="B3852">
        <v>10</v>
      </c>
      <c r="C3852" t="s">
        <v>61</v>
      </c>
      <c r="D3852">
        <v>6</v>
      </c>
      <c r="E3852" t="s">
        <v>26</v>
      </c>
      <c r="F3852" t="e">
        <f>VLOOKUP(A3852&amp;B3852&amp;C3852&amp;D3852&amp;E3852,average_median_rates_2_aptFINAL!A:P,16,FALSE)</f>
        <v>#N/A</v>
      </c>
      <c r="G3852">
        <f>VLOOKUP(A3852&amp;B3852&amp;C3852&amp;3&amp;E3852,average_median_rates_2_aptFINAL!A:P,16,FALSE)</f>
        <v>1111</v>
      </c>
      <c r="H3852">
        <f>IF(D3852&lt;=3,VLOOKUP(A3852&amp;D3852,[1]ratio_condo_family!$A:$F,6,FALSE),0)</f>
        <v>0</v>
      </c>
      <c r="I3852">
        <f>VLOOKUP(A3852&amp;3,[1]ratio_condo_family!$A:$F,6,FALSE)</f>
        <v>1.2478882413474455</v>
      </c>
      <c r="J3852">
        <f>VLOOKUP(A3852,[1]ratio_family_bedrooms!$A:$K,9,FALSE)</f>
        <v>1.0588235294117647</v>
      </c>
      <c r="K3852">
        <f>VLOOKUP(A3852,[1]ratio_family_bedrooms!$A:$K,10,FALSE)</f>
        <v>1.2222222222222223</v>
      </c>
      <c r="L3852">
        <f>VLOOKUP(A3852,[1]ratio_family_bedrooms!$A:$K,11,FALSE)</f>
        <v>1.4999999999999998</v>
      </c>
      <c r="M3852">
        <f t="shared" si="60"/>
        <v>2691.2545054424345</v>
      </c>
    </row>
    <row r="3853" spans="1:13" x14ac:dyDescent="0.2">
      <c r="A3853">
        <v>2010</v>
      </c>
      <c r="B3853">
        <v>10</v>
      </c>
      <c r="C3853" t="s">
        <v>61</v>
      </c>
      <c r="D3853">
        <v>6</v>
      </c>
      <c r="E3853" t="s">
        <v>27</v>
      </c>
      <c r="F3853" t="e">
        <f>VLOOKUP(A3853&amp;B3853&amp;C3853&amp;D3853&amp;E3853,average_median_rates_2_aptFINAL!A:P,16,FALSE)</f>
        <v>#N/A</v>
      </c>
      <c r="G3853">
        <f>VLOOKUP(A3853&amp;B3853&amp;C3853&amp;3&amp;E3853,average_median_rates_2_aptFINAL!A:P,16,FALSE)</f>
        <v>2161</v>
      </c>
      <c r="H3853">
        <f>IF(D3853&lt;=3,VLOOKUP(A3853&amp;D3853,[1]ratio_condo_family!$A:$F,6,FALSE),0)</f>
        <v>0</v>
      </c>
      <c r="I3853">
        <f>VLOOKUP(A3853&amp;3,[1]ratio_condo_family!$A:$F,6,FALSE)</f>
        <v>1.2478882413474455</v>
      </c>
      <c r="J3853">
        <f>VLOOKUP(A3853,[1]ratio_family_bedrooms!$A:$K,9,FALSE)</f>
        <v>1.0588235294117647</v>
      </c>
      <c r="K3853">
        <f>VLOOKUP(A3853,[1]ratio_family_bedrooms!$A:$K,10,FALSE)</f>
        <v>1.2222222222222223</v>
      </c>
      <c r="L3853">
        <f>VLOOKUP(A3853,[1]ratio_family_bedrooms!$A:$K,11,FALSE)</f>
        <v>1.4999999999999998</v>
      </c>
      <c r="M3853">
        <f t="shared" si="60"/>
        <v>5234.7443620711983</v>
      </c>
    </row>
    <row r="3854" spans="1:13" x14ac:dyDescent="0.2">
      <c r="A3854">
        <v>2010</v>
      </c>
      <c r="B3854">
        <v>10</v>
      </c>
      <c r="C3854" t="s">
        <v>61</v>
      </c>
      <c r="D3854">
        <v>6</v>
      </c>
      <c r="E3854" t="s">
        <v>28</v>
      </c>
      <c r="F3854" t="e">
        <f>VLOOKUP(A3854&amp;B3854&amp;C3854&amp;D3854&amp;E3854,average_median_rates_2_aptFINAL!A:P,16,FALSE)</f>
        <v>#N/A</v>
      </c>
      <c r="G3854">
        <f>VLOOKUP(A3854&amp;B3854&amp;C3854&amp;3&amp;E3854,average_median_rates_2_aptFINAL!A:P,16,FALSE)</f>
        <v>1350</v>
      </c>
      <c r="H3854">
        <f>IF(D3854&lt;=3,VLOOKUP(A3854&amp;D3854,[1]ratio_condo_family!$A:$F,6,FALSE),0)</f>
        <v>0</v>
      </c>
      <c r="I3854">
        <f>VLOOKUP(A3854&amp;3,[1]ratio_condo_family!$A:$F,6,FALSE)</f>
        <v>1.2478882413474455</v>
      </c>
      <c r="J3854">
        <f>VLOOKUP(A3854,[1]ratio_family_bedrooms!$A:$K,9,FALSE)</f>
        <v>1.0588235294117647</v>
      </c>
      <c r="K3854">
        <f>VLOOKUP(A3854,[1]ratio_family_bedrooms!$A:$K,10,FALSE)</f>
        <v>1.2222222222222223</v>
      </c>
      <c r="L3854">
        <f>VLOOKUP(A3854,[1]ratio_family_bedrooms!$A:$K,11,FALSE)</f>
        <v>1.4999999999999998</v>
      </c>
      <c r="M3854">
        <f t="shared" si="60"/>
        <v>3270.2012442369814</v>
      </c>
    </row>
    <row r="3855" spans="1:13" x14ac:dyDescent="0.2">
      <c r="A3855">
        <v>2010</v>
      </c>
      <c r="B3855">
        <v>10</v>
      </c>
      <c r="C3855" t="s">
        <v>61</v>
      </c>
      <c r="D3855">
        <v>6</v>
      </c>
      <c r="E3855" t="s">
        <v>29</v>
      </c>
      <c r="F3855" t="e">
        <f>VLOOKUP(A3855&amp;B3855&amp;C3855&amp;D3855&amp;E3855,average_median_rates_2_aptFINAL!A:P,16,FALSE)</f>
        <v>#N/A</v>
      </c>
      <c r="G3855">
        <f>VLOOKUP(A3855&amp;B3855&amp;C3855&amp;3&amp;E3855,average_median_rates_2_aptFINAL!A:P,16,FALSE)</f>
        <v>1050</v>
      </c>
      <c r="H3855">
        <f>IF(D3855&lt;=3,VLOOKUP(A3855&amp;D3855,[1]ratio_condo_family!$A:$F,6,FALSE),0)</f>
        <v>0</v>
      </c>
      <c r="I3855">
        <f>VLOOKUP(A3855&amp;3,[1]ratio_condo_family!$A:$F,6,FALSE)</f>
        <v>1.2478882413474455</v>
      </c>
      <c r="J3855">
        <f>VLOOKUP(A3855,[1]ratio_family_bedrooms!$A:$K,9,FALSE)</f>
        <v>1.0588235294117647</v>
      </c>
      <c r="K3855">
        <f>VLOOKUP(A3855,[1]ratio_family_bedrooms!$A:$K,10,FALSE)</f>
        <v>1.2222222222222223</v>
      </c>
      <c r="L3855">
        <f>VLOOKUP(A3855,[1]ratio_family_bedrooms!$A:$K,11,FALSE)</f>
        <v>1.4999999999999998</v>
      </c>
      <c r="M3855">
        <f t="shared" si="60"/>
        <v>2543.4898566287638</v>
      </c>
    </row>
    <row r="3856" spans="1:13" x14ac:dyDescent="0.2">
      <c r="A3856">
        <v>2010</v>
      </c>
      <c r="B3856">
        <v>10</v>
      </c>
      <c r="C3856" t="s">
        <v>61</v>
      </c>
      <c r="D3856">
        <v>6</v>
      </c>
      <c r="E3856" t="s">
        <v>31</v>
      </c>
      <c r="F3856" t="e">
        <f>VLOOKUP(A3856&amp;B3856&amp;C3856&amp;D3856&amp;E3856,average_median_rates_2_aptFINAL!A:P,16,FALSE)</f>
        <v>#N/A</v>
      </c>
      <c r="G3856">
        <f>VLOOKUP(A3856&amp;B3856&amp;C3856&amp;3&amp;E3856,average_median_rates_2_aptFINAL!A:P,16,FALSE)</f>
        <v>1190</v>
      </c>
      <c r="H3856">
        <f>IF(D3856&lt;=3,VLOOKUP(A3856&amp;D3856,[1]ratio_condo_family!$A:$F,6,FALSE),0)</f>
        <v>0</v>
      </c>
      <c r="I3856">
        <f>VLOOKUP(A3856&amp;3,[1]ratio_condo_family!$A:$F,6,FALSE)</f>
        <v>1.2478882413474455</v>
      </c>
      <c r="J3856">
        <f>VLOOKUP(A3856,[1]ratio_family_bedrooms!$A:$K,9,FALSE)</f>
        <v>1.0588235294117647</v>
      </c>
      <c r="K3856">
        <f>VLOOKUP(A3856,[1]ratio_family_bedrooms!$A:$K,10,FALSE)</f>
        <v>1.2222222222222223</v>
      </c>
      <c r="L3856">
        <f>VLOOKUP(A3856,[1]ratio_family_bedrooms!$A:$K,11,FALSE)</f>
        <v>1.4999999999999998</v>
      </c>
      <c r="M3856">
        <f t="shared" si="60"/>
        <v>2882.6218375125991</v>
      </c>
    </row>
    <row r="3857" spans="1:13" x14ac:dyDescent="0.2">
      <c r="A3857">
        <v>2010</v>
      </c>
      <c r="B3857">
        <v>10</v>
      </c>
      <c r="C3857" t="s">
        <v>61</v>
      </c>
      <c r="D3857">
        <v>6</v>
      </c>
      <c r="E3857" t="s">
        <v>32</v>
      </c>
      <c r="F3857" t="e">
        <f>VLOOKUP(A3857&amp;B3857&amp;C3857&amp;D3857&amp;E3857,average_median_rates_2_aptFINAL!A:P,16,FALSE)</f>
        <v>#N/A</v>
      </c>
      <c r="G3857">
        <f>VLOOKUP(A3857&amp;B3857&amp;C3857&amp;3&amp;E3857,average_median_rates_2_aptFINAL!A:P,16,FALSE)</f>
        <v>1300</v>
      </c>
      <c r="H3857">
        <f>IF(D3857&lt;=3,VLOOKUP(A3857&amp;D3857,[1]ratio_condo_family!$A:$F,6,FALSE),0)</f>
        <v>0</v>
      </c>
      <c r="I3857">
        <f>VLOOKUP(A3857&amp;3,[1]ratio_condo_family!$A:$F,6,FALSE)</f>
        <v>1.2478882413474455</v>
      </c>
      <c r="J3857">
        <f>VLOOKUP(A3857,[1]ratio_family_bedrooms!$A:$K,9,FALSE)</f>
        <v>1.0588235294117647</v>
      </c>
      <c r="K3857">
        <f>VLOOKUP(A3857,[1]ratio_family_bedrooms!$A:$K,10,FALSE)</f>
        <v>1.2222222222222223</v>
      </c>
      <c r="L3857">
        <f>VLOOKUP(A3857,[1]ratio_family_bedrooms!$A:$K,11,FALSE)</f>
        <v>1.4999999999999998</v>
      </c>
      <c r="M3857">
        <f t="shared" si="60"/>
        <v>3149.0826796356127</v>
      </c>
    </row>
    <row r="3858" spans="1:13" x14ac:dyDescent="0.2">
      <c r="A3858">
        <v>2010</v>
      </c>
      <c r="B3858">
        <v>10</v>
      </c>
      <c r="C3858" t="s">
        <v>61</v>
      </c>
      <c r="D3858">
        <v>6</v>
      </c>
      <c r="E3858" t="s">
        <v>33</v>
      </c>
      <c r="F3858" t="e">
        <f>VLOOKUP(A3858&amp;B3858&amp;C3858&amp;D3858&amp;E3858,average_median_rates_2_aptFINAL!A:P,16,FALSE)</f>
        <v>#N/A</v>
      </c>
      <c r="G3858">
        <f>VLOOKUP(A3858&amp;B3858&amp;C3858&amp;3&amp;E3858,average_median_rates_2_aptFINAL!A:P,16,FALSE)</f>
        <v>1935.2511136657577</v>
      </c>
      <c r="H3858">
        <f>IF(D3858&lt;=3,VLOOKUP(A3858&amp;D3858,[1]ratio_condo_family!$A:$F,6,FALSE),0)</f>
        <v>0</v>
      </c>
      <c r="I3858">
        <f>VLOOKUP(A3858&amp;3,[1]ratio_condo_family!$A:$F,6,FALSE)</f>
        <v>1.2478882413474455</v>
      </c>
      <c r="J3858">
        <f>VLOOKUP(A3858,[1]ratio_family_bedrooms!$A:$K,9,FALSE)</f>
        <v>1.0588235294117647</v>
      </c>
      <c r="K3858">
        <f>VLOOKUP(A3858,[1]ratio_family_bedrooms!$A:$K,10,FALSE)</f>
        <v>1.2222222222222223</v>
      </c>
      <c r="L3858">
        <f>VLOOKUP(A3858,[1]ratio_family_bedrooms!$A:$K,11,FALSE)</f>
        <v>1.4999999999999998</v>
      </c>
      <c r="M3858">
        <f t="shared" si="60"/>
        <v>4687.8967406079737</v>
      </c>
    </row>
    <row r="3859" spans="1:13" x14ac:dyDescent="0.2">
      <c r="A3859">
        <v>2010</v>
      </c>
      <c r="B3859">
        <v>10</v>
      </c>
      <c r="C3859" t="s">
        <v>61</v>
      </c>
      <c r="D3859">
        <v>6</v>
      </c>
      <c r="E3859" t="s">
        <v>34</v>
      </c>
      <c r="F3859" t="e">
        <f>VLOOKUP(A3859&amp;B3859&amp;C3859&amp;D3859&amp;E3859,average_median_rates_2_aptFINAL!A:P,16,FALSE)</f>
        <v>#N/A</v>
      </c>
      <c r="G3859">
        <f>VLOOKUP(A3859&amp;B3859&amp;C3859&amp;3&amp;E3859,average_median_rates_2_aptFINAL!A:P,16,FALSE)</f>
        <v>1350</v>
      </c>
      <c r="H3859">
        <f>IF(D3859&lt;=3,VLOOKUP(A3859&amp;D3859,[1]ratio_condo_family!$A:$F,6,FALSE),0)</f>
        <v>0</v>
      </c>
      <c r="I3859">
        <f>VLOOKUP(A3859&amp;3,[1]ratio_condo_family!$A:$F,6,FALSE)</f>
        <v>1.2478882413474455</v>
      </c>
      <c r="J3859">
        <f>VLOOKUP(A3859,[1]ratio_family_bedrooms!$A:$K,9,FALSE)</f>
        <v>1.0588235294117647</v>
      </c>
      <c r="K3859">
        <f>VLOOKUP(A3859,[1]ratio_family_bedrooms!$A:$K,10,FALSE)</f>
        <v>1.2222222222222223</v>
      </c>
      <c r="L3859">
        <f>VLOOKUP(A3859,[1]ratio_family_bedrooms!$A:$K,11,FALSE)</f>
        <v>1.4999999999999998</v>
      </c>
      <c r="M3859">
        <f t="shared" si="60"/>
        <v>3270.2012442369814</v>
      </c>
    </row>
    <row r="3860" spans="1:13" x14ac:dyDescent="0.2">
      <c r="A3860">
        <v>2010</v>
      </c>
      <c r="B3860">
        <v>10</v>
      </c>
      <c r="C3860" t="s">
        <v>61</v>
      </c>
      <c r="D3860">
        <v>6</v>
      </c>
      <c r="E3860" t="s">
        <v>35</v>
      </c>
      <c r="F3860" t="e">
        <f>VLOOKUP(A3860&amp;B3860&amp;C3860&amp;D3860&amp;E3860,average_median_rates_2_aptFINAL!A:P,16,FALSE)</f>
        <v>#N/A</v>
      </c>
      <c r="G3860">
        <f>VLOOKUP(A3860&amp;B3860&amp;C3860&amp;3&amp;E3860,average_median_rates_2_aptFINAL!A:P,16,FALSE)</f>
        <v>3000</v>
      </c>
      <c r="H3860">
        <f>IF(D3860&lt;=3,VLOOKUP(A3860&amp;D3860,[1]ratio_condo_family!$A:$F,6,FALSE),0)</f>
        <v>0</v>
      </c>
      <c r="I3860">
        <f>VLOOKUP(A3860&amp;3,[1]ratio_condo_family!$A:$F,6,FALSE)</f>
        <v>1.2478882413474455</v>
      </c>
      <c r="J3860">
        <f>VLOOKUP(A3860,[1]ratio_family_bedrooms!$A:$K,9,FALSE)</f>
        <v>1.0588235294117647</v>
      </c>
      <c r="K3860">
        <f>VLOOKUP(A3860,[1]ratio_family_bedrooms!$A:$K,10,FALSE)</f>
        <v>1.2222222222222223</v>
      </c>
      <c r="L3860">
        <f>VLOOKUP(A3860,[1]ratio_family_bedrooms!$A:$K,11,FALSE)</f>
        <v>1.4999999999999998</v>
      </c>
      <c r="M3860">
        <f t="shared" si="60"/>
        <v>7267.1138760821814</v>
      </c>
    </row>
    <row r="3861" spans="1:13" x14ac:dyDescent="0.2">
      <c r="A3861">
        <v>2010</v>
      </c>
      <c r="B3861">
        <v>10</v>
      </c>
      <c r="C3861" t="s">
        <v>61</v>
      </c>
      <c r="D3861">
        <v>6</v>
      </c>
      <c r="E3861" t="s">
        <v>36</v>
      </c>
      <c r="F3861" t="e">
        <f>VLOOKUP(A3861&amp;B3861&amp;C3861&amp;D3861&amp;E3861,average_median_rates_2_aptFINAL!A:P,16,FALSE)</f>
        <v>#N/A</v>
      </c>
      <c r="G3861">
        <f>VLOOKUP(A3861&amp;B3861&amp;C3861&amp;3&amp;E3861,average_median_rates_2_aptFINAL!A:P,16,FALSE)</f>
        <v>1275</v>
      </c>
      <c r="H3861">
        <f>IF(D3861&lt;=3,VLOOKUP(A3861&amp;D3861,[1]ratio_condo_family!$A:$F,6,FALSE),0)</f>
        <v>0</v>
      </c>
      <c r="I3861">
        <f>VLOOKUP(A3861&amp;3,[1]ratio_condo_family!$A:$F,6,FALSE)</f>
        <v>1.2478882413474455</v>
      </c>
      <c r="J3861">
        <f>VLOOKUP(A3861,[1]ratio_family_bedrooms!$A:$K,9,FALSE)</f>
        <v>1.0588235294117647</v>
      </c>
      <c r="K3861">
        <f>VLOOKUP(A3861,[1]ratio_family_bedrooms!$A:$K,10,FALSE)</f>
        <v>1.2222222222222223</v>
      </c>
      <c r="L3861">
        <f>VLOOKUP(A3861,[1]ratio_family_bedrooms!$A:$K,11,FALSE)</f>
        <v>1.4999999999999998</v>
      </c>
      <c r="M3861">
        <f t="shared" si="60"/>
        <v>3088.5233973349277</v>
      </c>
    </row>
    <row r="3862" spans="1:13" x14ac:dyDescent="0.2">
      <c r="A3862">
        <v>2010</v>
      </c>
      <c r="B3862">
        <v>10</v>
      </c>
      <c r="C3862" t="s">
        <v>61</v>
      </c>
      <c r="D3862">
        <v>6</v>
      </c>
      <c r="E3862" t="s">
        <v>37</v>
      </c>
      <c r="F3862" t="e">
        <f>VLOOKUP(A3862&amp;B3862&amp;C3862&amp;D3862&amp;E3862,average_median_rates_2_aptFINAL!A:P,16,FALSE)</f>
        <v>#N/A</v>
      </c>
      <c r="G3862">
        <f>VLOOKUP(A3862&amp;B3862&amp;C3862&amp;3&amp;E3862,average_median_rates_2_aptFINAL!A:P,16,FALSE)</f>
        <v>980</v>
      </c>
      <c r="H3862">
        <f>IF(D3862&lt;=3,VLOOKUP(A3862&amp;D3862,[1]ratio_condo_family!$A:$F,6,FALSE),0)</f>
        <v>0</v>
      </c>
      <c r="I3862">
        <f>VLOOKUP(A3862&amp;3,[1]ratio_condo_family!$A:$F,6,FALSE)</f>
        <v>1.2478882413474455</v>
      </c>
      <c r="J3862">
        <f>VLOOKUP(A3862,[1]ratio_family_bedrooms!$A:$K,9,FALSE)</f>
        <v>1.0588235294117647</v>
      </c>
      <c r="K3862">
        <f>VLOOKUP(A3862,[1]ratio_family_bedrooms!$A:$K,10,FALSE)</f>
        <v>1.2222222222222223</v>
      </c>
      <c r="L3862">
        <f>VLOOKUP(A3862,[1]ratio_family_bedrooms!$A:$K,11,FALSE)</f>
        <v>1.4999999999999998</v>
      </c>
      <c r="M3862">
        <f t="shared" si="60"/>
        <v>2373.9238661868462</v>
      </c>
    </row>
    <row r="3863" spans="1:13" x14ac:dyDescent="0.2">
      <c r="A3863">
        <v>2010</v>
      </c>
      <c r="B3863">
        <v>10</v>
      </c>
      <c r="C3863" t="s">
        <v>61</v>
      </c>
      <c r="D3863">
        <v>6</v>
      </c>
      <c r="E3863" t="s">
        <v>38</v>
      </c>
      <c r="F3863" t="e">
        <f>VLOOKUP(A3863&amp;B3863&amp;C3863&amp;D3863&amp;E3863,average_median_rates_2_aptFINAL!A:P,16,FALSE)</f>
        <v>#N/A</v>
      </c>
      <c r="G3863">
        <f>VLOOKUP(A3863&amp;B3863&amp;C3863&amp;3&amp;E3863,average_median_rates_2_aptFINAL!A:P,16,FALSE)</f>
        <v>1008</v>
      </c>
      <c r="H3863">
        <f>IF(D3863&lt;=3,VLOOKUP(A3863&amp;D3863,[1]ratio_condo_family!$A:$F,6,FALSE),0)</f>
        <v>0</v>
      </c>
      <c r="I3863">
        <f>VLOOKUP(A3863&amp;3,[1]ratio_condo_family!$A:$F,6,FALSE)</f>
        <v>1.2478882413474455</v>
      </c>
      <c r="J3863">
        <f>VLOOKUP(A3863,[1]ratio_family_bedrooms!$A:$K,9,FALSE)</f>
        <v>1.0588235294117647</v>
      </c>
      <c r="K3863">
        <f>VLOOKUP(A3863,[1]ratio_family_bedrooms!$A:$K,10,FALSE)</f>
        <v>1.2222222222222223</v>
      </c>
      <c r="L3863">
        <f>VLOOKUP(A3863,[1]ratio_family_bedrooms!$A:$K,11,FALSE)</f>
        <v>1.4999999999999998</v>
      </c>
      <c r="M3863">
        <f t="shared" si="60"/>
        <v>2441.7502623636133</v>
      </c>
    </row>
    <row r="3864" spans="1:13" x14ac:dyDescent="0.2">
      <c r="A3864">
        <v>2010</v>
      </c>
      <c r="B3864">
        <v>10</v>
      </c>
      <c r="C3864" t="s">
        <v>61</v>
      </c>
      <c r="D3864">
        <v>6</v>
      </c>
      <c r="E3864" t="s">
        <v>39</v>
      </c>
      <c r="F3864" t="e">
        <f>VLOOKUP(A3864&amp;B3864&amp;C3864&amp;D3864&amp;E3864,average_median_rates_2_aptFINAL!A:P,16,FALSE)</f>
        <v>#N/A</v>
      </c>
      <c r="G3864">
        <f>VLOOKUP(A3864&amp;B3864&amp;C3864&amp;3&amp;E3864,average_median_rates_2_aptFINAL!A:P,16,FALSE)</f>
        <v>1400</v>
      </c>
      <c r="H3864">
        <f>IF(D3864&lt;=3,VLOOKUP(A3864&amp;D3864,[1]ratio_condo_family!$A:$F,6,FALSE),0)</f>
        <v>0</v>
      </c>
      <c r="I3864">
        <f>VLOOKUP(A3864&amp;3,[1]ratio_condo_family!$A:$F,6,FALSE)</f>
        <v>1.2478882413474455</v>
      </c>
      <c r="J3864">
        <f>VLOOKUP(A3864,[1]ratio_family_bedrooms!$A:$K,9,FALSE)</f>
        <v>1.0588235294117647</v>
      </c>
      <c r="K3864">
        <f>VLOOKUP(A3864,[1]ratio_family_bedrooms!$A:$K,10,FALSE)</f>
        <v>1.2222222222222223</v>
      </c>
      <c r="L3864">
        <f>VLOOKUP(A3864,[1]ratio_family_bedrooms!$A:$K,11,FALSE)</f>
        <v>1.4999999999999998</v>
      </c>
      <c r="M3864">
        <f t="shared" si="60"/>
        <v>3391.3198088383515</v>
      </c>
    </row>
    <row r="3865" spans="1:13" x14ac:dyDescent="0.2">
      <c r="A3865">
        <v>2010</v>
      </c>
      <c r="B3865">
        <v>10</v>
      </c>
      <c r="C3865" t="s">
        <v>61</v>
      </c>
      <c r="D3865">
        <v>6</v>
      </c>
      <c r="E3865" t="s">
        <v>40</v>
      </c>
      <c r="F3865" t="e">
        <f>VLOOKUP(A3865&amp;B3865&amp;C3865&amp;D3865&amp;E3865,average_median_rates_2_aptFINAL!A:P,16,FALSE)</f>
        <v>#N/A</v>
      </c>
      <c r="G3865">
        <f>VLOOKUP(A3865&amp;B3865&amp;C3865&amp;3&amp;E3865,average_median_rates_2_aptFINAL!A:P,16,FALSE)</f>
        <v>1050</v>
      </c>
      <c r="H3865">
        <f>IF(D3865&lt;=3,VLOOKUP(A3865&amp;D3865,[1]ratio_condo_family!$A:$F,6,FALSE),0)</f>
        <v>0</v>
      </c>
      <c r="I3865">
        <f>VLOOKUP(A3865&amp;3,[1]ratio_condo_family!$A:$F,6,FALSE)</f>
        <v>1.2478882413474455</v>
      </c>
      <c r="J3865">
        <f>VLOOKUP(A3865,[1]ratio_family_bedrooms!$A:$K,9,FALSE)</f>
        <v>1.0588235294117647</v>
      </c>
      <c r="K3865">
        <f>VLOOKUP(A3865,[1]ratio_family_bedrooms!$A:$K,10,FALSE)</f>
        <v>1.2222222222222223</v>
      </c>
      <c r="L3865">
        <f>VLOOKUP(A3865,[1]ratio_family_bedrooms!$A:$K,11,FALSE)</f>
        <v>1.4999999999999998</v>
      </c>
      <c r="M3865">
        <f t="shared" si="60"/>
        <v>2543.4898566287638</v>
      </c>
    </row>
    <row r="3866" spans="1:13" x14ac:dyDescent="0.2">
      <c r="A3866">
        <v>2010</v>
      </c>
      <c r="B3866">
        <v>10</v>
      </c>
      <c r="C3866" t="s">
        <v>61</v>
      </c>
      <c r="D3866">
        <v>6</v>
      </c>
      <c r="E3866" t="s">
        <v>41</v>
      </c>
      <c r="F3866" t="e">
        <f>VLOOKUP(A3866&amp;B3866&amp;C3866&amp;D3866&amp;E3866,average_median_rates_2_aptFINAL!A:P,16,FALSE)</f>
        <v>#N/A</v>
      </c>
      <c r="G3866">
        <f>VLOOKUP(A3866&amp;B3866&amp;C3866&amp;3&amp;E3866,average_median_rates_2_aptFINAL!A:P,16,FALSE)</f>
        <v>1100</v>
      </c>
      <c r="H3866">
        <f>IF(D3866&lt;=3,VLOOKUP(A3866&amp;D3866,[1]ratio_condo_family!$A:$F,6,FALSE),0)</f>
        <v>0</v>
      </c>
      <c r="I3866">
        <f>VLOOKUP(A3866&amp;3,[1]ratio_condo_family!$A:$F,6,FALSE)</f>
        <v>1.2478882413474455</v>
      </c>
      <c r="J3866">
        <f>VLOOKUP(A3866,[1]ratio_family_bedrooms!$A:$K,9,FALSE)</f>
        <v>1.0588235294117647</v>
      </c>
      <c r="K3866">
        <f>VLOOKUP(A3866,[1]ratio_family_bedrooms!$A:$K,10,FALSE)</f>
        <v>1.2222222222222223</v>
      </c>
      <c r="L3866">
        <f>VLOOKUP(A3866,[1]ratio_family_bedrooms!$A:$K,11,FALSE)</f>
        <v>1.4999999999999998</v>
      </c>
      <c r="M3866">
        <f t="shared" si="60"/>
        <v>2664.6084212301334</v>
      </c>
    </row>
    <row r="3867" spans="1:13" x14ac:dyDescent="0.2">
      <c r="A3867">
        <v>2010</v>
      </c>
      <c r="B3867">
        <v>10</v>
      </c>
      <c r="C3867" t="s">
        <v>61</v>
      </c>
      <c r="D3867">
        <v>6</v>
      </c>
      <c r="E3867" t="s">
        <v>42</v>
      </c>
      <c r="F3867" t="e">
        <f>VLOOKUP(A3867&amp;B3867&amp;C3867&amp;D3867&amp;E3867,average_median_rates_2_aptFINAL!A:P,16,FALSE)</f>
        <v>#N/A</v>
      </c>
      <c r="G3867">
        <f>VLOOKUP(A3867&amp;B3867&amp;C3867&amp;3&amp;E3867,average_median_rates_2_aptFINAL!A:P,16,FALSE)</f>
        <v>1050</v>
      </c>
      <c r="H3867">
        <f>IF(D3867&lt;=3,VLOOKUP(A3867&amp;D3867,[1]ratio_condo_family!$A:$F,6,FALSE),0)</f>
        <v>0</v>
      </c>
      <c r="I3867">
        <f>VLOOKUP(A3867&amp;3,[1]ratio_condo_family!$A:$F,6,FALSE)</f>
        <v>1.2478882413474455</v>
      </c>
      <c r="J3867">
        <f>VLOOKUP(A3867,[1]ratio_family_bedrooms!$A:$K,9,FALSE)</f>
        <v>1.0588235294117647</v>
      </c>
      <c r="K3867">
        <f>VLOOKUP(A3867,[1]ratio_family_bedrooms!$A:$K,10,FALSE)</f>
        <v>1.2222222222222223</v>
      </c>
      <c r="L3867">
        <f>VLOOKUP(A3867,[1]ratio_family_bedrooms!$A:$K,11,FALSE)</f>
        <v>1.4999999999999998</v>
      </c>
      <c r="M3867">
        <f t="shared" si="60"/>
        <v>2543.4898566287638</v>
      </c>
    </row>
    <row r="3868" spans="1:13" x14ac:dyDescent="0.2">
      <c r="A3868">
        <v>2010</v>
      </c>
      <c r="B3868">
        <v>10</v>
      </c>
      <c r="C3868" t="s">
        <v>61</v>
      </c>
      <c r="D3868">
        <v>6</v>
      </c>
      <c r="E3868" t="s">
        <v>43</v>
      </c>
      <c r="F3868" t="e">
        <f>VLOOKUP(A3868&amp;B3868&amp;C3868&amp;D3868&amp;E3868,average_median_rates_2_aptFINAL!A:P,16,FALSE)</f>
        <v>#N/A</v>
      </c>
      <c r="G3868">
        <f>VLOOKUP(A3868&amp;B3868&amp;C3868&amp;3&amp;E3868,average_median_rates_2_aptFINAL!A:P,16,FALSE)</f>
        <v>1182</v>
      </c>
      <c r="H3868">
        <f>IF(D3868&lt;=3,VLOOKUP(A3868&amp;D3868,[1]ratio_condo_family!$A:$F,6,FALSE),0)</f>
        <v>0</v>
      </c>
      <c r="I3868">
        <f>VLOOKUP(A3868&amp;3,[1]ratio_condo_family!$A:$F,6,FALSE)</f>
        <v>1.2478882413474455</v>
      </c>
      <c r="J3868">
        <f>VLOOKUP(A3868,[1]ratio_family_bedrooms!$A:$K,9,FALSE)</f>
        <v>1.0588235294117647</v>
      </c>
      <c r="K3868">
        <f>VLOOKUP(A3868,[1]ratio_family_bedrooms!$A:$K,10,FALSE)</f>
        <v>1.2222222222222223</v>
      </c>
      <c r="L3868">
        <f>VLOOKUP(A3868,[1]ratio_family_bedrooms!$A:$K,11,FALSE)</f>
        <v>1.4999999999999998</v>
      </c>
      <c r="M3868">
        <f t="shared" si="60"/>
        <v>2863.2428671763801</v>
      </c>
    </row>
    <row r="3869" spans="1:13" x14ac:dyDescent="0.2">
      <c r="A3869">
        <v>2010</v>
      </c>
      <c r="B3869">
        <v>10</v>
      </c>
      <c r="C3869" t="s">
        <v>61</v>
      </c>
      <c r="D3869">
        <v>6</v>
      </c>
      <c r="E3869" t="s">
        <v>60</v>
      </c>
      <c r="F3869" t="e">
        <f>VLOOKUP(A3869&amp;B3869&amp;C3869&amp;D3869&amp;E3869,average_median_rates_2_aptFINAL!A:P,16,FALSE)</f>
        <v>#N/A</v>
      </c>
      <c r="G3869">
        <f>VLOOKUP(A3869&amp;B3869&amp;C3869&amp;3&amp;E3869,average_median_rates_2_aptFINAL!A:P,16,FALSE)</f>
        <v>1600</v>
      </c>
      <c r="H3869">
        <f>IF(D3869&lt;=3,VLOOKUP(A3869&amp;D3869,[1]ratio_condo_family!$A:$F,6,FALSE),0)</f>
        <v>0</v>
      </c>
      <c r="I3869">
        <f>VLOOKUP(A3869&amp;3,[1]ratio_condo_family!$A:$F,6,FALSE)</f>
        <v>1.2478882413474455</v>
      </c>
      <c r="J3869">
        <f>VLOOKUP(A3869,[1]ratio_family_bedrooms!$A:$K,9,FALSE)</f>
        <v>1.0588235294117647</v>
      </c>
      <c r="K3869">
        <f>VLOOKUP(A3869,[1]ratio_family_bedrooms!$A:$K,10,FALSE)</f>
        <v>1.2222222222222223</v>
      </c>
      <c r="L3869">
        <f>VLOOKUP(A3869,[1]ratio_family_bedrooms!$A:$K,11,FALSE)</f>
        <v>1.4999999999999998</v>
      </c>
      <c r="M3869">
        <f t="shared" si="60"/>
        <v>3875.7940672438308</v>
      </c>
    </row>
    <row r="3870" spans="1:13" x14ac:dyDescent="0.2">
      <c r="A3870">
        <v>2009</v>
      </c>
      <c r="B3870">
        <v>10</v>
      </c>
      <c r="C3870" t="s">
        <v>59</v>
      </c>
      <c r="D3870">
        <v>4</v>
      </c>
      <c r="E3870" t="s">
        <v>16</v>
      </c>
      <c r="F3870" t="e">
        <f>VLOOKUP(A3870&amp;B3870&amp;C3870&amp;D3870&amp;E3870,average_median_rates_2_aptFINAL!A:P,16,FALSE)</f>
        <v>#N/A</v>
      </c>
      <c r="G3870">
        <f>VLOOKUP(A3870&amp;B3870&amp;C3870&amp;3&amp;E3870,average_median_rates_2_aptFINAL!A:P,16,FALSE)</f>
        <v>2230.2961847389552</v>
      </c>
      <c r="H3870">
        <f>IF(D3870&lt;=3,VLOOKUP(A3870&amp;D3870,[1]ratio_condo_family!$A:$F,6,FALSE),0)</f>
        <v>0</v>
      </c>
      <c r="I3870">
        <f>VLOOKUP(A3870&amp;3,[1]ratio_condo_family!$A:$F,6,FALSE)</f>
        <v>1.1956021123503855</v>
      </c>
      <c r="J3870">
        <f>VLOOKUP(A3870,[1]ratio_family_bedrooms!$A:$K,9,FALSE)</f>
        <v>1.0588235294117647</v>
      </c>
      <c r="K3870">
        <f>VLOOKUP(A3870,[1]ratio_family_bedrooms!$A:$K,10,FALSE)</f>
        <v>1.2222222222222221</v>
      </c>
      <c r="L3870">
        <f>VLOOKUP(A3870,[1]ratio_family_bedrooms!$A:$K,11,FALSE)</f>
        <v>1.5</v>
      </c>
      <c r="M3870">
        <f t="shared" si="60"/>
        <v>2823.4025255021297</v>
      </c>
    </row>
    <row r="3871" spans="1:13" x14ac:dyDescent="0.2">
      <c r="A3871">
        <v>2009</v>
      </c>
      <c r="B3871">
        <v>10</v>
      </c>
      <c r="C3871" t="s">
        <v>59</v>
      </c>
      <c r="D3871">
        <v>4</v>
      </c>
      <c r="E3871" t="s">
        <v>17</v>
      </c>
      <c r="F3871" t="e">
        <f>VLOOKUP(A3871&amp;B3871&amp;C3871&amp;D3871&amp;E3871,average_median_rates_2_aptFINAL!A:P,16,FALSE)</f>
        <v>#N/A</v>
      </c>
      <c r="G3871">
        <f>VLOOKUP(A3871&amp;B3871&amp;C3871&amp;3&amp;E3871,average_median_rates_2_aptFINAL!A:P,16,FALSE)</f>
        <v>2375.5629251010801</v>
      </c>
      <c r="H3871">
        <f>IF(D3871&lt;=3,VLOOKUP(A3871&amp;D3871,[1]ratio_condo_family!$A:$F,6,FALSE),0)</f>
        <v>0</v>
      </c>
      <c r="I3871">
        <f>VLOOKUP(A3871&amp;3,[1]ratio_condo_family!$A:$F,6,FALSE)</f>
        <v>1.1956021123503855</v>
      </c>
      <c r="J3871">
        <f>VLOOKUP(A3871,[1]ratio_family_bedrooms!$A:$K,9,FALSE)</f>
        <v>1.0588235294117647</v>
      </c>
      <c r="K3871">
        <f>VLOOKUP(A3871,[1]ratio_family_bedrooms!$A:$K,10,FALSE)</f>
        <v>1.2222222222222221</v>
      </c>
      <c r="L3871">
        <f>VLOOKUP(A3871,[1]ratio_family_bedrooms!$A:$K,11,FALSE)</f>
        <v>1.5</v>
      </c>
      <c r="M3871">
        <f t="shared" si="60"/>
        <v>3007.300289582236</v>
      </c>
    </row>
    <row r="3872" spans="1:13" x14ac:dyDescent="0.2">
      <c r="A3872">
        <v>2009</v>
      </c>
      <c r="B3872">
        <v>10</v>
      </c>
      <c r="C3872" t="s">
        <v>59</v>
      </c>
      <c r="D3872">
        <v>4</v>
      </c>
      <c r="E3872" t="s">
        <v>19</v>
      </c>
      <c r="F3872" t="e">
        <f>VLOOKUP(A3872&amp;B3872&amp;C3872&amp;D3872&amp;E3872,average_median_rates_2_aptFINAL!A:P,16,FALSE)</f>
        <v>#N/A</v>
      </c>
      <c r="G3872">
        <f>VLOOKUP(A3872&amp;B3872&amp;C3872&amp;3&amp;E3872,average_median_rates_2_aptFINAL!A:P,16,FALSE)</f>
        <v>1770.3456857734011</v>
      </c>
      <c r="H3872">
        <f>IF(D3872&lt;=3,VLOOKUP(A3872&amp;D3872,[1]ratio_condo_family!$A:$F,6,FALSE),0)</f>
        <v>0</v>
      </c>
      <c r="I3872">
        <f>VLOOKUP(A3872&amp;3,[1]ratio_condo_family!$A:$F,6,FALSE)</f>
        <v>1.1956021123503855</v>
      </c>
      <c r="J3872">
        <f>VLOOKUP(A3872,[1]ratio_family_bedrooms!$A:$K,9,FALSE)</f>
        <v>1.0588235294117647</v>
      </c>
      <c r="K3872">
        <f>VLOOKUP(A3872,[1]ratio_family_bedrooms!$A:$K,10,FALSE)</f>
        <v>1.2222222222222221</v>
      </c>
      <c r="L3872">
        <f>VLOOKUP(A3872,[1]ratio_family_bedrooms!$A:$K,11,FALSE)</f>
        <v>1.5</v>
      </c>
      <c r="M3872">
        <f t="shared" si="60"/>
        <v>2241.136632177604</v>
      </c>
    </row>
    <row r="3873" spans="1:13" x14ac:dyDescent="0.2">
      <c r="A3873">
        <v>2009</v>
      </c>
      <c r="B3873">
        <v>10</v>
      </c>
      <c r="C3873" t="s">
        <v>59</v>
      </c>
      <c r="D3873">
        <v>4</v>
      </c>
      <c r="E3873" t="s">
        <v>20</v>
      </c>
      <c r="F3873" t="e">
        <f>VLOOKUP(A3873&amp;B3873&amp;C3873&amp;D3873&amp;E3873,average_median_rates_2_aptFINAL!A:P,16,FALSE)</f>
        <v>#N/A</v>
      </c>
      <c r="G3873">
        <f>VLOOKUP(A3873&amp;B3873&amp;C3873&amp;3&amp;E3873,average_median_rates_2_aptFINAL!A:P,16,FALSE)</f>
        <v>2085.9767859316007</v>
      </c>
      <c r="H3873">
        <f>IF(D3873&lt;=3,VLOOKUP(A3873&amp;D3873,[1]ratio_condo_family!$A:$F,6,FALSE),0)</f>
        <v>0</v>
      </c>
      <c r="I3873">
        <f>VLOOKUP(A3873&amp;3,[1]ratio_condo_family!$A:$F,6,FALSE)</f>
        <v>1.1956021123503855</v>
      </c>
      <c r="J3873">
        <f>VLOOKUP(A3873,[1]ratio_family_bedrooms!$A:$K,9,FALSE)</f>
        <v>1.0588235294117647</v>
      </c>
      <c r="K3873">
        <f>VLOOKUP(A3873,[1]ratio_family_bedrooms!$A:$K,10,FALSE)</f>
        <v>1.2222222222222221</v>
      </c>
      <c r="L3873">
        <f>VLOOKUP(A3873,[1]ratio_family_bedrooms!$A:$K,11,FALSE)</f>
        <v>1.5</v>
      </c>
      <c r="M3873">
        <f t="shared" si="60"/>
        <v>2640.7040310780244</v>
      </c>
    </row>
    <row r="3874" spans="1:13" x14ac:dyDescent="0.2">
      <c r="A3874">
        <v>2009</v>
      </c>
      <c r="B3874">
        <v>10</v>
      </c>
      <c r="C3874" t="s">
        <v>59</v>
      </c>
      <c r="D3874">
        <v>4</v>
      </c>
      <c r="E3874" t="s">
        <v>21</v>
      </c>
      <c r="F3874" t="e">
        <f>VLOOKUP(A3874&amp;B3874&amp;C3874&amp;D3874&amp;E3874,average_median_rates_2_aptFINAL!A:P,16,FALSE)</f>
        <v>#N/A</v>
      </c>
      <c r="G3874">
        <f>VLOOKUP(A3874&amp;B3874&amp;C3874&amp;3&amp;E3874,average_median_rates_2_aptFINAL!A:P,16,FALSE)</f>
        <v>2188.7471705001817</v>
      </c>
      <c r="H3874">
        <f>IF(D3874&lt;=3,VLOOKUP(A3874&amp;D3874,[1]ratio_condo_family!$A:$F,6,FALSE),0)</f>
        <v>0</v>
      </c>
      <c r="I3874">
        <f>VLOOKUP(A3874&amp;3,[1]ratio_condo_family!$A:$F,6,FALSE)</f>
        <v>1.1956021123503855</v>
      </c>
      <c r="J3874">
        <f>VLOOKUP(A3874,[1]ratio_family_bedrooms!$A:$K,9,FALSE)</f>
        <v>1.0588235294117647</v>
      </c>
      <c r="K3874">
        <f>VLOOKUP(A3874,[1]ratio_family_bedrooms!$A:$K,10,FALSE)</f>
        <v>1.2222222222222221</v>
      </c>
      <c r="L3874">
        <f>VLOOKUP(A3874,[1]ratio_family_bedrooms!$A:$K,11,FALSE)</f>
        <v>1.5</v>
      </c>
      <c r="M3874">
        <f t="shared" si="60"/>
        <v>2770.8043134186491</v>
      </c>
    </row>
    <row r="3875" spans="1:13" x14ac:dyDescent="0.2">
      <c r="A3875">
        <v>2009</v>
      </c>
      <c r="B3875">
        <v>10</v>
      </c>
      <c r="C3875" t="s">
        <v>59</v>
      </c>
      <c r="D3875">
        <v>4</v>
      </c>
      <c r="E3875" t="s">
        <v>23</v>
      </c>
      <c r="F3875" t="e">
        <f>VLOOKUP(A3875&amp;B3875&amp;C3875&amp;D3875&amp;E3875,average_median_rates_2_aptFINAL!A:P,16,FALSE)</f>
        <v>#N/A</v>
      </c>
      <c r="G3875">
        <f>VLOOKUP(A3875&amp;B3875&amp;C3875&amp;3&amp;E3875,average_median_rates_2_aptFINAL!A:P,16,FALSE)</f>
        <v>1090.6720214190091</v>
      </c>
      <c r="H3875">
        <f>IF(D3875&lt;=3,VLOOKUP(A3875&amp;D3875,[1]ratio_condo_family!$A:$F,6,FALSE),0)</f>
        <v>0</v>
      </c>
      <c r="I3875">
        <f>VLOOKUP(A3875&amp;3,[1]ratio_condo_family!$A:$F,6,FALSE)</f>
        <v>1.1956021123503855</v>
      </c>
      <c r="J3875">
        <f>VLOOKUP(A3875,[1]ratio_family_bedrooms!$A:$K,9,FALSE)</f>
        <v>1.0588235294117647</v>
      </c>
      <c r="K3875">
        <f>VLOOKUP(A3875,[1]ratio_family_bedrooms!$A:$K,10,FALSE)</f>
        <v>1.2222222222222221</v>
      </c>
      <c r="L3875">
        <f>VLOOKUP(A3875,[1]ratio_family_bedrooms!$A:$K,11,FALSE)</f>
        <v>1.5</v>
      </c>
      <c r="M3875">
        <f t="shared" si="60"/>
        <v>1380.7162299070928</v>
      </c>
    </row>
    <row r="3876" spans="1:13" x14ac:dyDescent="0.2">
      <c r="A3876">
        <v>2009</v>
      </c>
      <c r="B3876">
        <v>10</v>
      </c>
      <c r="C3876" t="s">
        <v>59</v>
      </c>
      <c r="D3876">
        <v>4</v>
      </c>
      <c r="E3876" t="s">
        <v>24</v>
      </c>
      <c r="F3876" t="e">
        <f>VLOOKUP(A3876&amp;B3876&amp;C3876&amp;D3876&amp;E3876,average_median_rates_2_aptFINAL!A:P,16,FALSE)</f>
        <v>#N/A</v>
      </c>
      <c r="G3876">
        <f>VLOOKUP(A3876&amp;B3876&amp;C3876&amp;3&amp;E3876,average_median_rates_2_aptFINAL!A:P,16,FALSE)</f>
        <v>1269.4492363392962</v>
      </c>
      <c r="H3876">
        <f>IF(D3876&lt;=3,VLOOKUP(A3876&amp;D3876,[1]ratio_condo_family!$A:$F,6,FALSE),0)</f>
        <v>0</v>
      </c>
      <c r="I3876">
        <f>VLOOKUP(A3876&amp;3,[1]ratio_condo_family!$A:$F,6,FALSE)</f>
        <v>1.1956021123503855</v>
      </c>
      <c r="J3876">
        <f>VLOOKUP(A3876,[1]ratio_family_bedrooms!$A:$K,9,FALSE)</f>
        <v>1.0588235294117647</v>
      </c>
      <c r="K3876">
        <f>VLOOKUP(A3876,[1]ratio_family_bedrooms!$A:$K,10,FALSE)</f>
        <v>1.2222222222222221</v>
      </c>
      <c r="L3876">
        <f>VLOOKUP(A3876,[1]ratio_family_bedrooms!$A:$K,11,FALSE)</f>
        <v>1.5</v>
      </c>
      <c r="M3876">
        <f t="shared" si="60"/>
        <v>1607.035964282308</v>
      </c>
    </row>
    <row r="3877" spans="1:13" x14ac:dyDescent="0.2">
      <c r="A3877">
        <v>2009</v>
      </c>
      <c r="B3877">
        <v>10</v>
      </c>
      <c r="C3877" t="s">
        <v>59</v>
      </c>
      <c r="D3877">
        <v>4</v>
      </c>
      <c r="E3877" t="s">
        <v>25</v>
      </c>
      <c r="F3877" t="e">
        <f>VLOOKUP(A3877&amp;B3877&amp;C3877&amp;D3877&amp;E3877,average_median_rates_2_aptFINAL!A:P,16,FALSE)</f>
        <v>#N/A</v>
      </c>
      <c r="G3877">
        <f>VLOOKUP(A3877&amp;B3877&amp;C3877&amp;3&amp;E3877,average_median_rates_2_aptFINAL!A:P,16,FALSE)</f>
        <v>1126.1903979554577</v>
      </c>
      <c r="H3877">
        <f>IF(D3877&lt;=3,VLOOKUP(A3877&amp;D3877,[1]ratio_condo_family!$A:$F,6,FALSE),0)</f>
        <v>0</v>
      </c>
      <c r="I3877">
        <f>VLOOKUP(A3877&amp;3,[1]ratio_condo_family!$A:$F,6,FALSE)</f>
        <v>1.1956021123503855</v>
      </c>
      <c r="J3877">
        <f>VLOOKUP(A3877,[1]ratio_family_bedrooms!$A:$K,9,FALSE)</f>
        <v>1.0588235294117647</v>
      </c>
      <c r="K3877">
        <f>VLOOKUP(A3877,[1]ratio_family_bedrooms!$A:$K,10,FALSE)</f>
        <v>1.2222222222222221</v>
      </c>
      <c r="L3877">
        <f>VLOOKUP(A3877,[1]ratio_family_bedrooms!$A:$K,11,FALSE)</f>
        <v>1.5</v>
      </c>
      <c r="M3877">
        <f t="shared" si="60"/>
        <v>1425.6800668633409</v>
      </c>
    </row>
    <row r="3878" spans="1:13" x14ac:dyDescent="0.2">
      <c r="A3878">
        <v>2009</v>
      </c>
      <c r="B3878">
        <v>10</v>
      </c>
      <c r="C3878" t="s">
        <v>59</v>
      </c>
      <c r="D3878">
        <v>4</v>
      </c>
      <c r="E3878" t="s">
        <v>26</v>
      </c>
      <c r="F3878" t="e">
        <f>VLOOKUP(A3878&amp;B3878&amp;C3878&amp;D3878&amp;E3878,average_median_rates_2_aptFINAL!A:P,16,FALSE)</f>
        <v>#N/A</v>
      </c>
      <c r="G3878">
        <f>VLOOKUP(A3878&amp;B3878&amp;C3878&amp;3&amp;E3878,average_median_rates_2_aptFINAL!A:P,16,FALSE)</f>
        <v>1098.7405987586712</v>
      </c>
      <c r="H3878">
        <f>IF(D3878&lt;=3,VLOOKUP(A3878&amp;D3878,[1]ratio_condo_family!$A:$F,6,FALSE),0)</f>
        <v>0</v>
      </c>
      <c r="I3878">
        <f>VLOOKUP(A3878&amp;3,[1]ratio_condo_family!$A:$F,6,FALSE)</f>
        <v>1.1956021123503855</v>
      </c>
      <c r="J3878">
        <f>VLOOKUP(A3878,[1]ratio_family_bedrooms!$A:$K,9,FALSE)</f>
        <v>1.0588235294117647</v>
      </c>
      <c r="K3878">
        <f>VLOOKUP(A3878,[1]ratio_family_bedrooms!$A:$K,10,FALSE)</f>
        <v>1.2222222222222221</v>
      </c>
      <c r="L3878">
        <f>VLOOKUP(A3878,[1]ratio_family_bedrooms!$A:$K,11,FALSE)</f>
        <v>1.5</v>
      </c>
      <c r="M3878">
        <f t="shared" si="60"/>
        <v>1390.9304973187004</v>
      </c>
    </row>
    <row r="3879" spans="1:13" x14ac:dyDescent="0.2">
      <c r="A3879">
        <v>2009</v>
      </c>
      <c r="B3879">
        <v>10</v>
      </c>
      <c r="C3879" t="s">
        <v>59</v>
      </c>
      <c r="D3879">
        <v>4</v>
      </c>
      <c r="E3879" t="s">
        <v>27</v>
      </c>
      <c r="F3879" t="e">
        <f>VLOOKUP(A3879&amp;B3879&amp;C3879&amp;D3879&amp;E3879,average_median_rates_2_aptFINAL!A:P,16,FALSE)</f>
        <v>#N/A</v>
      </c>
      <c r="G3879">
        <f>VLOOKUP(A3879&amp;B3879&amp;C3879&amp;3&amp;E3879,average_median_rates_2_aptFINAL!A:P,16,FALSE)</f>
        <v>2034.8619325787947</v>
      </c>
      <c r="H3879">
        <f>IF(D3879&lt;=3,VLOOKUP(A3879&amp;D3879,[1]ratio_condo_family!$A:$F,6,FALSE),0)</f>
        <v>0</v>
      </c>
      <c r="I3879">
        <f>VLOOKUP(A3879&amp;3,[1]ratio_condo_family!$A:$F,6,FALSE)</f>
        <v>1.1956021123503855</v>
      </c>
      <c r="J3879">
        <f>VLOOKUP(A3879,[1]ratio_family_bedrooms!$A:$K,9,FALSE)</f>
        <v>1.0588235294117647</v>
      </c>
      <c r="K3879">
        <f>VLOOKUP(A3879,[1]ratio_family_bedrooms!$A:$K,10,FALSE)</f>
        <v>1.2222222222222221</v>
      </c>
      <c r="L3879">
        <f>VLOOKUP(A3879,[1]ratio_family_bedrooms!$A:$K,11,FALSE)</f>
        <v>1.5</v>
      </c>
      <c r="M3879">
        <f t="shared" si="60"/>
        <v>2575.9961205168647</v>
      </c>
    </row>
    <row r="3880" spans="1:13" x14ac:dyDescent="0.2">
      <c r="A3880">
        <v>2009</v>
      </c>
      <c r="B3880">
        <v>10</v>
      </c>
      <c r="C3880" t="s">
        <v>59</v>
      </c>
      <c r="D3880">
        <v>4</v>
      </c>
      <c r="E3880" t="s">
        <v>28</v>
      </c>
      <c r="F3880" t="e">
        <f>VLOOKUP(A3880&amp;B3880&amp;C3880&amp;D3880&amp;E3880,average_median_rates_2_aptFINAL!A:P,16,FALSE)</f>
        <v>#N/A</v>
      </c>
      <c r="G3880">
        <f>VLOOKUP(A3880&amp;B3880&amp;C3880&amp;3&amp;E3880,average_median_rates_2_aptFINAL!A:P,16,FALSE)</f>
        <v>1371.9076913715478</v>
      </c>
      <c r="H3880">
        <f>IF(D3880&lt;=3,VLOOKUP(A3880&amp;D3880,[1]ratio_condo_family!$A:$F,6,FALSE),0)</f>
        <v>0</v>
      </c>
      <c r="I3880">
        <f>VLOOKUP(A3880&amp;3,[1]ratio_condo_family!$A:$F,6,FALSE)</f>
        <v>1.1956021123503855</v>
      </c>
      <c r="J3880">
        <f>VLOOKUP(A3880,[1]ratio_family_bedrooms!$A:$K,9,FALSE)</f>
        <v>1.0588235294117647</v>
      </c>
      <c r="K3880">
        <f>VLOOKUP(A3880,[1]ratio_family_bedrooms!$A:$K,10,FALSE)</f>
        <v>1.2222222222222221</v>
      </c>
      <c r="L3880">
        <f>VLOOKUP(A3880,[1]ratio_family_bedrooms!$A:$K,11,FALSE)</f>
        <v>1.5</v>
      </c>
      <c r="M3880">
        <f t="shared" si="60"/>
        <v>1736.7413651508318</v>
      </c>
    </row>
    <row r="3881" spans="1:13" x14ac:dyDescent="0.2">
      <c r="A3881">
        <v>2009</v>
      </c>
      <c r="B3881">
        <v>10</v>
      </c>
      <c r="C3881" t="s">
        <v>59</v>
      </c>
      <c r="D3881">
        <v>4</v>
      </c>
      <c r="E3881" t="s">
        <v>29</v>
      </c>
      <c r="F3881" t="e">
        <f>VLOOKUP(A3881&amp;B3881&amp;C3881&amp;D3881&amp;E3881,average_median_rates_2_aptFINAL!A:P,16,FALSE)</f>
        <v>#N/A</v>
      </c>
      <c r="G3881">
        <f>VLOOKUP(A3881&amp;B3881&amp;C3881&amp;3&amp;E3881,average_median_rates_2_aptFINAL!A:P,16,FALSE)</f>
        <v>1010.4021540708285</v>
      </c>
      <c r="H3881">
        <f>IF(D3881&lt;=3,VLOOKUP(A3881&amp;D3881,[1]ratio_condo_family!$A:$F,6,FALSE),0)</f>
        <v>0</v>
      </c>
      <c r="I3881">
        <f>VLOOKUP(A3881&amp;3,[1]ratio_condo_family!$A:$F,6,FALSE)</f>
        <v>1.1956021123503855</v>
      </c>
      <c r="J3881">
        <f>VLOOKUP(A3881,[1]ratio_family_bedrooms!$A:$K,9,FALSE)</f>
        <v>1.0588235294117647</v>
      </c>
      <c r="K3881">
        <f>VLOOKUP(A3881,[1]ratio_family_bedrooms!$A:$K,10,FALSE)</f>
        <v>1.2222222222222221</v>
      </c>
      <c r="L3881">
        <f>VLOOKUP(A3881,[1]ratio_family_bedrooms!$A:$K,11,FALSE)</f>
        <v>1.5</v>
      </c>
      <c r="M3881">
        <f t="shared" si="60"/>
        <v>1279.1000644204894</v>
      </c>
    </row>
    <row r="3882" spans="1:13" x14ac:dyDescent="0.2">
      <c r="A3882">
        <v>2009</v>
      </c>
      <c r="B3882">
        <v>10</v>
      </c>
      <c r="C3882" t="s">
        <v>59</v>
      </c>
      <c r="D3882">
        <v>4</v>
      </c>
      <c r="E3882" t="s">
        <v>31</v>
      </c>
      <c r="F3882" t="e">
        <f>VLOOKUP(A3882&amp;B3882&amp;C3882&amp;D3882&amp;E3882,average_median_rates_2_aptFINAL!A:P,16,FALSE)</f>
        <v>#N/A</v>
      </c>
      <c r="G3882">
        <f>VLOOKUP(A3882&amp;B3882&amp;C3882&amp;3&amp;E3882,average_median_rates_2_aptFINAL!A:P,16,FALSE)</f>
        <v>1289.3919313618107</v>
      </c>
      <c r="H3882">
        <f>IF(D3882&lt;=3,VLOOKUP(A3882&amp;D3882,[1]ratio_condo_family!$A:$F,6,FALSE),0)</f>
        <v>0</v>
      </c>
      <c r="I3882">
        <f>VLOOKUP(A3882&amp;3,[1]ratio_condo_family!$A:$F,6,FALSE)</f>
        <v>1.1956021123503855</v>
      </c>
      <c r="J3882">
        <f>VLOOKUP(A3882,[1]ratio_family_bedrooms!$A:$K,9,FALSE)</f>
        <v>1.0588235294117647</v>
      </c>
      <c r="K3882">
        <f>VLOOKUP(A3882,[1]ratio_family_bedrooms!$A:$K,10,FALSE)</f>
        <v>1.2222222222222221</v>
      </c>
      <c r="L3882">
        <f>VLOOKUP(A3882,[1]ratio_family_bedrooms!$A:$K,11,FALSE)</f>
        <v>1.5</v>
      </c>
      <c r="M3882">
        <f t="shared" si="60"/>
        <v>1632.2820530651197</v>
      </c>
    </row>
    <row r="3883" spans="1:13" x14ac:dyDescent="0.2">
      <c r="A3883">
        <v>2009</v>
      </c>
      <c r="B3883">
        <v>10</v>
      </c>
      <c r="C3883" t="s">
        <v>59</v>
      </c>
      <c r="D3883">
        <v>4</v>
      </c>
      <c r="E3883" t="s">
        <v>32</v>
      </c>
      <c r="F3883" t="e">
        <f>VLOOKUP(A3883&amp;B3883&amp;C3883&amp;D3883&amp;E3883,average_median_rates_2_aptFINAL!A:P,16,FALSE)</f>
        <v>#N/A</v>
      </c>
      <c r="G3883">
        <f>VLOOKUP(A3883&amp;B3883&amp;C3883&amp;3&amp;E3883,average_median_rates_2_aptFINAL!A:P,16,FALSE)</f>
        <v>1254.0399172447371</v>
      </c>
      <c r="H3883">
        <f>IF(D3883&lt;=3,VLOOKUP(A3883&amp;D3883,[1]ratio_condo_family!$A:$F,6,FALSE),0)</f>
        <v>0</v>
      </c>
      <c r="I3883">
        <f>VLOOKUP(A3883&amp;3,[1]ratio_condo_family!$A:$F,6,FALSE)</f>
        <v>1.1956021123503855</v>
      </c>
      <c r="J3883">
        <f>VLOOKUP(A3883,[1]ratio_family_bedrooms!$A:$K,9,FALSE)</f>
        <v>1.0588235294117647</v>
      </c>
      <c r="K3883">
        <f>VLOOKUP(A3883,[1]ratio_family_bedrooms!$A:$K,10,FALSE)</f>
        <v>1.2222222222222221</v>
      </c>
      <c r="L3883">
        <f>VLOOKUP(A3883,[1]ratio_family_bedrooms!$A:$K,11,FALSE)</f>
        <v>1.5</v>
      </c>
      <c r="M3883">
        <f t="shared" si="60"/>
        <v>1587.5288195606581</v>
      </c>
    </row>
    <row r="3884" spans="1:13" x14ac:dyDescent="0.2">
      <c r="A3884">
        <v>2009</v>
      </c>
      <c r="B3884">
        <v>10</v>
      </c>
      <c r="C3884" t="s">
        <v>59</v>
      </c>
      <c r="D3884">
        <v>4</v>
      </c>
      <c r="E3884" t="s">
        <v>33</v>
      </c>
      <c r="F3884" t="e">
        <f>VLOOKUP(A3884&amp;B3884&amp;C3884&amp;D3884&amp;E3884,average_median_rates_2_aptFINAL!A:P,16,FALSE)</f>
        <v>#N/A</v>
      </c>
      <c r="G3884">
        <f>VLOOKUP(A3884&amp;B3884&amp;C3884&amp;3&amp;E3884,average_median_rates_2_aptFINAL!A:P,16,FALSE)</f>
        <v>1820.0048679566764</v>
      </c>
      <c r="H3884">
        <f>IF(D3884&lt;=3,VLOOKUP(A3884&amp;D3884,[1]ratio_condo_family!$A:$F,6,FALSE),0)</f>
        <v>0</v>
      </c>
      <c r="I3884">
        <f>VLOOKUP(A3884&amp;3,[1]ratio_condo_family!$A:$F,6,FALSE)</f>
        <v>1.1956021123503855</v>
      </c>
      <c r="J3884">
        <f>VLOOKUP(A3884,[1]ratio_family_bedrooms!$A:$K,9,FALSE)</f>
        <v>1.0588235294117647</v>
      </c>
      <c r="K3884">
        <f>VLOOKUP(A3884,[1]ratio_family_bedrooms!$A:$K,10,FALSE)</f>
        <v>1.2222222222222221</v>
      </c>
      <c r="L3884">
        <f>VLOOKUP(A3884,[1]ratio_family_bedrooms!$A:$K,11,FALSE)</f>
        <v>1.5</v>
      </c>
      <c r="M3884">
        <f t="shared" si="60"/>
        <v>2304.0017625356331</v>
      </c>
    </row>
    <row r="3885" spans="1:13" x14ac:dyDescent="0.2">
      <c r="A3885">
        <v>2009</v>
      </c>
      <c r="B3885">
        <v>10</v>
      </c>
      <c r="C3885" t="s">
        <v>59</v>
      </c>
      <c r="D3885">
        <v>4</v>
      </c>
      <c r="E3885" t="s">
        <v>34</v>
      </c>
      <c r="F3885" t="e">
        <f>VLOOKUP(A3885&amp;B3885&amp;C3885&amp;D3885&amp;E3885,average_median_rates_2_aptFINAL!A:P,16,FALSE)</f>
        <v>#N/A</v>
      </c>
      <c r="G3885">
        <f>VLOOKUP(A3885&amp;B3885&amp;C3885&amp;3&amp;E3885,average_median_rates_2_aptFINAL!A:P,16,FALSE)</f>
        <v>1308.3572471705002</v>
      </c>
      <c r="H3885">
        <f>IF(D3885&lt;=3,VLOOKUP(A3885&amp;D3885,[1]ratio_condo_family!$A:$F,6,FALSE),0)</f>
        <v>0</v>
      </c>
      <c r="I3885">
        <f>VLOOKUP(A3885&amp;3,[1]ratio_condo_family!$A:$F,6,FALSE)</f>
        <v>1.1956021123503855</v>
      </c>
      <c r="J3885">
        <f>VLOOKUP(A3885,[1]ratio_family_bedrooms!$A:$K,9,FALSE)</f>
        <v>1.0588235294117647</v>
      </c>
      <c r="K3885">
        <f>VLOOKUP(A3885,[1]ratio_family_bedrooms!$A:$K,10,FALSE)</f>
        <v>1.2222222222222221</v>
      </c>
      <c r="L3885">
        <f>VLOOKUP(A3885,[1]ratio_family_bedrooms!$A:$K,11,FALSE)</f>
        <v>1.5</v>
      </c>
      <c r="M3885">
        <f t="shared" si="60"/>
        <v>1656.2908465686905</v>
      </c>
    </row>
    <row r="3886" spans="1:13" x14ac:dyDescent="0.2">
      <c r="A3886">
        <v>2009</v>
      </c>
      <c r="B3886">
        <v>10</v>
      </c>
      <c r="C3886" t="s">
        <v>59</v>
      </c>
      <c r="D3886">
        <v>4</v>
      </c>
      <c r="E3886" t="s">
        <v>35</v>
      </c>
      <c r="F3886" t="e">
        <f>VLOOKUP(A3886&amp;B3886&amp;C3886&amp;D3886&amp;E3886,average_median_rates_2_aptFINAL!A:P,16,FALSE)</f>
        <v>#N/A</v>
      </c>
      <c r="G3886">
        <f>VLOOKUP(A3886&amp;B3886&amp;C3886&amp;3&amp;E3886,average_median_rates_2_aptFINAL!A:P,16,FALSE)</f>
        <v>2736.9945235487357</v>
      </c>
      <c r="H3886">
        <f>IF(D3886&lt;=3,VLOOKUP(A3886&amp;D3886,[1]ratio_condo_family!$A:$F,6,FALSE),0)</f>
        <v>0</v>
      </c>
      <c r="I3886">
        <f>VLOOKUP(A3886&amp;3,[1]ratio_condo_family!$A:$F,6,FALSE)</f>
        <v>1.1956021123503855</v>
      </c>
      <c r="J3886">
        <f>VLOOKUP(A3886,[1]ratio_family_bedrooms!$A:$K,9,FALSE)</f>
        <v>1.0588235294117647</v>
      </c>
      <c r="K3886">
        <f>VLOOKUP(A3886,[1]ratio_family_bedrooms!$A:$K,10,FALSE)</f>
        <v>1.2222222222222221</v>
      </c>
      <c r="L3886">
        <f>VLOOKUP(A3886,[1]ratio_family_bedrooms!$A:$K,11,FALSE)</f>
        <v>1.5</v>
      </c>
      <c r="M3886">
        <f t="shared" si="60"/>
        <v>3464.847988778441</v>
      </c>
    </row>
    <row r="3887" spans="1:13" x14ac:dyDescent="0.2">
      <c r="A3887">
        <v>2009</v>
      </c>
      <c r="B3887">
        <v>10</v>
      </c>
      <c r="C3887" t="s">
        <v>59</v>
      </c>
      <c r="D3887">
        <v>4</v>
      </c>
      <c r="E3887" t="s">
        <v>36</v>
      </c>
      <c r="F3887" t="e">
        <f>VLOOKUP(A3887&amp;B3887&amp;C3887&amp;D3887&amp;E3887,average_median_rates_2_aptFINAL!A:P,16,FALSE)</f>
        <v>#N/A</v>
      </c>
      <c r="G3887">
        <f>VLOOKUP(A3887&amp;B3887&amp;C3887&amp;3&amp;E3887,average_median_rates_2_aptFINAL!A:P,16,FALSE)</f>
        <v>1262.6075818425215</v>
      </c>
      <c r="H3887">
        <f>IF(D3887&lt;=3,VLOOKUP(A3887&amp;D3887,[1]ratio_condo_family!$A:$F,6,FALSE),0)</f>
        <v>0</v>
      </c>
      <c r="I3887">
        <f>VLOOKUP(A3887&amp;3,[1]ratio_condo_family!$A:$F,6,FALSE)</f>
        <v>1.1956021123503855</v>
      </c>
      <c r="J3887">
        <f>VLOOKUP(A3887,[1]ratio_family_bedrooms!$A:$K,9,FALSE)</f>
        <v>1.0588235294117647</v>
      </c>
      <c r="K3887">
        <f>VLOOKUP(A3887,[1]ratio_family_bedrooms!$A:$K,10,FALSE)</f>
        <v>1.2222222222222221</v>
      </c>
      <c r="L3887">
        <f>VLOOKUP(A3887,[1]ratio_family_bedrooms!$A:$K,11,FALSE)</f>
        <v>1.5</v>
      </c>
      <c r="M3887">
        <f t="shared" si="60"/>
        <v>1598.3748973276211</v>
      </c>
    </row>
    <row r="3888" spans="1:13" x14ac:dyDescent="0.2">
      <c r="A3888">
        <v>2009</v>
      </c>
      <c r="B3888">
        <v>10</v>
      </c>
      <c r="C3888" t="s">
        <v>59</v>
      </c>
      <c r="D3888">
        <v>4</v>
      </c>
      <c r="E3888" t="s">
        <v>37</v>
      </c>
      <c r="F3888" t="e">
        <f>VLOOKUP(A3888&amp;B3888&amp;C3888&amp;D3888&amp;E3888,average_median_rates_2_aptFINAL!A:P,16,FALSE)</f>
        <v>#N/A</v>
      </c>
      <c r="G3888">
        <f>VLOOKUP(A3888&amp;B3888&amp;C3888&amp;3&amp;E3888,average_median_rates_2_aptFINAL!A:P,16,FALSE)</f>
        <v>933.05551209165696</v>
      </c>
      <c r="H3888">
        <f>IF(D3888&lt;=3,VLOOKUP(A3888&amp;D3888,[1]ratio_condo_family!$A:$F,6,FALSE),0)</f>
        <v>0</v>
      </c>
      <c r="I3888">
        <f>VLOOKUP(A3888&amp;3,[1]ratio_condo_family!$A:$F,6,FALSE)</f>
        <v>1.1956021123503855</v>
      </c>
      <c r="J3888">
        <f>VLOOKUP(A3888,[1]ratio_family_bedrooms!$A:$K,9,FALSE)</f>
        <v>1.0588235294117647</v>
      </c>
      <c r="K3888">
        <f>VLOOKUP(A3888,[1]ratio_family_bedrooms!$A:$K,10,FALSE)</f>
        <v>1.2222222222222221</v>
      </c>
      <c r="L3888">
        <f>VLOOKUP(A3888,[1]ratio_family_bedrooms!$A:$K,11,FALSE)</f>
        <v>1.5</v>
      </c>
      <c r="M3888">
        <f t="shared" si="60"/>
        <v>1181.1845024438355</v>
      </c>
    </row>
    <row r="3889" spans="1:13" x14ac:dyDescent="0.2">
      <c r="A3889">
        <v>2009</v>
      </c>
      <c r="B3889">
        <v>10</v>
      </c>
      <c r="C3889" t="s">
        <v>59</v>
      </c>
      <c r="D3889">
        <v>4</v>
      </c>
      <c r="E3889" t="s">
        <v>38</v>
      </c>
      <c r="F3889" t="e">
        <f>VLOOKUP(A3889&amp;B3889&amp;C3889&amp;D3889&amp;E3889,average_median_rates_2_aptFINAL!A:P,16,FALSE)</f>
        <v>#N/A</v>
      </c>
      <c r="G3889">
        <f>VLOOKUP(A3889&amp;B3889&amp;C3889&amp;3&amp;E3889,average_median_rates_2_aptFINAL!A:P,16,FALSE)</f>
        <v>939.86448825605464</v>
      </c>
      <c r="H3889">
        <f>IF(D3889&lt;=3,VLOOKUP(A3889&amp;D3889,[1]ratio_condo_family!$A:$F,6,FALSE),0)</f>
        <v>0</v>
      </c>
      <c r="I3889">
        <f>VLOOKUP(A3889&amp;3,[1]ratio_condo_family!$A:$F,6,FALSE)</f>
        <v>1.1956021123503855</v>
      </c>
      <c r="J3889">
        <f>VLOOKUP(A3889,[1]ratio_family_bedrooms!$A:$K,9,FALSE)</f>
        <v>1.0588235294117647</v>
      </c>
      <c r="K3889">
        <f>VLOOKUP(A3889,[1]ratio_family_bedrooms!$A:$K,10,FALSE)</f>
        <v>1.2222222222222221</v>
      </c>
      <c r="L3889">
        <f>VLOOKUP(A3889,[1]ratio_family_bedrooms!$A:$K,11,FALSE)</f>
        <v>1.5</v>
      </c>
      <c r="M3889">
        <f t="shared" si="60"/>
        <v>1189.8042008633504</v>
      </c>
    </row>
    <row r="3890" spans="1:13" x14ac:dyDescent="0.2">
      <c r="A3890">
        <v>2009</v>
      </c>
      <c r="B3890">
        <v>10</v>
      </c>
      <c r="C3890" t="s">
        <v>59</v>
      </c>
      <c r="D3890">
        <v>4</v>
      </c>
      <c r="E3890" t="s">
        <v>39</v>
      </c>
      <c r="F3890" t="e">
        <f>VLOOKUP(A3890&amp;B3890&amp;C3890&amp;D3890&amp;E3890,average_median_rates_2_aptFINAL!A:P,16,FALSE)</f>
        <v>#N/A</v>
      </c>
      <c r="G3890">
        <f>VLOOKUP(A3890&amp;B3890&amp;C3890&amp;3&amp;E3890,average_median_rates_2_aptFINAL!A:P,16,FALSE)</f>
        <v>1196.4785201411705</v>
      </c>
      <c r="H3890">
        <f>IF(D3890&lt;=3,VLOOKUP(A3890&amp;D3890,[1]ratio_condo_family!$A:$F,6,FALSE),0)</f>
        <v>0</v>
      </c>
      <c r="I3890">
        <f>VLOOKUP(A3890&amp;3,[1]ratio_condo_family!$A:$F,6,FALSE)</f>
        <v>1.1956021123503855</v>
      </c>
      <c r="J3890">
        <f>VLOOKUP(A3890,[1]ratio_family_bedrooms!$A:$K,9,FALSE)</f>
        <v>1.0588235294117647</v>
      </c>
      <c r="K3890">
        <f>VLOOKUP(A3890,[1]ratio_family_bedrooms!$A:$K,10,FALSE)</f>
        <v>1.2222222222222221</v>
      </c>
      <c r="L3890">
        <f>VLOOKUP(A3890,[1]ratio_family_bedrooms!$A:$K,11,FALSE)</f>
        <v>1.5</v>
      </c>
      <c r="M3890">
        <f t="shared" si="60"/>
        <v>1514.6600252428025</v>
      </c>
    </row>
    <row r="3891" spans="1:13" x14ac:dyDescent="0.2">
      <c r="A3891">
        <v>2009</v>
      </c>
      <c r="B3891">
        <v>10</v>
      </c>
      <c r="C3891" t="s">
        <v>59</v>
      </c>
      <c r="D3891">
        <v>4</v>
      </c>
      <c r="E3891" t="s">
        <v>40</v>
      </c>
      <c r="F3891" t="e">
        <f>VLOOKUP(A3891&amp;B3891&amp;C3891&amp;D3891&amp;E3891,average_median_rates_2_aptFINAL!A:P,16,FALSE)</f>
        <v>#N/A</v>
      </c>
      <c r="G3891">
        <f>VLOOKUP(A3891&amp;B3891&amp;C3891&amp;3&amp;E3891,average_median_rates_2_aptFINAL!A:P,16,FALSE)</f>
        <v>1102.0678471461608</v>
      </c>
      <c r="H3891">
        <f>IF(D3891&lt;=3,VLOOKUP(A3891&amp;D3891,[1]ratio_condo_family!$A:$F,6,FALSE),0)</f>
        <v>0</v>
      </c>
      <c r="I3891">
        <f>VLOOKUP(A3891&amp;3,[1]ratio_condo_family!$A:$F,6,FALSE)</f>
        <v>1.1956021123503855</v>
      </c>
      <c r="J3891">
        <f>VLOOKUP(A3891,[1]ratio_family_bedrooms!$A:$K,9,FALSE)</f>
        <v>1.0588235294117647</v>
      </c>
      <c r="K3891">
        <f>VLOOKUP(A3891,[1]ratio_family_bedrooms!$A:$K,10,FALSE)</f>
        <v>1.2222222222222221</v>
      </c>
      <c r="L3891">
        <f>VLOOKUP(A3891,[1]ratio_family_bedrooms!$A:$K,11,FALSE)</f>
        <v>1.5</v>
      </c>
      <c r="M3891">
        <f t="shared" si="60"/>
        <v>1395.1425663544148</v>
      </c>
    </row>
    <row r="3892" spans="1:13" x14ac:dyDescent="0.2">
      <c r="A3892">
        <v>2009</v>
      </c>
      <c r="B3892">
        <v>10</v>
      </c>
      <c r="C3892" t="s">
        <v>59</v>
      </c>
      <c r="D3892">
        <v>4</v>
      </c>
      <c r="E3892" t="s">
        <v>41</v>
      </c>
      <c r="F3892" t="e">
        <f>VLOOKUP(A3892&amp;B3892&amp;C3892&amp;D3892&amp;E3892,average_median_rates_2_aptFINAL!A:P,16,FALSE)</f>
        <v>#N/A</v>
      </c>
      <c r="G3892">
        <f>VLOOKUP(A3892&amp;B3892&amp;C3892&amp;3&amp;E3892,average_median_rates_2_aptFINAL!A:P,16,FALSE)</f>
        <v>1037.6855908482414</v>
      </c>
      <c r="H3892">
        <f>IF(D3892&lt;=3,VLOOKUP(A3892&amp;D3892,[1]ratio_condo_family!$A:$F,6,FALSE),0)</f>
        <v>0</v>
      </c>
      <c r="I3892">
        <f>VLOOKUP(A3892&amp;3,[1]ratio_condo_family!$A:$F,6,FALSE)</f>
        <v>1.1956021123503855</v>
      </c>
      <c r="J3892">
        <f>VLOOKUP(A3892,[1]ratio_family_bedrooms!$A:$K,9,FALSE)</f>
        <v>1.0588235294117647</v>
      </c>
      <c r="K3892">
        <f>VLOOKUP(A3892,[1]ratio_family_bedrooms!$A:$K,10,FALSE)</f>
        <v>1.2222222222222221</v>
      </c>
      <c r="L3892">
        <f>VLOOKUP(A3892,[1]ratio_family_bedrooms!$A:$K,11,FALSE)</f>
        <v>1.5</v>
      </c>
      <c r="M3892">
        <f t="shared" si="60"/>
        <v>1313.6390305133457</v>
      </c>
    </row>
    <row r="3893" spans="1:13" x14ac:dyDescent="0.2">
      <c r="A3893">
        <v>2009</v>
      </c>
      <c r="B3893">
        <v>10</v>
      </c>
      <c r="C3893" t="s">
        <v>59</v>
      </c>
      <c r="D3893">
        <v>4</v>
      </c>
      <c r="E3893" t="s">
        <v>42</v>
      </c>
      <c r="F3893" t="e">
        <f>VLOOKUP(A3893&amp;B3893&amp;C3893&amp;D3893&amp;E3893,average_median_rates_2_aptFINAL!A:P,16,FALSE)</f>
        <v>#N/A</v>
      </c>
      <c r="G3893">
        <f>VLOOKUP(A3893&amp;B3893&amp;C3893&amp;3&amp;E3893,average_median_rates_2_aptFINAL!A:P,16,FALSE)</f>
        <v>989.60685164902009</v>
      </c>
      <c r="H3893">
        <f>IF(D3893&lt;=3,VLOOKUP(A3893&amp;D3893,[1]ratio_condo_family!$A:$F,6,FALSE),0)</f>
        <v>0</v>
      </c>
      <c r="I3893">
        <f>VLOOKUP(A3893&amp;3,[1]ratio_condo_family!$A:$F,6,FALSE)</f>
        <v>1.1956021123503855</v>
      </c>
      <c r="J3893">
        <f>VLOOKUP(A3893,[1]ratio_family_bedrooms!$A:$K,9,FALSE)</f>
        <v>1.0588235294117647</v>
      </c>
      <c r="K3893">
        <f>VLOOKUP(A3893,[1]ratio_family_bedrooms!$A:$K,10,FALSE)</f>
        <v>1.2222222222222221</v>
      </c>
      <c r="L3893">
        <f>VLOOKUP(A3893,[1]ratio_family_bedrooms!$A:$K,11,FALSE)</f>
        <v>1.5</v>
      </c>
      <c r="M3893">
        <f t="shared" si="60"/>
        <v>1252.7746329472761</v>
      </c>
    </row>
    <row r="3894" spans="1:13" x14ac:dyDescent="0.2">
      <c r="A3894">
        <v>2009</v>
      </c>
      <c r="B3894">
        <v>10</v>
      </c>
      <c r="C3894" t="s">
        <v>59</v>
      </c>
      <c r="D3894">
        <v>4</v>
      </c>
      <c r="E3894" t="s">
        <v>43</v>
      </c>
      <c r="F3894" t="e">
        <f>VLOOKUP(A3894&amp;B3894&amp;C3894&amp;D3894&amp;E3894,average_median_rates_2_aptFINAL!A:P,16,FALSE)</f>
        <v>#N/A</v>
      </c>
      <c r="G3894">
        <f>VLOOKUP(A3894&amp;B3894&amp;C3894&amp;3&amp;E3894,average_median_rates_2_aptFINAL!A:P,16,FALSE)</f>
        <v>1367</v>
      </c>
      <c r="H3894">
        <f>IF(D3894&lt;=3,VLOOKUP(A3894&amp;D3894,[1]ratio_condo_family!$A:$F,6,FALSE),0)</f>
        <v>0</v>
      </c>
      <c r="I3894">
        <f>VLOOKUP(A3894&amp;3,[1]ratio_condo_family!$A:$F,6,FALSE)</f>
        <v>1.1956021123503855</v>
      </c>
      <c r="J3894">
        <f>VLOOKUP(A3894,[1]ratio_family_bedrooms!$A:$K,9,FALSE)</f>
        <v>1.0588235294117647</v>
      </c>
      <c r="K3894">
        <f>VLOOKUP(A3894,[1]ratio_family_bedrooms!$A:$K,10,FALSE)</f>
        <v>1.2222222222222221</v>
      </c>
      <c r="L3894">
        <f>VLOOKUP(A3894,[1]ratio_family_bedrooms!$A:$K,11,FALSE)</f>
        <v>1.5</v>
      </c>
      <c r="M3894">
        <f t="shared" si="60"/>
        <v>1730.5285633231522</v>
      </c>
    </row>
    <row r="3895" spans="1:13" x14ac:dyDescent="0.2">
      <c r="A3895">
        <v>2009</v>
      </c>
      <c r="B3895">
        <v>10</v>
      </c>
      <c r="C3895" t="s">
        <v>59</v>
      </c>
      <c r="D3895">
        <v>4</v>
      </c>
      <c r="E3895" t="s">
        <v>60</v>
      </c>
      <c r="F3895" t="e">
        <f>VLOOKUP(A3895&amp;B3895&amp;C3895&amp;D3895&amp;E3895,average_median_rates_2_aptFINAL!A:P,16,FALSE)</f>
        <v>#N/A</v>
      </c>
      <c r="G3895">
        <f>VLOOKUP(A3895&amp;B3895&amp;C3895&amp;3&amp;E3895,average_median_rates_2_aptFINAL!A:P,16,FALSE)</f>
        <v>1238.5682122429109</v>
      </c>
      <c r="H3895">
        <f>IF(D3895&lt;=3,VLOOKUP(A3895&amp;D3895,[1]ratio_condo_family!$A:$F,6,FALSE),0)</f>
        <v>0</v>
      </c>
      <c r="I3895">
        <f>VLOOKUP(A3895&amp;3,[1]ratio_condo_family!$A:$F,6,FALSE)</f>
        <v>1.1956021123503855</v>
      </c>
      <c r="J3895">
        <f>VLOOKUP(A3895,[1]ratio_family_bedrooms!$A:$K,9,FALSE)</f>
        <v>1.0588235294117647</v>
      </c>
      <c r="K3895">
        <f>VLOOKUP(A3895,[1]ratio_family_bedrooms!$A:$K,10,FALSE)</f>
        <v>1.2222222222222221</v>
      </c>
      <c r="L3895">
        <f>VLOOKUP(A3895,[1]ratio_family_bedrooms!$A:$K,11,FALSE)</f>
        <v>1.5</v>
      </c>
      <c r="M3895">
        <f t="shared" si="60"/>
        <v>1567.9426985445864</v>
      </c>
    </row>
    <row r="3896" spans="1:13" x14ac:dyDescent="0.2">
      <c r="A3896">
        <v>2009</v>
      </c>
      <c r="B3896">
        <v>10</v>
      </c>
      <c r="C3896" t="s">
        <v>59</v>
      </c>
      <c r="D3896">
        <v>5</v>
      </c>
      <c r="E3896" t="s">
        <v>12</v>
      </c>
      <c r="F3896" t="e">
        <f>VLOOKUP(A3896&amp;B3896&amp;C3896&amp;D3896&amp;E3896,average_median_rates_2_aptFINAL!A:P,16,FALSE)</f>
        <v>#N/A</v>
      </c>
      <c r="G3896">
        <f>VLOOKUP(A3896&amp;B3896&amp;C3896&amp;3&amp;E3896,average_median_rates_2_aptFINAL!A:P,16,FALSE)</f>
        <v>2554.4117682852639</v>
      </c>
      <c r="H3896">
        <f>IF(D3896&lt;=3,VLOOKUP(A3896&amp;D3896,[1]ratio_condo_family!$A:$F,6,FALSE),0)</f>
        <v>0</v>
      </c>
      <c r="I3896">
        <f>VLOOKUP(A3896&amp;3,[1]ratio_condo_family!$A:$F,6,FALSE)</f>
        <v>1.1956021123503855</v>
      </c>
      <c r="J3896">
        <f>VLOOKUP(A3896,[1]ratio_family_bedrooms!$A:$K,9,FALSE)</f>
        <v>1.0588235294117647</v>
      </c>
      <c r="K3896">
        <f>VLOOKUP(A3896,[1]ratio_family_bedrooms!$A:$K,10,FALSE)</f>
        <v>1.2222222222222221</v>
      </c>
      <c r="L3896">
        <f>VLOOKUP(A3896,[1]ratio_family_bedrooms!$A:$K,11,FALSE)</f>
        <v>1.5</v>
      </c>
      <c r="M3896">
        <f t="shared" si="60"/>
        <v>3952.3130783199986</v>
      </c>
    </row>
    <row r="3897" spans="1:13" x14ac:dyDescent="0.2">
      <c r="A3897">
        <v>2009</v>
      </c>
      <c r="B3897">
        <v>10</v>
      </c>
      <c r="C3897" t="s">
        <v>59</v>
      </c>
      <c r="D3897">
        <v>5</v>
      </c>
      <c r="E3897" t="s">
        <v>16</v>
      </c>
      <c r="F3897" t="e">
        <f>VLOOKUP(A3897&amp;B3897&amp;C3897&amp;D3897&amp;E3897,average_median_rates_2_aptFINAL!A:P,16,FALSE)</f>
        <v>#N/A</v>
      </c>
      <c r="G3897">
        <f>VLOOKUP(A3897&amp;B3897&amp;C3897&amp;3&amp;E3897,average_median_rates_2_aptFINAL!A:P,16,FALSE)</f>
        <v>2230.2961847389552</v>
      </c>
      <c r="H3897">
        <f>IF(D3897&lt;=3,VLOOKUP(A3897&amp;D3897,[1]ratio_condo_family!$A:$F,6,FALSE),0)</f>
        <v>0</v>
      </c>
      <c r="I3897">
        <f>VLOOKUP(A3897&amp;3,[1]ratio_condo_family!$A:$F,6,FALSE)</f>
        <v>1.1956021123503855</v>
      </c>
      <c r="J3897">
        <f>VLOOKUP(A3897,[1]ratio_family_bedrooms!$A:$K,9,FALSE)</f>
        <v>1.0588235294117647</v>
      </c>
      <c r="K3897">
        <f>VLOOKUP(A3897,[1]ratio_family_bedrooms!$A:$K,10,FALSE)</f>
        <v>1.2222222222222221</v>
      </c>
      <c r="L3897">
        <f>VLOOKUP(A3897,[1]ratio_family_bedrooms!$A:$K,11,FALSE)</f>
        <v>1.5</v>
      </c>
      <c r="M3897">
        <f t="shared" si="60"/>
        <v>3450.8253089470472</v>
      </c>
    </row>
    <row r="3898" spans="1:13" x14ac:dyDescent="0.2">
      <c r="A3898">
        <v>2009</v>
      </c>
      <c r="B3898">
        <v>10</v>
      </c>
      <c r="C3898" t="s">
        <v>59</v>
      </c>
      <c r="D3898">
        <v>5</v>
      </c>
      <c r="E3898" t="s">
        <v>17</v>
      </c>
      <c r="F3898" t="e">
        <f>VLOOKUP(A3898&amp;B3898&amp;C3898&amp;D3898&amp;E3898,average_median_rates_2_aptFINAL!A:P,16,FALSE)</f>
        <v>#N/A</v>
      </c>
      <c r="G3898">
        <f>VLOOKUP(A3898&amp;B3898&amp;C3898&amp;3&amp;E3898,average_median_rates_2_aptFINAL!A:P,16,FALSE)</f>
        <v>2375.5629251010801</v>
      </c>
      <c r="H3898">
        <f>IF(D3898&lt;=3,VLOOKUP(A3898&amp;D3898,[1]ratio_condo_family!$A:$F,6,FALSE),0)</f>
        <v>0</v>
      </c>
      <c r="I3898">
        <f>VLOOKUP(A3898&amp;3,[1]ratio_condo_family!$A:$F,6,FALSE)</f>
        <v>1.1956021123503855</v>
      </c>
      <c r="J3898">
        <f>VLOOKUP(A3898,[1]ratio_family_bedrooms!$A:$K,9,FALSE)</f>
        <v>1.0588235294117647</v>
      </c>
      <c r="K3898">
        <f>VLOOKUP(A3898,[1]ratio_family_bedrooms!$A:$K,10,FALSE)</f>
        <v>1.2222222222222221</v>
      </c>
      <c r="L3898">
        <f>VLOOKUP(A3898,[1]ratio_family_bedrooms!$A:$K,11,FALSE)</f>
        <v>1.5</v>
      </c>
      <c r="M3898">
        <f t="shared" si="60"/>
        <v>3675.5892428227326</v>
      </c>
    </row>
    <row r="3899" spans="1:13" x14ac:dyDescent="0.2">
      <c r="A3899">
        <v>2009</v>
      </c>
      <c r="B3899">
        <v>10</v>
      </c>
      <c r="C3899" t="s">
        <v>59</v>
      </c>
      <c r="D3899">
        <v>5</v>
      </c>
      <c r="E3899" t="s">
        <v>19</v>
      </c>
      <c r="F3899" t="e">
        <f>VLOOKUP(A3899&amp;B3899&amp;C3899&amp;D3899&amp;E3899,average_median_rates_2_aptFINAL!A:P,16,FALSE)</f>
        <v>#N/A</v>
      </c>
      <c r="G3899">
        <f>VLOOKUP(A3899&amp;B3899&amp;C3899&amp;3&amp;E3899,average_median_rates_2_aptFINAL!A:P,16,FALSE)</f>
        <v>1770.3456857734011</v>
      </c>
      <c r="H3899">
        <f>IF(D3899&lt;=3,VLOOKUP(A3899&amp;D3899,[1]ratio_condo_family!$A:$F,6,FALSE),0)</f>
        <v>0</v>
      </c>
      <c r="I3899">
        <f>VLOOKUP(A3899&amp;3,[1]ratio_condo_family!$A:$F,6,FALSE)</f>
        <v>1.1956021123503855</v>
      </c>
      <c r="J3899">
        <f>VLOOKUP(A3899,[1]ratio_family_bedrooms!$A:$K,9,FALSE)</f>
        <v>1.0588235294117647</v>
      </c>
      <c r="K3899">
        <f>VLOOKUP(A3899,[1]ratio_family_bedrooms!$A:$K,10,FALSE)</f>
        <v>1.2222222222222221</v>
      </c>
      <c r="L3899">
        <f>VLOOKUP(A3899,[1]ratio_family_bedrooms!$A:$K,11,FALSE)</f>
        <v>1.5</v>
      </c>
      <c r="M3899">
        <f t="shared" si="60"/>
        <v>2739.166994883738</v>
      </c>
    </row>
    <row r="3900" spans="1:13" x14ac:dyDescent="0.2">
      <c r="A3900">
        <v>2009</v>
      </c>
      <c r="B3900">
        <v>10</v>
      </c>
      <c r="C3900" t="s">
        <v>59</v>
      </c>
      <c r="D3900">
        <v>5</v>
      </c>
      <c r="E3900" t="s">
        <v>20</v>
      </c>
      <c r="F3900" t="e">
        <f>VLOOKUP(A3900&amp;B3900&amp;C3900&amp;D3900&amp;E3900,average_median_rates_2_aptFINAL!A:P,16,FALSE)</f>
        <v>#N/A</v>
      </c>
      <c r="G3900">
        <f>VLOOKUP(A3900&amp;B3900&amp;C3900&amp;3&amp;E3900,average_median_rates_2_aptFINAL!A:P,16,FALSE)</f>
        <v>2085.9767859316007</v>
      </c>
      <c r="H3900">
        <f>IF(D3900&lt;=3,VLOOKUP(A3900&amp;D3900,[1]ratio_condo_family!$A:$F,6,FALSE),0)</f>
        <v>0</v>
      </c>
      <c r="I3900">
        <f>VLOOKUP(A3900&amp;3,[1]ratio_condo_family!$A:$F,6,FALSE)</f>
        <v>1.1956021123503855</v>
      </c>
      <c r="J3900">
        <f>VLOOKUP(A3900,[1]ratio_family_bedrooms!$A:$K,9,FALSE)</f>
        <v>1.0588235294117647</v>
      </c>
      <c r="K3900">
        <f>VLOOKUP(A3900,[1]ratio_family_bedrooms!$A:$K,10,FALSE)</f>
        <v>1.2222222222222221</v>
      </c>
      <c r="L3900">
        <f>VLOOKUP(A3900,[1]ratio_family_bedrooms!$A:$K,11,FALSE)</f>
        <v>1.5</v>
      </c>
      <c r="M3900">
        <f t="shared" si="60"/>
        <v>3227.5271490953628</v>
      </c>
    </row>
    <row r="3901" spans="1:13" x14ac:dyDescent="0.2">
      <c r="A3901">
        <v>2009</v>
      </c>
      <c r="B3901">
        <v>10</v>
      </c>
      <c r="C3901" t="s">
        <v>59</v>
      </c>
      <c r="D3901">
        <v>5</v>
      </c>
      <c r="E3901" t="s">
        <v>21</v>
      </c>
      <c r="F3901" t="e">
        <f>VLOOKUP(A3901&amp;B3901&amp;C3901&amp;D3901&amp;E3901,average_median_rates_2_aptFINAL!A:P,16,FALSE)</f>
        <v>#N/A</v>
      </c>
      <c r="G3901">
        <f>VLOOKUP(A3901&amp;B3901&amp;C3901&amp;3&amp;E3901,average_median_rates_2_aptFINAL!A:P,16,FALSE)</f>
        <v>2188.7471705001817</v>
      </c>
      <c r="H3901">
        <f>IF(D3901&lt;=3,VLOOKUP(A3901&amp;D3901,[1]ratio_condo_family!$A:$F,6,FALSE),0)</f>
        <v>0</v>
      </c>
      <c r="I3901">
        <f>VLOOKUP(A3901&amp;3,[1]ratio_condo_family!$A:$F,6,FALSE)</f>
        <v>1.1956021123503855</v>
      </c>
      <c r="J3901">
        <f>VLOOKUP(A3901,[1]ratio_family_bedrooms!$A:$K,9,FALSE)</f>
        <v>1.0588235294117647</v>
      </c>
      <c r="K3901">
        <f>VLOOKUP(A3901,[1]ratio_family_bedrooms!$A:$K,10,FALSE)</f>
        <v>1.2222222222222221</v>
      </c>
      <c r="L3901">
        <f>VLOOKUP(A3901,[1]ratio_family_bedrooms!$A:$K,11,FALSE)</f>
        <v>1.5</v>
      </c>
      <c r="M3901">
        <f t="shared" si="60"/>
        <v>3386.5386052894596</v>
      </c>
    </row>
    <row r="3902" spans="1:13" x14ac:dyDescent="0.2">
      <c r="A3902">
        <v>2009</v>
      </c>
      <c r="B3902">
        <v>10</v>
      </c>
      <c r="C3902" t="s">
        <v>59</v>
      </c>
      <c r="D3902">
        <v>5</v>
      </c>
      <c r="E3902" t="s">
        <v>23</v>
      </c>
      <c r="F3902" t="e">
        <f>VLOOKUP(A3902&amp;B3902&amp;C3902&amp;D3902&amp;E3902,average_median_rates_2_aptFINAL!A:P,16,FALSE)</f>
        <v>#N/A</v>
      </c>
      <c r="G3902">
        <f>VLOOKUP(A3902&amp;B3902&amp;C3902&amp;3&amp;E3902,average_median_rates_2_aptFINAL!A:P,16,FALSE)</f>
        <v>1090.6720214190091</v>
      </c>
      <c r="H3902">
        <f>IF(D3902&lt;=3,VLOOKUP(A3902&amp;D3902,[1]ratio_condo_family!$A:$F,6,FALSE),0)</f>
        <v>0</v>
      </c>
      <c r="I3902">
        <f>VLOOKUP(A3902&amp;3,[1]ratio_condo_family!$A:$F,6,FALSE)</f>
        <v>1.1956021123503855</v>
      </c>
      <c r="J3902">
        <f>VLOOKUP(A3902,[1]ratio_family_bedrooms!$A:$K,9,FALSE)</f>
        <v>1.0588235294117647</v>
      </c>
      <c r="K3902">
        <f>VLOOKUP(A3902,[1]ratio_family_bedrooms!$A:$K,10,FALSE)</f>
        <v>1.2222222222222221</v>
      </c>
      <c r="L3902">
        <f>VLOOKUP(A3902,[1]ratio_family_bedrooms!$A:$K,11,FALSE)</f>
        <v>1.5</v>
      </c>
      <c r="M3902">
        <f t="shared" si="60"/>
        <v>1687.5420587753356</v>
      </c>
    </row>
    <row r="3903" spans="1:13" x14ac:dyDescent="0.2">
      <c r="A3903">
        <v>2009</v>
      </c>
      <c r="B3903">
        <v>10</v>
      </c>
      <c r="C3903" t="s">
        <v>59</v>
      </c>
      <c r="D3903">
        <v>5</v>
      </c>
      <c r="E3903" t="s">
        <v>24</v>
      </c>
      <c r="F3903" t="e">
        <f>VLOOKUP(A3903&amp;B3903&amp;C3903&amp;D3903&amp;E3903,average_median_rates_2_aptFINAL!A:P,16,FALSE)</f>
        <v>#N/A</v>
      </c>
      <c r="G3903">
        <f>VLOOKUP(A3903&amp;B3903&amp;C3903&amp;3&amp;E3903,average_median_rates_2_aptFINAL!A:P,16,FALSE)</f>
        <v>1269.4492363392962</v>
      </c>
      <c r="H3903">
        <f>IF(D3903&lt;=3,VLOOKUP(A3903&amp;D3903,[1]ratio_condo_family!$A:$F,6,FALSE),0)</f>
        <v>0</v>
      </c>
      <c r="I3903">
        <f>VLOOKUP(A3903&amp;3,[1]ratio_condo_family!$A:$F,6,FALSE)</f>
        <v>1.1956021123503855</v>
      </c>
      <c r="J3903">
        <f>VLOOKUP(A3903,[1]ratio_family_bedrooms!$A:$K,9,FALSE)</f>
        <v>1.0588235294117647</v>
      </c>
      <c r="K3903">
        <f>VLOOKUP(A3903,[1]ratio_family_bedrooms!$A:$K,10,FALSE)</f>
        <v>1.2222222222222221</v>
      </c>
      <c r="L3903">
        <f>VLOOKUP(A3903,[1]ratio_family_bedrooms!$A:$K,11,FALSE)</f>
        <v>1.5</v>
      </c>
      <c r="M3903">
        <f t="shared" si="60"/>
        <v>1964.155067456154</v>
      </c>
    </row>
    <row r="3904" spans="1:13" x14ac:dyDescent="0.2">
      <c r="A3904">
        <v>2009</v>
      </c>
      <c r="B3904">
        <v>10</v>
      </c>
      <c r="C3904" t="s">
        <v>59</v>
      </c>
      <c r="D3904">
        <v>5</v>
      </c>
      <c r="E3904" t="s">
        <v>25</v>
      </c>
      <c r="F3904" t="e">
        <f>VLOOKUP(A3904&amp;B3904&amp;C3904&amp;D3904&amp;E3904,average_median_rates_2_aptFINAL!A:P,16,FALSE)</f>
        <v>#N/A</v>
      </c>
      <c r="G3904">
        <f>VLOOKUP(A3904&amp;B3904&amp;C3904&amp;3&amp;E3904,average_median_rates_2_aptFINAL!A:P,16,FALSE)</f>
        <v>1126.1903979554577</v>
      </c>
      <c r="H3904">
        <f>IF(D3904&lt;=3,VLOOKUP(A3904&amp;D3904,[1]ratio_condo_family!$A:$F,6,FALSE),0)</f>
        <v>0</v>
      </c>
      <c r="I3904">
        <f>VLOOKUP(A3904&amp;3,[1]ratio_condo_family!$A:$F,6,FALSE)</f>
        <v>1.1956021123503855</v>
      </c>
      <c r="J3904">
        <f>VLOOKUP(A3904,[1]ratio_family_bedrooms!$A:$K,9,FALSE)</f>
        <v>1.0588235294117647</v>
      </c>
      <c r="K3904">
        <f>VLOOKUP(A3904,[1]ratio_family_bedrooms!$A:$K,10,FALSE)</f>
        <v>1.2222222222222221</v>
      </c>
      <c r="L3904">
        <f>VLOOKUP(A3904,[1]ratio_family_bedrooms!$A:$K,11,FALSE)</f>
        <v>1.5</v>
      </c>
      <c r="M3904">
        <f t="shared" si="60"/>
        <v>1742.4978594996387</v>
      </c>
    </row>
    <row r="3905" spans="1:13" x14ac:dyDescent="0.2">
      <c r="A3905">
        <v>2009</v>
      </c>
      <c r="B3905">
        <v>10</v>
      </c>
      <c r="C3905" t="s">
        <v>59</v>
      </c>
      <c r="D3905">
        <v>5</v>
      </c>
      <c r="E3905" t="s">
        <v>26</v>
      </c>
      <c r="F3905" t="e">
        <f>VLOOKUP(A3905&amp;B3905&amp;C3905&amp;D3905&amp;E3905,average_median_rates_2_aptFINAL!A:P,16,FALSE)</f>
        <v>#N/A</v>
      </c>
      <c r="G3905">
        <f>VLOOKUP(A3905&amp;B3905&amp;C3905&amp;3&amp;E3905,average_median_rates_2_aptFINAL!A:P,16,FALSE)</f>
        <v>1098.7405987586712</v>
      </c>
      <c r="H3905">
        <f>IF(D3905&lt;=3,VLOOKUP(A3905&amp;D3905,[1]ratio_condo_family!$A:$F,6,FALSE),0)</f>
        <v>0</v>
      </c>
      <c r="I3905">
        <f>VLOOKUP(A3905&amp;3,[1]ratio_condo_family!$A:$F,6,FALSE)</f>
        <v>1.1956021123503855</v>
      </c>
      <c r="J3905">
        <f>VLOOKUP(A3905,[1]ratio_family_bedrooms!$A:$K,9,FALSE)</f>
        <v>1.0588235294117647</v>
      </c>
      <c r="K3905">
        <f>VLOOKUP(A3905,[1]ratio_family_bedrooms!$A:$K,10,FALSE)</f>
        <v>1.2222222222222221</v>
      </c>
      <c r="L3905">
        <f>VLOOKUP(A3905,[1]ratio_family_bedrooms!$A:$K,11,FALSE)</f>
        <v>1.5</v>
      </c>
      <c r="M3905">
        <f t="shared" si="60"/>
        <v>1700.0261633895225</v>
      </c>
    </row>
    <row r="3906" spans="1:13" x14ac:dyDescent="0.2">
      <c r="A3906">
        <v>2009</v>
      </c>
      <c r="B3906">
        <v>10</v>
      </c>
      <c r="C3906" t="s">
        <v>59</v>
      </c>
      <c r="D3906">
        <v>5</v>
      </c>
      <c r="E3906" t="s">
        <v>27</v>
      </c>
      <c r="F3906" t="e">
        <f>VLOOKUP(A3906&amp;B3906&amp;C3906&amp;D3906&amp;E3906,average_median_rates_2_aptFINAL!A:P,16,FALSE)</f>
        <v>#N/A</v>
      </c>
      <c r="G3906">
        <f>VLOOKUP(A3906&amp;B3906&amp;C3906&amp;3&amp;E3906,average_median_rates_2_aptFINAL!A:P,16,FALSE)</f>
        <v>2034.8619325787947</v>
      </c>
      <c r="H3906">
        <f>IF(D3906&lt;=3,VLOOKUP(A3906&amp;D3906,[1]ratio_condo_family!$A:$F,6,FALSE),0)</f>
        <v>0</v>
      </c>
      <c r="I3906">
        <f>VLOOKUP(A3906&amp;3,[1]ratio_condo_family!$A:$F,6,FALSE)</f>
        <v>1.1956021123503855</v>
      </c>
      <c r="J3906">
        <f>VLOOKUP(A3906,[1]ratio_family_bedrooms!$A:$K,9,FALSE)</f>
        <v>1.0588235294117647</v>
      </c>
      <c r="K3906">
        <f>VLOOKUP(A3906,[1]ratio_family_bedrooms!$A:$K,10,FALSE)</f>
        <v>1.2222222222222221</v>
      </c>
      <c r="L3906">
        <f>VLOOKUP(A3906,[1]ratio_family_bedrooms!$A:$K,11,FALSE)</f>
        <v>1.5</v>
      </c>
      <c r="M3906">
        <f t="shared" si="60"/>
        <v>3148.4397028539456</v>
      </c>
    </row>
    <row r="3907" spans="1:13" x14ac:dyDescent="0.2">
      <c r="A3907">
        <v>2009</v>
      </c>
      <c r="B3907">
        <v>10</v>
      </c>
      <c r="C3907" t="s">
        <v>59</v>
      </c>
      <c r="D3907">
        <v>5</v>
      </c>
      <c r="E3907" t="s">
        <v>28</v>
      </c>
      <c r="F3907" t="e">
        <f>VLOOKUP(A3907&amp;B3907&amp;C3907&amp;D3907&amp;E3907,average_median_rates_2_aptFINAL!A:P,16,FALSE)</f>
        <v>#N/A</v>
      </c>
      <c r="G3907">
        <f>VLOOKUP(A3907&amp;B3907&amp;C3907&amp;3&amp;E3907,average_median_rates_2_aptFINAL!A:P,16,FALSE)</f>
        <v>1371.9076913715478</v>
      </c>
      <c r="H3907">
        <f>IF(D3907&lt;=3,VLOOKUP(A3907&amp;D3907,[1]ratio_condo_family!$A:$F,6,FALSE),0)</f>
        <v>0</v>
      </c>
      <c r="I3907">
        <f>VLOOKUP(A3907&amp;3,[1]ratio_condo_family!$A:$F,6,FALSE)</f>
        <v>1.1956021123503855</v>
      </c>
      <c r="J3907">
        <f>VLOOKUP(A3907,[1]ratio_family_bedrooms!$A:$K,9,FALSE)</f>
        <v>1.0588235294117647</v>
      </c>
      <c r="K3907">
        <f>VLOOKUP(A3907,[1]ratio_family_bedrooms!$A:$K,10,FALSE)</f>
        <v>1.2222222222222221</v>
      </c>
      <c r="L3907">
        <f>VLOOKUP(A3907,[1]ratio_family_bedrooms!$A:$K,11,FALSE)</f>
        <v>1.5</v>
      </c>
      <c r="M3907">
        <f t="shared" ref="M3907:M3970" si="61">IF(D3907&lt;=3,F3907*H3907,IF(D3907=4,G3907*I3907*J3907,IF(D3907=5,G3907*I3907*J3907*K3907,IF(D3907=6,G3907*I3907*J3907*K3907*L3907,0))))</f>
        <v>2122.6838907399056</v>
      </c>
    </row>
    <row r="3908" spans="1:13" x14ac:dyDescent="0.2">
      <c r="A3908">
        <v>2009</v>
      </c>
      <c r="B3908">
        <v>10</v>
      </c>
      <c r="C3908" t="s">
        <v>59</v>
      </c>
      <c r="D3908">
        <v>5</v>
      </c>
      <c r="E3908" t="s">
        <v>29</v>
      </c>
      <c r="F3908" t="e">
        <f>VLOOKUP(A3908&amp;B3908&amp;C3908&amp;D3908&amp;E3908,average_median_rates_2_aptFINAL!A:P,16,FALSE)</f>
        <v>#N/A</v>
      </c>
      <c r="G3908">
        <f>VLOOKUP(A3908&amp;B3908&amp;C3908&amp;3&amp;E3908,average_median_rates_2_aptFINAL!A:P,16,FALSE)</f>
        <v>1010.4021540708285</v>
      </c>
      <c r="H3908">
        <f>IF(D3908&lt;=3,VLOOKUP(A3908&amp;D3908,[1]ratio_condo_family!$A:$F,6,FALSE),0)</f>
        <v>0</v>
      </c>
      <c r="I3908">
        <f>VLOOKUP(A3908&amp;3,[1]ratio_condo_family!$A:$F,6,FALSE)</f>
        <v>1.1956021123503855</v>
      </c>
      <c r="J3908">
        <f>VLOOKUP(A3908,[1]ratio_family_bedrooms!$A:$K,9,FALSE)</f>
        <v>1.0588235294117647</v>
      </c>
      <c r="K3908">
        <f>VLOOKUP(A3908,[1]ratio_family_bedrooms!$A:$K,10,FALSE)</f>
        <v>1.2222222222222221</v>
      </c>
      <c r="L3908">
        <f>VLOOKUP(A3908,[1]ratio_family_bedrooms!$A:$K,11,FALSE)</f>
        <v>1.5</v>
      </c>
      <c r="M3908">
        <f t="shared" si="61"/>
        <v>1563.3445231805979</v>
      </c>
    </row>
    <row r="3909" spans="1:13" x14ac:dyDescent="0.2">
      <c r="A3909">
        <v>2009</v>
      </c>
      <c r="B3909">
        <v>10</v>
      </c>
      <c r="C3909" t="s">
        <v>59</v>
      </c>
      <c r="D3909">
        <v>5</v>
      </c>
      <c r="E3909" t="s">
        <v>31</v>
      </c>
      <c r="F3909" t="e">
        <f>VLOOKUP(A3909&amp;B3909&amp;C3909&amp;D3909&amp;E3909,average_median_rates_2_aptFINAL!A:P,16,FALSE)</f>
        <v>#N/A</v>
      </c>
      <c r="G3909">
        <f>VLOOKUP(A3909&amp;B3909&amp;C3909&amp;3&amp;E3909,average_median_rates_2_aptFINAL!A:P,16,FALSE)</f>
        <v>1289.3919313618107</v>
      </c>
      <c r="H3909">
        <f>IF(D3909&lt;=3,VLOOKUP(A3909&amp;D3909,[1]ratio_condo_family!$A:$F,6,FALSE),0)</f>
        <v>0</v>
      </c>
      <c r="I3909">
        <f>VLOOKUP(A3909&amp;3,[1]ratio_condo_family!$A:$F,6,FALSE)</f>
        <v>1.1956021123503855</v>
      </c>
      <c r="J3909">
        <f>VLOOKUP(A3909,[1]ratio_family_bedrooms!$A:$K,9,FALSE)</f>
        <v>1.0588235294117647</v>
      </c>
      <c r="K3909">
        <f>VLOOKUP(A3909,[1]ratio_family_bedrooms!$A:$K,10,FALSE)</f>
        <v>1.2222222222222221</v>
      </c>
      <c r="L3909">
        <f>VLOOKUP(A3909,[1]ratio_family_bedrooms!$A:$K,11,FALSE)</f>
        <v>1.5</v>
      </c>
      <c r="M3909">
        <f t="shared" si="61"/>
        <v>1995.0113981907016</v>
      </c>
    </row>
    <row r="3910" spans="1:13" x14ac:dyDescent="0.2">
      <c r="A3910">
        <v>2009</v>
      </c>
      <c r="B3910">
        <v>10</v>
      </c>
      <c r="C3910" t="s">
        <v>59</v>
      </c>
      <c r="D3910">
        <v>5</v>
      </c>
      <c r="E3910" t="s">
        <v>32</v>
      </c>
      <c r="F3910" t="e">
        <f>VLOOKUP(A3910&amp;B3910&amp;C3910&amp;D3910&amp;E3910,average_median_rates_2_aptFINAL!A:P,16,FALSE)</f>
        <v>#N/A</v>
      </c>
      <c r="G3910">
        <f>VLOOKUP(A3910&amp;B3910&amp;C3910&amp;3&amp;E3910,average_median_rates_2_aptFINAL!A:P,16,FALSE)</f>
        <v>1254.0399172447371</v>
      </c>
      <c r="H3910">
        <f>IF(D3910&lt;=3,VLOOKUP(A3910&amp;D3910,[1]ratio_condo_family!$A:$F,6,FALSE),0)</f>
        <v>0</v>
      </c>
      <c r="I3910">
        <f>VLOOKUP(A3910&amp;3,[1]ratio_condo_family!$A:$F,6,FALSE)</f>
        <v>1.1956021123503855</v>
      </c>
      <c r="J3910">
        <f>VLOOKUP(A3910,[1]ratio_family_bedrooms!$A:$K,9,FALSE)</f>
        <v>1.0588235294117647</v>
      </c>
      <c r="K3910">
        <f>VLOOKUP(A3910,[1]ratio_family_bedrooms!$A:$K,10,FALSE)</f>
        <v>1.2222222222222221</v>
      </c>
      <c r="L3910">
        <f>VLOOKUP(A3910,[1]ratio_family_bedrooms!$A:$K,11,FALSE)</f>
        <v>1.5</v>
      </c>
      <c r="M3910">
        <f t="shared" si="61"/>
        <v>1940.3130016852485</v>
      </c>
    </row>
    <row r="3911" spans="1:13" x14ac:dyDescent="0.2">
      <c r="A3911">
        <v>2009</v>
      </c>
      <c r="B3911">
        <v>10</v>
      </c>
      <c r="C3911" t="s">
        <v>59</v>
      </c>
      <c r="D3911">
        <v>5</v>
      </c>
      <c r="E3911" t="s">
        <v>33</v>
      </c>
      <c r="F3911" t="e">
        <f>VLOOKUP(A3911&amp;B3911&amp;C3911&amp;D3911&amp;E3911,average_median_rates_2_aptFINAL!A:P,16,FALSE)</f>
        <v>#N/A</v>
      </c>
      <c r="G3911">
        <f>VLOOKUP(A3911&amp;B3911&amp;C3911&amp;3&amp;E3911,average_median_rates_2_aptFINAL!A:P,16,FALSE)</f>
        <v>1820.0048679566764</v>
      </c>
      <c r="H3911">
        <f>IF(D3911&lt;=3,VLOOKUP(A3911&amp;D3911,[1]ratio_condo_family!$A:$F,6,FALSE),0)</f>
        <v>0</v>
      </c>
      <c r="I3911">
        <f>VLOOKUP(A3911&amp;3,[1]ratio_condo_family!$A:$F,6,FALSE)</f>
        <v>1.1956021123503855</v>
      </c>
      <c r="J3911">
        <f>VLOOKUP(A3911,[1]ratio_family_bedrooms!$A:$K,9,FALSE)</f>
        <v>1.0588235294117647</v>
      </c>
      <c r="K3911">
        <f>VLOOKUP(A3911,[1]ratio_family_bedrooms!$A:$K,10,FALSE)</f>
        <v>1.2222222222222221</v>
      </c>
      <c r="L3911">
        <f>VLOOKUP(A3911,[1]ratio_family_bedrooms!$A:$K,11,FALSE)</f>
        <v>1.5</v>
      </c>
      <c r="M3911">
        <f t="shared" si="61"/>
        <v>2816.0021542102181</v>
      </c>
    </row>
    <row r="3912" spans="1:13" x14ac:dyDescent="0.2">
      <c r="A3912">
        <v>2009</v>
      </c>
      <c r="B3912">
        <v>10</v>
      </c>
      <c r="C3912" t="s">
        <v>59</v>
      </c>
      <c r="D3912">
        <v>5</v>
      </c>
      <c r="E3912" t="s">
        <v>34</v>
      </c>
      <c r="F3912" t="e">
        <f>VLOOKUP(A3912&amp;B3912&amp;C3912&amp;D3912&amp;E3912,average_median_rates_2_aptFINAL!A:P,16,FALSE)</f>
        <v>#N/A</v>
      </c>
      <c r="G3912">
        <f>VLOOKUP(A3912&amp;B3912&amp;C3912&amp;3&amp;E3912,average_median_rates_2_aptFINAL!A:P,16,FALSE)</f>
        <v>1308.3572471705002</v>
      </c>
      <c r="H3912">
        <f>IF(D3912&lt;=3,VLOOKUP(A3912&amp;D3912,[1]ratio_condo_family!$A:$F,6,FALSE),0)</f>
        <v>0</v>
      </c>
      <c r="I3912">
        <f>VLOOKUP(A3912&amp;3,[1]ratio_condo_family!$A:$F,6,FALSE)</f>
        <v>1.1956021123503855</v>
      </c>
      <c r="J3912">
        <f>VLOOKUP(A3912,[1]ratio_family_bedrooms!$A:$K,9,FALSE)</f>
        <v>1.0588235294117647</v>
      </c>
      <c r="K3912">
        <f>VLOOKUP(A3912,[1]ratio_family_bedrooms!$A:$K,10,FALSE)</f>
        <v>1.2222222222222221</v>
      </c>
      <c r="L3912">
        <f>VLOOKUP(A3912,[1]ratio_family_bedrooms!$A:$K,11,FALSE)</f>
        <v>1.5</v>
      </c>
      <c r="M3912">
        <f t="shared" si="61"/>
        <v>2024.3554791395104</v>
      </c>
    </row>
    <row r="3913" spans="1:13" x14ac:dyDescent="0.2">
      <c r="A3913">
        <v>2009</v>
      </c>
      <c r="B3913">
        <v>10</v>
      </c>
      <c r="C3913" t="s">
        <v>59</v>
      </c>
      <c r="D3913">
        <v>5</v>
      </c>
      <c r="E3913" t="s">
        <v>35</v>
      </c>
      <c r="F3913" t="e">
        <f>VLOOKUP(A3913&amp;B3913&amp;C3913&amp;D3913&amp;E3913,average_median_rates_2_aptFINAL!A:P,16,FALSE)</f>
        <v>#N/A</v>
      </c>
      <c r="G3913">
        <f>VLOOKUP(A3913&amp;B3913&amp;C3913&amp;3&amp;E3913,average_median_rates_2_aptFINAL!A:P,16,FALSE)</f>
        <v>2736.9945235487357</v>
      </c>
      <c r="H3913">
        <f>IF(D3913&lt;=3,VLOOKUP(A3913&amp;D3913,[1]ratio_condo_family!$A:$F,6,FALSE),0)</f>
        <v>0</v>
      </c>
      <c r="I3913">
        <f>VLOOKUP(A3913&amp;3,[1]ratio_condo_family!$A:$F,6,FALSE)</f>
        <v>1.1956021123503855</v>
      </c>
      <c r="J3913">
        <f>VLOOKUP(A3913,[1]ratio_family_bedrooms!$A:$K,9,FALSE)</f>
        <v>1.0588235294117647</v>
      </c>
      <c r="K3913">
        <f>VLOOKUP(A3913,[1]ratio_family_bedrooms!$A:$K,10,FALSE)</f>
        <v>1.2222222222222221</v>
      </c>
      <c r="L3913">
        <f>VLOOKUP(A3913,[1]ratio_family_bedrooms!$A:$K,11,FALSE)</f>
        <v>1.5</v>
      </c>
      <c r="M3913">
        <f t="shared" si="61"/>
        <v>4234.8142085069831</v>
      </c>
    </row>
    <row r="3914" spans="1:13" x14ac:dyDescent="0.2">
      <c r="A3914">
        <v>2009</v>
      </c>
      <c r="B3914">
        <v>10</v>
      </c>
      <c r="C3914" t="s">
        <v>59</v>
      </c>
      <c r="D3914">
        <v>5</v>
      </c>
      <c r="E3914" t="s">
        <v>36</v>
      </c>
      <c r="F3914" t="e">
        <f>VLOOKUP(A3914&amp;B3914&amp;C3914&amp;D3914&amp;E3914,average_median_rates_2_aptFINAL!A:P,16,FALSE)</f>
        <v>#N/A</v>
      </c>
      <c r="G3914">
        <f>VLOOKUP(A3914&amp;B3914&amp;C3914&amp;3&amp;E3914,average_median_rates_2_aptFINAL!A:P,16,FALSE)</f>
        <v>1262.6075818425215</v>
      </c>
      <c r="H3914">
        <f>IF(D3914&lt;=3,VLOOKUP(A3914&amp;D3914,[1]ratio_condo_family!$A:$F,6,FALSE),0)</f>
        <v>0</v>
      </c>
      <c r="I3914">
        <f>VLOOKUP(A3914&amp;3,[1]ratio_condo_family!$A:$F,6,FALSE)</f>
        <v>1.1956021123503855</v>
      </c>
      <c r="J3914">
        <f>VLOOKUP(A3914,[1]ratio_family_bedrooms!$A:$K,9,FALSE)</f>
        <v>1.0588235294117647</v>
      </c>
      <c r="K3914">
        <f>VLOOKUP(A3914,[1]ratio_family_bedrooms!$A:$K,10,FALSE)</f>
        <v>1.2222222222222221</v>
      </c>
      <c r="L3914">
        <f>VLOOKUP(A3914,[1]ratio_family_bedrooms!$A:$K,11,FALSE)</f>
        <v>1.5</v>
      </c>
      <c r="M3914">
        <f t="shared" si="61"/>
        <v>1953.5693189559811</v>
      </c>
    </row>
    <row r="3915" spans="1:13" x14ac:dyDescent="0.2">
      <c r="A3915">
        <v>2009</v>
      </c>
      <c r="B3915">
        <v>10</v>
      </c>
      <c r="C3915" t="s">
        <v>59</v>
      </c>
      <c r="D3915">
        <v>5</v>
      </c>
      <c r="E3915" t="s">
        <v>37</v>
      </c>
      <c r="F3915" t="e">
        <f>VLOOKUP(A3915&amp;B3915&amp;C3915&amp;D3915&amp;E3915,average_median_rates_2_aptFINAL!A:P,16,FALSE)</f>
        <v>#N/A</v>
      </c>
      <c r="G3915">
        <f>VLOOKUP(A3915&amp;B3915&amp;C3915&amp;3&amp;E3915,average_median_rates_2_aptFINAL!A:P,16,FALSE)</f>
        <v>933.05551209165696</v>
      </c>
      <c r="H3915">
        <f>IF(D3915&lt;=3,VLOOKUP(A3915&amp;D3915,[1]ratio_condo_family!$A:$F,6,FALSE),0)</f>
        <v>0</v>
      </c>
      <c r="I3915">
        <f>VLOOKUP(A3915&amp;3,[1]ratio_condo_family!$A:$F,6,FALSE)</f>
        <v>1.1956021123503855</v>
      </c>
      <c r="J3915">
        <f>VLOOKUP(A3915,[1]ratio_family_bedrooms!$A:$K,9,FALSE)</f>
        <v>1.0588235294117647</v>
      </c>
      <c r="K3915">
        <f>VLOOKUP(A3915,[1]ratio_family_bedrooms!$A:$K,10,FALSE)</f>
        <v>1.2222222222222221</v>
      </c>
      <c r="L3915">
        <f>VLOOKUP(A3915,[1]ratio_family_bedrooms!$A:$K,11,FALSE)</f>
        <v>1.5</v>
      </c>
      <c r="M3915">
        <f t="shared" si="61"/>
        <v>1443.6699474313543</v>
      </c>
    </row>
    <row r="3916" spans="1:13" x14ac:dyDescent="0.2">
      <c r="A3916">
        <v>2009</v>
      </c>
      <c r="B3916">
        <v>10</v>
      </c>
      <c r="C3916" t="s">
        <v>59</v>
      </c>
      <c r="D3916">
        <v>5</v>
      </c>
      <c r="E3916" t="s">
        <v>38</v>
      </c>
      <c r="F3916" t="e">
        <f>VLOOKUP(A3916&amp;B3916&amp;C3916&amp;D3916&amp;E3916,average_median_rates_2_aptFINAL!A:P,16,FALSE)</f>
        <v>#N/A</v>
      </c>
      <c r="G3916">
        <f>VLOOKUP(A3916&amp;B3916&amp;C3916&amp;3&amp;E3916,average_median_rates_2_aptFINAL!A:P,16,FALSE)</f>
        <v>939.86448825605464</v>
      </c>
      <c r="H3916">
        <f>IF(D3916&lt;=3,VLOOKUP(A3916&amp;D3916,[1]ratio_condo_family!$A:$F,6,FALSE),0)</f>
        <v>0</v>
      </c>
      <c r="I3916">
        <f>VLOOKUP(A3916&amp;3,[1]ratio_condo_family!$A:$F,6,FALSE)</f>
        <v>1.1956021123503855</v>
      </c>
      <c r="J3916">
        <f>VLOOKUP(A3916,[1]ratio_family_bedrooms!$A:$K,9,FALSE)</f>
        <v>1.0588235294117647</v>
      </c>
      <c r="K3916">
        <f>VLOOKUP(A3916,[1]ratio_family_bedrooms!$A:$K,10,FALSE)</f>
        <v>1.2222222222222221</v>
      </c>
      <c r="L3916">
        <f>VLOOKUP(A3916,[1]ratio_family_bedrooms!$A:$K,11,FALSE)</f>
        <v>1.5</v>
      </c>
      <c r="M3916">
        <f t="shared" si="61"/>
        <v>1454.2051343885391</v>
      </c>
    </row>
    <row r="3917" spans="1:13" x14ac:dyDescent="0.2">
      <c r="A3917">
        <v>2009</v>
      </c>
      <c r="B3917">
        <v>10</v>
      </c>
      <c r="C3917" t="s">
        <v>59</v>
      </c>
      <c r="D3917">
        <v>5</v>
      </c>
      <c r="E3917" t="s">
        <v>39</v>
      </c>
      <c r="F3917" t="e">
        <f>VLOOKUP(A3917&amp;B3917&amp;C3917&amp;D3917&amp;E3917,average_median_rates_2_aptFINAL!A:P,16,FALSE)</f>
        <v>#N/A</v>
      </c>
      <c r="G3917">
        <f>VLOOKUP(A3917&amp;B3917&amp;C3917&amp;3&amp;E3917,average_median_rates_2_aptFINAL!A:P,16,FALSE)</f>
        <v>1196.4785201411705</v>
      </c>
      <c r="H3917">
        <f>IF(D3917&lt;=3,VLOOKUP(A3917&amp;D3917,[1]ratio_condo_family!$A:$F,6,FALSE),0)</f>
        <v>0</v>
      </c>
      <c r="I3917">
        <f>VLOOKUP(A3917&amp;3,[1]ratio_condo_family!$A:$F,6,FALSE)</f>
        <v>1.1956021123503855</v>
      </c>
      <c r="J3917">
        <f>VLOOKUP(A3917,[1]ratio_family_bedrooms!$A:$K,9,FALSE)</f>
        <v>1.0588235294117647</v>
      </c>
      <c r="K3917">
        <f>VLOOKUP(A3917,[1]ratio_family_bedrooms!$A:$K,10,FALSE)</f>
        <v>1.2222222222222221</v>
      </c>
      <c r="L3917">
        <f>VLOOKUP(A3917,[1]ratio_family_bedrooms!$A:$K,11,FALSE)</f>
        <v>1.5</v>
      </c>
      <c r="M3917">
        <f t="shared" si="61"/>
        <v>1851.251141963425</v>
      </c>
    </row>
    <row r="3918" spans="1:13" x14ac:dyDescent="0.2">
      <c r="A3918">
        <v>2009</v>
      </c>
      <c r="B3918">
        <v>10</v>
      </c>
      <c r="C3918" t="s">
        <v>59</v>
      </c>
      <c r="D3918">
        <v>5</v>
      </c>
      <c r="E3918" t="s">
        <v>40</v>
      </c>
      <c r="F3918" t="e">
        <f>VLOOKUP(A3918&amp;B3918&amp;C3918&amp;D3918&amp;E3918,average_median_rates_2_aptFINAL!A:P,16,FALSE)</f>
        <v>#N/A</v>
      </c>
      <c r="G3918">
        <f>VLOOKUP(A3918&amp;B3918&amp;C3918&amp;3&amp;E3918,average_median_rates_2_aptFINAL!A:P,16,FALSE)</f>
        <v>1102.0678471461608</v>
      </c>
      <c r="H3918">
        <f>IF(D3918&lt;=3,VLOOKUP(A3918&amp;D3918,[1]ratio_condo_family!$A:$F,6,FALSE),0)</f>
        <v>0</v>
      </c>
      <c r="I3918">
        <f>VLOOKUP(A3918&amp;3,[1]ratio_condo_family!$A:$F,6,FALSE)</f>
        <v>1.1956021123503855</v>
      </c>
      <c r="J3918">
        <f>VLOOKUP(A3918,[1]ratio_family_bedrooms!$A:$K,9,FALSE)</f>
        <v>1.0588235294117647</v>
      </c>
      <c r="K3918">
        <f>VLOOKUP(A3918,[1]ratio_family_bedrooms!$A:$K,10,FALSE)</f>
        <v>1.2222222222222221</v>
      </c>
      <c r="L3918">
        <f>VLOOKUP(A3918,[1]ratio_family_bedrooms!$A:$K,11,FALSE)</f>
        <v>1.5</v>
      </c>
      <c r="M3918">
        <f t="shared" si="61"/>
        <v>1705.1742477665068</v>
      </c>
    </row>
    <row r="3919" spans="1:13" x14ac:dyDescent="0.2">
      <c r="A3919">
        <v>2009</v>
      </c>
      <c r="B3919">
        <v>10</v>
      </c>
      <c r="C3919" t="s">
        <v>59</v>
      </c>
      <c r="D3919">
        <v>5</v>
      </c>
      <c r="E3919" t="s">
        <v>41</v>
      </c>
      <c r="F3919" t="e">
        <f>VLOOKUP(A3919&amp;B3919&amp;C3919&amp;D3919&amp;E3919,average_median_rates_2_aptFINAL!A:P,16,FALSE)</f>
        <v>#N/A</v>
      </c>
      <c r="G3919">
        <f>VLOOKUP(A3919&amp;B3919&amp;C3919&amp;3&amp;E3919,average_median_rates_2_aptFINAL!A:P,16,FALSE)</f>
        <v>1037.6855908482414</v>
      </c>
      <c r="H3919">
        <f>IF(D3919&lt;=3,VLOOKUP(A3919&amp;D3919,[1]ratio_condo_family!$A:$F,6,FALSE),0)</f>
        <v>0</v>
      </c>
      <c r="I3919">
        <f>VLOOKUP(A3919&amp;3,[1]ratio_condo_family!$A:$F,6,FALSE)</f>
        <v>1.1956021123503855</v>
      </c>
      <c r="J3919">
        <f>VLOOKUP(A3919,[1]ratio_family_bedrooms!$A:$K,9,FALSE)</f>
        <v>1.0588235294117647</v>
      </c>
      <c r="K3919">
        <f>VLOOKUP(A3919,[1]ratio_family_bedrooms!$A:$K,10,FALSE)</f>
        <v>1.2222222222222221</v>
      </c>
      <c r="L3919">
        <f>VLOOKUP(A3919,[1]ratio_family_bedrooms!$A:$K,11,FALSE)</f>
        <v>1.5</v>
      </c>
      <c r="M3919">
        <f t="shared" si="61"/>
        <v>1605.5588150718668</v>
      </c>
    </row>
    <row r="3920" spans="1:13" x14ac:dyDescent="0.2">
      <c r="A3920">
        <v>2009</v>
      </c>
      <c r="B3920">
        <v>10</v>
      </c>
      <c r="C3920" t="s">
        <v>59</v>
      </c>
      <c r="D3920">
        <v>5</v>
      </c>
      <c r="E3920" t="s">
        <v>42</v>
      </c>
      <c r="F3920" t="e">
        <f>VLOOKUP(A3920&amp;B3920&amp;C3920&amp;D3920&amp;E3920,average_median_rates_2_aptFINAL!A:P,16,FALSE)</f>
        <v>#N/A</v>
      </c>
      <c r="G3920">
        <f>VLOOKUP(A3920&amp;B3920&amp;C3920&amp;3&amp;E3920,average_median_rates_2_aptFINAL!A:P,16,FALSE)</f>
        <v>989.60685164902009</v>
      </c>
      <c r="H3920">
        <f>IF(D3920&lt;=3,VLOOKUP(A3920&amp;D3920,[1]ratio_condo_family!$A:$F,6,FALSE),0)</f>
        <v>0</v>
      </c>
      <c r="I3920">
        <f>VLOOKUP(A3920&amp;3,[1]ratio_condo_family!$A:$F,6,FALSE)</f>
        <v>1.1956021123503855</v>
      </c>
      <c r="J3920">
        <f>VLOOKUP(A3920,[1]ratio_family_bedrooms!$A:$K,9,FALSE)</f>
        <v>1.0588235294117647</v>
      </c>
      <c r="K3920">
        <f>VLOOKUP(A3920,[1]ratio_family_bedrooms!$A:$K,10,FALSE)</f>
        <v>1.2222222222222221</v>
      </c>
      <c r="L3920">
        <f>VLOOKUP(A3920,[1]ratio_family_bedrooms!$A:$K,11,FALSE)</f>
        <v>1.5</v>
      </c>
      <c r="M3920">
        <f t="shared" si="61"/>
        <v>1531.1689958244485</v>
      </c>
    </row>
    <row r="3921" spans="1:13" x14ac:dyDescent="0.2">
      <c r="A3921">
        <v>2009</v>
      </c>
      <c r="B3921">
        <v>10</v>
      </c>
      <c r="C3921" t="s">
        <v>59</v>
      </c>
      <c r="D3921">
        <v>5</v>
      </c>
      <c r="E3921" t="s">
        <v>43</v>
      </c>
      <c r="F3921" t="e">
        <f>VLOOKUP(A3921&amp;B3921&amp;C3921&amp;D3921&amp;E3921,average_median_rates_2_aptFINAL!A:P,16,FALSE)</f>
        <v>#N/A</v>
      </c>
      <c r="G3921">
        <f>VLOOKUP(A3921&amp;B3921&amp;C3921&amp;3&amp;E3921,average_median_rates_2_aptFINAL!A:P,16,FALSE)</f>
        <v>1367</v>
      </c>
      <c r="H3921">
        <f>IF(D3921&lt;=3,VLOOKUP(A3921&amp;D3921,[1]ratio_condo_family!$A:$F,6,FALSE),0)</f>
        <v>0</v>
      </c>
      <c r="I3921">
        <f>VLOOKUP(A3921&amp;3,[1]ratio_condo_family!$A:$F,6,FALSE)</f>
        <v>1.1956021123503855</v>
      </c>
      <c r="J3921">
        <f>VLOOKUP(A3921,[1]ratio_family_bedrooms!$A:$K,9,FALSE)</f>
        <v>1.0588235294117647</v>
      </c>
      <c r="K3921">
        <f>VLOOKUP(A3921,[1]ratio_family_bedrooms!$A:$K,10,FALSE)</f>
        <v>1.2222222222222221</v>
      </c>
      <c r="L3921">
        <f>VLOOKUP(A3921,[1]ratio_family_bedrooms!$A:$K,11,FALSE)</f>
        <v>1.5</v>
      </c>
      <c r="M3921">
        <f t="shared" si="61"/>
        <v>2115.0904662838525</v>
      </c>
    </row>
    <row r="3922" spans="1:13" x14ac:dyDescent="0.2">
      <c r="A3922">
        <v>2009</v>
      </c>
      <c r="B3922">
        <v>10</v>
      </c>
      <c r="C3922" t="s">
        <v>59</v>
      </c>
      <c r="D3922">
        <v>5</v>
      </c>
      <c r="E3922" t="s">
        <v>60</v>
      </c>
      <c r="F3922" t="e">
        <f>VLOOKUP(A3922&amp;B3922&amp;C3922&amp;D3922&amp;E3922,average_median_rates_2_aptFINAL!A:P,16,FALSE)</f>
        <v>#N/A</v>
      </c>
      <c r="G3922">
        <f>VLOOKUP(A3922&amp;B3922&amp;C3922&amp;3&amp;E3922,average_median_rates_2_aptFINAL!A:P,16,FALSE)</f>
        <v>1238.5682122429109</v>
      </c>
      <c r="H3922">
        <f>IF(D3922&lt;=3,VLOOKUP(A3922&amp;D3922,[1]ratio_condo_family!$A:$F,6,FALSE),0)</f>
        <v>0</v>
      </c>
      <c r="I3922">
        <f>VLOOKUP(A3922&amp;3,[1]ratio_condo_family!$A:$F,6,FALSE)</f>
        <v>1.1956021123503855</v>
      </c>
      <c r="J3922">
        <f>VLOOKUP(A3922,[1]ratio_family_bedrooms!$A:$K,9,FALSE)</f>
        <v>1.0588235294117647</v>
      </c>
      <c r="K3922">
        <f>VLOOKUP(A3922,[1]ratio_family_bedrooms!$A:$K,10,FALSE)</f>
        <v>1.2222222222222221</v>
      </c>
      <c r="L3922">
        <f>VLOOKUP(A3922,[1]ratio_family_bedrooms!$A:$K,11,FALSE)</f>
        <v>1.5</v>
      </c>
      <c r="M3922">
        <f t="shared" si="61"/>
        <v>1916.3744093322721</v>
      </c>
    </row>
    <row r="3923" spans="1:13" x14ac:dyDescent="0.2">
      <c r="A3923">
        <v>2009</v>
      </c>
      <c r="B3923">
        <v>10</v>
      </c>
      <c r="C3923" t="s">
        <v>59</v>
      </c>
      <c r="D3923">
        <v>6</v>
      </c>
      <c r="E3923" t="s">
        <v>12</v>
      </c>
      <c r="F3923" t="e">
        <f>VLOOKUP(A3923&amp;B3923&amp;C3923&amp;D3923&amp;E3923,average_median_rates_2_aptFINAL!A:P,16,FALSE)</f>
        <v>#N/A</v>
      </c>
      <c r="G3923">
        <f>VLOOKUP(A3923&amp;B3923&amp;C3923&amp;3&amp;E3923,average_median_rates_2_aptFINAL!A:P,16,FALSE)</f>
        <v>2554.4117682852639</v>
      </c>
      <c r="H3923">
        <f>IF(D3923&lt;=3,VLOOKUP(A3923&amp;D3923,[1]ratio_condo_family!$A:$F,6,FALSE),0)</f>
        <v>0</v>
      </c>
      <c r="I3923">
        <f>VLOOKUP(A3923&amp;3,[1]ratio_condo_family!$A:$F,6,FALSE)</f>
        <v>1.1956021123503855</v>
      </c>
      <c r="J3923">
        <f>VLOOKUP(A3923,[1]ratio_family_bedrooms!$A:$K,9,FALSE)</f>
        <v>1.0588235294117647</v>
      </c>
      <c r="K3923">
        <f>VLOOKUP(A3923,[1]ratio_family_bedrooms!$A:$K,10,FALSE)</f>
        <v>1.2222222222222221</v>
      </c>
      <c r="L3923">
        <f>VLOOKUP(A3923,[1]ratio_family_bedrooms!$A:$K,11,FALSE)</f>
        <v>1.5</v>
      </c>
      <c r="M3923">
        <f t="shared" si="61"/>
        <v>5928.4696174799974</v>
      </c>
    </row>
    <row r="3924" spans="1:13" x14ac:dyDescent="0.2">
      <c r="A3924">
        <v>2009</v>
      </c>
      <c r="B3924">
        <v>10</v>
      </c>
      <c r="C3924" t="s">
        <v>59</v>
      </c>
      <c r="D3924">
        <v>6</v>
      </c>
      <c r="E3924" t="s">
        <v>16</v>
      </c>
      <c r="F3924" t="e">
        <f>VLOOKUP(A3924&amp;B3924&amp;C3924&amp;D3924&amp;E3924,average_median_rates_2_aptFINAL!A:P,16,FALSE)</f>
        <v>#N/A</v>
      </c>
      <c r="G3924">
        <f>VLOOKUP(A3924&amp;B3924&amp;C3924&amp;3&amp;E3924,average_median_rates_2_aptFINAL!A:P,16,FALSE)</f>
        <v>2230.2961847389552</v>
      </c>
      <c r="H3924">
        <f>IF(D3924&lt;=3,VLOOKUP(A3924&amp;D3924,[1]ratio_condo_family!$A:$F,6,FALSE),0)</f>
        <v>0</v>
      </c>
      <c r="I3924">
        <f>VLOOKUP(A3924&amp;3,[1]ratio_condo_family!$A:$F,6,FALSE)</f>
        <v>1.1956021123503855</v>
      </c>
      <c r="J3924">
        <f>VLOOKUP(A3924,[1]ratio_family_bedrooms!$A:$K,9,FALSE)</f>
        <v>1.0588235294117647</v>
      </c>
      <c r="K3924">
        <f>VLOOKUP(A3924,[1]ratio_family_bedrooms!$A:$K,10,FALSE)</f>
        <v>1.2222222222222221</v>
      </c>
      <c r="L3924">
        <f>VLOOKUP(A3924,[1]ratio_family_bedrooms!$A:$K,11,FALSE)</f>
        <v>1.5</v>
      </c>
      <c r="M3924">
        <f t="shared" si="61"/>
        <v>5176.2379634205708</v>
      </c>
    </row>
    <row r="3925" spans="1:13" x14ac:dyDescent="0.2">
      <c r="A3925">
        <v>2009</v>
      </c>
      <c r="B3925">
        <v>10</v>
      </c>
      <c r="C3925" t="s">
        <v>59</v>
      </c>
      <c r="D3925">
        <v>6</v>
      </c>
      <c r="E3925" t="s">
        <v>17</v>
      </c>
      <c r="F3925" t="e">
        <f>VLOOKUP(A3925&amp;B3925&amp;C3925&amp;D3925&amp;E3925,average_median_rates_2_aptFINAL!A:P,16,FALSE)</f>
        <v>#N/A</v>
      </c>
      <c r="G3925">
        <f>VLOOKUP(A3925&amp;B3925&amp;C3925&amp;3&amp;E3925,average_median_rates_2_aptFINAL!A:P,16,FALSE)</f>
        <v>2375.5629251010801</v>
      </c>
      <c r="H3925">
        <f>IF(D3925&lt;=3,VLOOKUP(A3925&amp;D3925,[1]ratio_condo_family!$A:$F,6,FALSE),0)</f>
        <v>0</v>
      </c>
      <c r="I3925">
        <f>VLOOKUP(A3925&amp;3,[1]ratio_condo_family!$A:$F,6,FALSE)</f>
        <v>1.1956021123503855</v>
      </c>
      <c r="J3925">
        <f>VLOOKUP(A3925,[1]ratio_family_bedrooms!$A:$K,9,FALSE)</f>
        <v>1.0588235294117647</v>
      </c>
      <c r="K3925">
        <f>VLOOKUP(A3925,[1]ratio_family_bedrooms!$A:$K,10,FALSE)</f>
        <v>1.2222222222222221</v>
      </c>
      <c r="L3925">
        <f>VLOOKUP(A3925,[1]ratio_family_bedrooms!$A:$K,11,FALSE)</f>
        <v>1.5</v>
      </c>
      <c r="M3925">
        <f t="shared" si="61"/>
        <v>5513.3838642340988</v>
      </c>
    </row>
    <row r="3926" spans="1:13" x14ac:dyDescent="0.2">
      <c r="A3926">
        <v>2009</v>
      </c>
      <c r="B3926">
        <v>10</v>
      </c>
      <c r="C3926" t="s">
        <v>59</v>
      </c>
      <c r="D3926">
        <v>6</v>
      </c>
      <c r="E3926" t="s">
        <v>19</v>
      </c>
      <c r="F3926" t="e">
        <f>VLOOKUP(A3926&amp;B3926&amp;C3926&amp;D3926&amp;E3926,average_median_rates_2_aptFINAL!A:P,16,FALSE)</f>
        <v>#N/A</v>
      </c>
      <c r="G3926">
        <f>VLOOKUP(A3926&amp;B3926&amp;C3926&amp;3&amp;E3926,average_median_rates_2_aptFINAL!A:P,16,FALSE)</f>
        <v>1770.3456857734011</v>
      </c>
      <c r="H3926">
        <f>IF(D3926&lt;=3,VLOOKUP(A3926&amp;D3926,[1]ratio_condo_family!$A:$F,6,FALSE),0)</f>
        <v>0</v>
      </c>
      <c r="I3926">
        <f>VLOOKUP(A3926&amp;3,[1]ratio_condo_family!$A:$F,6,FALSE)</f>
        <v>1.1956021123503855</v>
      </c>
      <c r="J3926">
        <f>VLOOKUP(A3926,[1]ratio_family_bedrooms!$A:$K,9,FALSE)</f>
        <v>1.0588235294117647</v>
      </c>
      <c r="K3926">
        <f>VLOOKUP(A3926,[1]ratio_family_bedrooms!$A:$K,10,FALSE)</f>
        <v>1.2222222222222221</v>
      </c>
      <c r="L3926">
        <f>VLOOKUP(A3926,[1]ratio_family_bedrooms!$A:$K,11,FALSE)</f>
        <v>1.5</v>
      </c>
      <c r="M3926">
        <f t="shared" si="61"/>
        <v>4108.7504923256074</v>
      </c>
    </row>
    <row r="3927" spans="1:13" x14ac:dyDescent="0.2">
      <c r="A3927">
        <v>2009</v>
      </c>
      <c r="B3927">
        <v>10</v>
      </c>
      <c r="C3927" t="s">
        <v>59</v>
      </c>
      <c r="D3927">
        <v>6</v>
      </c>
      <c r="E3927" t="s">
        <v>20</v>
      </c>
      <c r="F3927" t="e">
        <f>VLOOKUP(A3927&amp;B3927&amp;C3927&amp;D3927&amp;E3927,average_median_rates_2_aptFINAL!A:P,16,FALSE)</f>
        <v>#N/A</v>
      </c>
      <c r="G3927">
        <f>VLOOKUP(A3927&amp;B3927&amp;C3927&amp;3&amp;E3927,average_median_rates_2_aptFINAL!A:P,16,FALSE)</f>
        <v>2085.9767859316007</v>
      </c>
      <c r="H3927">
        <f>IF(D3927&lt;=3,VLOOKUP(A3927&amp;D3927,[1]ratio_condo_family!$A:$F,6,FALSE),0)</f>
        <v>0</v>
      </c>
      <c r="I3927">
        <f>VLOOKUP(A3927&amp;3,[1]ratio_condo_family!$A:$F,6,FALSE)</f>
        <v>1.1956021123503855</v>
      </c>
      <c r="J3927">
        <f>VLOOKUP(A3927,[1]ratio_family_bedrooms!$A:$K,9,FALSE)</f>
        <v>1.0588235294117647</v>
      </c>
      <c r="K3927">
        <f>VLOOKUP(A3927,[1]ratio_family_bedrooms!$A:$K,10,FALSE)</f>
        <v>1.2222222222222221</v>
      </c>
      <c r="L3927">
        <f>VLOOKUP(A3927,[1]ratio_family_bedrooms!$A:$K,11,FALSE)</f>
        <v>1.5</v>
      </c>
      <c r="M3927">
        <f t="shared" si="61"/>
        <v>4841.2907236430437</v>
      </c>
    </row>
    <row r="3928" spans="1:13" x14ac:dyDescent="0.2">
      <c r="A3928">
        <v>2009</v>
      </c>
      <c r="B3928">
        <v>10</v>
      </c>
      <c r="C3928" t="s">
        <v>59</v>
      </c>
      <c r="D3928">
        <v>6</v>
      </c>
      <c r="E3928" t="s">
        <v>21</v>
      </c>
      <c r="F3928" t="e">
        <f>VLOOKUP(A3928&amp;B3928&amp;C3928&amp;D3928&amp;E3928,average_median_rates_2_aptFINAL!A:P,16,FALSE)</f>
        <v>#N/A</v>
      </c>
      <c r="G3928">
        <f>VLOOKUP(A3928&amp;B3928&amp;C3928&amp;3&amp;E3928,average_median_rates_2_aptFINAL!A:P,16,FALSE)</f>
        <v>2188.7471705001817</v>
      </c>
      <c r="H3928">
        <f>IF(D3928&lt;=3,VLOOKUP(A3928&amp;D3928,[1]ratio_condo_family!$A:$F,6,FALSE),0)</f>
        <v>0</v>
      </c>
      <c r="I3928">
        <f>VLOOKUP(A3928&amp;3,[1]ratio_condo_family!$A:$F,6,FALSE)</f>
        <v>1.1956021123503855</v>
      </c>
      <c r="J3928">
        <f>VLOOKUP(A3928,[1]ratio_family_bedrooms!$A:$K,9,FALSE)</f>
        <v>1.0588235294117647</v>
      </c>
      <c r="K3928">
        <f>VLOOKUP(A3928,[1]ratio_family_bedrooms!$A:$K,10,FALSE)</f>
        <v>1.2222222222222221</v>
      </c>
      <c r="L3928">
        <f>VLOOKUP(A3928,[1]ratio_family_bedrooms!$A:$K,11,FALSE)</f>
        <v>1.5</v>
      </c>
      <c r="M3928">
        <f t="shared" si="61"/>
        <v>5079.8079079341896</v>
      </c>
    </row>
    <row r="3929" spans="1:13" x14ac:dyDescent="0.2">
      <c r="A3929">
        <v>2009</v>
      </c>
      <c r="B3929">
        <v>10</v>
      </c>
      <c r="C3929" t="s">
        <v>59</v>
      </c>
      <c r="D3929">
        <v>6</v>
      </c>
      <c r="E3929" t="s">
        <v>23</v>
      </c>
      <c r="F3929" t="e">
        <f>VLOOKUP(A3929&amp;B3929&amp;C3929&amp;D3929&amp;E3929,average_median_rates_2_aptFINAL!A:P,16,FALSE)</f>
        <v>#N/A</v>
      </c>
      <c r="G3929">
        <f>VLOOKUP(A3929&amp;B3929&amp;C3929&amp;3&amp;E3929,average_median_rates_2_aptFINAL!A:P,16,FALSE)</f>
        <v>1090.6720214190091</v>
      </c>
      <c r="H3929">
        <f>IF(D3929&lt;=3,VLOOKUP(A3929&amp;D3929,[1]ratio_condo_family!$A:$F,6,FALSE),0)</f>
        <v>0</v>
      </c>
      <c r="I3929">
        <f>VLOOKUP(A3929&amp;3,[1]ratio_condo_family!$A:$F,6,FALSE)</f>
        <v>1.1956021123503855</v>
      </c>
      <c r="J3929">
        <f>VLOOKUP(A3929,[1]ratio_family_bedrooms!$A:$K,9,FALSE)</f>
        <v>1.0588235294117647</v>
      </c>
      <c r="K3929">
        <f>VLOOKUP(A3929,[1]ratio_family_bedrooms!$A:$K,10,FALSE)</f>
        <v>1.2222222222222221</v>
      </c>
      <c r="L3929">
        <f>VLOOKUP(A3929,[1]ratio_family_bedrooms!$A:$K,11,FALSE)</f>
        <v>1.5</v>
      </c>
      <c r="M3929">
        <f t="shared" si="61"/>
        <v>2531.3130881630032</v>
      </c>
    </row>
    <row r="3930" spans="1:13" x14ac:dyDescent="0.2">
      <c r="A3930">
        <v>2009</v>
      </c>
      <c r="B3930">
        <v>10</v>
      </c>
      <c r="C3930" t="s">
        <v>59</v>
      </c>
      <c r="D3930">
        <v>6</v>
      </c>
      <c r="E3930" t="s">
        <v>24</v>
      </c>
      <c r="F3930" t="e">
        <f>VLOOKUP(A3930&amp;B3930&amp;C3930&amp;D3930&amp;E3930,average_median_rates_2_aptFINAL!A:P,16,FALSE)</f>
        <v>#N/A</v>
      </c>
      <c r="G3930">
        <f>VLOOKUP(A3930&amp;B3930&amp;C3930&amp;3&amp;E3930,average_median_rates_2_aptFINAL!A:P,16,FALSE)</f>
        <v>1269.4492363392962</v>
      </c>
      <c r="H3930">
        <f>IF(D3930&lt;=3,VLOOKUP(A3930&amp;D3930,[1]ratio_condo_family!$A:$F,6,FALSE),0)</f>
        <v>0</v>
      </c>
      <c r="I3930">
        <f>VLOOKUP(A3930&amp;3,[1]ratio_condo_family!$A:$F,6,FALSE)</f>
        <v>1.1956021123503855</v>
      </c>
      <c r="J3930">
        <f>VLOOKUP(A3930,[1]ratio_family_bedrooms!$A:$K,9,FALSE)</f>
        <v>1.0588235294117647</v>
      </c>
      <c r="K3930">
        <f>VLOOKUP(A3930,[1]ratio_family_bedrooms!$A:$K,10,FALSE)</f>
        <v>1.2222222222222221</v>
      </c>
      <c r="L3930">
        <f>VLOOKUP(A3930,[1]ratio_family_bedrooms!$A:$K,11,FALSE)</f>
        <v>1.5</v>
      </c>
      <c r="M3930">
        <f t="shared" si="61"/>
        <v>2946.232601184231</v>
      </c>
    </row>
    <row r="3931" spans="1:13" x14ac:dyDescent="0.2">
      <c r="A3931">
        <v>2009</v>
      </c>
      <c r="B3931">
        <v>10</v>
      </c>
      <c r="C3931" t="s">
        <v>59</v>
      </c>
      <c r="D3931">
        <v>6</v>
      </c>
      <c r="E3931" t="s">
        <v>25</v>
      </c>
      <c r="F3931" t="e">
        <f>VLOOKUP(A3931&amp;B3931&amp;C3931&amp;D3931&amp;E3931,average_median_rates_2_aptFINAL!A:P,16,FALSE)</f>
        <v>#N/A</v>
      </c>
      <c r="G3931">
        <f>VLOOKUP(A3931&amp;B3931&amp;C3931&amp;3&amp;E3931,average_median_rates_2_aptFINAL!A:P,16,FALSE)</f>
        <v>1126.1903979554577</v>
      </c>
      <c r="H3931">
        <f>IF(D3931&lt;=3,VLOOKUP(A3931&amp;D3931,[1]ratio_condo_family!$A:$F,6,FALSE),0)</f>
        <v>0</v>
      </c>
      <c r="I3931">
        <f>VLOOKUP(A3931&amp;3,[1]ratio_condo_family!$A:$F,6,FALSE)</f>
        <v>1.1956021123503855</v>
      </c>
      <c r="J3931">
        <f>VLOOKUP(A3931,[1]ratio_family_bedrooms!$A:$K,9,FALSE)</f>
        <v>1.0588235294117647</v>
      </c>
      <c r="K3931">
        <f>VLOOKUP(A3931,[1]ratio_family_bedrooms!$A:$K,10,FALSE)</f>
        <v>1.2222222222222221</v>
      </c>
      <c r="L3931">
        <f>VLOOKUP(A3931,[1]ratio_family_bedrooms!$A:$K,11,FALSE)</f>
        <v>1.5</v>
      </c>
      <c r="M3931">
        <f t="shared" si="61"/>
        <v>2613.7467892494578</v>
      </c>
    </row>
    <row r="3932" spans="1:13" x14ac:dyDescent="0.2">
      <c r="A3932">
        <v>2009</v>
      </c>
      <c r="B3932">
        <v>10</v>
      </c>
      <c r="C3932" t="s">
        <v>59</v>
      </c>
      <c r="D3932">
        <v>6</v>
      </c>
      <c r="E3932" t="s">
        <v>26</v>
      </c>
      <c r="F3932" t="e">
        <f>VLOOKUP(A3932&amp;B3932&amp;C3932&amp;D3932&amp;E3932,average_median_rates_2_aptFINAL!A:P,16,FALSE)</f>
        <v>#N/A</v>
      </c>
      <c r="G3932">
        <f>VLOOKUP(A3932&amp;B3932&amp;C3932&amp;3&amp;E3932,average_median_rates_2_aptFINAL!A:P,16,FALSE)</f>
        <v>1098.7405987586712</v>
      </c>
      <c r="H3932">
        <f>IF(D3932&lt;=3,VLOOKUP(A3932&amp;D3932,[1]ratio_condo_family!$A:$F,6,FALSE),0)</f>
        <v>0</v>
      </c>
      <c r="I3932">
        <f>VLOOKUP(A3932&amp;3,[1]ratio_condo_family!$A:$F,6,FALSE)</f>
        <v>1.1956021123503855</v>
      </c>
      <c r="J3932">
        <f>VLOOKUP(A3932,[1]ratio_family_bedrooms!$A:$K,9,FALSE)</f>
        <v>1.0588235294117647</v>
      </c>
      <c r="K3932">
        <f>VLOOKUP(A3932,[1]ratio_family_bedrooms!$A:$K,10,FALSE)</f>
        <v>1.2222222222222221</v>
      </c>
      <c r="L3932">
        <f>VLOOKUP(A3932,[1]ratio_family_bedrooms!$A:$K,11,FALSE)</f>
        <v>1.5</v>
      </c>
      <c r="M3932">
        <f t="shared" si="61"/>
        <v>2550.0392450842837</v>
      </c>
    </row>
    <row r="3933" spans="1:13" x14ac:dyDescent="0.2">
      <c r="A3933">
        <v>2009</v>
      </c>
      <c r="B3933">
        <v>10</v>
      </c>
      <c r="C3933" t="s">
        <v>59</v>
      </c>
      <c r="D3933">
        <v>6</v>
      </c>
      <c r="E3933" t="s">
        <v>27</v>
      </c>
      <c r="F3933" t="e">
        <f>VLOOKUP(A3933&amp;B3933&amp;C3933&amp;D3933&amp;E3933,average_median_rates_2_aptFINAL!A:P,16,FALSE)</f>
        <v>#N/A</v>
      </c>
      <c r="G3933">
        <f>VLOOKUP(A3933&amp;B3933&amp;C3933&amp;3&amp;E3933,average_median_rates_2_aptFINAL!A:P,16,FALSE)</f>
        <v>2034.8619325787947</v>
      </c>
      <c r="H3933">
        <f>IF(D3933&lt;=3,VLOOKUP(A3933&amp;D3933,[1]ratio_condo_family!$A:$F,6,FALSE),0)</f>
        <v>0</v>
      </c>
      <c r="I3933">
        <f>VLOOKUP(A3933&amp;3,[1]ratio_condo_family!$A:$F,6,FALSE)</f>
        <v>1.1956021123503855</v>
      </c>
      <c r="J3933">
        <f>VLOOKUP(A3933,[1]ratio_family_bedrooms!$A:$K,9,FALSE)</f>
        <v>1.0588235294117647</v>
      </c>
      <c r="K3933">
        <f>VLOOKUP(A3933,[1]ratio_family_bedrooms!$A:$K,10,FALSE)</f>
        <v>1.2222222222222221</v>
      </c>
      <c r="L3933">
        <f>VLOOKUP(A3933,[1]ratio_family_bedrooms!$A:$K,11,FALSE)</f>
        <v>1.5</v>
      </c>
      <c r="M3933">
        <f t="shared" si="61"/>
        <v>4722.6595542809182</v>
      </c>
    </row>
    <row r="3934" spans="1:13" x14ac:dyDescent="0.2">
      <c r="A3934">
        <v>2009</v>
      </c>
      <c r="B3934">
        <v>10</v>
      </c>
      <c r="C3934" t="s">
        <v>59</v>
      </c>
      <c r="D3934">
        <v>6</v>
      </c>
      <c r="E3934" t="s">
        <v>28</v>
      </c>
      <c r="F3934" t="e">
        <f>VLOOKUP(A3934&amp;B3934&amp;C3934&amp;D3934&amp;E3934,average_median_rates_2_aptFINAL!A:P,16,FALSE)</f>
        <v>#N/A</v>
      </c>
      <c r="G3934">
        <f>VLOOKUP(A3934&amp;B3934&amp;C3934&amp;3&amp;E3934,average_median_rates_2_aptFINAL!A:P,16,FALSE)</f>
        <v>1371.9076913715478</v>
      </c>
      <c r="H3934">
        <f>IF(D3934&lt;=3,VLOOKUP(A3934&amp;D3934,[1]ratio_condo_family!$A:$F,6,FALSE),0)</f>
        <v>0</v>
      </c>
      <c r="I3934">
        <f>VLOOKUP(A3934&amp;3,[1]ratio_condo_family!$A:$F,6,FALSE)</f>
        <v>1.1956021123503855</v>
      </c>
      <c r="J3934">
        <f>VLOOKUP(A3934,[1]ratio_family_bedrooms!$A:$K,9,FALSE)</f>
        <v>1.0588235294117647</v>
      </c>
      <c r="K3934">
        <f>VLOOKUP(A3934,[1]ratio_family_bedrooms!$A:$K,10,FALSE)</f>
        <v>1.2222222222222221</v>
      </c>
      <c r="L3934">
        <f>VLOOKUP(A3934,[1]ratio_family_bedrooms!$A:$K,11,FALSE)</f>
        <v>1.5</v>
      </c>
      <c r="M3934">
        <f t="shared" si="61"/>
        <v>3184.0258361098586</v>
      </c>
    </row>
    <row r="3935" spans="1:13" x14ac:dyDescent="0.2">
      <c r="A3935">
        <v>2009</v>
      </c>
      <c r="B3935">
        <v>10</v>
      </c>
      <c r="C3935" t="s">
        <v>59</v>
      </c>
      <c r="D3935">
        <v>6</v>
      </c>
      <c r="E3935" t="s">
        <v>29</v>
      </c>
      <c r="F3935" t="e">
        <f>VLOOKUP(A3935&amp;B3935&amp;C3935&amp;D3935&amp;E3935,average_median_rates_2_aptFINAL!A:P,16,FALSE)</f>
        <v>#N/A</v>
      </c>
      <c r="G3935">
        <f>VLOOKUP(A3935&amp;B3935&amp;C3935&amp;3&amp;E3935,average_median_rates_2_aptFINAL!A:P,16,FALSE)</f>
        <v>1010.4021540708285</v>
      </c>
      <c r="H3935">
        <f>IF(D3935&lt;=3,VLOOKUP(A3935&amp;D3935,[1]ratio_condo_family!$A:$F,6,FALSE),0)</f>
        <v>0</v>
      </c>
      <c r="I3935">
        <f>VLOOKUP(A3935&amp;3,[1]ratio_condo_family!$A:$F,6,FALSE)</f>
        <v>1.1956021123503855</v>
      </c>
      <c r="J3935">
        <f>VLOOKUP(A3935,[1]ratio_family_bedrooms!$A:$K,9,FALSE)</f>
        <v>1.0588235294117647</v>
      </c>
      <c r="K3935">
        <f>VLOOKUP(A3935,[1]ratio_family_bedrooms!$A:$K,10,FALSE)</f>
        <v>1.2222222222222221</v>
      </c>
      <c r="L3935">
        <f>VLOOKUP(A3935,[1]ratio_family_bedrooms!$A:$K,11,FALSE)</f>
        <v>1.5</v>
      </c>
      <c r="M3935">
        <f t="shared" si="61"/>
        <v>2345.0167847708967</v>
      </c>
    </row>
    <row r="3936" spans="1:13" x14ac:dyDescent="0.2">
      <c r="A3936">
        <v>2009</v>
      </c>
      <c r="B3936">
        <v>10</v>
      </c>
      <c r="C3936" t="s">
        <v>59</v>
      </c>
      <c r="D3936">
        <v>6</v>
      </c>
      <c r="E3936" t="s">
        <v>31</v>
      </c>
      <c r="F3936" t="e">
        <f>VLOOKUP(A3936&amp;B3936&amp;C3936&amp;D3936&amp;E3936,average_median_rates_2_aptFINAL!A:P,16,FALSE)</f>
        <v>#N/A</v>
      </c>
      <c r="G3936">
        <f>VLOOKUP(A3936&amp;B3936&amp;C3936&amp;3&amp;E3936,average_median_rates_2_aptFINAL!A:P,16,FALSE)</f>
        <v>1289.3919313618107</v>
      </c>
      <c r="H3936">
        <f>IF(D3936&lt;=3,VLOOKUP(A3936&amp;D3936,[1]ratio_condo_family!$A:$F,6,FALSE),0)</f>
        <v>0</v>
      </c>
      <c r="I3936">
        <f>VLOOKUP(A3936&amp;3,[1]ratio_condo_family!$A:$F,6,FALSE)</f>
        <v>1.1956021123503855</v>
      </c>
      <c r="J3936">
        <f>VLOOKUP(A3936,[1]ratio_family_bedrooms!$A:$K,9,FALSE)</f>
        <v>1.0588235294117647</v>
      </c>
      <c r="K3936">
        <f>VLOOKUP(A3936,[1]ratio_family_bedrooms!$A:$K,10,FALSE)</f>
        <v>1.2222222222222221</v>
      </c>
      <c r="L3936">
        <f>VLOOKUP(A3936,[1]ratio_family_bedrooms!$A:$K,11,FALSE)</f>
        <v>1.5</v>
      </c>
      <c r="M3936">
        <f t="shared" si="61"/>
        <v>2992.5170972860524</v>
      </c>
    </row>
    <row r="3937" spans="1:13" x14ac:dyDescent="0.2">
      <c r="A3937">
        <v>2009</v>
      </c>
      <c r="B3937">
        <v>10</v>
      </c>
      <c r="C3937" t="s">
        <v>59</v>
      </c>
      <c r="D3937">
        <v>6</v>
      </c>
      <c r="E3937" t="s">
        <v>32</v>
      </c>
      <c r="F3937" t="e">
        <f>VLOOKUP(A3937&amp;B3937&amp;C3937&amp;D3937&amp;E3937,average_median_rates_2_aptFINAL!A:P,16,FALSE)</f>
        <v>#N/A</v>
      </c>
      <c r="G3937">
        <f>VLOOKUP(A3937&amp;B3937&amp;C3937&amp;3&amp;E3937,average_median_rates_2_aptFINAL!A:P,16,FALSE)</f>
        <v>1254.0399172447371</v>
      </c>
      <c r="H3937">
        <f>IF(D3937&lt;=3,VLOOKUP(A3937&amp;D3937,[1]ratio_condo_family!$A:$F,6,FALSE),0)</f>
        <v>0</v>
      </c>
      <c r="I3937">
        <f>VLOOKUP(A3937&amp;3,[1]ratio_condo_family!$A:$F,6,FALSE)</f>
        <v>1.1956021123503855</v>
      </c>
      <c r="J3937">
        <f>VLOOKUP(A3937,[1]ratio_family_bedrooms!$A:$K,9,FALSE)</f>
        <v>1.0588235294117647</v>
      </c>
      <c r="K3937">
        <f>VLOOKUP(A3937,[1]ratio_family_bedrooms!$A:$K,10,FALSE)</f>
        <v>1.2222222222222221</v>
      </c>
      <c r="L3937">
        <f>VLOOKUP(A3937,[1]ratio_family_bedrooms!$A:$K,11,FALSE)</f>
        <v>1.5</v>
      </c>
      <c r="M3937">
        <f t="shared" si="61"/>
        <v>2910.4695025278729</v>
      </c>
    </row>
    <row r="3938" spans="1:13" x14ac:dyDescent="0.2">
      <c r="A3938">
        <v>2009</v>
      </c>
      <c r="B3938">
        <v>10</v>
      </c>
      <c r="C3938" t="s">
        <v>59</v>
      </c>
      <c r="D3938">
        <v>6</v>
      </c>
      <c r="E3938" t="s">
        <v>33</v>
      </c>
      <c r="F3938" t="e">
        <f>VLOOKUP(A3938&amp;B3938&amp;C3938&amp;D3938&amp;E3938,average_median_rates_2_aptFINAL!A:P,16,FALSE)</f>
        <v>#N/A</v>
      </c>
      <c r="G3938">
        <f>VLOOKUP(A3938&amp;B3938&amp;C3938&amp;3&amp;E3938,average_median_rates_2_aptFINAL!A:P,16,FALSE)</f>
        <v>1820.0048679566764</v>
      </c>
      <c r="H3938">
        <f>IF(D3938&lt;=3,VLOOKUP(A3938&amp;D3938,[1]ratio_condo_family!$A:$F,6,FALSE),0)</f>
        <v>0</v>
      </c>
      <c r="I3938">
        <f>VLOOKUP(A3938&amp;3,[1]ratio_condo_family!$A:$F,6,FALSE)</f>
        <v>1.1956021123503855</v>
      </c>
      <c r="J3938">
        <f>VLOOKUP(A3938,[1]ratio_family_bedrooms!$A:$K,9,FALSE)</f>
        <v>1.0588235294117647</v>
      </c>
      <c r="K3938">
        <f>VLOOKUP(A3938,[1]ratio_family_bedrooms!$A:$K,10,FALSE)</f>
        <v>1.2222222222222221</v>
      </c>
      <c r="L3938">
        <f>VLOOKUP(A3938,[1]ratio_family_bedrooms!$A:$K,11,FALSE)</f>
        <v>1.5</v>
      </c>
      <c r="M3938">
        <f t="shared" si="61"/>
        <v>4224.003231315327</v>
      </c>
    </row>
    <row r="3939" spans="1:13" x14ac:dyDescent="0.2">
      <c r="A3939">
        <v>2009</v>
      </c>
      <c r="B3939">
        <v>10</v>
      </c>
      <c r="C3939" t="s">
        <v>59</v>
      </c>
      <c r="D3939">
        <v>6</v>
      </c>
      <c r="E3939" t="s">
        <v>34</v>
      </c>
      <c r="F3939" t="e">
        <f>VLOOKUP(A3939&amp;B3939&amp;C3939&amp;D3939&amp;E3939,average_median_rates_2_aptFINAL!A:P,16,FALSE)</f>
        <v>#N/A</v>
      </c>
      <c r="G3939">
        <f>VLOOKUP(A3939&amp;B3939&amp;C3939&amp;3&amp;E3939,average_median_rates_2_aptFINAL!A:P,16,FALSE)</f>
        <v>1308.3572471705002</v>
      </c>
      <c r="H3939">
        <f>IF(D3939&lt;=3,VLOOKUP(A3939&amp;D3939,[1]ratio_condo_family!$A:$F,6,FALSE),0)</f>
        <v>0</v>
      </c>
      <c r="I3939">
        <f>VLOOKUP(A3939&amp;3,[1]ratio_condo_family!$A:$F,6,FALSE)</f>
        <v>1.1956021123503855</v>
      </c>
      <c r="J3939">
        <f>VLOOKUP(A3939,[1]ratio_family_bedrooms!$A:$K,9,FALSE)</f>
        <v>1.0588235294117647</v>
      </c>
      <c r="K3939">
        <f>VLOOKUP(A3939,[1]ratio_family_bedrooms!$A:$K,10,FALSE)</f>
        <v>1.2222222222222221</v>
      </c>
      <c r="L3939">
        <f>VLOOKUP(A3939,[1]ratio_family_bedrooms!$A:$K,11,FALSE)</f>
        <v>1.5</v>
      </c>
      <c r="M3939">
        <f t="shared" si="61"/>
        <v>3036.5332187092654</v>
      </c>
    </row>
    <row r="3940" spans="1:13" x14ac:dyDescent="0.2">
      <c r="A3940">
        <v>2009</v>
      </c>
      <c r="B3940">
        <v>10</v>
      </c>
      <c r="C3940" t="s">
        <v>59</v>
      </c>
      <c r="D3940">
        <v>6</v>
      </c>
      <c r="E3940" t="s">
        <v>35</v>
      </c>
      <c r="F3940" t="e">
        <f>VLOOKUP(A3940&amp;B3940&amp;C3940&amp;D3940&amp;E3940,average_median_rates_2_aptFINAL!A:P,16,FALSE)</f>
        <v>#N/A</v>
      </c>
      <c r="G3940">
        <f>VLOOKUP(A3940&amp;B3940&amp;C3940&amp;3&amp;E3940,average_median_rates_2_aptFINAL!A:P,16,FALSE)</f>
        <v>2736.9945235487357</v>
      </c>
      <c r="H3940">
        <f>IF(D3940&lt;=3,VLOOKUP(A3940&amp;D3940,[1]ratio_condo_family!$A:$F,6,FALSE),0)</f>
        <v>0</v>
      </c>
      <c r="I3940">
        <f>VLOOKUP(A3940&amp;3,[1]ratio_condo_family!$A:$F,6,FALSE)</f>
        <v>1.1956021123503855</v>
      </c>
      <c r="J3940">
        <f>VLOOKUP(A3940,[1]ratio_family_bedrooms!$A:$K,9,FALSE)</f>
        <v>1.0588235294117647</v>
      </c>
      <c r="K3940">
        <f>VLOOKUP(A3940,[1]ratio_family_bedrooms!$A:$K,10,FALSE)</f>
        <v>1.2222222222222221</v>
      </c>
      <c r="L3940">
        <f>VLOOKUP(A3940,[1]ratio_family_bedrooms!$A:$K,11,FALSE)</f>
        <v>1.5</v>
      </c>
      <c r="M3940">
        <f t="shared" si="61"/>
        <v>6352.2213127604746</v>
      </c>
    </row>
    <row r="3941" spans="1:13" x14ac:dyDescent="0.2">
      <c r="A3941">
        <v>2009</v>
      </c>
      <c r="B3941">
        <v>10</v>
      </c>
      <c r="C3941" t="s">
        <v>59</v>
      </c>
      <c r="D3941">
        <v>6</v>
      </c>
      <c r="E3941" t="s">
        <v>36</v>
      </c>
      <c r="F3941" t="e">
        <f>VLOOKUP(A3941&amp;B3941&amp;C3941&amp;D3941&amp;E3941,average_median_rates_2_aptFINAL!A:P,16,FALSE)</f>
        <v>#N/A</v>
      </c>
      <c r="G3941">
        <f>VLOOKUP(A3941&amp;B3941&amp;C3941&amp;3&amp;E3941,average_median_rates_2_aptFINAL!A:P,16,FALSE)</f>
        <v>1262.6075818425215</v>
      </c>
      <c r="H3941">
        <f>IF(D3941&lt;=3,VLOOKUP(A3941&amp;D3941,[1]ratio_condo_family!$A:$F,6,FALSE),0)</f>
        <v>0</v>
      </c>
      <c r="I3941">
        <f>VLOOKUP(A3941&amp;3,[1]ratio_condo_family!$A:$F,6,FALSE)</f>
        <v>1.1956021123503855</v>
      </c>
      <c r="J3941">
        <f>VLOOKUP(A3941,[1]ratio_family_bedrooms!$A:$K,9,FALSE)</f>
        <v>1.0588235294117647</v>
      </c>
      <c r="K3941">
        <f>VLOOKUP(A3941,[1]ratio_family_bedrooms!$A:$K,10,FALSE)</f>
        <v>1.2222222222222221</v>
      </c>
      <c r="L3941">
        <f>VLOOKUP(A3941,[1]ratio_family_bedrooms!$A:$K,11,FALSE)</f>
        <v>1.5</v>
      </c>
      <c r="M3941">
        <f t="shared" si="61"/>
        <v>2930.3539784339719</v>
      </c>
    </row>
    <row r="3942" spans="1:13" x14ac:dyDescent="0.2">
      <c r="A3942">
        <v>2009</v>
      </c>
      <c r="B3942">
        <v>10</v>
      </c>
      <c r="C3942" t="s">
        <v>59</v>
      </c>
      <c r="D3942">
        <v>6</v>
      </c>
      <c r="E3942" t="s">
        <v>37</v>
      </c>
      <c r="F3942" t="e">
        <f>VLOOKUP(A3942&amp;B3942&amp;C3942&amp;D3942&amp;E3942,average_median_rates_2_aptFINAL!A:P,16,FALSE)</f>
        <v>#N/A</v>
      </c>
      <c r="G3942">
        <f>VLOOKUP(A3942&amp;B3942&amp;C3942&amp;3&amp;E3942,average_median_rates_2_aptFINAL!A:P,16,FALSE)</f>
        <v>933.05551209165696</v>
      </c>
      <c r="H3942">
        <f>IF(D3942&lt;=3,VLOOKUP(A3942&amp;D3942,[1]ratio_condo_family!$A:$F,6,FALSE),0)</f>
        <v>0</v>
      </c>
      <c r="I3942">
        <f>VLOOKUP(A3942&amp;3,[1]ratio_condo_family!$A:$F,6,FALSE)</f>
        <v>1.1956021123503855</v>
      </c>
      <c r="J3942">
        <f>VLOOKUP(A3942,[1]ratio_family_bedrooms!$A:$K,9,FALSE)</f>
        <v>1.0588235294117647</v>
      </c>
      <c r="K3942">
        <f>VLOOKUP(A3942,[1]ratio_family_bedrooms!$A:$K,10,FALSE)</f>
        <v>1.2222222222222221</v>
      </c>
      <c r="L3942">
        <f>VLOOKUP(A3942,[1]ratio_family_bedrooms!$A:$K,11,FALSE)</f>
        <v>1.5</v>
      </c>
      <c r="M3942">
        <f t="shared" si="61"/>
        <v>2165.5049211470314</v>
      </c>
    </row>
    <row r="3943" spans="1:13" x14ac:dyDescent="0.2">
      <c r="A3943">
        <v>2009</v>
      </c>
      <c r="B3943">
        <v>10</v>
      </c>
      <c r="C3943" t="s">
        <v>59</v>
      </c>
      <c r="D3943">
        <v>6</v>
      </c>
      <c r="E3943" t="s">
        <v>38</v>
      </c>
      <c r="F3943" t="e">
        <f>VLOOKUP(A3943&amp;B3943&amp;C3943&amp;D3943&amp;E3943,average_median_rates_2_aptFINAL!A:P,16,FALSE)</f>
        <v>#N/A</v>
      </c>
      <c r="G3943">
        <f>VLOOKUP(A3943&amp;B3943&amp;C3943&amp;3&amp;E3943,average_median_rates_2_aptFINAL!A:P,16,FALSE)</f>
        <v>939.86448825605464</v>
      </c>
      <c r="H3943">
        <f>IF(D3943&lt;=3,VLOOKUP(A3943&amp;D3943,[1]ratio_condo_family!$A:$F,6,FALSE),0)</f>
        <v>0</v>
      </c>
      <c r="I3943">
        <f>VLOOKUP(A3943&amp;3,[1]ratio_condo_family!$A:$F,6,FALSE)</f>
        <v>1.1956021123503855</v>
      </c>
      <c r="J3943">
        <f>VLOOKUP(A3943,[1]ratio_family_bedrooms!$A:$K,9,FALSE)</f>
        <v>1.0588235294117647</v>
      </c>
      <c r="K3943">
        <f>VLOOKUP(A3943,[1]ratio_family_bedrooms!$A:$K,10,FALSE)</f>
        <v>1.2222222222222221</v>
      </c>
      <c r="L3943">
        <f>VLOOKUP(A3943,[1]ratio_family_bedrooms!$A:$K,11,FALSE)</f>
        <v>1.5</v>
      </c>
      <c r="M3943">
        <f t="shared" si="61"/>
        <v>2181.3077015828085</v>
      </c>
    </row>
    <row r="3944" spans="1:13" x14ac:dyDescent="0.2">
      <c r="A3944">
        <v>2009</v>
      </c>
      <c r="B3944">
        <v>10</v>
      </c>
      <c r="C3944" t="s">
        <v>59</v>
      </c>
      <c r="D3944">
        <v>6</v>
      </c>
      <c r="E3944" t="s">
        <v>39</v>
      </c>
      <c r="F3944" t="e">
        <f>VLOOKUP(A3944&amp;B3944&amp;C3944&amp;D3944&amp;E3944,average_median_rates_2_aptFINAL!A:P,16,FALSE)</f>
        <v>#N/A</v>
      </c>
      <c r="G3944">
        <f>VLOOKUP(A3944&amp;B3944&amp;C3944&amp;3&amp;E3944,average_median_rates_2_aptFINAL!A:P,16,FALSE)</f>
        <v>1196.4785201411705</v>
      </c>
      <c r="H3944">
        <f>IF(D3944&lt;=3,VLOOKUP(A3944&amp;D3944,[1]ratio_condo_family!$A:$F,6,FALSE),0)</f>
        <v>0</v>
      </c>
      <c r="I3944">
        <f>VLOOKUP(A3944&amp;3,[1]ratio_condo_family!$A:$F,6,FALSE)</f>
        <v>1.1956021123503855</v>
      </c>
      <c r="J3944">
        <f>VLOOKUP(A3944,[1]ratio_family_bedrooms!$A:$K,9,FALSE)</f>
        <v>1.0588235294117647</v>
      </c>
      <c r="K3944">
        <f>VLOOKUP(A3944,[1]ratio_family_bedrooms!$A:$K,10,FALSE)</f>
        <v>1.2222222222222221</v>
      </c>
      <c r="L3944">
        <f>VLOOKUP(A3944,[1]ratio_family_bedrooms!$A:$K,11,FALSE)</f>
        <v>1.5</v>
      </c>
      <c r="M3944">
        <f t="shared" si="61"/>
        <v>2776.8767129451376</v>
      </c>
    </row>
    <row r="3945" spans="1:13" x14ac:dyDescent="0.2">
      <c r="A3945">
        <v>2009</v>
      </c>
      <c r="B3945">
        <v>10</v>
      </c>
      <c r="C3945" t="s">
        <v>59</v>
      </c>
      <c r="D3945">
        <v>6</v>
      </c>
      <c r="E3945" t="s">
        <v>40</v>
      </c>
      <c r="F3945" t="e">
        <f>VLOOKUP(A3945&amp;B3945&amp;C3945&amp;D3945&amp;E3945,average_median_rates_2_aptFINAL!A:P,16,FALSE)</f>
        <v>#N/A</v>
      </c>
      <c r="G3945">
        <f>VLOOKUP(A3945&amp;B3945&amp;C3945&amp;3&amp;E3945,average_median_rates_2_aptFINAL!A:P,16,FALSE)</f>
        <v>1102.0678471461608</v>
      </c>
      <c r="H3945">
        <f>IF(D3945&lt;=3,VLOOKUP(A3945&amp;D3945,[1]ratio_condo_family!$A:$F,6,FALSE),0)</f>
        <v>0</v>
      </c>
      <c r="I3945">
        <f>VLOOKUP(A3945&amp;3,[1]ratio_condo_family!$A:$F,6,FALSE)</f>
        <v>1.1956021123503855</v>
      </c>
      <c r="J3945">
        <f>VLOOKUP(A3945,[1]ratio_family_bedrooms!$A:$K,9,FALSE)</f>
        <v>1.0588235294117647</v>
      </c>
      <c r="K3945">
        <f>VLOOKUP(A3945,[1]ratio_family_bedrooms!$A:$K,10,FALSE)</f>
        <v>1.2222222222222221</v>
      </c>
      <c r="L3945">
        <f>VLOOKUP(A3945,[1]ratio_family_bedrooms!$A:$K,11,FALSE)</f>
        <v>1.5</v>
      </c>
      <c r="M3945">
        <f t="shared" si="61"/>
        <v>2557.7613716497603</v>
      </c>
    </row>
    <row r="3946" spans="1:13" x14ac:dyDescent="0.2">
      <c r="A3946">
        <v>2009</v>
      </c>
      <c r="B3946">
        <v>10</v>
      </c>
      <c r="C3946" t="s">
        <v>59</v>
      </c>
      <c r="D3946">
        <v>6</v>
      </c>
      <c r="E3946" t="s">
        <v>41</v>
      </c>
      <c r="F3946" t="e">
        <f>VLOOKUP(A3946&amp;B3946&amp;C3946&amp;D3946&amp;E3946,average_median_rates_2_aptFINAL!A:P,16,FALSE)</f>
        <v>#N/A</v>
      </c>
      <c r="G3946">
        <f>VLOOKUP(A3946&amp;B3946&amp;C3946&amp;3&amp;E3946,average_median_rates_2_aptFINAL!A:P,16,FALSE)</f>
        <v>1037.6855908482414</v>
      </c>
      <c r="H3946">
        <f>IF(D3946&lt;=3,VLOOKUP(A3946&amp;D3946,[1]ratio_condo_family!$A:$F,6,FALSE),0)</f>
        <v>0</v>
      </c>
      <c r="I3946">
        <f>VLOOKUP(A3946&amp;3,[1]ratio_condo_family!$A:$F,6,FALSE)</f>
        <v>1.1956021123503855</v>
      </c>
      <c r="J3946">
        <f>VLOOKUP(A3946,[1]ratio_family_bedrooms!$A:$K,9,FALSE)</f>
        <v>1.0588235294117647</v>
      </c>
      <c r="K3946">
        <f>VLOOKUP(A3946,[1]ratio_family_bedrooms!$A:$K,10,FALSE)</f>
        <v>1.2222222222222221</v>
      </c>
      <c r="L3946">
        <f>VLOOKUP(A3946,[1]ratio_family_bedrooms!$A:$K,11,FALSE)</f>
        <v>1.5</v>
      </c>
      <c r="M3946">
        <f t="shared" si="61"/>
        <v>2408.3382226078002</v>
      </c>
    </row>
    <row r="3947" spans="1:13" x14ac:dyDescent="0.2">
      <c r="A3947">
        <v>2009</v>
      </c>
      <c r="B3947">
        <v>10</v>
      </c>
      <c r="C3947" t="s">
        <v>59</v>
      </c>
      <c r="D3947">
        <v>6</v>
      </c>
      <c r="E3947" t="s">
        <v>42</v>
      </c>
      <c r="F3947" t="e">
        <f>VLOOKUP(A3947&amp;B3947&amp;C3947&amp;D3947&amp;E3947,average_median_rates_2_aptFINAL!A:P,16,FALSE)</f>
        <v>#N/A</v>
      </c>
      <c r="G3947">
        <f>VLOOKUP(A3947&amp;B3947&amp;C3947&amp;3&amp;E3947,average_median_rates_2_aptFINAL!A:P,16,FALSE)</f>
        <v>989.60685164902009</v>
      </c>
      <c r="H3947">
        <f>IF(D3947&lt;=3,VLOOKUP(A3947&amp;D3947,[1]ratio_condo_family!$A:$F,6,FALSE),0)</f>
        <v>0</v>
      </c>
      <c r="I3947">
        <f>VLOOKUP(A3947&amp;3,[1]ratio_condo_family!$A:$F,6,FALSE)</f>
        <v>1.1956021123503855</v>
      </c>
      <c r="J3947">
        <f>VLOOKUP(A3947,[1]ratio_family_bedrooms!$A:$K,9,FALSE)</f>
        <v>1.0588235294117647</v>
      </c>
      <c r="K3947">
        <f>VLOOKUP(A3947,[1]ratio_family_bedrooms!$A:$K,10,FALSE)</f>
        <v>1.2222222222222221</v>
      </c>
      <c r="L3947">
        <f>VLOOKUP(A3947,[1]ratio_family_bedrooms!$A:$K,11,FALSE)</f>
        <v>1.5</v>
      </c>
      <c r="M3947">
        <f t="shared" si="61"/>
        <v>2296.7534937366727</v>
      </c>
    </row>
    <row r="3948" spans="1:13" x14ac:dyDescent="0.2">
      <c r="A3948">
        <v>2009</v>
      </c>
      <c r="B3948">
        <v>10</v>
      </c>
      <c r="C3948" t="s">
        <v>59</v>
      </c>
      <c r="D3948">
        <v>6</v>
      </c>
      <c r="E3948" t="s">
        <v>43</v>
      </c>
      <c r="F3948" t="e">
        <f>VLOOKUP(A3948&amp;B3948&amp;C3948&amp;D3948&amp;E3948,average_median_rates_2_aptFINAL!A:P,16,FALSE)</f>
        <v>#N/A</v>
      </c>
      <c r="G3948">
        <f>VLOOKUP(A3948&amp;B3948&amp;C3948&amp;3&amp;E3948,average_median_rates_2_aptFINAL!A:P,16,FALSE)</f>
        <v>1367</v>
      </c>
      <c r="H3948">
        <f>IF(D3948&lt;=3,VLOOKUP(A3948&amp;D3948,[1]ratio_condo_family!$A:$F,6,FALSE),0)</f>
        <v>0</v>
      </c>
      <c r="I3948">
        <f>VLOOKUP(A3948&amp;3,[1]ratio_condo_family!$A:$F,6,FALSE)</f>
        <v>1.1956021123503855</v>
      </c>
      <c r="J3948">
        <f>VLOOKUP(A3948,[1]ratio_family_bedrooms!$A:$K,9,FALSE)</f>
        <v>1.0588235294117647</v>
      </c>
      <c r="K3948">
        <f>VLOOKUP(A3948,[1]ratio_family_bedrooms!$A:$K,10,FALSE)</f>
        <v>1.2222222222222221</v>
      </c>
      <c r="L3948">
        <f>VLOOKUP(A3948,[1]ratio_family_bedrooms!$A:$K,11,FALSE)</f>
        <v>1.5</v>
      </c>
      <c r="M3948">
        <f t="shared" si="61"/>
        <v>3172.6356994257785</v>
      </c>
    </row>
    <row r="3949" spans="1:13" x14ac:dyDescent="0.2">
      <c r="A3949">
        <v>2009</v>
      </c>
      <c r="B3949">
        <v>10</v>
      </c>
      <c r="C3949" t="s">
        <v>59</v>
      </c>
      <c r="D3949">
        <v>6</v>
      </c>
      <c r="E3949" t="s">
        <v>60</v>
      </c>
      <c r="F3949" t="e">
        <f>VLOOKUP(A3949&amp;B3949&amp;C3949&amp;D3949&amp;E3949,average_median_rates_2_aptFINAL!A:P,16,FALSE)</f>
        <v>#N/A</v>
      </c>
      <c r="G3949">
        <f>VLOOKUP(A3949&amp;B3949&amp;C3949&amp;3&amp;E3949,average_median_rates_2_aptFINAL!A:P,16,FALSE)</f>
        <v>1238.5682122429109</v>
      </c>
      <c r="H3949">
        <f>IF(D3949&lt;=3,VLOOKUP(A3949&amp;D3949,[1]ratio_condo_family!$A:$F,6,FALSE),0)</f>
        <v>0</v>
      </c>
      <c r="I3949">
        <f>VLOOKUP(A3949&amp;3,[1]ratio_condo_family!$A:$F,6,FALSE)</f>
        <v>1.1956021123503855</v>
      </c>
      <c r="J3949">
        <f>VLOOKUP(A3949,[1]ratio_family_bedrooms!$A:$K,9,FALSE)</f>
        <v>1.0588235294117647</v>
      </c>
      <c r="K3949">
        <f>VLOOKUP(A3949,[1]ratio_family_bedrooms!$A:$K,10,FALSE)</f>
        <v>1.2222222222222221</v>
      </c>
      <c r="L3949">
        <f>VLOOKUP(A3949,[1]ratio_family_bedrooms!$A:$K,11,FALSE)</f>
        <v>1.5</v>
      </c>
      <c r="M3949">
        <f t="shared" si="61"/>
        <v>2874.5616139984081</v>
      </c>
    </row>
    <row r="3950" spans="1:13" x14ac:dyDescent="0.2">
      <c r="A3950">
        <v>2009</v>
      </c>
      <c r="B3950">
        <v>10</v>
      </c>
      <c r="C3950" t="s">
        <v>61</v>
      </c>
      <c r="D3950">
        <v>4</v>
      </c>
      <c r="E3950" t="s">
        <v>16</v>
      </c>
      <c r="F3950" t="e">
        <f>VLOOKUP(A3950&amp;B3950&amp;C3950&amp;D3950&amp;E3950,average_median_rates_2_aptFINAL!A:P,16,FALSE)</f>
        <v>#N/A</v>
      </c>
      <c r="G3950">
        <f>VLOOKUP(A3950&amp;B3950&amp;C3950&amp;3&amp;E3950,average_median_rates_2_aptFINAL!A:P,16,FALSE)</f>
        <v>2031.5803789542801</v>
      </c>
      <c r="H3950">
        <f>IF(D3950&lt;=3,VLOOKUP(A3950&amp;D3950,[1]ratio_condo_family!$A:$F,6,FALSE),0)</f>
        <v>0</v>
      </c>
      <c r="I3950">
        <f>VLOOKUP(A3950&amp;3,[1]ratio_condo_family!$A:$F,6,FALSE)</f>
        <v>1.1956021123503855</v>
      </c>
      <c r="J3950">
        <f>VLOOKUP(A3950,[1]ratio_family_bedrooms!$A:$K,9,FALSE)</f>
        <v>1.0588235294117647</v>
      </c>
      <c r="K3950">
        <f>VLOOKUP(A3950,[1]ratio_family_bedrooms!$A:$K,10,FALSE)</f>
        <v>1.2222222222222221</v>
      </c>
      <c r="L3950">
        <f>VLOOKUP(A3950,[1]ratio_family_bedrooms!$A:$K,11,FALSE)</f>
        <v>1.5</v>
      </c>
      <c r="M3950">
        <f t="shared" si="61"/>
        <v>2571.8418979277658</v>
      </c>
    </row>
    <row r="3951" spans="1:13" x14ac:dyDescent="0.2">
      <c r="A3951">
        <v>2009</v>
      </c>
      <c r="B3951">
        <v>10</v>
      </c>
      <c r="C3951" t="s">
        <v>61</v>
      </c>
      <c r="D3951">
        <v>4</v>
      </c>
      <c r="E3951" t="s">
        <v>17</v>
      </c>
      <c r="F3951" t="e">
        <f>VLOOKUP(A3951&amp;B3951&amp;C3951&amp;D3951&amp;E3951,average_median_rates_2_aptFINAL!A:P,16,FALSE)</f>
        <v>#N/A</v>
      </c>
      <c r="G3951">
        <f>VLOOKUP(A3951&amp;B3951&amp;C3951&amp;3&amp;E3951,average_median_rates_2_aptFINAL!A:P,16,FALSE)</f>
        <v>2168.089434545192</v>
      </c>
      <c r="H3951">
        <f>IF(D3951&lt;=3,VLOOKUP(A3951&amp;D3951,[1]ratio_condo_family!$A:$F,6,FALSE),0)</f>
        <v>0</v>
      </c>
      <c r="I3951">
        <f>VLOOKUP(A3951&amp;3,[1]ratio_condo_family!$A:$F,6,FALSE)</f>
        <v>1.1956021123503855</v>
      </c>
      <c r="J3951">
        <f>VLOOKUP(A3951,[1]ratio_family_bedrooms!$A:$K,9,FALSE)</f>
        <v>1.0588235294117647</v>
      </c>
      <c r="K3951">
        <f>VLOOKUP(A3951,[1]ratio_family_bedrooms!$A:$K,10,FALSE)</f>
        <v>1.2222222222222221</v>
      </c>
      <c r="L3951">
        <f>VLOOKUP(A3951,[1]ratio_family_bedrooms!$A:$K,11,FALSE)</f>
        <v>1.5</v>
      </c>
      <c r="M3951">
        <f t="shared" si="61"/>
        <v>2744.6530316895364</v>
      </c>
    </row>
    <row r="3952" spans="1:13" x14ac:dyDescent="0.2">
      <c r="A3952">
        <v>2009</v>
      </c>
      <c r="B3952">
        <v>10</v>
      </c>
      <c r="C3952" t="s">
        <v>61</v>
      </c>
      <c r="D3952">
        <v>4</v>
      </c>
      <c r="E3952" t="s">
        <v>19</v>
      </c>
      <c r="F3952" t="e">
        <f>VLOOKUP(A3952&amp;B3952&amp;C3952&amp;D3952&amp;E3952,average_median_rates_2_aptFINAL!A:P,16,FALSE)</f>
        <v>#N/A</v>
      </c>
      <c r="G3952">
        <f>VLOOKUP(A3952&amp;B3952&amp;C3952&amp;3&amp;E3952,average_median_rates_2_aptFINAL!A:P,16,FALSE)</f>
        <v>1755.1551947118787</v>
      </c>
      <c r="H3952">
        <f>IF(D3952&lt;=3,VLOOKUP(A3952&amp;D3952,[1]ratio_condo_family!$A:$F,6,FALSE),0)</f>
        <v>0</v>
      </c>
      <c r="I3952">
        <f>VLOOKUP(A3952&amp;3,[1]ratio_condo_family!$A:$F,6,FALSE)</f>
        <v>1.1956021123503855</v>
      </c>
      <c r="J3952">
        <f>VLOOKUP(A3952,[1]ratio_family_bedrooms!$A:$K,9,FALSE)</f>
        <v>1.0588235294117647</v>
      </c>
      <c r="K3952">
        <f>VLOOKUP(A3952,[1]ratio_family_bedrooms!$A:$K,10,FALSE)</f>
        <v>1.2222222222222221</v>
      </c>
      <c r="L3952">
        <f>VLOOKUP(A3952,[1]ratio_family_bedrooms!$A:$K,11,FALSE)</f>
        <v>1.5</v>
      </c>
      <c r="M3952">
        <f t="shared" si="61"/>
        <v>2221.906508788526</v>
      </c>
    </row>
    <row r="3953" spans="1:13" x14ac:dyDescent="0.2">
      <c r="A3953">
        <v>2009</v>
      </c>
      <c r="B3953">
        <v>10</v>
      </c>
      <c r="C3953" t="s">
        <v>61</v>
      </c>
      <c r="D3953">
        <v>4</v>
      </c>
      <c r="E3953" t="s">
        <v>20</v>
      </c>
      <c r="F3953" t="e">
        <f>VLOOKUP(A3953&amp;B3953&amp;C3953&amp;D3953&amp;E3953,average_median_rates_2_aptFINAL!A:P,16,FALSE)</f>
        <v>#N/A</v>
      </c>
      <c r="G3953">
        <f>VLOOKUP(A3953&amp;B3953&amp;C3953&amp;3&amp;E3953,average_median_rates_2_aptFINAL!A:P,16,FALSE)</f>
        <v>2221.3814844086774</v>
      </c>
      <c r="H3953">
        <f>IF(D3953&lt;=3,VLOOKUP(A3953&amp;D3953,[1]ratio_condo_family!$A:$F,6,FALSE),0)</f>
        <v>0</v>
      </c>
      <c r="I3953">
        <f>VLOOKUP(A3953&amp;3,[1]ratio_condo_family!$A:$F,6,FALSE)</f>
        <v>1.1956021123503855</v>
      </c>
      <c r="J3953">
        <f>VLOOKUP(A3953,[1]ratio_family_bedrooms!$A:$K,9,FALSE)</f>
        <v>1.0588235294117647</v>
      </c>
      <c r="K3953">
        <f>VLOOKUP(A3953,[1]ratio_family_bedrooms!$A:$K,10,FALSE)</f>
        <v>1.2222222222222221</v>
      </c>
      <c r="L3953">
        <f>VLOOKUP(A3953,[1]ratio_family_bedrooms!$A:$K,11,FALSE)</f>
        <v>1.5</v>
      </c>
      <c r="M3953">
        <f t="shared" si="61"/>
        <v>2812.1171242182877</v>
      </c>
    </row>
    <row r="3954" spans="1:13" x14ac:dyDescent="0.2">
      <c r="A3954">
        <v>2009</v>
      </c>
      <c r="B3954">
        <v>10</v>
      </c>
      <c r="C3954" t="s">
        <v>61</v>
      </c>
      <c r="D3954">
        <v>4</v>
      </c>
      <c r="E3954" t="s">
        <v>21</v>
      </c>
      <c r="F3954" t="e">
        <f>VLOOKUP(A3954&amp;B3954&amp;C3954&amp;D3954&amp;E3954,average_median_rates_2_aptFINAL!A:P,16,FALSE)</f>
        <v>#N/A</v>
      </c>
      <c r="G3954">
        <f>VLOOKUP(A3954&amp;B3954&amp;C3954&amp;3&amp;E3954,average_median_rates_2_aptFINAL!A:P,16,FALSE)</f>
        <v>2145.2741054749222</v>
      </c>
      <c r="H3954">
        <f>IF(D3954&lt;=3,VLOOKUP(A3954&amp;D3954,[1]ratio_condo_family!$A:$F,6,FALSE),0)</f>
        <v>0</v>
      </c>
      <c r="I3954">
        <f>VLOOKUP(A3954&amp;3,[1]ratio_condo_family!$A:$F,6,FALSE)</f>
        <v>1.1956021123503855</v>
      </c>
      <c r="J3954">
        <f>VLOOKUP(A3954,[1]ratio_family_bedrooms!$A:$K,9,FALSE)</f>
        <v>1.0588235294117647</v>
      </c>
      <c r="K3954">
        <f>VLOOKUP(A3954,[1]ratio_family_bedrooms!$A:$K,10,FALSE)</f>
        <v>1.2222222222222221</v>
      </c>
      <c r="L3954">
        <f>VLOOKUP(A3954,[1]ratio_family_bedrooms!$A:$K,11,FALSE)</f>
        <v>1.5</v>
      </c>
      <c r="M3954">
        <f t="shared" si="61"/>
        <v>2715.7703845514834</v>
      </c>
    </row>
    <row r="3955" spans="1:13" x14ac:dyDescent="0.2">
      <c r="A3955">
        <v>2009</v>
      </c>
      <c r="B3955">
        <v>10</v>
      </c>
      <c r="C3955" t="s">
        <v>61</v>
      </c>
      <c r="D3955">
        <v>4</v>
      </c>
      <c r="E3955" t="s">
        <v>23</v>
      </c>
      <c r="F3955" t="e">
        <f>VLOOKUP(A3955&amp;B3955&amp;C3955&amp;D3955&amp;E3955,average_median_rates_2_aptFINAL!A:P,16,FALSE)</f>
        <v>#N/A</v>
      </c>
      <c r="G3955">
        <f>VLOOKUP(A3955&amp;B3955&amp;C3955&amp;3&amp;E3955,average_median_rates_2_aptFINAL!A:P,16,FALSE)</f>
        <v>1097.3307946544041</v>
      </c>
      <c r="H3955">
        <f>IF(D3955&lt;=3,VLOOKUP(A3955&amp;D3955,[1]ratio_condo_family!$A:$F,6,FALSE),0)</f>
        <v>0</v>
      </c>
      <c r="I3955">
        <f>VLOOKUP(A3955&amp;3,[1]ratio_condo_family!$A:$F,6,FALSE)</f>
        <v>1.1956021123503855</v>
      </c>
      <c r="J3955">
        <f>VLOOKUP(A3955,[1]ratio_family_bedrooms!$A:$K,9,FALSE)</f>
        <v>1.0588235294117647</v>
      </c>
      <c r="K3955">
        <f>VLOOKUP(A3955,[1]ratio_family_bedrooms!$A:$K,10,FALSE)</f>
        <v>1.2222222222222221</v>
      </c>
      <c r="L3955">
        <f>VLOOKUP(A3955,[1]ratio_family_bedrooms!$A:$K,11,FALSE)</f>
        <v>1.5</v>
      </c>
      <c r="M3955">
        <f t="shared" si="61"/>
        <v>1389.1457816851052</v>
      </c>
    </row>
    <row r="3956" spans="1:13" x14ac:dyDescent="0.2">
      <c r="A3956">
        <v>2009</v>
      </c>
      <c r="B3956">
        <v>10</v>
      </c>
      <c r="C3956" t="s">
        <v>61</v>
      </c>
      <c r="D3956">
        <v>4</v>
      </c>
      <c r="E3956" t="s">
        <v>24</v>
      </c>
      <c r="F3956" t="e">
        <f>VLOOKUP(A3956&amp;B3956&amp;C3956&amp;D3956&amp;E3956,average_median_rates_2_aptFINAL!A:P,16,FALSE)</f>
        <v>#N/A</v>
      </c>
      <c r="G3956">
        <f>VLOOKUP(A3956&amp;B3956&amp;C3956&amp;3&amp;E3956,average_median_rates_2_aptFINAL!A:P,16,FALSE)</f>
        <v>1168.6260597787041</v>
      </c>
      <c r="H3956">
        <f>IF(D3956&lt;=3,VLOOKUP(A3956&amp;D3956,[1]ratio_condo_family!$A:$F,6,FALSE),0)</f>
        <v>0</v>
      </c>
      <c r="I3956">
        <f>VLOOKUP(A3956&amp;3,[1]ratio_condo_family!$A:$F,6,FALSE)</f>
        <v>1.1956021123503855</v>
      </c>
      <c r="J3956">
        <f>VLOOKUP(A3956,[1]ratio_family_bedrooms!$A:$K,9,FALSE)</f>
        <v>1.0588235294117647</v>
      </c>
      <c r="K3956">
        <f>VLOOKUP(A3956,[1]ratio_family_bedrooms!$A:$K,10,FALSE)</f>
        <v>1.2222222222222221</v>
      </c>
      <c r="L3956">
        <f>VLOOKUP(A3956,[1]ratio_family_bedrooms!$A:$K,11,FALSE)</f>
        <v>1.5</v>
      </c>
      <c r="M3956">
        <f t="shared" si="61"/>
        <v>1479.4007141849575</v>
      </c>
    </row>
    <row r="3957" spans="1:13" x14ac:dyDescent="0.2">
      <c r="A3957">
        <v>2009</v>
      </c>
      <c r="B3957">
        <v>10</v>
      </c>
      <c r="C3957" t="s">
        <v>61</v>
      </c>
      <c r="D3957">
        <v>4</v>
      </c>
      <c r="E3957" t="s">
        <v>25</v>
      </c>
      <c r="F3957" t="e">
        <f>VLOOKUP(A3957&amp;B3957&amp;C3957&amp;D3957&amp;E3957,average_median_rates_2_aptFINAL!A:P,16,FALSE)</f>
        <v>#N/A</v>
      </c>
      <c r="G3957">
        <f>VLOOKUP(A3957&amp;B3957&amp;C3957&amp;3&amp;E3957,average_median_rates_2_aptFINAL!A:P,16,FALSE)</f>
        <v>1104.9101084127665</v>
      </c>
      <c r="H3957">
        <f>IF(D3957&lt;=3,VLOOKUP(A3957&amp;D3957,[1]ratio_condo_family!$A:$F,6,FALSE),0)</f>
        <v>0</v>
      </c>
      <c r="I3957">
        <f>VLOOKUP(A3957&amp;3,[1]ratio_condo_family!$A:$F,6,FALSE)</f>
        <v>1.1956021123503855</v>
      </c>
      <c r="J3957">
        <f>VLOOKUP(A3957,[1]ratio_family_bedrooms!$A:$K,9,FALSE)</f>
        <v>1.0588235294117647</v>
      </c>
      <c r="K3957">
        <f>VLOOKUP(A3957,[1]ratio_family_bedrooms!$A:$K,10,FALSE)</f>
        <v>1.2222222222222221</v>
      </c>
      <c r="L3957">
        <f>VLOOKUP(A3957,[1]ratio_family_bedrooms!$A:$K,11,FALSE)</f>
        <v>1.5</v>
      </c>
      <c r="M3957">
        <f t="shared" si="61"/>
        <v>1398.7406748447499</v>
      </c>
    </row>
    <row r="3958" spans="1:13" x14ac:dyDescent="0.2">
      <c r="A3958">
        <v>2009</v>
      </c>
      <c r="B3958">
        <v>10</v>
      </c>
      <c r="C3958" t="s">
        <v>61</v>
      </c>
      <c r="D3958">
        <v>4</v>
      </c>
      <c r="E3958" t="s">
        <v>26</v>
      </c>
      <c r="F3958" t="e">
        <f>VLOOKUP(A3958&amp;B3958&amp;C3958&amp;D3958&amp;E3958,average_median_rates_2_aptFINAL!A:P,16,FALSE)</f>
        <v>#N/A</v>
      </c>
      <c r="G3958">
        <f>VLOOKUP(A3958&amp;B3958&amp;C3958&amp;3&amp;E3958,average_median_rates_2_aptFINAL!A:P,16,FALSE)</f>
        <v>1141.6528955309673</v>
      </c>
      <c r="H3958">
        <f>IF(D3958&lt;=3,VLOOKUP(A3958&amp;D3958,[1]ratio_condo_family!$A:$F,6,FALSE),0)</f>
        <v>0</v>
      </c>
      <c r="I3958">
        <f>VLOOKUP(A3958&amp;3,[1]ratio_condo_family!$A:$F,6,FALSE)</f>
        <v>1.1956021123503855</v>
      </c>
      <c r="J3958">
        <f>VLOOKUP(A3958,[1]ratio_family_bedrooms!$A:$K,9,FALSE)</f>
        <v>1.0588235294117647</v>
      </c>
      <c r="K3958">
        <f>VLOOKUP(A3958,[1]ratio_family_bedrooms!$A:$K,10,FALSE)</f>
        <v>1.2222222222222221</v>
      </c>
      <c r="L3958">
        <f>VLOOKUP(A3958,[1]ratio_family_bedrooms!$A:$K,11,FALSE)</f>
        <v>1.5</v>
      </c>
      <c r="M3958">
        <f t="shared" si="61"/>
        <v>1445.2545319070384</v>
      </c>
    </row>
    <row r="3959" spans="1:13" x14ac:dyDescent="0.2">
      <c r="A3959">
        <v>2009</v>
      </c>
      <c r="B3959">
        <v>10</v>
      </c>
      <c r="C3959" t="s">
        <v>61</v>
      </c>
      <c r="D3959">
        <v>4</v>
      </c>
      <c r="E3959" t="s">
        <v>27</v>
      </c>
      <c r="F3959" t="e">
        <f>VLOOKUP(A3959&amp;B3959&amp;C3959&amp;D3959&amp;E3959,average_median_rates_2_aptFINAL!A:P,16,FALSE)</f>
        <v>#N/A</v>
      </c>
      <c r="G3959">
        <f>VLOOKUP(A3959&amp;B3959&amp;C3959&amp;3&amp;E3959,average_median_rates_2_aptFINAL!A:P,16,FALSE)</f>
        <v>2175.6664032188487</v>
      </c>
      <c r="H3959">
        <f>IF(D3959&lt;=3,VLOOKUP(A3959&amp;D3959,[1]ratio_condo_family!$A:$F,6,FALSE),0)</f>
        <v>0</v>
      </c>
      <c r="I3959">
        <f>VLOOKUP(A3959&amp;3,[1]ratio_condo_family!$A:$F,6,FALSE)</f>
        <v>1.1956021123503855</v>
      </c>
      <c r="J3959">
        <f>VLOOKUP(A3959,[1]ratio_family_bedrooms!$A:$K,9,FALSE)</f>
        <v>1.0588235294117647</v>
      </c>
      <c r="K3959">
        <f>VLOOKUP(A3959,[1]ratio_family_bedrooms!$A:$K,10,FALSE)</f>
        <v>1.2222222222222221</v>
      </c>
      <c r="L3959">
        <f>VLOOKUP(A3959,[1]ratio_family_bedrooms!$A:$K,11,FALSE)</f>
        <v>1.5</v>
      </c>
      <c r="M3959">
        <f t="shared" si="61"/>
        <v>2754.2449561322342</v>
      </c>
    </row>
    <row r="3960" spans="1:13" x14ac:dyDescent="0.2">
      <c r="A3960">
        <v>2009</v>
      </c>
      <c r="B3960">
        <v>10</v>
      </c>
      <c r="C3960" t="s">
        <v>61</v>
      </c>
      <c r="D3960">
        <v>4</v>
      </c>
      <c r="E3960" t="s">
        <v>28</v>
      </c>
      <c r="F3960" t="e">
        <f>VLOOKUP(A3960&amp;B3960&amp;C3960&amp;D3960&amp;E3960,average_median_rates_2_aptFINAL!A:P,16,FALSE)</f>
        <v>#N/A</v>
      </c>
      <c r="G3960">
        <f>VLOOKUP(A3960&amp;B3960&amp;C3960&amp;3&amp;E3960,average_median_rates_2_aptFINAL!A:P,16,FALSE)</f>
        <v>1307.713033481821</v>
      </c>
      <c r="H3960">
        <f>IF(D3960&lt;=3,VLOOKUP(A3960&amp;D3960,[1]ratio_condo_family!$A:$F,6,FALSE),0)</f>
        <v>0</v>
      </c>
      <c r="I3960">
        <f>VLOOKUP(A3960&amp;3,[1]ratio_condo_family!$A:$F,6,FALSE)</f>
        <v>1.1956021123503855</v>
      </c>
      <c r="J3960">
        <f>VLOOKUP(A3960,[1]ratio_family_bedrooms!$A:$K,9,FALSE)</f>
        <v>1.0588235294117647</v>
      </c>
      <c r="K3960">
        <f>VLOOKUP(A3960,[1]ratio_family_bedrooms!$A:$K,10,FALSE)</f>
        <v>1.2222222222222221</v>
      </c>
      <c r="L3960">
        <f>VLOOKUP(A3960,[1]ratio_family_bedrooms!$A:$K,11,FALSE)</f>
        <v>1.5</v>
      </c>
      <c r="M3960">
        <f t="shared" si="61"/>
        <v>1655.4753160718776</v>
      </c>
    </row>
    <row r="3961" spans="1:13" x14ac:dyDescent="0.2">
      <c r="A3961">
        <v>2009</v>
      </c>
      <c r="B3961">
        <v>10</v>
      </c>
      <c r="C3961" t="s">
        <v>61</v>
      </c>
      <c r="D3961">
        <v>4</v>
      </c>
      <c r="E3961" t="s">
        <v>29</v>
      </c>
      <c r="F3961" t="e">
        <f>VLOOKUP(A3961&amp;B3961&amp;C3961&amp;D3961&amp;E3961,average_median_rates_2_aptFINAL!A:P,16,FALSE)</f>
        <v>#N/A</v>
      </c>
      <c r="G3961">
        <f>VLOOKUP(A3961&amp;B3961&amp;C3961&amp;3&amp;E3961,average_median_rates_2_aptFINAL!A:P,16,FALSE)</f>
        <v>996.61409685299589</v>
      </c>
      <c r="H3961">
        <f>IF(D3961&lt;=3,VLOOKUP(A3961&amp;D3961,[1]ratio_condo_family!$A:$F,6,FALSE),0)</f>
        <v>0</v>
      </c>
      <c r="I3961">
        <f>VLOOKUP(A3961&amp;3,[1]ratio_condo_family!$A:$F,6,FALSE)</f>
        <v>1.1956021123503855</v>
      </c>
      <c r="J3961">
        <f>VLOOKUP(A3961,[1]ratio_family_bedrooms!$A:$K,9,FALSE)</f>
        <v>1.0588235294117647</v>
      </c>
      <c r="K3961">
        <f>VLOOKUP(A3961,[1]ratio_family_bedrooms!$A:$K,10,FALSE)</f>
        <v>1.2222222222222221</v>
      </c>
      <c r="L3961">
        <f>VLOOKUP(A3961,[1]ratio_family_bedrooms!$A:$K,11,FALSE)</f>
        <v>1.5</v>
      </c>
      <c r="M3961">
        <f t="shared" si="61"/>
        <v>1261.6453264188849</v>
      </c>
    </row>
    <row r="3962" spans="1:13" x14ac:dyDescent="0.2">
      <c r="A3962">
        <v>2009</v>
      </c>
      <c r="B3962">
        <v>10</v>
      </c>
      <c r="C3962" t="s">
        <v>61</v>
      </c>
      <c r="D3962">
        <v>4</v>
      </c>
      <c r="E3962" t="s">
        <v>31</v>
      </c>
      <c r="F3962" t="e">
        <f>VLOOKUP(A3962&amp;B3962&amp;C3962&amp;D3962&amp;E3962,average_median_rates_2_aptFINAL!A:P,16,FALSE)</f>
        <v>#N/A</v>
      </c>
      <c r="G3962">
        <f>VLOOKUP(A3962&amp;B3962&amp;C3962&amp;3&amp;E3962,average_median_rates_2_aptFINAL!A:P,16,FALSE)</f>
        <v>1232.2951094505925</v>
      </c>
      <c r="H3962">
        <f>IF(D3962&lt;=3,VLOOKUP(A3962&amp;D3962,[1]ratio_condo_family!$A:$F,6,FALSE),0)</f>
        <v>0</v>
      </c>
      <c r="I3962">
        <f>VLOOKUP(A3962&amp;3,[1]ratio_condo_family!$A:$F,6,FALSE)</f>
        <v>1.1956021123503855</v>
      </c>
      <c r="J3962">
        <f>VLOOKUP(A3962,[1]ratio_family_bedrooms!$A:$K,9,FALSE)</f>
        <v>1.0588235294117647</v>
      </c>
      <c r="K3962">
        <f>VLOOKUP(A3962,[1]ratio_family_bedrooms!$A:$K,10,FALSE)</f>
        <v>1.2222222222222221</v>
      </c>
      <c r="L3962">
        <f>VLOOKUP(A3962,[1]ratio_family_bedrooms!$A:$K,11,FALSE)</f>
        <v>1.5</v>
      </c>
      <c r="M3962">
        <f t="shared" si="61"/>
        <v>1560.0013791863059</v>
      </c>
    </row>
    <row r="3963" spans="1:13" x14ac:dyDescent="0.2">
      <c r="A3963">
        <v>2009</v>
      </c>
      <c r="B3963">
        <v>10</v>
      </c>
      <c r="C3963" t="s">
        <v>61</v>
      </c>
      <c r="D3963">
        <v>4</v>
      </c>
      <c r="E3963" t="s">
        <v>32</v>
      </c>
      <c r="F3963" t="e">
        <f>VLOOKUP(A3963&amp;B3963&amp;C3963&amp;D3963&amp;E3963,average_median_rates_2_aptFINAL!A:P,16,FALSE)</f>
        <v>#N/A</v>
      </c>
      <c r="G3963">
        <f>VLOOKUP(A3963&amp;B3963&amp;C3963&amp;3&amp;E3963,average_median_rates_2_aptFINAL!A:P,16,FALSE)</f>
        <v>1281.5418882023318</v>
      </c>
      <c r="H3963">
        <f>IF(D3963&lt;=3,VLOOKUP(A3963&amp;D3963,[1]ratio_condo_family!$A:$F,6,FALSE),0)</f>
        <v>0</v>
      </c>
      <c r="I3963">
        <f>VLOOKUP(A3963&amp;3,[1]ratio_condo_family!$A:$F,6,FALSE)</f>
        <v>1.1956021123503855</v>
      </c>
      <c r="J3963">
        <f>VLOOKUP(A3963,[1]ratio_family_bedrooms!$A:$K,9,FALSE)</f>
        <v>1.0588235294117647</v>
      </c>
      <c r="K3963">
        <f>VLOOKUP(A3963,[1]ratio_family_bedrooms!$A:$K,10,FALSE)</f>
        <v>1.2222222222222221</v>
      </c>
      <c r="L3963">
        <f>VLOOKUP(A3963,[1]ratio_family_bedrooms!$A:$K,11,FALSE)</f>
        <v>1.5</v>
      </c>
      <c r="M3963">
        <f t="shared" si="61"/>
        <v>1622.3444349884571</v>
      </c>
    </row>
    <row r="3964" spans="1:13" x14ac:dyDescent="0.2">
      <c r="A3964">
        <v>2009</v>
      </c>
      <c r="B3964">
        <v>10</v>
      </c>
      <c r="C3964" t="s">
        <v>61</v>
      </c>
      <c r="D3964">
        <v>4</v>
      </c>
      <c r="E3964" t="s">
        <v>33</v>
      </c>
      <c r="F3964" t="e">
        <f>VLOOKUP(A3964&amp;B3964&amp;C3964&amp;D3964&amp;E3964,average_median_rates_2_aptFINAL!A:P,16,FALSE)</f>
        <v>#N/A</v>
      </c>
      <c r="G3964">
        <f>VLOOKUP(A3964&amp;B3964&amp;C3964&amp;3&amp;E3964,average_median_rates_2_aptFINAL!A:P,16,FALSE)</f>
        <v>1923.7902356660452</v>
      </c>
      <c r="H3964">
        <f>IF(D3964&lt;=3,VLOOKUP(A3964&amp;D3964,[1]ratio_condo_family!$A:$F,6,FALSE),0)</f>
        <v>0</v>
      </c>
      <c r="I3964">
        <f>VLOOKUP(A3964&amp;3,[1]ratio_condo_family!$A:$F,6,FALSE)</f>
        <v>1.1956021123503855</v>
      </c>
      <c r="J3964">
        <f>VLOOKUP(A3964,[1]ratio_family_bedrooms!$A:$K,9,FALSE)</f>
        <v>1.0588235294117647</v>
      </c>
      <c r="K3964">
        <f>VLOOKUP(A3964,[1]ratio_family_bedrooms!$A:$K,10,FALSE)</f>
        <v>1.2222222222222221</v>
      </c>
      <c r="L3964">
        <f>VLOOKUP(A3964,[1]ratio_family_bedrooms!$A:$K,11,FALSE)</f>
        <v>1.5</v>
      </c>
      <c r="M3964">
        <f t="shared" si="61"/>
        <v>2435.3869441567444</v>
      </c>
    </row>
    <row r="3965" spans="1:13" x14ac:dyDescent="0.2">
      <c r="A3965">
        <v>2009</v>
      </c>
      <c r="B3965">
        <v>10</v>
      </c>
      <c r="C3965" t="s">
        <v>61</v>
      </c>
      <c r="D3965">
        <v>4</v>
      </c>
      <c r="E3965" t="s">
        <v>34</v>
      </c>
      <c r="F3965" t="e">
        <f>VLOOKUP(A3965&amp;B3965&amp;C3965&amp;D3965&amp;E3965,average_median_rates_2_aptFINAL!A:P,16,FALSE)</f>
        <v>#N/A</v>
      </c>
      <c r="G3965">
        <f>VLOOKUP(A3965&amp;B3965&amp;C3965&amp;3&amp;E3965,average_median_rates_2_aptFINAL!A:P,16,FALSE)</f>
        <v>1325.0197585860028</v>
      </c>
      <c r="H3965">
        <f>IF(D3965&lt;=3,VLOOKUP(A3965&amp;D3965,[1]ratio_condo_family!$A:$F,6,FALSE),0)</f>
        <v>0</v>
      </c>
      <c r="I3965">
        <f>VLOOKUP(A3965&amp;3,[1]ratio_condo_family!$A:$F,6,FALSE)</f>
        <v>1.1956021123503855</v>
      </c>
      <c r="J3965">
        <f>VLOOKUP(A3965,[1]ratio_family_bedrooms!$A:$K,9,FALSE)</f>
        <v>1.0588235294117647</v>
      </c>
      <c r="K3965">
        <f>VLOOKUP(A3965,[1]ratio_family_bedrooms!$A:$K,10,FALSE)</f>
        <v>1.2222222222222221</v>
      </c>
      <c r="L3965">
        <f>VLOOKUP(A3965,[1]ratio_family_bedrooms!$A:$K,11,FALSE)</f>
        <v>1.5</v>
      </c>
      <c r="M3965">
        <f t="shared" si="61"/>
        <v>1677.3844471109182</v>
      </c>
    </row>
    <row r="3966" spans="1:13" x14ac:dyDescent="0.2">
      <c r="A3966">
        <v>2009</v>
      </c>
      <c r="B3966">
        <v>10</v>
      </c>
      <c r="C3966" t="s">
        <v>61</v>
      </c>
      <c r="D3966">
        <v>4</v>
      </c>
      <c r="E3966" t="s">
        <v>35</v>
      </c>
      <c r="F3966" t="e">
        <f>VLOOKUP(A3966&amp;B3966&amp;C3966&amp;D3966&amp;E3966,average_median_rates_2_aptFINAL!A:P,16,FALSE)</f>
        <v>#N/A</v>
      </c>
      <c r="G3966">
        <f>VLOOKUP(A3966&amp;B3966&amp;C3966&amp;3&amp;E3966,average_median_rates_2_aptFINAL!A:P,16,FALSE)</f>
        <v>2680.4318149159326</v>
      </c>
      <c r="H3966">
        <f>IF(D3966&lt;=3,VLOOKUP(A3966&amp;D3966,[1]ratio_condo_family!$A:$F,6,FALSE),0)</f>
        <v>0</v>
      </c>
      <c r="I3966">
        <f>VLOOKUP(A3966&amp;3,[1]ratio_condo_family!$A:$F,6,FALSE)</f>
        <v>1.1956021123503855</v>
      </c>
      <c r="J3966">
        <f>VLOOKUP(A3966,[1]ratio_family_bedrooms!$A:$K,9,FALSE)</f>
        <v>1.0588235294117647</v>
      </c>
      <c r="K3966">
        <f>VLOOKUP(A3966,[1]ratio_family_bedrooms!$A:$K,10,FALSE)</f>
        <v>1.2222222222222221</v>
      </c>
      <c r="L3966">
        <f>VLOOKUP(A3966,[1]ratio_family_bedrooms!$A:$K,11,FALSE)</f>
        <v>1.5</v>
      </c>
      <c r="M3966">
        <f t="shared" si="61"/>
        <v>3393.2434658025882</v>
      </c>
    </row>
    <row r="3967" spans="1:13" x14ac:dyDescent="0.2">
      <c r="A3967">
        <v>2009</v>
      </c>
      <c r="B3967">
        <v>10</v>
      </c>
      <c r="C3967" t="s">
        <v>61</v>
      </c>
      <c r="D3967">
        <v>4</v>
      </c>
      <c r="E3967" t="s">
        <v>36</v>
      </c>
      <c r="F3967" t="e">
        <f>VLOOKUP(A3967&amp;B3967&amp;C3967&amp;D3967&amp;E3967,average_median_rates_2_aptFINAL!A:P,16,FALSE)</f>
        <v>#N/A</v>
      </c>
      <c r="G3967">
        <f>VLOOKUP(A3967&amp;B3967&amp;C3967&amp;3&amp;E3967,average_median_rates_2_aptFINAL!A:P,16,FALSE)</f>
        <v>1208.1782583704551</v>
      </c>
      <c r="H3967">
        <f>IF(D3967&lt;=3,VLOOKUP(A3967&amp;D3967,[1]ratio_condo_family!$A:$F,6,FALSE),0)</f>
        <v>0</v>
      </c>
      <c r="I3967">
        <f>VLOOKUP(A3967&amp;3,[1]ratio_condo_family!$A:$F,6,FALSE)</f>
        <v>1.1956021123503855</v>
      </c>
      <c r="J3967">
        <f>VLOOKUP(A3967,[1]ratio_family_bedrooms!$A:$K,9,FALSE)</f>
        <v>1.0588235294117647</v>
      </c>
      <c r="K3967">
        <f>VLOOKUP(A3967,[1]ratio_family_bedrooms!$A:$K,10,FALSE)</f>
        <v>1.2222222222222221</v>
      </c>
      <c r="L3967">
        <f>VLOOKUP(A3967,[1]ratio_family_bedrooms!$A:$K,11,FALSE)</f>
        <v>1.5</v>
      </c>
      <c r="M3967">
        <f t="shared" si="61"/>
        <v>1529.4710941449098</v>
      </c>
    </row>
    <row r="3968" spans="1:13" x14ac:dyDescent="0.2">
      <c r="A3968">
        <v>2009</v>
      </c>
      <c r="B3968">
        <v>10</v>
      </c>
      <c r="C3968" t="s">
        <v>61</v>
      </c>
      <c r="D3968">
        <v>4</v>
      </c>
      <c r="E3968" t="s">
        <v>37</v>
      </c>
      <c r="F3968" t="e">
        <f>VLOOKUP(A3968&amp;B3968&amp;C3968&amp;D3968&amp;E3968,average_median_rates_2_aptFINAL!A:P,16,FALSE)</f>
        <v>#N/A</v>
      </c>
      <c r="G3968">
        <f>VLOOKUP(A3968&amp;B3968&amp;C3968&amp;3&amp;E3968,average_median_rates_2_aptFINAL!A:P,16,FALSE)</f>
        <v>886.80383059963401</v>
      </c>
      <c r="H3968">
        <f>IF(D3968&lt;=3,VLOOKUP(A3968&amp;D3968,[1]ratio_condo_family!$A:$F,6,FALSE),0)</f>
        <v>0</v>
      </c>
      <c r="I3968">
        <f>VLOOKUP(A3968&amp;3,[1]ratio_condo_family!$A:$F,6,FALSE)</f>
        <v>1.1956021123503855</v>
      </c>
      <c r="J3968">
        <f>VLOOKUP(A3968,[1]ratio_family_bedrooms!$A:$K,9,FALSE)</f>
        <v>1.0588235294117647</v>
      </c>
      <c r="K3968">
        <f>VLOOKUP(A3968,[1]ratio_family_bedrooms!$A:$K,10,FALSE)</f>
        <v>1.2222222222222221</v>
      </c>
      <c r="L3968">
        <f>VLOOKUP(A3968,[1]ratio_family_bedrooms!$A:$K,11,FALSE)</f>
        <v>1.5</v>
      </c>
      <c r="M3968">
        <f t="shared" si="61"/>
        <v>1122.6330350527087</v>
      </c>
    </row>
    <row r="3969" spans="1:13" x14ac:dyDescent="0.2">
      <c r="A3969">
        <v>2009</v>
      </c>
      <c r="B3969">
        <v>10</v>
      </c>
      <c r="C3969" t="s">
        <v>61</v>
      </c>
      <c r="D3969">
        <v>4</v>
      </c>
      <c r="E3969" t="s">
        <v>38</v>
      </c>
      <c r="F3969" t="e">
        <f>VLOOKUP(A3969&amp;B3969&amp;C3969&amp;D3969&amp;E3969,average_median_rates_2_aptFINAL!A:P,16,FALSE)</f>
        <v>#N/A</v>
      </c>
      <c r="G3969">
        <f>VLOOKUP(A3969&amp;B3969&amp;C3969&amp;3&amp;E3969,average_median_rates_2_aptFINAL!A:P,16,FALSE)</f>
        <v>943.59642189969838</v>
      </c>
      <c r="H3969">
        <f>IF(D3969&lt;=3,VLOOKUP(A3969&amp;D3969,[1]ratio_condo_family!$A:$F,6,FALSE),0)</f>
        <v>0</v>
      </c>
      <c r="I3969">
        <f>VLOOKUP(A3969&amp;3,[1]ratio_condo_family!$A:$F,6,FALSE)</f>
        <v>1.1956021123503855</v>
      </c>
      <c r="J3969">
        <f>VLOOKUP(A3969,[1]ratio_family_bedrooms!$A:$K,9,FALSE)</f>
        <v>1.0588235294117647</v>
      </c>
      <c r="K3969">
        <f>VLOOKUP(A3969,[1]ratio_family_bedrooms!$A:$K,10,FALSE)</f>
        <v>1.2222222222222221</v>
      </c>
      <c r="L3969">
        <f>VLOOKUP(A3969,[1]ratio_family_bedrooms!$A:$K,11,FALSE)</f>
        <v>1.5</v>
      </c>
      <c r="M3969">
        <f t="shared" si="61"/>
        <v>1194.5285737724594</v>
      </c>
    </row>
    <row r="3970" spans="1:13" x14ac:dyDescent="0.2">
      <c r="A3970">
        <v>2009</v>
      </c>
      <c r="B3970">
        <v>10</v>
      </c>
      <c r="C3970" t="s">
        <v>61</v>
      </c>
      <c r="D3970">
        <v>4</v>
      </c>
      <c r="E3970" t="s">
        <v>39</v>
      </c>
      <c r="F3970" t="e">
        <f>VLOOKUP(A3970&amp;B3970&amp;C3970&amp;D3970&amp;E3970,average_median_rates_2_aptFINAL!A:P,16,FALSE)</f>
        <v>#N/A</v>
      </c>
      <c r="G3970">
        <f>VLOOKUP(A3970&amp;B3970&amp;C3970&amp;3&amp;E3970,average_median_rates_2_aptFINAL!A:P,16,FALSE)</f>
        <v>1283.2303491881071</v>
      </c>
      <c r="H3970">
        <f>IF(D3970&lt;=3,VLOOKUP(A3970&amp;D3970,[1]ratio_condo_family!$A:$F,6,FALSE),0)</f>
        <v>0</v>
      </c>
      <c r="I3970">
        <f>VLOOKUP(A3970&amp;3,[1]ratio_condo_family!$A:$F,6,FALSE)</f>
        <v>1.1956021123503855</v>
      </c>
      <c r="J3970">
        <f>VLOOKUP(A3970,[1]ratio_family_bedrooms!$A:$K,9,FALSE)</f>
        <v>1.0588235294117647</v>
      </c>
      <c r="K3970">
        <f>VLOOKUP(A3970,[1]ratio_family_bedrooms!$A:$K,10,FALSE)</f>
        <v>1.2222222222222221</v>
      </c>
      <c r="L3970">
        <f>VLOOKUP(A3970,[1]ratio_family_bedrooms!$A:$K,11,FALSE)</f>
        <v>1.5</v>
      </c>
      <c r="M3970">
        <f t="shared" si="61"/>
        <v>1624.4819111873896</v>
      </c>
    </row>
    <row r="3971" spans="1:13" x14ac:dyDescent="0.2">
      <c r="A3971">
        <v>2009</v>
      </c>
      <c r="B3971">
        <v>10</v>
      </c>
      <c r="C3971" t="s">
        <v>61</v>
      </c>
      <c r="D3971">
        <v>4</v>
      </c>
      <c r="E3971" t="s">
        <v>40</v>
      </c>
      <c r="F3971" t="e">
        <f>VLOOKUP(A3971&amp;B3971&amp;C3971&amp;D3971&amp;E3971,average_median_rates_2_aptFINAL!A:P,16,FALSE)</f>
        <v>#N/A</v>
      </c>
      <c r="G3971">
        <f>VLOOKUP(A3971&amp;B3971&amp;C3971&amp;3&amp;E3971,average_median_rates_2_aptFINAL!A:P,16,FALSE)</f>
        <v>1004.7280899235207</v>
      </c>
      <c r="H3971">
        <f>IF(D3971&lt;=3,VLOOKUP(A3971&amp;D3971,[1]ratio_condo_family!$A:$F,6,FALSE),0)</f>
        <v>0</v>
      </c>
      <c r="I3971">
        <f>VLOOKUP(A3971&amp;3,[1]ratio_condo_family!$A:$F,6,FALSE)</f>
        <v>1.1956021123503855</v>
      </c>
      <c r="J3971">
        <f>VLOOKUP(A3971,[1]ratio_family_bedrooms!$A:$K,9,FALSE)</f>
        <v>1.0588235294117647</v>
      </c>
      <c r="K3971">
        <f>VLOOKUP(A3971,[1]ratio_family_bedrooms!$A:$K,10,FALSE)</f>
        <v>1.2222222222222221</v>
      </c>
      <c r="L3971">
        <f>VLOOKUP(A3971,[1]ratio_family_bedrooms!$A:$K,11,FALSE)</f>
        <v>1.5</v>
      </c>
      <c r="M3971">
        <f t="shared" ref="M3971:M4034" si="62">IF(D3971&lt;=3,F3971*H3971,IF(D3971=4,G3971*I3971*J3971,IF(D3971=5,G3971*I3971*J3971*K3971,IF(D3971=6,G3971*I3971*J3971*K3971*L3971,0))))</f>
        <v>1271.9170870415253</v>
      </c>
    </row>
    <row r="3972" spans="1:13" x14ac:dyDescent="0.2">
      <c r="A3972">
        <v>2009</v>
      </c>
      <c r="B3972">
        <v>10</v>
      </c>
      <c r="C3972" t="s">
        <v>61</v>
      </c>
      <c r="D3972">
        <v>4</v>
      </c>
      <c r="E3972" t="s">
        <v>41</v>
      </c>
      <c r="F3972" t="e">
        <f>VLOOKUP(A3972&amp;B3972&amp;C3972&amp;D3972&amp;E3972,average_median_rates_2_aptFINAL!A:P,16,FALSE)</f>
        <v>#N/A</v>
      </c>
      <c r="G3972">
        <f>VLOOKUP(A3972&amp;B3972&amp;C3972&amp;3&amp;E3972,average_median_rates_2_aptFINAL!A:P,16,FALSE)</f>
        <v>1038.8256214973414</v>
      </c>
      <c r="H3972">
        <f>IF(D3972&lt;=3,VLOOKUP(A3972&amp;D3972,[1]ratio_condo_family!$A:$F,6,FALSE),0)</f>
        <v>0</v>
      </c>
      <c r="I3972">
        <f>VLOOKUP(A3972&amp;3,[1]ratio_condo_family!$A:$F,6,FALSE)</f>
        <v>1.1956021123503855</v>
      </c>
      <c r="J3972">
        <f>VLOOKUP(A3972,[1]ratio_family_bedrooms!$A:$K,9,FALSE)</f>
        <v>1.0588235294117647</v>
      </c>
      <c r="K3972">
        <f>VLOOKUP(A3972,[1]ratio_family_bedrooms!$A:$K,10,FALSE)</f>
        <v>1.2222222222222221</v>
      </c>
      <c r="L3972">
        <f>VLOOKUP(A3972,[1]ratio_family_bedrooms!$A:$K,11,FALSE)</f>
        <v>1.5</v>
      </c>
      <c r="M3972">
        <f t="shared" si="62"/>
        <v>1315.0822313921542</v>
      </c>
    </row>
    <row r="3973" spans="1:13" x14ac:dyDescent="0.2">
      <c r="A3973">
        <v>2009</v>
      </c>
      <c r="B3973">
        <v>10</v>
      </c>
      <c r="C3973" t="s">
        <v>61</v>
      </c>
      <c r="D3973">
        <v>4</v>
      </c>
      <c r="E3973" t="s">
        <v>42</v>
      </c>
      <c r="F3973" t="e">
        <f>VLOOKUP(A3973&amp;B3973&amp;C3973&amp;D3973&amp;E3973,average_median_rates_2_aptFINAL!A:P,16,FALSE)</f>
        <v>#N/A</v>
      </c>
      <c r="G3973">
        <f>VLOOKUP(A3973&amp;B3973&amp;C3973&amp;3&amp;E3973,average_median_rates_2_aptFINAL!A:P,16,FALSE)</f>
        <v>1031.9873545049575</v>
      </c>
      <c r="H3973">
        <f>IF(D3973&lt;=3,VLOOKUP(A3973&amp;D3973,[1]ratio_condo_family!$A:$F,6,FALSE),0)</f>
        <v>0</v>
      </c>
      <c r="I3973">
        <f>VLOOKUP(A3973&amp;3,[1]ratio_condo_family!$A:$F,6,FALSE)</f>
        <v>1.1956021123503855</v>
      </c>
      <c r="J3973">
        <f>VLOOKUP(A3973,[1]ratio_family_bedrooms!$A:$K,9,FALSE)</f>
        <v>1.0588235294117647</v>
      </c>
      <c r="K3973">
        <f>VLOOKUP(A3973,[1]ratio_family_bedrooms!$A:$K,10,FALSE)</f>
        <v>1.2222222222222221</v>
      </c>
      <c r="L3973">
        <f>VLOOKUP(A3973,[1]ratio_family_bedrooms!$A:$K,11,FALSE)</f>
        <v>1.5</v>
      </c>
      <c r="M3973">
        <f t="shared" si="62"/>
        <v>1306.4254527864846</v>
      </c>
    </row>
    <row r="3974" spans="1:13" x14ac:dyDescent="0.2">
      <c r="A3974">
        <v>2009</v>
      </c>
      <c r="B3974">
        <v>10</v>
      </c>
      <c r="C3974" t="s">
        <v>61</v>
      </c>
      <c r="D3974">
        <v>4</v>
      </c>
      <c r="E3974" t="s">
        <v>43</v>
      </c>
      <c r="F3974" t="e">
        <f>VLOOKUP(A3974&amp;B3974&amp;C3974&amp;D3974&amp;E3974,average_median_rates_2_aptFINAL!A:P,16,FALSE)</f>
        <v>#N/A</v>
      </c>
      <c r="G3974">
        <f>VLOOKUP(A3974&amp;B3974&amp;C3974&amp;3&amp;E3974,average_median_rates_2_aptFINAL!A:P,16,FALSE)</f>
        <v>1175</v>
      </c>
      <c r="H3974">
        <f>IF(D3974&lt;=3,VLOOKUP(A3974&amp;D3974,[1]ratio_condo_family!$A:$F,6,FALSE),0)</f>
        <v>0</v>
      </c>
      <c r="I3974">
        <f>VLOOKUP(A3974&amp;3,[1]ratio_condo_family!$A:$F,6,FALSE)</f>
        <v>1.1956021123503855</v>
      </c>
      <c r="J3974">
        <f>VLOOKUP(A3974,[1]ratio_family_bedrooms!$A:$K,9,FALSE)</f>
        <v>1.0588235294117647</v>
      </c>
      <c r="K3974">
        <f>VLOOKUP(A3974,[1]ratio_family_bedrooms!$A:$K,10,FALSE)</f>
        <v>1.2222222222222221</v>
      </c>
      <c r="L3974">
        <f>VLOOKUP(A3974,[1]ratio_family_bedrooms!$A:$K,11,FALSE)</f>
        <v>1.5</v>
      </c>
      <c r="M3974">
        <f t="shared" si="62"/>
        <v>1487.4696868359208</v>
      </c>
    </row>
    <row r="3975" spans="1:13" x14ac:dyDescent="0.2">
      <c r="A3975">
        <v>2009</v>
      </c>
      <c r="B3975">
        <v>10</v>
      </c>
      <c r="C3975" t="s">
        <v>61</v>
      </c>
      <c r="D3975">
        <v>4</v>
      </c>
      <c r="E3975" t="s">
        <v>60</v>
      </c>
      <c r="F3975" t="e">
        <f>VLOOKUP(A3975&amp;B3975&amp;C3975&amp;D3975&amp;E3975,average_median_rates_2_aptFINAL!A:P,16,FALSE)</f>
        <v>#N/A</v>
      </c>
      <c r="G3975">
        <f>VLOOKUP(A3975&amp;B3975&amp;C3975&amp;3&amp;E3975,average_median_rates_2_aptFINAL!A:P,16,FALSE)</f>
        <v>1245.2399770081931</v>
      </c>
      <c r="H3975">
        <f>IF(D3975&lt;=3,VLOOKUP(A3975&amp;D3975,[1]ratio_condo_family!$A:$F,6,FALSE),0)</f>
        <v>0</v>
      </c>
      <c r="I3975">
        <f>VLOOKUP(A3975&amp;3,[1]ratio_condo_family!$A:$F,6,FALSE)</f>
        <v>1.1956021123503855</v>
      </c>
      <c r="J3975">
        <f>VLOOKUP(A3975,[1]ratio_family_bedrooms!$A:$K,9,FALSE)</f>
        <v>1.0588235294117647</v>
      </c>
      <c r="K3975">
        <f>VLOOKUP(A3975,[1]ratio_family_bedrooms!$A:$K,10,FALSE)</f>
        <v>1.2222222222222221</v>
      </c>
      <c r="L3975">
        <f>VLOOKUP(A3975,[1]ratio_family_bedrooms!$A:$K,11,FALSE)</f>
        <v>1.5</v>
      </c>
      <c r="M3975">
        <f t="shared" si="62"/>
        <v>1576.3886967114436</v>
      </c>
    </row>
    <row r="3976" spans="1:13" x14ac:dyDescent="0.2">
      <c r="A3976">
        <v>2009</v>
      </c>
      <c r="B3976">
        <v>10</v>
      </c>
      <c r="C3976" t="s">
        <v>61</v>
      </c>
      <c r="D3976">
        <v>5</v>
      </c>
      <c r="E3976" t="s">
        <v>12</v>
      </c>
      <c r="F3976" t="e">
        <f>VLOOKUP(A3976&amp;B3976&amp;C3976&amp;D3976&amp;E3976,average_median_rates_2_aptFINAL!A:P,16,FALSE)</f>
        <v>#N/A</v>
      </c>
      <c r="G3976">
        <f>VLOOKUP(A3976&amp;B3976&amp;C3976&amp;3&amp;E3976,average_median_rates_2_aptFINAL!A:P,16,FALSE)</f>
        <v>2344.8970956874341</v>
      </c>
      <c r="H3976">
        <f>IF(D3976&lt;=3,VLOOKUP(A3976&amp;D3976,[1]ratio_condo_family!$A:$F,6,FALSE),0)</f>
        <v>0</v>
      </c>
      <c r="I3976">
        <f>VLOOKUP(A3976&amp;3,[1]ratio_condo_family!$A:$F,6,FALSE)</f>
        <v>1.1956021123503855</v>
      </c>
      <c r="J3976">
        <f>VLOOKUP(A3976,[1]ratio_family_bedrooms!$A:$K,9,FALSE)</f>
        <v>1.0588235294117647</v>
      </c>
      <c r="K3976">
        <f>VLOOKUP(A3976,[1]ratio_family_bedrooms!$A:$K,10,FALSE)</f>
        <v>1.2222222222222221</v>
      </c>
      <c r="L3976">
        <f>VLOOKUP(A3976,[1]ratio_family_bedrooms!$A:$K,11,FALSE)</f>
        <v>1.5</v>
      </c>
      <c r="M3976">
        <f t="shared" si="62"/>
        <v>3628.1415446270566</v>
      </c>
    </row>
    <row r="3977" spans="1:13" x14ac:dyDescent="0.2">
      <c r="A3977">
        <v>2009</v>
      </c>
      <c r="B3977">
        <v>10</v>
      </c>
      <c r="C3977" t="s">
        <v>61</v>
      </c>
      <c r="D3977">
        <v>5</v>
      </c>
      <c r="E3977" t="s">
        <v>16</v>
      </c>
      <c r="F3977" t="e">
        <f>VLOOKUP(A3977&amp;B3977&amp;C3977&amp;D3977&amp;E3977,average_median_rates_2_aptFINAL!A:P,16,FALSE)</f>
        <v>#N/A</v>
      </c>
      <c r="G3977">
        <f>VLOOKUP(A3977&amp;B3977&amp;C3977&amp;3&amp;E3977,average_median_rates_2_aptFINAL!A:P,16,FALSE)</f>
        <v>2031.5803789542801</v>
      </c>
      <c r="H3977">
        <f>IF(D3977&lt;=3,VLOOKUP(A3977&amp;D3977,[1]ratio_condo_family!$A:$F,6,FALSE),0)</f>
        <v>0</v>
      </c>
      <c r="I3977">
        <f>VLOOKUP(A3977&amp;3,[1]ratio_condo_family!$A:$F,6,FALSE)</f>
        <v>1.1956021123503855</v>
      </c>
      <c r="J3977">
        <f>VLOOKUP(A3977,[1]ratio_family_bedrooms!$A:$K,9,FALSE)</f>
        <v>1.0588235294117647</v>
      </c>
      <c r="K3977">
        <f>VLOOKUP(A3977,[1]ratio_family_bedrooms!$A:$K,10,FALSE)</f>
        <v>1.2222222222222221</v>
      </c>
      <c r="L3977">
        <f>VLOOKUP(A3977,[1]ratio_family_bedrooms!$A:$K,11,FALSE)</f>
        <v>1.5</v>
      </c>
      <c r="M3977">
        <f t="shared" si="62"/>
        <v>3143.3623196894914</v>
      </c>
    </row>
    <row r="3978" spans="1:13" x14ac:dyDescent="0.2">
      <c r="A3978">
        <v>2009</v>
      </c>
      <c r="B3978">
        <v>10</v>
      </c>
      <c r="C3978" t="s">
        <v>61</v>
      </c>
      <c r="D3978">
        <v>5</v>
      </c>
      <c r="E3978" t="s">
        <v>17</v>
      </c>
      <c r="F3978" t="e">
        <f>VLOOKUP(A3978&amp;B3978&amp;C3978&amp;D3978&amp;E3978,average_median_rates_2_aptFINAL!A:P,16,FALSE)</f>
        <v>#N/A</v>
      </c>
      <c r="G3978">
        <f>VLOOKUP(A3978&amp;B3978&amp;C3978&amp;3&amp;E3978,average_median_rates_2_aptFINAL!A:P,16,FALSE)</f>
        <v>2168.089434545192</v>
      </c>
      <c r="H3978">
        <f>IF(D3978&lt;=3,VLOOKUP(A3978&amp;D3978,[1]ratio_condo_family!$A:$F,6,FALSE),0)</f>
        <v>0</v>
      </c>
      <c r="I3978">
        <f>VLOOKUP(A3978&amp;3,[1]ratio_condo_family!$A:$F,6,FALSE)</f>
        <v>1.1956021123503855</v>
      </c>
      <c r="J3978">
        <f>VLOOKUP(A3978,[1]ratio_family_bedrooms!$A:$K,9,FALSE)</f>
        <v>1.0588235294117647</v>
      </c>
      <c r="K3978">
        <f>VLOOKUP(A3978,[1]ratio_family_bedrooms!$A:$K,10,FALSE)</f>
        <v>1.2222222222222221</v>
      </c>
      <c r="L3978">
        <f>VLOOKUP(A3978,[1]ratio_family_bedrooms!$A:$K,11,FALSE)</f>
        <v>1.5</v>
      </c>
      <c r="M3978">
        <f t="shared" si="62"/>
        <v>3354.575927620544</v>
      </c>
    </row>
    <row r="3979" spans="1:13" x14ac:dyDescent="0.2">
      <c r="A3979">
        <v>2009</v>
      </c>
      <c r="B3979">
        <v>10</v>
      </c>
      <c r="C3979" t="s">
        <v>61</v>
      </c>
      <c r="D3979">
        <v>5</v>
      </c>
      <c r="E3979" t="s">
        <v>19</v>
      </c>
      <c r="F3979" t="e">
        <f>VLOOKUP(A3979&amp;B3979&amp;C3979&amp;D3979&amp;E3979,average_median_rates_2_aptFINAL!A:P,16,FALSE)</f>
        <v>#N/A</v>
      </c>
      <c r="G3979">
        <f>VLOOKUP(A3979&amp;B3979&amp;C3979&amp;3&amp;E3979,average_median_rates_2_aptFINAL!A:P,16,FALSE)</f>
        <v>1755.1551947118787</v>
      </c>
      <c r="H3979">
        <f>IF(D3979&lt;=3,VLOOKUP(A3979&amp;D3979,[1]ratio_condo_family!$A:$F,6,FALSE),0)</f>
        <v>0</v>
      </c>
      <c r="I3979">
        <f>VLOOKUP(A3979&amp;3,[1]ratio_condo_family!$A:$F,6,FALSE)</f>
        <v>1.1956021123503855</v>
      </c>
      <c r="J3979">
        <f>VLOOKUP(A3979,[1]ratio_family_bedrooms!$A:$K,9,FALSE)</f>
        <v>1.0588235294117647</v>
      </c>
      <c r="K3979">
        <f>VLOOKUP(A3979,[1]ratio_family_bedrooms!$A:$K,10,FALSE)</f>
        <v>1.2222222222222221</v>
      </c>
      <c r="L3979">
        <f>VLOOKUP(A3979,[1]ratio_family_bedrooms!$A:$K,11,FALSE)</f>
        <v>1.5</v>
      </c>
      <c r="M3979">
        <f t="shared" si="62"/>
        <v>2715.6635107415314</v>
      </c>
    </row>
    <row r="3980" spans="1:13" x14ac:dyDescent="0.2">
      <c r="A3980">
        <v>2009</v>
      </c>
      <c r="B3980">
        <v>10</v>
      </c>
      <c r="C3980" t="s">
        <v>61</v>
      </c>
      <c r="D3980">
        <v>5</v>
      </c>
      <c r="E3980" t="s">
        <v>20</v>
      </c>
      <c r="F3980" t="e">
        <f>VLOOKUP(A3980&amp;B3980&amp;C3980&amp;D3980&amp;E3980,average_median_rates_2_aptFINAL!A:P,16,FALSE)</f>
        <v>#N/A</v>
      </c>
      <c r="G3980">
        <f>VLOOKUP(A3980&amp;B3980&amp;C3980&amp;3&amp;E3980,average_median_rates_2_aptFINAL!A:P,16,FALSE)</f>
        <v>2221.3814844086774</v>
      </c>
      <c r="H3980">
        <f>IF(D3980&lt;=3,VLOOKUP(A3980&amp;D3980,[1]ratio_condo_family!$A:$F,6,FALSE),0)</f>
        <v>0</v>
      </c>
      <c r="I3980">
        <f>VLOOKUP(A3980&amp;3,[1]ratio_condo_family!$A:$F,6,FALSE)</f>
        <v>1.1956021123503855</v>
      </c>
      <c r="J3980">
        <f>VLOOKUP(A3980,[1]ratio_family_bedrooms!$A:$K,9,FALSE)</f>
        <v>1.0588235294117647</v>
      </c>
      <c r="K3980">
        <f>VLOOKUP(A3980,[1]ratio_family_bedrooms!$A:$K,10,FALSE)</f>
        <v>1.2222222222222221</v>
      </c>
      <c r="L3980">
        <f>VLOOKUP(A3980,[1]ratio_family_bedrooms!$A:$K,11,FALSE)</f>
        <v>1.5</v>
      </c>
      <c r="M3980">
        <f t="shared" si="62"/>
        <v>3437.0320407112404</v>
      </c>
    </row>
    <row r="3981" spans="1:13" x14ac:dyDescent="0.2">
      <c r="A3981">
        <v>2009</v>
      </c>
      <c r="B3981">
        <v>10</v>
      </c>
      <c r="C3981" t="s">
        <v>61</v>
      </c>
      <c r="D3981">
        <v>5</v>
      </c>
      <c r="E3981" t="s">
        <v>21</v>
      </c>
      <c r="F3981" t="e">
        <f>VLOOKUP(A3981&amp;B3981&amp;C3981&amp;D3981&amp;E3981,average_median_rates_2_aptFINAL!A:P,16,FALSE)</f>
        <v>#N/A</v>
      </c>
      <c r="G3981">
        <f>VLOOKUP(A3981&amp;B3981&amp;C3981&amp;3&amp;E3981,average_median_rates_2_aptFINAL!A:P,16,FALSE)</f>
        <v>2145.2741054749222</v>
      </c>
      <c r="H3981">
        <f>IF(D3981&lt;=3,VLOOKUP(A3981&amp;D3981,[1]ratio_condo_family!$A:$F,6,FALSE),0)</f>
        <v>0</v>
      </c>
      <c r="I3981">
        <f>VLOOKUP(A3981&amp;3,[1]ratio_condo_family!$A:$F,6,FALSE)</f>
        <v>1.1956021123503855</v>
      </c>
      <c r="J3981">
        <f>VLOOKUP(A3981,[1]ratio_family_bedrooms!$A:$K,9,FALSE)</f>
        <v>1.0588235294117647</v>
      </c>
      <c r="K3981">
        <f>VLOOKUP(A3981,[1]ratio_family_bedrooms!$A:$K,10,FALSE)</f>
        <v>1.2222222222222221</v>
      </c>
      <c r="L3981">
        <f>VLOOKUP(A3981,[1]ratio_family_bedrooms!$A:$K,11,FALSE)</f>
        <v>1.5</v>
      </c>
      <c r="M3981">
        <f t="shared" si="62"/>
        <v>3319.2749144518125</v>
      </c>
    </row>
    <row r="3982" spans="1:13" x14ac:dyDescent="0.2">
      <c r="A3982">
        <v>2009</v>
      </c>
      <c r="B3982">
        <v>10</v>
      </c>
      <c r="C3982" t="s">
        <v>61</v>
      </c>
      <c r="D3982">
        <v>5</v>
      </c>
      <c r="E3982" t="s">
        <v>23</v>
      </c>
      <c r="F3982" t="e">
        <f>VLOOKUP(A3982&amp;B3982&amp;C3982&amp;D3982&amp;E3982,average_median_rates_2_aptFINAL!A:P,16,FALSE)</f>
        <v>#N/A</v>
      </c>
      <c r="G3982">
        <f>VLOOKUP(A3982&amp;B3982&amp;C3982&amp;3&amp;E3982,average_median_rates_2_aptFINAL!A:P,16,FALSE)</f>
        <v>1097.3307946544041</v>
      </c>
      <c r="H3982">
        <f>IF(D3982&lt;=3,VLOOKUP(A3982&amp;D3982,[1]ratio_condo_family!$A:$F,6,FALSE),0)</f>
        <v>0</v>
      </c>
      <c r="I3982">
        <f>VLOOKUP(A3982&amp;3,[1]ratio_condo_family!$A:$F,6,FALSE)</f>
        <v>1.1956021123503855</v>
      </c>
      <c r="J3982">
        <f>VLOOKUP(A3982,[1]ratio_family_bedrooms!$A:$K,9,FALSE)</f>
        <v>1.0588235294117647</v>
      </c>
      <c r="K3982">
        <f>VLOOKUP(A3982,[1]ratio_family_bedrooms!$A:$K,10,FALSE)</f>
        <v>1.2222222222222221</v>
      </c>
      <c r="L3982">
        <f>VLOOKUP(A3982,[1]ratio_family_bedrooms!$A:$K,11,FALSE)</f>
        <v>1.5</v>
      </c>
      <c r="M3982">
        <f t="shared" si="62"/>
        <v>1697.8448442817951</v>
      </c>
    </row>
    <row r="3983" spans="1:13" x14ac:dyDescent="0.2">
      <c r="A3983">
        <v>2009</v>
      </c>
      <c r="B3983">
        <v>10</v>
      </c>
      <c r="C3983" t="s">
        <v>61</v>
      </c>
      <c r="D3983">
        <v>5</v>
      </c>
      <c r="E3983" t="s">
        <v>24</v>
      </c>
      <c r="F3983" t="e">
        <f>VLOOKUP(A3983&amp;B3983&amp;C3983&amp;D3983&amp;E3983,average_median_rates_2_aptFINAL!A:P,16,FALSE)</f>
        <v>#N/A</v>
      </c>
      <c r="G3983">
        <f>VLOOKUP(A3983&amp;B3983&amp;C3983&amp;3&amp;E3983,average_median_rates_2_aptFINAL!A:P,16,FALSE)</f>
        <v>1168.6260597787041</v>
      </c>
      <c r="H3983">
        <f>IF(D3983&lt;=3,VLOOKUP(A3983&amp;D3983,[1]ratio_condo_family!$A:$F,6,FALSE),0)</f>
        <v>0</v>
      </c>
      <c r="I3983">
        <f>VLOOKUP(A3983&amp;3,[1]ratio_condo_family!$A:$F,6,FALSE)</f>
        <v>1.1956021123503855</v>
      </c>
      <c r="J3983">
        <f>VLOOKUP(A3983,[1]ratio_family_bedrooms!$A:$K,9,FALSE)</f>
        <v>1.0588235294117647</v>
      </c>
      <c r="K3983">
        <f>VLOOKUP(A3983,[1]ratio_family_bedrooms!$A:$K,10,FALSE)</f>
        <v>1.2222222222222221</v>
      </c>
      <c r="L3983">
        <f>VLOOKUP(A3983,[1]ratio_family_bedrooms!$A:$K,11,FALSE)</f>
        <v>1.5</v>
      </c>
      <c r="M3983">
        <f t="shared" si="62"/>
        <v>1808.1564284482811</v>
      </c>
    </row>
    <row r="3984" spans="1:13" x14ac:dyDescent="0.2">
      <c r="A3984">
        <v>2009</v>
      </c>
      <c r="B3984">
        <v>10</v>
      </c>
      <c r="C3984" t="s">
        <v>61</v>
      </c>
      <c r="D3984">
        <v>5</v>
      </c>
      <c r="E3984" t="s">
        <v>25</v>
      </c>
      <c r="F3984" t="e">
        <f>VLOOKUP(A3984&amp;B3984&amp;C3984&amp;D3984&amp;E3984,average_median_rates_2_aptFINAL!A:P,16,FALSE)</f>
        <v>#N/A</v>
      </c>
      <c r="G3984">
        <f>VLOOKUP(A3984&amp;B3984&amp;C3984&amp;3&amp;E3984,average_median_rates_2_aptFINAL!A:P,16,FALSE)</f>
        <v>1104.9101084127665</v>
      </c>
      <c r="H3984">
        <f>IF(D3984&lt;=3,VLOOKUP(A3984&amp;D3984,[1]ratio_condo_family!$A:$F,6,FALSE),0)</f>
        <v>0</v>
      </c>
      <c r="I3984">
        <f>VLOOKUP(A3984&amp;3,[1]ratio_condo_family!$A:$F,6,FALSE)</f>
        <v>1.1956021123503855</v>
      </c>
      <c r="J3984">
        <f>VLOOKUP(A3984,[1]ratio_family_bedrooms!$A:$K,9,FALSE)</f>
        <v>1.0588235294117647</v>
      </c>
      <c r="K3984">
        <f>VLOOKUP(A3984,[1]ratio_family_bedrooms!$A:$K,10,FALSE)</f>
        <v>1.2222222222222221</v>
      </c>
      <c r="L3984">
        <f>VLOOKUP(A3984,[1]ratio_family_bedrooms!$A:$K,11,FALSE)</f>
        <v>1.5</v>
      </c>
      <c r="M3984">
        <f t="shared" si="62"/>
        <v>1709.5719359213608</v>
      </c>
    </row>
    <row r="3985" spans="1:13" x14ac:dyDescent="0.2">
      <c r="A3985">
        <v>2009</v>
      </c>
      <c r="B3985">
        <v>10</v>
      </c>
      <c r="C3985" t="s">
        <v>61</v>
      </c>
      <c r="D3985">
        <v>5</v>
      </c>
      <c r="E3985" t="s">
        <v>26</v>
      </c>
      <c r="F3985" t="e">
        <f>VLOOKUP(A3985&amp;B3985&amp;C3985&amp;D3985&amp;E3985,average_median_rates_2_aptFINAL!A:P,16,FALSE)</f>
        <v>#N/A</v>
      </c>
      <c r="G3985">
        <f>VLOOKUP(A3985&amp;B3985&amp;C3985&amp;3&amp;E3985,average_median_rates_2_aptFINAL!A:P,16,FALSE)</f>
        <v>1141.6528955309673</v>
      </c>
      <c r="H3985">
        <f>IF(D3985&lt;=3,VLOOKUP(A3985&amp;D3985,[1]ratio_condo_family!$A:$F,6,FALSE),0)</f>
        <v>0</v>
      </c>
      <c r="I3985">
        <f>VLOOKUP(A3985&amp;3,[1]ratio_condo_family!$A:$F,6,FALSE)</f>
        <v>1.1956021123503855</v>
      </c>
      <c r="J3985">
        <f>VLOOKUP(A3985,[1]ratio_family_bedrooms!$A:$K,9,FALSE)</f>
        <v>1.0588235294117647</v>
      </c>
      <c r="K3985">
        <f>VLOOKUP(A3985,[1]ratio_family_bedrooms!$A:$K,10,FALSE)</f>
        <v>1.2222222222222221</v>
      </c>
      <c r="L3985">
        <f>VLOOKUP(A3985,[1]ratio_family_bedrooms!$A:$K,11,FALSE)</f>
        <v>1.5</v>
      </c>
      <c r="M3985">
        <f t="shared" si="62"/>
        <v>1766.4222056641579</v>
      </c>
    </row>
    <row r="3986" spans="1:13" x14ac:dyDescent="0.2">
      <c r="A3986">
        <v>2009</v>
      </c>
      <c r="B3986">
        <v>10</v>
      </c>
      <c r="C3986" t="s">
        <v>61</v>
      </c>
      <c r="D3986">
        <v>5</v>
      </c>
      <c r="E3986" t="s">
        <v>27</v>
      </c>
      <c r="F3986" t="e">
        <f>VLOOKUP(A3986&amp;B3986&amp;C3986&amp;D3986&amp;E3986,average_median_rates_2_aptFINAL!A:P,16,FALSE)</f>
        <v>#N/A</v>
      </c>
      <c r="G3986">
        <f>VLOOKUP(A3986&amp;B3986&amp;C3986&amp;3&amp;E3986,average_median_rates_2_aptFINAL!A:P,16,FALSE)</f>
        <v>2175.6664032188487</v>
      </c>
      <c r="H3986">
        <f>IF(D3986&lt;=3,VLOOKUP(A3986&amp;D3986,[1]ratio_condo_family!$A:$F,6,FALSE),0)</f>
        <v>0</v>
      </c>
      <c r="I3986">
        <f>VLOOKUP(A3986&amp;3,[1]ratio_condo_family!$A:$F,6,FALSE)</f>
        <v>1.1956021123503855</v>
      </c>
      <c r="J3986">
        <f>VLOOKUP(A3986,[1]ratio_family_bedrooms!$A:$K,9,FALSE)</f>
        <v>1.0588235294117647</v>
      </c>
      <c r="K3986">
        <f>VLOOKUP(A3986,[1]ratio_family_bedrooms!$A:$K,10,FALSE)</f>
        <v>1.2222222222222221</v>
      </c>
      <c r="L3986">
        <f>VLOOKUP(A3986,[1]ratio_family_bedrooms!$A:$K,11,FALSE)</f>
        <v>1.5</v>
      </c>
      <c r="M3986">
        <f t="shared" si="62"/>
        <v>3366.2993908282861</v>
      </c>
    </row>
    <row r="3987" spans="1:13" x14ac:dyDescent="0.2">
      <c r="A3987">
        <v>2009</v>
      </c>
      <c r="B3987">
        <v>10</v>
      </c>
      <c r="C3987" t="s">
        <v>61</v>
      </c>
      <c r="D3987">
        <v>5</v>
      </c>
      <c r="E3987" t="s">
        <v>28</v>
      </c>
      <c r="F3987" t="e">
        <f>VLOOKUP(A3987&amp;B3987&amp;C3987&amp;D3987&amp;E3987,average_median_rates_2_aptFINAL!A:P,16,FALSE)</f>
        <v>#N/A</v>
      </c>
      <c r="G3987">
        <f>VLOOKUP(A3987&amp;B3987&amp;C3987&amp;3&amp;E3987,average_median_rates_2_aptFINAL!A:P,16,FALSE)</f>
        <v>1307.713033481821</v>
      </c>
      <c r="H3987">
        <f>IF(D3987&lt;=3,VLOOKUP(A3987&amp;D3987,[1]ratio_condo_family!$A:$F,6,FALSE),0)</f>
        <v>0</v>
      </c>
      <c r="I3987">
        <f>VLOOKUP(A3987&amp;3,[1]ratio_condo_family!$A:$F,6,FALSE)</f>
        <v>1.1956021123503855</v>
      </c>
      <c r="J3987">
        <f>VLOOKUP(A3987,[1]ratio_family_bedrooms!$A:$K,9,FALSE)</f>
        <v>1.0588235294117647</v>
      </c>
      <c r="K3987">
        <f>VLOOKUP(A3987,[1]ratio_family_bedrooms!$A:$K,10,FALSE)</f>
        <v>1.2222222222222221</v>
      </c>
      <c r="L3987">
        <f>VLOOKUP(A3987,[1]ratio_family_bedrooms!$A:$K,11,FALSE)</f>
        <v>1.5</v>
      </c>
      <c r="M3987">
        <f t="shared" si="62"/>
        <v>2023.3587196434057</v>
      </c>
    </row>
    <row r="3988" spans="1:13" x14ac:dyDescent="0.2">
      <c r="A3988">
        <v>2009</v>
      </c>
      <c r="B3988">
        <v>10</v>
      </c>
      <c r="C3988" t="s">
        <v>61</v>
      </c>
      <c r="D3988">
        <v>5</v>
      </c>
      <c r="E3988" t="s">
        <v>29</v>
      </c>
      <c r="F3988" t="e">
        <f>VLOOKUP(A3988&amp;B3988&amp;C3988&amp;D3988&amp;E3988,average_median_rates_2_aptFINAL!A:P,16,FALSE)</f>
        <v>#N/A</v>
      </c>
      <c r="G3988">
        <f>VLOOKUP(A3988&amp;B3988&amp;C3988&amp;3&amp;E3988,average_median_rates_2_aptFINAL!A:P,16,FALSE)</f>
        <v>996.61409685299589</v>
      </c>
      <c r="H3988">
        <f>IF(D3988&lt;=3,VLOOKUP(A3988&amp;D3988,[1]ratio_condo_family!$A:$F,6,FALSE),0)</f>
        <v>0</v>
      </c>
      <c r="I3988">
        <f>VLOOKUP(A3988&amp;3,[1]ratio_condo_family!$A:$F,6,FALSE)</f>
        <v>1.1956021123503855</v>
      </c>
      <c r="J3988">
        <f>VLOOKUP(A3988,[1]ratio_family_bedrooms!$A:$K,9,FALSE)</f>
        <v>1.0588235294117647</v>
      </c>
      <c r="K3988">
        <f>VLOOKUP(A3988,[1]ratio_family_bedrooms!$A:$K,10,FALSE)</f>
        <v>1.2222222222222221</v>
      </c>
      <c r="L3988">
        <f>VLOOKUP(A3988,[1]ratio_family_bedrooms!$A:$K,11,FALSE)</f>
        <v>1.5</v>
      </c>
      <c r="M3988">
        <f t="shared" si="62"/>
        <v>1542.0109545119703</v>
      </c>
    </row>
    <row r="3989" spans="1:13" x14ac:dyDescent="0.2">
      <c r="A3989">
        <v>2009</v>
      </c>
      <c r="B3989">
        <v>10</v>
      </c>
      <c r="C3989" t="s">
        <v>61</v>
      </c>
      <c r="D3989">
        <v>5</v>
      </c>
      <c r="E3989" t="s">
        <v>31</v>
      </c>
      <c r="F3989" t="e">
        <f>VLOOKUP(A3989&amp;B3989&amp;C3989&amp;D3989&amp;E3989,average_median_rates_2_aptFINAL!A:P,16,FALSE)</f>
        <v>#N/A</v>
      </c>
      <c r="G3989">
        <f>VLOOKUP(A3989&amp;B3989&amp;C3989&amp;3&amp;E3989,average_median_rates_2_aptFINAL!A:P,16,FALSE)</f>
        <v>1232.2951094505925</v>
      </c>
      <c r="H3989">
        <f>IF(D3989&lt;=3,VLOOKUP(A3989&amp;D3989,[1]ratio_condo_family!$A:$F,6,FALSE),0)</f>
        <v>0</v>
      </c>
      <c r="I3989">
        <f>VLOOKUP(A3989&amp;3,[1]ratio_condo_family!$A:$F,6,FALSE)</f>
        <v>1.1956021123503855</v>
      </c>
      <c r="J3989">
        <f>VLOOKUP(A3989,[1]ratio_family_bedrooms!$A:$K,9,FALSE)</f>
        <v>1.0588235294117647</v>
      </c>
      <c r="K3989">
        <f>VLOOKUP(A3989,[1]ratio_family_bedrooms!$A:$K,10,FALSE)</f>
        <v>1.2222222222222221</v>
      </c>
      <c r="L3989">
        <f>VLOOKUP(A3989,[1]ratio_family_bedrooms!$A:$K,11,FALSE)</f>
        <v>1.5</v>
      </c>
      <c r="M3989">
        <f t="shared" si="62"/>
        <v>1906.6683523388181</v>
      </c>
    </row>
    <row r="3990" spans="1:13" x14ac:dyDescent="0.2">
      <c r="A3990">
        <v>2009</v>
      </c>
      <c r="B3990">
        <v>10</v>
      </c>
      <c r="C3990" t="s">
        <v>61</v>
      </c>
      <c r="D3990">
        <v>5</v>
      </c>
      <c r="E3990" t="s">
        <v>32</v>
      </c>
      <c r="F3990" t="e">
        <f>VLOOKUP(A3990&amp;B3990&amp;C3990&amp;D3990&amp;E3990,average_median_rates_2_aptFINAL!A:P,16,FALSE)</f>
        <v>#N/A</v>
      </c>
      <c r="G3990">
        <f>VLOOKUP(A3990&amp;B3990&amp;C3990&amp;3&amp;E3990,average_median_rates_2_aptFINAL!A:P,16,FALSE)</f>
        <v>1281.5418882023318</v>
      </c>
      <c r="H3990">
        <f>IF(D3990&lt;=3,VLOOKUP(A3990&amp;D3990,[1]ratio_condo_family!$A:$F,6,FALSE),0)</f>
        <v>0</v>
      </c>
      <c r="I3990">
        <f>VLOOKUP(A3990&amp;3,[1]ratio_condo_family!$A:$F,6,FALSE)</f>
        <v>1.1956021123503855</v>
      </c>
      <c r="J3990">
        <f>VLOOKUP(A3990,[1]ratio_family_bedrooms!$A:$K,9,FALSE)</f>
        <v>1.0588235294117647</v>
      </c>
      <c r="K3990">
        <f>VLOOKUP(A3990,[1]ratio_family_bedrooms!$A:$K,10,FALSE)</f>
        <v>1.2222222222222221</v>
      </c>
      <c r="L3990">
        <f>VLOOKUP(A3990,[1]ratio_family_bedrooms!$A:$K,11,FALSE)</f>
        <v>1.5</v>
      </c>
      <c r="M3990">
        <f t="shared" si="62"/>
        <v>1982.8654205414473</v>
      </c>
    </row>
    <row r="3991" spans="1:13" x14ac:dyDescent="0.2">
      <c r="A3991">
        <v>2009</v>
      </c>
      <c r="B3991">
        <v>10</v>
      </c>
      <c r="C3991" t="s">
        <v>61</v>
      </c>
      <c r="D3991">
        <v>5</v>
      </c>
      <c r="E3991" t="s">
        <v>33</v>
      </c>
      <c r="F3991" t="e">
        <f>VLOOKUP(A3991&amp;B3991&amp;C3991&amp;D3991&amp;E3991,average_median_rates_2_aptFINAL!A:P,16,FALSE)</f>
        <v>#N/A</v>
      </c>
      <c r="G3991">
        <f>VLOOKUP(A3991&amp;B3991&amp;C3991&amp;3&amp;E3991,average_median_rates_2_aptFINAL!A:P,16,FALSE)</f>
        <v>1923.7902356660452</v>
      </c>
      <c r="H3991">
        <f>IF(D3991&lt;=3,VLOOKUP(A3991&amp;D3991,[1]ratio_condo_family!$A:$F,6,FALSE),0)</f>
        <v>0</v>
      </c>
      <c r="I3991">
        <f>VLOOKUP(A3991&amp;3,[1]ratio_condo_family!$A:$F,6,FALSE)</f>
        <v>1.1956021123503855</v>
      </c>
      <c r="J3991">
        <f>VLOOKUP(A3991,[1]ratio_family_bedrooms!$A:$K,9,FALSE)</f>
        <v>1.0588235294117647</v>
      </c>
      <c r="K3991">
        <f>VLOOKUP(A3991,[1]ratio_family_bedrooms!$A:$K,10,FALSE)</f>
        <v>1.2222222222222221</v>
      </c>
      <c r="L3991">
        <f>VLOOKUP(A3991,[1]ratio_family_bedrooms!$A:$K,11,FALSE)</f>
        <v>1.5</v>
      </c>
      <c r="M3991">
        <f t="shared" si="62"/>
        <v>2976.5840428582428</v>
      </c>
    </row>
    <row r="3992" spans="1:13" x14ac:dyDescent="0.2">
      <c r="A3992">
        <v>2009</v>
      </c>
      <c r="B3992">
        <v>10</v>
      </c>
      <c r="C3992" t="s">
        <v>61</v>
      </c>
      <c r="D3992">
        <v>5</v>
      </c>
      <c r="E3992" t="s">
        <v>34</v>
      </c>
      <c r="F3992" t="e">
        <f>VLOOKUP(A3992&amp;B3992&amp;C3992&amp;D3992&amp;E3992,average_median_rates_2_aptFINAL!A:P,16,FALSE)</f>
        <v>#N/A</v>
      </c>
      <c r="G3992">
        <f>VLOOKUP(A3992&amp;B3992&amp;C3992&amp;3&amp;E3992,average_median_rates_2_aptFINAL!A:P,16,FALSE)</f>
        <v>1325.0197585860028</v>
      </c>
      <c r="H3992">
        <f>IF(D3992&lt;=3,VLOOKUP(A3992&amp;D3992,[1]ratio_condo_family!$A:$F,6,FALSE),0)</f>
        <v>0</v>
      </c>
      <c r="I3992">
        <f>VLOOKUP(A3992&amp;3,[1]ratio_condo_family!$A:$F,6,FALSE)</f>
        <v>1.1956021123503855</v>
      </c>
      <c r="J3992">
        <f>VLOOKUP(A3992,[1]ratio_family_bedrooms!$A:$K,9,FALSE)</f>
        <v>1.0588235294117647</v>
      </c>
      <c r="K3992">
        <f>VLOOKUP(A3992,[1]ratio_family_bedrooms!$A:$K,10,FALSE)</f>
        <v>1.2222222222222221</v>
      </c>
      <c r="L3992">
        <f>VLOOKUP(A3992,[1]ratio_family_bedrooms!$A:$K,11,FALSE)</f>
        <v>1.5</v>
      </c>
      <c r="M3992">
        <f t="shared" si="62"/>
        <v>2050.1365464688997</v>
      </c>
    </row>
    <row r="3993" spans="1:13" x14ac:dyDescent="0.2">
      <c r="A3993">
        <v>2009</v>
      </c>
      <c r="B3993">
        <v>10</v>
      </c>
      <c r="C3993" t="s">
        <v>61</v>
      </c>
      <c r="D3993">
        <v>5</v>
      </c>
      <c r="E3993" t="s">
        <v>35</v>
      </c>
      <c r="F3993" t="e">
        <f>VLOOKUP(A3993&amp;B3993&amp;C3993&amp;D3993&amp;E3993,average_median_rates_2_aptFINAL!A:P,16,FALSE)</f>
        <v>#N/A</v>
      </c>
      <c r="G3993">
        <f>VLOOKUP(A3993&amp;B3993&amp;C3993&amp;3&amp;E3993,average_median_rates_2_aptFINAL!A:P,16,FALSE)</f>
        <v>2680.4318149159326</v>
      </c>
      <c r="H3993">
        <f>IF(D3993&lt;=3,VLOOKUP(A3993&amp;D3993,[1]ratio_condo_family!$A:$F,6,FALSE),0)</f>
        <v>0</v>
      </c>
      <c r="I3993">
        <f>VLOOKUP(A3993&amp;3,[1]ratio_condo_family!$A:$F,6,FALSE)</f>
        <v>1.1956021123503855</v>
      </c>
      <c r="J3993">
        <f>VLOOKUP(A3993,[1]ratio_family_bedrooms!$A:$K,9,FALSE)</f>
        <v>1.0588235294117647</v>
      </c>
      <c r="K3993">
        <f>VLOOKUP(A3993,[1]ratio_family_bedrooms!$A:$K,10,FALSE)</f>
        <v>1.2222222222222221</v>
      </c>
      <c r="L3993">
        <f>VLOOKUP(A3993,[1]ratio_family_bedrooms!$A:$K,11,FALSE)</f>
        <v>1.5</v>
      </c>
      <c r="M3993">
        <f t="shared" si="62"/>
        <v>4147.2975693142744</v>
      </c>
    </row>
    <row r="3994" spans="1:13" x14ac:dyDescent="0.2">
      <c r="A3994">
        <v>2009</v>
      </c>
      <c r="B3994">
        <v>10</v>
      </c>
      <c r="C3994" t="s">
        <v>61</v>
      </c>
      <c r="D3994">
        <v>5</v>
      </c>
      <c r="E3994" t="s">
        <v>36</v>
      </c>
      <c r="F3994" t="e">
        <f>VLOOKUP(A3994&amp;B3994&amp;C3994&amp;D3994&amp;E3994,average_median_rates_2_aptFINAL!A:P,16,FALSE)</f>
        <v>#N/A</v>
      </c>
      <c r="G3994">
        <f>VLOOKUP(A3994&amp;B3994&amp;C3994&amp;3&amp;E3994,average_median_rates_2_aptFINAL!A:P,16,FALSE)</f>
        <v>1208.1782583704551</v>
      </c>
      <c r="H3994">
        <f>IF(D3994&lt;=3,VLOOKUP(A3994&amp;D3994,[1]ratio_condo_family!$A:$F,6,FALSE),0)</f>
        <v>0</v>
      </c>
      <c r="I3994">
        <f>VLOOKUP(A3994&amp;3,[1]ratio_condo_family!$A:$F,6,FALSE)</f>
        <v>1.1956021123503855</v>
      </c>
      <c r="J3994">
        <f>VLOOKUP(A3994,[1]ratio_family_bedrooms!$A:$K,9,FALSE)</f>
        <v>1.0588235294117647</v>
      </c>
      <c r="K3994">
        <f>VLOOKUP(A3994,[1]ratio_family_bedrooms!$A:$K,10,FALSE)</f>
        <v>1.2222222222222221</v>
      </c>
      <c r="L3994">
        <f>VLOOKUP(A3994,[1]ratio_family_bedrooms!$A:$K,11,FALSE)</f>
        <v>1.5</v>
      </c>
      <c r="M3994">
        <f t="shared" si="62"/>
        <v>1869.3535595104452</v>
      </c>
    </row>
    <row r="3995" spans="1:13" x14ac:dyDescent="0.2">
      <c r="A3995">
        <v>2009</v>
      </c>
      <c r="B3995">
        <v>10</v>
      </c>
      <c r="C3995" t="s">
        <v>61</v>
      </c>
      <c r="D3995">
        <v>5</v>
      </c>
      <c r="E3995" t="s">
        <v>37</v>
      </c>
      <c r="F3995" t="e">
        <f>VLOOKUP(A3995&amp;B3995&amp;C3995&amp;D3995&amp;E3995,average_median_rates_2_aptFINAL!A:P,16,FALSE)</f>
        <v>#N/A</v>
      </c>
      <c r="G3995">
        <f>VLOOKUP(A3995&amp;B3995&amp;C3995&amp;3&amp;E3995,average_median_rates_2_aptFINAL!A:P,16,FALSE)</f>
        <v>886.80383059963401</v>
      </c>
      <c r="H3995">
        <f>IF(D3995&lt;=3,VLOOKUP(A3995&amp;D3995,[1]ratio_condo_family!$A:$F,6,FALSE),0)</f>
        <v>0</v>
      </c>
      <c r="I3995">
        <f>VLOOKUP(A3995&amp;3,[1]ratio_condo_family!$A:$F,6,FALSE)</f>
        <v>1.1956021123503855</v>
      </c>
      <c r="J3995">
        <f>VLOOKUP(A3995,[1]ratio_family_bedrooms!$A:$K,9,FALSE)</f>
        <v>1.0588235294117647</v>
      </c>
      <c r="K3995">
        <f>VLOOKUP(A3995,[1]ratio_family_bedrooms!$A:$K,10,FALSE)</f>
        <v>1.2222222222222221</v>
      </c>
      <c r="L3995">
        <f>VLOOKUP(A3995,[1]ratio_family_bedrooms!$A:$K,11,FALSE)</f>
        <v>1.5</v>
      </c>
      <c r="M3995">
        <f t="shared" si="62"/>
        <v>1372.1070428421995</v>
      </c>
    </row>
    <row r="3996" spans="1:13" x14ac:dyDescent="0.2">
      <c r="A3996">
        <v>2009</v>
      </c>
      <c r="B3996">
        <v>10</v>
      </c>
      <c r="C3996" t="s">
        <v>61</v>
      </c>
      <c r="D3996">
        <v>5</v>
      </c>
      <c r="E3996" t="s">
        <v>38</v>
      </c>
      <c r="F3996" t="e">
        <f>VLOOKUP(A3996&amp;B3996&amp;C3996&amp;D3996&amp;E3996,average_median_rates_2_aptFINAL!A:P,16,FALSE)</f>
        <v>#N/A</v>
      </c>
      <c r="G3996">
        <f>VLOOKUP(A3996&amp;B3996&amp;C3996&amp;3&amp;E3996,average_median_rates_2_aptFINAL!A:P,16,FALSE)</f>
        <v>943.59642189969838</v>
      </c>
      <c r="H3996">
        <f>IF(D3996&lt;=3,VLOOKUP(A3996&amp;D3996,[1]ratio_condo_family!$A:$F,6,FALSE),0)</f>
        <v>0</v>
      </c>
      <c r="I3996">
        <f>VLOOKUP(A3996&amp;3,[1]ratio_condo_family!$A:$F,6,FALSE)</f>
        <v>1.1956021123503855</v>
      </c>
      <c r="J3996">
        <f>VLOOKUP(A3996,[1]ratio_family_bedrooms!$A:$K,9,FALSE)</f>
        <v>1.0588235294117647</v>
      </c>
      <c r="K3996">
        <f>VLOOKUP(A3996,[1]ratio_family_bedrooms!$A:$K,10,FALSE)</f>
        <v>1.2222222222222221</v>
      </c>
      <c r="L3996">
        <f>VLOOKUP(A3996,[1]ratio_family_bedrooms!$A:$K,11,FALSE)</f>
        <v>1.5</v>
      </c>
      <c r="M3996">
        <f t="shared" si="62"/>
        <v>1459.9793679441168</v>
      </c>
    </row>
    <row r="3997" spans="1:13" x14ac:dyDescent="0.2">
      <c r="A3997">
        <v>2009</v>
      </c>
      <c r="B3997">
        <v>10</v>
      </c>
      <c r="C3997" t="s">
        <v>61</v>
      </c>
      <c r="D3997">
        <v>5</v>
      </c>
      <c r="E3997" t="s">
        <v>39</v>
      </c>
      <c r="F3997" t="e">
        <f>VLOOKUP(A3997&amp;B3997&amp;C3997&amp;D3997&amp;E3997,average_median_rates_2_aptFINAL!A:P,16,FALSE)</f>
        <v>#N/A</v>
      </c>
      <c r="G3997">
        <f>VLOOKUP(A3997&amp;B3997&amp;C3997&amp;3&amp;E3997,average_median_rates_2_aptFINAL!A:P,16,FALSE)</f>
        <v>1283.2303491881071</v>
      </c>
      <c r="H3997">
        <f>IF(D3997&lt;=3,VLOOKUP(A3997&amp;D3997,[1]ratio_condo_family!$A:$F,6,FALSE),0)</f>
        <v>0</v>
      </c>
      <c r="I3997">
        <f>VLOOKUP(A3997&amp;3,[1]ratio_condo_family!$A:$F,6,FALSE)</f>
        <v>1.1956021123503855</v>
      </c>
      <c r="J3997">
        <f>VLOOKUP(A3997,[1]ratio_family_bedrooms!$A:$K,9,FALSE)</f>
        <v>1.0588235294117647</v>
      </c>
      <c r="K3997">
        <f>VLOOKUP(A3997,[1]ratio_family_bedrooms!$A:$K,10,FALSE)</f>
        <v>1.2222222222222221</v>
      </c>
      <c r="L3997">
        <f>VLOOKUP(A3997,[1]ratio_family_bedrooms!$A:$K,11,FALSE)</f>
        <v>1.5</v>
      </c>
      <c r="M3997">
        <f t="shared" si="62"/>
        <v>1985.4778914512538</v>
      </c>
    </row>
    <row r="3998" spans="1:13" x14ac:dyDescent="0.2">
      <c r="A3998">
        <v>2009</v>
      </c>
      <c r="B3998">
        <v>10</v>
      </c>
      <c r="C3998" t="s">
        <v>61</v>
      </c>
      <c r="D3998">
        <v>5</v>
      </c>
      <c r="E3998" t="s">
        <v>40</v>
      </c>
      <c r="F3998" t="e">
        <f>VLOOKUP(A3998&amp;B3998&amp;C3998&amp;D3998&amp;E3998,average_median_rates_2_aptFINAL!A:P,16,FALSE)</f>
        <v>#N/A</v>
      </c>
      <c r="G3998">
        <f>VLOOKUP(A3998&amp;B3998&amp;C3998&amp;3&amp;E3998,average_median_rates_2_aptFINAL!A:P,16,FALSE)</f>
        <v>1004.7280899235207</v>
      </c>
      <c r="H3998">
        <f>IF(D3998&lt;=3,VLOOKUP(A3998&amp;D3998,[1]ratio_condo_family!$A:$F,6,FALSE),0)</f>
        <v>0</v>
      </c>
      <c r="I3998">
        <f>VLOOKUP(A3998&amp;3,[1]ratio_condo_family!$A:$F,6,FALSE)</f>
        <v>1.1956021123503855</v>
      </c>
      <c r="J3998">
        <f>VLOOKUP(A3998,[1]ratio_family_bedrooms!$A:$K,9,FALSE)</f>
        <v>1.0588235294117647</v>
      </c>
      <c r="K3998">
        <f>VLOOKUP(A3998,[1]ratio_family_bedrooms!$A:$K,10,FALSE)</f>
        <v>1.2222222222222221</v>
      </c>
      <c r="L3998">
        <f>VLOOKUP(A3998,[1]ratio_family_bedrooms!$A:$K,11,FALSE)</f>
        <v>1.5</v>
      </c>
      <c r="M3998">
        <f t="shared" si="62"/>
        <v>1554.5653286063086</v>
      </c>
    </row>
    <row r="3999" spans="1:13" x14ac:dyDescent="0.2">
      <c r="A3999">
        <v>2009</v>
      </c>
      <c r="B3999">
        <v>10</v>
      </c>
      <c r="C3999" t="s">
        <v>61</v>
      </c>
      <c r="D3999">
        <v>5</v>
      </c>
      <c r="E3999" t="s">
        <v>41</v>
      </c>
      <c r="F3999" t="e">
        <f>VLOOKUP(A3999&amp;B3999&amp;C3999&amp;D3999&amp;E3999,average_median_rates_2_aptFINAL!A:P,16,FALSE)</f>
        <v>#N/A</v>
      </c>
      <c r="G3999">
        <f>VLOOKUP(A3999&amp;B3999&amp;C3999&amp;3&amp;E3999,average_median_rates_2_aptFINAL!A:P,16,FALSE)</f>
        <v>1038.8256214973414</v>
      </c>
      <c r="H3999">
        <f>IF(D3999&lt;=3,VLOOKUP(A3999&amp;D3999,[1]ratio_condo_family!$A:$F,6,FALSE),0)</f>
        <v>0</v>
      </c>
      <c r="I3999">
        <f>VLOOKUP(A3999&amp;3,[1]ratio_condo_family!$A:$F,6,FALSE)</f>
        <v>1.1956021123503855</v>
      </c>
      <c r="J3999">
        <f>VLOOKUP(A3999,[1]ratio_family_bedrooms!$A:$K,9,FALSE)</f>
        <v>1.0588235294117647</v>
      </c>
      <c r="K3999">
        <f>VLOOKUP(A3999,[1]ratio_family_bedrooms!$A:$K,10,FALSE)</f>
        <v>1.2222222222222221</v>
      </c>
      <c r="L3999">
        <f>VLOOKUP(A3999,[1]ratio_family_bedrooms!$A:$K,11,FALSE)</f>
        <v>1.5</v>
      </c>
      <c r="M3999">
        <f t="shared" si="62"/>
        <v>1607.3227272570773</v>
      </c>
    </row>
    <row r="4000" spans="1:13" x14ac:dyDescent="0.2">
      <c r="A4000">
        <v>2009</v>
      </c>
      <c r="B4000">
        <v>10</v>
      </c>
      <c r="C4000" t="s">
        <v>61</v>
      </c>
      <c r="D4000">
        <v>5</v>
      </c>
      <c r="E4000" t="s">
        <v>42</v>
      </c>
      <c r="F4000" t="e">
        <f>VLOOKUP(A4000&amp;B4000&amp;C4000&amp;D4000&amp;E4000,average_median_rates_2_aptFINAL!A:P,16,FALSE)</f>
        <v>#N/A</v>
      </c>
      <c r="G4000">
        <f>VLOOKUP(A4000&amp;B4000&amp;C4000&amp;3&amp;E4000,average_median_rates_2_aptFINAL!A:P,16,FALSE)</f>
        <v>1031.9873545049575</v>
      </c>
      <c r="H4000">
        <f>IF(D4000&lt;=3,VLOOKUP(A4000&amp;D4000,[1]ratio_condo_family!$A:$F,6,FALSE),0)</f>
        <v>0</v>
      </c>
      <c r="I4000">
        <f>VLOOKUP(A4000&amp;3,[1]ratio_condo_family!$A:$F,6,FALSE)</f>
        <v>1.1956021123503855</v>
      </c>
      <c r="J4000">
        <f>VLOOKUP(A4000,[1]ratio_family_bedrooms!$A:$K,9,FALSE)</f>
        <v>1.0588235294117647</v>
      </c>
      <c r="K4000">
        <f>VLOOKUP(A4000,[1]ratio_family_bedrooms!$A:$K,10,FALSE)</f>
        <v>1.2222222222222221</v>
      </c>
      <c r="L4000">
        <f>VLOOKUP(A4000,[1]ratio_family_bedrooms!$A:$K,11,FALSE)</f>
        <v>1.5</v>
      </c>
      <c r="M4000">
        <f t="shared" si="62"/>
        <v>1596.7422200723699</v>
      </c>
    </row>
    <row r="4001" spans="1:13" x14ac:dyDescent="0.2">
      <c r="A4001">
        <v>2009</v>
      </c>
      <c r="B4001">
        <v>10</v>
      </c>
      <c r="C4001" t="s">
        <v>61</v>
      </c>
      <c r="D4001">
        <v>5</v>
      </c>
      <c r="E4001" t="s">
        <v>43</v>
      </c>
      <c r="F4001" t="e">
        <f>VLOOKUP(A4001&amp;B4001&amp;C4001&amp;D4001&amp;E4001,average_median_rates_2_aptFINAL!A:P,16,FALSE)</f>
        <v>#N/A</v>
      </c>
      <c r="G4001">
        <f>VLOOKUP(A4001&amp;B4001&amp;C4001&amp;3&amp;E4001,average_median_rates_2_aptFINAL!A:P,16,FALSE)</f>
        <v>1175</v>
      </c>
      <c r="H4001">
        <f>IF(D4001&lt;=3,VLOOKUP(A4001&amp;D4001,[1]ratio_condo_family!$A:$F,6,FALSE),0)</f>
        <v>0</v>
      </c>
      <c r="I4001">
        <f>VLOOKUP(A4001&amp;3,[1]ratio_condo_family!$A:$F,6,FALSE)</f>
        <v>1.1956021123503855</v>
      </c>
      <c r="J4001">
        <f>VLOOKUP(A4001,[1]ratio_family_bedrooms!$A:$K,9,FALSE)</f>
        <v>1.0588235294117647</v>
      </c>
      <c r="K4001">
        <f>VLOOKUP(A4001,[1]ratio_family_bedrooms!$A:$K,10,FALSE)</f>
        <v>1.2222222222222221</v>
      </c>
      <c r="L4001">
        <f>VLOOKUP(A4001,[1]ratio_family_bedrooms!$A:$K,11,FALSE)</f>
        <v>1.5</v>
      </c>
      <c r="M4001">
        <f t="shared" si="62"/>
        <v>1818.018506132792</v>
      </c>
    </row>
    <row r="4002" spans="1:13" x14ac:dyDescent="0.2">
      <c r="A4002">
        <v>2009</v>
      </c>
      <c r="B4002">
        <v>10</v>
      </c>
      <c r="C4002" t="s">
        <v>61</v>
      </c>
      <c r="D4002">
        <v>5</v>
      </c>
      <c r="E4002" t="s">
        <v>60</v>
      </c>
      <c r="F4002" t="e">
        <f>VLOOKUP(A4002&amp;B4002&amp;C4002&amp;D4002&amp;E4002,average_median_rates_2_aptFINAL!A:P,16,FALSE)</f>
        <v>#N/A</v>
      </c>
      <c r="G4002">
        <f>VLOOKUP(A4002&amp;B4002&amp;C4002&amp;3&amp;E4002,average_median_rates_2_aptFINAL!A:P,16,FALSE)</f>
        <v>1245.2399770081931</v>
      </c>
      <c r="H4002">
        <f>IF(D4002&lt;=3,VLOOKUP(A4002&amp;D4002,[1]ratio_condo_family!$A:$F,6,FALSE),0)</f>
        <v>0</v>
      </c>
      <c r="I4002">
        <f>VLOOKUP(A4002&amp;3,[1]ratio_condo_family!$A:$F,6,FALSE)</f>
        <v>1.1956021123503855</v>
      </c>
      <c r="J4002">
        <f>VLOOKUP(A4002,[1]ratio_family_bedrooms!$A:$K,9,FALSE)</f>
        <v>1.0588235294117647</v>
      </c>
      <c r="K4002">
        <f>VLOOKUP(A4002,[1]ratio_family_bedrooms!$A:$K,10,FALSE)</f>
        <v>1.2222222222222221</v>
      </c>
      <c r="L4002">
        <f>VLOOKUP(A4002,[1]ratio_family_bedrooms!$A:$K,11,FALSE)</f>
        <v>1.5</v>
      </c>
      <c r="M4002">
        <f t="shared" si="62"/>
        <v>1926.6972959806531</v>
      </c>
    </row>
    <row r="4003" spans="1:13" x14ac:dyDescent="0.2">
      <c r="A4003">
        <v>2009</v>
      </c>
      <c r="B4003">
        <v>10</v>
      </c>
      <c r="C4003" t="s">
        <v>61</v>
      </c>
      <c r="D4003">
        <v>6</v>
      </c>
      <c r="E4003" t="s">
        <v>12</v>
      </c>
      <c r="F4003" t="e">
        <f>VLOOKUP(A4003&amp;B4003&amp;C4003&amp;D4003&amp;E4003,average_median_rates_2_aptFINAL!A:P,16,FALSE)</f>
        <v>#N/A</v>
      </c>
      <c r="G4003">
        <f>VLOOKUP(A4003&amp;B4003&amp;C4003&amp;3&amp;E4003,average_median_rates_2_aptFINAL!A:P,16,FALSE)</f>
        <v>2344.8970956874341</v>
      </c>
      <c r="H4003">
        <f>IF(D4003&lt;=3,VLOOKUP(A4003&amp;D4003,[1]ratio_condo_family!$A:$F,6,FALSE),0)</f>
        <v>0</v>
      </c>
      <c r="I4003">
        <f>VLOOKUP(A4003&amp;3,[1]ratio_condo_family!$A:$F,6,FALSE)</f>
        <v>1.1956021123503855</v>
      </c>
      <c r="J4003">
        <f>VLOOKUP(A4003,[1]ratio_family_bedrooms!$A:$K,9,FALSE)</f>
        <v>1.0588235294117647</v>
      </c>
      <c r="K4003">
        <f>VLOOKUP(A4003,[1]ratio_family_bedrooms!$A:$K,10,FALSE)</f>
        <v>1.2222222222222221</v>
      </c>
      <c r="L4003">
        <f>VLOOKUP(A4003,[1]ratio_family_bedrooms!$A:$K,11,FALSE)</f>
        <v>1.5</v>
      </c>
      <c r="M4003">
        <f t="shared" si="62"/>
        <v>5442.212316940585</v>
      </c>
    </row>
    <row r="4004" spans="1:13" x14ac:dyDescent="0.2">
      <c r="A4004">
        <v>2009</v>
      </c>
      <c r="B4004">
        <v>10</v>
      </c>
      <c r="C4004" t="s">
        <v>61</v>
      </c>
      <c r="D4004">
        <v>6</v>
      </c>
      <c r="E4004" t="s">
        <v>16</v>
      </c>
      <c r="F4004" t="e">
        <f>VLOOKUP(A4004&amp;B4004&amp;C4004&amp;D4004&amp;E4004,average_median_rates_2_aptFINAL!A:P,16,FALSE)</f>
        <v>#N/A</v>
      </c>
      <c r="G4004">
        <f>VLOOKUP(A4004&amp;B4004&amp;C4004&amp;3&amp;E4004,average_median_rates_2_aptFINAL!A:P,16,FALSE)</f>
        <v>2031.5803789542801</v>
      </c>
      <c r="H4004">
        <f>IF(D4004&lt;=3,VLOOKUP(A4004&amp;D4004,[1]ratio_condo_family!$A:$F,6,FALSE),0)</f>
        <v>0</v>
      </c>
      <c r="I4004">
        <f>VLOOKUP(A4004&amp;3,[1]ratio_condo_family!$A:$F,6,FALSE)</f>
        <v>1.1956021123503855</v>
      </c>
      <c r="J4004">
        <f>VLOOKUP(A4004,[1]ratio_family_bedrooms!$A:$K,9,FALSE)</f>
        <v>1.0588235294117647</v>
      </c>
      <c r="K4004">
        <f>VLOOKUP(A4004,[1]ratio_family_bedrooms!$A:$K,10,FALSE)</f>
        <v>1.2222222222222221</v>
      </c>
      <c r="L4004">
        <f>VLOOKUP(A4004,[1]ratio_family_bedrooms!$A:$K,11,FALSE)</f>
        <v>1.5</v>
      </c>
      <c r="M4004">
        <f t="shared" si="62"/>
        <v>4715.0434795342371</v>
      </c>
    </row>
    <row r="4005" spans="1:13" x14ac:dyDescent="0.2">
      <c r="A4005">
        <v>2009</v>
      </c>
      <c r="B4005">
        <v>10</v>
      </c>
      <c r="C4005" t="s">
        <v>61</v>
      </c>
      <c r="D4005">
        <v>6</v>
      </c>
      <c r="E4005" t="s">
        <v>17</v>
      </c>
      <c r="F4005" t="e">
        <f>VLOOKUP(A4005&amp;B4005&amp;C4005&amp;D4005&amp;E4005,average_median_rates_2_aptFINAL!A:P,16,FALSE)</f>
        <v>#N/A</v>
      </c>
      <c r="G4005">
        <f>VLOOKUP(A4005&amp;B4005&amp;C4005&amp;3&amp;E4005,average_median_rates_2_aptFINAL!A:P,16,FALSE)</f>
        <v>2168.089434545192</v>
      </c>
      <c r="H4005">
        <f>IF(D4005&lt;=3,VLOOKUP(A4005&amp;D4005,[1]ratio_condo_family!$A:$F,6,FALSE),0)</f>
        <v>0</v>
      </c>
      <c r="I4005">
        <f>VLOOKUP(A4005&amp;3,[1]ratio_condo_family!$A:$F,6,FALSE)</f>
        <v>1.1956021123503855</v>
      </c>
      <c r="J4005">
        <f>VLOOKUP(A4005,[1]ratio_family_bedrooms!$A:$K,9,FALSE)</f>
        <v>1.0588235294117647</v>
      </c>
      <c r="K4005">
        <f>VLOOKUP(A4005,[1]ratio_family_bedrooms!$A:$K,10,FALSE)</f>
        <v>1.2222222222222221</v>
      </c>
      <c r="L4005">
        <f>VLOOKUP(A4005,[1]ratio_family_bedrooms!$A:$K,11,FALSE)</f>
        <v>1.5</v>
      </c>
      <c r="M4005">
        <f t="shared" si="62"/>
        <v>5031.8638914308158</v>
      </c>
    </row>
    <row r="4006" spans="1:13" x14ac:dyDescent="0.2">
      <c r="A4006">
        <v>2009</v>
      </c>
      <c r="B4006">
        <v>10</v>
      </c>
      <c r="C4006" t="s">
        <v>61</v>
      </c>
      <c r="D4006">
        <v>6</v>
      </c>
      <c r="E4006" t="s">
        <v>19</v>
      </c>
      <c r="F4006" t="e">
        <f>VLOOKUP(A4006&amp;B4006&amp;C4006&amp;D4006&amp;E4006,average_median_rates_2_aptFINAL!A:P,16,FALSE)</f>
        <v>#N/A</v>
      </c>
      <c r="G4006">
        <f>VLOOKUP(A4006&amp;B4006&amp;C4006&amp;3&amp;E4006,average_median_rates_2_aptFINAL!A:P,16,FALSE)</f>
        <v>1755.1551947118787</v>
      </c>
      <c r="H4006">
        <f>IF(D4006&lt;=3,VLOOKUP(A4006&amp;D4006,[1]ratio_condo_family!$A:$F,6,FALSE),0)</f>
        <v>0</v>
      </c>
      <c r="I4006">
        <f>VLOOKUP(A4006&amp;3,[1]ratio_condo_family!$A:$F,6,FALSE)</f>
        <v>1.1956021123503855</v>
      </c>
      <c r="J4006">
        <f>VLOOKUP(A4006,[1]ratio_family_bedrooms!$A:$K,9,FALSE)</f>
        <v>1.0588235294117647</v>
      </c>
      <c r="K4006">
        <f>VLOOKUP(A4006,[1]ratio_family_bedrooms!$A:$K,10,FALSE)</f>
        <v>1.2222222222222221</v>
      </c>
      <c r="L4006">
        <f>VLOOKUP(A4006,[1]ratio_family_bedrooms!$A:$K,11,FALSE)</f>
        <v>1.5</v>
      </c>
      <c r="M4006">
        <f t="shared" si="62"/>
        <v>4073.495266112297</v>
      </c>
    </row>
    <row r="4007" spans="1:13" x14ac:dyDescent="0.2">
      <c r="A4007">
        <v>2009</v>
      </c>
      <c r="B4007">
        <v>10</v>
      </c>
      <c r="C4007" t="s">
        <v>61</v>
      </c>
      <c r="D4007">
        <v>6</v>
      </c>
      <c r="E4007" t="s">
        <v>20</v>
      </c>
      <c r="F4007" t="e">
        <f>VLOOKUP(A4007&amp;B4007&amp;C4007&amp;D4007&amp;E4007,average_median_rates_2_aptFINAL!A:P,16,FALSE)</f>
        <v>#N/A</v>
      </c>
      <c r="G4007">
        <f>VLOOKUP(A4007&amp;B4007&amp;C4007&amp;3&amp;E4007,average_median_rates_2_aptFINAL!A:P,16,FALSE)</f>
        <v>2221.3814844086774</v>
      </c>
      <c r="H4007">
        <f>IF(D4007&lt;=3,VLOOKUP(A4007&amp;D4007,[1]ratio_condo_family!$A:$F,6,FALSE),0)</f>
        <v>0</v>
      </c>
      <c r="I4007">
        <f>VLOOKUP(A4007&amp;3,[1]ratio_condo_family!$A:$F,6,FALSE)</f>
        <v>1.1956021123503855</v>
      </c>
      <c r="J4007">
        <f>VLOOKUP(A4007,[1]ratio_family_bedrooms!$A:$K,9,FALSE)</f>
        <v>1.0588235294117647</v>
      </c>
      <c r="K4007">
        <f>VLOOKUP(A4007,[1]ratio_family_bedrooms!$A:$K,10,FALSE)</f>
        <v>1.2222222222222221</v>
      </c>
      <c r="L4007">
        <f>VLOOKUP(A4007,[1]ratio_family_bedrooms!$A:$K,11,FALSE)</f>
        <v>1.5</v>
      </c>
      <c r="M4007">
        <f t="shared" si="62"/>
        <v>5155.5480610668601</v>
      </c>
    </row>
    <row r="4008" spans="1:13" x14ac:dyDescent="0.2">
      <c r="A4008">
        <v>2009</v>
      </c>
      <c r="B4008">
        <v>10</v>
      </c>
      <c r="C4008" t="s">
        <v>61</v>
      </c>
      <c r="D4008">
        <v>6</v>
      </c>
      <c r="E4008" t="s">
        <v>21</v>
      </c>
      <c r="F4008" t="e">
        <f>VLOOKUP(A4008&amp;B4008&amp;C4008&amp;D4008&amp;E4008,average_median_rates_2_aptFINAL!A:P,16,FALSE)</f>
        <v>#N/A</v>
      </c>
      <c r="G4008">
        <f>VLOOKUP(A4008&amp;B4008&amp;C4008&amp;3&amp;E4008,average_median_rates_2_aptFINAL!A:P,16,FALSE)</f>
        <v>2145.2741054749222</v>
      </c>
      <c r="H4008">
        <f>IF(D4008&lt;=3,VLOOKUP(A4008&amp;D4008,[1]ratio_condo_family!$A:$F,6,FALSE),0)</f>
        <v>0</v>
      </c>
      <c r="I4008">
        <f>VLOOKUP(A4008&amp;3,[1]ratio_condo_family!$A:$F,6,FALSE)</f>
        <v>1.1956021123503855</v>
      </c>
      <c r="J4008">
        <f>VLOOKUP(A4008,[1]ratio_family_bedrooms!$A:$K,9,FALSE)</f>
        <v>1.0588235294117647</v>
      </c>
      <c r="K4008">
        <f>VLOOKUP(A4008,[1]ratio_family_bedrooms!$A:$K,10,FALSE)</f>
        <v>1.2222222222222221</v>
      </c>
      <c r="L4008">
        <f>VLOOKUP(A4008,[1]ratio_family_bedrooms!$A:$K,11,FALSE)</f>
        <v>1.5</v>
      </c>
      <c r="M4008">
        <f t="shared" si="62"/>
        <v>4978.9123716777185</v>
      </c>
    </row>
    <row r="4009" spans="1:13" x14ac:dyDescent="0.2">
      <c r="A4009">
        <v>2009</v>
      </c>
      <c r="B4009">
        <v>10</v>
      </c>
      <c r="C4009" t="s">
        <v>61</v>
      </c>
      <c r="D4009">
        <v>6</v>
      </c>
      <c r="E4009" t="s">
        <v>23</v>
      </c>
      <c r="F4009" t="e">
        <f>VLOOKUP(A4009&amp;B4009&amp;C4009&amp;D4009&amp;E4009,average_median_rates_2_aptFINAL!A:P,16,FALSE)</f>
        <v>#N/A</v>
      </c>
      <c r="G4009">
        <f>VLOOKUP(A4009&amp;B4009&amp;C4009&amp;3&amp;E4009,average_median_rates_2_aptFINAL!A:P,16,FALSE)</f>
        <v>1097.3307946544041</v>
      </c>
      <c r="H4009">
        <f>IF(D4009&lt;=3,VLOOKUP(A4009&amp;D4009,[1]ratio_condo_family!$A:$F,6,FALSE),0)</f>
        <v>0</v>
      </c>
      <c r="I4009">
        <f>VLOOKUP(A4009&amp;3,[1]ratio_condo_family!$A:$F,6,FALSE)</f>
        <v>1.1956021123503855</v>
      </c>
      <c r="J4009">
        <f>VLOOKUP(A4009,[1]ratio_family_bedrooms!$A:$K,9,FALSE)</f>
        <v>1.0588235294117647</v>
      </c>
      <c r="K4009">
        <f>VLOOKUP(A4009,[1]ratio_family_bedrooms!$A:$K,10,FALSE)</f>
        <v>1.2222222222222221</v>
      </c>
      <c r="L4009">
        <f>VLOOKUP(A4009,[1]ratio_family_bedrooms!$A:$K,11,FALSE)</f>
        <v>1.5</v>
      </c>
      <c r="M4009">
        <f t="shared" si="62"/>
        <v>2546.7672664226925</v>
      </c>
    </row>
    <row r="4010" spans="1:13" x14ac:dyDescent="0.2">
      <c r="A4010">
        <v>2009</v>
      </c>
      <c r="B4010">
        <v>10</v>
      </c>
      <c r="C4010" t="s">
        <v>61</v>
      </c>
      <c r="D4010">
        <v>6</v>
      </c>
      <c r="E4010" t="s">
        <v>24</v>
      </c>
      <c r="F4010" t="e">
        <f>VLOOKUP(A4010&amp;B4010&amp;C4010&amp;D4010&amp;E4010,average_median_rates_2_aptFINAL!A:P,16,FALSE)</f>
        <v>#N/A</v>
      </c>
      <c r="G4010">
        <f>VLOOKUP(A4010&amp;B4010&amp;C4010&amp;3&amp;E4010,average_median_rates_2_aptFINAL!A:P,16,FALSE)</f>
        <v>1168.6260597787041</v>
      </c>
      <c r="H4010">
        <f>IF(D4010&lt;=3,VLOOKUP(A4010&amp;D4010,[1]ratio_condo_family!$A:$F,6,FALSE),0)</f>
        <v>0</v>
      </c>
      <c r="I4010">
        <f>VLOOKUP(A4010&amp;3,[1]ratio_condo_family!$A:$F,6,FALSE)</f>
        <v>1.1956021123503855</v>
      </c>
      <c r="J4010">
        <f>VLOOKUP(A4010,[1]ratio_family_bedrooms!$A:$K,9,FALSE)</f>
        <v>1.0588235294117647</v>
      </c>
      <c r="K4010">
        <f>VLOOKUP(A4010,[1]ratio_family_bedrooms!$A:$K,10,FALSE)</f>
        <v>1.2222222222222221</v>
      </c>
      <c r="L4010">
        <f>VLOOKUP(A4010,[1]ratio_family_bedrooms!$A:$K,11,FALSE)</f>
        <v>1.5</v>
      </c>
      <c r="M4010">
        <f t="shared" si="62"/>
        <v>2712.2346426724216</v>
      </c>
    </row>
    <row r="4011" spans="1:13" x14ac:dyDescent="0.2">
      <c r="A4011">
        <v>2009</v>
      </c>
      <c r="B4011">
        <v>10</v>
      </c>
      <c r="C4011" t="s">
        <v>61</v>
      </c>
      <c r="D4011">
        <v>6</v>
      </c>
      <c r="E4011" t="s">
        <v>25</v>
      </c>
      <c r="F4011" t="e">
        <f>VLOOKUP(A4011&amp;B4011&amp;C4011&amp;D4011&amp;E4011,average_median_rates_2_aptFINAL!A:P,16,FALSE)</f>
        <v>#N/A</v>
      </c>
      <c r="G4011">
        <f>VLOOKUP(A4011&amp;B4011&amp;C4011&amp;3&amp;E4011,average_median_rates_2_aptFINAL!A:P,16,FALSE)</f>
        <v>1104.9101084127665</v>
      </c>
      <c r="H4011">
        <f>IF(D4011&lt;=3,VLOOKUP(A4011&amp;D4011,[1]ratio_condo_family!$A:$F,6,FALSE),0)</f>
        <v>0</v>
      </c>
      <c r="I4011">
        <f>VLOOKUP(A4011&amp;3,[1]ratio_condo_family!$A:$F,6,FALSE)</f>
        <v>1.1956021123503855</v>
      </c>
      <c r="J4011">
        <f>VLOOKUP(A4011,[1]ratio_family_bedrooms!$A:$K,9,FALSE)</f>
        <v>1.0588235294117647</v>
      </c>
      <c r="K4011">
        <f>VLOOKUP(A4011,[1]ratio_family_bedrooms!$A:$K,10,FALSE)</f>
        <v>1.2222222222222221</v>
      </c>
      <c r="L4011">
        <f>VLOOKUP(A4011,[1]ratio_family_bedrooms!$A:$K,11,FALSE)</f>
        <v>1.5</v>
      </c>
      <c r="M4011">
        <f t="shared" si="62"/>
        <v>2564.3579038820412</v>
      </c>
    </row>
    <row r="4012" spans="1:13" x14ac:dyDescent="0.2">
      <c r="A4012">
        <v>2009</v>
      </c>
      <c r="B4012">
        <v>10</v>
      </c>
      <c r="C4012" t="s">
        <v>61</v>
      </c>
      <c r="D4012">
        <v>6</v>
      </c>
      <c r="E4012" t="s">
        <v>26</v>
      </c>
      <c r="F4012" t="e">
        <f>VLOOKUP(A4012&amp;B4012&amp;C4012&amp;D4012&amp;E4012,average_median_rates_2_aptFINAL!A:P,16,FALSE)</f>
        <v>#N/A</v>
      </c>
      <c r="G4012">
        <f>VLOOKUP(A4012&amp;B4012&amp;C4012&amp;3&amp;E4012,average_median_rates_2_aptFINAL!A:P,16,FALSE)</f>
        <v>1141.6528955309673</v>
      </c>
      <c r="H4012">
        <f>IF(D4012&lt;=3,VLOOKUP(A4012&amp;D4012,[1]ratio_condo_family!$A:$F,6,FALSE),0)</f>
        <v>0</v>
      </c>
      <c r="I4012">
        <f>VLOOKUP(A4012&amp;3,[1]ratio_condo_family!$A:$F,6,FALSE)</f>
        <v>1.1956021123503855</v>
      </c>
      <c r="J4012">
        <f>VLOOKUP(A4012,[1]ratio_family_bedrooms!$A:$K,9,FALSE)</f>
        <v>1.0588235294117647</v>
      </c>
      <c r="K4012">
        <f>VLOOKUP(A4012,[1]ratio_family_bedrooms!$A:$K,10,FALSE)</f>
        <v>1.2222222222222221</v>
      </c>
      <c r="L4012">
        <f>VLOOKUP(A4012,[1]ratio_family_bedrooms!$A:$K,11,FALSE)</f>
        <v>1.5</v>
      </c>
      <c r="M4012">
        <f t="shared" si="62"/>
        <v>2649.6333084962371</v>
      </c>
    </row>
    <row r="4013" spans="1:13" x14ac:dyDescent="0.2">
      <c r="A4013">
        <v>2009</v>
      </c>
      <c r="B4013">
        <v>10</v>
      </c>
      <c r="C4013" t="s">
        <v>61</v>
      </c>
      <c r="D4013">
        <v>6</v>
      </c>
      <c r="E4013" t="s">
        <v>27</v>
      </c>
      <c r="F4013" t="e">
        <f>VLOOKUP(A4013&amp;B4013&amp;C4013&amp;D4013&amp;E4013,average_median_rates_2_aptFINAL!A:P,16,FALSE)</f>
        <v>#N/A</v>
      </c>
      <c r="G4013">
        <f>VLOOKUP(A4013&amp;B4013&amp;C4013&amp;3&amp;E4013,average_median_rates_2_aptFINAL!A:P,16,FALSE)</f>
        <v>2175.6664032188487</v>
      </c>
      <c r="H4013">
        <f>IF(D4013&lt;=3,VLOOKUP(A4013&amp;D4013,[1]ratio_condo_family!$A:$F,6,FALSE),0)</f>
        <v>0</v>
      </c>
      <c r="I4013">
        <f>VLOOKUP(A4013&amp;3,[1]ratio_condo_family!$A:$F,6,FALSE)</f>
        <v>1.1956021123503855</v>
      </c>
      <c r="J4013">
        <f>VLOOKUP(A4013,[1]ratio_family_bedrooms!$A:$K,9,FALSE)</f>
        <v>1.0588235294117647</v>
      </c>
      <c r="K4013">
        <f>VLOOKUP(A4013,[1]ratio_family_bedrooms!$A:$K,10,FALSE)</f>
        <v>1.2222222222222221</v>
      </c>
      <c r="L4013">
        <f>VLOOKUP(A4013,[1]ratio_family_bedrooms!$A:$K,11,FALSE)</f>
        <v>1.5</v>
      </c>
      <c r="M4013">
        <f t="shared" si="62"/>
        <v>5049.4490862424291</v>
      </c>
    </row>
    <row r="4014" spans="1:13" x14ac:dyDescent="0.2">
      <c r="A4014">
        <v>2009</v>
      </c>
      <c r="B4014">
        <v>10</v>
      </c>
      <c r="C4014" t="s">
        <v>61</v>
      </c>
      <c r="D4014">
        <v>6</v>
      </c>
      <c r="E4014" t="s">
        <v>28</v>
      </c>
      <c r="F4014" t="e">
        <f>VLOOKUP(A4014&amp;B4014&amp;C4014&amp;D4014&amp;E4014,average_median_rates_2_aptFINAL!A:P,16,FALSE)</f>
        <v>#N/A</v>
      </c>
      <c r="G4014">
        <f>VLOOKUP(A4014&amp;B4014&amp;C4014&amp;3&amp;E4014,average_median_rates_2_aptFINAL!A:P,16,FALSE)</f>
        <v>1307.713033481821</v>
      </c>
      <c r="H4014">
        <f>IF(D4014&lt;=3,VLOOKUP(A4014&amp;D4014,[1]ratio_condo_family!$A:$F,6,FALSE),0)</f>
        <v>0</v>
      </c>
      <c r="I4014">
        <f>VLOOKUP(A4014&amp;3,[1]ratio_condo_family!$A:$F,6,FALSE)</f>
        <v>1.1956021123503855</v>
      </c>
      <c r="J4014">
        <f>VLOOKUP(A4014,[1]ratio_family_bedrooms!$A:$K,9,FALSE)</f>
        <v>1.0588235294117647</v>
      </c>
      <c r="K4014">
        <f>VLOOKUP(A4014,[1]ratio_family_bedrooms!$A:$K,10,FALSE)</f>
        <v>1.2222222222222221</v>
      </c>
      <c r="L4014">
        <f>VLOOKUP(A4014,[1]ratio_family_bedrooms!$A:$K,11,FALSE)</f>
        <v>1.5</v>
      </c>
      <c r="M4014">
        <f t="shared" si="62"/>
        <v>3035.0380794651087</v>
      </c>
    </row>
    <row r="4015" spans="1:13" x14ac:dyDescent="0.2">
      <c r="A4015">
        <v>2009</v>
      </c>
      <c r="B4015">
        <v>10</v>
      </c>
      <c r="C4015" t="s">
        <v>61</v>
      </c>
      <c r="D4015">
        <v>6</v>
      </c>
      <c r="E4015" t="s">
        <v>29</v>
      </c>
      <c r="F4015" t="e">
        <f>VLOOKUP(A4015&amp;B4015&amp;C4015&amp;D4015&amp;E4015,average_median_rates_2_aptFINAL!A:P,16,FALSE)</f>
        <v>#N/A</v>
      </c>
      <c r="G4015">
        <f>VLOOKUP(A4015&amp;B4015&amp;C4015&amp;3&amp;E4015,average_median_rates_2_aptFINAL!A:P,16,FALSE)</f>
        <v>996.61409685299589</v>
      </c>
      <c r="H4015">
        <f>IF(D4015&lt;=3,VLOOKUP(A4015&amp;D4015,[1]ratio_condo_family!$A:$F,6,FALSE),0)</f>
        <v>0</v>
      </c>
      <c r="I4015">
        <f>VLOOKUP(A4015&amp;3,[1]ratio_condo_family!$A:$F,6,FALSE)</f>
        <v>1.1956021123503855</v>
      </c>
      <c r="J4015">
        <f>VLOOKUP(A4015,[1]ratio_family_bedrooms!$A:$K,9,FALSE)</f>
        <v>1.0588235294117647</v>
      </c>
      <c r="K4015">
        <f>VLOOKUP(A4015,[1]ratio_family_bedrooms!$A:$K,10,FALSE)</f>
        <v>1.2222222222222221</v>
      </c>
      <c r="L4015">
        <f>VLOOKUP(A4015,[1]ratio_family_bedrooms!$A:$K,11,FALSE)</f>
        <v>1.5</v>
      </c>
      <c r="M4015">
        <f t="shared" si="62"/>
        <v>2313.0164317679555</v>
      </c>
    </row>
    <row r="4016" spans="1:13" x14ac:dyDescent="0.2">
      <c r="A4016">
        <v>2009</v>
      </c>
      <c r="B4016">
        <v>10</v>
      </c>
      <c r="C4016" t="s">
        <v>61</v>
      </c>
      <c r="D4016">
        <v>6</v>
      </c>
      <c r="E4016" t="s">
        <v>31</v>
      </c>
      <c r="F4016" t="e">
        <f>VLOOKUP(A4016&amp;B4016&amp;C4016&amp;D4016&amp;E4016,average_median_rates_2_aptFINAL!A:P,16,FALSE)</f>
        <v>#N/A</v>
      </c>
      <c r="G4016">
        <f>VLOOKUP(A4016&amp;B4016&amp;C4016&amp;3&amp;E4016,average_median_rates_2_aptFINAL!A:P,16,FALSE)</f>
        <v>1232.2951094505925</v>
      </c>
      <c r="H4016">
        <f>IF(D4016&lt;=3,VLOOKUP(A4016&amp;D4016,[1]ratio_condo_family!$A:$F,6,FALSE),0)</f>
        <v>0</v>
      </c>
      <c r="I4016">
        <f>VLOOKUP(A4016&amp;3,[1]ratio_condo_family!$A:$F,6,FALSE)</f>
        <v>1.1956021123503855</v>
      </c>
      <c r="J4016">
        <f>VLOOKUP(A4016,[1]ratio_family_bedrooms!$A:$K,9,FALSE)</f>
        <v>1.0588235294117647</v>
      </c>
      <c r="K4016">
        <f>VLOOKUP(A4016,[1]ratio_family_bedrooms!$A:$K,10,FALSE)</f>
        <v>1.2222222222222221</v>
      </c>
      <c r="L4016">
        <f>VLOOKUP(A4016,[1]ratio_family_bedrooms!$A:$K,11,FALSE)</f>
        <v>1.5</v>
      </c>
      <c r="M4016">
        <f t="shared" si="62"/>
        <v>2860.002528508227</v>
      </c>
    </row>
    <row r="4017" spans="1:13" x14ac:dyDescent="0.2">
      <c r="A4017">
        <v>2009</v>
      </c>
      <c r="B4017">
        <v>10</v>
      </c>
      <c r="C4017" t="s">
        <v>61</v>
      </c>
      <c r="D4017">
        <v>6</v>
      </c>
      <c r="E4017" t="s">
        <v>32</v>
      </c>
      <c r="F4017" t="e">
        <f>VLOOKUP(A4017&amp;B4017&amp;C4017&amp;D4017&amp;E4017,average_median_rates_2_aptFINAL!A:P,16,FALSE)</f>
        <v>#N/A</v>
      </c>
      <c r="G4017">
        <f>VLOOKUP(A4017&amp;B4017&amp;C4017&amp;3&amp;E4017,average_median_rates_2_aptFINAL!A:P,16,FALSE)</f>
        <v>1281.5418882023318</v>
      </c>
      <c r="H4017">
        <f>IF(D4017&lt;=3,VLOOKUP(A4017&amp;D4017,[1]ratio_condo_family!$A:$F,6,FALSE),0)</f>
        <v>0</v>
      </c>
      <c r="I4017">
        <f>VLOOKUP(A4017&amp;3,[1]ratio_condo_family!$A:$F,6,FALSE)</f>
        <v>1.1956021123503855</v>
      </c>
      <c r="J4017">
        <f>VLOOKUP(A4017,[1]ratio_family_bedrooms!$A:$K,9,FALSE)</f>
        <v>1.0588235294117647</v>
      </c>
      <c r="K4017">
        <f>VLOOKUP(A4017,[1]ratio_family_bedrooms!$A:$K,10,FALSE)</f>
        <v>1.2222222222222221</v>
      </c>
      <c r="L4017">
        <f>VLOOKUP(A4017,[1]ratio_family_bedrooms!$A:$K,11,FALSE)</f>
        <v>1.5</v>
      </c>
      <c r="M4017">
        <f t="shared" si="62"/>
        <v>2974.2981308121707</v>
      </c>
    </row>
    <row r="4018" spans="1:13" x14ac:dyDescent="0.2">
      <c r="A4018">
        <v>2009</v>
      </c>
      <c r="B4018">
        <v>10</v>
      </c>
      <c r="C4018" t="s">
        <v>61</v>
      </c>
      <c r="D4018">
        <v>6</v>
      </c>
      <c r="E4018" t="s">
        <v>33</v>
      </c>
      <c r="F4018" t="e">
        <f>VLOOKUP(A4018&amp;B4018&amp;C4018&amp;D4018&amp;E4018,average_median_rates_2_aptFINAL!A:P,16,FALSE)</f>
        <v>#N/A</v>
      </c>
      <c r="G4018">
        <f>VLOOKUP(A4018&amp;B4018&amp;C4018&amp;3&amp;E4018,average_median_rates_2_aptFINAL!A:P,16,FALSE)</f>
        <v>1923.7902356660452</v>
      </c>
      <c r="H4018">
        <f>IF(D4018&lt;=3,VLOOKUP(A4018&amp;D4018,[1]ratio_condo_family!$A:$F,6,FALSE),0)</f>
        <v>0</v>
      </c>
      <c r="I4018">
        <f>VLOOKUP(A4018&amp;3,[1]ratio_condo_family!$A:$F,6,FALSE)</f>
        <v>1.1956021123503855</v>
      </c>
      <c r="J4018">
        <f>VLOOKUP(A4018,[1]ratio_family_bedrooms!$A:$K,9,FALSE)</f>
        <v>1.0588235294117647</v>
      </c>
      <c r="K4018">
        <f>VLOOKUP(A4018,[1]ratio_family_bedrooms!$A:$K,10,FALSE)</f>
        <v>1.2222222222222221</v>
      </c>
      <c r="L4018">
        <f>VLOOKUP(A4018,[1]ratio_family_bedrooms!$A:$K,11,FALSE)</f>
        <v>1.5</v>
      </c>
      <c r="M4018">
        <f t="shared" si="62"/>
        <v>4464.876064287364</v>
      </c>
    </row>
    <row r="4019" spans="1:13" x14ac:dyDescent="0.2">
      <c r="A4019">
        <v>2009</v>
      </c>
      <c r="B4019">
        <v>10</v>
      </c>
      <c r="C4019" t="s">
        <v>61</v>
      </c>
      <c r="D4019">
        <v>6</v>
      </c>
      <c r="E4019" t="s">
        <v>34</v>
      </c>
      <c r="F4019" t="e">
        <f>VLOOKUP(A4019&amp;B4019&amp;C4019&amp;D4019&amp;E4019,average_median_rates_2_aptFINAL!A:P,16,FALSE)</f>
        <v>#N/A</v>
      </c>
      <c r="G4019">
        <f>VLOOKUP(A4019&amp;B4019&amp;C4019&amp;3&amp;E4019,average_median_rates_2_aptFINAL!A:P,16,FALSE)</f>
        <v>1325.0197585860028</v>
      </c>
      <c r="H4019">
        <f>IF(D4019&lt;=3,VLOOKUP(A4019&amp;D4019,[1]ratio_condo_family!$A:$F,6,FALSE),0)</f>
        <v>0</v>
      </c>
      <c r="I4019">
        <f>VLOOKUP(A4019&amp;3,[1]ratio_condo_family!$A:$F,6,FALSE)</f>
        <v>1.1956021123503855</v>
      </c>
      <c r="J4019">
        <f>VLOOKUP(A4019,[1]ratio_family_bedrooms!$A:$K,9,FALSE)</f>
        <v>1.0588235294117647</v>
      </c>
      <c r="K4019">
        <f>VLOOKUP(A4019,[1]ratio_family_bedrooms!$A:$K,10,FALSE)</f>
        <v>1.2222222222222221</v>
      </c>
      <c r="L4019">
        <f>VLOOKUP(A4019,[1]ratio_family_bedrooms!$A:$K,11,FALSE)</f>
        <v>1.5</v>
      </c>
      <c r="M4019">
        <f t="shared" si="62"/>
        <v>3075.2048197033496</v>
      </c>
    </row>
    <row r="4020" spans="1:13" x14ac:dyDescent="0.2">
      <c r="A4020">
        <v>2009</v>
      </c>
      <c r="B4020">
        <v>10</v>
      </c>
      <c r="C4020" t="s">
        <v>61</v>
      </c>
      <c r="D4020">
        <v>6</v>
      </c>
      <c r="E4020" t="s">
        <v>35</v>
      </c>
      <c r="F4020" t="e">
        <f>VLOOKUP(A4020&amp;B4020&amp;C4020&amp;D4020&amp;E4020,average_median_rates_2_aptFINAL!A:P,16,FALSE)</f>
        <v>#N/A</v>
      </c>
      <c r="G4020">
        <f>VLOOKUP(A4020&amp;B4020&amp;C4020&amp;3&amp;E4020,average_median_rates_2_aptFINAL!A:P,16,FALSE)</f>
        <v>2680.4318149159326</v>
      </c>
      <c r="H4020">
        <f>IF(D4020&lt;=3,VLOOKUP(A4020&amp;D4020,[1]ratio_condo_family!$A:$F,6,FALSE),0)</f>
        <v>0</v>
      </c>
      <c r="I4020">
        <f>VLOOKUP(A4020&amp;3,[1]ratio_condo_family!$A:$F,6,FALSE)</f>
        <v>1.1956021123503855</v>
      </c>
      <c r="J4020">
        <f>VLOOKUP(A4020,[1]ratio_family_bedrooms!$A:$K,9,FALSE)</f>
        <v>1.0588235294117647</v>
      </c>
      <c r="K4020">
        <f>VLOOKUP(A4020,[1]ratio_family_bedrooms!$A:$K,10,FALSE)</f>
        <v>1.2222222222222221</v>
      </c>
      <c r="L4020">
        <f>VLOOKUP(A4020,[1]ratio_family_bedrooms!$A:$K,11,FALSE)</f>
        <v>1.5</v>
      </c>
      <c r="M4020">
        <f t="shared" si="62"/>
        <v>6220.9463539714116</v>
      </c>
    </row>
    <row r="4021" spans="1:13" x14ac:dyDescent="0.2">
      <c r="A4021">
        <v>2009</v>
      </c>
      <c r="B4021">
        <v>10</v>
      </c>
      <c r="C4021" t="s">
        <v>61</v>
      </c>
      <c r="D4021">
        <v>6</v>
      </c>
      <c r="E4021" t="s">
        <v>36</v>
      </c>
      <c r="F4021" t="e">
        <f>VLOOKUP(A4021&amp;B4021&amp;C4021&amp;D4021&amp;E4021,average_median_rates_2_aptFINAL!A:P,16,FALSE)</f>
        <v>#N/A</v>
      </c>
      <c r="G4021">
        <f>VLOOKUP(A4021&amp;B4021&amp;C4021&amp;3&amp;E4021,average_median_rates_2_aptFINAL!A:P,16,FALSE)</f>
        <v>1208.1782583704551</v>
      </c>
      <c r="H4021">
        <f>IF(D4021&lt;=3,VLOOKUP(A4021&amp;D4021,[1]ratio_condo_family!$A:$F,6,FALSE),0)</f>
        <v>0</v>
      </c>
      <c r="I4021">
        <f>VLOOKUP(A4021&amp;3,[1]ratio_condo_family!$A:$F,6,FALSE)</f>
        <v>1.1956021123503855</v>
      </c>
      <c r="J4021">
        <f>VLOOKUP(A4021,[1]ratio_family_bedrooms!$A:$K,9,FALSE)</f>
        <v>1.0588235294117647</v>
      </c>
      <c r="K4021">
        <f>VLOOKUP(A4021,[1]ratio_family_bedrooms!$A:$K,10,FALSE)</f>
        <v>1.2222222222222221</v>
      </c>
      <c r="L4021">
        <f>VLOOKUP(A4021,[1]ratio_family_bedrooms!$A:$K,11,FALSE)</f>
        <v>1.5</v>
      </c>
      <c r="M4021">
        <f t="shared" si="62"/>
        <v>2804.0303392656679</v>
      </c>
    </row>
    <row r="4022" spans="1:13" x14ac:dyDescent="0.2">
      <c r="A4022">
        <v>2009</v>
      </c>
      <c r="B4022">
        <v>10</v>
      </c>
      <c r="C4022" t="s">
        <v>61</v>
      </c>
      <c r="D4022">
        <v>6</v>
      </c>
      <c r="E4022" t="s">
        <v>37</v>
      </c>
      <c r="F4022" t="e">
        <f>VLOOKUP(A4022&amp;B4022&amp;C4022&amp;D4022&amp;E4022,average_median_rates_2_aptFINAL!A:P,16,FALSE)</f>
        <v>#N/A</v>
      </c>
      <c r="G4022">
        <f>VLOOKUP(A4022&amp;B4022&amp;C4022&amp;3&amp;E4022,average_median_rates_2_aptFINAL!A:P,16,FALSE)</f>
        <v>886.80383059963401</v>
      </c>
      <c r="H4022">
        <f>IF(D4022&lt;=3,VLOOKUP(A4022&amp;D4022,[1]ratio_condo_family!$A:$F,6,FALSE),0)</f>
        <v>0</v>
      </c>
      <c r="I4022">
        <f>VLOOKUP(A4022&amp;3,[1]ratio_condo_family!$A:$F,6,FALSE)</f>
        <v>1.1956021123503855</v>
      </c>
      <c r="J4022">
        <f>VLOOKUP(A4022,[1]ratio_family_bedrooms!$A:$K,9,FALSE)</f>
        <v>1.0588235294117647</v>
      </c>
      <c r="K4022">
        <f>VLOOKUP(A4022,[1]ratio_family_bedrooms!$A:$K,10,FALSE)</f>
        <v>1.2222222222222221</v>
      </c>
      <c r="L4022">
        <f>VLOOKUP(A4022,[1]ratio_family_bedrooms!$A:$K,11,FALSE)</f>
        <v>1.5</v>
      </c>
      <c r="M4022">
        <f t="shared" si="62"/>
        <v>2058.1605642632994</v>
      </c>
    </row>
    <row r="4023" spans="1:13" x14ac:dyDescent="0.2">
      <c r="A4023">
        <v>2009</v>
      </c>
      <c r="B4023">
        <v>10</v>
      </c>
      <c r="C4023" t="s">
        <v>61</v>
      </c>
      <c r="D4023">
        <v>6</v>
      </c>
      <c r="E4023" t="s">
        <v>38</v>
      </c>
      <c r="F4023" t="e">
        <f>VLOOKUP(A4023&amp;B4023&amp;C4023&amp;D4023&amp;E4023,average_median_rates_2_aptFINAL!A:P,16,FALSE)</f>
        <v>#N/A</v>
      </c>
      <c r="G4023">
        <f>VLOOKUP(A4023&amp;B4023&amp;C4023&amp;3&amp;E4023,average_median_rates_2_aptFINAL!A:P,16,FALSE)</f>
        <v>943.59642189969838</v>
      </c>
      <c r="H4023">
        <f>IF(D4023&lt;=3,VLOOKUP(A4023&amp;D4023,[1]ratio_condo_family!$A:$F,6,FALSE),0)</f>
        <v>0</v>
      </c>
      <c r="I4023">
        <f>VLOOKUP(A4023&amp;3,[1]ratio_condo_family!$A:$F,6,FALSE)</f>
        <v>1.1956021123503855</v>
      </c>
      <c r="J4023">
        <f>VLOOKUP(A4023,[1]ratio_family_bedrooms!$A:$K,9,FALSE)</f>
        <v>1.0588235294117647</v>
      </c>
      <c r="K4023">
        <f>VLOOKUP(A4023,[1]ratio_family_bedrooms!$A:$K,10,FALSE)</f>
        <v>1.2222222222222221</v>
      </c>
      <c r="L4023">
        <f>VLOOKUP(A4023,[1]ratio_family_bedrooms!$A:$K,11,FALSE)</f>
        <v>1.5</v>
      </c>
      <c r="M4023">
        <f t="shared" si="62"/>
        <v>2189.969051916175</v>
      </c>
    </row>
    <row r="4024" spans="1:13" x14ac:dyDescent="0.2">
      <c r="A4024">
        <v>2009</v>
      </c>
      <c r="B4024">
        <v>10</v>
      </c>
      <c r="C4024" t="s">
        <v>61</v>
      </c>
      <c r="D4024">
        <v>6</v>
      </c>
      <c r="E4024" t="s">
        <v>39</v>
      </c>
      <c r="F4024" t="e">
        <f>VLOOKUP(A4024&amp;B4024&amp;C4024&amp;D4024&amp;E4024,average_median_rates_2_aptFINAL!A:P,16,FALSE)</f>
        <v>#N/A</v>
      </c>
      <c r="G4024">
        <f>VLOOKUP(A4024&amp;B4024&amp;C4024&amp;3&amp;E4024,average_median_rates_2_aptFINAL!A:P,16,FALSE)</f>
        <v>1283.2303491881071</v>
      </c>
      <c r="H4024">
        <f>IF(D4024&lt;=3,VLOOKUP(A4024&amp;D4024,[1]ratio_condo_family!$A:$F,6,FALSE),0)</f>
        <v>0</v>
      </c>
      <c r="I4024">
        <f>VLOOKUP(A4024&amp;3,[1]ratio_condo_family!$A:$F,6,FALSE)</f>
        <v>1.1956021123503855</v>
      </c>
      <c r="J4024">
        <f>VLOOKUP(A4024,[1]ratio_family_bedrooms!$A:$K,9,FALSE)</f>
        <v>1.0588235294117647</v>
      </c>
      <c r="K4024">
        <f>VLOOKUP(A4024,[1]ratio_family_bedrooms!$A:$K,10,FALSE)</f>
        <v>1.2222222222222221</v>
      </c>
      <c r="L4024">
        <f>VLOOKUP(A4024,[1]ratio_family_bedrooms!$A:$K,11,FALSE)</f>
        <v>1.5</v>
      </c>
      <c r="M4024">
        <f t="shared" si="62"/>
        <v>2978.2168371768807</v>
      </c>
    </row>
    <row r="4025" spans="1:13" x14ac:dyDescent="0.2">
      <c r="A4025">
        <v>2009</v>
      </c>
      <c r="B4025">
        <v>10</v>
      </c>
      <c r="C4025" t="s">
        <v>61</v>
      </c>
      <c r="D4025">
        <v>6</v>
      </c>
      <c r="E4025" t="s">
        <v>40</v>
      </c>
      <c r="F4025" t="e">
        <f>VLOOKUP(A4025&amp;B4025&amp;C4025&amp;D4025&amp;E4025,average_median_rates_2_aptFINAL!A:P,16,FALSE)</f>
        <v>#N/A</v>
      </c>
      <c r="G4025">
        <f>VLOOKUP(A4025&amp;B4025&amp;C4025&amp;3&amp;E4025,average_median_rates_2_aptFINAL!A:P,16,FALSE)</f>
        <v>1004.7280899235207</v>
      </c>
      <c r="H4025">
        <f>IF(D4025&lt;=3,VLOOKUP(A4025&amp;D4025,[1]ratio_condo_family!$A:$F,6,FALSE),0)</f>
        <v>0</v>
      </c>
      <c r="I4025">
        <f>VLOOKUP(A4025&amp;3,[1]ratio_condo_family!$A:$F,6,FALSE)</f>
        <v>1.1956021123503855</v>
      </c>
      <c r="J4025">
        <f>VLOOKUP(A4025,[1]ratio_family_bedrooms!$A:$K,9,FALSE)</f>
        <v>1.0588235294117647</v>
      </c>
      <c r="K4025">
        <f>VLOOKUP(A4025,[1]ratio_family_bedrooms!$A:$K,10,FALSE)</f>
        <v>1.2222222222222221</v>
      </c>
      <c r="L4025">
        <f>VLOOKUP(A4025,[1]ratio_family_bedrooms!$A:$K,11,FALSE)</f>
        <v>1.5</v>
      </c>
      <c r="M4025">
        <f t="shared" si="62"/>
        <v>2331.8479929094628</v>
      </c>
    </row>
    <row r="4026" spans="1:13" x14ac:dyDescent="0.2">
      <c r="A4026">
        <v>2009</v>
      </c>
      <c r="B4026">
        <v>10</v>
      </c>
      <c r="C4026" t="s">
        <v>61</v>
      </c>
      <c r="D4026">
        <v>6</v>
      </c>
      <c r="E4026" t="s">
        <v>41</v>
      </c>
      <c r="F4026" t="e">
        <f>VLOOKUP(A4026&amp;B4026&amp;C4026&amp;D4026&amp;E4026,average_median_rates_2_aptFINAL!A:P,16,FALSE)</f>
        <v>#N/A</v>
      </c>
      <c r="G4026">
        <f>VLOOKUP(A4026&amp;B4026&amp;C4026&amp;3&amp;E4026,average_median_rates_2_aptFINAL!A:P,16,FALSE)</f>
        <v>1038.8256214973414</v>
      </c>
      <c r="H4026">
        <f>IF(D4026&lt;=3,VLOOKUP(A4026&amp;D4026,[1]ratio_condo_family!$A:$F,6,FALSE),0)</f>
        <v>0</v>
      </c>
      <c r="I4026">
        <f>VLOOKUP(A4026&amp;3,[1]ratio_condo_family!$A:$F,6,FALSE)</f>
        <v>1.1956021123503855</v>
      </c>
      <c r="J4026">
        <f>VLOOKUP(A4026,[1]ratio_family_bedrooms!$A:$K,9,FALSE)</f>
        <v>1.0588235294117647</v>
      </c>
      <c r="K4026">
        <f>VLOOKUP(A4026,[1]ratio_family_bedrooms!$A:$K,10,FALSE)</f>
        <v>1.2222222222222221</v>
      </c>
      <c r="L4026">
        <f>VLOOKUP(A4026,[1]ratio_family_bedrooms!$A:$K,11,FALSE)</f>
        <v>1.5</v>
      </c>
      <c r="M4026">
        <f t="shared" si="62"/>
        <v>2410.9840908856158</v>
      </c>
    </row>
    <row r="4027" spans="1:13" x14ac:dyDescent="0.2">
      <c r="A4027">
        <v>2009</v>
      </c>
      <c r="B4027">
        <v>10</v>
      </c>
      <c r="C4027" t="s">
        <v>61</v>
      </c>
      <c r="D4027">
        <v>6</v>
      </c>
      <c r="E4027" t="s">
        <v>42</v>
      </c>
      <c r="F4027" t="e">
        <f>VLOOKUP(A4027&amp;B4027&amp;C4027&amp;D4027&amp;E4027,average_median_rates_2_aptFINAL!A:P,16,FALSE)</f>
        <v>#N/A</v>
      </c>
      <c r="G4027">
        <f>VLOOKUP(A4027&amp;B4027&amp;C4027&amp;3&amp;E4027,average_median_rates_2_aptFINAL!A:P,16,FALSE)</f>
        <v>1031.9873545049575</v>
      </c>
      <c r="H4027">
        <f>IF(D4027&lt;=3,VLOOKUP(A4027&amp;D4027,[1]ratio_condo_family!$A:$F,6,FALSE),0)</f>
        <v>0</v>
      </c>
      <c r="I4027">
        <f>VLOOKUP(A4027&amp;3,[1]ratio_condo_family!$A:$F,6,FALSE)</f>
        <v>1.1956021123503855</v>
      </c>
      <c r="J4027">
        <f>VLOOKUP(A4027,[1]ratio_family_bedrooms!$A:$K,9,FALSE)</f>
        <v>1.0588235294117647</v>
      </c>
      <c r="K4027">
        <f>VLOOKUP(A4027,[1]ratio_family_bedrooms!$A:$K,10,FALSE)</f>
        <v>1.2222222222222221</v>
      </c>
      <c r="L4027">
        <f>VLOOKUP(A4027,[1]ratio_family_bedrooms!$A:$K,11,FALSE)</f>
        <v>1.5</v>
      </c>
      <c r="M4027">
        <f t="shared" si="62"/>
        <v>2395.1133301085547</v>
      </c>
    </row>
    <row r="4028" spans="1:13" x14ac:dyDescent="0.2">
      <c r="A4028">
        <v>2009</v>
      </c>
      <c r="B4028">
        <v>10</v>
      </c>
      <c r="C4028" t="s">
        <v>61</v>
      </c>
      <c r="D4028">
        <v>6</v>
      </c>
      <c r="E4028" t="s">
        <v>43</v>
      </c>
      <c r="F4028" t="e">
        <f>VLOOKUP(A4028&amp;B4028&amp;C4028&amp;D4028&amp;E4028,average_median_rates_2_aptFINAL!A:P,16,FALSE)</f>
        <v>#N/A</v>
      </c>
      <c r="G4028">
        <f>VLOOKUP(A4028&amp;B4028&amp;C4028&amp;3&amp;E4028,average_median_rates_2_aptFINAL!A:P,16,FALSE)</f>
        <v>1175</v>
      </c>
      <c r="H4028">
        <f>IF(D4028&lt;=3,VLOOKUP(A4028&amp;D4028,[1]ratio_condo_family!$A:$F,6,FALSE),0)</f>
        <v>0</v>
      </c>
      <c r="I4028">
        <f>VLOOKUP(A4028&amp;3,[1]ratio_condo_family!$A:$F,6,FALSE)</f>
        <v>1.1956021123503855</v>
      </c>
      <c r="J4028">
        <f>VLOOKUP(A4028,[1]ratio_family_bedrooms!$A:$K,9,FALSE)</f>
        <v>1.0588235294117647</v>
      </c>
      <c r="K4028">
        <f>VLOOKUP(A4028,[1]ratio_family_bedrooms!$A:$K,10,FALSE)</f>
        <v>1.2222222222222221</v>
      </c>
      <c r="L4028">
        <f>VLOOKUP(A4028,[1]ratio_family_bedrooms!$A:$K,11,FALSE)</f>
        <v>1.5</v>
      </c>
      <c r="M4028">
        <f t="shared" si="62"/>
        <v>2727.027759199188</v>
      </c>
    </row>
    <row r="4029" spans="1:13" x14ac:dyDescent="0.2">
      <c r="A4029">
        <v>2009</v>
      </c>
      <c r="B4029">
        <v>10</v>
      </c>
      <c r="C4029" t="s">
        <v>61</v>
      </c>
      <c r="D4029">
        <v>6</v>
      </c>
      <c r="E4029" t="s">
        <v>60</v>
      </c>
      <c r="F4029" t="e">
        <f>VLOOKUP(A4029&amp;B4029&amp;C4029&amp;D4029&amp;E4029,average_median_rates_2_aptFINAL!A:P,16,FALSE)</f>
        <v>#N/A</v>
      </c>
      <c r="G4029">
        <f>VLOOKUP(A4029&amp;B4029&amp;C4029&amp;3&amp;E4029,average_median_rates_2_aptFINAL!A:P,16,FALSE)</f>
        <v>1245.2399770081931</v>
      </c>
      <c r="H4029">
        <f>IF(D4029&lt;=3,VLOOKUP(A4029&amp;D4029,[1]ratio_condo_family!$A:$F,6,FALSE),0)</f>
        <v>0</v>
      </c>
      <c r="I4029">
        <f>VLOOKUP(A4029&amp;3,[1]ratio_condo_family!$A:$F,6,FALSE)</f>
        <v>1.1956021123503855</v>
      </c>
      <c r="J4029">
        <f>VLOOKUP(A4029,[1]ratio_family_bedrooms!$A:$K,9,FALSE)</f>
        <v>1.0588235294117647</v>
      </c>
      <c r="K4029">
        <f>VLOOKUP(A4029,[1]ratio_family_bedrooms!$A:$K,10,FALSE)</f>
        <v>1.2222222222222221</v>
      </c>
      <c r="L4029">
        <f>VLOOKUP(A4029,[1]ratio_family_bedrooms!$A:$K,11,FALSE)</f>
        <v>1.5</v>
      </c>
      <c r="M4029">
        <f t="shared" si="62"/>
        <v>2890.0459439709794</v>
      </c>
    </row>
    <row r="4030" spans="1:13" x14ac:dyDescent="0.2">
      <c r="A4030">
        <v>2008</v>
      </c>
      <c r="B4030">
        <v>10</v>
      </c>
      <c r="C4030" t="s">
        <v>59</v>
      </c>
      <c r="D4030">
        <v>4</v>
      </c>
      <c r="E4030" t="s">
        <v>16</v>
      </c>
      <c r="F4030" t="e">
        <f>VLOOKUP(A4030&amp;B4030&amp;C4030&amp;D4030&amp;E4030,average_median_rates_2_aptFINAL!A:P,16,FALSE)</f>
        <v>#N/A</v>
      </c>
      <c r="G4030">
        <f>VLOOKUP(A4030&amp;B4030&amp;C4030&amp;3&amp;E4030,average_median_rates_2_aptFINAL!A:P,16,FALSE)</f>
        <v>2212.3493975903607</v>
      </c>
      <c r="H4030">
        <f>IF(D4030&lt;=3,VLOOKUP(A4030&amp;D4030,[1]ratio_condo_family!$A:$F,6,FALSE),0)</f>
        <v>0</v>
      </c>
      <c r="I4030">
        <f>VLOOKUP(A4030&amp;3,[1]ratio_condo_family!$A:$F,6,FALSE)</f>
        <v>1.1926860077616435</v>
      </c>
      <c r="J4030">
        <f>VLOOKUP(A4030,[1]ratio_family_bedrooms!$A:$K,9,FALSE)</f>
        <v>1.0588235294117647</v>
      </c>
      <c r="K4030">
        <f>VLOOKUP(A4030,[1]ratio_family_bedrooms!$A:$K,10,FALSE)</f>
        <v>1.2222222222222223</v>
      </c>
      <c r="L4030">
        <f>VLOOKUP(A4030,[1]ratio_family_bedrooms!$A:$K,11,FALSE)</f>
        <v>1.5</v>
      </c>
      <c r="M4030">
        <f t="shared" si="62"/>
        <v>2793.8521808321548</v>
      </c>
    </row>
    <row r="4031" spans="1:13" x14ac:dyDescent="0.2">
      <c r="A4031">
        <v>2008</v>
      </c>
      <c r="B4031">
        <v>10</v>
      </c>
      <c r="C4031" t="s">
        <v>59</v>
      </c>
      <c r="D4031">
        <v>4</v>
      </c>
      <c r="E4031" t="s">
        <v>17</v>
      </c>
      <c r="F4031" t="e">
        <f>VLOOKUP(A4031&amp;B4031&amp;C4031&amp;D4031&amp;E4031,average_median_rates_2_aptFINAL!A:P,16,FALSE)</f>
        <v>#N/A</v>
      </c>
      <c r="G4031">
        <f>VLOOKUP(A4031&amp;B4031&amp;C4031&amp;3&amp;E4031,average_median_rates_2_aptFINAL!A:P,16,FALSE)</f>
        <v>2356.4472029532294</v>
      </c>
      <c r="H4031">
        <f>IF(D4031&lt;=3,VLOOKUP(A4031&amp;D4031,[1]ratio_condo_family!$A:$F,6,FALSE),0)</f>
        <v>0</v>
      </c>
      <c r="I4031">
        <f>VLOOKUP(A4031&amp;3,[1]ratio_condo_family!$A:$F,6,FALSE)</f>
        <v>1.1926860077616435</v>
      </c>
      <c r="J4031">
        <f>VLOOKUP(A4031,[1]ratio_family_bedrooms!$A:$K,9,FALSE)</f>
        <v>1.0588235294117647</v>
      </c>
      <c r="K4031">
        <f>VLOOKUP(A4031,[1]ratio_family_bedrooms!$A:$K,10,FALSE)</f>
        <v>1.2222222222222223</v>
      </c>
      <c r="L4031">
        <f>VLOOKUP(A4031,[1]ratio_family_bedrooms!$A:$K,11,FALSE)</f>
        <v>1.5</v>
      </c>
      <c r="M4031">
        <f t="shared" si="62"/>
        <v>2975.8252309320478</v>
      </c>
    </row>
    <row r="4032" spans="1:13" x14ac:dyDescent="0.2">
      <c r="A4032">
        <v>2008</v>
      </c>
      <c r="B4032">
        <v>10</v>
      </c>
      <c r="C4032" t="s">
        <v>59</v>
      </c>
      <c r="D4032">
        <v>4</v>
      </c>
      <c r="E4032" t="s">
        <v>19</v>
      </c>
      <c r="F4032" t="e">
        <f>VLOOKUP(A4032&amp;B4032&amp;C4032&amp;D4032&amp;E4032,average_median_rates_2_aptFINAL!A:P,16,FALSE)</f>
        <v>#N/A</v>
      </c>
      <c r="G4032">
        <f>VLOOKUP(A4032&amp;B4032&amp;C4032&amp;3&amp;E4032,average_median_rates_2_aptFINAL!A:P,16,FALSE)</f>
        <v>1756.1000365096795</v>
      </c>
      <c r="H4032">
        <f>IF(D4032&lt;=3,VLOOKUP(A4032&amp;D4032,[1]ratio_condo_family!$A:$F,6,FALSE),0)</f>
        <v>0</v>
      </c>
      <c r="I4032">
        <f>VLOOKUP(A4032&amp;3,[1]ratio_condo_family!$A:$F,6,FALSE)</f>
        <v>1.1926860077616435</v>
      </c>
      <c r="J4032">
        <f>VLOOKUP(A4032,[1]ratio_family_bedrooms!$A:$K,9,FALSE)</f>
        <v>1.0588235294117647</v>
      </c>
      <c r="K4032">
        <f>VLOOKUP(A4032,[1]ratio_family_bedrooms!$A:$K,10,FALSE)</f>
        <v>1.2222222222222223</v>
      </c>
      <c r="L4032">
        <f>VLOOKUP(A4032,[1]ratio_family_bedrooms!$A:$K,11,FALSE)</f>
        <v>1.5</v>
      </c>
      <c r="M4032">
        <f t="shared" si="62"/>
        <v>2217.6804089380298</v>
      </c>
    </row>
    <row r="4033" spans="1:13" x14ac:dyDescent="0.2">
      <c r="A4033">
        <v>2008</v>
      </c>
      <c r="B4033">
        <v>10</v>
      </c>
      <c r="C4033" t="s">
        <v>59</v>
      </c>
      <c r="D4033">
        <v>4</v>
      </c>
      <c r="E4033" t="s">
        <v>20</v>
      </c>
      <c r="F4033" t="e">
        <f>VLOOKUP(A4033&amp;B4033&amp;C4033&amp;D4033&amp;E4033,average_median_rates_2_aptFINAL!A:P,16,FALSE)</f>
        <v>#N/A</v>
      </c>
      <c r="G4033">
        <f>VLOOKUP(A4033&amp;B4033&amp;C4033&amp;3&amp;E4033,average_median_rates_2_aptFINAL!A:P,16,FALSE)</f>
        <v>2069.1913106973307</v>
      </c>
      <c r="H4033">
        <f>IF(D4033&lt;=3,VLOOKUP(A4033&amp;D4033,[1]ratio_condo_family!$A:$F,6,FALSE),0)</f>
        <v>0</v>
      </c>
      <c r="I4033">
        <f>VLOOKUP(A4033&amp;3,[1]ratio_condo_family!$A:$F,6,FALSE)</f>
        <v>1.1926860077616435</v>
      </c>
      <c r="J4033">
        <f>VLOOKUP(A4033,[1]ratio_family_bedrooms!$A:$K,9,FALSE)</f>
        <v>1.0588235294117647</v>
      </c>
      <c r="K4033">
        <f>VLOOKUP(A4033,[1]ratio_family_bedrooms!$A:$K,10,FALSE)</f>
        <v>1.2222222222222223</v>
      </c>
      <c r="L4033">
        <f>VLOOKUP(A4033,[1]ratio_family_bedrooms!$A:$K,11,FALSE)</f>
        <v>1.5</v>
      </c>
      <c r="M4033">
        <f t="shared" si="62"/>
        <v>2613.0658485713102</v>
      </c>
    </row>
    <row r="4034" spans="1:13" x14ac:dyDescent="0.2">
      <c r="A4034">
        <v>2008</v>
      </c>
      <c r="B4034">
        <v>10</v>
      </c>
      <c r="C4034" t="s">
        <v>59</v>
      </c>
      <c r="D4034">
        <v>4</v>
      </c>
      <c r="E4034" t="s">
        <v>21</v>
      </c>
      <c r="F4034" t="e">
        <f>VLOOKUP(A4034&amp;B4034&amp;C4034&amp;D4034&amp;E4034,average_median_rates_2_aptFINAL!A:P,16,FALSE)</f>
        <v>#N/A</v>
      </c>
      <c r="G4034">
        <f>VLOOKUP(A4034&amp;B4034&amp;C4034&amp;3&amp;E4034,average_median_rates_2_aptFINAL!A:P,16,FALSE)</f>
        <v>2171.1347207009849</v>
      </c>
      <c r="H4034">
        <f>IF(D4034&lt;=3,VLOOKUP(A4034&amp;D4034,[1]ratio_condo_family!$A:$F,6,FALSE),0)</f>
        <v>0</v>
      </c>
      <c r="I4034">
        <f>VLOOKUP(A4034&amp;3,[1]ratio_condo_family!$A:$F,6,FALSE)</f>
        <v>1.1926860077616435</v>
      </c>
      <c r="J4034">
        <f>VLOOKUP(A4034,[1]ratio_family_bedrooms!$A:$K,9,FALSE)</f>
        <v>1.0588235294117647</v>
      </c>
      <c r="K4034">
        <f>VLOOKUP(A4034,[1]ratio_family_bedrooms!$A:$K,10,FALSE)</f>
        <v>1.2222222222222223</v>
      </c>
      <c r="L4034">
        <f>VLOOKUP(A4034,[1]ratio_family_bedrooms!$A:$K,11,FALSE)</f>
        <v>1.5</v>
      </c>
      <c r="M4034">
        <f t="shared" si="62"/>
        <v>2741.8044730717575</v>
      </c>
    </row>
    <row r="4035" spans="1:13" x14ac:dyDescent="0.2">
      <c r="A4035">
        <v>2008</v>
      </c>
      <c r="B4035">
        <v>10</v>
      </c>
      <c r="C4035" t="s">
        <v>59</v>
      </c>
      <c r="D4035">
        <v>4</v>
      </c>
      <c r="E4035" t="s">
        <v>23</v>
      </c>
      <c r="F4035" t="e">
        <f>VLOOKUP(A4035&amp;B4035&amp;C4035&amp;D4035&amp;E4035,average_median_rates_2_aptFINAL!A:P,16,FALSE)</f>
        <v>#N/A</v>
      </c>
      <c r="G4035">
        <f>VLOOKUP(A4035&amp;B4035&amp;C4035&amp;3&amp;E4035,average_median_rates_2_aptFINAL!A:P,16,FALSE)</f>
        <v>1081.8955823293168</v>
      </c>
      <c r="H4035">
        <f>IF(D4035&lt;=3,VLOOKUP(A4035&amp;D4035,[1]ratio_condo_family!$A:$F,6,FALSE),0)</f>
        <v>0</v>
      </c>
      <c r="I4035">
        <f>VLOOKUP(A4035&amp;3,[1]ratio_condo_family!$A:$F,6,FALSE)</f>
        <v>1.1926860077616435</v>
      </c>
      <c r="J4035">
        <f>VLOOKUP(A4035,[1]ratio_family_bedrooms!$A:$K,9,FALSE)</f>
        <v>1.0588235294117647</v>
      </c>
      <c r="K4035">
        <f>VLOOKUP(A4035,[1]ratio_family_bedrooms!$A:$K,10,FALSE)</f>
        <v>1.2222222222222223</v>
      </c>
      <c r="L4035">
        <f>VLOOKUP(A4035,[1]ratio_family_bedrooms!$A:$K,11,FALSE)</f>
        <v>1.5</v>
      </c>
      <c r="M4035">
        <f t="shared" ref="M4035:M4098" si="63">IF(D4035&lt;=3,F4035*H4035,IF(D4035=4,G4035*I4035*J4035,IF(D4035=5,G4035*I4035*J4035*K4035,IF(D4035=6,G4035*I4035*J4035*K4035*L4035,0))))</f>
        <v>1366.2653536623297</v>
      </c>
    </row>
    <row r="4036" spans="1:13" x14ac:dyDescent="0.2">
      <c r="A4036">
        <v>2008</v>
      </c>
      <c r="B4036">
        <v>10</v>
      </c>
      <c r="C4036" t="s">
        <v>59</v>
      </c>
      <c r="D4036">
        <v>4</v>
      </c>
      <c r="E4036" t="s">
        <v>24</v>
      </c>
      <c r="F4036" t="e">
        <f>VLOOKUP(A4036&amp;B4036&amp;C4036&amp;D4036&amp;E4036,average_median_rates_2_aptFINAL!A:P,16,FALSE)</f>
        <v>#N/A</v>
      </c>
      <c r="G4036">
        <f>VLOOKUP(A4036&amp;B4036&amp;C4036&amp;3&amp;E4036,average_median_rates_2_aptFINAL!A:P,16,FALSE)</f>
        <v>1259.2342095655347</v>
      </c>
      <c r="H4036">
        <f>IF(D4036&lt;=3,VLOOKUP(A4036&amp;D4036,[1]ratio_condo_family!$A:$F,6,FALSE),0)</f>
        <v>0</v>
      </c>
      <c r="I4036">
        <f>VLOOKUP(A4036&amp;3,[1]ratio_condo_family!$A:$F,6,FALSE)</f>
        <v>1.1926860077616435</v>
      </c>
      <c r="J4036">
        <f>VLOOKUP(A4036,[1]ratio_family_bedrooms!$A:$K,9,FALSE)</f>
        <v>1.0588235294117647</v>
      </c>
      <c r="K4036">
        <f>VLOOKUP(A4036,[1]ratio_family_bedrooms!$A:$K,10,FALSE)</f>
        <v>1.2222222222222223</v>
      </c>
      <c r="L4036">
        <f>VLOOKUP(A4036,[1]ratio_family_bedrooms!$A:$K,11,FALSE)</f>
        <v>1.5</v>
      </c>
      <c r="M4036">
        <f t="shared" si="63"/>
        <v>1590.2163764932302</v>
      </c>
    </row>
    <row r="4037" spans="1:13" x14ac:dyDescent="0.2">
      <c r="A4037">
        <v>2008</v>
      </c>
      <c r="B4037">
        <v>10</v>
      </c>
      <c r="C4037" t="s">
        <v>59</v>
      </c>
      <c r="D4037">
        <v>4</v>
      </c>
      <c r="E4037" t="s">
        <v>25</v>
      </c>
      <c r="F4037" t="e">
        <f>VLOOKUP(A4037&amp;B4037&amp;C4037&amp;D4037&amp;E4037,average_median_rates_2_aptFINAL!A:P,16,FALSE)</f>
        <v>#N/A</v>
      </c>
      <c r="G4037">
        <f>VLOOKUP(A4037&amp;B4037&amp;C4037&amp;3&amp;E4037,average_median_rates_2_aptFINAL!A:P,16,FALSE)</f>
        <v>1117.1281489594737</v>
      </c>
      <c r="H4037">
        <f>IF(D4037&lt;=3,VLOOKUP(A4037&amp;D4037,[1]ratio_condo_family!$A:$F,6,FALSE),0)</f>
        <v>0</v>
      </c>
      <c r="I4037">
        <f>VLOOKUP(A4037&amp;3,[1]ratio_condo_family!$A:$F,6,FALSE)</f>
        <v>1.1926860077616435</v>
      </c>
      <c r="J4037">
        <f>VLOOKUP(A4037,[1]ratio_family_bedrooms!$A:$K,9,FALSE)</f>
        <v>1.0588235294117647</v>
      </c>
      <c r="K4037">
        <f>VLOOKUP(A4037,[1]ratio_family_bedrooms!$A:$K,10,FALSE)</f>
        <v>1.2222222222222223</v>
      </c>
      <c r="L4037">
        <f>VLOOKUP(A4037,[1]ratio_family_bedrooms!$A:$K,11,FALSE)</f>
        <v>1.5</v>
      </c>
      <c r="M4037">
        <f t="shared" si="63"/>
        <v>1410.7585893253722</v>
      </c>
    </row>
    <row r="4038" spans="1:13" x14ac:dyDescent="0.2">
      <c r="A4038">
        <v>2008</v>
      </c>
      <c r="B4038">
        <v>10</v>
      </c>
      <c r="C4038" t="s">
        <v>59</v>
      </c>
      <c r="D4038">
        <v>4</v>
      </c>
      <c r="E4038" t="s">
        <v>26</v>
      </c>
      <c r="F4038" t="e">
        <f>VLOOKUP(A4038&amp;B4038&amp;C4038&amp;D4038&amp;E4038,average_median_rates_2_aptFINAL!A:P,16,FALSE)</f>
        <v>#N/A</v>
      </c>
      <c r="G4038">
        <f>VLOOKUP(A4038&amp;B4038&amp;C4038&amp;3&amp;E4038,average_median_rates_2_aptFINAL!A:P,16,FALSE)</f>
        <v>1089.8992332968239</v>
      </c>
      <c r="H4038">
        <f>IF(D4038&lt;=3,VLOOKUP(A4038&amp;D4038,[1]ratio_condo_family!$A:$F,6,FALSE),0)</f>
        <v>0</v>
      </c>
      <c r="I4038">
        <f>VLOOKUP(A4038&amp;3,[1]ratio_condo_family!$A:$F,6,FALSE)</f>
        <v>1.1926860077616435</v>
      </c>
      <c r="J4038">
        <f>VLOOKUP(A4038,[1]ratio_family_bedrooms!$A:$K,9,FALSE)</f>
        <v>1.0588235294117647</v>
      </c>
      <c r="K4038">
        <f>VLOOKUP(A4038,[1]ratio_family_bedrooms!$A:$K,10,FALSE)</f>
        <v>1.2222222222222223</v>
      </c>
      <c r="L4038">
        <f>VLOOKUP(A4038,[1]ratio_family_bedrooms!$A:$K,11,FALSE)</f>
        <v>1.5</v>
      </c>
      <c r="M4038">
        <f t="shared" si="63"/>
        <v>1376.3727163305159</v>
      </c>
    </row>
    <row r="4039" spans="1:13" x14ac:dyDescent="0.2">
      <c r="A4039">
        <v>2008</v>
      </c>
      <c r="B4039">
        <v>10</v>
      </c>
      <c r="C4039" t="s">
        <v>59</v>
      </c>
      <c r="D4039">
        <v>4</v>
      </c>
      <c r="E4039" t="s">
        <v>27</v>
      </c>
      <c r="F4039" t="e">
        <f>VLOOKUP(A4039&amp;B4039&amp;C4039&amp;D4039&amp;E4039,average_median_rates_2_aptFINAL!A:P,16,FALSE)</f>
        <v>#N/A</v>
      </c>
      <c r="G4039">
        <f>VLOOKUP(A4039&amp;B4039&amp;C4039&amp;3&amp;E4039,average_median_rates_2_aptFINAL!A:P,16,FALSE)</f>
        <v>2018.4877692588484</v>
      </c>
      <c r="H4039">
        <f>IF(D4039&lt;=3,VLOOKUP(A4039&amp;D4039,[1]ratio_condo_family!$A:$F,6,FALSE),0)</f>
        <v>0</v>
      </c>
      <c r="I4039">
        <f>VLOOKUP(A4039&amp;3,[1]ratio_condo_family!$A:$F,6,FALSE)</f>
        <v>1.1926860077616435</v>
      </c>
      <c r="J4039">
        <f>VLOOKUP(A4039,[1]ratio_family_bedrooms!$A:$K,9,FALSE)</f>
        <v>1.0588235294117647</v>
      </c>
      <c r="K4039">
        <f>VLOOKUP(A4039,[1]ratio_family_bedrooms!$A:$K,10,FALSE)</f>
        <v>1.2222222222222223</v>
      </c>
      <c r="L4039">
        <f>VLOOKUP(A4039,[1]ratio_family_bedrooms!$A:$K,11,FALSE)</f>
        <v>1.5</v>
      </c>
      <c r="M4039">
        <f t="shared" si="63"/>
        <v>2549.0351850702791</v>
      </c>
    </row>
    <row r="4040" spans="1:13" x14ac:dyDescent="0.2">
      <c r="A4040">
        <v>2008</v>
      </c>
      <c r="B4040">
        <v>10</v>
      </c>
      <c r="C4040" t="s">
        <v>59</v>
      </c>
      <c r="D4040">
        <v>4</v>
      </c>
      <c r="E4040" t="s">
        <v>28</v>
      </c>
      <c r="F4040" t="e">
        <f>VLOOKUP(A4040&amp;B4040&amp;C4040&amp;D4040&amp;E4040,average_median_rates_2_aptFINAL!A:P,16,FALSE)</f>
        <v>#N/A</v>
      </c>
      <c r="G4040">
        <f>VLOOKUP(A4040&amp;B4040&amp;C4040&amp;3&amp;E4040,average_median_rates_2_aptFINAL!A:P,16,FALSE)</f>
        <v>1360.8682000730203</v>
      </c>
      <c r="H4040">
        <f>IF(D4040&lt;=3,VLOOKUP(A4040&amp;D4040,[1]ratio_condo_family!$A:$F,6,FALSE),0)</f>
        <v>0</v>
      </c>
      <c r="I4040">
        <f>VLOOKUP(A4040&amp;3,[1]ratio_condo_family!$A:$F,6,FALSE)</f>
        <v>1.1926860077616435</v>
      </c>
      <c r="J4040">
        <f>VLOOKUP(A4040,[1]ratio_family_bedrooms!$A:$K,9,FALSE)</f>
        <v>1.0588235294117647</v>
      </c>
      <c r="K4040">
        <f>VLOOKUP(A4040,[1]ratio_family_bedrooms!$A:$K,10,FALSE)</f>
        <v>1.2222222222222223</v>
      </c>
      <c r="L4040">
        <f>VLOOKUP(A4040,[1]ratio_family_bedrooms!$A:$K,11,FALSE)</f>
        <v>1.5</v>
      </c>
      <c r="M4040">
        <f t="shared" si="63"/>
        <v>1718.564252436915</v>
      </c>
    </row>
    <row r="4041" spans="1:13" x14ac:dyDescent="0.2">
      <c r="A4041">
        <v>2008</v>
      </c>
      <c r="B4041">
        <v>10</v>
      </c>
      <c r="C4041" t="s">
        <v>59</v>
      </c>
      <c r="D4041">
        <v>4</v>
      </c>
      <c r="E4041" t="s">
        <v>29</v>
      </c>
      <c r="F4041" t="e">
        <f>VLOOKUP(A4041&amp;B4041&amp;C4041&amp;D4041&amp;E4041,average_median_rates_2_aptFINAL!A:P,16,FALSE)</f>
        <v>#N/A</v>
      </c>
      <c r="G4041">
        <f>VLOOKUP(A4041&amp;B4041&amp;C4041&amp;3&amp;E4041,average_median_rates_2_aptFINAL!A:P,16,FALSE)</f>
        <v>1002.2716319824751</v>
      </c>
      <c r="H4041">
        <f>IF(D4041&lt;=3,VLOOKUP(A4041&amp;D4041,[1]ratio_condo_family!$A:$F,6,FALSE),0)</f>
        <v>0</v>
      </c>
      <c r="I4041">
        <f>VLOOKUP(A4041&amp;3,[1]ratio_condo_family!$A:$F,6,FALSE)</f>
        <v>1.1926860077616435</v>
      </c>
      <c r="J4041">
        <f>VLOOKUP(A4041,[1]ratio_family_bedrooms!$A:$K,9,FALSE)</f>
        <v>1.0588235294117647</v>
      </c>
      <c r="K4041">
        <f>VLOOKUP(A4041,[1]ratio_family_bedrooms!$A:$K,10,FALSE)</f>
        <v>1.2222222222222223</v>
      </c>
      <c r="L4041">
        <f>VLOOKUP(A4041,[1]ratio_family_bedrooms!$A:$K,11,FALSE)</f>
        <v>1.5</v>
      </c>
      <c r="M4041">
        <f t="shared" si="63"/>
        <v>1265.7127250561564</v>
      </c>
    </row>
    <row r="4042" spans="1:13" x14ac:dyDescent="0.2">
      <c r="A4042">
        <v>2008</v>
      </c>
      <c r="B4042">
        <v>10</v>
      </c>
      <c r="C4042" t="s">
        <v>59</v>
      </c>
      <c r="D4042">
        <v>4</v>
      </c>
      <c r="E4042" t="s">
        <v>31</v>
      </c>
      <c r="F4042" t="e">
        <f>VLOOKUP(A4042&amp;B4042&amp;C4042&amp;D4042&amp;E4042,average_median_rates_2_aptFINAL!A:P,16,FALSE)</f>
        <v>#N/A</v>
      </c>
      <c r="G4042">
        <f>VLOOKUP(A4042&amp;B4042&amp;C4042&amp;3&amp;E4042,average_median_rates_2_aptFINAL!A:P,16,FALSE)</f>
        <v>1279.0164293537787</v>
      </c>
      <c r="H4042">
        <f>IF(D4042&lt;=3,VLOOKUP(A4042&amp;D4042,[1]ratio_condo_family!$A:$F,6,FALSE),0)</f>
        <v>0</v>
      </c>
      <c r="I4042">
        <f>VLOOKUP(A4042&amp;3,[1]ratio_condo_family!$A:$F,6,FALSE)</f>
        <v>1.1926860077616435</v>
      </c>
      <c r="J4042">
        <f>VLOOKUP(A4042,[1]ratio_family_bedrooms!$A:$K,9,FALSE)</f>
        <v>1.0588235294117647</v>
      </c>
      <c r="K4042">
        <f>VLOOKUP(A4042,[1]ratio_family_bedrooms!$A:$K,10,FALSE)</f>
        <v>1.2222222222222223</v>
      </c>
      <c r="L4042">
        <f>VLOOKUP(A4042,[1]ratio_family_bedrooms!$A:$K,11,FALSE)</f>
        <v>1.5</v>
      </c>
      <c r="M4042">
        <f t="shared" si="63"/>
        <v>1615.1982342220699</v>
      </c>
    </row>
    <row r="4043" spans="1:13" x14ac:dyDescent="0.2">
      <c r="A4043">
        <v>2008</v>
      </c>
      <c r="B4043">
        <v>10</v>
      </c>
      <c r="C4043" t="s">
        <v>59</v>
      </c>
      <c r="D4043">
        <v>4</v>
      </c>
      <c r="E4043" t="s">
        <v>32</v>
      </c>
      <c r="F4043" t="e">
        <f>VLOOKUP(A4043&amp;B4043&amp;C4043&amp;D4043&amp;E4043,average_median_rates_2_aptFINAL!A:P,16,FALSE)</f>
        <v>#N/A</v>
      </c>
      <c r="G4043">
        <f>VLOOKUP(A4043&amp;B4043&amp;C4043&amp;3&amp;E4043,average_median_rates_2_aptFINAL!A:P,16,FALSE)</f>
        <v>1243.948886454911</v>
      </c>
      <c r="H4043">
        <f>IF(D4043&lt;=3,VLOOKUP(A4043&amp;D4043,[1]ratio_condo_family!$A:$F,6,FALSE),0)</f>
        <v>0</v>
      </c>
      <c r="I4043">
        <f>VLOOKUP(A4043&amp;3,[1]ratio_condo_family!$A:$F,6,FALSE)</f>
        <v>1.1926860077616435</v>
      </c>
      <c r="J4043">
        <f>VLOOKUP(A4043,[1]ratio_family_bedrooms!$A:$K,9,FALSE)</f>
        <v>1.0588235294117647</v>
      </c>
      <c r="K4043">
        <f>VLOOKUP(A4043,[1]ratio_family_bedrooms!$A:$K,10,FALSE)</f>
        <v>1.2222222222222223</v>
      </c>
      <c r="L4043">
        <f>VLOOKUP(A4043,[1]ratio_family_bedrooms!$A:$K,11,FALSE)</f>
        <v>1.5</v>
      </c>
      <c r="M4043">
        <f t="shared" si="63"/>
        <v>1570.9133977892998</v>
      </c>
    </row>
    <row r="4044" spans="1:13" x14ac:dyDescent="0.2">
      <c r="A4044">
        <v>2008</v>
      </c>
      <c r="B4044">
        <v>10</v>
      </c>
      <c r="C4044" t="s">
        <v>59</v>
      </c>
      <c r="D4044">
        <v>4</v>
      </c>
      <c r="E4044" t="s">
        <v>33</v>
      </c>
      <c r="F4044" t="e">
        <f>VLOOKUP(A4044&amp;B4044&amp;C4044&amp;D4044&amp;E4044,average_median_rates_2_aptFINAL!A:P,16,FALSE)</f>
        <v>#N/A</v>
      </c>
      <c r="G4044">
        <f>VLOOKUP(A4044&amp;B4044&amp;C4044&amp;3&amp;E4044,average_median_rates_2_aptFINAL!A:P,16,FALSE)</f>
        <v>1805.3596202993806</v>
      </c>
      <c r="H4044">
        <f>IF(D4044&lt;=3,VLOOKUP(A4044&amp;D4044,[1]ratio_condo_family!$A:$F,6,FALSE),0)</f>
        <v>0</v>
      </c>
      <c r="I4044">
        <f>VLOOKUP(A4044&amp;3,[1]ratio_condo_family!$A:$F,6,FALSE)</f>
        <v>1.1926860077616435</v>
      </c>
      <c r="J4044">
        <f>VLOOKUP(A4044,[1]ratio_family_bedrooms!$A:$K,9,FALSE)</f>
        <v>1.0588235294117647</v>
      </c>
      <c r="K4044">
        <f>VLOOKUP(A4044,[1]ratio_family_bedrooms!$A:$K,10,FALSE)</f>
        <v>1.2222222222222223</v>
      </c>
      <c r="L4044">
        <f>VLOOKUP(A4044,[1]ratio_family_bedrooms!$A:$K,11,FALSE)</f>
        <v>1.5</v>
      </c>
      <c r="M4044">
        <f t="shared" si="63"/>
        <v>2279.8875791741771</v>
      </c>
    </row>
    <row r="4045" spans="1:13" x14ac:dyDescent="0.2">
      <c r="A4045">
        <v>2008</v>
      </c>
      <c r="B4045">
        <v>10</v>
      </c>
      <c r="C4045" t="s">
        <v>59</v>
      </c>
      <c r="D4045">
        <v>4</v>
      </c>
      <c r="E4045" t="s">
        <v>34</v>
      </c>
      <c r="F4045" t="e">
        <f>VLOOKUP(A4045&amp;B4045&amp;C4045&amp;D4045&amp;E4045,average_median_rates_2_aptFINAL!A:P,16,FALSE)</f>
        <v>#N/A</v>
      </c>
      <c r="G4045">
        <f>VLOOKUP(A4045&amp;B4045&amp;C4045&amp;3&amp;E4045,average_median_rates_2_aptFINAL!A:P,16,FALSE)</f>
        <v>1297.8291347207009</v>
      </c>
      <c r="H4045">
        <f>IF(D4045&lt;=3,VLOOKUP(A4045&amp;D4045,[1]ratio_condo_family!$A:$F,6,FALSE),0)</f>
        <v>0</v>
      </c>
      <c r="I4045">
        <f>VLOOKUP(A4045&amp;3,[1]ratio_condo_family!$A:$F,6,FALSE)</f>
        <v>1.1926860077616435</v>
      </c>
      <c r="J4045">
        <f>VLOOKUP(A4045,[1]ratio_family_bedrooms!$A:$K,9,FALSE)</f>
        <v>1.0588235294117647</v>
      </c>
      <c r="K4045">
        <f>VLOOKUP(A4045,[1]ratio_family_bedrooms!$A:$K,10,FALSE)</f>
        <v>1.2222222222222223</v>
      </c>
      <c r="L4045">
        <f>VLOOKUP(A4045,[1]ratio_family_bedrooms!$A:$K,11,FALSE)</f>
        <v>1.5</v>
      </c>
      <c r="M4045">
        <f t="shared" si="63"/>
        <v>1638.9557464730622</v>
      </c>
    </row>
    <row r="4046" spans="1:13" x14ac:dyDescent="0.2">
      <c r="A4046">
        <v>2008</v>
      </c>
      <c r="B4046">
        <v>10</v>
      </c>
      <c r="C4046" t="s">
        <v>59</v>
      </c>
      <c r="D4046">
        <v>4</v>
      </c>
      <c r="E4046" t="s">
        <v>35</v>
      </c>
      <c r="F4046" t="e">
        <f>VLOOKUP(A4046&amp;B4046&amp;C4046&amp;D4046&amp;E4046,average_median_rates_2_aptFINAL!A:P,16,FALSE)</f>
        <v>#N/A</v>
      </c>
      <c r="G4046">
        <f>VLOOKUP(A4046&amp;B4046&amp;C4046&amp;3&amp;E4046,average_median_rates_2_aptFINAL!A:P,16,FALSE)</f>
        <v>2714.9704271631936</v>
      </c>
      <c r="H4046">
        <f>IF(D4046&lt;=3,VLOOKUP(A4046&amp;D4046,[1]ratio_condo_family!$A:$F,6,FALSE),0)</f>
        <v>0</v>
      </c>
      <c r="I4046">
        <f>VLOOKUP(A4046&amp;3,[1]ratio_condo_family!$A:$F,6,FALSE)</f>
        <v>1.1926860077616435</v>
      </c>
      <c r="J4046">
        <f>VLOOKUP(A4046,[1]ratio_family_bedrooms!$A:$K,9,FALSE)</f>
        <v>1.0588235294117647</v>
      </c>
      <c r="K4046">
        <f>VLOOKUP(A4046,[1]ratio_family_bedrooms!$A:$K,10,FALSE)</f>
        <v>1.2222222222222223</v>
      </c>
      <c r="L4046">
        <f>VLOOKUP(A4046,[1]ratio_family_bedrooms!$A:$K,11,FALSE)</f>
        <v>1.5</v>
      </c>
      <c r="M4046">
        <f t="shared" si="63"/>
        <v>3428.5841364326752</v>
      </c>
    </row>
    <row r="4047" spans="1:13" x14ac:dyDescent="0.2">
      <c r="A4047">
        <v>2008</v>
      </c>
      <c r="B4047">
        <v>10</v>
      </c>
      <c r="C4047" t="s">
        <v>59</v>
      </c>
      <c r="D4047">
        <v>4</v>
      </c>
      <c r="E4047" t="s">
        <v>36</v>
      </c>
      <c r="F4047" t="e">
        <f>VLOOKUP(A4047&amp;B4047&amp;C4047&amp;D4047&amp;E4047,average_median_rates_2_aptFINAL!A:P,16,FALSE)</f>
        <v>#N/A</v>
      </c>
      <c r="G4047">
        <f>VLOOKUP(A4047&amp;B4047&amp;C4047&amp;3&amp;E4047,average_median_rates_2_aptFINAL!A:P,16,FALSE)</f>
        <v>1252.4476086162833</v>
      </c>
      <c r="H4047">
        <f>IF(D4047&lt;=3,VLOOKUP(A4047&amp;D4047,[1]ratio_condo_family!$A:$F,6,FALSE),0)</f>
        <v>0</v>
      </c>
      <c r="I4047">
        <f>VLOOKUP(A4047&amp;3,[1]ratio_condo_family!$A:$F,6,FALSE)</f>
        <v>1.1926860077616435</v>
      </c>
      <c r="J4047">
        <f>VLOOKUP(A4047,[1]ratio_family_bedrooms!$A:$K,9,FALSE)</f>
        <v>1.0588235294117647</v>
      </c>
      <c r="K4047">
        <f>VLOOKUP(A4047,[1]ratio_family_bedrooms!$A:$K,10,FALSE)</f>
        <v>1.2222222222222223</v>
      </c>
      <c r="L4047">
        <f>VLOOKUP(A4047,[1]ratio_family_bedrooms!$A:$K,11,FALSE)</f>
        <v>1.5</v>
      </c>
      <c r="M4047">
        <f t="shared" si="63"/>
        <v>1581.6459581483</v>
      </c>
    </row>
    <row r="4048" spans="1:13" x14ac:dyDescent="0.2">
      <c r="A4048">
        <v>2008</v>
      </c>
      <c r="B4048">
        <v>10</v>
      </c>
      <c r="C4048" t="s">
        <v>59</v>
      </c>
      <c r="D4048">
        <v>4</v>
      </c>
      <c r="E4048" t="s">
        <v>37</v>
      </c>
      <c r="F4048" t="e">
        <f>VLOOKUP(A4048&amp;B4048&amp;C4048&amp;D4048&amp;E4048,average_median_rates_2_aptFINAL!A:P,16,FALSE)</f>
        <v>#N/A</v>
      </c>
      <c r="G4048">
        <f>VLOOKUP(A4048&amp;B4048&amp;C4048&amp;3&amp;E4048,average_median_rates_2_aptFINAL!A:P,16,FALSE)</f>
        <v>925.54738434256535</v>
      </c>
      <c r="H4048">
        <f>IF(D4048&lt;=3,VLOOKUP(A4048&amp;D4048,[1]ratio_condo_family!$A:$F,6,FALSE),0)</f>
        <v>0</v>
      </c>
      <c r="I4048">
        <f>VLOOKUP(A4048&amp;3,[1]ratio_condo_family!$A:$F,6,FALSE)</f>
        <v>1.1926860077616435</v>
      </c>
      <c r="J4048">
        <f>VLOOKUP(A4048,[1]ratio_family_bedrooms!$A:$K,9,FALSE)</f>
        <v>1.0588235294117647</v>
      </c>
      <c r="K4048">
        <f>VLOOKUP(A4048,[1]ratio_family_bedrooms!$A:$K,10,FALSE)</f>
        <v>1.2222222222222223</v>
      </c>
      <c r="L4048">
        <f>VLOOKUP(A4048,[1]ratio_family_bedrooms!$A:$K,11,FALSE)</f>
        <v>1.5</v>
      </c>
      <c r="M4048">
        <f t="shared" si="63"/>
        <v>1168.8219686390462</v>
      </c>
    </row>
    <row r="4049" spans="1:13" x14ac:dyDescent="0.2">
      <c r="A4049">
        <v>2008</v>
      </c>
      <c r="B4049">
        <v>10</v>
      </c>
      <c r="C4049" t="s">
        <v>59</v>
      </c>
      <c r="D4049">
        <v>4</v>
      </c>
      <c r="E4049" t="s">
        <v>38</v>
      </c>
      <c r="F4049" t="e">
        <f>VLOOKUP(A4049&amp;B4049&amp;C4049&amp;D4049&amp;E4049,average_median_rates_2_aptFINAL!A:P,16,FALSE)</f>
        <v>#N/A</v>
      </c>
      <c r="G4049">
        <f>VLOOKUP(A4049&amp;B4049&amp;C4049&amp;3&amp;E4049,average_median_rates_2_aptFINAL!A:P,16,FALSE)</f>
        <v>932.30156991602792</v>
      </c>
      <c r="H4049">
        <f>IF(D4049&lt;=3,VLOOKUP(A4049&amp;D4049,[1]ratio_condo_family!$A:$F,6,FALSE),0)</f>
        <v>0</v>
      </c>
      <c r="I4049">
        <f>VLOOKUP(A4049&amp;3,[1]ratio_condo_family!$A:$F,6,FALSE)</f>
        <v>1.1926860077616435</v>
      </c>
      <c r="J4049">
        <f>VLOOKUP(A4049,[1]ratio_family_bedrooms!$A:$K,9,FALSE)</f>
        <v>1.0588235294117647</v>
      </c>
      <c r="K4049">
        <f>VLOOKUP(A4049,[1]ratio_family_bedrooms!$A:$K,10,FALSE)</f>
        <v>1.2222222222222223</v>
      </c>
      <c r="L4049">
        <f>VLOOKUP(A4049,[1]ratio_family_bedrooms!$A:$K,11,FALSE)</f>
        <v>1.5</v>
      </c>
      <c r="M4049">
        <f t="shared" si="63"/>
        <v>1177.3514514208871</v>
      </c>
    </row>
    <row r="4050" spans="1:13" x14ac:dyDescent="0.2">
      <c r="A4050">
        <v>2008</v>
      </c>
      <c r="B4050">
        <v>10</v>
      </c>
      <c r="C4050" t="s">
        <v>59</v>
      </c>
      <c r="D4050">
        <v>4</v>
      </c>
      <c r="E4050" t="s">
        <v>39</v>
      </c>
      <c r="F4050" t="e">
        <f>VLOOKUP(A4050&amp;B4050&amp;C4050&amp;D4050&amp;E4050,average_median_rates_2_aptFINAL!A:P,16,FALSE)</f>
        <v>#N/A</v>
      </c>
      <c r="G4050">
        <f>VLOOKUP(A4050&amp;B4050&amp;C4050&amp;3&amp;E4050,average_median_rates_2_aptFINAL!A:P,16,FALSE)</f>
        <v>1186.8506754289883</v>
      </c>
      <c r="H4050">
        <f>IF(D4050&lt;=3,VLOOKUP(A4050&amp;D4050,[1]ratio_condo_family!$A:$F,6,FALSE),0)</f>
        <v>0</v>
      </c>
      <c r="I4050">
        <f>VLOOKUP(A4050&amp;3,[1]ratio_condo_family!$A:$F,6,FALSE)</f>
        <v>1.1926860077616435</v>
      </c>
      <c r="J4050">
        <f>VLOOKUP(A4050,[1]ratio_family_bedrooms!$A:$K,9,FALSE)</f>
        <v>1.0588235294117647</v>
      </c>
      <c r="K4050">
        <f>VLOOKUP(A4050,[1]ratio_family_bedrooms!$A:$K,10,FALSE)</f>
        <v>1.2222222222222223</v>
      </c>
      <c r="L4050">
        <f>VLOOKUP(A4050,[1]ratio_family_bedrooms!$A:$K,11,FALSE)</f>
        <v>1.5</v>
      </c>
      <c r="M4050">
        <f t="shared" si="63"/>
        <v>1498.8072641152344</v>
      </c>
    </row>
    <row r="4051" spans="1:13" x14ac:dyDescent="0.2">
      <c r="A4051">
        <v>2008</v>
      </c>
      <c r="B4051">
        <v>10</v>
      </c>
      <c r="C4051" t="s">
        <v>59</v>
      </c>
      <c r="D4051">
        <v>4</v>
      </c>
      <c r="E4051" t="s">
        <v>40</v>
      </c>
      <c r="F4051" t="e">
        <f>VLOOKUP(A4051&amp;B4051&amp;C4051&amp;D4051&amp;E4051,average_median_rates_2_aptFINAL!A:P,16,FALSE)</f>
        <v>#N/A</v>
      </c>
      <c r="G4051">
        <f>VLOOKUP(A4051&amp;B4051&amp;C4051&amp;3&amp;E4051,average_median_rates_2_aptFINAL!A:P,16,FALSE)</f>
        <v>1093.1997079225998</v>
      </c>
      <c r="H4051">
        <f>IF(D4051&lt;=3,VLOOKUP(A4051&amp;D4051,[1]ratio_condo_family!$A:$F,6,FALSE),0)</f>
        <v>0</v>
      </c>
      <c r="I4051">
        <f>VLOOKUP(A4051&amp;3,[1]ratio_condo_family!$A:$F,6,FALSE)</f>
        <v>1.1926860077616435</v>
      </c>
      <c r="J4051">
        <f>VLOOKUP(A4051,[1]ratio_family_bedrooms!$A:$K,9,FALSE)</f>
        <v>1.0588235294117647</v>
      </c>
      <c r="K4051">
        <f>VLOOKUP(A4051,[1]ratio_family_bedrooms!$A:$K,10,FALSE)</f>
        <v>1.2222222222222223</v>
      </c>
      <c r="L4051">
        <f>VLOOKUP(A4051,[1]ratio_family_bedrooms!$A:$K,11,FALSE)</f>
        <v>1.5</v>
      </c>
      <c r="M4051">
        <f t="shared" si="63"/>
        <v>1380.5407009359533</v>
      </c>
    </row>
    <row r="4052" spans="1:13" x14ac:dyDescent="0.2">
      <c r="A4052">
        <v>2008</v>
      </c>
      <c r="B4052">
        <v>10</v>
      </c>
      <c r="C4052" t="s">
        <v>59</v>
      </c>
      <c r="D4052">
        <v>4</v>
      </c>
      <c r="E4052" t="s">
        <v>41</v>
      </c>
      <c r="F4052" t="e">
        <f>VLOOKUP(A4052&amp;B4052&amp;C4052&amp;D4052&amp;E4052,average_median_rates_2_aptFINAL!A:P,16,FALSE)</f>
        <v>#N/A</v>
      </c>
      <c r="G4052">
        <f>VLOOKUP(A4052&amp;B4052&amp;C4052&amp;3&amp;E4052,average_median_rates_2_aptFINAL!A:P,16,FALSE)</f>
        <v>1029.3355239138371</v>
      </c>
      <c r="H4052">
        <f>IF(D4052&lt;=3,VLOOKUP(A4052&amp;D4052,[1]ratio_condo_family!$A:$F,6,FALSE),0)</f>
        <v>0</v>
      </c>
      <c r="I4052">
        <f>VLOOKUP(A4052&amp;3,[1]ratio_condo_family!$A:$F,6,FALSE)</f>
        <v>1.1926860077616435</v>
      </c>
      <c r="J4052">
        <f>VLOOKUP(A4052,[1]ratio_family_bedrooms!$A:$K,9,FALSE)</f>
        <v>1.0588235294117647</v>
      </c>
      <c r="K4052">
        <f>VLOOKUP(A4052,[1]ratio_family_bedrooms!$A:$K,10,FALSE)</f>
        <v>1.2222222222222223</v>
      </c>
      <c r="L4052">
        <f>VLOOKUP(A4052,[1]ratio_family_bedrooms!$A:$K,11,FALSE)</f>
        <v>1.5</v>
      </c>
      <c r="M4052">
        <f t="shared" si="63"/>
        <v>1299.8901988207417</v>
      </c>
    </row>
    <row r="4053" spans="1:13" x14ac:dyDescent="0.2">
      <c r="A4053">
        <v>2008</v>
      </c>
      <c r="B4053">
        <v>10</v>
      </c>
      <c r="C4053" t="s">
        <v>59</v>
      </c>
      <c r="D4053">
        <v>4</v>
      </c>
      <c r="E4053" t="s">
        <v>42</v>
      </c>
      <c r="F4053" t="e">
        <f>VLOOKUP(A4053&amp;B4053&amp;C4053&amp;D4053&amp;E4053,average_median_rates_2_aptFINAL!A:P,16,FALSE)</f>
        <v>#N/A</v>
      </c>
      <c r="G4053">
        <f>VLOOKUP(A4053&amp;B4053&amp;C4053&amp;3&amp;E4053,average_median_rates_2_aptFINAL!A:P,16,FALSE)</f>
        <v>981.64366557137623</v>
      </c>
      <c r="H4053">
        <f>IF(D4053&lt;=3,VLOOKUP(A4053&amp;D4053,[1]ratio_condo_family!$A:$F,6,FALSE),0)</f>
        <v>0</v>
      </c>
      <c r="I4053">
        <f>VLOOKUP(A4053&amp;3,[1]ratio_condo_family!$A:$F,6,FALSE)</f>
        <v>1.1926860077616435</v>
      </c>
      <c r="J4053">
        <f>VLOOKUP(A4053,[1]ratio_family_bedrooms!$A:$K,9,FALSE)</f>
        <v>1.0588235294117647</v>
      </c>
      <c r="K4053">
        <f>VLOOKUP(A4053,[1]ratio_family_bedrooms!$A:$K,10,FALSE)</f>
        <v>1.2222222222222223</v>
      </c>
      <c r="L4053">
        <f>VLOOKUP(A4053,[1]ratio_family_bedrooms!$A:$K,11,FALSE)</f>
        <v>1.5</v>
      </c>
      <c r="M4053">
        <f t="shared" si="63"/>
        <v>1239.6628212721735</v>
      </c>
    </row>
    <row r="4054" spans="1:13" x14ac:dyDescent="0.2">
      <c r="A4054">
        <v>2008</v>
      </c>
      <c r="B4054">
        <v>10</v>
      </c>
      <c r="C4054" t="s">
        <v>59</v>
      </c>
      <c r="D4054">
        <v>4</v>
      </c>
      <c r="E4054" t="s">
        <v>43</v>
      </c>
      <c r="F4054" t="e">
        <f>VLOOKUP(A4054&amp;B4054&amp;C4054&amp;D4054&amp;E4054,average_median_rates_2_aptFINAL!A:P,16,FALSE)</f>
        <v>#N/A</v>
      </c>
      <c r="G4054">
        <f>VLOOKUP(A4054&amp;B4054&amp;C4054&amp;3&amp;E4054,average_median_rates_2_aptFINAL!A:P,16,FALSE)</f>
        <v>1356</v>
      </c>
      <c r="H4054">
        <f>IF(D4054&lt;=3,VLOOKUP(A4054&amp;D4054,[1]ratio_condo_family!$A:$F,6,FALSE),0)</f>
        <v>0</v>
      </c>
      <c r="I4054">
        <f>VLOOKUP(A4054&amp;3,[1]ratio_condo_family!$A:$F,6,FALSE)</f>
        <v>1.1926860077616435</v>
      </c>
      <c r="J4054">
        <f>VLOOKUP(A4054,[1]ratio_family_bedrooms!$A:$K,9,FALSE)</f>
        <v>1.0588235294117647</v>
      </c>
      <c r="K4054">
        <f>VLOOKUP(A4054,[1]ratio_family_bedrooms!$A:$K,10,FALSE)</f>
        <v>1.2222222222222223</v>
      </c>
      <c r="L4054">
        <f>VLOOKUP(A4054,[1]ratio_family_bedrooms!$A:$K,11,FALSE)</f>
        <v>1.5</v>
      </c>
      <c r="M4054">
        <f t="shared" si="63"/>
        <v>1712.4164751438936</v>
      </c>
    </row>
    <row r="4055" spans="1:13" x14ac:dyDescent="0.2">
      <c r="A4055">
        <v>2008</v>
      </c>
      <c r="B4055">
        <v>10</v>
      </c>
      <c r="C4055" t="s">
        <v>59</v>
      </c>
      <c r="D4055">
        <v>4</v>
      </c>
      <c r="E4055" t="s">
        <v>60</v>
      </c>
      <c r="F4055" t="e">
        <f>VLOOKUP(A4055&amp;B4055&amp;C4055&amp;D4055&amp;E4055,average_median_rates_2_aptFINAL!A:P,16,FALSE)</f>
        <v>#N/A</v>
      </c>
      <c r="G4055">
        <f>VLOOKUP(A4055&amp;B4055&amp;C4055&amp;3&amp;E4055,average_median_rates_2_aptFINAL!A:P,16,FALSE)</f>
        <v>1228.6016794450527</v>
      </c>
      <c r="H4055">
        <f>IF(D4055&lt;=3,VLOOKUP(A4055&amp;D4055,[1]ratio_condo_family!$A:$F,6,FALSE),0)</f>
        <v>0</v>
      </c>
      <c r="I4055">
        <f>VLOOKUP(A4055&amp;3,[1]ratio_condo_family!$A:$F,6,FALSE)</f>
        <v>1.1926860077616435</v>
      </c>
      <c r="J4055">
        <f>VLOOKUP(A4055,[1]ratio_family_bedrooms!$A:$K,9,FALSE)</f>
        <v>1.0588235294117647</v>
      </c>
      <c r="K4055">
        <f>VLOOKUP(A4055,[1]ratio_family_bedrooms!$A:$K,10,FALSE)</f>
        <v>1.2222222222222223</v>
      </c>
      <c r="L4055">
        <f>VLOOKUP(A4055,[1]ratio_family_bedrooms!$A:$K,11,FALSE)</f>
        <v>1.5</v>
      </c>
      <c r="M4055">
        <f t="shared" si="63"/>
        <v>1551.5322693740156</v>
      </c>
    </row>
    <row r="4056" spans="1:13" x14ac:dyDescent="0.2">
      <c r="A4056">
        <v>2008</v>
      </c>
      <c r="B4056">
        <v>10</v>
      </c>
      <c r="C4056" t="s">
        <v>59</v>
      </c>
      <c r="D4056">
        <v>5</v>
      </c>
      <c r="E4056" t="s">
        <v>12</v>
      </c>
      <c r="F4056" t="e">
        <f>VLOOKUP(A4056&amp;B4056&amp;C4056&amp;D4056&amp;E4056,average_median_rates_2_aptFINAL!A:P,16,FALSE)</f>
        <v>#N/A</v>
      </c>
      <c r="G4056">
        <f>VLOOKUP(A4056&amp;B4056&amp;C4056&amp;3&amp;E4056,average_median_rates_2_aptFINAL!A:P,16,FALSE)</f>
        <v>2533.856882073751</v>
      </c>
      <c r="H4056">
        <f>IF(D4056&lt;=3,VLOOKUP(A4056&amp;D4056,[1]ratio_condo_family!$A:$F,6,FALSE),0)</f>
        <v>0</v>
      </c>
      <c r="I4056">
        <f>VLOOKUP(A4056&amp;3,[1]ratio_condo_family!$A:$F,6,FALSE)</f>
        <v>1.1926860077616435</v>
      </c>
      <c r="J4056">
        <f>VLOOKUP(A4056,[1]ratio_family_bedrooms!$A:$K,9,FALSE)</f>
        <v>1.0588235294117647</v>
      </c>
      <c r="K4056">
        <f>VLOOKUP(A4056,[1]ratio_family_bedrooms!$A:$K,10,FALSE)</f>
        <v>1.2222222222222223</v>
      </c>
      <c r="L4056">
        <f>VLOOKUP(A4056,[1]ratio_family_bedrooms!$A:$K,11,FALSE)</f>
        <v>1.5</v>
      </c>
      <c r="M4056">
        <f t="shared" si="63"/>
        <v>3910.9473103669393</v>
      </c>
    </row>
    <row r="4057" spans="1:13" x14ac:dyDescent="0.2">
      <c r="A4057">
        <v>2008</v>
      </c>
      <c r="B4057">
        <v>10</v>
      </c>
      <c r="C4057" t="s">
        <v>59</v>
      </c>
      <c r="D4057">
        <v>5</v>
      </c>
      <c r="E4057" t="s">
        <v>16</v>
      </c>
      <c r="F4057" t="e">
        <f>VLOOKUP(A4057&amp;B4057&amp;C4057&amp;D4057&amp;E4057,average_median_rates_2_aptFINAL!A:P,16,FALSE)</f>
        <v>#N/A</v>
      </c>
      <c r="G4057">
        <f>VLOOKUP(A4057&amp;B4057&amp;C4057&amp;3&amp;E4057,average_median_rates_2_aptFINAL!A:P,16,FALSE)</f>
        <v>2212.3493975903607</v>
      </c>
      <c r="H4057">
        <f>IF(D4057&lt;=3,VLOOKUP(A4057&amp;D4057,[1]ratio_condo_family!$A:$F,6,FALSE),0)</f>
        <v>0</v>
      </c>
      <c r="I4057">
        <f>VLOOKUP(A4057&amp;3,[1]ratio_condo_family!$A:$F,6,FALSE)</f>
        <v>1.1926860077616435</v>
      </c>
      <c r="J4057">
        <f>VLOOKUP(A4057,[1]ratio_family_bedrooms!$A:$K,9,FALSE)</f>
        <v>1.0588235294117647</v>
      </c>
      <c r="K4057">
        <f>VLOOKUP(A4057,[1]ratio_family_bedrooms!$A:$K,10,FALSE)</f>
        <v>1.2222222222222223</v>
      </c>
      <c r="L4057">
        <f>VLOOKUP(A4057,[1]ratio_family_bedrooms!$A:$K,11,FALSE)</f>
        <v>1.5</v>
      </c>
      <c r="M4057">
        <f t="shared" si="63"/>
        <v>3414.7082210170784</v>
      </c>
    </row>
    <row r="4058" spans="1:13" x14ac:dyDescent="0.2">
      <c r="A4058">
        <v>2008</v>
      </c>
      <c r="B4058">
        <v>10</v>
      </c>
      <c r="C4058" t="s">
        <v>59</v>
      </c>
      <c r="D4058">
        <v>5</v>
      </c>
      <c r="E4058" t="s">
        <v>17</v>
      </c>
      <c r="F4058" t="e">
        <f>VLOOKUP(A4058&amp;B4058&amp;C4058&amp;D4058&amp;E4058,average_median_rates_2_aptFINAL!A:P,16,FALSE)</f>
        <v>#N/A</v>
      </c>
      <c r="G4058">
        <f>VLOOKUP(A4058&amp;B4058&amp;C4058&amp;3&amp;E4058,average_median_rates_2_aptFINAL!A:P,16,FALSE)</f>
        <v>2356.4472029532294</v>
      </c>
      <c r="H4058">
        <f>IF(D4058&lt;=3,VLOOKUP(A4058&amp;D4058,[1]ratio_condo_family!$A:$F,6,FALSE),0)</f>
        <v>0</v>
      </c>
      <c r="I4058">
        <f>VLOOKUP(A4058&amp;3,[1]ratio_condo_family!$A:$F,6,FALSE)</f>
        <v>1.1926860077616435</v>
      </c>
      <c r="J4058">
        <f>VLOOKUP(A4058,[1]ratio_family_bedrooms!$A:$K,9,FALSE)</f>
        <v>1.0588235294117647</v>
      </c>
      <c r="K4058">
        <f>VLOOKUP(A4058,[1]ratio_family_bedrooms!$A:$K,10,FALSE)</f>
        <v>1.2222222222222223</v>
      </c>
      <c r="L4058">
        <f>VLOOKUP(A4058,[1]ratio_family_bedrooms!$A:$K,11,FALSE)</f>
        <v>1.5</v>
      </c>
      <c r="M4058">
        <f t="shared" si="63"/>
        <v>3637.1197266947256</v>
      </c>
    </row>
    <row r="4059" spans="1:13" x14ac:dyDescent="0.2">
      <c r="A4059">
        <v>2008</v>
      </c>
      <c r="B4059">
        <v>10</v>
      </c>
      <c r="C4059" t="s">
        <v>59</v>
      </c>
      <c r="D4059">
        <v>5</v>
      </c>
      <c r="E4059" t="s">
        <v>19</v>
      </c>
      <c r="F4059" t="e">
        <f>VLOOKUP(A4059&amp;B4059&amp;C4059&amp;D4059&amp;E4059,average_median_rates_2_aptFINAL!A:P,16,FALSE)</f>
        <v>#N/A</v>
      </c>
      <c r="G4059">
        <f>VLOOKUP(A4059&amp;B4059&amp;C4059&amp;3&amp;E4059,average_median_rates_2_aptFINAL!A:P,16,FALSE)</f>
        <v>1756.1000365096795</v>
      </c>
      <c r="H4059">
        <f>IF(D4059&lt;=3,VLOOKUP(A4059&amp;D4059,[1]ratio_condo_family!$A:$F,6,FALSE),0)</f>
        <v>0</v>
      </c>
      <c r="I4059">
        <f>VLOOKUP(A4059&amp;3,[1]ratio_condo_family!$A:$F,6,FALSE)</f>
        <v>1.1926860077616435</v>
      </c>
      <c r="J4059">
        <f>VLOOKUP(A4059,[1]ratio_family_bedrooms!$A:$K,9,FALSE)</f>
        <v>1.0588235294117647</v>
      </c>
      <c r="K4059">
        <f>VLOOKUP(A4059,[1]ratio_family_bedrooms!$A:$K,10,FALSE)</f>
        <v>1.2222222222222223</v>
      </c>
      <c r="L4059">
        <f>VLOOKUP(A4059,[1]ratio_family_bedrooms!$A:$K,11,FALSE)</f>
        <v>1.5</v>
      </c>
      <c r="M4059">
        <f t="shared" si="63"/>
        <v>2710.4982775909257</v>
      </c>
    </row>
    <row r="4060" spans="1:13" x14ac:dyDescent="0.2">
      <c r="A4060">
        <v>2008</v>
      </c>
      <c r="B4060">
        <v>10</v>
      </c>
      <c r="C4060" t="s">
        <v>59</v>
      </c>
      <c r="D4060">
        <v>5</v>
      </c>
      <c r="E4060" t="s">
        <v>20</v>
      </c>
      <c r="F4060" t="e">
        <f>VLOOKUP(A4060&amp;B4060&amp;C4060&amp;D4060&amp;E4060,average_median_rates_2_aptFINAL!A:P,16,FALSE)</f>
        <v>#N/A</v>
      </c>
      <c r="G4060">
        <f>VLOOKUP(A4060&amp;B4060&amp;C4060&amp;3&amp;E4060,average_median_rates_2_aptFINAL!A:P,16,FALSE)</f>
        <v>2069.1913106973307</v>
      </c>
      <c r="H4060">
        <f>IF(D4060&lt;=3,VLOOKUP(A4060&amp;D4060,[1]ratio_condo_family!$A:$F,6,FALSE),0)</f>
        <v>0</v>
      </c>
      <c r="I4060">
        <f>VLOOKUP(A4060&amp;3,[1]ratio_condo_family!$A:$F,6,FALSE)</f>
        <v>1.1926860077616435</v>
      </c>
      <c r="J4060">
        <f>VLOOKUP(A4060,[1]ratio_family_bedrooms!$A:$K,9,FALSE)</f>
        <v>1.0588235294117647</v>
      </c>
      <c r="K4060">
        <f>VLOOKUP(A4060,[1]ratio_family_bedrooms!$A:$K,10,FALSE)</f>
        <v>1.2222222222222223</v>
      </c>
      <c r="L4060">
        <f>VLOOKUP(A4060,[1]ratio_family_bedrooms!$A:$K,11,FALSE)</f>
        <v>1.5</v>
      </c>
      <c r="M4060">
        <f t="shared" si="63"/>
        <v>3193.747148253824</v>
      </c>
    </row>
    <row r="4061" spans="1:13" x14ac:dyDescent="0.2">
      <c r="A4061">
        <v>2008</v>
      </c>
      <c r="B4061">
        <v>10</v>
      </c>
      <c r="C4061" t="s">
        <v>59</v>
      </c>
      <c r="D4061">
        <v>5</v>
      </c>
      <c r="E4061" t="s">
        <v>21</v>
      </c>
      <c r="F4061" t="e">
        <f>VLOOKUP(A4061&amp;B4061&amp;C4061&amp;D4061&amp;E4061,average_median_rates_2_aptFINAL!A:P,16,FALSE)</f>
        <v>#N/A</v>
      </c>
      <c r="G4061">
        <f>VLOOKUP(A4061&amp;B4061&amp;C4061&amp;3&amp;E4061,average_median_rates_2_aptFINAL!A:P,16,FALSE)</f>
        <v>2171.1347207009849</v>
      </c>
      <c r="H4061">
        <f>IF(D4061&lt;=3,VLOOKUP(A4061&amp;D4061,[1]ratio_condo_family!$A:$F,6,FALSE),0)</f>
        <v>0</v>
      </c>
      <c r="I4061">
        <f>VLOOKUP(A4061&amp;3,[1]ratio_condo_family!$A:$F,6,FALSE)</f>
        <v>1.1926860077616435</v>
      </c>
      <c r="J4061">
        <f>VLOOKUP(A4061,[1]ratio_family_bedrooms!$A:$K,9,FALSE)</f>
        <v>1.0588235294117647</v>
      </c>
      <c r="K4061">
        <f>VLOOKUP(A4061,[1]ratio_family_bedrooms!$A:$K,10,FALSE)</f>
        <v>1.2222222222222223</v>
      </c>
      <c r="L4061">
        <f>VLOOKUP(A4061,[1]ratio_family_bedrooms!$A:$K,11,FALSE)</f>
        <v>1.5</v>
      </c>
      <c r="M4061">
        <f t="shared" si="63"/>
        <v>3351.0943559765929</v>
      </c>
    </row>
    <row r="4062" spans="1:13" x14ac:dyDescent="0.2">
      <c r="A4062">
        <v>2008</v>
      </c>
      <c r="B4062">
        <v>10</v>
      </c>
      <c r="C4062" t="s">
        <v>59</v>
      </c>
      <c r="D4062">
        <v>5</v>
      </c>
      <c r="E4062" t="s">
        <v>23</v>
      </c>
      <c r="F4062" t="e">
        <f>VLOOKUP(A4062&amp;B4062&amp;C4062&amp;D4062&amp;E4062,average_median_rates_2_aptFINAL!A:P,16,FALSE)</f>
        <v>#N/A</v>
      </c>
      <c r="G4062">
        <f>VLOOKUP(A4062&amp;B4062&amp;C4062&amp;3&amp;E4062,average_median_rates_2_aptFINAL!A:P,16,FALSE)</f>
        <v>1081.8955823293168</v>
      </c>
      <c r="H4062">
        <f>IF(D4062&lt;=3,VLOOKUP(A4062&amp;D4062,[1]ratio_condo_family!$A:$F,6,FALSE),0)</f>
        <v>0</v>
      </c>
      <c r="I4062">
        <f>VLOOKUP(A4062&amp;3,[1]ratio_condo_family!$A:$F,6,FALSE)</f>
        <v>1.1926860077616435</v>
      </c>
      <c r="J4062">
        <f>VLOOKUP(A4062,[1]ratio_family_bedrooms!$A:$K,9,FALSE)</f>
        <v>1.0588235294117647</v>
      </c>
      <c r="K4062">
        <f>VLOOKUP(A4062,[1]ratio_family_bedrooms!$A:$K,10,FALSE)</f>
        <v>1.2222222222222223</v>
      </c>
      <c r="L4062">
        <f>VLOOKUP(A4062,[1]ratio_family_bedrooms!$A:$K,11,FALSE)</f>
        <v>1.5</v>
      </c>
      <c r="M4062">
        <f t="shared" si="63"/>
        <v>1669.8798766984032</v>
      </c>
    </row>
    <row r="4063" spans="1:13" x14ac:dyDescent="0.2">
      <c r="A4063">
        <v>2008</v>
      </c>
      <c r="B4063">
        <v>10</v>
      </c>
      <c r="C4063" t="s">
        <v>59</v>
      </c>
      <c r="D4063">
        <v>5</v>
      </c>
      <c r="E4063" t="s">
        <v>24</v>
      </c>
      <c r="F4063" t="e">
        <f>VLOOKUP(A4063&amp;B4063&amp;C4063&amp;D4063&amp;E4063,average_median_rates_2_aptFINAL!A:P,16,FALSE)</f>
        <v>#N/A</v>
      </c>
      <c r="G4063">
        <f>VLOOKUP(A4063&amp;B4063&amp;C4063&amp;3&amp;E4063,average_median_rates_2_aptFINAL!A:P,16,FALSE)</f>
        <v>1259.2342095655347</v>
      </c>
      <c r="H4063">
        <f>IF(D4063&lt;=3,VLOOKUP(A4063&amp;D4063,[1]ratio_condo_family!$A:$F,6,FALSE),0)</f>
        <v>0</v>
      </c>
      <c r="I4063">
        <f>VLOOKUP(A4063&amp;3,[1]ratio_condo_family!$A:$F,6,FALSE)</f>
        <v>1.1926860077616435</v>
      </c>
      <c r="J4063">
        <f>VLOOKUP(A4063,[1]ratio_family_bedrooms!$A:$K,9,FALSE)</f>
        <v>1.0588235294117647</v>
      </c>
      <c r="K4063">
        <f>VLOOKUP(A4063,[1]ratio_family_bedrooms!$A:$K,10,FALSE)</f>
        <v>1.2222222222222223</v>
      </c>
      <c r="L4063">
        <f>VLOOKUP(A4063,[1]ratio_family_bedrooms!$A:$K,11,FALSE)</f>
        <v>1.5</v>
      </c>
      <c r="M4063">
        <f t="shared" si="63"/>
        <v>1943.597793491726</v>
      </c>
    </row>
    <row r="4064" spans="1:13" x14ac:dyDescent="0.2">
      <c r="A4064">
        <v>2008</v>
      </c>
      <c r="B4064">
        <v>10</v>
      </c>
      <c r="C4064" t="s">
        <v>59</v>
      </c>
      <c r="D4064">
        <v>5</v>
      </c>
      <c r="E4064" t="s">
        <v>25</v>
      </c>
      <c r="F4064" t="e">
        <f>VLOOKUP(A4064&amp;B4064&amp;C4064&amp;D4064&amp;E4064,average_median_rates_2_aptFINAL!A:P,16,FALSE)</f>
        <v>#N/A</v>
      </c>
      <c r="G4064">
        <f>VLOOKUP(A4064&amp;B4064&amp;C4064&amp;3&amp;E4064,average_median_rates_2_aptFINAL!A:P,16,FALSE)</f>
        <v>1117.1281489594737</v>
      </c>
      <c r="H4064">
        <f>IF(D4064&lt;=3,VLOOKUP(A4064&amp;D4064,[1]ratio_condo_family!$A:$F,6,FALSE),0)</f>
        <v>0</v>
      </c>
      <c r="I4064">
        <f>VLOOKUP(A4064&amp;3,[1]ratio_condo_family!$A:$F,6,FALSE)</f>
        <v>1.1926860077616435</v>
      </c>
      <c r="J4064">
        <f>VLOOKUP(A4064,[1]ratio_family_bedrooms!$A:$K,9,FALSE)</f>
        <v>1.0588235294117647</v>
      </c>
      <c r="K4064">
        <f>VLOOKUP(A4064,[1]ratio_family_bedrooms!$A:$K,10,FALSE)</f>
        <v>1.2222222222222223</v>
      </c>
      <c r="L4064">
        <f>VLOOKUP(A4064,[1]ratio_family_bedrooms!$A:$K,11,FALSE)</f>
        <v>1.5</v>
      </c>
      <c r="M4064">
        <f t="shared" si="63"/>
        <v>1724.2604980643439</v>
      </c>
    </row>
    <row r="4065" spans="1:13" x14ac:dyDescent="0.2">
      <c r="A4065">
        <v>2008</v>
      </c>
      <c r="B4065">
        <v>10</v>
      </c>
      <c r="C4065" t="s">
        <v>59</v>
      </c>
      <c r="D4065">
        <v>5</v>
      </c>
      <c r="E4065" t="s">
        <v>26</v>
      </c>
      <c r="F4065" t="e">
        <f>VLOOKUP(A4065&amp;B4065&amp;C4065&amp;D4065&amp;E4065,average_median_rates_2_aptFINAL!A:P,16,FALSE)</f>
        <v>#N/A</v>
      </c>
      <c r="G4065">
        <f>VLOOKUP(A4065&amp;B4065&amp;C4065&amp;3&amp;E4065,average_median_rates_2_aptFINAL!A:P,16,FALSE)</f>
        <v>1089.8992332968239</v>
      </c>
      <c r="H4065">
        <f>IF(D4065&lt;=3,VLOOKUP(A4065&amp;D4065,[1]ratio_condo_family!$A:$F,6,FALSE),0)</f>
        <v>0</v>
      </c>
      <c r="I4065">
        <f>VLOOKUP(A4065&amp;3,[1]ratio_condo_family!$A:$F,6,FALSE)</f>
        <v>1.1926860077616435</v>
      </c>
      <c r="J4065">
        <f>VLOOKUP(A4065,[1]ratio_family_bedrooms!$A:$K,9,FALSE)</f>
        <v>1.0588235294117647</v>
      </c>
      <c r="K4065">
        <f>VLOOKUP(A4065,[1]ratio_family_bedrooms!$A:$K,10,FALSE)</f>
        <v>1.2222222222222223</v>
      </c>
      <c r="L4065">
        <f>VLOOKUP(A4065,[1]ratio_family_bedrooms!$A:$K,11,FALSE)</f>
        <v>1.5</v>
      </c>
      <c r="M4065">
        <f t="shared" si="63"/>
        <v>1682.2333199595196</v>
      </c>
    </row>
    <row r="4066" spans="1:13" x14ac:dyDescent="0.2">
      <c r="A4066">
        <v>2008</v>
      </c>
      <c r="B4066">
        <v>10</v>
      </c>
      <c r="C4066" t="s">
        <v>59</v>
      </c>
      <c r="D4066">
        <v>5</v>
      </c>
      <c r="E4066" t="s">
        <v>27</v>
      </c>
      <c r="F4066" t="e">
        <f>VLOOKUP(A4066&amp;B4066&amp;C4066&amp;D4066&amp;E4066,average_median_rates_2_aptFINAL!A:P,16,FALSE)</f>
        <v>#N/A</v>
      </c>
      <c r="G4066">
        <f>VLOOKUP(A4066&amp;B4066&amp;C4066&amp;3&amp;E4066,average_median_rates_2_aptFINAL!A:P,16,FALSE)</f>
        <v>2018.4877692588484</v>
      </c>
      <c r="H4066">
        <f>IF(D4066&lt;=3,VLOOKUP(A4066&amp;D4066,[1]ratio_condo_family!$A:$F,6,FALSE),0)</f>
        <v>0</v>
      </c>
      <c r="I4066">
        <f>VLOOKUP(A4066&amp;3,[1]ratio_condo_family!$A:$F,6,FALSE)</f>
        <v>1.1926860077616435</v>
      </c>
      <c r="J4066">
        <f>VLOOKUP(A4066,[1]ratio_family_bedrooms!$A:$K,9,FALSE)</f>
        <v>1.0588235294117647</v>
      </c>
      <c r="K4066">
        <f>VLOOKUP(A4066,[1]ratio_family_bedrooms!$A:$K,10,FALSE)</f>
        <v>1.2222222222222223</v>
      </c>
      <c r="L4066">
        <f>VLOOKUP(A4066,[1]ratio_family_bedrooms!$A:$K,11,FALSE)</f>
        <v>1.5</v>
      </c>
      <c r="M4066">
        <f t="shared" si="63"/>
        <v>3115.4874484192301</v>
      </c>
    </row>
    <row r="4067" spans="1:13" x14ac:dyDescent="0.2">
      <c r="A4067">
        <v>2008</v>
      </c>
      <c r="B4067">
        <v>10</v>
      </c>
      <c r="C4067" t="s">
        <v>59</v>
      </c>
      <c r="D4067">
        <v>5</v>
      </c>
      <c r="E4067" t="s">
        <v>28</v>
      </c>
      <c r="F4067" t="e">
        <f>VLOOKUP(A4067&amp;B4067&amp;C4067&amp;D4067&amp;E4067,average_median_rates_2_aptFINAL!A:P,16,FALSE)</f>
        <v>#N/A</v>
      </c>
      <c r="G4067">
        <f>VLOOKUP(A4067&amp;B4067&amp;C4067&amp;3&amp;E4067,average_median_rates_2_aptFINAL!A:P,16,FALSE)</f>
        <v>1360.8682000730203</v>
      </c>
      <c r="H4067">
        <f>IF(D4067&lt;=3,VLOOKUP(A4067&amp;D4067,[1]ratio_condo_family!$A:$F,6,FALSE),0)</f>
        <v>0</v>
      </c>
      <c r="I4067">
        <f>VLOOKUP(A4067&amp;3,[1]ratio_condo_family!$A:$F,6,FALSE)</f>
        <v>1.1926860077616435</v>
      </c>
      <c r="J4067">
        <f>VLOOKUP(A4067,[1]ratio_family_bedrooms!$A:$K,9,FALSE)</f>
        <v>1.0588235294117647</v>
      </c>
      <c r="K4067">
        <f>VLOOKUP(A4067,[1]ratio_family_bedrooms!$A:$K,10,FALSE)</f>
        <v>1.2222222222222223</v>
      </c>
      <c r="L4067">
        <f>VLOOKUP(A4067,[1]ratio_family_bedrooms!$A:$K,11,FALSE)</f>
        <v>1.5</v>
      </c>
      <c r="M4067">
        <f t="shared" si="63"/>
        <v>2100.4674196451183</v>
      </c>
    </row>
    <row r="4068" spans="1:13" x14ac:dyDescent="0.2">
      <c r="A4068">
        <v>2008</v>
      </c>
      <c r="B4068">
        <v>10</v>
      </c>
      <c r="C4068" t="s">
        <v>59</v>
      </c>
      <c r="D4068">
        <v>5</v>
      </c>
      <c r="E4068" t="s">
        <v>29</v>
      </c>
      <c r="F4068" t="e">
        <f>VLOOKUP(A4068&amp;B4068&amp;C4068&amp;D4068&amp;E4068,average_median_rates_2_aptFINAL!A:P,16,FALSE)</f>
        <v>#N/A</v>
      </c>
      <c r="G4068">
        <f>VLOOKUP(A4068&amp;B4068&amp;C4068&amp;3&amp;E4068,average_median_rates_2_aptFINAL!A:P,16,FALSE)</f>
        <v>1002.2716319824751</v>
      </c>
      <c r="H4068">
        <f>IF(D4068&lt;=3,VLOOKUP(A4068&amp;D4068,[1]ratio_condo_family!$A:$F,6,FALSE),0)</f>
        <v>0</v>
      </c>
      <c r="I4068">
        <f>VLOOKUP(A4068&amp;3,[1]ratio_condo_family!$A:$F,6,FALSE)</f>
        <v>1.1926860077616435</v>
      </c>
      <c r="J4068">
        <f>VLOOKUP(A4068,[1]ratio_family_bedrooms!$A:$K,9,FALSE)</f>
        <v>1.0588235294117647</v>
      </c>
      <c r="K4068">
        <f>VLOOKUP(A4068,[1]ratio_family_bedrooms!$A:$K,10,FALSE)</f>
        <v>1.2222222222222223</v>
      </c>
      <c r="L4068">
        <f>VLOOKUP(A4068,[1]ratio_family_bedrooms!$A:$K,11,FALSE)</f>
        <v>1.5</v>
      </c>
      <c r="M4068">
        <f t="shared" si="63"/>
        <v>1546.9822195130801</v>
      </c>
    </row>
    <row r="4069" spans="1:13" x14ac:dyDescent="0.2">
      <c r="A4069">
        <v>2008</v>
      </c>
      <c r="B4069">
        <v>10</v>
      </c>
      <c r="C4069" t="s">
        <v>59</v>
      </c>
      <c r="D4069">
        <v>5</v>
      </c>
      <c r="E4069" t="s">
        <v>31</v>
      </c>
      <c r="F4069" t="e">
        <f>VLOOKUP(A4069&amp;B4069&amp;C4069&amp;D4069&amp;E4069,average_median_rates_2_aptFINAL!A:P,16,FALSE)</f>
        <v>#N/A</v>
      </c>
      <c r="G4069">
        <f>VLOOKUP(A4069&amp;B4069&amp;C4069&amp;3&amp;E4069,average_median_rates_2_aptFINAL!A:P,16,FALSE)</f>
        <v>1279.0164293537787</v>
      </c>
      <c r="H4069">
        <f>IF(D4069&lt;=3,VLOOKUP(A4069&amp;D4069,[1]ratio_condo_family!$A:$F,6,FALSE),0)</f>
        <v>0</v>
      </c>
      <c r="I4069">
        <f>VLOOKUP(A4069&amp;3,[1]ratio_condo_family!$A:$F,6,FALSE)</f>
        <v>1.1926860077616435</v>
      </c>
      <c r="J4069">
        <f>VLOOKUP(A4069,[1]ratio_family_bedrooms!$A:$K,9,FALSE)</f>
        <v>1.0588235294117647</v>
      </c>
      <c r="K4069">
        <f>VLOOKUP(A4069,[1]ratio_family_bedrooms!$A:$K,10,FALSE)</f>
        <v>1.2222222222222223</v>
      </c>
      <c r="L4069">
        <f>VLOOKUP(A4069,[1]ratio_family_bedrooms!$A:$K,11,FALSE)</f>
        <v>1.5</v>
      </c>
      <c r="M4069">
        <f t="shared" si="63"/>
        <v>1974.1311751603077</v>
      </c>
    </row>
    <row r="4070" spans="1:13" x14ac:dyDescent="0.2">
      <c r="A4070">
        <v>2008</v>
      </c>
      <c r="B4070">
        <v>10</v>
      </c>
      <c r="C4070" t="s">
        <v>59</v>
      </c>
      <c r="D4070">
        <v>5</v>
      </c>
      <c r="E4070" t="s">
        <v>32</v>
      </c>
      <c r="F4070" t="e">
        <f>VLOOKUP(A4070&amp;B4070&amp;C4070&amp;D4070&amp;E4070,average_median_rates_2_aptFINAL!A:P,16,FALSE)</f>
        <v>#N/A</v>
      </c>
      <c r="G4070">
        <f>VLOOKUP(A4070&amp;B4070&amp;C4070&amp;3&amp;E4070,average_median_rates_2_aptFINAL!A:P,16,FALSE)</f>
        <v>1243.948886454911</v>
      </c>
      <c r="H4070">
        <f>IF(D4070&lt;=3,VLOOKUP(A4070&amp;D4070,[1]ratio_condo_family!$A:$F,6,FALSE),0)</f>
        <v>0</v>
      </c>
      <c r="I4070">
        <f>VLOOKUP(A4070&amp;3,[1]ratio_condo_family!$A:$F,6,FALSE)</f>
        <v>1.1926860077616435</v>
      </c>
      <c r="J4070">
        <f>VLOOKUP(A4070,[1]ratio_family_bedrooms!$A:$K,9,FALSE)</f>
        <v>1.0588235294117647</v>
      </c>
      <c r="K4070">
        <f>VLOOKUP(A4070,[1]ratio_family_bedrooms!$A:$K,10,FALSE)</f>
        <v>1.2222222222222223</v>
      </c>
      <c r="L4070">
        <f>VLOOKUP(A4070,[1]ratio_family_bedrooms!$A:$K,11,FALSE)</f>
        <v>1.5</v>
      </c>
      <c r="M4070">
        <f t="shared" si="63"/>
        <v>1920.0052639646999</v>
      </c>
    </row>
    <row r="4071" spans="1:13" x14ac:dyDescent="0.2">
      <c r="A4071">
        <v>2008</v>
      </c>
      <c r="B4071">
        <v>10</v>
      </c>
      <c r="C4071" t="s">
        <v>59</v>
      </c>
      <c r="D4071">
        <v>5</v>
      </c>
      <c r="E4071" t="s">
        <v>33</v>
      </c>
      <c r="F4071" t="e">
        <f>VLOOKUP(A4071&amp;B4071&amp;C4071&amp;D4071&amp;E4071,average_median_rates_2_aptFINAL!A:P,16,FALSE)</f>
        <v>#N/A</v>
      </c>
      <c r="G4071">
        <f>VLOOKUP(A4071&amp;B4071&amp;C4071&amp;3&amp;E4071,average_median_rates_2_aptFINAL!A:P,16,FALSE)</f>
        <v>1805.3596202993806</v>
      </c>
      <c r="H4071">
        <f>IF(D4071&lt;=3,VLOOKUP(A4071&amp;D4071,[1]ratio_condo_family!$A:$F,6,FALSE),0)</f>
        <v>0</v>
      </c>
      <c r="I4071">
        <f>VLOOKUP(A4071&amp;3,[1]ratio_condo_family!$A:$F,6,FALSE)</f>
        <v>1.1926860077616435</v>
      </c>
      <c r="J4071">
        <f>VLOOKUP(A4071,[1]ratio_family_bedrooms!$A:$K,9,FALSE)</f>
        <v>1.0588235294117647</v>
      </c>
      <c r="K4071">
        <f>VLOOKUP(A4071,[1]ratio_family_bedrooms!$A:$K,10,FALSE)</f>
        <v>1.2222222222222223</v>
      </c>
      <c r="L4071">
        <f>VLOOKUP(A4071,[1]ratio_family_bedrooms!$A:$K,11,FALSE)</f>
        <v>1.5</v>
      </c>
      <c r="M4071">
        <f t="shared" si="63"/>
        <v>2786.5292634351053</v>
      </c>
    </row>
    <row r="4072" spans="1:13" x14ac:dyDescent="0.2">
      <c r="A4072">
        <v>2008</v>
      </c>
      <c r="B4072">
        <v>10</v>
      </c>
      <c r="C4072" t="s">
        <v>59</v>
      </c>
      <c r="D4072">
        <v>5</v>
      </c>
      <c r="E4072" t="s">
        <v>34</v>
      </c>
      <c r="F4072" t="e">
        <f>VLOOKUP(A4072&amp;B4072&amp;C4072&amp;D4072&amp;E4072,average_median_rates_2_aptFINAL!A:P,16,FALSE)</f>
        <v>#N/A</v>
      </c>
      <c r="G4072">
        <f>VLOOKUP(A4072&amp;B4072&amp;C4072&amp;3&amp;E4072,average_median_rates_2_aptFINAL!A:P,16,FALSE)</f>
        <v>1297.8291347207009</v>
      </c>
      <c r="H4072">
        <f>IF(D4072&lt;=3,VLOOKUP(A4072&amp;D4072,[1]ratio_condo_family!$A:$F,6,FALSE),0)</f>
        <v>0</v>
      </c>
      <c r="I4072">
        <f>VLOOKUP(A4072&amp;3,[1]ratio_condo_family!$A:$F,6,FALSE)</f>
        <v>1.1926860077616435</v>
      </c>
      <c r="J4072">
        <f>VLOOKUP(A4072,[1]ratio_family_bedrooms!$A:$K,9,FALSE)</f>
        <v>1.0588235294117647</v>
      </c>
      <c r="K4072">
        <f>VLOOKUP(A4072,[1]ratio_family_bedrooms!$A:$K,10,FALSE)</f>
        <v>1.2222222222222223</v>
      </c>
      <c r="L4072">
        <f>VLOOKUP(A4072,[1]ratio_family_bedrooms!$A:$K,11,FALSE)</f>
        <v>1.5</v>
      </c>
      <c r="M4072">
        <f t="shared" si="63"/>
        <v>2003.1681345781872</v>
      </c>
    </row>
    <row r="4073" spans="1:13" x14ac:dyDescent="0.2">
      <c r="A4073">
        <v>2008</v>
      </c>
      <c r="B4073">
        <v>10</v>
      </c>
      <c r="C4073" t="s">
        <v>59</v>
      </c>
      <c r="D4073">
        <v>5</v>
      </c>
      <c r="E4073" t="s">
        <v>35</v>
      </c>
      <c r="F4073" t="e">
        <f>VLOOKUP(A4073&amp;B4073&amp;C4073&amp;D4073&amp;E4073,average_median_rates_2_aptFINAL!A:P,16,FALSE)</f>
        <v>#N/A</v>
      </c>
      <c r="G4073">
        <f>VLOOKUP(A4073&amp;B4073&amp;C4073&amp;3&amp;E4073,average_median_rates_2_aptFINAL!A:P,16,FALSE)</f>
        <v>2714.9704271631936</v>
      </c>
      <c r="H4073">
        <f>IF(D4073&lt;=3,VLOOKUP(A4073&amp;D4073,[1]ratio_condo_family!$A:$F,6,FALSE),0)</f>
        <v>0</v>
      </c>
      <c r="I4073">
        <f>VLOOKUP(A4073&amp;3,[1]ratio_condo_family!$A:$F,6,FALSE)</f>
        <v>1.1926860077616435</v>
      </c>
      <c r="J4073">
        <f>VLOOKUP(A4073,[1]ratio_family_bedrooms!$A:$K,9,FALSE)</f>
        <v>1.0588235294117647</v>
      </c>
      <c r="K4073">
        <f>VLOOKUP(A4073,[1]ratio_family_bedrooms!$A:$K,10,FALSE)</f>
        <v>1.2222222222222223</v>
      </c>
      <c r="L4073">
        <f>VLOOKUP(A4073,[1]ratio_family_bedrooms!$A:$K,11,FALSE)</f>
        <v>1.5</v>
      </c>
      <c r="M4073">
        <f t="shared" si="63"/>
        <v>4190.4917223066032</v>
      </c>
    </row>
    <row r="4074" spans="1:13" x14ac:dyDescent="0.2">
      <c r="A4074">
        <v>2008</v>
      </c>
      <c r="B4074">
        <v>10</v>
      </c>
      <c r="C4074" t="s">
        <v>59</v>
      </c>
      <c r="D4074">
        <v>5</v>
      </c>
      <c r="E4074" t="s">
        <v>36</v>
      </c>
      <c r="F4074" t="e">
        <f>VLOOKUP(A4074&amp;B4074&amp;C4074&amp;D4074&amp;E4074,average_median_rates_2_aptFINAL!A:P,16,FALSE)</f>
        <v>#N/A</v>
      </c>
      <c r="G4074">
        <f>VLOOKUP(A4074&amp;B4074&amp;C4074&amp;3&amp;E4074,average_median_rates_2_aptFINAL!A:P,16,FALSE)</f>
        <v>1252.4476086162833</v>
      </c>
      <c r="H4074">
        <f>IF(D4074&lt;=3,VLOOKUP(A4074&amp;D4074,[1]ratio_condo_family!$A:$F,6,FALSE),0)</f>
        <v>0</v>
      </c>
      <c r="I4074">
        <f>VLOOKUP(A4074&amp;3,[1]ratio_condo_family!$A:$F,6,FALSE)</f>
        <v>1.1926860077616435</v>
      </c>
      <c r="J4074">
        <f>VLOOKUP(A4074,[1]ratio_family_bedrooms!$A:$K,9,FALSE)</f>
        <v>1.0588235294117647</v>
      </c>
      <c r="K4074">
        <f>VLOOKUP(A4074,[1]ratio_family_bedrooms!$A:$K,10,FALSE)</f>
        <v>1.2222222222222223</v>
      </c>
      <c r="L4074">
        <f>VLOOKUP(A4074,[1]ratio_family_bedrooms!$A:$K,11,FALSE)</f>
        <v>1.5</v>
      </c>
      <c r="M4074">
        <f t="shared" si="63"/>
        <v>1933.1228377368113</v>
      </c>
    </row>
    <row r="4075" spans="1:13" x14ac:dyDescent="0.2">
      <c r="A4075">
        <v>2008</v>
      </c>
      <c r="B4075">
        <v>10</v>
      </c>
      <c r="C4075" t="s">
        <v>59</v>
      </c>
      <c r="D4075">
        <v>5</v>
      </c>
      <c r="E4075" t="s">
        <v>37</v>
      </c>
      <c r="F4075" t="e">
        <f>VLOOKUP(A4075&amp;B4075&amp;C4075&amp;D4075&amp;E4075,average_median_rates_2_aptFINAL!A:P,16,FALSE)</f>
        <v>#N/A</v>
      </c>
      <c r="G4075">
        <f>VLOOKUP(A4075&amp;B4075&amp;C4075&amp;3&amp;E4075,average_median_rates_2_aptFINAL!A:P,16,FALSE)</f>
        <v>925.54738434256535</v>
      </c>
      <c r="H4075">
        <f>IF(D4075&lt;=3,VLOOKUP(A4075&amp;D4075,[1]ratio_condo_family!$A:$F,6,FALSE),0)</f>
        <v>0</v>
      </c>
      <c r="I4075">
        <f>VLOOKUP(A4075&amp;3,[1]ratio_condo_family!$A:$F,6,FALSE)</f>
        <v>1.1926860077616435</v>
      </c>
      <c r="J4075">
        <f>VLOOKUP(A4075,[1]ratio_family_bedrooms!$A:$K,9,FALSE)</f>
        <v>1.0588235294117647</v>
      </c>
      <c r="K4075">
        <f>VLOOKUP(A4075,[1]ratio_family_bedrooms!$A:$K,10,FALSE)</f>
        <v>1.2222222222222223</v>
      </c>
      <c r="L4075">
        <f>VLOOKUP(A4075,[1]ratio_family_bedrooms!$A:$K,11,FALSE)</f>
        <v>1.5</v>
      </c>
      <c r="M4075">
        <f t="shared" si="63"/>
        <v>1428.5601838921677</v>
      </c>
    </row>
    <row r="4076" spans="1:13" x14ac:dyDescent="0.2">
      <c r="A4076">
        <v>2008</v>
      </c>
      <c r="B4076">
        <v>10</v>
      </c>
      <c r="C4076" t="s">
        <v>59</v>
      </c>
      <c r="D4076">
        <v>5</v>
      </c>
      <c r="E4076" t="s">
        <v>38</v>
      </c>
      <c r="F4076" t="e">
        <f>VLOOKUP(A4076&amp;B4076&amp;C4076&amp;D4076&amp;E4076,average_median_rates_2_aptFINAL!A:P,16,FALSE)</f>
        <v>#N/A</v>
      </c>
      <c r="G4076">
        <f>VLOOKUP(A4076&amp;B4076&amp;C4076&amp;3&amp;E4076,average_median_rates_2_aptFINAL!A:P,16,FALSE)</f>
        <v>932.30156991602792</v>
      </c>
      <c r="H4076">
        <f>IF(D4076&lt;=3,VLOOKUP(A4076&amp;D4076,[1]ratio_condo_family!$A:$F,6,FALSE),0)</f>
        <v>0</v>
      </c>
      <c r="I4076">
        <f>VLOOKUP(A4076&amp;3,[1]ratio_condo_family!$A:$F,6,FALSE)</f>
        <v>1.1926860077616435</v>
      </c>
      <c r="J4076">
        <f>VLOOKUP(A4076,[1]ratio_family_bedrooms!$A:$K,9,FALSE)</f>
        <v>1.0588235294117647</v>
      </c>
      <c r="K4076">
        <f>VLOOKUP(A4076,[1]ratio_family_bedrooms!$A:$K,10,FALSE)</f>
        <v>1.2222222222222223</v>
      </c>
      <c r="L4076">
        <f>VLOOKUP(A4076,[1]ratio_family_bedrooms!$A:$K,11,FALSE)</f>
        <v>1.5</v>
      </c>
      <c r="M4076">
        <f t="shared" si="63"/>
        <v>1438.9851072921954</v>
      </c>
    </row>
    <row r="4077" spans="1:13" x14ac:dyDescent="0.2">
      <c r="A4077">
        <v>2008</v>
      </c>
      <c r="B4077">
        <v>10</v>
      </c>
      <c r="C4077" t="s">
        <v>59</v>
      </c>
      <c r="D4077">
        <v>5</v>
      </c>
      <c r="E4077" t="s">
        <v>39</v>
      </c>
      <c r="F4077" t="e">
        <f>VLOOKUP(A4077&amp;B4077&amp;C4077&amp;D4077&amp;E4077,average_median_rates_2_aptFINAL!A:P,16,FALSE)</f>
        <v>#N/A</v>
      </c>
      <c r="G4077">
        <f>VLOOKUP(A4077&amp;B4077&amp;C4077&amp;3&amp;E4077,average_median_rates_2_aptFINAL!A:P,16,FALSE)</f>
        <v>1186.8506754289883</v>
      </c>
      <c r="H4077">
        <f>IF(D4077&lt;=3,VLOOKUP(A4077&amp;D4077,[1]ratio_condo_family!$A:$F,6,FALSE),0)</f>
        <v>0</v>
      </c>
      <c r="I4077">
        <f>VLOOKUP(A4077&amp;3,[1]ratio_condo_family!$A:$F,6,FALSE)</f>
        <v>1.1926860077616435</v>
      </c>
      <c r="J4077">
        <f>VLOOKUP(A4077,[1]ratio_family_bedrooms!$A:$K,9,FALSE)</f>
        <v>1.0588235294117647</v>
      </c>
      <c r="K4077">
        <f>VLOOKUP(A4077,[1]ratio_family_bedrooms!$A:$K,10,FALSE)</f>
        <v>1.2222222222222223</v>
      </c>
      <c r="L4077">
        <f>VLOOKUP(A4077,[1]ratio_family_bedrooms!$A:$K,11,FALSE)</f>
        <v>1.5</v>
      </c>
      <c r="M4077">
        <f t="shared" si="63"/>
        <v>1831.875545029731</v>
      </c>
    </row>
    <row r="4078" spans="1:13" x14ac:dyDescent="0.2">
      <c r="A4078">
        <v>2008</v>
      </c>
      <c r="B4078">
        <v>10</v>
      </c>
      <c r="C4078" t="s">
        <v>59</v>
      </c>
      <c r="D4078">
        <v>5</v>
      </c>
      <c r="E4078" t="s">
        <v>40</v>
      </c>
      <c r="F4078" t="e">
        <f>VLOOKUP(A4078&amp;B4078&amp;C4078&amp;D4078&amp;E4078,average_median_rates_2_aptFINAL!A:P,16,FALSE)</f>
        <v>#N/A</v>
      </c>
      <c r="G4078">
        <f>VLOOKUP(A4078&amp;B4078&amp;C4078&amp;3&amp;E4078,average_median_rates_2_aptFINAL!A:P,16,FALSE)</f>
        <v>1093.1997079225998</v>
      </c>
      <c r="H4078">
        <f>IF(D4078&lt;=3,VLOOKUP(A4078&amp;D4078,[1]ratio_condo_family!$A:$F,6,FALSE),0)</f>
        <v>0</v>
      </c>
      <c r="I4078">
        <f>VLOOKUP(A4078&amp;3,[1]ratio_condo_family!$A:$F,6,FALSE)</f>
        <v>1.1926860077616435</v>
      </c>
      <c r="J4078">
        <f>VLOOKUP(A4078,[1]ratio_family_bedrooms!$A:$K,9,FALSE)</f>
        <v>1.0588235294117647</v>
      </c>
      <c r="K4078">
        <f>VLOOKUP(A4078,[1]ratio_family_bedrooms!$A:$K,10,FALSE)</f>
        <v>1.2222222222222223</v>
      </c>
      <c r="L4078">
        <f>VLOOKUP(A4078,[1]ratio_family_bedrooms!$A:$K,11,FALSE)</f>
        <v>1.5</v>
      </c>
      <c r="M4078">
        <f t="shared" si="63"/>
        <v>1687.3275233661652</v>
      </c>
    </row>
    <row r="4079" spans="1:13" x14ac:dyDescent="0.2">
      <c r="A4079">
        <v>2008</v>
      </c>
      <c r="B4079">
        <v>10</v>
      </c>
      <c r="C4079" t="s">
        <v>59</v>
      </c>
      <c r="D4079">
        <v>5</v>
      </c>
      <c r="E4079" t="s">
        <v>41</v>
      </c>
      <c r="F4079" t="e">
        <f>VLOOKUP(A4079&amp;B4079&amp;C4079&amp;D4079&amp;E4079,average_median_rates_2_aptFINAL!A:P,16,FALSE)</f>
        <v>#N/A</v>
      </c>
      <c r="G4079">
        <f>VLOOKUP(A4079&amp;B4079&amp;C4079&amp;3&amp;E4079,average_median_rates_2_aptFINAL!A:P,16,FALSE)</f>
        <v>1029.3355239138371</v>
      </c>
      <c r="H4079">
        <f>IF(D4079&lt;=3,VLOOKUP(A4079&amp;D4079,[1]ratio_condo_family!$A:$F,6,FALSE),0)</f>
        <v>0</v>
      </c>
      <c r="I4079">
        <f>VLOOKUP(A4079&amp;3,[1]ratio_condo_family!$A:$F,6,FALSE)</f>
        <v>1.1926860077616435</v>
      </c>
      <c r="J4079">
        <f>VLOOKUP(A4079,[1]ratio_family_bedrooms!$A:$K,9,FALSE)</f>
        <v>1.0588235294117647</v>
      </c>
      <c r="K4079">
        <f>VLOOKUP(A4079,[1]ratio_family_bedrooms!$A:$K,10,FALSE)</f>
        <v>1.2222222222222223</v>
      </c>
      <c r="L4079">
        <f>VLOOKUP(A4079,[1]ratio_family_bedrooms!$A:$K,11,FALSE)</f>
        <v>1.5</v>
      </c>
      <c r="M4079">
        <f t="shared" si="63"/>
        <v>1588.7546874475734</v>
      </c>
    </row>
    <row r="4080" spans="1:13" x14ac:dyDescent="0.2">
      <c r="A4080">
        <v>2008</v>
      </c>
      <c r="B4080">
        <v>10</v>
      </c>
      <c r="C4080" t="s">
        <v>59</v>
      </c>
      <c r="D4080">
        <v>5</v>
      </c>
      <c r="E4080" t="s">
        <v>42</v>
      </c>
      <c r="F4080" t="e">
        <f>VLOOKUP(A4080&amp;B4080&amp;C4080&amp;D4080&amp;E4080,average_median_rates_2_aptFINAL!A:P,16,FALSE)</f>
        <v>#N/A</v>
      </c>
      <c r="G4080">
        <f>VLOOKUP(A4080&amp;B4080&amp;C4080&amp;3&amp;E4080,average_median_rates_2_aptFINAL!A:P,16,FALSE)</f>
        <v>981.64366557137623</v>
      </c>
      <c r="H4080">
        <f>IF(D4080&lt;=3,VLOOKUP(A4080&amp;D4080,[1]ratio_condo_family!$A:$F,6,FALSE),0)</f>
        <v>0</v>
      </c>
      <c r="I4080">
        <f>VLOOKUP(A4080&amp;3,[1]ratio_condo_family!$A:$F,6,FALSE)</f>
        <v>1.1926860077616435</v>
      </c>
      <c r="J4080">
        <f>VLOOKUP(A4080,[1]ratio_family_bedrooms!$A:$K,9,FALSE)</f>
        <v>1.0588235294117647</v>
      </c>
      <c r="K4080">
        <f>VLOOKUP(A4080,[1]ratio_family_bedrooms!$A:$K,10,FALSE)</f>
        <v>1.2222222222222223</v>
      </c>
      <c r="L4080">
        <f>VLOOKUP(A4080,[1]ratio_family_bedrooms!$A:$K,11,FALSE)</f>
        <v>1.5</v>
      </c>
      <c r="M4080">
        <f t="shared" si="63"/>
        <v>1515.1434482215454</v>
      </c>
    </row>
    <row r="4081" spans="1:13" x14ac:dyDescent="0.2">
      <c r="A4081">
        <v>2008</v>
      </c>
      <c r="B4081">
        <v>10</v>
      </c>
      <c r="C4081" t="s">
        <v>59</v>
      </c>
      <c r="D4081">
        <v>5</v>
      </c>
      <c r="E4081" t="s">
        <v>43</v>
      </c>
      <c r="F4081" t="e">
        <f>VLOOKUP(A4081&amp;B4081&amp;C4081&amp;D4081&amp;E4081,average_median_rates_2_aptFINAL!A:P,16,FALSE)</f>
        <v>#N/A</v>
      </c>
      <c r="G4081">
        <f>VLOOKUP(A4081&amp;B4081&amp;C4081&amp;3&amp;E4081,average_median_rates_2_aptFINAL!A:P,16,FALSE)</f>
        <v>1356</v>
      </c>
      <c r="H4081">
        <f>IF(D4081&lt;=3,VLOOKUP(A4081&amp;D4081,[1]ratio_condo_family!$A:$F,6,FALSE),0)</f>
        <v>0</v>
      </c>
      <c r="I4081">
        <f>VLOOKUP(A4081&amp;3,[1]ratio_condo_family!$A:$F,6,FALSE)</f>
        <v>1.1926860077616435</v>
      </c>
      <c r="J4081">
        <f>VLOOKUP(A4081,[1]ratio_family_bedrooms!$A:$K,9,FALSE)</f>
        <v>1.0588235294117647</v>
      </c>
      <c r="K4081">
        <f>VLOOKUP(A4081,[1]ratio_family_bedrooms!$A:$K,10,FALSE)</f>
        <v>1.2222222222222223</v>
      </c>
      <c r="L4081">
        <f>VLOOKUP(A4081,[1]ratio_family_bedrooms!$A:$K,11,FALSE)</f>
        <v>1.5</v>
      </c>
      <c r="M4081">
        <f t="shared" si="63"/>
        <v>2092.9534696203145</v>
      </c>
    </row>
    <row r="4082" spans="1:13" x14ac:dyDescent="0.2">
      <c r="A4082">
        <v>2008</v>
      </c>
      <c r="B4082">
        <v>10</v>
      </c>
      <c r="C4082" t="s">
        <v>59</v>
      </c>
      <c r="D4082">
        <v>5</v>
      </c>
      <c r="E4082" t="s">
        <v>60</v>
      </c>
      <c r="F4082" t="e">
        <f>VLOOKUP(A4082&amp;B4082&amp;C4082&amp;D4082&amp;E4082,average_median_rates_2_aptFINAL!A:P,16,FALSE)</f>
        <v>#N/A</v>
      </c>
      <c r="G4082">
        <f>VLOOKUP(A4082&amp;B4082&amp;C4082&amp;3&amp;E4082,average_median_rates_2_aptFINAL!A:P,16,FALSE)</f>
        <v>1228.6016794450527</v>
      </c>
      <c r="H4082">
        <f>IF(D4082&lt;=3,VLOOKUP(A4082&amp;D4082,[1]ratio_condo_family!$A:$F,6,FALSE),0)</f>
        <v>0</v>
      </c>
      <c r="I4082">
        <f>VLOOKUP(A4082&amp;3,[1]ratio_condo_family!$A:$F,6,FALSE)</f>
        <v>1.1926860077616435</v>
      </c>
      <c r="J4082">
        <f>VLOOKUP(A4082,[1]ratio_family_bedrooms!$A:$K,9,FALSE)</f>
        <v>1.0588235294117647</v>
      </c>
      <c r="K4082">
        <f>VLOOKUP(A4082,[1]ratio_family_bedrooms!$A:$K,10,FALSE)</f>
        <v>1.2222222222222223</v>
      </c>
      <c r="L4082">
        <f>VLOOKUP(A4082,[1]ratio_family_bedrooms!$A:$K,11,FALSE)</f>
        <v>1.5</v>
      </c>
      <c r="M4082">
        <f t="shared" si="63"/>
        <v>1896.3172181237971</v>
      </c>
    </row>
    <row r="4083" spans="1:13" x14ac:dyDescent="0.2">
      <c r="A4083">
        <v>2008</v>
      </c>
      <c r="B4083">
        <v>10</v>
      </c>
      <c r="C4083" t="s">
        <v>59</v>
      </c>
      <c r="D4083">
        <v>6</v>
      </c>
      <c r="E4083" t="s">
        <v>12</v>
      </c>
      <c r="F4083" t="e">
        <f>VLOOKUP(A4083&amp;B4083&amp;C4083&amp;D4083&amp;E4083,average_median_rates_2_aptFINAL!A:P,16,FALSE)</f>
        <v>#N/A</v>
      </c>
      <c r="G4083">
        <f>VLOOKUP(A4083&amp;B4083&amp;C4083&amp;3&amp;E4083,average_median_rates_2_aptFINAL!A:P,16,FALSE)</f>
        <v>2533.856882073751</v>
      </c>
      <c r="H4083">
        <f>IF(D4083&lt;=3,VLOOKUP(A4083&amp;D4083,[1]ratio_condo_family!$A:$F,6,FALSE),0)</f>
        <v>0</v>
      </c>
      <c r="I4083">
        <f>VLOOKUP(A4083&amp;3,[1]ratio_condo_family!$A:$F,6,FALSE)</f>
        <v>1.1926860077616435</v>
      </c>
      <c r="J4083">
        <f>VLOOKUP(A4083,[1]ratio_family_bedrooms!$A:$K,9,FALSE)</f>
        <v>1.0588235294117647</v>
      </c>
      <c r="K4083">
        <f>VLOOKUP(A4083,[1]ratio_family_bedrooms!$A:$K,10,FALSE)</f>
        <v>1.2222222222222223</v>
      </c>
      <c r="L4083">
        <f>VLOOKUP(A4083,[1]ratio_family_bedrooms!$A:$K,11,FALSE)</f>
        <v>1.5</v>
      </c>
      <c r="M4083">
        <f t="shared" si="63"/>
        <v>5866.4209655504092</v>
      </c>
    </row>
    <row r="4084" spans="1:13" x14ac:dyDescent="0.2">
      <c r="A4084">
        <v>2008</v>
      </c>
      <c r="B4084">
        <v>10</v>
      </c>
      <c r="C4084" t="s">
        <v>59</v>
      </c>
      <c r="D4084">
        <v>6</v>
      </c>
      <c r="E4084" t="s">
        <v>16</v>
      </c>
      <c r="F4084" t="e">
        <f>VLOOKUP(A4084&amp;B4084&amp;C4084&amp;D4084&amp;E4084,average_median_rates_2_aptFINAL!A:P,16,FALSE)</f>
        <v>#N/A</v>
      </c>
      <c r="G4084">
        <f>VLOOKUP(A4084&amp;B4084&amp;C4084&amp;3&amp;E4084,average_median_rates_2_aptFINAL!A:P,16,FALSE)</f>
        <v>2212.3493975903607</v>
      </c>
      <c r="H4084">
        <f>IF(D4084&lt;=3,VLOOKUP(A4084&amp;D4084,[1]ratio_condo_family!$A:$F,6,FALSE),0)</f>
        <v>0</v>
      </c>
      <c r="I4084">
        <f>VLOOKUP(A4084&amp;3,[1]ratio_condo_family!$A:$F,6,FALSE)</f>
        <v>1.1926860077616435</v>
      </c>
      <c r="J4084">
        <f>VLOOKUP(A4084,[1]ratio_family_bedrooms!$A:$K,9,FALSE)</f>
        <v>1.0588235294117647</v>
      </c>
      <c r="K4084">
        <f>VLOOKUP(A4084,[1]ratio_family_bedrooms!$A:$K,10,FALSE)</f>
        <v>1.2222222222222223</v>
      </c>
      <c r="L4084">
        <f>VLOOKUP(A4084,[1]ratio_family_bedrooms!$A:$K,11,FALSE)</f>
        <v>1.5</v>
      </c>
      <c r="M4084">
        <f t="shared" si="63"/>
        <v>5122.062331525618</v>
      </c>
    </row>
    <row r="4085" spans="1:13" x14ac:dyDescent="0.2">
      <c r="A4085">
        <v>2008</v>
      </c>
      <c r="B4085">
        <v>10</v>
      </c>
      <c r="C4085" t="s">
        <v>59</v>
      </c>
      <c r="D4085">
        <v>6</v>
      </c>
      <c r="E4085" t="s">
        <v>17</v>
      </c>
      <c r="F4085" t="e">
        <f>VLOOKUP(A4085&amp;B4085&amp;C4085&amp;D4085&amp;E4085,average_median_rates_2_aptFINAL!A:P,16,FALSE)</f>
        <v>#N/A</v>
      </c>
      <c r="G4085">
        <f>VLOOKUP(A4085&amp;B4085&amp;C4085&amp;3&amp;E4085,average_median_rates_2_aptFINAL!A:P,16,FALSE)</f>
        <v>2356.4472029532294</v>
      </c>
      <c r="H4085">
        <f>IF(D4085&lt;=3,VLOOKUP(A4085&amp;D4085,[1]ratio_condo_family!$A:$F,6,FALSE),0)</f>
        <v>0</v>
      </c>
      <c r="I4085">
        <f>VLOOKUP(A4085&amp;3,[1]ratio_condo_family!$A:$F,6,FALSE)</f>
        <v>1.1926860077616435</v>
      </c>
      <c r="J4085">
        <f>VLOOKUP(A4085,[1]ratio_family_bedrooms!$A:$K,9,FALSE)</f>
        <v>1.0588235294117647</v>
      </c>
      <c r="K4085">
        <f>VLOOKUP(A4085,[1]ratio_family_bedrooms!$A:$K,10,FALSE)</f>
        <v>1.2222222222222223</v>
      </c>
      <c r="L4085">
        <f>VLOOKUP(A4085,[1]ratio_family_bedrooms!$A:$K,11,FALSE)</f>
        <v>1.5</v>
      </c>
      <c r="M4085">
        <f t="shared" si="63"/>
        <v>5455.6795900420884</v>
      </c>
    </row>
    <row r="4086" spans="1:13" x14ac:dyDescent="0.2">
      <c r="A4086">
        <v>2008</v>
      </c>
      <c r="B4086">
        <v>10</v>
      </c>
      <c r="C4086" t="s">
        <v>59</v>
      </c>
      <c r="D4086">
        <v>6</v>
      </c>
      <c r="E4086" t="s">
        <v>19</v>
      </c>
      <c r="F4086" t="e">
        <f>VLOOKUP(A4086&amp;B4086&amp;C4086&amp;D4086&amp;E4086,average_median_rates_2_aptFINAL!A:P,16,FALSE)</f>
        <v>#N/A</v>
      </c>
      <c r="G4086">
        <f>VLOOKUP(A4086&amp;B4086&amp;C4086&amp;3&amp;E4086,average_median_rates_2_aptFINAL!A:P,16,FALSE)</f>
        <v>1756.1000365096795</v>
      </c>
      <c r="H4086">
        <f>IF(D4086&lt;=3,VLOOKUP(A4086&amp;D4086,[1]ratio_condo_family!$A:$F,6,FALSE),0)</f>
        <v>0</v>
      </c>
      <c r="I4086">
        <f>VLOOKUP(A4086&amp;3,[1]ratio_condo_family!$A:$F,6,FALSE)</f>
        <v>1.1926860077616435</v>
      </c>
      <c r="J4086">
        <f>VLOOKUP(A4086,[1]ratio_family_bedrooms!$A:$K,9,FALSE)</f>
        <v>1.0588235294117647</v>
      </c>
      <c r="K4086">
        <f>VLOOKUP(A4086,[1]ratio_family_bedrooms!$A:$K,10,FALSE)</f>
        <v>1.2222222222222223</v>
      </c>
      <c r="L4086">
        <f>VLOOKUP(A4086,[1]ratio_family_bedrooms!$A:$K,11,FALSE)</f>
        <v>1.5</v>
      </c>
      <c r="M4086">
        <f t="shared" si="63"/>
        <v>4065.7474163863885</v>
      </c>
    </row>
    <row r="4087" spans="1:13" x14ac:dyDescent="0.2">
      <c r="A4087">
        <v>2008</v>
      </c>
      <c r="B4087">
        <v>10</v>
      </c>
      <c r="C4087" t="s">
        <v>59</v>
      </c>
      <c r="D4087">
        <v>6</v>
      </c>
      <c r="E4087" t="s">
        <v>20</v>
      </c>
      <c r="F4087" t="e">
        <f>VLOOKUP(A4087&amp;B4087&amp;C4087&amp;D4087&amp;E4087,average_median_rates_2_aptFINAL!A:P,16,FALSE)</f>
        <v>#N/A</v>
      </c>
      <c r="G4087">
        <f>VLOOKUP(A4087&amp;B4087&amp;C4087&amp;3&amp;E4087,average_median_rates_2_aptFINAL!A:P,16,FALSE)</f>
        <v>2069.1913106973307</v>
      </c>
      <c r="H4087">
        <f>IF(D4087&lt;=3,VLOOKUP(A4087&amp;D4087,[1]ratio_condo_family!$A:$F,6,FALSE),0)</f>
        <v>0</v>
      </c>
      <c r="I4087">
        <f>VLOOKUP(A4087&amp;3,[1]ratio_condo_family!$A:$F,6,FALSE)</f>
        <v>1.1926860077616435</v>
      </c>
      <c r="J4087">
        <f>VLOOKUP(A4087,[1]ratio_family_bedrooms!$A:$K,9,FALSE)</f>
        <v>1.0588235294117647</v>
      </c>
      <c r="K4087">
        <f>VLOOKUP(A4087,[1]ratio_family_bedrooms!$A:$K,10,FALSE)</f>
        <v>1.2222222222222223</v>
      </c>
      <c r="L4087">
        <f>VLOOKUP(A4087,[1]ratio_family_bedrooms!$A:$K,11,FALSE)</f>
        <v>1.5</v>
      </c>
      <c r="M4087">
        <f t="shared" si="63"/>
        <v>4790.620722380736</v>
      </c>
    </row>
    <row r="4088" spans="1:13" x14ac:dyDescent="0.2">
      <c r="A4088">
        <v>2008</v>
      </c>
      <c r="B4088">
        <v>10</v>
      </c>
      <c r="C4088" t="s">
        <v>59</v>
      </c>
      <c r="D4088">
        <v>6</v>
      </c>
      <c r="E4088" t="s">
        <v>21</v>
      </c>
      <c r="F4088" t="e">
        <f>VLOOKUP(A4088&amp;B4088&amp;C4088&amp;D4088&amp;E4088,average_median_rates_2_aptFINAL!A:P,16,FALSE)</f>
        <v>#N/A</v>
      </c>
      <c r="G4088">
        <f>VLOOKUP(A4088&amp;B4088&amp;C4088&amp;3&amp;E4088,average_median_rates_2_aptFINAL!A:P,16,FALSE)</f>
        <v>2171.1347207009849</v>
      </c>
      <c r="H4088">
        <f>IF(D4088&lt;=3,VLOOKUP(A4088&amp;D4088,[1]ratio_condo_family!$A:$F,6,FALSE),0)</f>
        <v>0</v>
      </c>
      <c r="I4088">
        <f>VLOOKUP(A4088&amp;3,[1]ratio_condo_family!$A:$F,6,FALSE)</f>
        <v>1.1926860077616435</v>
      </c>
      <c r="J4088">
        <f>VLOOKUP(A4088,[1]ratio_family_bedrooms!$A:$K,9,FALSE)</f>
        <v>1.0588235294117647</v>
      </c>
      <c r="K4088">
        <f>VLOOKUP(A4088,[1]ratio_family_bedrooms!$A:$K,10,FALSE)</f>
        <v>1.2222222222222223</v>
      </c>
      <c r="L4088">
        <f>VLOOKUP(A4088,[1]ratio_family_bedrooms!$A:$K,11,FALSE)</f>
        <v>1.5</v>
      </c>
      <c r="M4088">
        <f t="shared" si="63"/>
        <v>5026.6415339648893</v>
      </c>
    </row>
    <row r="4089" spans="1:13" x14ac:dyDescent="0.2">
      <c r="A4089">
        <v>2008</v>
      </c>
      <c r="B4089">
        <v>10</v>
      </c>
      <c r="C4089" t="s">
        <v>59</v>
      </c>
      <c r="D4089">
        <v>6</v>
      </c>
      <c r="E4089" t="s">
        <v>23</v>
      </c>
      <c r="F4089" t="e">
        <f>VLOOKUP(A4089&amp;B4089&amp;C4089&amp;D4089&amp;E4089,average_median_rates_2_aptFINAL!A:P,16,FALSE)</f>
        <v>#N/A</v>
      </c>
      <c r="G4089">
        <f>VLOOKUP(A4089&amp;B4089&amp;C4089&amp;3&amp;E4089,average_median_rates_2_aptFINAL!A:P,16,FALSE)</f>
        <v>1081.8955823293168</v>
      </c>
      <c r="H4089">
        <f>IF(D4089&lt;=3,VLOOKUP(A4089&amp;D4089,[1]ratio_condo_family!$A:$F,6,FALSE),0)</f>
        <v>0</v>
      </c>
      <c r="I4089">
        <f>VLOOKUP(A4089&amp;3,[1]ratio_condo_family!$A:$F,6,FALSE)</f>
        <v>1.1926860077616435</v>
      </c>
      <c r="J4089">
        <f>VLOOKUP(A4089,[1]ratio_family_bedrooms!$A:$K,9,FALSE)</f>
        <v>1.0588235294117647</v>
      </c>
      <c r="K4089">
        <f>VLOOKUP(A4089,[1]ratio_family_bedrooms!$A:$K,10,FALSE)</f>
        <v>1.2222222222222223</v>
      </c>
      <c r="L4089">
        <f>VLOOKUP(A4089,[1]ratio_family_bedrooms!$A:$K,11,FALSE)</f>
        <v>1.5</v>
      </c>
      <c r="M4089">
        <f t="shared" si="63"/>
        <v>2504.8198150476046</v>
      </c>
    </row>
    <row r="4090" spans="1:13" x14ac:dyDescent="0.2">
      <c r="A4090">
        <v>2008</v>
      </c>
      <c r="B4090">
        <v>10</v>
      </c>
      <c r="C4090" t="s">
        <v>59</v>
      </c>
      <c r="D4090">
        <v>6</v>
      </c>
      <c r="E4090" t="s">
        <v>24</v>
      </c>
      <c r="F4090" t="e">
        <f>VLOOKUP(A4090&amp;B4090&amp;C4090&amp;D4090&amp;E4090,average_median_rates_2_aptFINAL!A:P,16,FALSE)</f>
        <v>#N/A</v>
      </c>
      <c r="G4090">
        <f>VLOOKUP(A4090&amp;B4090&amp;C4090&amp;3&amp;E4090,average_median_rates_2_aptFINAL!A:P,16,FALSE)</f>
        <v>1259.2342095655347</v>
      </c>
      <c r="H4090">
        <f>IF(D4090&lt;=3,VLOOKUP(A4090&amp;D4090,[1]ratio_condo_family!$A:$F,6,FALSE),0)</f>
        <v>0</v>
      </c>
      <c r="I4090">
        <f>VLOOKUP(A4090&amp;3,[1]ratio_condo_family!$A:$F,6,FALSE)</f>
        <v>1.1926860077616435</v>
      </c>
      <c r="J4090">
        <f>VLOOKUP(A4090,[1]ratio_family_bedrooms!$A:$K,9,FALSE)</f>
        <v>1.0588235294117647</v>
      </c>
      <c r="K4090">
        <f>VLOOKUP(A4090,[1]ratio_family_bedrooms!$A:$K,10,FALSE)</f>
        <v>1.2222222222222223</v>
      </c>
      <c r="L4090">
        <f>VLOOKUP(A4090,[1]ratio_family_bedrooms!$A:$K,11,FALSE)</f>
        <v>1.5</v>
      </c>
      <c r="M4090">
        <f t="shared" si="63"/>
        <v>2915.3966902375887</v>
      </c>
    </row>
    <row r="4091" spans="1:13" x14ac:dyDescent="0.2">
      <c r="A4091">
        <v>2008</v>
      </c>
      <c r="B4091">
        <v>10</v>
      </c>
      <c r="C4091" t="s">
        <v>59</v>
      </c>
      <c r="D4091">
        <v>6</v>
      </c>
      <c r="E4091" t="s">
        <v>25</v>
      </c>
      <c r="F4091" t="e">
        <f>VLOOKUP(A4091&amp;B4091&amp;C4091&amp;D4091&amp;E4091,average_median_rates_2_aptFINAL!A:P,16,FALSE)</f>
        <v>#N/A</v>
      </c>
      <c r="G4091">
        <f>VLOOKUP(A4091&amp;B4091&amp;C4091&amp;3&amp;E4091,average_median_rates_2_aptFINAL!A:P,16,FALSE)</f>
        <v>1117.1281489594737</v>
      </c>
      <c r="H4091">
        <f>IF(D4091&lt;=3,VLOOKUP(A4091&amp;D4091,[1]ratio_condo_family!$A:$F,6,FALSE),0)</f>
        <v>0</v>
      </c>
      <c r="I4091">
        <f>VLOOKUP(A4091&amp;3,[1]ratio_condo_family!$A:$F,6,FALSE)</f>
        <v>1.1926860077616435</v>
      </c>
      <c r="J4091">
        <f>VLOOKUP(A4091,[1]ratio_family_bedrooms!$A:$K,9,FALSE)</f>
        <v>1.0588235294117647</v>
      </c>
      <c r="K4091">
        <f>VLOOKUP(A4091,[1]ratio_family_bedrooms!$A:$K,10,FALSE)</f>
        <v>1.2222222222222223</v>
      </c>
      <c r="L4091">
        <f>VLOOKUP(A4091,[1]ratio_family_bedrooms!$A:$K,11,FALSE)</f>
        <v>1.5</v>
      </c>
      <c r="M4091">
        <f t="shared" si="63"/>
        <v>2586.390747096516</v>
      </c>
    </row>
    <row r="4092" spans="1:13" x14ac:dyDescent="0.2">
      <c r="A4092">
        <v>2008</v>
      </c>
      <c r="B4092">
        <v>10</v>
      </c>
      <c r="C4092" t="s">
        <v>59</v>
      </c>
      <c r="D4092">
        <v>6</v>
      </c>
      <c r="E4092" t="s">
        <v>26</v>
      </c>
      <c r="F4092" t="e">
        <f>VLOOKUP(A4092&amp;B4092&amp;C4092&amp;D4092&amp;E4092,average_median_rates_2_aptFINAL!A:P,16,FALSE)</f>
        <v>#N/A</v>
      </c>
      <c r="G4092">
        <f>VLOOKUP(A4092&amp;B4092&amp;C4092&amp;3&amp;E4092,average_median_rates_2_aptFINAL!A:P,16,FALSE)</f>
        <v>1089.8992332968239</v>
      </c>
      <c r="H4092">
        <f>IF(D4092&lt;=3,VLOOKUP(A4092&amp;D4092,[1]ratio_condo_family!$A:$F,6,FALSE),0)</f>
        <v>0</v>
      </c>
      <c r="I4092">
        <f>VLOOKUP(A4092&amp;3,[1]ratio_condo_family!$A:$F,6,FALSE)</f>
        <v>1.1926860077616435</v>
      </c>
      <c r="J4092">
        <f>VLOOKUP(A4092,[1]ratio_family_bedrooms!$A:$K,9,FALSE)</f>
        <v>1.0588235294117647</v>
      </c>
      <c r="K4092">
        <f>VLOOKUP(A4092,[1]ratio_family_bedrooms!$A:$K,10,FALSE)</f>
        <v>1.2222222222222223</v>
      </c>
      <c r="L4092">
        <f>VLOOKUP(A4092,[1]ratio_family_bedrooms!$A:$K,11,FALSE)</f>
        <v>1.5</v>
      </c>
      <c r="M4092">
        <f t="shared" si="63"/>
        <v>2523.3499799392794</v>
      </c>
    </row>
    <row r="4093" spans="1:13" x14ac:dyDescent="0.2">
      <c r="A4093">
        <v>2008</v>
      </c>
      <c r="B4093">
        <v>10</v>
      </c>
      <c r="C4093" t="s">
        <v>59</v>
      </c>
      <c r="D4093">
        <v>6</v>
      </c>
      <c r="E4093" t="s">
        <v>27</v>
      </c>
      <c r="F4093" t="e">
        <f>VLOOKUP(A4093&amp;B4093&amp;C4093&amp;D4093&amp;E4093,average_median_rates_2_aptFINAL!A:P,16,FALSE)</f>
        <v>#N/A</v>
      </c>
      <c r="G4093">
        <f>VLOOKUP(A4093&amp;B4093&amp;C4093&amp;3&amp;E4093,average_median_rates_2_aptFINAL!A:P,16,FALSE)</f>
        <v>2018.4877692588484</v>
      </c>
      <c r="H4093">
        <f>IF(D4093&lt;=3,VLOOKUP(A4093&amp;D4093,[1]ratio_condo_family!$A:$F,6,FALSE),0)</f>
        <v>0</v>
      </c>
      <c r="I4093">
        <f>VLOOKUP(A4093&amp;3,[1]ratio_condo_family!$A:$F,6,FALSE)</f>
        <v>1.1926860077616435</v>
      </c>
      <c r="J4093">
        <f>VLOOKUP(A4093,[1]ratio_family_bedrooms!$A:$K,9,FALSE)</f>
        <v>1.0588235294117647</v>
      </c>
      <c r="K4093">
        <f>VLOOKUP(A4093,[1]ratio_family_bedrooms!$A:$K,10,FALSE)</f>
        <v>1.2222222222222223</v>
      </c>
      <c r="L4093">
        <f>VLOOKUP(A4093,[1]ratio_family_bedrooms!$A:$K,11,FALSE)</f>
        <v>1.5</v>
      </c>
      <c r="M4093">
        <f t="shared" si="63"/>
        <v>4673.2311726288453</v>
      </c>
    </row>
    <row r="4094" spans="1:13" x14ac:dyDescent="0.2">
      <c r="A4094">
        <v>2008</v>
      </c>
      <c r="B4094">
        <v>10</v>
      </c>
      <c r="C4094" t="s">
        <v>59</v>
      </c>
      <c r="D4094">
        <v>6</v>
      </c>
      <c r="E4094" t="s">
        <v>28</v>
      </c>
      <c r="F4094" t="e">
        <f>VLOOKUP(A4094&amp;B4094&amp;C4094&amp;D4094&amp;E4094,average_median_rates_2_aptFINAL!A:P,16,FALSE)</f>
        <v>#N/A</v>
      </c>
      <c r="G4094">
        <f>VLOOKUP(A4094&amp;B4094&amp;C4094&amp;3&amp;E4094,average_median_rates_2_aptFINAL!A:P,16,FALSE)</f>
        <v>1360.8682000730203</v>
      </c>
      <c r="H4094">
        <f>IF(D4094&lt;=3,VLOOKUP(A4094&amp;D4094,[1]ratio_condo_family!$A:$F,6,FALSE),0)</f>
        <v>0</v>
      </c>
      <c r="I4094">
        <f>VLOOKUP(A4094&amp;3,[1]ratio_condo_family!$A:$F,6,FALSE)</f>
        <v>1.1926860077616435</v>
      </c>
      <c r="J4094">
        <f>VLOOKUP(A4094,[1]ratio_family_bedrooms!$A:$K,9,FALSE)</f>
        <v>1.0588235294117647</v>
      </c>
      <c r="K4094">
        <f>VLOOKUP(A4094,[1]ratio_family_bedrooms!$A:$K,10,FALSE)</f>
        <v>1.2222222222222223</v>
      </c>
      <c r="L4094">
        <f>VLOOKUP(A4094,[1]ratio_family_bedrooms!$A:$K,11,FALSE)</f>
        <v>1.5</v>
      </c>
      <c r="M4094">
        <f t="shared" si="63"/>
        <v>3150.7011294676777</v>
      </c>
    </row>
    <row r="4095" spans="1:13" x14ac:dyDescent="0.2">
      <c r="A4095">
        <v>2008</v>
      </c>
      <c r="B4095">
        <v>10</v>
      </c>
      <c r="C4095" t="s">
        <v>59</v>
      </c>
      <c r="D4095">
        <v>6</v>
      </c>
      <c r="E4095" t="s">
        <v>29</v>
      </c>
      <c r="F4095" t="e">
        <f>VLOOKUP(A4095&amp;B4095&amp;C4095&amp;D4095&amp;E4095,average_median_rates_2_aptFINAL!A:P,16,FALSE)</f>
        <v>#N/A</v>
      </c>
      <c r="G4095">
        <f>VLOOKUP(A4095&amp;B4095&amp;C4095&amp;3&amp;E4095,average_median_rates_2_aptFINAL!A:P,16,FALSE)</f>
        <v>1002.2716319824751</v>
      </c>
      <c r="H4095">
        <f>IF(D4095&lt;=3,VLOOKUP(A4095&amp;D4095,[1]ratio_condo_family!$A:$F,6,FALSE),0)</f>
        <v>0</v>
      </c>
      <c r="I4095">
        <f>VLOOKUP(A4095&amp;3,[1]ratio_condo_family!$A:$F,6,FALSE)</f>
        <v>1.1926860077616435</v>
      </c>
      <c r="J4095">
        <f>VLOOKUP(A4095,[1]ratio_family_bedrooms!$A:$K,9,FALSE)</f>
        <v>1.0588235294117647</v>
      </c>
      <c r="K4095">
        <f>VLOOKUP(A4095,[1]ratio_family_bedrooms!$A:$K,10,FALSE)</f>
        <v>1.2222222222222223</v>
      </c>
      <c r="L4095">
        <f>VLOOKUP(A4095,[1]ratio_family_bedrooms!$A:$K,11,FALSE)</f>
        <v>1.5</v>
      </c>
      <c r="M4095">
        <f t="shared" si="63"/>
        <v>2320.4733292696201</v>
      </c>
    </row>
    <row r="4096" spans="1:13" x14ac:dyDescent="0.2">
      <c r="A4096">
        <v>2008</v>
      </c>
      <c r="B4096">
        <v>10</v>
      </c>
      <c r="C4096" t="s">
        <v>59</v>
      </c>
      <c r="D4096">
        <v>6</v>
      </c>
      <c r="E4096" t="s">
        <v>31</v>
      </c>
      <c r="F4096" t="e">
        <f>VLOOKUP(A4096&amp;B4096&amp;C4096&amp;D4096&amp;E4096,average_median_rates_2_aptFINAL!A:P,16,FALSE)</f>
        <v>#N/A</v>
      </c>
      <c r="G4096">
        <f>VLOOKUP(A4096&amp;B4096&amp;C4096&amp;3&amp;E4096,average_median_rates_2_aptFINAL!A:P,16,FALSE)</f>
        <v>1279.0164293537787</v>
      </c>
      <c r="H4096">
        <f>IF(D4096&lt;=3,VLOOKUP(A4096&amp;D4096,[1]ratio_condo_family!$A:$F,6,FALSE),0)</f>
        <v>0</v>
      </c>
      <c r="I4096">
        <f>VLOOKUP(A4096&amp;3,[1]ratio_condo_family!$A:$F,6,FALSE)</f>
        <v>1.1926860077616435</v>
      </c>
      <c r="J4096">
        <f>VLOOKUP(A4096,[1]ratio_family_bedrooms!$A:$K,9,FALSE)</f>
        <v>1.0588235294117647</v>
      </c>
      <c r="K4096">
        <f>VLOOKUP(A4096,[1]ratio_family_bedrooms!$A:$K,10,FALSE)</f>
        <v>1.2222222222222223</v>
      </c>
      <c r="L4096">
        <f>VLOOKUP(A4096,[1]ratio_family_bedrooms!$A:$K,11,FALSE)</f>
        <v>1.5</v>
      </c>
      <c r="M4096">
        <f t="shared" si="63"/>
        <v>2961.1967627404615</v>
      </c>
    </row>
    <row r="4097" spans="1:13" x14ac:dyDescent="0.2">
      <c r="A4097">
        <v>2008</v>
      </c>
      <c r="B4097">
        <v>10</v>
      </c>
      <c r="C4097" t="s">
        <v>59</v>
      </c>
      <c r="D4097">
        <v>6</v>
      </c>
      <c r="E4097" t="s">
        <v>32</v>
      </c>
      <c r="F4097" t="e">
        <f>VLOOKUP(A4097&amp;B4097&amp;C4097&amp;D4097&amp;E4097,average_median_rates_2_aptFINAL!A:P,16,FALSE)</f>
        <v>#N/A</v>
      </c>
      <c r="G4097">
        <f>VLOOKUP(A4097&amp;B4097&amp;C4097&amp;3&amp;E4097,average_median_rates_2_aptFINAL!A:P,16,FALSE)</f>
        <v>1243.948886454911</v>
      </c>
      <c r="H4097">
        <f>IF(D4097&lt;=3,VLOOKUP(A4097&amp;D4097,[1]ratio_condo_family!$A:$F,6,FALSE),0)</f>
        <v>0</v>
      </c>
      <c r="I4097">
        <f>VLOOKUP(A4097&amp;3,[1]ratio_condo_family!$A:$F,6,FALSE)</f>
        <v>1.1926860077616435</v>
      </c>
      <c r="J4097">
        <f>VLOOKUP(A4097,[1]ratio_family_bedrooms!$A:$K,9,FALSE)</f>
        <v>1.0588235294117647</v>
      </c>
      <c r="K4097">
        <f>VLOOKUP(A4097,[1]ratio_family_bedrooms!$A:$K,10,FALSE)</f>
        <v>1.2222222222222223</v>
      </c>
      <c r="L4097">
        <f>VLOOKUP(A4097,[1]ratio_family_bedrooms!$A:$K,11,FALSE)</f>
        <v>1.5</v>
      </c>
      <c r="M4097">
        <f t="shared" si="63"/>
        <v>2880.0078959470497</v>
      </c>
    </row>
    <row r="4098" spans="1:13" x14ac:dyDescent="0.2">
      <c r="A4098">
        <v>2008</v>
      </c>
      <c r="B4098">
        <v>10</v>
      </c>
      <c r="C4098" t="s">
        <v>59</v>
      </c>
      <c r="D4098">
        <v>6</v>
      </c>
      <c r="E4098" t="s">
        <v>33</v>
      </c>
      <c r="F4098" t="e">
        <f>VLOOKUP(A4098&amp;B4098&amp;C4098&amp;D4098&amp;E4098,average_median_rates_2_aptFINAL!A:P,16,FALSE)</f>
        <v>#N/A</v>
      </c>
      <c r="G4098">
        <f>VLOOKUP(A4098&amp;B4098&amp;C4098&amp;3&amp;E4098,average_median_rates_2_aptFINAL!A:P,16,FALSE)</f>
        <v>1805.3596202993806</v>
      </c>
      <c r="H4098">
        <f>IF(D4098&lt;=3,VLOOKUP(A4098&amp;D4098,[1]ratio_condo_family!$A:$F,6,FALSE),0)</f>
        <v>0</v>
      </c>
      <c r="I4098">
        <f>VLOOKUP(A4098&amp;3,[1]ratio_condo_family!$A:$F,6,FALSE)</f>
        <v>1.1926860077616435</v>
      </c>
      <c r="J4098">
        <f>VLOOKUP(A4098,[1]ratio_family_bedrooms!$A:$K,9,FALSE)</f>
        <v>1.0588235294117647</v>
      </c>
      <c r="K4098">
        <f>VLOOKUP(A4098,[1]ratio_family_bedrooms!$A:$K,10,FALSE)</f>
        <v>1.2222222222222223</v>
      </c>
      <c r="L4098">
        <f>VLOOKUP(A4098,[1]ratio_family_bedrooms!$A:$K,11,FALSE)</f>
        <v>1.5</v>
      </c>
      <c r="M4098">
        <f t="shared" si="63"/>
        <v>4179.7938951526576</v>
      </c>
    </row>
    <row r="4099" spans="1:13" x14ac:dyDescent="0.2">
      <c r="A4099">
        <v>2008</v>
      </c>
      <c r="B4099">
        <v>10</v>
      </c>
      <c r="C4099" t="s">
        <v>59</v>
      </c>
      <c r="D4099">
        <v>6</v>
      </c>
      <c r="E4099" t="s">
        <v>34</v>
      </c>
      <c r="F4099" t="e">
        <f>VLOOKUP(A4099&amp;B4099&amp;C4099&amp;D4099&amp;E4099,average_median_rates_2_aptFINAL!A:P,16,FALSE)</f>
        <v>#N/A</v>
      </c>
      <c r="G4099">
        <f>VLOOKUP(A4099&amp;B4099&amp;C4099&amp;3&amp;E4099,average_median_rates_2_aptFINAL!A:P,16,FALSE)</f>
        <v>1297.8291347207009</v>
      </c>
      <c r="H4099">
        <f>IF(D4099&lt;=3,VLOOKUP(A4099&amp;D4099,[1]ratio_condo_family!$A:$F,6,FALSE),0)</f>
        <v>0</v>
      </c>
      <c r="I4099">
        <f>VLOOKUP(A4099&amp;3,[1]ratio_condo_family!$A:$F,6,FALSE)</f>
        <v>1.1926860077616435</v>
      </c>
      <c r="J4099">
        <f>VLOOKUP(A4099,[1]ratio_family_bedrooms!$A:$K,9,FALSE)</f>
        <v>1.0588235294117647</v>
      </c>
      <c r="K4099">
        <f>VLOOKUP(A4099,[1]ratio_family_bedrooms!$A:$K,10,FALSE)</f>
        <v>1.2222222222222223</v>
      </c>
      <c r="L4099">
        <f>VLOOKUP(A4099,[1]ratio_family_bedrooms!$A:$K,11,FALSE)</f>
        <v>1.5</v>
      </c>
      <c r="M4099">
        <f t="shared" ref="M4099:M4162" si="64">IF(D4099&lt;=3,F4099*H4099,IF(D4099=4,G4099*I4099*J4099,IF(D4099=5,G4099*I4099*J4099*K4099,IF(D4099=6,G4099*I4099*J4099*K4099*L4099,0))))</f>
        <v>3004.7522018672807</v>
      </c>
    </row>
    <row r="4100" spans="1:13" x14ac:dyDescent="0.2">
      <c r="A4100">
        <v>2008</v>
      </c>
      <c r="B4100">
        <v>10</v>
      </c>
      <c r="C4100" t="s">
        <v>59</v>
      </c>
      <c r="D4100">
        <v>6</v>
      </c>
      <c r="E4100" t="s">
        <v>35</v>
      </c>
      <c r="F4100" t="e">
        <f>VLOOKUP(A4100&amp;B4100&amp;C4100&amp;D4100&amp;E4100,average_median_rates_2_aptFINAL!A:P,16,FALSE)</f>
        <v>#N/A</v>
      </c>
      <c r="G4100">
        <f>VLOOKUP(A4100&amp;B4100&amp;C4100&amp;3&amp;E4100,average_median_rates_2_aptFINAL!A:P,16,FALSE)</f>
        <v>2714.9704271631936</v>
      </c>
      <c r="H4100">
        <f>IF(D4100&lt;=3,VLOOKUP(A4100&amp;D4100,[1]ratio_condo_family!$A:$F,6,FALSE),0)</f>
        <v>0</v>
      </c>
      <c r="I4100">
        <f>VLOOKUP(A4100&amp;3,[1]ratio_condo_family!$A:$F,6,FALSE)</f>
        <v>1.1926860077616435</v>
      </c>
      <c r="J4100">
        <f>VLOOKUP(A4100,[1]ratio_family_bedrooms!$A:$K,9,FALSE)</f>
        <v>1.0588235294117647</v>
      </c>
      <c r="K4100">
        <f>VLOOKUP(A4100,[1]ratio_family_bedrooms!$A:$K,10,FALSE)</f>
        <v>1.2222222222222223</v>
      </c>
      <c r="L4100">
        <f>VLOOKUP(A4100,[1]ratio_family_bedrooms!$A:$K,11,FALSE)</f>
        <v>1.5</v>
      </c>
      <c r="M4100">
        <f t="shared" si="64"/>
        <v>6285.7375834599043</v>
      </c>
    </row>
    <row r="4101" spans="1:13" x14ac:dyDescent="0.2">
      <c r="A4101">
        <v>2008</v>
      </c>
      <c r="B4101">
        <v>10</v>
      </c>
      <c r="C4101" t="s">
        <v>59</v>
      </c>
      <c r="D4101">
        <v>6</v>
      </c>
      <c r="E4101" t="s">
        <v>36</v>
      </c>
      <c r="F4101" t="e">
        <f>VLOOKUP(A4101&amp;B4101&amp;C4101&amp;D4101&amp;E4101,average_median_rates_2_aptFINAL!A:P,16,FALSE)</f>
        <v>#N/A</v>
      </c>
      <c r="G4101">
        <f>VLOOKUP(A4101&amp;B4101&amp;C4101&amp;3&amp;E4101,average_median_rates_2_aptFINAL!A:P,16,FALSE)</f>
        <v>1252.4476086162833</v>
      </c>
      <c r="H4101">
        <f>IF(D4101&lt;=3,VLOOKUP(A4101&amp;D4101,[1]ratio_condo_family!$A:$F,6,FALSE),0)</f>
        <v>0</v>
      </c>
      <c r="I4101">
        <f>VLOOKUP(A4101&amp;3,[1]ratio_condo_family!$A:$F,6,FALSE)</f>
        <v>1.1926860077616435</v>
      </c>
      <c r="J4101">
        <f>VLOOKUP(A4101,[1]ratio_family_bedrooms!$A:$K,9,FALSE)</f>
        <v>1.0588235294117647</v>
      </c>
      <c r="K4101">
        <f>VLOOKUP(A4101,[1]ratio_family_bedrooms!$A:$K,10,FALSE)</f>
        <v>1.2222222222222223</v>
      </c>
      <c r="L4101">
        <f>VLOOKUP(A4101,[1]ratio_family_bedrooms!$A:$K,11,FALSE)</f>
        <v>1.5</v>
      </c>
      <c r="M4101">
        <f t="shared" si="64"/>
        <v>2899.6842566052169</v>
      </c>
    </row>
    <row r="4102" spans="1:13" x14ac:dyDescent="0.2">
      <c r="A4102">
        <v>2008</v>
      </c>
      <c r="B4102">
        <v>10</v>
      </c>
      <c r="C4102" t="s">
        <v>59</v>
      </c>
      <c r="D4102">
        <v>6</v>
      </c>
      <c r="E4102" t="s">
        <v>37</v>
      </c>
      <c r="F4102" t="e">
        <f>VLOOKUP(A4102&amp;B4102&amp;C4102&amp;D4102&amp;E4102,average_median_rates_2_aptFINAL!A:P,16,FALSE)</f>
        <v>#N/A</v>
      </c>
      <c r="G4102">
        <f>VLOOKUP(A4102&amp;B4102&amp;C4102&amp;3&amp;E4102,average_median_rates_2_aptFINAL!A:P,16,FALSE)</f>
        <v>925.54738434256535</v>
      </c>
      <c r="H4102">
        <f>IF(D4102&lt;=3,VLOOKUP(A4102&amp;D4102,[1]ratio_condo_family!$A:$F,6,FALSE),0)</f>
        <v>0</v>
      </c>
      <c r="I4102">
        <f>VLOOKUP(A4102&amp;3,[1]ratio_condo_family!$A:$F,6,FALSE)</f>
        <v>1.1926860077616435</v>
      </c>
      <c r="J4102">
        <f>VLOOKUP(A4102,[1]ratio_family_bedrooms!$A:$K,9,FALSE)</f>
        <v>1.0588235294117647</v>
      </c>
      <c r="K4102">
        <f>VLOOKUP(A4102,[1]ratio_family_bedrooms!$A:$K,10,FALSE)</f>
        <v>1.2222222222222223</v>
      </c>
      <c r="L4102">
        <f>VLOOKUP(A4102,[1]ratio_family_bedrooms!$A:$K,11,FALSE)</f>
        <v>1.5</v>
      </c>
      <c r="M4102">
        <f t="shared" si="64"/>
        <v>2142.8402758382517</v>
      </c>
    </row>
    <row r="4103" spans="1:13" x14ac:dyDescent="0.2">
      <c r="A4103">
        <v>2008</v>
      </c>
      <c r="B4103">
        <v>10</v>
      </c>
      <c r="C4103" t="s">
        <v>59</v>
      </c>
      <c r="D4103">
        <v>6</v>
      </c>
      <c r="E4103" t="s">
        <v>38</v>
      </c>
      <c r="F4103" t="e">
        <f>VLOOKUP(A4103&amp;B4103&amp;C4103&amp;D4103&amp;E4103,average_median_rates_2_aptFINAL!A:P,16,FALSE)</f>
        <v>#N/A</v>
      </c>
      <c r="G4103">
        <f>VLOOKUP(A4103&amp;B4103&amp;C4103&amp;3&amp;E4103,average_median_rates_2_aptFINAL!A:P,16,FALSE)</f>
        <v>932.30156991602792</v>
      </c>
      <c r="H4103">
        <f>IF(D4103&lt;=3,VLOOKUP(A4103&amp;D4103,[1]ratio_condo_family!$A:$F,6,FALSE),0)</f>
        <v>0</v>
      </c>
      <c r="I4103">
        <f>VLOOKUP(A4103&amp;3,[1]ratio_condo_family!$A:$F,6,FALSE)</f>
        <v>1.1926860077616435</v>
      </c>
      <c r="J4103">
        <f>VLOOKUP(A4103,[1]ratio_family_bedrooms!$A:$K,9,FALSE)</f>
        <v>1.0588235294117647</v>
      </c>
      <c r="K4103">
        <f>VLOOKUP(A4103,[1]ratio_family_bedrooms!$A:$K,10,FALSE)</f>
        <v>1.2222222222222223</v>
      </c>
      <c r="L4103">
        <f>VLOOKUP(A4103,[1]ratio_family_bedrooms!$A:$K,11,FALSE)</f>
        <v>1.5</v>
      </c>
      <c r="M4103">
        <f t="shared" si="64"/>
        <v>2158.477660938293</v>
      </c>
    </row>
    <row r="4104" spans="1:13" x14ac:dyDescent="0.2">
      <c r="A4104">
        <v>2008</v>
      </c>
      <c r="B4104">
        <v>10</v>
      </c>
      <c r="C4104" t="s">
        <v>59</v>
      </c>
      <c r="D4104">
        <v>6</v>
      </c>
      <c r="E4104" t="s">
        <v>39</v>
      </c>
      <c r="F4104" t="e">
        <f>VLOOKUP(A4104&amp;B4104&amp;C4104&amp;D4104&amp;E4104,average_median_rates_2_aptFINAL!A:P,16,FALSE)</f>
        <v>#N/A</v>
      </c>
      <c r="G4104">
        <f>VLOOKUP(A4104&amp;B4104&amp;C4104&amp;3&amp;E4104,average_median_rates_2_aptFINAL!A:P,16,FALSE)</f>
        <v>1186.8506754289883</v>
      </c>
      <c r="H4104">
        <f>IF(D4104&lt;=3,VLOOKUP(A4104&amp;D4104,[1]ratio_condo_family!$A:$F,6,FALSE),0)</f>
        <v>0</v>
      </c>
      <c r="I4104">
        <f>VLOOKUP(A4104&amp;3,[1]ratio_condo_family!$A:$F,6,FALSE)</f>
        <v>1.1926860077616435</v>
      </c>
      <c r="J4104">
        <f>VLOOKUP(A4104,[1]ratio_family_bedrooms!$A:$K,9,FALSE)</f>
        <v>1.0588235294117647</v>
      </c>
      <c r="K4104">
        <f>VLOOKUP(A4104,[1]ratio_family_bedrooms!$A:$K,10,FALSE)</f>
        <v>1.2222222222222223</v>
      </c>
      <c r="L4104">
        <f>VLOOKUP(A4104,[1]ratio_family_bedrooms!$A:$K,11,FALSE)</f>
        <v>1.5</v>
      </c>
      <c r="M4104">
        <f t="shared" si="64"/>
        <v>2747.8133175445964</v>
      </c>
    </row>
    <row r="4105" spans="1:13" x14ac:dyDescent="0.2">
      <c r="A4105">
        <v>2008</v>
      </c>
      <c r="B4105">
        <v>10</v>
      </c>
      <c r="C4105" t="s">
        <v>59</v>
      </c>
      <c r="D4105">
        <v>6</v>
      </c>
      <c r="E4105" t="s">
        <v>40</v>
      </c>
      <c r="F4105" t="e">
        <f>VLOOKUP(A4105&amp;B4105&amp;C4105&amp;D4105&amp;E4105,average_median_rates_2_aptFINAL!A:P,16,FALSE)</f>
        <v>#N/A</v>
      </c>
      <c r="G4105">
        <f>VLOOKUP(A4105&amp;B4105&amp;C4105&amp;3&amp;E4105,average_median_rates_2_aptFINAL!A:P,16,FALSE)</f>
        <v>1093.1997079225998</v>
      </c>
      <c r="H4105">
        <f>IF(D4105&lt;=3,VLOOKUP(A4105&amp;D4105,[1]ratio_condo_family!$A:$F,6,FALSE),0)</f>
        <v>0</v>
      </c>
      <c r="I4105">
        <f>VLOOKUP(A4105&amp;3,[1]ratio_condo_family!$A:$F,6,FALSE)</f>
        <v>1.1926860077616435</v>
      </c>
      <c r="J4105">
        <f>VLOOKUP(A4105,[1]ratio_family_bedrooms!$A:$K,9,FALSE)</f>
        <v>1.0588235294117647</v>
      </c>
      <c r="K4105">
        <f>VLOOKUP(A4105,[1]ratio_family_bedrooms!$A:$K,10,FALSE)</f>
        <v>1.2222222222222223</v>
      </c>
      <c r="L4105">
        <f>VLOOKUP(A4105,[1]ratio_family_bedrooms!$A:$K,11,FALSE)</f>
        <v>1.5</v>
      </c>
      <c r="M4105">
        <f t="shared" si="64"/>
        <v>2530.9912850492478</v>
      </c>
    </row>
    <row r="4106" spans="1:13" x14ac:dyDescent="0.2">
      <c r="A4106">
        <v>2008</v>
      </c>
      <c r="B4106">
        <v>10</v>
      </c>
      <c r="C4106" t="s">
        <v>59</v>
      </c>
      <c r="D4106">
        <v>6</v>
      </c>
      <c r="E4106" t="s">
        <v>41</v>
      </c>
      <c r="F4106" t="e">
        <f>VLOOKUP(A4106&amp;B4106&amp;C4106&amp;D4106&amp;E4106,average_median_rates_2_aptFINAL!A:P,16,FALSE)</f>
        <v>#N/A</v>
      </c>
      <c r="G4106">
        <f>VLOOKUP(A4106&amp;B4106&amp;C4106&amp;3&amp;E4106,average_median_rates_2_aptFINAL!A:P,16,FALSE)</f>
        <v>1029.3355239138371</v>
      </c>
      <c r="H4106">
        <f>IF(D4106&lt;=3,VLOOKUP(A4106&amp;D4106,[1]ratio_condo_family!$A:$F,6,FALSE),0)</f>
        <v>0</v>
      </c>
      <c r="I4106">
        <f>VLOOKUP(A4106&amp;3,[1]ratio_condo_family!$A:$F,6,FALSE)</f>
        <v>1.1926860077616435</v>
      </c>
      <c r="J4106">
        <f>VLOOKUP(A4106,[1]ratio_family_bedrooms!$A:$K,9,FALSE)</f>
        <v>1.0588235294117647</v>
      </c>
      <c r="K4106">
        <f>VLOOKUP(A4106,[1]ratio_family_bedrooms!$A:$K,10,FALSE)</f>
        <v>1.2222222222222223</v>
      </c>
      <c r="L4106">
        <f>VLOOKUP(A4106,[1]ratio_family_bedrooms!$A:$K,11,FALSE)</f>
        <v>1.5</v>
      </c>
      <c r="M4106">
        <f t="shared" si="64"/>
        <v>2383.1320311713598</v>
      </c>
    </row>
    <row r="4107" spans="1:13" x14ac:dyDescent="0.2">
      <c r="A4107">
        <v>2008</v>
      </c>
      <c r="B4107">
        <v>10</v>
      </c>
      <c r="C4107" t="s">
        <v>59</v>
      </c>
      <c r="D4107">
        <v>6</v>
      </c>
      <c r="E4107" t="s">
        <v>42</v>
      </c>
      <c r="F4107" t="e">
        <f>VLOOKUP(A4107&amp;B4107&amp;C4107&amp;D4107&amp;E4107,average_median_rates_2_aptFINAL!A:P,16,FALSE)</f>
        <v>#N/A</v>
      </c>
      <c r="G4107">
        <f>VLOOKUP(A4107&amp;B4107&amp;C4107&amp;3&amp;E4107,average_median_rates_2_aptFINAL!A:P,16,FALSE)</f>
        <v>981.64366557137623</v>
      </c>
      <c r="H4107">
        <f>IF(D4107&lt;=3,VLOOKUP(A4107&amp;D4107,[1]ratio_condo_family!$A:$F,6,FALSE),0)</f>
        <v>0</v>
      </c>
      <c r="I4107">
        <f>VLOOKUP(A4107&amp;3,[1]ratio_condo_family!$A:$F,6,FALSE)</f>
        <v>1.1926860077616435</v>
      </c>
      <c r="J4107">
        <f>VLOOKUP(A4107,[1]ratio_family_bedrooms!$A:$K,9,FALSE)</f>
        <v>1.0588235294117647</v>
      </c>
      <c r="K4107">
        <f>VLOOKUP(A4107,[1]ratio_family_bedrooms!$A:$K,10,FALSE)</f>
        <v>1.2222222222222223</v>
      </c>
      <c r="L4107">
        <f>VLOOKUP(A4107,[1]ratio_family_bedrooms!$A:$K,11,FALSE)</f>
        <v>1.5</v>
      </c>
      <c r="M4107">
        <f t="shared" si="64"/>
        <v>2272.7151723323182</v>
      </c>
    </row>
    <row r="4108" spans="1:13" x14ac:dyDescent="0.2">
      <c r="A4108">
        <v>2008</v>
      </c>
      <c r="B4108">
        <v>10</v>
      </c>
      <c r="C4108" t="s">
        <v>59</v>
      </c>
      <c r="D4108">
        <v>6</v>
      </c>
      <c r="E4108" t="s">
        <v>43</v>
      </c>
      <c r="F4108" t="e">
        <f>VLOOKUP(A4108&amp;B4108&amp;C4108&amp;D4108&amp;E4108,average_median_rates_2_aptFINAL!A:P,16,FALSE)</f>
        <v>#N/A</v>
      </c>
      <c r="G4108">
        <f>VLOOKUP(A4108&amp;B4108&amp;C4108&amp;3&amp;E4108,average_median_rates_2_aptFINAL!A:P,16,FALSE)</f>
        <v>1356</v>
      </c>
      <c r="H4108">
        <f>IF(D4108&lt;=3,VLOOKUP(A4108&amp;D4108,[1]ratio_condo_family!$A:$F,6,FALSE),0)</f>
        <v>0</v>
      </c>
      <c r="I4108">
        <f>VLOOKUP(A4108&amp;3,[1]ratio_condo_family!$A:$F,6,FALSE)</f>
        <v>1.1926860077616435</v>
      </c>
      <c r="J4108">
        <f>VLOOKUP(A4108,[1]ratio_family_bedrooms!$A:$K,9,FALSE)</f>
        <v>1.0588235294117647</v>
      </c>
      <c r="K4108">
        <f>VLOOKUP(A4108,[1]ratio_family_bedrooms!$A:$K,10,FALSE)</f>
        <v>1.2222222222222223</v>
      </c>
      <c r="L4108">
        <f>VLOOKUP(A4108,[1]ratio_family_bedrooms!$A:$K,11,FALSE)</f>
        <v>1.5</v>
      </c>
      <c r="M4108">
        <f t="shared" si="64"/>
        <v>3139.4302044304718</v>
      </c>
    </row>
    <row r="4109" spans="1:13" x14ac:dyDescent="0.2">
      <c r="A4109">
        <v>2008</v>
      </c>
      <c r="B4109">
        <v>10</v>
      </c>
      <c r="C4109" t="s">
        <v>59</v>
      </c>
      <c r="D4109">
        <v>6</v>
      </c>
      <c r="E4109" t="s">
        <v>60</v>
      </c>
      <c r="F4109" t="e">
        <f>VLOOKUP(A4109&amp;B4109&amp;C4109&amp;D4109&amp;E4109,average_median_rates_2_aptFINAL!A:P,16,FALSE)</f>
        <v>#N/A</v>
      </c>
      <c r="G4109">
        <f>VLOOKUP(A4109&amp;B4109&amp;C4109&amp;3&amp;E4109,average_median_rates_2_aptFINAL!A:P,16,FALSE)</f>
        <v>1228.6016794450527</v>
      </c>
      <c r="H4109">
        <f>IF(D4109&lt;=3,VLOOKUP(A4109&amp;D4109,[1]ratio_condo_family!$A:$F,6,FALSE),0)</f>
        <v>0</v>
      </c>
      <c r="I4109">
        <f>VLOOKUP(A4109&amp;3,[1]ratio_condo_family!$A:$F,6,FALSE)</f>
        <v>1.1926860077616435</v>
      </c>
      <c r="J4109">
        <f>VLOOKUP(A4109,[1]ratio_family_bedrooms!$A:$K,9,FALSE)</f>
        <v>1.0588235294117647</v>
      </c>
      <c r="K4109">
        <f>VLOOKUP(A4109,[1]ratio_family_bedrooms!$A:$K,10,FALSE)</f>
        <v>1.2222222222222223</v>
      </c>
      <c r="L4109">
        <f>VLOOKUP(A4109,[1]ratio_family_bedrooms!$A:$K,11,FALSE)</f>
        <v>1.5</v>
      </c>
      <c r="M4109">
        <f t="shared" si="64"/>
        <v>2844.4758271856958</v>
      </c>
    </row>
    <row r="4110" spans="1:13" x14ac:dyDescent="0.2">
      <c r="A4110">
        <v>2008</v>
      </c>
      <c r="B4110">
        <v>10</v>
      </c>
      <c r="C4110" t="s">
        <v>61</v>
      </c>
      <c r="D4110">
        <v>4</v>
      </c>
      <c r="E4110" t="s">
        <v>16</v>
      </c>
      <c r="F4110" t="e">
        <f>VLOOKUP(A4110&amp;B4110&amp;C4110&amp;D4110&amp;E4110,average_median_rates_2_aptFINAL!A:P,16,FALSE)</f>
        <v>#N/A</v>
      </c>
      <c r="G4110">
        <f>VLOOKUP(A4110&amp;B4110&amp;C4110&amp;3&amp;E4110,average_median_rates_2_aptFINAL!A:P,16,FALSE)</f>
        <v>1901.9050356167729</v>
      </c>
      <c r="H4110">
        <f>IF(D4110&lt;=3,VLOOKUP(A4110&amp;D4110,[1]ratio_condo_family!$A:$F,6,FALSE),0)</f>
        <v>0</v>
      </c>
      <c r="I4110">
        <f>VLOOKUP(A4110&amp;3,[1]ratio_condo_family!$A:$F,6,FALSE)</f>
        <v>1.1926860077616435</v>
      </c>
      <c r="J4110">
        <f>VLOOKUP(A4110,[1]ratio_family_bedrooms!$A:$K,9,FALSE)</f>
        <v>1.0588235294117647</v>
      </c>
      <c r="K4110">
        <f>VLOOKUP(A4110,[1]ratio_family_bedrooms!$A:$K,10,FALSE)</f>
        <v>1.2222222222222223</v>
      </c>
      <c r="L4110">
        <f>VLOOKUP(A4110,[1]ratio_family_bedrooms!$A:$K,11,FALSE)</f>
        <v>1.5</v>
      </c>
      <c r="M4110">
        <f t="shared" si="64"/>
        <v>2401.8093784286848</v>
      </c>
    </row>
    <row r="4111" spans="1:13" x14ac:dyDescent="0.2">
      <c r="A4111">
        <v>2008</v>
      </c>
      <c r="B4111">
        <v>10</v>
      </c>
      <c r="C4111" t="s">
        <v>61</v>
      </c>
      <c r="D4111">
        <v>4</v>
      </c>
      <c r="E4111" t="s">
        <v>17</v>
      </c>
      <c r="F4111" t="e">
        <f>VLOOKUP(A4111&amp;B4111&amp;C4111&amp;D4111&amp;E4111,average_median_rates_2_aptFINAL!A:P,16,FALSE)</f>
        <v>#N/A</v>
      </c>
      <c r="G4111">
        <f>VLOOKUP(A4111&amp;B4111&amp;C4111&amp;3&amp;E4111,average_median_rates_2_aptFINAL!A:P,16,FALSE)</f>
        <v>2029.7007472337971</v>
      </c>
      <c r="H4111">
        <f>IF(D4111&lt;=3,VLOOKUP(A4111&amp;D4111,[1]ratio_condo_family!$A:$F,6,FALSE),0)</f>
        <v>0</v>
      </c>
      <c r="I4111">
        <f>VLOOKUP(A4111&amp;3,[1]ratio_condo_family!$A:$F,6,FALSE)</f>
        <v>1.1926860077616435</v>
      </c>
      <c r="J4111">
        <f>VLOOKUP(A4111,[1]ratio_family_bedrooms!$A:$K,9,FALSE)</f>
        <v>1.0588235294117647</v>
      </c>
      <c r="K4111">
        <f>VLOOKUP(A4111,[1]ratio_family_bedrooms!$A:$K,10,FALSE)</f>
        <v>1.2222222222222223</v>
      </c>
      <c r="L4111">
        <f>VLOOKUP(A4111,[1]ratio_family_bedrooms!$A:$K,11,FALSE)</f>
        <v>1.5</v>
      </c>
      <c r="M4111">
        <f t="shared" si="64"/>
        <v>2563.1954271202258</v>
      </c>
    </row>
    <row r="4112" spans="1:13" x14ac:dyDescent="0.2">
      <c r="A4112">
        <v>2008</v>
      </c>
      <c r="B4112">
        <v>10</v>
      </c>
      <c r="C4112" t="s">
        <v>61</v>
      </c>
      <c r="D4112">
        <v>4</v>
      </c>
      <c r="E4112" t="s">
        <v>19</v>
      </c>
      <c r="F4112" t="e">
        <f>VLOOKUP(A4112&amp;B4112&amp;C4112&amp;D4112&amp;E4112,average_median_rates_2_aptFINAL!A:P,16,FALSE)</f>
        <v>#N/A</v>
      </c>
      <c r="G4112">
        <f>VLOOKUP(A4112&amp;B4112&amp;C4112&amp;3&amp;E4112,average_median_rates_2_aptFINAL!A:P,16,FALSE)</f>
        <v>1643.124012070695</v>
      </c>
      <c r="H4112">
        <f>IF(D4112&lt;=3,VLOOKUP(A4112&amp;D4112,[1]ratio_condo_family!$A:$F,6,FALSE),0)</f>
        <v>0</v>
      </c>
      <c r="I4112">
        <f>VLOOKUP(A4112&amp;3,[1]ratio_condo_family!$A:$F,6,FALSE)</f>
        <v>1.1926860077616435</v>
      </c>
      <c r="J4112">
        <f>VLOOKUP(A4112,[1]ratio_family_bedrooms!$A:$K,9,FALSE)</f>
        <v>1.0588235294117647</v>
      </c>
      <c r="K4112">
        <f>VLOOKUP(A4112,[1]ratio_family_bedrooms!$A:$K,10,FALSE)</f>
        <v>1.2222222222222223</v>
      </c>
      <c r="L4112">
        <f>VLOOKUP(A4112,[1]ratio_family_bedrooms!$A:$K,11,FALSE)</f>
        <v>1.5</v>
      </c>
      <c r="M4112">
        <f t="shared" si="64"/>
        <v>2075.0093134029444</v>
      </c>
    </row>
    <row r="4113" spans="1:13" x14ac:dyDescent="0.2">
      <c r="A4113">
        <v>2008</v>
      </c>
      <c r="B4113">
        <v>10</v>
      </c>
      <c r="C4113" t="s">
        <v>61</v>
      </c>
      <c r="D4113">
        <v>4</v>
      </c>
      <c r="E4113" t="s">
        <v>20</v>
      </c>
      <c r="F4113" t="e">
        <f>VLOOKUP(A4113&amp;B4113&amp;C4113&amp;D4113&amp;E4113,average_median_rates_2_aptFINAL!A:P,16,FALSE)</f>
        <v>#N/A</v>
      </c>
      <c r="G4113">
        <f>VLOOKUP(A4113&amp;B4113&amp;C4113&amp;3&amp;E4113,average_median_rates_2_aptFINAL!A:P,16,FALSE)</f>
        <v>2079.5911768932301</v>
      </c>
      <c r="H4113">
        <f>IF(D4113&lt;=3,VLOOKUP(A4113&amp;D4113,[1]ratio_condo_family!$A:$F,6,FALSE),0)</f>
        <v>0</v>
      </c>
      <c r="I4113">
        <f>VLOOKUP(A4113&amp;3,[1]ratio_condo_family!$A:$F,6,FALSE)</f>
        <v>1.1926860077616435</v>
      </c>
      <c r="J4113">
        <f>VLOOKUP(A4113,[1]ratio_family_bedrooms!$A:$K,9,FALSE)</f>
        <v>1.0588235294117647</v>
      </c>
      <c r="K4113">
        <f>VLOOKUP(A4113,[1]ratio_family_bedrooms!$A:$K,10,FALSE)</f>
        <v>1.2222222222222223</v>
      </c>
      <c r="L4113">
        <f>VLOOKUP(A4113,[1]ratio_family_bedrooms!$A:$K,11,FALSE)</f>
        <v>1.5</v>
      </c>
      <c r="M4113">
        <f t="shared" si="64"/>
        <v>2626.1992572830727</v>
      </c>
    </row>
    <row r="4114" spans="1:13" x14ac:dyDescent="0.2">
      <c r="A4114">
        <v>2008</v>
      </c>
      <c r="B4114">
        <v>10</v>
      </c>
      <c r="C4114" t="s">
        <v>61</v>
      </c>
      <c r="D4114">
        <v>4</v>
      </c>
      <c r="E4114" t="s">
        <v>21</v>
      </c>
      <c r="F4114" t="e">
        <f>VLOOKUP(A4114&amp;B4114&amp;C4114&amp;D4114&amp;E4114,average_median_rates_2_aptFINAL!A:P,16,FALSE)</f>
        <v>#N/A</v>
      </c>
      <c r="G4114">
        <f>VLOOKUP(A4114&amp;B4114&amp;C4114&amp;3&amp;E4114,average_median_rates_2_aptFINAL!A:P,16,FALSE)</f>
        <v>2008.3417157637568</v>
      </c>
      <c r="H4114">
        <f>IF(D4114&lt;=3,VLOOKUP(A4114&amp;D4114,[1]ratio_condo_family!$A:$F,6,FALSE),0)</f>
        <v>0</v>
      </c>
      <c r="I4114">
        <f>VLOOKUP(A4114&amp;3,[1]ratio_condo_family!$A:$F,6,FALSE)</f>
        <v>1.1926860077616435</v>
      </c>
      <c r="J4114">
        <f>VLOOKUP(A4114,[1]ratio_family_bedrooms!$A:$K,9,FALSE)</f>
        <v>1.0588235294117647</v>
      </c>
      <c r="K4114">
        <f>VLOOKUP(A4114,[1]ratio_family_bedrooms!$A:$K,10,FALSE)</f>
        <v>1.2222222222222223</v>
      </c>
      <c r="L4114">
        <f>VLOOKUP(A4114,[1]ratio_family_bedrooms!$A:$K,11,FALSE)</f>
        <v>1.5</v>
      </c>
      <c r="M4114">
        <f t="shared" si="64"/>
        <v>2536.2223022069411</v>
      </c>
    </row>
    <row r="4115" spans="1:13" x14ac:dyDescent="0.2">
      <c r="A4115">
        <v>2008</v>
      </c>
      <c r="B4115">
        <v>10</v>
      </c>
      <c r="C4115" t="s">
        <v>61</v>
      </c>
      <c r="D4115">
        <v>4</v>
      </c>
      <c r="E4115" t="s">
        <v>23</v>
      </c>
      <c r="F4115" t="e">
        <f>VLOOKUP(A4115&amp;B4115&amp;C4115&amp;D4115&amp;E4115,average_median_rates_2_aptFINAL!A:P,16,FALSE)</f>
        <v>#N/A</v>
      </c>
      <c r="G4115">
        <f>VLOOKUP(A4115&amp;B4115&amp;C4115&amp;3&amp;E4115,average_median_rates_2_aptFINAL!A:P,16,FALSE)</f>
        <v>1027.2884035062507</v>
      </c>
      <c r="H4115">
        <f>IF(D4115&lt;=3,VLOOKUP(A4115&amp;D4115,[1]ratio_condo_family!$A:$F,6,FALSE),0)</f>
        <v>0</v>
      </c>
      <c r="I4115">
        <f>VLOOKUP(A4115&amp;3,[1]ratio_condo_family!$A:$F,6,FALSE)</f>
        <v>1.1926860077616435</v>
      </c>
      <c r="J4115">
        <f>VLOOKUP(A4115,[1]ratio_family_bedrooms!$A:$K,9,FALSE)</f>
        <v>1.0588235294117647</v>
      </c>
      <c r="K4115">
        <f>VLOOKUP(A4115,[1]ratio_family_bedrooms!$A:$K,10,FALSE)</f>
        <v>1.2222222222222223</v>
      </c>
      <c r="L4115">
        <f>VLOOKUP(A4115,[1]ratio_family_bedrooms!$A:$K,11,FALSE)</f>
        <v>1.5</v>
      </c>
      <c r="M4115">
        <f t="shared" si="64"/>
        <v>1297.3050050799202</v>
      </c>
    </row>
    <row r="4116" spans="1:13" x14ac:dyDescent="0.2">
      <c r="A4116">
        <v>2008</v>
      </c>
      <c r="B4116">
        <v>10</v>
      </c>
      <c r="C4116" t="s">
        <v>61</v>
      </c>
      <c r="D4116">
        <v>4</v>
      </c>
      <c r="E4116" t="s">
        <v>24</v>
      </c>
      <c r="F4116" t="e">
        <f>VLOOKUP(A4116&amp;B4116&amp;C4116&amp;D4116&amp;E4116,average_median_rates_2_aptFINAL!A:P,16,FALSE)</f>
        <v>#N/A</v>
      </c>
      <c r="G4116">
        <f>VLOOKUP(A4116&amp;B4116&amp;C4116&amp;3&amp;E4116,average_median_rates_2_aptFINAL!A:P,16,FALSE)</f>
        <v>1094.032907026872</v>
      </c>
      <c r="H4116">
        <f>IF(D4116&lt;=3,VLOOKUP(A4116&amp;D4116,[1]ratio_condo_family!$A:$F,6,FALSE),0)</f>
        <v>0</v>
      </c>
      <c r="I4116">
        <f>VLOOKUP(A4116&amp;3,[1]ratio_condo_family!$A:$F,6,FALSE)</f>
        <v>1.1926860077616435</v>
      </c>
      <c r="J4116">
        <f>VLOOKUP(A4116,[1]ratio_family_bedrooms!$A:$K,9,FALSE)</f>
        <v>1.0588235294117647</v>
      </c>
      <c r="K4116">
        <f>VLOOKUP(A4116,[1]ratio_family_bedrooms!$A:$K,10,FALSE)</f>
        <v>1.2222222222222223</v>
      </c>
      <c r="L4116">
        <f>VLOOKUP(A4116,[1]ratio_family_bedrooms!$A:$K,11,FALSE)</f>
        <v>1.5</v>
      </c>
      <c r="M4116">
        <f t="shared" si="64"/>
        <v>1381.5929014324361</v>
      </c>
    </row>
    <row r="4117" spans="1:13" x14ac:dyDescent="0.2">
      <c r="A4117">
        <v>2008</v>
      </c>
      <c r="B4117">
        <v>10</v>
      </c>
      <c r="C4117" t="s">
        <v>61</v>
      </c>
      <c r="D4117">
        <v>4</v>
      </c>
      <c r="E4117" t="s">
        <v>25</v>
      </c>
      <c r="F4117" t="e">
        <f>VLOOKUP(A4117&amp;B4117&amp;C4117&amp;D4117&amp;E4117,average_median_rates_2_aptFINAL!A:P,16,FALSE)</f>
        <v>#N/A</v>
      </c>
      <c r="G4117">
        <f>VLOOKUP(A4117&amp;B4117&amp;C4117&amp;3&amp;E4117,average_median_rates_2_aptFINAL!A:P,16,FALSE)</f>
        <v>1034.3839312800367</v>
      </c>
      <c r="H4117">
        <f>IF(D4117&lt;=3,VLOOKUP(A4117&amp;D4117,[1]ratio_condo_family!$A:$F,6,FALSE),0)</f>
        <v>0</v>
      </c>
      <c r="I4117">
        <f>VLOOKUP(A4117&amp;3,[1]ratio_condo_family!$A:$F,6,FALSE)</f>
        <v>1.1926860077616435</v>
      </c>
      <c r="J4117">
        <f>VLOOKUP(A4117,[1]ratio_family_bedrooms!$A:$K,9,FALSE)</f>
        <v>1.0588235294117647</v>
      </c>
      <c r="K4117">
        <f>VLOOKUP(A4117,[1]ratio_family_bedrooms!$A:$K,10,FALSE)</f>
        <v>1.2222222222222223</v>
      </c>
      <c r="L4117">
        <f>VLOOKUP(A4117,[1]ratio_family_bedrooms!$A:$K,11,FALSE)</f>
        <v>1.5</v>
      </c>
      <c r="M4117">
        <f t="shared" si="64"/>
        <v>1306.2655498141919</v>
      </c>
    </row>
    <row r="4118" spans="1:13" x14ac:dyDescent="0.2">
      <c r="A4118">
        <v>2008</v>
      </c>
      <c r="B4118">
        <v>10</v>
      </c>
      <c r="C4118" t="s">
        <v>61</v>
      </c>
      <c r="D4118">
        <v>4</v>
      </c>
      <c r="E4118" t="s">
        <v>26</v>
      </c>
      <c r="F4118" t="e">
        <f>VLOOKUP(A4118&amp;B4118&amp;C4118&amp;D4118&amp;E4118,average_median_rates_2_aptFINAL!A:P,16,FALSE)</f>
        <v>#N/A</v>
      </c>
      <c r="G4118">
        <f>VLOOKUP(A4118&amp;B4118&amp;C4118&amp;3&amp;E4118,average_median_rates_2_aptFINAL!A:P,16,FALSE)</f>
        <v>1068.781434114097</v>
      </c>
      <c r="H4118">
        <f>IF(D4118&lt;=3,VLOOKUP(A4118&amp;D4118,[1]ratio_condo_family!$A:$F,6,FALSE),0)</f>
        <v>0</v>
      </c>
      <c r="I4118">
        <f>VLOOKUP(A4118&amp;3,[1]ratio_condo_family!$A:$F,6,FALSE)</f>
        <v>1.1926860077616435</v>
      </c>
      <c r="J4118">
        <f>VLOOKUP(A4118,[1]ratio_family_bedrooms!$A:$K,9,FALSE)</f>
        <v>1.0588235294117647</v>
      </c>
      <c r="K4118">
        <f>VLOOKUP(A4118,[1]ratio_family_bedrooms!$A:$K,10,FALSE)</f>
        <v>1.2222222222222223</v>
      </c>
      <c r="L4118">
        <f>VLOOKUP(A4118,[1]ratio_family_bedrooms!$A:$K,11,FALSE)</f>
        <v>1.5</v>
      </c>
      <c r="M4118">
        <f t="shared" si="64"/>
        <v>1349.7042301658537</v>
      </c>
    </row>
    <row r="4119" spans="1:13" x14ac:dyDescent="0.2">
      <c r="A4119">
        <v>2008</v>
      </c>
      <c r="B4119">
        <v>10</v>
      </c>
      <c r="C4119" t="s">
        <v>61</v>
      </c>
      <c r="D4119">
        <v>4</v>
      </c>
      <c r="E4119" t="s">
        <v>27</v>
      </c>
      <c r="F4119" t="e">
        <f>VLOOKUP(A4119&amp;B4119&amp;C4119&amp;D4119&amp;E4119,average_median_rates_2_aptFINAL!A:P,16,FALSE)</f>
        <v>#N/A</v>
      </c>
      <c r="G4119">
        <f>VLOOKUP(A4119&amp;B4119&amp;C4119&amp;3&amp;E4119,average_median_rates_2_aptFINAL!A:P,16,FALSE)</f>
        <v>2036.794079609135</v>
      </c>
      <c r="H4119">
        <f>IF(D4119&lt;=3,VLOOKUP(A4119&amp;D4119,[1]ratio_condo_family!$A:$F,6,FALSE),0)</f>
        <v>0</v>
      </c>
      <c r="I4119">
        <f>VLOOKUP(A4119&amp;3,[1]ratio_condo_family!$A:$F,6,FALSE)</f>
        <v>1.1926860077616435</v>
      </c>
      <c r="J4119">
        <f>VLOOKUP(A4119,[1]ratio_family_bedrooms!$A:$K,9,FALSE)</f>
        <v>1.0588235294117647</v>
      </c>
      <c r="K4119">
        <f>VLOOKUP(A4119,[1]ratio_family_bedrooms!$A:$K,10,FALSE)</f>
        <v>1.2222222222222223</v>
      </c>
      <c r="L4119">
        <f>VLOOKUP(A4119,[1]ratio_family_bedrooms!$A:$K,11,FALSE)</f>
        <v>1.5</v>
      </c>
      <c r="M4119">
        <f t="shared" si="64"/>
        <v>2572.1531994087213</v>
      </c>
    </row>
    <row r="4120" spans="1:13" x14ac:dyDescent="0.2">
      <c r="A4120">
        <v>2008</v>
      </c>
      <c r="B4120">
        <v>10</v>
      </c>
      <c r="C4120" t="s">
        <v>61</v>
      </c>
      <c r="D4120">
        <v>4</v>
      </c>
      <c r="E4120" t="s">
        <v>28</v>
      </c>
      <c r="F4120" t="e">
        <f>VLOOKUP(A4120&amp;B4120&amp;C4120&amp;D4120&amp;E4120,average_median_rates_2_aptFINAL!A:P,16,FALSE)</f>
        <v>#N/A</v>
      </c>
      <c r="G4120">
        <f>VLOOKUP(A4120&amp;B4120&amp;C4120&amp;3&amp;E4120,average_median_rates_2_aptFINAL!A:P,16,FALSE)</f>
        <v>1224.2419887914918</v>
      </c>
      <c r="H4120">
        <f>IF(D4120&lt;=3,VLOOKUP(A4120&amp;D4120,[1]ratio_condo_family!$A:$F,6,FALSE),0)</f>
        <v>0</v>
      </c>
      <c r="I4120">
        <f>VLOOKUP(A4120&amp;3,[1]ratio_condo_family!$A:$F,6,FALSE)</f>
        <v>1.1926860077616435</v>
      </c>
      <c r="J4120">
        <f>VLOOKUP(A4120,[1]ratio_family_bedrooms!$A:$K,9,FALSE)</f>
        <v>1.0588235294117647</v>
      </c>
      <c r="K4120">
        <f>VLOOKUP(A4120,[1]ratio_family_bedrooms!$A:$K,10,FALSE)</f>
        <v>1.2222222222222223</v>
      </c>
      <c r="L4120">
        <f>VLOOKUP(A4120,[1]ratio_family_bedrooms!$A:$K,11,FALSE)</f>
        <v>1.5</v>
      </c>
      <c r="M4120">
        <f t="shared" si="64"/>
        <v>1546.0266601544813</v>
      </c>
    </row>
    <row r="4121" spans="1:13" x14ac:dyDescent="0.2">
      <c r="A4121">
        <v>2008</v>
      </c>
      <c r="B4121">
        <v>10</v>
      </c>
      <c r="C4121" t="s">
        <v>61</v>
      </c>
      <c r="D4121">
        <v>4</v>
      </c>
      <c r="E4121" t="s">
        <v>29</v>
      </c>
      <c r="F4121" t="e">
        <f>VLOOKUP(A4121&amp;B4121&amp;C4121&amp;D4121&amp;E4121,average_median_rates_2_aptFINAL!A:P,16,FALSE)</f>
        <v>#N/A</v>
      </c>
      <c r="G4121">
        <f>VLOOKUP(A4121&amp;B4121&amp;C4121&amp;3&amp;E4121,average_median_rates_2_aptFINAL!A:P,16,FALSE)</f>
        <v>933.00043109642161</v>
      </c>
      <c r="H4121">
        <f>IF(D4121&lt;=3,VLOOKUP(A4121&amp;D4121,[1]ratio_condo_family!$A:$F,6,FALSE),0)</f>
        <v>0</v>
      </c>
      <c r="I4121">
        <f>VLOOKUP(A4121&amp;3,[1]ratio_condo_family!$A:$F,6,FALSE)</f>
        <v>1.1926860077616435</v>
      </c>
      <c r="J4121">
        <f>VLOOKUP(A4121,[1]ratio_family_bedrooms!$A:$K,9,FALSE)</f>
        <v>1.0588235294117647</v>
      </c>
      <c r="K4121">
        <f>VLOOKUP(A4121,[1]ratio_family_bedrooms!$A:$K,10,FALSE)</f>
        <v>1.2222222222222223</v>
      </c>
      <c r="L4121">
        <f>VLOOKUP(A4121,[1]ratio_family_bedrooms!$A:$K,11,FALSE)</f>
        <v>1.5</v>
      </c>
      <c r="M4121">
        <f t="shared" si="64"/>
        <v>1178.2340040751237</v>
      </c>
    </row>
    <row r="4122" spans="1:13" x14ac:dyDescent="0.2">
      <c r="A4122">
        <v>2008</v>
      </c>
      <c r="B4122">
        <v>10</v>
      </c>
      <c r="C4122" t="s">
        <v>61</v>
      </c>
      <c r="D4122">
        <v>4</v>
      </c>
      <c r="E4122" t="s">
        <v>31</v>
      </c>
      <c r="F4122" t="e">
        <f>VLOOKUP(A4122&amp;B4122&amp;C4122&amp;D4122&amp;E4122,average_median_rates_2_aptFINAL!A:P,16,FALSE)</f>
        <v>#N/A</v>
      </c>
      <c r="G4122">
        <f>VLOOKUP(A4122&amp;B4122&amp;C4122&amp;3&amp;E4122,average_median_rates_2_aptFINAL!A:P,16,FALSE)</f>
        <v>1153.63797480481</v>
      </c>
      <c r="H4122">
        <f>IF(D4122&lt;=3,VLOOKUP(A4122&amp;D4122,[1]ratio_condo_family!$A:$F,6,FALSE),0)</f>
        <v>0</v>
      </c>
      <c r="I4122">
        <f>VLOOKUP(A4122&amp;3,[1]ratio_condo_family!$A:$F,6,FALSE)</f>
        <v>1.1926860077616435</v>
      </c>
      <c r="J4122">
        <f>VLOOKUP(A4122,[1]ratio_family_bedrooms!$A:$K,9,FALSE)</f>
        <v>1.0588235294117647</v>
      </c>
      <c r="K4122">
        <f>VLOOKUP(A4122,[1]ratio_family_bedrooms!$A:$K,10,FALSE)</f>
        <v>1.2222222222222223</v>
      </c>
      <c r="L4122">
        <f>VLOOKUP(A4122,[1]ratio_family_bedrooms!$A:$K,11,FALSE)</f>
        <v>1.5</v>
      </c>
      <c r="M4122">
        <f t="shared" si="64"/>
        <v>1456.8648041352455</v>
      </c>
    </row>
    <row r="4123" spans="1:13" x14ac:dyDescent="0.2">
      <c r="A4123">
        <v>2008</v>
      </c>
      <c r="B4123">
        <v>10</v>
      </c>
      <c r="C4123" t="s">
        <v>61</v>
      </c>
      <c r="D4123">
        <v>4</v>
      </c>
      <c r="E4123" t="s">
        <v>32</v>
      </c>
      <c r="F4123" t="e">
        <f>VLOOKUP(A4123&amp;B4123&amp;C4123&amp;D4123&amp;E4123,average_median_rates_2_aptFINAL!A:P,16,FALSE)</f>
        <v>#N/A</v>
      </c>
      <c r="G4123">
        <f>VLOOKUP(A4123&amp;B4123&amp;C4123&amp;3&amp;E4123,average_median_rates_2_aptFINAL!A:P,16,FALSE)</f>
        <v>1199.7413421468639</v>
      </c>
      <c r="H4123">
        <f>IF(D4123&lt;=3,VLOOKUP(A4123&amp;D4123,[1]ratio_condo_family!$A:$F,6,FALSE),0)</f>
        <v>0</v>
      </c>
      <c r="I4123">
        <f>VLOOKUP(A4123&amp;3,[1]ratio_condo_family!$A:$F,6,FALSE)</f>
        <v>1.1926860077616435</v>
      </c>
      <c r="J4123">
        <f>VLOOKUP(A4123,[1]ratio_family_bedrooms!$A:$K,9,FALSE)</f>
        <v>1.0588235294117647</v>
      </c>
      <c r="K4123">
        <f>VLOOKUP(A4123,[1]ratio_family_bedrooms!$A:$K,10,FALSE)</f>
        <v>1.2222222222222223</v>
      </c>
      <c r="L4123">
        <f>VLOOKUP(A4123,[1]ratio_family_bedrooms!$A:$K,11,FALSE)</f>
        <v>1.5</v>
      </c>
      <c r="M4123">
        <f t="shared" si="64"/>
        <v>1515.0861653418415</v>
      </c>
    </row>
    <row r="4124" spans="1:13" x14ac:dyDescent="0.2">
      <c r="A4124">
        <v>2008</v>
      </c>
      <c r="B4124">
        <v>10</v>
      </c>
      <c r="C4124" t="s">
        <v>61</v>
      </c>
      <c r="D4124">
        <v>4</v>
      </c>
      <c r="E4124" t="s">
        <v>33</v>
      </c>
      <c r="F4124" t="e">
        <f>VLOOKUP(A4124&amp;B4124&amp;C4124&amp;D4124&amp;E4124,average_median_rates_2_aptFINAL!A:P,16,FALSE)</f>
        <v>#N/A</v>
      </c>
      <c r="G4124">
        <f>VLOOKUP(A4124&amp;B4124&amp;C4124&amp;3&amp;E4124,average_median_rates_2_aptFINAL!A:P,16,FALSE)</f>
        <v>1800.995114240553</v>
      </c>
      <c r="H4124">
        <f>IF(D4124&lt;=3,VLOOKUP(A4124&amp;D4124,[1]ratio_condo_family!$A:$F,6,FALSE),0)</f>
        <v>0</v>
      </c>
      <c r="I4124">
        <f>VLOOKUP(A4124&amp;3,[1]ratio_condo_family!$A:$F,6,FALSE)</f>
        <v>1.1926860077616435</v>
      </c>
      <c r="J4124">
        <f>VLOOKUP(A4124,[1]ratio_family_bedrooms!$A:$K,9,FALSE)</f>
        <v>1.0588235294117647</v>
      </c>
      <c r="K4124">
        <f>VLOOKUP(A4124,[1]ratio_family_bedrooms!$A:$K,10,FALSE)</f>
        <v>1.2222222222222223</v>
      </c>
      <c r="L4124">
        <f>VLOOKUP(A4124,[1]ratio_family_bedrooms!$A:$K,11,FALSE)</f>
        <v>1.5</v>
      </c>
      <c r="M4124">
        <f t="shared" si="64"/>
        <v>2274.3758888489542</v>
      </c>
    </row>
    <row r="4125" spans="1:13" x14ac:dyDescent="0.2">
      <c r="A4125">
        <v>2008</v>
      </c>
      <c r="B4125">
        <v>10</v>
      </c>
      <c r="C4125" t="s">
        <v>61</v>
      </c>
      <c r="D4125">
        <v>4</v>
      </c>
      <c r="E4125" t="s">
        <v>34</v>
      </c>
      <c r="F4125" t="e">
        <f>VLOOKUP(A4125&amp;B4125&amp;C4125&amp;D4125&amp;E4125,average_median_rates_2_aptFINAL!A:P,16,FALSE)</f>
        <v>#N/A</v>
      </c>
      <c r="G4125">
        <f>VLOOKUP(A4125&amp;B4125&amp;C4125&amp;3&amp;E4125,average_median_rates_2_aptFINAL!A:P,16,FALSE)</f>
        <v>1240.4440293145558</v>
      </c>
      <c r="H4125">
        <f>IF(D4125&lt;=3,VLOOKUP(A4125&amp;D4125,[1]ratio_condo_family!$A:$F,6,FALSE),0)</f>
        <v>0</v>
      </c>
      <c r="I4125">
        <f>VLOOKUP(A4125&amp;3,[1]ratio_condo_family!$A:$F,6,FALSE)</f>
        <v>1.1926860077616435</v>
      </c>
      <c r="J4125">
        <f>VLOOKUP(A4125,[1]ratio_family_bedrooms!$A:$K,9,FALSE)</f>
        <v>1.0588235294117647</v>
      </c>
      <c r="K4125">
        <f>VLOOKUP(A4125,[1]ratio_family_bedrooms!$A:$K,10,FALSE)</f>
        <v>1.2222222222222223</v>
      </c>
      <c r="L4125">
        <f>VLOOKUP(A4125,[1]ratio_family_bedrooms!$A:$K,11,FALSE)</f>
        <v>1.5</v>
      </c>
      <c r="M4125">
        <f t="shared" si="64"/>
        <v>1566.4873099499412</v>
      </c>
    </row>
    <row r="4126" spans="1:13" x14ac:dyDescent="0.2">
      <c r="A4126">
        <v>2008</v>
      </c>
      <c r="B4126">
        <v>10</v>
      </c>
      <c r="C4126" t="s">
        <v>61</v>
      </c>
      <c r="D4126">
        <v>4</v>
      </c>
      <c r="E4126" t="s">
        <v>35</v>
      </c>
      <c r="F4126" t="e">
        <f>VLOOKUP(A4126&amp;B4126&amp;C4126&amp;D4126&amp;E4126,average_median_rates_2_aptFINAL!A:P,16,FALSE)</f>
        <v>#N/A</v>
      </c>
      <c r="G4126">
        <f>VLOOKUP(A4126&amp;B4126&amp;C4126&amp;3&amp;E4126,average_median_rates_2_aptFINAL!A:P,16,FALSE)</f>
        <v>2509.34042247449</v>
      </c>
      <c r="H4126">
        <f>IF(D4126&lt;=3,VLOOKUP(A4126&amp;D4126,[1]ratio_condo_family!$A:$F,6,FALSE),0)</f>
        <v>0</v>
      </c>
      <c r="I4126">
        <f>VLOOKUP(A4126&amp;3,[1]ratio_condo_family!$A:$F,6,FALSE)</f>
        <v>1.1926860077616435</v>
      </c>
      <c r="J4126">
        <f>VLOOKUP(A4126,[1]ratio_family_bedrooms!$A:$K,9,FALSE)</f>
        <v>1.0588235294117647</v>
      </c>
      <c r="K4126">
        <f>VLOOKUP(A4126,[1]ratio_family_bedrooms!$A:$K,10,FALSE)</f>
        <v>1.2222222222222223</v>
      </c>
      <c r="L4126">
        <f>VLOOKUP(A4126,[1]ratio_family_bedrooms!$A:$K,11,FALSE)</f>
        <v>1.5</v>
      </c>
      <c r="M4126">
        <f t="shared" si="64"/>
        <v>3168.905517101663</v>
      </c>
    </row>
    <row r="4127" spans="1:13" x14ac:dyDescent="0.2">
      <c r="A4127">
        <v>2008</v>
      </c>
      <c r="B4127">
        <v>10</v>
      </c>
      <c r="C4127" t="s">
        <v>61</v>
      </c>
      <c r="D4127">
        <v>4</v>
      </c>
      <c r="E4127" t="s">
        <v>36</v>
      </c>
      <c r="F4127" t="e">
        <f>VLOOKUP(A4127&amp;B4127&amp;C4127&amp;D4127&amp;E4127,average_median_rates_2_aptFINAL!A:P,16,FALSE)</f>
        <v>#N/A</v>
      </c>
      <c r="G4127">
        <f>VLOOKUP(A4127&amp;B4127&amp;C4127&amp;3&amp;E4127,average_median_rates_2_aptFINAL!A:P,16,FALSE)</f>
        <v>1131.060497197873</v>
      </c>
      <c r="H4127">
        <f>IF(D4127&lt;=3,VLOOKUP(A4127&amp;D4127,[1]ratio_condo_family!$A:$F,6,FALSE),0)</f>
        <v>0</v>
      </c>
      <c r="I4127">
        <f>VLOOKUP(A4127&amp;3,[1]ratio_condo_family!$A:$F,6,FALSE)</f>
        <v>1.1926860077616435</v>
      </c>
      <c r="J4127">
        <f>VLOOKUP(A4127,[1]ratio_family_bedrooms!$A:$K,9,FALSE)</f>
        <v>1.0588235294117647</v>
      </c>
      <c r="K4127">
        <f>VLOOKUP(A4127,[1]ratio_family_bedrooms!$A:$K,10,FALSE)</f>
        <v>1.2222222222222223</v>
      </c>
      <c r="L4127">
        <f>VLOOKUP(A4127,[1]ratio_family_bedrooms!$A:$K,11,FALSE)</f>
        <v>1.5</v>
      </c>
      <c r="M4127">
        <f t="shared" si="64"/>
        <v>1428.3529718186442</v>
      </c>
    </row>
    <row r="4128" spans="1:13" x14ac:dyDescent="0.2">
      <c r="A4128">
        <v>2008</v>
      </c>
      <c r="B4128">
        <v>10</v>
      </c>
      <c r="C4128" t="s">
        <v>61</v>
      </c>
      <c r="D4128">
        <v>4</v>
      </c>
      <c r="E4128" t="s">
        <v>37</v>
      </c>
      <c r="F4128" t="e">
        <f>VLOOKUP(A4128&amp;B4128&amp;C4128&amp;D4128&amp;E4128,average_median_rates_2_aptFINAL!A:P,16,FALSE)</f>
        <v>#N/A</v>
      </c>
      <c r="G4128">
        <f>VLOOKUP(A4128&amp;B4128&amp;C4128&amp;3&amp;E4128,average_median_rates_2_aptFINAL!A:P,16,FALSE)</f>
        <v>830.19933077412543</v>
      </c>
      <c r="H4128">
        <f>IF(D4128&lt;=3,VLOOKUP(A4128&amp;D4128,[1]ratio_condo_family!$A:$F,6,FALSE),0)</f>
        <v>0</v>
      </c>
      <c r="I4128">
        <f>VLOOKUP(A4128&amp;3,[1]ratio_condo_family!$A:$F,6,FALSE)</f>
        <v>1.1926860077616435</v>
      </c>
      <c r="J4128">
        <f>VLOOKUP(A4128,[1]ratio_family_bedrooms!$A:$K,9,FALSE)</f>
        <v>1.0588235294117647</v>
      </c>
      <c r="K4128">
        <f>VLOOKUP(A4128,[1]ratio_family_bedrooms!$A:$K,10,FALSE)</f>
        <v>1.2222222222222223</v>
      </c>
      <c r="L4128">
        <f>VLOOKUP(A4128,[1]ratio_family_bedrooms!$A:$K,11,FALSE)</f>
        <v>1.5</v>
      </c>
      <c r="M4128">
        <f t="shared" si="64"/>
        <v>1048.4122504948728</v>
      </c>
    </row>
    <row r="4129" spans="1:13" x14ac:dyDescent="0.2">
      <c r="A4129">
        <v>2008</v>
      </c>
      <c r="B4129">
        <v>10</v>
      </c>
      <c r="C4129" t="s">
        <v>61</v>
      </c>
      <c r="D4129">
        <v>4</v>
      </c>
      <c r="E4129" t="s">
        <v>38</v>
      </c>
      <c r="F4129" t="e">
        <f>VLOOKUP(A4129&amp;B4129&amp;C4129&amp;D4129&amp;E4129,average_median_rates_2_aptFINAL!A:P,16,FALSE)</f>
        <v>#N/A</v>
      </c>
      <c r="G4129">
        <f>VLOOKUP(A4129&amp;B4129&amp;C4129&amp;3&amp;E4129,average_median_rates_2_aptFINAL!A:P,16,FALSE)</f>
        <v>883.36686305503679</v>
      </c>
      <c r="H4129">
        <f>IF(D4129&lt;=3,VLOOKUP(A4129&amp;D4129,[1]ratio_condo_family!$A:$F,6,FALSE),0)</f>
        <v>0</v>
      </c>
      <c r="I4129">
        <f>VLOOKUP(A4129&amp;3,[1]ratio_condo_family!$A:$F,6,FALSE)</f>
        <v>1.1926860077616435</v>
      </c>
      <c r="J4129">
        <f>VLOOKUP(A4129,[1]ratio_family_bedrooms!$A:$K,9,FALSE)</f>
        <v>1.0588235294117647</v>
      </c>
      <c r="K4129">
        <f>VLOOKUP(A4129,[1]ratio_family_bedrooms!$A:$K,10,FALSE)</f>
        <v>1.2222222222222223</v>
      </c>
      <c r="L4129">
        <f>VLOOKUP(A4129,[1]ratio_family_bedrooms!$A:$K,11,FALSE)</f>
        <v>1.5</v>
      </c>
      <c r="M4129">
        <f t="shared" si="64"/>
        <v>1115.5545500675701</v>
      </c>
    </row>
    <row r="4130" spans="1:13" x14ac:dyDescent="0.2">
      <c r="A4130">
        <v>2008</v>
      </c>
      <c r="B4130">
        <v>10</v>
      </c>
      <c r="C4130" t="s">
        <v>61</v>
      </c>
      <c r="D4130">
        <v>4</v>
      </c>
      <c r="E4130" t="s">
        <v>39</v>
      </c>
      <c r="F4130" t="e">
        <f>VLOOKUP(A4130&amp;B4130&amp;C4130&amp;D4130&amp;E4130,average_median_rates_2_aptFINAL!A:P,16,FALSE)</f>
        <v>#N/A</v>
      </c>
      <c r="G4130">
        <f>VLOOKUP(A4130&amp;B4130&amp;C4130&amp;3&amp;E4130,average_median_rates_2_aptFINAL!A:P,16,FALSE)</f>
        <v>1201.322029027164</v>
      </c>
      <c r="H4130">
        <f>IF(D4130&lt;=3,VLOOKUP(A4130&amp;D4130,[1]ratio_condo_family!$A:$F,6,FALSE),0)</f>
        <v>0</v>
      </c>
      <c r="I4130">
        <f>VLOOKUP(A4130&amp;3,[1]ratio_condo_family!$A:$F,6,FALSE)</f>
        <v>1.1926860077616435</v>
      </c>
      <c r="J4130">
        <f>VLOOKUP(A4130,[1]ratio_family_bedrooms!$A:$K,9,FALSE)</f>
        <v>1.0588235294117647</v>
      </c>
      <c r="K4130">
        <f>VLOOKUP(A4130,[1]ratio_family_bedrooms!$A:$K,10,FALSE)</f>
        <v>1.2222222222222223</v>
      </c>
      <c r="L4130">
        <f>VLOOKUP(A4130,[1]ratio_family_bedrooms!$A:$K,11,FALSE)</f>
        <v>1.5</v>
      </c>
      <c r="M4130">
        <f t="shared" si="64"/>
        <v>1517.0823262974975</v>
      </c>
    </row>
    <row r="4131" spans="1:13" x14ac:dyDescent="0.2">
      <c r="A4131">
        <v>2008</v>
      </c>
      <c r="B4131">
        <v>10</v>
      </c>
      <c r="C4131" t="s">
        <v>61</v>
      </c>
      <c r="D4131">
        <v>4</v>
      </c>
      <c r="E4131" t="s">
        <v>40</v>
      </c>
      <c r="F4131" t="e">
        <f>VLOOKUP(A4131&amp;B4131&amp;C4131&amp;D4131&amp;E4131,average_median_rates_2_aptFINAL!A:P,16,FALSE)</f>
        <v>#N/A</v>
      </c>
      <c r="G4131">
        <f>VLOOKUP(A4131&amp;B4131&amp;C4131&amp;3&amp;E4131,average_median_rates_2_aptFINAL!A:P,16,FALSE)</f>
        <v>940.59650971563644</v>
      </c>
      <c r="H4131">
        <f>IF(D4131&lt;=3,VLOOKUP(A4131&amp;D4131,[1]ratio_condo_family!$A:$F,6,FALSE),0)</f>
        <v>0</v>
      </c>
      <c r="I4131">
        <f>VLOOKUP(A4131&amp;3,[1]ratio_condo_family!$A:$F,6,FALSE)</f>
        <v>1.1926860077616435</v>
      </c>
      <c r="J4131">
        <f>VLOOKUP(A4131,[1]ratio_family_bedrooms!$A:$K,9,FALSE)</f>
        <v>1.0588235294117647</v>
      </c>
      <c r="K4131">
        <f>VLOOKUP(A4131,[1]ratio_family_bedrooms!$A:$K,10,FALSE)</f>
        <v>1.2222222222222223</v>
      </c>
      <c r="L4131">
        <f>VLOOKUP(A4131,[1]ratio_family_bedrooms!$A:$K,11,FALSE)</f>
        <v>1.5</v>
      </c>
      <c r="M4131">
        <f t="shared" si="64"/>
        <v>1187.8266664453533</v>
      </c>
    </row>
    <row r="4132" spans="1:13" x14ac:dyDescent="0.2">
      <c r="A4132">
        <v>2008</v>
      </c>
      <c r="B4132">
        <v>10</v>
      </c>
      <c r="C4132" t="s">
        <v>61</v>
      </c>
      <c r="D4132">
        <v>4</v>
      </c>
      <c r="E4132" t="s">
        <v>41</v>
      </c>
      <c r="F4132" t="e">
        <f>VLOOKUP(A4132&amp;B4132&amp;C4132&amp;D4132&amp;E4132,average_median_rates_2_aptFINAL!A:P,16,FALSE)</f>
        <v>#N/A</v>
      </c>
      <c r="G4132">
        <f>VLOOKUP(A4132&amp;B4132&amp;C4132&amp;3&amp;E4132,average_median_rates_2_aptFINAL!A:P,16,FALSE)</f>
        <v>972.51760310389409</v>
      </c>
      <c r="H4132">
        <f>IF(D4132&lt;=3,VLOOKUP(A4132&amp;D4132,[1]ratio_condo_family!$A:$F,6,FALSE),0)</f>
        <v>0</v>
      </c>
      <c r="I4132">
        <f>VLOOKUP(A4132&amp;3,[1]ratio_condo_family!$A:$F,6,FALSE)</f>
        <v>1.1926860077616435</v>
      </c>
      <c r="J4132">
        <f>VLOOKUP(A4132,[1]ratio_family_bedrooms!$A:$K,9,FALSE)</f>
        <v>1.0588235294117647</v>
      </c>
      <c r="K4132">
        <f>VLOOKUP(A4132,[1]ratio_family_bedrooms!$A:$K,10,FALSE)</f>
        <v>1.2222222222222223</v>
      </c>
      <c r="L4132">
        <f>VLOOKUP(A4132,[1]ratio_family_bedrooms!$A:$K,11,FALSE)</f>
        <v>1.5</v>
      </c>
      <c r="M4132">
        <f t="shared" si="64"/>
        <v>1228.1380279664886</v>
      </c>
    </row>
    <row r="4133" spans="1:13" x14ac:dyDescent="0.2">
      <c r="A4133">
        <v>2008</v>
      </c>
      <c r="B4133">
        <v>10</v>
      </c>
      <c r="C4133" t="s">
        <v>61</v>
      </c>
      <c r="D4133">
        <v>4</v>
      </c>
      <c r="E4133" t="s">
        <v>42</v>
      </c>
      <c r="F4133" t="e">
        <f>VLOOKUP(A4133&amp;B4133&amp;C4133&amp;D4133&amp;E4133,average_median_rates_2_aptFINAL!A:P,16,FALSE)</f>
        <v>#N/A</v>
      </c>
      <c r="G4133">
        <f>VLOOKUP(A4133&amp;B4133&amp;C4133&amp;3&amp;E4133,average_median_rates_2_aptFINAL!A:P,16,FALSE)</f>
        <v>966.11582123868357</v>
      </c>
      <c r="H4133">
        <f>IF(D4133&lt;=3,VLOOKUP(A4133&amp;D4133,[1]ratio_condo_family!$A:$F,6,FALSE),0)</f>
        <v>0</v>
      </c>
      <c r="I4133">
        <f>VLOOKUP(A4133&amp;3,[1]ratio_condo_family!$A:$F,6,FALSE)</f>
        <v>1.1926860077616435</v>
      </c>
      <c r="J4133">
        <f>VLOOKUP(A4133,[1]ratio_family_bedrooms!$A:$K,9,FALSE)</f>
        <v>1.0588235294117647</v>
      </c>
      <c r="K4133">
        <f>VLOOKUP(A4133,[1]ratio_family_bedrooms!$A:$K,10,FALSE)</f>
        <v>1.2222222222222223</v>
      </c>
      <c r="L4133">
        <f>VLOOKUP(A4133,[1]ratio_family_bedrooms!$A:$K,11,FALSE)</f>
        <v>1.5</v>
      </c>
      <c r="M4133">
        <f t="shared" si="64"/>
        <v>1220.0535760960875</v>
      </c>
    </row>
    <row r="4134" spans="1:13" x14ac:dyDescent="0.2">
      <c r="A4134">
        <v>2008</v>
      </c>
      <c r="B4134">
        <v>10</v>
      </c>
      <c r="C4134" t="s">
        <v>61</v>
      </c>
      <c r="D4134">
        <v>4</v>
      </c>
      <c r="E4134" t="s">
        <v>43</v>
      </c>
      <c r="F4134" t="e">
        <f>VLOOKUP(A4134&amp;B4134&amp;C4134&amp;D4134&amp;E4134,average_median_rates_2_aptFINAL!A:P,16,FALSE)</f>
        <v>#N/A</v>
      </c>
      <c r="G4134">
        <f>VLOOKUP(A4134&amp;B4134&amp;C4134&amp;3&amp;E4134,average_median_rates_2_aptFINAL!A:P,16,FALSE)</f>
        <v>1100</v>
      </c>
      <c r="H4134">
        <f>IF(D4134&lt;=3,VLOOKUP(A4134&amp;D4134,[1]ratio_condo_family!$A:$F,6,FALSE),0)</f>
        <v>0</v>
      </c>
      <c r="I4134">
        <f>VLOOKUP(A4134&amp;3,[1]ratio_condo_family!$A:$F,6,FALSE)</f>
        <v>1.1926860077616435</v>
      </c>
      <c r="J4134">
        <f>VLOOKUP(A4134,[1]ratio_family_bedrooms!$A:$K,9,FALSE)</f>
        <v>1.0588235294117647</v>
      </c>
      <c r="K4134">
        <f>VLOOKUP(A4134,[1]ratio_family_bedrooms!$A:$K,10,FALSE)</f>
        <v>1.2222222222222223</v>
      </c>
      <c r="L4134">
        <f>VLOOKUP(A4134,[1]ratio_family_bedrooms!$A:$K,11,FALSE)</f>
        <v>1.5</v>
      </c>
      <c r="M4134">
        <f t="shared" si="64"/>
        <v>1389.1284090400318</v>
      </c>
    </row>
    <row r="4135" spans="1:13" x14ac:dyDescent="0.2">
      <c r="A4135">
        <v>2008</v>
      </c>
      <c r="B4135">
        <v>10</v>
      </c>
      <c r="C4135" t="s">
        <v>61</v>
      </c>
      <c r="D4135">
        <v>4</v>
      </c>
      <c r="E4135" t="s">
        <v>60</v>
      </c>
      <c r="F4135" t="e">
        <f>VLOOKUP(A4135&amp;B4135&amp;C4135&amp;D4135&amp;E4135,average_median_rates_2_aptFINAL!A:P,16,FALSE)</f>
        <v>#N/A</v>
      </c>
      <c r="G4135">
        <f>VLOOKUP(A4135&amp;B4135&amp;C4135&amp;3&amp;E4135,average_median_rates_2_aptFINAL!A:P,16,FALSE)</f>
        <v>1165.7565742204361</v>
      </c>
      <c r="H4135">
        <f>IF(D4135&lt;=3,VLOOKUP(A4135&amp;D4135,[1]ratio_condo_family!$A:$F,6,FALSE),0)</f>
        <v>0</v>
      </c>
      <c r="I4135">
        <f>VLOOKUP(A4135&amp;3,[1]ratio_condo_family!$A:$F,6,FALSE)</f>
        <v>1.1926860077616435</v>
      </c>
      <c r="J4135">
        <f>VLOOKUP(A4135,[1]ratio_family_bedrooms!$A:$K,9,FALSE)</f>
        <v>1.0588235294117647</v>
      </c>
      <c r="K4135">
        <f>VLOOKUP(A4135,[1]ratio_family_bedrooms!$A:$K,10,FALSE)</f>
        <v>1.2222222222222223</v>
      </c>
      <c r="L4135">
        <f>VLOOKUP(A4135,[1]ratio_family_bedrooms!$A:$K,11,FALSE)</f>
        <v>1.5</v>
      </c>
      <c r="M4135">
        <f t="shared" si="64"/>
        <v>1472.1687047952655</v>
      </c>
    </row>
    <row r="4136" spans="1:13" x14ac:dyDescent="0.2">
      <c r="A4136">
        <v>2008</v>
      </c>
      <c r="B4136">
        <v>10</v>
      </c>
      <c r="C4136" t="s">
        <v>61</v>
      </c>
      <c r="D4136">
        <v>5</v>
      </c>
      <c r="E4136" t="s">
        <v>12</v>
      </c>
      <c r="F4136" t="e">
        <f>VLOOKUP(A4136&amp;B4136&amp;C4136&amp;D4136&amp;E4136,average_median_rates_2_aptFINAL!A:P,16,FALSE)</f>
        <v>#N/A</v>
      </c>
      <c r="G4136">
        <f>VLOOKUP(A4136&amp;B4136&amp;C4136&amp;3&amp;E4136,average_median_rates_2_aptFINAL!A:P,16,FALSE)</f>
        <v>2195.2228129839809</v>
      </c>
      <c r="H4136">
        <f>IF(D4136&lt;=3,VLOOKUP(A4136&amp;D4136,[1]ratio_condo_family!$A:$F,6,FALSE),0)</f>
        <v>0</v>
      </c>
      <c r="I4136">
        <f>VLOOKUP(A4136&amp;3,[1]ratio_condo_family!$A:$F,6,FALSE)</f>
        <v>1.1926860077616435</v>
      </c>
      <c r="J4136">
        <f>VLOOKUP(A4136,[1]ratio_family_bedrooms!$A:$K,9,FALSE)</f>
        <v>1.0588235294117647</v>
      </c>
      <c r="K4136">
        <f>VLOOKUP(A4136,[1]ratio_family_bedrooms!$A:$K,10,FALSE)</f>
        <v>1.2222222222222223</v>
      </c>
      <c r="L4136">
        <f>VLOOKUP(A4136,[1]ratio_family_bedrooms!$A:$K,11,FALSE)</f>
        <v>1.5</v>
      </c>
      <c r="M4136">
        <f t="shared" si="64"/>
        <v>3388.2737485431344</v>
      </c>
    </row>
    <row r="4137" spans="1:13" x14ac:dyDescent="0.2">
      <c r="A4137">
        <v>2008</v>
      </c>
      <c r="B4137">
        <v>10</v>
      </c>
      <c r="C4137" t="s">
        <v>61</v>
      </c>
      <c r="D4137">
        <v>5</v>
      </c>
      <c r="E4137" t="s">
        <v>16</v>
      </c>
      <c r="F4137" t="e">
        <f>VLOOKUP(A4137&amp;B4137&amp;C4137&amp;D4137&amp;E4137,average_median_rates_2_aptFINAL!A:P,16,FALSE)</f>
        <v>#N/A</v>
      </c>
      <c r="G4137">
        <f>VLOOKUP(A4137&amp;B4137&amp;C4137&amp;3&amp;E4137,average_median_rates_2_aptFINAL!A:P,16,FALSE)</f>
        <v>1901.9050356167729</v>
      </c>
      <c r="H4137">
        <f>IF(D4137&lt;=3,VLOOKUP(A4137&amp;D4137,[1]ratio_condo_family!$A:$F,6,FALSE),0)</f>
        <v>0</v>
      </c>
      <c r="I4137">
        <f>VLOOKUP(A4137&amp;3,[1]ratio_condo_family!$A:$F,6,FALSE)</f>
        <v>1.1926860077616435</v>
      </c>
      <c r="J4137">
        <f>VLOOKUP(A4137,[1]ratio_family_bedrooms!$A:$K,9,FALSE)</f>
        <v>1.0588235294117647</v>
      </c>
      <c r="K4137">
        <f>VLOOKUP(A4137,[1]ratio_family_bedrooms!$A:$K,10,FALSE)</f>
        <v>1.2222222222222223</v>
      </c>
      <c r="L4137">
        <f>VLOOKUP(A4137,[1]ratio_family_bedrooms!$A:$K,11,FALSE)</f>
        <v>1.5</v>
      </c>
      <c r="M4137">
        <f t="shared" si="64"/>
        <v>2935.5447958572818</v>
      </c>
    </row>
    <row r="4138" spans="1:13" x14ac:dyDescent="0.2">
      <c r="A4138">
        <v>2008</v>
      </c>
      <c r="B4138">
        <v>10</v>
      </c>
      <c r="C4138" t="s">
        <v>61</v>
      </c>
      <c r="D4138">
        <v>5</v>
      </c>
      <c r="E4138" t="s">
        <v>17</v>
      </c>
      <c r="F4138" t="e">
        <f>VLOOKUP(A4138&amp;B4138&amp;C4138&amp;D4138&amp;E4138,average_median_rates_2_aptFINAL!A:P,16,FALSE)</f>
        <v>#N/A</v>
      </c>
      <c r="G4138">
        <f>VLOOKUP(A4138&amp;B4138&amp;C4138&amp;3&amp;E4138,average_median_rates_2_aptFINAL!A:P,16,FALSE)</f>
        <v>2029.7007472337971</v>
      </c>
      <c r="H4138">
        <f>IF(D4138&lt;=3,VLOOKUP(A4138&amp;D4138,[1]ratio_condo_family!$A:$F,6,FALSE),0)</f>
        <v>0</v>
      </c>
      <c r="I4138">
        <f>VLOOKUP(A4138&amp;3,[1]ratio_condo_family!$A:$F,6,FALSE)</f>
        <v>1.1926860077616435</v>
      </c>
      <c r="J4138">
        <f>VLOOKUP(A4138,[1]ratio_family_bedrooms!$A:$K,9,FALSE)</f>
        <v>1.0588235294117647</v>
      </c>
      <c r="K4138">
        <f>VLOOKUP(A4138,[1]ratio_family_bedrooms!$A:$K,10,FALSE)</f>
        <v>1.2222222222222223</v>
      </c>
      <c r="L4138">
        <f>VLOOKUP(A4138,[1]ratio_family_bedrooms!$A:$K,11,FALSE)</f>
        <v>1.5</v>
      </c>
      <c r="M4138">
        <f t="shared" si="64"/>
        <v>3132.7944109247205</v>
      </c>
    </row>
    <row r="4139" spans="1:13" x14ac:dyDescent="0.2">
      <c r="A4139">
        <v>2008</v>
      </c>
      <c r="B4139">
        <v>10</v>
      </c>
      <c r="C4139" t="s">
        <v>61</v>
      </c>
      <c r="D4139">
        <v>5</v>
      </c>
      <c r="E4139" t="s">
        <v>19</v>
      </c>
      <c r="F4139" t="e">
        <f>VLOOKUP(A4139&amp;B4139&amp;C4139&amp;D4139&amp;E4139,average_median_rates_2_aptFINAL!A:P,16,FALSE)</f>
        <v>#N/A</v>
      </c>
      <c r="G4139">
        <f>VLOOKUP(A4139&amp;B4139&amp;C4139&amp;3&amp;E4139,average_median_rates_2_aptFINAL!A:P,16,FALSE)</f>
        <v>1643.124012070695</v>
      </c>
      <c r="H4139">
        <f>IF(D4139&lt;=3,VLOOKUP(A4139&amp;D4139,[1]ratio_condo_family!$A:$F,6,FALSE),0)</f>
        <v>0</v>
      </c>
      <c r="I4139">
        <f>VLOOKUP(A4139&amp;3,[1]ratio_condo_family!$A:$F,6,FALSE)</f>
        <v>1.1926860077616435</v>
      </c>
      <c r="J4139">
        <f>VLOOKUP(A4139,[1]ratio_family_bedrooms!$A:$K,9,FALSE)</f>
        <v>1.0588235294117647</v>
      </c>
      <c r="K4139">
        <f>VLOOKUP(A4139,[1]ratio_family_bedrooms!$A:$K,10,FALSE)</f>
        <v>1.2222222222222223</v>
      </c>
      <c r="L4139">
        <f>VLOOKUP(A4139,[1]ratio_family_bedrooms!$A:$K,11,FALSE)</f>
        <v>1.5</v>
      </c>
      <c r="M4139">
        <f t="shared" si="64"/>
        <v>2536.1224941591545</v>
      </c>
    </row>
    <row r="4140" spans="1:13" x14ac:dyDescent="0.2">
      <c r="A4140">
        <v>2008</v>
      </c>
      <c r="B4140">
        <v>10</v>
      </c>
      <c r="C4140" t="s">
        <v>61</v>
      </c>
      <c r="D4140">
        <v>5</v>
      </c>
      <c r="E4140" t="s">
        <v>20</v>
      </c>
      <c r="F4140" t="e">
        <f>VLOOKUP(A4140&amp;B4140&amp;C4140&amp;D4140&amp;E4140,average_median_rates_2_aptFINAL!A:P,16,FALSE)</f>
        <v>#N/A</v>
      </c>
      <c r="G4140">
        <f>VLOOKUP(A4140&amp;B4140&amp;C4140&amp;3&amp;E4140,average_median_rates_2_aptFINAL!A:P,16,FALSE)</f>
        <v>2079.5911768932301</v>
      </c>
      <c r="H4140">
        <f>IF(D4140&lt;=3,VLOOKUP(A4140&amp;D4140,[1]ratio_condo_family!$A:$F,6,FALSE),0)</f>
        <v>0</v>
      </c>
      <c r="I4140">
        <f>VLOOKUP(A4140&amp;3,[1]ratio_condo_family!$A:$F,6,FALSE)</f>
        <v>1.1926860077616435</v>
      </c>
      <c r="J4140">
        <f>VLOOKUP(A4140,[1]ratio_family_bedrooms!$A:$K,9,FALSE)</f>
        <v>1.0588235294117647</v>
      </c>
      <c r="K4140">
        <f>VLOOKUP(A4140,[1]ratio_family_bedrooms!$A:$K,10,FALSE)</f>
        <v>1.2222222222222223</v>
      </c>
      <c r="L4140">
        <f>VLOOKUP(A4140,[1]ratio_family_bedrooms!$A:$K,11,FALSE)</f>
        <v>1.5</v>
      </c>
      <c r="M4140">
        <f t="shared" si="64"/>
        <v>3209.7990922348667</v>
      </c>
    </row>
    <row r="4141" spans="1:13" x14ac:dyDescent="0.2">
      <c r="A4141">
        <v>2008</v>
      </c>
      <c r="B4141">
        <v>10</v>
      </c>
      <c r="C4141" t="s">
        <v>61</v>
      </c>
      <c r="D4141">
        <v>5</v>
      </c>
      <c r="E4141" t="s">
        <v>21</v>
      </c>
      <c r="F4141" t="e">
        <f>VLOOKUP(A4141&amp;B4141&amp;C4141&amp;D4141&amp;E4141,average_median_rates_2_aptFINAL!A:P,16,FALSE)</f>
        <v>#N/A</v>
      </c>
      <c r="G4141">
        <f>VLOOKUP(A4141&amp;B4141&amp;C4141&amp;3&amp;E4141,average_median_rates_2_aptFINAL!A:P,16,FALSE)</f>
        <v>2008.3417157637568</v>
      </c>
      <c r="H4141">
        <f>IF(D4141&lt;=3,VLOOKUP(A4141&amp;D4141,[1]ratio_condo_family!$A:$F,6,FALSE),0)</f>
        <v>0</v>
      </c>
      <c r="I4141">
        <f>VLOOKUP(A4141&amp;3,[1]ratio_condo_family!$A:$F,6,FALSE)</f>
        <v>1.1926860077616435</v>
      </c>
      <c r="J4141">
        <f>VLOOKUP(A4141,[1]ratio_family_bedrooms!$A:$K,9,FALSE)</f>
        <v>1.0588235294117647</v>
      </c>
      <c r="K4141">
        <f>VLOOKUP(A4141,[1]ratio_family_bedrooms!$A:$K,10,FALSE)</f>
        <v>1.2222222222222223</v>
      </c>
      <c r="L4141">
        <f>VLOOKUP(A4141,[1]ratio_family_bedrooms!$A:$K,11,FALSE)</f>
        <v>1.5</v>
      </c>
      <c r="M4141">
        <f t="shared" si="64"/>
        <v>3099.8272582529285</v>
      </c>
    </row>
    <row r="4142" spans="1:13" x14ac:dyDescent="0.2">
      <c r="A4142">
        <v>2008</v>
      </c>
      <c r="B4142">
        <v>10</v>
      </c>
      <c r="C4142" t="s">
        <v>61</v>
      </c>
      <c r="D4142">
        <v>5</v>
      </c>
      <c r="E4142" t="s">
        <v>23</v>
      </c>
      <c r="F4142" t="e">
        <f>VLOOKUP(A4142&amp;B4142&amp;C4142&amp;D4142&amp;E4142,average_median_rates_2_aptFINAL!A:P,16,FALSE)</f>
        <v>#N/A</v>
      </c>
      <c r="G4142">
        <f>VLOOKUP(A4142&amp;B4142&amp;C4142&amp;3&amp;E4142,average_median_rates_2_aptFINAL!A:P,16,FALSE)</f>
        <v>1027.2884035062507</v>
      </c>
      <c r="H4142">
        <f>IF(D4142&lt;=3,VLOOKUP(A4142&amp;D4142,[1]ratio_condo_family!$A:$F,6,FALSE),0)</f>
        <v>0</v>
      </c>
      <c r="I4142">
        <f>VLOOKUP(A4142&amp;3,[1]ratio_condo_family!$A:$F,6,FALSE)</f>
        <v>1.1926860077616435</v>
      </c>
      <c r="J4142">
        <f>VLOOKUP(A4142,[1]ratio_family_bedrooms!$A:$K,9,FALSE)</f>
        <v>1.0588235294117647</v>
      </c>
      <c r="K4142">
        <f>VLOOKUP(A4142,[1]ratio_family_bedrooms!$A:$K,10,FALSE)</f>
        <v>1.2222222222222223</v>
      </c>
      <c r="L4142">
        <f>VLOOKUP(A4142,[1]ratio_family_bedrooms!$A:$K,11,FALSE)</f>
        <v>1.5</v>
      </c>
      <c r="M4142">
        <f t="shared" si="64"/>
        <v>1585.5950062087916</v>
      </c>
    </row>
    <row r="4143" spans="1:13" x14ac:dyDescent="0.2">
      <c r="A4143">
        <v>2008</v>
      </c>
      <c r="B4143">
        <v>10</v>
      </c>
      <c r="C4143" t="s">
        <v>61</v>
      </c>
      <c r="D4143">
        <v>5</v>
      </c>
      <c r="E4143" t="s">
        <v>24</v>
      </c>
      <c r="F4143" t="e">
        <f>VLOOKUP(A4143&amp;B4143&amp;C4143&amp;D4143&amp;E4143,average_median_rates_2_aptFINAL!A:P,16,FALSE)</f>
        <v>#N/A</v>
      </c>
      <c r="G4143">
        <f>VLOOKUP(A4143&amp;B4143&amp;C4143&amp;3&amp;E4143,average_median_rates_2_aptFINAL!A:P,16,FALSE)</f>
        <v>1094.032907026872</v>
      </c>
      <c r="H4143">
        <f>IF(D4143&lt;=3,VLOOKUP(A4143&amp;D4143,[1]ratio_condo_family!$A:$F,6,FALSE),0)</f>
        <v>0</v>
      </c>
      <c r="I4143">
        <f>VLOOKUP(A4143&amp;3,[1]ratio_condo_family!$A:$F,6,FALSE)</f>
        <v>1.1926860077616435</v>
      </c>
      <c r="J4143">
        <f>VLOOKUP(A4143,[1]ratio_family_bedrooms!$A:$K,9,FALSE)</f>
        <v>1.0588235294117647</v>
      </c>
      <c r="K4143">
        <f>VLOOKUP(A4143,[1]ratio_family_bedrooms!$A:$K,10,FALSE)</f>
        <v>1.2222222222222223</v>
      </c>
      <c r="L4143">
        <f>VLOOKUP(A4143,[1]ratio_family_bedrooms!$A:$K,11,FALSE)</f>
        <v>1.5</v>
      </c>
      <c r="M4143">
        <f t="shared" si="64"/>
        <v>1688.6135461951997</v>
      </c>
    </row>
    <row r="4144" spans="1:13" x14ac:dyDescent="0.2">
      <c r="A4144">
        <v>2008</v>
      </c>
      <c r="B4144">
        <v>10</v>
      </c>
      <c r="C4144" t="s">
        <v>61</v>
      </c>
      <c r="D4144">
        <v>5</v>
      </c>
      <c r="E4144" t="s">
        <v>25</v>
      </c>
      <c r="F4144" t="e">
        <f>VLOOKUP(A4144&amp;B4144&amp;C4144&amp;D4144&amp;E4144,average_median_rates_2_aptFINAL!A:P,16,FALSE)</f>
        <v>#N/A</v>
      </c>
      <c r="G4144">
        <f>VLOOKUP(A4144&amp;B4144&amp;C4144&amp;3&amp;E4144,average_median_rates_2_aptFINAL!A:P,16,FALSE)</f>
        <v>1034.3839312800367</v>
      </c>
      <c r="H4144">
        <f>IF(D4144&lt;=3,VLOOKUP(A4144&amp;D4144,[1]ratio_condo_family!$A:$F,6,FALSE),0)</f>
        <v>0</v>
      </c>
      <c r="I4144">
        <f>VLOOKUP(A4144&amp;3,[1]ratio_condo_family!$A:$F,6,FALSE)</f>
        <v>1.1926860077616435</v>
      </c>
      <c r="J4144">
        <f>VLOOKUP(A4144,[1]ratio_family_bedrooms!$A:$K,9,FALSE)</f>
        <v>1.0588235294117647</v>
      </c>
      <c r="K4144">
        <f>VLOOKUP(A4144,[1]ratio_family_bedrooms!$A:$K,10,FALSE)</f>
        <v>1.2222222222222223</v>
      </c>
      <c r="L4144">
        <f>VLOOKUP(A4144,[1]ratio_family_bedrooms!$A:$K,11,FALSE)</f>
        <v>1.5</v>
      </c>
      <c r="M4144">
        <f t="shared" si="64"/>
        <v>1596.5467831062347</v>
      </c>
    </row>
    <row r="4145" spans="1:13" x14ac:dyDescent="0.2">
      <c r="A4145">
        <v>2008</v>
      </c>
      <c r="B4145">
        <v>10</v>
      </c>
      <c r="C4145" t="s">
        <v>61</v>
      </c>
      <c r="D4145">
        <v>5</v>
      </c>
      <c r="E4145" t="s">
        <v>26</v>
      </c>
      <c r="F4145" t="e">
        <f>VLOOKUP(A4145&amp;B4145&amp;C4145&amp;D4145&amp;E4145,average_median_rates_2_aptFINAL!A:P,16,FALSE)</f>
        <v>#N/A</v>
      </c>
      <c r="G4145">
        <f>VLOOKUP(A4145&amp;B4145&amp;C4145&amp;3&amp;E4145,average_median_rates_2_aptFINAL!A:P,16,FALSE)</f>
        <v>1068.781434114097</v>
      </c>
      <c r="H4145">
        <f>IF(D4145&lt;=3,VLOOKUP(A4145&amp;D4145,[1]ratio_condo_family!$A:$F,6,FALSE),0)</f>
        <v>0</v>
      </c>
      <c r="I4145">
        <f>VLOOKUP(A4145&amp;3,[1]ratio_condo_family!$A:$F,6,FALSE)</f>
        <v>1.1926860077616435</v>
      </c>
      <c r="J4145">
        <f>VLOOKUP(A4145,[1]ratio_family_bedrooms!$A:$K,9,FALSE)</f>
        <v>1.0588235294117647</v>
      </c>
      <c r="K4145">
        <f>VLOOKUP(A4145,[1]ratio_family_bedrooms!$A:$K,10,FALSE)</f>
        <v>1.2222222222222223</v>
      </c>
      <c r="L4145">
        <f>VLOOKUP(A4145,[1]ratio_family_bedrooms!$A:$K,11,FALSE)</f>
        <v>1.5</v>
      </c>
      <c r="M4145">
        <f t="shared" si="64"/>
        <v>1649.6385035360436</v>
      </c>
    </row>
    <row r="4146" spans="1:13" x14ac:dyDescent="0.2">
      <c r="A4146">
        <v>2008</v>
      </c>
      <c r="B4146">
        <v>10</v>
      </c>
      <c r="C4146" t="s">
        <v>61</v>
      </c>
      <c r="D4146">
        <v>5</v>
      </c>
      <c r="E4146" t="s">
        <v>27</v>
      </c>
      <c r="F4146" t="e">
        <f>VLOOKUP(A4146&amp;B4146&amp;C4146&amp;D4146&amp;E4146,average_median_rates_2_aptFINAL!A:P,16,FALSE)</f>
        <v>#N/A</v>
      </c>
      <c r="G4146">
        <f>VLOOKUP(A4146&amp;B4146&amp;C4146&amp;3&amp;E4146,average_median_rates_2_aptFINAL!A:P,16,FALSE)</f>
        <v>2036.794079609135</v>
      </c>
      <c r="H4146">
        <f>IF(D4146&lt;=3,VLOOKUP(A4146&amp;D4146,[1]ratio_condo_family!$A:$F,6,FALSE),0)</f>
        <v>0</v>
      </c>
      <c r="I4146">
        <f>VLOOKUP(A4146&amp;3,[1]ratio_condo_family!$A:$F,6,FALSE)</f>
        <v>1.1926860077616435</v>
      </c>
      <c r="J4146">
        <f>VLOOKUP(A4146,[1]ratio_family_bedrooms!$A:$K,9,FALSE)</f>
        <v>1.0588235294117647</v>
      </c>
      <c r="K4146">
        <f>VLOOKUP(A4146,[1]ratio_family_bedrooms!$A:$K,10,FALSE)</f>
        <v>1.2222222222222223</v>
      </c>
      <c r="L4146">
        <f>VLOOKUP(A4146,[1]ratio_family_bedrooms!$A:$K,11,FALSE)</f>
        <v>1.5</v>
      </c>
      <c r="M4146">
        <f t="shared" si="64"/>
        <v>3143.7427992773264</v>
      </c>
    </row>
    <row r="4147" spans="1:13" x14ac:dyDescent="0.2">
      <c r="A4147">
        <v>2008</v>
      </c>
      <c r="B4147">
        <v>10</v>
      </c>
      <c r="C4147" t="s">
        <v>61</v>
      </c>
      <c r="D4147">
        <v>5</v>
      </c>
      <c r="E4147" t="s">
        <v>28</v>
      </c>
      <c r="F4147" t="e">
        <f>VLOOKUP(A4147&amp;B4147&amp;C4147&amp;D4147&amp;E4147,average_median_rates_2_aptFINAL!A:P,16,FALSE)</f>
        <v>#N/A</v>
      </c>
      <c r="G4147">
        <f>VLOOKUP(A4147&amp;B4147&amp;C4147&amp;3&amp;E4147,average_median_rates_2_aptFINAL!A:P,16,FALSE)</f>
        <v>1224.2419887914918</v>
      </c>
      <c r="H4147">
        <f>IF(D4147&lt;=3,VLOOKUP(A4147&amp;D4147,[1]ratio_condo_family!$A:$F,6,FALSE),0)</f>
        <v>0</v>
      </c>
      <c r="I4147">
        <f>VLOOKUP(A4147&amp;3,[1]ratio_condo_family!$A:$F,6,FALSE)</f>
        <v>1.1926860077616435</v>
      </c>
      <c r="J4147">
        <f>VLOOKUP(A4147,[1]ratio_family_bedrooms!$A:$K,9,FALSE)</f>
        <v>1.0588235294117647</v>
      </c>
      <c r="K4147">
        <f>VLOOKUP(A4147,[1]ratio_family_bedrooms!$A:$K,10,FALSE)</f>
        <v>1.2222222222222223</v>
      </c>
      <c r="L4147">
        <f>VLOOKUP(A4147,[1]ratio_family_bedrooms!$A:$K,11,FALSE)</f>
        <v>1.5</v>
      </c>
      <c r="M4147">
        <f t="shared" si="64"/>
        <v>1889.5881401888107</v>
      </c>
    </row>
    <row r="4148" spans="1:13" x14ac:dyDescent="0.2">
      <c r="A4148">
        <v>2008</v>
      </c>
      <c r="B4148">
        <v>10</v>
      </c>
      <c r="C4148" t="s">
        <v>61</v>
      </c>
      <c r="D4148">
        <v>5</v>
      </c>
      <c r="E4148" t="s">
        <v>29</v>
      </c>
      <c r="F4148" t="e">
        <f>VLOOKUP(A4148&amp;B4148&amp;C4148&amp;D4148&amp;E4148,average_median_rates_2_aptFINAL!A:P,16,FALSE)</f>
        <v>#N/A</v>
      </c>
      <c r="G4148">
        <f>VLOOKUP(A4148&amp;B4148&amp;C4148&amp;3&amp;E4148,average_median_rates_2_aptFINAL!A:P,16,FALSE)</f>
        <v>933.00043109642161</v>
      </c>
      <c r="H4148">
        <f>IF(D4148&lt;=3,VLOOKUP(A4148&amp;D4148,[1]ratio_condo_family!$A:$F,6,FALSE),0)</f>
        <v>0</v>
      </c>
      <c r="I4148">
        <f>VLOOKUP(A4148&amp;3,[1]ratio_condo_family!$A:$F,6,FALSE)</f>
        <v>1.1926860077616435</v>
      </c>
      <c r="J4148">
        <f>VLOOKUP(A4148,[1]ratio_family_bedrooms!$A:$K,9,FALSE)</f>
        <v>1.0588235294117647</v>
      </c>
      <c r="K4148">
        <f>VLOOKUP(A4148,[1]ratio_family_bedrooms!$A:$K,10,FALSE)</f>
        <v>1.2222222222222223</v>
      </c>
      <c r="L4148">
        <f>VLOOKUP(A4148,[1]ratio_family_bedrooms!$A:$K,11,FALSE)</f>
        <v>1.5</v>
      </c>
      <c r="M4148">
        <f t="shared" si="64"/>
        <v>1440.0637827584846</v>
      </c>
    </row>
    <row r="4149" spans="1:13" x14ac:dyDescent="0.2">
      <c r="A4149">
        <v>2008</v>
      </c>
      <c r="B4149">
        <v>10</v>
      </c>
      <c r="C4149" t="s">
        <v>61</v>
      </c>
      <c r="D4149">
        <v>5</v>
      </c>
      <c r="E4149" t="s">
        <v>31</v>
      </c>
      <c r="F4149" t="e">
        <f>VLOOKUP(A4149&amp;B4149&amp;C4149&amp;D4149&amp;E4149,average_median_rates_2_aptFINAL!A:P,16,FALSE)</f>
        <v>#N/A</v>
      </c>
      <c r="G4149">
        <f>VLOOKUP(A4149&amp;B4149&amp;C4149&amp;3&amp;E4149,average_median_rates_2_aptFINAL!A:P,16,FALSE)</f>
        <v>1153.63797480481</v>
      </c>
      <c r="H4149">
        <f>IF(D4149&lt;=3,VLOOKUP(A4149&amp;D4149,[1]ratio_condo_family!$A:$F,6,FALSE),0)</f>
        <v>0</v>
      </c>
      <c r="I4149">
        <f>VLOOKUP(A4149&amp;3,[1]ratio_condo_family!$A:$F,6,FALSE)</f>
        <v>1.1926860077616435</v>
      </c>
      <c r="J4149">
        <f>VLOOKUP(A4149,[1]ratio_family_bedrooms!$A:$K,9,FALSE)</f>
        <v>1.0588235294117647</v>
      </c>
      <c r="K4149">
        <f>VLOOKUP(A4149,[1]ratio_family_bedrooms!$A:$K,10,FALSE)</f>
        <v>1.2222222222222223</v>
      </c>
      <c r="L4149">
        <f>VLOOKUP(A4149,[1]ratio_family_bedrooms!$A:$K,11,FALSE)</f>
        <v>1.5</v>
      </c>
      <c r="M4149">
        <f t="shared" si="64"/>
        <v>1780.6125383875226</v>
      </c>
    </row>
    <row r="4150" spans="1:13" x14ac:dyDescent="0.2">
      <c r="A4150">
        <v>2008</v>
      </c>
      <c r="B4150">
        <v>10</v>
      </c>
      <c r="C4150" t="s">
        <v>61</v>
      </c>
      <c r="D4150">
        <v>5</v>
      </c>
      <c r="E4150" t="s">
        <v>32</v>
      </c>
      <c r="F4150" t="e">
        <f>VLOOKUP(A4150&amp;B4150&amp;C4150&amp;D4150&amp;E4150,average_median_rates_2_aptFINAL!A:P,16,FALSE)</f>
        <v>#N/A</v>
      </c>
      <c r="G4150">
        <f>VLOOKUP(A4150&amp;B4150&amp;C4150&amp;3&amp;E4150,average_median_rates_2_aptFINAL!A:P,16,FALSE)</f>
        <v>1199.7413421468639</v>
      </c>
      <c r="H4150">
        <f>IF(D4150&lt;=3,VLOOKUP(A4150&amp;D4150,[1]ratio_condo_family!$A:$F,6,FALSE),0)</f>
        <v>0</v>
      </c>
      <c r="I4150">
        <f>VLOOKUP(A4150&amp;3,[1]ratio_condo_family!$A:$F,6,FALSE)</f>
        <v>1.1926860077616435</v>
      </c>
      <c r="J4150">
        <f>VLOOKUP(A4150,[1]ratio_family_bedrooms!$A:$K,9,FALSE)</f>
        <v>1.0588235294117647</v>
      </c>
      <c r="K4150">
        <f>VLOOKUP(A4150,[1]ratio_family_bedrooms!$A:$K,10,FALSE)</f>
        <v>1.2222222222222223</v>
      </c>
      <c r="L4150">
        <f>VLOOKUP(A4150,[1]ratio_family_bedrooms!$A:$K,11,FALSE)</f>
        <v>1.5</v>
      </c>
      <c r="M4150">
        <f t="shared" si="64"/>
        <v>1851.7719798622509</v>
      </c>
    </row>
    <row r="4151" spans="1:13" x14ac:dyDescent="0.2">
      <c r="A4151">
        <v>2008</v>
      </c>
      <c r="B4151">
        <v>10</v>
      </c>
      <c r="C4151" t="s">
        <v>61</v>
      </c>
      <c r="D4151">
        <v>5</v>
      </c>
      <c r="E4151" t="s">
        <v>33</v>
      </c>
      <c r="F4151" t="e">
        <f>VLOOKUP(A4151&amp;B4151&amp;C4151&amp;D4151&amp;E4151,average_median_rates_2_aptFINAL!A:P,16,FALSE)</f>
        <v>#N/A</v>
      </c>
      <c r="G4151">
        <f>VLOOKUP(A4151&amp;B4151&amp;C4151&amp;3&amp;E4151,average_median_rates_2_aptFINAL!A:P,16,FALSE)</f>
        <v>1800.995114240553</v>
      </c>
      <c r="H4151">
        <f>IF(D4151&lt;=3,VLOOKUP(A4151&amp;D4151,[1]ratio_condo_family!$A:$F,6,FALSE),0)</f>
        <v>0</v>
      </c>
      <c r="I4151">
        <f>VLOOKUP(A4151&amp;3,[1]ratio_condo_family!$A:$F,6,FALSE)</f>
        <v>1.1926860077616435</v>
      </c>
      <c r="J4151">
        <f>VLOOKUP(A4151,[1]ratio_family_bedrooms!$A:$K,9,FALSE)</f>
        <v>1.0588235294117647</v>
      </c>
      <c r="K4151">
        <f>VLOOKUP(A4151,[1]ratio_family_bedrooms!$A:$K,10,FALSE)</f>
        <v>1.2222222222222223</v>
      </c>
      <c r="L4151">
        <f>VLOOKUP(A4151,[1]ratio_family_bedrooms!$A:$K,11,FALSE)</f>
        <v>1.5</v>
      </c>
      <c r="M4151">
        <f t="shared" si="64"/>
        <v>2779.792753037611</v>
      </c>
    </row>
    <row r="4152" spans="1:13" x14ac:dyDescent="0.2">
      <c r="A4152">
        <v>2008</v>
      </c>
      <c r="B4152">
        <v>10</v>
      </c>
      <c r="C4152" t="s">
        <v>61</v>
      </c>
      <c r="D4152">
        <v>5</v>
      </c>
      <c r="E4152" t="s">
        <v>34</v>
      </c>
      <c r="F4152" t="e">
        <f>VLOOKUP(A4152&amp;B4152&amp;C4152&amp;D4152&amp;E4152,average_median_rates_2_aptFINAL!A:P,16,FALSE)</f>
        <v>#N/A</v>
      </c>
      <c r="G4152">
        <f>VLOOKUP(A4152&amp;B4152&amp;C4152&amp;3&amp;E4152,average_median_rates_2_aptFINAL!A:P,16,FALSE)</f>
        <v>1240.4440293145558</v>
      </c>
      <c r="H4152">
        <f>IF(D4152&lt;=3,VLOOKUP(A4152&amp;D4152,[1]ratio_condo_family!$A:$F,6,FALSE),0)</f>
        <v>0</v>
      </c>
      <c r="I4152">
        <f>VLOOKUP(A4152&amp;3,[1]ratio_condo_family!$A:$F,6,FALSE)</f>
        <v>1.1926860077616435</v>
      </c>
      <c r="J4152">
        <f>VLOOKUP(A4152,[1]ratio_family_bedrooms!$A:$K,9,FALSE)</f>
        <v>1.0588235294117647</v>
      </c>
      <c r="K4152">
        <f>VLOOKUP(A4152,[1]ratio_family_bedrooms!$A:$K,10,FALSE)</f>
        <v>1.2222222222222223</v>
      </c>
      <c r="L4152">
        <f>VLOOKUP(A4152,[1]ratio_family_bedrooms!$A:$K,11,FALSE)</f>
        <v>1.5</v>
      </c>
      <c r="M4152">
        <f t="shared" si="64"/>
        <v>1914.5956010499283</v>
      </c>
    </row>
    <row r="4153" spans="1:13" x14ac:dyDescent="0.2">
      <c r="A4153">
        <v>2008</v>
      </c>
      <c r="B4153">
        <v>10</v>
      </c>
      <c r="C4153" t="s">
        <v>61</v>
      </c>
      <c r="D4153">
        <v>5</v>
      </c>
      <c r="E4153" t="s">
        <v>35</v>
      </c>
      <c r="F4153" t="e">
        <f>VLOOKUP(A4153&amp;B4153&amp;C4153&amp;D4153&amp;E4153,average_median_rates_2_aptFINAL!A:P,16,FALSE)</f>
        <v>#N/A</v>
      </c>
      <c r="G4153">
        <f>VLOOKUP(A4153&amp;B4153&amp;C4153&amp;3&amp;E4153,average_median_rates_2_aptFINAL!A:P,16,FALSE)</f>
        <v>2509.34042247449</v>
      </c>
      <c r="H4153">
        <f>IF(D4153&lt;=3,VLOOKUP(A4153&amp;D4153,[1]ratio_condo_family!$A:$F,6,FALSE),0)</f>
        <v>0</v>
      </c>
      <c r="I4153">
        <f>VLOOKUP(A4153&amp;3,[1]ratio_condo_family!$A:$F,6,FALSE)</f>
        <v>1.1926860077616435</v>
      </c>
      <c r="J4153">
        <f>VLOOKUP(A4153,[1]ratio_family_bedrooms!$A:$K,9,FALSE)</f>
        <v>1.0588235294117647</v>
      </c>
      <c r="K4153">
        <f>VLOOKUP(A4153,[1]ratio_family_bedrooms!$A:$K,10,FALSE)</f>
        <v>1.2222222222222223</v>
      </c>
      <c r="L4153">
        <f>VLOOKUP(A4153,[1]ratio_family_bedrooms!$A:$K,11,FALSE)</f>
        <v>1.5</v>
      </c>
      <c r="M4153">
        <f t="shared" si="64"/>
        <v>3873.106743124255</v>
      </c>
    </row>
    <row r="4154" spans="1:13" x14ac:dyDescent="0.2">
      <c r="A4154">
        <v>2008</v>
      </c>
      <c r="B4154">
        <v>10</v>
      </c>
      <c r="C4154" t="s">
        <v>61</v>
      </c>
      <c r="D4154">
        <v>5</v>
      </c>
      <c r="E4154" t="s">
        <v>36</v>
      </c>
      <c r="F4154" t="e">
        <f>VLOOKUP(A4154&amp;B4154&amp;C4154&amp;D4154&amp;E4154,average_median_rates_2_aptFINAL!A:P,16,FALSE)</f>
        <v>#N/A</v>
      </c>
      <c r="G4154">
        <f>VLOOKUP(A4154&amp;B4154&amp;C4154&amp;3&amp;E4154,average_median_rates_2_aptFINAL!A:P,16,FALSE)</f>
        <v>1131.060497197873</v>
      </c>
      <c r="H4154">
        <f>IF(D4154&lt;=3,VLOOKUP(A4154&amp;D4154,[1]ratio_condo_family!$A:$F,6,FALSE),0)</f>
        <v>0</v>
      </c>
      <c r="I4154">
        <f>VLOOKUP(A4154&amp;3,[1]ratio_condo_family!$A:$F,6,FALSE)</f>
        <v>1.1926860077616435</v>
      </c>
      <c r="J4154">
        <f>VLOOKUP(A4154,[1]ratio_family_bedrooms!$A:$K,9,FALSE)</f>
        <v>1.0588235294117647</v>
      </c>
      <c r="K4154">
        <f>VLOOKUP(A4154,[1]ratio_family_bedrooms!$A:$K,10,FALSE)</f>
        <v>1.2222222222222223</v>
      </c>
      <c r="L4154">
        <f>VLOOKUP(A4154,[1]ratio_family_bedrooms!$A:$K,11,FALSE)</f>
        <v>1.5</v>
      </c>
      <c r="M4154">
        <f t="shared" si="64"/>
        <v>1745.7647433338987</v>
      </c>
    </row>
    <row r="4155" spans="1:13" x14ac:dyDescent="0.2">
      <c r="A4155">
        <v>2008</v>
      </c>
      <c r="B4155">
        <v>10</v>
      </c>
      <c r="C4155" t="s">
        <v>61</v>
      </c>
      <c r="D4155">
        <v>5</v>
      </c>
      <c r="E4155" t="s">
        <v>37</v>
      </c>
      <c r="F4155" t="e">
        <f>VLOOKUP(A4155&amp;B4155&amp;C4155&amp;D4155&amp;E4155,average_median_rates_2_aptFINAL!A:P,16,FALSE)</f>
        <v>#N/A</v>
      </c>
      <c r="G4155">
        <f>VLOOKUP(A4155&amp;B4155&amp;C4155&amp;3&amp;E4155,average_median_rates_2_aptFINAL!A:P,16,FALSE)</f>
        <v>830.19933077412543</v>
      </c>
      <c r="H4155">
        <f>IF(D4155&lt;=3,VLOOKUP(A4155&amp;D4155,[1]ratio_condo_family!$A:$F,6,FALSE),0)</f>
        <v>0</v>
      </c>
      <c r="I4155">
        <f>VLOOKUP(A4155&amp;3,[1]ratio_condo_family!$A:$F,6,FALSE)</f>
        <v>1.1926860077616435</v>
      </c>
      <c r="J4155">
        <f>VLOOKUP(A4155,[1]ratio_family_bedrooms!$A:$K,9,FALSE)</f>
        <v>1.0588235294117647</v>
      </c>
      <c r="K4155">
        <f>VLOOKUP(A4155,[1]ratio_family_bedrooms!$A:$K,10,FALSE)</f>
        <v>1.2222222222222223</v>
      </c>
      <c r="L4155">
        <f>VLOOKUP(A4155,[1]ratio_family_bedrooms!$A:$K,11,FALSE)</f>
        <v>1.5</v>
      </c>
      <c r="M4155">
        <f t="shared" si="64"/>
        <v>1281.3927506048447</v>
      </c>
    </row>
    <row r="4156" spans="1:13" x14ac:dyDescent="0.2">
      <c r="A4156">
        <v>2008</v>
      </c>
      <c r="B4156">
        <v>10</v>
      </c>
      <c r="C4156" t="s">
        <v>61</v>
      </c>
      <c r="D4156">
        <v>5</v>
      </c>
      <c r="E4156" t="s">
        <v>38</v>
      </c>
      <c r="F4156" t="e">
        <f>VLOOKUP(A4156&amp;B4156&amp;C4156&amp;D4156&amp;E4156,average_median_rates_2_aptFINAL!A:P,16,FALSE)</f>
        <v>#N/A</v>
      </c>
      <c r="G4156">
        <f>VLOOKUP(A4156&amp;B4156&amp;C4156&amp;3&amp;E4156,average_median_rates_2_aptFINAL!A:P,16,FALSE)</f>
        <v>883.36686305503679</v>
      </c>
      <c r="H4156">
        <f>IF(D4156&lt;=3,VLOOKUP(A4156&amp;D4156,[1]ratio_condo_family!$A:$F,6,FALSE),0)</f>
        <v>0</v>
      </c>
      <c r="I4156">
        <f>VLOOKUP(A4156&amp;3,[1]ratio_condo_family!$A:$F,6,FALSE)</f>
        <v>1.1926860077616435</v>
      </c>
      <c r="J4156">
        <f>VLOOKUP(A4156,[1]ratio_family_bedrooms!$A:$K,9,FALSE)</f>
        <v>1.0588235294117647</v>
      </c>
      <c r="K4156">
        <f>VLOOKUP(A4156,[1]ratio_family_bedrooms!$A:$K,10,FALSE)</f>
        <v>1.2222222222222223</v>
      </c>
      <c r="L4156">
        <f>VLOOKUP(A4156,[1]ratio_family_bedrooms!$A:$K,11,FALSE)</f>
        <v>1.5</v>
      </c>
      <c r="M4156">
        <f t="shared" si="64"/>
        <v>1363.4555611936969</v>
      </c>
    </row>
    <row r="4157" spans="1:13" x14ac:dyDescent="0.2">
      <c r="A4157">
        <v>2008</v>
      </c>
      <c r="B4157">
        <v>10</v>
      </c>
      <c r="C4157" t="s">
        <v>61</v>
      </c>
      <c r="D4157">
        <v>5</v>
      </c>
      <c r="E4157" t="s">
        <v>39</v>
      </c>
      <c r="F4157" t="e">
        <f>VLOOKUP(A4157&amp;B4157&amp;C4157&amp;D4157&amp;E4157,average_median_rates_2_aptFINAL!A:P,16,FALSE)</f>
        <v>#N/A</v>
      </c>
      <c r="G4157">
        <f>VLOOKUP(A4157&amp;B4157&amp;C4157&amp;3&amp;E4157,average_median_rates_2_aptFINAL!A:P,16,FALSE)</f>
        <v>1201.322029027164</v>
      </c>
      <c r="H4157">
        <f>IF(D4157&lt;=3,VLOOKUP(A4157&amp;D4157,[1]ratio_condo_family!$A:$F,6,FALSE),0)</f>
        <v>0</v>
      </c>
      <c r="I4157">
        <f>VLOOKUP(A4157&amp;3,[1]ratio_condo_family!$A:$F,6,FALSE)</f>
        <v>1.1926860077616435</v>
      </c>
      <c r="J4157">
        <f>VLOOKUP(A4157,[1]ratio_family_bedrooms!$A:$K,9,FALSE)</f>
        <v>1.0588235294117647</v>
      </c>
      <c r="K4157">
        <f>VLOOKUP(A4157,[1]ratio_family_bedrooms!$A:$K,10,FALSE)</f>
        <v>1.2222222222222223</v>
      </c>
      <c r="L4157">
        <f>VLOOKUP(A4157,[1]ratio_family_bedrooms!$A:$K,11,FALSE)</f>
        <v>1.5</v>
      </c>
      <c r="M4157">
        <f t="shared" si="64"/>
        <v>1854.2117321413859</v>
      </c>
    </row>
    <row r="4158" spans="1:13" x14ac:dyDescent="0.2">
      <c r="A4158">
        <v>2008</v>
      </c>
      <c r="B4158">
        <v>10</v>
      </c>
      <c r="C4158" t="s">
        <v>61</v>
      </c>
      <c r="D4158">
        <v>5</v>
      </c>
      <c r="E4158" t="s">
        <v>40</v>
      </c>
      <c r="F4158" t="e">
        <f>VLOOKUP(A4158&amp;B4158&amp;C4158&amp;D4158&amp;E4158,average_median_rates_2_aptFINAL!A:P,16,FALSE)</f>
        <v>#N/A</v>
      </c>
      <c r="G4158">
        <f>VLOOKUP(A4158&amp;B4158&amp;C4158&amp;3&amp;E4158,average_median_rates_2_aptFINAL!A:P,16,FALSE)</f>
        <v>940.59650971563644</v>
      </c>
      <c r="H4158">
        <f>IF(D4158&lt;=3,VLOOKUP(A4158&amp;D4158,[1]ratio_condo_family!$A:$F,6,FALSE),0)</f>
        <v>0</v>
      </c>
      <c r="I4158">
        <f>VLOOKUP(A4158&amp;3,[1]ratio_condo_family!$A:$F,6,FALSE)</f>
        <v>1.1926860077616435</v>
      </c>
      <c r="J4158">
        <f>VLOOKUP(A4158,[1]ratio_family_bedrooms!$A:$K,9,FALSE)</f>
        <v>1.0588235294117647</v>
      </c>
      <c r="K4158">
        <f>VLOOKUP(A4158,[1]ratio_family_bedrooms!$A:$K,10,FALSE)</f>
        <v>1.2222222222222223</v>
      </c>
      <c r="L4158">
        <f>VLOOKUP(A4158,[1]ratio_family_bedrooms!$A:$K,11,FALSE)</f>
        <v>1.5</v>
      </c>
      <c r="M4158">
        <f t="shared" si="64"/>
        <v>1451.7881478776542</v>
      </c>
    </row>
    <row r="4159" spans="1:13" x14ac:dyDescent="0.2">
      <c r="A4159">
        <v>2008</v>
      </c>
      <c r="B4159">
        <v>10</v>
      </c>
      <c r="C4159" t="s">
        <v>61</v>
      </c>
      <c r="D4159">
        <v>5</v>
      </c>
      <c r="E4159" t="s">
        <v>41</v>
      </c>
      <c r="F4159" t="e">
        <f>VLOOKUP(A4159&amp;B4159&amp;C4159&amp;D4159&amp;E4159,average_median_rates_2_aptFINAL!A:P,16,FALSE)</f>
        <v>#N/A</v>
      </c>
      <c r="G4159">
        <f>VLOOKUP(A4159&amp;B4159&amp;C4159&amp;3&amp;E4159,average_median_rates_2_aptFINAL!A:P,16,FALSE)</f>
        <v>972.51760310389409</v>
      </c>
      <c r="H4159">
        <f>IF(D4159&lt;=3,VLOOKUP(A4159&amp;D4159,[1]ratio_condo_family!$A:$F,6,FALSE),0)</f>
        <v>0</v>
      </c>
      <c r="I4159">
        <f>VLOOKUP(A4159&amp;3,[1]ratio_condo_family!$A:$F,6,FALSE)</f>
        <v>1.1926860077616435</v>
      </c>
      <c r="J4159">
        <f>VLOOKUP(A4159,[1]ratio_family_bedrooms!$A:$K,9,FALSE)</f>
        <v>1.0588235294117647</v>
      </c>
      <c r="K4159">
        <f>VLOOKUP(A4159,[1]ratio_family_bedrooms!$A:$K,10,FALSE)</f>
        <v>1.2222222222222223</v>
      </c>
      <c r="L4159">
        <f>VLOOKUP(A4159,[1]ratio_family_bedrooms!$A:$K,11,FALSE)</f>
        <v>1.5</v>
      </c>
      <c r="M4159">
        <f t="shared" si="64"/>
        <v>1501.0575897368196</v>
      </c>
    </row>
    <row r="4160" spans="1:13" x14ac:dyDescent="0.2">
      <c r="A4160">
        <v>2008</v>
      </c>
      <c r="B4160">
        <v>10</v>
      </c>
      <c r="C4160" t="s">
        <v>61</v>
      </c>
      <c r="D4160">
        <v>5</v>
      </c>
      <c r="E4160" t="s">
        <v>42</v>
      </c>
      <c r="F4160" t="e">
        <f>VLOOKUP(A4160&amp;B4160&amp;C4160&amp;D4160&amp;E4160,average_median_rates_2_aptFINAL!A:P,16,FALSE)</f>
        <v>#N/A</v>
      </c>
      <c r="G4160">
        <f>VLOOKUP(A4160&amp;B4160&amp;C4160&amp;3&amp;E4160,average_median_rates_2_aptFINAL!A:P,16,FALSE)</f>
        <v>966.11582123868357</v>
      </c>
      <c r="H4160">
        <f>IF(D4160&lt;=3,VLOOKUP(A4160&amp;D4160,[1]ratio_condo_family!$A:$F,6,FALSE),0)</f>
        <v>0</v>
      </c>
      <c r="I4160">
        <f>VLOOKUP(A4160&amp;3,[1]ratio_condo_family!$A:$F,6,FALSE)</f>
        <v>1.1926860077616435</v>
      </c>
      <c r="J4160">
        <f>VLOOKUP(A4160,[1]ratio_family_bedrooms!$A:$K,9,FALSE)</f>
        <v>1.0588235294117647</v>
      </c>
      <c r="K4160">
        <f>VLOOKUP(A4160,[1]ratio_family_bedrooms!$A:$K,10,FALSE)</f>
        <v>1.2222222222222223</v>
      </c>
      <c r="L4160">
        <f>VLOOKUP(A4160,[1]ratio_family_bedrooms!$A:$K,11,FALSE)</f>
        <v>1.5</v>
      </c>
      <c r="M4160">
        <f t="shared" si="64"/>
        <v>1491.1765930063293</v>
      </c>
    </row>
    <row r="4161" spans="1:13" x14ac:dyDescent="0.2">
      <c r="A4161">
        <v>2008</v>
      </c>
      <c r="B4161">
        <v>10</v>
      </c>
      <c r="C4161" t="s">
        <v>61</v>
      </c>
      <c r="D4161">
        <v>5</v>
      </c>
      <c r="E4161" t="s">
        <v>43</v>
      </c>
      <c r="F4161" t="e">
        <f>VLOOKUP(A4161&amp;B4161&amp;C4161&amp;D4161&amp;E4161,average_median_rates_2_aptFINAL!A:P,16,FALSE)</f>
        <v>#N/A</v>
      </c>
      <c r="G4161">
        <f>VLOOKUP(A4161&amp;B4161&amp;C4161&amp;3&amp;E4161,average_median_rates_2_aptFINAL!A:P,16,FALSE)</f>
        <v>1100</v>
      </c>
      <c r="H4161">
        <f>IF(D4161&lt;=3,VLOOKUP(A4161&amp;D4161,[1]ratio_condo_family!$A:$F,6,FALSE),0)</f>
        <v>0</v>
      </c>
      <c r="I4161">
        <f>VLOOKUP(A4161&amp;3,[1]ratio_condo_family!$A:$F,6,FALSE)</f>
        <v>1.1926860077616435</v>
      </c>
      <c r="J4161">
        <f>VLOOKUP(A4161,[1]ratio_family_bedrooms!$A:$K,9,FALSE)</f>
        <v>1.0588235294117647</v>
      </c>
      <c r="K4161">
        <f>VLOOKUP(A4161,[1]ratio_family_bedrooms!$A:$K,10,FALSE)</f>
        <v>1.2222222222222223</v>
      </c>
      <c r="L4161">
        <f>VLOOKUP(A4161,[1]ratio_family_bedrooms!$A:$K,11,FALSE)</f>
        <v>1.5</v>
      </c>
      <c r="M4161">
        <f t="shared" si="64"/>
        <v>1697.8236110489279</v>
      </c>
    </row>
    <row r="4162" spans="1:13" x14ac:dyDescent="0.2">
      <c r="A4162">
        <v>2008</v>
      </c>
      <c r="B4162">
        <v>10</v>
      </c>
      <c r="C4162" t="s">
        <v>61</v>
      </c>
      <c r="D4162">
        <v>5</v>
      </c>
      <c r="E4162" t="s">
        <v>60</v>
      </c>
      <c r="F4162" t="e">
        <f>VLOOKUP(A4162&amp;B4162&amp;C4162&amp;D4162&amp;E4162,average_median_rates_2_aptFINAL!A:P,16,FALSE)</f>
        <v>#N/A</v>
      </c>
      <c r="G4162">
        <f>VLOOKUP(A4162&amp;B4162&amp;C4162&amp;3&amp;E4162,average_median_rates_2_aptFINAL!A:P,16,FALSE)</f>
        <v>1165.7565742204361</v>
      </c>
      <c r="H4162">
        <f>IF(D4162&lt;=3,VLOOKUP(A4162&amp;D4162,[1]ratio_condo_family!$A:$F,6,FALSE),0)</f>
        <v>0</v>
      </c>
      <c r="I4162">
        <f>VLOOKUP(A4162&amp;3,[1]ratio_condo_family!$A:$F,6,FALSE)</f>
        <v>1.1926860077616435</v>
      </c>
      <c r="J4162">
        <f>VLOOKUP(A4162,[1]ratio_family_bedrooms!$A:$K,9,FALSE)</f>
        <v>1.0588235294117647</v>
      </c>
      <c r="K4162">
        <f>VLOOKUP(A4162,[1]ratio_family_bedrooms!$A:$K,10,FALSE)</f>
        <v>1.2222222222222223</v>
      </c>
      <c r="L4162">
        <f>VLOOKUP(A4162,[1]ratio_family_bedrooms!$A:$K,11,FALSE)</f>
        <v>1.5</v>
      </c>
      <c r="M4162">
        <f t="shared" si="64"/>
        <v>1799.3173058608802</v>
      </c>
    </row>
    <row r="4163" spans="1:13" x14ac:dyDescent="0.2">
      <c r="A4163">
        <v>2008</v>
      </c>
      <c r="B4163">
        <v>10</v>
      </c>
      <c r="C4163" t="s">
        <v>61</v>
      </c>
      <c r="D4163">
        <v>6</v>
      </c>
      <c r="E4163" t="s">
        <v>12</v>
      </c>
      <c r="F4163" t="e">
        <f>VLOOKUP(A4163&amp;B4163&amp;C4163&amp;D4163&amp;E4163,average_median_rates_2_aptFINAL!A:P,16,FALSE)</f>
        <v>#N/A</v>
      </c>
      <c r="G4163">
        <f>VLOOKUP(A4163&amp;B4163&amp;C4163&amp;3&amp;E4163,average_median_rates_2_aptFINAL!A:P,16,FALSE)</f>
        <v>2195.2228129839809</v>
      </c>
      <c r="H4163">
        <f>IF(D4163&lt;=3,VLOOKUP(A4163&amp;D4163,[1]ratio_condo_family!$A:$F,6,FALSE),0)</f>
        <v>0</v>
      </c>
      <c r="I4163">
        <f>VLOOKUP(A4163&amp;3,[1]ratio_condo_family!$A:$F,6,FALSE)</f>
        <v>1.1926860077616435</v>
      </c>
      <c r="J4163">
        <f>VLOOKUP(A4163,[1]ratio_family_bedrooms!$A:$K,9,FALSE)</f>
        <v>1.0588235294117647</v>
      </c>
      <c r="K4163">
        <f>VLOOKUP(A4163,[1]ratio_family_bedrooms!$A:$K,10,FALSE)</f>
        <v>1.2222222222222223</v>
      </c>
      <c r="L4163">
        <f>VLOOKUP(A4163,[1]ratio_family_bedrooms!$A:$K,11,FALSE)</f>
        <v>1.5</v>
      </c>
      <c r="M4163">
        <f t="shared" ref="M4163:M4226" si="65">IF(D4163&lt;=3,F4163*H4163,IF(D4163=4,G4163*I4163*J4163,IF(D4163=5,G4163*I4163*J4163*K4163,IF(D4163=6,G4163*I4163*J4163*K4163*L4163,0))))</f>
        <v>5082.4106228147011</v>
      </c>
    </row>
    <row r="4164" spans="1:13" x14ac:dyDescent="0.2">
      <c r="A4164">
        <v>2008</v>
      </c>
      <c r="B4164">
        <v>10</v>
      </c>
      <c r="C4164" t="s">
        <v>61</v>
      </c>
      <c r="D4164">
        <v>6</v>
      </c>
      <c r="E4164" t="s">
        <v>16</v>
      </c>
      <c r="F4164" t="e">
        <f>VLOOKUP(A4164&amp;B4164&amp;C4164&amp;D4164&amp;E4164,average_median_rates_2_aptFINAL!A:P,16,FALSE)</f>
        <v>#N/A</v>
      </c>
      <c r="G4164">
        <f>VLOOKUP(A4164&amp;B4164&amp;C4164&amp;3&amp;E4164,average_median_rates_2_aptFINAL!A:P,16,FALSE)</f>
        <v>1901.9050356167729</v>
      </c>
      <c r="H4164">
        <f>IF(D4164&lt;=3,VLOOKUP(A4164&amp;D4164,[1]ratio_condo_family!$A:$F,6,FALSE),0)</f>
        <v>0</v>
      </c>
      <c r="I4164">
        <f>VLOOKUP(A4164&amp;3,[1]ratio_condo_family!$A:$F,6,FALSE)</f>
        <v>1.1926860077616435</v>
      </c>
      <c r="J4164">
        <f>VLOOKUP(A4164,[1]ratio_family_bedrooms!$A:$K,9,FALSE)</f>
        <v>1.0588235294117647</v>
      </c>
      <c r="K4164">
        <f>VLOOKUP(A4164,[1]ratio_family_bedrooms!$A:$K,10,FALSE)</f>
        <v>1.2222222222222223</v>
      </c>
      <c r="L4164">
        <f>VLOOKUP(A4164,[1]ratio_family_bedrooms!$A:$K,11,FALSE)</f>
        <v>1.5</v>
      </c>
      <c r="M4164">
        <f t="shared" si="65"/>
        <v>4403.3171937859224</v>
      </c>
    </row>
    <row r="4165" spans="1:13" x14ac:dyDescent="0.2">
      <c r="A4165">
        <v>2008</v>
      </c>
      <c r="B4165">
        <v>10</v>
      </c>
      <c r="C4165" t="s">
        <v>61</v>
      </c>
      <c r="D4165">
        <v>6</v>
      </c>
      <c r="E4165" t="s">
        <v>17</v>
      </c>
      <c r="F4165" t="e">
        <f>VLOOKUP(A4165&amp;B4165&amp;C4165&amp;D4165&amp;E4165,average_median_rates_2_aptFINAL!A:P,16,FALSE)</f>
        <v>#N/A</v>
      </c>
      <c r="G4165">
        <f>VLOOKUP(A4165&amp;B4165&amp;C4165&amp;3&amp;E4165,average_median_rates_2_aptFINAL!A:P,16,FALSE)</f>
        <v>2029.7007472337971</v>
      </c>
      <c r="H4165">
        <f>IF(D4165&lt;=3,VLOOKUP(A4165&amp;D4165,[1]ratio_condo_family!$A:$F,6,FALSE),0)</f>
        <v>0</v>
      </c>
      <c r="I4165">
        <f>VLOOKUP(A4165&amp;3,[1]ratio_condo_family!$A:$F,6,FALSE)</f>
        <v>1.1926860077616435</v>
      </c>
      <c r="J4165">
        <f>VLOOKUP(A4165,[1]ratio_family_bedrooms!$A:$K,9,FALSE)</f>
        <v>1.0588235294117647</v>
      </c>
      <c r="K4165">
        <f>VLOOKUP(A4165,[1]ratio_family_bedrooms!$A:$K,10,FALSE)</f>
        <v>1.2222222222222223</v>
      </c>
      <c r="L4165">
        <f>VLOOKUP(A4165,[1]ratio_family_bedrooms!$A:$K,11,FALSE)</f>
        <v>1.5</v>
      </c>
      <c r="M4165">
        <f t="shared" si="65"/>
        <v>4699.191616387081</v>
      </c>
    </row>
    <row r="4166" spans="1:13" x14ac:dyDescent="0.2">
      <c r="A4166">
        <v>2008</v>
      </c>
      <c r="B4166">
        <v>10</v>
      </c>
      <c r="C4166" t="s">
        <v>61</v>
      </c>
      <c r="D4166">
        <v>6</v>
      </c>
      <c r="E4166" t="s">
        <v>19</v>
      </c>
      <c r="F4166" t="e">
        <f>VLOOKUP(A4166&amp;B4166&amp;C4166&amp;D4166&amp;E4166,average_median_rates_2_aptFINAL!A:P,16,FALSE)</f>
        <v>#N/A</v>
      </c>
      <c r="G4166">
        <f>VLOOKUP(A4166&amp;B4166&amp;C4166&amp;3&amp;E4166,average_median_rates_2_aptFINAL!A:P,16,FALSE)</f>
        <v>1643.124012070695</v>
      </c>
      <c r="H4166">
        <f>IF(D4166&lt;=3,VLOOKUP(A4166&amp;D4166,[1]ratio_condo_family!$A:$F,6,FALSE),0)</f>
        <v>0</v>
      </c>
      <c r="I4166">
        <f>VLOOKUP(A4166&amp;3,[1]ratio_condo_family!$A:$F,6,FALSE)</f>
        <v>1.1926860077616435</v>
      </c>
      <c r="J4166">
        <f>VLOOKUP(A4166,[1]ratio_family_bedrooms!$A:$K,9,FALSE)</f>
        <v>1.0588235294117647</v>
      </c>
      <c r="K4166">
        <f>VLOOKUP(A4166,[1]ratio_family_bedrooms!$A:$K,10,FALSE)</f>
        <v>1.2222222222222223</v>
      </c>
      <c r="L4166">
        <f>VLOOKUP(A4166,[1]ratio_family_bedrooms!$A:$K,11,FALSE)</f>
        <v>1.5</v>
      </c>
      <c r="M4166">
        <f t="shared" si="65"/>
        <v>3804.1837412387317</v>
      </c>
    </row>
    <row r="4167" spans="1:13" x14ac:dyDescent="0.2">
      <c r="A4167">
        <v>2008</v>
      </c>
      <c r="B4167">
        <v>10</v>
      </c>
      <c r="C4167" t="s">
        <v>61</v>
      </c>
      <c r="D4167">
        <v>6</v>
      </c>
      <c r="E4167" t="s">
        <v>20</v>
      </c>
      <c r="F4167" t="e">
        <f>VLOOKUP(A4167&amp;B4167&amp;C4167&amp;D4167&amp;E4167,average_median_rates_2_aptFINAL!A:P,16,FALSE)</f>
        <v>#N/A</v>
      </c>
      <c r="G4167">
        <f>VLOOKUP(A4167&amp;B4167&amp;C4167&amp;3&amp;E4167,average_median_rates_2_aptFINAL!A:P,16,FALSE)</f>
        <v>2079.5911768932301</v>
      </c>
      <c r="H4167">
        <f>IF(D4167&lt;=3,VLOOKUP(A4167&amp;D4167,[1]ratio_condo_family!$A:$F,6,FALSE),0)</f>
        <v>0</v>
      </c>
      <c r="I4167">
        <f>VLOOKUP(A4167&amp;3,[1]ratio_condo_family!$A:$F,6,FALSE)</f>
        <v>1.1926860077616435</v>
      </c>
      <c r="J4167">
        <f>VLOOKUP(A4167,[1]ratio_family_bedrooms!$A:$K,9,FALSE)</f>
        <v>1.0588235294117647</v>
      </c>
      <c r="K4167">
        <f>VLOOKUP(A4167,[1]ratio_family_bedrooms!$A:$K,10,FALSE)</f>
        <v>1.2222222222222223</v>
      </c>
      <c r="L4167">
        <f>VLOOKUP(A4167,[1]ratio_family_bedrooms!$A:$K,11,FALSE)</f>
        <v>1.5</v>
      </c>
      <c r="M4167">
        <f t="shared" si="65"/>
        <v>4814.6986383522999</v>
      </c>
    </row>
    <row r="4168" spans="1:13" x14ac:dyDescent="0.2">
      <c r="A4168">
        <v>2008</v>
      </c>
      <c r="B4168">
        <v>10</v>
      </c>
      <c r="C4168" t="s">
        <v>61</v>
      </c>
      <c r="D4168">
        <v>6</v>
      </c>
      <c r="E4168" t="s">
        <v>21</v>
      </c>
      <c r="F4168" t="e">
        <f>VLOOKUP(A4168&amp;B4168&amp;C4168&amp;D4168&amp;E4168,average_median_rates_2_aptFINAL!A:P,16,FALSE)</f>
        <v>#N/A</v>
      </c>
      <c r="G4168">
        <f>VLOOKUP(A4168&amp;B4168&amp;C4168&amp;3&amp;E4168,average_median_rates_2_aptFINAL!A:P,16,FALSE)</f>
        <v>2008.3417157637568</v>
      </c>
      <c r="H4168">
        <f>IF(D4168&lt;=3,VLOOKUP(A4168&amp;D4168,[1]ratio_condo_family!$A:$F,6,FALSE),0)</f>
        <v>0</v>
      </c>
      <c r="I4168">
        <f>VLOOKUP(A4168&amp;3,[1]ratio_condo_family!$A:$F,6,FALSE)</f>
        <v>1.1926860077616435</v>
      </c>
      <c r="J4168">
        <f>VLOOKUP(A4168,[1]ratio_family_bedrooms!$A:$K,9,FALSE)</f>
        <v>1.0588235294117647</v>
      </c>
      <c r="K4168">
        <f>VLOOKUP(A4168,[1]ratio_family_bedrooms!$A:$K,10,FALSE)</f>
        <v>1.2222222222222223</v>
      </c>
      <c r="L4168">
        <f>VLOOKUP(A4168,[1]ratio_family_bedrooms!$A:$K,11,FALSE)</f>
        <v>1.5</v>
      </c>
      <c r="M4168">
        <f t="shared" si="65"/>
        <v>4649.7408873793929</v>
      </c>
    </row>
    <row r="4169" spans="1:13" x14ac:dyDescent="0.2">
      <c r="A4169">
        <v>2008</v>
      </c>
      <c r="B4169">
        <v>10</v>
      </c>
      <c r="C4169" t="s">
        <v>61</v>
      </c>
      <c r="D4169">
        <v>6</v>
      </c>
      <c r="E4169" t="s">
        <v>23</v>
      </c>
      <c r="F4169" t="e">
        <f>VLOOKUP(A4169&amp;B4169&amp;C4169&amp;D4169&amp;E4169,average_median_rates_2_aptFINAL!A:P,16,FALSE)</f>
        <v>#N/A</v>
      </c>
      <c r="G4169">
        <f>VLOOKUP(A4169&amp;B4169&amp;C4169&amp;3&amp;E4169,average_median_rates_2_aptFINAL!A:P,16,FALSE)</f>
        <v>1027.2884035062507</v>
      </c>
      <c r="H4169">
        <f>IF(D4169&lt;=3,VLOOKUP(A4169&amp;D4169,[1]ratio_condo_family!$A:$F,6,FALSE),0)</f>
        <v>0</v>
      </c>
      <c r="I4169">
        <f>VLOOKUP(A4169&amp;3,[1]ratio_condo_family!$A:$F,6,FALSE)</f>
        <v>1.1926860077616435</v>
      </c>
      <c r="J4169">
        <f>VLOOKUP(A4169,[1]ratio_family_bedrooms!$A:$K,9,FALSE)</f>
        <v>1.0588235294117647</v>
      </c>
      <c r="K4169">
        <f>VLOOKUP(A4169,[1]ratio_family_bedrooms!$A:$K,10,FALSE)</f>
        <v>1.2222222222222223</v>
      </c>
      <c r="L4169">
        <f>VLOOKUP(A4169,[1]ratio_family_bedrooms!$A:$K,11,FALSE)</f>
        <v>1.5</v>
      </c>
      <c r="M4169">
        <f t="shared" si="65"/>
        <v>2378.3925093131875</v>
      </c>
    </row>
    <row r="4170" spans="1:13" x14ac:dyDescent="0.2">
      <c r="A4170">
        <v>2008</v>
      </c>
      <c r="B4170">
        <v>10</v>
      </c>
      <c r="C4170" t="s">
        <v>61</v>
      </c>
      <c r="D4170">
        <v>6</v>
      </c>
      <c r="E4170" t="s">
        <v>24</v>
      </c>
      <c r="F4170" t="e">
        <f>VLOOKUP(A4170&amp;B4170&amp;C4170&amp;D4170&amp;E4170,average_median_rates_2_aptFINAL!A:P,16,FALSE)</f>
        <v>#N/A</v>
      </c>
      <c r="G4170">
        <f>VLOOKUP(A4170&amp;B4170&amp;C4170&amp;3&amp;E4170,average_median_rates_2_aptFINAL!A:P,16,FALSE)</f>
        <v>1094.032907026872</v>
      </c>
      <c r="H4170">
        <f>IF(D4170&lt;=3,VLOOKUP(A4170&amp;D4170,[1]ratio_condo_family!$A:$F,6,FALSE),0)</f>
        <v>0</v>
      </c>
      <c r="I4170">
        <f>VLOOKUP(A4170&amp;3,[1]ratio_condo_family!$A:$F,6,FALSE)</f>
        <v>1.1926860077616435</v>
      </c>
      <c r="J4170">
        <f>VLOOKUP(A4170,[1]ratio_family_bedrooms!$A:$K,9,FALSE)</f>
        <v>1.0588235294117647</v>
      </c>
      <c r="K4170">
        <f>VLOOKUP(A4170,[1]ratio_family_bedrooms!$A:$K,10,FALSE)</f>
        <v>1.2222222222222223</v>
      </c>
      <c r="L4170">
        <f>VLOOKUP(A4170,[1]ratio_family_bedrooms!$A:$K,11,FALSE)</f>
        <v>1.5</v>
      </c>
      <c r="M4170">
        <f t="shared" si="65"/>
        <v>2532.9203192927994</v>
      </c>
    </row>
    <row r="4171" spans="1:13" x14ac:dyDescent="0.2">
      <c r="A4171">
        <v>2008</v>
      </c>
      <c r="B4171">
        <v>10</v>
      </c>
      <c r="C4171" t="s">
        <v>61</v>
      </c>
      <c r="D4171">
        <v>6</v>
      </c>
      <c r="E4171" t="s">
        <v>25</v>
      </c>
      <c r="F4171" t="e">
        <f>VLOOKUP(A4171&amp;B4171&amp;C4171&amp;D4171&amp;E4171,average_median_rates_2_aptFINAL!A:P,16,FALSE)</f>
        <v>#N/A</v>
      </c>
      <c r="G4171">
        <f>VLOOKUP(A4171&amp;B4171&amp;C4171&amp;3&amp;E4171,average_median_rates_2_aptFINAL!A:P,16,FALSE)</f>
        <v>1034.3839312800367</v>
      </c>
      <c r="H4171">
        <f>IF(D4171&lt;=3,VLOOKUP(A4171&amp;D4171,[1]ratio_condo_family!$A:$F,6,FALSE),0)</f>
        <v>0</v>
      </c>
      <c r="I4171">
        <f>VLOOKUP(A4171&amp;3,[1]ratio_condo_family!$A:$F,6,FALSE)</f>
        <v>1.1926860077616435</v>
      </c>
      <c r="J4171">
        <f>VLOOKUP(A4171,[1]ratio_family_bedrooms!$A:$K,9,FALSE)</f>
        <v>1.0588235294117647</v>
      </c>
      <c r="K4171">
        <f>VLOOKUP(A4171,[1]ratio_family_bedrooms!$A:$K,10,FALSE)</f>
        <v>1.2222222222222223</v>
      </c>
      <c r="L4171">
        <f>VLOOKUP(A4171,[1]ratio_family_bedrooms!$A:$K,11,FALSE)</f>
        <v>1.5</v>
      </c>
      <c r="M4171">
        <f t="shared" si="65"/>
        <v>2394.8201746593522</v>
      </c>
    </row>
    <row r="4172" spans="1:13" x14ac:dyDescent="0.2">
      <c r="A4172">
        <v>2008</v>
      </c>
      <c r="B4172">
        <v>10</v>
      </c>
      <c r="C4172" t="s">
        <v>61</v>
      </c>
      <c r="D4172">
        <v>6</v>
      </c>
      <c r="E4172" t="s">
        <v>26</v>
      </c>
      <c r="F4172" t="e">
        <f>VLOOKUP(A4172&amp;B4172&amp;C4172&amp;D4172&amp;E4172,average_median_rates_2_aptFINAL!A:P,16,FALSE)</f>
        <v>#N/A</v>
      </c>
      <c r="G4172">
        <f>VLOOKUP(A4172&amp;B4172&amp;C4172&amp;3&amp;E4172,average_median_rates_2_aptFINAL!A:P,16,FALSE)</f>
        <v>1068.781434114097</v>
      </c>
      <c r="H4172">
        <f>IF(D4172&lt;=3,VLOOKUP(A4172&amp;D4172,[1]ratio_condo_family!$A:$F,6,FALSE),0)</f>
        <v>0</v>
      </c>
      <c r="I4172">
        <f>VLOOKUP(A4172&amp;3,[1]ratio_condo_family!$A:$F,6,FALSE)</f>
        <v>1.1926860077616435</v>
      </c>
      <c r="J4172">
        <f>VLOOKUP(A4172,[1]ratio_family_bedrooms!$A:$K,9,FALSE)</f>
        <v>1.0588235294117647</v>
      </c>
      <c r="K4172">
        <f>VLOOKUP(A4172,[1]ratio_family_bedrooms!$A:$K,10,FALSE)</f>
        <v>1.2222222222222223</v>
      </c>
      <c r="L4172">
        <f>VLOOKUP(A4172,[1]ratio_family_bedrooms!$A:$K,11,FALSE)</f>
        <v>1.5</v>
      </c>
      <c r="M4172">
        <f t="shared" si="65"/>
        <v>2474.4577553040654</v>
      </c>
    </row>
    <row r="4173" spans="1:13" x14ac:dyDescent="0.2">
      <c r="A4173">
        <v>2008</v>
      </c>
      <c r="B4173">
        <v>10</v>
      </c>
      <c r="C4173" t="s">
        <v>61</v>
      </c>
      <c r="D4173">
        <v>6</v>
      </c>
      <c r="E4173" t="s">
        <v>27</v>
      </c>
      <c r="F4173" t="e">
        <f>VLOOKUP(A4173&amp;B4173&amp;C4173&amp;D4173&amp;E4173,average_median_rates_2_aptFINAL!A:P,16,FALSE)</f>
        <v>#N/A</v>
      </c>
      <c r="G4173">
        <f>VLOOKUP(A4173&amp;B4173&amp;C4173&amp;3&amp;E4173,average_median_rates_2_aptFINAL!A:P,16,FALSE)</f>
        <v>2036.794079609135</v>
      </c>
      <c r="H4173">
        <f>IF(D4173&lt;=3,VLOOKUP(A4173&amp;D4173,[1]ratio_condo_family!$A:$F,6,FALSE),0)</f>
        <v>0</v>
      </c>
      <c r="I4173">
        <f>VLOOKUP(A4173&amp;3,[1]ratio_condo_family!$A:$F,6,FALSE)</f>
        <v>1.1926860077616435</v>
      </c>
      <c r="J4173">
        <f>VLOOKUP(A4173,[1]ratio_family_bedrooms!$A:$K,9,FALSE)</f>
        <v>1.0588235294117647</v>
      </c>
      <c r="K4173">
        <f>VLOOKUP(A4173,[1]ratio_family_bedrooms!$A:$K,10,FALSE)</f>
        <v>1.2222222222222223</v>
      </c>
      <c r="L4173">
        <f>VLOOKUP(A4173,[1]ratio_family_bedrooms!$A:$K,11,FALSE)</f>
        <v>1.5</v>
      </c>
      <c r="M4173">
        <f t="shared" si="65"/>
        <v>4715.6141989159896</v>
      </c>
    </row>
    <row r="4174" spans="1:13" x14ac:dyDescent="0.2">
      <c r="A4174">
        <v>2008</v>
      </c>
      <c r="B4174">
        <v>10</v>
      </c>
      <c r="C4174" t="s">
        <v>61</v>
      </c>
      <c r="D4174">
        <v>6</v>
      </c>
      <c r="E4174" t="s">
        <v>28</v>
      </c>
      <c r="F4174" t="e">
        <f>VLOOKUP(A4174&amp;B4174&amp;C4174&amp;D4174&amp;E4174,average_median_rates_2_aptFINAL!A:P,16,FALSE)</f>
        <v>#N/A</v>
      </c>
      <c r="G4174">
        <f>VLOOKUP(A4174&amp;B4174&amp;C4174&amp;3&amp;E4174,average_median_rates_2_aptFINAL!A:P,16,FALSE)</f>
        <v>1224.2419887914918</v>
      </c>
      <c r="H4174">
        <f>IF(D4174&lt;=3,VLOOKUP(A4174&amp;D4174,[1]ratio_condo_family!$A:$F,6,FALSE),0)</f>
        <v>0</v>
      </c>
      <c r="I4174">
        <f>VLOOKUP(A4174&amp;3,[1]ratio_condo_family!$A:$F,6,FALSE)</f>
        <v>1.1926860077616435</v>
      </c>
      <c r="J4174">
        <f>VLOOKUP(A4174,[1]ratio_family_bedrooms!$A:$K,9,FALSE)</f>
        <v>1.0588235294117647</v>
      </c>
      <c r="K4174">
        <f>VLOOKUP(A4174,[1]ratio_family_bedrooms!$A:$K,10,FALSE)</f>
        <v>1.2222222222222223</v>
      </c>
      <c r="L4174">
        <f>VLOOKUP(A4174,[1]ratio_family_bedrooms!$A:$K,11,FALSE)</f>
        <v>1.5</v>
      </c>
      <c r="M4174">
        <f t="shared" si="65"/>
        <v>2834.382210283216</v>
      </c>
    </row>
    <row r="4175" spans="1:13" x14ac:dyDescent="0.2">
      <c r="A4175">
        <v>2008</v>
      </c>
      <c r="B4175">
        <v>10</v>
      </c>
      <c r="C4175" t="s">
        <v>61</v>
      </c>
      <c r="D4175">
        <v>6</v>
      </c>
      <c r="E4175" t="s">
        <v>29</v>
      </c>
      <c r="F4175" t="e">
        <f>VLOOKUP(A4175&amp;B4175&amp;C4175&amp;D4175&amp;E4175,average_median_rates_2_aptFINAL!A:P,16,FALSE)</f>
        <v>#N/A</v>
      </c>
      <c r="G4175">
        <f>VLOOKUP(A4175&amp;B4175&amp;C4175&amp;3&amp;E4175,average_median_rates_2_aptFINAL!A:P,16,FALSE)</f>
        <v>933.00043109642161</v>
      </c>
      <c r="H4175">
        <f>IF(D4175&lt;=3,VLOOKUP(A4175&amp;D4175,[1]ratio_condo_family!$A:$F,6,FALSE),0)</f>
        <v>0</v>
      </c>
      <c r="I4175">
        <f>VLOOKUP(A4175&amp;3,[1]ratio_condo_family!$A:$F,6,FALSE)</f>
        <v>1.1926860077616435</v>
      </c>
      <c r="J4175">
        <f>VLOOKUP(A4175,[1]ratio_family_bedrooms!$A:$K,9,FALSE)</f>
        <v>1.0588235294117647</v>
      </c>
      <c r="K4175">
        <f>VLOOKUP(A4175,[1]ratio_family_bedrooms!$A:$K,10,FALSE)</f>
        <v>1.2222222222222223</v>
      </c>
      <c r="L4175">
        <f>VLOOKUP(A4175,[1]ratio_family_bedrooms!$A:$K,11,FALSE)</f>
        <v>1.5</v>
      </c>
      <c r="M4175">
        <f t="shared" si="65"/>
        <v>2160.0956741377267</v>
      </c>
    </row>
    <row r="4176" spans="1:13" x14ac:dyDescent="0.2">
      <c r="A4176">
        <v>2008</v>
      </c>
      <c r="B4176">
        <v>10</v>
      </c>
      <c r="C4176" t="s">
        <v>61</v>
      </c>
      <c r="D4176">
        <v>6</v>
      </c>
      <c r="E4176" t="s">
        <v>31</v>
      </c>
      <c r="F4176" t="e">
        <f>VLOOKUP(A4176&amp;B4176&amp;C4176&amp;D4176&amp;E4176,average_median_rates_2_aptFINAL!A:P,16,FALSE)</f>
        <v>#N/A</v>
      </c>
      <c r="G4176">
        <f>VLOOKUP(A4176&amp;B4176&amp;C4176&amp;3&amp;E4176,average_median_rates_2_aptFINAL!A:P,16,FALSE)</f>
        <v>1153.63797480481</v>
      </c>
      <c r="H4176">
        <f>IF(D4176&lt;=3,VLOOKUP(A4176&amp;D4176,[1]ratio_condo_family!$A:$F,6,FALSE),0)</f>
        <v>0</v>
      </c>
      <c r="I4176">
        <f>VLOOKUP(A4176&amp;3,[1]ratio_condo_family!$A:$F,6,FALSE)</f>
        <v>1.1926860077616435</v>
      </c>
      <c r="J4176">
        <f>VLOOKUP(A4176,[1]ratio_family_bedrooms!$A:$K,9,FALSE)</f>
        <v>1.0588235294117647</v>
      </c>
      <c r="K4176">
        <f>VLOOKUP(A4176,[1]ratio_family_bedrooms!$A:$K,10,FALSE)</f>
        <v>1.2222222222222223</v>
      </c>
      <c r="L4176">
        <f>VLOOKUP(A4176,[1]ratio_family_bedrooms!$A:$K,11,FALSE)</f>
        <v>1.5</v>
      </c>
      <c r="M4176">
        <f t="shared" si="65"/>
        <v>2670.918807581284</v>
      </c>
    </row>
    <row r="4177" spans="1:13" x14ac:dyDescent="0.2">
      <c r="A4177">
        <v>2008</v>
      </c>
      <c r="B4177">
        <v>10</v>
      </c>
      <c r="C4177" t="s">
        <v>61</v>
      </c>
      <c r="D4177">
        <v>6</v>
      </c>
      <c r="E4177" t="s">
        <v>32</v>
      </c>
      <c r="F4177" t="e">
        <f>VLOOKUP(A4177&amp;B4177&amp;C4177&amp;D4177&amp;E4177,average_median_rates_2_aptFINAL!A:P,16,FALSE)</f>
        <v>#N/A</v>
      </c>
      <c r="G4177">
        <f>VLOOKUP(A4177&amp;B4177&amp;C4177&amp;3&amp;E4177,average_median_rates_2_aptFINAL!A:P,16,FALSE)</f>
        <v>1199.7413421468639</v>
      </c>
      <c r="H4177">
        <f>IF(D4177&lt;=3,VLOOKUP(A4177&amp;D4177,[1]ratio_condo_family!$A:$F,6,FALSE),0)</f>
        <v>0</v>
      </c>
      <c r="I4177">
        <f>VLOOKUP(A4177&amp;3,[1]ratio_condo_family!$A:$F,6,FALSE)</f>
        <v>1.1926860077616435</v>
      </c>
      <c r="J4177">
        <f>VLOOKUP(A4177,[1]ratio_family_bedrooms!$A:$K,9,FALSE)</f>
        <v>1.0588235294117647</v>
      </c>
      <c r="K4177">
        <f>VLOOKUP(A4177,[1]ratio_family_bedrooms!$A:$K,10,FALSE)</f>
        <v>1.2222222222222223</v>
      </c>
      <c r="L4177">
        <f>VLOOKUP(A4177,[1]ratio_family_bedrooms!$A:$K,11,FALSE)</f>
        <v>1.5</v>
      </c>
      <c r="M4177">
        <f t="shared" si="65"/>
        <v>2777.6579697933762</v>
      </c>
    </row>
    <row r="4178" spans="1:13" x14ac:dyDescent="0.2">
      <c r="A4178">
        <v>2008</v>
      </c>
      <c r="B4178">
        <v>10</v>
      </c>
      <c r="C4178" t="s">
        <v>61</v>
      </c>
      <c r="D4178">
        <v>6</v>
      </c>
      <c r="E4178" t="s">
        <v>33</v>
      </c>
      <c r="F4178" t="e">
        <f>VLOOKUP(A4178&amp;B4178&amp;C4178&amp;D4178&amp;E4178,average_median_rates_2_aptFINAL!A:P,16,FALSE)</f>
        <v>#N/A</v>
      </c>
      <c r="G4178">
        <f>VLOOKUP(A4178&amp;B4178&amp;C4178&amp;3&amp;E4178,average_median_rates_2_aptFINAL!A:P,16,FALSE)</f>
        <v>1800.995114240553</v>
      </c>
      <c r="H4178">
        <f>IF(D4178&lt;=3,VLOOKUP(A4178&amp;D4178,[1]ratio_condo_family!$A:$F,6,FALSE),0)</f>
        <v>0</v>
      </c>
      <c r="I4178">
        <f>VLOOKUP(A4178&amp;3,[1]ratio_condo_family!$A:$F,6,FALSE)</f>
        <v>1.1926860077616435</v>
      </c>
      <c r="J4178">
        <f>VLOOKUP(A4178,[1]ratio_family_bedrooms!$A:$K,9,FALSE)</f>
        <v>1.0588235294117647</v>
      </c>
      <c r="K4178">
        <f>VLOOKUP(A4178,[1]ratio_family_bedrooms!$A:$K,10,FALSE)</f>
        <v>1.2222222222222223</v>
      </c>
      <c r="L4178">
        <f>VLOOKUP(A4178,[1]ratio_family_bedrooms!$A:$K,11,FALSE)</f>
        <v>1.5</v>
      </c>
      <c r="M4178">
        <f t="shared" si="65"/>
        <v>4169.6891295564164</v>
      </c>
    </row>
    <row r="4179" spans="1:13" x14ac:dyDescent="0.2">
      <c r="A4179">
        <v>2008</v>
      </c>
      <c r="B4179">
        <v>10</v>
      </c>
      <c r="C4179" t="s">
        <v>61</v>
      </c>
      <c r="D4179">
        <v>6</v>
      </c>
      <c r="E4179" t="s">
        <v>34</v>
      </c>
      <c r="F4179" t="e">
        <f>VLOOKUP(A4179&amp;B4179&amp;C4179&amp;D4179&amp;E4179,average_median_rates_2_aptFINAL!A:P,16,FALSE)</f>
        <v>#N/A</v>
      </c>
      <c r="G4179">
        <f>VLOOKUP(A4179&amp;B4179&amp;C4179&amp;3&amp;E4179,average_median_rates_2_aptFINAL!A:P,16,FALSE)</f>
        <v>1240.4440293145558</v>
      </c>
      <c r="H4179">
        <f>IF(D4179&lt;=3,VLOOKUP(A4179&amp;D4179,[1]ratio_condo_family!$A:$F,6,FALSE),0)</f>
        <v>0</v>
      </c>
      <c r="I4179">
        <f>VLOOKUP(A4179&amp;3,[1]ratio_condo_family!$A:$F,6,FALSE)</f>
        <v>1.1926860077616435</v>
      </c>
      <c r="J4179">
        <f>VLOOKUP(A4179,[1]ratio_family_bedrooms!$A:$K,9,FALSE)</f>
        <v>1.0588235294117647</v>
      </c>
      <c r="K4179">
        <f>VLOOKUP(A4179,[1]ratio_family_bedrooms!$A:$K,10,FALSE)</f>
        <v>1.2222222222222223</v>
      </c>
      <c r="L4179">
        <f>VLOOKUP(A4179,[1]ratio_family_bedrooms!$A:$K,11,FALSE)</f>
        <v>1.5</v>
      </c>
      <c r="M4179">
        <f t="shared" si="65"/>
        <v>2871.8934015748923</v>
      </c>
    </row>
    <row r="4180" spans="1:13" x14ac:dyDescent="0.2">
      <c r="A4180">
        <v>2008</v>
      </c>
      <c r="B4180">
        <v>10</v>
      </c>
      <c r="C4180" t="s">
        <v>61</v>
      </c>
      <c r="D4180">
        <v>6</v>
      </c>
      <c r="E4180" t="s">
        <v>35</v>
      </c>
      <c r="F4180" t="e">
        <f>VLOOKUP(A4180&amp;B4180&amp;C4180&amp;D4180&amp;E4180,average_median_rates_2_aptFINAL!A:P,16,FALSE)</f>
        <v>#N/A</v>
      </c>
      <c r="G4180">
        <f>VLOOKUP(A4180&amp;B4180&amp;C4180&amp;3&amp;E4180,average_median_rates_2_aptFINAL!A:P,16,FALSE)</f>
        <v>2509.34042247449</v>
      </c>
      <c r="H4180">
        <f>IF(D4180&lt;=3,VLOOKUP(A4180&amp;D4180,[1]ratio_condo_family!$A:$F,6,FALSE),0)</f>
        <v>0</v>
      </c>
      <c r="I4180">
        <f>VLOOKUP(A4180&amp;3,[1]ratio_condo_family!$A:$F,6,FALSE)</f>
        <v>1.1926860077616435</v>
      </c>
      <c r="J4180">
        <f>VLOOKUP(A4180,[1]ratio_family_bedrooms!$A:$K,9,FALSE)</f>
        <v>1.0588235294117647</v>
      </c>
      <c r="K4180">
        <f>VLOOKUP(A4180,[1]ratio_family_bedrooms!$A:$K,10,FALSE)</f>
        <v>1.2222222222222223</v>
      </c>
      <c r="L4180">
        <f>VLOOKUP(A4180,[1]ratio_family_bedrooms!$A:$K,11,FALSE)</f>
        <v>1.5</v>
      </c>
      <c r="M4180">
        <f t="shared" si="65"/>
        <v>5809.6601146863823</v>
      </c>
    </row>
    <row r="4181" spans="1:13" x14ac:dyDescent="0.2">
      <c r="A4181">
        <v>2008</v>
      </c>
      <c r="B4181">
        <v>10</v>
      </c>
      <c r="C4181" t="s">
        <v>61</v>
      </c>
      <c r="D4181">
        <v>6</v>
      </c>
      <c r="E4181" t="s">
        <v>36</v>
      </c>
      <c r="F4181" t="e">
        <f>VLOOKUP(A4181&amp;B4181&amp;C4181&amp;D4181&amp;E4181,average_median_rates_2_aptFINAL!A:P,16,FALSE)</f>
        <v>#N/A</v>
      </c>
      <c r="G4181">
        <f>VLOOKUP(A4181&amp;B4181&amp;C4181&amp;3&amp;E4181,average_median_rates_2_aptFINAL!A:P,16,FALSE)</f>
        <v>1131.060497197873</v>
      </c>
      <c r="H4181">
        <f>IF(D4181&lt;=3,VLOOKUP(A4181&amp;D4181,[1]ratio_condo_family!$A:$F,6,FALSE),0)</f>
        <v>0</v>
      </c>
      <c r="I4181">
        <f>VLOOKUP(A4181&amp;3,[1]ratio_condo_family!$A:$F,6,FALSE)</f>
        <v>1.1926860077616435</v>
      </c>
      <c r="J4181">
        <f>VLOOKUP(A4181,[1]ratio_family_bedrooms!$A:$K,9,FALSE)</f>
        <v>1.0588235294117647</v>
      </c>
      <c r="K4181">
        <f>VLOOKUP(A4181,[1]ratio_family_bedrooms!$A:$K,10,FALSE)</f>
        <v>1.2222222222222223</v>
      </c>
      <c r="L4181">
        <f>VLOOKUP(A4181,[1]ratio_family_bedrooms!$A:$K,11,FALSE)</f>
        <v>1.5</v>
      </c>
      <c r="M4181">
        <f t="shared" si="65"/>
        <v>2618.6471150008479</v>
      </c>
    </row>
    <row r="4182" spans="1:13" x14ac:dyDescent="0.2">
      <c r="A4182">
        <v>2008</v>
      </c>
      <c r="B4182">
        <v>10</v>
      </c>
      <c r="C4182" t="s">
        <v>61</v>
      </c>
      <c r="D4182">
        <v>6</v>
      </c>
      <c r="E4182" t="s">
        <v>37</v>
      </c>
      <c r="F4182" t="e">
        <f>VLOOKUP(A4182&amp;B4182&amp;C4182&amp;D4182&amp;E4182,average_median_rates_2_aptFINAL!A:P,16,FALSE)</f>
        <v>#N/A</v>
      </c>
      <c r="G4182">
        <f>VLOOKUP(A4182&amp;B4182&amp;C4182&amp;3&amp;E4182,average_median_rates_2_aptFINAL!A:P,16,FALSE)</f>
        <v>830.19933077412543</v>
      </c>
      <c r="H4182">
        <f>IF(D4182&lt;=3,VLOOKUP(A4182&amp;D4182,[1]ratio_condo_family!$A:$F,6,FALSE),0)</f>
        <v>0</v>
      </c>
      <c r="I4182">
        <f>VLOOKUP(A4182&amp;3,[1]ratio_condo_family!$A:$F,6,FALSE)</f>
        <v>1.1926860077616435</v>
      </c>
      <c r="J4182">
        <f>VLOOKUP(A4182,[1]ratio_family_bedrooms!$A:$K,9,FALSE)</f>
        <v>1.0588235294117647</v>
      </c>
      <c r="K4182">
        <f>VLOOKUP(A4182,[1]ratio_family_bedrooms!$A:$K,10,FALSE)</f>
        <v>1.2222222222222223</v>
      </c>
      <c r="L4182">
        <f>VLOOKUP(A4182,[1]ratio_family_bedrooms!$A:$K,11,FALSE)</f>
        <v>1.5</v>
      </c>
      <c r="M4182">
        <f t="shared" si="65"/>
        <v>1922.0891259072669</v>
      </c>
    </row>
    <row r="4183" spans="1:13" x14ac:dyDescent="0.2">
      <c r="A4183">
        <v>2008</v>
      </c>
      <c r="B4183">
        <v>10</v>
      </c>
      <c r="C4183" t="s">
        <v>61</v>
      </c>
      <c r="D4183">
        <v>6</v>
      </c>
      <c r="E4183" t="s">
        <v>38</v>
      </c>
      <c r="F4183" t="e">
        <f>VLOOKUP(A4183&amp;B4183&amp;C4183&amp;D4183&amp;E4183,average_median_rates_2_aptFINAL!A:P,16,FALSE)</f>
        <v>#N/A</v>
      </c>
      <c r="G4183">
        <f>VLOOKUP(A4183&amp;B4183&amp;C4183&amp;3&amp;E4183,average_median_rates_2_aptFINAL!A:P,16,FALSE)</f>
        <v>883.36686305503679</v>
      </c>
      <c r="H4183">
        <f>IF(D4183&lt;=3,VLOOKUP(A4183&amp;D4183,[1]ratio_condo_family!$A:$F,6,FALSE),0)</f>
        <v>0</v>
      </c>
      <c r="I4183">
        <f>VLOOKUP(A4183&amp;3,[1]ratio_condo_family!$A:$F,6,FALSE)</f>
        <v>1.1926860077616435</v>
      </c>
      <c r="J4183">
        <f>VLOOKUP(A4183,[1]ratio_family_bedrooms!$A:$K,9,FALSE)</f>
        <v>1.0588235294117647</v>
      </c>
      <c r="K4183">
        <f>VLOOKUP(A4183,[1]ratio_family_bedrooms!$A:$K,10,FALSE)</f>
        <v>1.2222222222222223</v>
      </c>
      <c r="L4183">
        <f>VLOOKUP(A4183,[1]ratio_family_bedrooms!$A:$K,11,FALSE)</f>
        <v>1.5</v>
      </c>
      <c r="M4183">
        <f t="shared" si="65"/>
        <v>2045.1833417905455</v>
      </c>
    </row>
    <row r="4184" spans="1:13" x14ac:dyDescent="0.2">
      <c r="A4184">
        <v>2008</v>
      </c>
      <c r="B4184">
        <v>10</v>
      </c>
      <c r="C4184" t="s">
        <v>61</v>
      </c>
      <c r="D4184">
        <v>6</v>
      </c>
      <c r="E4184" t="s">
        <v>39</v>
      </c>
      <c r="F4184" t="e">
        <f>VLOOKUP(A4184&amp;B4184&amp;C4184&amp;D4184&amp;E4184,average_median_rates_2_aptFINAL!A:P,16,FALSE)</f>
        <v>#N/A</v>
      </c>
      <c r="G4184">
        <f>VLOOKUP(A4184&amp;B4184&amp;C4184&amp;3&amp;E4184,average_median_rates_2_aptFINAL!A:P,16,FALSE)</f>
        <v>1201.322029027164</v>
      </c>
      <c r="H4184">
        <f>IF(D4184&lt;=3,VLOOKUP(A4184&amp;D4184,[1]ratio_condo_family!$A:$F,6,FALSE),0)</f>
        <v>0</v>
      </c>
      <c r="I4184">
        <f>VLOOKUP(A4184&amp;3,[1]ratio_condo_family!$A:$F,6,FALSE)</f>
        <v>1.1926860077616435</v>
      </c>
      <c r="J4184">
        <f>VLOOKUP(A4184,[1]ratio_family_bedrooms!$A:$K,9,FALSE)</f>
        <v>1.0588235294117647</v>
      </c>
      <c r="K4184">
        <f>VLOOKUP(A4184,[1]ratio_family_bedrooms!$A:$K,10,FALSE)</f>
        <v>1.2222222222222223</v>
      </c>
      <c r="L4184">
        <f>VLOOKUP(A4184,[1]ratio_family_bedrooms!$A:$K,11,FALSE)</f>
        <v>1.5</v>
      </c>
      <c r="M4184">
        <f t="shared" si="65"/>
        <v>2781.3175982120788</v>
      </c>
    </row>
    <row r="4185" spans="1:13" x14ac:dyDescent="0.2">
      <c r="A4185">
        <v>2008</v>
      </c>
      <c r="B4185">
        <v>10</v>
      </c>
      <c r="C4185" t="s">
        <v>61</v>
      </c>
      <c r="D4185">
        <v>6</v>
      </c>
      <c r="E4185" t="s">
        <v>40</v>
      </c>
      <c r="F4185" t="e">
        <f>VLOOKUP(A4185&amp;B4185&amp;C4185&amp;D4185&amp;E4185,average_median_rates_2_aptFINAL!A:P,16,FALSE)</f>
        <v>#N/A</v>
      </c>
      <c r="G4185">
        <f>VLOOKUP(A4185&amp;B4185&amp;C4185&amp;3&amp;E4185,average_median_rates_2_aptFINAL!A:P,16,FALSE)</f>
        <v>940.59650971563644</v>
      </c>
      <c r="H4185">
        <f>IF(D4185&lt;=3,VLOOKUP(A4185&amp;D4185,[1]ratio_condo_family!$A:$F,6,FALSE),0)</f>
        <v>0</v>
      </c>
      <c r="I4185">
        <f>VLOOKUP(A4185&amp;3,[1]ratio_condo_family!$A:$F,6,FALSE)</f>
        <v>1.1926860077616435</v>
      </c>
      <c r="J4185">
        <f>VLOOKUP(A4185,[1]ratio_family_bedrooms!$A:$K,9,FALSE)</f>
        <v>1.0588235294117647</v>
      </c>
      <c r="K4185">
        <f>VLOOKUP(A4185,[1]ratio_family_bedrooms!$A:$K,10,FALSE)</f>
        <v>1.2222222222222223</v>
      </c>
      <c r="L4185">
        <f>VLOOKUP(A4185,[1]ratio_family_bedrooms!$A:$K,11,FALSE)</f>
        <v>1.5</v>
      </c>
      <c r="M4185">
        <f t="shared" si="65"/>
        <v>2177.6822218164812</v>
      </c>
    </row>
    <row r="4186" spans="1:13" x14ac:dyDescent="0.2">
      <c r="A4186">
        <v>2008</v>
      </c>
      <c r="B4186">
        <v>10</v>
      </c>
      <c r="C4186" t="s">
        <v>61</v>
      </c>
      <c r="D4186">
        <v>6</v>
      </c>
      <c r="E4186" t="s">
        <v>41</v>
      </c>
      <c r="F4186" t="e">
        <f>VLOOKUP(A4186&amp;B4186&amp;C4186&amp;D4186&amp;E4186,average_median_rates_2_aptFINAL!A:P,16,FALSE)</f>
        <v>#N/A</v>
      </c>
      <c r="G4186">
        <f>VLOOKUP(A4186&amp;B4186&amp;C4186&amp;3&amp;E4186,average_median_rates_2_aptFINAL!A:P,16,FALSE)</f>
        <v>972.51760310389409</v>
      </c>
      <c r="H4186">
        <f>IF(D4186&lt;=3,VLOOKUP(A4186&amp;D4186,[1]ratio_condo_family!$A:$F,6,FALSE),0)</f>
        <v>0</v>
      </c>
      <c r="I4186">
        <f>VLOOKUP(A4186&amp;3,[1]ratio_condo_family!$A:$F,6,FALSE)</f>
        <v>1.1926860077616435</v>
      </c>
      <c r="J4186">
        <f>VLOOKUP(A4186,[1]ratio_family_bedrooms!$A:$K,9,FALSE)</f>
        <v>1.0588235294117647</v>
      </c>
      <c r="K4186">
        <f>VLOOKUP(A4186,[1]ratio_family_bedrooms!$A:$K,10,FALSE)</f>
        <v>1.2222222222222223</v>
      </c>
      <c r="L4186">
        <f>VLOOKUP(A4186,[1]ratio_family_bedrooms!$A:$K,11,FALSE)</f>
        <v>1.5</v>
      </c>
      <c r="M4186">
        <f t="shared" si="65"/>
        <v>2251.5863846052293</v>
      </c>
    </row>
    <row r="4187" spans="1:13" x14ac:dyDescent="0.2">
      <c r="A4187">
        <v>2008</v>
      </c>
      <c r="B4187">
        <v>10</v>
      </c>
      <c r="C4187" t="s">
        <v>61</v>
      </c>
      <c r="D4187">
        <v>6</v>
      </c>
      <c r="E4187" t="s">
        <v>42</v>
      </c>
      <c r="F4187" t="e">
        <f>VLOOKUP(A4187&amp;B4187&amp;C4187&amp;D4187&amp;E4187,average_median_rates_2_aptFINAL!A:P,16,FALSE)</f>
        <v>#N/A</v>
      </c>
      <c r="G4187">
        <f>VLOOKUP(A4187&amp;B4187&amp;C4187&amp;3&amp;E4187,average_median_rates_2_aptFINAL!A:P,16,FALSE)</f>
        <v>966.11582123868357</v>
      </c>
      <c r="H4187">
        <f>IF(D4187&lt;=3,VLOOKUP(A4187&amp;D4187,[1]ratio_condo_family!$A:$F,6,FALSE),0)</f>
        <v>0</v>
      </c>
      <c r="I4187">
        <f>VLOOKUP(A4187&amp;3,[1]ratio_condo_family!$A:$F,6,FALSE)</f>
        <v>1.1926860077616435</v>
      </c>
      <c r="J4187">
        <f>VLOOKUP(A4187,[1]ratio_family_bedrooms!$A:$K,9,FALSE)</f>
        <v>1.0588235294117647</v>
      </c>
      <c r="K4187">
        <f>VLOOKUP(A4187,[1]ratio_family_bedrooms!$A:$K,10,FALSE)</f>
        <v>1.2222222222222223</v>
      </c>
      <c r="L4187">
        <f>VLOOKUP(A4187,[1]ratio_family_bedrooms!$A:$K,11,FALSE)</f>
        <v>1.5</v>
      </c>
      <c r="M4187">
        <f t="shared" si="65"/>
        <v>2236.764889509494</v>
      </c>
    </row>
    <row r="4188" spans="1:13" x14ac:dyDescent="0.2">
      <c r="A4188">
        <v>2008</v>
      </c>
      <c r="B4188">
        <v>10</v>
      </c>
      <c r="C4188" t="s">
        <v>61</v>
      </c>
      <c r="D4188">
        <v>6</v>
      </c>
      <c r="E4188" t="s">
        <v>43</v>
      </c>
      <c r="F4188" t="e">
        <f>VLOOKUP(A4188&amp;B4188&amp;C4188&amp;D4188&amp;E4188,average_median_rates_2_aptFINAL!A:P,16,FALSE)</f>
        <v>#N/A</v>
      </c>
      <c r="G4188">
        <f>VLOOKUP(A4188&amp;B4188&amp;C4188&amp;3&amp;E4188,average_median_rates_2_aptFINAL!A:P,16,FALSE)</f>
        <v>1100</v>
      </c>
      <c r="H4188">
        <f>IF(D4188&lt;=3,VLOOKUP(A4188&amp;D4188,[1]ratio_condo_family!$A:$F,6,FALSE),0)</f>
        <v>0</v>
      </c>
      <c r="I4188">
        <f>VLOOKUP(A4188&amp;3,[1]ratio_condo_family!$A:$F,6,FALSE)</f>
        <v>1.1926860077616435</v>
      </c>
      <c r="J4188">
        <f>VLOOKUP(A4188,[1]ratio_family_bedrooms!$A:$K,9,FALSE)</f>
        <v>1.0588235294117647</v>
      </c>
      <c r="K4188">
        <f>VLOOKUP(A4188,[1]ratio_family_bedrooms!$A:$K,10,FALSE)</f>
        <v>1.2222222222222223</v>
      </c>
      <c r="L4188">
        <f>VLOOKUP(A4188,[1]ratio_family_bedrooms!$A:$K,11,FALSE)</f>
        <v>1.5</v>
      </c>
      <c r="M4188">
        <f t="shared" si="65"/>
        <v>2546.7354165733918</v>
      </c>
    </row>
    <row r="4189" spans="1:13" x14ac:dyDescent="0.2">
      <c r="A4189">
        <v>2008</v>
      </c>
      <c r="B4189">
        <v>10</v>
      </c>
      <c r="C4189" t="s">
        <v>61</v>
      </c>
      <c r="D4189">
        <v>6</v>
      </c>
      <c r="E4189" t="s">
        <v>60</v>
      </c>
      <c r="F4189" t="e">
        <f>VLOOKUP(A4189&amp;B4189&amp;C4189&amp;D4189&amp;E4189,average_median_rates_2_aptFINAL!A:P,16,FALSE)</f>
        <v>#N/A</v>
      </c>
      <c r="G4189">
        <f>VLOOKUP(A4189&amp;B4189&amp;C4189&amp;3&amp;E4189,average_median_rates_2_aptFINAL!A:P,16,FALSE)</f>
        <v>1165.7565742204361</v>
      </c>
      <c r="H4189">
        <f>IF(D4189&lt;=3,VLOOKUP(A4189&amp;D4189,[1]ratio_condo_family!$A:$F,6,FALSE),0)</f>
        <v>0</v>
      </c>
      <c r="I4189">
        <f>VLOOKUP(A4189&amp;3,[1]ratio_condo_family!$A:$F,6,FALSE)</f>
        <v>1.1926860077616435</v>
      </c>
      <c r="J4189">
        <f>VLOOKUP(A4189,[1]ratio_family_bedrooms!$A:$K,9,FALSE)</f>
        <v>1.0588235294117647</v>
      </c>
      <c r="K4189">
        <f>VLOOKUP(A4189,[1]ratio_family_bedrooms!$A:$K,10,FALSE)</f>
        <v>1.2222222222222223</v>
      </c>
      <c r="L4189">
        <f>VLOOKUP(A4189,[1]ratio_family_bedrooms!$A:$K,11,FALSE)</f>
        <v>1.5</v>
      </c>
      <c r="M4189">
        <f t="shared" si="65"/>
        <v>2698.9759587913204</v>
      </c>
    </row>
    <row r="4190" spans="1:13" x14ac:dyDescent="0.2">
      <c r="A4190">
        <v>2007</v>
      </c>
      <c r="B4190">
        <v>10</v>
      </c>
      <c r="C4190" t="s">
        <v>59</v>
      </c>
      <c r="D4190">
        <v>4</v>
      </c>
      <c r="E4190" t="s">
        <v>16</v>
      </c>
      <c r="F4190" t="e">
        <f>VLOOKUP(A4190&amp;B4190&amp;C4190&amp;D4190&amp;E4190,average_median_rates_2_aptFINAL!A:P,16,FALSE)</f>
        <v>#N/A</v>
      </c>
      <c r="G4190">
        <f>VLOOKUP(A4190&amp;B4190&amp;C4190&amp;3&amp;E4190,average_median_rates_2_aptFINAL!A:P,16,FALSE)</f>
        <v>2013.3032128514049</v>
      </c>
      <c r="H4190">
        <f>IF(D4190&lt;=3,VLOOKUP(A4190&amp;D4190,[1]ratio_condo_family!$A:$F,6,FALSE),0)</f>
        <v>0</v>
      </c>
      <c r="I4190">
        <f>VLOOKUP(A4190&amp;3,[1]ratio_condo_family!$A:$F,6,FALSE)</f>
        <v>1.1874909030958687</v>
      </c>
      <c r="J4190">
        <f>VLOOKUP(A4190,[1]ratio_family_bedrooms!$A:$K,9,FALSE)</f>
        <v>1.0588235294117647</v>
      </c>
      <c r="K4190">
        <f>VLOOKUP(A4190,[1]ratio_family_bedrooms!$A:$K,10,FALSE)</f>
        <v>1.2222222222222223</v>
      </c>
      <c r="L4190">
        <f>VLOOKUP(A4190,[1]ratio_family_bedrooms!$A:$K,11,FALSE)</f>
        <v>1.5</v>
      </c>
      <c r="M4190">
        <f t="shared" si="65"/>
        <v>2531.4133239897124</v>
      </c>
    </row>
    <row r="4191" spans="1:13" x14ac:dyDescent="0.2">
      <c r="A4191">
        <v>2007</v>
      </c>
      <c r="B4191">
        <v>10</v>
      </c>
      <c r="C4191" t="s">
        <v>59</v>
      </c>
      <c r="D4191">
        <v>4</v>
      </c>
      <c r="E4191" t="s">
        <v>17</v>
      </c>
      <c r="F4191" t="e">
        <f>VLOOKUP(A4191&amp;B4191&amp;C4191&amp;D4191&amp;E4191,average_median_rates_2_aptFINAL!A:P,16,FALSE)</f>
        <v>#N/A</v>
      </c>
      <c r="G4191">
        <f>VLOOKUP(A4191&amp;B4191&amp;C4191&amp;3&amp;E4191,average_median_rates_2_aptFINAL!A:P,16,FALSE)</f>
        <v>2144.4364664043401</v>
      </c>
      <c r="H4191">
        <f>IF(D4191&lt;=3,VLOOKUP(A4191&amp;D4191,[1]ratio_condo_family!$A:$F,6,FALSE),0)</f>
        <v>0</v>
      </c>
      <c r="I4191">
        <f>VLOOKUP(A4191&amp;3,[1]ratio_condo_family!$A:$F,6,FALSE)</f>
        <v>1.1874909030958687</v>
      </c>
      <c r="J4191">
        <f>VLOOKUP(A4191,[1]ratio_family_bedrooms!$A:$K,9,FALSE)</f>
        <v>1.0588235294117647</v>
      </c>
      <c r="K4191">
        <f>VLOOKUP(A4191,[1]ratio_family_bedrooms!$A:$K,10,FALSE)</f>
        <v>1.2222222222222223</v>
      </c>
      <c r="L4191">
        <f>VLOOKUP(A4191,[1]ratio_family_bedrooms!$A:$K,11,FALSE)</f>
        <v>1.5</v>
      </c>
      <c r="M4191">
        <f t="shared" si="65"/>
        <v>2696.2928429529211</v>
      </c>
    </row>
    <row r="4192" spans="1:13" x14ac:dyDescent="0.2">
      <c r="A4192">
        <v>2007</v>
      </c>
      <c r="B4192">
        <v>10</v>
      </c>
      <c r="C4192" t="s">
        <v>59</v>
      </c>
      <c r="D4192">
        <v>4</v>
      </c>
      <c r="E4192" t="s">
        <v>19</v>
      </c>
      <c r="F4192" t="e">
        <f>VLOOKUP(A4192&amp;B4192&amp;C4192&amp;D4192&amp;E4192,average_median_rates_2_aptFINAL!A:P,16,FALSE)</f>
        <v>#N/A</v>
      </c>
      <c r="G4192">
        <f>VLOOKUP(A4192&amp;B4192&amp;C4192&amp;3&amp;E4192,average_median_rates_2_aptFINAL!A:P,16,FALSE)</f>
        <v>1598.1028355847675</v>
      </c>
      <c r="H4192">
        <f>IF(D4192&lt;=3,VLOOKUP(A4192&amp;D4192,[1]ratio_condo_family!$A:$F,6,FALSE),0)</f>
        <v>0</v>
      </c>
      <c r="I4192">
        <f>VLOOKUP(A4192&amp;3,[1]ratio_condo_family!$A:$F,6,FALSE)</f>
        <v>1.1874909030958687</v>
      </c>
      <c r="J4192">
        <f>VLOOKUP(A4192,[1]ratio_family_bedrooms!$A:$K,9,FALSE)</f>
        <v>1.0588235294117647</v>
      </c>
      <c r="K4192">
        <f>VLOOKUP(A4192,[1]ratio_family_bedrooms!$A:$K,10,FALSE)</f>
        <v>1.2222222222222223</v>
      </c>
      <c r="L4192">
        <f>VLOOKUP(A4192,[1]ratio_family_bedrooms!$A:$K,11,FALSE)</f>
        <v>1.5</v>
      </c>
      <c r="M4192">
        <f t="shared" si="65"/>
        <v>2009.3639076726608</v>
      </c>
    </row>
    <row r="4193" spans="1:13" x14ac:dyDescent="0.2">
      <c r="A4193">
        <v>2007</v>
      </c>
      <c r="B4193">
        <v>10</v>
      </c>
      <c r="C4193" t="s">
        <v>59</v>
      </c>
      <c r="D4193">
        <v>4</v>
      </c>
      <c r="E4193" t="s">
        <v>20</v>
      </c>
      <c r="F4193" t="e">
        <f>VLOOKUP(A4193&amp;B4193&amp;C4193&amp;D4193&amp;E4193,average_median_rates_2_aptFINAL!A:P,16,FALSE)</f>
        <v>#N/A</v>
      </c>
      <c r="G4193">
        <f>VLOOKUP(A4193&amp;B4193&amp;C4193&amp;3&amp;E4193,average_median_rates_2_aptFINAL!A:P,16,FALSE)</f>
        <v>1883.0251308263316</v>
      </c>
      <c r="H4193">
        <f>IF(D4193&lt;=3,VLOOKUP(A4193&amp;D4193,[1]ratio_condo_family!$A:$F,6,FALSE),0)</f>
        <v>0</v>
      </c>
      <c r="I4193">
        <f>VLOOKUP(A4193&amp;3,[1]ratio_condo_family!$A:$F,6,FALSE)</f>
        <v>1.1874909030958687</v>
      </c>
      <c r="J4193">
        <f>VLOOKUP(A4193,[1]ratio_family_bedrooms!$A:$K,9,FALSE)</f>
        <v>1.0588235294117647</v>
      </c>
      <c r="K4193">
        <f>VLOOKUP(A4193,[1]ratio_family_bedrooms!$A:$K,10,FALSE)</f>
        <v>1.2222222222222223</v>
      </c>
      <c r="L4193">
        <f>VLOOKUP(A4193,[1]ratio_family_bedrooms!$A:$K,11,FALSE)</f>
        <v>1.5</v>
      </c>
      <c r="M4193">
        <f t="shared" si="65"/>
        <v>2367.6090492252461</v>
      </c>
    </row>
    <row r="4194" spans="1:13" x14ac:dyDescent="0.2">
      <c r="A4194">
        <v>2007</v>
      </c>
      <c r="B4194">
        <v>10</v>
      </c>
      <c r="C4194" t="s">
        <v>59</v>
      </c>
      <c r="D4194">
        <v>4</v>
      </c>
      <c r="E4194" t="s">
        <v>21</v>
      </c>
      <c r="F4194" t="e">
        <f>VLOOKUP(A4194&amp;B4194&amp;C4194&amp;D4194&amp;E4194,average_median_rates_2_aptFINAL!A:P,16,FALSE)</f>
        <v>#N/A</v>
      </c>
      <c r="G4194">
        <f>VLOOKUP(A4194&amp;B4194&amp;C4194&amp;3&amp;E4194,average_median_rates_2_aptFINAL!A:P,16,FALSE)</f>
        <v>1975.7966411098935</v>
      </c>
      <c r="H4194">
        <f>IF(D4194&lt;=3,VLOOKUP(A4194&amp;D4194,[1]ratio_condo_family!$A:$F,6,FALSE),0)</f>
        <v>0</v>
      </c>
      <c r="I4194">
        <f>VLOOKUP(A4194&amp;3,[1]ratio_condo_family!$A:$F,6,FALSE)</f>
        <v>1.1874909030958687</v>
      </c>
      <c r="J4194">
        <f>VLOOKUP(A4194,[1]ratio_family_bedrooms!$A:$K,9,FALSE)</f>
        <v>1.0588235294117647</v>
      </c>
      <c r="K4194">
        <f>VLOOKUP(A4194,[1]ratio_family_bedrooms!$A:$K,10,FALSE)</f>
        <v>1.2222222222222223</v>
      </c>
      <c r="L4194">
        <f>VLOOKUP(A4194,[1]ratio_family_bedrooms!$A:$K,11,FALSE)</f>
        <v>1.5</v>
      </c>
      <c r="M4194">
        <f t="shared" si="65"/>
        <v>2484.2546869609814</v>
      </c>
    </row>
    <row r="4195" spans="1:13" x14ac:dyDescent="0.2">
      <c r="A4195">
        <v>2007</v>
      </c>
      <c r="B4195">
        <v>10</v>
      </c>
      <c r="C4195" t="s">
        <v>59</v>
      </c>
      <c r="D4195">
        <v>4</v>
      </c>
      <c r="E4195" t="s">
        <v>23</v>
      </c>
      <c r="F4195" t="e">
        <f>VLOOKUP(A4195&amp;B4195&amp;C4195&amp;D4195&amp;E4195,average_median_rates_2_aptFINAL!A:P,16,FALSE)</f>
        <v>#N/A</v>
      </c>
      <c r="G4195">
        <f>VLOOKUP(A4195&amp;B4195&amp;C4195&amp;3&amp;E4195,average_median_rates_2_aptFINAL!A:P,16,FALSE)</f>
        <v>984.55689424364084</v>
      </c>
      <c r="H4195">
        <f>IF(D4195&lt;=3,VLOOKUP(A4195&amp;D4195,[1]ratio_condo_family!$A:$F,6,FALSE),0)</f>
        <v>0</v>
      </c>
      <c r="I4195">
        <f>VLOOKUP(A4195&amp;3,[1]ratio_condo_family!$A:$F,6,FALSE)</f>
        <v>1.1874909030958687</v>
      </c>
      <c r="J4195">
        <f>VLOOKUP(A4195,[1]ratio_family_bedrooms!$A:$K,9,FALSE)</f>
        <v>1.0588235294117647</v>
      </c>
      <c r="K4195">
        <f>VLOOKUP(A4195,[1]ratio_family_bedrooms!$A:$K,10,FALSE)</f>
        <v>1.2222222222222223</v>
      </c>
      <c r="L4195">
        <f>VLOOKUP(A4195,[1]ratio_family_bedrooms!$A:$K,11,FALSE)</f>
        <v>1.5</v>
      </c>
      <c r="M4195">
        <f t="shared" si="65"/>
        <v>1237.926023464918</v>
      </c>
    </row>
    <row r="4196" spans="1:13" x14ac:dyDescent="0.2">
      <c r="A4196">
        <v>2007</v>
      </c>
      <c r="B4196">
        <v>10</v>
      </c>
      <c r="C4196" t="s">
        <v>59</v>
      </c>
      <c r="D4196">
        <v>4</v>
      </c>
      <c r="E4196" t="s">
        <v>24</v>
      </c>
      <c r="F4196" t="e">
        <f>VLOOKUP(A4196&amp;B4196&amp;C4196&amp;D4196&amp;E4196,average_median_rates_2_aptFINAL!A:P,16,FALSE)</f>
        <v>#N/A</v>
      </c>
      <c r="G4196">
        <f>VLOOKUP(A4196&amp;B4196&amp;C4196&amp;3&amp;E4196,average_median_rates_2_aptFINAL!A:P,16,FALSE)</f>
        <v>1145.940276256541</v>
      </c>
      <c r="H4196">
        <f>IF(D4196&lt;=3,VLOOKUP(A4196&amp;D4196,[1]ratio_condo_family!$A:$F,6,FALSE),0)</f>
        <v>0</v>
      </c>
      <c r="I4196">
        <f>VLOOKUP(A4196&amp;3,[1]ratio_condo_family!$A:$F,6,FALSE)</f>
        <v>1.1874909030958687</v>
      </c>
      <c r="J4196">
        <f>VLOOKUP(A4196,[1]ratio_family_bedrooms!$A:$K,9,FALSE)</f>
        <v>1.0588235294117647</v>
      </c>
      <c r="K4196">
        <f>VLOOKUP(A4196,[1]ratio_family_bedrooms!$A:$K,10,FALSE)</f>
        <v>1.2222222222222223</v>
      </c>
      <c r="L4196">
        <f>VLOOKUP(A4196,[1]ratio_family_bedrooms!$A:$K,11,FALSE)</f>
        <v>1.5</v>
      </c>
      <c r="M4196">
        <f t="shared" si="65"/>
        <v>1440.8403390485037</v>
      </c>
    </row>
    <row r="4197" spans="1:13" x14ac:dyDescent="0.2">
      <c r="A4197">
        <v>2007</v>
      </c>
      <c r="B4197">
        <v>10</v>
      </c>
      <c r="C4197" t="s">
        <v>59</v>
      </c>
      <c r="D4197">
        <v>4</v>
      </c>
      <c r="E4197" t="s">
        <v>25</v>
      </c>
      <c r="F4197" t="e">
        <f>VLOOKUP(A4197&amp;B4197&amp;C4197&amp;D4197&amp;E4197,average_median_rates_2_aptFINAL!A:P,16,FALSE)</f>
        <v>#N/A</v>
      </c>
      <c r="G4197">
        <f>VLOOKUP(A4197&amp;B4197&amp;C4197&amp;3&amp;E4197,average_median_rates_2_aptFINAL!A:P,16,FALSE)</f>
        <v>1016.6195691858337</v>
      </c>
      <c r="H4197">
        <f>IF(D4197&lt;=3,VLOOKUP(A4197&amp;D4197,[1]ratio_condo_family!$A:$F,6,FALSE),0)</f>
        <v>0</v>
      </c>
      <c r="I4197">
        <f>VLOOKUP(A4197&amp;3,[1]ratio_condo_family!$A:$F,6,FALSE)</f>
        <v>1.1874909030958687</v>
      </c>
      <c r="J4197">
        <f>VLOOKUP(A4197,[1]ratio_family_bedrooms!$A:$K,9,FALSE)</f>
        <v>1.0588235294117647</v>
      </c>
      <c r="K4197">
        <f>VLOOKUP(A4197,[1]ratio_family_bedrooms!$A:$K,10,FALSE)</f>
        <v>1.2222222222222223</v>
      </c>
      <c r="L4197">
        <f>VLOOKUP(A4197,[1]ratio_family_bedrooms!$A:$K,11,FALSE)</f>
        <v>1.5</v>
      </c>
      <c r="M4197">
        <f t="shared" si="65"/>
        <v>1278.2398132772669</v>
      </c>
    </row>
    <row r="4198" spans="1:13" x14ac:dyDescent="0.2">
      <c r="A4198">
        <v>2007</v>
      </c>
      <c r="B4198">
        <v>10</v>
      </c>
      <c r="C4198" t="s">
        <v>59</v>
      </c>
      <c r="D4198">
        <v>4</v>
      </c>
      <c r="E4198" t="s">
        <v>26</v>
      </c>
      <c r="F4198" t="e">
        <f>VLOOKUP(A4198&amp;B4198&amp;C4198&amp;D4198&amp;E4198,average_median_rates_2_aptFINAL!A:P,16,FALSE)</f>
        <v>#N/A</v>
      </c>
      <c r="G4198">
        <f>VLOOKUP(A4198&amp;B4198&amp;C4198&amp;3&amp;E4198,average_median_rates_2_aptFINAL!A:P,16,FALSE)</f>
        <v>991.84045271997093</v>
      </c>
      <c r="H4198">
        <f>IF(D4198&lt;=3,VLOOKUP(A4198&amp;D4198,[1]ratio_condo_family!$A:$F,6,FALSE),0)</f>
        <v>0</v>
      </c>
      <c r="I4198">
        <f>VLOOKUP(A4198&amp;3,[1]ratio_condo_family!$A:$F,6,FALSE)</f>
        <v>1.1874909030958687</v>
      </c>
      <c r="J4198">
        <f>VLOOKUP(A4198,[1]ratio_family_bedrooms!$A:$K,9,FALSE)</f>
        <v>1.0588235294117647</v>
      </c>
      <c r="K4198">
        <f>VLOOKUP(A4198,[1]ratio_family_bedrooms!$A:$K,10,FALSE)</f>
        <v>1.2222222222222223</v>
      </c>
      <c r="L4198">
        <f>VLOOKUP(A4198,[1]ratio_family_bedrooms!$A:$K,11,FALSE)</f>
        <v>1.5</v>
      </c>
      <c r="M4198">
        <f t="shared" si="65"/>
        <v>1247.0839569820098</v>
      </c>
    </row>
    <row r="4199" spans="1:13" x14ac:dyDescent="0.2">
      <c r="A4199">
        <v>2007</v>
      </c>
      <c r="B4199">
        <v>10</v>
      </c>
      <c r="C4199" t="s">
        <v>59</v>
      </c>
      <c r="D4199">
        <v>4</v>
      </c>
      <c r="E4199" t="s">
        <v>27</v>
      </c>
      <c r="F4199" t="e">
        <f>VLOOKUP(A4199&amp;B4199&amp;C4199&amp;D4199&amp;E4199,average_median_rates_2_aptFINAL!A:P,16,FALSE)</f>
        <v>#N/A</v>
      </c>
      <c r="G4199">
        <f>VLOOKUP(A4199&amp;B4199&amp;C4199&amp;3&amp;E4199,average_median_rates_2_aptFINAL!A:P,16,FALSE)</f>
        <v>1836.8834124376247</v>
      </c>
      <c r="H4199">
        <f>IF(D4199&lt;=3,VLOOKUP(A4199&amp;D4199,[1]ratio_condo_family!$A:$F,6,FALSE),0)</f>
        <v>0</v>
      </c>
      <c r="I4199">
        <f>VLOOKUP(A4199&amp;3,[1]ratio_condo_family!$A:$F,6,FALSE)</f>
        <v>1.1874909030958687</v>
      </c>
      <c r="J4199">
        <f>VLOOKUP(A4199,[1]ratio_family_bedrooms!$A:$K,9,FALSE)</f>
        <v>1.0588235294117647</v>
      </c>
      <c r="K4199">
        <f>VLOOKUP(A4199,[1]ratio_family_bedrooms!$A:$K,10,FALSE)</f>
        <v>1.2222222222222223</v>
      </c>
      <c r="L4199">
        <f>VLOOKUP(A4199,[1]ratio_family_bedrooms!$A:$K,11,FALSE)</f>
        <v>1.5</v>
      </c>
      <c r="M4199">
        <f t="shared" si="65"/>
        <v>2309.5930683360452</v>
      </c>
    </row>
    <row r="4200" spans="1:13" x14ac:dyDescent="0.2">
      <c r="A4200">
        <v>2007</v>
      </c>
      <c r="B4200">
        <v>10</v>
      </c>
      <c r="C4200" t="s">
        <v>59</v>
      </c>
      <c r="D4200">
        <v>4</v>
      </c>
      <c r="E4200" t="s">
        <v>28</v>
      </c>
      <c r="F4200" t="e">
        <f>VLOOKUP(A4200&amp;B4200&amp;C4200&amp;D4200&amp;E4200,average_median_rates_2_aptFINAL!A:P,16,FALSE)</f>
        <v>#N/A</v>
      </c>
      <c r="G4200">
        <f>VLOOKUP(A4200&amp;B4200&amp;C4200&amp;3&amp;E4200,average_median_rates_2_aptFINAL!A:P,16,FALSE)</f>
        <v>1238.4302056711704</v>
      </c>
      <c r="H4200">
        <f>IF(D4200&lt;=3,VLOOKUP(A4200&amp;D4200,[1]ratio_condo_family!$A:$F,6,FALSE),0)</f>
        <v>0</v>
      </c>
      <c r="I4200">
        <f>VLOOKUP(A4200&amp;3,[1]ratio_condo_family!$A:$F,6,FALSE)</f>
        <v>1.1874909030958687</v>
      </c>
      <c r="J4200">
        <f>VLOOKUP(A4200,[1]ratio_family_bedrooms!$A:$K,9,FALSE)</f>
        <v>1.0588235294117647</v>
      </c>
      <c r="K4200">
        <f>VLOOKUP(A4200,[1]ratio_family_bedrooms!$A:$K,10,FALSE)</f>
        <v>1.2222222222222223</v>
      </c>
      <c r="L4200">
        <f>VLOOKUP(A4200,[1]ratio_family_bedrooms!$A:$K,11,FALSE)</f>
        <v>1.5</v>
      </c>
      <c r="M4200">
        <f t="shared" si="65"/>
        <v>1557.1319329626992</v>
      </c>
    </row>
    <row r="4201" spans="1:13" x14ac:dyDescent="0.2">
      <c r="A4201">
        <v>2007</v>
      </c>
      <c r="B4201">
        <v>10</v>
      </c>
      <c r="C4201" t="s">
        <v>59</v>
      </c>
      <c r="D4201">
        <v>4</v>
      </c>
      <c r="E4201" t="s">
        <v>29</v>
      </c>
      <c r="F4201" t="e">
        <f>VLOOKUP(A4201&amp;B4201&amp;C4201&amp;D4201&amp;E4201,average_median_rates_2_aptFINAL!A:P,16,FALSE)</f>
        <v>#N/A</v>
      </c>
      <c r="G4201">
        <f>VLOOKUP(A4201&amp;B4201&amp;C4201&amp;3&amp;E4201,average_median_rates_2_aptFINAL!A:P,16,FALSE)</f>
        <v>912.09675063891905</v>
      </c>
      <c r="H4201">
        <f>IF(D4201&lt;=3,VLOOKUP(A4201&amp;D4201,[1]ratio_condo_family!$A:$F,6,FALSE),0)</f>
        <v>0</v>
      </c>
      <c r="I4201">
        <f>VLOOKUP(A4201&amp;3,[1]ratio_condo_family!$A:$F,6,FALSE)</f>
        <v>1.1874909030958687</v>
      </c>
      <c r="J4201">
        <f>VLOOKUP(A4201,[1]ratio_family_bedrooms!$A:$K,9,FALSE)</f>
        <v>1.0588235294117647</v>
      </c>
      <c r="K4201">
        <f>VLOOKUP(A4201,[1]ratio_family_bedrooms!$A:$K,10,FALSE)</f>
        <v>1.2222222222222223</v>
      </c>
      <c r="L4201">
        <f>VLOOKUP(A4201,[1]ratio_family_bedrooms!$A:$K,11,FALSE)</f>
        <v>1.5</v>
      </c>
      <c r="M4201">
        <f t="shared" si="65"/>
        <v>1146.8187467227242</v>
      </c>
    </row>
    <row r="4202" spans="1:13" x14ac:dyDescent="0.2">
      <c r="A4202">
        <v>2007</v>
      </c>
      <c r="B4202">
        <v>10</v>
      </c>
      <c r="C4202" t="s">
        <v>59</v>
      </c>
      <c r="D4202">
        <v>4</v>
      </c>
      <c r="E4202" t="s">
        <v>31</v>
      </c>
      <c r="F4202" t="e">
        <f>VLOOKUP(A4202&amp;B4202&amp;C4202&amp;D4202&amp;E4202,average_median_rates_2_aptFINAL!A:P,16,FALSE)</f>
        <v>#N/A</v>
      </c>
      <c r="G4202">
        <f>VLOOKUP(A4202&amp;B4202&amp;C4202&amp;3&amp;E4202,average_median_rates_2_aptFINAL!A:P,16,FALSE)</f>
        <v>1163.9426798101497</v>
      </c>
      <c r="H4202">
        <f>IF(D4202&lt;=3,VLOOKUP(A4202&amp;D4202,[1]ratio_condo_family!$A:$F,6,FALSE),0)</f>
        <v>0</v>
      </c>
      <c r="I4202">
        <f>VLOOKUP(A4202&amp;3,[1]ratio_condo_family!$A:$F,6,FALSE)</f>
        <v>1.1874909030958687</v>
      </c>
      <c r="J4202">
        <f>VLOOKUP(A4202,[1]ratio_family_bedrooms!$A:$K,9,FALSE)</f>
        <v>1.0588235294117647</v>
      </c>
      <c r="K4202">
        <f>VLOOKUP(A4202,[1]ratio_family_bedrooms!$A:$K,10,FALSE)</f>
        <v>1.2222222222222223</v>
      </c>
      <c r="L4202">
        <f>VLOOKUP(A4202,[1]ratio_family_bedrooms!$A:$K,11,FALSE)</f>
        <v>1.5</v>
      </c>
      <c r="M4202">
        <f t="shared" si="65"/>
        <v>1463.4755407054379</v>
      </c>
    </row>
    <row r="4203" spans="1:13" x14ac:dyDescent="0.2">
      <c r="A4203">
        <v>2007</v>
      </c>
      <c r="B4203">
        <v>10</v>
      </c>
      <c r="C4203" t="s">
        <v>59</v>
      </c>
      <c r="D4203">
        <v>4</v>
      </c>
      <c r="E4203" t="s">
        <v>32</v>
      </c>
      <c r="F4203" t="e">
        <f>VLOOKUP(A4203&amp;B4203&amp;C4203&amp;D4203&amp;E4203,average_median_rates_2_aptFINAL!A:P,16,FALSE)</f>
        <v>#N/A</v>
      </c>
      <c r="G4203">
        <f>VLOOKUP(A4203&amp;B4203&amp;C4203&amp;3&amp;E4203,average_median_rates_2_aptFINAL!A:P,16,FALSE)</f>
        <v>1132.0301813313865</v>
      </c>
      <c r="H4203">
        <f>IF(D4203&lt;=3,VLOOKUP(A4203&amp;D4203,[1]ratio_condo_family!$A:$F,6,FALSE),0)</f>
        <v>0</v>
      </c>
      <c r="I4203">
        <f>VLOOKUP(A4203&amp;3,[1]ratio_condo_family!$A:$F,6,FALSE)</f>
        <v>1.1874909030958687</v>
      </c>
      <c r="J4203">
        <f>VLOOKUP(A4203,[1]ratio_family_bedrooms!$A:$K,9,FALSE)</f>
        <v>1.0588235294117647</v>
      </c>
      <c r="K4203">
        <f>VLOOKUP(A4203,[1]ratio_family_bedrooms!$A:$K,10,FALSE)</f>
        <v>1.2222222222222223</v>
      </c>
      <c r="L4203">
        <f>VLOOKUP(A4203,[1]ratio_family_bedrooms!$A:$K,11,FALSE)</f>
        <v>1.5</v>
      </c>
      <c r="M4203">
        <f t="shared" si="65"/>
        <v>1423.3505742645757</v>
      </c>
    </row>
    <row r="4204" spans="1:13" x14ac:dyDescent="0.2">
      <c r="A4204">
        <v>2007</v>
      </c>
      <c r="B4204">
        <v>10</v>
      </c>
      <c r="C4204" t="s">
        <v>59</v>
      </c>
      <c r="D4204">
        <v>4</v>
      </c>
      <c r="E4204" t="s">
        <v>33</v>
      </c>
      <c r="F4204" t="e">
        <f>VLOOKUP(A4204&amp;B4204&amp;C4204&amp;D4204&amp;E4204,average_median_rates_2_aptFINAL!A:P,16,FALSE)</f>
        <v>#N/A</v>
      </c>
      <c r="G4204">
        <f>VLOOKUP(A4204&amp;B4204&amp;C4204&amp;3&amp;E4204,average_median_rates_2_aptFINAL!A:P,16,FALSE)</f>
        <v>1642.9305099184628</v>
      </c>
      <c r="H4204">
        <f>IF(D4204&lt;=3,VLOOKUP(A4204&amp;D4204,[1]ratio_condo_family!$A:$F,6,FALSE),0)</f>
        <v>0</v>
      </c>
      <c r="I4204">
        <f>VLOOKUP(A4204&amp;3,[1]ratio_condo_family!$A:$F,6,FALSE)</f>
        <v>1.1874909030958687</v>
      </c>
      <c r="J4204">
        <f>VLOOKUP(A4204,[1]ratio_family_bedrooms!$A:$K,9,FALSE)</f>
        <v>1.0588235294117647</v>
      </c>
      <c r="K4204">
        <f>VLOOKUP(A4204,[1]ratio_family_bedrooms!$A:$K,10,FALSE)</f>
        <v>1.2222222222222223</v>
      </c>
      <c r="L4204">
        <f>VLOOKUP(A4204,[1]ratio_family_bedrooms!$A:$K,11,FALSE)</f>
        <v>1.5</v>
      </c>
      <c r="M4204">
        <f t="shared" si="65"/>
        <v>2065.7276840613508</v>
      </c>
    </row>
    <row r="4205" spans="1:13" x14ac:dyDescent="0.2">
      <c r="A4205">
        <v>2007</v>
      </c>
      <c r="B4205">
        <v>10</v>
      </c>
      <c r="C4205" t="s">
        <v>59</v>
      </c>
      <c r="D4205">
        <v>4</v>
      </c>
      <c r="E4205" t="s">
        <v>34</v>
      </c>
      <c r="F4205" t="e">
        <f>VLOOKUP(A4205&amp;B4205&amp;C4205&amp;D4205&amp;E4205,average_median_rates_2_aptFINAL!A:P,16,FALSE)</f>
        <v>#N/A</v>
      </c>
      <c r="G4205">
        <f>VLOOKUP(A4205&amp;B4205&amp;C4205&amp;3&amp;E4205,average_median_rates_2_aptFINAL!A:P,16,FALSE)</f>
        <v>1181.0627966411098</v>
      </c>
      <c r="H4205">
        <f>IF(D4205&lt;=3,VLOOKUP(A4205&amp;D4205,[1]ratio_condo_family!$A:$F,6,FALSE),0)</f>
        <v>0</v>
      </c>
      <c r="I4205">
        <f>VLOOKUP(A4205&amp;3,[1]ratio_condo_family!$A:$F,6,FALSE)</f>
        <v>1.1874909030958687</v>
      </c>
      <c r="J4205">
        <f>VLOOKUP(A4205,[1]ratio_family_bedrooms!$A:$K,9,FALSE)</f>
        <v>1.0588235294117647</v>
      </c>
      <c r="K4205">
        <f>VLOOKUP(A4205,[1]ratio_family_bedrooms!$A:$K,10,FALSE)</f>
        <v>1.2222222222222223</v>
      </c>
      <c r="L4205">
        <f>VLOOKUP(A4205,[1]ratio_family_bedrooms!$A:$K,11,FALSE)</f>
        <v>1.5</v>
      </c>
      <c r="M4205">
        <f t="shared" si="65"/>
        <v>1485.0014050548887</v>
      </c>
    </row>
    <row r="4206" spans="1:13" x14ac:dyDescent="0.2">
      <c r="A4206">
        <v>2007</v>
      </c>
      <c r="B4206">
        <v>10</v>
      </c>
      <c r="C4206" t="s">
        <v>59</v>
      </c>
      <c r="D4206">
        <v>4</v>
      </c>
      <c r="E4206" t="s">
        <v>35</v>
      </c>
      <c r="F4206" t="e">
        <f>VLOOKUP(A4206&amp;B4206&amp;C4206&amp;D4206&amp;E4206,average_median_rates_2_aptFINAL!A:P,16,FALSE)</f>
        <v>#N/A</v>
      </c>
      <c r="G4206">
        <f>VLOOKUP(A4206&amp;B4206&amp;C4206&amp;3&amp;E4206,average_median_rates_2_aptFINAL!A:P,16,FALSE)</f>
        <v>2470.7031763417262</v>
      </c>
      <c r="H4206">
        <f>IF(D4206&lt;=3,VLOOKUP(A4206&amp;D4206,[1]ratio_condo_family!$A:$F,6,FALSE),0)</f>
        <v>0</v>
      </c>
      <c r="I4206">
        <f>VLOOKUP(A4206&amp;3,[1]ratio_condo_family!$A:$F,6,FALSE)</f>
        <v>1.1874909030958687</v>
      </c>
      <c r="J4206">
        <f>VLOOKUP(A4206,[1]ratio_family_bedrooms!$A:$K,9,FALSE)</f>
        <v>1.0588235294117647</v>
      </c>
      <c r="K4206">
        <f>VLOOKUP(A4206,[1]ratio_family_bedrooms!$A:$K,10,FALSE)</f>
        <v>1.2222222222222223</v>
      </c>
      <c r="L4206">
        <f>VLOOKUP(A4206,[1]ratio_family_bedrooms!$A:$K,11,FALSE)</f>
        <v>1.5</v>
      </c>
      <c r="M4206">
        <f t="shared" si="65"/>
        <v>3106.5221076944486</v>
      </c>
    </row>
    <row r="4207" spans="1:13" x14ac:dyDescent="0.2">
      <c r="A4207">
        <v>2007</v>
      </c>
      <c r="B4207">
        <v>10</v>
      </c>
      <c r="C4207" t="s">
        <v>59</v>
      </c>
      <c r="D4207">
        <v>4</v>
      </c>
      <c r="E4207" t="s">
        <v>36</v>
      </c>
      <c r="F4207" t="e">
        <f>VLOOKUP(A4207&amp;B4207&amp;C4207&amp;D4207&amp;E4207,average_median_rates_2_aptFINAL!A:P,16,FALSE)</f>
        <v>#N/A</v>
      </c>
      <c r="G4207">
        <f>VLOOKUP(A4207&amp;B4207&amp;C4207&amp;3&amp;E4207,average_median_rates_2_aptFINAL!A:P,16,FALSE)</f>
        <v>1139.7642691980041</v>
      </c>
      <c r="H4207">
        <f>IF(D4207&lt;=3,VLOOKUP(A4207&amp;D4207,[1]ratio_condo_family!$A:$F,6,FALSE),0)</f>
        <v>0</v>
      </c>
      <c r="I4207">
        <f>VLOOKUP(A4207&amp;3,[1]ratio_condo_family!$A:$F,6,FALSE)</f>
        <v>1.1874909030958687</v>
      </c>
      <c r="J4207">
        <f>VLOOKUP(A4207,[1]ratio_family_bedrooms!$A:$K,9,FALSE)</f>
        <v>1.0588235294117647</v>
      </c>
      <c r="K4207">
        <f>VLOOKUP(A4207,[1]ratio_family_bedrooms!$A:$K,10,FALSE)</f>
        <v>1.2222222222222223</v>
      </c>
      <c r="L4207">
        <f>VLOOKUP(A4207,[1]ratio_family_bedrooms!$A:$K,11,FALSE)</f>
        <v>1.5</v>
      </c>
      <c r="M4207">
        <f t="shared" si="65"/>
        <v>1433.0749778961253</v>
      </c>
    </row>
    <row r="4208" spans="1:13" x14ac:dyDescent="0.2">
      <c r="A4208">
        <v>2007</v>
      </c>
      <c r="B4208">
        <v>10</v>
      </c>
      <c r="C4208" t="s">
        <v>59</v>
      </c>
      <c r="D4208">
        <v>4</v>
      </c>
      <c r="E4208" t="s">
        <v>37</v>
      </c>
      <c r="F4208" t="e">
        <f>VLOOKUP(A4208&amp;B4208&amp;C4208&amp;D4208&amp;E4208,average_median_rates_2_aptFINAL!A:P,16,FALSE)</f>
        <v>#N/A</v>
      </c>
      <c r="G4208">
        <f>VLOOKUP(A4208&amp;B4208&amp;C4208&amp;3&amp;E4208,average_median_rates_2_aptFINAL!A:P,16,FALSE)</f>
        <v>842.27542203445842</v>
      </c>
      <c r="H4208">
        <f>IF(D4208&lt;=3,VLOOKUP(A4208&amp;D4208,[1]ratio_condo_family!$A:$F,6,FALSE),0)</f>
        <v>0</v>
      </c>
      <c r="I4208">
        <f>VLOOKUP(A4208&amp;3,[1]ratio_condo_family!$A:$F,6,FALSE)</f>
        <v>1.1874909030958687</v>
      </c>
      <c r="J4208">
        <f>VLOOKUP(A4208,[1]ratio_family_bedrooms!$A:$K,9,FALSE)</f>
        <v>1.0588235294117647</v>
      </c>
      <c r="K4208">
        <f>VLOOKUP(A4208,[1]ratio_family_bedrooms!$A:$K,10,FALSE)</f>
        <v>1.2222222222222223</v>
      </c>
      <c r="L4208">
        <f>VLOOKUP(A4208,[1]ratio_family_bedrooms!$A:$K,11,FALSE)</f>
        <v>1.5</v>
      </c>
      <c r="M4208">
        <f t="shared" si="65"/>
        <v>1059.0293663652208</v>
      </c>
    </row>
    <row r="4209" spans="1:13" x14ac:dyDescent="0.2">
      <c r="A4209">
        <v>2007</v>
      </c>
      <c r="B4209">
        <v>10</v>
      </c>
      <c r="C4209" t="s">
        <v>59</v>
      </c>
      <c r="D4209">
        <v>4</v>
      </c>
      <c r="E4209" t="s">
        <v>38</v>
      </c>
      <c r="F4209" t="e">
        <f>VLOOKUP(A4209&amp;B4209&amp;C4209&amp;D4209&amp;E4209,average_median_rates_2_aptFINAL!A:P,16,FALSE)</f>
        <v>#N/A</v>
      </c>
      <c r="G4209">
        <f>VLOOKUP(A4209&amp;B4209&amp;C4209&amp;3&amp;E4209,average_median_rates_2_aptFINAL!A:P,16,FALSE)</f>
        <v>848.42193014482189</v>
      </c>
      <c r="H4209">
        <f>IF(D4209&lt;=3,VLOOKUP(A4209&amp;D4209,[1]ratio_condo_family!$A:$F,6,FALSE),0)</f>
        <v>0</v>
      </c>
      <c r="I4209">
        <f>VLOOKUP(A4209&amp;3,[1]ratio_condo_family!$A:$F,6,FALSE)</f>
        <v>1.1874909030958687</v>
      </c>
      <c r="J4209">
        <f>VLOOKUP(A4209,[1]ratio_family_bedrooms!$A:$K,9,FALSE)</f>
        <v>1.0588235294117647</v>
      </c>
      <c r="K4209">
        <f>VLOOKUP(A4209,[1]ratio_family_bedrooms!$A:$K,10,FALSE)</f>
        <v>1.2222222222222223</v>
      </c>
      <c r="L4209">
        <f>VLOOKUP(A4209,[1]ratio_family_bedrooms!$A:$K,11,FALSE)</f>
        <v>1.5</v>
      </c>
      <c r="M4209">
        <f t="shared" si="65"/>
        <v>1066.7576372124861</v>
      </c>
    </row>
    <row r="4210" spans="1:13" x14ac:dyDescent="0.2">
      <c r="A4210">
        <v>2007</v>
      </c>
      <c r="B4210">
        <v>10</v>
      </c>
      <c r="C4210" t="s">
        <v>59</v>
      </c>
      <c r="D4210">
        <v>4</v>
      </c>
      <c r="E4210" t="s">
        <v>39</v>
      </c>
      <c r="F4210" t="e">
        <f>VLOOKUP(A4210&amp;B4210&amp;C4210&amp;D4210&amp;E4210,average_median_rates_2_aptFINAL!A:P,16,FALSE)</f>
        <v>#N/A</v>
      </c>
      <c r="G4210">
        <f>VLOOKUP(A4210&amp;B4210&amp;C4210&amp;3&amp;E4210,average_median_rates_2_aptFINAL!A:P,16,FALSE)</f>
        <v>1080.0691249847873</v>
      </c>
      <c r="H4210">
        <f>IF(D4210&lt;=3,VLOOKUP(A4210&amp;D4210,[1]ratio_condo_family!$A:$F,6,FALSE),0)</f>
        <v>0</v>
      </c>
      <c r="I4210">
        <f>VLOOKUP(A4210&amp;3,[1]ratio_condo_family!$A:$F,6,FALSE)</f>
        <v>1.1874909030958687</v>
      </c>
      <c r="J4210">
        <f>VLOOKUP(A4210,[1]ratio_family_bedrooms!$A:$K,9,FALSE)</f>
        <v>1.0588235294117647</v>
      </c>
      <c r="K4210">
        <f>VLOOKUP(A4210,[1]ratio_family_bedrooms!$A:$K,10,FALSE)</f>
        <v>1.2222222222222223</v>
      </c>
      <c r="L4210">
        <f>VLOOKUP(A4210,[1]ratio_family_bedrooms!$A:$K,11,FALSE)</f>
        <v>1.5</v>
      </c>
      <c r="M4210">
        <f t="shared" si="65"/>
        <v>1358.0176877302763</v>
      </c>
    </row>
    <row r="4211" spans="1:13" x14ac:dyDescent="0.2">
      <c r="A4211">
        <v>2007</v>
      </c>
      <c r="B4211">
        <v>10</v>
      </c>
      <c r="C4211" t="s">
        <v>59</v>
      </c>
      <c r="D4211">
        <v>4</v>
      </c>
      <c r="E4211" t="s">
        <v>40</v>
      </c>
      <c r="F4211" t="e">
        <f>VLOOKUP(A4211&amp;B4211&amp;C4211&amp;D4211&amp;E4211,average_median_rates_2_aptFINAL!A:P,16,FALSE)</f>
        <v>#N/A</v>
      </c>
      <c r="G4211">
        <f>VLOOKUP(A4211&amp;B4211&amp;C4211&amp;3&amp;E4211,average_median_rates_2_aptFINAL!A:P,16,FALSE)</f>
        <v>994.8439819885607</v>
      </c>
      <c r="H4211">
        <f>IF(D4211&lt;=3,VLOOKUP(A4211&amp;D4211,[1]ratio_condo_family!$A:$F,6,FALSE),0)</f>
        <v>0</v>
      </c>
      <c r="I4211">
        <f>VLOOKUP(A4211&amp;3,[1]ratio_condo_family!$A:$F,6,FALSE)</f>
        <v>1.1874909030958687</v>
      </c>
      <c r="J4211">
        <f>VLOOKUP(A4211,[1]ratio_family_bedrooms!$A:$K,9,FALSE)</f>
        <v>1.0588235294117647</v>
      </c>
      <c r="K4211">
        <f>VLOOKUP(A4211,[1]ratio_family_bedrooms!$A:$K,10,FALSE)</f>
        <v>1.2222222222222223</v>
      </c>
      <c r="L4211">
        <f>VLOOKUP(A4211,[1]ratio_family_bedrooms!$A:$K,11,FALSE)</f>
        <v>1.5</v>
      </c>
      <c r="M4211">
        <f t="shared" si="65"/>
        <v>1250.8604244117382</v>
      </c>
    </row>
    <row r="4212" spans="1:13" x14ac:dyDescent="0.2">
      <c r="A4212">
        <v>2007</v>
      </c>
      <c r="B4212">
        <v>10</v>
      </c>
      <c r="C4212" t="s">
        <v>59</v>
      </c>
      <c r="D4212">
        <v>4</v>
      </c>
      <c r="E4212" t="s">
        <v>41</v>
      </c>
      <c r="F4212" t="e">
        <f>VLOOKUP(A4212&amp;B4212&amp;C4212&amp;D4212&amp;E4212,average_median_rates_2_aptFINAL!A:P,16,FALSE)</f>
        <v>#N/A</v>
      </c>
      <c r="G4212">
        <f>VLOOKUP(A4212&amp;B4212&amp;C4212&amp;3&amp;E4212,average_median_rates_2_aptFINAL!A:P,16,FALSE)</f>
        <v>936.72569064135325</v>
      </c>
      <c r="H4212">
        <f>IF(D4212&lt;=3,VLOOKUP(A4212&amp;D4212,[1]ratio_condo_family!$A:$F,6,FALSE),0)</f>
        <v>0</v>
      </c>
      <c r="I4212">
        <f>VLOOKUP(A4212&amp;3,[1]ratio_condo_family!$A:$F,6,FALSE)</f>
        <v>1.1874909030958687</v>
      </c>
      <c r="J4212">
        <f>VLOOKUP(A4212,[1]ratio_family_bedrooms!$A:$K,9,FALSE)</f>
        <v>1.0588235294117647</v>
      </c>
      <c r="K4212">
        <f>VLOOKUP(A4212,[1]ratio_family_bedrooms!$A:$K,10,FALSE)</f>
        <v>1.2222222222222223</v>
      </c>
      <c r="L4212">
        <f>VLOOKUP(A4212,[1]ratio_family_bedrooms!$A:$K,11,FALSE)</f>
        <v>1.5</v>
      </c>
      <c r="M4212">
        <f t="shared" si="65"/>
        <v>1177.7857796464962</v>
      </c>
    </row>
    <row r="4213" spans="1:13" x14ac:dyDescent="0.2">
      <c r="A4213">
        <v>2007</v>
      </c>
      <c r="B4213">
        <v>10</v>
      </c>
      <c r="C4213" t="s">
        <v>59</v>
      </c>
      <c r="D4213">
        <v>4</v>
      </c>
      <c r="E4213" t="s">
        <v>42</v>
      </c>
      <c r="F4213" t="e">
        <f>VLOOKUP(A4213&amp;B4213&amp;C4213&amp;D4213&amp;E4213,average_median_rates_2_aptFINAL!A:P,16,FALSE)</f>
        <v>#N/A</v>
      </c>
      <c r="G4213">
        <f>VLOOKUP(A4213&amp;B4213&amp;C4213&amp;3&amp;E4213,average_median_rates_2_aptFINAL!A:P,16,FALSE)</f>
        <v>893.32469271023467</v>
      </c>
      <c r="H4213">
        <f>IF(D4213&lt;=3,VLOOKUP(A4213&amp;D4213,[1]ratio_condo_family!$A:$F,6,FALSE),0)</f>
        <v>0</v>
      </c>
      <c r="I4213">
        <f>VLOOKUP(A4213&amp;3,[1]ratio_condo_family!$A:$F,6,FALSE)</f>
        <v>1.1874909030958687</v>
      </c>
      <c r="J4213">
        <f>VLOOKUP(A4213,[1]ratio_family_bedrooms!$A:$K,9,FALSE)</f>
        <v>1.0588235294117647</v>
      </c>
      <c r="K4213">
        <f>VLOOKUP(A4213,[1]ratio_family_bedrooms!$A:$K,10,FALSE)</f>
        <v>1.2222222222222223</v>
      </c>
      <c r="L4213">
        <f>VLOOKUP(A4213,[1]ratio_family_bedrooms!$A:$K,11,FALSE)</f>
        <v>1.5</v>
      </c>
      <c r="M4213">
        <f t="shared" si="65"/>
        <v>1123.2158252869228</v>
      </c>
    </row>
    <row r="4214" spans="1:13" x14ac:dyDescent="0.2">
      <c r="A4214">
        <v>2007</v>
      </c>
      <c r="B4214">
        <v>10</v>
      </c>
      <c r="C4214" t="s">
        <v>59</v>
      </c>
      <c r="D4214">
        <v>4</v>
      </c>
      <c r="E4214" t="s">
        <v>43</v>
      </c>
      <c r="F4214" t="e">
        <f>VLOOKUP(A4214&amp;B4214&amp;C4214&amp;D4214&amp;E4214,average_median_rates_2_aptFINAL!A:P,16,FALSE)</f>
        <v>#N/A</v>
      </c>
      <c r="G4214">
        <f>VLOOKUP(A4214&amp;B4214&amp;C4214&amp;3&amp;E4214,average_median_rates_2_aptFINAL!A:P,16,FALSE)</f>
        <v>1234</v>
      </c>
      <c r="H4214">
        <f>IF(D4214&lt;=3,VLOOKUP(A4214&amp;D4214,[1]ratio_condo_family!$A:$F,6,FALSE),0)</f>
        <v>0</v>
      </c>
      <c r="I4214">
        <f>VLOOKUP(A4214&amp;3,[1]ratio_condo_family!$A:$F,6,FALSE)</f>
        <v>1.1874909030958687</v>
      </c>
      <c r="J4214">
        <f>VLOOKUP(A4214,[1]ratio_family_bedrooms!$A:$K,9,FALSE)</f>
        <v>1.0588235294117647</v>
      </c>
      <c r="K4214">
        <f>VLOOKUP(A4214,[1]ratio_family_bedrooms!$A:$K,10,FALSE)</f>
        <v>1.2222222222222223</v>
      </c>
      <c r="L4214">
        <f>VLOOKUP(A4214,[1]ratio_family_bedrooms!$A:$K,11,FALSE)</f>
        <v>1.5</v>
      </c>
      <c r="M4214">
        <f t="shared" si="65"/>
        <v>1551.5616435038492</v>
      </c>
    </row>
    <row r="4215" spans="1:13" x14ac:dyDescent="0.2">
      <c r="A4215">
        <v>2007</v>
      </c>
      <c r="B4215">
        <v>10</v>
      </c>
      <c r="C4215" t="s">
        <v>59</v>
      </c>
      <c r="D4215">
        <v>4</v>
      </c>
      <c r="E4215" t="s">
        <v>60</v>
      </c>
      <c r="F4215" t="e">
        <f>VLOOKUP(A4215&amp;B4215&amp;C4215&amp;D4215&amp;E4215,average_median_rates_2_aptFINAL!A:P,16,FALSE)</f>
        <v>#N/A</v>
      </c>
      <c r="G4215">
        <f>VLOOKUP(A4215&amp;B4215&amp;C4215&amp;3&amp;E4215,average_median_rates_2_aptFINAL!A:P,16,FALSE)</f>
        <v>1118.0637702324448</v>
      </c>
      <c r="H4215">
        <f>IF(D4215&lt;=3,VLOOKUP(A4215&amp;D4215,[1]ratio_condo_family!$A:$F,6,FALSE),0)</f>
        <v>0</v>
      </c>
      <c r="I4215">
        <f>VLOOKUP(A4215&amp;3,[1]ratio_condo_family!$A:$F,6,FALSE)</f>
        <v>1.1874909030958687</v>
      </c>
      <c r="J4215">
        <f>VLOOKUP(A4215,[1]ratio_family_bedrooms!$A:$K,9,FALSE)</f>
        <v>1.0588235294117647</v>
      </c>
      <c r="K4215">
        <f>VLOOKUP(A4215,[1]ratio_family_bedrooms!$A:$K,10,FALSE)</f>
        <v>1.2222222222222223</v>
      </c>
      <c r="L4215">
        <f>VLOOKUP(A4215,[1]ratio_family_bedrooms!$A:$K,11,FALSE)</f>
        <v>1.5</v>
      </c>
      <c r="M4215">
        <f t="shared" si="65"/>
        <v>1405.7900007163387</v>
      </c>
    </row>
    <row r="4216" spans="1:13" x14ac:dyDescent="0.2">
      <c r="A4216">
        <v>2007</v>
      </c>
      <c r="B4216">
        <v>10</v>
      </c>
      <c r="C4216" t="s">
        <v>59</v>
      </c>
      <c r="D4216">
        <v>5</v>
      </c>
      <c r="E4216" t="s">
        <v>12</v>
      </c>
      <c r="F4216" t="e">
        <f>VLOOKUP(A4216&amp;B4216&amp;C4216&amp;D4216&amp;E4216,average_median_rates_2_aptFINAL!A:P,16,FALSE)</f>
        <v>#N/A</v>
      </c>
      <c r="G4216">
        <f>VLOOKUP(A4216&amp;B4216&amp;C4216&amp;3&amp;E4216,average_median_rates_2_aptFINAL!A:P,16,FALSE)</f>
        <v>2305.8845077278829</v>
      </c>
      <c r="H4216">
        <f>IF(D4216&lt;=3,VLOOKUP(A4216&amp;D4216,[1]ratio_condo_family!$A:$F,6,FALSE),0)</f>
        <v>0</v>
      </c>
      <c r="I4216">
        <f>VLOOKUP(A4216&amp;3,[1]ratio_condo_family!$A:$F,6,FALSE)</f>
        <v>1.1874909030958687</v>
      </c>
      <c r="J4216">
        <f>VLOOKUP(A4216,[1]ratio_family_bedrooms!$A:$K,9,FALSE)</f>
        <v>1.0588235294117647</v>
      </c>
      <c r="K4216">
        <f>VLOOKUP(A4216,[1]ratio_family_bedrooms!$A:$K,10,FALSE)</f>
        <v>1.2222222222222223</v>
      </c>
      <c r="L4216">
        <f>VLOOKUP(A4216,[1]ratio_family_bedrooms!$A:$K,11,FALSE)</f>
        <v>1.5</v>
      </c>
      <c r="M4216">
        <f t="shared" si="65"/>
        <v>3543.5747813743669</v>
      </c>
    </row>
    <row r="4217" spans="1:13" x14ac:dyDescent="0.2">
      <c r="A4217">
        <v>2007</v>
      </c>
      <c r="B4217">
        <v>10</v>
      </c>
      <c r="C4217" t="s">
        <v>59</v>
      </c>
      <c r="D4217">
        <v>5</v>
      </c>
      <c r="E4217" t="s">
        <v>16</v>
      </c>
      <c r="F4217" t="e">
        <f>VLOOKUP(A4217&amp;B4217&amp;C4217&amp;D4217&amp;E4217,average_median_rates_2_aptFINAL!A:P,16,FALSE)</f>
        <v>#N/A</v>
      </c>
      <c r="G4217">
        <f>VLOOKUP(A4217&amp;B4217&amp;C4217&amp;3&amp;E4217,average_median_rates_2_aptFINAL!A:P,16,FALSE)</f>
        <v>2013.3032128514049</v>
      </c>
      <c r="H4217">
        <f>IF(D4217&lt;=3,VLOOKUP(A4217&amp;D4217,[1]ratio_condo_family!$A:$F,6,FALSE),0)</f>
        <v>0</v>
      </c>
      <c r="I4217">
        <f>VLOOKUP(A4217&amp;3,[1]ratio_condo_family!$A:$F,6,FALSE)</f>
        <v>1.1874909030958687</v>
      </c>
      <c r="J4217">
        <f>VLOOKUP(A4217,[1]ratio_family_bedrooms!$A:$K,9,FALSE)</f>
        <v>1.0588235294117647</v>
      </c>
      <c r="K4217">
        <f>VLOOKUP(A4217,[1]ratio_family_bedrooms!$A:$K,10,FALSE)</f>
        <v>1.2222222222222223</v>
      </c>
      <c r="L4217">
        <f>VLOOKUP(A4217,[1]ratio_family_bedrooms!$A:$K,11,FALSE)</f>
        <v>1.5</v>
      </c>
      <c r="M4217">
        <f t="shared" si="65"/>
        <v>3093.9496182096486</v>
      </c>
    </row>
    <row r="4218" spans="1:13" x14ac:dyDescent="0.2">
      <c r="A4218">
        <v>2007</v>
      </c>
      <c r="B4218">
        <v>10</v>
      </c>
      <c r="C4218" t="s">
        <v>59</v>
      </c>
      <c r="D4218">
        <v>5</v>
      </c>
      <c r="E4218" t="s">
        <v>17</v>
      </c>
      <c r="F4218" t="e">
        <f>VLOOKUP(A4218&amp;B4218&amp;C4218&amp;D4218&amp;E4218,average_median_rates_2_aptFINAL!A:P,16,FALSE)</f>
        <v>#N/A</v>
      </c>
      <c r="G4218">
        <f>VLOOKUP(A4218&amp;B4218&amp;C4218&amp;3&amp;E4218,average_median_rates_2_aptFINAL!A:P,16,FALSE)</f>
        <v>2144.4364664043401</v>
      </c>
      <c r="H4218">
        <f>IF(D4218&lt;=3,VLOOKUP(A4218&amp;D4218,[1]ratio_condo_family!$A:$F,6,FALSE),0)</f>
        <v>0</v>
      </c>
      <c r="I4218">
        <f>VLOOKUP(A4218&amp;3,[1]ratio_condo_family!$A:$F,6,FALSE)</f>
        <v>1.1874909030958687</v>
      </c>
      <c r="J4218">
        <f>VLOOKUP(A4218,[1]ratio_family_bedrooms!$A:$K,9,FALSE)</f>
        <v>1.0588235294117647</v>
      </c>
      <c r="K4218">
        <f>VLOOKUP(A4218,[1]ratio_family_bedrooms!$A:$K,10,FALSE)</f>
        <v>1.2222222222222223</v>
      </c>
      <c r="L4218">
        <f>VLOOKUP(A4218,[1]ratio_family_bedrooms!$A:$K,11,FALSE)</f>
        <v>1.5</v>
      </c>
      <c r="M4218">
        <f t="shared" si="65"/>
        <v>3295.4690302757926</v>
      </c>
    </row>
    <row r="4219" spans="1:13" x14ac:dyDescent="0.2">
      <c r="A4219">
        <v>2007</v>
      </c>
      <c r="B4219">
        <v>10</v>
      </c>
      <c r="C4219" t="s">
        <v>59</v>
      </c>
      <c r="D4219">
        <v>5</v>
      </c>
      <c r="E4219" t="s">
        <v>19</v>
      </c>
      <c r="F4219" t="e">
        <f>VLOOKUP(A4219&amp;B4219&amp;C4219&amp;D4219&amp;E4219,average_median_rates_2_aptFINAL!A:P,16,FALSE)</f>
        <v>#N/A</v>
      </c>
      <c r="G4219">
        <f>VLOOKUP(A4219&amp;B4219&amp;C4219&amp;3&amp;E4219,average_median_rates_2_aptFINAL!A:P,16,FALSE)</f>
        <v>1598.1028355847675</v>
      </c>
      <c r="H4219">
        <f>IF(D4219&lt;=3,VLOOKUP(A4219&amp;D4219,[1]ratio_condo_family!$A:$F,6,FALSE),0)</f>
        <v>0</v>
      </c>
      <c r="I4219">
        <f>VLOOKUP(A4219&amp;3,[1]ratio_condo_family!$A:$F,6,FALSE)</f>
        <v>1.1874909030958687</v>
      </c>
      <c r="J4219">
        <f>VLOOKUP(A4219,[1]ratio_family_bedrooms!$A:$K,9,FALSE)</f>
        <v>1.0588235294117647</v>
      </c>
      <c r="K4219">
        <f>VLOOKUP(A4219,[1]ratio_family_bedrooms!$A:$K,10,FALSE)</f>
        <v>1.2222222222222223</v>
      </c>
      <c r="L4219">
        <f>VLOOKUP(A4219,[1]ratio_family_bedrooms!$A:$K,11,FALSE)</f>
        <v>1.5</v>
      </c>
      <c r="M4219">
        <f t="shared" si="65"/>
        <v>2455.889220488808</v>
      </c>
    </row>
    <row r="4220" spans="1:13" x14ac:dyDescent="0.2">
      <c r="A4220">
        <v>2007</v>
      </c>
      <c r="B4220">
        <v>10</v>
      </c>
      <c r="C4220" t="s">
        <v>59</v>
      </c>
      <c r="D4220">
        <v>5</v>
      </c>
      <c r="E4220" t="s">
        <v>20</v>
      </c>
      <c r="F4220" t="e">
        <f>VLOOKUP(A4220&amp;B4220&amp;C4220&amp;D4220&amp;E4220,average_median_rates_2_aptFINAL!A:P,16,FALSE)</f>
        <v>#N/A</v>
      </c>
      <c r="G4220">
        <f>VLOOKUP(A4220&amp;B4220&amp;C4220&amp;3&amp;E4220,average_median_rates_2_aptFINAL!A:P,16,FALSE)</f>
        <v>1883.0251308263316</v>
      </c>
      <c r="H4220">
        <f>IF(D4220&lt;=3,VLOOKUP(A4220&amp;D4220,[1]ratio_condo_family!$A:$F,6,FALSE),0)</f>
        <v>0</v>
      </c>
      <c r="I4220">
        <f>VLOOKUP(A4220&amp;3,[1]ratio_condo_family!$A:$F,6,FALSE)</f>
        <v>1.1874909030958687</v>
      </c>
      <c r="J4220">
        <f>VLOOKUP(A4220,[1]ratio_family_bedrooms!$A:$K,9,FALSE)</f>
        <v>1.0588235294117647</v>
      </c>
      <c r="K4220">
        <f>VLOOKUP(A4220,[1]ratio_family_bedrooms!$A:$K,10,FALSE)</f>
        <v>1.2222222222222223</v>
      </c>
      <c r="L4220">
        <f>VLOOKUP(A4220,[1]ratio_family_bedrooms!$A:$K,11,FALSE)</f>
        <v>1.5</v>
      </c>
      <c r="M4220">
        <f t="shared" si="65"/>
        <v>2893.7443934975231</v>
      </c>
    </row>
    <row r="4221" spans="1:13" x14ac:dyDescent="0.2">
      <c r="A4221">
        <v>2007</v>
      </c>
      <c r="B4221">
        <v>10</v>
      </c>
      <c r="C4221" t="s">
        <v>59</v>
      </c>
      <c r="D4221">
        <v>5</v>
      </c>
      <c r="E4221" t="s">
        <v>21</v>
      </c>
      <c r="F4221" t="e">
        <f>VLOOKUP(A4221&amp;B4221&amp;C4221&amp;D4221&amp;E4221,average_median_rates_2_aptFINAL!A:P,16,FALSE)</f>
        <v>#N/A</v>
      </c>
      <c r="G4221">
        <f>VLOOKUP(A4221&amp;B4221&amp;C4221&amp;3&amp;E4221,average_median_rates_2_aptFINAL!A:P,16,FALSE)</f>
        <v>1975.7966411098935</v>
      </c>
      <c r="H4221">
        <f>IF(D4221&lt;=3,VLOOKUP(A4221&amp;D4221,[1]ratio_condo_family!$A:$F,6,FALSE),0)</f>
        <v>0</v>
      </c>
      <c r="I4221">
        <f>VLOOKUP(A4221&amp;3,[1]ratio_condo_family!$A:$F,6,FALSE)</f>
        <v>1.1874909030958687</v>
      </c>
      <c r="J4221">
        <f>VLOOKUP(A4221,[1]ratio_family_bedrooms!$A:$K,9,FALSE)</f>
        <v>1.0588235294117647</v>
      </c>
      <c r="K4221">
        <f>VLOOKUP(A4221,[1]ratio_family_bedrooms!$A:$K,10,FALSE)</f>
        <v>1.2222222222222223</v>
      </c>
      <c r="L4221">
        <f>VLOOKUP(A4221,[1]ratio_family_bedrooms!$A:$K,11,FALSE)</f>
        <v>1.5</v>
      </c>
      <c r="M4221">
        <f t="shared" si="65"/>
        <v>3036.3112840634221</v>
      </c>
    </row>
    <row r="4222" spans="1:13" x14ac:dyDescent="0.2">
      <c r="A4222">
        <v>2007</v>
      </c>
      <c r="B4222">
        <v>10</v>
      </c>
      <c r="C4222" t="s">
        <v>59</v>
      </c>
      <c r="D4222">
        <v>5</v>
      </c>
      <c r="E4222" t="s">
        <v>23</v>
      </c>
      <c r="F4222" t="e">
        <f>VLOOKUP(A4222&amp;B4222&amp;C4222&amp;D4222&amp;E4222,average_median_rates_2_aptFINAL!A:P,16,FALSE)</f>
        <v>#N/A</v>
      </c>
      <c r="G4222">
        <f>VLOOKUP(A4222&amp;B4222&amp;C4222&amp;3&amp;E4222,average_median_rates_2_aptFINAL!A:P,16,FALSE)</f>
        <v>984.55689424364084</v>
      </c>
      <c r="H4222">
        <f>IF(D4222&lt;=3,VLOOKUP(A4222&amp;D4222,[1]ratio_condo_family!$A:$F,6,FALSE),0)</f>
        <v>0</v>
      </c>
      <c r="I4222">
        <f>VLOOKUP(A4222&amp;3,[1]ratio_condo_family!$A:$F,6,FALSE)</f>
        <v>1.1874909030958687</v>
      </c>
      <c r="J4222">
        <f>VLOOKUP(A4222,[1]ratio_family_bedrooms!$A:$K,9,FALSE)</f>
        <v>1.0588235294117647</v>
      </c>
      <c r="K4222">
        <f>VLOOKUP(A4222,[1]ratio_family_bedrooms!$A:$K,10,FALSE)</f>
        <v>1.2222222222222223</v>
      </c>
      <c r="L4222">
        <f>VLOOKUP(A4222,[1]ratio_family_bedrooms!$A:$K,11,FALSE)</f>
        <v>1.5</v>
      </c>
      <c r="M4222">
        <f t="shared" si="65"/>
        <v>1513.0206953460111</v>
      </c>
    </row>
    <row r="4223" spans="1:13" x14ac:dyDescent="0.2">
      <c r="A4223">
        <v>2007</v>
      </c>
      <c r="B4223">
        <v>10</v>
      </c>
      <c r="C4223" t="s">
        <v>59</v>
      </c>
      <c r="D4223">
        <v>5</v>
      </c>
      <c r="E4223" t="s">
        <v>24</v>
      </c>
      <c r="F4223" t="e">
        <f>VLOOKUP(A4223&amp;B4223&amp;C4223&amp;D4223&amp;E4223,average_median_rates_2_aptFINAL!A:P,16,FALSE)</f>
        <v>#N/A</v>
      </c>
      <c r="G4223">
        <f>VLOOKUP(A4223&amp;B4223&amp;C4223&amp;3&amp;E4223,average_median_rates_2_aptFINAL!A:P,16,FALSE)</f>
        <v>1145.940276256541</v>
      </c>
      <c r="H4223">
        <f>IF(D4223&lt;=3,VLOOKUP(A4223&amp;D4223,[1]ratio_condo_family!$A:$F,6,FALSE),0)</f>
        <v>0</v>
      </c>
      <c r="I4223">
        <f>VLOOKUP(A4223&amp;3,[1]ratio_condo_family!$A:$F,6,FALSE)</f>
        <v>1.1874909030958687</v>
      </c>
      <c r="J4223">
        <f>VLOOKUP(A4223,[1]ratio_family_bedrooms!$A:$K,9,FALSE)</f>
        <v>1.0588235294117647</v>
      </c>
      <c r="K4223">
        <f>VLOOKUP(A4223,[1]ratio_family_bedrooms!$A:$K,10,FALSE)</f>
        <v>1.2222222222222223</v>
      </c>
      <c r="L4223">
        <f>VLOOKUP(A4223,[1]ratio_family_bedrooms!$A:$K,11,FALSE)</f>
        <v>1.5</v>
      </c>
      <c r="M4223">
        <f t="shared" si="65"/>
        <v>1761.0270810592824</v>
      </c>
    </row>
    <row r="4224" spans="1:13" x14ac:dyDescent="0.2">
      <c r="A4224">
        <v>2007</v>
      </c>
      <c r="B4224">
        <v>10</v>
      </c>
      <c r="C4224" t="s">
        <v>59</v>
      </c>
      <c r="D4224">
        <v>5</v>
      </c>
      <c r="E4224" t="s">
        <v>25</v>
      </c>
      <c r="F4224" t="e">
        <f>VLOOKUP(A4224&amp;B4224&amp;C4224&amp;D4224&amp;E4224,average_median_rates_2_aptFINAL!A:P,16,FALSE)</f>
        <v>#N/A</v>
      </c>
      <c r="G4224">
        <f>VLOOKUP(A4224&amp;B4224&amp;C4224&amp;3&amp;E4224,average_median_rates_2_aptFINAL!A:P,16,FALSE)</f>
        <v>1016.6195691858337</v>
      </c>
      <c r="H4224">
        <f>IF(D4224&lt;=3,VLOOKUP(A4224&amp;D4224,[1]ratio_condo_family!$A:$F,6,FALSE),0)</f>
        <v>0</v>
      </c>
      <c r="I4224">
        <f>VLOOKUP(A4224&amp;3,[1]ratio_condo_family!$A:$F,6,FALSE)</f>
        <v>1.1874909030958687</v>
      </c>
      <c r="J4224">
        <f>VLOOKUP(A4224,[1]ratio_family_bedrooms!$A:$K,9,FALSE)</f>
        <v>1.0588235294117647</v>
      </c>
      <c r="K4224">
        <f>VLOOKUP(A4224,[1]ratio_family_bedrooms!$A:$K,10,FALSE)</f>
        <v>1.2222222222222223</v>
      </c>
      <c r="L4224">
        <f>VLOOKUP(A4224,[1]ratio_family_bedrooms!$A:$K,11,FALSE)</f>
        <v>1.5</v>
      </c>
      <c r="M4224">
        <f t="shared" si="65"/>
        <v>1562.2931051166597</v>
      </c>
    </row>
    <row r="4225" spans="1:13" x14ac:dyDescent="0.2">
      <c r="A4225">
        <v>2007</v>
      </c>
      <c r="B4225">
        <v>10</v>
      </c>
      <c r="C4225" t="s">
        <v>59</v>
      </c>
      <c r="D4225">
        <v>5</v>
      </c>
      <c r="E4225" t="s">
        <v>26</v>
      </c>
      <c r="F4225" t="e">
        <f>VLOOKUP(A4225&amp;B4225&amp;C4225&amp;D4225&amp;E4225,average_median_rates_2_aptFINAL!A:P,16,FALSE)</f>
        <v>#N/A</v>
      </c>
      <c r="G4225">
        <f>VLOOKUP(A4225&amp;B4225&amp;C4225&amp;3&amp;E4225,average_median_rates_2_aptFINAL!A:P,16,FALSE)</f>
        <v>991.84045271997093</v>
      </c>
      <c r="H4225">
        <f>IF(D4225&lt;=3,VLOOKUP(A4225&amp;D4225,[1]ratio_condo_family!$A:$F,6,FALSE),0)</f>
        <v>0</v>
      </c>
      <c r="I4225">
        <f>VLOOKUP(A4225&amp;3,[1]ratio_condo_family!$A:$F,6,FALSE)</f>
        <v>1.1874909030958687</v>
      </c>
      <c r="J4225">
        <f>VLOOKUP(A4225,[1]ratio_family_bedrooms!$A:$K,9,FALSE)</f>
        <v>1.0588235294117647</v>
      </c>
      <c r="K4225">
        <f>VLOOKUP(A4225,[1]ratio_family_bedrooms!$A:$K,10,FALSE)</f>
        <v>1.2222222222222223</v>
      </c>
      <c r="L4225">
        <f>VLOOKUP(A4225,[1]ratio_family_bedrooms!$A:$K,11,FALSE)</f>
        <v>1.5</v>
      </c>
      <c r="M4225">
        <f t="shared" si="65"/>
        <v>1524.2137252002344</v>
      </c>
    </row>
    <row r="4226" spans="1:13" x14ac:dyDescent="0.2">
      <c r="A4226">
        <v>2007</v>
      </c>
      <c r="B4226">
        <v>10</v>
      </c>
      <c r="C4226" t="s">
        <v>59</v>
      </c>
      <c r="D4226">
        <v>5</v>
      </c>
      <c r="E4226" t="s">
        <v>27</v>
      </c>
      <c r="F4226" t="e">
        <f>VLOOKUP(A4226&amp;B4226&amp;C4226&amp;D4226&amp;E4226,average_median_rates_2_aptFINAL!A:P,16,FALSE)</f>
        <v>#N/A</v>
      </c>
      <c r="G4226">
        <f>VLOOKUP(A4226&amp;B4226&amp;C4226&amp;3&amp;E4226,average_median_rates_2_aptFINAL!A:P,16,FALSE)</f>
        <v>1836.8834124376247</v>
      </c>
      <c r="H4226">
        <f>IF(D4226&lt;=3,VLOOKUP(A4226&amp;D4226,[1]ratio_condo_family!$A:$F,6,FALSE),0)</f>
        <v>0</v>
      </c>
      <c r="I4226">
        <f>VLOOKUP(A4226&amp;3,[1]ratio_condo_family!$A:$F,6,FALSE)</f>
        <v>1.1874909030958687</v>
      </c>
      <c r="J4226">
        <f>VLOOKUP(A4226,[1]ratio_family_bedrooms!$A:$K,9,FALSE)</f>
        <v>1.0588235294117647</v>
      </c>
      <c r="K4226">
        <f>VLOOKUP(A4226,[1]ratio_family_bedrooms!$A:$K,10,FALSE)</f>
        <v>1.2222222222222223</v>
      </c>
      <c r="L4226">
        <f>VLOOKUP(A4226,[1]ratio_family_bedrooms!$A:$K,11,FALSE)</f>
        <v>1.5</v>
      </c>
      <c r="M4226">
        <f t="shared" si="65"/>
        <v>2822.8359724107222</v>
      </c>
    </row>
    <row r="4227" spans="1:13" x14ac:dyDescent="0.2">
      <c r="A4227">
        <v>2007</v>
      </c>
      <c r="B4227">
        <v>10</v>
      </c>
      <c r="C4227" t="s">
        <v>59</v>
      </c>
      <c r="D4227">
        <v>5</v>
      </c>
      <c r="E4227" t="s">
        <v>28</v>
      </c>
      <c r="F4227" t="e">
        <f>VLOOKUP(A4227&amp;B4227&amp;C4227&amp;D4227&amp;E4227,average_median_rates_2_aptFINAL!A:P,16,FALSE)</f>
        <v>#N/A</v>
      </c>
      <c r="G4227">
        <f>VLOOKUP(A4227&amp;B4227&amp;C4227&amp;3&amp;E4227,average_median_rates_2_aptFINAL!A:P,16,FALSE)</f>
        <v>1238.4302056711704</v>
      </c>
      <c r="H4227">
        <f>IF(D4227&lt;=3,VLOOKUP(A4227&amp;D4227,[1]ratio_condo_family!$A:$F,6,FALSE),0)</f>
        <v>0</v>
      </c>
      <c r="I4227">
        <f>VLOOKUP(A4227&amp;3,[1]ratio_condo_family!$A:$F,6,FALSE)</f>
        <v>1.1874909030958687</v>
      </c>
      <c r="J4227">
        <f>VLOOKUP(A4227,[1]ratio_family_bedrooms!$A:$K,9,FALSE)</f>
        <v>1.0588235294117647</v>
      </c>
      <c r="K4227">
        <f>VLOOKUP(A4227,[1]ratio_family_bedrooms!$A:$K,10,FALSE)</f>
        <v>1.2222222222222223</v>
      </c>
      <c r="L4227">
        <f>VLOOKUP(A4227,[1]ratio_family_bedrooms!$A:$K,11,FALSE)</f>
        <v>1.5</v>
      </c>
      <c r="M4227">
        <f t="shared" ref="M4227:M4290" si="66">IF(D4227&lt;=3,F4227*H4227,IF(D4227=4,G4227*I4227*J4227,IF(D4227=5,G4227*I4227*J4227*K4227,IF(D4227=6,G4227*I4227*J4227*K4227*L4227,0))))</f>
        <v>1903.1612513988548</v>
      </c>
    </row>
    <row r="4228" spans="1:13" x14ac:dyDescent="0.2">
      <c r="A4228">
        <v>2007</v>
      </c>
      <c r="B4228">
        <v>10</v>
      </c>
      <c r="C4228" t="s">
        <v>59</v>
      </c>
      <c r="D4228">
        <v>5</v>
      </c>
      <c r="E4228" t="s">
        <v>29</v>
      </c>
      <c r="F4228" t="e">
        <f>VLOOKUP(A4228&amp;B4228&amp;C4228&amp;D4228&amp;E4228,average_median_rates_2_aptFINAL!A:P,16,FALSE)</f>
        <v>#N/A</v>
      </c>
      <c r="G4228">
        <f>VLOOKUP(A4228&amp;B4228&amp;C4228&amp;3&amp;E4228,average_median_rates_2_aptFINAL!A:P,16,FALSE)</f>
        <v>912.09675063891905</v>
      </c>
      <c r="H4228">
        <f>IF(D4228&lt;=3,VLOOKUP(A4228&amp;D4228,[1]ratio_condo_family!$A:$F,6,FALSE),0)</f>
        <v>0</v>
      </c>
      <c r="I4228">
        <f>VLOOKUP(A4228&amp;3,[1]ratio_condo_family!$A:$F,6,FALSE)</f>
        <v>1.1874909030958687</v>
      </c>
      <c r="J4228">
        <f>VLOOKUP(A4228,[1]ratio_family_bedrooms!$A:$K,9,FALSE)</f>
        <v>1.0588235294117647</v>
      </c>
      <c r="K4228">
        <f>VLOOKUP(A4228,[1]ratio_family_bedrooms!$A:$K,10,FALSE)</f>
        <v>1.2222222222222223</v>
      </c>
      <c r="L4228">
        <f>VLOOKUP(A4228,[1]ratio_family_bedrooms!$A:$K,11,FALSE)</f>
        <v>1.5</v>
      </c>
      <c r="M4228">
        <f t="shared" si="66"/>
        <v>1401.6673571055519</v>
      </c>
    </row>
    <row r="4229" spans="1:13" x14ac:dyDescent="0.2">
      <c r="A4229">
        <v>2007</v>
      </c>
      <c r="B4229">
        <v>10</v>
      </c>
      <c r="C4229" t="s">
        <v>59</v>
      </c>
      <c r="D4229">
        <v>5</v>
      </c>
      <c r="E4229" t="s">
        <v>31</v>
      </c>
      <c r="F4229" t="e">
        <f>VLOOKUP(A4229&amp;B4229&amp;C4229&amp;D4229&amp;E4229,average_median_rates_2_aptFINAL!A:P,16,FALSE)</f>
        <v>#N/A</v>
      </c>
      <c r="G4229">
        <f>VLOOKUP(A4229&amp;B4229&amp;C4229&amp;3&amp;E4229,average_median_rates_2_aptFINAL!A:P,16,FALSE)</f>
        <v>1163.9426798101497</v>
      </c>
      <c r="H4229">
        <f>IF(D4229&lt;=3,VLOOKUP(A4229&amp;D4229,[1]ratio_condo_family!$A:$F,6,FALSE),0)</f>
        <v>0</v>
      </c>
      <c r="I4229">
        <f>VLOOKUP(A4229&amp;3,[1]ratio_condo_family!$A:$F,6,FALSE)</f>
        <v>1.1874909030958687</v>
      </c>
      <c r="J4229">
        <f>VLOOKUP(A4229,[1]ratio_family_bedrooms!$A:$K,9,FALSE)</f>
        <v>1.0588235294117647</v>
      </c>
      <c r="K4229">
        <f>VLOOKUP(A4229,[1]ratio_family_bedrooms!$A:$K,10,FALSE)</f>
        <v>1.2222222222222223</v>
      </c>
      <c r="L4229">
        <f>VLOOKUP(A4229,[1]ratio_family_bedrooms!$A:$K,11,FALSE)</f>
        <v>1.5</v>
      </c>
      <c r="M4229">
        <f t="shared" si="66"/>
        <v>1788.6923275288686</v>
      </c>
    </row>
    <row r="4230" spans="1:13" x14ac:dyDescent="0.2">
      <c r="A4230">
        <v>2007</v>
      </c>
      <c r="B4230">
        <v>10</v>
      </c>
      <c r="C4230" t="s">
        <v>59</v>
      </c>
      <c r="D4230">
        <v>5</v>
      </c>
      <c r="E4230" t="s">
        <v>32</v>
      </c>
      <c r="F4230" t="e">
        <f>VLOOKUP(A4230&amp;B4230&amp;C4230&amp;D4230&amp;E4230,average_median_rates_2_aptFINAL!A:P,16,FALSE)</f>
        <v>#N/A</v>
      </c>
      <c r="G4230">
        <f>VLOOKUP(A4230&amp;B4230&amp;C4230&amp;3&amp;E4230,average_median_rates_2_aptFINAL!A:P,16,FALSE)</f>
        <v>1132.0301813313865</v>
      </c>
      <c r="H4230">
        <f>IF(D4230&lt;=3,VLOOKUP(A4230&amp;D4230,[1]ratio_condo_family!$A:$F,6,FALSE),0)</f>
        <v>0</v>
      </c>
      <c r="I4230">
        <f>VLOOKUP(A4230&amp;3,[1]ratio_condo_family!$A:$F,6,FALSE)</f>
        <v>1.1874909030958687</v>
      </c>
      <c r="J4230">
        <f>VLOOKUP(A4230,[1]ratio_family_bedrooms!$A:$K,9,FALSE)</f>
        <v>1.0588235294117647</v>
      </c>
      <c r="K4230">
        <f>VLOOKUP(A4230,[1]ratio_family_bedrooms!$A:$K,10,FALSE)</f>
        <v>1.2222222222222223</v>
      </c>
      <c r="L4230">
        <f>VLOOKUP(A4230,[1]ratio_family_bedrooms!$A:$K,11,FALSE)</f>
        <v>1.5</v>
      </c>
      <c r="M4230">
        <f t="shared" si="66"/>
        <v>1739.6507018789259</v>
      </c>
    </row>
    <row r="4231" spans="1:13" x14ac:dyDescent="0.2">
      <c r="A4231">
        <v>2007</v>
      </c>
      <c r="B4231">
        <v>10</v>
      </c>
      <c r="C4231" t="s">
        <v>59</v>
      </c>
      <c r="D4231">
        <v>5</v>
      </c>
      <c r="E4231" t="s">
        <v>33</v>
      </c>
      <c r="F4231" t="e">
        <f>VLOOKUP(A4231&amp;B4231&amp;C4231&amp;D4231&amp;E4231,average_median_rates_2_aptFINAL!A:P,16,FALSE)</f>
        <v>#N/A</v>
      </c>
      <c r="G4231">
        <f>VLOOKUP(A4231&amp;B4231&amp;C4231&amp;3&amp;E4231,average_median_rates_2_aptFINAL!A:P,16,FALSE)</f>
        <v>1642.9305099184628</v>
      </c>
      <c r="H4231">
        <f>IF(D4231&lt;=3,VLOOKUP(A4231&amp;D4231,[1]ratio_condo_family!$A:$F,6,FALSE),0)</f>
        <v>0</v>
      </c>
      <c r="I4231">
        <f>VLOOKUP(A4231&amp;3,[1]ratio_condo_family!$A:$F,6,FALSE)</f>
        <v>1.1874909030958687</v>
      </c>
      <c r="J4231">
        <f>VLOOKUP(A4231,[1]ratio_family_bedrooms!$A:$K,9,FALSE)</f>
        <v>1.0588235294117647</v>
      </c>
      <c r="K4231">
        <f>VLOOKUP(A4231,[1]ratio_family_bedrooms!$A:$K,10,FALSE)</f>
        <v>1.2222222222222223</v>
      </c>
      <c r="L4231">
        <f>VLOOKUP(A4231,[1]ratio_family_bedrooms!$A:$K,11,FALSE)</f>
        <v>1.5</v>
      </c>
      <c r="M4231">
        <f t="shared" si="66"/>
        <v>2524.7782805194288</v>
      </c>
    </row>
    <row r="4232" spans="1:13" x14ac:dyDescent="0.2">
      <c r="A4232">
        <v>2007</v>
      </c>
      <c r="B4232">
        <v>10</v>
      </c>
      <c r="C4232" t="s">
        <v>59</v>
      </c>
      <c r="D4232">
        <v>5</v>
      </c>
      <c r="E4232" t="s">
        <v>34</v>
      </c>
      <c r="F4232" t="e">
        <f>VLOOKUP(A4232&amp;B4232&amp;C4232&amp;D4232&amp;E4232,average_median_rates_2_aptFINAL!A:P,16,FALSE)</f>
        <v>#N/A</v>
      </c>
      <c r="G4232">
        <f>VLOOKUP(A4232&amp;B4232&amp;C4232&amp;3&amp;E4232,average_median_rates_2_aptFINAL!A:P,16,FALSE)</f>
        <v>1181.0627966411098</v>
      </c>
      <c r="H4232">
        <f>IF(D4232&lt;=3,VLOOKUP(A4232&amp;D4232,[1]ratio_condo_family!$A:$F,6,FALSE),0)</f>
        <v>0</v>
      </c>
      <c r="I4232">
        <f>VLOOKUP(A4232&amp;3,[1]ratio_condo_family!$A:$F,6,FALSE)</f>
        <v>1.1874909030958687</v>
      </c>
      <c r="J4232">
        <f>VLOOKUP(A4232,[1]ratio_family_bedrooms!$A:$K,9,FALSE)</f>
        <v>1.0588235294117647</v>
      </c>
      <c r="K4232">
        <f>VLOOKUP(A4232,[1]ratio_family_bedrooms!$A:$K,10,FALSE)</f>
        <v>1.2222222222222223</v>
      </c>
      <c r="L4232">
        <f>VLOOKUP(A4232,[1]ratio_family_bedrooms!$A:$K,11,FALSE)</f>
        <v>1.5</v>
      </c>
      <c r="M4232">
        <f t="shared" si="66"/>
        <v>1815.0017172893085</v>
      </c>
    </row>
    <row r="4233" spans="1:13" x14ac:dyDescent="0.2">
      <c r="A4233">
        <v>2007</v>
      </c>
      <c r="B4233">
        <v>10</v>
      </c>
      <c r="C4233" t="s">
        <v>59</v>
      </c>
      <c r="D4233">
        <v>5</v>
      </c>
      <c r="E4233" t="s">
        <v>35</v>
      </c>
      <c r="F4233" t="e">
        <f>VLOOKUP(A4233&amp;B4233&amp;C4233&amp;D4233&amp;E4233,average_median_rates_2_aptFINAL!A:P,16,FALSE)</f>
        <v>#N/A</v>
      </c>
      <c r="G4233">
        <f>VLOOKUP(A4233&amp;B4233&amp;C4233&amp;3&amp;E4233,average_median_rates_2_aptFINAL!A:P,16,FALSE)</f>
        <v>2470.7031763417262</v>
      </c>
      <c r="H4233">
        <f>IF(D4233&lt;=3,VLOOKUP(A4233&amp;D4233,[1]ratio_condo_family!$A:$F,6,FALSE),0)</f>
        <v>0</v>
      </c>
      <c r="I4233">
        <f>VLOOKUP(A4233&amp;3,[1]ratio_condo_family!$A:$F,6,FALSE)</f>
        <v>1.1874909030958687</v>
      </c>
      <c r="J4233">
        <f>VLOOKUP(A4233,[1]ratio_family_bedrooms!$A:$K,9,FALSE)</f>
        <v>1.0588235294117647</v>
      </c>
      <c r="K4233">
        <f>VLOOKUP(A4233,[1]ratio_family_bedrooms!$A:$K,10,FALSE)</f>
        <v>1.2222222222222223</v>
      </c>
      <c r="L4233">
        <f>VLOOKUP(A4233,[1]ratio_family_bedrooms!$A:$K,11,FALSE)</f>
        <v>1.5</v>
      </c>
      <c r="M4233">
        <f t="shared" si="66"/>
        <v>3796.860353848771</v>
      </c>
    </row>
    <row r="4234" spans="1:13" x14ac:dyDescent="0.2">
      <c r="A4234">
        <v>2007</v>
      </c>
      <c r="B4234">
        <v>10</v>
      </c>
      <c r="C4234" t="s">
        <v>59</v>
      </c>
      <c r="D4234">
        <v>5</v>
      </c>
      <c r="E4234" t="s">
        <v>36</v>
      </c>
      <c r="F4234" t="e">
        <f>VLOOKUP(A4234&amp;B4234&amp;C4234&amp;D4234&amp;E4234,average_median_rates_2_aptFINAL!A:P,16,FALSE)</f>
        <v>#N/A</v>
      </c>
      <c r="G4234">
        <f>VLOOKUP(A4234&amp;B4234&amp;C4234&amp;3&amp;E4234,average_median_rates_2_aptFINAL!A:P,16,FALSE)</f>
        <v>1139.7642691980041</v>
      </c>
      <c r="H4234">
        <f>IF(D4234&lt;=3,VLOOKUP(A4234&amp;D4234,[1]ratio_condo_family!$A:$F,6,FALSE),0)</f>
        <v>0</v>
      </c>
      <c r="I4234">
        <f>VLOOKUP(A4234&amp;3,[1]ratio_condo_family!$A:$F,6,FALSE)</f>
        <v>1.1874909030958687</v>
      </c>
      <c r="J4234">
        <f>VLOOKUP(A4234,[1]ratio_family_bedrooms!$A:$K,9,FALSE)</f>
        <v>1.0588235294117647</v>
      </c>
      <c r="K4234">
        <f>VLOOKUP(A4234,[1]ratio_family_bedrooms!$A:$K,10,FALSE)</f>
        <v>1.2222222222222223</v>
      </c>
      <c r="L4234">
        <f>VLOOKUP(A4234,[1]ratio_family_bedrooms!$A:$K,11,FALSE)</f>
        <v>1.5</v>
      </c>
      <c r="M4234">
        <f t="shared" si="66"/>
        <v>1751.5360840952644</v>
      </c>
    </row>
    <row r="4235" spans="1:13" x14ac:dyDescent="0.2">
      <c r="A4235">
        <v>2007</v>
      </c>
      <c r="B4235">
        <v>10</v>
      </c>
      <c r="C4235" t="s">
        <v>59</v>
      </c>
      <c r="D4235">
        <v>5</v>
      </c>
      <c r="E4235" t="s">
        <v>37</v>
      </c>
      <c r="F4235" t="e">
        <f>VLOOKUP(A4235&amp;B4235&amp;C4235&amp;D4235&amp;E4235,average_median_rates_2_aptFINAL!A:P,16,FALSE)</f>
        <v>#N/A</v>
      </c>
      <c r="G4235">
        <f>VLOOKUP(A4235&amp;B4235&amp;C4235&amp;3&amp;E4235,average_median_rates_2_aptFINAL!A:P,16,FALSE)</f>
        <v>842.27542203445842</v>
      </c>
      <c r="H4235">
        <f>IF(D4235&lt;=3,VLOOKUP(A4235&amp;D4235,[1]ratio_condo_family!$A:$F,6,FALSE),0)</f>
        <v>0</v>
      </c>
      <c r="I4235">
        <f>VLOOKUP(A4235&amp;3,[1]ratio_condo_family!$A:$F,6,FALSE)</f>
        <v>1.1874909030958687</v>
      </c>
      <c r="J4235">
        <f>VLOOKUP(A4235,[1]ratio_family_bedrooms!$A:$K,9,FALSE)</f>
        <v>1.0588235294117647</v>
      </c>
      <c r="K4235">
        <f>VLOOKUP(A4235,[1]ratio_family_bedrooms!$A:$K,10,FALSE)</f>
        <v>1.2222222222222223</v>
      </c>
      <c r="L4235">
        <f>VLOOKUP(A4235,[1]ratio_family_bedrooms!$A:$K,11,FALSE)</f>
        <v>1.5</v>
      </c>
      <c r="M4235">
        <f t="shared" si="66"/>
        <v>1294.3692255574922</v>
      </c>
    </row>
    <row r="4236" spans="1:13" x14ac:dyDescent="0.2">
      <c r="A4236">
        <v>2007</v>
      </c>
      <c r="B4236">
        <v>10</v>
      </c>
      <c r="C4236" t="s">
        <v>59</v>
      </c>
      <c r="D4236">
        <v>5</v>
      </c>
      <c r="E4236" t="s">
        <v>38</v>
      </c>
      <c r="F4236" t="e">
        <f>VLOOKUP(A4236&amp;B4236&amp;C4236&amp;D4236&amp;E4236,average_median_rates_2_aptFINAL!A:P,16,FALSE)</f>
        <v>#N/A</v>
      </c>
      <c r="G4236">
        <f>VLOOKUP(A4236&amp;B4236&amp;C4236&amp;3&amp;E4236,average_median_rates_2_aptFINAL!A:P,16,FALSE)</f>
        <v>848.42193014482189</v>
      </c>
      <c r="H4236">
        <f>IF(D4236&lt;=3,VLOOKUP(A4236&amp;D4236,[1]ratio_condo_family!$A:$F,6,FALSE),0)</f>
        <v>0</v>
      </c>
      <c r="I4236">
        <f>VLOOKUP(A4236&amp;3,[1]ratio_condo_family!$A:$F,6,FALSE)</f>
        <v>1.1874909030958687</v>
      </c>
      <c r="J4236">
        <f>VLOOKUP(A4236,[1]ratio_family_bedrooms!$A:$K,9,FALSE)</f>
        <v>1.0588235294117647</v>
      </c>
      <c r="K4236">
        <f>VLOOKUP(A4236,[1]ratio_family_bedrooms!$A:$K,10,FALSE)</f>
        <v>1.2222222222222223</v>
      </c>
      <c r="L4236">
        <f>VLOOKUP(A4236,[1]ratio_family_bedrooms!$A:$K,11,FALSE)</f>
        <v>1.5</v>
      </c>
      <c r="M4236">
        <f t="shared" si="66"/>
        <v>1303.814889926372</v>
      </c>
    </row>
    <row r="4237" spans="1:13" x14ac:dyDescent="0.2">
      <c r="A4237">
        <v>2007</v>
      </c>
      <c r="B4237">
        <v>10</v>
      </c>
      <c r="C4237" t="s">
        <v>59</v>
      </c>
      <c r="D4237">
        <v>5</v>
      </c>
      <c r="E4237" t="s">
        <v>39</v>
      </c>
      <c r="F4237" t="e">
        <f>VLOOKUP(A4237&amp;B4237&amp;C4237&amp;D4237&amp;E4237,average_median_rates_2_aptFINAL!A:P,16,FALSE)</f>
        <v>#N/A</v>
      </c>
      <c r="G4237">
        <f>VLOOKUP(A4237&amp;B4237&amp;C4237&amp;3&amp;E4237,average_median_rates_2_aptFINAL!A:P,16,FALSE)</f>
        <v>1080.0691249847873</v>
      </c>
      <c r="H4237">
        <f>IF(D4237&lt;=3,VLOOKUP(A4237&amp;D4237,[1]ratio_condo_family!$A:$F,6,FALSE),0)</f>
        <v>0</v>
      </c>
      <c r="I4237">
        <f>VLOOKUP(A4237&amp;3,[1]ratio_condo_family!$A:$F,6,FALSE)</f>
        <v>1.1874909030958687</v>
      </c>
      <c r="J4237">
        <f>VLOOKUP(A4237,[1]ratio_family_bedrooms!$A:$K,9,FALSE)</f>
        <v>1.0588235294117647</v>
      </c>
      <c r="K4237">
        <f>VLOOKUP(A4237,[1]ratio_family_bedrooms!$A:$K,10,FALSE)</f>
        <v>1.2222222222222223</v>
      </c>
      <c r="L4237">
        <f>VLOOKUP(A4237,[1]ratio_family_bedrooms!$A:$K,11,FALSE)</f>
        <v>1.5</v>
      </c>
      <c r="M4237">
        <f t="shared" si="66"/>
        <v>1659.7993961147822</v>
      </c>
    </row>
    <row r="4238" spans="1:13" x14ac:dyDescent="0.2">
      <c r="A4238">
        <v>2007</v>
      </c>
      <c r="B4238">
        <v>10</v>
      </c>
      <c r="C4238" t="s">
        <v>59</v>
      </c>
      <c r="D4238">
        <v>5</v>
      </c>
      <c r="E4238" t="s">
        <v>40</v>
      </c>
      <c r="F4238" t="e">
        <f>VLOOKUP(A4238&amp;B4238&amp;C4238&amp;D4238&amp;E4238,average_median_rates_2_aptFINAL!A:P,16,FALSE)</f>
        <v>#N/A</v>
      </c>
      <c r="G4238">
        <f>VLOOKUP(A4238&amp;B4238&amp;C4238&amp;3&amp;E4238,average_median_rates_2_aptFINAL!A:P,16,FALSE)</f>
        <v>994.8439819885607</v>
      </c>
      <c r="H4238">
        <f>IF(D4238&lt;=3,VLOOKUP(A4238&amp;D4238,[1]ratio_condo_family!$A:$F,6,FALSE),0)</f>
        <v>0</v>
      </c>
      <c r="I4238">
        <f>VLOOKUP(A4238&amp;3,[1]ratio_condo_family!$A:$F,6,FALSE)</f>
        <v>1.1874909030958687</v>
      </c>
      <c r="J4238">
        <f>VLOOKUP(A4238,[1]ratio_family_bedrooms!$A:$K,9,FALSE)</f>
        <v>1.0588235294117647</v>
      </c>
      <c r="K4238">
        <f>VLOOKUP(A4238,[1]ratio_family_bedrooms!$A:$K,10,FALSE)</f>
        <v>1.2222222222222223</v>
      </c>
      <c r="L4238">
        <f>VLOOKUP(A4238,[1]ratio_family_bedrooms!$A:$K,11,FALSE)</f>
        <v>1.5</v>
      </c>
      <c r="M4238">
        <f t="shared" si="66"/>
        <v>1528.8294076143468</v>
      </c>
    </row>
    <row r="4239" spans="1:13" x14ac:dyDescent="0.2">
      <c r="A4239">
        <v>2007</v>
      </c>
      <c r="B4239">
        <v>10</v>
      </c>
      <c r="C4239" t="s">
        <v>59</v>
      </c>
      <c r="D4239">
        <v>5</v>
      </c>
      <c r="E4239" t="s">
        <v>41</v>
      </c>
      <c r="F4239" t="e">
        <f>VLOOKUP(A4239&amp;B4239&amp;C4239&amp;D4239&amp;E4239,average_median_rates_2_aptFINAL!A:P,16,FALSE)</f>
        <v>#N/A</v>
      </c>
      <c r="G4239">
        <f>VLOOKUP(A4239&amp;B4239&amp;C4239&amp;3&amp;E4239,average_median_rates_2_aptFINAL!A:P,16,FALSE)</f>
        <v>936.72569064135325</v>
      </c>
      <c r="H4239">
        <f>IF(D4239&lt;=3,VLOOKUP(A4239&amp;D4239,[1]ratio_condo_family!$A:$F,6,FALSE),0)</f>
        <v>0</v>
      </c>
      <c r="I4239">
        <f>VLOOKUP(A4239&amp;3,[1]ratio_condo_family!$A:$F,6,FALSE)</f>
        <v>1.1874909030958687</v>
      </c>
      <c r="J4239">
        <f>VLOOKUP(A4239,[1]ratio_family_bedrooms!$A:$K,9,FALSE)</f>
        <v>1.0588235294117647</v>
      </c>
      <c r="K4239">
        <f>VLOOKUP(A4239,[1]ratio_family_bedrooms!$A:$K,10,FALSE)</f>
        <v>1.2222222222222223</v>
      </c>
      <c r="L4239">
        <f>VLOOKUP(A4239,[1]ratio_family_bedrooms!$A:$K,11,FALSE)</f>
        <v>1.5</v>
      </c>
      <c r="M4239">
        <f t="shared" si="66"/>
        <v>1439.5159529012733</v>
      </c>
    </row>
    <row r="4240" spans="1:13" x14ac:dyDescent="0.2">
      <c r="A4240">
        <v>2007</v>
      </c>
      <c r="B4240">
        <v>10</v>
      </c>
      <c r="C4240" t="s">
        <v>59</v>
      </c>
      <c r="D4240">
        <v>5</v>
      </c>
      <c r="E4240" t="s">
        <v>42</v>
      </c>
      <c r="F4240" t="e">
        <f>VLOOKUP(A4240&amp;B4240&amp;C4240&amp;D4240&amp;E4240,average_median_rates_2_aptFINAL!A:P,16,FALSE)</f>
        <v>#N/A</v>
      </c>
      <c r="G4240">
        <f>VLOOKUP(A4240&amp;B4240&amp;C4240&amp;3&amp;E4240,average_median_rates_2_aptFINAL!A:P,16,FALSE)</f>
        <v>893.32469271023467</v>
      </c>
      <c r="H4240">
        <f>IF(D4240&lt;=3,VLOOKUP(A4240&amp;D4240,[1]ratio_condo_family!$A:$F,6,FALSE),0)</f>
        <v>0</v>
      </c>
      <c r="I4240">
        <f>VLOOKUP(A4240&amp;3,[1]ratio_condo_family!$A:$F,6,FALSE)</f>
        <v>1.1874909030958687</v>
      </c>
      <c r="J4240">
        <f>VLOOKUP(A4240,[1]ratio_family_bedrooms!$A:$K,9,FALSE)</f>
        <v>1.0588235294117647</v>
      </c>
      <c r="K4240">
        <f>VLOOKUP(A4240,[1]ratio_family_bedrooms!$A:$K,10,FALSE)</f>
        <v>1.2222222222222223</v>
      </c>
      <c r="L4240">
        <f>VLOOKUP(A4240,[1]ratio_family_bedrooms!$A:$K,11,FALSE)</f>
        <v>1.5</v>
      </c>
      <c r="M4240">
        <f t="shared" si="66"/>
        <v>1372.8193420173502</v>
      </c>
    </row>
    <row r="4241" spans="1:13" x14ac:dyDescent="0.2">
      <c r="A4241">
        <v>2007</v>
      </c>
      <c r="B4241">
        <v>10</v>
      </c>
      <c r="C4241" t="s">
        <v>59</v>
      </c>
      <c r="D4241">
        <v>5</v>
      </c>
      <c r="E4241" t="s">
        <v>43</v>
      </c>
      <c r="F4241" t="e">
        <f>VLOOKUP(A4241&amp;B4241&amp;C4241&amp;D4241&amp;E4241,average_median_rates_2_aptFINAL!A:P,16,FALSE)</f>
        <v>#N/A</v>
      </c>
      <c r="G4241">
        <f>VLOOKUP(A4241&amp;B4241&amp;C4241&amp;3&amp;E4241,average_median_rates_2_aptFINAL!A:P,16,FALSE)</f>
        <v>1234</v>
      </c>
      <c r="H4241">
        <f>IF(D4241&lt;=3,VLOOKUP(A4241&amp;D4241,[1]ratio_condo_family!$A:$F,6,FALSE),0)</f>
        <v>0</v>
      </c>
      <c r="I4241">
        <f>VLOOKUP(A4241&amp;3,[1]ratio_condo_family!$A:$F,6,FALSE)</f>
        <v>1.1874909030958687</v>
      </c>
      <c r="J4241">
        <f>VLOOKUP(A4241,[1]ratio_family_bedrooms!$A:$K,9,FALSE)</f>
        <v>1.0588235294117647</v>
      </c>
      <c r="K4241">
        <f>VLOOKUP(A4241,[1]ratio_family_bedrooms!$A:$K,10,FALSE)</f>
        <v>1.2222222222222223</v>
      </c>
      <c r="L4241">
        <f>VLOOKUP(A4241,[1]ratio_family_bedrooms!$A:$K,11,FALSE)</f>
        <v>1.5</v>
      </c>
      <c r="M4241">
        <f t="shared" si="66"/>
        <v>1896.3531198380381</v>
      </c>
    </row>
    <row r="4242" spans="1:13" x14ac:dyDescent="0.2">
      <c r="A4242">
        <v>2007</v>
      </c>
      <c r="B4242">
        <v>10</v>
      </c>
      <c r="C4242" t="s">
        <v>59</v>
      </c>
      <c r="D4242">
        <v>5</v>
      </c>
      <c r="E4242" t="s">
        <v>60</v>
      </c>
      <c r="F4242" t="e">
        <f>VLOOKUP(A4242&amp;B4242&amp;C4242&amp;D4242&amp;E4242,average_median_rates_2_aptFINAL!A:P,16,FALSE)</f>
        <v>#N/A</v>
      </c>
      <c r="G4242">
        <f>VLOOKUP(A4242&amp;B4242&amp;C4242&amp;3&amp;E4242,average_median_rates_2_aptFINAL!A:P,16,FALSE)</f>
        <v>1118.0637702324448</v>
      </c>
      <c r="H4242">
        <f>IF(D4242&lt;=3,VLOOKUP(A4242&amp;D4242,[1]ratio_condo_family!$A:$F,6,FALSE),0)</f>
        <v>0</v>
      </c>
      <c r="I4242">
        <f>VLOOKUP(A4242&amp;3,[1]ratio_condo_family!$A:$F,6,FALSE)</f>
        <v>1.1874909030958687</v>
      </c>
      <c r="J4242">
        <f>VLOOKUP(A4242,[1]ratio_family_bedrooms!$A:$K,9,FALSE)</f>
        <v>1.0588235294117647</v>
      </c>
      <c r="K4242">
        <f>VLOOKUP(A4242,[1]ratio_family_bedrooms!$A:$K,10,FALSE)</f>
        <v>1.2222222222222223</v>
      </c>
      <c r="L4242">
        <f>VLOOKUP(A4242,[1]ratio_family_bedrooms!$A:$K,11,FALSE)</f>
        <v>1.5</v>
      </c>
      <c r="M4242">
        <f t="shared" si="66"/>
        <v>1718.187778653303</v>
      </c>
    </row>
    <row r="4243" spans="1:13" x14ac:dyDescent="0.2">
      <c r="A4243">
        <v>2007</v>
      </c>
      <c r="B4243">
        <v>10</v>
      </c>
      <c r="C4243" t="s">
        <v>59</v>
      </c>
      <c r="D4243">
        <v>6</v>
      </c>
      <c r="E4243" t="s">
        <v>12</v>
      </c>
      <c r="F4243" t="e">
        <f>VLOOKUP(A4243&amp;B4243&amp;C4243&amp;D4243&amp;E4243,average_median_rates_2_aptFINAL!A:P,16,FALSE)</f>
        <v>#N/A</v>
      </c>
      <c r="G4243">
        <f>VLOOKUP(A4243&amp;B4243&amp;C4243&amp;3&amp;E4243,average_median_rates_2_aptFINAL!A:P,16,FALSE)</f>
        <v>2305.8845077278829</v>
      </c>
      <c r="H4243">
        <f>IF(D4243&lt;=3,VLOOKUP(A4243&amp;D4243,[1]ratio_condo_family!$A:$F,6,FALSE),0)</f>
        <v>0</v>
      </c>
      <c r="I4243">
        <f>VLOOKUP(A4243&amp;3,[1]ratio_condo_family!$A:$F,6,FALSE)</f>
        <v>1.1874909030958687</v>
      </c>
      <c r="J4243">
        <f>VLOOKUP(A4243,[1]ratio_family_bedrooms!$A:$K,9,FALSE)</f>
        <v>1.0588235294117647</v>
      </c>
      <c r="K4243">
        <f>VLOOKUP(A4243,[1]ratio_family_bedrooms!$A:$K,10,FALSE)</f>
        <v>1.2222222222222223</v>
      </c>
      <c r="L4243">
        <f>VLOOKUP(A4243,[1]ratio_family_bedrooms!$A:$K,11,FALSE)</f>
        <v>1.5</v>
      </c>
      <c r="M4243">
        <f t="shared" si="66"/>
        <v>5315.3621720615502</v>
      </c>
    </row>
    <row r="4244" spans="1:13" x14ac:dyDescent="0.2">
      <c r="A4244">
        <v>2007</v>
      </c>
      <c r="B4244">
        <v>10</v>
      </c>
      <c r="C4244" t="s">
        <v>59</v>
      </c>
      <c r="D4244">
        <v>6</v>
      </c>
      <c r="E4244" t="s">
        <v>16</v>
      </c>
      <c r="F4244" t="e">
        <f>VLOOKUP(A4244&amp;B4244&amp;C4244&amp;D4244&amp;E4244,average_median_rates_2_aptFINAL!A:P,16,FALSE)</f>
        <v>#N/A</v>
      </c>
      <c r="G4244">
        <f>VLOOKUP(A4244&amp;B4244&amp;C4244&amp;3&amp;E4244,average_median_rates_2_aptFINAL!A:P,16,FALSE)</f>
        <v>2013.3032128514049</v>
      </c>
      <c r="H4244">
        <f>IF(D4244&lt;=3,VLOOKUP(A4244&amp;D4244,[1]ratio_condo_family!$A:$F,6,FALSE),0)</f>
        <v>0</v>
      </c>
      <c r="I4244">
        <f>VLOOKUP(A4244&amp;3,[1]ratio_condo_family!$A:$F,6,FALSE)</f>
        <v>1.1874909030958687</v>
      </c>
      <c r="J4244">
        <f>VLOOKUP(A4244,[1]ratio_family_bedrooms!$A:$K,9,FALSE)</f>
        <v>1.0588235294117647</v>
      </c>
      <c r="K4244">
        <f>VLOOKUP(A4244,[1]ratio_family_bedrooms!$A:$K,10,FALSE)</f>
        <v>1.2222222222222223</v>
      </c>
      <c r="L4244">
        <f>VLOOKUP(A4244,[1]ratio_family_bedrooms!$A:$K,11,FALSE)</f>
        <v>1.5</v>
      </c>
      <c r="M4244">
        <f t="shared" si="66"/>
        <v>4640.9244273144732</v>
      </c>
    </row>
    <row r="4245" spans="1:13" x14ac:dyDescent="0.2">
      <c r="A4245">
        <v>2007</v>
      </c>
      <c r="B4245">
        <v>10</v>
      </c>
      <c r="C4245" t="s">
        <v>59</v>
      </c>
      <c r="D4245">
        <v>6</v>
      </c>
      <c r="E4245" t="s">
        <v>17</v>
      </c>
      <c r="F4245" t="e">
        <f>VLOOKUP(A4245&amp;B4245&amp;C4245&amp;D4245&amp;E4245,average_median_rates_2_aptFINAL!A:P,16,FALSE)</f>
        <v>#N/A</v>
      </c>
      <c r="G4245">
        <f>VLOOKUP(A4245&amp;B4245&amp;C4245&amp;3&amp;E4245,average_median_rates_2_aptFINAL!A:P,16,FALSE)</f>
        <v>2144.4364664043401</v>
      </c>
      <c r="H4245">
        <f>IF(D4245&lt;=3,VLOOKUP(A4245&amp;D4245,[1]ratio_condo_family!$A:$F,6,FALSE),0)</f>
        <v>0</v>
      </c>
      <c r="I4245">
        <f>VLOOKUP(A4245&amp;3,[1]ratio_condo_family!$A:$F,6,FALSE)</f>
        <v>1.1874909030958687</v>
      </c>
      <c r="J4245">
        <f>VLOOKUP(A4245,[1]ratio_family_bedrooms!$A:$K,9,FALSE)</f>
        <v>1.0588235294117647</v>
      </c>
      <c r="K4245">
        <f>VLOOKUP(A4245,[1]ratio_family_bedrooms!$A:$K,10,FALSE)</f>
        <v>1.2222222222222223</v>
      </c>
      <c r="L4245">
        <f>VLOOKUP(A4245,[1]ratio_family_bedrooms!$A:$K,11,FALSE)</f>
        <v>1.5</v>
      </c>
      <c r="M4245">
        <f t="shared" si="66"/>
        <v>4943.2035454136894</v>
      </c>
    </row>
    <row r="4246" spans="1:13" x14ac:dyDescent="0.2">
      <c r="A4246">
        <v>2007</v>
      </c>
      <c r="B4246">
        <v>10</v>
      </c>
      <c r="C4246" t="s">
        <v>59</v>
      </c>
      <c r="D4246">
        <v>6</v>
      </c>
      <c r="E4246" t="s">
        <v>19</v>
      </c>
      <c r="F4246" t="e">
        <f>VLOOKUP(A4246&amp;B4246&amp;C4246&amp;D4246&amp;E4246,average_median_rates_2_aptFINAL!A:P,16,FALSE)</f>
        <v>#N/A</v>
      </c>
      <c r="G4246">
        <f>VLOOKUP(A4246&amp;B4246&amp;C4246&amp;3&amp;E4246,average_median_rates_2_aptFINAL!A:P,16,FALSE)</f>
        <v>1598.1028355847675</v>
      </c>
      <c r="H4246">
        <f>IF(D4246&lt;=3,VLOOKUP(A4246&amp;D4246,[1]ratio_condo_family!$A:$F,6,FALSE),0)</f>
        <v>0</v>
      </c>
      <c r="I4246">
        <f>VLOOKUP(A4246&amp;3,[1]ratio_condo_family!$A:$F,6,FALSE)</f>
        <v>1.1874909030958687</v>
      </c>
      <c r="J4246">
        <f>VLOOKUP(A4246,[1]ratio_family_bedrooms!$A:$K,9,FALSE)</f>
        <v>1.0588235294117647</v>
      </c>
      <c r="K4246">
        <f>VLOOKUP(A4246,[1]ratio_family_bedrooms!$A:$K,10,FALSE)</f>
        <v>1.2222222222222223</v>
      </c>
      <c r="L4246">
        <f>VLOOKUP(A4246,[1]ratio_family_bedrooms!$A:$K,11,FALSE)</f>
        <v>1.5</v>
      </c>
      <c r="M4246">
        <f t="shared" si="66"/>
        <v>3683.8338307332119</v>
      </c>
    </row>
    <row r="4247" spans="1:13" x14ac:dyDescent="0.2">
      <c r="A4247">
        <v>2007</v>
      </c>
      <c r="B4247">
        <v>10</v>
      </c>
      <c r="C4247" t="s">
        <v>59</v>
      </c>
      <c r="D4247">
        <v>6</v>
      </c>
      <c r="E4247" t="s">
        <v>20</v>
      </c>
      <c r="F4247" t="e">
        <f>VLOOKUP(A4247&amp;B4247&amp;C4247&amp;D4247&amp;E4247,average_median_rates_2_aptFINAL!A:P,16,FALSE)</f>
        <v>#N/A</v>
      </c>
      <c r="G4247">
        <f>VLOOKUP(A4247&amp;B4247&amp;C4247&amp;3&amp;E4247,average_median_rates_2_aptFINAL!A:P,16,FALSE)</f>
        <v>1883.0251308263316</v>
      </c>
      <c r="H4247">
        <f>IF(D4247&lt;=3,VLOOKUP(A4247&amp;D4247,[1]ratio_condo_family!$A:$F,6,FALSE),0)</f>
        <v>0</v>
      </c>
      <c r="I4247">
        <f>VLOOKUP(A4247&amp;3,[1]ratio_condo_family!$A:$F,6,FALSE)</f>
        <v>1.1874909030958687</v>
      </c>
      <c r="J4247">
        <f>VLOOKUP(A4247,[1]ratio_family_bedrooms!$A:$K,9,FALSE)</f>
        <v>1.0588235294117647</v>
      </c>
      <c r="K4247">
        <f>VLOOKUP(A4247,[1]ratio_family_bedrooms!$A:$K,10,FALSE)</f>
        <v>1.2222222222222223</v>
      </c>
      <c r="L4247">
        <f>VLOOKUP(A4247,[1]ratio_family_bedrooms!$A:$K,11,FALSE)</f>
        <v>1.5</v>
      </c>
      <c r="M4247">
        <f t="shared" si="66"/>
        <v>4340.6165902462844</v>
      </c>
    </row>
    <row r="4248" spans="1:13" x14ac:dyDescent="0.2">
      <c r="A4248">
        <v>2007</v>
      </c>
      <c r="B4248">
        <v>10</v>
      </c>
      <c r="C4248" t="s">
        <v>59</v>
      </c>
      <c r="D4248">
        <v>6</v>
      </c>
      <c r="E4248" t="s">
        <v>21</v>
      </c>
      <c r="F4248" t="e">
        <f>VLOOKUP(A4248&amp;B4248&amp;C4248&amp;D4248&amp;E4248,average_median_rates_2_aptFINAL!A:P,16,FALSE)</f>
        <v>#N/A</v>
      </c>
      <c r="G4248">
        <f>VLOOKUP(A4248&amp;B4248&amp;C4248&amp;3&amp;E4248,average_median_rates_2_aptFINAL!A:P,16,FALSE)</f>
        <v>1975.7966411098935</v>
      </c>
      <c r="H4248">
        <f>IF(D4248&lt;=3,VLOOKUP(A4248&amp;D4248,[1]ratio_condo_family!$A:$F,6,FALSE),0)</f>
        <v>0</v>
      </c>
      <c r="I4248">
        <f>VLOOKUP(A4248&amp;3,[1]ratio_condo_family!$A:$F,6,FALSE)</f>
        <v>1.1874909030958687</v>
      </c>
      <c r="J4248">
        <f>VLOOKUP(A4248,[1]ratio_family_bedrooms!$A:$K,9,FALSE)</f>
        <v>1.0588235294117647</v>
      </c>
      <c r="K4248">
        <f>VLOOKUP(A4248,[1]ratio_family_bedrooms!$A:$K,10,FALSE)</f>
        <v>1.2222222222222223</v>
      </c>
      <c r="L4248">
        <f>VLOOKUP(A4248,[1]ratio_family_bedrooms!$A:$K,11,FALSE)</f>
        <v>1.5</v>
      </c>
      <c r="M4248">
        <f t="shared" si="66"/>
        <v>4554.4669260951332</v>
      </c>
    </row>
    <row r="4249" spans="1:13" x14ac:dyDescent="0.2">
      <c r="A4249">
        <v>2007</v>
      </c>
      <c r="B4249">
        <v>10</v>
      </c>
      <c r="C4249" t="s">
        <v>59</v>
      </c>
      <c r="D4249">
        <v>6</v>
      </c>
      <c r="E4249" t="s">
        <v>23</v>
      </c>
      <c r="F4249" t="e">
        <f>VLOOKUP(A4249&amp;B4249&amp;C4249&amp;D4249&amp;E4249,average_median_rates_2_aptFINAL!A:P,16,FALSE)</f>
        <v>#N/A</v>
      </c>
      <c r="G4249">
        <f>VLOOKUP(A4249&amp;B4249&amp;C4249&amp;3&amp;E4249,average_median_rates_2_aptFINAL!A:P,16,FALSE)</f>
        <v>984.55689424364084</v>
      </c>
      <c r="H4249">
        <f>IF(D4249&lt;=3,VLOOKUP(A4249&amp;D4249,[1]ratio_condo_family!$A:$F,6,FALSE),0)</f>
        <v>0</v>
      </c>
      <c r="I4249">
        <f>VLOOKUP(A4249&amp;3,[1]ratio_condo_family!$A:$F,6,FALSE)</f>
        <v>1.1874909030958687</v>
      </c>
      <c r="J4249">
        <f>VLOOKUP(A4249,[1]ratio_family_bedrooms!$A:$K,9,FALSE)</f>
        <v>1.0588235294117647</v>
      </c>
      <c r="K4249">
        <f>VLOOKUP(A4249,[1]ratio_family_bedrooms!$A:$K,10,FALSE)</f>
        <v>1.2222222222222223</v>
      </c>
      <c r="L4249">
        <f>VLOOKUP(A4249,[1]ratio_family_bedrooms!$A:$K,11,FALSE)</f>
        <v>1.5</v>
      </c>
      <c r="M4249">
        <f t="shared" si="66"/>
        <v>2269.5310430190166</v>
      </c>
    </row>
    <row r="4250" spans="1:13" x14ac:dyDescent="0.2">
      <c r="A4250">
        <v>2007</v>
      </c>
      <c r="B4250">
        <v>10</v>
      </c>
      <c r="C4250" t="s">
        <v>59</v>
      </c>
      <c r="D4250">
        <v>6</v>
      </c>
      <c r="E4250" t="s">
        <v>24</v>
      </c>
      <c r="F4250" t="e">
        <f>VLOOKUP(A4250&amp;B4250&amp;C4250&amp;D4250&amp;E4250,average_median_rates_2_aptFINAL!A:P,16,FALSE)</f>
        <v>#N/A</v>
      </c>
      <c r="G4250">
        <f>VLOOKUP(A4250&amp;B4250&amp;C4250&amp;3&amp;E4250,average_median_rates_2_aptFINAL!A:P,16,FALSE)</f>
        <v>1145.940276256541</v>
      </c>
      <c r="H4250">
        <f>IF(D4250&lt;=3,VLOOKUP(A4250&amp;D4250,[1]ratio_condo_family!$A:$F,6,FALSE),0)</f>
        <v>0</v>
      </c>
      <c r="I4250">
        <f>VLOOKUP(A4250&amp;3,[1]ratio_condo_family!$A:$F,6,FALSE)</f>
        <v>1.1874909030958687</v>
      </c>
      <c r="J4250">
        <f>VLOOKUP(A4250,[1]ratio_family_bedrooms!$A:$K,9,FALSE)</f>
        <v>1.0588235294117647</v>
      </c>
      <c r="K4250">
        <f>VLOOKUP(A4250,[1]ratio_family_bedrooms!$A:$K,10,FALSE)</f>
        <v>1.2222222222222223</v>
      </c>
      <c r="L4250">
        <f>VLOOKUP(A4250,[1]ratio_family_bedrooms!$A:$K,11,FALSE)</f>
        <v>1.5</v>
      </c>
      <c r="M4250">
        <f t="shared" si="66"/>
        <v>2641.5406215889234</v>
      </c>
    </row>
    <row r="4251" spans="1:13" x14ac:dyDescent="0.2">
      <c r="A4251">
        <v>2007</v>
      </c>
      <c r="B4251">
        <v>10</v>
      </c>
      <c r="C4251" t="s">
        <v>59</v>
      </c>
      <c r="D4251">
        <v>6</v>
      </c>
      <c r="E4251" t="s">
        <v>25</v>
      </c>
      <c r="F4251" t="e">
        <f>VLOOKUP(A4251&amp;B4251&amp;C4251&amp;D4251&amp;E4251,average_median_rates_2_aptFINAL!A:P,16,FALSE)</f>
        <v>#N/A</v>
      </c>
      <c r="G4251">
        <f>VLOOKUP(A4251&amp;B4251&amp;C4251&amp;3&amp;E4251,average_median_rates_2_aptFINAL!A:P,16,FALSE)</f>
        <v>1016.6195691858337</v>
      </c>
      <c r="H4251">
        <f>IF(D4251&lt;=3,VLOOKUP(A4251&amp;D4251,[1]ratio_condo_family!$A:$F,6,FALSE),0)</f>
        <v>0</v>
      </c>
      <c r="I4251">
        <f>VLOOKUP(A4251&amp;3,[1]ratio_condo_family!$A:$F,6,FALSE)</f>
        <v>1.1874909030958687</v>
      </c>
      <c r="J4251">
        <f>VLOOKUP(A4251,[1]ratio_family_bedrooms!$A:$K,9,FALSE)</f>
        <v>1.0588235294117647</v>
      </c>
      <c r="K4251">
        <f>VLOOKUP(A4251,[1]ratio_family_bedrooms!$A:$K,10,FALSE)</f>
        <v>1.2222222222222223</v>
      </c>
      <c r="L4251">
        <f>VLOOKUP(A4251,[1]ratio_family_bedrooms!$A:$K,11,FALSE)</f>
        <v>1.5</v>
      </c>
      <c r="M4251">
        <f t="shared" si="66"/>
        <v>2343.4396576749896</v>
      </c>
    </row>
    <row r="4252" spans="1:13" x14ac:dyDescent="0.2">
      <c r="A4252">
        <v>2007</v>
      </c>
      <c r="B4252">
        <v>10</v>
      </c>
      <c r="C4252" t="s">
        <v>59</v>
      </c>
      <c r="D4252">
        <v>6</v>
      </c>
      <c r="E4252" t="s">
        <v>26</v>
      </c>
      <c r="F4252" t="e">
        <f>VLOOKUP(A4252&amp;B4252&amp;C4252&amp;D4252&amp;E4252,average_median_rates_2_aptFINAL!A:P,16,FALSE)</f>
        <v>#N/A</v>
      </c>
      <c r="G4252">
        <f>VLOOKUP(A4252&amp;B4252&amp;C4252&amp;3&amp;E4252,average_median_rates_2_aptFINAL!A:P,16,FALSE)</f>
        <v>991.84045271997093</v>
      </c>
      <c r="H4252">
        <f>IF(D4252&lt;=3,VLOOKUP(A4252&amp;D4252,[1]ratio_condo_family!$A:$F,6,FALSE),0)</f>
        <v>0</v>
      </c>
      <c r="I4252">
        <f>VLOOKUP(A4252&amp;3,[1]ratio_condo_family!$A:$F,6,FALSE)</f>
        <v>1.1874909030958687</v>
      </c>
      <c r="J4252">
        <f>VLOOKUP(A4252,[1]ratio_family_bedrooms!$A:$K,9,FALSE)</f>
        <v>1.0588235294117647</v>
      </c>
      <c r="K4252">
        <f>VLOOKUP(A4252,[1]ratio_family_bedrooms!$A:$K,10,FALSE)</f>
        <v>1.2222222222222223</v>
      </c>
      <c r="L4252">
        <f>VLOOKUP(A4252,[1]ratio_family_bedrooms!$A:$K,11,FALSE)</f>
        <v>1.5</v>
      </c>
      <c r="M4252">
        <f t="shared" si="66"/>
        <v>2286.3205878003519</v>
      </c>
    </row>
    <row r="4253" spans="1:13" x14ac:dyDescent="0.2">
      <c r="A4253">
        <v>2007</v>
      </c>
      <c r="B4253">
        <v>10</v>
      </c>
      <c r="C4253" t="s">
        <v>59</v>
      </c>
      <c r="D4253">
        <v>6</v>
      </c>
      <c r="E4253" t="s">
        <v>27</v>
      </c>
      <c r="F4253" t="e">
        <f>VLOOKUP(A4253&amp;B4253&amp;C4253&amp;D4253&amp;E4253,average_median_rates_2_aptFINAL!A:P,16,FALSE)</f>
        <v>#N/A</v>
      </c>
      <c r="G4253">
        <f>VLOOKUP(A4253&amp;B4253&amp;C4253&amp;3&amp;E4253,average_median_rates_2_aptFINAL!A:P,16,FALSE)</f>
        <v>1836.8834124376247</v>
      </c>
      <c r="H4253">
        <f>IF(D4253&lt;=3,VLOOKUP(A4253&amp;D4253,[1]ratio_condo_family!$A:$F,6,FALSE),0)</f>
        <v>0</v>
      </c>
      <c r="I4253">
        <f>VLOOKUP(A4253&amp;3,[1]ratio_condo_family!$A:$F,6,FALSE)</f>
        <v>1.1874909030958687</v>
      </c>
      <c r="J4253">
        <f>VLOOKUP(A4253,[1]ratio_family_bedrooms!$A:$K,9,FALSE)</f>
        <v>1.0588235294117647</v>
      </c>
      <c r="K4253">
        <f>VLOOKUP(A4253,[1]ratio_family_bedrooms!$A:$K,10,FALSE)</f>
        <v>1.2222222222222223</v>
      </c>
      <c r="L4253">
        <f>VLOOKUP(A4253,[1]ratio_family_bedrooms!$A:$K,11,FALSE)</f>
        <v>1.5</v>
      </c>
      <c r="M4253">
        <f t="shared" si="66"/>
        <v>4234.2539586160838</v>
      </c>
    </row>
    <row r="4254" spans="1:13" x14ac:dyDescent="0.2">
      <c r="A4254">
        <v>2007</v>
      </c>
      <c r="B4254">
        <v>10</v>
      </c>
      <c r="C4254" t="s">
        <v>59</v>
      </c>
      <c r="D4254">
        <v>6</v>
      </c>
      <c r="E4254" t="s">
        <v>28</v>
      </c>
      <c r="F4254" t="e">
        <f>VLOOKUP(A4254&amp;B4254&amp;C4254&amp;D4254&amp;E4254,average_median_rates_2_aptFINAL!A:P,16,FALSE)</f>
        <v>#N/A</v>
      </c>
      <c r="G4254">
        <f>VLOOKUP(A4254&amp;B4254&amp;C4254&amp;3&amp;E4254,average_median_rates_2_aptFINAL!A:P,16,FALSE)</f>
        <v>1238.4302056711704</v>
      </c>
      <c r="H4254">
        <f>IF(D4254&lt;=3,VLOOKUP(A4254&amp;D4254,[1]ratio_condo_family!$A:$F,6,FALSE),0)</f>
        <v>0</v>
      </c>
      <c r="I4254">
        <f>VLOOKUP(A4254&amp;3,[1]ratio_condo_family!$A:$F,6,FALSE)</f>
        <v>1.1874909030958687</v>
      </c>
      <c r="J4254">
        <f>VLOOKUP(A4254,[1]ratio_family_bedrooms!$A:$K,9,FALSE)</f>
        <v>1.0588235294117647</v>
      </c>
      <c r="K4254">
        <f>VLOOKUP(A4254,[1]ratio_family_bedrooms!$A:$K,10,FALSE)</f>
        <v>1.2222222222222223</v>
      </c>
      <c r="L4254">
        <f>VLOOKUP(A4254,[1]ratio_family_bedrooms!$A:$K,11,FALSE)</f>
        <v>1.5</v>
      </c>
      <c r="M4254">
        <f t="shared" si="66"/>
        <v>2854.7418770982822</v>
      </c>
    </row>
    <row r="4255" spans="1:13" x14ac:dyDescent="0.2">
      <c r="A4255">
        <v>2007</v>
      </c>
      <c r="B4255">
        <v>10</v>
      </c>
      <c r="C4255" t="s">
        <v>59</v>
      </c>
      <c r="D4255">
        <v>6</v>
      </c>
      <c r="E4255" t="s">
        <v>29</v>
      </c>
      <c r="F4255" t="e">
        <f>VLOOKUP(A4255&amp;B4255&amp;C4255&amp;D4255&amp;E4255,average_median_rates_2_aptFINAL!A:P,16,FALSE)</f>
        <v>#N/A</v>
      </c>
      <c r="G4255">
        <f>VLOOKUP(A4255&amp;B4255&amp;C4255&amp;3&amp;E4255,average_median_rates_2_aptFINAL!A:P,16,FALSE)</f>
        <v>912.09675063891905</v>
      </c>
      <c r="H4255">
        <f>IF(D4255&lt;=3,VLOOKUP(A4255&amp;D4255,[1]ratio_condo_family!$A:$F,6,FALSE),0)</f>
        <v>0</v>
      </c>
      <c r="I4255">
        <f>VLOOKUP(A4255&amp;3,[1]ratio_condo_family!$A:$F,6,FALSE)</f>
        <v>1.1874909030958687</v>
      </c>
      <c r="J4255">
        <f>VLOOKUP(A4255,[1]ratio_family_bedrooms!$A:$K,9,FALSE)</f>
        <v>1.0588235294117647</v>
      </c>
      <c r="K4255">
        <f>VLOOKUP(A4255,[1]ratio_family_bedrooms!$A:$K,10,FALSE)</f>
        <v>1.2222222222222223</v>
      </c>
      <c r="L4255">
        <f>VLOOKUP(A4255,[1]ratio_family_bedrooms!$A:$K,11,FALSE)</f>
        <v>1.5</v>
      </c>
      <c r="M4255">
        <f t="shared" si="66"/>
        <v>2102.501035658328</v>
      </c>
    </row>
    <row r="4256" spans="1:13" x14ac:dyDescent="0.2">
      <c r="A4256">
        <v>2007</v>
      </c>
      <c r="B4256">
        <v>10</v>
      </c>
      <c r="C4256" t="s">
        <v>59</v>
      </c>
      <c r="D4256">
        <v>6</v>
      </c>
      <c r="E4256" t="s">
        <v>31</v>
      </c>
      <c r="F4256" t="e">
        <f>VLOOKUP(A4256&amp;B4256&amp;C4256&amp;D4256&amp;E4256,average_median_rates_2_aptFINAL!A:P,16,FALSE)</f>
        <v>#N/A</v>
      </c>
      <c r="G4256">
        <f>VLOOKUP(A4256&amp;B4256&amp;C4256&amp;3&amp;E4256,average_median_rates_2_aptFINAL!A:P,16,FALSE)</f>
        <v>1163.9426798101497</v>
      </c>
      <c r="H4256">
        <f>IF(D4256&lt;=3,VLOOKUP(A4256&amp;D4256,[1]ratio_condo_family!$A:$F,6,FALSE),0)</f>
        <v>0</v>
      </c>
      <c r="I4256">
        <f>VLOOKUP(A4256&amp;3,[1]ratio_condo_family!$A:$F,6,FALSE)</f>
        <v>1.1874909030958687</v>
      </c>
      <c r="J4256">
        <f>VLOOKUP(A4256,[1]ratio_family_bedrooms!$A:$K,9,FALSE)</f>
        <v>1.0588235294117647</v>
      </c>
      <c r="K4256">
        <f>VLOOKUP(A4256,[1]ratio_family_bedrooms!$A:$K,10,FALSE)</f>
        <v>1.2222222222222223</v>
      </c>
      <c r="L4256">
        <f>VLOOKUP(A4256,[1]ratio_family_bedrooms!$A:$K,11,FALSE)</f>
        <v>1.5</v>
      </c>
      <c r="M4256">
        <f t="shared" si="66"/>
        <v>2683.0384912933032</v>
      </c>
    </row>
    <row r="4257" spans="1:13" x14ac:dyDescent="0.2">
      <c r="A4257">
        <v>2007</v>
      </c>
      <c r="B4257">
        <v>10</v>
      </c>
      <c r="C4257" t="s">
        <v>59</v>
      </c>
      <c r="D4257">
        <v>6</v>
      </c>
      <c r="E4257" t="s">
        <v>32</v>
      </c>
      <c r="F4257" t="e">
        <f>VLOOKUP(A4257&amp;B4257&amp;C4257&amp;D4257&amp;E4257,average_median_rates_2_aptFINAL!A:P,16,FALSE)</f>
        <v>#N/A</v>
      </c>
      <c r="G4257">
        <f>VLOOKUP(A4257&amp;B4257&amp;C4257&amp;3&amp;E4257,average_median_rates_2_aptFINAL!A:P,16,FALSE)</f>
        <v>1132.0301813313865</v>
      </c>
      <c r="H4257">
        <f>IF(D4257&lt;=3,VLOOKUP(A4257&amp;D4257,[1]ratio_condo_family!$A:$F,6,FALSE),0)</f>
        <v>0</v>
      </c>
      <c r="I4257">
        <f>VLOOKUP(A4257&amp;3,[1]ratio_condo_family!$A:$F,6,FALSE)</f>
        <v>1.1874909030958687</v>
      </c>
      <c r="J4257">
        <f>VLOOKUP(A4257,[1]ratio_family_bedrooms!$A:$K,9,FALSE)</f>
        <v>1.0588235294117647</v>
      </c>
      <c r="K4257">
        <f>VLOOKUP(A4257,[1]ratio_family_bedrooms!$A:$K,10,FALSE)</f>
        <v>1.2222222222222223</v>
      </c>
      <c r="L4257">
        <f>VLOOKUP(A4257,[1]ratio_family_bedrooms!$A:$K,11,FALSE)</f>
        <v>1.5</v>
      </c>
      <c r="M4257">
        <f t="shared" si="66"/>
        <v>2609.4760528183888</v>
      </c>
    </row>
    <row r="4258" spans="1:13" x14ac:dyDescent="0.2">
      <c r="A4258">
        <v>2007</v>
      </c>
      <c r="B4258">
        <v>10</v>
      </c>
      <c r="C4258" t="s">
        <v>59</v>
      </c>
      <c r="D4258">
        <v>6</v>
      </c>
      <c r="E4258" t="s">
        <v>33</v>
      </c>
      <c r="F4258" t="e">
        <f>VLOOKUP(A4258&amp;B4258&amp;C4258&amp;D4258&amp;E4258,average_median_rates_2_aptFINAL!A:P,16,FALSE)</f>
        <v>#N/A</v>
      </c>
      <c r="G4258">
        <f>VLOOKUP(A4258&amp;B4258&amp;C4258&amp;3&amp;E4258,average_median_rates_2_aptFINAL!A:P,16,FALSE)</f>
        <v>1642.9305099184628</v>
      </c>
      <c r="H4258">
        <f>IF(D4258&lt;=3,VLOOKUP(A4258&amp;D4258,[1]ratio_condo_family!$A:$F,6,FALSE),0)</f>
        <v>0</v>
      </c>
      <c r="I4258">
        <f>VLOOKUP(A4258&amp;3,[1]ratio_condo_family!$A:$F,6,FALSE)</f>
        <v>1.1874909030958687</v>
      </c>
      <c r="J4258">
        <f>VLOOKUP(A4258,[1]ratio_family_bedrooms!$A:$K,9,FALSE)</f>
        <v>1.0588235294117647</v>
      </c>
      <c r="K4258">
        <f>VLOOKUP(A4258,[1]ratio_family_bedrooms!$A:$K,10,FALSE)</f>
        <v>1.2222222222222223</v>
      </c>
      <c r="L4258">
        <f>VLOOKUP(A4258,[1]ratio_family_bedrooms!$A:$K,11,FALSE)</f>
        <v>1.5</v>
      </c>
      <c r="M4258">
        <f t="shared" si="66"/>
        <v>3787.167420779143</v>
      </c>
    </row>
    <row r="4259" spans="1:13" x14ac:dyDescent="0.2">
      <c r="A4259">
        <v>2007</v>
      </c>
      <c r="B4259">
        <v>10</v>
      </c>
      <c r="C4259" t="s">
        <v>59</v>
      </c>
      <c r="D4259">
        <v>6</v>
      </c>
      <c r="E4259" t="s">
        <v>34</v>
      </c>
      <c r="F4259" t="e">
        <f>VLOOKUP(A4259&amp;B4259&amp;C4259&amp;D4259&amp;E4259,average_median_rates_2_aptFINAL!A:P,16,FALSE)</f>
        <v>#N/A</v>
      </c>
      <c r="G4259">
        <f>VLOOKUP(A4259&amp;B4259&amp;C4259&amp;3&amp;E4259,average_median_rates_2_aptFINAL!A:P,16,FALSE)</f>
        <v>1181.0627966411098</v>
      </c>
      <c r="H4259">
        <f>IF(D4259&lt;=3,VLOOKUP(A4259&amp;D4259,[1]ratio_condo_family!$A:$F,6,FALSE),0)</f>
        <v>0</v>
      </c>
      <c r="I4259">
        <f>VLOOKUP(A4259&amp;3,[1]ratio_condo_family!$A:$F,6,FALSE)</f>
        <v>1.1874909030958687</v>
      </c>
      <c r="J4259">
        <f>VLOOKUP(A4259,[1]ratio_family_bedrooms!$A:$K,9,FALSE)</f>
        <v>1.0588235294117647</v>
      </c>
      <c r="K4259">
        <f>VLOOKUP(A4259,[1]ratio_family_bedrooms!$A:$K,10,FALSE)</f>
        <v>1.2222222222222223</v>
      </c>
      <c r="L4259">
        <f>VLOOKUP(A4259,[1]ratio_family_bedrooms!$A:$K,11,FALSE)</f>
        <v>1.5</v>
      </c>
      <c r="M4259">
        <f t="shared" si="66"/>
        <v>2722.5025759339628</v>
      </c>
    </row>
    <row r="4260" spans="1:13" x14ac:dyDescent="0.2">
      <c r="A4260">
        <v>2007</v>
      </c>
      <c r="B4260">
        <v>10</v>
      </c>
      <c r="C4260" t="s">
        <v>59</v>
      </c>
      <c r="D4260">
        <v>6</v>
      </c>
      <c r="E4260" t="s">
        <v>35</v>
      </c>
      <c r="F4260" t="e">
        <f>VLOOKUP(A4260&amp;B4260&amp;C4260&amp;D4260&amp;E4260,average_median_rates_2_aptFINAL!A:P,16,FALSE)</f>
        <v>#N/A</v>
      </c>
      <c r="G4260">
        <f>VLOOKUP(A4260&amp;B4260&amp;C4260&amp;3&amp;E4260,average_median_rates_2_aptFINAL!A:P,16,FALSE)</f>
        <v>2470.7031763417262</v>
      </c>
      <c r="H4260">
        <f>IF(D4260&lt;=3,VLOOKUP(A4260&amp;D4260,[1]ratio_condo_family!$A:$F,6,FALSE),0)</f>
        <v>0</v>
      </c>
      <c r="I4260">
        <f>VLOOKUP(A4260&amp;3,[1]ratio_condo_family!$A:$F,6,FALSE)</f>
        <v>1.1874909030958687</v>
      </c>
      <c r="J4260">
        <f>VLOOKUP(A4260,[1]ratio_family_bedrooms!$A:$K,9,FALSE)</f>
        <v>1.0588235294117647</v>
      </c>
      <c r="K4260">
        <f>VLOOKUP(A4260,[1]ratio_family_bedrooms!$A:$K,10,FALSE)</f>
        <v>1.2222222222222223</v>
      </c>
      <c r="L4260">
        <f>VLOOKUP(A4260,[1]ratio_family_bedrooms!$A:$K,11,FALSE)</f>
        <v>1.5</v>
      </c>
      <c r="M4260">
        <f t="shared" si="66"/>
        <v>5695.2905307731562</v>
      </c>
    </row>
    <row r="4261" spans="1:13" x14ac:dyDescent="0.2">
      <c r="A4261">
        <v>2007</v>
      </c>
      <c r="B4261">
        <v>10</v>
      </c>
      <c r="C4261" t="s">
        <v>59</v>
      </c>
      <c r="D4261">
        <v>6</v>
      </c>
      <c r="E4261" t="s">
        <v>36</v>
      </c>
      <c r="F4261" t="e">
        <f>VLOOKUP(A4261&amp;B4261&amp;C4261&amp;D4261&amp;E4261,average_median_rates_2_aptFINAL!A:P,16,FALSE)</f>
        <v>#N/A</v>
      </c>
      <c r="G4261">
        <f>VLOOKUP(A4261&amp;B4261&amp;C4261&amp;3&amp;E4261,average_median_rates_2_aptFINAL!A:P,16,FALSE)</f>
        <v>1139.7642691980041</v>
      </c>
      <c r="H4261">
        <f>IF(D4261&lt;=3,VLOOKUP(A4261&amp;D4261,[1]ratio_condo_family!$A:$F,6,FALSE),0)</f>
        <v>0</v>
      </c>
      <c r="I4261">
        <f>VLOOKUP(A4261&amp;3,[1]ratio_condo_family!$A:$F,6,FALSE)</f>
        <v>1.1874909030958687</v>
      </c>
      <c r="J4261">
        <f>VLOOKUP(A4261,[1]ratio_family_bedrooms!$A:$K,9,FALSE)</f>
        <v>1.0588235294117647</v>
      </c>
      <c r="K4261">
        <f>VLOOKUP(A4261,[1]ratio_family_bedrooms!$A:$K,10,FALSE)</f>
        <v>1.2222222222222223</v>
      </c>
      <c r="L4261">
        <f>VLOOKUP(A4261,[1]ratio_family_bedrooms!$A:$K,11,FALSE)</f>
        <v>1.5</v>
      </c>
      <c r="M4261">
        <f t="shared" si="66"/>
        <v>2627.3041261428966</v>
      </c>
    </row>
    <row r="4262" spans="1:13" x14ac:dyDescent="0.2">
      <c r="A4262">
        <v>2007</v>
      </c>
      <c r="B4262">
        <v>10</v>
      </c>
      <c r="C4262" t="s">
        <v>59</v>
      </c>
      <c r="D4262">
        <v>6</v>
      </c>
      <c r="E4262" t="s">
        <v>37</v>
      </c>
      <c r="F4262" t="e">
        <f>VLOOKUP(A4262&amp;B4262&amp;C4262&amp;D4262&amp;E4262,average_median_rates_2_aptFINAL!A:P,16,FALSE)</f>
        <v>#N/A</v>
      </c>
      <c r="G4262">
        <f>VLOOKUP(A4262&amp;B4262&amp;C4262&amp;3&amp;E4262,average_median_rates_2_aptFINAL!A:P,16,FALSE)</f>
        <v>842.27542203445842</v>
      </c>
      <c r="H4262">
        <f>IF(D4262&lt;=3,VLOOKUP(A4262&amp;D4262,[1]ratio_condo_family!$A:$F,6,FALSE),0)</f>
        <v>0</v>
      </c>
      <c r="I4262">
        <f>VLOOKUP(A4262&amp;3,[1]ratio_condo_family!$A:$F,6,FALSE)</f>
        <v>1.1874909030958687</v>
      </c>
      <c r="J4262">
        <f>VLOOKUP(A4262,[1]ratio_family_bedrooms!$A:$K,9,FALSE)</f>
        <v>1.0588235294117647</v>
      </c>
      <c r="K4262">
        <f>VLOOKUP(A4262,[1]ratio_family_bedrooms!$A:$K,10,FALSE)</f>
        <v>1.2222222222222223</v>
      </c>
      <c r="L4262">
        <f>VLOOKUP(A4262,[1]ratio_family_bedrooms!$A:$K,11,FALSE)</f>
        <v>1.5</v>
      </c>
      <c r="M4262">
        <f t="shared" si="66"/>
        <v>1941.5538383362382</v>
      </c>
    </row>
    <row r="4263" spans="1:13" x14ac:dyDescent="0.2">
      <c r="A4263">
        <v>2007</v>
      </c>
      <c r="B4263">
        <v>10</v>
      </c>
      <c r="C4263" t="s">
        <v>59</v>
      </c>
      <c r="D4263">
        <v>6</v>
      </c>
      <c r="E4263" t="s">
        <v>38</v>
      </c>
      <c r="F4263" t="e">
        <f>VLOOKUP(A4263&amp;B4263&amp;C4263&amp;D4263&amp;E4263,average_median_rates_2_aptFINAL!A:P,16,FALSE)</f>
        <v>#N/A</v>
      </c>
      <c r="G4263">
        <f>VLOOKUP(A4263&amp;B4263&amp;C4263&amp;3&amp;E4263,average_median_rates_2_aptFINAL!A:P,16,FALSE)</f>
        <v>848.42193014482189</v>
      </c>
      <c r="H4263">
        <f>IF(D4263&lt;=3,VLOOKUP(A4263&amp;D4263,[1]ratio_condo_family!$A:$F,6,FALSE),0)</f>
        <v>0</v>
      </c>
      <c r="I4263">
        <f>VLOOKUP(A4263&amp;3,[1]ratio_condo_family!$A:$F,6,FALSE)</f>
        <v>1.1874909030958687</v>
      </c>
      <c r="J4263">
        <f>VLOOKUP(A4263,[1]ratio_family_bedrooms!$A:$K,9,FALSE)</f>
        <v>1.0588235294117647</v>
      </c>
      <c r="K4263">
        <f>VLOOKUP(A4263,[1]ratio_family_bedrooms!$A:$K,10,FALSE)</f>
        <v>1.2222222222222223</v>
      </c>
      <c r="L4263">
        <f>VLOOKUP(A4263,[1]ratio_family_bedrooms!$A:$K,11,FALSE)</f>
        <v>1.5</v>
      </c>
      <c r="M4263">
        <f t="shared" si="66"/>
        <v>1955.7223348895579</v>
      </c>
    </row>
    <row r="4264" spans="1:13" x14ac:dyDescent="0.2">
      <c r="A4264">
        <v>2007</v>
      </c>
      <c r="B4264">
        <v>10</v>
      </c>
      <c r="C4264" t="s">
        <v>59</v>
      </c>
      <c r="D4264">
        <v>6</v>
      </c>
      <c r="E4264" t="s">
        <v>39</v>
      </c>
      <c r="F4264" t="e">
        <f>VLOOKUP(A4264&amp;B4264&amp;C4264&amp;D4264&amp;E4264,average_median_rates_2_aptFINAL!A:P,16,FALSE)</f>
        <v>#N/A</v>
      </c>
      <c r="G4264">
        <f>VLOOKUP(A4264&amp;B4264&amp;C4264&amp;3&amp;E4264,average_median_rates_2_aptFINAL!A:P,16,FALSE)</f>
        <v>1080.0691249847873</v>
      </c>
      <c r="H4264">
        <f>IF(D4264&lt;=3,VLOOKUP(A4264&amp;D4264,[1]ratio_condo_family!$A:$F,6,FALSE),0)</f>
        <v>0</v>
      </c>
      <c r="I4264">
        <f>VLOOKUP(A4264&amp;3,[1]ratio_condo_family!$A:$F,6,FALSE)</f>
        <v>1.1874909030958687</v>
      </c>
      <c r="J4264">
        <f>VLOOKUP(A4264,[1]ratio_family_bedrooms!$A:$K,9,FALSE)</f>
        <v>1.0588235294117647</v>
      </c>
      <c r="K4264">
        <f>VLOOKUP(A4264,[1]ratio_family_bedrooms!$A:$K,10,FALSE)</f>
        <v>1.2222222222222223</v>
      </c>
      <c r="L4264">
        <f>VLOOKUP(A4264,[1]ratio_family_bedrooms!$A:$K,11,FALSE)</f>
        <v>1.5</v>
      </c>
      <c r="M4264">
        <f t="shared" si="66"/>
        <v>2489.6990941721733</v>
      </c>
    </row>
    <row r="4265" spans="1:13" x14ac:dyDescent="0.2">
      <c r="A4265">
        <v>2007</v>
      </c>
      <c r="B4265">
        <v>10</v>
      </c>
      <c r="C4265" t="s">
        <v>59</v>
      </c>
      <c r="D4265">
        <v>6</v>
      </c>
      <c r="E4265" t="s">
        <v>40</v>
      </c>
      <c r="F4265" t="e">
        <f>VLOOKUP(A4265&amp;B4265&amp;C4265&amp;D4265&amp;E4265,average_median_rates_2_aptFINAL!A:P,16,FALSE)</f>
        <v>#N/A</v>
      </c>
      <c r="G4265">
        <f>VLOOKUP(A4265&amp;B4265&amp;C4265&amp;3&amp;E4265,average_median_rates_2_aptFINAL!A:P,16,FALSE)</f>
        <v>994.8439819885607</v>
      </c>
      <c r="H4265">
        <f>IF(D4265&lt;=3,VLOOKUP(A4265&amp;D4265,[1]ratio_condo_family!$A:$F,6,FALSE),0)</f>
        <v>0</v>
      </c>
      <c r="I4265">
        <f>VLOOKUP(A4265&amp;3,[1]ratio_condo_family!$A:$F,6,FALSE)</f>
        <v>1.1874909030958687</v>
      </c>
      <c r="J4265">
        <f>VLOOKUP(A4265,[1]ratio_family_bedrooms!$A:$K,9,FALSE)</f>
        <v>1.0588235294117647</v>
      </c>
      <c r="K4265">
        <f>VLOOKUP(A4265,[1]ratio_family_bedrooms!$A:$K,10,FALSE)</f>
        <v>1.2222222222222223</v>
      </c>
      <c r="L4265">
        <f>VLOOKUP(A4265,[1]ratio_family_bedrooms!$A:$K,11,FALSE)</f>
        <v>1.5</v>
      </c>
      <c r="M4265">
        <f t="shared" si="66"/>
        <v>2293.2441114215203</v>
      </c>
    </row>
    <row r="4266" spans="1:13" x14ac:dyDescent="0.2">
      <c r="A4266">
        <v>2007</v>
      </c>
      <c r="B4266">
        <v>10</v>
      </c>
      <c r="C4266" t="s">
        <v>59</v>
      </c>
      <c r="D4266">
        <v>6</v>
      </c>
      <c r="E4266" t="s">
        <v>41</v>
      </c>
      <c r="F4266" t="e">
        <f>VLOOKUP(A4266&amp;B4266&amp;C4266&amp;D4266&amp;E4266,average_median_rates_2_aptFINAL!A:P,16,FALSE)</f>
        <v>#N/A</v>
      </c>
      <c r="G4266">
        <f>VLOOKUP(A4266&amp;B4266&amp;C4266&amp;3&amp;E4266,average_median_rates_2_aptFINAL!A:P,16,FALSE)</f>
        <v>936.72569064135325</v>
      </c>
      <c r="H4266">
        <f>IF(D4266&lt;=3,VLOOKUP(A4266&amp;D4266,[1]ratio_condo_family!$A:$F,6,FALSE),0)</f>
        <v>0</v>
      </c>
      <c r="I4266">
        <f>VLOOKUP(A4266&amp;3,[1]ratio_condo_family!$A:$F,6,FALSE)</f>
        <v>1.1874909030958687</v>
      </c>
      <c r="J4266">
        <f>VLOOKUP(A4266,[1]ratio_family_bedrooms!$A:$K,9,FALSE)</f>
        <v>1.0588235294117647</v>
      </c>
      <c r="K4266">
        <f>VLOOKUP(A4266,[1]ratio_family_bedrooms!$A:$K,10,FALSE)</f>
        <v>1.2222222222222223</v>
      </c>
      <c r="L4266">
        <f>VLOOKUP(A4266,[1]ratio_family_bedrooms!$A:$K,11,FALSE)</f>
        <v>1.5</v>
      </c>
      <c r="M4266">
        <f t="shared" si="66"/>
        <v>2159.2739293519098</v>
      </c>
    </row>
    <row r="4267" spans="1:13" x14ac:dyDescent="0.2">
      <c r="A4267">
        <v>2007</v>
      </c>
      <c r="B4267">
        <v>10</v>
      </c>
      <c r="C4267" t="s">
        <v>59</v>
      </c>
      <c r="D4267">
        <v>6</v>
      </c>
      <c r="E4267" t="s">
        <v>42</v>
      </c>
      <c r="F4267" t="e">
        <f>VLOOKUP(A4267&amp;B4267&amp;C4267&amp;D4267&amp;E4267,average_median_rates_2_aptFINAL!A:P,16,FALSE)</f>
        <v>#N/A</v>
      </c>
      <c r="G4267">
        <f>VLOOKUP(A4267&amp;B4267&amp;C4267&amp;3&amp;E4267,average_median_rates_2_aptFINAL!A:P,16,FALSE)</f>
        <v>893.32469271023467</v>
      </c>
      <c r="H4267">
        <f>IF(D4267&lt;=3,VLOOKUP(A4267&amp;D4267,[1]ratio_condo_family!$A:$F,6,FALSE),0)</f>
        <v>0</v>
      </c>
      <c r="I4267">
        <f>VLOOKUP(A4267&amp;3,[1]ratio_condo_family!$A:$F,6,FALSE)</f>
        <v>1.1874909030958687</v>
      </c>
      <c r="J4267">
        <f>VLOOKUP(A4267,[1]ratio_family_bedrooms!$A:$K,9,FALSE)</f>
        <v>1.0588235294117647</v>
      </c>
      <c r="K4267">
        <f>VLOOKUP(A4267,[1]ratio_family_bedrooms!$A:$K,10,FALSE)</f>
        <v>1.2222222222222223</v>
      </c>
      <c r="L4267">
        <f>VLOOKUP(A4267,[1]ratio_family_bedrooms!$A:$K,11,FALSE)</f>
        <v>1.5</v>
      </c>
      <c r="M4267">
        <f t="shared" si="66"/>
        <v>2059.2290130260253</v>
      </c>
    </row>
    <row r="4268" spans="1:13" x14ac:dyDescent="0.2">
      <c r="A4268">
        <v>2007</v>
      </c>
      <c r="B4268">
        <v>10</v>
      </c>
      <c r="C4268" t="s">
        <v>59</v>
      </c>
      <c r="D4268">
        <v>6</v>
      </c>
      <c r="E4268" t="s">
        <v>43</v>
      </c>
      <c r="F4268" t="e">
        <f>VLOOKUP(A4268&amp;B4268&amp;C4268&amp;D4268&amp;E4268,average_median_rates_2_aptFINAL!A:P,16,FALSE)</f>
        <v>#N/A</v>
      </c>
      <c r="G4268">
        <f>VLOOKUP(A4268&amp;B4268&amp;C4268&amp;3&amp;E4268,average_median_rates_2_aptFINAL!A:P,16,FALSE)</f>
        <v>1234</v>
      </c>
      <c r="H4268">
        <f>IF(D4268&lt;=3,VLOOKUP(A4268&amp;D4268,[1]ratio_condo_family!$A:$F,6,FALSE),0)</f>
        <v>0</v>
      </c>
      <c r="I4268">
        <f>VLOOKUP(A4268&amp;3,[1]ratio_condo_family!$A:$F,6,FALSE)</f>
        <v>1.1874909030958687</v>
      </c>
      <c r="J4268">
        <f>VLOOKUP(A4268,[1]ratio_family_bedrooms!$A:$K,9,FALSE)</f>
        <v>1.0588235294117647</v>
      </c>
      <c r="K4268">
        <f>VLOOKUP(A4268,[1]ratio_family_bedrooms!$A:$K,10,FALSE)</f>
        <v>1.2222222222222223</v>
      </c>
      <c r="L4268">
        <f>VLOOKUP(A4268,[1]ratio_family_bedrooms!$A:$K,11,FALSE)</f>
        <v>1.5</v>
      </c>
      <c r="M4268">
        <f t="shared" si="66"/>
        <v>2844.5296797570572</v>
      </c>
    </row>
    <row r="4269" spans="1:13" x14ac:dyDescent="0.2">
      <c r="A4269">
        <v>2007</v>
      </c>
      <c r="B4269">
        <v>10</v>
      </c>
      <c r="C4269" t="s">
        <v>59</v>
      </c>
      <c r="D4269">
        <v>6</v>
      </c>
      <c r="E4269" t="s">
        <v>60</v>
      </c>
      <c r="F4269" t="e">
        <f>VLOOKUP(A4269&amp;B4269&amp;C4269&amp;D4269&amp;E4269,average_median_rates_2_aptFINAL!A:P,16,FALSE)</f>
        <v>#N/A</v>
      </c>
      <c r="G4269">
        <f>VLOOKUP(A4269&amp;B4269&amp;C4269&amp;3&amp;E4269,average_median_rates_2_aptFINAL!A:P,16,FALSE)</f>
        <v>1118.0637702324448</v>
      </c>
      <c r="H4269">
        <f>IF(D4269&lt;=3,VLOOKUP(A4269&amp;D4269,[1]ratio_condo_family!$A:$F,6,FALSE),0)</f>
        <v>0</v>
      </c>
      <c r="I4269">
        <f>VLOOKUP(A4269&amp;3,[1]ratio_condo_family!$A:$F,6,FALSE)</f>
        <v>1.1874909030958687</v>
      </c>
      <c r="J4269">
        <f>VLOOKUP(A4269,[1]ratio_family_bedrooms!$A:$K,9,FALSE)</f>
        <v>1.0588235294117647</v>
      </c>
      <c r="K4269">
        <f>VLOOKUP(A4269,[1]ratio_family_bedrooms!$A:$K,10,FALSE)</f>
        <v>1.2222222222222223</v>
      </c>
      <c r="L4269">
        <f>VLOOKUP(A4269,[1]ratio_family_bedrooms!$A:$K,11,FALSE)</f>
        <v>1.5</v>
      </c>
      <c r="M4269">
        <f t="shared" si="66"/>
        <v>2577.2816679799544</v>
      </c>
    </row>
    <row r="4270" spans="1:13" x14ac:dyDescent="0.2">
      <c r="A4270">
        <v>2007</v>
      </c>
      <c r="B4270">
        <v>10</v>
      </c>
      <c r="C4270" t="s">
        <v>61</v>
      </c>
      <c r="D4270">
        <v>4</v>
      </c>
      <c r="E4270" t="s">
        <v>16</v>
      </c>
      <c r="F4270" t="e">
        <f>VLOOKUP(A4270&amp;B4270&amp;C4270&amp;D4270&amp;E4270,average_median_rates_2_aptFINAL!A:P,16,FALSE)</f>
        <v>#N/A</v>
      </c>
      <c r="G4270">
        <f>VLOOKUP(A4270&amp;B4270&amp;C4270&amp;3&amp;E4270,average_median_rates_2_aptFINAL!A:P,16,FALSE)</f>
        <v>1761.8556648122651</v>
      </c>
      <c r="H4270">
        <f>IF(D4270&lt;=3,VLOOKUP(A4270&amp;D4270,[1]ratio_condo_family!$A:$F,6,FALSE),0)</f>
        <v>0</v>
      </c>
      <c r="I4270">
        <f>VLOOKUP(A4270&amp;3,[1]ratio_condo_family!$A:$F,6,FALSE)</f>
        <v>1.1874909030958687</v>
      </c>
      <c r="J4270">
        <f>VLOOKUP(A4270,[1]ratio_family_bedrooms!$A:$K,9,FALSE)</f>
        <v>1.0588235294117647</v>
      </c>
      <c r="K4270">
        <f>VLOOKUP(A4270,[1]ratio_family_bedrooms!$A:$K,10,FALSE)</f>
        <v>1.2222222222222223</v>
      </c>
      <c r="L4270">
        <f>VLOOKUP(A4270,[1]ratio_family_bedrooms!$A:$K,11,FALSE)</f>
        <v>1.5</v>
      </c>
      <c r="M4270">
        <f t="shared" si="66"/>
        <v>2215.2574318579291</v>
      </c>
    </row>
    <row r="4271" spans="1:13" x14ac:dyDescent="0.2">
      <c r="A4271">
        <v>2007</v>
      </c>
      <c r="B4271">
        <v>10</v>
      </c>
      <c r="C4271" t="s">
        <v>61</v>
      </c>
      <c r="D4271">
        <v>4</v>
      </c>
      <c r="E4271" t="s">
        <v>17</v>
      </c>
      <c r="F4271" t="e">
        <f>VLOOKUP(A4271&amp;B4271&amp;C4271&amp;D4271&amp;E4271,average_median_rates_2_aptFINAL!A:P,16,FALSE)</f>
        <v>#N/A</v>
      </c>
      <c r="G4271">
        <f>VLOOKUP(A4271&amp;B4271&amp;C4271&amp;3&amp;E4271,average_median_rates_2_aptFINAL!A:P,16,FALSE)</f>
        <v>1880.2409649374902</v>
      </c>
      <c r="H4271">
        <f>IF(D4271&lt;=3,VLOOKUP(A4271&amp;D4271,[1]ratio_condo_family!$A:$F,6,FALSE),0)</f>
        <v>0</v>
      </c>
      <c r="I4271">
        <f>VLOOKUP(A4271&amp;3,[1]ratio_condo_family!$A:$F,6,FALSE)</f>
        <v>1.1874909030958687</v>
      </c>
      <c r="J4271">
        <f>VLOOKUP(A4271,[1]ratio_family_bedrooms!$A:$K,9,FALSE)</f>
        <v>1.0588235294117647</v>
      </c>
      <c r="K4271">
        <f>VLOOKUP(A4271,[1]ratio_family_bedrooms!$A:$K,10,FALSE)</f>
        <v>1.2222222222222223</v>
      </c>
      <c r="L4271">
        <f>VLOOKUP(A4271,[1]ratio_family_bedrooms!$A:$K,11,FALSE)</f>
        <v>1.5</v>
      </c>
      <c r="M4271">
        <f t="shared" si="66"/>
        <v>2364.1083968733187</v>
      </c>
    </row>
    <row r="4272" spans="1:13" x14ac:dyDescent="0.2">
      <c r="A4272">
        <v>2007</v>
      </c>
      <c r="B4272">
        <v>10</v>
      </c>
      <c r="C4272" t="s">
        <v>61</v>
      </c>
      <c r="D4272">
        <v>4</v>
      </c>
      <c r="E4272" t="s">
        <v>19</v>
      </c>
      <c r="F4272" t="e">
        <f>VLOOKUP(A4272&amp;B4272&amp;C4272&amp;D4272&amp;E4272,average_median_rates_2_aptFINAL!A:P,16,FALSE)</f>
        <v>#N/A</v>
      </c>
      <c r="G4272">
        <f>VLOOKUP(A4272&amp;B4272&amp;C4272&amp;3&amp;E4272,average_median_rates_2_aptFINAL!A:P,16,FALSE)</f>
        <v>1522.1303348182166</v>
      </c>
      <c r="H4272">
        <f>IF(D4272&lt;=3,VLOOKUP(A4272&amp;D4272,[1]ratio_condo_family!$A:$F,6,FALSE),0)</f>
        <v>0</v>
      </c>
      <c r="I4272">
        <f>VLOOKUP(A4272&amp;3,[1]ratio_condo_family!$A:$F,6,FALSE)</f>
        <v>1.1874909030958687</v>
      </c>
      <c r="J4272">
        <f>VLOOKUP(A4272,[1]ratio_family_bedrooms!$A:$K,9,FALSE)</f>
        <v>1.0588235294117647</v>
      </c>
      <c r="K4272">
        <f>VLOOKUP(A4272,[1]ratio_family_bedrooms!$A:$K,10,FALSE)</f>
        <v>1.2222222222222223</v>
      </c>
      <c r="L4272">
        <f>VLOOKUP(A4272,[1]ratio_family_bedrooms!$A:$K,11,FALSE)</f>
        <v>1.5</v>
      </c>
      <c r="M4272">
        <f t="shared" si="66"/>
        <v>1913.8403921536599</v>
      </c>
    </row>
    <row r="4273" spans="1:13" x14ac:dyDescent="0.2">
      <c r="A4273">
        <v>2007</v>
      </c>
      <c r="B4273">
        <v>10</v>
      </c>
      <c r="C4273" t="s">
        <v>61</v>
      </c>
      <c r="D4273">
        <v>4</v>
      </c>
      <c r="E4273" t="s">
        <v>20</v>
      </c>
      <c r="F4273" t="e">
        <f>VLOOKUP(A4273&amp;B4273&amp;C4273&amp;D4273&amp;E4273,average_median_rates_2_aptFINAL!A:P,16,FALSE)</f>
        <v>#N/A</v>
      </c>
      <c r="G4273">
        <f>VLOOKUP(A4273&amp;B4273&amp;C4273&amp;3&amp;E4273,average_median_rates_2_aptFINAL!A:P,16,FALSE)</f>
        <v>1926.4576447765467</v>
      </c>
      <c r="H4273">
        <f>IF(D4273&lt;=3,VLOOKUP(A4273&amp;D4273,[1]ratio_condo_family!$A:$F,6,FALSE),0)</f>
        <v>0</v>
      </c>
      <c r="I4273">
        <f>VLOOKUP(A4273&amp;3,[1]ratio_condo_family!$A:$F,6,FALSE)</f>
        <v>1.1874909030958687</v>
      </c>
      <c r="J4273">
        <f>VLOOKUP(A4273,[1]ratio_family_bedrooms!$A:$K,9,FALSE)</f>
        <v>1.0588235294117647</v>
      </c>
      <c r="K4273">
        <f>VLOOKUP(A4273,[1]ratio_family_bedrooms!$A:$K,10,FALSE)</f>
        <v>1.2222222222222223</v>
      </c>
      <c r="L4273">
        <f>VLOOKUP(A4273,[1]ratio_family_bedrooms!$A:$K,11,FALSE)</f>
        <v>1.5</v>
      </c>
      <c r="M4273">
        <f t="shared" si="66"/>
        <v>2422.2186300405615</v>
      </c>
    </row>
    <row r="4274" spans="1:13" x14ac:dyDescent="0.2">
      <c r="A4274">
        <v>2007</v>
      </c>
      <c r="B4274">
        <v>10</v>
      </c>
      <c r="C4274" t="s">
        <v>61</v>
      </c>
      <c r="D4274">
        <v>4</v>
      </c>
      <c r="E4274" t="s">
        <v>21</v>
      </c>
      <c r="F4274" t="e">
        <f>VLOOKUP(A4274&amp;B4274&amp;C4274&amp;D4274&amp;E4274,average_median_rates_2_aptFINAL!A:P,16,FALSE)</f>
        <v>#N/A</v>
      </c>
      <c r="G4274">
        <f>VLOOKUP(A4274&amp;B4274&amp;C4274&amp;3&amp;E4274,average_median_rates_2_aptFINAL!A:P,16,FALSE)</f>
        <v>1860.4547348756985</v>
      </c>
      <c r="H4274">
        <f>IF(D4274&lt;=3,VLOOKUP(A4274&amp;D4274,[1]ratio_condo_family!$A:$F,6,FALSE),0)</f>
        <v>0</v>
      </c>
      <c r="I4274">
        <f>VLOOKUP(A4274&amp;3,[1]ratio_condo_family!$A:$F,6,FALSE)</f>
        <v>1.1874909030958687</v>
      </c>
      <c r="J4274">
        <f>VLOOKUP(A4274,[1]ratio_family_bedrooms!$A:$K,9,FALSE)</f>
        <v>1.0588235294117647</v>
      </c>
      <c r="K4274">
        <f>VLOOKUP(A4274,[1]ratio_family_bedrooms!$A:$K,10,FALSE)</f>
        <v>1.2222222222222223</v>
      </c>
      <c r="L4274">
        <f>VLOOKUP(A4274,[1]ratio_family_bedrooms!$A:$K,11,FALSE)</f>
        <v>1.5</v>
      </c>
      <c r="M4274">
        <f t="shared" si="66"/>
        <v>2339.2303128916178</v>
      </c>
    </row>
    <row r="4275" spans="1:13" x14ac:dyDescent="0.2">
      <c r="A4275">
        <v>2007</v>
      </c>
      <c r="B4275">
        <v>10</v>
      </c>
      <c r="C4275" t="s">
        <v>61</v>
      </c>
      <c r="D4275">
        <v>4</v>
      </c>
      <c r="E4275" t="s">
        <v>23</v>
      </c>
      <c r="F4275" t="e">
        <f>VLOOKUP(A4275&amp;B4275&amp;C4275&amp;D4275&amp;E4275,average_median_rates_2_aptFINAL!A:P,16,FALSE)</f>
        <v>#N/A</v>
      </c>
      <c r="G4275">
        <f>VLOOKUP(A4275&amp;B4275&amp;C4275&amp;3&amp;E4275,average_median_rates_2_aptFINAL!A:P,16,FALSE)</f>
        <v>951.64262106624494</v>
      </c>
      <c r="H4275">
        <f>IF(D4275&lt;=3,VLOOKUP(A4275&amp;D4275,[1]ratio_condo_family!$A:$F,6,FALSE),0)</f>
        <v>0</v>
      </c>
      <c r="I4275">
        <f>VLOOKUP(A4275&amp;3,[1]ratio_condo_family!$A:$F,6,FALSE)</f>
        <v>1.1874909030958687</v>
      </c>
      <c r="J4275">
        <f>VLOOKUP(A4275,[1]ratio_family_bedrooms!$A:$K,9,FALSE)</f>
        <v>1.0588235294117647</v>
      </c>
      <c r="K4275">
        <f>VLOOKUP(A4275,[1]ratio_family_bedrooms!$A:$K,10,FALSE)</f>
        <v>1.2222222222222223</v>
      </c>
      <c r="L4275">
        <f>VLOOKUP(A4275,[1]ratio_family_bedrooms!$A:$K,11,FALSE)</f>
        <v>1.5</v>
      </c>
      <c r="M4275">
        <f t="shared" si="66"/>
        <v>1196.5414823094438</v>
      </c>
    </row>
    <row r="4276" spans="1:13" x14ac:dyDescent="0.2">
      <c r="A4276">
        <v>2007</v>
      </c>
      <c r="B4276">
        <v>10</v>
      </c>
      <c r="C4276" t="s">
        <v>61</v>
      </c>
      <c r="D4276">
        <v>4</v>
      </c>
      <c r="E4276" t="s">
        <v>24</v>
      </c>
      <c r="F4276" t="e">
        <f>VLOOKUP(A4276&amp;B4276&amp;C4276&amp;D4276&amp;E4276,average_median_rates_2_aptFINAL!A:P,16,FALSE)</f>
        <v>#N/A</v>
      </c>
      <c r="G4276">
        <f>VLOOKUP(A4276&amp;B4276&amp;C4276&amp;3&amp;E4276,average_median_rates_2_aptFINAL!A:P,16,FALSE)</f>
        <v>1013.4723020548931</v>
      </c>
      <c r="H4276">
        <f>IF(D4276&lt;=3,VLOOKUP(A4276&amp;D4276,[1]ratio_condo_family!$A:$F,6,FALSE),0)</f>
        <v>0</v>
      </c>
      <c r="I4276">
        <f>VLOOKUP(A4276&amp;3,[1]ratio_condo_family!$A:$F,6,FALSE)</f>
        <v>1.1874909030958687</v>
      </c>
      <c r="J4276">
        <f>VLOOKUP(A4276,[1]ratio_family_bedrooms!$A:$K,9,FALSE)</f>
        <v>1.0588235294117647</v>
      </c>
      <c r="K4276">
        <f>VLOOKUP(A4276,[1]ratio_family_bedrooms!$A:$K,10,FALSE)</f>
        <v>1.2222222222222223</v>
      </c>
      <c r="L4276">
        <f>VLOOKUP(A4276,[1]ratio_family_bedrooms!$A:$K,11,FALSE)</f>
        <v>1.5</v>
      </c>
      <c r="M4276">
        <f t="shared" si="66"/>
        <v>1274.2826180080385</v>
      </c>
    </row>
    <row r="4277" spans="1:13" x14ac:dyDescent="0.2">
      <c r="A4277">
        <v>2007</v>
      </c>
      <c r="B4277">
        <v>10</v>
      </c>
      <c r="C4277" t="s">
        <v>61</v>
      </c>
      <c r="D4277">
        <v>4</v>
      </c>
      <c r="E4277" t="s">
        <v>25</v>
      </c>
      <c r="F4277" t="e">
        <f>VLOOKUP(A4277&amp;B4277&amp;C4277&amp;D4277&amp;E4277,average_median_rates_2_aptFINAL!A:P,16,FALSE)</f>
        <v>#N/A</v>
      </c>
      <c r="G4277">
        <f>VLOOKUP(A4277&amp;B4277&amp;C4277&amp;3&amp;E4277,average_median_rates_2_aptFINAL!A:P,16,FALSE)</f>
        <v>958.21565997668858</v>
      </c>
      <c r="H4277">
        <f>IF(D4277&lt;=3,VLOOKUP(A4277&amp;D4277,[1]ratio_condo_family!$A:$F,6,FALSE),0)</f>
        <v>0</v>
      </c>
      <c r="I4277">
        <f>VLOOKUP(A4277&amp;3,[1]ratio_condo_family!$A:$F,6,FALSE)</f>
        <v>1.1874909030958687</v>
      </c>
      <c r="J4277">
        <f>VLOOKUP(A4277,[1]ratio_family_bedrooms!$A:$K,9,FALSE)</f>
        <v>1.0588235294117647</v>
      </c>
      <c r="K4277">
        <f>VLOOKUP(A4277,[1]ratio_family_bedrooms!$A:$K,10,FALSE)</f>
        <v>1.2222222222222223</v>
      </c>
      <c r="L4277">
        <f>VLOOKUP(A4277,[1]ratio_family_bedrooms!$A:$K,11,FALSE)</f>
        <v>1.5</v>
      </c>
      <c r="M4277">
        <f t="shared" si="66"/>
        <v>1204.8060488043407</v>
      </c>
    </row>
    <row r="4278" spans="1:13" x14ac:dyDescent="0.2">
      <c r="A4278">
        <v>2007</v>
      </c>
      <c r="B4278">
        <v>10</v>
      </c>
      <c r="C4278" t="s">
        <v>61</v>
      </c>
      <c r="D4278">
        <v>4</v>
      </c>
      <c r="E4278" t="s">
        <v>26</v>
      </c>
      <c r="F4278" t="e">
        <f>VLOOKUP(A4278&amp;B4278&amp;C4278&amp;D4278&amp;E4278,average_median_rates_2_aptFINAL!A:P,16,FALSE)</f>
        <v>#N/A</v>
      </c>
      <c r="G4278">
        <f>VLOOKUP(A4278&amp;B4278&amp;C4278&amp;3&amp;E4278,average_median_rates_2_aptFINAL!A:P,16,FALSE)</f>
        <v>990.08025578387719</v>
      </c>
      <c r="H4278">
        <f>IF(D4278&lt;=3,VLOOKUP(A4278&amp;D4278,[1]ratio_condo_family!$A:$F,6,FALSE),0)</f>
        <v>0</v>
      </c>
      <c r="I4278">
        <f>VLOOKUP(A4278&amp;3,[1]ratio_condo_family!$A:$F,6,FALSE)</f>
        <v>1.1874909030958687</v>
      </c>
      <c r="J4278">
        <f>VLOOKUP(A4278,[1]ratio_family_bedrooms!$A:$K,9,FALSE)</f>
        <v>1.0588235294117647</v>
      </c>
      <c r="K4278">
        <f>VLOOKUP(A4278,[1]ratio_family_bedrooms!$A:$K,10,FALSE)</f>
        <v>1.2222222222222223</v>
      </c>
      <c r="L4278">
        <f>VLOOKUP(A4278,[1]ratio_family_bedrooms!$A:$K,11,FALSE)</f>
        <v>1.5</v>
      </c>
      <c r="M4278">
        <f t="shared" si="66"/>
        <v>1244.8707851416077</v>
      </c>
    </row>
    <row r="4279" spans="1:13" x14ac:dyDescent="0.2">
      <c r="A4279">
        <v>2007</v>
      </c>
      <c r="B4279">
        <v>10</v>
      </c>
      <c r="C4279" t="s">
        <v>61</v>
      </c>
      <c r="D4279">
        <v>4</v>
      </c>
      <c r="E4279" t="s">
        <v>27</v>
      </c>
      <c r="F4279" t="e">
        <f>VLOOKUP(A4279&amp;B4279&amp;C4279&amp;D4279&amp;E4279,average_median_rates_2_aptFINAL!A:P,16,FALSE)</f>
        <v>#N/A</v>
      </c>
      <c r="G4279">
        <f>VLOOKUP(A4279&amp;B4279&amp;C4279&amp;3&amp;E4279,average_median_rates_2_aptFINAL!A:P,16,FALSE)</f>
        <v>1886.8119701106441</v>
      </c>
      <c r="H4279">
        <f>IF(D4279&lt;=3,VLOOKUP(A4279&amp;D4279,[1]ratio_condo_family!$A:$F,6,FALSE),0)</f>
        <v>0</v>
      </c>
      <c r="I4279">
        <f>VLOOKUP(A4279&amp;3,[1]ratio_condo_family!$A:$F,6,FALSE)</f>
        <v>1.1874909030958687</v>
      </c>
      <c r="J4279">
        <f>VLOOKUP(A4279,[1]ratio_family_bedrooms!$A:$K,9,FALSE)</f>
        <v>1.0588235294117647</v>
      </c>
      <c r="K4279">
        <f>VLOOKUP(A4279,[1]ratio_family_bedrooms!$A:$K,10,FALSE)</f>
        <v>1.2222222222222223</v>
      </c>
      <c r="L4279">
        <f>VLOOKUP(A4279,[1]ratio_family_bedrooms!$A:$K,11,FALSE)</f>
        <v>1.5</v>
      </c>
      <c r="M4279">
        <f t="shared" si="66"/>
        <v>2372.3704062622419</v>
      </c>
    </row>
    <row r="4280" spans="1:13" x14ac:dyDescent="0.2">
      <c r="A4280">
        <v>2007</v>
      </c>
      <c r="B4280">
        <v>10</v>
      </c>
      <c r="C4280" t="s">
        <v>61</v>
      </c>
      <c r="D4280">
        <v>4</v>
      </c>
      <c r="E4280" t="s">
        <v>28</v>
      </c>
      <c r="F4280" t="e">
        <f>VLOOKUP(A4280&amp;B4280&amp;C4280&amp;D4280&amp;E4280,average_median_rates_2_aptFINAL!A:P,16,FALSE)</f>
        <v>#N/A</v>
      </c>
      <c r="G4280">
        <f>VLOOKUP(A4280&amp;B4280&amp;C4280&amp;3&amp;E4280,average_median_rates_2_aptFINAL!A:P,16,FALSE)</f>
        <v>1134.0932605259366</v>
      </c>
      <c r="H4280">
        <f>IF(D4280&lt;=3,VLOOKUP(A4280&amp;D4280,[1]ratio_condo_family!$A:$F,6,FALSE),0)</f>
        <v>0</v>
      </c>
      <c r="I4280">
        <f>VLOOKUP(A4280&amp;3,[1]ratio_condo_family!$A:$F,6,FALSE)</f>
        <v>1.1874909030958687</v>
      </c>
      <c r="J4280">
        <f>VLOOKUP(A4280,[1]ratio_family_bedrooms!$A:$K,9,FALSE)</f>
        <v>1.0588235294117647</v>
      </c>
      <c r="K4280">
        <f>VLOOKUP(A4280,[1]ratio_family_bedrooms!$A:$K,10,FALSE)</f>
        <v>1.2222222222222223</v>
      </c>
      <c r="L4280">
        <f>VLOOKUP(A4280,[1]ratio_family_bedrooms!$A:$K,11,FALSE)</f>
        <v>1.5</v>
      </c>
      <c r="M4280">
        <f t="shared" si="66"/>
        <v>1425.9445730861112</v>
      </c>
    </row>
    <row r="4281" spans="1:13" x14ac:dyDescent="0.2">
      <c r="A4281">
        <v>2007</v>
      </c>
      <c r="B4281">
        <v>10</v>
      </c>
      <c r="C4281" t="s">
        <v>61</v>
      </c>
      <c r="D4281">
        <v>4</v>
      </c>
      <c r="E4281" t="s">
        <v>29</v>
      </c>
      <c r="F4281" t="e">
        <f>VLOOKUP(A4281&amp;B4281&amp;C4281&amp;D4281&amp;E4281,average_median_rates_2_aptFINAL!A:P,16,FALSE)</f>
        <v>#N/A</v>
      </c>
      <c r="G4281">
        <f>VLOOKUP(A4281&amp;B4281&amp;C4281&amp;3&amp;E4281,average_median_rates_2_aptFINAL!A:P,16,FALSE)</f>
        <v>864.2976720793215</v>
      </c>
      <c r="H4281">
        <f>IF(D4281&lt;=3,VLOOKUP(A4281&amp;D4281,[1]ratio_condo_family!$A:$F,6,FALSE),0)</f>
        <v>0</v>
      </c>
      <c r="I4281">
        <f>VLOOKUP(A4281&amp;3,[1]ratio_condo_family!$A:$F,6,FALSE)</f>
        <v>1.1874909030958687</v>
      </c>
      <c r="J4281">
        <f>VLOOKUP(A4281,[1]ratio_family_bedrooms!$A:$K,9,FALSE)</f>
        <v>1.0588235294117647</v>
      </c>
      <c r="K4281">
        <f>VLOOKUP(A4281,[1]ratio_family_bedrooms!$A:$K,10,FALSE)</f>
        <v>1.2222222222222223</v>
      </c>
      <c r="L4281">
        <f>VLOOKUP(A4281,[1]ratio_family_bedrooms!$A:$K,11,FALSE)</f>
        <v>1.5</v>
      </c>
      <c r="M4281">
        <f t="shared" si="66"/>
        <v>1086.7188951117853</v>
      </c>
    </row>
    <row r="4282" spans="1:13" x14ac:dyDescent="0.2">
      <c r="A4282">
        <v>2007</v>
      </c>
      <c r="B4282">
        <v>10</v>
      </c>
      <c r="C4282" t="s">
        <v>61</v>
      </c>
      <c r="D4282">
        <v>4</v>
      </c>
      <c r="E4282" t="s">
        <v>31</v>
      </c>
      <c r="F4282" t="e">
        <f>VLOOKUP(A4282&amp;B4282&amp;C4282&amp;D4282&amp;E4282,average_median_rates_2_aptFINAL!A:P,16,FALSE)</f>
        <v>#N/A</v>
      </c>
      <c r="G4282">
        <f>VLOOKUP(A4282&amp;B4282&amp;C4282&amp;3&amp;E4282,average_median_rates_2_aptFINAL!A:P,16,FALSE)</f>
        <v>1068.6882693873649</v>
      </c>
      <c r="H4282">
        <f>IF(D4282&lt;=3,VLOOKUP(A4282&amp;D4282,[1]ratio_condo_family!$A:$F,6,FALSE),0)</f>
        <v>0</v>
      </c>
      <c r="I4282">
        <f>VLOOKUP(A4282&amp;3,[1]ratio_condo_family!$A:$F,6,FALSE)</f>
        <v>1.1874909030958687</v>
      </c>
      <c r="J4282">
        <f>VLOOKUP(A4282,[1]ratio_family_bedrooms!$A:$K,9,FALSE)</f>
        <v>1.0588235294117647</v>
      </c>
      <c r="K4282">
        <f>VLOOKUP(A4282,[1]ratio_family_bedrooms!$A:$K,10,FALSE)</f>
        <v>1.2222222222222223</v>
      </c>
      <c r="L4282">
        <f>VLOOKUP(A4282,[1]ratio_family_bedrooms!$A:$K,11,FALSE)</f>
        <v>1.5</v>
      </c>
      <c r="M4282">
        <f t="shared" si="66"/>
        <v>1343.7080450923374</v>
      </c>
    </row>
    <row r="4283" spans="1:13" x14ac:dyDescent="0.2">
      <c r="A4283">
        <v>2007</v>
      </c>
      <c r="B4283">
        <v>10</v>
      </c>
      <c r="C4283" t="s">
        <v>61</v>
      </c>
      <c r="D4283">
        <v>4</v>
      </c>
      <c r="E4283" t="s">
        <v>32</v>
      </c>
      <c r="F4283" t="e">
        <f>VLOOKUP(A4283&amp;B4283&amp;C4283&amp;D4283&amp;E4283,average_median_rates_2_aptFINAL!A:P,16,FALSE)</f>
        <v>#N/A</v>
      </c>
      <c r="G4283">
        <f>VLOOKUP(A4283&amp;B4283&amp;C4283&amp;3&amp;E4283,average_median_rates_2_aptFINAL!A:P,16,FALSE)</f>
        <v>1111.3967524069585</v>
      </c>
      <c r="H4283">
        <f>IF(D4283&lt;=3,VLOOKUP(A4283&amp;D4283,[1]ratio_condo_family!$A:$F,6,FALSE),0)</f>
        <v>0</v>
      </c>
      <c r="I4283">
        <f>VLOOKUP(A4283&amp;3,[1]ratio_condo_family!$A:$F,6,FALSE)</f>
        <v>1.1874909030958687</v>
      </c>
      <c r="J4283">
        <f>VLOOKUP(A4283,[1]ratio_family_bedrooms!$A:$K,9,FALSE)</f>
        <v>1.0588235294117647</v>
      </c>
      <c r="K4283">
        <f>VLOOKUP(A4283,[1]ratio_family_bedrooms!$A:$K,10,FALSE)</f>
        <v>1.2222222222222223</v>
      </c>
      <c r="L4283">
        <f>VLOOKUP(A4283,[1]ratio_family_bedrooms!$A:$K,11,FALSE)</f>
        <v>1.5</v>
      </c>
      <c r="M4283">
        <f t="shared" si="66"/>
        <v>1397.4072704614107</v>
      </c>
    </row>
    <row r="4284" spans="1:13" x14ac:dyDescent="0.2">
      <c r="A4284">
        <v>2007</v>
      </c>
      <c r="B4284">
        <v>10</v>
      </c>
      <c r="C4284" t="s">
        <v>61</v>
      </c>
      <c r="D4284">
        <v>4</v>
      </c>
      <c r="E4284" t="s">
        <v>33</v>
      </c>
      <c r="F4284" t="e">
        <f>VLOOKUP(A4284&amp;B4284&amp;C4284&amp;D4284&amp;E4284,average_median_rates_2_aptFINAL!A:P,16,FALSE)</f>
        <v>#N/A</v>
      </c>
      <c r="G4284">
        <f>VLOOKUP(A4284&amp;B4284&amp;C4284&amp;3&amp;E4284,average_median_rates_2_aptFINAL!A:P,16,FALSE)</f>
        <v>1668.3763831010212</v>
      </c>
      <c r="H4284">
        <f>IF(D4284&lt;=3,VLOOKUP(A4284&amp;D4284,[1]ratio_condo_family!$A:$F,6,FALSE),0)</f>
        <v>0</v>
      </c>
      <c r="I4284">
        <f>VLOOKUP(A4284&amp;3,[1]ratio_condo_family!$A:$F,6,FALSE)</f>
        <v>1.1874909030958687</v>
      </c>
      <c r="J4284">
        <f>VLOOKUP(A4284,[1]ratio_family_bedrooms!$A:$K,9,FALSE)</f>
        <v>1.0588235294117647</v>
      </c>
      <c r="K4284">
        <f>VLOOKUP(A4284,[1]ratio_family_bedrooms!$A:$K,10,FALSE)</f>
        <v>1.2222222222222223</v>
      </c>
      <c r="L4284">
        <f>VLOOKUP(A4284,[1]ratio_family_bedrooms!$A:$K,11,FALSE)</f>
        <v>1.5</v>
      </c>
      <c r="M4284">
        <f t="shared" si="66"/>
        <v>2097.7218824531833</v>
      </c>
    </row>
    <row r="4285" spans="1:13" x14ac:dyDescent="0.2">
      <c r="A4285">
        <v>2007</v>
      </c>
      <c r="B4285">
        <v>10</v>
      </c>
      <c r="C4285" t="s">
        <v>61</v>
      </c>
      <c r="D4285">
        <v>4</v>
      </c>
      <c r="E4285" t="s">
        <v>34</v>
      </c>
      <c r="F4285" t="e">
        <f>VLOOKUP(A4285&amp;B4285&amp;C4285&amp;D4285&amp;E4285,average_median_rates_2_aptFINAL!A:P,16,FALSE)</f>
        <v>#N/A</v>
      </c>
      <c r="G4285">
        <f>VLOOKUP(A4285&amp;B4285&amp;C4285&amp;3&amp;E4285,average_median_rates_2_aptFINAL!A:P,16,FALSE)</f>
        <v>1149.102241701393</v>
      </c>
      <c r="H4285">
        <f>IF(D4285&lt;=3,VLOOKUP(A4285&amp;D4285,[1]ratio_condo_family!$A:$F,6,FALSE),0)</f>
        <v>0</v>
      </c>
      <c r="I4285">
        <f>VLOOKUP(A4285&amp;3,[1]ratio_condo_family!$A:$F,6,FALSE)</f>
        <v>1.1874909030958687</v>
      </c>
      <c r="J4285">
        <f>VLOOKUP(A4285,[1]ratio_family_bedrooms!$A:$K,9,FALSE)</f>
        <v>1.0588235294117647</v>
      </c>
      <c r="K4285">
        <f>VLOOKUP(A4285,[1]ratio_family_bedrooms!$A:$K,10,FALSE)</f>
        <v>1.2222222222222223</v>
      </c>
      <c r="L4285">
        <f>VLOOKUP(A4285,[1]ratio_family_bedrooms!$A:$K,11,FALSE)</f>
        <v>1.5</v>
      </c>
      <c r="M4285">
        <f t="shared" si="66"/>
        <v>1444.8160151443847</v>
      </c>
    </row>
    <row r="4286" spans="1:13" x14ac:dyDescent="0.2">
      <c r="A4286">
        <v>2007</v>
      </c>
      <c r="B4286">
        <v>10</v>
      </c>
      <c r="C4286" t="s">
        <v>61</v>
      </c>
      <c r="D4286">
        <v>4</v>
      </c>
      <c r="E4286" t="s">
        <v>35</v>
      </c>
      <c r="F4286" t="e">
        <f>VLOOKUP(A4286&amp;B4286&amp;C4286&amp;D4286&amp;E4286,average_median_rates_2_aptFINAL!A:P,16,FALSE)</f>
        <v>#N/A</v>
      </c>
      <c r="G4286">
        <f>VLOOKUP(A4286&amp;B4286&amp;C4286&amp;3&amp;E4286,average_median_rates_2_aptFINAL!A:P,16,FALSE)</f>
        <v>2324.5617186377322</v>
      </c>
      <c r="H4286">
        <f>IF(D4286&lt;=3,VLOOKUP(A4286&amp;D4286,[1]ratio_condo_family!$A:$F,6,FALSE),0)</f>
        <v>0</v>
      </c>
      <c r="I4286">
        <f>VLOOKUP(A4286&amp;3,[1]ratio_condo_family!$A:$F,6,FALSE)</f>
        <v>1.1874909030958687</v>
      </c>
      <c r="J4286">
        <f>VLOOKUP(A4286,[1]ratio_family_bedrooms!$A:$K,9,FALSE)</f>
        <v>1.0588235294117647</v>
      </c>
      <c r="K4286">
        <f>VLOOKUP(A4286,[1]ratio_family_bedrooms!$A:$K,10,FALSE)</f>
        <v>1.2222222222222223</v>
      </c>
      <c r="L4286">
        <f>VLOOKUP(A4286,[1]ratio_family_bedrooms!$A:$K,11,FALSE)</f>
        <v>1.5</v>
      </c>
      <c r="M4286">
        <f t="shared" si="66"/>
        <v>2922.7721236593939</v>
      </c>
    </row>
    <row r="4287" spans="1:13" x14ac:dyDescent="0.2">
      <c r="A4287">
        <v>2007</v>
      </c>
      <c r="B4287">
        <v>10</v>
      </c>
      <c r="C4287" t="s">
        <v>61</v>
      </c>
      <c r="D4287">
        <v>4</v>
      </c>
      <c r="E4287" t="s">
        <v>36</v>
      </c>
      <c r="F4287" t="e">
        <f>VLOOKUP(A4287&amp;B4287&amp;C4287&amp;D4287&amp;E4287,average_median_rates_2_aptFINAL!A:P,16,FALSE)</f>
        <v>#N/A</v>
      </c>
      <c r="G4287">
        <f>VLOOKUP(A4287&amp;B4287&amp;C4287&amp;3&amp;E4287,average_median_rates_2_aptFINAL!A:P,16,FALSE)</f>
        <v>1047.7733151314842</v>
      </c>
      <c r="H4287">
        <f>IF(D4287&lt;=3,VLOOKUP(A4287&amp;D4287,[1]ratio_condo_family!$A:$F,6,FALSE),0)</f>
        <v>0</v>
      </c>
      <c r="I4287">
        <f>VLOOKUP(A4287&amp;3,[1]ratio_condo_family!$A:$F,6,FALSE)</f>
        <v>1.1874909030958687</v>
      </c>
      <c r="J4287">
        <f>VLOOKUP(A4287,[1]ratio_family_bedrooms!$A:$K,9,FALSE)</f>
        <v>1.0588235294117647</v>
      </c>
      <c r="K4287">
        <f>VLOOKUP(A4287,[1]ratio_family_bedrooms!$A:$K,10,FALSE)</f>
        <v>1.2222222222222223</v>
      </c>
      <c r="L4287">
        <f>VLOOKUP(A4287,[1]ratio_family_bedrooms!$A:$K,11,FALSE)</f>
        <v>1.5</v>
      </c>
      <c r="M4287">
        <f t="shared" si="66"/>
        <v>1317.4107672973112</v>
      </c>
    </row>
    <row r="4288" spans="1:13" x14ac:dyDescent="0.2">
      <c r="A4288">
        <v>2007</v>
      </c>
      <c r="B4288">
        <v>10</v>
      </c>
      <c r="C4288" t="s">
        <v>61</v>
      </c>
      <c r="D4288">
        <v>4</v>
      </c>
      <c r="E4288" t="s">
        <v>37</v>
      </c>
      <c r="F4288" t="e">
        <f>VLOOKUP(A4288&amp;B4288&amp;C4288&amp;D4288&amp;E4288,average_median_rates_2_aptFINAL!A:P,16,FALSE)</f>
        <v>#N/A</v>
      </c>
      <c r="G4288">
        <f>VLOOKUP(A4288&amp;B4288&amp;C4288&amp;3&amp;E4288,average_median_rates_2_aptFINAL!A:P,16,FALSE)</f>
        <v>769.0664709625762</v>
      </c>
      <c r="H4288">
        <f>IF(D4288&lt;=3,VLOOKUP(A4288&amp;D4288,[1]ratio_condo_family!$A:$F,6,FALSE),0)</f>
        <v>0</v>
      </c>
      <c r="I4288">
        <f>VLOOKUP(A4288&amp;3,[1]ratio_condo_family!$A:$F,6,FALSE)</f>
        <v>1.1874909030958687</v>
      </c>
      <c r="J4288">
        <f>VLOOKUP(A4288,[1]ratio_family_bedrooms!$A:$K,9,FALSE)</f>
        <v>1.0588235294117647</v>
      </c>
      <c r="K4288">
        <f>VLOOKUP(A4288,[1]ratio_family_bedrooms!$A:$K,10,FALSE)</f>
        <v>1.2222222222222223</v>
      </c>
      <c r="L4288">
        <f>VLOOKUP(A4288,[1]ratio_family_bedrooms!$A:$K,11,FALSE)</f>
        <v>1.5</v>
      </c>
      <c r="M4288">
        <f t="shared" si="66"/>
        <v>966.98058156434365</v>
      </c>
    </row>
    <row r="4289" spans="1:13" x14ac:dyDescent="0.2">
      <c r="A4289">
        <v>2007</v>
      </c>
      <c r="B4289">
        <v>10</v>
      </c>
      <c r="C4289" t="s">
        <v>61</v>
      </c>
      <c r="D4289">
        <v>4</v>
      </c>
      <c r="E4289" t="s">
        <v>38</v>
      </c>
      <c r="F4289" t="e">
        <f>VLOOKUP(A4289&amp;B4289&amp;C4289&amp;D4289&amp;E4289,average_median_rates_2_aptFINAL!A:P,16,FALSE)</f>
        <v>#N/A</v>
      </c>
      <c r="G4289">
        <f>VLOOKUP(A4289&amp;B4289&amp;C4289&amp;3&amp;E4289,average_median_rates_2_aptFINAL!A:P,16,FALSE)</f>
        <v>818.31893950280232</v>
      </c>
      <c r="H4289">
        <f>IF(D4289&lt;=3,VLOOKUP(A4289&amp;D4289,[1]ratio_condo_family!$A:$F,6,FALSE),0)</f>
        <v>0</v>
      </c>
      <c r="I4289">
        <f>VLOOKUP(A4289&amp;3,[1]ratio_condo_family!$A:$F,6,FALSE)</f>
        <v>1.1874909030958687</v>
      </c>
      <c r="J4289">
        <f>VLOOKUP(A4289,[1]ratio_family_bedrooms!$A:$K,9,FALSE)</f>
        <v>1.0588235294117647</v>
      </c>
      <c r="K4289">
        <f>VLOOKUP(A4289,[1]ratio_family_bedrooms!$A:$K,10,FALSE)</f>
        <v>1.2222222222222223</v>
      </c>
      <c r="L4289">
        <f>VLOOKUP(A4289,[1]ratio_family_bedrooms!$A:$K,11,FALSE)</f>
        <v>1.5</v>
      </c>
      <c r="M4289">
        <f t="shared" si="66"/>
        <v>1028.9078433430266</v>
      </c>
    </row>
    <row r="4290" spans="1:13" x14ac:dyDescent="0.2">
      <c r="A4290">
        <v>2007</v>
      </c>
      <c r="B4290">
        <v>10</v>
      </c>
      <c r="C4290" t="s">
        <v>61</v>
      </c>
      <c r="D4290">
        <v>4</v>
      </c>
      <c r="E4290" t="s">
        <v>39</v>
      </c>
      <c r="F4290" t="e">
        <f>VLOOKUP(A4290&amp;B4290&amp;C4290&amp;D4290&amp;E4290,average_median_rates_2_aptFINAL!A:P,16,FALSE)</f>
        <v>#N/A</v>
      </c>
      <c r="G4290">
        <f>VLOOKUP(A4290&amp;B4290&amp;C4290&amp;3&amp;E4290,average_median_rates_2_aptFINAL!A:P,16,FALSE)</f>
        <v>1112.8610432533455</v>
      </c>
      <c r="H4290">
        <f>IF(D4290&lt;=3,VLOOKUP(A4290&amp;D4290,[1]ratio_condo_family!$A:$F,6,FALSE),0)</f>
        <v>0</v>
      </c>
      <c r="I4290">
        <f>VLOOKUP(A4290&amp;3,[1]ratio_condo_family!$A:$F,6,FALSE)</f>
        <v>1.1874909030958687</v>
      </c>
      <c r="J4290">
        <f>VLOOKUP(A4290,[1]ratio_family_bedrooms!$A:$K,9,FALSE)</f>
        <v>1.0588235294117647</v>
      </c>
      <c r="K4290">
        <f>VLOOKUP(A4290,[1]ratio_family_bedrooms!$A:$K,10,FALSE)</f>
        <v>1.2222222222222223</v>
      </c>
      <c r="L4290">
        <f>VLOOKUP(A4290,[1]ratio_family_bedrooms!$A:$K,11,FALSE)</f>
        <v>1.5</v>
      </c>
      <c r="M4290">
        <f t="shared" si="66"/>
        <v>1399.2483867597803</v>
      </c>
    </row>
    <row r="4291" spans="1:13" x14ac:dyDescent="0.2">
      <c r="A4291">
        <v>2007</v>
      </c>
      <c r="B4291">
        <v>10</v>
      </c>
      <c r="C4291" t="s">
        <v>61</v>
      </c>
      <c r="D4291">
        <v>4</v>
      </c>
      <c r="E4291" t="s">
        <v>40</v>
      </c>
      <c r="F4291" t="e">
        <f>VLOOKUP(A4291&amp;B4291&amp;C4291&amp;D4291&amp;E4291,average_median_rates_2_aptFINAL!A:P,16,FALSE)</f>
        <v>#N/A</v>
      </c>
      <c r="G4291">
        <f>VLOOKUP(A4291&amp;B4291&amp;C4291&amp;3&amp;E4291,average_median_rates_2_aptFINAL!A:P,16,FALSE)</f>
        <v>871.33440309112132</v>
      </c>
      <c r="H4291">
        <f>IF(D4291&lt;=3,VLOOKUP(A4291&amp;D4291,[1]ratio_condo_family!$A:$F,6,FALSE),0)</f>
        <v>0</v>
      </c>
      <c r="I4291">
        <f>VLOOKUP(A4291&amp;3,[1]ratio_condo_family!$A:$F,6,FALSE)</f>
        <v>1.1874909030958687</v>
      </c>
      <c r="J4291">
        <f>VLOOKUP(A4291,[1]ratio_family_bedrooms!$A:$K,9,FALSE)</f>
        <v>1.0588235294117647</v>
      </c>
      <c r="K4291">
        <f>VLOOKUP(A4291,[1]ratio_family_bedrooms!$A:$K,10,FALSE)</f>
        <v>1.2222222222222223</v>
      </c>
      <c r="L4291">
        <f>VLOOKUP(A4291,[1]ratio_family_bedrooms!$A:$K,11,FALSE)</f>
        <v>1.5</v>
      </c>
      <c r="M4291">
        <f t="shared" ref="M4291:M4354" si="67">IF(D4291&lt;=3,F4291*H4291,IF(D4291=4,G4291*I4291*J4291,IF(D4291=5,G4291*I4291*J4291*K4291,IF(D4291=6,G4291*I4291*J4291*K4291*L4291,0))))</f>
        <v>1095.5664817678326</v>
      </c>
    </row>
    <row r="4292" spans="1:13" x14ac:dyDescent="0.2">
      <c r="A4292">
        <v>2007</v>
      </c>
      <c r="B4292">
        <v>10</v>
      </c>
      <c r="C4292" t="s">
        <v>61</v>
      </c>
      <c r="D4292">
        <v>4</v>
      </c>
      <c r="E4292" t="s">
        <v>41</v>
      </c>
      <c r="F4292" t="e">
        <f>VLOOKUP(A4292&amp;B4292&amp;C4292&amp;D4292&amp;E4292,average_median_rates_2_aptFINAL!A:P,16,FALSE)</f>
        <v>#N/A</v>
      </c>
      <c r="G4292">
        <f>VLOOKUP(A4292&amp;B4292&amp;C4292&amp;3&amp;E4292,average_median_rates_2_aptFINAL!A:P,16,FALSE)</f>
        <v>900.90494323897099</v>
      </c>
      <c r="H4292">
        <f>IF(D4292&lt;=3,VLOOKUP(A4292&amp;D4292,[1]ratio_condo_family!$A:$F,6,FALSE),0)</f>
        <v>0</v>
      </c>
      <c r="I4292">
        <f>VLOOKUP(A4292&amp;3,[1]ratio_condo_family!$A:$F,6,FALSE)</f>
        <v>1.1874909030958687</v>
      </c>
      <c r="J4292">
        <f>VLOOKUP(A4292,[1]ratio_family_bedrooms!$A:$K,9,FALSE)</f>
        <v>1.0588235294117647</v>
      </c>
      <c r="K4292">
        <f>VLOOKUP(A4292,[1]ratio_family_bedrooms!$A:$K,10,FALSE)</f>
        <v>1.2222222222222223</v>
      </c>
      <c r="L4292">
        <f>VLOOKUP(A4292,[1]ratio_family_bedrooms!$A:$K,11,FALSE)</f>
        <v>1.5</v>
      </c>
      <c r="M4292">
        <f t="shared" si="67"/>
        <v>1132.7468025709884</v>
      </c>
    </row>
    <row r="4293" spans="1:13" x14ac:dyDescent="0.2">
      <c r="A4293">
        <v>2007</v>
      </c>
      <c r="B4293">
        <v>10</v>
      </c>
      <c r="C4293" t="s">
        <v>61</v>
      </c>
      <c r="D4293">
        <v>4</v>
      </c>
      <c r="E4293" t="s">
        <v>42</v>
      </c>
      <c r="F4293" t="e">
        <f>VLOOKUP(A4293&amp;B4293&amp;C4293&amp;D4293&amp;E4293,average_median_rates_2_aptFINAL!A:P,16,FALSE)</f>
        <v>#N/A</v>
      </c>
      <c r="G4293">
        <f>VLOOKUP(A4293&amp;B4293&amp;C4293&amp;3&amp;E4293,average_median_rates_2_aptFINAL!A:P,16,FALSE)</f>
        <v>894.97456531110777</v>
      </c>
      <c r="H4293">
        <f>IF(D4293&lt;=3,VLOOKUP(A4293&amp;D4293,[1]ratio_condo_family!$A:$F,6,FALSE),0)</f>
        <v>0</v>
      </c>
      <c r="I4293">
        <f>VLOOKUP(A4293&amp;3,[1]ratio_condo_family!$A:$F,6,FALSE)</f>
        <v>1.1874909030958687</v>
      </c>
      <c r="J4293">
        <f>VLOOKUP(A4293,[1]ratio_family_bedrooms!$A:$K,9,FALSE)</f>
        <v>1.0588235294117647</v>
      </c>
      <c r="K4293">
        <f>VLOOKUP(A4293,[1]ratio_family_bedrooms!$A:$K,10,FALSE)</f>
        <v>1.2222222222222223</v>
      </c>
      <c r="L4293">
        <f>VLOOKUP(A4293,[1]ratio_family_bedrooms!$A:$K,11,FALSE)</f>
        <v>1.5</v>
      </c>
      <c r="M4293">
        <f t="shared" si="67"/>
        <v>1125.2902815625976</v>
      </c>
    </row>
    <row r="4294" spans="1:13" x14ac:dyDescent="0.2">
      <c r="A4294">
        <v>2007</v>
      </c>
      <c r="B4294">
        <v>10</v>
      </c>
      <c r="C4294" t="s">
        <v>61</v>
      </c>
      <c r="D4294">
        <v>4</v>
      </c>
      <c r="E4294" t="s">
        <v>43</v>
      </c>
      <c r="F4294" t="e">
        <f>VLOOKUP(A4294&amp;B4294&amp;C4294&amp;D4294&amp;E4294,average_median_rates_2_aptFINAL!A:P,16,FALSE)</f>
        <v>#N/A</v>
      </c>
      <c r="G4294">
        <f>VLOOKUP(A4294&amp;B4294&amp;C4294&amp;3&amp;E4294,average_median_rates_2_aptFINAL!A:P,16,FALSE)</f>
        <v>1019</v>
      </c>
      <c r="H4294">
        <f>IF(D4294&lt;=3,VLOOKUP(A4294&amp;D4294,[1]ratio_condo_family!$A:$F,6,FALSE),0)</f>
        <v>0</v>
      </c>
      <c r="I4294">
        <f>VLOOKUP(A4294&amp;3,[1]ratio_condo_family!$A:$F,6,FALSE)</f>
        <v>1.1874909030958687</v>
      </c>
      <c r="J4294">
        <f>VLOOKUP(A4294,[1]ratio_family_bedrooms!$A:$K,9,FALSE)</f>
        <v>1.0588235294117647</v>
      </c>
      <c r="K4294">
        <f>VLOOKUP(A4294,[1]ratio_family_bedrooms!$A:$K,10,FALSE)</f>
        <v>1.2222222222222223</v>
      </c>
      <c r="L4294">
        <f>VLOOKUP(A4294,[1]ratio_family_bedrooms!$A:$K,11,FALSE)</f>
        <v>1.5</v>
      </c>
      <c r="M4294">
        <f t="shared" si="67"/>
        <v>1281.2328320343777</v>
      </c>
    </row>
    <row r="4295" spans="1:13" x14ac:dyDescent="0.2">
      <c r="A4295">
        <v>2007</v>
      </c>
      <c r="B4295">
        <v>10</v>
      </c>
      <c r="C4295" t="s">
        <v>61</v>
      </c>
      <c r="D4295">
        <v>4</v>
      </c>
      <c r="E4295" t="s">
        <v>60</v>
      </c>
      <c r="F4295" t="e">
        <f>VLOOKUP(A4295&amp;B4295&amp;C4295&amp;D4295&amp;E4295,average_median_rates_2_aptFINAL!A:P,16,FALSE)</f>
        <v>#N/A</v>
      </c>
      <c r="G4295">
        <f>VLOOKUP(A4295&amp;B4295&amp;C4295&amp;3&amp;E4295,average_median_rates_2_aptFINAL!A:P,16,FALSE)</f>
        <v>1079.9144992096585</v>
      </c>
      <c r="H4295">
        <f>IF(D4295&lt;=3,VLOOKUP(A4295&amp;D4295,[1]ratio_condo_family!$A:$F,6,FALSE),0)</f>
        <v>0</v>
      </c>
      <c r="I4295">
        <f>VLOOKUP(A4295&amp;3,[1]ratio_condo_family!$A:$F,6,FALSE)</f>
        <v>1.1874909030958687</v>
      </c>
      <c r="J4295">
        <f>VLOOKUP(A4295,[1]ratio_family_bedrooms!$A:$K,9,FALSE)</f>
        <v>1.0588235294117647</v>
      </c>
      <c r="K4295">
        <f>VLOOKUP(A4295,[1]ratio_family_bedrooms!$A:$K,10,FALSE)</f>
        <v>1.2222222222222223</v>
      </c>
      <c r="L4295">
        <f>VLOOKUP(A4295,[1]ratio_family_bedrooms!$A:$K,11,FALSE)</f>
        <v>1.5</v>
      </c>
      <c r="M4295">
        <f t="shared" si="67"/>
        <v>1357.8232700464941</v>
      </c>
    </row>
    <row r="4296" spans="1:13" x14ac:dyDescent="0.2">
      <c r="A4296">
        <v>2007</v>
      </c>
      <c r="B4296">
        <v>10</v>
      </c>
      <c r="C4296" t="s">
        <v>61</v>
      </c>
      <c r="D4296">
        <v>5</v>
      </c>
      <c r="E4296" t="s">
        <v>12</v>
      </c>
      <c r="F4296" t="e">
        <f>VLOOKUP(A4296&amp;B4296&amp;C4296&amp;D4296&amp;E4296,average_median_rates_2_aptFINAL!A:P,16,FALSE)</f>
        <v>#N/A</v>
      </c>
      <c r="G4296">
        <f>VLOOKUP(A4296&amp;B4296&amp;C4296&amp;3&amp;E4296,average_median_rates_2_aptFINAL!A:P,16,FALSE)</f>
        <v>2033.5745876642513</v>
      </c>
      <c r="H4296">
        <f>IF(D4296&lt;=3,VLOOKUP(A4296&amp;D4296,[1]ratio_condo_family!$A:$F,6,FALSE),0)</f>
        <v>0</v>
      </c>
      <c r="I4296">
        <f>VLOOKUP(A4296&amp;3,[1]ratio_condo_family!$A:$F,6,FALSE)</f>
        <v>1.1874909030958687</v>
      </c>
      <c r="J4296">
        <f>VLOOKUP(A4296,[1]ratio_family_bedrooms!$A:$K,9,FALSE)</f>
        <v>1.0588235294117647</v>
      </c>
      <c r="K4296">
        <f>VLOOKUP(A4296,[1]ratio_family_bedrooms!$A:$K,10,FALSE)</f>
        <v>1.2222222222222223</v>
      </c>
      <c r="L4296">
        <f>VLOOKUP(A4296,[1]ratio_family_bedrooms!$A:$K,11,FALSE)</f>
        <v>1.5</v>
      </c>
      <c r="M4296">
        <f t="shared" si="67"/>
        <v>3125.1017129177103</v>
      </c>
    </row>
    <row r="4297" spans="1:13" x14ac:dyDescent="0.2">
      <c r="A4297">
        <v>2007</v>
      </c>
      <c r="B4297">
        <v>10</v>
      </c>
      <c r="C4297" t="s">
        <v>61</v>
      </c>
      <c r="D4297">
        <v>5</v>
      </c>
      <c r="E4297" t="s">
        <v>16</v>
      </c>
      <c r="F4297" t="e">
        <f>VLOOKUP(A4297&amp;B4297&amp;C4297&amp;D4297&amp;E4297,average_median_rates_2_aptFINAL!A:P,16,FALSE)</f>
        <v>#N/A</v>
      </c>
      <c r="G4297">
        <f>VLOOKUP(A4297&amp;B4297&amp;C4297&amp;3&amp;E4297,average_median_rates_2_aptFINAL!A:P,16,FALSE)</f>
        <v>1761.8556648122651</v>
      </c>
      <c r="H4297">
        <f>IF(D4297&lt;=3,VLOOKUP(A4297&amp;D4297,[1]ratio_condo_family!$A:$F,6,FALSE),0)</f>
        <v>0</v>
      </c>
      <c r="I4297">
        <f>VLOOKUP(A4297&amp;3,[1]ratio_condo_family!$A:$F,6,FALSE)</f>
        <v>1.1874909030958687</v>
      </c>
      <c r="J4297">
        <f>VLOOKUP(A4297,[1]ratio_family_bedrooms!$A:$K,9,FALSE)</f>
        <v>1.0588235294117647</v>
      </c>
      <c r="K4297">
        <f>VLOOKUP(A4297,[1]ratio_family_bedrooms!$A:$K,10,FALSE)</f>
        <v>1.2222222222222223</v>
      </c>
      <c r="L4297">
        <f>VLOOKUP(A4297,[1]ratio_family_bedrooms!$A:$K,11,FALSE)</f>
        <v>1.5</v>
      </c>
      <c r="M4297">
        <f t="shared" si="67"/>
        <v>2707.5368611596914</v>
      </c>
    </row>
    <row r="4298" spans="1:13" x14ac:dyDescent="0.2">
      <c r="A4298">
        <v>2007</v>
      </c>
      <c r="B4298">
        <v>10</v>
      </c>
      <c r="C4298" t="s">
        <v>61</v>
      </c>
      <c r="D4298">
        <v>5</v>
      </c>
      <c r="E4298" t="s">
        <v>17</v>
      </c>
      <c r="F4298" t="e">
        <f>VLOOKUP(A4298&amp;B4298&amp;C4298&amp;D4298&amp;E4298,average_median_rates_2_aptFINAL!A:P,16,FALSE)</f>
        <v>#N/A</v>
      </c>
      <c r="G4298">
        <f>VLOOKUP(A4298&amp;B4298&amp;C4298&amp;3&amp;E4298,average_median_rates_2_aptFINAL!A:P,16,FALSE)</f>
        <v>1880.2409649374902</v>
      </c>
      <c r="H4298">
        <f>IF(D4298&lt;=3,VLOOKUP(A4298&amp;D4298,[1]ratio_condo_family!$A:$F,6,FALSE),0)</f>
        <v>0</v>
      </c>
      <c r="I4298">
        <f>VLOOKUP(A4298&amp;3,[1]ratio_condo_family!$A:$F,6,FALSE)</f>
        <v>1.1874909030958687</v>
      </c>
      <c r="J4298">
        <f>VLOOKUP(A4298,[1]ratio_family_bedrooms!$A:$K,9,FALSE)</f>
        <v>1.0588235294117647</v>
      </c>
      <c r="K4298">
        <f>VLOOKUP(A4298,[1]ratio_family_bedrooms!$A:$K,10,FALSE)</f>
        <v>1.2222222222222223</v>
      </c>
      <c r="L4298">
        <f>VLOOKUP(A4298,[1]ratio_family_bedrooms!$A:$K,11,FALSE)</f>
        <v>1.5</v>
      </c>
      <c r="M4298">
        <f t="shared" si="67"/>
        <v>2889.465818400723</v>
      </c>
    </row>
    <row r="4299" spans="1:13" x14ac:dyDescent="0.2">
      <c r="A4299">
        <v>2007</v>
      </c>
      <c r="B4299">
        <v>10</v>
      </c>
      <c r="C4299" t="s">
        <v>61</v>
      </c>
      <c r="D4299">
        <v>5</v>
      </c>
      <c r="E4299" t="s">
        <v>19</v>
      </c>
      <c r="F4299" t="e">
        <f>VLOOKUP(A4299&amp;B4299&amp;C4299&amp;D4299&amp;E4299,average_median_rates_2_aptFINAL!A:P,16,FALSE)</f>
        <v>#N/A</v>
      </c>
      <c r="G4299">
        <f>VLOOKUP(A4299&amp;B4299&amp;C4299&amp;3&amp;E4299,average_median_rates_2_aptFINAL!A:P,16,FALSE)</f>
        <v>1522.1303348182166</v>
      </c>
      <c r="H4299">
        <f>IF(D4299&lt;=3,VLOOKUP(A4299&amp;D4299,[1]ratio_condo_family!$A:$F,6,FALSE),0)</f>
        <v>0</v>
      </c>
      <c r="I4299">
        <f>VLOOKUP(A4299&amp;3,[1]ratio_condo_family!$A:$F,6,FALSE)</f>
        <v>1.1874909030958687</v>
      </c>
      <c r="J4299">
        <f>VLOOKUP(A4299,[1]ratio_family_bedrooms!$A:$K,9,FALSE)</f>
        <v>1.0588235294117647</v>
      </c>
      <c r="K4299">
        <f>VLOOKUP(A4299,[1]ratio_family_bedrooms!$A:$K,10,FALSE)</f>
        <v>1.2222222222222223</v>
      </c>
      <c r="L4299">
        <f>VLOOKUP(A4299,[1]ratio_family_bedrooms!$A:$K,11,FALSE)</f>
        <v>1.5</v>
      </c>
      <c r="M4299">
        <f t="shared" si="67"/>
        <v>2339.1382570766955</v>
      </c>
    </row>
    <row r="4300" spans="1:13" x14ac:dyDescent="0.2">
      <c r="A4300">
        <v>2007</v>
      </c>
      <c r="B4300">
        <v>10</v>
      </c>
      <c r="C4300" t="s">
        <v>61</v>
      </c>
      <c r="D4300">
        <v>5</v>
      </c>
      <c r="E4300" t="s">
        <v>20</v>
      </c>
      <c r="F4300" t="e">
        <f>VLOOKUP(A4300&amp;B4300&amp;C4300&amp;D4300&amp;E4300,average_median_rates_2_aptFINAL!A:P,16,FALSE)</f>
        <v>#N/A</v>
      </c>
      <c r="G4300">
        <f>VLOOKUP(A4300&amp;B4300&amp;C4300&amp;3&amp;E4300,average_median_rates_2_aptFINAL!A:P,16,FALSE)</f>
        <v>1926.4576447765467</v>
      </c>
      <c r="H4300">
        <f>IF(D4300&lt;=3,VLOOKUP(A4300&amp;D4300,[1]ratio_condo_family!$A:$F,6,FALSE),0)</f>
        <v>0</v>
      </c>
      <c r="I4300">
        <f>VLOOKUP(A4300&amp;3,[1]ratio_condo_family!$A:$F,6,FALSE)</f>
        <v>1.1874909030958687</v>
      </c>
      <c r="J4300">
        <f>VLOOKUP(A4300,[1]ratio_family_bedrooms!$A:$K,9,FALSE)</f>
        <v>1.0588235294117647</v>
      </c>
      <c r="K4300">
        <f>VLOOKUP(A4300,[1]ratio_family_bedrooms!$A:$K,10,FALSE)</f>
        <v>1.2222222222222223</v>
      </c>
      <c r="L4300">
        <f>VLOOKUP(A4300,[1]ratio_family_bedrooms!$A:$K,11,FALSE)</f>
        <v>1.5</v>
      </c>
      <c r="M4300">
        <f t="shared" si="67"/>
        <v>2960.4894367162419</v>
      </c>
    </row>
    <row r="4301" spans="1:13" x14ac:dyDescent="0.2">
      <c r="A4301">
        <v>2007</v>
      </c>
      <c r="B4301">
        <v>10</v>
      </c>
      <c r="C4301" t="s">
        <v>61</v>
      </c>
      <c r="D4301">
        <v>5</v>
      </c>
      <c r="E4301" t="s">
        <v>21</v>
      </c>
      <c r="F4301" t="e">
        <f>VLOOKUP(A4301&amp;B4301&amp;C4301&amp;D4301&amp;E4301,average_median_rates_2_aptFINAL!A:P,16,FALSE)</f>
        <v>#N/A</v>
      </c>
      <c r="G4301">
        <f>VLOOKUP(A4301&amp;B4301&amp;C4301&amp;3&amp;E4301,average_median_rates_2_aptFINAL!A:P,16,FALSE)</f>
        <v>1860.4547348756985</v>
      </c>
      <c r="H4301">
        <f>IF(D4301&lt;=3,VLOOKUP(A4301&amp;D4301,[1]ratio_condo_family!$A:$F,6,FALSE),0)</f>
        <v>0</v>
      </c>
      <c r="I4301">
        <f>VLOOKUP(A4301&amp;3,[1]ratio_condo_family!$A:$F,6,FALSE)</f>
        <v>1.1874909030958687</v>
      </c>
      <c r="J4301">
        <f>VLOOKUP(A4301,[1]ratio_family_bedrooms!$A:$K,9,FALSE)</f>
        <v>1.0588235294117647</v>
      </c>
      <c r="K4301">
        <f>VLOOKUP(A4301,[1]ratio_family_bedrooms!$A:$K,10,FALSE)</f>
        <v>1.2222222222222223</v>
      </c>
      <c r="L4301">
        <f>VLOOKUP(A4301,[1]ratio_family_bedrooms!$A:$K,11,FALSE)</f>
        <v>1.5</v>
      </c>
      <c r="M4301">
        <f t="shared" si="67"/>
        <v>2859.0592713119777</v>
      </c>
    </row>
    <row r="4302" spans="1:13" x14ac:dyDescent="0.2">
      <c r="A4302">
        <v>2007</v>
      </c>
      <c r="B4302">
        <v>10</v>
      </c>
      <c r="C4302" t="s">
        <v>61</v>
      </c>
      <c r="D4302">
        <v>5</v>
      </c>
      <c r="E4302" t="s">
        <v>23</v>
      </c>
      <c r="F4302" t="e">
        <f>VLOOKUP(A4302&amp;B4302&amp;C4302&amp;D4302&amp;E4302,average_median_rates_2_aptFINAL!A:P,16,FALSE)</f>
        <v>#N/A</v>
      </c>
      <c r="G4302">
        <f>VLOOKUP(A4302&amp;B4302&amp;C4302&amp;3&amp;E4302,average_median_rates_2_aptFINAL!A:P,16,FALSE)</f>
        <v>951.64262106624494</v>
      </c>
      <c r="H4302">
        <f>IF(D4302&lt;=3,VLOOKUP(A4302&amp;D4302,[1]ratio_condo_family!$A:$F,6,FALSE),0)</f>
        <v>0</v>
      </c>
      <c r="I4302">
        <f>VLOOKUP(A4302&amp;3,[1]ratio_condo_family!$A:$F,6,FALSE)</f>
        <v>1.1874909030958687</v>
      </c>
      <c r="J4302">
        <f>VLOOKUP(A4302,[1]ratio_family_bedrooms!$A:$K,9,FALSE)</f>
        <v>1.0588235294117647</v>
      </c>
      <c r="K4302">
        <f>VLOOKUP(A4302,[1]ratio_family_bedrooms!$A:$K,10,FALSE)</f>
        <v>1.2222222222222223</v>
      </c>
      <c r="L4302">
        <f>VLOOKUP(A4302,[1]ratio_family_bedrooms!$A:$K,11,FALSE)</f>
        <v>1.5</v>
      </c>
      <c r="M4302">
        <f t="shared" si="67"/>
        <v>1462.4395894893203</v>
      </c>
    </row>
    <row r="4303" spans="1:13" x14ac:dyDescent="0.2">
      <c r="A4303">
        <v>2007</v>
      </c>
      <c r="B4303">
        <v>10</v>
      </c>
      <c r="C4303" t="s">
        <v>61</v>
      </c>
      <c r="D4303">
        <v>5</v>
      </c>
      <c r="E4303" t="s">
        <v>24</v>
      </c>
      <c r="F4303" t="e">
        <f>VLOOKUP(A4303&amp;B4303&amp;C4303&amp;D4303&amp;E4303,average_median_rates_2_aptFINAL!A:P,16,FALSE)</f>
        <v>#N/A</v>
      </c>
      <c r="G4303">
        <f>VLOOKUP(A4303&amp;B4303&amp;C4303&amp;3&amp;E4303,average_median_rates_2_aptFINAL!A:P,16,FALSE)</f>
        <v>1013.4723020548931</v>
      </c>
      <c r="H4303">
        <f>IF(D4303&lt;=3,VLOOKUP(A4303&amp;D4303,[1]ratio_condo_family!$A:$F,6,FALSE),0)</f>
        <v>0</v>
      </c>
      <c r="I4303">
        <f>VLOOKUP(A4303&amp;3,[1]ratio_condo_family!$A:$F,6,FALSE)</f>
        <v>1.1874909030958687</v>
      </c>
      <c r="J4303">
        <f>VLOOKUP(A4303,[1]ratio_family_bedrooms!$A:$K,9,FALSE)</f>
        <v>1.0588235294117647</v>
      </c>
      <c r="K4303">
        <f>VLOOKUP(A4303,[1]ratio_family_bedrooms!$A:$K,10,FALSE)</f>
        <v>1.2222222222222223</v>
      </c>
      <c r="L4303">
        <f>VLOOKUP(A4303,[1]ratio_family_bedrooms!$A:$K,11,FALSE)</f>
        <v>1.5</v>
      </c>
      <c r="M4303">
        <f t="shared" si="67"/>
        <v>1557.456533120936</v>
      </c>
    </row>
    <row r="4304" spans="1:13" x14ac:dyDescent="0.2">
      <c r="A4304">
        <v>2007</v>
      </c>
      <c r="B4304">
        <v>10</v>
      </c>
      <c r="C4304" t="s">
        <v>61</v>
      </c>
      <c r="D4304">
        <v>5</v>
      </c>
      <c r="E4304" t="s">
        <v>25</v>
      </c>
      <c r="F4304" t="e">
        <f>VLOOKUP(A4304&amp;B4304&amp;C4304&amp;D4304&amp;E4304,average_median_rates_2_aptFINAL!A:P,16,FALSE)</f>
        <v>#N/A</v>
      </c>
      <c r="G4304">
        <f>VLOOKUP(A4304&amp;B4304&amp;C4304&amp;3&amp;E4304,average_median_rates_2_aptFINAL!A:P,16,FALSE)</f>
        <v>958.21565997668858</v>
      </c>
      <c r="H4304">
        <f>IF(D4304&lt;=3,VLOOKUP(A4304&amp;D4304,[1]ratio_condo_family!$A:$F,6,FALSE),0)</f>
        <v>0</v>
      </c>
      <c r="I4304">
        <f>VLOOKUP(A4304&amp;3,[1]ratio_condo_family!$A:$F,6,FALSE)</f>
        <v>1.1874909030958687</v>
      </c>
      <c r="J4304">
        <f>VLOOKUP(A4304,[1]ratio_family_bedrooms!$A:$K,9,FALSE)</f>
        <v>1.0588235294117647</v>
      </c>
      <c r="K4304">
        <f>VLOOKUP(A4304,[1]ratio_family_bedrooms!$A:$K,10,FALSE)</f>
        <v>1.2222222222222223</v>
      </c>
      <c r="L4304">
        <f>VLOOKUP(A4304,[1]ratio_family_bedrooms!$A:$K,11,FALSE)</f>
        <v>1.5</v>
      </c>
      <c r="M4304">
        <f t="shared" si="67"/>
        <v>1472.5407263164166</v>
      </c>
    </row>
    <row r="4305" spans="1:13" x14ac:dyDescent="0.2">
      <c r="A4305">
        <v>2007</v>
      </c>
      <c r="B4305">
        <v>10</v>
      </c>
      <c r="C4305" t="s">
        <v>61</v>
      </c>
      <c r="D4305">
        <v>5</v>
      </c>
      <c r="E4305" t="s">
        <v>26</v>
      </c>
      <c r="F4305" t="e">
        <f>VLOOKUP(A4305&amp;B4305&amp;C4305&amp;D4305&amp;E4305,average_median_rates_2_aptFINAL!A:P,16,FALSE)</f>
        <v>#N/A</v>
      </c>
      <c r="G4305">
        <f>VLOOKUP(A4305&amp;B4305&amp;C4305&amp;3&amp;E4305,average_median_rates_2_aptFINAL!A:P,16,FALSE)</f>
        <v>990.08025578387719</v>
      </c>
      <c r="H4305">
        <f>IF(D4305&lt;=3,VLOOKUP(A4305&amp;D4305,[1]ratio_condo_family!$A:$F,6,FALSE),0)</f>
        <v>0</v>
      </c>
      <c r="I4305">
        <f>VLOOKUP(A4305&amp;3,[1]ratio_condo_family!$A:$F,6,FALSE)</f>
        <v>1.1874909030958687</v>
      </c>
      <c r="J4305">
        <f>VLOOKUP(A4305,[1]ratio_family_bedrooms!$A:$K,9,FALSE)</f>
        <v>1.0588235294117647</v>
      </c>
      <c r="K4305">
        <f>VLOOKUP(A4305,[1]ratio_family_bedrooms!$A:$K,10,FALSE)</f>
        <v>1.2222222222222223</v>
      </c>
      <c r="L4305">
        <f>VLOOKUP(A4305,[1]ratio_family_bedrooms!$A:$K,11,FALSE)</f>
        <v>1.5</v>
      </c>
      <c r="M4305">
        <f t="shared" si="67"/>
        <v>1521.5087373952983</v>
      </c>
    </row>
    <row r="4306" spans="1:13" x14ac:dyDescent="0.2">
      <c r="A4306">
        <v>2007</v>
      </c>
      <c r="B4306">
        <v>10</v>
      </c>
      <c r="C4306" t="s">
        <v>61</v>
      </c>
      <c r="D4306">
        <v>5</v>
      </c>
      <c r="E4306" t="s">
        <v>27</v>
      </c>
      <c r="F4306" t="e">
        <f>VLOOKUP(A4306&amp;B4306&amp;C4306&amp;D4306&amp;E4306,average_median_rates_2_aptFINAL!A:P,16,FALSE)</f>
        <v>#N/A</v>
      </c>
      <c r="G4306">
        <f>VLOOKUP(A4306&amp;B4306&amp;C4306&amp;3&amp;E4306,average_median_rates_2_aptFINAL!A:P,16,FALSE)</f>
        <v>1886.8119701106441</v>
      </c>
      <c r="H4306">
        <f>IF(D4306&lt;=3,VLOOKUP(A4306&amp;D4306,[1]ratio_condo_family!$A:$F,6,FALSE),0)</f>
        <v>0</v>
      </c>
      <c r="I4306">
        <f>VLOOKUP(A4306&amp;3,[1]ratio_condo_family!$A:$F,6,FALSE)</f>
        <v>1.1874909030958687</v>
      </c>
      <c r="J4306">
        <f>VLOOKUP(A4306,[1]ratio_family_bedrooms!$A:$K,9,FALSE)</f>
        <v>1.0588235294117647</v>
      </c>
      <c r="K4306">
        <f>VLOOKUP(A4306,[1]ratio_family_bedrooms!$A:$K,10,FALSE)</f>
        <v>1.2222222222222223</v>
      </c>
      <c r="L4306">
        <f>VLOOKUP(A4306,[1]ratio_family_bedrooms!$A:$K,11,FALSE)</f>
        <v>1.5</v>
      </c>
      <c r="M4306">
        <f t="shared" si="67"/>
        <v>2899.5638298760737</v>
      </c>
    </row>
    <row r="4307" spans="1:13" x14ac:dyDescent="0.2">
      <c r="A4307">
        <v>2007</v>
      </c>
      <c r="B4307">
        <v>10</v>
      </c>
      <c r="C4307" t="s">
        <v>61</v>
      </c>
      <c r="D4307">
        <v>5</v>
      </c>
      <c r="E4307" t="s">
        <v>28</v>
      </c>
      <c r="F4307" t="e">
        <f>VLOOKUP(A4307&amp;B4307&amp;C4307&amp;D4307&amp;E4307,average_median_rates_2_aptFINAL!A:P,16,FALSE)</f>
        <v>#N/A</v>
      </c>
      <c r="G4307">
        <f>VLOOKUP(A4307&amp;B4307&amp;C4307&amp;3&amp;E4307,average_median_rates_2_aptFINAL!A:P,16,FALSE)</f>
        <v>1134.0932605259366</v>
      </c>
      <c r="H4307">
        <f>IF(D4307&lt;=3,VLOOKUP(A4307&amp;D4307,[1]ratio_condo_family!$A:$F,6,FALSE),0)</f>
        <v>0</v>
      </c>
      <c r="I4307">
        <f>VLOOKUP(A4307&amp;3,[1]ratio_condo_family!$A:$F,6,FALSE)</f>
        <v>1.1874909030958687</v>
      </c>
      <c r="J4307">
        <f>VLOOKUP(A4307,[1]ratio_family_bedrooms!$A:$K,9,FALSE)</f>
        <v>1.0588235294117647</v>
      </c>
      <c r="K4307">
        <f>VLOOKUP(A4307,[1]ratio_family_bedrooms!$A:$K,10,FALSE)</f>
        <v>1.2222222222222223</v>
      </c>
      <c r="L4307">
        <f>VLOOKUP(A4307,[1]ratio_family_bedrooms!$A:$K,11,FALSE)</f>
        <v>1.5</v>
      </c>
      <c r="M4307">
        <f t="shared" si="67"/>
        <v>1742.821144883025</v>
      </c>
    </row>
    <row r="4308" spans="1:13" x14ac:dyDescent="0.2">
      <c r="A4308">
        <v>2007</v>
      </c>
      <c r="B4308">
        <v>10</v>
      </c>
      <c r="C4308" t="s">
        <v>61</v>
      </c>
      <c r="D4308">
        <v>5</v>
      </c>
      <c r="E4308" t="s">
        <v>29</v>
      </c>
      <c r="F4308" t="e">
        <f>VLOOKUP(A4308&amp;B4308&amp;C4308&amp;D4308&amp;E4308,average_median_rates_2_aptFINAL!A:P,16,FALSE)</f>
        <v>#N/A</v>
      </c>
      <c r="G4308">
        <f>VLOOKUP(A4308&amp;B4308&amp;C4308&amp;3&amp;E4308,average_median_rates_2_aptFINAL!A:P,16,FALSE)</f>
        <v>864.2976720793215</v>
      </c>
      <c r="H4308">
        <f>IF(D4308&lt;=3,VLOOKUP(A4308&amp;D4308,[1]ratio_condo_family!$A:$F,6,FALSE),0)</f>
        <v>0</v>
      </c>
      <c r="I4308">
        <f>VLOOKUP(A4308&amp;3,[1]ratio_condo_family!$A:$F,6,FALSE)</f>
        <v>1.1874909030958687</v>
      </c>
      <c r="J4308">
        <f>VLOOKUP(A4308,[1]ratio_family_bedrooms!$A:$K,9,FALSE)</f>
        <v>1.0588235294117647</v>
      </c>
      <c r="K4308">
        <f>VLOOKUP(A4308,[1]ratio_family_bedrooms!$A:$K,10,FALSE)</f>
        <v>1.2222222222222223</v>
      </c>
      <c r="L4308">
        <f>VLOOKUP(A4308,[1]ratio_family_bedrooms!$A:$K,11,FALSE)</f>
        <v>1.5</v>
      </c>
      <c r="M4308">
        <f t="shared" si="67"/>
        <v>1328.2119829144044</v>
      </c>
    </row>
    <row r="4309" spans="1:13" x14ac:dyDescent="0.2">
      <c r="A4309">
        <v>2007</v>
      </c>
      <c r="B4309">
        <v>10</v>
      </c>
      <c r="C4309" t="s">
        <v>61</v>
      </c>
      <c r="D4309">
        <v>5</v>
      </c>
      <c r="E4309" t="s">
        <v>31</v>
      </c>
      <c r="F4309" t="e">
        <f>VLOOKUP(A4309&amp;B4309&amp;C4309&amp;D4309&amp;E4309,average_median_rates_2_aptFINAL!A:P,16,FALSE)</f>
        <v>#N/A</v>
      </c>
      <c r="G4309">
        <f>VLOOKUP(A4309&amp;B4309&amp;C4309&amp;3&amp;E4309,average_median_rates_2_aptFINAL!A:P,16,FALSE)</f>
        <v>1068.6882693873649</v>
      </c>
      <c r="H4309">
        <f>IF(D4309&lt;=3,VLOOKUP(A4309&amp;D4309,[1]ratio_condo_family!$A:$F,6,FALSE),0)</f>
        <v>0</v>
      </c>
      <c r="I4309">
        <f>VLOOKUP(A4309&amp;3,[1]ratio_condo_family!$A:$F,6,FALSE)</f>
        <v>1.1874909030958687</v>
      </c>
      <c r="J4309">
        <f>VLOOKUP(A4309,[1]ratio_family_bedrooms!$A:$K,9,FALSE)</f>
        <v>1.0588235294117647</v>
      </c>
      <c r="K4309">
        <f>VLOOKUP(A4309,[1]ratio_family_bedrooms!$A:$K,10,FALSE)</f>
        <v>1.2222222222222223</v>
      </c>
      <c r="L4309">
        <f>VLOOKUP(A4309,[1]ratio_family_bedrooms!$A:$K,11,FALSE)</f>
        <v>1.5</v>
      </c>
      <c r="M4309">
        <f t="shared" si="67"/>
        <v>1642.3098328906349</v>
      </c>
    </row>
    <row r="4310" spans="1:13" x14ac:dyDescent="0.2">
      <c r="A4310">
        <v>2007</v>
      </c>
      <c r="B4310">
        <v>10</v>
      </c>
      <c r="C4310" t="s">
        <v>61</v>
      </c>
      <c r="D4310">
        <v>5</v>
      </c>
      <c r="E4310" t="s">
        <v>32</v>
      </c>
      <c r="F4310" t="e">
        <f>VLOOKUP(A4310&amp;B4310&amp;C4310&amp;D4310&amp;E4310,average_median_rates_2_aptFINAL!A:P,16,FALSE)</f>
        <v>#N/A</v>
      </c>
      <c r="G4310">
        <f>VLOOKUP(A4310&amp;B4310&amp;C4310&amp;3&amp;E4310,average_median_rates_2_aptFINAL!A:P,16,FALSE)</f>
        <v>1111.3967524069585</v>
      </c>
      <c r="H4310">
        <f>IF(D4310&lt;=3,VLOOKUP(A4310&amp;D4310,[1]ratio_condo_family!$A:$F,6,FALSE),0)</f>
        <v>0</v>
      </c>
      <c r="I4310">
        <f>VLOOKUP(A4310&amp;3,[1]ratio_condo_family!$A:$F,6,FALSE)</f>
        <v>1.1874909030958687</v>
      </c>
      <c r="J4310">
        <f>VLOOKUP(A4310,[1]ratio_family_bedrooms!$A:$K,9,FALSE)</f>
        <v>1.0588235294117647</v>
      </c>
      <c r="K4310">
        <f>VLOOKUP(A4310,[1]ratio_family_bedrooms!$A:$K,10,FALSE)</f>
        <v>1.2222222222222223</v>
      </c>
      <c r="L4310">
        <f>VLOOKUP(A4310,[1]ratio_family_bedrooms!$A:$K,11,FALSE)</f>
        <v>1.5</v>
      </c>
      <c r="M4310">
        <f t="shared" si="67"/>
        <v>1707.9422194528354</v>
      </c>
    </row>
    <row r="4311" spans="1:13" x14ac:dyDescent="0.2">
      <c r="A4311">
        <v>2007</v>
      </c>
      <c r="B4311">
        <v>10</v>
      </c>
      <c r="C4311" t="s">
        <v>61</v>
      </c>
      <c r="D4311">
        <v>5</v>
      </c>
      <c r="E4311" t="s">
        <v>33</v>
      </c>
      <c r="F4311" t="e">
        <f>VLOOKUP(A4311&amp;B4311&amp;C4311&amp;D4311&amp;E4311,average_median_rates_2_aptFINAL!A:P,16,FALSE)</f>
        <v>#N/A</v>
      </c>
      <c r="G4311">
        <f>VLOOKUP(A4311&amp;B4311&amp;C4311&amp;3&amp;E4311,average_median_rates_2_aptFINAL!A:P,16,FALSE)</f>
        <v>1668.3763831010212</v>
      </c>
      <c r="H4311">
        <f>IF(D4311&lt;=3,VLOOKUP(A4311&amp;D4311,[1]ratio_condo_family!$A:$F,6,FALSE),0)</f>
        <v>0</v>
      </c>
      <c r="I4311">
        <f>VLOOKUP(A4311&amp;3,[1]ratio_condo_family!$A:$F,6,FALSE)</f>
        <v>1.1874909030958687</v>
      </c>
      <c r="J4311">
        <f>VLOOKUP(A4311,[1]ratio_family_bedrooms!$A:$K,9,FALSE)</f>
        <v>1.0588235294117647</v>
      </c>
      <c r="K4311">
        <f>VLOOKUP(A4311,[1]ratio_family_bedrooms!$A:$K,10,FALSE)</f>
        <v>1.2222222222222223</v>
      </c>
      <c r="L4311">
        <f>VLOOKUP(A4311,[1]ratio_family_bedrooms!$A:$K,11,FALSE)</f>
        <v>1.5</v>
      </c>
      <c r="M4311">
        <f t="shared" si="67"/>
        <v>2563.882300776113</v>
      </c>
    </row>
    <row r="4312" spans="1:13" x14ac:dyDescent="0.2">
      <c r="A4312">
        <v>2007</v>
      </c>
      <c r="B4312">
        <v>10</v>
      </c>
      <c r="C4312" t="s">
        <v>61</v>
      </c>
      <c r="D4312">
        <v>5</v>
      </c>
      <c r="E4312" t="s">
        <v>34</v>
      </c>
      <c r="F4312" t="e">
        <f>VLOOKUP(A4312&amp;B4312&amp;C4312&amp;D4312&amp;E4312,average_median_rates_2_aptFINAL!A:P,16,FALSE)</f>
        <v>#N/A</v>
      </c>
      <c r="G4312">
        <f>VLOOKUP(A4312&amp;B4312&amp;C4312&amp;3&amp;E4312,average_median_rates_2_aptFINAL!A:P,16,FALSE)</f>
        <v>1149.102241701393</v>
      </c>
      <c r="H4312">
        <f>IF(D4312&lt;=3,VLOOKUP(A4312&amp;D4312,[1]ratio_condo_family!$A:$F,6,FALSE),0)</f>
        <v>0</v>
      </c>
      <c r="I4312">
        <f>VLOOKUP(A4312&amp;3,[1]ratio_condo_family!$A:$F,6,FALSE)</f>
        <v>1.1874909030958687</v>
      </c>
      <c r="J4312">
        <f>VLOOKUP(A4312,[1]ratio_family_bedrooms!$A:$K,9,FALSE)</f>
        <v>1.0588235294117647</v>
      </c>
      <c r="K4312">
        <f>VLOOKUP(A4312,[1]ratio_family_bedrooms!$A:$K,10,FALSE)</f>
        <v>1.2222222222222223</v>
      </c>
      <c r="L4312">
        <f>VLOOKUP(A4312,[1]ratio_family_bedrooms!$A:$K,11,FALSE)</f>
        <v>1.5</v>
      </c>
      <c r="M4312">
        <f t="shared" si="67"/>
        <v>1765.886240732026</v>
      </c>
    </row>
    <row r="4313" spans="1:13" x14ac:dyDescent="0.2">
      <c r="A4313">
        <v>2007</v>
      </c>
      <c r="B4313">
        <v>10</v>
      </c>
      <c r="C4313" t="s">
        <v>61</v>
      </c>
      <c r="D4313">
        <v>5</v>
      </c>
      <c r="E4313" t="s">
        <v>35</v>
      </c>
      <c r="F4313" t="e">
        <f>VLOOKUP(A4313&amp;B4313&amp;C4313&amp;D4313&amp;E4313,average_median_rates_2_aptFINAL!A:P,16,FALSE)</f>
        <v>#N/A</v>
      </c>
      <c r="G4313">
        <f>VLOOKUP(A4313&amp;B4313&amp;C4313&amp;3&amp;E4313,average_median_rates_2_aptFINAL!A:P,16,FALSE)</f>
        <v>2324.5617186377322</v>
      </c>
      <c r="H4313">
        <f>IF(D4313&lt;=3,VLOOKUP(A4313&amp;D4313,[1]ratio_condo_family!$A:$F,6,FALSE),0)</f>
        <v>0</v>
      </c>
      <c r="I4313">
        <f>VLOOKUP(A4313&amp;3,[1]ratio_condo_family!$A:$F,6,FALSE)</f>
        <v>1.1874909030958687</v>
      </c>
      <c r="J4313">
        <f>VLOOKUP(A4313,[1]ratio_family_bedrooms!$A:$K,9,FALSE)</f>
        <v>1.0588235294117647</v>
      </c>
      <c r="K4313">
        <f>VLOOKUP(A4313,[1]ratio_family_bedrooms!$A:$K,10,FALSE)</f>
        <v>1.2222222222222223</v>
      </c>
      <c r="L4313">
        <f>VLOOKUP(A4313,[1]ratio_family_bedrooms!$A:$K,11,FALSE)</f>
        <v>1.5</v>
      </c>
      <c r="M4313">
        <f t="shared" si="67"/>
        <v>3572.2770400281483</v>
      </c>
    </row>
    <row r="4314" spans="1:13" x14ac:dyDescent="0.2">
      <c r="A4314">
        <v>2007</v>
      </c>
      <c r="B4314">
        <v>10</v>
      </c>
      <c r="C4314" t="s">
        <v>61</v>
      </c>
      <c r="D4314">
        <v>5</v>
      </c>
      <c r="E4314" t="s">
        <v>36</v>
      </c>
      <c r="F4314" t="e">
        <f>VLOOKUP(A4314&amp;B4314&amp;C4314&amp;D4314&amp;E4314,average_median_rates_2_aptFINAL!A:P,16,FALSE)</f>
        <v>#N/A</v>
      </c>
      <c r="G4314">
        <f>VLOOKUP(A4314&amp;B4314&amp;C4314&amp;3&amp;E4314,average_median_rates_2_aptFINAL!A:P,16,FALSE)</f>
        <v>1047.7733151314842</v>
      </c>
      <c r="H4314">
        <f>IF(D4314&lt;=3,VLOOKUP(A4314&amp;D4314,[1]ratio_condo_family!$A:$F,6,FALSE),0)</f>
        <v>0</v>
      </c>
      <c r="I4314">
        <f>VLOOKUP(A4314&amp;3,[1]ratio_condo_family!$A:$F,6,FALSE)</f>
        <v>1.1874909030958687</v>
      </c>
      <c r="J4314">
        <f>VLOOKUP(A4314,[1]ratio_family_bedrooms!$A:$K,9,FALSE)</f>
        <v>1.0588235294117647</v>
      </c>
      <c r="K4314">
        <f>VLOOKUP(A4314,[1]ratio_family_bedrooms!$A:$K,10,FALSE)</f>
        <v>1.2222222222222223</v>
      </c>
      <c r="L4314">
        <f>VLOOKUP(A4314,[1]ratio_family_bedrooms!$A:$K,11,FALSE)</f>
        <v>1.5</v>
      </c>
      <c r="M4314">
        <f t="shared" si="67"/>
        <v>1610.1687155856027</v>
      </c>
    </row>
    <row r="4315" spans="1:13" x14ac:dyDescent="0.2">
      <c r="A4315">
        <v>2007</v>
      </c>
      <c r="B4315">
        <v>10</v>
      </c>
      <c r="C4315" t="s">
        <v>61</v>
      </c>
      <c r="D4315">
        <v>5</v>
      </c>
      <c r="E4315" t="s">
        <v>37</v>
      </c>
      <c r="F4315" t="e">
        <f>VLOOKUP(A4315&amp;B4315&amp;C4315&amp;D4315&amp;E4315,average_median_rates_2_aptFINAL!A:P,16,FALSE)</f>
        <v>#N/A</v>
      </c>
      <c r="G4315">
        <f>VLOOKUP(A4315&amp;B4315&amp;C4315&amp;3&amp;E4315,average_median_rates_2_aptFINAL!A:P,16,FALSE)</f>
        <v>769.0664709625762</v>
      </c>
      <c r="H4315">
        <f>IF(D4315&lt;=3,VLOOKUP(A4315&amp;D4315,[1]ratio_condo_family!$A:$F,6,FALSE),0)</f>
        <v>0</v>
      </c>
      <c r="I4315">
        <f>VLOOKUP(A4315&amp;3,[1]ratio_condo_family!$A:$F,6,FALSE)</f>
        <v>1.1874909030958687</v>
      </c>
      <c r="J4315">
        <f>VLOOKUP(A4315,[1]ratio_family_bedrooms!$A:$K,9,FALSE)</f>
        <v>1.0588235294117647</v>
      </c>
      <c r="K4315">
        <f>VLOOKUP(A4315,[1]ratio_family_bedrooms!$A:$K,10,FALSE)</f>
        <v>1.2222222222222223</v>
      </c>
      <c r="L4315">
        <f>VLOOKUP(A4315,[1]ratio_family_bedrooms!$A:$K,11,FALSE)</f>
        <v>1.5</v>
      </c>
      <c r="M4315">
        <f t="shared" si="67"/>
        <v>1181.8651552453091</v>
      </c>
    </row>
    <row r="4316" spans="1:13" x14ac:dyDescent="0.2">
      <c r="A4316">
        <v>2007</v>
      </c>
      <c r="B4316">
        <v>10</v>
      </c>
      <c r="C4316" t="s">
        <v>61</v>
      </c>
      <c r="D4316">
        <v>5</v>
      </c>
      <c r="E4316" t="s">
        <v>38</v>
      </c>
      <c r="F4316" t="e">
        <f>VLOOKUP(A4316&amp;B4316&amp;C4316&amp;D4316&amp;E4316,average_median_rates_2_aptFINAL!A:P,16,FALSE)</f>
        <v>#N/A</v>
      </c>
      <c r="G4316">
        <f>VLOOKUP(A4316&amp;B4316&amp;C4316&amp;3&amp;E4316,average_median_rates_2_aptFINAL!A:P,16,FALSE)</f>
        <v>818.31893950280232</v>
      </c>
      <c r="H4316">
        <f>IF(D4316&lt;=3,VLOOKUP(A4316&amp;D4316,[1]ratio_condo_family!$A:$F,6,FALSE),0)</f>
        <v>0</v>
      </c>
      <c r="I4316">
        <f>VLOOKUP(A4316&amp;3,[1]ratio_condo_family!$A:$F,6,FALSE)</f>
        <v>1.1874909030958687</v>
      </c>
      <c r="J4316">
        <f>VLOOKUP(A4316,[1]ratio_family_bedrooms!$A:$K,9,FALSE)</f>
        <v>1.0588235294117647</v>
      </c>
      <c r="K4316">
        <f>VLOOKUP(A4316,[1]ratio_family_bedrooms!$A:$K,10,FALSE)</f>
        <v>1.2222222222222223</v>
      </c>
      <c r="L4316">
        <f>VLOOKUP(A4316,[1]ratio_family_bedrooms!$A:$K,11,FALSE)</f>
        <v>1.5</v>
      </c>
      <c r="M4316">
        <f t="shared" si="67"/>
        <v>1257.5540307525882</v>
      </c>
    </row>
    <row r="4317" spans="1:13" x14ac:dyDescent="0.2">
      <c r="A4317">
        <v>2007</v>
      </c>
      <c r="B4317">
        <v>10</v>
      </c>
      <c r="C4317" t="s">
        <v>61</v>
      </c>
      <c r="D4317">
        <v>5</v>
      </c>
      <c r="E4317" t="s">
        <v>39</v>
      </c>
      <c r="F4317" t="e">
        <f>VLOOKUP(A4317&amp;B4317&amp;C4317&amp;D4317&amp;E4317,average_median_rates_2_aptFINAL!A:P,16,FALSE)</f>
        <v>#N/A</v>
      </c>
      <c r="G4317">
        <f>VLOOKUP(A4317&amp;B4317&amp;C4317&amp;3&amp;E4317,average_median_rates_2_aptFINAL!A:P,16,FALSE)</f>
        <v>1112.8610432533455</v>
      </c>
      <c r="H4317">
        <f>IF(D4317&lt;=3,VLOOKUP(A4317&amp;D4317,[1]ratio_condo_family!$A:$F,6,FALSE),0)</f>
        <v>0</v>
      </c>
      <c r="I4317">
        <f>VLOOKUP(A4317&amp;3,[1]ratio_condo_family!$A:$F,6,FALSE)</f>
        <v>1.1874909030958687</v>
      </c>
      <c r="J4317">
        <f>VLOOKUP(A4317,[1]ratio_family_bedrooms!$A:$K,9,FALSE)</f>
        <v>1.0588235294117647</v>
      </c>
      <c r="K4317">
        <f>VLOOKUP(A4317,[1]ratio_family_bedrooms!$A:$K,10,FALSE)</f>
        <v>1.2222222222222223</v>
      </c>
      <c r="L4317">
        <f>VLOOKUP(A4317,[1]ratio_family_bedrooms!$A:$K,11,FALSE)</f>
        <v>1.5</v>
      </c>
      <c r="M4317">
        <f t="shared" si="67"/>
        <v>1710.1924727063981</v>
      </c>
    </row>
    <row r="4318" spans="1:13" x14ac:dyDescent="0.2">
      <c r="A4318">
        <v>2007</v>
      </c>
      <c r="B4318">
        <v>10</v>
      </c>
      <c r="C4318" t="s">
        <v>61</v>
      </c>
      <c r="D4318">
        <v>5</v>
      </c>
      <c r="E4318" t="s">
        <v>40</v>
      </c>
      <c r="F4318" t="e">
        <f>VLOOKUP(A4318&amp;B4318&amp;C4318&amp;D4318&amp;E4318,average_median_rates_2_aptFINAL!A:P,16,FALSE)</f>
        <v>#N/A</v>
      </c>
      <c r="G4318">
        <f>VLOOKUP(A4318&amp;B4318&amp;C4318&amp;3&amp;E4318,average_median_rates_2_aptFINAL!A:P,16,FALSE)</f>
        <v>871.33440309112132</v>
      </c>
      <c r="H4318">
        <f>IF(D4318&lt;=3,VLOOKUP(A4318&amp;D4318,[1]ratio_condo_family!$A:$F,6,FALSE),0)</f>
        <v>0</v>
      </c>
      <c r="I4318">
        <f>VLOOKUP(A4318&amp;3,[1]ratio_condo_family!$A:$F,6,FALSE)</f>
        <v>1.1874909030958687</v>
      </c>
      <c r="J4318">
        <f>VLOOKUP(A4318,[1]ratio_family_bedrooms!$A:$K,9,FALSE)</f>
        <v>1.0588235294117647</v>
      </c>
      <c r="K4318">
        <f>VLOOKUP(A4318,[1]ratio_family_bedrooms!$A:$K,10,FALSE)</f>
        <v>1.2222222222222223</v>
      </c>
      <c r="L4318">
        <f>VLOOKUP(A4318,[1]ratio_family_bedrooms!$A:$K,11,FALSE)</f>
        <v>1.5</v>
      </c>
      <c r="M4318">
        <f t="shared" si="67"/>
        <v>1339.0256999384621</v>
      </c>
    </row>
    <row r="4319" spans="1:13" x14ac:dyDescent="0.2">
      <c r="A4319">
        <v>2007</v>
      </c>
      <c r="B4319">
        <v>10</v>
      </c>
      <c r="C4319" t="s">
        <v>61</v>
      </c>
      <c r="D4319">
        <v>5</v>
      </c>
      <c r="E4319" t="s">
        <v>41</v>
      </c>
      <c r="F4319" t="e">
        <f>VLOOKUP(A4319&amp;B4319&amp;C4319&amp;D4319&amp;E4319,average_median_rates_2_aptFINAL!A:P,16,FALSE)</f>
        <v>#N/A</v>
      </c>
      <c r="G4319">
        <f>VLOOKUP(A4319&amp;B4319&amp;C4319&amp;3&amp;E4319,average_median_rates_2_aptFINAL!A:P,16,FALSE)</f>
        <v>900.90494323897099</v>
      </c>
      <c r="H4319">
        <f>IF(D4319&lt;=3,VLOOKUP(A4319&amp;D4319,[1]ratio_condo_family!$A:$F,6,FALSE),0)</f>
        <v>0</v>
      </c>
      <c r="I4319">
        <f>VLOOKUP(A4319&amp;3,[1]ratio_condo_family!$A:$F,6,FALSE)</f>
        <v>1.1874909030958687</v>
      </c>
      <c r="J4319">
        <f>VLOOKUP(A4319,[1]ratio_family_bedrooms!$A:$K,9,FALSE)</f>
        <v>1.0588235294117647</v>
      </c>
      <c r="K4319">
        <f>VLOOKUP(A4319,[1]ratio_family_bedrooms!$A:$K,10,FALSE)</f>
        <v>1.2222222222222223</v>
      </c>
      <c r="L4319">
        <f>VLOOKUP(A4319,[1]ratio_family_bedrooms!$A:$K,11,FALSE)</f>
        <v>1.5</v>
      </c>
      <c r="M4319">
        <f t="shared" si="67"/>
        <v>1384.4683142534304</v>
      </c>
    </row>
    <row r="4320" spans="1:13" x14ac:dyDescent="0.2">
      <c r="A4320">
        <v>2007</v>
      </c>
      <c r="B4320">
        <v>10</v>
      </c>
      <c r="C4320" t="s">
        <v>61</v>
      </c>
      <c r="D4320">
        <v>5</v>
      </c>
      <c r="E4320" t="s">
        <v>42</v>
      </c>
      <c r="F4320" t="e">
        <f>VLOOKUP(A4320&amp;B4320&amp;C4320&amp;D4320&amp;E4320,average_median_rates_2_aptFINAL!A:P,16,FALSE)</f>
        <v>#N/A</v>
      </c>
      <c r="G4320">
        <f>VLOOKUP(A4320&amp;B4320&amp;C4320&amp;3&amp;E4320,average_median_rates_2_aptFINAL!A:P,16,FALSE)</f>
        <v>894.97456531110777</v>
      </c>
      <c r="H4320">
        <f>IF(D4320&lt;=3,VLOOKUP(A4320&amp;D4320,[1]ratio_condo_family!$A:$F,6,FALSE),0)</f>
        <v>0</v>
      </c>
      <c r="I4320">
        <f>VLOOKUP(A4320&amp;3,[1]ratio_condo_family!$A:$F,6,FALSE)</f>
        <v>1.1874909030958687</v>
      </c>
      <c r="J4320">
        <f>VLOOKUP(A4320,[1]ratio_family_bedrooms!$A:$K,9,FALSE)</f>
        <v>1.0588235294117647</v>
      </c>
      <c r="K4320">
        <f>VLOOKUP(A4320,[1]ratio_family_bedrooms!$A:$K,10,FALSE)</f>
        <v>1.2222222222222223</v>
      </c>
      <c r="L4320">
        <f>VLOOKUP(A4320,[1]ratio_family_bedrooms!$A:$K,11,FALSE)</f>
        <v>1.5</v>
      </c>
      <c r="M4320">
        <f t="shared" si="67"/>
        <v>1375.3547885765083</v>
      </c>
    </row>
    <row r="4321" spans="1:13" x14ac:dyDescent="0.2">
      <c r="A4321">
        <v>2007</v>
      </c>
      <c r="B4321">
        <v>10</v>
      </c>
      <c r="C4321" t="s">
        <v>61</v>
      </c>
      <c r="D4321">
        <v>5</v>
      </c>
      <c r="E4321" t="s">
        <v>43</v>
      </c>
      <c r="F4321" t="e">
        <f>VLOOKUP(A4321&amp;B4321&amp;C4321&amp;D4321&amp;E4321,average_median_rates_2_aptFINAL!A:P,16,FALSE)</f>
        <v>#N/A</v>
      </c>
      <c r="G4321">
        <f>VLOOKUP(A4321&amp;B4321&amp;C4321&amp;3&amp;E4321,average_median_rates_2_aptFINAL!A:P,16,FALSE)</f>
        <v>1019</v>
      </c>
      <c r="H4321">
        <f>IF(D4321&lt;=3,VLOOKUP(A4321&amp;D4321,[1]ratio_condo_family!$A:$F,6,FALSE),0)</f>
        <v>0</v>
      </c>
      <c r="I4321">
        <f>VLOOKUP(A4321&amp;3,[1]ratio_condo_family!$A:$F,6,FALSE)</f>
        <v>1.1874909030958687</v>
      </c>
      <c r="J4321">
        <f>VLOOKUP(A4321,[1]ratio_family_bedrooms!$A:$K,9,FALSE)</f>
        <v>1.0588235294117647</v>
      </c>
      <c r="K4321">
        <f>VLOOKUP(A4321,[1]ratio_family_bedrooms!$A:$K,10,FALSE)</f>
        <v>1.2222222222222223</v>
      </c>
      <c r="L4321">
        <f>VLOOKUP(A4321,[1]ratio_family_bedrooms!$A:$K,11,FALSE)</f>
        <v>1.5</v>
      </c>
      <c r="M4321">
        <f t="shared" si="67"/>
        <v>1565.9512391531284</v>
      </c>
    </row>
    <row r="4322" spans="1:13" x14ac:dyDescent="0.2">
      <c r="A4322">
        <v>2007</v>
      </c>
      <c r="B4322">
        <v>10</v>
      </c>
      <c r="C4322" t="s">
        <v>61</v>
      </c>
      <c r="D4322">
        <v>5</v>
      </c>
      <c r="E4322" t="s">
        <v>60</v>
      </c>
      <c r="F4322" t="e">
        <f>VLOOKUP(A4322&amp;B4322&amp;C4322&amp;D4322&amp;E4322,average_median_rates_2_aptFINAL!A:P,16,FALSE)</f>
        <v>#N/A</v>
      </c>
      <c r="G4322">
        <f>VLOOKUP(A4322&amp;B4322&amp;C4322&amp;3&amp;E4322,average_median_rates_2_aptFINAL!A:P,16,FALSE)</f>
        <v>1079.9144992096585</v>
      </c>
      <c r="H4322">
        <f>IF(D4322&lt;=3,VLOOKUP(A4322&amp;D4322,[1]ratio_condo_family!$A:$F,6,FALSE),0)</f>
        <v>0</v>
      </c>
      <c r="I4322">
        <f>VLOOKUP(A4322&amp;3,[1]ratio_condo_family!$A:$F,6,FALSE)</f>
        <v>1.1874909030958687</v>
      </c>
      <c r="J4322">
        <f>VLOOKUP(A4322,[1]ratio_family_bedrooms!$A:$K,9,FALSE)</f>
        <v>1.0588235294117647</v>
      </c>
      <c r="K4322">
        <f>VLOOKUP(A4322,[1]ratio_family_bedrooms!$A:$K,10,FALSE)</f>
        <v>1.2222222222222223</v>
      </c>
      <c r="L4322">
        <f>VLOOKUP(A4322,[1]ratio_family_bedrooms!$A:$K,11,FALSE)</f>
        <v>1.5</v>
      </c>
      <c r="M4322">
        <f t="shared" si="67"/>
        <v>1659.5617745012707</v>
      </c>
    </row>
    <row r="4323" spans="1:13" x14ac:dyDescent="0.2">
      <c r="A4323">
        <v>2007</v>
      </c>
      <c r="B4323">
        <v>10</v>
      </c>
      <c r="C4323" t="s">
        <v>61</v>
      </c>
      <c r="D4323">
        <v>6</v>
      </c>
      <c r="E4323" t="s">
        <v>12</v>
      </c>
      <c r="F4323" t="e">
        <f>VLOOKUP(A4323&amp;B4323&amp;C4323&amp;D4323&amp;E4323,average_median_rates_2_aptFINAL!A:P,16,FALSE)</f>
        <v>#N/A</v>
      </c>
      <c r="G4323">
        <f>VLOOKUP(A4323&amp;B4323&amp;C4323&amp;3&amp;E4323,average_median_rates_2_aptFINAL!A:P,16,FALSE)</f>
        <v>2033.5745876642513</v>
      </c>
      <c r="H4323">
        <f>IF(D4323&lt;=3,VLOOKUP(A4323&amp;D4323,[1]ratio_condo_family!$A:$F,6,FALSE),0)</f>
        <v>0</v>
      </c>
      <c r="I4323">
        <f>VLOOKUP(A4323&amp;3,[1]ratio_condo_family!$A:$F,6,FALSE)</f>
        <v>1.1874909030958687</v>
      </c>
      <c r="J4323">
        <f>VLOOKUP(A4323,[1]ratio_family_bedrooms!$A:$K,9,FALSE)</f>
        <v>1.0588235294117647</v>
      </c>
      <c r="K4323">
        <f>VLOOKUP(A4323,[1]ratio_family_bedrooms!$A:$K,10,FALSE)</f>
        <v>1.2222222222222223</v>
      </c>
      <c r="L4323">
        <f>VLOOKUP(A4323,[1]ratio_family_bedrooms!$A:$K,11,FALSE)</f>
        <v>1.5</v>
      </c>
      <c r="M4323">
        <f t="shared" si="67"/>
        <v>4687.6525693765652</v>
      </c>
    </row>
    <row r="4324" spans="1:13" x14ac:dyDescent="0.2">
      <c r="A4324">
        <v>2007</v>
      </c>
      <c r="B4324">
        <v>10</v>
      </c>
      <c r="C4324" t="s">
        <v>61</v>
      </c>
      <c r="D4324">
        <v>6</v>
      </c>
      <c r="E4324" t="s">
        <v>16</v>
      </c>
      <c r="F4324" t="e">
        <f>VLOOKUP(A4324&amp;B4324&amp;C4324&amp;D4324&amp;E4324,average_median_rates_2_aptFINAL!A:P,16,FALSE)</f>
        <v>#N/A</v>
      </c>
      <c r="G4324">
        <f>VLOOKUP(A4324&amp;B4324&amp;C4324&amp;3&amp;E4324,average_median_rates_2_aptFINAL!A:P,16,FALSE)</f>
        <v>1761.8556648122651</v>
      </c>
      <c r="H4324">
        <f>IF(D4324&lt;=3,VLOOKUP(A4324&amp;D4324,[1]ratio_condo_family!$A:$F,6,FALSE),0)</f>
        <v>0</v>
      </c>
      <c r="I4324">
        <f>VLOOKUP(A4324&amp;3,[1]ratio_condo_family!$A:$F,6,FALSE)</f>
        <v>1.1874909030958687</v>
      </c>
      <c r="J4324">
        <f>VLOOKUP(A4324,[1]ratio_family_bedrooms!$A:$K,9,FALSE)</f>
        <v>1.0588235294117647</v>
      </c>
      <c r="K4324">
        <f>VLOOKUP(A4324,[1]ratio_family_bedrooms!$A:$K,10,FALSE)</f>
        <v>1.2222222222222223</v>
      </c>
      <c r="L4324">
        <f>VLOOKUP(A4324,[1]ratio_family_bedrooms!$A:$K,11,FALSE)</f>
        <v>1.5</v>
      </c>
      <c r="M4324">
        <f t="shared" si="67"/>
        <v>4061.3052917395371</v>
      </c>
    </row>
    <row r="4325" spans="1:13" x14ac:dyDescent="0.2">
      <c r="A4325">
        <v>2007</v>
      </c>
      <c r="B4325">
        <v>10</v>
      </c>
      <c r="C4325" t="s">
        <v>61</v>
      </c>
      <c r="D4325">
        <v>6</v>
      </c>
      <c r="E4325" t="s">
        <v>17</v>
      </c>
      <c r="F4325" t="e">
        <f>VLOOKUP(A4325&amp;B4325&amp;C4325&amp;D4325&amp;E4325,average_median_rates_2_aptFINAL!A:P,16,FALSE)</f>
        <v>#N/A</v>
      </c>
      <c r="G4325">
        <f>VLOOKUP(A4325&amp;B4325&amp;C4325&amp;3&amp;E4325,average_median_rates_2_aptFINAL!A:P,16,FALSE)</f>
        <v>1880.2409649374902</v>
      </c>
      <c r="H4325">
        <f>IF(D4325&lt;=3,VLOOKUP(A4325&amp;D4325,[1]ratio_condo_family!$A:$F,6,FALSE),0)</f>
        <v>0</v>
      </c>
      <c r="I4325">
        <f>VLOOKUP(A4325&amp;3,[1]ratio_condo_family!$A:$F,6,FALSE)</f>
        <v>1.1874909030958687</v>
      </c>
      <c r="J4325">
        <f>VLOOKUP(A4325,[1]ratio_family_bedrooms!$A:$K,9,FALSE)</f>
        <v>1.0588235294117647</v>
      </c>
      <c r="K4325">
        <f>VLOOKUP(A4325,[1]ratio_family_bedrooms!$A:$K,10,FALSE)</f>
        <v>1.2222222222222223</v>
      </c>
      <c r="L4325">
        <f>VLOOKUP(A4325,[1]ratio_family_bedrooms!$A:$K,11,FALSE)</f>
        <v>1.5</v>
      </c>
      <c r="M4325">
        <f t="shared" si="67"/>
        <v>4334.1987276010841</v>
      </c>
    </row>
    <row r="4326" spans="1:13" x14ac:dyDescent="0.2">
      <c r="A4326">
        <v>2007</v>
      </c>
      <c r="B4326">
        <v>10</v>
      </c>
      <c r="C4326" t="s">
        <v>61</v>
      </c>
      <c r="D4326">
        <v>6</v>
      </c>
      <c r="E4326" t="s">
        <v>19</v>
      </c>
      <c r="F4326" t="e">
        <f>VLOOKUP(A4326&amp;B4326&amp;C4326&amp;D4326&amp;E4326,average_median_rates_2_aptFINAL!A:P,16,FALSE)</f>
        <v>#N/A</v>
      </c>
      <c r="G4326">
        <f>VLOOKUP(A4326&amp;B4326&amp;C4326&amp;3&amp;E4326,average_median_rates_2_aptFINAL!A:P,16,FALSE)</f>
        <v>1522.1303348182166</v>
      </c>
      <c r="H4326">
        <f>IF(D4326&lt;=3,VLOOKUP(A4326&amp;D4326,[1]ratio_condo_family!$A:$F,6,FALSE),0)</f>
        <v>0</v>
      </c>
      <c r="I4326">
        <f>VLOOKUP(A4326&amp;3,[1]ratio_condo_family!$A:$F,6,FALSE)</f>
        <v>1.1874909030958687</v>
      </c>
      <c r="J4326">
        <f>VLOOKUP(A4326,[1]ratio_family_bedrooms!$A:$K,9,FALSE)</f>
        <v>1.0588235294117647</v>
      </c>
      <c r="K4326">
        <f>VLOOKUP(A4326,[1]ratio_family_bedrooms!$A:$K,10,FALSE)</f>
        <v>1.2222222222222223</v>
      </c>
      <c r="L4326">
        <f>VLOOKUP(A4326,[1]ratio_family_bedrooms!$A:$K,11,FALSE)</f>
        <v>1.5</v>
      </c>
      <c r="M4326">
        <f t="shared" si="67"/>
        <v>3508.7073856150432</v>
      </c>
    </row>
    <row r="4327" spans="1:13" x14ac:dyDescent="0.2">
      <c r="A4327">
        <v>2007</v>
      </c>
      <c r="B4327">
        <v>10</v>
      </c>
      <c r="C4327" t="s">
        <v>61</v>
      </c>
      <c r="D4327">
        <v>6</v>
      </c>
      <c r="E4327" t="s">
        <v>20</v>
      </c>
      <c r="F4327" t="e">
        <f>VLOOKUP(A4327&amp;B4327&amp;C4327&amp;D4327&amp;E4327,average_median_rates_2_aptFINAL!A:P,16,FALSE)</f>
        <v>#N/A</v>
      </c>
      <c r="G4327">
        <f>VLOOKUP(A4327&amp;B4327&amp;C4327&amp;3&amp;E4327,average_median_rates_2_aptFINAL!A:P,16,FALSE)</f>
        <v>1926.4576447765467</v>
      </c>
      <c r="H4327">
        <f>IF(D4327&lt;=3,VLOOKUP(A4327&amp;D4327,[1]ratio_condo_family!$A:$F,6,FALSE),0)</f>
        <v>0</v>
      </c>
      <c r="I4327">
        <f>VLOOKUP(A4327&amp;3,[1]ratio_condo_family!$A:$F,6,FALSE)</f>
        <v>1.1874909030958687</v>
      </c>
      <c r="J4327">
        <f>VLOOKUP(A4327,[1]ratio_family_bedrooms!$A:$K,9,FALSE)</f>
        <v>1.0588235294117647</v>
      </c>
      <c r="K4327">
        <f>VLOOKUP(A4327,[1]ratio_family_bedrooms!$A:$K,10,FALSE)</f>
        <v>1.2222222222222223</v>
      </c>
      <c r="L4327">
        <f>VLOOKUP(A4327,[1]ratio_family_bedrooms!$A:$K,11,FALSE)</f>
        <v>1.5</v>
      </c>
      <c r="M4327">
        <f t="shared" si="67"/>
        <v>4440.7341550743631</v>
      </c>
    </row>
    <row r="4328" spans="1:13" x14ac:dyDescent="0.2">
      <c r="A4328">
        <v>2007</v>
      </c>
      <c r="B4328">
        <v>10</v>
      </c>
      <c r="C4328" t="s">
        <v>61</v>
      </c>
      <c r="D4328">
        <v>6</v>
      </c>
      <c r="E4328" t="s">
        <v>21</v>
      </c>
      <c r="F4328" t="e">
        <f>VLOOKUP(A4328&amp;B4328&amp;C4328&amp;D4328&amp;E4328,average_median_rates_2_aptFINAL!A:P,16,FALSE)</f>
        <v>#N/A</v>
      </c>
      <c r="G4328">
        <f>VLOOKUP(A4328&amp;B4328&amp;C4328&amp;3&amp;E4328,average_median_rates_2_aptFINAL!A:P,16,FALSE)</f>
        <v>1860.4547348756985</v>
      </c>
      <c r="H4328">
        <f>IF(D4328&lt;=3,VLOOKUP(A4328&amp;D4328,[1]ratio_condo_family!$A:$F,6,FALSE),0)</f>
        <v>0</v>
      </c>
      <c r="I4328">
        <f>VLOOKUP(A4328&amp;3,[1]ratio_condo_family!$A:$F,6,FALSE)</f>
        <v>1.1874909030958687</v>
      </c>
      <c r="J4328">
        <f>VLOOKUP(A4328,[1]ratio_family_bedrooms!$A:$K,9,FALSE)</f>
        <v>1.0588235294117647</v>
      </c>
      <c r="K4328">
        <f>VLOOKUP(A4328,[1]ratio_family_bedrooms!$A:$K,10,FALSE)</f>
        <v>1.2222222222222223</v>
      </c>
      <c r="L4328">
        <f>VLOOKUP(A4328,[1]ratio_family_bedrooms!$A:$K,11,FALSE)</f>
        <v>1.5</v>
      </c>
      <c r="M4328">
        <f t="shared" si="67"/>
        <v>4288.588906967967</v>
      </c>
    </row>
    <row r="4329" spans="1:13" x14ac:dyDescent="0.2">
      <c r="A4329">
        <v>2007</v>
      </c>
      <c r="B4329">
        <v>10</v>
      </c>
      <c r="C4329" t="s">
        <v>61</v>
      </c>
      <c r="D4329">
        <v>6</v>
      </c>
      <c r="E4329" t="s">
        <v>23</v>
      </c>
      <c r="F4329" t="e">
        <f>VLOOKUP(A4329&amp;B4329&amp;C4329&amp;D4329&amp;E4329,average_median_rates_2_aptFINAL!A:P,16,FALSE)</f>
        <v>#N/A</v>
      </c>
      <c r="G4329">
        <f>VLOOKUP(A4329&amp;B4329&amp;C4329&amp;3&amp;E4329,average_median_rates_2_aptFINAL!A:P,16,FALSE)</f>
        <v>951.64262106624494</v>
      </c>
      <c r="H4329">
        <f>IF(D4329&lt;=3,VLOOKUP(A4329&amp;D4329,[1]ratio_condo_family!$A:$F,6,FALSE),0)</f>
        <v>0</v>
      </c>
      <c r="I4329">
        <f>VLOOKUP(A4329&amp;3,[1]ratio_condo_family!$A:$F,6,FALSE)</f>
        <v>1.1874909030958687</v>
      </c>
      <c r="J4329">
        <f>VLOOKUP(A4329,[1]ratio_family_bedrooms!$A:$K,9,FALSE)</f>
        <v>1.0588235294117647</v>
      </c>
      <c r="K4329">
        <f>VLOOKUP(A4329,[1]ratio_family_bedrooms!$A:$K,10,FALSE)</f>
        <v>1.2222222222222223</v>
      </c>
      <c r="L4329">
        <f>VLOOKUP(A4329,[1]ratio_family_bedrooms!$A:$K,11,FALSE)</f>
        <v>1.5</v>
      </c>
      <c r="M4329">
        <f t="shared" si="67"/>
        <v>2193.6593842339803</v>
      </c>
    </row>
    <row r="4330" spans="1:13" x14ac:dyDescent="0.2">
      <c r="A4330">
        <v>2007</v>
      </c>
      <c r="B4330">
        <v>10</v>
      </c>
      <c r="C4330" t="s">
        <v>61</v>
      </c>
      <c r="D4330">
        <v>6</v>
      </c>
      <c r="E4330" t="s">
        <v>24</v>
      </c>
      <c r="F4330" t="e">
        <f>VLOOKUP(A4330&amp;B4330&amp;C4330&amp;D4330&amp;E4330,average_median_rates_2_aptFINAL!A:P,16,FALSE)</f>
        <v>#N/A</v>
      </c>
      <c r="G4330">
        <f>VLOOKUP(A4330&amp;B4330&amp;C4330&amp;3&amp;E4330,average_median_rates_2_aptFINAL!A:P,16,FALSE)</f>
        <v>1013.4723020548931</v>
      </c>
      <c r="H4330">
        <f>IF(D4330&lt;=3,VLOOKUP(A4330&amp;D4330,[1]ratio_condo_family!$A:$F,6,FALSE),0)</f>
        <v>0</v>
      </c>
      <c r="I4330">
        <f>VLOOKUP(A4330&amp;3,[1]ratio_condo_family!$A:$F,6,FALSE)</f>
        <v>1.1874909030958687</v>
      </c>
      <c r="J4330">
        <f>VLOOKUP(A4330,[1]ratio_family_bedrooms!$A:$K,9,FALSE)</f>
        <v>1.0588235294117647</v>
      </c>
      <c r="K4330">
        <f>VLOOKUP(A4330,[1]ratio_family_bedrooms!$A:$K,10,FALSE)</f>
        <v>1.2222222222222223</v>
      </c>
      <c r="L4330">
        <f>VLOOKUP(A4330,[1]ratio_family_bedrooms!$A:$K,11,FALSE)</f>
        <v>1.5</v>
      </c>
      <c r="M4330">
        <f t="shared" si="67"/>
        <v>2336.184799681404</v>
      </c>
    </row>
    <row r="4331" spans="1:13" x14ac:dyDescent="0.2">
      <c r="A4331">
        <v>2007</v>
      </c>
      <c r="B4331">
        <v>10</v>
      </c>
      <c r="C4331" t="s">
        <v>61</v>
      </c>
      <c r="D4331">
        <v>6</v>
      </c>
      <c r="E4331" t="s">
        <v>25</v>
      </c>
      <c r="F4331" t="e">
        <f>VLOOKUP(A4331&amp;B4331&amp;C4331&amp;D4331&amp;E4331,average_median_rates_2_aptFINAL!A:P,16,FALSE)</f>
        <v>#N/A</v>
      </c>
      <c r="G4331">
        <f>VLOOKUP(A4331&amp;B4331&amp;C4331&amp;3&amp;E4331,average_median_rates_2_aptFINAL!A:P,16,FALSE)</f>
        <v>958.21565997668858</v>
      </c>
      <c r="H4331">
        <f>IF(D4331&lt;=3,VLOOKUP(A4331&amp;D4331,[1]ratio_condo_family!$A:$F,6,FALSE),0)</f>
        <v>0</v>
      </c>
      <c r="I4331">
        <f>VLOOKUP(A4331&amp;3,[1]ratio_condo_family!$A:$F,6,FALSE)</f>
        <v>1.1874909030958687</v>
      </c>
      <c r="J4331">
        <f>VLOOKUP(A4331,[1]ratio_family_bedrooms!$A:$K,9,FALSE)</f>
        <v>1.0588235294117647</v>
      </c>
      <c r="K4331">
        <f>VLOOKUP(A4331,[1]ratio_family_bedrooms!$A:$K,10,FALSE)</f>
        <v>1.2222222222222223</v>
      </c>
      <c r="L4331">
        <f>VLOOKUP(A4331,[1]ratio_family_bedrooms!$A:$K,11,FALSE)</f>
        <v>1.5</v>
      </c>
      <c r="M4331">
        <f t="shared" si="67"/>
        <v>2208.8110894746251</v>
      </c>
    </row>
    <row r="4332" spans="1:13" x14ac:dyDescent="0.2">
      <c r="A4332">
        <v>2007</v>
      </c>
      <c r="B4332">
        <v>10</v>
      </c>
      <c r="C4332" t="s">
        <v>61</v>
      </c>
      <c r="D4332">
        <v>6</v>
      </c>
      <c r="E4332" t="s">
        <v>26</v>
      </c>
      <c r="F4332" t="e">
        <f>VLOOKUP(A4332&amp;B4332&amp;C4332&amp;D4332&amp;E4332,average_median_rates_2_aptFINAL!A:P,16,FALSE)</f>
        <v>#N/A</v>
      </c>
      <c r="G4332">
        <f>VLOOKUP(A4332&amp;B4332&amp;C4332&amp;3&amp;E4332,average_median_rates_2_aptFINAL!A:P,16,FALSE)</f>
        <v>990.08025578387719</v>
      </c>
      <c r="H4332">
        <f>IF(D4332&lt;=3,VLOOKUP(A4332&amp;D4332,[1]ratio_condo_family!$A:$F,6,FALSE),0)</f>
        <v>0</v>
      </c>
      <c r="I4332">
        <f>VLOOKUP(A4332&amp;3,[1]ratio_condo_family!$A:$F,6,FALSE)</f>
        <v>1.1874909030958687</v>
      </c>
      <c r="J4332">
        <f>VLOOKUP(A4332,[1]ratio_family_bedrooms!$A:$K,9,FALSE)</f>
        <v>1.0588235294117647</v>
      </c>
      <c r="K4332">
        <f>VLOOKUP(A4332,[1]ratio_family_bedrooms!$A:$K,10,FALSE)</f>
        <v>1.2222222222222223</v>
      </c>
      <c r="L4332">
        <f>VLOOKUP(A4332,[1]ratio_family_bedrooms!$A:$K,11,FALSE)</f>
        <v>1.5</v>
      </c>
      <c r="M4332">
        <f t="shared" si="67"/>
        <v>2282.2631060929475</v>
      </c>
    </row>
    <row r="4333" spans="1:13" x14ac:dyDescent="0.2">
      <c r="A4333">
        <v>2007</v>
      </c>
      <c r="B4333">
        <v>10</v>
      </c>
      <c r="C4333" t="s">
        <v>61</v>
      </c>
      <c r="D4333">
        <v>6</v>
      </c>
      <c r="E4333" t="s">
        <v>27</v>
      </c>
      <c r="F4333" t="e">
        <f>VLOOKUP(A4333&amp;B4333&amp;C4333&amp;D4333&amp;E4333,average_median_rates_2_aptFINAL!A:P,16,FALSE)</f>
        <v>#N/A</v>
      </c>
      <c r="G4333">
        <f>VLOOKUP(A4333&amp;B4333&amp;C4333&amp;3&amp;E4333,average_median_rates_2_aptFINAL!A:P,16,FALSE)</f>
        <v>1886.8119701106441</v>
      </c>
      <c r="H4333">
        <f>IF(D4333&lt;=3,VLOOKUP(A4333&amp;D4333,[1]ratio_condo_family!$A:$F,6,FALSE),0)</f>
        <v>0</v>
      </c>
      <c r="I4333">
        <f>VLOOKUP(A4333&amp;3,[1]ratio_condo_family!$A:$F,6,FALSE)</f>
        <v>1.1874909030958687</v>
      </c>
      <c r="J4333">
        <f>VLOOKUP(A4333,[1]ratio_family_bedrooms!$A:$K,9,FALSE)</f>
        <v>1.0588235294117647</v>
      </c>
      <c r="K4333">
        <f>VLOOKUP(A4333,[1]ratio_family_bedrooms!$A:$K,10,FALSE)</f>
        <v>1.2222222222222223</v>
      </c>
      <c r="L4333">
        <f>VLOOKUP(A4333,[1]ratio_family_bedrooms!$A:$K,11,FALSE)</f>
        <v>1.5</v>
      </c>
      <c r="M4333">
        <f t="shared" si="67"/>
        <v>4349.3457448141107</v>
      </c>
    </row>
    <row r="4334" spans="1:13" x14ac:dyDescent="0.2">
      <c r="A4334">
        <v>2007</v>
      </c>
      <c r="B4334">
        <v>10</v>
      </c>
      <c r="C4334" t="s">
        <v>61</v>
      </c>
      <c r="D4334">
        <v>6</v>
      </c>
      <c r="E4334" t="s">
        <v>28</v>
      </c>
      <c r="F4334" t="e">
        <f>VLOOKUP(A4334&amp;B4334&amp;C4334&amp;D4334&amp;E4334,average_median_rates_2_aptFINAL!A:P,16,FALSE)</f>
        <v>#N/A</v>
      </c>
      <c r="G4334">
        <f>VLOOKUP(A4334&amp;B4334&amp;C4334&amp;3&amp;E4334,average_median_rates_2_aptFINAL!A:P,16,FALSE)</f>
        <v>1134.0932605259366</v>
      </c>
      <c r="H4334">
        <f>IF(D4334&lt;=3,VLOOKUP(A4334&amp;D4334,[1]ratio_condo_family!$A:$F,6,FALSE),0)</f>
        <v>0</v>
      </c>
      <c r="I4334">
        <f>VLOOKUP(A4334&amp;3,[1]ratio_condo_family!$A:$F,6,FALSE)</f>
        <v>1.1874909030958687</v>
      </c>
      <c r="J4334">
        <f>VLOOKUP(A4334,[1]ratio_family_bedrooms!$A:$K,9,FALSE)</f>
        <v>1.0588235294117647</v>
      </c>
      <c r="K4334">
        <f>VLOOKUP(A4334,[1]ratio_family_bedrooms!$A:$K,10,FALSE)</f>
        <v>1.2222222222222223</v>
      </c>
      <c r="L4334">
        <f>VLOOKUP(A4334,[1]ratio_family_bedrooms!$A:$K,11,FALSE)</f>
        <v>1.5</v>
      </c>
      <c r="M4334">
        <f t="shared" si="67"/>
        <v>2614.2317173245374</v>
      </c>
    </row>
    <row r="4335" spans="1:13" x14ac:dyDescent="0.2">
      <c r="A4335">
        <v>2007</v>
      </c>
      <c r="B4335">
        <v>10</v>
      </c>
      <c r="C4335" t="s">
        <v>61</v>
      </c>
      <c r="D4335">
        <v>6</v>
      </c>
      <c r="E4335" t="s">
        <v>29</v>
      </c>
      <c r="F4335" t="e">
        <f>VLOOKUP(A4335&amp;B4335&amp;C4335&amp;D4335&amp;E4335,average_median_rates_2_aptFINAL!A:P,16,FALSE)</f>
        <v>#N/A</v>
      </c>
      <c r="G4335">
        <f>VLOOKUP(A4335&amp;B4335&amp;C4335&amp;3&amp;E4335,average_median_rates_2_aptFINAL!A:P,16,FALSE)</f>
        <v>864.2976720793215</v>
      </c>
      <c r="H4335">
        <f>IF(D4335&lt;=3,VLOOKUP(A4335&amp;D4335,[1]ratio_condo_family!$A:$F,6,FALSE),0)</f>
        <v>0</v>
      </c>
      <c r="I4335">
        <f>VLOOKUP(A4335&amp;3,[1]ratio_condo_family!$A:$F,6,FALSE)</f>
        <v>1.1874909030958687</v>
      </c>
      <c r="J4335">
        <f>VLOOKUP(A4335,[1]ratio_family_bedrooms!$A:$K,9,FALSE)</f>
        <v>1.0588235294117647</v>
      </c>
      <c r="K4335">
        <f>VLOOKUP(A4335,[1]ratio_family_bedrooms!$A:$K,10,FALSE)</f>
        <v>1.2222222222222223</v>
      </c>
      <c r="L4335">
        <f>VLOOKUP(A4335,[1]ratio_family_bedrooms!$A:$K,11,FALSE)</f>
        <v>1.5</v>
      </c>
      <c r="M4335">
        <f t="shared" si="67"/>
        <v>1992.3179743716066</v>
      </c>
    </row>
    <row r="4336" spans="1:13" x14ac:dyDescent="0.2">
      <c r="A4336">
        <v>2007</v>
      </c>
      <c r="B4336">
        <v>10</v>
      </c>
      <c r="C4336" t="s">
        <v>61</v>
      </c>
      <c r="D4336">
        <v>6</v>
      </c>
      <c r="E4336" t="s">
        <v>31</v>
      </c>
      <c r="F4336" t="e">
        <f>VLOOKUP(A4336&amp;B4336&amp;C4336&amp;D4336&amp;E4336,average_median_rates_2_aptFINAL!A:P,16,FALSE)</f>
        <v>#N/A</v>
      </c>
      <c r="G4336">
        <f>VLOOKUP(A4336&amp;B4336&amp;C4336&amp;3&amp;E4336,average_median_rates_2_aptFINAL!A:P,16,FALSE)</f>
        <v>1068.6882693873649</v>
      </c>
      <c r="H4336">
        <f>IF(D4336&lt;=3,VLOOKUP(A4336&amp;D4336,[1]ratio_condo_family!$A:$F,6,FALSE),0)</f>
        <v>0</v>
      </c>
      <c r="I4336">
        <f>VLOOKUP(A4336&amp;3,[1]ratio_condo_family!$A:$F,6,FALSE)</f>
        <v>1.1874909030958687</v>
      </c>
      <c r="J4336">
        <f>VLOOKUP(A4336,[1]ratio_family_bedrooms!$A:$K,9,FALSE)</f>
        <v>1.0588235294117647</v>
      </c>
      <c r="K4336">
        <f>VLOOKUP(A4336,[1]ratio_family_bedrooms!$A:$K,10,FALSE)</f>
        <v>1.2222222222222223</v>
      </c>
      <c r="L4336">
        <f>VLOOKUP(A4336,[1]ratio_family_bedrooms!$A:$K,11,FALSE)</f>
        <v>1.5</v>
      </c>
      <c r="M4336">
        <f t="shared" si="67"/>
        <v>2463.4647493359525</v>
      </c>
    </row>
    <row r="4337" spans="1:13" x14ac:dyDescent="0.2">
      <c r="A4337">
        <v>2007</v>
      </c>
      <c r="B4337">
        <v>10</v>
      </c>
      <c r="C4337" t="s">
        <v>61</v>
      </c>
      <c r="D4337">
        <v>6</v>
      </c>
      <c r="E4337" t="s">
        <v>32</v>
      </c>
      <c r="F4337" t="e">
        <f>VLOOKUP(A4337&amp;B4337&amp;C4337&amp;D4337&amp;E4337,average_median_rates_2_aptFINAL!A:P,16,FALSE)</f>
        <v>#N/A</v>
      </c>
      <c r="G4337">
        <f>VLOOKUP(A4337&amp;B4337&amp;C4337&amp;3&amp;E4337,average_median_rates_2_aptFINAL!A:P,16,FALSE)</f>
        <v>1111.3967524069585</v>
      </c>
      <c r="H4337">
        <f>IF(D4337&lt;=3,VLOOKUP(A4337&amp;D4337,[1]ratio_condo_family!$A:$F,6,FALSE),0)</f>
        <v>0</v>
      </c>
      <c r="I4337">
        <f>VLOOKUP(A4337&amp;3,[1]ratio_condo_family!$A:$F,6,FALSE)</f>
        <v>1.1874909030958687</v>
      </c>
      <c r="J4337">
        <f>VLOOKUP(A4337,[1]ratio_family_bedrooms!$A:$K,9,FALSE)</f>
        <v>1.0588235294117647</v>
      </c>
      <c r="K4337">
        <f>VLOOKUP(A4337,[1]ratio_family_bedrooms!$A:$K,10,FALSE)</f>
        <v>1.2222222222222223</v>
      </c>
      <c r="L4337">
        <f>VLOOKUP(A4337,[1]ratio_family_bedrooms!$A:$K,11,FALSE)</f>
        <v>1.5</v>
      </c>
      <c r="M4337">
        <f t="shared" si="67"/>
        <v>2561.9133291792532</v>
      </c>
    </row>
    <row r="4338" spans="1:13" x14ac:dyDescent="0.2">
      <c r="A4338">
        <v>2007</v>
      </c>
      <c r="B4338">
        <v>10</v>
      </c>
      <c r="C4338" t="s">
        <v>61</v>
      </c>
      <c r="D4338">
        <v>6</v>
      </c>
      <c r="E4338" t="s">
        <v>33</v>
      </c>
      <c r="F4338" t="e">
        <f>VLOOKUP(A4338&amp;B4338&amp;C4338&amp;D4338&amp;E4338,average_median_rates_2_aptFINAL!A:P,16,FALSE)</f>
        <v>#N/A</v>
      </c>
      <c r="G4338">
        <f>VLOOKUP(A4338&amp;B4338&amp;C4338&amp;3&amp;E4338,average_median_rates_2_aptFINAL!A:P,16,FALSE)</f>
        <v>1668.3763831010212</v>
      </c>
      <c r="H4338">
        <f>IF(D4338&lt;=3,VLOOKUP(A4338&amp;D4338,[1]ratio_condo_family!$A:$F,6,FALSE),0)</f>
        <v>0</v>
      </c>
      <c r="I4338">
        <f>VLOOKUP(A4338&amp;3,[1]ratio_condo_family!$A:$F,6,FALSE)</f>
        <v>1.1874909030958687</v>
      </c>
      <c r="J4338">
        <f>VLOOKUP(A4338,[1]ratio_family_bedrooms!$A:$K,9,FALSE)</f>
        <v>1.0588235294117647</v>
      </c>
      <c r="K4338">
        <f>VLOOKUP(A4338,[1]ratio_family_bedrooms!$A:$K,10,FALSE)</f>
        <v>1.2222222222222223</v>
      </c>
      <c r="L4338">
        <f>VLOOKUP(A4338,[1]ratio_family_bedrooms!$A:$K,11,FALSE)</f>
        <v>1.5</v>
      </c>
      <c r="M4338">
        <f t="shared" si="67"/>
        <v>3845.8234511641695</v>
      </c>
    </row>
    <row r="4339" spans="1:13" x14ac:dyDescent="0.2">
      <c r="A4339">
        <v>2007</v>
      </c>
      <c r="B4339">
        <v>10</v>
      </c>
      <c r="C4339" t="s">
        <v>61</v>
      </c>
      <c r="D4339">
        <v>6</v>
      </c>
      <c r="E4339" t="s">
        <v>34</v>
      </c>
      <c r="F4339" t="e">
        <f>VLOOKUP(A4339&amp;B4339&amp;C4339&amp;D4339&amp;E4339,average_median_rates_2_aptFINAL!A:P,16,FALSE)</f>
        <v>#N/A</v>
      </c>
      <c r="G4339">
        <f>VLOOKUP(A4339&amp;B4339&amp;C4339&amp;3&amp;E4339,average_median_rates_2_aptFINAL!A:P,16,FALSE)</f>
        <v>1149.102241701393</v>
      </c>
      <c r="H4339">
        <f>IF(D4339&lt;=3,VLOOKUP(A4339&amp;D4339,[1]ratio_condo_family!$A:$F,6,FALSE),0)</f>
        <v>0</v>
      </c>
      <c r="I4339">
        <f>VLOOKUP(A4339&amp;3,[1]ratio_condo_family!$A:$F,6,FALSE)</f>
        <v>1.1874909030958687</v>
      </c>
      <c r="J4339">
        <f>VLOOKUP(A4339,[1]ratio_family_bedrooms!$A:$K,9,FALSE)</f>
        <v>1.0588235294117647</v>
      </c>
      <c r="K4339">
        <f>VLOOKUP(A4339,[1]ratio_family_bedrooms!$A:$K,10,FALSE)</f>
        <v>1.2222222222222223</v>
      </c>
      <c r="L4339">
        <f>VLOOKUP(A4339,[1]ratio_family_bedrooms!$A:$K,11,FALSE)</f>
        <v>1.5</v>
      </c>
      <c r="M4339">
        <f t="shared" si="67"/>
        <v>2648.829361098039</v>
      </c>
    </row>
    <row r="4340" spans="1:13" x14ac:dyDescent="0.2">
      <c r="A4340">
        <v>2007</v>
      </c>
      <c r="B4340">
        <v>10</v>
      </c>
      <c r="C4340" t="s">
        <v>61</v>
      </c>
      <c r="D4340">
        <v>6</v>
      </c>
      <c r="E4340" t="s">
        <v>35</v>
      </c>
      <c r="F4340" t="e">
        <f>VLOOKUP(A4340&amp;B4340&amp;C4340&amp;D4340&amp;E4340,average_median_rates_2_aptFINAL!A:P,16,FALSE)</f>
        <v>#N/A</v>
      </c>
      <c r="G4340">
        <f>VLOOKUP(A4340&amp;B4340&amp;C4340&amp;3&amp;E4340,average_median_rates_2_aptFINAL!A:P,16,FALSE)</f>
        <v>2324.5617186377322</v>
      </c>
      <c r="H4340">
        <f>IF(D4340&lt;=3,VLOOKUP(A4340&amp;D4340,[1]ratio_condo_family!$A:$F,6,FALSE),0)</f>
        <v>0</v>
      </c>
      <c r="I4340">
        <f>VLOOKUP(A4340&amp;3,[1]ratio_condo_family!$A:$F,6,FALSE)</f>
        <v>1.1874909030958687</v>
      </c>
      <c r="J4340">
        <f>VLOOKUP(A4340,[1]ratio_family_bedrooms!$A:$K,9,FALSE)</f>
        <v>1.0588235294117647</v>
      </c>
      <c r="K4340">
        <f>VLOOKUP(A4340,[1]ratio_family_bedrooms!$A:$K,10,FALSE)</f>
        <v>1.2222222222222223</v>
      </c>
      <c r="L4340">
        <f>VLOOKUP(A4340,[1]ratio_family_bedrooms!$A:$K,11,FALSE)</f>
        <v>1.5</v>
      </c>
      <c r="M4340">
        <f t="shared" si="67"/>
        <v>5358.4155600422228</v>
      </c>
    </row>
    <row r="4341" spans="1:13" x14ac:dyDescent="0.2">
      <c r="A4341">
        <v>2007</v>
      </c>
      <c r="B4341">
        <v>10</v>
      </c>
      <c r="C4341" t="s">
        <v>61</v>
      </c>
      <c r="D4341">
        <v>6</v>
      </c>
      <c r="E4341" t="s">
        <v>36</v>
      </c>
      <c r="F4341" t="e">
        <f>VLOOKUP(A4341&amp;B4341&amp;C4341&amp;D4341&amp;E4341,average_median_rates_2_aptFINAL!A:P,16,FALSE)</f>
        <v>#N/A</v>
      </c>
      <c r="G4341">
        <f>VLOOKUP(A4341&amp;B4341&amp;C4341&amp;3&amp;E4341,average_median_rates_2_aptFINAL!A:P,16,FALSE)</f>
        <v>1047.7733151314842</v>
      </c>
      <c r="H4341">
        <f>IF(D4341&lt;=3,VLOOKUP(A4341&amp;D4341,[1]ratio_condo_family!$A:$F,6,FALSE),0)</f>
        <v>0</v>
      </c>
      <c r="I4341">
        <f>VLOOKUP(A4341&amp;3,[1]ratio_condo_family!$A:$F,6,FALSE)</f>
        <v>1.1874909030958687</v>
      </c>
      <c r="J4341">
        <f>VLOOKUP(A4341,[1]ratio_family_bedrooms!$A:$K,9,FALSE)</f>
        <v>1.0588235294117647</v>
      </c>
      <c r="K4341">
        <f>VLOOKUP(A4341,[1]ratio_family_bedrooms!$A:$K,10,FALSE)</f>
        <v>1.2222222222222223</v>
      </c>
      <c r="L4341">
        <f>VLOOKUP(A4341,[1]ratio_family_bedrooms!$A:$K,11,FALSE)</f>
        <v>1.5</v>
      </c>
      <c r="M4341">
        <f t="shared" si="67"/>
        <v>2415.2530733784042</v>
      </c>
    </row>
    <row r="4342" spans="1:13" x14ac:dyDescent="0.2">
      <c r="A4342">
        <v>2007</v>
      </c>
      <c r="B4342">
        <v>10</v>
      </c>
      <c r="C4342" t="s">
        <v>61</v>
      </c>
      <c r="D4342">
        <v>6</v>
      </c>
      <c r="E4342" t="s">
        <v>37</v>
      </c>
      <c r="F4342" t="e">
        <f>VLOOKUP(A4342&amp;B4342&amp;C4342&amp;D4342&amp;E4342,average_median_rates_2_aptFINAL!A:P,16,FALSE)</f>
        <v>#N/A</v>
      </c>
      <c r="G4342">
        <f>VLOOKUP(A4342&amp;B4342&amp;C4342&amp;3&amp;E4342,average_median_rates_2_aptFINAL!A:P,16,FALSE)</f>
        <v>769.0664709625762</v>
      </c>
      <c r="H4342">
        <f>IF(D4342&lt;=3,VLOOKUP(A4342&amp;D4342,[1]ratio_condo_family!$A:$F,6,FALSE),0)</f>
        <v>0</v>
      </c>
      <c r="I4342">
        <f>VLOOKUP(A4342&amp;3,[1]ratio_condo_family!$A:$F,6,FALSE)</f>
        <v>1.1874909030958687</v>
      </c>
      <c r="J4342">
        <f>VLOOKUP(A4342,[1]ratio_family_bedrooms!$A:$K,9,FALSE)</f>
        <v>1.0588235294117647</v>
      </c>
      <c r="K4342">
        <f>VLOOKUP(A4342,[1]ratio_family_bedrooms!$A:$K,10,FALSE)</f>
        <v>1.2222222222222223</v>
      </c>
      <c r="L4342">
        <f>VLOOKUP(A4342,[1]ratio_family_bedrooms!$A:$K,11,FALSE)</f>
        <v>1.5</v>
      </c>
      <c r="M4342">
        <f t="shared" si="67"/>
        <v>1772.7977328679635</v>
      </c>
    </row>
    <row r="4343" spans="1:13" x14ac:dyDescent="0.2">
      <c r="A4343">
        <v>2007</v>
      </c>
      <c r="B4343">
        <v>10</v>
      </c>
      <c r="C4343" t="s">
        <v>61</v>
      </c>
      <c r="D4343">
        <v>6</v>
      </c>
      <c r="E4343" t="s">
        <v>38</v>
      </c>
      <c r="F4343" t="e">
        <f>VLOOKUP(A4343&amp;B4343&amp;C4343&amp;D4343&amp;E4343,average_median_rates_2_aptFINAL!A:P,16,FALSE)</f>
        <v>#N/A</v>
      </c>
      <c r="G4343">
        <f>VLOOKUP(A4343&amp;B4343&amp;C4343&amp;3&amp;E4343,average_median_rates_2_aptFINAL!A:P,16,FALSE)</f>
        <v>818.31893950280232</v>
      </c>
      <c r="H4343">
        <f>IF(D4343&lt;=3,VLOOKUP(A4343&amp;D4343,[1]ratio_condo_family!$A:$F,6,FALSE),0)</f>
        <v>0</v>
      </c>
      <c r="I4343">
        <f>VLOOKUP(A4343&amp;3,[1]ratio_condo_family!$A:$F,6,FALSE)</f>
        <v>1.1874909030958687</v>
      </c>
      <c r="J4343">
        <f>VLOOKUP(A4343,[1]ratio_family_bedrooms!$A:$K,9,FALSE)</f>
        <v>1.0588235294117647</v>
      </c>
      <c r="K4343">
        <f>VLOOKUP(A4343,[1]ratio_family_bedrooms!$A:$K,10,FALSE)</f>
        <v>1.2222222222222223</v>
      </c>
      <c r="L4343">
        <f>VLOOKUP(A4343,[1]ratio_family_bedrooms!$A:$K,11,FALSE)</f>
        <v>1.5</v>
      </c>
      <c r="M4343">
        <f t="shared" si="67"/>
        <v>1886.3310461288825</v>
      </c>
    </row>
    <row r="4344" spans="1:13" x14ac:dyDescent="0.2">
      <c r="A4344">
        <v>2007</v>
      </c>
      <c r="B4344">
        <v>10</v>
      </c>
      <c r="C4344" t="s">
        <v>61</v>
      </c>
      <c r="D4344">
        <v>6</v>
      </c>
      <c r="E4344" t="s">
        <v>39</v>
      </c>
      <c r="F4344" t="e">
        <f>VLOOKUP(A4344&amp;B4344&amp;C4344&amp;D4344&amp;E4344,average_median_rates_2_aptFINAL!A:P,16,FALSE)</f>
        <v>#N/A</v>
      </c>
      <c r="G4344">
        <f>VLOOKUP(A4344&amp;B4344&amp;C4344&amp;3&amp;E4344,average_median_rates_2_aptFINAL!A:P,16,FALSE)</f>
        <v>1112.8610432533455</v>
      </c>
      <c r="H4344">
        <f>IF(D4344&lt;=3,VLOOKUP(A4344&amp;D4344,[1]ratio_condo_family!$A:$F,6,FALSE),0)</f>
        <v>0</v>
      </c>
      <c r="I4344">
        <f>VLOOKUP(A4344&amp;3,[1]ratio_condo_family!$A:$F,6,FALSE)</f>
        <v>1.1874909030958687</v>
      </c>
      <c r="J4344">
        <f>VLOOKUP(A4344,[1]ratio_family_bedrooms!$A:$K,9,FALSE)</f>
        <v>1.0588235294117647</v>
      </c>
      <c r="K4344">
        <f>VLOOKUP(A4344,[1]ratio_family_bedrooms!$A:$K,10,FALSE)</f>
        <v>1.2222222222222223</v>
      </c>
      <c r="L4344">
        <f>VLOOKUP(A4344,[1]ratio_family_bedrooms!$A:$K,11,FALSE)</f>
        <v>1.5</v>
      </c>
      <c r="M4344">
        <f t="shared" si="67"/>
        <v>2565.2887090595973</v>
      </c>
    </row>
    <row r="4345" spans="1:13" x14ac:dyDescent="0.2">
      <c r="A4345">
        <v>2007</v>
      </c>
      <c r="B4345">
        <v>10</v>
      </c>
      <c r="C4345" t="s">
        <v>61</v>
      </c>
      <c r="D4345">
        <v>6</v>
      </c>
      <c r="E4345" t="s">
        <v>40</v>
      </c>
      <c r="F4345" t="e">
        <f>VLOOKUP(A4345&amp;B4345&amp;C4345&amp;D4345&amp;E4345,average_median_rates_2_aptFINAL!A:P,16,FALSE)</f>
        <v>#N/A</v>
      </c>
      <c r="G4345">
        <f>VLOOKUP(A4345&amp;B4345&amp;C4345&amp;3&amp;E4345,average_median_rates_2_aptFINAL!A:P,16,FALSE)</f>
        <v>871.33440309112132</v>
      </c>
      <c r="H4345">
        <f>IF(D4345&lt;=3,VLOOKUP(A4345&amp;D4345,[1]ratio_condo_family!$A:$F,6,FALSE),0)</f>
        <v>0</v>
      </c>
      <c r="I4345">
        <f>VLOOKUP(A4345&amp;3,[1]ratio_condo_family!$A:$F,6,FALSE)</f>
        <v>1.1874909030958687</v>
      </c>
      <c r="J4345">
        <f>VLOOKUP(A4345,[1]ratio_family_bedrooms!$A:$K,9,FALSE)</f>
        <v>1.0588235294117647</v>
      </c>
      <c r="K4345">
        <f>VLOOKUP(A4345,[1]ratio_family_bedrooms!$A:$K,10,FALSE)</f>
        <v>1.2222222222222223</v>
      </c>
      <c r="L4345">
        <f>VLOOKUP(A4345,[1]ratio_family_bedrooms!$A:$K,11,FALSE)</f>
        <v>1.5</v>
      </c>
      <c r="M4345">
        <f t="shared" si="67"/>
        <v>2008.5385499076933</v>
      </c>
    </row>
    <row r="4346" spans="1:13" x14ac:dyDescent="0.2">
      <c r="A4346">
        <v>2007</v>
      </c>
      <c r="B4346">
        <v>10</v>
      </c>
      <c r="C4346" t="s">
        <v>61</v>
      </c>
      <c r="D4346">
        <v>6</v>
      </c>
      <c r="E4346" t="s">
        <v>41</v>
      </c>
      <c r="F4346" t="e">
        <f>VLOOKUP(A4346&amp;B4346&amp;C4346&amp;D4346&amp;E4346,average_median_rates_2_aptFINAL!A:P,16,FALSE)</f>
        <v>#N/A</v>
      </c>
      <c r="G4346">
        <f>VLOOKUP(A4346&amp;B4346&amp;C4346&amp;3&amp;E4346,average_median_rates_2_aptFINAL!A:P,16,FALSE)</f>
        <v>900.90494323897099</v>
      </c>
      <c r="H4346">
        <f>IF(D4346&lt;=3,VLOOKUP(A4346&amp;D4346,[1]ratio_condo_family!$A:$F,6,FALSE),0)</f>
        <v>0</v>
      </c>
      <c r="I4346">
        <f>VLOOKUP(A4346&amp;3,[1]ratio_condo_family!$A:$F,6,FALSE)</f>
        <v>1.1874909030958687</v>
      </c>
      <c r="J4346">
        <f>VLOOKUP(A4346,[1]ratio_family_bedrooms!$A:$K,9,FALSE)</f>
        <v>1.0588235294117647</v>
      </c>
      <c r="K4346">
        <f>VLOOKUP(A4346,[1]ratio_family_bedrooms!$A:$K,10,FALSE)</f>
        <v>1.2222222222222223</v>
      </c>
      <c r="L4346">
        <f>VLOOKUP(A4346,[1]ratio_family_bedrooms!$A:$K,11,FALSE)</f>
        <v>1.5</v>
      </c>
      <c r="M4346">
        <f t="shared" si="67"/>
        <v>2076.7024713801457</v>
      </c>
    </row>
    <row r="4347" spans="1:13" x14ac:dyDescent="0.2">
      <c r="A4347">
        <v>2007</v>
      </c>
      <c r="B4347">
        <v>10</v>
      </c>
      <c r="C4347" t="s">
        <v>61</v>
      </c>
      <c r="D4347">
        <v>6</v>
      </c>
      <c r="E4347" t="s">
        <v>42</v>
      </c>
      <c r="F4347" t="e">
        <f>VLOOKUP(A4347&amp;B4347&amp;C4347&amp;D4347&amp;E4347,average_median_rates_2_aptFINAL!A:P,16,FALSE)</f>
        <v>#N/A</v>
      </c>
      <c r="G4347">
        <f>VLOOKUP(A4347&amp;B4347&amp;C4347&amp;3&amp;E4347,average_median_rates_2_aptFINAL!A:P,16,FALSE)</f>
        <v>894.97456531110777</v>
      </c>
      <c r="H4347">
        <f>IF(D4347&lt;=3,VLOOKUP(A4347&amp;D4347,[1]ratio_condo_family!$A:$F,6,FALSE),0)</f>
        <v>0</v>
      </c>
      <c r="I4347">
        <f>VLOOKUP(A4347&amp;3,[1]ratio_condo_family!$A:$F,6,FALSE)</f>
        <v>1.1874909030958687</v>
      </c>
      <c r="J4347">
        <f>VLOOKUP(A4347,[1]ratio_family_bedrooms!$A:$K,9,FALSE)</f>
        <v>1.0588235294117647</v>
      </c>
      <c r="K4347">
        <f>VLOOKUP(A4347,[1]ratio_family_bedrooms!$A:$K,10,FALSE)</f>
        <v>1.2222222222222223</v>
      </c>
      <c r="L4347">
        <f>VLOOKUP(A4347,[1]ratio_family_bedrooms!$A:$K,11,FALSE)</f>
        <v>1.5</v>
      </c>
      <c r="M4347">
        <f t="shared" si="67"/>
        <v>2063.0321828647625</v>
      </c>
    </row>
    <row r="4348" spans="1:13" x14ac:dyDescent="0.2">
      <c r="A4348">
        <v>2007</v>
      </c>
      <c r="B4348">
        <v>10</v>
      </c>
      <c r="C4348" t="s">
        <v>61</v>
      </c>
      <c r="D4348">
        <v>6</v>
      </c>
      <c r="E4348" t="s">
        <v>43</v>
      </c>
      <c r="F4348" t="e">
        <f>VLOOKUP(A4348&amp;B4348&amp;C4348&amp;D4348&amp;E4348,average_median_rates_2_aptFINAL!A:P,16,FALSE)</f>
        <v>#N/A</v>
      </c>
      <c r="G4348">
        <f>VLOOKUP(A4348&amp;B4348&amp;C4348&amp;3&amp;E4348,average_median_rates_2_aptFINAL!A:P,16,FALSE)</f>
        <v>1019</v>
      </c>
      <c r="H4348">
        <f>IF(D4348&lt;=3,VLOOKUP(A4348&amp;D4348,[1]ratio_condo_family!$A:$F,6,FALSE),0)</f>
        <v>0</v>
      </c>
      <c r="I4348">
        <f>VLOOKUP(A4348&amp;3,[1]ratio_condo_family!$A:$F,6,FALSE)</f>
        <v>1.1874909030958687</v>
      </c>
      <c r="J4348">
        <f>VLOOKUP(A4348,[1]ratio_family_bedrooms!$A:$K,9,FALSE)</f>
        <v>1.0588235294117647</v>
      </c>
      <c r="K4348">
        <f>VLOOKUP(A4348,[1]ratio_family_bedrooms!$A:$K,10,FALSE)</f>
        <v>1.2222222222222223</v>
      </c>
      <c r="L4348">
        <f>VLOOKUP(A4348,[1]ratio_family_bedrooms!$A:$K,11,FALSE)</f>
        <v>1.5</v>
      </c>
      <c r="M4348">
        <f t="shared" si="67"/>
        <v>2348.9268587296929</v>
      </c>
    </row>
    <row r="4349" spans="1:13" x14ac:dyDescent="0.2">
      <c r="A4349">
        <v>2007</v>
      </c>
      <c r="B4349">
        <v>10</v>
      </c>
      <c r="C4349" t="s">
        <v>61</v>
      </c>
      <c r="D4349">
        <v>6</v>
      </c>
      <c r="E4349" t="s">
        <v>60</v>
      </c>
      <c r="F4349" t="e">
        <f>VLOOKUP(A4349&amp;B4349&amp;C4349&amp;D4349&amp;E4349,average_median_rates_2_aptFINAL!A:P,16,FALSE)</f>
        <v>#N/A</v>
      </c>
      <c r="G4349">
        <f>VLOOKUP(A4349&amp;B4349&amp;C4349&amp;3&amp;E4349,average_median_rates_2_aptFINAL!A:P,16,FALSE)</f>
        <v>1079.9144992096585</v>
      </c>
      <c r="H4349">
        <f>IF(D4349&lt;=3,VLOOKUP(A4349&amp;D4349,[1]ratio_condo_family!$A:$F,6,FALSE),0)</f>
        <v>0</v>
      </c>
      <c r="I4349">
        <f>VLOOKUP(A4349&amp;3,[1]ratio_condo_family!$A:$F,6,FALSE)</f>
        <v>1.1874909030958687</v>
      </c>
      <c r="J4349">
        <f>VLOOKUP(A4349,[1]ratio_family_bedrooms!$A:$K,9,FALSE)</f>
        <v>1.0588235294117647</v>
      </c>
      <c r="K4349">
        <f>VLOOKUP(A4349,[1]ratio_family_bedrooms!$A:$K,10,FALSE)</f>
        <v>1.2222222222222223</v>
      </c>
      <c r="L4349">
        <f>VLOOKUP(A4349,[1]ratio_family_bedrooms!$A:$K,11,FALSE)</f>
        <v>1.5</v>
      </c>
      <c r="M4349">
        <f t="shared" si="67"/>
        <v>2489.3426617519062</v>
      </c>
    </row>
    <row r="4350" spans="1:13" x14ac:dyDescent="0.2">
      <c r="A4350">
        <v>2006</v>
      </c>
      <c r="B4350">
        <v>10</v>
      </c>
      <c r="C4350" t="s">
        <v>59</v>
      </c>
      <c r="D4350">
        <v>4</v>
      </c>
      <c r="E4350" t="s">
        <v>16</v>
      </c>
      <c r="F4350" t="e">
        <f>VLOOKUP(A4350&amp;B4350&amp;C4350&amp;D4350&amp;E4350,average_median_rates_2_aptFINAL!A:P,16,FALSE)</f>
        <v>#N/A</v>
      </c>
      <c r="G4350">
        <f>VLOOKUP(A4350&amp;B4350&amp;C4350&amp;3&amp;E4350,average_median_rates_2_aptFINAL!A:P,16,FALSE)</f>
        <v>1990.4618473895575</v>
      </c>
      <c r="H4350">
        <f>IF(D4350&lt;=3,VLOOKUP(A4350&amp;D4350,[1]ratio_condo_family!$A:$F,6,FALSE),0)</f>
        <v>0</v>
      </c>
      <c r="I4350">
        <f>VLOOKUP(A4350&amp;3,[1]ratio_condo_family!$A:$F,6,FALSE)</f>
        <v>1.1899342074722625</v>
      </c>
      <c r="J4350">
        <f>VLOOKUP(A4350,[1]ratio_family_bedrooms!$A:$K,9,FALSE)</f>
        <v>1.0588235294117647</v>
      </c>
      <c r="K4350">
        <f>VLOOKUP(A4350,[1]ratio_family_bedrooms!$A:$K,10,FALSE)</f>
        <v>1.2222222222222223</v>
      </c>
      <c r="L4350">
        <f>VLOOKUP(A4350,[1]ratio_family_bedrooms!$A:$K,11,FALSE)</f>
        <v>1.4999999999999998</v>
      </c>
      <c r="M4350">
        <f t="shared" si="67"/>
        <v>2507.8432668112259</v>
      </c>
    </row>
    <row r="4351" spans="1:13" x14ac:dyDescent="0.2">
      <c r="A4351">
        <v>2006</v>
      </c>
      <c r="B4351">
        <v>10</v>
      </c>
      <c r="C4351" t="s">
        <v>59</v>
      </c>
      <c r="D4351">
        <v>4</v>
      </c>
      <c r="E4351" t="s">
        <v>17</v>
      </c>
      <c r="F4351" t="e">
        <f>VLOOKUP(A4351&amp;B4351&amp;C4351&amp;D4351&amp;E4351,average_median_rates_2_aptFINAL!A:P,16,FALSE)</f>
        <v>#N/A</v>
      </c>
      <c r="G4351">
        <f>VLOOKUP(A4351&amp;B4351&amp;C4351&amp;3&amp;E4351,average_median_rates_2_aptFINAL!A:P,16,FALSE)</f>
        <v>2120.1073654888937</v>
      </c>
      <c r="H4351">
        <f>IF(D4351&lt;=3,VLOOKUP(A4351&amp;D4351,[1]ratio_condo_family!$A:$F,6,FALSE),0)</f>
        <v>0</v>
      </c>
      <c r="I4351">
        <f>VLOOKUP(A4351&amp;3,[1]ratio_condo_family!$A:$F,6,FALSE)</f>
        <v>1.1899342074722625</v>
      </c>
      <c r="J4351">
        <f>VLOOKUP(A4351,[1]ratio_family_bedrooms!$A:$K,9,FALSE)</f>
        <v>1.0588235294117647</v>
      </c>
      <c r="K4351">
        <f>VLOOKUP(A4351,[1]ratio_family_bedrooms!$A:$K,10,FALSE)</f>
        <v>1.2222222222222223</v>
      </c>
      <c r="L4351">
        <f>VLOOKUP(A4351,[1]ratio_family_bedrooms!$A:$K,11,FALSE)</f>
        <v>1.4999999999999998</v>
      </c>
      <c r="M4351">
        <f t="shared" si="67"/>
        <v>2671.1875881626115</v>
      </c>
    </row>
    <row r="4352" spans="1:13" x14ac:dyDescent="0.2">
      <c r="A4352">
        <v>2006</v>
      </c>
      <c r="B4352">
        <v>10</v>
      </c>
      <c r="C4352" t="s">
        <v>59</v>
      </c>
      <c r="D4352">
        <v>4</v>
      </c>
      <c r="E4352" t="s">
        <v>19</v>
      </c>
      <c r="F4352" t="e">
        <f>VLOOKUP(A4352&amp;B4352&amp;C4352&amp;D4352&amp;E4352,average_median_rates_2_aptFINAL!A:P,16,FALSE)</f>
        <v>#N/A</v>
      </c>
      <c r="G4352">
        <f>VLOOKUP(A4352&amp;B4352&amp;C4352&amp;3&amp;E4352,average_median_rates_2_aptFINAL!A:P,16,FALSE)</f>
        <v>1579.9720092491218</v>
      </c>
      <c r="H4352">
        <f>IF(D4352&lt;=3,VLOOKUP(A4352&amp;D4352,[1]ratio_condo_family!$A:$F,6,FALSE),0)</f>
        <v>0</v>
      </c>
      <c r="I4352">
        <f>VLOOKUP(A4352&amp;3,[1]ratio_condo_family!$A:$F,6,FALSE)</f>
        <v>1.1899342074722625</v>
      </c>
      <c r="J4352">
        <f>VLOOKUP(A4352,[1]ratio_family_bedrooms!$A:$K,9,FALSE)</f>
        <v>1.0588235294117647</v>
      </c>
      <c r="K4352">
        <f>VLOOKUP(A4352,[1]ratio_family_bedrooms!$A:$K,10,FALSE)</f>
        <v>1.2222222222222223</v>
      </c>
      <c r="L4352">
        <f>VLOOKUP(A4352,[1]ratio_family_bedrooms!$A:$K,11,FALSE)</f>
        <v>1.4999999999999998</v>
      </c>
      <c r="M4352">
        <f t="shared" si="67"/>
        <v>1990.6546665750479</v>
      </c>
    </row>
    <row r="4353" spans="1:13" x14ac:dyDescent="0.2">
      <c r="A4353">
        <v>2006</v>
      </c>
      <c r="B4353">
        <v>10</v>
      </c>
      <c r="C4353" t="s">
        <v>59</v>
      </c>
      <c r="D4353">
        <v>4</v>
      </c>
      <c r="E4353" t="s">
        <v>20</v>
      </c>
      <c r="F4353" t="e">
        <f>VLOOKUP(A4353&amp;B4353&amp;C4353&amp;D4353&amp;E4353,average_median_rates_2_aptFINAL!A:P,16,FALSE)</f>
        <v>#N/A</v>
      </c>
      <c r="G4353">
        <f>VLOOKUP(A4353&amp;B4353&amp;C4353&amp;3&amp;E4353,average_median_rates_2_aptFINAL!A:P,16,FALSE)</f>
        <v>1861.6617987099876</v>
      </c>
      <c r="H4353">
        <f>IF(D4353&lt;=3,VLOOKUP(A4353&amp;D4353,[1]ratio_condo_family!$A:$F,6,FALSE),0)</f>
        <v>0</v>
      </c>
      <c r="I4353">
        <f>VLOOKUP(A4353&amp;3,[1]ratio_condo_family!$A:$F,6,FALSE)</f>
        <v>1.1899342074722625</v>
      </c>
      <c r="J4353">
        <f>VLOOKUP(A4353,[1]ratio_family_bedrooms!$A:$K,9,FALSE)</f>
        <v>1.0588235294117647</v>
      </c>
      <c r="K4353">
        <f>VLOOKUP(A4353,[1]ratio_family_bedrooms!$A:$K,10,FALSE)</f>
        <v>1.2222222222222223</v>
      </c>
      <c r="L4353">
        <f>VLOOKUP(A4353,[1]ratio_family_bedrooms!$A:$K,11,FALSE)</f>
        <v>1.4999999999999998</v>
      </c>
      <c r="M4353">
        <f t="shared" si="67"/>
        <v>2345.5641780310825</v>
      </c>
    </row>
    <row r="4354" spans="1:13" x14ac:dyDescent="0.2">
      <c r="A4354">
        <v>2006</v>
      </c>
      <c r="B4354">
        <v>10</v>
      </c>
      <c r="C4354" t="s">
        <v>59</v>
      </c>
      <c r="D4354">
        <v>4</v>
      </c>
      <c r="E4354" t="s">
        <v>21</v>
      </c>
      <c r="F4354" t="e">
        <f>VLOOKUP(A4354&amp;B4354&amp;C4354&amp;D4354&amp;E4354,average_median_rates_2_aptFINAL!A:P,16,FALSE)</f>
        <v>#N/A</v>
      </c>
      <c r="G4354">
        <f>VLOOKUP(A4354&amp;B4354&amp;C4354&amp;3&amp;E4354,average_median_rates_2_aptFINAL!A:P,16,FALSE)</f>
        <v>1953.3807959109156</v>
      </c>
      <c r="H4354">
        <f>IF(D4354&lt;=3,VLOOKUP(A4354&amp;D4354,[1]ratio_condo_family!$A:$F,6,FALSE),0)</f>
        <v>0</v>
      </c>
      <c r="I4354">
        <f>VLOOKUP(A4354&amp;3,[1]ratio_condo_family!$A:$F,6,FALSE)</f>
        <v>1.1899342074722625</v>
      </c>
      <c r="J4354">
        <f>VLOOKUP(A4354,[1]ratio_family_bedrooms!$A:$K,9,FALSE)</f>
        <v>1.0588235294117647</v>
      </c>
      <c r="K4354">
        <f>VLOOKUP(A4354,[1]ratio_family_bedrooms!$A:$K,10,FALSE)</f>
        <v>1.2222222222222223</v>
      </c>
      <c r="L4354">
        <f>VLOOKUP(A4354,[1]ratio_family_bedrooms!$A:$K,11,FALSE)</f>
        <v>1.4999999999999998</v>
      </c>
      <c r="M4354">
        <f t="shared" si="67"/>
        <v>2461.1237251134276</v>
      </c>
    </row>
    <row r="4355" spans="1:13" x14ac:dyDescent="0.2">
      <c r="A4355">
        <v>2006</v>
      </c>
      <c r="B4355">
        <v>10</v>
      </c>
      <c r="C4355" t="s">
        <v>59</v>
      </c>
      <c r="D4355">
        <v>4</v>
      </c>
      <c r="E4355" t="s">
        <v>23</v>
      </c>
      <c r="F4355" t="e">
        <f>VLOOKUP(A4355&amp;B4355&amp;C4355&amp;D4355&amp;E4355,average_median_rates_2_aptFINAL!A:P,16,FALSE)</f>
        <v>#N/A</v>
      </c>
      <c r="G4355">
        <f>VLOOKUP(A4355&amp;B4355&amp;C4355&amp;3&amp;E4355,average_median_rates_2_aptFINAL!A:P,16,FALSE)</f>
        <v>973.38688085676006</v>
      </c>
      <c r="H4355">
        <f>IF(D4355&lt;=3,VLOOKUP(A4355&amp;D4355,[1]ratio_condo_family!$A:$F,6,FALSE),0)</f>
        <v>0</v>
      </c>
      <c r="I4355">
        <f>VLOOKUP(A4355&amp;3,[1]ratio_condo_family!$A:$F,6,FALSE)</f>
        <v>1.1899342074722625</v>
      </c>
      <c r="J4355">
        <f>VLOOKUP(A4355,[1]ratio_family_bedrooms!$A:$K,9,FALSE)</f>
        <v>1.0588235294117647</v>
      </c>
      <c r="K4355">
        <f>VLOOKUP(A4355,[1]ratio_family_bedrooms!$A:$K,10,FALSE)</f>
        <v>1.2222222222222223</v>
      </c>
      <c r="L4355">
        <f>VLOOKUP(A4355,[1]ratio_family_bedrooms!$A:$K,11,FALSE)</f>
        <v>1.4999999999999998</v>
      </c>
      <c r="M4355">
        <f t="shared" ref="M4355:M4418" si="68">IF(D4355&lt;=3,F4355*H4355,IF(D4355=4,G4355*I4355*J4355,IF(D4355=5,G4355*I4355*J4355*K4355,IF(D4355=6,G4355*I4355*J4355*K4355*L4355,0))))</f>
        <v>1226.3996611441974</v>
      </c>
    </row>
    <row r="4356" spans="1:13" x14ac:dyDescent="0.2">
      <c r="A4356">
        <v>2006</v>
      </c>
      <c r="B4356">
        <v>10</v>
      </c>
      <c r="C4356" t="s">
        <v>59</v>
      </c>
      <c r="D4356">
        <v>4</v>
      </c>
      <c r="E4356" t="s">
        <v>24</v>
      </c>
      <c r="F4356" t="e">
        <f>VLOOKUP(A4356&amp;B4356&amp;C4356&amp;D4356&amp;E4356,average_median_rates_2_aptFINAL!A:P,16,FALSE)</f>
        <v>#N/A</v>
      </c>
      <c r="G4356">
        <f>VLOOKUP(A4356&amp;B4356&amp;C4356&amp;3&amp;E4356,average_median_rates_2_aptFINAL!A:P,16,FALSE)</f>
        <v>1132.9393330899352</v>
      </c>
      <c r="H4356">
        <f>IF(D4356&lt;=3,VLOOKUP(A4356&amp;D4356,[1]ratio_condo_family!$A:$F,6,FALSE),0)</f>
        <v>0</v>
      </c>
      <c r="I4356">
        <f>VLOOKUP(A4356&amp;3,[1]ratio_condo_family!$A:$F,6,FALSE)</f>
        <v>1.1899342074722625</v>
      </c>
      <c r="J4356">
        <f>VLOOKUP(A4356,[1]ratio_family_bedrooms!$A:$K,9,FALSE)</f>
        <v>1.0588235294117647</v>
      </c>
      <c r="K4356">
        <f>VLOOKUP(A4356,[1]ratio_family_bedrooms!$A:$K,10,FALSE)</f>
        <v>1.2222222222222223</v>
      </c>
      <c r="L4356">
        <f>VLOOKUP(A4356,[1]ratio_family_bedrooms!$A:$K,11,FALSE)</f>
        <v>1.4999999999999998</v>
      </c>
      <c r="M4356">
        <f t="shared" si="68"/>
        <v>1427.4246361071448</v>
      </c>
    </row>
    <row r="4357" spans="1:13" x14ac:dyDescent="0.2">
      <c r="A4357">
        <v>2006</v>
      </c>
      <c r="B4357">
        <v>10</v>
      </c>
      <c r="C4357" t="s">
        <v>59</v>
      </c>
      <c r="D4357">
        <v>4</v>
      </c>
      <c r="E4357" t="s">
        <v>25</v>
      </c>
      <c r="F4357" t="e">
        <f>VLOOKUP(A4357&amp;B4357&amp;C4357&amp;D4357&amp;E4357,average_median_rates_2_aptFINAL!A:P,16,FALSE)</f>
        <v>#N/A</v>
      </c>
      <c r="G4357">
        <f>VLOOKUP(A4357&amp;B4357&amp;C4357&amp;3&amp;E4357,average_median_rates_2_aptFINAL!A:P,16,FALSE)</f>
        <v>1005.0857977363996</v>
      </c>
      <c r="H4357">
        <f>IF(D4357&lt;=3,VLOOKUP(A4357&amp;D4357,[1]ratio_condo_family!$A:$F,6,FALSE),0)</f>
        <v>0</v>
      </c>
      <c r="I4357">
        <f>VLOOKUP(A4357&amp;3,[1]ratio_condo_family!$A:$F,6,FALSE)</f>
        <v>1.1899342074722625</v>
      </c>
      <c r="J4357">
        <f>VLOOKUP(A4357,[1]ratio_family_bedrooms!$A:$K,9,FALSE)</f>
        <v>1.0588235294117647</v>
      </c>
      <c r="K4357">
        <f>VLOOKUP(A4357,[1]ratio_family_bedrooms!$A:$K,10,FALSE)</f>
        <v>1.2222222222222223</v>
      </c>
      <c r="L4357">
        <f>VLOOKUP(A4357,[1]ratio_family_bedrooms!$A:$K,11,FALSE)</f>
        <v>1.4999999999999998</v>
      </c>
      <c r="M4357">
        <f t="shared" si="68"/>
        <v>1266.3380881811536</v>
      </c>
    </row>
    <row r="4358" spans="1:13" x14ac:dyDescent="0.2">
      <c r="A4358">
        <v>2006</v>
      </c>
      <c r="B4358">
        <v>10</v>
      </c>
      <c r="C4358" t="s">
        <v>59</v>
      </c>
      <c r="D4358">
        <v>4</v>
      </c>
      <c r="E4358" t="s">
        <v>26</v>
      </c>
      <c r="F4358" t="e">
        <f>VLOOKUP(A4358&amp;B4358&amp;C4358&amp;D4358&amp;E4358,average_median_rates_2_aptFINAL!A:P,16,FALSE)</f>
        <v>#N/A</v>
      </c>
      <c r="G4358">
        <f>VLOOKUP(A4358&amp;B4358&amp;C4358&amp;3&amp;E4358,average_median_rates_2_aptFINAL!A:P,16,FALSE)</f>
        <v>980.58780576852882</v>
      </c>
      <c r="H4358">
        <f>IF(D4358&lt;=3,VLOOKUP(A4358&amp;D4358,[1]ratio_condo_family!$A:$F,6,FALSE),0)</f>
        <v>0</v>
      </c>
      <c r="I4358">
        <f>VLOOKUP(A4358&amp;3,[1]ratio_condo_family!$A:$F,6,FALSE)</f>
        <v>1.1899342074722625</v>
      </c>
      <c r="J4358">
        <f>VLOOKUP(A4358,[1]ratio_family_bedrooms!$A:$K,9,FALSE)</f>
        <v>1.0588235294117647</v>
      </c>
      <c r="K4358">
        <f>VLOOKUP(A4358,[1]ratio_family_bedrooms!$A:$K,10,FALSE)</f>
        <v>1.2222222222222223</v>
      </c>
      <c r="L4358">
        <f>VLOOKUP(A4358,[1]ratio_family_bedrooms!$A:$K,11,FALSE)</f>
        <v>1.4999999999999998</v>
      </c>
      <c r="M4358">
        <f t="shared" si="68"/>
        <v>1235.4723248973239</v>
      </c>
    </row>
    <row r="4359" spans="1:13" x14ac:dyDescent="0.2">
      <c r="A4359">
        <v>2006</v>
      </c>
      <c r="B4359">
        <v>10</v>
      </c>
      <c r="C4359" t="s">
        <v>59</v>
      </c>
      <c r="D4359">
        <v>4</v>
      </c>
      <c r="E4359" t="s">
        <v>27</v>
      </c>
      <c r="F4359" t="e">
        <f>VLOOKUP(A4359&amp;B4359&amp;C4359&amp;D4359&amp;E4359,average_median_rates_2_aptFINAL!A:P,16,FALSE)</f>
        <v>#N/A</v>
      </c>
      <c r="G4359">
        <f>VLOOKUP(A4359&amp;B4359&amp;C4359&amp;3&amp;E4359,average_median_rates_2_aptFINAL!A:P,16,FALSE)</f>
        <v>1816.0435682122381</v>
      </c>
      <c r="H4359">
        <f>IF(D4359&lt;=3,VLOOKUP(A4359&amp;D4359,[1]ratio_condo_family!$A:$F,6,FALSE),0)</f>
        <v>0</v>
      </c>
      <c r="I4359">
        <f>VLOOKUP(A4359&amp;3,[1]ratio_condo_family!$A:$F,6,FALSE)</f>
        <v>1.1899342074722625</v>
      </c>
      <c r="J4359">
        <f>VLOOKUP(A4359,[1]ratio_family_bedrooms!$A:$K,9,FALSE)</f>
        <v>1.0588235294117647</v>
      </c>
      <c r="K4359">
        <f>VLOOKUP(A4359,[1]ratio_family_bedrooms!$A:$K,10,FALSE)</f>
        <v>1.2222222222222223</v>
      </c>
      <c r="L4359">
        <f>VLOOKUP(A4359,[1]ratio_family_bedrooms!$A:$K,11,FALSE)</f>
        <v>1.4999999999999998</v>
      </c>
      <c r="M4359">
        <f t="shared" si="68"/>
        <v>2288.0883854919489</v>
      </c>
    </row>
    <row r="4360" spans="1:13" x14ac:dyDescent="0.2">
      <c r="A4360">
        <v>2006</v>
      </c>
      <c r="B4360">
        <v>10</v>
      </c>
      <c r="C4360" t="s">
        <v>59</v>
      </c>
      <c r="D4360">
        <v>4</v>
      </c>
      <c r="E4360" t="s">
        <v>28</v>
      </c>
      <c r="F4360" t="e">
        <f>VLOOKUP(A4360&amp;B4360&amp;C4360&amp;D4360&amp;E4360,average_median_rates_2_aptFINAL!A:P,16,FALSE)</f>
        <v>#N/A</v>
      </c>
      <c r="G4360">
        <f>VLOOKUP(A4360&amp;B4360&amp;C4360&amp;3&amp;E4360,average_median_rates_2_aptFINAL!A:P,16,FALSE)</f>
        <v>1224.3799440184991</v>
      </c>
      <c r="H4360">
        <f>IF(D4360&lt;=3,VLOOKUP(A4360&amp;D4360,[1]ratio_condo_family!$A:$F,6,FALSE),0)</f>
        <v>0</v>
      </c>
      <c r="I4360">
        <f>VLOOKUP(A4360&amp;3,[1]ratio_condo_family!$A:$F,6,FALSE)</f>
        <v>1.1899342074722625</v>
      </c>
      <c r="J4360">
        <f>VLOOKUP(A4360,[1]ratio_family_bedrooms!$A:$K,9,FALSE)</f>
        <v>1.0588235294117647</v>
      </c>
      <c r="K4360">
        <f>VLOOKUP(A4360,[1]ratio_family_bedrooms!$A:$K,10,FALSE)</f>
        <v>1.2222222222222223</v>
      </c>
      <c r="L4360">
        <f>VLOOKUP(A4360,[1]ratio_family_bedrooms!$A:$K,11,FALSE)</f>
        <v>1.4999999999999998</v>
      </c>
      <c r="M4360">
        <f t="shared" si="68"/>
        <v>1542.6334358794441</v>
      </c>
    </row>
    <row r="4361" spans="1:13" x14ac:dyDescent="0.2">
      <c r="A4361">
        <v>2006</v>
      </c>
      <c r="B4361">
        <v>10</v>
      </c>
      <c r="C4361" t="s">
        <v>59</v>
      </c>
      <c r="D4361">
        <v>4</v>
      </c>
      <c r="E4361" t="s">
        <v>29</v>
      </c>
      <c r="F4361" t="e">
        <f>VLOOKUP(A4361&amp;B4361&amp;C4361&amp;D4361&amp;E4361,average_median_rates_2_aptFINAL!A:P,16,FALSE)</f>
        <v>#N/A</v>
      </c>
      <c r="G4361">
        <f>VLOOKUP(A4361&amp;B4361&amp;C4361&amp;3&amp;E4361,average_median_rates_2_aptFINAL!A:P,16,FALSE)</f>
        <v>901.74881343556012</v>
      </c>
      <c r="H4361">
        <f>IF(D4361&lt;=3,VLOOKUP(A4361&amp;D4361,[1]ratio_condo_family!$A:$F,6,FALSE),0)</f>
        <v>0</v>
      </c>
      <c r="I4361">
        <f>VLOOKUP(A4361&amp;3,[1]ratio_condo_family!$A:$F,6,FALSE)</f>
        <v>1.1899342074722625</v>
      </c>
      <c r="J4361">
        <f>VLOOKUP(A4361,[1]ratio_family_bedrooms!$A:$K,9,FALSE)</f>
        <v>1.0588235294117647</v>
      </c>
      <c r="K4361">
        <f>VLOOKUP(A4361,[1]ratio_family_bedrooms!$A:$K,10,FALSE)</f>
        <v>1.2222222222222223</v>
      </c>
      <c r="L4361">
        <f>VLOOKUP(A4361,[1]ratio_family_bedrooms!$A:$K,11,FALSE)</f>
        <v>1.4999999999999998</v>
      </c>
      <c r="M4361">
        <f t="shared" si="68"/>
        <v>1136.1406866929963</v>
      </c>
    </row>
    <row r="4362" spans="1:13" x14ac:dyDescent="0.2">
      <c r="A4362">
        <v>2006</v>
      </c>
      <c r="B4362">
        <v>10</v>
      </c>
      <c r="C4362" t="s">
        <v>59</v>
      </c>
      <c r="D4362">
        <v>4</v>
      </c>
      <c r="E4362" t="s">
        <v>31</v>
      </c>
      <c r="F4362" t="e">
        <f>VLOOKUP(A4362&amp;B4362&amp;C4362&amp;D4362&amp;E4362,average_median_rates_2_aptFINAL!A:P,16,FALSE)</f>
        <v>#N/A</v>
      </c>
      <c r="G4362">
        <f>VLOOKUP(A4362&amp;B4362&amp;C4362&amp;3&amp;E4362,average_median_rates_2_aptFINAL!A:P,16,FALSE)</f>
        <v>1150.7374954362906</v>
      </c>
      <c r="H4362">
        <f>IF(D4362&lt;=3,VLOOKUP(A4362&amp;D4362,[1]ratio_condo_family!$A:$F,6,FALSE),0)</f>
        <v>0</v>
      </c>
      <c r="I4362">
        <f>VLOOKUP(A4362&amp;3,[1]ratio_condo_family!$A:$F,6,FALSE)</f>
        <v>1.1899342074722625</v>
      </c>
      <c r="J4362">
        <f>VLOOKUP(A4362,[1]ratio_family_bedrooms!$A:$K,9,FALSE)</f>
        <v>1.0588235294117647</v>
      </c>
      <c r="K4362">
        <f>VLOOKUP(A4362,[1]ratio_family_bedrooms!$A:$K,10,FALSE)</f>
        <v>1.2222222222222223</v>
      </c>
      <c r="L4362">
        <f>VLOOKUP(A4362,[1]ratio_family_bedrooms!$A:$K,11,FALSE)</f>
        <v>1.4999999999999998</v>
      </c>
      <c r="M4362">
        <f t="shared" si="68"/>
        <v>1449.8490807959281</v>
      </c>
    </row>
    <row r="4363" spans="1:13" x14ac:dyDescent="0.2">
      <c r="A4363">
        <v>2006</v>
      </c>
      <c r="B4363">
        <v>10</v>
      </c>
      <c r="C4363" t="s">
        <v>59</v>
      </c>
      <c r="D4363">
        <v>4</v>
      </c>
      <c r="E4363" t="s">
        <v>32</v>
      </c>
      <c r="F4363" t="e">
        <f>VLOOKUP(A4363&amp;B4363&amp;C4363&amp;D4363&amp;E4363,average_median_rates_2_aptFINAL!A:P,16,FALSE)</f>
        <v>#N/A</v>
      </c>
      <c r="G4363">
        <f>VLOOKUP(A4363&amp;B4363&amp;C4363&amp;3&amp;E4363,average_median_rates_2_aptFINAL!A:P,16,FALSE)</f>
        <v>1119.1870512352446</v>
      </c>
      <c r="H4363">
        <f>IF(D4363&lt;=3,VLOOKUP(A4363&amp;D4363,[1]ratio_condo_family!$A:$F,6,FALSE),0)</f>
        <v>0</v>
      </c>
      <c r="I4363">
        <f>VLOOKUP(A4363&amp;3,[1]ratio_condo_family!$A:$F,6,FALSE)</f>
        <v>1.1899342074722625</v>
      </c>
      <c r="J4363">
        <f>VLOOKUP(A4363,[1]ratio_family_bedrooms!$A:$K,9,FALSE)</f>
        <v>1.0588235294117647</v>
      </c>
      <c r="K4363">
        <f>VLOOKUP(A4363,[1]ratio_family_bedrooms!$A:$K,10,FALSE)</f>
        <v>1.2222222222222223</v>
      </c>
      <c r="L4363">
        <f>VLOOKUP(A4363,[1]ratio_family_bedrooms!$A:$K,11,FALSE)</f>
        <v>1.4999999999999998</v>
      </c>
      <c r="M4363">
        <f t="shared" si="68"/>
        <v>1410.0977189909956</v>
      </c>
    </row>
    <row r="4364" spans="1:13" x14ac:dyDescent="0.2">
      <c r="A4364">
        <v>2006</v>
      </c>
      <c r="B4364">
        <v>10</v>
      </c>
      <c r="C4364" t="s">
        <v>59</v>
      </c>
      <c r="D4364">
        <v>4</v>
      </c>
      <c r="E4364" t="s">
        <v>33</v>
      </c>
      <c r="F4364" t="e">
        <f>VLOOKUP(A4364&amp;B4364&amp;C4364&amp;D4364&amp;E4364,average_median_rates_2_aptFINAL!A:P,16,FALSE)</f>
        <v>#N/A</v>
      </c>
      <c r="G4364">
        <f>VLOOKUP(A4364&amp;B4364&amp;C4364&amp;3&amp;E4364,average_median_rates_2_aptFINAL!A:P,16,FALSE)</f>
        <v>1624.2911038091772</v>
      </c>
      <c r="H4364">
        <f>IF(D4364&lt;=3,VLOOKUP(A4364&amp;D4364,[1]ratio_condo_family!$A:$F,6,FALSE),0)</f>
        <v>0</v>
      </c>
      <c r="I4364">
        <f>VLOOKUP(A4364&amp;3,[1]ratio_condo_family!$A:$F,6,FALSE)</f>
        <v>1.1899342074722625</v>
      </c>
      <c r="J4364">
        <f>VLOOKUP(A4364,[1]ratio_family_bedrooms!$A:$K,9,FALSE)</f>
        <v>1.0588235294117647</v>
      </c>
      <c r="K4364">
        <f>VLOOKUP(A4364,[1]ratio_family_bedrooms!$A:$K,10,FALSE)</f>
        <v>1.2222222222222223</v>
      </c>
      <c r="L4364">
        <f>VLOOKUP(A4364,[1]ratio_family_bedrooms!$A:$K,11,FALSE)</f>
        <v>1.4999999999999998</v>
      </c>
      <c r="M4364">
        <f t="shared" si="68"/>
        <v>2046.4936383339741</v>
      </c>
    </row>
    <row r="4365" spans="1:13" x14ac:dyDescent="0.2">
      <c r="A4365">
        <v>2006</v>
      </c>
      <c r="B4365">
        <v>10</v>
      </c>
      <c r="C4365" t="s">
        <v>59</v>
      </c>
      <c r="D4365">
        <v>4</v>
      </c>
      <c r="E4365" t="s">
        <v>34</v>
      </c>
      <c r="F4365" t="e">
        <f>VLOOKUP(A4365&amp;B4365&amp;C4365&amp;D4365&amp;E4365,average_median_rates_2_aptFINAL!A:P,16,FALSE)</f>
        <v>#N/A</v>
      </c>
      <c r="G4365">
        <f>VLOOKUP(A4365&amp;B4365&amp;C4365&amp;3&amp;E4365,average_median_rates_2_aptFINAL!A:P,16,FALSE)</f>
        <v>1167.6633807959108</v>
      </c>
      <c r="H4365">
        <f>IF(D4365&lt;=3,VLOOKUP(A4365&amp;D4365,[1]ratio_condo_family!$A:$F,6,FALSE),0)</f>
        <v>0</v>
      </c>
      <c r="I4365">
        <f>VLOOKUP(A4365&amp;3,[1]ratio_condo_family!$A:$F,6,FALSE)</f>
        <v>1.1899342074722625</v>
      </c>
      <c r="J4365">
        <f>VLOOKUP(A4365,[1]ratio_family_bedrooms!$A:$K,9,FALSE)</f>
        <v>1.0588235294117647</v>
      </c>
      <c r="K4365">
        <f>VLOOKUP(A4365,[1]ratio_family_bedrooms!$A:$K,10,FALSE)</f>
        <v>1.2222222222222223</v>
      </c>
      <c r="L4365">
        <f>VLOOKUP(A4365,[1]ratio_family_bedrooms!$A:$K,11,FALSE)</f>
        <v>1.4999999999999998</v>
      </c>
      <c r="M4365">
        <f t="shared" si="68"/>
        <v>1471.1745172465746</v>
      </c>
    </row>
    <row r="4366" spans="1:13" x14ac:dyDescent="0.2">
      <c r="A4366">
        <v>2006</v>
      </c>
      <c r="B4366">
        <v>10</v>
      </c>
      <c r="C4366" t="s">
        <v>59</v>
      </c>
      <c r="D4366">
        <v>4</v>
      </c>
      <c r="E4366" t="s">
        <v>35</v>
      </c>
      <c r="F4366" t="e">
        <f>VLOOKUP(A4366&amp;B4366&amp;C4366&amp;D4366&amp;E4366,average_median_rates_2_aptFINAL!A:P,16,FALSE)</f>
        <v>#N/A</v>
      </c>
      <c r="G4366">
        <f>VLOOKUP(A4366&amp;B4366&amp;C4366&amp;3&amp;E4366,average_median_rates_2_aptFINAL!A:P,16,FALSE)</f>
        <v>2442.6725082146727</v>
      </c>
      <c r="H4366">
        <f>IF(D4366&lt;=3,VLOOKUP(A4366&amp;D4366,[1]ratio_condo_family!$A:$F,6,FALSE),0)</f>
        <v>0</v>
      </c>
      <c r="I4366">
        <f>VLOOKUP(A4366&amp;3,[1]ratio_condo_family!$A:$F,6,FALSE)</f>
        <v>1.1899342074722625</v>
      </c>
      <c r="J4366">
        <f>VLOOKUP(A4366,[1]ratio_family_bedrooms!$A:$K,9,FALSE)</f>
        <v>1.0588235294117647</v>
      </c>
      <c r="K4366">
        <f>VLOOKUP(A4366,[1]ratio_family_bedrooms!$A:$K,10,FALSE)</f>
        <v>1.2222222222222223</v>
      </c>
      <c r="L4366">
        <f>VLOOKUP(A4366,[1]ratio_family_bedrooms!$A:$K,11,FALSE)</f>
        <v>1.4999999999999998</v>
      </c>
      <c r="M4366">
        <f t="shared" si="68"/>
        <v>3077.5971972459288</v>
      </c>
    </row>
    <row r="4367" spans="1:13" x14ac:dyDescent="0.2">
      <c r="A4367">
        <v>2006</v>
      </c>
      <c r="B4367">
        <v>10</v>
      </c>
      <c r="C4367" t="s">
        <v>59</v>
      </c>
      <c r="D4367">
        <v>4</v>
      </c>
      <c r="E4367" t="s">
        <v>36</v>
      </c>
      <c r="F4367" t="e">
        <f>VLOOKUP(A4367&amp;B4367&amp;C4367&amp;D4367&amp;E4367,average_median_rates_2_aptFINAL!A:P,16,FALSE)</f>
        <v>#N/A</v>
      </c>
      <c r="G4367">
        <f>VLOOKUP(A4367&amp;B4367&amp;C4367&amp;3&amp;E4367,average_median_rates_2_aptFINAL!A:P,16,FALSE)</f>
        <v>1126.8333941827918</v>
      </c>
      <c r="H4367">
        <f>IF(D4367&lt;=3,VLOOKUP(A4367&amp;D4367,[1]ratio_condo_family!$A:$F,6,FALSE),0)</f>
        <v>0</v>
      </c>
      <c r="I4367">
        <f>VLOOKUP(A4367&amp;3,[1]ratio_condo_family!$A:$F,6,FALSE)</f>
        <v>1.1899342074722625</v>
      </c>
      <c r="J4367">
        <f>VLOOKUP(A4367,[1]ratio_family_bedrooms!$A:$K,9,FALSE)</f>
        <v>1.0588235294117647</v>
      </c>
      <c r="K4367">
        <f>VLOOKUP(A4367,[1]ratio_family_bedrooms!$A:$K,10,FALSE)</f>
        <v>1.2222222222222223</v>
      </c>
      <c r="L4367">
        <f>VLOOKUP(A4367,[1]ratio_family_bedrooms!$A:$K,11,FALSE)</f>
        <v>1.4999999999999998</v>
      </c>
      <c r="M4367">
        <f t="shared" si="68"/>
        <v>1419.7315784401906</v>
      </c>
    </row>
    <row r="4368" spans="1:13" x14ac:dyDescent="0.2">
      <c r="A4368">
        <v>2006</v>
      </c>
      <c r="B4368">
        <v>10</v>
      </c>
      <c r="C4368" t="s">
        <v>59</v>
      </c>
      <c r="D4368">
        <v>4</v>
      </c>
      <c r="E4368" t="s">
        <v>37</v>
      </c>
      <c r="F4368" t="e">
        <f>VLOOKUP(A4368&amp;B4368&amp;C4368&amp;D4368&amp;E4368,average_median_rates_2_aptFINAL!A:P,16,FALSE)</f>
        <v>#N/A</v>
      </c>
      <c r="G4368">
        <f>VLOOKUP(A4368&amp;B4368&amp;C4368&amp;3&amp;E4368,average_median_rates_2_aptFINAL!A:P,16,FALSE)</f>
        <v>832.71962308106913</v>
      </c>
      <c r="H4368">
        <f>IF(D4368&lt;=3,VLOOKUP(A4368&amp;D4368,[1]ratio_condo_family!$A:$F,6,FALSE),0)</f>
        <v>0</v>
      </c>
      <c r="I4368">
        <f>VLOOKUP(A4368&amp;3,[1]ratio_condo_family!$A:$F,6,FALSE)</f>
        <v>1.1899342074722625</v>
      </c>
      <c r="J4368">
        <f>VLOOKUP(A4368,[1]ratio_family_bedrooms!$A:$K,9,FALSE)</f>
        <v>1.0588235294117647</v>
      </c>
      <c r="K4368">
        <f>VLOOKUP(A4368,[1]ratio_family_bedrooms!$A:$K,10,FALSE)</f>
        <v>1.2222222222222223</v>
      </c>
      <c r="L4368">
        <f>VLOOKUP(A4368,[1]ratio_family_bedrooms!$A:$K,11,FALSE)</f>
        <v>1.4999999999999998</v>
      </c>
      <c r="M4368">
        <f t="shared" si="68"/>
        <v>1049.1687156044893</v>
      </c>
    </row>
    <row r="4369" spans="1:13" x14ac:dyDescent="0.2">
      <c r="A4369">
        <v>2006</v>
      </c>
      <c r="B4369">
        <v>10</v>
      </c>
      <c r="C4369" t="s">
        <v>59</v>
      </c>
      <c r="D4369">
        <v>4</v>
      </c>
      <c r="E4369" t="s">
        <v>38</v>
      </c>
      <c r="F4369" t="e">
        <f>VLOOKUP(A4369&amp;B4369&amp;C4369&amp;D4369&amp;E4369,average_median_rates_2_aptFINAL!A:P,16,FALSE)</f>
        <v>#N/A</v>
      </c>
      <c r="G4369">
        <f>VLOOKUP(A4369&amp;B4369&amp;C4369&amp;3&amp;E4369,average_median_rates_2_aptFINAL!A:P,16,FALSE)</f>
        <v>838.79639771206053</v>
      </c>
      <c r="H4369">
        <f>IF(D4369&lt;=3,VLOOKUP(A4369&amp;D4369,[1]ratio_condo_family!$A:$F,6,FALSE),0)</f>
        <v>0</v>
      </c>
      <c r="I4369">
        <f>VLOOKUP(A4369&amp;3,[1]ratio_condo_family!$A:$F,6,FALSE)</f>
        <v>1.1899342074722625</v>
      </c>
      <c r="J4369">
        <f>VLOOKUP(A4369,[1]ratio_family_bedrooms!$A:$K,9,FALSE)</f>
        <v>1.0588235294117647</v>
      </c>
      <c r="K4369">
        <f>VLOOKUP(A4369,[1]ratio_family_bedrooms!$A:$K,10,FALSE)</f>
        <v>1.2222222222222223</v>
      </c>
      <c r="L4369">
        <f>VLOOKUP(A4369,[1]ratio_family_bedrooms!$A:$K,11,FALSE)</f>
        <v>1.4999999999999998</v>
      </c>
      <c r="M4369">
        <f t="shared" si="68"/>
        <v>1056.8250283151535</v>
      </c>
    </row>
    <row r="4370" spans="1:13" x14ac:dyDescent="0.2">
      <c r="A4370">
        <v>2006</v>
      </c>
      <c r="B4370">
        <v>10</v>
      </c>
      <c r="C4370" t="s">
        <v>59</v>
      </c>
      <c r="D4370">
        <v>4</v>
      </c>
      <c r="E4370" t="s">
        <v>39</v>
      </c>
      <c r="F4370" t="e">
        <f>VLOOKUP(A4370&amp;B4370&amp;C4370&amp;D4370&amp;E4370,average_median_rates_2_aptFINAL!A:P,16,FALSE)</f>
        <v>#N/A</v>
      </c>
      <c r="G4370">
        <f>VLOOKUP(A4370&amp;B4370&amp;C4370&amp;3&amp;E4370,average_median_rates_2_aptFINAL!A:P,16,FALSE)</f>
        <v>1067.8155044420103</v>
      </c>
      <c r="H4370">
        <f>IF(D4370&lt;=3,VLOOKUP(A4370&amp;D4370,[1]ratio_condo_family!$A:$F,6,FALSE),0)</f>
        <v>0</v>
      </c>
      <c r="I4370">
        <f>VLOOKUP(A4370&amp;3,[1]ratio_condo_family!$A:$F,6,FALSE)</f>
        <v>1.1899342074722625</v>
      </c>
      <c r="J4370">
        <f>VLOOKUP(A4370,[1]ratio_family_bedrooms!$A:$K,9,FALSE)</f>
        <v>1.0588235294117647</v>
      </c>
      <c r="K4370">
        <f>VLOOKUP(A4370,[1]ratio_family_bedrooms!$A:$K,10,FALSE)</f>
        <v>1.2222222222222223</v>
      </c>
      <c r="L4370">
        <f>VLOOKUP(A4370,[1]ratio_family_bedrooms!$A:$K,11,FALSE)</f>
        <v>1.4999999999999998</v>
      </c>
      <c r="M4370">
        <f t="shared" si="68"/>
        <v>1345.3731487109621</v>
      </c>
    </row>
    <row r="4371" spans="1:13" x14ac:dyDescent="0.2">
      <c r="A4371">
        <v>2006</v>
      </c>
      <c r="B4371">
        <v>10</v>
      </c>
      <c r="C4371" t="s">
        <v>59</v>
      </c>
      <c r="D4371">
        <v>4</v>
      </c>
      <c r="E4371" t="s">
        <v>40</v>
      </c>
      <c r="F4371" t="e">
        <f>VLOOKUP(A4371&amp;B4371&amp;C4371&amp;D4371&amp;E4371,average_median_rates_2_aptFINAL!A:P,16,FALSE)</f>
        <v>#N/A</v>
      </c>
      <c r="G4371">
        <f>VLOOKUP(A4371&amp;B4371&amp;C4371&amp;3&amp;E4371,average_median_rates_2_aptFINAL!A:P,16,FALSE)</f>
        <v>983.55725934039219</v>
      </c>
      <c r="H4371">
        <f>IF(D4371&lt;=3,VLOOKUP(A4371&amp;D4371,[1]ratio_condo_family!$A:$F,6,FALSE),0)</f>
        <v>0</v>
      </c>
      <c r="I4371">
        <f>VLOOKUP(A4371&amp;3,[1]ratio_condo_family!$A:$F,6,FALSE)</f>
        <v>1.1899342074722625</v>
      </c>
      <c r="J4371">
        <f>VLOOKUP(A4371,[1]ratio_family_bedrooms!$A:$K,9,FALSE)</f>
        <v>1.0588235294117647</v>
      </c>
      <c r="K4371">
        <f>VLOOKUP(A4371,[1]ratio_family_bedrooms!$A:$K,10,FALSE)</f>
        <v>1.2222222222222223</v>
      </c>
      <c r="L4371">
        <f>VLOOKUP(A4371,[1]ratio_family_bedrooms!$A:$K,11,FALSE)</f>
        <v>1.4999999999999998</v>
      </c>
      <c r="M4371">
        <f t="shared" si="68"/>
        <v>1239.2136295377884</v>
      </c>
    </row>
    <row r="4372" spans="1:13" x14ac:dyDescent="0.2">
      <c r="A4372">
        <v>2006</v>
      </c>
      <c r="B4372">
        <v>10</v>
      </c>
      <c r="C4372" t="s">
        <v>59</v>
      </c>
      <c r="D4372">
        <v>4</v>
      </c>
      <c r="E4372" t="s">
        <v>41</v>
      </c>
      <c r="F4372" t="e">
        <f>VLOOKUP(A4372&amp;B4372&amp;C4372&amp;D4372&amp;E4372,average_median_rates_2_aptFINAL!A:P,16,FALSE)</f>
        <v>#N/A</v>
      </c>
      <c r="G4372">
        <f>VLOOKUP(A4372&amp;B4372&amp;C4372&amp;3&amp;E4372,average_median_rates_2_aptFINAL!A:P,16,FALSE)</f>
        <v>926.09833272483866</v>
      </c>
      <c r="H4372">
        <f>IF(D4372&lt;=3,VLOOKUP(A4372&amp;D4372,[1]ratio_condo_family!$A:$F,6,FALSE),0)</f>
        <v>0</v>
      </c>
      <c r="I4372">
        <f>VLOOKUP(A4372&amp;3,[1]ratio_condo_family!$A:$F,6,FALSE)</f>
        <v>1.1899342074722625</v>
      </c>
      <c r="J4372">
        <f>VLOOKUP(A4372,[1]ratio_family_bedrooms!$A:$K,9,FALSE)</f>
        <v>1.0588235294117647</v>
      </c>
      <c r="K4372">
        <f>VLOOKUP(A4372,[1]ratio_family_bedrooms!$A:$K,10,FALSE)</f>
        <v>1.2222222222222223</v>
      </c>
      <c r="L4372">
        <f>VLOOKUP(A4372,[1]ratio_family_bedrooms!$A:$K,11,FALSE)</f>
        <v>1.4999999999999998</v>
      </c>
      <c r="M4372">
        <f t="shared" si="68"/>
        <v>1166.8193847448038</v>
      </c>
    </row>
    <row r="4373" spans="1:13" x14ac:dyDescent="0.2">
      <c r="A4373">
        <v>2006</v>
      </c>
      <c r="B4373">
        <v>10</v>
      </c>
      <c r="C4373" t="s">
        <v>59</v>
      </c>
      <c r="D4373">
        <v>4</v>
      </c>
      <c r="E4373" t="s">
        <v>42</v>
      </c>
      <c r="F4373" t="e">
        <f>VLOOKUP(A4373&amp;B4373&amp;C4373&amp;D4373&amp;E4373,average_median_rates_2_aptFINAL!A:P,16,FALSE)</f>
        <v>#N/A</v>
      </c>
      <c r="G4373">
        <f>VLOOKUP(A4373&amp;B4373&amp;C4373&amp;3&amp;E4373,average_median_rates_2_aptFINAL!A:P,16,FALSE)</f>
        <v>883.18972861141515</v>
      </c>
      <c r="H4373">
        <f>IF(D4373&lt;=3,VLOOKUP(A4373&amp;D4373,[1]ratio_condo_family!$A:$F,6,FALSE),0)</f>
        <v>0</v>
      </c>
      <c r="I4373">
        <f>VLOOKUP(A4373&amp;3,[1]ratio_condo_family!$A:$F,6,FALSE)</f>
        <v>1.1899342074722625</v>
      </c>
      <c r="J4373">
        <f>VLOOKUP(A4373,[1]ratio_family_bedrooms!$A:$K,9,FALSE)</f>
        <v>1.0588235294117647</v>
      </c>
      <c r="K4373">
        <f>VLOOKUP(A4373,[1]ratio_family_bedrooms!$A:$K,10,FALSE)</f>
        <v>1.2222222222222223</v>
      </c>
      <c r="L4373">
        <f>VLOOKUP(A4373,[1]ratio_family_bedrooms!$A:$K,11,FALSE)</f>
        <v>1.4999999999999998</v>
      </c>
      <c r="M4373">
        <f t="shared" si="68"/>
        <v>1112.7575326900944</v>
      </c>
    </row>
    <row r="4374" spans="1:13" x14ac:dyDescent="0.2">
      <c r="A4374">
        <v>2006</v>
      </c>
      <c r="B4374">
        <v>10</v>
      </c>
      <c r="C4374" t="s">
        <v>59</v>
      </c>
      <c r="D4374">
        <v>4</v>
      </c>
      <c r="E4374" t="s">
        <v>43</v>
      </c>
      <c r="F4374" t="e">
        <f>VLOOKUP(A4374&amp;B4374&amp;C4374&amp;D4374&amp;E4374,average_median_rates_2_aptFINAL!A:P,16,FALSE)</f>
        <v>#N/A</v>
      </c>
      <c r="G4374">
        <f>VLOOKUP(A4374&amp;B4374&amp;C4374&amp;3&amp;E4374,average_median_rates_2_aptFINAL!A:P,16,FALSE)</f>
        <v>1220</v>
      </c>
      <c r="H4374">
        <f>IF(D4374&lt;=3,VLOOKUP(A4374&amp;D4374,[1]ratio_condo_family!$A:$F,6,FALSE),0)</f>
        <v>0</v>
      </c>
      <c r="I4374">
        <f>VLOOKUP(A4374&amp;3,[1]ratio_condo_family!$A:$F,6,FALSE)</f>
        <v>1.1899342074722625</v>
      </c>
      <c r="J4374">
        <f>VLOOKUP(A4374,[1]ratio_family_bedrooms!$A:$K,9,FALSE)</f>
        <v>1.0588235294117647</v>
      </c>
      <c r="K4374">
        <f>VLOOKUP(A4374,[1]ratio_family_bedrooms!$A:$K,10,FALSE)</f>
        <v>1.2222222222222223</v>
      </c>
      <c r="L4374">
        <f>VLOOKUP(A4374,[1]ratio_family_bedrooms!$A:$K,11,FALSE)</f>
        <v>1.4999999999999998</v>
      </c>
      <c r="M4374">
        <f t="shared" si="68"/>
        <v>1537.115011534758</v>
      </c>
    </row>
    <row r="4375" spans="1:13" x14ac:dyDescent="0.2">
      <c r="A4375">
        <v>2006</v>
      </c>
      <c r="B4375">
        <v>10</v>
      </c>
      <c r="C4375" t="s">
        <v>59</v>
      </c>
      <c r="D4375">
        <v>4</v>
      </c>
      <c r="E4375" t="s">
        <v>60</v>
      </c>
      <c r="F4375" t="e">
        <f>VLOOKUP(A4375&amp;B4375&amp;C4375&amp;D4375&amp;E4375,average_median_rates_2_aptFINAL!A:P,16,FALSE)</f>
        <v>#N/A</v>
      </c>
      <c r="G4375">
        <f>VLOOKUP(A4375&amp;B4375&amp;C4375&amp;3&amp;E4375,average_median_rates_2_aptFINAL!A:P,16,FALSE)</f>
        <v>1105.37909212608</v>
      </c>
      <c r="H4375">
        <f>IF(D4375&lt;=3,VLOOKUP(A4375&amp;D4375,[1]ratio_condo_family!$A:$F,6,FALSE),0)</f>
        <v>0</v>
      </c>
      <c r="I4375">
        <f>VLOOKUP(A4375&amp;3,[1]ratio_condo_family!$A:$F,6,FALSE)</f>
        <v>1.1899342074722625</v>
      </c>
      <c r="J4375">
        <f>VLOOKUP(A4375,[1]ratio_family_bedrooms!$A:$K,9,FALSE)</f>
        <v>1.0588235294117647</v>
      </c>
      <c r="K4375">
        <f>VLOOKUP(A4375,[1]ratio_family_bedrooms!$A:$K,10,FALSE)</f>
        <v>1.2222222222222223</v>
      </c>
      <c r="L4375">
        <f>VLOOKUP(A4375,[1]ratio_family_bedrooms!$A:$K,11,FALSE)</f>
        <v>1.4999999999999998</v>
      </c>
      <c r="M4375">
        <f t="shared" si="68"/>
        <v>1392.700652412836</v>
      </c>
    </row>
    <row r="4376" spans="1:13" x14ac:dyDescent="0.2">
      <c r="A4376">
        <v>2006</v>
      </c>
      <c r="B4376">
        <v>10</v>
      </c>
      <c r="C4376" t="s">
        <v>59</v>
      </c>
      <c r="D4376">
        <v>5</v>
      </c>
      <c r="E4376" t="s">
        <v>12</v>
      </c>
      <c r="F4376" t="e">
        <f>VLOOKUP(A4376&amp;B4376&amp;C4376&amp;D4376&amp;E4376,average_median_rates_2_aptFINAL!A:P,16,FALSE)</f>
        <v>#N/A</v>
      </c>
      <c r="G4376">
        <f>VLOOKUP(A4376&amp;B4376&amp;C4376&amp;3&amp;E4376,average_median_rates_2_aptFINAL!A:P,16,FALSE)</f>
        <v>2279.7237434586846</v>
      </c>
      <c r="H4376">
        <f>IF(D4376&lt;=3,VLOOKUP(A4376&amp;D4376,[1]ratio_condo_family!$A:$F,6,FALSE),0)</f>
        <v>0</v>
      </c>
      <c r="I4376">
        <f>VLOOKUP(A4376&amp;3,[1]ratio_condo_family!$A:$F,6,FALSE)</f>
        <v>1.1899342074722625</v>
      </c>
      <c r="J4376">
        <f>VLOOKUP(A4376,[1]ratio_family_bedrooms!$A:$K,9,FALSE)</f>
        <v>1.0588235294117647</v>
      </c>
      <c r="K4376">
        <f>VLOOKUP(A4376,[1]ratio_family_bedrooms!$A:$K,10,FALSE)</f>
        <v>1.2222222222222223</v>
      </c>
      <c r="L4376">
        <f>VLOOKUP(A4376,[1]ratio_family_bedrooms!$A:$K,11,FALSE)</f>
        <v>1.4999999999999998</v>
      </c>
      <c r="M4376">
        <f t="shared" si="68"/>
        <v>3510.5804617894478</v>
      </c>
    </row>
    <row r="4377" spans="1:13" x14ac:dyDescent="0.2">
      <c r="A4377">
        <v>2006</v>
      </c>
      <c r="B4377">
        <v>10</v>
      </c>
      <c r="C4377" t="s">
        <v>59</v>
      </c>
      <c r="D4377">
        <v>5</v>
      </c>
      <c r="E4377" t="s">
        <v>16</v>
      </c>
      <c r="F4377" t="e">
        <f>VLOOKUP(A4377&amp;B4377&amp;C4377&amp;D4377&amp;E4377,average_median_rates_2_aptFINAL!A:P,16,FALSE)</f>
        <v>#N/A</v>
      </c>
      <c r="G4377">
        <f>VLOOKUP(A4377&amp;B4377&amp;C4377&amp;3&amp;E4377,average_median_rates_2_aptFINAL!A:P,16,FALSE)</f>
        <v>1990.4618473895575</v>
      </c>
      <c r="H4377">
        <f>IF(D4377&lt;=3,VLOOKUP(A4377&amp;D4377,[1]ratio_condo_family!$A:$F,6,FALSE),0)</f>
        <v>0</v>
      </c>
      <c r="I4377">
        <f>VLOOKUP(A4377&amp;3,[1]ratio_condo_family!$A:$F,6,FALSE)</f>
        <v>1.1899342074722625</v>
      </c>
      <c r="J4377">
        <f>VLOOKUP(A4377,[1]ratio_family_bedrooms!$A:$K,9,FALSE)</f>
        <v>1.0588235294117647</v>
      </c>
      <c r="K4377">
        <f>VLOOKUP(A4377,[1]ratio_family_bedrooms!$A:$K,10,FALSE)</f>
        <v>1.2222222222222223</v>
      </c>
      <c r="L4377">
        <f>VLOOKUP(A4377,[1]ratio_family_bedrooms!$A:$K,11,FALSE)</f>
        <v>1.4999999999999998</v>
      </c>
      <c r="M4377">
        <f t="shared" si="68"/>
        <v>3065.141770547054</v>
      </c>
    </row>
    <row r="4378" spans="1:13" x14ac:dyDescent="0.2">
      <c r="A4378">
        <v>2006</v>
      </c>
      <c r="B4378">
        <v>10</v>
      </c>
      <c r="C4378" t="s">
        <v>59</v>
      </c>
      <c r="D4378">
        <v>5</v>
      </c>
      <c r="E4378" t="s">
        <v>17</v>
      </c>
      <c r="F4378" t="e">
        <f>VLOOKUP(A4378&amp;B4378&amp;C4378&amp;D4378&amp;E4378,average_median_rates_2_aptFINAL!A:P,16,FALSE)</f>
        <v>#N/A</v>
      </c>
      <c r="G4378">
        <f>VLOOKUP(A4378&amp;B4378&amp;C4378&amp;3&amp;E4378,average_median_rates_2_aptFINAL!A:P,16,FALSE)</f>
        <v>2120.1073654888937</v>
      </c>
      <c r="H4378">
        <f>IF(D4378&lt;=3,VLOOKUP(A4378&amp;D4378,[1]ratio_condo_family!$A:$F,6,FALSE),0)</f>
        <v>0</v>
      </c>
      <c r="I4378">
        <f>VLOOKUP(A4378&amp;3,[1]ratio_condo_family!$A:$F,6,FALSE)</f>
        <v>1.1899342074722625</v>
      </c>
      <c r="J4378">
        <f>VLOOKUP(A4378,[1]ratio_family_bedrooms!$A:$K,9,FALSE)</f>
        <v>1.0588235294117647</v>
      </c>
      <c r="K4378">
        <f>VLOOKUP(A4378,[1]ratio_family_bedrooms!$A:$K,10,FALSE)</f>
        <v>1.2222222222222223</v>
      </c>
      <c r="L4378">
        <f>VLOOKUP(A4378,[1]ratio_family_bedrooms!$A:$K,11,FALSE)</f>
        <v>1.4999999999999998</v>
      </c>
      <c r="M4378">
        <f t="shared" si="68"/>
        <v>3264.7848299765255</v>
      </c>
    </row>
    <row r="4379" spans="1:13" x14ac:dyDescent="0.2">
      <c r="A4379">
        <v>2006</v>
      </c>
      <c r="B4379">
        <v>10</v>
      </c>
      <c r="C4379" t="s">
        <v>59</v>
      </c>
      <c r="D4379">
        <v>5</v>
      </c>
      <c r="E4379" t="s">
        <v>19</v>
      </c>
      <c r="F4379" t="e">
        <f>VLOOKUP(A4379&amp;B4379&amp;C4379&amp;D4379&amp;E4379,average_median_rates_2_aptFINAL!A:P,16,FALSE)</f>
        <v>#N/A</v>
      </c>
      <c r="G4379">
        <f>VLOOKUP(A4379&amp;B4379&amp;C4379&amp;3&amp;E4379,average_median_rates_2_aptFINAL!A:P,16,FALSE)</f>
        <v>1579.9720092491218</v>
      </c>
      <c r="H4379">
        <f>IF(D4379&lt;=3,VLOOKUP(A4379&amp;D4379,[1]ratio_condo_family!$A:$F,6,FALSE),0)</f>
        <v>0</v>
      </c>
      <c r="I4379">
        <f>VLOOKUP(A4379&amp;3,[1]ratio_condo_family!$A:$F,6,FALSE)</f>
        <v>1.1899342074722625</v>
      </c>
      <c r="J4379">
        <f>VLOOKUP(A4379,[1]ratio_family_bedrooms!$A:$K,9,FALSE)</f>
        <v>1.0588235294117647</v>
      </c>
      <c r="K4379">
        <f>VLOOKUP(A4379,[1]ratio_family_bedrooms!$A:$K,10,FALSE)</f>
        <v>1.2222222222222223</v>
      </c>
      <c r="L4379">
        <f>VLOOKUP(A4379,[1]ratio_family_bedrooms!$A:$K,11,FALSE)</f>
        <v>1.4999999999999998</v>
      </c>
      <c r="M4379">
        <f t="shared" si="68"/>
        <v>2433.0223702583921</v>
      </c>
    </row>
    <row r="4380" spans="1:13" x14ac:dyDescent="0.2">
      <c r="A4380">
        <v>2006</v>
      </c>
      <c r="B4380">
        <v>10</v>
      </c>
      <c r="C4380" t="s">
        <v>59</v>
      </c>
      <c r="D4380">
        <v>5</v>
      </c>
      <c r="E4380" t="s">
        <v>20</v>
      </c>
      <c r="F4380" t="e">
        <f>VLOOKUP(A4380&amp;B4380&amp;C4380&amp;D4380&amp;E4380,average_median_rates_2_aptFINAL!A:P,16,FALSE)</f>
        <v>#N/A</v>
      </c>
      <c r="G4380">
        <f>VLOOKUP(A4380&amp;B4380&amp;C4380&amp;3&amp;E4380,average_median_rates_2_aptFINAL!A:P,16,FALSE)</f>
        <v>1861.6617987099876</v>
      </c>
      <c r="H4380">
        <f>IF(D4380&lt;=3,VLOOKUP(A4380&amp;D4380,[1]ratio_condo_family!$A:$F,6,FALSE),0)</f>
        <v>0</v>
      </c>
      <c r="I4380">
        <f>VLOOKUP(A4380&amp;3,[1]ratio_condo_family!$A:$F,6,FALSE)</f>
        <v>1.1899342074722625</v>
      </c>
      <c r="J4380">
        <f>VLOOKUP(A4380,[1]ratio_family_bedrooms!$A:$K,9,FALSE)</f>
        <v>1.0588235294117647</v>
      </c>
      <c r="K4380">
        <f>VLOOKUP(A4380,[1]ratio_family_bedrooms!$A:$K,10,FALSE)</f>
        <v>1.2222222222222223</v>
      </c>
      <c r="L4380">
        <f>VLOOKUP(A4380,[1]ratio_family_bedrooms!$A:$K,11,FALSE)</f>
        <v>1.4999999999999998</v>
      </c>
      <c r="M4380">
        <f t="shared" si="68"/>
        <v>2866.8006620379902</v>
      </c>
    </row>
    <row r="4381" spans="1:13" x14ac:dyDescent="0.2">
      <c r="A4381">
        <v>2006</v>
      </c>
      <c r="B4381">
        <v>10</v>
      </c>
      <c r="C4381" t="s">
        <v>59</v>
      </c>
      <c r="D4381">
        <v>5</v>
      </c>
      <c r="E4381" t="s">
        <v>21</v>
      </c>
      <c r="F4381" t="e">
        <f>VLOOKUP(A4381&amp;B4381&amp;C4381&amp;D4381&amp;E4381,average_median_rates_2_aptFINAL!A:P,16,FALSE)</f>
        <v>#N/A</v>
      </c>
      <c r="G4381">
        <f>VLOOKUP(A4381&amp;B4381&amp;C4381&amp;3&amp;E4381,average_median_rates_2_aptFINAL!A:P,16,FALSE)</f>
        <v>1953.3807959109156</v>
      </c>
      <c r="H4381">
        <f>IF(D4381&lt;=3,VLOOKUP(A4381&amp;D4381,[1]ratio_condo_family!$A:$F,6,FALSE),0)</f>
        <v>0</v>
      </c>
      <c r="I4381">
        <f>VLOOKUP(A4381&amp;3,[1]ratio_condo_family!$A:$F,6,FALSE)</f>
        <v>1.1899342074722625</v>
      </c>
      <c r="J4381">
        <f>VLOOKUP(A4381,[1]ratio_family_bedrooms!$A:$K,9,FALSE)</f>
        <v>1.0588235294117647</v>
      </c>
      <c r="K4381">
        <f>VLOOKUP(A4381,[1]ratio_family_bedrooms!$A:$K,10,FALSE)</f>
        <v>1.2222222222222223</v>
      </c>
      <c r="L4381">
        <f>VLOOKUP(A4381,[1]ratio_family_bedrooms!$A:$K,11,FALSE)</f>
        <v>1.4999999999999998</v>
      </c>
      <c r="M4381">
        <f t="shared" si="68"/>
        <v>3008.0401084719674</v>
      </c>
    </row>
    <row r="4382" spans="1:13" x14ac:dyDescent="0.2">
      <c r="A4382">
        <v>2006</v>
      </c>
      <c r="B4382">
        <v>10</v>
      </c>
      <c r="C4382" t="s">
        <v>59</v>
      </c>
      <c r="D4382">
        <v>5</v>
      </c>
      <c r="E4382" t="s">
        <v>23</v>
      </c>
      <c r="F4382" t="e">
        <f>VLOOKUP(A4382&amp;B4382&amp;C4382&amp;D4382&amp;E4382,average_median_rates_2_aptFINAL!A:P,16,FALSE)</f>
        <v>#N/A</v>
      </c>
      <c r="G4382">
        <f>VLOOKUP(A4382&amp;B4382&amp;C4382&amp;3&amp;E4382,average_median_rates_2_aptFINAL!A:P,16,FALSE)</f>
        <v>973.38688085676006</v>
      </c>
      <c r="H4382">
        <f>IF(D4382&lt;=3,VLOOKUP(A4382&amp;D4382,[1]ratio_condo_family!$A:$F,6,FALSE),0)</f>
        <v>0</v>
      </c>
      <c r="I4382">
        <f>VLOOKUP(A4382&amp;3,[1]ratio_condo_family!$A:$F,6,FALSE)</f>
        <v>1.1899342074722625</v>
      </c>
      <c r="J4382">
        <f>VLOOKUP(A4382,[1]ratio_family_bedrooms!$A:$K,9,FALSE)</f>
        <v>1.0588235294117647</v>
      </c>
      <c r="K4382">
        <f>VLOOKUP(A4382,[1]ratio_family_bedrooms!$A:$K,10,FALSE)</f>
        <v>1.2222222222222223</v>
      </c>
      <c r="L4382">
        <f>VLOOKUP(A4382,[1]ratio_family_bedrooms!$A:$K,11,FALSE)</f>
        <v>1.4999999999999998</v>
      </c>
      <c r="M4382">
        <f t="shared" si="68"/>
        <v>1498.9329191762413</v>
      </c>
    </row>
    <row r="4383" spans="1:13" x14ac:dyDescent="0.2">
      <c r="A4383">
        <v>2006</v>
      </c>
      <c r="B4383">
        <v>10</v>
      </c>
      <c r="C4383" t="s">
        <v>59</v>
      </c>
      <c r="D4383">
        <v>5</v>
      </c>
      <c r="E4383" t="s">
        <v>24</v>
      </c>
      <c r="F4383" t="e">
        <f>VLOOKUP(A4383&amp;B4383&amp;C4383&amp;D4383&amp;E4383,average_median_rates_2_aptFINAL!A:P,16,FALSE)</f>
        <v>#N/A</v>
      </c>
      <c r="G4383">
        <f>VLOOKUP(A4383&amp;B4383&amp;C4383&amp;3&amp;E4383,average_median_rates_2_aptFINAL!A:P,16,FALSE)</f>
        <v>1132.9393330899352</v>
      </c>
      <c r="H4383">
        <f>IF(D4383&lt;=3,VLOOKUP(A4383&amp;D4383,[1]ratio_condo_family!$A:$F,6,FALSE),0)</f>
        <v>0</v>
      </c>
      <c r="I4383">
        <f>VLOOKUP(A4383&amp;3,[1]ratio_condo_family!$A:$F,6,FALSE)</f>
        <v>1.1899342074722625</v>
      </c>
      <c r="J4383">
        <f>VLOOKUP(A4383,[1]ratio_family_bedrooms!$A:$K,9,FALSE)</f>
        <v>1.0588235294117647</v>
      </c>
      <c r="K4383">
        <f>VLOOKUP(A4383,[1]ratio_family_bedrooms!$A:$K,10,FALSE)</f>
        <v>1.2222222222222223</v>
      </c>
      <c r="L4383">
        <f>VLOOKUP(A4383,[1]ratio_family_bedrooms!$A:$K,11,FALSE)</f>
        <v>1.4999999999999998</v>
      </c>
      <c r="M4383">
        <f t="shared" si="68"/>
        <v>1744.6301107976217</v>
      </c>
    </row>
    <row r="4384" spans="1:13" x14ac:dyDescent="0.2">
      <c r="A4384">
        <v>2006</v>
      </c>
      <c r="B4384">
        <v>10</v>
      </c>
      <c r="C4384" t="s">
        <v>59</v>
      </c>
      <c r="D4384">
        <v>5</v>
      </c>
      <c r="E4384" t="s">
        <v>25</v>
      </c>
      <c r="F4384" t="e">
        <f>VLOOKUP(A4384&amp;B4384&amp;C4384&amp;D4384&amp;E4384,average_median_rates_2_aptFINAL!A:P,16,FALSE)</f>
        <v>#N/A</v>
      </c>
      <c r="G4384">
        <f>VLOOKUP(A4384&amp;B4384&amp;C4384&amp;3&amp;E4384,average_median_rates_2_aptFINAL!A:P,16,FALSE)</f>
        <v>1005.0857977363996</v>
      </c>
      <c r="H4384">
        <f>IF(D4384&lt;=3,VLOOKUP(A4384&amp;D4384,[1]ratio_condo_family!$A:$F,6,FALSE),0)</f>
        <v>0</v>
      </c>
      <c r="I4384">
        <f>VLOOKUP(A4384&amp;3,[1]ratio_condo_family!$A:$F,6,FALSE)</f>
        <v>1.1899342074722625</v>
      </c>
      <c r="J4384">
        <f>VLOOKUP(A4384,[1]ratio_family_bedrooms!$A:$K,9,FALSE)</f>
        <v>1.0588235294117647</v>
      </c>
      <c r="K4384">
        <f>VLOOKUP(A4384,[1]ratio_family_bedrooms!$A:$K,10,FALSE)</f>
        <v>1.2222222222222223</v>
      </c>
      <c r="L4384">
        <f>VLOOKUP(A4384,[1]ratio_family_bedrooms!$A:$K,11,FALSE)</f>
        <v>1.4999999999999998</v>
      </c>
      <c r="M4384">
        <f t="shared" si="68"/>
        <v>1547.74655222141</v>
      </c>
    </row>
    <row r="4385" spans="1:13" x14ac:dyDescent="0.2">
      <c r="A4385">
        <v>2006</v>
      </c>
      <c r="B4385">
        <v>10</v>
      </c>
      <c r="C4385" t="s">
        <v>59</v>
      </c>
      <c r="D4385">
        <v>5</v>
      </c>
      <c r="E4385" t="s">
        <v>26</v>
      </c>
      <c r="F4385" t="e">
        <f>VLOOKUP(A4385&amp;B4385&amp;C4385&amp;D4385&amp;E4385,average_median_rates_2_aptFINAL!A:P,16,FALSE)</f>
        <v>#N/A</v>
      </c>
      <c r="G4385">
        <f>VLOOKUP(A4385&amp;B4385&amp;C4385&amp;3&amp;E4385,average_median_rates_2_aptFINAL!A:P,16,FALSE)</f>
        <v>980.58780576852882</v>
      </c>
      <c r="H4385">
        <f>IF(D4385&lt;=3,VLOOKUP(A4385&amp;D4385,[1]ratio_condo_family!$A:$F,6,FALSE),0)</f>
        <v>0</v>
      </c>
      <c r="I4385">
        <f>VLOOKUP(A4385&amp;3,[1]ratio_condo_family!$A:$F,6,FALSE)</f>
        <v>1.1899342074722625</v>
      </c>
      <c r="J4385">
        <f>VLOOKUP(A4385,[1]ratio_family_bedrooms!$A:$K,9,FALSE)</f>
        <v>1.0588235294117647</v>
      </c>
      <c r="K4385">
        <f>VLOOKUP(A4385,[1]ratio_family_bedrooms!$A:$K,10,FALSE)</f>
        <v>1.2222222222222223</v>
      </c>
      <c r="L4385">
        <f>VLOOKUP(A4385,[1]ratio_family_bedrooms!$A:$K,11,FALSE)</f>
        <v>1.4999999999999998</v>
      </c>
      <c r="M4385">
        <f t="shared" si="68"/>
        <v>1510.0217304300627</v>
      </c>
    </row>
    <row r="4386" spans="1:13" x14ac:dyDescent="0.2">
      <c r="A4386">
        <v>2006</v>
      </c>
      <c r="B4386">
        <v>10</v>
      </c>
      <c r="C4386" t="s">
        <v>59</v>
      </c>
      <c r="D4386">
        <v>5</v>
      </c>
      <c r="E4386" t="s">
        <v>27</v>
      </c>
      <c r="F4386" t="e">
        <f>VLOOKUP(A4386&amp;B4386&amp;C4386&amp;D4386&amp;E4386,average_median_rates_2_aptFINAL!A:P,16,FALSE)</f>
        <v>#N/A</v>
      </c>
      <c r="G4386">
        <f>VLOOKUP(A4386&amp;B4386&amp;C4386&amp;3&amp;E4386,average_median_rates_2_aptFINAL!A:P,16,FALSE)</f>
        <v>1816.0435682122381</v>
      </c>
      <c r="H4386">
        <f>IF(D4386&lt;=3,VLOOKUP(A4386&amp;D4386,[1]ratio_condo_family!$A:$F,6,FALSE),0)</f>
        <v>0</v>
      </c>
      <c r="I4386">
        <f>VLOOKUP(A4386&amp;3,[1]ratio_condo_family!$A:$F,6,FALSE)</f>
        <v>1.1899342074722625</v>
      </c>
      <c r="J4386">
        <f>VLOOKUP(A4386,[1]ratio_family_bedrooms!$A:$K,9,FALSE)</f>
        <v>1.0588235294117647</v>
      </c>
      <c r="K4386">
        <f>VLOOKUP(A4386,[1]ratio_family_bedrooms!$A:$K,10,FALSE)</f>
        <v>1.2222222222222223</v>
      </c>
      <c r="L4386">
        <f>VLOOKUP(A4386,[1]ratio_family_bedrooms!$A:$K,11,FALSE)</f>
        <v>1.4999999999999998</v>
      </c>
      <c r="M4386">
        <f t="shared" si="68"/>
        <v>2796.5524711568264</v>
      </c>
    </row>
    <row r="4387" spans="1:13" x14ac:dyDescent="0.2">
      <c r="A4387">
        <v>2006</v>
      </c>
      <c r="B4387">
        <v>10</v>
      </c>
      <c r="C4387" t="s">
        <v>59</v>
      </c>
      <c r="D4387">
        <v>5</v>
      </c>
      <c r="E4387" t="s">
        <v>28</v>
      </c>
      <c r="F4387" t="e">
        <f>VLOOKUP(A4387&amp;B4387&amp;C4387&amp;D4387&amp;E4387,average_median_rates_2_aptFINAL!A:P,16,FALSE)</f>
        <v>#N/A</v>
      </c>
      <c r="G4387">
        <f>VLOOKUP(A4387&amp;B4387&amp;C4387&amp;3&amp;E4387,average_median_rates_2_aptFINAL!A:P,16,FALSE)</f>
        <v>1224.3799440184991</v>
      </c>
      <c r="H4387">
        <f>IF(D4387&lt;=3,VLOOKUP(A4387&amp;D4387,[1]ratio_condo_family!$A:$F,6,FALSE),0)</f>
        <v>0</v>
      </c>
      <c r="I4387">
        <f>VLOOKUP(A4387&amp;3,[1]ratio_condo_family!$A:$F,6,FALSE)</f>
        <v>1.1899342074722625</v>
      </c>
      <c r="J4387">
        <f>VLOOKUP(A4387,[1]ratio_family_bedrooms!$A:$K,9,FALSE)</f>
        <v>1.0588235294117647</v>
      </c>
      <c r="K4387">
        <f>VLOOKUP(A4387,[1]ratio_family_bedrooms!$A:$K,10,FALSE)</f>
        <v>1.2222222222222223</v>
      </c>
      <c r="L4387">
        <f>VLOOKUP(A4387,[1]ratio_family_bedrooms!$A:$K,11,FALSE)</f>
        <v>1.4999999999999998</v>
      </c>
      <c r="M4387">
        <f t="shared" si="68"/>
        <v>1885.4408660748761</v>
      </c>
    </row>
    <row r="4388" spans="1:13" x14ac:dyDescent="0.2">
      <c r="A4388">
        <v>2006</v>
      </c>
      <c r="B4388">
        <v>10</v>
      </c>
      <c r="C4388" t="s">
        <v>59</v>
      </c>
      <c r="D4388">
        <v>5</v>
      </c>
      <c r="E4388" t="s">
        <v>29</v>
      </c>
      <c r="F4388" t="e">
        <f>VLOOKUP(A4388&amp;B4388&amp;C4388&amp;D4388&amp;E4388,average_median_rates_2_aptFINAL!A:P,16,FALSE)</f>
        <v>#N/A</v>
      </c>
      <c r="G4388">
        <f>VLOOKUP(A4388&amp;B4388&amp;C4388&amp;3&amp;E4388,average_median_rates_2_aptFINAL!A:P,16,FALSE)</f>
        <v>901.74881343556012</v>
      </c>
      <c r="H4388">
        <f>IF(D4388&lt;=3,VLOOKUP(A4388&amp;D4388,[1]ratio_condo_family!$A:$F,6,FALSE),0)</f>
        <v>0</v>
      </c>
      <c r="I4388">
        <f>VLOOKUP(A4388&amp;3,[1]ratio_condo_family!$A:$F,6,FALSE)</f>
        <v>1.1899342074722625</v>
      </c>
      <c r="J4388">
        <f>VLOOKUP(A4388,[1]ratio_family_bedrooms!$A:$K,9,FALSE)</f>
        <v>1.0588235294117647</v>
      </c>
      <c r="K4388">
        <f>VLOOKUP(A4388,[1]ratio_family_bedrooms!$A:$K,10,FALSE)</f>
        <v>1.2222222222222223</v>
      </c>
      <c r="L4388">
        <f>VLOOKUP(A4388,[1]ratio_family_bedrooms!$A:$K,11,FALSE)</f>
        <v>1.4999999999999998</v>
      </c>
      <c r="M4388">
        <f t="shared" si="68"/>
        <v>1388.6163948469955</v>
      </c>
    </row>
    <row r="4389" spans="1:13" x14ac:dyDescent="0.2">
      <c r="A4389">
        <v>2006</v>
      </c>
      <c r="B4389">
        <v>10</v>
      </c>
      <c r="C4389" t="s">
        <v>59</v>
      </c>
      <c r="D4389">
        <v>5</v>
      </c>
      <c r="E4389" t="s">
        <v>31</v>
      </c>
      <c r="F4389" t="e">
        <f>VLOOKUP(A4389&amp;B4389&amp;C4389&amp;D4389&amp;E4389,average_median_rates_2_aptFINAL!A:P,16,FALSE)</f>
        <v>#N/A</v>
      </c>
      <c r="G4389">
        <f>VLOOKUP(A4389&amp;B4389&amp;C4389&amp;3&amp;E4389,average_median_rates_2_aptFINAL!A:P,16,FALSE)</f>
        <v>1150.7374954362906</v>
      </c>
      <c r="H4389">
        <f>IF(D4389&lt;=3,VLOOKUP(A4389&amp;D4389,[1]ratio_condo_family!$A:$F,6,FALSE),0)</f>
        <v>0</v>
      </c>
      <c r="I4389">
        <f>VLOOKUP(A4389&amp;3,[1]ratio_condo_family!$A:$F,6,FALSE)</f>
        <v>1.1899342074722625</v>
      </c>
      <c r="J4389">
        <f>VLOOKUP(A4389,[1]ratio_family_bedrooms!$A:$K,9,FALSE)</f>
        <v>1.0588235294117647</v>
      </c>
      <c r="K4389">
        <f>VLOOKUP(A4389,[1]ratio_family_bedrooms!$A:$K,10,FALSE)</f>
        <v>1.2222222222222223</v>
      </c>
      <c r="L4389">
        <f>VLOOKUP(A4389,[1]ratio_family_bedrooms!$A:$K,11,FALSE)</f>
        <v>1.4999999999999998</v>
      </c>
      <c r="M4389">
        <f t="shared" si="68"/>
        <v>1772.0377654172455</v>
      </c>
    </row>
    <row r="4390" spans="1:13" x14ac:dyDescent="0.2">
      <c r="A4390">
        <v>2006</v>
      </c>
      <c r="B4390">
        <v>10</v>
      </c>
      <c r="C4390" t="s">
        <v>59</v>
      </c>
      <c r="D4390">
        <v>5</v>
      </c>
      <c r="E4390" t="s">
        <v>32</v>
      </c>
      <c r="F4390" t="e">
        <f>VLOOKUP(A4390&amp;B4390&amp;C4390&amp;D4390&amp;E4390,average_median_rates_2_aptFINAL!A:P,16,FALSE)</f>
        <v>#N/A</v>
      </c>
      <c r="G4390">
        <f>VLOOKUP(A4390&amp;B4390&amp;C4390&amp;3&amp;E4390,average_median_rates_2_aptFINAL!A:P,16,FALSE)</f>
        <v>1119.1870512352446</v>
      </c>
      <c r="H4390">
        <f>IF(D4390&lt;=3,VLOOKUP(A4390&amp;D4390,[1]ratio_condo_family!$A:$F,6,FALSE),0)</f>
        <v>0</v>
      </c>
      <c r="I4390">
        <f>VLOOKUP(A4390&amp;3,[1]ratio_condo_family!$A:$F,6,FALSE)</f>
        <v>1.1899342074722625</v>
      </c>
      <c r="J4390">
        <f>VLOOKUP(A4390,[1]ratio_family_bedrooms!$A:$K,9,FALSE)</f>
        <v>1.0588235294117647</v>
      </c>
      <c r="K4390">
        <f>VLOOKUP(A4390,[1]ratio_family_bedrooms!$A:$K,10,FALSE)</f>
        <v>1.2222222222222223</v>
      </c>
      <c r="L4390">
        <f>VLOOKUP(A4390,[1]ratio_family_bedrooms!$A:$K,11,FALSE)</f>
        <v>1.4999999999999998</v>
      </c>
      <c r="M4390">
        <f t="shared" si="68"/>
        <v>1723.4527676556615</v>
      </c>
    </row>
    <row r="4391" spans="1:13" x14ac:dyDescent="0.2">
      <c r="A4391">
        <v>2006</v>
      </c>
      <c r="B4391">
        <v>10</v>
      </c>
      <c r="C4391" t="s">
        <v>59</v>
      </c>
      <c r="D4391">
        <v>5</v>
      </c>
      <c r="E4391" t="s">
        <v>33</v>
      </c>
      <c r="F4391" t="e">
        <f>VLOOKUP(A4391&amp;B4391&amp;C4391&amp;D4391&amp;E4391,average_median_rates_2_aptFINAL!A:P,16,FALSE)</f>
        <v>#N/A</v>
      </c>
      <c r="G4391">
        <f>VLOOKUP(A4391&amp;B4391&amp;C4391&amp;3&amp;E4391,average_median_rates_2_aptFINAL!A:P,16,FALSE)</f>
        <v>1624.2911038091772</v>
      </c>
      <c r="H4391">
        <f>IF(D4391&lt;=3,VLOOKUP(A4391&amp;D4391,[1]ratio_condo_family!$A:$F,6,FALSE),0)</f>
        <v>0</v>
      </c>
      <c r="I4391">
        <f>VLOOKUP(A4391&amp;3,[1]ratio_condo_family!$A:$F,6,FALSE)</f>
        <v>1.1899342074722625</v>
      </c>
      <c r="J4391">
        <f>VLOOKUP(A4391,[1]ratio_family_bedrooms!$A:$K,9,FALSE)</f>
        <v>1.0588235294117647</v>
      </c>
      <c r="K4391">
        <f>VLOOKUP(A4391,[1]ratio_family_bedrooms!$A:$K,10,FALSE)</f>
        <v>1.2222222222222223</v>
      </c>
      <c r="L4391">
        <f>VLOOKUP(A4391,[1]ratio_family_bedrooms!$A:$K,11,FALSE)</f>
        <v>1.4999999999999998</v>
      </c>
      <c r="M4391">
        <f t="shared" si="68"/>
        <v>2501.270002408191</v>
      </c>
    </row>
    <row r="4392" spans="1:13" x14ac:dyDescent="0.2">
      <c r="A4392">
        <v>2006</v>
      </c>
      <c r="B4392">
        <v>10</v>
      </c>
      <c r="C4392" t="s">
        <v>59</v>
      </c>
      <c r="D4392">
        <v>5</v>
      </c>
      <c r="E4392" t="s">
        <v>34</v>
      </c>
      <c r="F4392" t="e">
        <f>VLOOKUP(A4392&amp;B4392&amp;C4392&amp;D4392&amp;E4392,average_median_rates_2_aptFINAL!A:P,16,FALSE)</f>
        <v>#N/A</v>
      </c>
      <c r="G4392">
        <f>VLOOKUP(A4392&amp;B4392&amp;C4392&amp;3&amp;E4392,average_median_rates_2_aptFINAL!A:P,16,FALSE)</f>
        <v>1167.6633807959108</v>
      </c>
      <c r="H4392">
        <f>IF(D4392&lt;=3,VLOOKUP(A4392&amp;D4392,[1]ratio_condo_family!$A:$F,6,FALSE),0)</f>
        <v>0</v>
      </c>
      <c r="I4392">
        <f>VLOOKUP(A4392&amp;3,[1]ratio_condo_family!$A:$F,6,FALSE)</f>
        <v>1.1899342074722625</v>
      </c>
      <c r="J4392">
        <f>VLOOKUP(A4392,[1]ratio_family_bedrooms!$A:$K,9,FALSE)</f>
        <v>1.0588235294117647</v>
      </c>
      <c r="K4392">
        <f>VLOOKUP(A4392,[1]ratio_family_bedrooms!$A:$K,10,FALSE)</f>
        <v>1.2222222222222223</v>
      </c>
      <c r="L4392">
        <f>VLOOKUP(A4392,[1]ratio_family_bedrooms!$A:$K,11,FALSE)</f>
        <v>1.4999999999999998</v>
      </c>
      <c r="M4392">
        <f t="shared" si="68"/>
        <v>1798.1021877458136</v>
      </c>
    </row>
    <row r="4393" spans="1:13" x14ac:dyDescent="0.2">
      <c r="A4393">
        <v>2006</v>
      </c>
      <c r="B4393">
        <v>10</v>
      </c>
      <c r="C4393" t="s">
        <v>59</v>
      </c>
      <c r="D4393">
        <v>5</v>
      </c>
      <c r="E4393" t="s">
        <v>35</v>
      </c>
      <c r="F4393" t="e">
        <f>VLOOKUP(A4393&amp;B4393&amp;C4393&amp;D4393&amp;E4393,average_median_rates_2_aptFINAL!A:P,16,FALSE)</f>
        <v>#N/A</v>
      </c>
      <c r="G4393">
        <f>VLOOKUP(A4393&amp;B4393&amp;C4393&amp;3&amp;E4393,average_median_rates_2_aptFINAL!A:P,16,FALSE)</f>
        <v>2442.6725082146727</v>
      </c>
      <c r="H4393">
        <f>IF(D4393&lt;=3,VLOOKUP(A4393&amp;D4393,[1]ratio_condo_family!$A:$F,6,FALSE),0)</f>
        <v>0</v>
      </c>
      <c r="I4393">
        <f>VLOOKUP(A4393&amp;3,[1]ratio_condo_family!$A:$F,6,FALSE)</f>
        <v>1.1899342074722625</v>
      </c>
      <c r="J4393">
        <f>VLOOKUP(A4393,[1]ratio_family_bedrooms!$A:$K,9,FALSE)</f>
        <v>1.0588235294117647</v>
      </c>
      <c r="K4393">
        <f>VLOOKUP(A4393,[1]ratio_family_bedrooms!$A:$K,10,FALSE)</f>
        <v>1.2222222222222223</v>
      </c>
      <c r="L4393">
        <f>VLOOKUP(A4393,[1]ratio_family_bedrooms!$A:$K,11,FALSE)</f>
        <v>1.4999999999999998</v>
      </c>
      <c r="M4393">
        <f t="shared" si="68"/>
        <v>3761.5076855228021</v>
      </c>
    </row>
    <row r="4394" spans="1:13" x14ac:dyDescent="0.2">
      <c r="A4394">
        <v>2006</v>
      </c>
      <c r="B4394">
        <v>10</v>
      </c>
      <c r="C4394" t="s">
        <v>59</v>
      </c>
      <c r="D4394">
        <v>5</v>
      </c>
      <c r="E4394" t="s">
        <v>36</v>
      </c>
      <c r="F4394" t="e">
        <f>VLOOKUP(A4394&amp;B4394&amp;C4394&amp;D4394&amp;E4394,average_median_rates_2_aptFINAL!A:P,16,FALSE)</f>
        <v>#N/A</v>
      </c>
      <c r="G4394">
        <f>VLOOKUP(A4394&amp;B4394&amp;C4394&amp;3&amp;E4394,average_median_rates_2_aptFINAL!A:P,16,FALSE)</f>
        <v>1126.8333941827918</v>
      </c>
      <c r="H4394">
        <f>IF(D4394&lt;=3,VLOOKUP(A4394&amp;D4394,[1]ratio_condo_family!$A:$F,6,FALSE),0)</f>
        <v>0</v>
      </c>
      <c r="I4394">
        <f>VLOOKUP(A4394&amp;3,[1]ratio_condo_family!$A:$F,6,FALSE)</f>
        <v>1.1899342074722625</v>
      </c>
      <c r="J4394">
        <f>VLOOKUP(A4394,[1]ratio_family_bedrooms!$A:$K,9,FALSE)</f>
        <v>1.0588235294117647</v>
      </c>
      <c r="K4394">
        <f>VLOOKUP(A4394,[1]ratio_family_bedrooms!$A:$K,10,FALSE)</f>
        <v>1.2222222222222223</v>
      </c>
      <c r="L4394">
        <f>VLOOKUP(A4394,[1]ratio_family_bedrooms!$A:$K,11,FALSE)</f>
        <v>1.4999999999999998</v>
      </c>
      <c r="M4394">
        <f t="shared" si="68"/>
        <v>1735.227484760233</v>
      </c>
    </row>
    <row r="4395" spans="1:13" x14ac:dyDescent="0.2">
      <c r="A4395">
        <v>2006</v>
      </c>
      <c r="B4395">
        <v>10</v>
      </c>
      <c r="C4395" t="s">
        <v>59</v>
      </c>
      <c r="D4395">
        <v>5</v>
      </c>
      <c r="E4395" t="s">
        <v>37</v>
      </c>
      <c r="F4395" t="e">
        <f>VLOOKUP(A4395&amp;B4395&amp;C4395&amp;D4395&amp;E4395,average_median_rates_2_aptFINAL!A:P,16,FALSE)</f>
        <v>#N/A</v>
      </c>
      <c r="G4395">
        <f>VLOOKUP(A4395&amp;B4395&amp;C4395&amp;3&amp;E4395,average_median_rates_2_aptFINAL!A:P,16,FALSE)</f>
        <v>832.71962308106913</v>
      </c>
      <c r="H4395">
        <f>IF(D4395&lt;=3,VLOOKUP(A4395&amp;D4395,[1]ratio_condo_family!$A:$F,6,FALSE),0)</f>
        <v>0</v>
      </c>
      <c r="I4395">
        <f>VLOOKUP(A4395&amp;3,[1]ratio_condo_family!$A:$F,6,FALSE)</f>
        <v>1.1899342074722625</v>
      </c>
      <c r="J4395">
        <f>VLOOKUP(A4395,[1]ratio_family_bedrooms!$A:$K,9,FALSE)</f>
        <v>1.0588235294117647</v>
      </c>
      <c r="K4395">
        <f>VLOOKUP(A4395,[1]ratio_family_bedrooms!$A:$K,10,FALSE)</f>
        <v>1.2222222222222223</v>
      </c>
      <c r="L4395">
        <f>VLOOKUP(A4395,[1]ratio_family_bedrooms!$A:$K,11,FALSE)</f>
        <v>1.4999999999999998</v>
      </c>
      <c r="M4395">
        <f t="shared" si="68"/>
        <v>1282.3173190721536</v>
      </c>
    </row>
    <row r="4396" spans="1:13" x14ac:dyDescent="0.2">
      <c r="A4396">
        <v>2006</v>
      </c>
      <c r="B4396">
        <v>10</v>
      </c>
      <c r="C4396" t="s">
        <v>59</v>
      </c>
      <c r="D4396">
        <v>5</v>
      </c>
      <c r="E4396" t="s">
        <v>38</v>
      </c>
      <c r="F4396" t="e">
        <f>VLOOKUP(A4396&amp;B4396&amp;C4396&amp;D4396&amp;E4396,average_median_rates_2_aptFINAL!A:P,16,FALSE)</f>
        <v>#N/A</v>
      </c>
      <c r="G4396">
        <f>VLOOKUP(A4396&amp;B4396&amp;C4396&amp;3&amp;E4396,average_median_rates_2_aptFINAL!A:P,16,FALSE)</f>
        <v>838.79639771206053</v>
      </c>
      <c r="H4396">
        <f>IF(D4396&lt;=3,VLOOKUP(A4396&amp;D4396,[1]ratio_condo_family!$A:$F,6,FALSE),0)</f>
        <v>0</v>
      </c>
      <c r="I4396">
        <f>VLOOKUP(A4396&amp;3,[1]ratio_condo_family!$A:$F,6,FALSE)</f>
        <v>1.1899342074722625</v>
      </c>
      <c r="J4396">
        <f>VLOOKUP(A4396,[1]ratio_family_bedrooms!$A:$K,9,FALSE)</f>
        <v>1.0588235294117647</v>
      </c>
      <c r="K4396">
        <f>VLOOKUP(A4396,[1]ratio_family_bedrooms!$A:$K,10,FALSE)</f>
        <v>1.2222222222222223</v>
      </c>
      <c r="L4396">
        <f>VLOOKUP(A4396,[1]ratio_family_bedrooms!$A:$K,11,FALSE)</f>
        <v>1.4999999999999998</v>
      </c>
      <c r="M4396">
        <f t="shared" si="68"/>
        <v>1291.67503460741</v>
      </c>
    </row>
    <row r="4397" spans="1:13" x14ac:dyDescent="0.2">
      <c r="A4397">
        <v>2006</v>
      </c>
      <c r="B4397">
        <v>10</v>
      </c>
      <c r="C4397" t="s">
        <v>59</v>
      </c>
      <c r="D4397">
        <v>5</v>
      </c>
      <c r="E4397" t="s">
        <v>39</v>
      </c>
      <c r="F4397" t="e">
        <f>VLOOKUP(A4397&amp;B4397&amp;C4397&amp;D4397&amp;E4397,average_median_rates_2_aptFINAL!A:P,16,FALSE)</f>
        <v>#N/A</v>
      </c>
      <c r="G4397">
        <f>VLOOKUP(A4397&amp;B4397&amp;C4397&amp;3&amp;E4397,average_median_rates_2_aptFINAL!A:P,16,FALSE)</f>
        <v>1067.8155044420103</v>
      </c>
      <c r="H4397">
        <f>IF(D4397&lt;=3,VLOOKUP(A4397&amp;D4397,[1]ratio_condo_family!$A:$F,6,FALSE),0)</f>
        <v>0</v>
      </c>
      <c r="I4397">
        <f>VLOOKUP(A4397&amp;3,[1]ratio_condo_family!$A:$F,6,FALSE)</f>
        <v>1.1899342074722625</v>
      </c>
      <c r="J4397">
        <f>VLOOKUP(A4397,[1]ratio_family_bedrooms!$A:$K,9,FALSE)</f>
        <v>1.0588235294117647</v>
      </c>
      <c r="K4397">
        <f>VLOOKUP(A4397,[1]ratio_family_bedrooms!$A:$K,10,FALSE)</f>
        <v>1.2222222222222223</v>
      </c>
      <c r="L4397">
        <f>VLOOKUP(A4397,[1]ratio_family_bedrooms!$A:$K,11,FALSE)</f>
        <v>1.4999999999999998</v>
      </c>
      <c r="M4397">
        <f t="shared" si="68"/>
        <v>1644.3449595356205</v>
      </c>
    </row>
    <row r="4398" spans="1:13" x14ac:dyDescent="0.2">
      <c r="A4398">
        <v>2006</v>
      </c>
      <c r="B4398">
        <v>10</v>
      </c>
      <c r="C4398" t="s">
        <v>59</v>
      </c>
      <c r="D4398">
        <v>5</v>
      </c>
      <c r="E4398" t="s">
        <v>40</v>
      </c>
      <c r="F4398" t="e">
        <f>VLOOKUP(A4398&amp;B4398&amp;C4398&amp;D4398&amp;E4398,average_median_rates_2_aptFINAL!A:P,16,FALSE)</f>
        <v>#N/A</v>
      </c>
      <c r="G4398">
        <f>VLOOKUP(A4398&amp;B4398&amp;C4398&amp;3&amp;E4398,average_median_rates_2_aptFINAL!A:P,16,FALSE)</f>
        <v>983.55725934039219</v>
      </c>
      <c r="H4398">
        <f>IF(D4398&lt;=3,VLOOKUP(A4398&amp;D4398,[1]ratio_condo_family!$A:$F,6,FALSE),0)</f>
        <v>0</v>
      </c>
      <c r="I4398">
        <f>VLOOKUP(A4398&amp;3,[1]ratio_condo_family!$A:$F,6,FALSE)</f>
        <v>1.1899342074722625</v>
      </c>
      <c r="J4398">
        <f>VLOOKUP(A4398,[1]ratio_family_bedrooms!$A:$K,9,FALSE)</f>
        <v>1.0588235294117647</v>
      </c>
      <c r="K4398">
        <f>VLOOKUP(A4398,[1]ratio_family_bedrooms!$A:$K,10,FALSE)</f>
        <v>1.2222222222222223</v>
      </c>
      <c r="L4398">
        <f>VLOOKUP(A4398,[1]ratio_family_bedrooms!$A:$K,11,FALSE)</f>
        <v>1.4999999999999998</v>
      </c>
      <c r="M4398">
        <f t="shared" si="68"/>
        <v>1514.5944361017414</v>
      </c>
    </row>
    <row r="4399" spans="1:13" x14ac:dyDescent="0.2">
      <c r="A4399">
        <v>2006</v>
      </c>
      <c r="B4399">
        <v>10</v>
      </c>
      <c r="C4399" t="s">
        <v>59</v>
      </c>
      <c r="D4399">
        <v>5</v>
      </c>
      <c r="E4399" t="s">
        <v>41</v>
      </c>
      <c r="F4399" t="e">
        <f>VLOOKUP(A4399&amp;B4399&amp;C4399&amp;D4399&amp;E4399,average_median_rates_2_aptFINAL!A:P,16,FALSE)</f>
        <v>#N/A</v>
      </c>
      <c r="G4399">
        <f>VLOOKUP(A4399&amp;B4399&amp;C4399&amp;3&amp;E4399,average_median_rates_2_aptFINAL!A:P,16,FALSE)</f>
        <v>926.09833272483866</v>
      </c>
      <c r="H4399">
        <f>IF(D4399&lt;=3,VLOOKUP(A4399&amp;D4399,[1]ratio_condo_family!$A:$F,6,FALSE),0)</f>
        <v>0</v>
      </c>
      <c r="I4399">
        <f>VLOOKUP(A4399&amp;3,[1]ratio_condo_family!$A:$F,6,FALSE)</f>
        <v>1.1899342074722625</v>
      </c>
      <c r="J4399">
        <f>VLOOKUP(A4399,[1]ratio_family_bedrooms!$A:$K,9,FALSE)</f>
        <v>1.0588235294117647</v>
      </c>
      <c r="K4399">
        <f>VLOOKUP(A4399,[1]ratio_family_bedrooms!$A:$K,10,FALSE)</f>
        <v>1.2222222222222223</v>
      </c>
      <c r="L4399">
        <f>VLOOKUP(A4399,[1]ratio_family_bedrooms!$A:$K,11,FALSE)</f>
        <v>1.4999999999999998</v>
      </c>
      <c r="M4399">
        <f t="shared" si="68"/>
        <v>1426.1125813547603</v>
      </c>
    </row>
    <row r="4400" spans="1:13" x14ac:dyDescent="0.2">
      <c r="A4400">
        <v>2006</v>
      </c>
      <c r="B4400">
        <v>10</v>
      </c>
      <c r="C4400" t="s">
        <v>59</v>
      </c>
      <c r="D4400">
        <v>5</v>
      </c>
      <c r="E4400" t="s">
        <v>42</v>
      </c>
      <c r="F4400" t="e">
        <f>VLOOKUP(A4400&amp;B4400&amp;C4400&amp;D4400&amp;E4400,average_median_rates_2_aptFINAL!A:P,16,FALSE)</f>
        <v>#N/A</v>
      </c>
      <c r="G4400">
        <f>VLOOKUP(A4400&amp;B4400&amp;C4400&amp;3&amp;E4400,average_median_rates_2_aptFINAL!A:P,16,FALSE)</f>
        <v>883.18972861141515</v>
      </c>
      <c r="H4400">
        <f>IF(D4400&lt;=3,VLOOKUP(A4400&amp;D4400,[1]ratio_condo_family!$A:$F,6,FALSE),0)</f>
        <v>0</v>
      </c>
      <c r="I4400">
        <f>VLOOKUP(A4400&amp;3,[1]ratio_condo_family!$A:$F,6,FALSE)</f>
        <v>1.1899342074722625</v>
      </c>
      <c r="J4400">
        <f>VLOOKUP(A4400,[1]ratio_family_bedrooms!$A:$K,9,FALSE)</f>
        <v>1.0588235294117647</v>
      </c>
      <c r="K4400">
        <f>VLOOKUP(A4400,[1]ratio_family_bedrooms!$A:$K,10,FALSE)</f>
        <v>1.2222222222222223</v>
      </c>
      <c r="L4400">
        <f>VLOOKUP(A4400,[1]ratio_family_bedrooms!$A:$K,11,FALSE)</f>
        <v>1.4999999999999998</v>
      </c>
      <c r="M4400">
        <f t="shared" si="68"/>
        <v>1360.0369843990045</v>
      </c>
    </row>
    <row r="4401" spans="1:13" x14ac:dyDescent="0.2">
      <c r="A4401">
        <v>2006</v>
      </c>
      <c r="B4401">
        <v>10</v>
      </c>
      <c r="C4401" t="s">
        <v>59</v>
      </c>
      <c r="D4401">
        <v>5</v>
      </c>
      <c r="E4401" t="s">
        <v>43</v>
      </c>
      <c r="F4401" t="e">
        <f>VLOOKUP(A4401&amp;B4401&amp;C4401&amp;D4401&amp;E4401,average_median_rates_2_aptFINAL!A:P,16,FALSE)</f>
        <v>#N/A</v>
      </c>
      <c r="G4401">
        <f>VLOOKUP(A4401&amp;B4401&amp;C4401&amp;3&amp;E4401,average_median_rates_2_aptFINAL!A:P,16,FALSE)</f>
        <v>1220</v>
      </c>
      <c r="H4401">
        <f>IF(D4401&lt;=3,VLOOKUP(A4401&amp;D4401,[1]ratio_condo_family!$A:$F,6,FALSE),0)</f>
        <v>0</v>
      </c>
      <c r="I4401">
        <f>VLOOKUP(A4401&amp;3,[1]ratio_condo_family!$A:$F,6,FALSE)</f>
        <v>1.1899342074722625</v>
      </c>
      <c r="J4401">
        <f>VLOOKUP(A4401,[1]ratio_family_bedrooms!$A:$K,9,FALSE)</f>
        <v>1.0588235294117647</v>
      </c>
      <c r="K4401">
        <f>VLOOKUP(A4401,[1]ratio_family_bedrooms!$A:$K,10,FALSE)</f>
        <v>1.2222222222222223</v>
      </c>
      <c r="L4401">
        <f>VLOOKUP(A4401,[1]ratio_family_bedrooms!$A:$K,11,FALSE)</f>
        <v>1.4999999999999998</v>
      </c>
      <c r="M4401">
        <f t="shared" si="68"/>
        <v>1878.6961252091487</v>
      </c>
    </row>
    <row r="4402" spans="1:13" x14ac:dyDescent="0.2">
      <c r="A4402">
        <v>2006</v>
      </c>
      <c r="B4402">
        <v>10</v>
      </c>
      <c r="C4402" t="s">
        <v>59</v>
      </c>
      <c r="D4402">
        <v>5</v>
      </c>
      <c r="E4402" t="s">
        <v>60</v>
      </c>
      <c r="F4402" t="e">
        <f>VLOOKUP(A4402&amp;B4402&amp;C4402&amp;D4402&amp;E4402,average_median_rates_2_aptFINAL!A:P,16,FALSE)</f>
        <v>#N/A</v>
      </c>
      <c r="G4402">
        <f>VLOOKUP(A4402&amp;B4402&amp;C4402&amp;3&amp;E4402,average_median_rates_2_aptFINAL!A:P,16,FALSE)</f>
        <v>1105.37909212608</v>
      </c>
      <c r="H4402">
        <f>IF(D4402&lt;=3,VLOOKUP(A4402&amp;D4402,[1]ratio_condo_family!$A:$F,6,FALSE),0)</f>
        <v>0</v>
      </c>
      <c r="I4402">
        <f>VLOOKUP(A4402&amp;3,[1]ratio_condo_family!$A:$F,6,FALSE)</f>
        <v>1.1899342074722625</v>
      </c>
      <c r="J4402">
        <f>VLOOKUP(A4402,[1]ratio_family_bedrooms!$A:$K,9,FALSE)</f>
        <v>1.0588235294117647</v>
      </c>
      <c r="K4402">
        <f>VLOOKUP(A4402,[1]ratio_family_bedrooms!$A:$K,10,FALSE)</f>
        <v>1.2222222222222223</v>
      </c>
      <c r="L4402">
        <f>VLOOKUP(A4402,[1]ratio_family_bedrooms!$A:$K,11,FALSE)</f>
        <v>1.4999999999999998</v>
      </c>
      <c r="M4402">
        <f t="shared" si="68"/>
        <v>1702.1896862823553</v>
      </c>
    </row>
    <row r="4403" spans="1:13" x14ac:dyDescent="0.2">
      <c r="A4403">
        <v>2006</v>
      </c>
      <c r="B4403">
        <v>10</v>
      </c>
      <c r="C4403" t="s">
        <v>59</v>
      </c>
      <c r="D4403">
        <v>6</v>
      </c>
      <c r="E4403" t="s">
        <v>12</v>
      </c>
      <c r="F4403" t="e">
        <f>VLOOKUP(A4403&amp;B4403&amp;C4403&amp;D4403&amp;E4403,average_median_rates_2_aptFINAL!A:P,16,FALSE)</f>
        <v>#N/A</v>
      </c>
      <c r="G4403">
        <f>VLOOKUP(A4403&amp;B4403&amp;C4403&amp;3&amp;E4403,average_median_rates_2_aptFINAL!A:P,16,FALSE)</f>
        <v>2279.7237434586846</v>
      </c>
      <c r="H4403">
        <f>IF(D4403&lt;=3,VLOOKUP(A4403&amp;D4403,[1]ratio_condo_family!$A:$F,6,FALSE),0)</f>
        <v>0</v>
      </c>
      <c r="I4403">
        <f>VLOOKUP(A4403&amp;3,[1]ratio_condo_family!$A:$F,6,FALSE)</f>
        <v>1.1899342074722625</v>
      </c>
      <c r="J4403">
        <f>VLOOKUP(A4403,[1]ratio_family_bedrooms!$A:$K,9,FALSE)</f>
        <v>1.0588235294117647</v>
      </c>
      <c r="K4403">
        <f>VLOOKUP(A4403,[1]ratio_family_bedrooms!$A:$K,10,FALSE)</f>
        <v>1.2222222222222223</v>
      </c>
      <c r="L4403">
        <f>VLOOKUP(A4403,[1]ratio_family_bedrooms!$A:$K,11,FALSE)</f>
        <v>1.4999999999999998</v>
      </c>
      <c r="M4403">
        <f t="shared" si="68"/>
        <v>5265.8706926841705</v>
      </c>
    </row>
    <row r="4404" spans="1:13" x14ac:dyDescent="0.2">
      <c r="A4404">
        <v>2006</v>
      </c>
      <c r="B4404">
        <v>10</v>
      </c>
      <c r="C4404" t="s">
        <v>59</v>
      </c>
      <c r="D4404">
        <v>6</v>
      </c>
      <c r="E4404" t="s">
        <v>16</v>
      </c>
      <c r="F4404" t="e">
        <f>VLOOKUP(A4404&amp;B4404&amp;C4404&amp;D4404&amp;E4404,average_median_rates_2_aptFINAL!A:P,16,FALSE)</f>
        <v>#N/A</v>
      </c>
      <c r="G4404">
        <f>VLOOKUP(A4404&amp;B4404&amp;C4404&amp;3&amp;E4404,average_median_rates_2_aptFINAL!A:P,16,FALSE)</f>
        <v>1990.4618473895575</v>
      </c>
      <c r="H4404">
        <f>IF(D4404&lt;=3,VLOOKUP(A4404&amp;D4404,[1]ratio_condo_family!$A:$F,6,FALSE),0)</f>
        <v>0</v>
      </c>
      <c r="I4404">
        <f>VLOOKUP(A4404&amp;3,[1]ratio_condo_family!$A:$F,6,FALSE)</f>
        <v>1.1899342074722625</v>
      </c>
      <c r="J4404">
        <f>VLOOKUP(A4404,[1]ratio_family_bedrooms!$A:$K,9,FALSE)</f>
        <v>1.0588235294117647</v>
      </c>
      <c r="K4404">
        <f>VLOOKUP(A4404,[1]ratio_family_bedrooms!$A:$K,10,FALSE)</f>
        <v>1.2222222222222223</v>
      </c>
      <c r="L4404">
        <f>VLOOKUP(A4404,[1]ratio_family_bedrooms!$A:$K,11,FALSE)</f>
        <v>1.4999999999999998</v>
      </c>
      <c r="M4404">
        <f t="shared" si="68"/>
        <v>4597.71265582058</v>
      </c>
    </row>
    <row r="4405" spans="1:13" x14ac:dyDescent="0.2">
      <c r="A4405">
        <v>2006</v>
      </c>
      <c r="B4405">
        <v>10</v>
      </c>
      <c r="C4405" t="s">
        <v>59</v>
      </c>
      <c r="D4405">
        <v>6</v>
      </c>
      <c r="E4405" t="s">
        <v>17</v>
      </c>
      <c r="F4405" t="e">
        <f>VLOOKUP(A4405&amp;B4405&amp;C4405&amp;D4405&amp;E4405,average_median_rates_2_aptFINAL!A:P,16,FALSE)</f>
        <v>#N/A</v>
      </c>
      <c r="G4405">
        <f>VLOOKUP(A4405&amp;B4405&amp;C4405&amp;3&amp;E4405,average_median_rates_2_aptFINAL!A:P,16,FALSE)</f>
        <v>2120.1073654888937</v>
      </c>
      <c r="H4405">
        <f>IF(D4405&lt;=3,VLOOKUP(A4405&amp;D4405,[1]ratio_condo_family!$A:$F,6,FALSE),0)</f>
        <v>0</v>
      </c>
      <c r="I4405">
        <f>VLOOKUP(A4405&amp;3,[1]ratio_condo_family!$A:$F,6,FALSE)</f>
        <v>1.1899342074722625</v>
      </c>
      <c r="J4405">
        <f>VLOOKUP(A4405,[1]ratio_family_bedrooms!$A:$K,9,FALSE)</f>
        <v>1.0588235294117647</v>
      </c>
      <c r="K4405">
        <f>VLOOKUP(A4405,[1]ratio_family_bedrooms!$A:$K,10,FALSE)</f>
        <v>1.2222222222222223</v>
      </c>
      <c r="L4405">
        <f>VLOOKUP(A4405,[1]ratio_family_bedrooms!$A:$K,11,FALSE)</f>
        <v>1.4999999999999998</v>
      </c>
      <c r="M4405">
        <f t="shared" si="68"/>
        <v>4897.1772449647879</v>
      </c>
    </row>
    <row r="4406" spans="1:13" x14ac:dyDescent="0.2">
      <c r="A4406">
        <v>2006</v>
      </c>
      <c r="B4406">
        <v>10</v>
      </c>
      <c r="C4406" t="s">
        <v>59</v>
      </c>
      <c r="D4406">
        <v>6</v>
      </c>
      <c r="E4406" t="s">
        <v>19</v>
      </c>
      <c r="F4406" t="e">
        <f>VLOOKUP(A4406&amp;B4406&amp;C4406&amp;D4406&amp;E4406,average_median_rates_2_aptFINAL!A:P,16,FALSE)</f>
        <v>#N/A</v>
      </c>
      <c r="G4406">
        <f>VLOOKUP(A4406&amp;B4406&amp;C4406&amp;3&amp;E4406,average_median_rates_2_aptFINAL!A:P,16,FALSE)</f>
        <v>1579.9720092491218</v>
      </c>
      <c r="H4406">
        <f>IF(D4406&lt;=3,VLOOKUP(A4406&amp;D4406,[1]ratio_condo_family!$A:$F,6,FALSE),0)</f>
        <v>0</v>
      </c>
      <c r="I4406">
        <f>VLOOKUP(A4406&amp;3,[1]ratio_condo_family!$A:$F,6,FALSE)</f>
        <v>1.1899342074722625</v>
      </c>
      <c r="J4406">
        <f>VLOOKUP(A4406,[1]ratio_family_bedrooms!$A:$K,9,FALSE)</f>
        <v>1.0588235294117647</v>
      </c>
      <c r="K4406">
        <f>VLOOKUP(A4406,[1]ratio_family_bedrooms!$A:$K,10,FALSE)</f>
        <v>1.2222222222222223</v>
      </c>
      <c r="L4406">
        <f>VLOOKUP(A4406,[1]ratio_family_bedrooms!$A:$K,11,FALSE)</f>
        <v>1.4999999999999998</v>
      </c>
      <c r="M4406">
        <f t="shared" si="68"/>
        <v>3649.5335553875875</v>
      </c>
    </row>
    <row r="4407" spans="1:13" x14ac:dyDescent="0.2">
      <c r="A4407">
        <v>2006</v>
      </c>
      <c r="B4407">
        <v>10</v>
      </c>
      <c r="C4407" t="s">
        <v>59</v>
      </c>
      <c r="D4407">
        <v>6</v>
      </c>
      <c r="E4407" t="s">
        <v>20</v>
      </c>
      <c r="F4407" t="e">
        <f>VLOOKUP(A4407&amp;B4407&amp;C4407&amp;D4407&amp;E4407,average_median_rates_2_aptFINAL!A:P,16,FALSE)</f>
        <v>#N/A</v>
      </c>
      <c r="G4407">
        <f>VLOOKUP(A4407&amp;B4407&amp;C4407&amp;3&amp;E4407,average_median_rates_2_aptFINAL!A:P,16,FALSE)</f>
        <v>1861.6617987099876</v>
      </c>
      <c r="H4407">
        <f>IF(D4407&lt;=3,VLOOKUP(A4407&amp;D4407,[1]ratio_condo_family!$A:$F,6,FALSE),0)</f>
        <v>0</v>
      </c>
      <c r="I4407">
        <f>VLOOKUP(A4407&amp;3,[1]ratio_condo_family!$A:$F,6,FALSE)</f>
        <v>1.1899342074722625</v>
      </c>
      <c r="J4407">
        <f>VLOOKUP(A4407,[1]ratio_family_bedrooms!$A:$K,9,FALSE)</f>
        <v>1.0588235294117647</v>
      </c>
      <c r="K4407">
        <f>VLOOKUP(A4407,[1]ratio_family_bedrooms!$A:$K,10,FALSE)</f>
        <v>1.2222222222222223</v>
      </c>
      <c r="L4407">
        <f>VLOOKUP(A4407,[1]ratio_family_bedrooms!$A:$K,11,FALSE)</f>
        <v>1.4999999999999998</v>
      </c>
      <c r="M4407">
        <f t="shared" si="68"/>
        <v>4300.2009930569848</v>
      </c>
    </row>
    <row r="4408" spans="1:13" x14ac:dyDescent="0.2">
      <c r="A4408">
        <v>2006</v>
      </c>
      <c r="B4408">
        <v>10</v>
      </c>
      <c r="C4408" t="s">
        <v>59</v>
      </c>
      <c r="D4408">
        <v>6</v>
      </c>
      <c r="E4408" t="s">
        <v>21</v>
      </c>
      <c r="F4408" t="e">
        <f>VLOOKUP(A4408&amp;B4408&amp;C4408&amp;D4408&amp;E4408,average_median_rates_2_aptFINAL!A:P,16,FALSE)</f>
        <v>#N/A</v>
      </c>
      <c r="G4408">
        <f>VLOOKUP(A4408&amp;B4408&amp;C4408&amp;3&amp;E4408,average_median_rates_2_aptFINAL!A:P,16,FALSE)</f>
        <v>1953.3807959109156</v>
      </c>
      <c r="H4408">
        <f>IF(D4408&lt;=3,VLOOKUP(A4408&amp;D4408,[1]ratio_condo_family!$A:$F,6,FALSE),0)</f>
        <v>0</v>
      </c>
      <c r="I4408">
        <f>VLOOKUP(A4408&amp;3,[1]ratio_condo_family!$A:$F,6,FALSE)</f>
        <v>1.1899342074722625</v>
      </c>
      <c r="J4408">
        <f>VLOOKUP(A4408,[1]ratio_family_bedrooms!$A:$K,9,FALSE)</f>
        <v>1.0588235294117647</v>
      </c>
      <c r="K4408">
        <f>VLOOKUP(A4408,[1]ratio_family_bedrooms!$A:$K,10,FALSE)</f>
        <v>1.2222222222222223</v>
      </c>
      <c r="L4408">
        <f>VLOOKUP(A4408,[1]ratio_family_bedrooms!$A:$K,11,FALSE)</f>
        <v>1.4999999999999998</v>
      </c>
      <c r="M4408">
        <f t="shared" si="68"/>
        <v>4512.0601627079504</v>
      </c>
    </row>
    <row r="4409" spans="1:13" x14ac:dyDescent="0.2">
      <c r="A4409">
        <v>2006</v>
      </c>
      <c r="B4409">
        <v>10</v>
      </c>
      <c r="C4409" t="s">
        <v>59</v>
      </c>
      <c r="D4409">
        <v>6</v>
      </c>
      <c r="E4409" t="s">
        <v>23</v>
      </c>
      <c r="F4409" t="e">
        <f>VLOOKUP(A4409&amp;B4409&amp;C4409&amp;D4409&amp;E4409,average_median_rates_2_aptFINAL!A:P,16,FALSE)</f>
        <v>#N/A</v>
      </c>
      <c r="G4409">
        <f>VLOOKUP(A4409&amp;B4409&amp;C4409&amp;3&amp;E4409,average_median_rates_2_aptFINAL!A:P,16,FALSE)</f>
        <v>973.38688085676006</v>
      </c>
      <c r="H4409">
        <f>IF(D4409&lt;=3,VLOOKUP(A4409&amp;D4409,[1]ratio_condo_family!$A:$F,6,FALSE),0)</f>
        <v>0</v>
      </c>
      <c r="I4409">
        <f>VLOOKUP(A4409&amp;3,[1]ratio_condo_family!$A:$F,6,FALSE)</f>
        <v>1.1899342074722625</v>
      </c>
      <c r="J4409">
        <f>VLOOKUP(A4409,[1]ratio_family_bedrooms!$A:$K,9,FALSE)</f>
        <v>1.0588235294117647</v>
      </c>
      <c r="K4409">
        <f>VLOOKUP(A4409,[1]ratio_family_bedrooms!$A:$K,10,FALSE)</f>
        <v>1.2222222222222223</v>
      </c>
      <c r="L4409">
        <f>VLOOKUP(A4409,[1]ratio_family_bedrooms!$A:$K,11,FALSE)</f>
        <v>1.4999999999999998</v>
      </c>
      <c r="M4409">
        <f t="shared" si="68"/>
        <v>2248.3993787643617</v>
      </c>
    </row>
    <row r="4410" spans="1:13" x14ac:dyDescent="0.2">
      <c r="A4410">
        <v>2006</v>
      </c>
      <c r="B4410">
        <v>10</v>
      </c>
      <c r="C4410" t="s">
        <v>59</v>
      </c>
      <c r="D4410">
        <v>6</v>
      </c>
      <c r="E4410" t="s">
        <v>24</v>
      </c>
      <c r="F4410" t="e">
        <f>VLOOKUP(A4410&amp;B4410&amp;C4410&amp;D4410&amp;E4410,average_median_rates_2_aptFINAL!A:P,16,FALSE)</f>
        <v>#N/A</v>
      </c>
      <c r="G4410">
        <f>VLOOKUP(A4410&amp;B4410&amp;C4410&amp;3&amp;E4410,average_median_rates_2_aptFINAL!A:P,16,FALSE)</f>
        <v>1132.9393330899352</v>
      </c>
      <c r="H4410">
        <f>IF(D4410&lt;=3,VLOOKUP(A4410&amp;D4410,[1]ratio_condo_family!$A:$F,6,FALSE),0)</f>
        <v>0</v>
      </c>
      <c r="I4410">
        <f>VLOOKUP(A4410&amp;3,[1]ratio_condo_family!$A:$F,6,FALSE)</f>
        <v>1.1899342074722625</v>
      </c>
      <c r="J4410">
        <f>VLOOKUP(A4410,[1]ratio_family_bedrooms!$A:$K,9,FALSE)</f>
        <v>1.0588235294117647</v>
      </c>
      <c r="K4410">
        <f>VLOOKUP(A4410,[1]ratio_family_bedrooms!$A:$K,10,FALSE)</f>
        <v>1.2222222222222223</v>
      </c>
      <c r="L4410">
        <f>VLOOKUP(A4410,[1]ratio_family_bedrooms!$A:$K,11,FALSE)</f>
        <v>1.4999999999999998</v>
      </c>
      <c r="M4410">
        <f t="shared" si="68"/>
        <v>2616.9451661964322</v>
      </c>
    </row>
    <row r="4411" spans="1:13" x14ac:dyDescent="0.2">
      <c r="A4411">
        <v>2006</v>
      </c>
      <c r="B4411">
        <v>10</v>
      </c>
      <c r="C4411" t="s">
        <v>59</v>
      </c>
      <c r="D4411">
        <v>6</v>
      </c>
      <c r="E4411" t="s">
        <v>25</v>
      </c>
      <c r="F4411" t="e">
        <f>VLOOKUP(A4411&amp;B4411&amp;C4411&amp;D4411&amp;E4411,average_median_rates_2_aptFINAL!A:P,16,FALSE)</f>
        <v>#N/A</v>
      </c>
      <c r="G4411">
        <f>VLOOKUP(A4411&amp;B4411&amp;C4411&amp;3&amp;E4411,average_median_rates_2_aptFINAL!A:P,16,FALSE)</f>
        <v>1005.0857977363996</v>
      </c>
      <c r="H4411">
        <f>IF(D4411&lt;=3,VLOOKUP(A4411&amp;D4411,[1]ratio_condo_family!$A:$F,6,FALSE),0)</f>
        <v>0</v>
      </c>
      <c r="I4411">
        <f>VLOOKUP(A4411&amp;3,[1]ratio_condo_family!$A:$F,6,FALSE)</f>
        <v>1.1899342074722625</v>
      </c>
      <c r="J4411">
        <f>VLOOKUP(A4411,[1]ratio_family_bedrooms!$A:$K,9,FALSE)</f>
        <v>1.0588235294117647</v>
      </c>
      <c r="K4411">
        <f>VLOOKUP(A4411,[1]ratio_family_bedrooms!$A:$K,10,FALSE)</f>
        <v>1.2222222222222223</v>
      </c>
      <c r="L4411">
        <f>VLOOKUP(A4411,[1]ratio_family_bedrooms!$A:$K,11,FALSE)</f>
        <v>1.4999999999999998</v>
      </c>
      <c r="M4411">
        <f t="shared" si="68"/>
        <v>2321.6198283321146</v>
      </c>
    </row>
    <row r="4412" spans="1:13" x14ac:dyDescent="0.2">
      <c r="A4412">
        <v>2006</v>
      </c>
      <c r="B4412">
        <v>10</v>
      </c>
      <c r="C4412" t="s">
        <v>59</v>
      </c>
      <c r="D4412">
        <v>6</v>
      </c>
      <c r="E4412" t="s">
        <v>26</v>
      </c>
      <c r="F4412" t="e">
        <f>VLOOKUP(A4412&amp;B4412&amp;C4412&amp;D4412&amp;E4412,average_median_rates_2_aptFINAL!A:P,16,FALSE)</f>
        <v>#N/A</v>
      </c>
      <c r="G4412">
        <f>VLOOKUP(A4412&amp;B4412&amp;C4412&amp;3&amp;E4412,average_median_rates_2_aptFINAL!A:P,16,FALSE)</f>
        <v>980.58780576852882</v>
      </c>
      <c r="H4412">
        <f>IF(D4412&lt;=3,VLOOKUP(A4412&amp;D4412,[1]ratio_condo_family!$A:$F,6,FALSE),0)</f>
        <v>0</v>
      </c>
      <c r="I4412">
        <f>VLOOKUP(A4412&amp;3,[1]ratio_condo_family!$A:$F,6,FALSE)</f>
        <v>1.1899342074722625</v>
      </c>
      <c r="J4412">
        <f>VLOOKUP(A4412,[1]ratio_family_bedrooms!$A:$K,9,FALSE)</f>
        <v>1.0588235294117647</v>
      </c>
      <c r="K4412">
        <f>VLOOKUP(A4412,[1]ratio_family_bedrooms!$A:$K,10,FALSE)</f>
        <v>1.2222222222222223</v>
      </c>
      <c r="L4412">
        <f>VLOOKUP(A4412,[1]ratio_family_bedrooms!$A:$K,11,FALSE)</f>
        <v>1.4999999999999998</v>
      </c>
      <c r="M4412">
        <f t="shared" si="68"/>
        <v>2265.0325956450938</v>
      </c>
    </row>
    <row r="4413" spans="1:13" x14ac:dyDescent="0.2">
      <c r="A4413">
        <v>2006</v>
      </c>
      <c r="B4413">
        <v>10</v>
      </c>
      <c r="C4413" t="s">
        <v>59</v>
      </c>
      <c r="D4413">
        <v>6</v>
      </c>
      <c r="E4413" t="s">
        <v>27</v>
      </c>
      <c r="F4413" t="e">
        <f>VLOOKUP(A4413&amp;B4413&amp;C4413&amp;D4413&amp;E4413,average_median_rates_2_aptFINAL!A:P,16,FALSE)</f>
        <v>#N/A</v>
      </c>
      <c r="G4413">
        <f>VLOOKUP(A4413&amp;B4413&amp;C4413&amp;3&amp;E4413,average_median_rates_2_aptFINAL!A:P,16,FALSE)</f>
        <v>1816.0435682122381</v>
      </c>
      <c r="H4413">
        <f>IF(D4413&lt;=3,VLOOKUP(A4413&amp;D4413,[1]ratio_condo_family!$A:$F,6,FALSE),0)</f>
        <v>0</v>
      </c>
      <c r="I4413">
        <f>VLOOKUP(A4413&amp;3,[1]ratio_condo_family!$A:$F,6,FALSE)</f>
        <v>1.1899342074722625</v>
      </c>
      <c r="J4413">
        <f>VLOOKUP(A4413,[1]ratio_family_bedrooms!$A:$K,9,FALSE)</f>
        <v>1.0588235294117647</v>
      </c>
      <c r="K4413">
        <f>VLOOKUP(A4413,[1]ratio_family_bedrooms!$A:$K,10,FALSE)</f>
        <v>1.2222222222222223</v>
      </c>
      <c r="L4413">
        <f>VLOOKUP(A4413,[1]ratio_family_bedrooms!$A:$K,11,FALSE)</f>
        <v>1.4999999999999998</v>
      </c>
      <c r="M4413">
        <f t="shared" si="68"/>
        <v>4194.8287067352394</v>
      </c>
    </row>
    <row r="4414" spans="1:13" x14ac:dyDescent="0.2">
      <c r="A4414">
        <v>2006</v>
      </c>
      <c r="B4414">
        <v>10</v>
      </c>
      <c r="C4414" t="s">
        <v>59</v>
      </c>
      <c r="D4414">
        <v>6</v>
      </c>
      <c r="E4414" t="s">
        <v>28</v>
      </c>
      <c r="F4414" t="e">
        <f>VLOOKUP(A4414&amp;B4414&amp;C4414&amp;D4414&amp;E4414,average_median_rates_2_aptFINAL!A:P,16,FALSE)</f>
        <v>#N/A</v>
      </c>
      <c r="G4414">
        <f>VLOOKUP(A4414&amp;B4414&amp;C4414&amp;3&amp;E4414,average_median_rates_2_aptFINAL!A:P,16,FALSE)</f>
        <v>1224.3799440184991</v>
      </c>
      <c r="H4414">
        <f>IF(D4414&lt;=3,VLOOKUP(A4414&amp;D4414,[1]ratio_condo_family!$A:$F,6,FALSE),0)</f>
        <v>0</v>
      </c>
      <c r="I4414">
        <f>VLOOKUP(A4414&amp;3,[1]ratio_condo_family!$A:$F,6,FALSE)</f>
        <v>1.1899342074722625</v>
      </c>
      <c r="J4414">
        <f>VLOOKUP(A4414,[1]ratio_family_bedrooms!$A:$K,9,FALSE)</f>
        <v>1.0588235294117647</v>
      </c>
      <c r="K4414">
        <f>VLOOKUP(A4414,[1]ratio_family_bedrooms!$A:$K,10,FALSE)</f>
        <v>1.2222222222222223</v>
      </c>
      <c r="L4414">
        <f>VLOOKUP(A4414,[1]ratio_family_bedrooms!$A:$K,11,FALSE)</f>
        <v>1.4999999999999998</v>
      </c>
      <c r="M4414">
        <f t="shared" si="68"/>
        <v>2828.1612991123138</v>
      </c>
    </row>
    <row r="4415" spans="1:13" x14ac:dyDescent="0.2">
      <c r="A4415">
        <v>2006</v>
      </c>
      <c r="B4415">
        <v>10</v>
      </c>
      <c r="C4415" t="s">
        <v>59</v>
      </c>
      <c r="D4415">
        <v>6</v>
      </c>
      <c r="E4415" t="s">
        <v>29</v>
      </c>
      <c r="F4415" t="e">
        <f>VLOOKUP(A4415&amp;B4415&amp;C4415&amp;D4415&amp;E4415,average_median_rates_2_aptFINAL!A:P,16,FALSE)</f>
        <v>#N/A</v>
      </c>
      <c r="G4415">
        <f>VLOOKUP(A4415&amp;B4415&amp;C4415&amp;3&amp;E4415,average_median_rates_2_aptFINAL!A:P,16,FALSE)</f>
        <v>901.74881343556012</v>
      </c>
      <c r="H4415">
        <f>IF(D4415&lt;=3,VLOOKUP(A4415&amp;D4415,[1]ratio_condo_family!$A:$F,6,FALSE),0)</f>
        <v>0</v>
      </c>
      <c r="I4415">
        <f>VLOOKUP(A4415&amp;3,[1]ratio_condo_family!$A:$F,6,FALSE)</f>
        <v>1.1899342074722625</v>
      </c>
      <c r="J4415">
        <f>VLOOKUP(A4415,[1]ratio_family_bedrooms!$A:$K,9,FALSE)</f>
        <v>1.0588235294117647</v>
      </c>
      <c r="K4415">
        <f>VLOOKUP(A4415,[1]ratio_family_bedrooms!$A:$K,10,FALSE)</f>
        <v>1.2222222222222223</v>
      </c>
      <c r="L4415">
        <f>VLOOKUP(A4415,[1]ratio_family_bedrooms!$A:$K,11,FALSE)</f>
        <v>1.4999999999999998</v>
      </c>
      <c r="M4415">
        <f t="shared" si="68"/>
        <v>2082.9245922704931</v>
      </c>
    </row>
    <row r="4416" spans="1:13" x14ac:dyDescent="0.2">
      <c r="A4416">
        <v>2006</v>
      </c>
      <c r="B4416">
        <v>10</v>
      </c>
      <c r="C4416" t="s">
        <v>59</v>
      </c>
      <c r="D4416">
        <v>6</v>
      </c>
      <c r="E4416" t="s">
        <v>31</v>
      </c>
      <c r="F4416" t="e">
        <f>VLOOKUP(A4416&amp;B4416&amp;C4416&amp;D4416&amp;E4416,average_median_rates_2_aptFINAL!A:P,16,FALSE)</f>
        <v>#N/A</v>
      </c>
      <c r="G4416">
        <f>VLOOKUP(A4416&amp;B4416&amp;C4416&amp;3&amp;E4416,average_median_rates_2_aptFINAL!A:P,16,FALSE)</f>
        <v>1150.7374954362906</v>
      </c>
      <c r="H4416">
        <f>IF(D4416&lt;=3,VLOOKUP(A4416&amp;D4416,[1]ratio_condo_family!$A:$F,6,FALSE),0)</f>
        <v>0</v>
      </c>
      <c r="I4416">
        <f>VLOOKUP(A4416&amp;3,[1]ratio_condo_family!$A:$F,6,FALSE)</f>
        <v>1.1899342074722625</v>
      </c>
      <c r="J4416">
        <f>VLOOKUP(A4416,[1]ratio_family_bedrooms!$A:$K,9,FALSE)</f>
        <v>1.0588235294117647</v>
      </c>
      <c r="K4416">
        <f>VLOOKUP(A4416,[1]ratio_family_bedrooms!$A:$K,10,FALSE)</f>
        <v>1.2222222222222223</v>
      </c>
      <c r="L4416">
        <f>VLOOKUP(A4416,[1]ratio_family_bedrooms!$A:$K,11,FALSE)</f>
        <v>1.4999999999999998</v>
      </c>
      <c r="M4416">
        <f t="shared" si="68"/>
        <v>2658.0566481258679</v>
      </c>
    </row>
    <row r="4417" spans="1:13" x14ac:dyDescent="0.2">
      <c r="A4417">
        <v>2006</v>
      </c>
      <c r="B4417">
        <v>10</v>
      </c>
      <c r="C4417" t="s">
        <v>59</v>
      </c>
      <c r="D4417">
        <v>6</v>
      </c>
      <c r="E4417" t="s">
        <v>32</v>
      </c>
      <c r="F4417" t="e">
        <f>VLOOKUP(A4417&amp;B4417&amp;C4417&amp;D4417&amp;E4417,average_median_rates_2_aptFINAL!A:P,16,FALSE)</f>
        <v>#N/A</v>
      </c>
      <c r="G4417">
        <f>VLOOKUP(A4417&amp;B4417&amp;C4417&amp;3&amp;E4417,average_median_rates_2_aptFINAL!A:P,16,FALSE)</f>
        <v>1119.1870512352446</v>
      </c>
      <c r="H4417">
        <f>IF(D4417&lt;=3,VLOOKUP(A4417&amp;D4417,[1]ratio_condo_family!$A:$F,6,FALSE),0)</f>
        <v>0</v>
      </c>
      <c r="I4417">
        <f>VLOOKUP(A4417&amp;3,[1]ratio_condo_family!$A:$F,6,FALSE)</f>
        <v>1.1899342074722625</v>
      </c>
      <c r="J4417">
        <f>VLOOKUP(A4417,[1]ratio_family_bedrooms!$A:$K,9,FALSE)</f>
        <v>1.0588235294117647</v>
      </c>
      <c r="K4417">
        <f>VLOOKUP(A4417,[1]ratio_family_bedrooms!$A:$K,10,FALSE)</f>
        <v>1.2222222222222223</v>
      </c>
      <c r="L4417">
        <f>VLOOKUP(A4417,[1]ratio_family_bedrooms!$A:$K,11,FALSE)</f>
        <v>1.4999999999999998</v>
      </c>
      <c r="M4417">
        <f t="shared" si="68"/>
        <v>2585.1791514834918</v>
      </c>
    </row>
    <row r="4418" spans="1:13" x14ac:dyDescent="0.2">
      <c r="A4418">
        <v>2006</v>
      </c>
      <c r="B4418">
        <v>10</v>
      </c>
      <c r="C4418" t="s">
        <v>59</v>
      </c>
      <c r="D4418">
        <v>6</v>
      </c>
      <c r="E4418" t="s">
        <v>33</v>
      </c>
      <c r="F4418" t="e">
        <f>VLOOKUP(A4418&amp;B4418&amp;C4418&amp;D4418&amp;E4418,average_median_rates_2_aptFINAL!A:P,16,FALSE)</f>
        <v>#N/A</v>
      </c>
      <c r="G4418">
        <f>VLOOKUP(A4418&amp;B4418&amp;C4418&amp;3&amp;E4418,average_median_rates_2_aptFINAL!A:P,16,FALSE)</f>
        <v>1624.2911038091772</v>
      </c>
      <c r="H4418">
        <f>IF(D4418&lt;=3,VLOOKUP(A4418&amp;D4418,[1]ratio_condo_family!$A:$F,6,FALSE),0)</f>
        <v>0</v>
      </c>
      <c r="I4418">
        <f>VLOOKUP(A4418&amp;3,[1]ratio_condo_family!$A:$F,6,FALSE)</f>
        <v>1.1899342074722625</v>
      </c>
      <c r="J4418">
        <f>VLOOKUP(A4418,[1]ratio_family_bedrooms!$A:$K,9,FALSE)</f>
        <v>1.0588235294117647</v>
      </c>
      <c r="K4418">
        <f>VLOOKUP(A4418,[1]ratio_family_bedrooms!$A:$K,10,FALSE)</f>
        <v>1.2222222222222223</v>
      </c>
      <c r="L4418">
        <f>VLOOKUP(A4418,[1]ratio_family_bedrooms!$A:$K,11,FALSE)</f>
        <v>1.4999999999999998</v>
      </c>
      <c r="M4418">
        <f t="shared" si="68"/>
        <v>3751.9050036122858</v>
      </c>
    </row>
    <row r="4419" spans="1:13" x14ac:dyDescent="0.2">
      <c r="A4419">
        <v>2006</v>
      </c>
      <c r="B4419">
        <v>10</v>
      </c>
      <c r="C4419" t="s">
        <v>59</v>
      </c>
      <c r="D4419">
        <v>6</v>
      </c>
      <c r="E4419" t="s">
        <v>34</v>
      </c>
      <c r="F4419" t="e">
        <f>VLOOKUP(A4419&amp;B4419&amp;C4419&amp;D4419&amp;E4419,average_median_rates_2_aptFINAL!A:P,16,FALSE)</f>
        <v>#N/A</v>
      </c>
      <c r="G4419">
        <f>VLOOKUP(A4419&amp;B4419&amp;C4419&amp;3&amp;E4419,average_median_rates_2_aptFINAL!A:P,16,FALSE)</f>
        <v>1167.6633807959108</v>
      </c>
      <c r="H4419">
        <f>IF(D4419&lt;=3,VLOOKUP(A4419&amp;D4419,[1]ratio_condo_family!$A:$F,6,FALSE),0)</f>
        <v>0</v>
      </c>
      <c r="I4419">
        <f>VLOOKUP(A4419&amp;3,[1]ratio_condo_family!$A:$F,6,FALSE)</f>
        <v>1.1899342074722625</v>
      </c>
      <c r="J4419">
        <f>VLOOKUP(A4419,[1]ratio_family_bedrooms!$A:$K,9,FALSE)</f>
        <v>1.0588235294117647</v>
      </c>
      <c r="K4419">
        <f>VLOOKUP(A4419,[1]ratio_family_bedrooms!$A:$K,10,FALSE)</f>
        <v>1.2222222222222223</v>
      </c>
      <c r="L4419">
        <f>VLOOKUP(A4419,[1]ratio_family_bedrooms!$A:$K,11,FALSE)</f>
        <v>1.4999999999999998</v>
      </c>
      <c r="M4419">
        <f t="shared" ref="M4419:M4482" si="69">IF(D4419&lt;=3,F4419*H4419,IF(D4419=4,G4419*I4419*J4419,IF(D4419=5,G4419*I4419*J4419*K4419,IF(D4419=6,G4419*I4419*J4419*K4419*L4419,0))))</f>
        <v>2697.15328161872</v>
      </c>
    </row>
    <row r="4420" spans="1:13" x14ac:dyDescent="0.2">
      <c r="A4420">
        <v>2006</v>
      </c>
      <c r="B4420">
        <v>10</v>
      </c>
      <c r="C4420" t="s">
        <v>59</v>
      </c>
      <c r="D4420">
        <v>6</v>
      </c>
      <c r="E4420" t="s">
        <v>35</v>
      </c>
      <c r="F4420" t="e">
        <f>VLOOKUP(A4420&amp;B4420&amp;C4420&amp;D4420&amp;E4420,average_median_rates_2_aptFINAL!A:P,16,FALSE)</f>
        <v>#N/A</v>
      </c>
      <c r="G4420">
        <f>VLOOKUP(A4420&amp;B4420&amp;C4420&amp;3&amp;E4420,average_median_rates_2_aptFINAL!A:P,16,FALSE)</f>
        <v>2442.6725082146727</v>
      </c>
      <c r="H4420">
        <f>IF(D4420&lt;=3,VLOOKUP(A4420&amp;D4420,[1]ratio_condo_family!$A:$F,6,FALSE),0)</f>
        <v>0</v>
      </c>
      <c r="I4420">
        <f>VLOOKUP(A4420&amp;3,[1]ratio_condo_family!$A:$F,6,FALSE)</f>
        <v>1.1899342074722625</v>
      </c>
      <c r="J4420">
        <f>VLOOKUP(A4420,[1]ratio_family_bedrooms!$A:$K,9,FALSE)</f>
        <v>1.0588235294117647</v>
      </c>
      <c r="K4420">
        <f>VLOOKUP(A4420,[1]ratio_family_bedrooms!$A:$K,10,FALSE)</f>
        <v>1.2222222222222223</v>
      </c>
      <c r="L4420">
        <f>VLOOKUP(A4420,[1]ratio_family_bedrooms!$A:$K,11,FALSE)</f>
        <v>1.4999999999999998</v>
      </c>
      <c r="M4420">
        <f t="shared" si="69"/>
        <v>5642.2615282842025</v>
      </c>
    </row>
    <row r="4421" spans="1:13" x14ac:dyDescent="0.2">
      <c r="A4421">
        <v>2006</v>
      </c>
      <c r="B4421">
        <v>10</v>
      </c>
      <c r="C4421" t="s">
        <v>59</v>
      </c>
      <c r="D4421">
        <v>6</v>
      </c>
      <c r="E4421" t="s">
        <v>36</v>
      </c>
      <c r="F4421" t="e">
        <f>VLOOKUP(A4421&amp;B4421&amp;C4421&amp;D4421&amp;E4421,average_median_rates_2_aptFINAL!A:P,16,FALSE)</f>
        <v>#N/A</v>
      </c>
      <c r="G4421">
        <f>VLOOKUP(A4421&amp;B4421&amp;C4421&amp;3&amp;E4421,average_median_rates_2_aptFINAL!A:P,16,FALSE)</f>
        <v>1126.8333941827918</v>
      </c>
      <c r="H4421">
        <f>IF(D4421&lt;=3,VLOOKUP(A4421&amp;D4421,[1]ratio_condo_family!$A:$F,6,FALSE),0)</f>
        <v>0</v>
      </c>
      <c r="I4421">
        <f>VLOOKUP(A4421&amp;3,[1]ratio_condo_family!$A:$F,6,FALSE)</f>
        <v>1.1899342074722625</v>
      </c>
      <c r="J4421">
        <f>VLOOKUP(A4421,[1]ratio_family_bedrooms!$A:$K,9,FALSE)</f>
        <v>1.0588235294117647</v>
      </c>
      <c r="K4421">
        <f>VLOOKUP(A4421,[1]ratio_family_bedrooms!$A:$K,10,FALSE)</f>
        <v>1.2222222222222223</v>
      </c>
      <c r="L4421">
        <f>VLOOKUP(A4421,[1]ratio_family_bedrooms!$A:$K,11,FALSE)</f>
        <v>1.4999999999999998</v>
      </c>
      <c r="M4421">
        <f t="shared" si="69"/>
        <v>2602.841227140349</v>
      </c>
    </row>
    <row r="4422" spans="1:13" x14ac:dyDescent="0.2">
      <c r="A4422">
        <v>2006</v>
      </c>
      <c r="B4422">
        <v>10</v>
      </c>
      <c r="C4422" t="s">
        <v>59</v>
      </c>
      <c r="D4422">
        <v>6</v>
      </c>
      <c r="E4422" t="s">
        <v>37</v>
      </c>
      <c r="F4422" t="e">
        <f>VLOOKUP(A4422&amp;B4422&amp;C4422&amp;D4422&amp;E4422,average_median_rates_2_aptFINAL!A:P,16,FALSE)</f>
        <v>#N/A</v>
      </c>
      <c r="G4422">
        <f>VLOOKUP(A4422&amp;B4422&amp;C4422&amp;3&amp;E4422,average_median_rates_2_aptFINAL!A:P,16,FALSE)</f>
        <v>832.71962308106913</v>
      </c>
      <c r="H4422">
        <f>IF(D4422&lt;=3,VLOOKUP(A4422&amp;D4422,[1]ratio_condo_family!$A:$F,6,FALSE),0)</f>
        <v>0</v>
      </c>
      <c r="I4422">
        <f>VLOOKUP(A4422&amp;3,[1]ratio_condo_family!$A:$F,6,FALSE)</f>
        <v>1.1899342074722625</v>
      </c>
      <c r="J4422">
        <f>VLOOKUP(A4422,[1]ratio_family_bedrooms!$A:$K,9,FALSE)</f>
        <v>1.0588235294117647</v>
      </c>
      <c r="K4422">
        <f>VLOOKUP(A4422,[1]ratio_family_bedrooms!$A:$K,10,FALSE)</f>
        <v>1.2222222222222223</v>
      </c>
      <c r="L4422">
        <f>VLOOKUP(A4422,[1]ratio_family_bedrooms!$A:$K,11,FALSE)</f>
        <v>1.4999999999999998</v>
      </c>
      <c r="M4422">
        <f t="shared" si="69"/>
        <v>1923.4759786082302</v>
      </c>
    </row>
    <row r="4423" spans="1:13" x14ac:dyDescent="0.2">
      <c r="A4423">
        <v>2006</v>
      </c>
      <c r="B4423">
        <v>10</v>
      </c>
      <c r="C4423" t="s">
        <v>59</v>
      </c>
      <c r="D4423">
        <v>6</v>
      </c>
      <c r="E4423" t="s">
        <v>38</v>
      </c>
      <c r="F4423" t="e">
        <f>VLOOKUP(A4423&amp;B4423&amp;C4423&amp;D4423&amp;E4423,average_median_rates_2_aptFINAL!A:P,16,FALSE)</f>
        <v>#N/A</v>
      </c>
      <c r="G4423">
        <f>VLOOKUP(A4423&amp;B4423&amp;C4423&amp;3&amp;E4423,average_median_rates_2_aptFINAL!A:P,16,FALSE)</f>
        <v>838.79639771206053</v>
      </c>
      <c r="H4423">
        <f>IF(D4423&lt;=3,VLOOKUP(A4423&amp;D4423,[1]ratio_condo_family!$A:$F,6,FALSE),0)</f>
        <v>0</v>
      </c>
      <c r="I4423">
        <f>VLOOKUP(A4423&amp;3,[1]ratio_condo_family!$A:$F,6,FALSE)</f>
        <v>1.1899342074722625</v>
      </c>
      <c r="J4423">
        <f>VLOOKUP(A4423,[1]ratio_family_bedrooms!$A:$K,9,FALSE)</f>
        <v>1.0588235294117647</v>
      </c>
      <c r="K4423">
        <f>VLOOKUP(A4423,[1]ratio_family_bedrooms!$A:$K,10,FALSE)</f>
        <v>1.2222222222222223</v>
      </c>
      <c r="L4423">
        <f>VLOOKUP(A4423,[1]ratio_family_bedrooms!$A:$K,11,FALSE)</f>
        <v>1.4999999999999998</v>
      </c>
      <c r="M4423">
        <f t="shared" si="69"/>
        <v>1937.5125519111148</v>
      </c>
    </row>
    <row r="4424" spans="1:13" x14ac:dyDescent="0.2">
      <c r="A4424">
        <v>2006</v>
      </c>
      <c r="B4424">
        <v>10</v>
      </c>
      <c r="C4424" t="s">
        <v>59</v>
      </c>
      <c r="D4424">
        <v>6</v>
      </c>
      <c r="E4424" t="s">
        <v>39</v>
      </c>
      <c r="F4424" t="e">
        <f>VLOOKUP(A4424&amp;B4424&amp;C4424&amp;D4424&amp;E4424,average_median_rates_2_aptFINAL!A:P,16,FALSE)</f>
        <v>#N/A</v>
      </c>
      <c r="G4424">
        <f>VLOOKUP(A4424&amp;B4424&amp;C4424&amp;3&amp;E4424,average_median_rates_2_aptFINAL!A:P,16,FALSE)</f>
        <v>1067.8155044420103</v>
      </c>
      <c r="H4424">
        <f>IF(D4424&lt;=3,VLOOKUP(A4424&amp;D4424,[1]ratio_condo_family!$A:$F,6,FALSE),0)</f>
        <v>0</v>
      </c>
      <c r="I4424">
        <f>VLOOKUP(A4424&amp;3,[1]ratio_condo_family!$A:$F,6,FALSE)</f>
        <v>1.1899342074722625</v>
      </c>
      <c r="J4424">
        <f>VLOOKUP(A4424,[1]ratio_family_bedrooms!$A:$K,9,FALSE)</f>
        <v>1.0588235294117647</v>
      </c>
      <c r="K4424">
        <f>VLOOKUP(A4424,[1]ratio_family_bedrooms!$A:$K,10,FALSE)</f>
        <v>1.2222222222222223</v>
      </c>
      <c r="L4424">
        <f>VLOOKUP(A4424,[1]ratio_family_bedrooms!$A:$K,11,FALSE)</f>
        <v>1.4999999999999998</v>
      </c>
      <c r="M4424">
        <f t="shared" si="69"/>
        <v>2466.5174393034304</v>
      </c>
    </row>
    <row r="4425" spans="1:13" x14ac:dyDescent="0.2">
      <c r="A4425">
        <v>2006</v>
      </c>
      <c r="B4425">
        <v>10</v>
      </c>
      <c r="C4425" t="s">
        <v>59</v>
      </c>
      <c r="D4425">
        <v>6</v>
      </c>
      <c r="E4425" t="s">
        <v>40</v>
      </c>
      <c r="F4425" t="e">
        <f>VLOOKUP(A4425&amp;B4425&amp;C4425&amp;D4425&amp;E4425,average_median_rates_2_aptFINAL!A:P,16,FALSE)</f>
        <v>#N/A</v>
      </c>
      <c r="G4425">
        <f>VLOOKUP(A4425&amp;B4425&amp;C4425&amp;3&amp;E4425,average_median_rates_2_aptFINAL!A:P,16,FALSE)</f>
        <v>983.55725934039219</v>
      </c>
      <c r="H4425">
        <f>IF(D4425&lt;=3,VLOOKUP(A4425&amp;D4425,[1]ratio_condo_family!$A:$F,6,FALSE),0)</f>
        <v>0</v>
      </c>
      <c r="I4425">
        <f>VLOOKUP(A4425&amp;3,[1]ratio_condo_family!$A:$F,6,FALSE)</f>
        <v>1.1899342074722625</v>
      </c>
      <c r="J4425">
        <f>VLOOKUP(A4425,[1]ratio_family_bedrooms!$A:$K,9,FALSE)</f>
        <v>1.0588235294117647</v>
      </c>
      <c r="K4425">
        <f>VLOOKUP(A4425,[1]ratio_family_bedrooms!$A:$K,10,FALSE)</f>
        <v>1.2222222222222223</v>
      </c>
      <c r="L4425">
        <f>VLOOKUP(A4425,[1]ratio_family_bedrooms!$A:$K,11,FALSE)</f>
        <v>1.4999999999999998</v>
      </c>
      <c r="M4425">
        <f t="shared" si="69"/>
        <v>2271.8916541526119</v>
      </c>
    </row>
    <row r="4426" spans="1:13" x14ac:dyDescent="0.2">
      <c r="A4426">
        <v>2006</v>
      </c>
      <c r="B4426">
        <v>10</v>
      </c>
      <c r="C4426" t="s">
        <v>59</v>
      </c>
      <c r="D4426">
        <v>6</v>
      </c>
      <c r="E4426" t="s">
        <v>41</v>
      </c>
      <c r="F4426" t="e">
        <f>VLOOKUP(A4426&amp;B4426&amp;C4426&amp;D4426&amp;E4426,average_median_rates_2_aptFINAL!A:P,16,FALSE)</f>
        <v>#N/A</v>
      </c>
      <c r="G4426">
        <f>VLOOKUP(A4426&amp;B4426&amp;C4426&amp;3&amp;E4426,average_median_rates_2_aptFINAL!A:P,16,FALSE)</f>
        <v>926.09833272483866</v>
      </c>
      <c r="H4426">
        <f>IF(D4426&lt;=3,VLOOKUP(A4426&amp;D4426,[1]ratio_condo_family!$A:$F,6,FALSE),0)</f>
        <v>0</v>
      </c>
      <c r="I4426">
        <f>VLOOKUP(A4426&amp;3,[1]ratio_condo_family!$A:$F,6,FALSE)</f>
        <v>1.1899342074722625</v>
      </c>
      <c r="J4426">
        <f>VLOOKUP(A4426,[1]ratio_family_bedrooms!$A:$K,9,FALSE)</f>
        <v>1.0588235294117647</v>
      </c>
      <c r="K4426">
        <f>VLOOKUP(A4426,[1]ratio_family_bedrooms!$A:$K,10,FALSE)</f>
        <v>1.2222222222222223</v>
      </c>
      <c r="L4426">
        <f>VLOOKUP(A4426,[1]ratio_family_bedrooms!$A:$K,11,FALSE)</f>
        <v>1.4999999999999998</v>
      </c>
      <c r="M4426">
        <f t="shared" si="69"/>
        <v>2139.1688720321404</v>
      </c>
    </row>
    <row r="4427" spans="1:13" x14ac:dyDescent="0.2">
      <c r="A4427">
        <v>2006</v>
      </c>
      <c r="B4427">
        <v>10</v>
      </c>
      <c r="C4427" t="s">
        <v>59</v>
      </c>
      <c r="D4427">
        <v>6</v>
      </c>
      <c r="E4427" t="s">
        <v>42</v>
      </c>
      <c r="F4427" t="e">
        <f>VLOOKUP(A4427&amp;B4427&amp;C4427&amp;D4427&amp;E4427,average_median_rates_2_aptFINAL!A:P,16,FALSE)</f>
        <v>#N/A</v>
      </c>
      <c r="G4427">
        <f>VLOOKUP(A4427&amp;B4427&amp;C4427&amp;3&amp;E4427,average_median_rates_2_aptFINAL!A:P,16,FALSE)</f>
        <v>883.18972861141515</v>
      </c>
      <c r="H4427">
        <f>IF(D4427&lt;=3,VLOOKUP(A4427&amp;D4427,[1]ratio_condo_family!$A:$F,6,FALSE),0)</f>
        <v>0</v>
      </c>
      <c r="I4427">
        <f>VLOOKUP(A4427&amp;3,[1]ratio_condo_family!$A:$F,6,FALSE)</f>
        <v>1.1899342074722625</v>
      </c>
      <c r="J4427">
        <f>VLOOKUP(A4427,[1]ratio_family_bedrooms!$A:$K,9,FALSE)</f>
        <v>1.0588235294117647</v>
      </c>
      <c r="K4427">
        <f>VLOOKUP(A4427,[1]ratio_family_bedrooms!$A:$K,10,FALSE)</f>
        <v>1.2222222222222223</v>
      </c>
      <c r="L4427">
        <f>VLOOKUP(A4427,[1]ratio_family_bedrooms!$A:$K,11,FALSE)</f>
        <v>1.4999999999999998</v>
      </c>
      <c r="M4427">
        <f t="shared" si="69"/>
        <v>2040.0554765985064</v>
      </c>
    </row>
    <row r="4428" spans="1:13" x14ac:dyDescent="0.2">
      <c r="A4428">
        <v>2006</v>
      </c>
      <c r="B4428">
        <v>10</v>
      </c>
      <c r="C4428" t="s">
        <v>59</v>
      </c>
      <c r="D4428">
        <v>6</v>
      </c>
      <c r="E4428" t="s">
        <v>43</v>
      </c>
      <c r="F4428" t="e">
        <f>VLOOKUP(A4428&amp;B4428&amp;C4428&amp;D4428&amp;E4428,average_median_rates_2_aptFINAL!A:P,16,FALSE)</f>
        <v>#N/A</v>
      </c>
      <c r="G4428">
        <f>VLOOKUP(A4428&amp;B4428&amp;C4428&amp;3&amp;E4428,average_median_rates_2_aptFINAL!A:P,16,FALSE)</f>
        <v>1220</v>
      </c>
      <c r="H4428">
        <f>IF(D4428&lt;=3,VLOOKUP(A4428&amp;D4428,[1]ratio_condo_family!$A:$F,6,FALSE),0)</f>
        <v>0</v>
      </c>
      <c r="I4428">
        <f>VLOOKUP(A4428&amp;3,[1]ratio_condo_family!$A:$F,6,FALSE)</f>
        <v>1.1899342074722625</v>
      </c>
      <c r="J4428">
        <f>VLOOKUP(A4428,[1]ratio_family_bedrooms!$A:$K,9,FALSE)</f>
        <v>1.0588235294117647</v>
      </c>
      <c r="K4428">
        <f>VLOOKUP(A4428,[1]ratio_family_bedrooms!$A:$K,10,FALSE)</f>
        <v>1.2222222222222223</v>
      </c>
      <c r="L4428">
        <f>VLOOKUP(A4428,[1]ratio_family_bedrooms!$A:$K,11,FALSE)</f>
        <v>1.4999999999999998</v>
      </c>
      <c r="M4428">
        <f t="shared" si="69"/>
        <v>2818.0441878137226</v>
      </c>
    </row>
    <row r="4429" spans="1:13" x14ac:dyDescent="0.2">
      <c r="A4429">
        <v>2006</v>
      </c>
      <c r="B4429">
        <v>10</v>
      </c>
      <c r="C4429" t="s">
        <v>59</v>
      </c>
      <c r="D4429">
        <v>6</v>
      </c>
      <c r="E4429" t="s">
        <v>60</v>
      </c>
      <c r="F4429" t="e">
        <f>VLOOKUP(A4429&amp;B4429&amp;C4429&amp;D4429&amp;E4429,average_median_rates_2_aptFINAL!A:P,16,FALSE)</f>
        <v>#N/A</v>
      </c>
      <c r="G4429">
        <f>VLOOKUP(A4429&amp;B4429&amp;C4429&amp;3&amp;E4429,average_median_rates_2_aptFINAL!A:P,16,FALSE)</f>
        <v>1105.37909212608</v>
      </c>
      <c r="H4429">
        <f>IF(D4429&lt;=3,VLOOKUP(A4429&amp;D4429,[1]ratio_condo_family!$A:$F,6,FALSE),0)</f>
        <v>0</v>
      </c>
      <c r="I4429">
        <f>VLOOKUP(A4429&amp;3,[1]ratio_condo_family!$A:$F,6,FALSE)</f>
        <v>1.1899342074722625</v>
      </c>
      <c r="J4429">
        <f>VLOOKUP(A4429,[1]ratio_family_bedrooms!$A:$K,9,FALSE)</f>
        <v>1.0588235294117647</v>
      </c>
      <c r="K4429">
        <f>VLOOKUP(A4429,[1]ratio_family_bedrooms!$A:$K,10,FALSE)</f>
        <v>1.2222222222222223</v>
      </c>
      <c r="L4429">
        <f>VLOOKUP(A4429,[1]ratio_family_bedrooms!$A:$K,11,FALSE)</f>
        <v>1.4999999999999998</v>
      </c>
      <c r="M4429">
        <f t="shared" si="69"/>
        <v>2553.2845294235326</v>
      </c>
    </row>
    <row r="4430" spans="1:13" x14ac:dyDescent="0.2">
      <c r="A4430">
        <v>2006</v>
      </c>
      <c r="B4430">
        <v>10</v>
      </c>
      <c r="C4430" t="s">
        <v>61</v>
      </c>
      <c r="D4430">
        <v>4</v>
      </c>
      <c r="E4430" t="s">
        <v>16</v>
      </c>
      <c r="F4430" t="e">
        <f>VLOOKUP(A4430&amp;B4430&amp;C4430&amp;D4430&amp;E4430,average_median_rates_2_aptFINAL!A:P,16,FALSE)</f>
        <v>#N/A</v>
      </c>
      <c r="G4430">
        <f>VLOOKUP(A4430&amp;B4430&amp;C4430&amp;3&amp;E4430,average_median_rates_2_aptFINAL!A:P,16,FALSE)</f>
        <v>1780.8747151684329</v>
      </c>
      <c r="H4430">
        <f>IF(D4430&lt;=3,VLOOKUP(A4430&amp;D4430,[1]ratio_condo_family!$A:$F,6,FALSE),0)</f>
        <v>0</v>
      </c>
      <c r="I4430">
        <f>VLOOKUP(A4430&amp;3,[1]ratio_condo_family!$A:$F,6,FALSE)</f>
        <v>1.1899342074722625</v>
      </c>
      <c r="J4430">
        <f>VLOOKUP(A4430,[1]ratio_family_bedrooms!$A:$K,9,FALSE)</f>
        <v>1.0588235294117647</v>
      </c>
      <c r="K4430">
        <f>VLOOKUP(A4430,[1]ratio_family_bedrooms!$A:$K,10,FALSE)</f>
        <v>1.2222222222222223</v>
      </c>
      <c r="L4430">
        <f>VLOOKUP(A4430,[1]ratio_family_bedrooms!$A:$K,11,FALSE)</f>
        <v>1.4999999999999998</v>
      </c>
      <c r="M4430">
        <f t="shared" si="69"/>
        <v>2243.7780806131841</v>
      </c>
    </row>
    <row r="4431" spans="1:13" x14ac:dyDescent="0.2">
      <c r="A4431">
        <v>2006</v>
      </c>
      <c r="B4431">
        <v>10</v>
      </c>
      <c r="C4431" t="s">
        <v>61</v>
      </c>
      <c r="D4431">
        <v>4</v>
      </c>
      <c r="E4431" t="s">
        <v>17</v>
      </c>
      <c r="F4431" t="e">
        <f>VLOOKUP(A4431&amp;B4431&amp;C4431&amp;D4431&amp;E4431,average_median_rates_2_aptFINAL!A:P,16,FALSE)</f>
        <v>#N/A</v>
      </c>
      <c r="G4431">
        <f>VLOOKUP(A4431&amp;B4431&amp;C4431&amp;3&amp;E4431,average_median_rates_2_aptFINAL!A:P,16,FALSE)</f>
        <v>1900.5379724098282</v>
      </c>
      <c r="H4431">
        <f>IF(D4431&lt;=3,VLOOKUP(A4431&amp;D4431,[1]ratio_condo_family!$A:$F,6,FALSE),0)</f>
        <v>0</v>
      </c>
      <c r="I4431">
        <f>VLOOKUP(A4431&amp;3,[1]ratio_condo_family!$A:$F,6,FALSE)</f>
        <v>1.1899342074722625</v>
      </c>
      <c r="J4431">
        <f>VLOOKUP(A4431,[1]ratio_family_bedrooms!$A:$K,9,FALSE)</f>
        <v>1.0588235294117647</v>
      </c>
      <c r="K4431">
        <f>VLOOKUP(A4431,[1]ratio_family_bedrooms!$A:$K,10,FALSE)</f>
        <v>1.2222222222222223</v>
      </c>
      <c r="L4431">
        <f>VLOOKUP(A4431,[1]ratio_family_bedrooms!$A:$K,11,FALSE)</f>
        <v>1.4999999999999998</v>
      </c>
      <c r="M4431">
        <f t="shared" si="69"/>
        <v>2394.5454486745725</v>
      </c>
    </row>
    <row r="4432" spans="1:13" x14ac:dyDescent="0.2">
      <c r="A4432">
        <v>2006</v>
      </c>
      <c r="B4432">
        <v>10</v>
      </c>
      <c r="C4432" t="s">
        <v>61</v>
      </c>
      <c r="D4432">
        <v>4</v>
      </c>
      <c r="E4432" t="s">
        <v>19</v>
      </c>
      <c r="F4432" t="e">
        <f>VLOOKUP(A4432&amp;B4432&amp;C4432&amp;D4432&amp;E4432,average_median_rates_2_aptFINAL!A:P,16,FALSE)</f>
        <v>#N/A</v>
      </c>
      <c r="G4432">
        <f>VLOOKUP(A4432&amp;B4432&amp;C4432&amp;3&amp;E4432,average_median_rates_2_aptFINAL!A:P,16,FALSE)</f>
        <v>1538.5615749389235</v>
      </c>
      <c r="H4432">
        <f>IF(D4432&lt;=3,VLOOKUP(A4432&amp;D4432,[1]ratio_condo_family!$A:$F,6,FALSE),0)</f>
        <v>0</v>
      </c>
      <c r="I4432">
        <f>VLOOKUP(A4432&amp;3,[1]ratio_condo_family!$A:$F,6,FALSE)</f>
        <v>1.1899342074722625</v>
      </c>
      <c r="J4432">
        <f>VLOOKUP(A4432,[1]ratio_family_bedrooms!$A:$K,9,FALSE)</f>
        <v>1.0588235294117647</v>
      </c>
      <c r="K4432">
        <f>VLOOKUP(A4432,[1]ratio_family_bedrooms!$A:$K,10,FALSE)</f>
        <v>1.2222222222222223</v>
      </c>
      <c r="L4432">
        <f>VLOOKUP(A4432,[1]ratio_family_bedrooms!$A:$K,11,FALSE)</f>
        <v>1.4999999999999998</v>
      </c>
      <c r="M4432">
        <f t="shared" si="69"/>
        <v>1938.4804041058844</v>
      </c>
    </row>
    <row r="4433" spans="1:13" x14ac:dyDescent="0.2">
      <c r="A4433">
        <v>2006</v>
      </c>
      <c r="B4433">
        <v>10</v>
      </c>
      <c r="C4433" t="s">
        <v>61</v>
      </c>
      <c r="D4433">
        <v>4</v>
      </c>
      <c r="E4433" t="s">
        <v>20</v>
      </c>
      <c r="F4433" t="e">
        <f>VLOOKUP(A4433&amp;B4433&amp;C4433&amp;D4433&amp;E4433,average_median_rates_2_aptFINAL!A:P,16,FALSE)</f>
        <v>#N/A</v>
      </c>
      <c r="G4433">
        <f>VLOOKUP(A4433&amp;B4433&amp;C4433&amp;3&amp;E4433,average_median_rates_2_aptFINAL!A:P,16,FALSE)</f>
        <v>1947.2535565454789</v>
      </c>
      <c r="H4433">
        <f>IF(D4433&lt;=3,VLOOKUP(A4433&amp;D4433,[1]ratio_condo_family!$A:$F,6,FALSE),0)</f>
        <v>0</v>
      </c>
      <c r="I4433">
        <f>VLOOKUP(A4433&amp;3,[1]ratio_condo_family!$A:$F,6,FALSE)</f>
        <v>1.1899342074722625</v>
      </c>
      <c r="J4433">
        <f>VLOOKUP(A4433,[1]ratio_family_bedrooms!$A:$K,9,FALSE)</f>
        <v>1.0588235294117647</v>
      </c>
      <c r="K4433">
        <f>VLOOKUP(A4433,[1]ratio_family_bedrooms!$A:$K,10,FALSE)</f>
        <v>1.2222222222222223</v>
      </c>
      <c r="L4433">
        <f>VLOOKUP(A4433,[1]ratio_family_bedrooms!$A:$K,11,FALSE)</f>
        <v>1.4999999999999998</v>
      </c>
      <c r="M4433">
        <f t="shared" si="69"/>
        <v>2453.403830352871</v>
      </c>
    </row>
    <row r="4434" spans="1:13" x14ac:dyDescent="0.2">
      <c r="A4434">
        <v>2006</v>
      </c>
      <c r="B4434">
        <v>10</v>
      </c>
      <c r="C4434" t="s">
        <v>61</v>
      </c>
      <c r="D4434">
        <v>4</v>
      </c>
      <c r="E4434" t="s">
        <v>21</v>
      </c>
      <c r="F4434" t="e">
        <f>VLOOKUP(A4434&amp;B4434&amp;C4434&amp;D4434&amp;E4434,average_median_rates_2_aptFINAL!A:P,16,FALSE)</f>
        <v>#N/A</v>
      </c>
      <c r="G4434">
        <f>VLOOKUP(A4434&amp;B4434&amp;C4434&amp;3&amp;E4434,average_median_rates_2_aptFINAL!A:P,16,FALSE)</f>
        <v>1880.538152033336</v>
      </c>
      <c r="H4434">
        <f>IF(D4434&lt;=3,VLOOKUP(A4434&amp;D4434,[1]ratio_condo_family!$A:$F,6,FALSE),0)</f>
        <v>0</v>
      </c>
      <c r="I4434">
        <f>VLOOKUP(A4434&amp;3,[1]ratio_condo_family!$A:$F,6,FALSE)</f>
        <v>1.1899342074722625</v>
      </c>
      <c r="J4434">
        <f>VLOOKUP(A4434,[1]ratio_family_bedrooms!$A:$K,9,FALSE)</f>
        <v>1.0588235294117647</v>
      </c>
      <c r="K4434">
        <f>VLOOKUP(A4434,[1]ratio_family_bedrooms!$A:$K,10,FALSE)</f>
        <v>1.2222222222222223</v>
      </c>
      <c r="L4434">
        <f>VLOOKUP(A4434,[1]ratio_family_bedrooms!$A:$K,11,FALSE)</f>
        <v>1.4999999999999998</v>
      </c>
      <c r="M4434">
        <f t="shared" si="69"/>
        <v>2369.3470682412076</v>
      </c>
    </row>
    <row r="4435" spans="1:13" x14ac:dyDescent="0.2">
      <c r="A4435">
        <v>2006</v>
      </c>
      <c r="B4435">
        <v>10</v>
      </c>
      <c r="C4435" t="s">
        <v>61</v>
      </c>
      <c r="D4435">
        <v>4</v>
      </c>
      <c r="E4435" t="s">
        <v>23</v>
      </c>
      <c r="F4435" t="e">
        <f>VLOOKUP(A4435&amp;B4435&amp;C4435&amp;D4435&amp;E4435,average_median_rates_2_aptFINAL!A:P,16,FALSE)</f>
        <v>#N/A</v>
      </c>
      <c r="G4435">
        <f>VLOOKUP(A4435&amp;B4435&amp;C4435&amp;3&amp;E4435,average_median_rates_2_aptFINAL!A:P,16,FALSE)</f>
        <v>961.91550510130742</v>
      </c>
      <c r="H4435">
        <f>IF(D4435&lt;=3,VLOOKUP(A4435&amp;D4435,[1]ratio_condo_family!$A:$F,6,FALSE),0)</f>
        <v>0</v>
      </c>
      <c r="I4435">
        <f>VLOOKUP(A4435&amp;3,[1]ratio_condo_family!$A:$F,6,FALSE)</f>
        <v>1.1899342074722625</v>
      </c>
      <c r="J4435">
        <f>VLOOKUP(A4435,[1]ratio_family_bedrooms!$A:$K,9,FALSE)</f>
        <v>1.0588235294117647</v>
      </c>
      <c r="K4435">
        <f>VLOOKUP(A4435,[1]ratio_family_bedrooms!$A:$K,10,FALSE)</f>
        <v>1.2222222222222223</v>
      </c>
      <c r="L4435">
        <f>VLOOKUP(A4435,[1]ratio_family_bedrooms!$A:$K,11,FALSE)</f>
        <v>1.4999999999999998</v>
      </c>
      <c r="M4435">
        <f t="shared" si="69"/>
        <v>1211.9465268190645</v>
      </c>
    </row>
    <row r="4436" spans="1:13" x14ac:dyDescent="0.2">
      <c r="A4436">
        <v>2006</v>
      </c>
      <c r="B4436">
        <v>10</v>
      </c>
      <c r="C4436" t="s">
        <v>61</v>
      </c>
      <c r="D4436">
        <v>4</v>
      </c>
      <c r="E4436" t="s">
        <v>24</v>
      </c>
      <c r="F4436" t="e">
        <f>VLOOKUP(A4436&amp;B4436&amp;C4436&amp;D4436&amp;E4436,average_median_rates_2_aptFINAL!A:P,16,FALSE)</f>
        <v>#N/A</v>
      </c>
      <c r="G4436">
        <f>VLOOKUP(A4436&amp;B4436&amp;C4436&amp;3&amp;E4436,average_median_rates_2_aptFINAL!A:P,16,FALSE)</f>
        <v>1024.4126311251619</v>
      </c>
      <c r="H4436">
        <f>IF(D4436&lt;=3,VLOOKUP(A4436&amp;D4436,[1]ratio_condo_family!$A:$F,6,FALSE),0)</f>
        <v>0</v>
      </c>
      <c r="I4436">
        <f>VLOOKUP(A4436&amp;3,[1]ratio_condo_family!$A:$F,6,FALSE)</f>
        <v>1.1899342074722625</v>
      </c>
      <c r="J4436">
        <f>VLOOKUP(A4436,[1]ratio_family_bedrooms!$A:$K,9,FALSE)</f>
        <v>1.0588235294117647</v>
      </c>
      <c r="K4436">
        <f>VLOOKUP(A4436,[1]ratio_family_bedrooms!$A:$K,10,FALSE)</f>
        <v>1.2222222222222223</v>
      </c>
      <c r="L4436">
        <f>VLOOKUP(A4436,[1]ratio_family_bedrooms!$A:$K,11,FALSE)</f>
        <v>1.4999999999999998</v>
      </c>
      <c r="M4436">
        <f t="shared" si="69"/>
        <v>1290.6885518920533</v>
      </c>
    </row>
    <row r="4437" spans="1:13" x14ac:dyDescent="0.2">
      <c r="A4437">
        <v>2006</v>
      </c>
      <c r="B4437">
        <v>10</v>
      </c>
      <c r="C4437" t="s">
        <v>61</v>
      </c>
      <c r="D4437">
        <v>4</v>
      </c>
      <c r="E4437" t="s">
        <v>25</v>
      </c>
      <c r="F4437" t="e">
        <f>VLOOKUP(A4437&amp;B4437&amp;C4437&amp;D4437&amp;E4437,average_median_rates_2_aptFINAL!A:P,16,FALSE)</f>
        <v>#N/A</v>
      </c>
      <c r="G4437">
        <f>VLOOKUP(A4437&amp;B4437&amp;C4437&amp;3&amp;E4437,average_median_rates_2_aptFINAL!A:P,16,FALSE)</f>
        <v>968.55949928948894</v>
      </c>
      <c r="H4437">
        <f>IF(D4437&lt;=3,VLOOKUP(A4437&amp;D4437,[1]ratio_condo_family!$A:$F,6,FALSE),0)</f>
        <v>0</v>
      </c>
      <c r="I4437">
        <f>VLOOKUP(A4437&amp;3,[1]ratio_condo_family!$A:$F,6,FALSE)</f>
        <v>1.1899342074722625</v>
      </c>
      <c r="J4437">
        <f>VLOOKUP(A4437,[1]ratio_family_bedrooms!$A:$K,9,FALSE)</f>
        <v>1.0588235294117647</v>
      </c>
      <c r="K4437">
        <f>VLOOKUP(A4437,[1]ratio_family_bedrooms!$A:$K,10,FALSE)</f>
        <v>1.2222222222222223</v>
      </c>
      <c r="L4437">
        <f>VLOOKUP(A4437,[1]ratio_family_bedrooms!$A:$K,11,FALSE)</f>
        <v>1.4999999999999998</v>
      </c>
      <c r="M4437">
        <f t="shared" si="69"/>
        <v>1220.3174966577558</v>
      </c>
    </row>
    <row r="4438" spans="1:13" x14ac:dyDescent="0.2">
      <c r="A4438">
        <v>2006</v>
      </c>
      <c r="B4438">
        <v>10</v>
      </c>
      <c r="C4438" t="s">
        <v>61</v>
      </c>
      <c r="D4438">
        <v>4</v>
      </c>
      <c r="E4438" t="s">
        <v>26</v>
      </c>
      <c r="F4438" t="e">
        <f>VLOOKUP(A4438&amp;B4438&amp;C4438&amp;D4438&amp;E4438,average_median_rates_2_aptFINAL!A:P,16,FALSE)</f>
        <v>#N/A</v>
      </c>
      <c r="G4438">
        <f>VLOOKUP(A4438&amp;B4438&amp;C4438&amp;3&amp;E4438,average_median_rates_2_aptFINAL!A:P,16,FALSE)</f>
        <v>1000.7680701250182</v>
      </c>
      <c r="H4438">
        <f>IF(D4438&lt;=3,VLOOKUP(A4438&amp;D4438,[1]ratio_condo_family!$A:$F,6,FALSE),0)</f>
        <v>0</v>
      </c>
      <c r="I4438">
        <f>VLOOKUP(A4438&amp;3,[1]ratio_condo_family!$A:$F,6,FALSE)</f>
        <v>1.1899342074722625</v>
      </c>
      <c r="J4438">
        <f>VLOOKUP(A4438,[1]ratio_family_bedrooms!$A:$K,9,FALSE)</f>
        <v>1.0588235294117647</v>
      </c>
      <c r="K4438">
        <f>VLOOKUP(A4438,[1]ratio_family_bedrooms!$A:$K,10,FALSE)</f>
        <v>1.2222222222222223</v>
      </c>
      <c r="L4438">
        <f>VLOOKUP(A4438,[1]ratio_family_bedrooms!$A:$K,11,FALSE)</f>
        <v>1.4999999999999998</v>
      </c>
      <c r="M4438">
        <f t="shared" si="69"/>
        <v>1260.8980521752744</v>
      </c>
    </row>
    <row r="4439" spans="1:13" x14ac:dyDescent="0.2">
      <c r="A4439">
        <v>2006</v>
      </c>
      <c r="B4439">
        <v>10</v>
      </c>
      <c r="C4439" t="s">
        <v>61</v>
      </c>
      <c r="D4439">
        <v>4</v>
      </c>
      <c r="E4439" t="s">
        <v>27</v>
      </c>
      <c r="F4439" t="e">
        <f>VLOOKUP(A4439&amp;B4439&amp;C4439&amp;D4439&amp;E4439,average_median_rates_2_aptFINAL!A:P,16,FALSE)</f>
        <v>#N/A</v>
      </c>
      <c r="G4439">
        <f>VLOOKUP(A4439&amp;B4439&amp;C4439&amp;3&amp;E4439,average_median_rates_2_aptFINAL!A:P,16,FALSE)</f>
        <v>1907.1799109067356</v>
      </c>
      <c r="H4439">
        <f>IF(D4439&lt;=3,VLOOKUP(A4439&amp;D4439,[1]ratio_condo_family!$A:$F,6,FALSE),0)</f>
        <v>0</v>
      </c>
      <c r="I4439">
        <f>VLOOKUP(A4439&amp;3,[1]ratio_condo_family!$A:$F,6,FALSE)</f>
        <v>1.1899342074722625</v>
      </c>
      <c r="J4439">
        <f>VLOOKUP(A4439,[1]ratio_family_bedrooms!$A:$K,9,FALSE)</f>
        <v>1.0588235294117647</v>
      </c>
      <c r="K4439">
        <f>VLOOKUP(A4439,[1]ratio_family_bedrooms!$A:$K,10,FALSE)</f>
        <v>1.2222222222222223</v>
      </c>
      <c r="L4439">
        <f>VLOOKUP(A4439,[1]ratio_family_bedrooms!$A:$K,11,FALSE)</f>
        <v>1.4999999999999998</v>
      </c>
      <c r="M4439">
        <f t="shared" si="69"/>
        <v>2402.9138284854635</v>
      </c>
    </row>
    <row r="4440" spans="1:13" x14ac:dyDescent="0.2">
      <c r="A4440">
        <v>2006</v>
      </c>
      <c r="B4440">
        <v>10</v>
      </c>
      <c r="C4440" t="s">
        <v>61</v>
      </c>
      <c r="D4440">
        <v>4</v>
      </c>
      <c r="E4440" t="s">
        <v>28</v>
      </c>
      <c r="F4440" t="e">
        <f>VLOOKUP(A4440&amp;B4440&amp;C4440&amp;D4440&amp;E4440,average_median_rates_2_aptFINAL!A:P,16,FALSE)</f>
        <v>#N/A</v>
      </c>
      <c r="G4440">
        <f>VLOOKUP(A4440&amp;B4440&amp;C4440&amp;3&amp;E4440,average_median_rates_2_aptFINAL!A:P,16,FALSE)</f>
        <v>1146.3356804138516</v>
      </c>
      <c r="H4440">
        <f>IF(D4440&lt;=3,VLOOKUP(A4440&amp;D4440,[1]ratio_condo_family!$A:$F,6,FALSE),0)</f>
        <v>0</v>
      </c>
      <c r="I4440">
        <f>VLOOKUP(A4440&amp;3,[1]ratio_condo_family!$A:$F,6,FALSE)</f>
        <v>1.1899342074722625</v>
      </c>
      <c r="J4440">
        <f>VLOOKUP(A4440,[1]ratio_family_bedrooms!$A:$K,9,FALSE)</f>
        <v>1.0588235294117647</v>
      </c>
      <c r="K4440">
        <f>VLOOKUP(A4440,[1]ratio_family_bedrooms!$A:$K,10,FALSE)</f>
        <v>1.2222222222222223</v>
      </c>
      <c r="L4440">
        <f>VLOOKUP(A4440,[1]ratio_family_bedrooms!$A:$K,11,FALSE)</f>
        <v>1.4999999999999998</v>
      </c>
      <c r="M4440">
        <f t="shared" si="69"/>
        <v>1444.3031005098708</v>
      </c>
    </row>
    <row r="4441" spans="1:13" x14ac:dyDescent="0.2">
      <c r="A4441">
        <v>2006</v>
      </c>
      <c r="B4441">
        <v>10</v>
      </c>
      <c r="C4441" t="s">
        <v>61</v>
      </c>
      <c r="D4441">
        <v>4</v>
      </c>
      <c r="E4441" t="s">
        <v>29</v>
      </c>
      <c r="F4441" t="e">
        <f>VLOOKUP(A4441&amp;B4441&amp;C4441&amp;D4441&amp;E4441,average_median_rates_2_aptFINAL!A:P,16,FALSE)</f>
        <v>#N/A</v>
      </c>
      <c r="G4441">
        <f>VLOOKUP(A4441&amp;B4441&amp;C4441&amp;3&amp;E4441,average_median_rates_2_aptFINAL!A:P,16,FALSE)</f>
        <v>873.62767639028573</v>
      </c>
      <c r="H4441">
        <f>IF(D4441&lt;=3,VLOOKUP(A4441&amp;D4441,[1]ratio_condo_family!$A:$F,6,FALSE),0)</f>
        <v>0</v>
      </c>
      <c r="I4441">
        <f>VLOOKUP(A4441&amp;3,[1]ratio_condo_family!$A:$F,6,FALSE)</f>
        <v>1.1899342074722625</v>
      </c>
      <c r="J4441">
        <f>VLOOKUP(A4441,[1]ratio_family_bedrooms!$A:$K,9,FALSE)</f>
        <v>1.0588235294117647</v>
      </c>
      <c r="K4441">
        <f>VLOOKUP(A4441,[1]ratio_family_bedrooms!$A:$K,10,FALSE)</f>
        <v>1.2222222222222223</v>
      </c>
      <c r="L4441">
        <f>VLOOKUP(A4441,[1]ratio_family_bedrooms!$A:$K,11,FALSE)</f>
        <v>1.4999999999999998</v>
      </c>
      <c r="M4441">
        <f t="shared" si="69"/>
        <v>1100.7100130096212</v>
      </c>
    </row>
    <row r="4442" spans="1:13" x14ac:dyDescent="0.2">
      <c r="A4442">
        <v>2006</v>
      </c>
      <c r="B4442">
        <v>10</v>
      </c>
      <c r="C4442" t="s">
        <v>61</v>
      </c>
      <c r="D4442">
        <v>4</v>
      </c>
      <c r="E4442" t="s">
        <v>31</v>
      </c>
      <c r="F4442" t="e">
        <f>VLOOKUP(A4442&amp;B4442&amp;C4442&amp;D4442&amp;E4442,average_median_rates_2_aptFINAL!A:P,16,FALSE)</f>
        <v>#N/A</v>
      </c>
      <c r="G4442">
        <f>VLOOKUP(A4442&amp;B4442&amp;C4442&amp;3&amp;E4442,average_median_rates_2_aptFINAL!A:P,16,FALSE)</f>
        <v>1080.2246491354131</v>
      </c>
      <c r="H4442">
        <f>IF(D4442&lt;=3,VLOOKUP(A4442&amp;D4442,[1]ratio_condo_family!$A:$F,6,FALSE),0)</f>
        <v>0</v>
      </c>
      <c r="I4442">
        <f>VLOOKUP(A4442&amp;3,[1]ratio_condo_family!$A:$F,6,FALSE)</f>
        <v>1.1899342074722625</v>
      </c>
      <c r="J4442">
        <f>VLOOKUP(A4442,[1]ratio_family_bedrooms!$A:$K,9,FALSE)</f>
        <v>1.0588235294117647</v>
      </c>
      <c r="K4442">
        <f>VLOOKUP(A4442,[1]ratio_family_bedrooms!$A:$K,10,FALSE)</f>
        <v>1.2222222222222223</v>
      </c>
      <c r="L4442">
        <f>VLOOKUP(A4442,[1]ratio_family_bedrooms!$A:$K,11,FALSE)</f>
        <v>1.4999999999999998</v>
      </c>
      <c r="M4442">
        <f t="shared" si="69"/>
        <v>1361.0078065704183</v>
      </c>
    </row>
    <row r="4443" spans="1:13" x14ac:dyDescent="0.2">
      <c r="A4443">
        <v>2006</v>
      </c>
      <c r="B4443">
        <v>10</v>
      </c>
      <c r="C4443" t="s">
        <v>61</v>
      </c>
      <c r="D4443">
        <v>4</v>
      </c>
      <c r="E4443" t="s">
        <v>32</v>
      </c>
      <c r="F4443" t="e">
        <f>VLOOKUP(A4443&amp;B4443&amp;C4443&amp;D4443&amp;E4443,average_median_rates_2_aptFINAL!A:P,16,FALSE)</f>
        <v>#N/A</v>
      </c>
      <c r="G4443">
        <f>VLOOKUP(A4443&amp;B4443&amp;C4443&amp;3&amp;E4443,average_median_rates_2_aptFINAL!A:P,16,FALSE)</f>
        <v>1123.394165828427</v>
      </c>
      <c r="H4443">
        <f>IF(D4443&lt;=3,VLOOKUP(A4443&amp;D4443,[1]ratio_condo_family!$A:$F,6,FALSE),0)</f>
        <v>0</v>
      </c>
      <c r="I4443">
        <f>VLOOKUP(A4443&amp;3,[1]ratio_condo_family!$A:$F,6,FALSE)</f>
        <v>1.1899342074722625</v>
      </c>
      <c r="J4443">
        <f>VLOOKUP(A4443,[1]ratio_family_bedrooms!$A:$K,9,FALSE)</f>
        <v>1.0588235294117647</v>
      </c>
      <c r="K4443">
        <f>VLOOKUP(A4443,[1]ratio_family_bedrooms!$A:$K,10,FALSE)</f>
        <v>1.2222222222222223</v>
      </c>
      <c r="L4443">
        <f>VLOOKUP(A4443,[1]ratio_family_bedrooms!$A:$K,11,FALSE)</f>
        <v>1.4999999999999998</v>
      </c>
      <c r="M4443">
        <f t="shared" si="69"/>
        <v>1415.3983902995431</v>
      </c>
    </row>
    <row r="4444" spans="1:13" x14ac:dyDescent="0.2">
      <c r="A4444">
        <v>2006</v>
      </c>
      <c r="B4444">
        <v>10</v>
      </c>
      <c r="C4444" t="s">
        <v>61</v>
      </c>
      <c r="D4444">
        <v>4</v>
      </c>
      <c r="E4444" t="s">
        <v>33</v>
      </c>
      <c r="F4444" t="e">
        <f>VLOOKUP(A4444&amp;B4444&amp;C4444&amp;D4444&amp;E4444,average_median_rates_2_aptFINAL!A:P,16,FALSE)</f>
        <v>#N/A</v>
      </c>
      <c r="G4444">
        <f>VLOOKUP(A4444&amp;B4444&amp;C4444&amp;3&amp;E4444,average_median_rates_2_aptFINAL!A:P,16,FALSE)</f>
        <v>1686.3863342434267</v>
      </c>
      <c r="H4444">
        <f>IF(D4444&lt;=3,VLOOKUP(A4444&amp;D4444,[1]ratio_condo_family!$A:$F,6,FALSE),0)</f>
        <v>0</v>
      </c>
      <c r="I4444">
        <f>VLOOKUP(A4444&amp;3,[1]ratio_condo_family!$A:$F,6,FALSE)</f>
        <v>1.1899342074722625</v>
      </c>
      <c r="J4444">
        <f>VLOOKUP(A4444,[1]ratio_family_bedrooms!$A:$K,9,FALSE)</f>
        <v>1.0588235294117647</v>
      </c>
      <c r="K4444">
        <f>VLOOKUP(A4444,[1]ratio_family_bedrooms!$A:$K,10,FALSE)</f>
        <v>1.2222222222222223</v>
      </c>
      <c r="L4444">
        <f>VLOOKUP(A4444,[1]ratio_family_bedrooms!$A:$K,11,FALSE)</f>
        <v>1.4999999999999998</v>
      </c>
      <c r="M4444">
        <f t="shared" si="69"/>
        <v>2124.7293029611828</v>
      </c>
    </row>
    <row r="4445" spans="1:13" x14ac:dyDescent="0.2">
      <c r="A4445">
        <v>2006</v>
      </c>
      <c r="B4445">
        <v>10</v>
      </c>
      <c r="C4445" t="s">
        <v>61</v>
      </c>
      <c r="D4445">
        <v>4</v>
      </c>
      <c r="E4445" t="s">
        <v>34</v>
      </c>
      <c r="F4445" t="e">
        <f>VLOOKUP(A4445&amp;B4445&amp;C4445&amp;D4445&amp;E4445,average_median_rates_2_aptFINAL!A:P,16,FALSE)</f>
        <v>#N/A</v>
      </c>
      <c r="G4445">
        <f>VLOOKUP(A4445&amp;B4445&amp;C4445&amp;3&amp;E4445,average_median_rates_2_aptFINAL!A:P,16,FALSE)</f>
        <v>1161.5066819945387</v>
      </c>
      <c r="H4445">
        <f>IF(D4445&lt;=3,VLOOKUP(A4445&amp;D4445,[1]ratio_condo_family!$A:$F,6,FALSE),0)</f>
        <v>0</v>
      </c>
      <c r="I4445">
        <f>VLOOKUP(A4445&amp;3,[1]ratio_condo_family!$A:$F,6,FALSE)</f>
        <v>1.1899342074722625</v>
      </c>
      <c r="J4445">
        <f>VLOOKUP(A4445,[1]ratio_family_bedrooms!$A:$K,9,FALSE)</f>
        <v>1.0588235294117647</v>
      </c>
      <c r="K4445">
        <f>VLOOKUP(A4445,[1]ratio_family_bedrooms!$A:$K,10,FALSE)</f>
        <v>1.2222222222222223</v>
      </c>
      <c r="L4445">
        <f>VLOOKUP(A4445,[1]ratio_family_bedrooms!$A:$K,11,FALSE)</f>
        <v>1.4999999999999998</v>
      </c>
      <c r="M4445">
        <f t="shared" si="69"/>
        <v>1463.4175056489621</v>
      </c>
    </row>
    <row r="4446" spans="1:13" x14ac:dyDescent="0.2">
      <c r="A4446">
        <v>2006</v>
      </c>
      <c r="B4446">
        <v>10</v>
      </c>
      <c r="C4446" t="s">
        <v>61</v>
      </c>
      <c r="D4446">
        <v>4</v>
      </c>
      <c r="E4446" t="s">
        <v>35</v>
      </c>
      <c r="F4446" t="e">
        <f>VLOOKUP(A4446&amp;B4446&amp;C4446&amp;D4446&amp;E4446,average_median_rates_2_aptFINAL!A:P,16,FALSE)</f>
        <v>#N/A</v>
      </c>
      <c r="G4446">
        <f>VLOOKUP(A4446&amp;B4446&amp;C4446&amp;3&amp;E4446,average_median_rates_2_aptFINAL!A:P,16,FALSE)</f>
        <v>2349.6551228624767</v>
      </c>
      <c r="H4446">
        <f>IF(D4446&lt;=3,VLOOKUP(A4446&amp;D4446,[1]ratio_condo_family!$A:$F,6,FALSE),0)</f>
        <v>0</v>
      </c>
      <c r="I4446">
        <f>VLOOKUP(A4446&amp;3,[1]ratio_condo_family!$A:$F,6,FALSE)</f>
        <v>1.1899342074722625</v>
      </c>
      <c r="J4446">
        <f>VLOOKUP(A4446,[1]ratio_family_bedrooms!$A:$K,9,FALSE)</f>
        <v>1.0588235294117647</v>
      </c>
      <c r="K4446">
        <f>VLOOKUP(A4446,[1]ratio_family_bedrooms!$A:$K,10,FALSE)</f>
        <v>1.2222222222222223</v>
      </c>
      <c r="L4446">
        <f>VLOOKUP(A4446,[1]ratio_family_bedrooms!$A:$K,11,FALSE)</f>
        <v>1.4999999999999998</v>
      </c>
      <c r="M4446">
        <f t="shared" si="69"/>
        <v>2960.4017715421796</v>
      </c>
    </row>
    <row r="4447" spans="1:13" x14ac:dyDescent="0.2">
      <c r="A4447">
        <v>2006</v>
      </c>
      <c r="B4447">
        <v>10</v>
      </c>
      <c r="C4447" t="s">
        <v>61</v>
      </c>
      <c r="D4447">
        <v>4</v>
      </c>
      <c r="E4447" t="s">
        <v>36</v>
      </c>
      <c r="F4447" t="e">
        <f>VLOOKUP(A4447&amp;B4447&amp;C4447&amp;D4447&amp;E4447,average_median_rates_2_aptFINAL!A:P,16,FALSE)</f>
        <v>#N/A</v>
      </c>
      <c r="G4447">
        <f>VLOOKUP(A4447&amp;B4447&amp;C4447&amp;3&amp;E4447,average_median_rates_2_aptFINAL!A:P,16,FALSE)</f>
        <v>1059.0839201034628</v>
      </c>
      <c r="H4447">
        <f>IF(D4447&lt;=3,VLOOKUP(A4447&amp;D4447,[1]ratio_condo_family!$A:$F,6,FALSE),0)</f>
        <v>0</v>
      </c>
      <c r="I4447">
        <f>VLOOKUP(A4447&amp;3,[1]ratio_condo_family!$A:$F,6,FALSE)</f>
        <v>1.1899342074722625</v>
      </c>
      <c r="J4447">
        <f>VLOOKUP(A4447,[1]ratio_family_bedrooms!$A:$K,9,FALSE)</f>
        <v>1.0588235294117647</v>
      </c>
      <c r="K4447">
        <f>VLOOKUP(A4447,[1]ratio_family_bedrooms!$A:$K,10,FALSE)</f>
        <v>1.2222222222222223</v>
      </c>
      <c r="L4447">
        <f>VLOOKUP(A4447,[1]ratio_family_bedrooms!$A:$K,11,FALSE)</f>
        <v>1.4999999999999998</v>
      </c>
      <c r="M4447">
        <f t="shared" si="69"/>
        <v>1334.371960709927</v>
      </c>
    </row>
    <row r="4448" spans="1:13" x14ac:dyDescent="0.2">
      <c r="A4448">
        <v>2006</v>
      </c>
      <c r="B4448">
        <v>10</v>
      </c>
      <c r="C4448" t="s">
        <v>61</v>
      </c>
      <c r="D4448">
        <v>4</v>
      </c>
      <c r="E4448" t="s">
        <v>37</v>
      </c>
      <c r="F4448" t="e">
        <f>VLOOKUP(A4448&amp;B4448&amp;C4448&amp;D4448&amp;E4448,average_median_rates_2_aptFINAL!A:P,16,FALSE)</f>
        <v>#N/A</v>
      </c>
      <c r="G4448">
        <f>VLOOKUP(A4448&amp;B4448&amp;C4448&amp;3&amp;E4448,average_median_rates_2_aptFINAL!A:P,16,FALSE)</f>
        <v>777.36846427031742</v>
      </c>
      <c r="H4448">
        <f>IF(D4448&lt;=3,VLOOKUP(A4448&amp;D4448,[1]ratio_condo_family!$A:$F,6,FALSE),0)</f>
        <v>0</v>
      </c>
      <c r="I4448">
        <f>VLOOKUP(A4448&amp;3,[1]ratio_condo_family!$A:$F,6,FALSE)</f>
        <v>1.1899342074722625</v>
      </c>
      <c r="J4448">
        <f>VLOOKUP(A4448,[1]ratio_family_bedrooms!$A:$K,9,FALSE)</f>
        <v>1.0588235294117647</v>
      </c>
      <c r="K4448">
        <f>VLOOKUP(A4448,[1]ratio_family_bedrooms!$A:$K,10,FALSE)</f>
        <v>1.2222222222222223</v>
      </c>
      <c r="L4448">
        <f>VLOOKUP(A4448,[1]ratio_family_bedrooms!$A:$K,11,FALSE)</f>
        <v>1.4999999999999998</v>
      </c>
      <c r="M4448">
        <f t="shared" si="69"/>
        <v>979.43011141280817</v>
      </c>
    </row>
    <row r="4449" spans="1:13" x14ac:dyDescent="0.2">
      <c r="A4449">
        <v>2006</v>
      </c>
      <c r="B4449">
        <v>10</v>
      </c>
      <c r="C4449" t="s">
        <v>61</v>
      </c>
      <c r="D4449">
        <v>4</v>
      </c>
      <c r="E4449" t="s">
        <v>38</v>
      </c>
      <c r="F4449" t="e">
        <f>VLOOKUP(A4449&amp;B4449&amp;C4449&amp;D4449&amp;E4449,average_median_rates_2_aptFINAL!A:P,16,FALSE)</f>
        <v>#N/A</v>
      </c>
      <c r="G4449">
        <f>VLOOKUP(A4449&amp;B4449&amp;C4449&amp;3&amp;E4449,average_median_rates_2_aptFINAL!A:P,16,FALSE)</f>
        <v>827.15260813335271</v>
      </c>
      <c r="H4449">
        <f>IF(D4449&lt;=3,VLOOKUP(A4449&amp;D4449,[1]ratio_condo_family!$A:$F,6,FALSE),0)</f>
        <v>0</v>
      </c>
      <c r="I4449">
        <f>VLOOKUP(A4449&amp;3,[1]ratio_condo_family!$A:$F,6,FALSE)</f>
        <v>1.1899342074722625</v>
      </c>
      <c r="J4449">
        <f>VLOOKUP(A4449,[1]ratio_family_bedrooms!$A:$K,9,FALSE)</f>
        <v>1.0588235294117647</v>
      </c>
      <c r="K4449">
        <f>VLOOKUP(A4449,[1]ratio_family_bedrooms!$A:$K,10,FALSE)</f>
        <v>1.2222222222222223</v>
      </c>
      <c r="L4449">
        <f>VLOOKUP(A4449,[1]ratio_family_bedrooms!$A:$K,11,FALSE)</f>
        <v>1.4999999999999998</v>
      </c>
      <c r="M4449">
        <f t="shared" si="69"/>
        <v>1042.1546645835274</v>
      </c>
    </row>
    <row r="4450" spans="1:13" x14ac:dyDescent="0.2">
      <c r="A4450">
        <v>2006</v>
      </c>
      <c r="B4450">
        <v>10</v>
      </c>
      <c r="C4450" t="s">
        <v>61</v>
      </c>
      <c r="D4450">
        <v>4</v>
      </c>
      <c r="E4450" t="s">
        <v>39</v>
      </c>
      <c r="F4450" t="e">
        <f>VLOOKUP(A4450&amp;B4450&amp;C4450&amp;D4450&amp;E4450,average_median_rates_2_aptFINAL!A:P,16,FALSE)</f>
        <v>#N/A</v>
      </c>
      <c r="G4450">
        <f>VLOOKUP(A4450&amp;B4450&amp;C4450&amp;3&amp;E4450,average_median_rates_2_aptFINAL!A:P,16,FALSE)</f>
        <v>1124.8742635436172</v>
      </c>
      <c r="H4450">
        <f>IF(D4450&lt;=3,VLOOKUP(A4450&amp;D4450,[1]ratio_condo_family!$A:$F,6,FALSE),0)</f>
        <v>0</v>
      </c>
      <c r="I4450">
        <f>VLOOKUP(A4450&amp;3,[1]ratio_condo_family!$A:$F,6,FALSE)</f>
        <v>1.1899342074722625</v>
      </c>
      <c r="J4450">
        <f>VLOOKUP(A4450,[1]ratio_family_bedrooms!$A:$K,9,FALSE)</f>
        <v>1.0588235294117647</v>
      </c>
      <c r="K4450">
        <f>VLOOKUP(A4450,[1]ratio_family_bedrooms!$A:$K,10,FALSE)</f>
        <v>1.2222222222222223</v>
      </c>
      <c r="L4450">
        <f>VLOOKUP(A4450,[1]ratio_family_bedrooms!$A:$K,11,FALSE)</f>
        <v>1.4999999999999998</v>
      </c>
      <c r="M4450">
        <f t="shared" si="69"/>
        <v>1417.2632103131145</v>
      </c>
    </row>
    <row r="4451" spans="1:13" x14ac:dyDescent="0.2">
      <c r="A4451">
        <v>2006</v>
      </c>
      <c r="B4451">
        <v>10</v>
      </c>
      <c r="C4451" t="s">
        <v>61</v>
      </c>
      <c r="D4451">
        <v>4</v>
      </c>
      <c r="E4451" t="s">
        <v>40</v>
      </c>
      <c r="F4451" t="e">
        <f>VLOOKUP(A4451&amp;B4451&amp;C4451&amp;D4451&amp;E4451,average_median_rates_2_aptFINAL!A:P,16,FALSE)</f>
        <v>#N/A</v>
      </c>
      <c r="G4451">
        <f>VLOOKUP(A4451&amp;B4451&amp;C4451&amp;3&amp;E4451,average_median_rates_2_aptFINAL!A:P,16,FALSE)</f>
        <v>880.74036818827778</v>
      </c>
      <c r="H4451">
        <f>IF(D4451&lt;=3,VLOOKUP(A4451&amp;D4451,[1]ratio_condo_family!$A:$F,6,FALSE),0)</f>
        <v>0</v>
      </c>
      <c r="I4451">
        <f>VLOOKUP(A4451&amp;3,[1]ratio_condo_family!$A:$F,6,FALSE)</f>
        <v>1.1899342074722625</v>
      </c>
      <c r="J4451">
        <f>VLOOKUP(A4451,[1]ratio_family_bedrooms!$A:$K,9,FALSE)</f>
        <v>1.0588235294117647</v>
      </c>
      <c r="K4451">
        <f>VLOOKUP(A4451,[1]ratio_family_bedrooms!$A:$K,10,FALSE)</f>
        <v>1.2222222222222223</v>
      </c>
      <c r="L4451">
        <f>VLOOKUP(A4451,[1]ratio_family_bedrooms!$A:$K,11,FALSE)</f>
        <v>1.4999999999999998</v>
      </c>
      <c r="M4451">
        <f t="shared" si="69"/>
        <v>1109.6715091859439</v>
      </c>
    </row>
    <row r="4452" spans="1:13" x14ac:dyDescent="0.2">
      <c r="A4452">
        <v>2006</v>
      </c>
      <c r="B4452">
        <v>10</v>
      </c>
      <c r="C4452" t="s">
        <v>61</v>
      </c>
      <c r="D4452">
        <v>4</v>
      </c>
      <c r="E4452" t="s">
        <v>41</v>
      </c>
      <c r="F4452" t="e">
        <f>VLOOKUP(A4452&amp;B4452&amp;C4452&amp;D4452&amp;E4452,average_median_rates_2_aptFINAL!A:P,16,FALSE)</f>
        <v>#N/A</v>
      </c>
      <c r="G4452">
        <f>VLOOKUP(A4452&amp;B4452&amp;C4452&amp;3&amp;E4452,average_median_rates_2_aptFINAL!A:P,16,FALSE)</f>
        <v>910.63011927000991</v>
      </c>
      <c r="H4452">
        <f>IF(D4452&lt;=3,VLOOKUP(A4452&amp;D4452,[1]ratio_condo_family!$A:$F,6,FALSE),0)</f>
        <v>0</v>
      </c>
      <c r="I4452">
        <f>VLOOKUP(A4452&amp;3,[1]ratio_condo_family!$A:$F,6,FALSE)</f>
        <v>1.1899342074722625</v>
      </c>
      <c r="J4452">
        <f>VLOOKUP(A4452,[1]ratio_family_bedrooms!$A:$K,9,FALSE)</f>
        <v>1.0588235294117647</v>
      </c>
      <c r="K4452">
        <f>VLOOKUP(A4452,[1]ratio_family_bedrooms!$A:$K,10,FALSE)</f>
        <v>1.2222222222222223</v>
      </c>
      <c r="L4452">
        <f>VLOOKUP(A4452,[1]ratio_family_bedrooms!$A:$K,11,FALSE)</f>
        <v>1.4999999999999998</v>
      </c>
      <c r="M4452">
        <f t="shared" si="69"/>
        <v>1147.3305133488682</v>
      </c>
    </row>
    <row r="4453" spans="1:13" x14ac:dyDescent="0.2">
      <c r="A4453">
        <v>2006</v>
      </c>
      <c r="B4453">
        <v>10</v>
      </c>
      <c r="C4453" t="s">
        <v>61</v>
      </c>
      <c r="D4453">
        <v>4</v>
      </c>
      <c r="E4453" t="s">
        <v>42</v>
      </c>
      <c r="F4453" t="e">
        <f>VLOOKUP(A4453&amp;B4453&amp;C4453&amp;D4453&amp;E4453,average_median_rates_2_aptFINAL!A:P,16,FALSE)</f>
        <v>#N/A</v>
      </c>
      <c r="G4453">
        <f>VLOOKUP(A4453&amp;B4453&amp;C4453&amp;3&amp;E4453,average_median_rates_2_aptFINAL!A:P,16,FALSE)</f>
        <v>904.63572352349456</v>
      </c>
      <c r="H4453">
        <f>IF(D4453&lt;=3,VLOOKUP(A4453&amp;D4453,[1]ratio_condo_family!$A:$F,6,FALSE),0)</f>
        <v>0</v>
      </c>
      <c r="I4453">
        <f>VLOOKUP(A4453&amp;3,[1]ratio_condo_family!$A:$F,6,FALSE)</f>
        <v>1.1899342074722625</v>
      </c>
      <c r="J4453">
        <f>VLOOKUP(A4453,[1]ratio_family_bedrooms!$A:$K,9,FALSE)</f>
        <v>1.0588235294117647</v>
      </c>
      <c r="K4453">
        <f>VLOOKUP(A4453,[1]ratio_family_bedrooms!$A:$K,10,FALSE)</f>
        <v>1.2222222222222223</v>
      </c>
      <c r="L4453">
        <f>VLOOKUP(A4453,[1]ratio_family_bedrooms!$A:$K,11,FALSE)</f>
        <v>1.4999999999999998</v>
      </c>
      <c r="M4453">
        <f t="shared" si="69"/>
        <v>1139.7779922939103</v>
      </c>
    </row>
    <row r="4454" spans="1:13" x14ac:dyDescent="0.2">
      <c r="A4454">
        <v>2006</v>
      </c>
      <c r="B4454">
        <v>10</v>
      </c>
      <c r="C4454" t="s">
        <v>61</v>
      </c>
      <c r="D4454">
        <v>4</v>
      </c>
      <c r="E4454" t="s">
        <v>43</v>
      </c>
      <c r="F4454" t="e">
        <f>VLOOKUP(A4454&amp;B4454&amp;C4454&amp;D4454&amp;E4454,average_median_rates_2_aptFINAL!A:P,16,FALSE)</f>
        <v>#N/A</v>
      </c>
      <c r="G4454">
        <f>VLOOKUP(A4454&amp;B4454&amp;C4454&amp;3&amp;E4454,average_median_rates_2_aptFINAL!A:P,16,FALSE)</f>
        <v>1030</v>
      </c>
      <c r="H4454">
        <f>IF(D4454&lt;=3,VLOOKUP(A4454&amp;D4454,[1]ratio_condo_family!$A:$F,6,FALSE),0)</f>
        <v>0</v>
      </c>
      <c r="I4454">
        <f>VLOOKUP(A4454&amp;3,[1]ratio_condo_family!$A:$F,6,FALSE)</f>
        <v>1.1899342074722625</v>
      </c>
      <c r="J4454">
        <f>VLOOKUP(A4454,[1]ratio_family_bedrooms!$A:$K,9,FALSE)</f>
        <v>1.0588235294117647</v>
      </c>
      <c r="K4454">
        <f>VLOOKUP(A4454,[1]ratio_family_bedrooms!$A:$K,10,FALSE)</f>
        <v>1.2222222222222223</v>
      </c>
      <c r="L4454">
        <f>VLOOKUP(A4454,[1]ratio_family_bedrooms!$A:$K,11,FALSE)</f>
        <v>1.4999999999999998</v>
      </c>
      <c r="M4454">
        <f t="shared" si="69"/>
        <v>1297.7282474432793</v>
      </c>
    </row>
    <row r="4455" spans="1:13" x14ac:dyDescent="0.2">
      <c r="A4455">
        <v>2006</v>
      </c>
      <c r="B4455">
        <v>10</v>
      </c>
      <c r="C4455" t="s">
        <v>61</v>
      </c>
      <c r="D4455">
        <v>4</v>
      </c>
      <c r="E4455" t="s">
        <v>60</v>
      </c>
      <c r="F4455" t="e">
        <f>VLOOKUP(A4455&amp;B4455&amp;C4455&amp;D4455&amp;E4455,average_median_rates_2_aptFINAL!A:P,16,FALSE)</f>
        <v>#N/A</v>
      </c>
      <c r="G4455">
        <f>VLOOKUP(A4455&amp;B4455&amp;C4455&amp;3&amp;E4455,average_median_rates_2_aptFINAL!A:P,16,FALSE)</f>
        <v>1091.5720649518628</v>
      </c>
      <c r="H4455">
        <f>IF(D4455&lt;=3,VLOOKUP(A4455&amp;D4455,[1]ratio_condo_family!$A:$F,6,FALSE),0)</f>
        <v>0</v>
      </c>
      <c r="I4455">
        <f>VLOOKUP(A4455&amp;3,[1]ratio_condo_family!$A:$F,6,FALSE)</f>
        <v>1.1899342074722625</v>
      </c>
      <c r="J4455">
        <f>VLOOKUP(A4455,[1]ratio_family_bedrooms!$A:$K,9,FALSE)</f>
        <v>1.0588235294117647</v>
      </c>
      <c r="K4455">
        <f>VLOOKUP(A4455,[1]ratio_family_bedrooms!$A:$K,10,FALSE)</f>
        <v>1.2222222222222223</v>
      </c>
      <c r="L4455">
        <f>VLOOKUP(A4455,[1]ratio_family_bedrooms!$A:$K,11,FALSE)</f>
        <v>1.4999999999999998</v>
      </c>
      <c r="M4455">
        <f t="shared" si="69"/>
        <v>1375.3047600077887</v>
      </c>
    </row>
    <row r="4456" spans="1:13" x14ac:dyDescent="0.2">
      <c r="A4456">
        <v>2006</v>
      </c>
      <c r="B4456">
        <v>10</v>
      </c>
      <c r="C4456" t="s">
        <v>61</v>
      </c>
      <c r="D4456">
        <v>5</v>
      </c>
      <c r="E4456" t="s">
        <v>12</v>
      </c>
      <c r="F4456" t="e">
        <f>VLOOKUP(A4456&amp;B4456&amp;C4456&amp;D4456&amp;E4456,average_median_rates_2_aptFINAL!A:P,16,FALSE)</f>
        <v>#N/A</v>
      </c>
      <c r="G4456">
        <f>VLOOKUP(A4456&amp;B4456&amp;C4456&amp;3&amp;E4456,average_median_rates_2_aptFINAL!A:P,16,FALSE)</f>
        <v>2055.5268157940914</v>
      </c>
      <c r="H4456">
        <f>IF(D4456&lt;=3,VLOOKUP(A4456&amp;D4456,[1]ratio_condo_family!$A:$F,6,FALSE),0)</f>
        <v>0</v>
      </c>
      <c r="I4456">
        <f>VLOOKUP(A4456&amp;3,[1]ratio_condo_family!$A:$F,6,FALSE)</f>
        <v>1.1899342074722625</v>
      </c>
      <c r="J4456">
        <f>VLOOKUP(A4456,[1]ratio_family_bedrooms!$A:$K,9,FALSE)</f>
        <v>1.0588235294117647</v>
      </c>
      <c r="K4456">
        <f>VLOOKUP(A4456,[1]ratio_family_bedrooms!$A:$K,10,FALSE)</f>
        <v>1.2222222222222223</v>
      </c>
      <c r="L4456">
        <f>VLOOKUP(A4456,[1]ratio_family_bedrooms!$A:$K,11,FALSE)</f>
        <v>1.4999999999999998</v>
      </c>
      <c r="M4456">
        <f t="shared" si="69"/>
        <v>3165.3362820457864</v>
      </c>
    </row>
    <row r="4457" spans="1:13" x14ac:dyDescent="0.2">
      <c r="A4457">
        <v>2006</v>
      </c>
      <c r="B4457">
        <v>10</v>
      </c>
      <c r="C4457" t="s">
        <v>61</v>
      </c>
      <c r="D4457">
        <v>5</v>
      </c>
      <c r="E4457" t="s">
        <v>16</v>
      </c>
      <c r="F4457" t="e">
        <f>VLOOKUP(A4457&amp;B4457&amp;C4457&amp;D4457&amp;E4457,average_median_rates_2_aptFINAL!A:P,16,FALSE)</f>
        <v>#N/A</v>
      </c>
      <c r="G4457">
        <f>VLOOKUP(A4457&amp;B4457&amp;C4457&amp;3&amp;E4457,average_median_rates_2_aptFINAL!A:P,16,FALSE)</f>
        <v>1780.8747151684329</v>
      </c>
      <c r="H4457">
        <f>IF(D4457&lt;=3,VLOOKUP(A4457&amp;D4457,[1]ratio_condo_family!$A:$F,6,FALSE),0)</f>
        <v>0</v>
      </c>
      <c r="I4457">
        <f>VLOOKUP(A4457&amp;3,[1]ratio_condo_family!$A:$F,6,FALSE)</f>
        <v>1.1899342074722625</v>
      </c>
      <c r="J4457">
        <f>VLOOKUP(A4457,[1]ratio_family_bedrooms!$A:$K,9,FALSE)</f>
        <v>1.0588235294117647</v>
      </c>
      <c r="K4457">
        <f>VLOOKUP(A4457,[1]ratio_family_bedrooms!$A:$K,10,FALSE)</f>
        <v>1.2222222222222223</v>
      </c>
      <c r="L4457">
        <f>VLOOKUP(A4457,[1]ratio_family_bedrooms!$A:$K,11,FALSE)</f>
        <v>1.4999999999999998</v>
      </c>
      <c r="M4457">
        <f t="shared" si="69"/>
        <v>2742.3954318605583</v>
      </c>
    </row>
    <row r="4458" spans="1:13" x14ac:dyDescent="0.2">
      <c r="A4458">
        <v>2006</v>
      </c>
      <c r="B4458">
        <v>10</v>
      </c>
      <c r="C4458" t="s">
        <v>61</v>
      </c>
      <c r="D4458">
        <v>5</v>
      </c>
      <c r="E4458" t="s">
        <v>17</v>
      </c>
      <c r="F4458" t="e">
        <f>VLOOKUP(A4458&amp;B4458&amp;C4458&amp;D4458&amp;E4458,average_median_rates_2_aptFINAL!A:P,16,FALSE)</f>
        <v>#N/A</v>
      </c>
      <c r="G4458">
        <f>VLOOKUP(A4458&amp;B4458&amp;C4458&amp;3&amp;E4458,average_median_rates_2_aptFINAL!A:P,16,FALSE)</f>
        <v>1900.5379724098282</v>
      </c>
      <c r="H4458">
        <f>IF(D4458&lt;=3,VLOOKUP(A4458&amp;D4458,[1]ratio_condo_family!$A:$F,6,FALSE),0)</f>
        <v>0</v>
      </c>
      <c r="I4458">
        <f>VLOOKUP(A4458&amp;3,[1]ratio_condo_family!$A:$F,6,FALSE)</f>
        <v>1.1899342074722625</v>
      </c>
      <c r="J4458">
        <f>VLOOKUP(A4458,[1]ratio_family_bedrooms!$A:$K,9,FALSE)</f>
        <v>1.0588235294117647</v>
      </c>
      <c r="K4458">
        <f>VLOOKUP(A4458,[1]ratio_family_bedrooms!$A:$K,10,FALSE)</f>
        <v>1.2222222222222223</v>
      </c>
      <c r="L4458">
        <f>VLOOKUP(A4458,[1]ratio_family_bedrooms!$A:$K,11,FALSE)</f>
        <v>1.4999999999999998</v>
      </c>
      <c r="M4458">
        <f t="shared" si="69"/>
        <v>2926.6666594911444</v>
      </c>
    </row>
    <row r="4459" spans="1:13" x14ac:dyDescent="0.2">
      <c r="A4459">
        <v>2006</v>
      </c>
      <c r="B4459">
        <v>10</v>
      </c>
      <c r="C4459" t="s">
        <v>61</v>
      </c>
      <c r="D4459">
        <v>5</v>
      </c>
      <c r="E4459" t="s">
        <v>19</v>
      </c>
      <c r="F4459" t="e">
        <f>VLOOKUP(A4459&amp;B4459&amp;C4459&amp;D4459&amp;E4459,average_median_rates_2_aptFINAL!A:P,16,FALSE)</f>
        <v>#N/A</v>
      </c>
      <c r="G4459">
        <f>VLOOKUP(A4459&amp;B4459&amp;C4459&amp;3&amp;E4459,average_median_rates_2_aptFINAL!A:P,16,FALSE)</f>
        <v>1538.5615749389235</v>
      </c>
      <c r="H4459">
        <f>IF(D4459&lt;=3,VLOOKUP(A4459&amp;D4459,[1]ratio_condo_family!$A:$F,6,FALSE),0)</f>
        <v>0</v>
      </c>
      <c r="I4459">
        <f>VLOOKUP(A4459&amp;3,[1]ratio_condo_family!$A:$F,6,FALSE)</f>
        <v>1.1899342074722625</v>
      </c>
      <c r="J4459">
        <f>VLOOKUP(A4459,[1]ratio_family_bedrooms!$A:$K,9,FALSE)</f>
        <v>1.0588235294117647</v>
      </c>
      <c r="K4459">
        <f>VLOOKUP(A4459,[1]ratio_family_bedrooms!$A:$K,10,FALSE)</f>
        <v>1.2222222222222223</v>
      </c>
      <c r="L4459">
        <f>VLOOKUP(A4459,[1]ratio_family_bedrooms!$A:$K,11,FALSE)</f>
        <v>1.4999999999999998</v>
      </c>
      <c r="M4459">
        <f t="shared" si="69"/>
        <v>2369.2538272405254</v>
      </c>
    </row>
    <row r="4460" spans="1:13" x14ac:dyDescent="0.2">
      <c r="A4460">
        <v>2006</v>
      </c>
      <c r="B4460">
        <v>10</v>
      </c>
      <c r="C4460" t="s">
        <v>61</v>
      </c>
      <c r="D4460">
        <v>5</v>
      </c>
      <c r="E4460" t="s">
        <v>20</v>
      </c>
      <c r="F4460" t="e">
        <f>VLOOKUP(A4460&amp;B4460&amp;C4460&amp;D4460&amp;E4460,average_median_rates_2_aptFINAL!A:P,16,FALSE)</f>
        <v>#N/A</v>
      </c>
      <c r="G4460">
        <f>VLOOKUP(A4460&amp;B4460&amp;C4460&amp;3&amp;E4460,average_median_rates_2_aptFINAL!A:P,16,FALSE)</f>
        <v>1947.2535565454789</v>
      </c>
      <c r="H4460">
        <f>IF(D4460&lt;=3,VLOOKUP(A4460&amp;D4460,[1]ratio_condo_family!$A:$F,6,FALSE),0)</f>
        <v>0</v>
      </c>
      <c r="I4460">
        <f>VLOOKUP(A4460&amp;3,[1]ratio_condo_family!$A:$F,6,FALSE)</f>
        <v>1.1899342074722625</v>
      </c>
      <c r="J4460">
        <f>VLOOKUP(A4460,[1]ratio_family_bedrooms!$A:$K,9,FALSE)</f>
        <v>1.0588235294117647</v>
      </c>
      <c r="K4460">
        <f>VLOOKUP(A4460,[1]ratio_family_bedrooms!$A:$K,10,FALSE)</f>
        <v>1.2222222222222223</v>
      </c>
      <c r="L4460">
        <f>VLOOKUP(A4460,[1]ratio_family_bedrooms!$A:$K,11,FALSE)</f>
        <v>1.4999999999999998</v>
      </c>
      <c r="M4460">
        <f t="shared" si="69"/>
        <v>2998.6046815423979</v>
      </c>
    </row>
    <row r="4461" spans="1:13" x14ac:dyDescent="0.2">
      <c r="A4461">
        <v>2006</v>
      </c>
      <c r="B4461">
        <v>10</v>
      </c>
      <c r="C4461" t="s">
        <v>61</v>
      </c>
      <c r="D4461">
        <v>5</v>
      </c>
      <c r="E4461" t="s">
        <v>21</v>
      </c>
      <c r="F4461" t="e">
        <f>VLOOKUP(A4461&amp;B4461&amp;C4461&amp;D4461&amp;E4461,average_median_rates_2_aptFINAL!A:P,16,FALSE)</f>
        <v>#N/A</v>
      </c>
      <c r="G4461">
        <f>VLOOKUP(A4461&amp;B4461&amp;C4461&amp;3&amp;E4461,average_median_rates_2_aptFINAL!A:P,16,FALSE)</f>
        <v>1880.538152033336</v>
      </c>
      <c r="H4461">
        <f>IF(D4461&lt;=3,VLOOKUP(A4461&amp;D4461,[1]ratio_condo_family!$A:$F,6,FALSE),0)</f>
        <v>0</v>
      </c>
      <c r="I4461">
        <f>VLOOKUP(A4461&amp;3,[1]ratio_condo_family!$A:$F,6,FALSE)</f>
        <v>1.1899342074722625</v>
      </c>
      <c r="J4461">
        <f>VLOOKUP(A4461,[1]ratio_family_bedrooms!$A:$K,9,FALSE)</f>
        <v>1.0588235294117647</v>
      </c>
      <c r="K4461">
        <f>VLOOKUP(A4461,[1]ratio_family_bedrooms!$A:$K,10,FALSE)</f>
        <v>1.2222222222222223</v>
      </c>
      <c r="L4461">
        <f>VLOOKUP(A4461,[1]ratio_family_bedrooms!$A:$K,11,FALSE)</f>
        <v>1.4999999999999998</v>
      </c>
      <c r="M4461">
        <f t="shared" si="69"/>
        <v>2895.8686389614763</v>
      </c>
    </row>
    <row r="4462" spans="1:13" x14ac:dyDescent="0.2">
      <c r="A4462">
        <v>2006</v>
      </c>
      <c r="B4462">
        <v>10</v>
      </c>
      <c r="C4462" t="s">
        <v>61</v>
      </c>
      <c r="D4462">
        <v>5</v>
      </c>
      <c r="E4462" t="s">
        <v>23</v>
      </c>
      <c r="F4462" t="e">
        <f>VLOOKUP(A4462&amp;B4462&amp;C4462&amp;D4462&amp;E4462,average_median_rates_2_aptFINAL!A:P,16,FALSE)</f>
        <v>#N/A</v>
      </c>
      <c r="G4462">
        <f>VLOOKUP(A4462&amp;B4462&amp;C4462&amp;3&amp;E4462,average_median_rates_2_aptFINAL!A:P,16,FALSE)</f>
        <v>961.91550510130742</v>
      </c>
      <c r="H4462">
        <f>IF(D4462&lt;=3,VLOOKUP(A4462&amp;D4462,[1]ratio_condo_family!$A:$F,6,FALSE),0)</f>
        <v>0</v>
      </c>
      <c r="I4462">
        <f>VLOOKUP(A4462&amp;3,[1]ratio_condo_family!$A:$F,6,FALSE)</f>
        <v>1.1899342074722625</v>
      </c>
      <c r="J4462">
        <f>VLOOKUP(A4462,[1]ratio_family_bedrooms!$A:$K,9,FALSE)</f>
        <v>1.0588235294117647</v>
      </c>
      <c r="K4462">
        <f>VLOOKUP(A4462,[1]ratio_family_bedrooms!$A:$K,10,FALSE)</f>
        <v>1.2222222222222223</v>
      </c>
      <c r="L4462">
        <f>VLOOKUP(A4462,[1]ratio_family_bedrooms!$A:$K,11,FALSE)</f>
        <v>1.4999999999999998</v>
      </c>
      <c r="M4462">
        <f t="shared" si="69"/>
        <v>1481.2679772233012</v>
      </c>
    </row>
    <row r="4463" spans="1:13" x14ac:dyDescent="0.2">
      <c r="A4463">
        <v>2006</v>
      </c>
      <c r="B4463">
        <v>10</v>
      </c>
      <c r="C4463" t="s">
        <v>61</v>
      </c>
      <c r="D4463">
        <v>5</v>
      </c>
      <c r="E4463" t="s">
        <v>24</v>
      </c>
      <c r="F4463" t="e">
        <f>VLOOKUP(A4463&amp;B4463&amp;C4463&amp;D4463&amp;E4463,average_median_rates_2_aptFINAL!A:P,16,FALSE)</f>
        <v>#N/A</v>
      </c>
      <c r="G4463">
        <f>VLOOKUP(A4463&amp;B4463&amp;C4463&amp;3&amp;E4463,average_median_rates_2_aptFINAL!A:P,16,FALSE)</f>
        <v>1024.4126311251619</v>
      </c>
      <c r="H4463">
        <f>IF(D4463&lt;=3,VLOOKUP(A4463&amp;D4463,[1]ratio_condo_family!$A:$F,6,FALSE),0)</f>
        <v>0</v>
      </c>
      <c r="I4463">
        <f>VLOOKUP(A4463&amp;3,[1]ratio_condo_family!$A:$F,6,FALSE)</f>
        <v>1.1899342074722625</v>
      </c>
      <c r="J4463">
        <f>VLOOKUP(A4463,[1]ratio_family_bedrooms!$A:$K,9,FALSE)</f>
        <v>1.0588235294117647</v>
      </c>
      <c r="K4463">
        <f>VLOOKUP(A4463,[1]ratio_family_bedrooms!$A:$K,10,FALSE)</f>
        <v>1.2222222222222223</v>
      </c>
      <c r="L4463">
        <f>VLOOKUP(A4463,[1]ratio_family_bedrooms!$A:$K,11,FALSE)</f>
        <v>1.4999999999999998</v>
      </c>
      <c r="M4463">
        <f t="shared" si="69"/>
        <v>1577.5082300902875</v>
      </c>
    </row>
    <row r="4464" spans="1:13" x14ac:dyDescent="0.2">
      <c r="A4464">
        <v>2006</v>
      </c>
      <c r="B4464">
        <v>10</v>
      </c>
      <c r="C4464" t="s">
        <v>61</v>
      </c>
      <c r="D4464">
        <v>5</v>
      </c>
      <c r="E4464" t="s">
        <v>25</v>
      </c>
      <c r="F4464" t="e">
        <f>VLOOKUP(A4464&amp;B4464&amp;C4464&amp;D4464&amp;E4464,average_median_rates_2_aptFINAL!A:P,16,FALSE)</f>
        <v>#N/A</v>
      </c>
      <c r="G4464">
        <f>VLOOKUP(A4464&amp;B4464&amp;C4464&amp;3&amp;E4464,average_median_rates_2_aptFINAL!A:P,16,FALSE)</f>
        <v>968.55949928948894</v>
      </c>
      <c r="H4464">
        <f>IF(D4464&lt;=3,VLOOKUP(A4464&amp;D4464,[1]ratio_condo_family!$A:$F,6,FALSE),0)</f>
        <v>0</v>
      </c>
      <c r="I4464">
        <f>VLOOKUP(A4464&amp;3,[1]ratio_condo_family!$A:$F,6,FALSE)</f>
        <v>1.1899342074722625</v>
      </c>
      <c r="J4464">
        <f>VLOOKUP(A4464,[1]ratio_family_bedrooms!$A:$K,9,FALSE)</f>
        <v>1.0588235294117647</v>
      </c>
      <c r="K4464">
        <f>VLOOKUP(A4464,[1]ratio_family_bedrooms!$A:$K,10,FALSE)</f>
        <v>1.2222222222222223</v>
      </c>
      <c r="L4464">
        <f>VLOOKUP(A4464,[1]ratio_family_bedrooms!$A:$K,11,FALSE)</f>
        <v>1.4999999999999998</v>
      </c>
      <c r="M4464">
        <f t="shared" si="69"/>
        <v>1491.4991625817017</v>
      </c>
    </row>
    <row r="4465" spans="1:13" x14ac:dyDescent="0.2">
      <c r="A4465">
        <v>2006</v>
      </c>
      <c r="B4465">
        <v>10</v>
      </c>
      <c r="C4465" t="s">
        <v>61</v>
      </c>
      <c r="D4465">
        <v>5</v>
      </c>
      <c r="E4465" t="s">
        <v>26</v>
      </c>
      <c r="F4465" t="e">
        <f>VLOOKUP(A4465&amp;B4465&amp;C4465&amp;D4465&amp;E4465,average_median_rates_2_aptFINAL!A:P,16,FALSE)</f>
        <v>#N/A</v>
      </c>
      <c r="G4465">
        <f>VLOOKUP(A4465&amp;B4465&amp;C4465&amp;3&amp;E4465,average_median_rates_2_aptFINAL!A:P,16,FALSE)</f>
        <v>1000.7680701250182</v>
      </c>
      <c r="H4465">
        <f>IF(D4465&lt;=3,VLOOKUP(A4465&amp;D4465,[1]ratio_condo_family!$A:$F,6,FALSE),0)</f>
        <v>0</v>
      </c>
      <c r="I4465">
        <f>VLOOKUP(A4465&amp;3,[1]ratio_condo_family!$A:$F,6,FALSE)</f>
        <v>1.1899342074722625</v>
      </c>
      <c r="J4465">
        <f>VLOOKUP(A4465,[1]ratio_family_bedrooms!$A:$K,9,FALSE)</f>
        <v>1.0588235294117647</v>
      </c>
      <c r="K4465">
        <f>VLOOKUP(A4465,[1]ratio_family_bedrooms!$A:$K,10,FALSE)</f>
        <v>1.2222222222222223</v>
      </c>
      <c r="L4465">
        <f>VLOOKUP(A4465,[1]ratio_family_bedrooms!$A:$K,11,FALSE)</f>
        <v>1.4999999999999998</v>
      </c>
      <c r="M4465">
        <f t="shared" si="69"/>
        <v>1541.0976193253355</v>
      </c>
    </row>
    <row r="4466" spans="1:13" x14ac:dyDescent="0.2">
      <c r="A4466">
        <v>2006</v>
      </c>
      <c r="B4466">
        <v>10</v>
      </c>
      <c r="C4466" t="s">
        <v>61</v>
      </c>
      <c r="D4466">
        <v>5</v>
      </c>
      <c r="E4466" t="s">
        <v>27</v>
      </c>
      <c r="F4466" t="e">
        <f>VLOOKUP(A4466&amp;B4466&amp;C4466&amp;D4466&amp;E4466,average_median_rates_2_aptFINAL!A:P,16,FALSE)</f>
        <v>#N/A</v>
      </c>
      <c r="G4466">
        <f>VLOOKUP(A4466&amp;B4466&amp;C4466&amp;3&amp;E4466,average_median_rates_2_aptFINAL!A:P,16,FALSE)</f>
        <v>1907.1799109067356</v>
      </c>
      <c r="H4466">
        <f>IF(D4466&lt;=3,VLOOKUP(A4466&amp;D4466,[1]ratio_condo_family!$A:$F,6,FALSE),0)</f>
        <v>0</v>
      </c>
      <c r="I4466">
        <f>VLOOKUP(A4466&amp;3,[1]ratio_condo_family!$A:$F,6,FALSE)</f>
        <v>1.1899342074722625</v>
      </c>
      <c r="J4466">
        <f>VLOOKUP(A4466,[1]ratio_family_bedrooms!$A:$K,9,FALSE)</f>
        <v>1.0588235294117647</v>
      </c>
      <c r="K4466">
        <f>VLOOKUP(A4466,[1]ratio_family_bedrooms!$A:$K,10,FALSE)</f>
        <v>1.2222222222222223</v>
      </c>
      <c r="L4466">
        <f>VLOOKUP(A4466,[1]ratio_family_bedrooms!$A:$K,11,FALSE)</f>
        <v>1.4999999999999998</v>
      </c>
      <c r="M4466">
        <f t="shared" si="69"/>
        <v>2936.8946792600113</v>
      </c>
    </row>
    <row r="4467" spans="1:13" x14ac:dyDescent="0.2">
      <c r="A4467">
        <v>2006</v>
      </c>
      <c r="B4467">
        <v>10</v>
      </c>
      <c r="C4467" t="s">
        <v>61</v>
      </c>
      <c r="D4467">
        <v>5</v>
      </c>
      <c r="E4467" t="s">
        <v>28</v>
      </c>
      <c r="F4467" t="e">
        <f>VLOOKUP(A4467&amp;B4467&amp;C4467&amp;D4467&amp;E4467,average_median_rates_2_aptFINAL!A:P,16,FALSE)</f>
        <v>#N/A</v>
      </c>
      <c r="G4467">
        <f>VLOOKUP(A4467&amp;B4467&amp;C4467&amp;3&amp;E4467,average_median_rates_2_aptFINAL!A:P,16,FALSE)</f>
        <v>1146.3356804138516</v>
      </c>
      <c r="H4467">
        <f>IF(D4467&lt;=3,VLOOKUP(A4467&amp;D4467,[1]ratio_condo_family!$A:$F,6,FALSE),0)</f>
        <v>0</v>
      </c>
      <c r="I4467">
        <f>VLOOKUP(A4467&amp;3,[1]ratio_condo_family!$A:$F,6,FALSE)</f>
        <v>1.1899342074722625</v>
      </c>
      <c r="J4467">
        <f>VLOOKUP(A4467,[1]ratio_family_bedrooms!$A:$K,9,FALSE)</f>
        <v>1.0588235294117647</v>
      </c>
      <c r="K4467">
        <f>VLOOKUP(A4467,[1]ratio_family_bedrooms!$A:$K,10,FALSE)</f>
        <v>1.2222222222222223</v>
      </c>
      <c r="L4467">
        <f>VLOOKUP(A4467,[1]ratio_family_bedrooms!$A:$K,11,FALSE)</f>
        <v>1.4999999999999998</v>
      </c>
      <c r="M4467">
        <f t="shared" si="69"/>
        <v>1765.25934506762</v>
      </c>
    </row>
    <row r="4468" spans="1:13" x14ac:dyDescent="0.2">
      <c r="A4468">
        <v>2006</v>
      </c>
      <c r="B4468">
        <v>10</v>
      </c>
      <c r="C4468" t="s">
        <v>61</v>
      </c>
      <c r="D4468">
        <v>5</v>
      </c>
      <c r="E4468" t="s">
        <v>29</v>
      </c>
      <c r="F4468" t="e">
        <f>VLOOKUP(A4468&amp;B4468&amp;C4468&amp;D4468&amp;E4468,average_median_rates_2_aptFINAL!A:P,16,FALSE)</f>
        <v>#N/A</v>
      </c>
      <c r="G4468">
        <f>VLOOKUP(A4468&amp;B4468&amp;C4468&amp;3&amp;E4468,average_median_rates_2_aptFINAL!A:P,16,FALSE)</f>
        <v>873.62767639028573</v>
      </c>
      <c r="H4468">
        <f>IF(D4468&lt;=3,VLOOKUP(A4468&amp;D4468,[1]ratio_condo_family!$A:$F,6,FALSE),0)</f>
        <v>0</v>
      </c>
      <c r="I4468">
        <f>VLOOKUP(A4468&amp;3,[1]ratio_condo_family!$A:$F,6,FALSE)</f>
        <v>1.1899342074722625</v>
      </c>
      <c r="J4468">
        <f>VLOOKUP(A4468,[1]ratio_family_bedrooms!$A:$K,9,FALSE)</f>
        <v>1.0588235294117647</v>
      </c>
      <c r="K4468">
        <f>VLOOKUP(A4468,[1]ratio_family_bedrooms!$A:$K,10,FALSE)</f>
        <v>1.2222222222222223</v>
      </c>
      <c r="L4468">
        <f>VLOOKUP(A4468,[1]ratio_family_bedrooms!$A:$K,11,FALSE)</f>
        <v>1.4999999999999998</v>
      </c>
      <c r="M4468">
        <f t="shared" si="69"/>
        <v>1345.3122381228704</v>
      </c>
    </row>
    <row r="4469" spans="1:13" x14ac:dyDescent="0.2">
      <c r="A4469">
        <v>2006</v>
      </c>
      <c r="B4469">
        <v>10</v>
      </c>
      <c r="C4469" t="s">
        <v>61</v>
      </c>
      <c r="D4469">
        <v>5</v>
      </c>
      <c r="E4469" t="s">
        <v>31</v>
      </c>
      <c r="F4469" t="e">
        <f>VLOOKUP(A4469&amp;B4469&amp;C4469&amp;D4469&amp;E4469,average_median_rates_2_aptFINAL!A:P,16,FALSE)</f>
        <v>#N/A</v>
      </c>
      <c r="G4469">
        <f>VLOOKUP(A4469&amp;B4469&amp;C4469&amp;3&amp;E4469,average_median_rates_2_aptFINAL!A:P,16,FALSE)</f>
        <v>1080.2246491354131</v>
      </c>
      <c r="H4469">
        <f>IF(D4469&lt;=3,VLOOKUP(A4469&amp;D4469,[1]ratio_condo_family!$A:$F,6,FALSE),0)</f>
        <v>0</v>
      </c>
      <c r="I4469">
        <f>VLOOKUP(A4469&amp;3,[1]ratio_condo_family!$A:$F,6,FALSE)</f>
        <v>1.1899342074722625</v>
      </c>
      <c r="J4469">
        <f>VLOOKUP(A4469,[1]ratio_family_bedrooms!$A:$K,9,FALSE)</f>
        <v>1.0588235294117647</v>
      </c>
      <c r="K4469">
        <f>VLOOKUP(A4469,[1]ratio_family_bedrooms!$A:$K,10,FALSE)</f>
        <v>1.2222222222222223</v>
      </c>
      <c r="L4469">
        <f>VLOOKUP(A4469,[1]ratio_family_bedrooms!$A:$K,11,FALSE)</f>
        <v>1.4999999999999998</v>
      </c>
      <c r="M4469">
        <f t="shared" si="69"/>
        <v>1663.4539858082892</v>
      </c>
    </row>
    <row r="4470" spans="1:13" x14ac:dyDescent="0.2">
      <c r="A4470">
        <v>2006</v>
      </c>
      <c r="B4470">
        <v>10</v>
      </c>
      <c r="C4470" t="s">
        <v>61</v>
      </c>
      <c r="D4470">
        <v>5</v>
      </c>
      <c r="E4470" t="s">
        <v>32</v>
      </c>
      <c r="F4470" t="e">
        <f>VLOOKUP(A4470&amp;B4470&amp;C4470&amp;D4470&amp;E4470,average_median_rates_2_aptFINAL!A:P,16,FALSE)</f>
        <v>#N/A</v>
      </c>
      <c r="G4470">
        <f>VLOOKUP(A4470&amp;B4470&amp;C4470&amp;3&amp;E4470,average_median_rates_2_aptFINAL!A:P,16,FALSE)</f>
        <v>1123.394165828427</v>
      </c>
      <c r="H4470">
        <f>IF(D4470&lt;=3,VLOOKUP(A4470&amp;D4470,[1]ratio_condo_family!$A:$F,6,FALSE),0)</f>
        <v>0</v>
      </c>
      <c r="I4470">
        <f>VLOOKUP(A4470&amp;3,[1]ratio_condo_family!$A:$F,6,FALSE)</f>
        <v>1.1899342074722625</v>
      </c>
      <c r="J4470">
        <f>VLOOKUP(A4470,[1]ratio_family_bedrooms!$A:$K,9,FALSE)</f>
        <v>1.0588235294117647</v>
      </c>
      <c r="K4470">
        <f>VLOOKUP(A4470,[1]ratio_family_bedrooms!$A:$K,10,FALSE)</f>
        <v>1.2222222222222223</v>
      </c>
      <c r="L4470">
        <f>VLOOKUP(A4470,[1]ratio_family_bedrooms!$A:$K,11,FALSE)</f>
        <v>1.4999999999999998</v>
      </c>
      <c r="M4470">
        <f t="shared" si="69"/>
        <v>1729.9313659216639</v>
      </c>
    </row>
    <row r="4471" spans="1:13" x14ac:dyDescent="0.2">
      <c r="A4471">
        <v>2006</v>
      </c>
      <c r="B4471">
        <v>10</v>
      </c>
      <c r="C4471" t="s">
        <v>61</v>
      </c>
      <c r="D4471">
        <v>5</v>
      </c>
      <c r="E4471" t="s">
        <v>33</v>
      </c>
      <c r="F4471" t="e">
        <f>VLOOKUP(A4471&amp;B4471&amp;C4471&amp;D4471&amp;E4471,average_median_rates_2_aptFINAL!A:P,16,FALSE)</f>
        <v>#N/A</v>
      </c>
      <c r="G4471">
        <f>VLOOKUP(A4471&amp;B4471&amp;C4471&amp;3&amp;E4471,average_median_rates_2_aptFINAL!A:P,16,FALSE)</f>
        <v>1686.3863342434267</v>
      </c>
      <c r="H4471">
        <f>IF(D4471&lt;=3,VLOOKUP(A4471&amp;D4471,[1]ratio_condo_family!$A:$F,6,FALSE),0)</f>
        <v>0</v>
      </c>
      <c r="I4471">
        <f>VLOOKUP(A4471&amp;3,[1]ratio_condo_family!$A:$F,6,FALSE)</f>
        <v>1.1899342074722625</v>
      </c>
      <c r="J4471">
        <f>VLOOKUP(A4471,[1]ratio_family_bedrooms!$A:$K,9,FALSE)</f>
        <v>1.0588235294117647</v>
      </c>
      <c r="K4471">
        <f>VLOOKUP(A4471,[1]ratio_family_bedrooms!$A:$K,10,FALSE)</f>
        <v>1.2222222222222223</v>
      </c>
      <c r="L4471">
        <f>VLOOKUP(A4471,[1]ratio_family_bedrooms!$A:$K,11,FALSE)</f>
        <v>1.4999999999999998</v>
      </c>
      <c r="M4471">
        <f t="shared" si="69"/>
        <v>2596.8913702858904</v>
      </c>
    </row>
    <row r="4472" spans="1:13" x14ac:dyDescent="0.2">
      <c r="A4472">
        <v>2006</v>
      </c>
      <c r="B4472">
        <v>10</v>
      </c>
      <c r="C4472" t="s">
        <v>61</v>
      </c>
      <c r="D4472">
        <v>5</v>
      </c>
      <c r="E4472" t="s">
        <v>34</v>
      </c>
      <c r="F4472" t="e">
        <f>VLOOKUP(A4472&amp;B4472&amp;C4472&amp;D4472&amp;E4472,average_median_rates_2_aptFINAL!A:P,16,FALSE)</f>
        <v>#N/A</v>
      </c>
      <c r="G4472">
        <f>VLOOKUP(A4472&amp;B4472&amp;C4472&amp;3&amp;E4472,average_median_rates_2_aptFINAL!A:P,16,FALSE)</f>
        <v>1161.5066819945387</v>
      </c>
      <c r="H4472">
        <f>IF(D4472&lt;=3,VLOOKUP(A4472&amp;D4472,[1]ratio_condo_family!$A:$F,6,FALSE),0)</f>
        <v>0</v>
      </c>
      <c r="I4472">
        <f>VLOOKUP(A4472&amp;3,[1]ratio_condo_family!$A:$F,6,FALSE)</f>
        <v>1.1899342074722625</v>
      </c>
      <c r="J4472">
        <f>VLOOKUP(A4472,[1]ratio_family_bedrooms!$A:$K,9,FALSE)</f>
        <v>1.0588235294117647</v>
      </c>
      <c r="K4472">
        <f>VLOOKUP(A4472,[1]ratio_family_bedrooms!$A:$K,10,FALSE)</f>
        <v>1.2222222222222223</v>
      </c>
      <c r="L4472">
        <f>VLOOKUP(A4472,[1]ratio_family_bedrooms!$A:$K,11,FALSE)</f>
        <v>1.4999999999999998</v>
      </c>
      <c r="M4472">
        <f t="shared" si="69"/>
        <v>1788.6213957931761</v>
      </c>
    </row>
    <row r="4473" spans="1:13" x14ac:dyDescent="0.2">
      <c r="A4473">
        <v>2006</v>
      </c>
      <c r="B4473">
        <v>10</v>
      </c>
      <c r="C4473" t="s">
        <v>61</v>
      </c>
      <c r="D4473">
        <v>5</v>
      </c>
      <c r="E4473" t="s">
        <v>35</v>
      </c>
      <c r="F4473" t="e">
        <f>VLOOKUP(A4473&amp;B4473&amp;C4473&amp;D4473&amp;E4473,average_median_rates_2_aptFINAL!A:P,16,FALSE)</f>
        <v>#N/A</v>
      </c>
      <c r="G4473">
        <f>VLOOKUP(A4473&amp;B4473&amp;C4473&amp;3&amp;E4473,average_median_rates_2_aptFINAL!A:P,16,FALSE)</f>
        <v>2349.6551228624767</v>
      </c>
      <c r="H4473">
        <f>IF(D4473&lt;=3,VLOOKUP(A4473&amp;D4473,[1]ratio_condo_family!$A:$F,6,FALSE),0)</f>
        <v>0</v>
      </c>
      <c r="I4473">
        <f>VLOOKUP(A4473&amp;3,[1]ratio_condo_family!$A:$F,6,FALSE)</f>
        <v>1.1899342074722625</v>
      </c>
      <c r="J4473">
        <f>VLOOKUP(A4473,[1]ratio_family_bedrooms!$A:$K,9,FALSE)</f>
        <v>1.0588235294117647</v>
      </c>
      <c r="K4473">
        <f>VLOOKUP(A4473,[1]ratio_family_bedrooms!$A:$K,10,FALSE)</f>
        <v>1.2222222222222223</v>
      </c>
      <c r="L4473">
        <f>VLOOKUP(A4473,[1]ratio_family_bedrooms!$A:$K,11,FALSE)</f>
        <v>1.4999999999999998</v>
      </c>
      <c r="M4473">
        <f t="shared" si="69"/>
        <v>3618.2688318848864</v>
      </c>
    </row>
    <row r="4474" spans="1:13" x14ac:dyDescent="0.2">
      <c r="A4474">
        <v>2006</v>
      </c>
      <c r="B4474">
        <v>10</v>
      </c>
      <c r="C4474" t="s">
        <v>61</v>
      </c>
      <c r="D4474">
        <v>5</v>
      </c>
      <c r="E4474" t="s">
        <v>36</v>
      </c>
      <c r="F4474" t="e">
        <f>VLOOKUP(A4474&amp;B4474&amp;C4474&amp;D4474&amp;E4474,average_median_rates_2_aptFINAL!A:P,16,FALSE)</f>
        <v>#N/A</v>
      </c>
      <c r="G4474">
        <f>VLOOKUP(A4474&amp;B4474&amp;C4474&amp;3&amp;E4474,average_median_rates_2_aptFINAL!A:P,16,FALSE)</f>
        <v>1059.0839201034628</v>
      </c>
      <c r="H4474">
        <f>IF(D4474&lt;=3,VLOOKUP(A4474&amp;D4474,[1]ratio_condo_family!$A:$F,6,FALSE),0)</f>
        <v>0</v>
      </c>
      <c r="I4474">
        <f>VLOOKUP(A4474&amp;3,[1]ratio_condo_family!$A:$F,6,FALSE)</f>
        <v>1.1899342074722625</v>
      </c>
      <c r="J4474">
        <f>VLOOKUP(A4474,[1]ratio_family_bedrooms!$A:$K,9,FALSE)</f>
        <v>1.0588235294117647</v>
      </c>
      <c r="K4474">
        <f>VLOOKUP(A4474,[1]ratio_family_bedrooms!$A:$K,10,FALSE)</f>
        <v>1.2222222222222223</v>
      </c>
      <c r="L4474">
        <f>VLOOKUP(A4474,[1]ratio_family_bedrooms!$A:$K,11,FALSE)</f>
        <v>1.4999999999999998</v>
      </c>
      <c r="M4474">
        <f t="shared" si="69"/>
        <v>1630.8990630899109</v>
      </c>
    </row>
    <row r="4475" spans="1:13" x14ac:dyDescent="0.2">
      <c r="A4475">
        <v>2006</v>
      </c>
      <c r="B4475">
        <v>10</v>
      </c>
      <c r="C4475" t="s">
        <v>61</v>
      </c>
      <c r="D4475">
        <v>5</v>
      </c>
      <c r="E4475" t="s">
        <v>37</v>
      </c>
      <c r="F4475" t="e">
        <f>VLOOKUP(A4475&amp;B4475&amp;C4475&amp;D4475&amp;E4475,average_median_rates_2_aptFINAL!A:P,16,FALSE)</f>
        <v>#N/A</v>
      </c>
      <c r="G4475">
        <f>VLOOKUP(A4475&amp;B4475&amp;C4475&amp;3&amp;E4475,average_median_rates_2_aptFINAL!A:P,16,FALSE)</f>
        <v>777.36846427031742</v>
      </c>
      <c r="H4475">
        <f>IF(D4475&lt;=3,VLOOKUP(A4475&amp;D4475,[1]ratio_condo_family!$A:$F,6,FALSE),0)</f>
        <v>0</v>
      </c>
      <c r="I4475">
        <f>VLOOKUP(A4475&amp;3,[1]ratio_condo_family!$A:$F,6,FALSE)</f>
        <v>1.1899342074722625</v>
      </c>
      <c r="J4475">
        <f>VLOOKUP(A4475,[1]ratio_family_bedrooms!$A:$K,9,FALSE)</f>
        <v>1.0588235294117647</v>
      </c>
      <c r="K4475">
        <f>VLOOKUP(A4475,[1]ratio_family_bedrooms!$A:$K,10,FALSE)</f>
        <v>1.2222222222222223</v>
      </c>
      <c r="L4475">
        <f>VLOOKUP(A4475,[1]ratio_family_bedrooms!$A:$K,11,FALSE)</f>
        <v>1.4999999999999998</v>
      </c>
      <c r="M4475">
        <f t="shared" si="69"/>
        <v>1197.0812472823211</v>
      </c>
    </row>
    <row r="4476" spans="1:13" x14ac:dyDescent="0.2">
      <c r="A4476">
        <v>2006</v>
      </c>
      <c r="B4476">
        <v>10</v>
      </c>
      <c r="C4476" t="s">
        <v>61</v>
      </c>
      <c r="D4476">
        <v>5</v>
      </c>
      <c r="E4476" t="s">
        <v>38</v>
      </c>
      <c r="F4476" t="e">
        <f>VLOOKUP(A4476&amp;B4476&amp;C4476&amp;D4476&amp;E4476,average_median_rates_2_aptFINAL!A:P,16,FALSE)</f>
        <v>#N/A</v>
      </c>
      <c r="G4476">
        <f>VLOOKUP(A4476&amp;B4476&amp;C4476&amp;3&amp;E4476,average_median_rates_2_aptFINAL!A:P,16,FALSE)</f>
        <v>827.15260813335271</v>
      </c>
      <c r="H4476">
        <f>IF(D4476&lt;=3,VLOOKUP(A4476&amp;D4476,[1]ratio_condo_family!$A:$F,6,FALSE),0)</f>
        <v>0</v>
      </c>
      <c r="I4476">
        <f>VLOOKUP(A4476&amp;3,[1]ratio_condo_family!$A:$F,6,FALSE)</f>
        <v>1.1899342074722625</v>
      </c>
      <c r="J4476">
        <f>VLOOKUP(A4476,[1]ratio_family_bedrooms!$A:$K,9,FALSE)</f>
        <v>1.0588235294117647</v>
      </c>
      <c r="K4476">
        <f>VLOOKUP(A4476,[1]ratio_family_bedrooms!$A:$K,10,FALSE)</f>
        <v>1.2222222222222223</v>
      </c>
      <c r="L4476">
        <f>VLOOKUP(A4476,[1]ratio_family_bedrooms!$A:$K,11,FALSE)</f>
        <v>1.4999999999999998</v>
      </c>
      <c r="M4476">
        <f t="shared" si="69"/>
        <v>1273.7445900465336</v>
      </c>
    </row>
    <row r="4477" spans="1:13" x14ac:dyDescent="0.2">
      <c r="A4477">
        <v>2006</v>
      </c>
      <c r="B4477">
        <v>10</v>
      </c>
      <c r="C4477" t="s">
        <v>61</v>
      </c>
      <c r="D4477">
        <v>5</v>
      </c>
      <c r="E4477" t="s">
        <v>39</v>
      </c>
      <c r="F4477" t="e">
        <f>VLOOKUP(A4477&amp;B4477&amp;C4477&amp;D4477&amp;E4477,average_median_rates_2_aptFINAL!A:P,16,FALSE)</f>
        <v>#N/A</v>
      </c>
      <c r="G4477">
        <f>VLOOKUP(A4477&amp;B4477&amp;C4477&amp;3&amp;E4477,average_median_rates_2_aptFINAL!A:P,16,FALSE)</f>
        <v>1124.8742635436172</v>
      </c>
      <c r="H4477">
        <f>IF(D4477&lt;=3,VLOOKUP(A4477&amp;D4477,[1]ratio_condo_family!$A:$F,6,FALSE),0)</f>
        <v>0</v>
      </c>
      <c r="I4477">
        <f>VLOOKUP(A4477&amp;3,[1]ratio_condo_family!$A:$F,6,FALSE)</f>
        <v>1.1899342074722625</v>
      </c>
      <c r="J4477">
        <f>VLOOKUP(A4477,[1]ratio_family_bedrooms!$A:$K,9,FALSE)</f>
        <v>1.0588235294117647</v>
      </c>
      <c r="K4477">
        <f>VLOOKUP(A4477,[1]ratio_family_bedrooms!$A:$K,10,FALSE)</f>
        <v>1.2222222222222223</v>
      </c>
      <c r="L4477">
        <f>VLOOKUP(A4477,[1]ratio_family_bedrooms!$A:$K,11,FALSE)</f>
        <v>1.4999999999999998</v>
      </c>
      <c r="M4477">
        <f t="shared" si="69"/>
        <v>1732.2105903826957</v>
      </c>
    </row>
    <row r="4478" spans="1:13" x14ac:dyDescent="0.2">
      <c r="A4478">
        <v>2006</v>
      </c>
      <c r="B4478">
        <v>10</v>
      </c>
      <c r="C4478" t="s">
        <v>61</v>
      </c>
      <c r="D4478">
        <v>5</v>
      </c>
      <c r="E4478" t="s">
        <v>40</v>
      </c>
      <c r="F4478" t="e">
        <f>VLOOKUP(A4478&amp;B4478&amp;C4478&amp;D4478&amp;E4478,average_median_rates_2_aptFINAL!A:P,16,FALSE)</f>
        <v>#N/A</v>
      </c>
      <c r="G4478">
        <f>VLOOKUP(A4478&amp;B4478&amp;C4478&amp;3&amp;E4478,average_median_rates_2_aptFINAL!A:P,16,FALSE)</f>
        <v>880.74036818827778</v>
      </c>
      <c r="H4478">
        <f>IF(D4478&lt;=3,VLOOKUP(A4478&amp;D4478,[1]ratio_condo_family!$A:$F,6,FALSE),0)</f>
        <v>0</v>
      </c>
      <c r="I4478">
        <f>VLOOKUP(A4478&amp;3,[1]ratio_condo_family!$A:$F,6,FALSE)</f>
        <v>1.1899342074722625</v>
      </c>
      <c r="J4478">
        <f>VLOOKUP(A4478,[1]ratio_family_bedrooms!$A:$K,9,FALSE)</f>
        <v>1.0588235294117647</v>
      </c>
      <c r="K4478">
        <f>VLOOKUP(A4478,[1]ratio_family_bedrooms!$A:$K,10,FALSE)</f>
        <v>1.2222222222222223</v>
      </c>
      <c r="L4478">
        <f>VLOOKUP(A4478,[1]ratio_family_bedrooms!$A:$K,11,FALSE)</f>
        <v>1.4999999999999998</v>
      </c>
      <c r="M4478">
        <f t="shared" si="69"/>
        <v>1356.2651778939317</v>
      </c>
    </row>
    <row r="4479" spans="1:13" x14ac:dyDescent="0.2">
      <c r="A4479">
        <v>2006</v>
      </c>
      <c r="B4479">
        <v>10</v>
      </c>
      <c r="C4479" t="s">
        <v>61</v>
      </c>
      <c r="D4479">
        <v>5</v>
      </c>
      <c r="E4479" t="s">
        <v>41</v>
      </c>
      <c r="F4479" t="e">
        <f>VLOOKUP(A4479&amp;B4479&amp;C4479&amp;D4479&amp;E4479,average_median_rates_2_aptFINAL!A:P,16,FALSE)</f>
        <v>#N/A</v>
      </c>
      <c r="G4479">
        <f>VLOOKUP(A4479&amp;B4479&amp;C4479&amp;3&amp;E4479,average_median_rates_2_aptFINAL!A:P,16,FALSE)</f>
        <v>910.63011927000991</v>
      </c>
      <c r="H4479">
        <f>IF(D4479&lt;=3,VLOOKUP(A4479&amp;D4479,[1]ratio_condo_family!$A:$F,6,FALSE),0)</f>
        <v>0</v>
      </c>
      <c r="I4479">
        <f>VLOOKUP(A4479&amp;3,[1]ratio_condo_family!$A:$F,6,FALSE)</f>
        <v>1.1899342074722625</v>
      </c>
      <c r="J4479">
        <f>VLOOKUP(A4479,[1]ratio_family_bedrooms!$A:$K,9,FALSE)</f>
        <v>1.0588235294117647</v>
      </c>
      <c r="K4479">
        <f>VLOOKUP(A4479,[1]ratio_family_bedrooms!$A:$K,10,FALSE)</f>
        <v>1.2222222222222223</v>
      </c>
      <c r="L4479">
        <f>VLOOKUP(A4479,[1]ratio_family_bedrooms!$A:$K,11,FALSE)</f>
        <v>1.4999999999999998</v>
      </c>
      <c r="M4479">
        <f t="shared" si="69"/>
        <v>1402.2928496486168</v>
      </c>
    </row>
    <row r="4480" spans="1:13" x14ac:dyDescent="0.2">
      <c r="A4480">
        <v>2006</v>
      </c>
      <c r="B4480">
        <v>10</v>
      </c>
      <c r="C4480" t="s">
        <v>61</v>
      </c>
      <c r="D4480">
        <v>5</v>
      </c>
      <c r="E4480" t="s">
        <v>42</v>
      </c>
      <c r="F4480" t="e">
        <f>VLOOKUP(A4480&amp;B4480&amp;C4480&amp;D4480&amp;E4480,average_median_rates_2_aptFINAL!A:P,16,FALSE)</f>
        <v>#N/A</v>
      </c>
      <c r="G4480">
        <f>VLOOKUP(A4480&amp;B4480&amp;C4480&amp;3&amp;E4480,average_median_rates_2_aptFINAL!A:P,16,FALSE)</f>
        <v>904.63572352349456</v>
      </c>
      <c r="H4480">
        <f>IF(D4480&lt;=3,VLOOKUP(A4480&amp;D4480,[1]ratio_condo_family!$A:$F,6,FALSE),0)</f>
        <v>0</v>
      </c>
      <c r="I4480">
        <f>VLOOKUP(A4480&amp;3,[1]ratio_condo_family!$A:$F,6,FALSE)</f>
        <v>1.1899342074722625</v>
      </c>
      <c r="J4480">
        <f>VLOOKUP(A4480,[1]ratio_family_bedrooms!$A:$K,9,FALSE)</f>
        <v>1.0588235294117647</v>
      </c>
      <c r="K4480">
        <f>VLOOKUP(A4480,[1]ratio_family_bedrooms!$A:$K,10,FALSE)</f>
        <v>1.2222222222222223</v>
      </c>
      <c r="L4480">
        <f>VLOOKUP(A4480,[1]ratio_family_bedrooms!$A:$K,11,FALSE)</f>
        <v>1.4999999999999998</v>
      </c>
      <c r="M4480">
        <f t="shared" si="69"/>
        <v>1393.061990581446</v>
      </c>
    </row>
    <row r="4481" spans="1:13" x14ac:dyDescent="0.2">
      <c r="A4481">
        <v>2006</v>
      </c>
      <c r="B4481">
        <v>10</v>
      </c>
      <c r="C4481" t="s">
        <v>61</v>
      </c>
      <c r="D4481">
        <v>5</v>
      </c>
      <c r="E4481" t="s">
        <v>43</v>
      </c>
      <c r="F4481" t="e">
        <f>VLOOKUP(A4481&amp;B4481&amp;C4481&amp;D4481&amp;E4481,average_median_rates_2_aptFINAL!A:P,16,FALSE)</f>
        <v>#N/A</v>
      </c>
      <c r="G4481">
        <f>VLOOKUP(A4481&amp;B4481&amp;C4481&amp;3&amp;E4481,average_median_rates_2_aptFINAL!A:P,16,FALSE)</f>
        <v>1030</v>
      </c>
      <c r="H4481">
        <f>IF(D4481&lt;=3,VLOOKUP(A4481&amp;D4481,[1]ratio_condo_family!$A:$F,6,FALSE),0)</f>
        <v>0</v>
      </c>
      <c r="I4481">
        <f>VLOOKUP(A4481&amp;3,[1]ratio_condo_family!$A:$F,6,FALSE)</f>
        <v>1.1899342074722625</v>
      </c>
      <c r="J4481">
        <f>VLOOKUP(A4481,[1]ratio_family_bedrooms!$A:$K,9,FALSE)</f>
        <v>1.0588235294117647</v>
      </c>
      <c r="K4481">
        <f>VLOOKUP(A4481,[1]ratio_family_bedrooms!$A:$K,10,FALSE)</f>
        <v>1.2222222222222223</v>
      </c>
      <c r="L4481">
        <f>VLOOKUP(A4481,[1]ratio_family_bedrooms!$A:$K,11,FALSE)</f>
        <v>1.4999999999999998</v>
      </c>
      <c r="M4481">
        <f t="shared" si="69"/>
        <v>1586.1123024306748</v>
      </c>
    </row>
    <row r="4482" spans="1:13" x14ac:dyDescent="0.2">
      <c r="A4482">
        <v>2006</v>
      </c>
      <c r="B4482">
        <v>10</v>
      </c>
      <c r="C4482" t="s">
        <v>61</v>
      </c>
      <c r="D4482">
        <v>5</v>
      </c>
      <c r="E4482" t="s">
        <v>60</v>
      </c>
      <c r="F4482" t="e">
        <f>VLOOKUP(A4482&amp;B4482&amp;C4482&amp;D4482&amp;E4482,average_median_rates_2_aptFINAL!A:P,16,FALSE)</f>
        <v>#N/A</v>
      </c>
      <c r="G4482">
        <f>VLOOKUP(A4482&amp;B4482&amp;C4482&amp;3&amp;E4482,average_median_rates_2_aptFINAL!A:P,16,FALSE)</f>
        <v>1091.5720649518628</v>
      </c>
      <c r="H4482">
        <f>IF(D4482&lt;=3,VLOOKUP(A4482&amp;D4482,[1]ratio_condo_family!$A:$F,6,FALSE),0)</f>
        <v>0</v>
      </c>
      <c r="I4482">
        <f>VLOOKUP(A4482&amp;3,[1]ratio_condo_family!$A:$F,6,FALSE)</f>
        <v>1.1899342074722625</v>
      </c>
      <c r="J4482">
        <f>VLOOKUP(A4482,[1]ratio_family_bedrooms!$A:$K,9,FALSE)</f>
        <v>1.0588235294117647</v>
      </c>
      <c r="K4482">
        <f>VLOOKUP(A4482,[1]ratio_family_bedrooms!$A:$K,10,FALSE)</f>
        <v>1.2222222222222223</v>
      </c>
      <c r="L4482">
        <f>VLOOKUP(A4482,[1]ratio_family_bedrooms!$A:$K,11,FALSE)</f>
        <v>1.4999999999999998</v>
      </c>
      <c r="M4482">
        <f t="shared" si="69"/>
        <v>1680.9280400095197</v>
      </c>
    </row>
    <row r="4483" spans="1:13" x14ac:dyDescent="0.2">
      <c r="A4483">
        <v>2006</v>
      </c>
      <c r="B4483">
        <v>10</v>
      </c>
      <c r="C4483" t="s">
        <v>61</v>
      </c>
      <c r="D4483">
        <v>6</v>
      </c>
      <c r="E4483" t="s">
        <v>12</v>
      </c>
      <c r="F4483" t="e">
        <f>VLOOKUP(A4483&amp;B4483&amp;C4483&amp;D4483&amp;E4483,average_median_rates_2_aptFINAL!A:P,16,FALSE)</f>
        <v>#N/A</v>
      </c>
      <c r="G4483">
        <f>VLOOKUP(A4483&amp;B4483&amp;C4483&amp;3&amp;E4483,average_median_rates_2_aptFINAL!A:P,16,FALSE)</f>
        <v>2055.5268157940914</v>
      </c>
      <c r="H4483">
        <f>IF(D4483&lt;=3,VLOOKUP(A4483&amp;D4483,[1]ratio_condo_family!$A:$F,6,FALSE),0)</f>
        <v>0</v>
      </c>
      <c r="I4483">
        <f>VLOOKUP(A4483&amp;3,[1]ratio_condo_family!$A:$F,6,FALSE)</f>
        <v>1.1899342074722625</v>
      </c>
      <c r="J4483">
        <f>VLOOKUP(A4483,[1]ratio_family_bedrooms!$A:$K,9,FALSE)</f>
        <v>1.0588235294117647</v>
      </c>
      <c r="K4483">
        <f>VLOOKUP(A4483,[1]ratio_family_bedrooms!$A:$K,10,FALSE)</f>
        <v>1.2222222222222223</v>
      </c>
      <c r="L4483">
        <f>VLOOKUP(A4483,[1]ratio_family_bedrooms!$A:$K,11,FALSE)</f>
        <v>1.4999999999999998</v>
      </c>
      <c r="M4483">
        <f t="shared" ref="M4483:M4537" si="70">IF(D4483&lt;=3,F4483*H4483,IF(D4483=4,G4483*I4483*J4483,IF(D4483=5,G4483*I4483*J4483*K4483,IF(D4483=6,G4483*I4483*J4483*K4483*L4483,0))))</f>
        <v>4748.004423068679</v>
      </c>
    </row>
    <row r="4484" spans="1:13" x14ac:dyDescent="0.2">
      <c r="A4484">
        <v>2006</v>
      </c>
      <c r="B4484">
        <v>10</v>
      </c>
      <c r="C4484" t="s">
        <v>61</v>
      </c>
      <c r="D4484">
        <v>6</v>
      </c>
      <c r="E4484" t="s">
        <v>16</v>
      </c>
      <c r="F4484" t="e">
        <f>VLOOKUP(A4484&amp;B4484&amp;C4484&amp;D4484&amp;E4484,average_median_rates_2_aptFINAL!A:P,16,FALSE)</f>
        <v>#N/A</v>
      </c>
      <c r="G4484">
        <f>VLOOKUP(A4484&amp;B4484&amp;C4484&amp;3&amp;E4484,average_median_rates_2_aptFINAL!A:P,16,FALSE)</f>
        <v>1780.8747151684329</v>
      </c>
      <c r="H4484">
        <f>IF(D4484&lt;=3,VLOOKUP(A4484&amp;D4484,[1]ratio_condo_family!$A:$F,6,FALSE),0)</f>
        <v>0</v>
      </c>
      <c r="I4484">
        <f>VLOOKUP(A4484&amp;3,[1]ratio_condo_family!$A:$F,6,FALSE)</f>
        <v>1.1899342074722625</v>
      </c>
      <c r="J4484">
        <f>VLOOKUP(A4484,[1]ratio_family_bedrooms!$A:$K,9,FALSE)</f>
        <v>1.0588235294117647</v>
      </c>
      <c r="K4484">
        <f>VLOOKUP(A4484,[1]ratio_family_bedrooms!$A:$K,10,FALSE)</f>
        <v>1.2222222222222223</v>
      </c>
      <c r="L4484">
        <f>VLOOKUP(A4484,[1]ratio_family_bedrooms!$A:$K,11,FALSE)</f>
        <v>1.4999999999999998</v>
      </c>
      <c r="M4484">
        <f t="shared" si="70"/>
        <v>4113.5931477908371</v>
      </c>
    </row>
    <row r="4485" spans="1:13" x14ac:dyDescent="0.2">
      <c r="A4485">
        <v>2006</v>
      </c>
      <c r="B4485">
        <v>10</v>
      </c>
      <c r="C4485" t="s">
        <v>61</v>
      </c>
      <c r="D4485">
        <v>6</v>
      </c>
      <c r="E4485" t="s">
        <v>17</v>
      </c>
      <c r="F4485" t="e">
        <f>VLOOKUP(A4485&amp;B4485&amp;C4485&amp;D4485&amp;E4485,average_median_rates_2_aptFINAL!A:P,16,FALSE)</f>
        <v>#N/A</v>
      </c>
      <c r="G4485">
        <f>VLOOKUP(A4485&amp;B4485&amp;C4485&amp;3&amp;E4485,average_median_rates_2_aptFINAL!A:P,16,FALSE)</f>
        <v>1900.5379724098282</v>
      </c>
      <c r="H4485">
        <f>IF(D4485&lt;=3,VLOOKUP(A4485&amp;D4485,[1]ratio_condo_family!$A:$F,6,FALSE),0)</f>
        <v>0</v>
      </c>
      <c r="I4485">
        <f>VLOOKUP(A4485&amp;3,[1]ratio_condo_family!$A:$F,6,FALSE)</f>
        <v>1.1899342074722625</v>
      </c>
      <c r="J4485">
        <f>VLOOKUP(A4485,[1]ratio_family_bedrooms!$A:$K,9,FALSE)</f>
        <v>1.0588235294117647</v>
      </c>
      <c r="K4485">
        <f>VLOOKUP(A4485,[1]ratio_family_bedrooms!$A:$K,10,FALSE)</f>
        <v>1.2222222222222223</v>
      </c>
      <c r="L4485">
        <f>VLOOKUP(A4485,[1]ratio_family_bedrooms!$A:$K,11,FALSE)</f>
        <v>1.4999999999999998</v>
      </c>
      <c r="M4485">
        <f t="shared" si="70"/>
        <v>4389.9999892367159</v>
      </c>
    </row>
    <row r="4486" spans="1:13" x14ac:dyDescent="0.2">
      <c r="A4486">
        <v>2006</v>
      </c>
      <c r="B4486">
        <v>10</v>
      </c>
      <c r="C4486" t="s">
        <v>61</v>
      </c>
      <c r="D4486">
        <v>6</v>
      </c>
      <c r="E4486" t="s">
        <v>19</v>
      </c>
      <c r="F4486" t="e">
        <f>VLOOKUP(A4486&amp;B4486&amp;C4486&amp;D4486&amp;E4486,average_median_rates_2_aptFINAL!A:P,16,FALSE)</f>
        <v>#N/A</v>
      </c>
      <c r="G4486">
        <f>VLOOKUP(A4486&amp;B4486&amp;C4486&amp;3&amp;E4486,average_median_rates_2_aptFINAL!A:P,16,FALSE)</f>
        <v>1538.5615749389235</v>
      </c>
      <c r="H4486">
        <f>IF(D4486&lt;=3,VLOOKUP(A4486&amp;D4486,[1]ratio_condo_family!$A:$F,6,FALSE),0)</f>
        <v>0</v>
      </c>
      <c r="I4486">
        <f>VLOOKUP(A4486&amp;3,[1]ratio_condo_family!$A:$F,6,FALSE)</f>
        <v>1.1899342074722625</v>
      </c>
      <c r="J4486">
        <f>VLOOKUP(A4486,[1]ratio_family_bedrooms!$A:$K,9,FALSE)</f>
        <v>1.0588235294117647</v>
      </c>
      <c r="K4486">
        <f>VLOOKUP(A4486,[1]ratio_family_bedrooms!$A:$K,10,FALSE)</f>
        <v>1.2222222222222223</v>
      </c>
      <c r="L4486">
        <f>VLOOKUP(A4486,[1]ratio_family_bedrooms!$A:$K,11,FALSE)</f>
        <v>1.4999999999999998</v>
      </c>
      <c r="M4486">
        <f t="shared" si="70"/>
        <v>3553.8807408607877</v>
      </c>
    </row>
    <row r="4487" spans="1:13" x14ac:dyDescent="0.2">
      <c r="A4487">
        <v>2006</v>
      </c>
      <c r="B4487">
        <v>10</v>
      </c>
      <c r="C4487" t="s">
        <v>61</v>
      </c>
      <c r="D4487">
        <v>6</v>
      </c>
      <c r="E4487" t="s">
        <v>20</v>
      </c>
      <c r="F4487" t="e">
        <f>VLOOKUP(A4487&amp;B4487&amp;C4487&amp;D4487&amp;E4487,average_median_rates_2_aptFINAL!A:P,16,FALSE)</f>
        <v>#N/A</v>
      </c>
      <c r="G4487">
        <f>VLOOKUP(A4487&amp;B4487&amp;C4487&amp;3&amp;E4487,average_median_rates_2_aptFINAL!A:P,16,FALSE)</f>
        <v>1947.2535565454789</v>
      </c>
      <c r="H4487">
        <f>IF(D4487&lt;=3,VLOOKUP(A4487&amp;D4487,[1]ratio_condo_family!$A:$F,6,FALSE),0)</f>
        <v>0</v>
      </c>
      <c r="I4487">
        <f>VLOOKUP(A4487&amp;3,[1]ratio_condo_family!$A:$F,6,FALSE)</f>
        <v>1.1899342074722625</v>
      </c>
      <c r="J4487">
        <f>VLOOKUP(A4487,[1]ratio_family_bedrooms!$A:$K,9,FALSE)</f>
        <v>1.0588235294117647</v>
      </c>
      <c r="K4487">
        <f>VLOOKUP(A4487,[1]ratio_family_bedrooms!$A:$K,10,FALSE)</f>
        <v>1.2222222222222223</v>
      </c>
      <c r="L4487">
        <f>VLOOKUP(A4487,[1]ratio_family_bedrooms!$A:$K,11,FALSE)</f>
        <v>1.4999999999999998</v>
      </c>
      <c r="M4487">
        <f t="shared" si="70"/>
        <v>4497.9070223135959</v>
      </c>
    </row>
    <row r="4488" spans="1:13" x14ac:dyDescent="0.2">
      <c r="A4488">
        <v>2006</v>
      </c>
      <c r="B4488">
        <v>10</v>
      </c>
      <c r="C4488" t="s">
        <v>61</v>
      </c>
      <c r="D4488">
        <v>6</v>
      </c>
      <c r="E4488" t="s">
        <v>21</v>
      </c>
      <c r="F4488" t="e">
        <f>VLOOKUP(A4488&amp;B4488&amp;C4488&amp;D4488&amp;E4488,average_median_rates_2_aptFINAL!A:P,16,FALSE)</f>
        <v>#N/A</v>
      </c>
      <c r="G4488">
        <f>VLOOKUP(A4488&amp;B4488&amp;C4488&amp;3&amp;E4488,average_median_rates_2_aptFINAL!A:P,16,FALSE)</f>
        <v>1880.538152033336</v>
      </c>
      <c r="H4488">
        <f>IF(D4488&lt;=3,VLOOKUP(A4488&amp;D4488,[1]ratio_condo_family!$A:$F,6,FALSE),0)</f>
        <v>0</v>
      </c>
      <c r="I4488">
        <f>VLOOKUP(A4488&amp;3,[1]ratio_condo_family!$A:$F,6,FALSE)</f>
        <v>1.1899342074722625</v>
      </c>
      <c r="J4488">
        <f>VLOOKUP(A4488,[1]ratio_family_bedrooms!$A:$K,9,FALSE)</f>
        <v>1.0588235294117647</v>
      </c>
      <c r="K4488">
        <f>VLOOKUP(A4488,[1]ratio_family_bedrooms!$A:$K,10,FALSE)</f>
        <v>1.2222222222222223</v>
      </c>
      <c r="L4488">
        <f>VLOOKUP(A4488,[1]ratio_family_bedrooms!$A:$K,11,FALSE)</f>
        <v>1.4999999999999998</v>
      </c>
      <c r="M4488">
        <f t="shared" si="70"/>
        <v>4343.8029584422138</v>
      </c>
    </row>
    <row r="4489" spans="1:13" x14ac:dyDescent="0.2">
      <c r="A4489">
        <v>2006</v>
      </c>
      <c r="B4489">
        <v>10</v>
      </c>
      <c r="C4489" t="s">
        <v>61</v>
      </c>
      <c r="D4489">
        <v>6</v>
      </c>
      <c r="E4489" t="s">
        <v>23</v>
      </c>
      <c r="F4489" t="e">
        <f>VLOOKUP(A4489&amp;B4489&amp;C4489&amp;D4489&amp;E4489,average_median_rates_2_aptFINAL!A:P,16,FALSE)</f>
        <v>#N/A</v>
      </c>
      <c r="G4489">
        <f>VLOOKUP(A4489&amp;B4489&amp;C4489&amp;3&amp;E4489,average_median_rates_2_aptFINAL!A:P,16,FALSE)</f>
        <v>961.91550510130742</v>
      </c>
      <c r="H4489">
        <f>IF(D4489&lt;=3,VLOOKUP(A4489&amp;D4489,[1]ratio_condo_family!$A:$F,6,FALSE),0)</f>
        <v>0</v>
      </c>
      <c r="I4489">
        <f>VLOOKUP(A4489&amp;3,[1]ratio_condo_family!$A:$F,6,FALSE)</f>
        <v>1.1899342074722625</v>
      </c>
      <c r="J4489">
        <f>VLOOKUP(A4489,[1]ratio_family_bedrooms!$A:$K,9,FALSE)</f>
        <v>1.0588235294117647</v>
      </c>
      <c r="K4489">
        <f>VLOOKUP(A4489,[1]ratio_family_bedrooms!$A:$K,10,FALSE)</f>
        <v>1.2222222222222223</v>
      </c>
      <c r="L4489">
        <f>VLOOKUP(A4489,[1]ratio_family_bedrooms!$A:$K,11,FALSE)</f>
        <v>1.4999999999999998</v>
      </c>
      <c r="M4489">
        <f t="shared" si="70"/>
        <v>2221.9019658349516</v>
      </c>
    </row>
    <row r="4490" spans="1:13" x14ac:dyDescent="0.2">
      <c r="A4490">
        <v>2006</v>
      </c>
      <c r="B4490">
        <v>10</v>
      </c>
      <c r="C4490" t="s">
        <v>61</v>
      </c>
      <c r="D4490">
        <v>6</v>
      </c>
      <c r="E4490" t="s">
        <v>24</v>
      </c>
      <c r="F4490" t="e">
        <f>VLOOKUP(A4490&amp;B4490&amp;C4490&amp;D4490&amp;E4490,average_median_rates_2_aptFINAL!A:P,16,FALSE)</f>
        <v>#N/A</v>
      </c>
      <c r="G4490">
        <f>VLOOKUP(A4490&amp;B4490&amp;C4490&amp;3&amp;E4490,average_median_rates_2_aptFINAL!A:P,16,FALSE)</f>
        <v>1024.4126311251619</v>
      </c>
      <c r="H4490">
        <f>IF(D4490&lt;=3,VLOOKUP(A4490&amp;D4490,[1]ratio_condo_family!$A:$F,6,FALSE),0)</f>
        <v>0</v>
      </c>
      <c r="I4490">
        <f>VLOOKUP(A4490&amp;3,[1]ratio_condo_family!$A:$F,6,FALSE)</f>
        <v>1.1899342074722625</v>
      </c>
      <c r="J4490">
        <f>VLOOKUP(A4490,[1]ratio_family_bedrooms!$A:$K,9,FALSE)</f>
        <v>1.0588235294117647</v>
      </c>
      <c r="K4490">
        <f>VLOOKUP(A4490,[1]ratio_family_bedrooms!$A:$K,10,FALSE)</f>
        <v>1.2222222222222223</v>
      </c>
      <c r="L4490">
        <f>VLOOKUP(A4490,[1]ratio_family_bedrooms!$A:$K,11,FALSE)</f>
        <v>1.4999999999999998</v>
      </c>
      <c r="M4490">
        <f t="shared" si="70"/>
        <v>2366.2623451354307</v>
      </c>
    </row>
    <row r="4491" spans="1:13" x14ac:dyDescent="0.2">
      <c r="A4491">
        <v>2006</v>
      </c>
      <c r="B4491">
        <v>10</v>
      </c>
      <c r="C4491" t="s">
        <v>61</v>
      </c>
      <c r="D4491">
        <v>6</v>
      </c>
      <c r="E4491" t="s">
        <v>25</v>
      </c>
      <c r="F4491" t="e">
        <f>VLOOKUP(A4491&amp;B4491&amp;C4491&amp;D4491&amp;E4491,average_median_rates_2_aptFINAL!A:P,16,FALSE)</f>
        <v>#N/A</v>
      </c>
      <c r="G4491">
        <f>VLOOKUP(A4491&amp;B4491&amp;C4491&amp;3&amp;E4491,average_median_rates_2_aptFINAL!A:P,16,FALSE)</f>
        <v>968.55949928948894</v>
      </c>
      <c r="H4491">
        <f>IF(D4491&lt;=3,VLOOKUP(A4491&amp;D4491,[1]ratio_condo_family!$A:$F,6,FALSE),0)</f>
        <v>0</v>
      </c>
      <c r="I4491">
        <f>VLOOKUP(A4491&amp;3,[1]ratio_condo_family!$A:$F,6,FALSE)</f>
        <v>1.1899342074722625</v>
      </c>
      <c r="J4491">
        <f>VLOOKUP(A4491,[1]ratio_family_bedrooms!$A:$K,9,FALSE)</f>
        <v>1.0588235294117647</v>
      </c>
      <c r="K4491">
        <f>VLOOKUP(A4491,[1]ratio_family_bedrooms!$A:$K,10,FALSE)</f>
        <v>1.2222222222222223</v>
      </c>
      <c r="L4491">
        <f>VLOOKUP(A4491,[1]ratio_family_bedrooms!$A:$K,11,FALSE)</f>
        <v>1.4999999999999998</v>
      </c>
      <c r="M4491">
        <f t="shared" si="70"/>
        <v>2237.2487438725525</v>
      </c>
    </row>
    <row r="4492" spans="1:13" x14ac:dyDescent="0.2">
      <c r="A4492">
        <v>2006</v>
      </c>
      <c r="B4492">
        <v>10</v>
      </c>
      <c r="C4492" t="s">
        <v>61</v>
      </c>
      <c r="D4492">
        <v>6</v>
      </c>
      <c r="E4492" t="s">
        <v>26</v>
      </c>
      <c r="F4492" t="e">
        <f>VLOOKUP(A4492&amp;B4492&amp;C4492&amp;D4492&amp;E4492,average_median_rates_2_aptFINAL!A:P,16,FALSE)</f>
        <v>#N/A</v>
      </c>
      <c r="G4492">
        <f>VLOOKUP(A4492&amp;B4492&amp;C4492&amp;3&amp;E4492,average_median_rates_2_aptFINAL!A:P,16,FALSE)</f>
        <v>1000.7680701250182</v>
      </c>
      <c r="H4492">
        <f>IF(D4492&lt;=3,VLOOKUP(A4492&amp;D4492,[1]ratio_condo_family!$A:$F,6,FALSE),0)</f>
        <v>0</v>
      </c>
      <c r="I4492">
        <f>VLOOKUP(A4492&amp;3,[1]ratio_condo_family!$A:$F,6,FALSE)</f>
        <v>1.1899342074722625</v>
      </c>
      <c r="J4492">
        <f>VLOOKUP(A4492,[1]ratio_family_bedrooms!$A:$K,9,FALSE)</f>
        <v>1.0588235294117647</v>
      </c>
      <c r="K4492">
        <f>VLOOKUP(A4492,[1]ratio_family_bedrooms!$A:$K,10,FALSE)</f>
        <v>1.2222222222222223</v>
      </c>
      <c r="L4492">
        <f>VLOOKUP(A4492,[1]ratio_family_bedrooms!$A:$K,11,FALSE)</f>
        <v>1.4999999999999998</v>
      </c>
      <c r="M4492">
        <f t="shared" si="70"/>
        <v>2311.6464289880028</v>
      </c>
    </row>
    <row r="4493" spans="1:13" x14ac:dyDescent="0.2">
      <c r="A4493">
        <v>2006</v>
      </c>
      <c r="B4493">
        <v>10</v>
      </c>
      <c r="C4493" t="s">
        <v>61</v>
      </c>
      <c r="D4493">
        <v>6</v>
      </c>
      <c r="E4493" t="s">
        <v>27</v>
      </c>
      <c r="F4493" t="e">
        <f>VLOOKUP(A4493&amp;B4493&amp;C4493&amp;D4493&amp;E4493,average_median_rates_2_aptFINAL!A:P,16,FALSE)</f>
        <v>#N/A</v>
      </c>
      <c r="G4493">
        <f>VLOOKUP(A4493&amp;B4493&amp;C4493&amp;3&amp;E4493,average_median_rates_2_aptFINAL!A:P,16,FALSE)</f>
        <v>1907.1799109067356</v>
      </c>
      <c r="H4493">
        <f>IF(D4493&lt;=3,VLOOKUP(A4493&amp;D4493,[1]ratio_condo_family!$A:$F,6,FALSE),0)</f>
        <v>0</v>
      </c>
      <c r="I4493">
        <f>VLOOKUP(A4493&amp;3,[1]ratio_condo_family!$A:$F,6,FALSE)</f>
        <v>1.1899342074722625</v>
      </c>
      <c r="J4493">
        <f>VLOOKUP(A4493,[1]ratio_family_bedrooms!$A:$K,9,FALSE)</f>
        <v>1.0588235294117647</v>
      </c>
      <c r="K4493">
        <f>VLOOKUP(A4493,[1]ratio_family_bedrooms!$A:$K,10,FALSE)</f>
        <v>1.2222222222222223</v>
      </c>
      <c r="L4493">
        <f>VLOOKUP(A4493,[1]ratio_family_bedrooms!$A:$K,11,FALSE)</f>
        <v>1.4999999999999998</v>
      </c>
      <c r="M4493">
        <f t="shared" si="70"/>
        <v>4405.3420188900163</v>
      </c>
    </row>
    <row r="4494" spans="1:13" x14ac:dyDescent="0.2">
      <c r="A4494">
        <v>2006</v>
      </c>
      <c r="B4494">
        <v>10</v>
      </c>
      <c r="C4494" t="s">
        <v>61</v>
      </c>
      <c r="D4494">
        <v>6</v>
      </c>
      <c r="E4494" t="s">
        <v>28</v>
      </c>
      <c r="F4494" t="e">
        <f>VLOOKUP(A4494&amp;B4494&amp;C4494&amp;D4494&amp;E4494,average_median_rates_2_aptFINAL!A:P,16,FALSE)</f>
        <v>#N/A</v>
      </c>
      <c r="G4494">
        <f>VLOOKUP(A4494&amp;B4494&amp;C4494&amp;3&amp;E4494,average_median_rates_2_aptFINAL!A:P,16,FALSE)</f>
        <v>1146.3356804138516</v>
      </c>
      <c r="H4494">
        <f>IF(D4494&lt;=3,VLOOKUP(A4494&amp;D4494,[1]ratio_condo_family!$A:$F,6,FALSE),0)</f>
        <v>0</v>
      </c>
      <c r="I4494">
        <f>VLOOKUP(A4494&amp;3,[1]ratio_condo_family!$A:$F,6,FALSE)</f>
        <v>1.1899342074722625</v>
      </c>
      <c r="J4494">
        <f>VLOOKUP(A4494,[1]ratio_family_bedrooms!$A:$K,9,FALSE)</f>
        <v>1.0588235294117647</v>
      </c>
      <c r="K4494">
        <f>VLOOKUP(A4494,[1]ratio_family_bedrooms!$A:$K,10,FALSE)</f>
        <v>1.2222222222222223</v>
      </c>
      <c r="L4494">
        <f>VLOOKUP(A4494,[1]ratio_family_bedrooms!$A:$K,11,FALSE)</f>
        <v>1.4999999999999998</v>
      </c>
      <c r="M4494">
        <f t="shared" si="70"/>
        <v>2647.8890176014297</v>
      </c>
    </row>
    <row r="4495" spans="1:13" x14ac:dyDescent="0.2">
      <c r="A4495">
        <v>2006</v>
      </c>
      <c r="B4495">
        <v>10</v>
      </c>
      <c r="C4495" t="s">
        <v>61</v>
      </c>
      <c r="D4495">
        <v>6</v>
      </c>
      <c r="E4495" t="s">
        <v>29</v>
      </c>
      <c r="F4495" t="e">
        <f>VLOOKUP(A4495&amp;B4495&amp;C4495&amp;D4495&amp;E4495,average_median_rates_2_aptFINAL!A:P,16,FALSE)</f>
        <v>#N/A</v>
      </c>
      <c r="G4495">
        <f>VLOOKUP(A4495&amp;B4495&amp;C4495&amp;3&amp;E4495,average_median_rates_2_aptFINAL!A:P,16,FALSE)</f>
        <v>873.62767639028573</v>
      </c>
      <c r="H4495">
        <f>IF(D4495&lt;=3,VLOOKUP(A4495&amp;D4495,[1]ratio_condo_family!$A:$F,6,FALSE),0)</f>
        <v>0</v>
      </c>
      <c r="I4495">
        <f>VLOOKUP(A4495&amp;3,[1]ratio_condo_family!$A:$F,6,FALSE)</f>
        <v>1.1899342074722625</v>
      </c>
      <c r="J4495">
        <f>VLOOKUP(A4495,[1]ratio_family_bedrooms!$A:$K,9,FALSE)</f>
        <v>1.0588235294117647</v>
      </c>
      <c r="K4495">
        <f>VLOOKUP(A4495,[1]ratio_family_bedrooms!$A:$K,10,FALSE)</f>
        <v>1.2222222222222223</v>
      </c>
      <c r="L4495">
        <f>VLOOKUP(A4495,[1]ratio_family_bedrooms!$A:$K,11,FALSE)</f>
        <v>1.4999999999999998</v>
      </c>
      <c r="M4495">
        <f t="shared" si="70"/>
        <v>2017.9683571843054</v>
      </c>
    </row>
    <row r="4496" spans="1:13" x14ac:dyDescent="0.2">
      <c r="A4496">
        <v>2006</v>
      </c>
      <c r="B4496">
        <v>10</v>
      </c>
      <c r="C4496" t="s">
        <v>61</v>
      </c>
      <c r="D4496">
        <v>6</v>
      </c>
      <c r="E4496" t="s">
        <v>31</v>
      </c>
      <c r="F4496" t="e">
        <f>VLOOKUP(A4496&amp;B4496&amp;C4496&amp;D4496&amp;E4496,average_median_rates_2_aptFINAL!A:P,16,FALSE)</f>
        <v>#N/A</v>
      </c>
      <c r="G4496">
        <f>VLOOKUP(A4496&amp;B4496&amp;C4496&amp;3&amp;E4496,average_median_rates_2_aptFINAL!A:P,16,FALSE)</f>
        <v>1080.2246491354131</v>
      </c>
      <c r="H4496">
        <f>IF(D4496&lt;=3,VLOOKUP(A4496&amp;D4496,[1]ratio_condo_family!$A:$F,6,FALSE),0)</f>
        <v>0</v>
      </c>
      <c r="I4496">
        <f>VLOOKUP(A4496&amp;3,[1]ratio_condo_family!$A:$F,6,FALSE)</f>
        <v>1.1899342074722625</v>
      </c>
      <c r="J4496">
        <f>VLOOKUP(A4496,[1]ratio_family_bedrooms!$A:$K,9,FALSE)</f>
        <v>1.0588235294117647</v>
      </c>
      <c r="K4496">
        <f>VLOOKUP(A4496,[1]ratio_family_bedrooms!$A:$K,10,FALSE)</f>
        <v>1.2222222222222223</v>
      </c>
      <c r="L4496">
        <f>VLOOKUP(A4496,[1]ratio_family_bedrooms!$A:$K,11,FALSE)</f>
        <v>1.4999999999999998</v>
      </c>
      <c r="M4496">
        <f t="shared" si="70"/>
        <v>2495.1809787124334</v>
      </c>
    </row>
    <row r="4497" spans="1:13" x14ac:dyDescent="0.2">
      <c r="A4497">
        <v>2006</v>
      </c>
      <c r="B4497">
        <v>10</v>
      </c>
      <c r="C4497" t="s">
        <v>61</v>
      </c>
      <c r="D4497">
        <v>6</v>
      </c>
      <c r="E4497" t="s">
        <v>32</v>
      </c>
      <c r="F4497" t="e">
        <f>VLOOKUP(A4497&amp;B4497&amp;C4497&amp;D4497&amp;E4497,average_median_rates_2_aptFINAL!A:P,16,FALSE)</f>
        <v>#N/A</v>
      </c>
      <c r="G4497">
        <f>VLOOKUP(A4497&amp;B4497&amp;C4497&amp;3&amp;E4497,average_median_rates_2_aptFINAL!A:P,16,FALSE)</f>
        <v>1123.394165828427</v>
      </c>
      <c r="H4497">
        <f>IF(D4497&lt;=3,VLOOKUP(A4497&amp;D4497,[1]ratio_condo_family!$A:$F,6,FALSE),0)</f>
        <v>0</v>
      </c>
      <c r="I4497">
        <f>VLOOKUP(A4497&amp;3,[1]ratio_condo_family!$A:$F,6,FALSE)</f>
        <v>1.1899342074722625</v>
      </c>
      <c r="J4497">
        <f>VLOOKUP(A4497,[1]ratio_family_bedrooms!$A:$K,9,FALSE)</f>
        <v>1.0588235294117647</v>
      </c>
      <c r="K4497">
        <f>VLOOKUP(A4497,[1]ratio_family_bedrooms!$A:$K,10,FALSE)</f>
        <v>1.2222222222222223</v>
      </c>
      <c r="L4497">
        <f>VLOOKUP(A4497,[1]ratio_family_bedrooms!$A:$K,11,FALSE)</f>
        <v>1.4999999999999998</v>
      </c>
      <c r="M4497">
        <f t="shared" si="70"/>
        <v>2594.8970488824953</v>
      </c>
    </row>
    <row r="4498" spans="1:13" x14ac:dyDescent="0.2">
      <c r="A4498">
        <v>2006</v>
      </c>
      <c r="B4498">
        <v>10</v>
      </c>
      <c r="C4498" t="s">
        <v>61</v>
      </c>
      <c r="D4498">
        <v>6</v>
      </c>
      <c r="E4498" t="s">
        <v>33</v>
      </c>
      <c r="F4498" t="e">
        <f>VLOOKUP(A4498&amp;B4498&amp;C4498&amp;D4498&amp;E4498,average_median_rates_2_aptFINAL!A:P,16,FALSE)</f>
        <v>#N/A</v>
      </c>
      <c r="G4498">
        <f>VLOOKUP(A4498&amp;B4498&amp;C4498&amp;3&amp;E4498,average_median_rates_2_aptFINAL!A:P,16,FALSE)</f>
        <v>1686.3863342434267</v>
      </c>
      <c r="H4498">
        <f>IF(D4498&lt;=3,VLOOKUP(A4498&amp;D4498,[1]ratio_condo_family!$A:$F,6,FALSE),0)</f>
        <v>0</v>
      </c>
      <c r="I4498">
        <f>VLOOKUP(A4498&amp;3,[1]ratio_condo_family!$A:$F,6,FALSE)</f>
        <v>1.1899342074722625</v>
      </c>
      <c r="J4498">
        <f>VLOOKUP(A4498,[1]ratio_family_bedrooms!$A:$K,9,FALSE)</f>
        <v>1.0588235294117647</v>
      </c>
      <c r="K4498">
        <f>VLOOKUP(A4498,[1]ratio_family_bedrooms!$A:$K,10,FALSE)</f>
        <v>1.2222222222222223</v>
      </c>
      <c r="L4498">
        <f>VLOOKUP(A4498,[1]ratio_family_bedrooms!$A:$K,11,FALSE)</f>
        <v>1.4999999999999998</v>
      </c>
      <c r="M4498">
        <f t="shared" si="70"/>
        <v>3895.3370554288349</v>
      </c>
    </row>
    <row r="4499" spans="1:13" x14ac:dyDescent="0.2">
      <c r="A4499">
        <v>2006</v>
      </c>
      <c r="B4499">
        <v>10</v>
      </c>
      <c r="C4499" t="s">
        <v>61</v>
      </c>
      <c r="D4499">
        <v>6</v>
      </c>
      <c r="E4499" t="s">
        <v>34</v>
      </c>
      <c r="F4499" t="e">
        <f>VLOOKUP(A4499&amp;B4499&amp;C4499&amp;D4499&amp;E4499,average_median_rates_2_aptFINAL!A:P,16,FALSE)</f>
        <v>#N/A</v>
      </c>
      <c r="G4499">
        <f>VLOOKUP(A4499&amp;B4499&amp;C4499&amp;3&amp;E4499,average_median_rates_2_aptFINAL!A:P,16,FALSE)</f>
        <v>1161.5066819945387</v>
      </c>
      <c r="H4499">
        <f>IF(D4499&lt;=3,VLOOKUP(A4499&amp;D4499,[1]ratio_condo_family!$A:$F,6,FALSE),0)</f>
        <v>0</v>
      </c>
      <c r="I4499">
        <f>VLOOKUP(A4499&amp;3,[1]ratio_condo_family!$A:$F,6,FALSE)</f>
        <v>1.1899342074722625</v>
      </c>
      <c r="J4499">
        <f>VLOOKUP(A4499,[1]ratio_family_bedrooms!$A:$K,9,FALSE)</f>
        <v>1.0588235294117647</v>
      </c>
      <c r="K4499">
        <f>VLOOKUP(A4499,[1]ratio_family_bedrooms!$A:$K,10,FALSE)</f>
        <v>1.2222222222222223</v>
      </c>
      <c r="L4499">
        <f>VLOOKUP(A4499,[1]ratio_family_bedrooms!$A:$K,11,FALSE)</f>
        <v>1.4999999999999998</v>
      </c>
      <c r="M4499">
        <f t="shared" si="70"/>
        <v>2682.9320936897639</v>
      </c>
    </row>
    <row r="4500" spans="1:13" x14ac:dyDescent="0.2">
      <c r="A4500">
        <v>2006</v>
      </c>
      <c r="B4500">
        <v>10</v>
      </c>
      <c r="C4500" t="s">
        <v>61</v>
      </c>
      <c r="D4500">
        <v>6</v>
      </c>
      <c r="E4500" t="s">
        <v>35</v>
      </c>
      <c r="F4500" t="e">
        <f>VLOOKUP(A4500&amp;B4500&amp;C4500&amp;D4500&amp;E4500,average_median_rates_2_aptFINAL!A:P,16,FALSE)</f>
        <v>#N/A</v>
      </c>
      <c r="G4500">
        <f>VLOOKUP(A4500&amp;B4500&amp;C4500&amp;3&amp;E4500,average_median_rates_2_aptFINAL!A:P,16,FALSE)</f>
        <v>2349.6551228624767</v>
      </c>
      <c r="H4500">
        <f>IF(D4500&lt;=3,VLOOKUP(A4500&amp;D4500,[1]ratio_condo_family!$A:$F,6,FALSE),0)</f>
        <v>0</v>
      </c>
      <c r="I4500">
        <f>VLOOKUP(A4500&amp;3,[1]ratio_condo_family!$A:$F,6,FALSE)</f>
        <v>1.1899342074722625</v>
      </c>
      <c r="J4500">
        <f>VLOOKUP(A4500,[1]ratio_family_bedrooms!$A:$K,9,FALSE)</f>
        <v>1.0588235294117647</v>
      </c>
      <c r="K4500">
        <f>VLOOKUP(A4500,[1]ratio_family_bedrooms!$A:$K,10,FALSE)</f>
        <v>1.2222222222222223</v>
      </c>
      <c r="L4500">
        <f>VLOOKUP(A4500,[1]ratio_family_bedrooms!$A:$K,11,FALSE)</f>
        <v>1.4999999999999998</v>
      </c>
      <c r="M4500">
        <f t="shared" si="70"/>
        <v>5427.4032478273284</v>
      </c>
    </row>
    <row r="4501" spans="1:13" x14ac:dyDescent="0.2">
      <c r="A4501">
        <v>2006</v>
      </c>
      <c r="B4501">
        <v>10</v>
      </c>
      <c r="C4501" t="s">
        <v>61</v>
      </c>
      <c r="D4501">
        <v>6</v>
      </c>
      <c r="E4501" t="s">
        <v>36</v>
      </c>
      <c r="F4501" t="e">
        <f>VLOOKUP(A4501&amp;B4501&amp;C4501&amp;D4501&amp;E4501,average_median_rates_2_aptFINAL!A:P,16,FALSE)</f>
        <v>#N/A</v>
      </c>
      <c r="G4501">
        <f>VLOOKUP(A4501&amp;B4501&amp;C4501&amp;3&amp;E4501,average_median_rates_2_aptFINAL!A:P,16,FALSE)</f>
        <v>1059.0839201034628</v>
      </c>
      <c r="H4501">
        <f>IF(D4501&lt;=3,VLOOKUP(A4501&amp;D4501,[1]ratio_condo_family!$A:$F,6,FALSE),0)</f>
        <v>0</v>
      </c>
      <c r="I4501">
        <f>VLOOKUP(A4501&amp;3,[1]ratio_condo_family!$A:$F,6,FALSE)</f>
        <v>1.1899342074722625</v>
      </c>
      <c r="J4501">
        <f>VLOOKUP(A4501,[1]ratio_family_bedrooms!$A:$K,9,FALSE)</f>
        <v>1.0588235294117647</v>
      </c>
      <c r="K4501">
        <f>VLOOKUP(A4501,[1]ratio_family_bedrooms!$A:$K,10,FALSE)</f>
        <v>1.2222222222222223</v>
      </c>
      <c r="L4501">
        <f>VLOOKUP(A4501,[1]ratio_family_bedrooms!$A:$K,11,FALSE)</f>
        <v>1.4999999999999998</v>
      </c>
      <c r="M4501">
        <f t="shared" si="70"/>
        <v>2446.348594634866</v>
      </c>
    </row>
    <row r="4502" spans="1:13" x14ac:dyDescent="0.2">
      <c r="A4502">
        <v>2006</v>
      </c>
      <c r="B4502">
        <v>10</v>
      </c>
      <c r="C4502" t="s">
        <v>61</v>
      </c>
      <c r="D4502">
        <v>6</v>
      </c>
      <c r="E4502" t="s">
        <v>37</v>
      </c>
      <c r="F4502" t="e">
        <f>VLOOKUP(A4502&amp;B4502&amp;C4502&amp;D4502&amp;E4502,average_median_rates_2_aptFINAL!A:P,16,FALSE)</f>
        <v>#N/A</v>
      </c>
      <c r="G4502">
        <f>VLOOKUP(A4502&amp;B4502&amp;C4502&amp;3&amp;E4502,average_median_rates_2_aptFINAL!A:P,16,FALSE)</f>
        <v>777.36846427031742</v>
      </c>
      <c r="H4502">
        <f>IF(D4502&lt;=3,VLOOKUP(A4502&amp;D4502,[1]ratio_condo_family!$A:$F,6,FALSE),0)</f>
        <v>0</v>
      </c>
      <c r="I4502">
        <f>VLOOKUP(A4502&amp;3,[1]ratio_condo_family!$A:$F,6,FALSE)</f>
        <v>1.1899342074722625</v>
      </c>
      <c r="J4502">
        <f>VLOOKUP(A4502,[1]ratio_family_bedrooms!$A:$K,9,FALSE)</f>
        <v>1.0588235294117647</v>
      </c>
      <c r="K4502">
        <f>VLOOKUP(A4502,[1]ratio_family_bedrooms!$A:$K,10,FALSE)</f>
        <v>1.2222222222222223</v>
      </c>
      <c r="L4502">
        <f>VLOOKUP(A4502,[1]ratio_family_bedrooms!$A:$K,11,FALSE)</f>
        <v>1.4999999999999998</v>
      </c>
      <c r="M4502">
        <f t="shared" si="70"/>
        <v>1795.6218709234813</v>
      </c>
    </row>
    <row r="4503" spans="1:13" x14ac:dyDescent="0.2">
      <c r="A4503">
        <v>2006</v>
      </c>
      <c r="B4503">
        <v>10</v>
      </c>
      <c r="C4503" t="s">
        <v>61</v>
      </c>
      <c r="D4503">
        <v>6</v>
      </c>
      <c r="E4503" t="s">
        <v>38</v>
      </c>
      <c r="F4503" t="e">
        <f>VLOOKUP(A4503&amp;B4503&amp;C4503&amp;D4503&amp;E4503,average_median_rates_2_aptFINAL!A:P,16,FALSE)</f>
        <v>#N/A</v>
      </c>
      <c r="G4503">
        <f>VLOOKUP(A4503&amp;B4503&amp;C4503&amp;3&amp;E4503,average_median_rates_2_aptFINAL!A:P,16,FALSE)</f>
        <v>827.15260813335271</v>
      </c>
      <c r="H4503">
        <f>IF(D4503&lt;=3,VLOOKUP(A4503&amp;D4503,[1]ratio_condo_family!$A:$F,6,FALSE),0)</f>
        <v>0</v>
      </c>
      <c r="I4503">
        <f>VLOOKUP(A4503&amp;3,[1]ratio_condo_family!$A:$F,6,FALSE)</f>
        <v>1.1899342074722625</v>
      </c>
      <c r="J4503">
        <f>VLOOKUP(A4503,[1]ratio_family_bedrooms!$A:$K,9,FALSE)</f>
        <v>1.0588235294117647</v>
      </c>
      <c r="K4503">
        <f>VLOOKUP(A4503,[1]ratio_family_bedrooms!$A:$K,10,FALSE)</f>
        <v>1.2222222222222223</v>
      </c>
      <c r="L4503">
        <f>VLOOKUP(A4503,[1]ratio_family_bedrooms!$A:$K,11,FALSE)</f>
        <v>1.4999999999999998</v>
      </c>
      <c r="M4503">
        <f t="shared" si="70"/>
        <v>1910.6168850698002</v>
      </c>
    </row>
    <row r="4504" spans="1:13" x14ac:dyDescent="0.2">
      <c r="A4504">
        <v>2006</v>
      </c>
      <c r="B4504">
        <v>10</v>
      </c>
      <c r="C4504" t="s">
        <v>61</v>
      </c>
      <c r="D4504">
        <v>6</v>
      </c>
      <c r="E4504" t="s">
        <v>39</v>
      </c>
      <c r="F4504" t="e">
        <f>VLOOKUP(A4504&amp;B4504&amp;C4504&amp;D4504&amp;E4504,average_median_rates_2_aptFINAL!A:P,16,FALSE)</f>
        <v>#N/A</v>
      </c>
      <c r="G4504">
        <f>VLOOKUP(A4504&amp;B4504&amp;C4504&amp;3&amp;E4504,average_median_rates_2_aptFINAL!A:P,16,FALSE)</f>
        <v>1124.8742635436172</v>
      </c>
      <c r="H4504">
        <f>IF(D4504&lt;=3,VLOOKUP(A4504&amp;D4504,[1]ratio_condo_family!$A:$F,6,FALSE),0)</f>
        <v>0</v>
      </c>
      <c r="I4504">
        <f>VLOOKUP(A4504&amp;3,[1]ratio_condo_family!$A:$F,6,FALSE)</f>
        <v>1.1899342074722625</v>
      </c>
      <c r="J4504">
        <f>VLOOKUP(A4504,[1]ratio_family_bedrooms!$A:$K,9,FALSE)</f>
        <v>1.0588235294117647</v>
      </c>
      <c r="K4504">
        <f>VLOOKUP(A4504,[1]ratio_family_bedrooms!$A:$K,10,FALSE)</f>
        <v>1.2222222222222223</v>
      </c>
      <c r="L4504">
        <f>VLOOKUP(A4504,[1]ratio_family_bedrooms!$A:$K,11,FALSE)</f>
        <v>1.4999999999999998</v>
      </c>
      <c r="M4504">
        <f t="shared" si="70"/>
        <v>2598.315885574043</v>
      </c>
    </row>
    <row r="4505" spans="1:13" x14ac:dyDescent="0.2">
      <c r="A4505">
        <v>2006</v>
      </c>
      <c r="B4505">
        <v>10</v>
      </c>
      <c r="C4505" t="s">
        <v>61</v>
      </c>
      <c r="D4505">
        <v>6</v>
      </c>
      <c r="E4505" t="s">
        <v>40</v>
      </c>
      <c r="F4505" t="e">
        <f>VLOOKUP(A4505&amp;B4505&amp;C4505&amp;D4505&amp;E4505,average_median_rates_2_aptFINAL!A:P,16,FALSE)</f>
        <v>#N/A</v>
      </c>
      <c r="G4505">
        <f>VLOOKUP(A4505&amp;B4505&amp;C4505&amp;3&amp;E4505,average_median_rates_2_aptFINAL!A:P,16,FALSE)</f>
        <v>880.74036818827778</v>
      </c>
      <c r="H4505">
        <f>IF(D4505&lt;=3,VLOOKUP(A4505&amp;D4505,[1]ratio_condo_family!$A:$F,6,FALSE),0)</f>
        <v>0</v>
      </c>
      <c r="I4505">
        <f>VLOOKUP(A4505&amp;3,[1]ratio_condo_family!$A:$F,6,FALSE)</f>
        <v>1.1899342074722625</v>
      </c>
      <c r="J4505">
        <f>VLOOKUP(A4505,[1]ratio_family_bedrooms!$A:$K,9,FALSE)</f>
        <v>1.0588235294117647</v>
      </c>
      <c r="K4505">
        <f>VLOOKUP(A4505,[1]ratio_family_bedrooms!$A:$K,10,FALSE)</f>
        <v>1.2222222222222223</v>
      </c>
      <c r="L4505">
        <f>VLOOKUP(A4505,[1]ratio_family_bedrooms!$A:$K,11,FALSE)</f>
        <v>1.4999999999999998</v>
      </c>
      <c r="M4505">
        <f t="shared" si="70"/>
        <v>2034.3977668408972</v>
      </c>
    </row>
    <row r="4506" spans="1:13" x14ac:dyDescent="0.2">
      <c r="A4506">
        <v>2006</v>
      </c>
      <c r="B4506">
        <v>10</v>
      </c>
      <c r="C4506" t="s">
        <v>61</v>
      </c>
      <c r="D4506">
        <v>6</v>
      </c>
      <c r="E4506" t="s">
        <v>41</v>
      </c>
      <c r="F4506" t="e">
        <f>VLOOKUP(A4506&amp;B4506&amp;C4506&amp;D4506&amp;E4506,average_median_rates_2_aptFINAL!A:P,16,FALSE)</f>
        <v>#N/A</v>
      </c>
      <c r="G4506">
        <f>VLOOKUP(A4506&amp;B4506&amp;C4506&amp;3&amp;E4506,average_median_rates_2_aptFINAL!A:P,16,FALSE)</f>
        <v>910.63011927000991</v>
      </c>
      <c r="H4506">
        <f>IF(D4506&lt;=3,VLOOKUP(A4506&amp;D4506,[1]ratio_condo_family!$A:$F,6,FALSE),0)</f>
        <v>0</v>
      </c>
      <c r="I4506">
        <f>VLOOKUP(A4506&amp;3,[1]ratio_condo_family!$A:$F,6,FALSE)</f>
        <v>1.1899342074722625</v>
      </c>
      <c r="J4506">
        <f>VLOOKUP(A4506,[1]ratio_family_bedrooms!$A:$K,9,FALSE)</f>
        <v>1.0588235294117647</v>
      </c>
      <c r="K4506">
        <f>VLOOKUP(A4506,[1]ratio_family_bedrooms!$A:$K,10,FALSE)</f>
        <v>1.2222222222222223</v>
      </c>
      <c r="L4506">
        <f>VLOOKUP(A4506,[1]ratio_family_bedrooms!$A:$K,11,FALSE)</f>
        <v>1.4999999999999998</v>
      </c>
      <c r="M4506">
        <f t="shared" si="70"/>
        <v>2103.4392744729248</v>
      </c>
    </row>
    <row r="4507" spans="1:13" x14ac:dyDescent="0.2">
      <c r="A4507">
        <v>2006</v>
      </c>
      <c r="B4507">
        <v>10</v>
      </c>
      <c r="C4507" t="s">
        <v>61</v>
      </c>
      <c r="D4507">
        <v>6</v>
      </c>
      <c r="E4507" t="s">
        <v>42</v>
      </c>
      <c r="F4507" t="e">
        <f>VLOOKUP(A4507&amp;B4507&amp;C4507&amp;D4507&amp;E4507,average_median_rates_2_aptFINAL!A:P,16,FALSE)</f>
        <v>#N/A</v>
      </c>
      <c r="G4507">
        <f>VLOOKUP(A4507&amp;B4507&amp;C4507&amp;3&amp;E4507,average_median_rates_2_aptFINAL!A:P,16,FALSE)</f>
        <v>904.63572352349456</v>
      </c>
      <c r="H4507">
        <f>IF(D4507&lt;=3,VLOOKUP(A4507&amp;D4507,[1]ratio_condo_family!$A:$F,6,FALSE),0)</f>
        <v>0</v>
      </c>
      <c r="I4507">
        <f>VLOOKUP(A4507&amp;3,[1]ratio_condo_family!$A:$F,6,FALSE)</f>
        <v>1.1899342074722625</v>
      </c>
      <c r="J4507">
        <f>VLOOKUP(A4507,[1]ratio_family_bedrooms!$A:$K,9,FALSE)</f>
        <v>1.0588235294117647</v>
      </c>
      <c r="K4507">
        <f>VLOOKUP(A4507,[1]ratio_family_bedrooms!$A:$K,10,FALSE)</f>
        <v>1.2222222222222223</v>
      </c>
      <c r="L4507">
        <f>VLOOKUP(A4507,[1]ratio_family_bedrooms!$A:$K,11,FALSE)</f>
        <v>1.4999999999999998</v>
      </c>
      <c r="M4507">
        <f t="shared" si="70"/>
        <v>2089.5929858721688</v>
      </c>
    </row>
    <row r="4508" spans="1:13" x14ac:dyDescent="0.2">
      <c r="A4508">
        <v>2006</v>
      </c>
      <c r="B4508">
        <v>10</v>
      </c>
      <c r="C4508" t="s">
        <v>61</v>
      </c>
      <c r="D4508">
        <v>6</v>
      </c>
      <c r="E4508" t="s">
        <v>43</v>
      </c>
      <c r="F4508" t="e">
        <f>VLOOKUP(A4508&amp;B4508&amp;C4508&amp;D4508&amp;E4508,average_median_rates_2_aptFINAL!A:P,16,FALSE)</f>
        <v>#N/A</v>
      </c>
      <c r="G4508">
        <f>VLOOKUP(A4508&amp;B4508&amp;C4508&amp;3&amp;E4508,average_median_rates_2_aptFINAL!A:P,16,FALSE)</f>
        <v>1030</v>
      </c>
      <c r="H4508">
        <f>IF(D4508&lt;=3,VLOOKUP(A4508&amp;D4508,[1]ratio_condo_family!$A:$F,6,FALSE),0)</f>
        <v>0</v>
      </c>
      <c r="I4508">
        <f>VLOOKUP(A4508&amp;3,[1]ratio_condo_family!$A:$F,6,FALSE)</f>
        <v>1.1899342074722625</v>
      </c>
      <c r="J4508">
        <f>VLOOKUP(A4508,[1]ratio_family_bedrooms!$A:$K,9,FALSE)</f>
        <v>1.0588235294117647</v>
      </c>
      <c r="K4508">
        <f>VLOOKUP(A4508,[1]ratio_family_bedrooms!$A:$K,10,FALSE)</f>
        <v>1.2222222222222223</v>
      </c>
      <c r="L4508">
        <f>VLOOKUP(A4508,[1]ratio_family_bedrooms!$A:$K,11,FALSE)</f>
        <v>1.4999999999999998</v>
      </c>
      <c r="M4508">
        <f t="shared" si="70"/>
        <v>2379.168453646012</v>
      </c>
    </row>
    <row r="4509" spans="1:13" x14ac:dyDescent="0.2">
      <c r="A4509">
        <v>2006</v>
      </c>
      <c r="B4509">
        <v>10</v>
      </c>
      <c r="C4509" t="s">
        <v>61</v>
      </c>
      <c r="D4509">
        <v>6</v>
      </c>
      <c r="E4509" t="s">
        <v>60</v>
      </c>
      <c r="F4509" t="e">
        <f>VLOOKUP(A4509&amp;B4509&amp;C4509&amp;D4509&amp;E4509,average_median_rates_2_aptFINAL!A:P,16,FALSE)</f>
        <v>#N/A</v>
      </c>
      <c r="G4509">
        <f>VLOOKUP(A4509&amp;B4509&amp;C4509&amp;3&amp;E4509,average_median_rates_2_aptFINAL!A:P,16,FALSE)</f>
        <v>1091.5720649518628</v>
      </c>
      <c r="H4509">
        <f>IF(D4509&lt;=3,VLOOKUP(A4509&amp;D4509,[1]ratio_condo_family!$A:$F,6,FALSE),0)</f>
        <v>0</v>
      </c>
      <c r="I4509">
        <f>VLOOKUP(A4509&amp;3,[1]ratio_condo_family!$A:$F,6,FALSE)</f>
        <v>1.1899342074722625</v>
      </c>
      <c r="J4509">
        <f>VLOOKUP(A4509,[1]ratio_family_bedrooms!$A:$K,9,FALSE)</f>
        <v>1.0588235294117647</v>
      </c>
      <c r="K4509">
        <f>VLOOKUP(A4509,[1]ratio_family_bedrooms!$A:$K,10,FALSE)</f>
        <v>1.2222222222222223</v>
      </c>
      <c r="L4509">
        <f>VLOOKUP(A4509,[1]ratio_family_bedrooms!$A:$K,11,FALSE)</f>
        <v>1.4999999999999998</v>
      </c>
      <c r="M4509">
        <f t="shared" si="70"/>
        <v>2521.3920600142792</v>
      </c>
    </row>
    <row r="4510" spans="1:13" x14ac:dyDescent="0.2">
      <c r="A4510">
        <v>2019</v>
      </c>
      <c r="B4510">
        <v>10</v>
      </c>
      <c r="C4510" t="s">
        <v>59</v>
      </c>
      <c r="D4510">
        <v>4</v>
      </c>
      <c r="E4510" t="s">
        <v>12</v>
      </c>
      <c r="F4510" t="e">
        <f>VLOOKUP(A4510&amp;B4510&amp;C4510&amp;D4510&amp;E4510,average_median_rates_2_aptFINAL!A:P,16,FALSE)</f>
        <v>#N/A</v>
      </c>
      <c r="G4510">
        <f>VLOOKUP(A4510&amp;B4510&amp;C4510&amp;3&amp;E4510,average_median_rates_2_aptFINAL!A:P,16,FALSE)</f>
        <v>3508</v>
      </c>
      <c r="H4510">
        <f>IF(D4510&lt;=3,VLOOKUP(A4510&amp;D4510,[1]ratio_condo_family!$A:$F,6,FALSE),0)</f>
        <v>0</v>
      </c>
      <c r="I4510">
        <f>VLOOKUP(A4510&amp;3,[1]ratio_condo_family!$A:$F,6,FALSE)</f>
        <v>1.2142857142857142</v>
      </c>
      <c r="J4510">
        <f>VLOOKUP(A4510,[1]ratio_family_bedrooms!$A:$K,9,FALSE)</f>
        <v>1.0588235294117647</v>
      </c>
      <c r="K4510">
        <f>VLOOKUP(A4510,[1]ratio_family_bedrooms!$A:$K,10,FALSE)</f>
        <v>1.2222222222222223</v>
      </c>
      <c r="L4510">
        <f>VLOOKUP(A4510,[1]ratio_family_bedrooms!$A:$K,11,FALSE)</f>
        <v>1.5</v>
      </c>
      <c r="M4510">
        <f t="shared" si="70"/>
        <v>4510.2857142857138</v>
      </c>
    </row>
    <row r="4511" spans="1:13" x14ac:dyDescent="0.2">
      <c r="A4511">
        <v>2018</v>
      </c>
      <c r="B4511">
        <v>10</v>
      </c>
      <c r="C4511" t="s">
        <v>59</v>
      </c>
      <c r="D4511">
        <v>4</v>
      </c>
      <c r="E4511" t="s">
        <v>12</v>
      </c>
      <c r="F4511" t="e">
        <f>VLOOKUP(A4511&amp;B4511&amp;C4511&amp;D4511&amp;E4511,average_median_rates_2_aptFINAL!A:P,16,FALSE)</f>
        <v>#N/A</v>
      </c>
      <c r="G4511">
        <f>VLOOKUP(A4511&amp;B4511&amp;C4511&amp;3&amp;E4511,average_median_rates_2_aptFINAL!A:P,16,FALSE)</f>
        <v>3201</v>
      </c>
      <c r="H4511">
        <f>IF(D4511&lt;=3,VLOOKUP(A4511&amp;D4511,[1]ratio_condo_family!$A:$F,6,FALSE),0)</f>
        <v>0</v>
      </c>
      <c r="I4511">
        <f>VLOOKUP(A4511&amp;3,[1]ratio_condo_family!$A:$F,6,FALSE)</f>
        <v>1.2488391697927674</v>
      </c>
      <c r="J4511">
        <f>VLOOKUP(A4511,[1]ratio_family_bedrooms!$A:$K,9,FALSE)</f>
        <v>1.0588235294117647</v>
      </c>
      <c r="K4511">
        <f>VLOOKUP(A4511,[1]ratio_family_bedrooms!$A:$K,10,FALSE)</f>
        <v>1.2222222222222221</v>
      </c>
      <c r="L4511">
        <f>VLOOKUP(A4511,[1]ratio_family_bedrooms!$A:$K,11,FALSE)</f>
        <v>1.5</v>
      </c>
      <c r="M4511">
        <f t="shared" si="70"/>
        <v>4232.6832520658627</v>
      </c>
    </row>
    <row r="4512" spans="1:13" x14ac:dyDescent="0.2">
      <c r="A4512">
        <v>2017</v>
      </c>
      <c r="B4512">
        <v>10</v>
      </c>
      <c r="C4512" t="s">
        <v>59</v>
      </c>
      <c r="D4512">
        <v>4</v>
      </c>
      <c r="E4512" t="s">
        <v>12</v>
      </c>
      <c r="F4512" t="e">
        <f>VLOOKUP(A4512&amp;B4512&amp;C4512&amp;D4512&amp;E4512,average_median_rates_2_aptFINAL!A:P,16,FALSE)</f>
        <v>#N/A</v>
      </c>
      <c r="G4512">
        <f>VLOOKUP(A4512&amp;B4512&amp;C4512&amp;3&amp;E4512,average_median_rates_2_aptFINAL!A:P,16,FALSE)</f>
        <v>3150</v>
      </c>
      <c r="H4512">
        <f>IF(D4512&lt;=3,VLOOKUP(A4512&amp;D4512,[1]ratio_condo_family!$A:$F,6,FALSE),0)</f>
        <v>0</v>
      </c>
      <c r="I4512">
        <f>VLOOKUP(A4512&amp;3,[1]ratio_condo_family!$A:$F,6,FALSE)</f>
        <v>1.3939697915690996</v>
      </c>
      <c r="J4512">
        <f>VLOOKUP(A4512,[1]ratio_family_bedrooms!$A:$K,9,FALSE)</f>
        <v>1.0588235294117647</v>
      </c>
      <c r="K4512">
        <f>VLOOKUP(A4512,[1]ratio_family_bedrooms!$A:$K,10,FALSE)</f>
        <v>1.2222222222222223</v>
      </c>
      <c r="L4512">
        <f>VLOOKUP(A4512,[1]ratio_family_bedrooms!$A:$K,11,FALSE)</f>
        <v>1.5</v>
      </c>
      <c r="M4512">
        <f t="shared" si="70"/>
        <v>4649.2992459981142</v>
      </c>
    </row>
    <row r="4513" spans="1:13" x14ac:dyDescent="0.2">
      <c r="A4513">
        <v>2016</v>
      </c>
      <c r="B4513">
        <v>10</v>
      </c>
      <c r="C4513" t="s">
        <v>59</v>
      </c>
      <c r="D4513">
        <v>4</v>
      </c>
      <c r="E4513" t="s">
        <v>12</v>
      </c>
      <c r="F4513" t="e">
        <f>VLOOKUP(A4513&amp;B4513&amp;C4513&amp;D4513&amp;E4513,average_median_rates_2_aptFINAL!A:P,16,FALSE)</f>
        <v>#N/A</v>
      </c>
      <c r="G4513">
        <f>VLOOKUP(A4513&amp;B4513&amp;C4513&amp;3&amp;E4513,average_median_rates_2_aptFINAL!A:P,16,FALSE)</f>
        <v>3158</v>
      </c>
      <c r="H4513">
        <f>IF(D4513&lt;=3,VLOOKUP(A4513&amp;D4513,[1]ratio_condo_family!$A:$F,6,FALSE),0)</f>
        <v>0</v>
      </c>
      <c r="I4513">
        <f>VLOOKUP(A4513&amp;3,[1]ratio_condo_family!$A:$F,6,FALSE)</f>
        <v>1.5503805282984133</v>
      </c>
      <c r="J4513">
        <f>VLOOKUP(A4513,[1]ratio_family_bedrooms!$A:$K,9,FALSE)</f>
        <v>1.0588235294117647</v>
      </c>
      <c r="K4513">
        <f>VLOOKUP(A4513,[1]ratio_family_bedrooms!$A:$K,10,FALSE)</f>
        <v>1.2222222222222221</v>
      </c>
      <c r="L4513">
        <f>VLOOKUP(A4513,[1]ratio_family_bedrooms!$A:$K,11,FALSE)</f>
        <v>1.5000000000000002</v>
      </c>
      <c r="M4513">
        <f t="shared" si="70"/>
        <v>5184.1076912114713</v>
      </c>
    </row>
    <row r="4514" spans="1:13" x14ac:dyDescent="0.2">
      <c r="A4514">
        <v>2015</v>
      </c>
      <c r="B4514">
        <v>10</v>
      </c>
      <c r="C4514" t="s">
        <v>59</v>
      </c>
      <c r="D4514">
        <v>4</v>
      </c>
      <c r="E4514" t="s">
        <v>12</v>
      </c>
      <c r="F4514" t="e">
        <f>VLOOKUP(A4514&amp;B4514&amp;C4514&amp;D4514&amp;E4514,average_median_rates_2_aptFINAL!A:P,16,FALSE)</f>
        <v>#N/A</v>
      </c>
      <c r="G4514">
        <f>VLOOKUP(A4514&amp;B4514&amp;C4514&amp;3&amp;E4514,average_median_rates_2_aptFINAL!A:P,16,FALSE)</f>
        <v>3156</v>
      </c>
      <c r="H4514">
        <f>IF(D4514&lt;=3,VLOOKUP(A4514&amp;D4514,[1]ratio_condo_family!$A:$F,6,FALSE),0)</f>
        <v>0</v>
      </c>
      <c r="I4514">
        <f>VLOOKUP(A4514&amp;3,[1]ratio_condo_family!$A:$F,6,FALSE)</f>
        <v>1.4679027449022439</v>
      </c>
      <c r="J4514">
        <f>VLOOKUP(A4514,[1]ratio_family_bedrooms!$A:$K,9,FALSE)</f>
        <v>1.0588235294117647</v>
      </c>
      <c r="K4514">
        <f>VLOOKUP(A4514,[1]ratio_family_bedrooms!$A:$K,10,FALSE)</f>
        <v>1.2222222222222221</v>
      </c>
      <c r="L4514">
        <f>VLOOKUP(A4514,[1]ratio_family_bedrooms!$A:$K,11,FALSE)</f>
        <v>1.5</v>
      </c>
      <c r="M4514">
        <f t="shared" si="70"/>
        <v>4905.212890141569</v>
      </c>
    </row>
    <row r="4515" spans="1:13" x14ac:dyDescent="0.2">
      <c r="A4515">
        <v>2014</v>
      </c>
      <c r="B4515">
        <v>10</v>
      </c>
      <c r="C4515" t="s">
        <v>59</v>
      </c>
      <c r="D4515">
        <v>4</v>
      </c>
      <c r="E4515" t="s">
        <v>12</v>
      </c>
      <c r="F4515" t="e">
        <f>VLOOKUP(A4515&amp;B4515&amp;C4515&amp;D4515&amp;E4515,average_median_rates_2_aptFINAL!A:P,16,FALSE)</f>
        <v>#N/A</v>
      </c>
      <c r="G4515">
        <f>VLOOKUP(A4515&amp;B4515&amp;C4515&amp;3&amp;E4515,average_median_rates_2_aptFINAL!A:P,16,FALSE)</f>
        <v>3035</v>
      </c>
      <c r="H4515">
        <f>IF(D4515&lt;=3,VLOOKUP(A4515&amp;D4515,[1]ratio_condo_family!$A:$F,6,FALSE),0)</f>
        <v>0</v>
      </c>
      <c r="I4515">
        <f>VLOOKUP(A4515&amp;3,[1]ratio_condo_family!$A:$F,6,FALSE)</f>
        <v>1.3728349462822982</v>
      </c>
      <c r="J4515">
        <f>VLOOKUP(A4515,[1]ratio_family_bedrooms!$A:$K,9,FALSE)</f>
        <v>1.0588235294117647</v>
      </c>
      <c r="K4515">
        <f>VLOOKUP(A4515,[1]ratio_family_bedrooms!$A:$K,10,FALSE)</f>
        <v>1.2222222222222223</v>
      </c>
      <c r="L4515">
        <f>VLOOKUP(A4515,[1]ratio_family_bedrooms!$A:$K,11,FALSE)</f>
        <v>1.4999999999999998</v>
      </c>
      <c r="M4515">
        <f t="shared" si="70"/>
        <v>4411.6454773765854</v>
      </c>
    </row>
    <row r="4516" spans="1:13" x14ac:dyDescent="0.2">
      <c r="A4516">
        <v>2013</v>
      </c>
      <c r="B4516">
        <v>10</v>
      </c>
      <c r="C4516" t="s">
        <v>59</v>
      </c>
      <c r="D4516">
        <v>4</v>
      </c>
      <c r="E4516" t="s">
        <v>12</v>
      </c>
      <c r="F4516" t="e">
        <f>VLOOKUP(A4516&amp;B4516&amp;C4516&amp;D4516&amp;E4516,average_median_rates_2_aptFINAL!A:P,16,FALSE)</f>
        <v>#N/A</v>
      </c>
      <c r="G4516">
        <f>VLOOKUP(A4516&amp;B4516&amp;C4516&amp;3&amp;E4516,average_median_rates_2_aptFINAL!A:P,16,FALSE)</f>
        <v>3004</v>
      </c>
      <c r="H4516">
        <f>IF(D4516&lt;=3,VLOOKUP(A4516&amp;D4516,[1]ratio_condo_family!$A:$F,6,FALSE),0)</f>
        <v>0</v>
      </c>
      <c r="I4516">
        <f>VLOOKUP(A4516&amp;3,[1]ratio_condo_family!$A:$F,6,FALSE)</f>
        <v>1.3443953104649797</v>
      </c>
      <c r="J4516">
        <f>VLOOKUP(A4516,[1]ratio_family_bedrooms!$A:$K,9,FALSE)</f>
        <v>1.0588235294117647</v>
      </c>
      <c r="K4516">
        <f>VLOOKUP(A4516,[1]ratio_family_bedrooms!$A:$K,10,FALSE)</f>
        <v>1.2222222222222223</v>
      </c>
      <c r="L4516">
        <f>VLOOKUP(A4516,[1]ratio_family_bedrooms!$A:$K,11,FALSE)</f>
        <v>1.5</v>
      </c>
      <c r="M4516">
        <f t="shared" si="70"/>
        <v>4276.1260722036695</v>
      </c>
    </row>
    <row r="4517" spans="1:13" x14ac:dyDescent="0.2">
      <c r="A4517">
        <v>2012</v>
      </c>
      <c r="B4517">
        <v>10</v>
      </c>
      <c r="C4517" t="s">
        <v>59</v>
      </c>
      <c r="D4517">
        <v>4</v>
      </c>
      <c r="E4517" t="s">
        <v>12</v>
      </c>
      <c r="F4517" t="e">
        <f>VLOOKUP(A4517&amp;B4517&amp;C4517&amp;D4517&amp;E4517,average_median_rates_2_aptFINAL!A:P,16,FALSE)</f>
        <v>#N/A</v>
      </c>
      <c r="G4517">
        <f>VLOOKUP(A4517&amp;B4517&amp;C4517&amp;3&amp;E4517,average_median_rates_2_aptFINAL!A:P,16,FALSE)</f>
        <v>2958</v>
      </c>
      <c r="H4517">
        <f>IF(D4517&lt;=3,VLOOKUP(A4517&amp;D4517,[1]ratio_condo_family!$A:$F,6,FALSE),0)</f>
        <v>0</v>
      </c>
      <c r="I4517">
        <f>VLOOKUP(A4517&amp;3,[1]ratio_condo_family!$A:$F,6,FALSE)</f>
        <v>1.3664127249039721</v>
      </c>
      <c r="J4517">
        <f>VLOOKUP(A4517,[1]ratio_family_bedrooms!$A:$K,9,FALSE)</f>
        <v>1.0588235294117647</v>
      </c>
      <c r="K4517">
        <f>VLOOKUP(A4517,[1]ratio_family_bedrooms!$A:$K,10,FALSE)</f>
        <v>1.2222222222222221</v>
      </c>
      <c r="L4517">
        <f>VLOOKUP(A4517,[1]ratio_family_bedrooms!$A:$K,11,FALSE)</f>
        <v>1.5000000000000002</v>
      </c>
      <c r="M4517">
        <f t="shared" si="70"/>
        <v>4279.6046543992406</v>
      </c>
    </row>
    <row r="4518" spans="1:13" x14ac:dyDescent="0.2">
      <c r="A4518">
        <v>2011</v>
      </c>
      <c r="B4518">
        <v>10</v>
      </c>
      <c r="C4518" t="s">
        <v>59</v>
      </c>
      <c r="D4518">
        <v>4</v>
      </c>
      <c r="E4518" t="s">
        <v>12</v>
      </c>
      <c r="F4518" t="e">
        <f>VLOOKUP(A4518&amp;B4518&amp;C4518&amp;D4518&amp;E4518,average_median_rates_2_aptFINAL!A:P,16,FALSE)</f>
        <v>#N/A</v>
      </c>
      <c r="G4518">
        <f>VLOOKUP(A4518&amp;B4518&amp;C4518&amp;3&amp;E4518,average_median_rates_2_aptFINAL!A:P,16,FALSE)</f>
        <v>2961</v>
      </c>
      <c r="H4518">
        <f>IF(D4518&lt;=3,VLOOKUP(A4518&amp;D4518,[1]ratio_condo_family!$A:$F,6,FALSE),0)</f>
        <v>0</v>
      </c>
      <c r="I4518">
        <f>VLOOKUP(A4518&amp;3,[1]ratio_condo_family!$A:$F,6,FALSE)</f>
        <v>1.3385777198549491</v>
      </c>
      <c r="J4518">
        <f>VLOOKUP(A4518,[1]ratio_family_bedrooms!$A:$K,9,FALSE)</f>
        <v>1.0588235294117647</v>
      </c>
      <c r="K4518">
        <f>VLOOKUP(A4518,[1]ratio_family_bedrooms!$A:$K,10,FALSE)</f>
        <v>1.2222222222222221</v>
      </c>
      <c r="L4518">
        <f>VLOOKUP(A4518,[1]ratio_family_bedrooms!$A:$K,11,FALSE)</f>
        <v>1.5</v>
      </c>
      <c r="M4518">
        <f t="shared" si="70"/>
        <v>4196.6773713428865</v>
      </c>
    </row>
    <row r="4519" spans="1:13" x14ac:dyDescent="0.2">
      <c r="A4519">
        <v>2010</v>
      </c>
      <c r="B4519">
        <v>10</v>
      </c>
      <c r="C4519" t="s">
        <v>59</v>
      </c>
      <c r="D4519">
        <v>4</v>
      </c>
      <c r="E4519" t="s">
        <v>12</v>
      </c>
      <c r="F4519" t="e">
        <f>VLOOKUP(A4519&amp;B4519&amp;C4519&amp;D4519&amp;E4519,average_median_rates_2_aptFINAL!A:P,16,FALSE)</f>
        <v>#N/A</v>
      </c>
      <c r="G4519">
        <f>VLOOKUP(A4519&amp;B4519&amp;C4519&amp;3&amp;E4519,average_median_rates_2_aptFINAL!A:P,16,FALSE)</f>
        <v>2578</v>
      </c>
      <c r="H4519">
        <f>IF(D4519&lt;=3,VLOOKUP(A4519&amp;D4519,[1]ratio_condo_family!$A:$F,6,FALSE),0)</f>
        <v>0</v>
      </c>
      <c r="I4519">
        <f>VLOOKUP(A4519&amp;3,[1]ratio_condo_family!$A:$F,6,FALSE)</f>
        <v>1.2478882413474455</v>
      </c>
      <c r="J4519">
        <f>VLOOKUP(A4519,[1]ratio_family_bedrooms!$A:$K,9,FALSE)</f>
        <v>1.0588235294117647</v>
      </c>
      <c r="K4519">
        <f>VLOOKUP(A4519,[1]ratio_family_bedrooms!$A:$K,10,FALSE)</f>
        <v>1.2222222222222223</v>
      </c>
      <c r="L4519">
        <f>VLOOKUP(A4519,[1]ratio_family_bedrooms!$A:$K,11,FALSE)</f>
        <v>1.4999999999999998</v>
      </c>
      <c r="M4519">
        <f t="shared" si="70"/>
        <v>3406.2944677345213</v>
      </c>
    </row>
    <row r="4520" spans="1:13" x14ac:dyDescent="0.2">
      <c r="A4520">
        <v>2009</v>
      </c>
      <c r="B4520">
        <v>10</v>
      </c>
      <c r="C4520" t="s">
        <v>59</v>
      </c>
      <c r="D4520">
        <v>4</v>
      </c>
      <c r="E4520" t="s">
        <v>12</v>
      </c>
      <c r="F4520" t="e">
        <f>VLOOKUP(A4520&amp;B4520&amp;C4520&amp;D4520&amp;E4520,average_median_rates_2_aptFINAL!A:P,16,FALSE)</f>
        <v>#N/A</v>
      </c>
      <c r="G4520">
        <f>VLOOKUP(A4520&amp;B4520&amp;C4520&amp;3&amp;E4520,average_median_rates_2_aptFINAL!A:P,16,FALSE)</f>
        <v>2554.4117682852639</v>
      </c>
      <c r="H4520">
        <f>IF(D4520&lt;=3,VLOOKUP(A4520&amp;D4520,[1]ratio_condo_family!$A:$F,6,FALSE),0)</f>
        <v>0</v>
      </c>
      <c r="I4520">
        <f>VLOOKUP(A4520&amp;3,[1]ratio_condo_family!$A:$F,6,FALSE)</f>
        <v>1.1956021123503855</v>
      </c>
      <c r="J4520">
        <f>VLOOKUP(A4520,[1]ratio_family_bedrooms!$A:$K,9,FALSE)</f>
        <v>1.0588235294117647</v>
      </c>
      <c r="K4520">
        <f>VLOOKUP(A4520,[1]ratio_family_bedrooms!$A:$K,10,FALSE)</f>
        <v>1.2222222222222221</v>
      </c>
      <c r="L4520">
        <f>VLOOKUP(A4520,[1]ratio_family_bedrooms!$A:$K,11,FALSE)</f>
        <v>1.5</v>
      </c>
      <c r="M4520">
        <f t="shared" si="70"/>
        <v>3233.7107004436357</v>
      </c>
    </row>
    <row r="4521" spans="1:13" x14ac:dyDescent="0.2">
      <c r="A4521">
        <v>2008</v>
      </c>
      <c r="B4521">
        <v>10</v>
      </c>
      <c r="C4521" t="s">
        <v>59</v>
      </c>
      <c r="D4521">
        <v>4</v>
      </c>
      <c r="E4521" t="s">
        <v>12</v>
      </c>
      <c r="F4521" t="e">
        <f>VLOOKUP(A4521&amp;B4521&amp;C4521&amp;D4521&amp;E4521,average_median_rates_2_aptFINAL!A:P,16,FALSE)</f>
        <v>#N/A</v>
      </c>
      <c r="G4521">
        <f>VLOOKUP(A4521&amp;B4521&amp;C4521&amp;3&amp;E4521,average_median_rates_2_aptFINAL!A:P,16,FALSE)</f>
        <v>2533.856882073751</v>
      </c>
      <c r="H4521">
        <f>IF(D4521&lt;=3,VLOOKUP(A4521&amp;D4521,[1]ratio_condo_family!$A:$F,6,FALSE),0)</f>
        <v>0</v>
      </c>
      <c r="I4521">
        <f>VLOOKUP(A4521&amp;3,[1]ratio_condo_family!$A:$F,6,FALSE)</f>
        <v>1.1926860077616435</v>
      </c>
      <c r="J4521">
        <f>VLOOKUP(A4521,[1]ratio_family_bedrooms!$A:$K,9,FALSE)</f>
        <v>1.0588235294117647</v>
      </c>
      <c r="K4521">
        <f>VLOOKUP(A4521,[1]ratio_family_bedrooms!$A:$K,10,FALSE)</f>
        <v>1.2222222222222223</v>
      </c>
      <c r="L4521">
        <f>VLOOKUP(A4521,[1]ratio_family_bedrooms!$A:$K,11,FALSE)</f>
        <v>1.5</v>
      </c>
      <c r="M4521">
        <f t="shared" si="70"/>
        <v>3199.8659812093138</v>
      </c>
    </row>
    <row r="4522" spans="1:13" x14ac:dyDescent="0.2">
      <c r="A4522">
        <v>2007</v>
      </c>
      <c r="B4522">
        <v>10</v>
      </c>
      <c r="C4522" t="s">
        <v>59</v>
      </c>
      <c r="D4522">
        <v>4</v>
      </c>
      <c r="E4522" t="s">
        <v>12</v>
      </c>
      <c r="F4522" t="e">
        <f>VLOOKUP(A4522&amp;B4522&amp;C4522&amp;D4522&amp;E4522,average_median_rates_2_aptFINAL!A:P,16,FALSE)</f>
        <v>#N/A</v>
      </c>
      <c r="G4522">
        <f>VLOOKUP(A4522&amp;B4522&amp;C4522&amp;3&amp;E4522,average_median_rates_2_aptFINAL!A:P,16,FALSE)</f>
        <v>2305.8845077278829</v>
      </c>
      <c r="H4522">
        <f>IF(D4522&lt;=3,VLOOKUP(A4522&amp;D4522,[1]ratio_condo_family!$A:$F,6,FALSE),0)</f>
        <v>0</v>
      </c>
      <c r="I4522">
        <f>VLOOKUP(A4522&amp;3,[1]ratio_condo_family!$A:$F,6,FALSE)</f>
        <v>1.1874909030958687</v>
      </c>
      <c r="J4522">
        <f>VLOOKUP(A4522,[1]ratio_family_bedrooms!$A:$K,9,FALSE)</f>
        <v>1.0588235294117647</v>
      </c>
      <c r="K4522">
        <f>VLOOKUP(A4522,[1]ratio_family_bedrooms!$A:$K,10,FALSE)</f>
        <v>1.2222222222222223</v>
      </c>
      <c r="L4522">
        <f>VLOOKUP(A4522,[1]ratio_family_bedrooms!$A:$K,11,FALSE)</f>
        <v>1.5</v>
      </c>
      <c r="M4522">
        <f t="shared" si="70"/>
        <v>2899.2884574881182</v>
      </c>
    </row>
    <row r="4523" spans="1:13" x14ac:dyDescent="0.2">
      <c r="A4523">
        <v>2006</v>
      </c>
      <c r="B4523">
        <v>10</v>
      </c>
      <c r="C4523" t="s">
        <v>59</v>
      </c>
      <c r="D4523">
        <v>4</v>
      </c>
      <c r="E4523" t="s">
        <v>12</v>
      </c>
      <c r="F4523" t="e">
        <f>VLOOKUP(A4523&amp;B4523&amp;C4523&amp;D4523&amp;E4523,average_median_rates_2_aptFINAL!A:P,16,FALSE)</f>
        <v>#N/A</v>
      </c>
      <c r="G4523">
        <f>VLOOKUP(A4523&amp;B4523&amp;C4523&amp;3&amp;E4523,average_median_rates_2_aptFINAL!A:P,16,FALSE)</f>
        <v>2279.7237434586846</v>
      </c>
      <c r="H4523">
        <f>IF(D4523&lt;=3,VLOOKUP(A4523&amp;D4523,[1]ratio_condo_family!$A:$F,6,FALSE),0)</f>
        <v>0</v>
      </c>
      <c r="I4523">
        <f>VLOOKUP(A4523&amp;3,[1]ratio_condo_family!$A:$F,6,FALSE)</f>
        <v>1.1899342074722625</v>
      </c>
      <c r="J4523">
        <f>VLOOKUP(A4523,[1]ratio_family_bedrooms!$A:$K,9,FALSE)</f>
        <v>1.0588235294117647</v>
      </c>
      <c r="K4523">
        <f>VLOOKUP(A4523,[1]ratio_family_bedrooms!$A:$K,10,FALSE)</f>
        <v>1.2222222222222223</v>
      </c>
      <c r="L4523">
        <f>VLOOKUP(A4523,[1]ratio_family_bedrooms!$A:$K,11,FALSE)</f>
        <v>1.4999999999999998</v>
      </c>
      <c r="M4523">
        <f t="shared" si="70"/>
        <v>2872.2931051004571</v>
      </c>
    </row>
    <row r="4524" spans="1:13" x14ac:dyDescent="0.2">
      <c r="A4524">
        <v>2019</v>
      </c>
      <c r="B4524">
        <v>10</v>
      </c>
      <c r="C4524" t="s">
        <v>61</v>
      </c>
      <c r="D4524">
        <v>4</v>
      </c>
      <c r="E4524" t="s">
        <v>12</v>
      </c>
      <c r="F4524" t="e">
        <f>VLOOKUP(A4524&amp;B4524&amp;C4524&amp;D4524&amp;E4524,average_median_rates_2_aptFINAL!A:P,16,FALSE)</f>
        <v>#N/A</v>
      </c>
      <c r="G4524">
        <f>VLOOKUP(A4524&amp;B4524&amp;C4524&amp;3&amp;E4524,average_median_rates_2_aptFINAL!A:P,16,FALSE)</f>
        <v>3592.182784882878</v>
      </c>
      <c r="H4524">
        <f>IF(D4524&lt;=3,VLOOKUP(A4524&amp;D4524,[1]ratio_condo_family!$A:$F,6,FALSE),0)</f>
        <v>0</v>
      </c>
      <c r="I4524">
        <f>VLOOKUP(A4524&amp;3,[1]ratio_condo_family!$A:$F,6,FALSE)</f>
        <v>1.2142857142857142</v>
      </c>
      <c r="J4524">
        <f>VLOOKUP(A4524,[1]ratio_family_bedrooms!$A:$K,9,FALSE)</f>
        <v>1.0588235294117647</v>
      </c>
      <c r="K4524">
        <f>VLOOKUP(A4524,[1]ratio_family_bedrooms!$A:$K,10,FALSE)</f>
        <v>1.2222222222222223</v>
      </c>
      <c r="L4524">
        <f>VLOOKUP(A4524,[1]ratio_family_bedrooms!$A:$K,11,FALSE)</f>
        <v>1.5</v>
      </c>
      <c r="M4524">
        <f t="shared" si="70"/>
        <v>4618.5207234208428</v>
      </c>
    </row>
    <row r="4525" spans="1:13" x14ac:dyDescent="0.2">
      <c r="A4525">
        <v>2018</v>
      </c>
      <c r="B4525">
        <v>10</v>
      </c>
      <c r="C4525" t="s">
        <v>61</v>
      </c>
      <c r="D4525">
        <v>4</v>
      </c>
      <c r="E4525" t="s">
        <v>12</v>
      </c>
      <c r="F4525" t="e">
        <f>VLOOKUP(A4525&amp;B4525&amp;C4525&amp;D4525&amp;E4525,average_median_rates_2_aptFINAL!A:P,16,FALSE)</f>
        <v>#N/A</v>
      </c>
      <c r="G4525">
        <f>VLOOKUP(A4525&amp;B4525&amp;C4525&amp;3&amp;E4525,average_median_rates_2_aptFINAL!A:P,16,FALSE)</f>
        <v>2925</v>
      </c>
      <c r="H4525">
        <f>IF(D4525&lt;=3,VLOOKUP(A4525&amp;D4525,[1]ratio_condo_family!$A:$F,6,FALSE),0)</f>
        <v>0</v>
      </c>
      <c r="I4525">
        <f>VLOOKUP(A4525&amp;3,[1]ratio_condo_family!$A:$F,6,FALSE)</f>
        <v>1.2488391697927674</v>
      </c>
      <c r="J4525">
        <f>VLOOKUP(A4525,[1]ratio_family_bedrooms!$A:$K,9,FALSE)</f>
        <v>1.0588235294117647</v>
      </c>
      <c r="K4525">
        <f>VLOOKUP(A4525,[1]ratio_family_bedrooms!$A:$K,10,FALSE)</f>
        <v>1.2222222222222221</v>
      </c>
      <c r="L4525">
        <f>VLOOKUP(A4525,[1]ratio_family_bedrooms!$A:$K,11,FALSE)</f>
        <v>1.5</v>
      </c>
      <c r="M4525">
        <f t="shared" si="70"/>
        <v>3867.7283699758359</v>
      </c>
    </row>
    <row r="4526" spans="1:13" x14ac:dyDescent="0.2">
      <c r="A4526">
        <v>2017</v>
      </c>
      <c r="B4526">
        <v>10</v>
      </c>
      <c r="C4526" t="s">
        <v>61</v>
      </c>
      <c r="D4526">
        <v>4</v>
      </c>
      <c r="E4526" t="s">
        <v>12</v>
      </c>
      <c r="F4526" t="e">
        <f>VLOOKUP(A4526&amp;B4526&amp;C4526&amp;D4526&amp;E4526,average_median_rates_2_aptFINAL!A:P,16,FALSE)</f>
        <v>#N/A</v>
      </c>
      <c r="G4526">
        <f>VLOOKUP(A4526&amp;B4526&amp;C4526&amp;3&amp;E4526,average_median_rates_2_aptFINAL!A:P,16,FALSE)</f>
        <v>3000</v>
      </c>
      <c r="H4526">
        <f>IF(D4526&lt;=3,VLOOKUP(A4526&amp;D4526,[1]ratio_condo_family!$A:$F,6,FALSE),0)</f>
        <v>0</v>
      </c>
      <c r="I4526">
        <f>VLOOKUP(A4526&amp;3,[1]ratio_condo_family!$A:$F,6,FALSE)</f>
        <v>1.3939697915690996</v>
      </c>
      <c r="J4526">
        <f>VLOOKUP(A4526,[1]ratio_family_bedrooms!$A:$K,9,FALSE)</f>
        <v>1.0588235294117647</v>
      </c>
      <c r="K4526">
        <f>VLOOKUP(A4526,[1]ratio_family_bedrooms!$A:$K,10,FALSE)</f>
        <v>1.2222222222222223</v>
      </c>
      <c r="L4526">
        <f>VLOOKUP(A4526,[1]ratio_family_bedrooms!$A:$K,11,FALSE)</f>
        <v>1.5</v>
      </c>
      <c r="M4526">
        <f t="shared" si="70"/>
        <v>4427.9040438077282</v>
      </c>
    </row>
    <row r="4527" spans="1:13" x14ac:dyDescent="0.2">
      <c r="A4527">
        <v>2016</v>
      </c>
      <c r="B4527">
        <v>10</v>
      </c>
      <c r="C4527" t="s">
        <v>61</v>
      </c>
      <c r="D4527">
        <v>4</v>
      </c>
      <c r="E4527" t="s">
        <v>12</v>
      </c>
      <c r="F4527" t="e">
        <f>VLOOKUP(A4527&amp;B4527&amp;C4527&amp;D4527&amp;E4527,average_median_rates_2_aptFINAL!A:P,16,FALSE)</f>
        <v>#N/A</v>
      </c>
      <c r="G4527">
        <f>VLOOKUP(A4527&amp;B4527&amp;C4527&amp;3&amp;E4527,average_median_rates_2_aptFINAL!A:P,16,FALSE)</f>
        <v>2750</v>
      </c>
      <c r="H4527">
        <f>IF(D4527&lt;=3,VLOOKUP(A4527&amp;D4527,[1]ratio_condo_family!$A:$F,6,FALSE),0)</f>
        <v>0</v>
      </c>
      <c r="I4527">
        <f>VLOOKUP(A4527&amp;3,[1]ratio_condo_family!$A:$F,6,FALSE)</f>
        <v>1.5503805282984133</v>
      </c>
      <c r="J4527">
        <f>VLOOKUP(A4527,[1]ratio_family_bedrooms!$A:$K,9,FALSE)</f>
        <v>1.0588235294117647</v>
      </c>
      <c r="K4527">
        <f>VLOOKUP(A4527,[1]ratio_family_bedrooms!$A:$K,10,FALSE)</f>
        <v>1.2222222222222221</v>
      </c>
      <c r="L4527">
        <f>VLOOKUP(A4527,[1]ratio_family_bedrooms!$A:$K,11,FALSE)</f>
        <v>1.5000000000000002</v>
      </c>
      <c r="M4527">
        <f t="shared" si="70"/>
        <v>4514.3433029865564</v>
      </c>
    </row>
    <row r="4528" spans="1:13" x14ac:dyDescent="0.2">
      <c r="A4528">
        <v>2015</v>
      </c>
      <c r="B4528">
        <v>10</v>
      </c>
      <c r="C4528" t="s">
        <v>61</v>
      </c>
      <c r="D4528">
        <v>4</v>
      </c>
      <c r="E4528" t="s">
        <v>12</v>
      </c>
      <c r="F4528" t="e">
        <f>VLOOKUP(A4528&amp;B4528&amp;C4528&amp;D4528&amp;E4528,average_median_rates_2_aptFINAL!A:P,16,FALSE)</f>
        <v>#N/A</v>
      </c>
      <c r="G4528">
        <f>VLOOKUP(A4528&amp;B4528&amp;C4528&amp;3&amp;E4528,average_median_rates_2_aptFINAL!A:P,16,FALSE)</f>
        <v>2830</v>
      </c>
      <c r="H4528">
        <f>IF(D4528&lt;=3,VLOOKUP(A4528&amp;D4528,[1]ratio_condo_family!$A:$F,6,FALSE),0)</f>
        <v>0</v>
      </c>
      <c r="I4528">
        <f>VLOOKUP(A4528&amp;3,[1]ratio_condo_family!$A:$F,6,FALSE)</f>
        <v>1.4679027449022439</v>
      </c>
      <c r="J4528">
        <f>VLOOKUP(A4528,[1]ratio_family_bedrooms!$A:$K,9,FALSE)</f>
        <v>1.0588235294117647</v>
      </c>
      <c r="K4528">
        <f>VLOOKUP(A4528,[1]ratio_family_bedrooms!$A:$K,10,FALSE)</f>
        <v>1.2222222222222221</v>
      </c>
      <c r="L4528">
        <f>VLOOKUP(A4528,[1]ratio_family_bedrooms!$A:$K,11,FALSE)</f>
        <v>1.5</v>
      </c>
      <c r="M4528">
        <f t="shared" si="70"/>
        <v>4398.5274014894303</v>
      </c>
    </row>
    <row r="4529" spans="1:13" x14ac:dyDescent="0.2">
      <c r="A4529">
        <v>2014</v>
      </c>
      <c r="B4529">
        <v>10</v>
      </c>
      <c r="C4529" t="s">
        <v>61</v>
      </c>
      <c r="D4529">
        <v>4</v>
      </c>
      <c r="E4529" t="s">
        <v>12</v>
      </c>
      <c r="F4529" t="e">
        <f>VLOOKUP(A4529&amp;B4529&amp;C4529&amp;D4529&amp;E4529,average_median_rates_2_aptFINAL!A:P,16,FALSE)</f>
        <v>#N/A</v>
      </c>
      <c r="G4529">
        <f>VLOOKUP(A4529&amp;B4529&amp;C4529&amp;3&amp;E4529,average_median_rates_2_aptFINAL!A:P,16,FALSE)</f>
        <v>2763</v>
      </c>
      <c r="H4529">
        <f>IF(D4529&lt;=3,VLOOKUP(A4529&amp;D4529,[1]ratio_condo_family!$A:$F,6,FALSE),0)</f>
        <v>0</v>
      </c>
      <c r="I4529">
        <f>VLOOKUP(A4529&amp;3,[1]ratio_condo_family!$A:$F,6,FALSE)</f>
        <v>1.3728349462822982</v>
      </c>
      <c r="J4529">
        <f>VLOOKUP(A4529,[1]ratio_family_bedrooms!$A:$K,9,FALSE)</f>
        <v>1.0588235294117647</v>
      </c>
      <c r="K4529">
        <f>VLOOKUP(A4529,[1]ratio_family_bedrooms!$A:$K,10,FALSE)</f>
        <v>1.2222222222222223</v>
      </c>
      <c r="L4529">
        <f>VLOOKUP(A4529,[1]ratio_family_bedrooms!$A:$K,11,FALSE)</f>
        <v>1.4999999999999998</v>
      </c>
      <c r="M4529">
        <f t="shared" si="70"/>
        <v>4016.2690128472836</v>
      </c>
    </row>
    <row r="4530" spans="1:13" x14ac:dyDescent="0.2">
      <c r="A4530">
        <v>2013</v>
      </c>
      <c r="B4530">
        <v>10</v>
      </c>
      <c r="C4530" t="s">
        <v>61</v>
      </c>
      <c r="D4530">
        <v>4</v>
      </c>
      <c r="E4530" t="s">
        <v>12</v>
      </c>
      <c r="F4530" t="e">
        <f>VLOOKUP(A4530&amp;B4530&amp;C4530&amp;D4530&amp;E4530,average_median_rates_2_aptFINAL!A:P,16,FALSE)</f>
        <v>#N/A</v>
      </c>
      <c r="G4530">
        <f>VLOOKUP(A4530&amp;B4530&amp;C4530&amp;3&amp;E4530,average_median_rates_2_aptFINAL!A:P,16,FALSE)</f>
        <v>2910</v>
      </c>
      <c r="H4530">
        <f>IF(D4530&lt;=3,VLOOKUP(A4530&amp;D4530,[1]ratio_condo_family!$A:$F,6,FALSE),0)</f>
        <v>0</v>
      </c>
      <c r="I4530">
        <f>VLOOKUP(A4530&amp;3,[1]ratio_condo_family!$A:$F,6,FALSE)</f>
        <v>1.3443953104649797</v>
      </c>
      <c r="J4530">
        <f>VLOOKUP(A4530,[1]ratio_family_bedrooms!$A:$K,9,FALSE)</f>
        <v>1.0588235294117647</v>
      </c>
      <c r="K4530">
        <f>VLOOKUP(A4530,[1]ratio_family_bedrooms!$A:$K,10,FALSE)</f>
        <v>1.2222222222222223</v>
      </c>
      <c r="L4530">
        <f>VLOOKUP(A4530,[1]ratio_family_bedrooms!$A:$K,11,FALSE)</f>
        <v>1.5</v>
      </c>
      <c r="M4530">
        <f t="shared" si="70"/>
        <v>4142.3191977738616</v>
      </c>
    </row>
    <row r="4531" spans="1:13" x14ac:dyDescent="0.2">
      <c r="A4531">
        <v>2012</v>
      </c>
      <c r="B4531">
        <v>10</v>
      </c>
      <c r="C4531" t="s">
        <v>61</v>
      </c>
      <c r="D4531">
        <v>4</v>
      </c>
      <c r="E4531" t="s">
        <v>12</v>
      </c>
      <c r="F4531" t="e">
        <f>VLOOKUP(A4531&amp;B4531&amp;C4531&amp;D4531&amp;E4531,average_median_rates_2_aptFINAL!A:P,16,FALSE)</f>
        <v>#N/A</v>
      </c>
      <c r="G4531">
        <f>VLOOKUP(A4531&amp;B4531&amp;C4531&amp;3&amp;E4531,average_median_rates_2_aptFINAL!A:P,16,FALSE)</f>
        <v>2600</v>
      </c>
      <c r="H4531">
        <f>IF(D4531&lt;=3,VLOOKUP(A4531&amp;D4531,[1]ratio_condo_family!$A:$F,6,FALSE),0)</f>
        <v>0</v>
      </c>
      <c r="I4531">
        <f>VLOOKUP(A4531&amp;3,[1]ratio_condo_family!$A:$F,6,FALSE)</f>
        <v>1.3664127249039721</v>
      </c>
      <c r="J4531">
        <f>VLOOKUP(A4531,[1]ratio_family_bedrooms!$A:$K,9,FALSE)</f>
        <v>1.0588235294117647</v>
      </c>
      <c r="K4531">
        <f>VLOOKUP(A4531,[1]ratio_family_bedrooms!$A:$K,10,FALSE)</f>
        <v>1.2222222222222221</v>
      </c>
      <c r="L4531">
        <f>VLOOKUP(A4531,[1]ratio_family_bedrooms!$A:$K,11,FALSE)</f>
        <v>1.5000000000000002</v>
      </c>
      <c r="M4531">
        <f t="shared" si="70"/>
        <v>3761.6538544415234</v>
      </c>
    </row>
    <row r="4532" spans="1:13" x14ac:dyDescent="0.2">
      <c r="A4532">
        <v>2011</v>
      </c>
      <c r="B4532">
        <v>10</v>
      </c>
      <c r="C4532" t="s">
        <v>61</v>
      </c>
      <c r="D4532">
        <v>4</v>
      </c>
      <c r="E4532" t="s">
        <v>12</v>
      </c>
      <c r="F4532" t="e">
        <f>VLOOKUP(A4532&amp;B4532&amp;C4532&amp;D4532&amp;E4532,average_median_rates_2_aptFINAL!A:P,16,FALSE)</f>
        <v>#N/A</v>
      </c>
      <c r="G4532">
        <f>VLOOKUP(A4532&amp;B4532&amp;C4532&amp;3&amp;E4532,average_median_rates_2_aptFINAL!A:P,16,FALSE)</f>
        <v>2900</v>
      </c>
      <c r="H4532">
        <f>IF(D4532&lt;=3,VLOOKUP(A4532&amp;D4532,[1]ratio_condo_family!$A:$F,6,FALSE),0)</f>
        <v>0</v>
      </c>
      <c r="I4532">
        <f>VLOOKUP(A4532&amp;3,[1]ratio_condo_family!$A:$F,6,FALSE)</f>
        <v>1.3385777198549491</v>
      </c>
      <c r="J4532">
        <f>VLOOKUP(A4532,[1]ratio_family_bedrooms!$A:$K,9,FALSE)</f>
        <v>1.0588235294117647</v>
      </c>
      <c r="K4532">
        <f>VLOOKUP(A4532,[1]ratio_family_bedrooms!$A:$K,10,FALSE)</f>
        <v>1.2222222222222221</v>
      </c>
      <c r="L4532">
        <f>VLOOKUP(A4532,[1]ratio_family_bedrooms!$A:$K,11,FALSE)</f>
        <v>1.5</v>
      </c>
      <c r="M4532">
        <f t="shared" si="70"/>
        <v>4110.2209986134321</v>
      </c>
    </row>
    <row r="4533" spans="1:13" x14ac:dyDescent="0.2">
      <c r="A4533">
        <v>2010</v>
      </c>
      <c r="B4533">
        <v>10</v>
      </c>
      <c r="C4533" t="s">
        <v>61</v>
      </c>
      <c r="D4533">
        <v>4</v>
      </c>
      <c r="E4533" t="s">
        <v>12</v>
      </c>
      <c r="F4533" t="e">
        <f>VLOOKUP(A4533&amp;B4533&amp;C4533&amp;D4533&amp;E4533,average_median_rates_2_aptFINAL!A:P,16,FALSE)</f>
        <v>#N/A</v>
      </c>
      <c r="G4533">
        <f>VLOOKUP(A4533&amp;B4533&amp;C4533&amp;3&amp;E4533,average_median_rates_2_aptFINAL!A:P,16,FALSE)</f>
        <v>2320</v>
      </c>
      <c r="H4533">
        <f>IF(D4533&lt;=3,VLOOKUP(A4533&amp;D4533,[1]ratio_condo_family!$A:$F,6,FALSE),0)</f>
        <v>0</v>
      </c>
      <c r="I4533">
        <f>VLOOKUP(A4533&amp;3,[1]ratio_condo_family!$A:$F,6,FALSE)</f>
        <v>1.2478882413474455</v>
      </c>
      <c r="J4533">
        <f>VLOOKUP(A4533,[1]ratio_family_bedrooms!$A:$K,9,FALSE)</f>
        <v>1.0588235294117647</v>
      </c>
      <c r="K4533">
        <f>VLOOKUP(A4533,[1]ratio_family_bedrooms!$A:$K,10,FALSE)</f>
        <v>1.2222222222222223</v>
      </c>
      <c r="L4533">
        <f>VLOOKUP(A4533,[1]ratio_family_bedrooms!$A:$K,11,FALSE)</f>
        <v>1.4999999999999998</v>
      </c>
      <c r="M4533">
        <f t="shared" si="70"/>
        <v>3065.4007622746662</v>
      </c>
    </row>
    <row r="4534" spans="1:13" x14ac:dyDescent="0.2">
      <c r="A4534">
        <v>2009</v>
      </c>
      <c r="B4534">
        <v>10</v>
      </c>
      <c r="C4534" t="s">
        <v>61</v>
      </c>
      <c r="D4534">
        <v>4</v>
      </c>
      <c r="E4534" t="s">
        <v>12</v>
      </c>
      <c r="F4534" t="e">
        <f>VLOOKUP(A4534&amp;B4534&amp;C4534&amp;D4534&amp;E4534,average_median_rates_2_aptFINAL!A:P,16,FALSE)</f>
        <v>#N/A</v>
      </c>
      <c r="G4534">
        <f>VLOOKUP(A4534&amp;B4534&amp;C4534&amp;3&amp;E4534,average_median_rates_2_aptFINAL!A:P,16,FALSE)</f>
        <v>2344.8970956874341</v>
      </c>
      <c r="H4534">
        <f>IF(D4534&lt;=3,VLOOKUP(A4534&amp;D4534,[1]ratio_condo_family!$A:$F,6,FALSE),0)</f>
        <v>0</v>
      </c>
      <c r="I4534">
        <f>VLOOKUP(A4534&amp;3,[1]ratio_condo_family!$A:$F,6,FALSE)</f>
        <v>1.1956021123503855</v>
      </c>
      <c r="J4534">
        <f>VLOOKUP(A4534,[1]ratio_family_bedrooms!$A:$K,9,FALSE)</f>
        <v>1.0588235294117647</v>
      </c>
      <c r="K4534">
        <f>VLOOKUP(A4534,[1]ratio_family_bedrooms!$A:$K,10,FALSE)</f>
        <v>1.2222222222222221</v>
      </c>
      <c r="L4534">
        <f>VLOOKUP(A4534,[1]ratio_family_bedrooms!$A:$K,11,FALSE)</f>
        <v>1.5</v>
      </c>
      <c r="M4534">
        <f t="shared" si="70"/>
        <v>2968.4794456039558</v>
      </c>
    </row>
    <row r="4535" spans="1:13" x14ac:dyDescent="0.2">
      <c r="A4535">
        <v>2008</v>
      </c>
      <c r="B4535">
        <v>10</v>
      </c>
      <c r="C4535" t="s">
        <v>61</v>
      </c>
      <c r="D4535">
        <v>4</v>
      </c>
      <c r="E4535" t="s">
        <v>12</v>
      </c>
      <c r="F4535" t="e">
        <f>VLOOKUP(A4535&amp;B4535&amp;C4535&amp;D4535&amp;E4535,average_median_rates_2_aptFINAL!A:P,16,FALSE)</f>
        <v>#N/A</v>
      </c>
      <c r="G4535">
        <f>VLOOKUP(A4535&amp;B4535&amp;C4535&amp;3&amp;E4535,average_median_rates_2_aptFINAL!A:P,16,FALSE)</f>
        <v>2195.2228129839809</v>
      </c>
      <c r="H4535">
        <f>IF(D4535&lt;=3,VLOOKUP(A4535&amp;D4535,[1]ratio_condo_family!$A:$F,6,FALSE),0)</f>
        <v>0</v>
      </c>
      <c r="I4535">
        <f>VLOOKUP(A4535&amp;3,[1]ratio_condo_family!$A:$F,6,FALSE)</f>
        <v>1.1926860077616435</v>
      </c>
      <c r="J4535">
        <f>VLOOKUP(A4535,[1]ratio_family_bedrooms!$A:$K,9,FALSE)</f>
        <v>1.0588235294117647</v>
      </c>
      <c r="K4535">
        <f>VLOOKUP(A4535,[1]ratio_family_bedrooms!$A:$K,10,FALSE)</f>
        <v>1.2222222222222223</v>
      </c>
      <c r="L4535">
        <f>VLOOKUP(A4535,[1]ratio_family_bedrooms!$A:$K,11,FALSE)</f>
        <v>1.5</v>
      </c>
      <c r="M4535">
        <f t="shared" si="70"/>
        <v>2772.2239760807461</v>
      </c>
    </row>
    <row r="4536" spans="1:13" x14ac:dyDescent="0.2">
      <c r="A4536">
        <v>2007</v>
      </c>
      <c r="B4536">
        <v>10</v>
      </c>
      <c r="C4536" t="s">
        <v>61</v>
      </c>
      <c r="D4536">
        <v>4</v>
      </c>
      <c r="E4536" t="s">
        <v>12</v>
      </c>
      <c r="F4536" t="e">
        <f>VLOOKUP(A4536&amp;B4536&amp;C4536&amp;D4536&amp;E4536,average_median_rates_2_aptFINAL!A:P,16,FALSE)</f>
        <v>#N/A</v>
      </c>
      <c r="G4536">
        <f>VLOOKUP(A4536&amp;B4536&amp;C4536&amp;3&amp;E4536,average_median_rates_2_aptFINAL!A:P,16,FALSE)</f>
        <v>2033.5745876642513</v>
      </c>
      <c r="H4536">
        <f>IF(D4536&lt;=3,VLOOKUP(A4536&amp;D4536,[1]ratio_condo_family!$A:$F,6,FALSE),0)</f>
        <v>0</v>
      </c>
      <c r="I4536">
        <f>VLOOKUP(A4536&amp;3,[1]ratio_condo_family!$A:$F,6,FALSE)</f>
        <v>1.1874909030958687</v>
      </c>
      <c r="J4536">
        <f>VLOOKUP(A4536,[1]ratio_family_bedrooms!$A:$K,9,FALSE)</f>
        <v>1.0588235294117647</v>
      </c>
      <c r="K4536">
        <f>VLOOKUP(A4536,[1]ratio_family_bedrooms!$A:$K,10,FALSE)</f>
        <v>1.2222222222222223</v>
      </c>
      <c r="L4536">
        <f>VLOOKUP(A4536,[1]ratio_family_bedrooms!$A:$K,11,FALSE)</f>
        <v>1.5</v>
      </c>
      <c r="M4536">
        <f t="shared" si="70"/>
        <v>2556.9014014781264</v>
      </c>
    </row>
    <row r="4537" spans="1:13" x14ac:dyDescent="0.2">
      <c r="A4537">
        <v>2006</v>
      </c>
      <c r="B4537">
        <v>10</v>
      </c>
      <c r="C4537" t="s">
        <v>61</v>
      </c>
      <c r="D4537">
        <v>4</v>
      </c>
      <c r="E4537" t="s">
        <v>12</v>
      </c>
      <c r="F4537" t="e">
        <f>VLOOKUP(A4537&amp;B4537&amp;C4537&amp;D4537&amp;E4537,average_median_rates_2_aptFINAL!A:P,16,FALSE)</f>
        <v>#N/A</v>
      </c>
      <c r="G4537">
        <f>VLOOKUP(A4537&amp;B4537&amp;C4537&amp;3&amp;E4537,average_median_rates_2_aptFINAL!A:P,16,FALSE)</f>
        <v>2055.5268157940914</v>
      </c>
      <c r="H4537">
        <f>IF(D4537&lt;=3,VLOOKUP(A4537&amp;D4537,[1]ratio_condo_family!$A:$F,6,FALSE),0)</f>
        <v>0</v>
      </c>
      <c r="I4537">
        <f>VLOOKUP(A4537&amp;3,[1]ratio_condo_family!$A:$F,6,FALSE)</f>
        <v>1.1899342074722625</v>
      </c>
      <c r="J4537">
        <f>VLOOKUP(A4537,[1]ratio_family_bedrooms!$A:$K,9,FALSE)</f>
        <v>1.0588235294117647</v>
      </c>
      <c r="K4537">
        <f>VLOOKUP(A4537,[1]ratio_family_bedrooms!$A:$K,10,FALSE)</f>
        <v>1.2222222222222223</v>
      </c>
      <c r="L4537">
        <f>VLOOKUP(A4537,[1]ratio_family_bedrooms!$A:$K,11,FALSE)</f>
        <v>1.4999999999999998</v>
      </c>
      <c r="M4537">
        <f t="shared" si="70"/>
        <v>2589.8205944010979</v>
      </c>
    </row>
  </sheetData>
  <autoFilter ref="A1:M4537" xr:uid="{C1D9A821-4C92-4CC3-9DF7-DD28CE0DE99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2:Q33"/>
  <sheetViews>
    <sheetView zoomScale="120" zoomScaleNormal="120" workbookViewId="0">
      <selection activeCell="C5" sqref="C5"/>
    </sheetView>
  </sheetViews>
  <sheetFormatPr defaultRowHeight="12.75" x14ac:dyDescent="0.2"/>
  <cols>
    <col min="1" max="10" width="11.5703125"/>
    <col min="11" max="11" width="35.85546875" customWidth="1"/>
    <col min="12" max="12" width="11.5703125"/>
    <col min="13" max="13" width="29.5703125" customWidth="1"/>
    <col min="14" max="14" width="11.5703125"/>
    <col min="15" max="15" width="11.85546875" customWidth="1"/>
    <col min="16" max="16" width="29.5703125" customWidth="1"/>
    <col min="17" max="1025" width="11.5703125"/>
  </cols>
  <sheetData>
    <row r="2" spans="3:17" x14ac:dyDescent="0.2">
      <c r="C2">
        <v>14</v>
      </c>
      <c r="D2">
        <v>1</v>
      </c>
      <c r="E2">
        <v>1</v>
      </c>
      <c r="F2">
        <v>2</v>
      </c>
      <c r="G2">
        <v>8</v>
      </c>
      <c r="H2">
        <v>27</v>
      </c>
      <c r="I2">
        <f>C2*D2*E2*F2*G2*H2</f>
        <v>6048</v>
      </c>
    </row>
    <row r="3" spans="3:17" x14ac:dyDescent="0.2">
      <c r="K3" t="s">
        <v>78</v>
      </c>
      <c r="L3" t="s">
        <v>79</v>
      </c>
      <c r="M3" t="s">
        <v>80</v>
      </c>
      <c r="N3" t="s">
        <v>81</v>
      </c>
      <c r="O3" t="s">
        <v>81</v>
      </c>
      <c r="P3" t="s">
        <v>82</v>
      </c>
      <c r="Q3" t="s">
        <v>83</v>
      </c>
    </row>
    <row r="4" spans="3:17" x14ac:dyDescent="0.2">
      <c r="C4" t="s">
        <v>44</v>
      </c>
      <c r="D4" t="s">
        <v>45</v>
      </c>
      <c r="E4" t="s">
        <v>46</v>
      </c>
      <c r="F4" t="s">
        <v>47</v>
      </c>
      <c r="G4" t="s">
        <v>63</v>
      </c>
      <c r="H4" t="s">
        <v>48</v>
      </c>
      <c r="K4" t="s">
        <v>84</v>
      </c>
      <c r="L4">
        <v>1</v>
      </c>
      <c r="M4" t="s">
        <v>12</v>
      </c>
      <c r="N4">
        <v>1</v>
      </c>
      <c r="O4" t="str">
        <f t="shared" ref="O4:O12" si="0">"00" &amp; N4</f>
        <v>001</v>
      </c>
      <c r="P4" t="s">
        <v>85</v>
      </c>
      <c r="Q4">
        <v>5</v>
      </c>
    </row>
    <row r="5" spans="3:17" x14ac:dyDescent="0.2">
      <c r="C5">
        <v>2019</v>
      </c>
      <c r="D5">
        <v>10</v>
      </c>
      <c r="E5" t="s">
        <v>65</v>
      </c>
      <c r="F5" t="s">
        <v>59</v>
      </c>
      <c r="G5" t="s">
        <v>49</v>
      </c>
      <c r="H5" t="s">
        <v>12</v>
      </c>
      <c r="K5" t="s">
        <v>86</v>
      </c>
      <c r="L5">
        <v>2</v>
      </c>
      <c r="M5" t="s">
        <v>16</v>
      </c>
      <c r="N5">
        <v>2</v>
      </c>
      <c r="O5" t="str">
        <f t="shared" si="0"/>
        <v>002</v>
      </c>
      <c r="P5" t="s">
        <v>87</v>
      </c>
      <c r="Q5">
        <v>5</v>
      </c>
    </row>
    <row r="6" spans="3:17" x14ac:dyDescent="0.2">
      <c r="C6">
        <v>2018</v>
      </c>
      <c r="F6" t="s">
        <v>61</v>
      </c>
      <c r="G6" t="s">
        <v>50</v>
      </c>
      <c r="H6" t="s">
        <v>16</v>
      </c>
      <c r="K6" t="s">
        <v>88</v>
      </c>
      <c r="L6">
        <v>3</v>
      </c>
      <c r="M6" t="s">
        <v>17</v>
      </c>
      <c r="N6">
        <v>3</v>
      </c>
      <c r="O6" t="str">
        <f t="shared" si="0"/>
        <v>003</v>
      </c>
      <c r="P6" t="s">
        <v>89</v>
      </c>
      <c r="Q6">
        <v>5</v>
      </c>
    </row>
    <row r="7" spans="3:17" x14ac:dyDescent="0.2">
      <c r="C7">
        <v>2017</v>
      </c>
      <c r="G7" t="s">
        <v>51</v>
      </c>
      <c r="H7" t="s">
        <v>17</v>
      </c>
      <c r="K7" t="s">
        <v>90</v>
      </c>
      <c r="L7">
        <v>4</v>
      </c>
      <c r="M7" t="s">
        <v>19</v>
      </c>
      <c r="N7">
        <v>4</v>
      </c>
      <c r="O7" t="str">
        <f t="shared" si="0"/>
        <v>004</v>
      </c>
      <c r="P7" t="s">
        <v>91</v>
      </c>
      <c r="Q7">
        <v>6</v>
      </c>
    </row>
    <row r="8" spans="3:17" x14ac:dyDescent="0.2">
      <c r="C8">
        <v>2016</v>
      </c>
      <c r="G8" t="s">
        <v>52</v>
      </c>
      <c r="H8" t="s">
        <v>19</v>
      </c>
      <c r="K8" t="s">
        <v>92</v>
      </c>
      <c r="L8">
        <v>5</v>
      </c>
      <c r="M8" t="s">
        <v>20</v>
      </c>
      <c r="N8">
        <v>5</v>
      </c>
      <c r="O8" t="str">
        <f t="shared" si="0"/>
        <v>005</v>
      </c>
      <c r="P8" t="s">
        <v>93</v>
      </c>
      <c r="Q8">
        <v>6</v>
      </c>
    </row>
    <row r="9" spans="3:17" x14ac:dyDescent="0.2">
      <c r="C9">
        <v>2015</v>
      </c>
      <c r="G9" t="s">
        <v>53</v>
      </c>
      <c r="H9" t="s">
        <v>20</v>
      </c>
      <c r="K9" t="s">
        <v>94</v>
      </c>
      <c r="L9">
        <v>6</v>
      </c>
      <c r="M9" t="s">
        <v>21</v>
      </c>
      <c r="N9">
        <v>6</v>
      </c>
      <c r="O9" t="str">
        <f t="shared" si="0"/>
        <v>006</v>
      </c>
      <c r="P9" t="s">
        <v>95</v>
      </c>
      <c r="Q9">
        <v>6</v>
      </c>
    </row>
    <row r="10" spans="3:17" x14ac:dyDescent="0.2">
      <c r="C10">
        <v>2014</v>
      </c>
      <c r="G10" t="s">
        <v>54</v>
      </c>
      <c r="H10" t="s">
        <v>21</v>
      </c>
      <c r="K10" t="s">
        <v>96</v>
      </c>
      <c r="L10">
        <v>7</v>
      </c>
      <c r="M10" t="s">
        <v>23</v>
      </c>
      <c r="N10">
        <v>7</v>
      </c>
      <c r="O10" t="str">
        <f t="shared" si="0"/>
        <v>007</v>
      </c>
      <c r="P10" t="s">
        <v>97</v>
      </c>
      <c r="Q10">
        <v>7</v>
      </c>
    </row>
    <row r="11" spans="3:17" x14ac:dyDescent="0.2">
      <c r="C11">
        <v>2013</v>
      </c>
      <c r="G11" t="s">
        <v>55</v>
      </c>
      <c r="H11" t="s">
        <v>23</v>
      </c>
      <c r="K11" t="s">
        <v>98</v>
      </c>
      <c r="L11">
        <v>8</v>
      </c>
      <c r="M11" t="s">
        <v>24</v>
      </c>
      <c r="N11">
        <v>8</v>
      </c>
      <c r="O11" t="str">
        <f t="shared" si="0"/>
        <v>008</v>
      </c>
      <c r="P11" t="s">
        <v>99</v>
      </c>
      <c r="Q11">
        <v>5</v>
      </c>
    </row>
    <row r="12" spans="3:17" x14ac:dyDescent="0.2">
      <c r="C12">
        <v>2012</v>
      </c>
      <c r="G12" t="s">
        <v>56</v>
      </c>
      <c r="H12" t="s">
        <v>24</v>
      </c>
      <c r="K12" t="s">
        <v>100</v>
      </c>
      <c r="L12">
        <v>9</v>
      </c>
      <c r="M12" t="s">
        <v>25</v>
      </c>
      <c r="N12">
        <v>9</v>
      </c>
      <c r="O12" t="str">
        <f t="shared" si="0"/>
        <v>009</v>
      </c>
      <c r="P12" t="s">
        <v>101</v>
      </c>
      <c r="Q12">
        <v>6</v>
      </c>
    </row>
    <row r="13" spans="3:17" x14ac:dyDescent="0.2">
      <c r="C13">
        <v>2011</v>
      </c>
      <c r="H13" t="s">
        <v>25</v>
      </c>
      <c r="K13" t="s">
        <v>102</v>
      </c>
      <c r="L13">
        <v>10</v>
      </c>
      <c r="M13" t="s">
        <v>26</v>
      </c>
      <c r="N13">
        <v>10</v>
      </c>
      <c r="O13" t="str">
        <f t="shared" ref="O13:O33" si="1">"0" &amp; N13</f>
        <v>010</v>
      </c>
      <c r="P13" t="s">
        <v>103</v>
      </c>
      <c r="Q13">
        <v>4</v>
      </c>
    </row>
    <row r="14" spans="3:17" x14ac:dyDescent="0.2">
      <c r="C14">
        <v>2010</v>
      </c>
      <c r="H14" t="s">
        <v>26</v>
      </c>
      <c r="K14" t="s">
        <v>104</v>
      </c>
      <c r="L14">
        <v>11</v>
      </c>
      <c r="M14" t="s">
        <v>27</v>
      </c>
      <c r="N14">
        <v>11</v>
      </c>
      <c r="O14" t="str">
        <f t="shared" si="1"/>
        <v>011</v>
      </c>
      <c r="P14" t="s">
        <v>105</v>
      </c>
      <c r="Q14">
        <v>6</v>
      </c>
    </row>
    <row r="15" spans="3:17" x14ac:dyDescent="0.2">
      <c r="C15">
        <v>2009</v>
      </c>
      <c r="H15" t="s">
        <v>27</v>
      </c>
      <c r="K15" t="s">
        <v>106</v>
      </c>
      <c r="L15">
        <v>12</v>
      </c>
      <c r="M15" t="s">
        <v>28</v>
      </c>
      <c r="N15">
        <v>12</v>
      </c>
      <c r="O15" t="str">
        <f t="shared" si="1"/>
        <v>012</v>
      </c>
      <c r="P15" t="s">
        <v>23</v>
      </c>
      <c r="Q15">
        <v>7</v>
      </c>
    </row>
    <row r="16" spans="3:17" x14ac:dyDescent="0.2">
      <c r="C16">
        <v>2008</v>
      </c>
      <c r="H16" t="s">
        <v>28</v>
      </c>
      <c r="K16" t="s">
        <v>107</v>
      </c>
      <c r="L16">
        <v>13</v>
      </c>
      <c r="M16" t="s">
        <v>29</v>
      </c>
      <c r="N16">
        <v>13</v>
      </c>
      <c r="O16" t="str">
        <f t="shared" si="1"/>
        <v>013</v>
      </c>
      <c r="P16" t="s">
        <v>108</v>
      </c>
      <c r="Q16">
        <v>8</v>
      </c>
    </row>
    <row r="17" spans="3:17" x14ac:dyDescent="0.2">
      <c r="C17">
        <v>2007</v>
      </c>
      <c r="H17" t="s">
        <v>29</v>
      </c>
      <c r="K17" t="s">
        <v>109</v>
      </c>
      <c r="L17">
        <v>14</v>
      </c>
      <c r="M17" t="s">
        <v>31</v>
      </c>
      <c r="N17">
        <v>14</v>
      </c>
      <c r="O17" t="str">
        <f t="shared" si="1"/>
        <v>014</v>
      </c>
      <c r="P17" t="s">
        <v>110</v>
      </c>
      <c r="Q17">
        <v>9</v>
      </c>
    </row>
    <row r="18" spans="3:17" x14ac:dyDescent="0.2">
      <c r="C18">
        <v>2006</v>
      </c>
      <c r="H18" t="s">
        <v>31</v>
      </c>
      <c r="K18" t="s">
        <v>111</v>
      </c>
      <c r="L18">
        <v>15</v>
      </c>
      <c r="M18" t="s">
        <v>32</v>
      </c>
      <c r="N18">
        <v>15</v>
      </c>
      <c r="O18" t="str">
        <f t="shared" si="1"/>
        <v>015</v>
      </c>
      <c r="P18" t="s">
        <v>112</v>
      </c>
      <c r="Q18">
        <v>8</v>
      </c>
    </row>
    <row r="19" spans="3:17" x14ac:dyDescent="0.2">
      <c r="H19" t="s">
        <v>32</v>
      </c>
      <c r="K19" t="s">
        <v>113</v>
      </c>
      <c r="L19">
        <v>16</v>
      </c>
      <c r="M19" t="s">
        <v>33</v>
      </c>
      <c r="N19">
        <v>16</v>
      </c>
      <c r="O19" t="str">
        <f t="shared" si="1"/>
        <v>016</v>
      </c>
      <c r="P19" t="s">
        <v>114</v>
      </c>
      <c r="Q19">
        <v>8</v>
      </c>
    </row>
    <row r="20" spans="3:17" x14ac:dyDescent="0.2">
      <c r="H20" t="s">
        <v>33</v>
      </c>
      <c r="K20" t="s">
        <v>115</v>
      </c>
      <c r="L20">
        <v>17</v>
      </c>
      <c r="M20" t="s">
        <v>34</v>
      </c>
      <c r="N20">
        <v>17</v>
      </c>
      <c r="O20" t="str">
        <f t="shared" si="1"/>
        <v>017</v>
      </c>
      <c r="P20" t="s">
        <v>116</v>
      </c>
      <c r="Q20">
        <v>10</v>
      </c>
    </row>
    <row r="21" spans="3:17" x14ac:dyDescent="0.2">
      <c r="H21" t="s">
        <v>34</v>
      </c>
      <c r="K21" t="s">
        <v>117</v>
      </c>
      <c r="L21">
        <v>18</v>
      </c>
      <c r="M21" t="s">
        <v>35</v>
      </c>
      <c r="N21">
        <v>18</v>
      </c>
      <c r="O21" t="str">
        <f t="shared" si="1"/>
        <v>018</v>
      </c>
      <c r="P21" t="s">
        <v>118</v>
      </c>
      <c r="Q21">
        <v>10</v>
      </c>
    </row>
    <row r="22" spans="3:17" x14ac:dyDescent="0.2">
      <c r="H22" t="s">
        <v>35</v>
      </c>
      <c r="K22" t="s">
        <v>119</v>
      </c>
      <c r="L22">
        <v>19</v>
      </c>
      <c r="M22" t="s">
        <v>36</v>
      </c>
      <c r="N22">
        <v>19</v>
      </c>
      <c r="O22" t="str">
        <f t="shared" si="1"/>
        <v>019</v>
      </c>
      <c r="P22" t="s">
        <v>120</v>
      </c>
      <c r="Q22">
        <v>8</v>
      </c>
    </row>
    <row r="23" spans="3:17" x14ac:dyDescent="0.2">
      <c r="H23" t="s">
        <v>36</v>
      </c>
      <c r="K23" t="s">
        <v>121</v>
      </c>
      <c r="L23">
        <v>20</v>
      </c>
      <c r="M23" t="s">
        <v>37</v>
      </c>
      <c r="N23">
        <v>20</v>
      </c>
      <c r="O23" t="str">
        <f t="shared" si="1"/>
        <v>020</v>
      </c>
      <c r="P23" t="s">
        <v>122</v>
      </c>
      <c r="Q23">
        <v>9</v>
      </c>
    </row>
    <row r="24" spans="3:17" x14ac:dyDescent="0.2">
      <c r="H24" t="s">
        <v>37</v>
      </c>
      <c r="K24" t="s">
        <v>123</v>
      </c>
      <c r="L24">
        <v>21</v>
      </c>
      <c r="M24" t="s">
        <v>38</v>
      </c>
      <c r="N24">
        <v>21</v>
      </c>
      <c r="O24" t="str">
        <f t="shared" si="1"/>
        <v>021</v>
      </c>
      <c r="P24" t="s">
        <v>124</v>
      </c>
      <c r="Q24">
        <v>8</v>
      </c>
    </row>
    <row r="25" spans="3:17" x14ac:dyDescent="0.2">
      <c r="H25" t="s">
        <v>38</v>
      </c>
      <c r="K25" t="s">
        <v>125</v>
      </c>
      <c r="L25">
        <v>22</v>
      </c>
      <c r="M25" t="s">
        <v>39</v>
      </c>
      <c r="N25">
        <v>22</v>
      </c>
      <c r="O25" t="str">
        <f t="shared" si="1"/>
        <v>022</v>
      </c>
      <c r="P25" t="s">
        <v>126</v>
      </c>
      <c r="Q25">
        <v>8</v>
      </c>
    </row>
    <row r="26" spans="3:17" x14ac:dyDescent="0.2">
      <c r="H26" t="s">
        <v>39</v>
      </c>
      <c r="K26" t="s">
        <v>127</v>
      </c>
      <c r="L26">
        <v>23</v>
      </c>
      <c r="M26" t="s">
        <v>40</v>
      </c>
      <c r="N26">
        <v>23</v>
      </c>
      <c r="O26" t="str">
        <f t="shared" si="1"/>
        <v>023</v>
      </c>
      <c r="P26" t="s">
        <v>128</v>
      </c>
      <c r="Q26">
        <v>8</v>
      </c>
    </row>
    <row r="27" spans="3:17" x14ac:dyDescent="0.2">
      <c r="H27" t="s">
        <v>40</v>
      </c>
      <c r="K27" t="s">
        <v>129</v>
      </c>
      <c r="L27">
        <v>24</v>
      </c>
      <c r="M27" t="s">
        <v>41</v>
      </c>
      <c r="N27">
        <v>24</v>
      </c>
      <c r="O27" t="str">
        <f t="shared" si="1"/>
        <v>024</v>
      </c>
      <c r="P27" t="s">
        <v>130</v>
      </c>
      <c r="Q27">
        <v>10</v>
      </c>
    </row>
    <row r="28" spans="3:17" x14ac:dyDescent="0.2">
      <c r="H28" t="s">
        <v>41</v>
      </c>
      <c r="K28" t="s">
        <v>131</v>
      </c>
      <c r="L28">
        <v>25</v>
      </c>
      <c r="M28" t="s">
        <v>42</v>
      </c>
      <c r="N28">
        <v>25</v>
      </c>
      <c r="O28" t="str">
        <f t="shared" si="1"/>
        <v>025</v>
      </c>
      <c r="P28" t="s">
        <v>132</v>
      </c>
      <c r="Q28">
        <v>10</v>
      </c>
    </row>
    <row r="29" spans="3:17" x14ac:dyDescent="0.2">
      <c r="H29" t="s">
        <v>42</v>
      </c>
      <c r="K29" t="s">
        <v>133</v>
      </c>
      <c r="N29">
        <v>26</v>
      </c>
      <c r="O29" t="str">
        <f t="shared" si="1"/>
        <v>026</v>
      </c>
      <c r="P29" t="s">
        <v>17</v>
      </c>
      <c r="Q29">
        <v>3</v>
      </c>
    </row>
    <row r="30" spans="3:17" x14ac:dyDescent="0.2">
      <c r="H30" t="s">
        <v>43</v>
      </c>
      <c r="K30" t="s">
        <v>134</v>
      </c>
      <c r="N30">
        <v>27</v>
      </c>
      <c r="O30" t="str">
        <f t="shared" si="1"/>
        <v>027</v>
      </c>
      <c r="P30" t="s">
        <v>135</v>
      </c>
      <c r="Q30">
        <v>1</v>
      </c>
    </row>
    <row r="31" spans="3:17" x14ac:dyDescent="0.2">
      <c r="H31" t="s">
        <v>60</v>
      </c>
      <c r="K31" t="s">
        <v>136</v>
      </c>
      <c r="N31">
        <v>28</v>
      </c>
      <c r="O31" t="str">
        <f t="shared" si="1"/>
        <v>028</v>
      </c>
      <c r="P31" t="s">
        <v>137</v>
      </c>
      <c r="Q31">
        <v>3</v>
      </c>
    </row>
    <row r="32" spans="3:17" x14ac:dyDescent="0.2">
      <c r="K32" t="s">
        <v>138</v>
      </c>
      <c r="N32">
        <v>29</v>
      </c>
      <c r="O32" t="str">
        <f t="shared" si="1"/>
        <v>029</v>
      </c>
      <c r="P32" t="s">
        <v>139</v>
      </c>
      <c r="Q32">
        <v>3</v>
      </c>
    </row>
    <row r="33" spans="14:17" x14ac:dyDescent="0.2">
      <c r="N33">
        <v>30</v>
      </c>
      <c r="O33" t="str">
        <f t="shared" si="1"/>
        <v>030</v>
      </c>
      <c r="P33" t="s">
        <v>140</v>
      </c>
      <c r="Q33">
        <v>3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G6049"/>
  <sheetViews>
    <sheetView topLeftCell="A6030" zoomScale="120" zoomScaleNormal="120" workbookViewId="0">
      <selection activeCell="B1" sqref="B1"/>
    </sheetView>
  </sheetViews>
  <sheetFormatPr defaultRowHeight="12.75" x14ac:dyDescent="0.2"/>
  <cols>
    <col min="1" max="1025" width="11.5703125"/>
  </cols>
  <sheetData>
    <row r="1" spans="2:7" x14ac:dyDescent="0.2">
      <c r="B1" t="s">
        <v>44</v>
      </c>
      <c r="C1" t="s">
        <v>45</v>
      </c>
      <c r="D1" t="s">
        <v>46</v>
      </c>
      <c r="E1" t="s">
        <v>47</v>
      </c>
      <c r="F1" t="s">
        <v>63</v>
      </c>
      <c r="G1" t="s">
        <v>48</v>
      </c>
    </row>
    <row r="2" spans="2:7" x14ac:dyDescent="0.2">
      <c r="B2">
        <v>2019</v>
      </c>
      <c r="C2">
        <v>10</v>
      </c>
      <c r="D2" t="s">
        <v>65</v>
      </c>
      <c r="E2" t="s">
        <v>59</v>
      </c>
      <c r="F2" t="s">
        <v>49</v>
      </c>
      <c r="G2" t="s">
        <v>12</v>
      </c>
    </row>
    <row r="3" spans="2:7" x14ac:dyDescent="0.2">
      <c r="B3">
        <v>2019</v>
      </c>
      <c r="C3">
        <v>10</v>
      </c>
      <c r="D3" t="s">
        <v>65</v>
      </c>
      <c r="E3" t="s">
        <v>59</v>
      </c>
      <c r="F3" t="s">
        <v>49</v>
      </c>
      <c r="G3" t="s">
        <v>16</v>
      </c>
    </row>
    <row r="4" spans="2:7" x14ac:dyDescent="0.2">
      <c r="B4">
        <v>2019</v>
      </c>
      <c r="C4">
        <v>10</v>
      </c>
      <c r="D4" t="s">
        <v>65</v>
      </c>
      <c r="E4" t="s">
        <v>59</v>
      </c>
      <c r="F4" t="s">
        <v>49</v>
      </c>
      <c r="G4" t="s">
        <v>17</v>
      </c>
    </row>
    <row r="5" spans="2:7" x14ac:dyDescent="0.2">
      <c r="B5">
        <v>2019</v>
      </c>
      <c r="C5">
        <v>10</v>
      </c>
      <c r="D5" t="s">
        <v>65</v>
      </c>
      <c r="E5" t="s">
        <v>59</v>
      </c>
      <c r="F5" t="s">
        <v>49</v>
      </c>
      <c r="G5" t="s">
        <v>19</v>
      </c>
    </row>
    <row r="6" spans="2:7" x14ac:dyDescent="0.2">
      <c r="B6">
        <v>2019</v>
      </c>
      <c r="C6">
        <v>10</v>
      </c>
      <c r="D6" t="s">
        <v>65</v>
      </c>
      <c r="E6" t="s">
        <v>59</v>
      </c>
      <c r="F6" t="s">
        <v>49</v>
      </c>
      <c r="G6" t="s">
        <v>20</v>
      </c>
    </row>
    <row r="7" spans="2:7" x14ac:dyDescent="0.2">
      <c r="B7">
        <v>2019</v>
      </c>
      <c r="C7">
        <v>10</v>
      </c>
      <c r="D7" t="s">
        <v>65</v>
      </c>
      <c r="E7" t="s">
        <v>59</v>
      </c>
      <c r="F7" t="s">
        <v>49</v>
      </c>
      <c r="G7" t="s">
        <v>21</v>
      </c>
    </row>
    <row r="8" spans="2:7" x14ac:dyDescent="0.2">
      <c r="B8">
        <v>2019</v>
      </c>
      <c r="C8">
        <v>10</v>
      </c>
      <c r="D8" t="s">
        <v>65</v>
      </c>
      <c r="E8" t="s">
        <v>59</v>
      </c>
      <c r="F8" t="s">
        <v>49</v>
      </c>
      <c r="G8" t="s">
        <v>23</v>
      </c>
    </row>
    <row r="9" spans="2:7" x14ac:dyDescent="0.2">
      <c r="B9">
        <v>2019</v>
      </c>
      <c r="C9">
        <v>10</v>
      </c>
      <c r="D9" t="s">
        <v>65</v>
      </c>
      <c r="E9" t="s">
        <v>59</v>
      </c>
      <c r="F9" t="s">
        <v>49</v>
      </c>
      <c r="G9" t="s">
        <v>24</v>
      </c>
    </row>
    <row r="10" spans="2:7" x14ac:dyDescent="0.2">
      <c r="B10">
        <v>2019</v>
      </c>
      <c r="C10">
        <v>10</v>
      </c>
      <c r="D10" t="s">
        <v>65</v>
      </c>
      <c r="E10" t="s">
        <v>59</v>
      </c>
      <c r="F10" t="s">
        <v>49</v>
      </c>
      <c r="G10" t="s">
        <v>25</v>
      </c>
    </row>
    <row r="11" spans="2:7" x14ac:dyDescent="0.2">
      <c r="B11">
        <v>2019</v>
      </c>
      <c r="C11">
        <v>10</v>
      </c>
      <c r="D11" t="s">
        <v>65</v>
      </c>
      <c r="E11" t="s">
        <v>59</v>
      </c>
      <c r="F11" t="s">
        <v>49</v>
      </c>
      <c r="G11" t="s">
        <v>26</v>
      </c>
    </row>
    <row r="12" spans="2:7" x14ac:dyDescent="0.2">
      <c r="B12">
        <v>2019</v>
      </c>
      <c r="C12">
        <v>10</v>
      </c>
      <c r="D12" t="s">
        <v>65</v>
      </c>
      <c r="E12" t="s">
        <v>59</v>
      </c>
      <c r="F12" t="s">
        <v>49</v>
      </c>
      <c r="G12" t="s">
        <v>27</v>
      </c>
    </row>
    <row r="13" spans="2:7" x14ac:dyDescent="0.2">
      <c r="B13">
        <v>2019</v>
      </c>
      <c r="C13">
        <v>10</v>
      </c>
      <c r="D13" t="s">
        <v>65</v>
      </c>
      <c r="E13" t="s">
        <v>59</v>
      </c>
      <c r="F13" t="s">
        <v>49</v>
      </c>
      <c r="G13" t="s">
        <v>28</v>
      </c>
    </row>
    <row r="14" spans="2:7" x14ac:dyDescent="0.2">
      <c r="B14">
        <v>2019</v>
      </c>
      <c r="C14">
        <v>10</v>
      </c>
      <c r="D14" t="s">
        <v>65</v>
      </c>
      <c r="E14" t="s">
        <v>59</v>
      </c>
      <c r="F14" t="s">
        <v>49</v>
      </c>
      <c r="G14" t="s">
        <v>29</v>
      </c>
    </row>
    <row r="15" spans="2:7" x14ac:dyDescent="0.2">
      <c r="B15">
        <v>2019</v>
      </c>
      <c r="C15">
        <v>10</v>
      </c>
      <c r="D15" t="s">
        <v>65</v>
      </c>
      <c r="E15" t="s">
        <v>59</v>
      </c>
      <c r="F15" t="s">
        <v>49</v>
      </c>
      <c r="G15" t="s">
        <v>31</v>
      </c>
    </row>
    <row r="16" spans="2:7" x14ac:dyDescent="0.2">
      <c r="B16">
        <v>2019</v>
      </c>
      <c r="C16">
        <v>10</v>
      </c>
      <c r="D16" t="s">
        <v>65</v>
      </c>
      <c r="E16" t="s">
        <v>59</v>
      </c>
      <c r="F16" t="s">
        <v>49</v>
      </c>
      <c r="G16" t="s">
        <v>32</v>
      </c>
    </row>
    <row r="17" spans="2:7" x14ac:dyDescent="0.2">
      <c r="B17">
        <v>2019</v>
      </c>
      <c r="C17">
        <v>10</v>
      </c>
      <c r="D17" t="s">
        <v>65</v>
      </c>
      <c r="E17" t="s">
        <v>59</v>
      </c>
      <c r="F17" t="s">
        <v>49</v>
      </c>
      <c r="G17" t="s">
        <v>33</v>
      </c>
    </row>
    <row r="18" spans="2:7" x14ac:dyDescent="0.2">
      <c r="B18">
        <v>2019</v>
      </c>
      <c r="C18">
        <v>10</v>
      </c>
      <c r="D18" t="s">
        <v>65</v>
      </c>
      <c r="E18" t="s">
        <v>59</v>
      </c>
      <c r="F18" t="s">
        <v>49</v>
      </c>
      <c r="G18" t="s">
        <v>34</v>
      </c>
    </row>
    <row r="19" spans="2:7" x14ac:dyDescent="0.2">
      <c r="B19">
        <v>2019</v>
      </c>
      <c r="C19">
        <v>10</v>
      </c>
      <c r="D19" t="s">
        <v>65</v>
      </c>
      <c r="E19" t="s">
        <v>59</v>
      </c>
      <c r="F19" t="s">
        <v>49</v>
      </c>
      <c r="G19" t="s">
        <v>35</v>
      </c>
    </row>
    <row r="20" spans="2:7" x14ac:dyDescent="0.2">
      <c r="B20">
        <v>2019</v>
      </c>
      <c r="C20">
        <v>10</v>
      </c>
      <c r="D20" t="s">
        <v>65</v>
      </c>
      <c r="E20" t="s">
        <v>59</v>
      </c>
      <c r="F20" t="s">
        <v>49</v>
      </c>
      <c r="G20" t="s">
        <v>36</v>
      </c>
    </row>
    <row r="21" spans="2:7" x14ac:dyDescent="0.2">
      <c r="B21">
        <v>2019</v>
      </c>
      <c r="C21">
        <v>10</v>
      </c>
      <c r="D21" t="s">
        <v>65</v>
      </c>
      <c r="E21" t="s">
        <v>59</v>
      </c>
      <c r="F21" t="s">
        <v>49</v>
      </c>
      <c r="G21" t="s">
        <v>37</v>
      </c>
    </row>
    <row r="22" spans="2:7" x14ac:dyDescent="0.2">
      <c r="B22">
        <v>2019</v>
      </c>
      <c r="C22">
        <v>10</v>
      </c>
      <c r="D22" t="s">
        <v>65</v>
      </c>
      <c r="E22" t="s">
        <v>59</v>
      </c>
      <c r="F22" t="s">
        <v>49</v>
      </c>
      <c r="G22" t="s">
        <v>38</v>
      </c>
    </row>
    <row r="23" spans="2:7" x14ac:dyDescent="0.2">
      <c r="B23">
        <v>2019</v>
      </c>
      <c r="C23">
        <v>10</v>
      </c>
      <c r="D23" t="s">
        <v>65</v>
      </c>
      <c r="E23" t="s">
        <v>59</v>
      </c>
      <c r="F23" t="s">
        <v>49</v>
      </c>
      <c r="G23" t="s">
        <v>39</v>
      </c>
    </row>
    <row r="24" spans="2:7" x14ac:dyDescent="0.2">
      <c r="B24">
        <v>2019</v>
      </c>
      <c r="C24">
        <v>10</v>
      </c>
      <c r="D24" t="s">
        <v>65</v>
      </c>
      <c r="E24" t="s">
        <v>59</v>
      </c>
      <c r="F24" t="s">
        <v>49</v>
      </c>
      <c r="G24" t="s">
        <v>40</v>
      </c>
    </row>
    <row r="25" spans="2:7" x14ac:dyDescent="0.2">
      <c r="B25">
        <v>2019</v>
      </c>
      <c r="C25">
        <v>10</v>
      </c>
      <c r="D25" t="s">
        <v>65</v>
      </c>
      <c r="E25" t="s">
        <v>59</v>
      </c>
      <c r="F25" t="s">
        <v>49</v>
      </c>
      <c r="G25" t="s">
        <v>41</v>
      </c>
    </row>
    <row r="26" spans="2:7" x14ac:dyDescent="0.2">
      <c r="B26">
        <v>2019</v>
      </c>
      <c r="C26">
        <v>10</v>
      </c>
      <c r="D26" t="s">
        <v>65</v>
      </c>
      <c r="E26" t="s">
        <v>59</v>
      </c>
      <c r="F26" t="s">
        <v>49</v>
      </c>
      <c r="G26" t="s">
        <v>42</v>
      </c>
    </row>
    <row r="27" spans="2:7" x14ac:dyDescent="0.2">
      <c r="B27">
        <v>2019</v>
      </c>
      <c r="C27">
        <v>10</v>
      </c>
      <c r="D27" t="s">
        <v>65</v>
      </c>
      <c r="E27" t="s">
        <v>59</v>
      </c>
      <c r="F27" t="s">
        <v>49</v>
      </c>
      <c r="G27" t="s">
        <v>43</v>
      </c>
    </row>
    <row r="28" spans="2:7" x14ac:dyDescent="0.2">
      <c r="B28">
        <v>2019</v>
      </c>
      <c r="C28">
        <v>10</v>
      </c>
      <c r="D28" t="s">
        <v>65</v>
      </c>
      <c r="E28" t="s">
        <v>59</v>
      </c>
      <c r="F28" t="s">
        <v>49</v>
      </c>
      <c r="G28" t="s">
        <v>60</v>
      </c>
    </row>
    <row r="29" spans="2:7" x14ac:dyDescent="0.2">
      <c r="B29">
        <v>2019</v>
      </c>
      <c r="C29">
        <v>10</v>
      </c>
      <c r="D29" t="s">
        <v>65</v>
      </c>
      <c r="E29" t="s">
        <v>59</v>
      </c>
      <c r="F29" t="s">
        <v>50</v>
      </c>
      <c r="G29" t="s">
        <v>12</v>
      </c>
    </row>
    <row r="30" spans="2:7" x14ac:dyDescent="0.2">
      <c r="B30">
        <v>2019</v>
      </c>
      <c r="C30">
        <v>10</v>
      </c>
      <c r="D30" t="s">
        <v>65</v>
      </c>
      <c r="E30" t="s">
        <v>59</v>
      </c>
      <c r="F30" t="s">
        <v>50</v>
      </c>
      <c r="G30" t="s">
        <v>16</v>
      </c>
    </row>
    <row r="31" spans="2:7" x14ac:dyDescent="0.2">
      <c r="B31">
        <v>2019</v>
      </c>
      <c r="C31">
        <v>10</v>
      </c>
      <c r="D31" t="s">
        <v>65</v>
      </c>
      <c r="E31" t="s">
        <v>59</v>
      </c>
      <c r="F31" t="s">
        <v>50</v>
      </c>
      <c r="G31" t="s">
        <v>17</v>
      </c>
    </row>
    <row r="32" spans="2:7" x14ac:dyDescent="0.2">
      <c r="B32">
        <v>2019</v>
      </c>
      <c r="C32">
        <v>10</v>
      </c>
      <c r="D32" t="s">
        <v>65</v>
      </c>
      <c r="E32" t="s">
        <v>59</v>
      </c>
      <c r="F32" t="s">
        <v>50</v>
      </c>
      <c r="G32" t="s">
        <v>19</v>
      </c>
    </row>
    <row r="33" spans="2:7" x14ac:dyDescent="0.2">
      <c r="B33">
        <v>2019</v>
      </c>
      <c r="C33">
        <v>10</v>
      </c>
      <c r="D33" t="s">
        <v>65</v>
      </c>
      <c r="E33" t="s">
        <v>59</v>
      </c>
      <c r="F33" t="s">
        <v>50</v>
      </c>
      <c r="G33" t="s">
        <v>20</v>
      </c>
    </row>
    <row r="34" spans="2:7" x14ac:dyDescent="0.2">
      <c r="B34">
        <v>2019</v>
      </c>
      <c r="C34">
        <v>10</v>
      </c>
      <c r="D34" t="s">
        <v>65</v>
      </c>
      <c r="E34" t="s">
        <v>59</v>
      </c>
      <c r="F34" t="s">
        <v>50</v>
      </c>
      <c r="G34" t="s">
        <v>21</v>
      </c>
    </row>
    <row r="35" spans="2:7" x14ac:dyDescent="0.2">
      <c r="B35">
        <v>2019</v>
      </c>
      <c r="C35">
        <v>10</v>
      </c>
      <c r="D35" t="s">
        <v>65</v>
      </c>
      <c r="E35" t="s">
        <v>59</v>
      </c>
      <c r="F35" t="s">
        <v>50</v>
      </c>
      <c r="G35" t="s">
        <v>23</v>
      </c>
    </row>
    <row r="36" spans="2:7" x14ac:dyDescent="0.2">
      <c r="B36">
        <v>2019</v>
      </c>
      <c r="C36">
        <v>10</v>
      </c>
      <c r="D36" t="s">
        <v>65</v>
      </c>
      <c r="E36" t="s">
        <v>59</v>
      </c>
      <c r="F36" t="s">
        <v>50</v>
      </c>
      <c r="G36" t="s">
        <v>24</v>
      </c>
    </row>
    <row r="37" spans="2:7" x14ac:dyDescent="0.2">
      <c r="B37">
        <v>2019</v>
      </c>
      <c r="C37">
        <v>10</v>
      </c>
      <c r="D37" t="s">
        <v>65</v>
      </c>
      <c r="E37" t="s">
        <v>59</v>
      </c>
      <c r="F37" t="s">
        <v>50</v>
      </c>
      <c r="G37" t="s">
        <v>25</v>
      </c>
    </row>
    <row r="38" spans="2:7" x14ac:dyDescent="0.2">
      <c r="B38">
        <v>2019</v>
      </c>
      <c r="C38">
        <v>10</v>
      </c>
      <c r="D38" t="s">
        <v>65</v>
      </c>
      <c r="E38" t="s">
        <v>59</v>
      </c>
      <c r="F38" t="s">
        <v>50</v>
      </c>
      <c r="G38" t="s">
        <v>26</v>
      </c>
    </row>
    <row r="39" spans="2:7" x14ac:dyDescent="0.2">
      <c r="B39">
        <v>2019</v>
      </c>
      <c r="C39">
        <v>10</v>
      </c>
      <c r="D39" t="s">
        <v>65</v>
      </c>
      <c r="E39" t="s">
        <v>59</v>
      </c>
      <c r="F39" t="s">
        <v>50</v>
      </c>
      <c r="G39" t="s">
        <v>27</v>
      </c>
    </row>
    <row r="40" spans="2:7" x14ac:dyDescent="0.2">
      <c r="B40">
        <v>2019</v>
      </c>
      <c r="C40">
        <v>10</v>
      </c>
      <c r="D40" t="s">
        <v>65</v>
      </c>
      <c r="E40" t="s">
        <v>59</v>
      </c>
      <c r="F40" t="s">
        <v>50</v>
      </c>
      <c r="G40" t="s">
        <v>28</v>
      </c>
    </row>
    <row r="41" spans="2:7" x14ac:dyDescent="0.2">
      <c r="B41">
        <v>2019</v>
      </c>
      <c r="C41">
        <v>10</v>
      </c>
      <c r="D41" t="s">
        <v>65</v>
      </c>
      <c r="E41" t="s">
        <v>59</v>
      </c>
      <c r="F41" t="s">
        <v>50</v>
      </c>
      <c r="G41" t="s">
        <v>29</v>
      </c>
    </row>
    <row r="42" spans="2:7" x14ac:dyDescent="0.2">
      <c r="B42">
        <v>2019</v>
      </c>
      <c r="C42">
        <v>10</v>
      </c>
      <c r="D42" t="s">
        <v>65</v>
      </c>
      <c r="E42" t="s">
        <v>59</v>
      </c>
      <c r="F42" t="s">
        <v>50</v>
      </c>
      <c r="G42" t="s">
        <v>31</v>
      </c>
    </row>
    <row r="43" spans="2:7" x14ac:dyDescent="0.2">
      <c r="B43">
        <v>2019</v>
      </c>
      <c r="C43">
        <v>10</v>
      </c>
      <c r="D43" t="s">
        <v>65</v>
      </c>
      <c r="E43" t="s">
        <v>59</v>
      </c>
      <c r="F43" t="s">
        <v>50</v>
      </c>
      <c r="G43" t="s">
        <v>32</v>
      </c>
    </row>
    <row r="44" spans="2:7" x14ac:dyDescent="0.2">
      <c r="B44">
        <v>2019</v>
      </c>
      <c r="C44">
        <v>10</v>
      </c>
      <c r="D44" t="s">
        <v>65</v>
      </c>
      <c r="E44" t="s">
        <v>59</v>
      </c>
      <c r="F44" t="s">
        <v>50</v>
      </c>
      <c r="G44" t="s">
        <v>33</v>
      </c>
    </row>
    <row r="45" spans="2:7" x14ac:dyDescent="0.2">
      <c r="B45">
        <v>2019</v>
      </c>
      <c r="C45">
        <v>10</v>
      </c>
      <c r="D45" t="s">
        <v>65</v>
      </c>
      <c r="E45" t="s">
        <v>59</v>
      </c>
      <c r="F45" t="s">
        <v>50</v>
      </c>
      <c r="G45" t="s">
        <v>34</v>
      </c>
    </row>
    <row r="46" spans="2:7" x14ac:dyDescent="0.2">
      <c r="B46">
        <v>2019</v>
      </c>
      <c r="C46">
        <v>10</v>
      </c>
      <c r="D46" t="s">
        <v>65</v>
      </c>
      <c r="E46" t="s">
        <v>59</v>
      </c>
      <c r="F46" t="s">
        <v>50</v>
      </c>
      <c r="G46" t="s">
        <v>35</v>
      </c>
    </row>
    <row r="47" spans="2:7" x14ac:dyDescent="0.2">
      <c r="B47">
        <v>2019</v>
      </c>
      <c r="C47">
        <v>10</v>
      </c>
      <c r="D47" t="s">
        <v>65</v>
      </c>
      <c r="E47" t="s">
        <v>59</v>
      </c>
      <c r="F47" t="s">
        <v>50</v>
      </c>
      <c r="G47" t="s">
        <v>36</v>
      </c>
    </row>
    <row r="48" spans="2:7" x14ac:dyDescent="0.2">
      <c r="B48">
        <v>2019</v>
      </c>
      <c r="C48">
        <v>10</v>
      </c>
      <c r="D48" t="s">
        <v>65</v>
      </c>
      <c r="E48" t="s">
        <v>59</v>
      </c>
      <c r="F48" t="s">
        <v>50</v>
      </c>
      <c r="G48" t="s">
        <v>37</v>
      </c>
    </row>
    <row r="49" spans="2:7" x14ac:dyDescent="0.2">
      <c r="B49">
        <v>2019</v>
      </c>
      <c r="C49">
        <v>10</v>
      </c>
      <c r="D49" t="s">
        <v>65</v>
      </c>
      <c r="E49" t="s">
        <v>59</v>
      </c>
      <c r="F49" t="s">
        <v>50</v>
      </c>
      <c r="G49" t="s">
        <v>38</v>
      </c>
    </row>
    <row r="50" spans="2:7" x14ac:dyDescent="0.2">
      <c r="B50">
        <v>2019</v>
      </c>
      <c r="C50">
        <v>10</v>
      </c>
      <c r="D50" t="s">
        <v>65</v>
      </c>
      <c r="E50" t="s">
        <v>59</v>
      </c>
      <c r="F50" t="s">
        <v>50</v>
      </c>
      <c r="G50" t="s">
        <v>39</v>
      </c>
    </row>
    <row r="51" spans="2:7" x14ac:dyDescent="0.2">
      <c r="B51">
        <v>2019</v>
      </c>
      <c r="C51">
        <v>10</v>
      </c>
      <c r="D51" t="s">
        <v>65</v>
      </c>
      <c r="E51" t="s">
        <v>59</v>
      </c>
      <c r="F51" t="s">
        <v>50</v>
      </c>
      <c r="G51" t="s">
        <v>40</v>
      </c>
    </row>
    <row r="52" spans="2:7" x14ac:dyDescent="0.2">
      <c r="B52">
        <v>2019</v>
      </c>
      <c r="C52">
        <v>10</v>
      </c>
      <c r="D52" t="s">
        <v>65</v>
      </c>
      <c r="E52" t="s">
        <v>59</v>
      </c>
      <c r="F52" t="s">
        <v>50</v>
      </c>
      <c r="G52" t="s">
        <v>41</v>
      </c>
    </row>
    <row r="53" spans="2:7" x14ac:dyDescent="0.2">
      <c r="B53">
        <v>2019</v>
      </c>
      <c r="C53">
        <v>10</v>
      </c>
      <c r="D53" t="s">
        <v>65</v>
      </c>
      <c r="E53" t="s">
        <v>59</v>
      </c>
      <c r="F53" t="s">
        <v>50</v>
      </c>
      <c r="G53" t="s">
        <v>42</v>
      </c>
    </row>
    <row r="54" spans="2:7" x14ac:dyDescent="0.2">
      <c r="B54">
        <v>2019</v>
      </c>
      <c r="C54">
        <v>10</v>
      </c>
      <c r="D54" t="s">
        <v>65</v>
      </c>
      <c r="E54" t="s">
        <v>59</v>
      </c>
      <c r="F54" t="s">
        <v>50</v>
      </c>
      <c r="G54" t="s">
        <v>43</v>
      </c>
    </row>
    <row r="55" spans="2:7" x14ac:dyDescent="0.2">
      <c r="B55">
        <v>2019</v>
      </c>
      <c r="C55">
        <v>10</v>
      </c>
      <c r="D55" t="s">
        <v>65</v>
      </c>
      <c r="E55" t="s">
        <v>59</v>
      </c>
      <c r="F55" t="s">
        <v>50</v>
      </c>
      <c r="G55" t="s">
        <v>60</v>
      </c>
    </row>
    <row r="56" spans="2:7" x14ac:dyDescent="0.2">
      <c r="B56">
        <v>2019</v>
      </c>
      <c r="C56">
        <v>10</v>
      </c>
      <c r="D56" t="s">
        <v>65</v>
      </c>
      <c r="E56" t="s">
        <v>59</v>
      </c>
      <c r="F56" t="s">
        <v>50</v>
      </c>
      <c r="G56" t="s">
        <v>12</v>
      </c>
    </row>
    <row r="57" spans="2:7" x14ac:dyDescent="0.2">
      <c r="B57">
        <v>2019</v>
      </c>
      <c r="C57">
        <v>10</v>
      </c>
      <c r="D57" t="s">
        <v>65</v>
      </c>
      <c r="E57" t="s">
        <v>59</v>
      </c>
      <c r="F57" t="s">
        <v>51</v>
      </c>
      <c r="G57" t="s">
        <v>16</v>
      </c>
    </row>
    <row r="58" spans="2:7" x14ac:dyDescent="0.2">
      <c r="B58">
        <v>2019</v>
      </c>
      <c r="C58">
        <v>10</v>
      </c>
      <c r="D58" t="s">
        <v>65</v>
      </c>
      <c r="E58" t="s">
        <v>59</v>
      </c>
      <c r="F58" t="s">
        <v>51</v>
      </c>
      <c r="G58" t="s">
        <v>17</v>
      </c>
    </row>
    <row r="59" spans="2:7" x14ac:dyDescent="0.2">
      <c r="B59">
        <v>2019</v>
      </c>
      <c r="C59">
        <v>10</v>
      </c>
      <c r="D59" t="s">
        <v>65</v>
      </c>
      <c r="E59" t="s">
        <v>59</v>
      </c>
      <c r="F59" t="s">
        <v>51</v>
      </c>
      <c r="G59" t="s">
        <v>19</v>
      </c>
    </row>
    <row r="60" spans="2:7" x14ac:dyDescent="0.2">
      <c r="B60">
        <v>2019</v>
      </c>
      <c r="C60">
        <v>10</v>
      </c>
      <c r="D60" t="s">
        <v>65</v>
      </c>
      <c r="E60" t="s">
        <v>59</v>
      </c>
      <c r="F60" t="s">
        <v>51</v>
      </c>
      <c r="G60" t="s">
        <v>20</v>
      </c>
    </row>
    <row r="61" spans="2:7" x14ac:dyDescent="0.2">
      <c r="B61">
        <v>2019</v>
      </c>
      <c r="C61">
        <v>10</v>
      </c>
      <c r="D61" t="s">
        <v>65</v>
      </c>
      <c r="E61" t="s">
        <v>59</v>
      </c>
      <c r="F61" t="s">
        <v>51</v>
      </c>
      <c r="G61" t="s">
        <v>21</v>
      </c>
    </row>
    <row r="62" spans="2:7" x14ac:dyDescent="0.2">
      <c r="B62">
        <v>2019</v>
      </c>
      <c r="C62">
        <v>10</v>
      </c>
      <c r="D62" t="s">
        <v>65</v>
      </c>
      <c r="E62" t="s">
        <v>59</v>
      </c>
      <c r="F62" t="s">
        <v>51</v>
      </c>
      <c r="G62" t="s">
        <v>23</v>
      </c>
    </row>
    <row r="63" spans="2:7" x14ac:dyDescent="0.2">
      <c r="B63">
        <v>2019</v>
      </c>
      <c r="C63">
        <v>10</v>
      </c>
      <c r="D63" t="s">
        <v>65</v>
      </c>
      <c r="E63" t="s">
        <v>59</v>
      </c>
      <c r="F63" t="s">
        <v>51</v>
      </c>
      <c r="G63" t="s">
        <v>24</v>
      </c>
    </row>
    <row r="64" spans="2:7" x14ac:dyDescent="0.2">
      <c r="B64">
        <v>2019</v>
      </c>
      <c r="C64">
        <v>10</v>
      </c>
      <c r="D64" t="s">
        <v>65</v>
      </c>
      <c r="E64" t="s">
        <v>59</v>
      </c>
      <c r="F64" t="s">
        <v>51</v>
      </c>
      <c r="G64" t="s">
        <v>25</v>
      </c>
    </row>
    <row r="65" spans="2:7" x14ac:dyDescent="0.2">
      <c r="B65">
        <v>2019</v>
      </c>
      <c r="C65">
        <v>10</v>
      </c>
      <c r="D65" t="s">
        <v>65</v>
      </c>
      <c r="E65" t="s">
        <v>59</v>
      </c>
      <c r="F65" t="s">
        <v>51</v>
      </c>
      <c r="G65" t="s">
        <v>26</v>
      </c>
    </row>
    <row r="66" spans="2:7" x14ac:dyDescent="0.2">
      <c r="B66">
        <v>2019</v>
      </c>
      <c r="C66">
        <v>10</v>
      </c>
      <c r="D66" t="s">
        <v>65</v>
      </c>
      <c r="E66" t="s">
        <v>59</v>
      </c>
      <c r="F66" t="s">
        <v>51</v>
      </c>
      <c r="G66" t="s">
        <v>27</v>
      </c>
    </row>
    <row r="67" spans="2:7" x14ac:dyDescent="0.2">
      <c r="B67">
        <v>2019</v>
      </c>
      <c r="C67">
        <v>10</v>
      </c>
      <c r="D67" t="s">
        <v>65</v>
      </c>
      <c r="E67" t="s">
        <v>59</v>
      </c>
      <c r="F67" t="s">
        <v>51</v>
      </c>
      <c r="G67" t="s">
        <v>28</v>
      </c>
    </row>
    <row r="68" spans="2:7" x14ac:dyDescent="0.2">
      <c r="B68">
        <v>2019</v>
      </c>
      <c r="C68">
        <v>10</v>
      </c>
      <c r="D68" t="s">
        <v>65</v>
      </c>
      <c r="E68" t="s">
        <v>59</v>
      </c>
      <c r="F68" t="s">
        <v>51</v>
      </c>
      <c r="G68" t="s">
        <v>29</v>
      </c>
    </row>
    <row r="69" spans="2:7" x14ac:dyDescent="0.2">
      <c r="B69">
        <v>2019</v>
      </c>
      <c r="C69">
        <v>10</v>
      </c>
      <c r="D69" t="s">
        <v>65</v>
      </c>
      <c r="E69" t="s">
        <v>59</v>
      </c>
      <c r="F69" t="s">
        <v>51</v>
      </c>
      <c r="G69" t="s">
        <v>31</v>
      </c>
    </row>
    <row r="70" spans="2:7" x14ac:dyDescent="0.2">
      <c r="B70">
        <v>2019</v>
      </c>
      <c r="C70">
        <v>10</v>
      </c>
      <c r="D70" t="s">
        <v>65</v>
      </c>
      <c r="E70" t="s">
        <v>59</v>
      </c>
      <c r="F70" t="s">
        <v>51</v>
      </c>
      <c r="G70" t="s">
        <v>32</v>
      </c>
    </row>
    <row r="71" spans="2:7" x14ac:dyDescent="0.2">
      <c r="B71">
        <v>2019</v>
      </c>
      <c r="C71">
        <v>10</v>
      </c>
      <c r="D71" t="s">
        <v>65</v>
      </c>
      <c r="E71" t="s">
        <v>59</v>
      </c>
      <c r="F71" t="s">
        <v>51</v>
      </c>
      <c r="G71" t="s">
        <v>33</v>
      </c>
    </row>
    <row r="72" spans="2:7" x14ac:dyDescent="0.2">
      <c r="B72">
        <v>2019</v>
      </c>
      <c r="C72">
        <v>10</v>
      </c>
      <c r="D72" t="s">
        <v>65</v>
      </c>
      <c r="E72" t="s">
        <v>59</v>
      </c>
      <c r="F72" t="s">
        <v>51</v>
      </c>
      <c r="G72" t="s">
        <v>34</v>
      </c>
    </row>
    <row r="73" spans="2:7" x14ac:dyDescent="0.2">
      <c r="B73">
        <v>2019</v>
      </c>
      <c r="C73">
        <v>10</v>
      </c>
      <c r="D73" t="s">
        <v>65</v>
      </c>
      <c r="E73" t="s">
        <v>59</v>
      </c>
      <c r="F73" t="s">
        <v>51</v>
      </c>
      <c r="G73" t="s">
        <v>35</v>
      </c>
    </row>
    <row r="74" spans="2:7" x14ac:dyDescent="0.2">
      <c r="B74">
        <v>2019</v>
      </c>
      <c r="C74">
        <v>10</v>
      </c>
      <c r="D74" t="s">
        <v>65</v>
      </c>
      <c r="E74" t="s">
        <v>59</v>
      </c>
      <c r="F74" t="s">
        <v>51</v>
      </c>
      <c r="G74" t="s">
        <v>36</v>
      </c>
    </row>
    <row r="75" spans="2:7" x14ac:dyDescent="0.2">
      <c r="B75">
        <v>2019</v>
      </c>
      <c r="C75">
        <v>10</v>
      </c>
      <c r="D75" t="s">
        <v>65</v>
      </c>
      <c r="E75" t="s">
        <v>59</v>
      </c>
      <c r="F75" t="s">
        <v>51</v>
      </c>
      <c r="G75" t="s">
        <v>37</v>
      </c>
    </row>
    <row r="76" spans="2:7" x14ac:dyDescent="0.2">
      <c r="B76">
        <v>2019</v>
      </c>
      <c r="C76">
        <v>10</v>
      </c>
      <c r="D76" t="s">
        <v>65</v>
      </c>
      <c r="E76" t="s">
        <v>59</v>
      </c>
      <c r="F76" t="s">
        <v>51</v>
      </c>
      <c r="G76" t="s">
        <v>38</v>
      </c>
    </row>
    <row r="77" spans="2:7" x14ac:dyDescent="0.2">
      <c r="B77">
        <v>2019</v>
      </c>
      <c r="C77">
        <v>10</v>
      </c>
      <c r="D77" t="s">
        <v>65</v>
      </c>
      <c r="E77" t="s">
        <v>59</v>
      </c>
      <c r="F77" t="s">
        <v>51</v>
      </c>
      <c r="G77" t="s">
        <v>39</v>
      </c>
    </row>
    <row r="78" spans="2:7" x14ac:dyDescent="0.2">
      <c r="B78">
        <v>2019</v>
      </c>
      <c r="C78">
        <v>10</v>
      </c>
      <c r="D78" t="s">
        <v>65</v>
      </c>
      <c r="E78" t="s">
        <v>59</v>
      </c>
      <c r="F78" t="s">
        <v>51</v>
      </c>
      <c r="G78" t="s">
        <v>40</v>
      </c>
    </row>
    <row r="79" spans="2:7" x14ac:dyDescent="0.2">
      <c r="B79">
        <v>2019</v>
      </c>
      <c r="C79">
        <v>10</v>
      </c>
      <c r="D79" t="s">
        <v>65</v>
      </c>
      <c r="E79" t="s">
        <v>59</v>
      </c>
      <c r="F79" t="s">
        <v>51</v>
      </c>
      <c r="G79" t="s">
        <v>41</v>
      </c>
    </row>
    <row r="80" spans="2:7" x14ac:dyDescent="0.2">
      <c r="B80">
        <v>2019</v>
      </c>
      <c r="C80">
        <v>10</v>
      </c>
      <c r="D80" t="s">
        <v>65</v>
      </c>
      <c r="E80" t="s">
        <v>59</v>
      </c>
      <c r="F80" t="s">
        <v>51</v>
      </c>
      <c r="G80" t="s">
        <v>42</v>
      </c>
    </row>
    <row r="81" spans="2:7" x14ac:dyDescent="0.2">
      <c r="B81">
        <v>2019</v>
      </c>
      <c r="C81">
        <v>10</v>
      </c>
      <c r="D81" t="s">
        <v>65</v>
      </c>
      <c r="E81" t="s">
        <v>59</v>
      </c>
      <c r="F81" t="s">
        <v>51</v>
      </c>
      <c r="G81" t="s">
        <v>43</v>
      </c>
    </row>
    <row r="82" spans="2:7" x14ac:dyDescent="0.2">
      <c r="B82">
        <v>2019</v>
      </c>
      <c r="C82">
        <v>10</v>
      </c>
      <c r="D82" t="s">
        <v>65</v>
      </c>
      <c r="E82" t="s">
        <v>59</v>
      </c>
      <c r="F82" t="s">
        <v>51</v>
      </c>
      <c r="G82" t="s">
        <v>60</v>
      </c>
    </row>
    <row r="83" spans="2:7" x14ac:dyDescent="0.2">
      <c r="B83">
        <v>2019</v>
      </c>
      <c r="C83">
        <v>10</v>
      </c>
      <c r="D83" t="s">
        <v>65</v>
      </c>
      <c r="E83" t="s">
        <v>59</v>
      </c>
      <c r="F83" t="s">
        <v>52</v>
      </c>
      <c r="G83" t="s">
        <v>12</v>
      </c>
    </row>
    <row r="84" spans="2:7" x14ac:dyDescent="0.2">
      <c r="B84">
        <v>2019</v>
      </c>
      <c r="C84">
        <v>10</v>
      </c>
      <c r="D84" t="s">
        <v>65</v>
      </c>
      <c r="E84" t="s">
        <v>59</v>
      </c>
      <c r="F84" t="s">
        <v>52</v>
      </c>
      <c r="G84" t="s">
        <v>16</v>
      </c>
    </row>
    <row r="85" spans="2:7" x14ac:dyDescent="0.2">
      <c r="B85">
        <v>2019</v>
      </c>
      <c r="C85">
        <v>10</v>
      </c>
      <c r="D85" t="s">
        <v>65</v>
      </c>
      <c r="E85" t="s">
        <v>59</v>
      </c>
      <c r="F85" t="s">
        <v>52</v>
      </c>
      <c r="G85" t="s">
        <v>17</v>
      </c>
    </row>
    <row r="86" spans="2:7" x14ac:dyDescent="0.2">
      <c r="B86">
        <v>2019</v>
      </c>
      <c r="C86">
        <v>10</v>
      </c>
      <c r="D86" t="s">
        <v>65</v>
      </c>
      <c r="E86" t="s">
        <v>59</v>
      </c>
      <c r="F86" t="s">
        <v>52</v>
      </c>
      <c r="G86" t="s">
        <v>19</v>
      </c>
    </row>
    <row r="87" spans="2:7" x14ac:dyDescent="0.2">
      <c r="B87">
        <v>2019</v>
      </c>
      <c r="C87">
        <v>10</v>
      </c>
      <c r="D87" t="s">
        <v>65</v>
      </c>
      <c r="E87" t="s">
        <v>59</v>
      </c>
      <c r="F87" t="s">
        <v>52</v>
      </c>
      <c r="G87" t="s">
        <v>20</v>
      </c>
    </row>
    <row r="88" spans="2:7" x14ac:dyDescent="0.2">
      <c r="B88">
        <v>2019</v>
      </c>
      <c r="C88">
        <v>10</v>
      </c>
      <c r="D88" t="s">
        <v>65</v>
      </c>
      <c r="E88" t="s">
        <v>59</v>
      </c>
      <c r="F88" t="s">
        <v>52</v>
      </c>
      <c r="G88" t="s">
        <v>21</v>
      </c>
    </row>
    <row r="89" spans="2:7" x14ac:dyDescent="0.2">
      <c r="B89">
        <v>2019</v>
      </c>
      <c r="C89">
        <v>10</v>
      </c>
      <c r="D89" t="s">
        <v>65</v>
      </c>
      <c r="E89" t="s">
        <v>59</v>
      </c>
      <c r="F89" t="s">
        <v>52</v>
      </c>
      <c r="G89" t="s">
        <v>23</v>
      </c>
    </row>
    <row r="90" spans="2:7" x14ac:dyDescent="0.2">
      <c r="B90">
        <v>2019</v>
      </c>
      <c r="C90">
        <v>10</v>
      </c>
      <c r="D90" t="s">
        <v>65</v>
      </c>
      <c r="E90" t="s">
        <v>59</v>
      </c>
      <c r="F90" t="s">
        <v>52</v>
      </c>
      <c r="G90" t="s">
        <v>24</v>
      </c>
    </row>
    <row r="91" spans="2:7" x14ac:dyDescent="0.2">
      <c r="B91">
        <v>2019</v>
      </c>
      <c r="C91">
        <v>10</v>
      </c>
      <c r="D91" t="s">
        <v>65</v>
      </c>
      <c r="E91" t="s">
        <v>59</v>
      </c>
      <c r="F91" t="s">
        <v>52</v>
      </c>
      <c r="G91" t="s">
        <v>25</v>
      </c>
    </row>
    <row r="92" spans="2:7" x14ac:dyDescent="0.2">
      <c r="B92">
        <v>2019</v>
      </c>
      <c r="C92">
        <v>10</v>
      </c>
      <c r="D92" t="s">
        <v>65</v>
      </c>
      <c r="E92" t="s">
        <v>59</v>
      </c>
      <c r="F92" t="s">
        <v>52</v>
      </c>
      <c r="G92" t="s">
        <v>26</v>
      </c>
    </row>
    <row r="93" spans="2:7" x14ac:dyDescent="0.2">
      <c r="B93">
        <v>2019</v>
      </c>
      <c r="C93">
        <v>10</v>
      </c>
      <c r="D93" t="s">
        <v>65</v>
      </c>
      <c r="E93" t="s">
        <v>59</v>
      </c>
      <c r="F93" t="s">
        <v>52</v>
      </c>
      <c r="G93" t="s">
        <v>27</v>
      </c>
    </row>
    <row r="94" spans="2:7" x14ac:dyDescent="0.2">
      <c r="B94">
        <v>2019</v>
      </c>
      <c r="C94">
        <v>10</v>
      </c>
      <c r="D94" t="s">
        <v>65</v>
      </c>
      <c r="E94" t="s">
        <v>59</v>
      </c>
      <c r="F94" t="s">
        <v>52</v>
      </c>
      <c r="G94" t="s">
        <v>28</v>
      </c>
    </row>
    <row r="95" spans="2:7" x14ac:dyDescent="0.2">
      <c r="B95">
        <v>2019</v>
      </c>
      <c r="C95">
        <v>10</v>
      </c>
      <c r="D95" t="s">
        <v>65</v>
      </c>
      <c r="E95" t="s">
        <v>59</v>
      </c>
      <c r="F95" t="s">
        <v>52</v>
      </c>
      <c r="G95" t="s">
        <v>29</v>
      </c>
    </row>
    <row r="96" spans="2:7" x14ac:dyDescent="0.2">
      <c r="B96">
        <v>2019</v>
      </c>
      <c r="C96">
        <v>10</v>
      </c>
      <c r="D96" t="s">
        <v>65</v>
      </c>
      <c r="E96" t="s">
        <v>59</v>
      </c>
      <c r="F96" t="s">
        <v>52</v>
      </c>
      <c r="G96" t="s">
        <v>31</v>
      </c>
    </row>
    <row r="97" spans="2:7" x14ac:dyDescent="0.2">
      <c r="B97">
        <v>2019</v>
      </c>
      <c r="C97">
        <v>10</v>
      </c>
      <c r="D97" t="s">
        <v>65</v>
      </c>
      <c r="E97" t="s">
        <v>59</v>
      </c>
      <c r="F97" t="s">
        <v>52</v>
      </c>
      <c r="G97" t="s">
        <v>32</v>
      </c>
    </row>
    <row r="98" spans="2:7" x14ac:dyDescent="0.2">
      <c r="B98">
        <v>2019</v>
      </c>
      <c r="C98">
        <v>10</v>
      </c>
      <c r="D98" t="s">
        <v>65</v>
      </c>
      <c r="E98" t="s">
        <v>59</v>
      </c>
      <c r="F98" t="s">
        <v>52</v>
      </c>
      <c r="G98" t="s">
        <v>33</v>
      </c>
    </row>
    <row r="99" spans="2:7" x14ac:dyDescent="0.2">
      <c r="B99">
        <v>2019</v>
      </c>
      <c r="C99">
        <v>10</v>
      </c>
      <c r="D99" t="s">
        <v>65</v>
      </c>
      <c r="E99" t="s">
        <v>59</v>
      </c>
      <c r="F99" t="s">
        <v>52</v>
      </c>
      <c r="G99" t="s">
        <v>34</v>
      </c>
    </row>
    <row r="100" spans="2:7" x14ac:dyDescent="0.2">
      <c r="B100">
        <v>2019</v>
      </c>
      <c r="C100">
        <v>10</v>
      </c>
      <c r="D100" t="s">
        <v>65</v>
      </c>
      <c r="E100" t="s">
        <v>59</v>
      </c>
      <c r="F100" t="s">
        <v>52</v>
      </c>
      <c r="G100" t="s">
        <v>35</v>
      </c>
    </row>
    <row r="101" spans="2:7" x14ac:dyDescent="0.2">
      <c r="B101">
        <v>2019</v>
      </c>
      <c r="C101">
        <v>10</v>
      </c>
      <c r="D101" t="s">
        <v>65</v>
      </c>
      <c r="E101" t="s">
        <v>59</v>
      </c>
      <c r="F101" t="s">
        <v>52</v>
      </c>
      <c r="G101" t="s">
        <v>36</v>
      </c>
    </row>
    <row r="102" spans="2:7" x14ac:dyDescent="0.2">
      <c r="B102">
        <v>2019</v>
      </c>
      <c r="C102">
        <v>10</v>
      </c>
      <c r="D102" t="s">
        <v>65</v>
      </c>
      <c r="E102" t="s">
        <v>59</v>
      </c>
      <c r="F102" t="s">
        <v>52</v>
      </c>
      <c r="G102" t="s">
        <v>37</v>
      </c>
    </row>
    <row r="103" spans="2:7" x14ac:dyDescent="0.2">
      <c r="B103">
        <v>2019</v>
      </c>
      <c r="C103">
        <v>10</v>
      </c>
      <c r="D103" t="s">
        <v>65</v>
      </c>
      <c r="E103" t="s">
        <v>59</v>
      </c>
      <c r="F103" t="s">
        <v>52</v>
      </c>
      <c r="G103" t="s">
        <v>38</v>
      </c>
    </row>
    <row r="104" spans="2:7" x14ac:dyDescent="0.2">
      <c r="B104">
        <v>2019</v>
      </c>
      <c r="C104">
        <v>10</v>
      </c>
      <c r="D104" t="s">
        <v>65</v>
      </c>
      <c r="E104" t="s">
        <v>59</v>
      </c>
      <c r="F104" t="s">
        <v>52</v>
      </c>
      <c r="G104" t="s">
        <v>39</v>
      </c>
    </row>
    <row r="105" spans="2:7" x14ac:dyDescent="0.2">
      <c r="B105">
        <v>2019</v>
      </c>
      <c r="C105">
        <v>10</v>
      </c>
      <c r="D105" t="s">
        <v>65</v>
      </c>
      <c r="E105" t="s">
        <v>59</v>
      </c>
      <c r="F105" t="s">
        <v>52</v>
      </c>
      <c r="G105" t="s">
        <v>40</v>
      </c>
    </row>
    <row r="106" spans="2:7" x14ac:dyDescent="0.2">
      <c r="B106">
        <v>2019</v>
      </c>
      <c r="C106">
        <v>10</v>
      </c>
      <c r="D106" t="s">
        <v>65</v>
      </c>
      <c r="E106" t="s">
        <v>59</v>
      </c>
      <c r="F106" t="s">
        <v>52</v>
      </c>
      <c r="G106" t="s">
        <v>41</v>
      </c>
    </row>
    <row r="107" spans="2:7" x14ac:dyDescent="0.2">
      <c r="B107">
        <v>2019</v>
      </c>
      <c r="C107">
        <v>10</v>
      </c>
      <c r="D107" t="s">
        <v>65</v>
      </c>
      <c r="E107" t="s">
        <v>59</v>
      </c>
      <c r="F107" t="s">
        <v>52</v>
      </c>
      <c r="G107" t="s">
        <v>42</v>
      </c>
    </row>
    <row r="108" spans="2:7" x14ac:dyDescent="0.2">
      <c r="B108">
        <v>2019</v>
      </c>
      <c r="C108">
        <v>10</v>
      </c>
      <c r="D108" t="s">
        <v>65</v>
      </c>
      <c r="E108" t="s">
        <v>59</v>
      </c>
      <c r="F108" t="s">
        <v>52</v>
      </c>
      <c r="G108" t="s">
        <v>43</v>
      </c>
    </row>
    <row r="109" spans="2:7" x14ac:dyDescent="0.2">
      <c r="B109">
        <v>2019</v>
      </c>
      <c r="C109">
        <v>10</v>
      </c>
      <c r="D109" t="s">
        <v>65</v>
      </c>
      <c r="E109" t="s">
        <v>59</v>
      </c>
      <c r="F109" t="s">
        <v>52</v>
      </c>
      <c r="G109" t="s">
        <v>60</v>
      </c>
    </row>
    <row r="110" spans="2:7" x14ac:dyDescent="0.2">
      <c r="B110">
        <v>2019</v>
      </c>
      <c r="C110">
        <v>10</v>
      </c>
      <c r="D110" t="s">
        <v>65</v>
      </c>
      <c r="E110" t="s">
        <v>59</v>
      </c>
      <c r="F110" t="s">
        <v>53</v>
      </c>
      <c r="G110" t="s">
        <v>12</v>
      </c>
    </row>
    <row r="111" spans="2:7" x14ac:dyDescent="0.2">
      <c r="B111">
        <v>2019</v>
      </c>
      <c r="C111">
        <v>10</v>
      </c>
      <c r="D111" t="s">
        <v>65</v>
      </c>
      <c r="E111" t="s">
        <v>59</v>
      </c>
      <c r="F111" t="s">
        <v>53</v>
      </c>
      <c r="G111" t="s">
        <v>16</v>
      </c>
    </row>
    <row r="112" spans="2:7" x14ac:dyDescent="0.2">
      <c r="B112">
        <v>2019</v>
      </c>
      <c r="C112">
        <v>10</v>
      </c>
      <c r="D112" t="s">
        <v>65</v>
      </c>
      <c r="E112" t="s">
        <v>59</v>
      </c>
      <c r="F112" t="s">
        <v>53</v>
      </c>
      <c r="G112" t="s">
        <v>17</v>
      </c>
    </row>
    <row r="113" spans="2:7" x14ac:dyDescent="0.2">
      <c r="B113">
        <v>2019</v>
      </c>
      <c r="C113">
        <v>10</v>
      </c>
      <c r="D113" t="s">
        <v>65</v>
      </c>
      <c r="E113" t="s">
        <v>59</v>
      </c>
      <c r="F113" t="s">
        <v>53</v>
      </c>
      <c r="G113" t="s">
        <v>19</v>
      </c>
    </row>
    <row r="114" spans="2:7" x14ac:dyDescent="0.2">
      <c r="B114">
        <v>2019</v>
      </c>
      <c r="C114">
        <v>10</v>
      </c>
      <c r="D114" t="s">
        <v>65</v>
      </c>
      <c r="E114" t="s">
        <v>59</v>
      </c>
      <c r="F114" t="s">
        <v>53</v>
      </c>
      <c r="G114" t="s">
        <v>20</v>
      </c>
    </row>
    <row r="115" spans="2:7" x14ac:dyDescent="0.2">
      <c r="B115">
        <v>2019</v>
      </c>
      <c r="C115">
        <v>10</v>
      </c>
      <c r="D115" t="s">
        <v>65</v>
      </c>
      <c r="E115" t="s">
        <v>59</v>
      </c>
      <c r="F115" t="s">
        <v>53</v>
      </c>
      <c r="G115" t="s">
        <v>21</v>
      </c>
    </row>
    <row r="116" spans="2:7" x14ac:dyDescent="0.2">
      <c r="B116">
        <v>2019</v>
      </c>
      <c r="C116">
        <v>10</v>
      </c>
      <c r="D116" t="s">
        <v>65</v>
      </c>
      <c r="E116" t="s">
        <v>59</v>
      </c>
      <c r="F116" t="s">
        <v>53</v>
      </c>
      <c r="G116" t="s">
        <v>23</v>
      </c>
    </row>
    <row r="117" spans="2:7" x14ac:dyDescent="0.2">
      <c r="B117">
        <v>2019</v>
      </c>
      <c r="C117">
        <v>10</v>
      </c>
      <c r="D117" t="s">
        <v>65</v>
      </c>
      <c r="E117" t="s">
        <v>59</v>
      </c>
      <c r="F117" t="s">
        <v>53</v>
      </c>
      <c r="G117" t="s">
        <v>24</v>
      </c>
    </row>
    <row r="118" spans="2:7" x14ac:dyDescent="0.2">
      <c r="B118">
        <v>2019</v>
      </c>
      <c r="C118">
        <v>10</v>
      </c>
      <c r="D118" t="s">
        <v>65</v>
      </c>
      <c r="E118" t="s">
        <v>59</v>
      </c>
      <c r="F118" t="s">
        <v>53</v>
      </c>
      <c r="G118" t="s">
        <v>25</v>
      </c>
    </row>
    <row r="119" spans="2:7" x14ac:dyDescent="0.2">
      <c r="B119">
        <v>2019</v>
      </c>
      <c r="C119">
        <v>10</v>
      </c>
      <c r="D119" t="s">
        <v>65</v>
      </c>
      <c r="E119" t="s">
        <v>59</v>
      </c>
      <c r="F119" t="s">
        <v>53</v>
      </c>
      <c r="G119" t="s">
        <v>26</v>
      </c>
    </row>
    <row r="120" spans="2:7" x14ac:dyDescent="0.2">
      <c r="B120">
        <v>2019</v>
      </c>
      <c r="C120">
        <v>10</v>
      </c>
      <c r="D120" t="s">
        <v>65</v>
      </c>
      <c r="E120" t="s">
        <v>59</v>
      </c>
      <c r="F120" t="s">
        <v>53</v>
      </c>
      <c r="G120" t="s">
        <v>27</v>
      </c>
    </row>
    <row r="121" spans="2:7" x14ac:dyDescent="0.2">
      <c r="B121">
        <v>2019</v>
      </c>
      <c r="C121">
        <v>10</v>
      </c>
      <c r="D121" t="s">
        <v>65</v>
      </c>
      <c r="E121" t="s">
        <v>59</v>
      </c>
      <c r="F121" t="s">
        <v>53</v>
      </c>
      <c r="G121" t="s">
        <v>28</v>
      </c>
    </row>
    <row r="122" spans="2:7" x14ac:dyDescent="0.2">
      <c r="B122">
        <v>2019</v>
      </c>
      <c r="C122">
        <v>10</v>
      </c>
      <c r="D122" t="s">
        <v>65</v>
      </c>
      <c r="E122" t="s">
        <v>59</v>
      </c>
      <c r="F122" t="s">
        <v>53</v>
      </c>
      <c r="G122" t="s">
        <v>29</v>
      </c>
    </row>
    <row r="123" spans="2:7" x14ac:dyDescent="0.2">
      <c r="B123">
        <v>2019</v>
      </c>
      <c r="C123">
        <v>10</v>
      </c>
      <c r="D123" t="s">
        <v>65</v>
      </c>
      <c r="E123" t="s">
        <v>59</v>
      </c>
      <c r="F123" t="s">
        <v>53</v>
      </c>
      <c r="G123" t="s">
        <v>31</v>
      </c>
    </row>
    <row r="124" spans="2:7" x14ac:dyDescent="0.2">
      <c r="B124">
        <v>2019</v>
      </c>
      <c r="C124">
        <v>10</v>
      </c>
      <c r="D124" t="s">
        <v>65</v>
      </c>
      <c r="E124" t="s">
        <v>59</v>
      </c>
      <c r="F124" t="s">
        <v>53</v>
      </c>
      <c r="G124" t="s">
        <v>32</v>
      </c>
    </row>
    <row r="125" spans="2:7" x14ac:dyDescent="0.2">
      <c r="B125">
        <v>2019</v>
      </c>
      <c r="C125">
        <v>10</v>
      </c>
      <c r="D125" t="s">
        <v>65</v>
      </c>
      <c r="E125" t="s">
        <v>59</v>
      </c>
      <c r="F125" t="s">
        <v>53</v>
      </c>
      <c r="G125" t="s">
        <v>33</v>
      </c>
    </row>
    <row r="126" spans="2:7" x14ac:dyDescent="0.2">
      <c r="B126">
        <v>2019</v>
      </c>
      <c r="C126">
        <v>10</v>
      </c>
      <c r="D126" t="s">
        <v>65</v>
      </c>
      <c r="E126" t="s">
        <v>59</v>
      </c>
      <c r="F126" t="s">
        <v>53</v>
      </c>
      <c r="G126" t="s">
        <v>34</v>
      </c>
    </row>
    <row r="127" spans="2:7" x14ac:dyDescent="0.2">
      <c r="B127">
        <v>2019</v>
      </c>
      <c r="C127">
        <v>10</v>
      </c>
      <c r="D127" t="s">
        <v>65</v>
      </c>
      <c r="E127" t="s">
        <v>59</v>
      </c>
      <c r="F127" t="s">
        <v>53</v>
      </c>
      <c r="G127" t="s">
        <v>35</v>
      </c>
    </row>
    <row r="128" spans="2:7" x14ac:dyDescent="0.2">
      <c r="B128">
        <v>2019</v>
      </c>
      <c r="C128">
        <v>10</v>
      </c>
      <c r="D128" t="s">
        <v>65</v>
      </c>
      <c r="E128" t="s">
        <v>59</v>
      </c>
      <c r="F128" t="s">
        <v>53</v>
      </c>
      <c r="G128" t="s">
        <v>36</v>
      </c>
    </row>
    <row r="129" spans="2:7" x14ac:dyDescent="0.2">
      <c r="B129">
        <v>2019</v>
      </c>
      <c r="C129">
        <v>10</v>
      </c>
      <c r="D129" t="s">
        <v>65</v>
      </c>
      <c r="E129" t="s">
        <v>59</v>
      </c>
      <c r="F129" t="s">
        <v>53</v>
      </c>
      <c r="G129" t="s">
        <v>37</v>
      </c>
    </row>
    <row r="130" spans="2:7" x14ac:dyDescent="0.2">
      <c r="B130">
        <v>2019</v>
      </c>
      <c r="C130">
        <v>10</v>
      </c>
      <c r="D130" t="s">
        <v>65</v>
      </c>
      <c r="E130" t="s">
        <v>59</v>
      </c>
      <c r="F130" t="s">
        <v>53</v>
      </c>
      <c r="G130" t="s">
        <v>38</v>
      </c>
    </row>
    <row r="131" spans="2:7" x14ac:dyDescent="0.2">
      <c r="B131">
        <v>2019</v>
      </c>
      <c r="C131">
        <v>10</v>
      </c>
      <c r="D131" t="s">
        <v>65</v>
      </c>
      <c r="E131" t="s">
        <v>59</v>
      </c>
      <c r="F131" t="s">
        <v>53</v>
      </c>
      <c r="G131" t="s">
        <v>39</v>
      </c>
    </row>
    <row r="132" spans="2:7" x14ac:dyDescent="0.2">
      <c r="B132">
        <v>2019</v>
      </c>
      <c r="C132">
        <v>10</v>
      </c>
      <c r="D132" t="s">
        <v>65</v>
      </c>
      <c r="E132" t="s">
        <v>59</v>
      </c>
      <c r="F132" t="s">
        <v>53</v>
      </c>
      <c r="G132" t="s">
        <v>40</v>
      </c>
    </row>
    <row r="133" spans="2:7" x14ac:dyDescent="0.2">
      <c r="B133">
        <v>2019</v>
      </c>
      <c r="C133">
        <v>10</v>
      </c>
      <c r="D133" t="s">
        <v>65</v>
      </c>
      <c r="E133" t="s">
        <v>59</v>
      </c>
      <c r="F133" t="s">
        <v>53</v>
      </c>
      <c r="G133" t="s">
        <v>41</v>
      </c>
    </row>
    <row r="134" spans="2:7" x14ac:dyDescent="0.2">
      <c r="B134">
        <v>2019</v>
      </c>
      <c r="C134">
        <v>10</v>
      </c>
      <c r="D134" t="s">
        <v>65</v>
      </c>
      <c r="E134" t="s">
        <v>59</v>
      </c>
      <c r="F134" t="s">
        <v>53</v>
      </c>
      <c r="G134" t="s">
        <v>42</v>
      </c>
    </row>
    <row r="135" spans="2:7" x14ac:dyDescent="0.2">
      <c r="B135">
        <v>2019</v>
      </c>
      <c r="C135">
        <v>10</v>
      </c>
      <c r="D135" t="s">
        <v>65</v>
      </c>
      <c r="E135" t="s">
        <v>59</v>
      </c>
      <c r="F135" t="s">
        <v>53</v>
      </c>
      <c r="G135" t="s">
        <v>43</v>
      </c>
    </row>
    <row r="136" spans="2:7" x14ac:dyDescent="0.2">
      <c r="B136">
        <v>2019</v>
      </c>
      <c r="C136">
        <v>10</v>
      </c>
      <c r="D136" t="s">
        <v>65</v>
      </c>
      <c r="E136" t="s">
        <v>59</v>
      </c>
      <c r="F136" t="s">
        <v>53</v>
      </c>
      <c r="G136" t="s">
        <v>60</v>
      </c>
    </row>
    <row r="137" spans="2:7" x14ac:dyDescent="0.2">
      <c r="B137">
        <v>2019</v>
      </c>
      <c r="C137">
        <v>10</v>
      </c>
      <c r="D137" t="s">
        <v>65</v>
      </c>
      <c r="E137" t="s">
        <v>59</v>
      </c>
      <c r="F137" t="s">
        <v>54</v>
      </c>
      <c r="G137" t="s">
        <v>12</v>
      </c>
    </row>
    <row r="138" spans="2:7" x14ac:dyDescent="0.2">
      <c r="B138">
        <v>2019</v>
      </c>
      <c r="C138">
        <v>10</v>
      </c>
      <c r="D138" t="s">
        <v>65</v>
      </c>
      <c r="E138" t="s">
        <v>59</v>
      </c>
      <c r="F138" t="s">
        <v>54</v>
      </c>
      <c r="G138" t="s">
        <v>16</v>
      </c>
    </row>
    <row r="139" spans="2:7" x14ac:dyDescent="0.2">
      <c r="B139">
        <v>2019</v>
      </c>
      <c r="C139">
        <v>10</v>
      </c>
      <c r="D139" t="s">
        <v>65</v>
      </c>
      <c r="E139" t="s">
        <v>59</v>
      </c>
      <c r="F139" t="s">
        <v>54</v>
      </c>
      <c r="G139" t="s">
        <v>17</v>
      </c>
    </row>
    <row r="140" spans="2:7" x14ac:dyDescent="0.2">
      <c r="B140">
        <v>2019</v>
      </c>
      <c r="C140">
        <v>10</v>
      </c>
      <c r="D140" t="s">
        <v>65</v>
      </c>
      <c r="E140" t="s">
        <v>59</v>
      </c>
      <c r="F140" t="s">
        <v>54</v>
      </c>
      <c r="G140" t="s">
        <v>19</v>
      </c>
    </row>
    <row r="141" spans="2:7" x14ac:dyDescent="0.2">
      <c r="B141">
        <v>2019</v>
      </c>
      <c r="C141">
        <v>10</v>
      </c>
      <c r="D141" t="s">
        <v>65</v>
      </c>
      <c r="E141" t="s">
        <v>59</v>
      </c>
      <c r="F141" t="s">
        <v>54</v>
      </c>
      <c r="G141" t="s">
        <v>20</v>
      </c>
    </row>
    <row r="142" spans="2:7" x14ac:dyDescent="0.2">
      <c r="B142">
        <v>2019</v>
      </c>
      <c r="C142">
        <v>10</v>
      </c>
      <c r="D142" t="s">
        <v>65</v>
      </c>
      <c r="E142" t="s">
        <v>59</v>
      </c>
      <c r="F142" t="s">
        <v>54</v>
      </c>
      <c r="G142" t="s">
        <v>21</v>
      </c>
    </row>
    <row r="143" spans="2:7" x14ac:dyDescent="0.2">
      <c r="B143">
        <v>2019</v>
      </c>
      <c r="C143">
        <v>10</v>
      </c>
      <c r="D143" t="s">
        <v>65</v>
      </c>
      <c r="E143" t="s">
        <v>59</v>
      </c>
      <c r="F143" t="s">
        <v>54</v>
      </c>
      <c r="G143" t="s">
        <v>23</v>
      </c>
    </row>
    <row r="144" spans="2:7" x14ac:dyDescent="0.2">
      <c r="B144">
        <v>2019</v>
      </c>
      <c r="C144">
        <v>10</v>
      </c>
      <c r="D144" t="s">
        <v>65</v>
      </c>
      <c r="E144" t="s">
        <v>59</v>
      </c>
      <c r="F144" t="s">
        <v>54</v>
      </c>
      <c r="G144" t="s">
        <v>24</v>
      </c>
    </row>
    <row r="145" spans="2:7" x14ac:dyDescent="0.2">
      <c r="B145">
        <v>2019</v>
      </c>
      <c r="C145">
        <v>10</v>
      </c>
      <c r="D145" t="s">
        <v>65</v>
      </c>
      <c r="E145" t="s">
        <v>59</v>
      </c>
      <c r="F145" t="s">
        <v>54</v>
      </c>
      <c r="G145" t="s">
        <v>25</v>
      </c>
    </row>
    <row r="146" spans="2:7" x14ac:dyDescent="0.2">
      <c r="B146">
        <v>2019</v>
      </c>
      <c r="C146">
        <v>10</v>
      </c>
      <c r="D146" t="s">
        <v>65</v>
      </c>
      <c r="E146" t="s">
        <v>59</v>
      </c>
      <c r="F146" t="s">
        <v>54</v>
      </c>
      <c r="G146" t="s">
        <v>26</v>
      </c>
    </row>
    <row r="147" spans="2:7" x14ac:dyDescent="0.2">
      <c r="B147">
        <v>2019</v>
      </c>
      <c r="C147">
        <v>10</v>
      </c>
      <c r="D147" t="s">
        <v>65</v>
      </c>
      <c r="E147" t="s">
        <v>59</v>
      </c>
      <c r="F147" t="s">
        <v>54</v>
      </c>
      <c r="G147" t="s">
        <v>27</v>
      </c>
    </row>
    <row r="148" spans="2:7" x14ac:dyDescent="0.2">
      <c r="B148">
        <v>2019</v>
      </c>
      <c r="C148">
        <v>10</v>
      </c>
      <c r="D148" t="s">
        <v>65</v>
      </c>
      <c r="E148" t="s">
        <v>59</v>
      </c>
      <c r="F148" t="s">
        <v>54</v>
      </c>
      <c r="G148" t="s">
        <v>28</v>
      </c>
    </row>
    <row r="149" spans="2:7" x14ac:dyDescent="0.2">
      <c r="B149">
        <v>2019</v>
      </c>
      <c r="C149">
        <v>10</v>
      </c>
      <c r="D149" t="s">
        <v>65</v>
      </c>
      <c r="E149" t="s">
        <v>59</v>
      </c>
      <c r="F149" t="s">
        <v>54</v>
      </c>
      <c r="G149" t="s">
        <v>29</v>
      </c>
    </row>
    <row r="150" spans="2:7" x14ac:dyDescent="0.2">
      <c r="B150">
        <v>2019</v>
      </c>
      <c r="C150">
        <v>10</v>
      </c>
      <c r="D150" t="s">
        <v>65</v>
      </c>
      <c r="E150" t="s">
        <v>59</v>
      </c>
      <c r="F150" t="s">
        <v>54</v>
      </c>
      <c r="G150" t="s">
        <v>31</v>
      </c>
    </row>
    <row r="151" spans="2:7" x14ac:dyDescent="0.2">
      <c r="B151">
        <v>2019</v>
      </c>
      <c r="C151">
        <v>10</v>
      </c>
      <c r="D151" t="s">
        <v>65</v>
      </c>
      <c r="E151" t="s">
        <v>59</v>
      </c>
      <c r="F151" t="s">
        <v>54</v>
      </c>
      <c r="G151" t="s">
        <v>32</v>
      </c>
    </row>
    <row r="152" spans="2:7" x14ac:dyDescent="0.2">
      <c r="B152">
        <v>2019</v>
      </c>
      <c r="C152">
        <v>10</v>
      </c>
      <c r="D152" t="s">
        <v>65</v>
      </c>
      <c r="E152" t="s">
        <v>59</v>
      </c>
      <c r="F152" t="s">
        <v>54</v>
      </c>
      <c r="G152" t="s">
        <v>33</v>
      </c>
    </row>
    <row r="153" spans="2:7" x14ac:dyDescent="0.2">
      <c r="B153">
        <v>2019</v>
      </c>
      <c r="C153">
        <v>10</v>
      </c>
      <c r="D153" t="s">
        <v>65</v>
      </c>
      <c r="E153" t="s">
        <v>59</v>
      </c>
      <c r="F153" t="s">
        <v>54</v>
      </c>
      <c r="G153" t="s">
        <v>34</v>
      </c>
    </row>
    <row r="154" spans="2:7" x14ac:dyDescent="0.2">
      <c r="B154">
        <v>2019</v>
      </c>
      <c r="C154">
        <v>10</v>
      </c>
      <c r="D154" t="s">
        <v>65</v>
      </c>
      <c r="E154" t="s">
        <v>59</v>
      </c>
      <c r="F154" t="s">
        <v>54</v>
      </c>
      <c r="G154" t="s">
        <v>35</v>
      </c>
    </row>
    <row r="155" spans="2:7" x14ac:dyDescent="0.2">
      <c r="B155">
        <v>2019</v>
      </c>
      <c r="C155">
        <v>10</v>
      </c>
      <c r="D155" t="s">
        <v>65</v>
      </c>
      <c r="E155" t="s">
        <v>59</v>
      </c>
      <c r="F155" t="s">
        <v>54</v>
      </c>
      <c r="G155" t="s">
        <v>36</v>
      </c>
    </row>
    <row r="156" spans="2:7" x14ac:dyDescent="0.2">
      <c r="B156">
        <v>2019</v>
      </c>
      <c r="C156">
        <v>10</v>
      </c>
      <c r="D156" t="s">
        <v>65</v>
      </c>
      <c r="E156" t="s">
        <v>59</v>
      </c>
      <c r="F156" t="s">
        <v>54</v>
      </c>
      <c r="G156" t="s">
        <v>37</v>
      </c>
    </row>
    <row r="157" spans="2:7" x14ac:dyDescent="0.2">
      <c r="B157">
        <v>2019</v>
      </c>
      <c r="C157">
        <v>10</v>
      </c>
      <c r="D157" t="s">
        <v>65</v>
      </c>
      <c r="E157" t="s">
        <v>59</v>
      </c>
      <c r="F157" t="s">
        <v>54</v>
      </c>
      <c r="G157" t="s">
        <v>38</v>
      </c>
    </row>
    <row r="158" spans="2:7" x14ac:dyDescent="0.2">
      <c r="B158">
        <v>2019</v>
      </c>
      <c r="C158">
        <v>10</v>
      </c>
      <c r="D158" t="s">
        <v>65</v>
      </c>
      <c r="E158" t="s">
        <v>59</v>
      </c>
      <c r="F158" t="s">
        <v>54</v>
      </c>
      <c r="G158" t="s">
        <v>39</v>
      </c>
    </row>
    <row r="159" spans="2:7" x14ac:dyDescent="0.2">
      <c r="B159">
        <v>2019</v>
      </c>
      <c r="C159">
        <v>10</v>
      </c>
      <c r="D159" t="s">
        <v>65</v>
      </c>
      <c r="E159" t="s">
        <v>59</v>
      </c>
      <c r="F159" t="s">
        <v>54</v>
      </c>
      <c r="G159" t="s">
        <v>40</v>
      </c>
    </row>
    <row r="160" spans="2:7" x14ac:dyDescent="0.2">
      <c r="B160">
        <v>2019</v>
      </c>
      <c r="C160">
        <v>10</v>
      </c>
      <c r="D160" t="s">
        <v>65</v>
      </c>
      <c r="E160" t="s">
        <v>59</v>
      </c>
      <c r="F160" t="s">
        <v>54</v>
      </c>
      <c r="G160" t="s">
        <v>41</v>
      </c>
    </row>
    <row r="161" spans="2:7" x14ac:dyDescent="0.2">
      <c r="B161">
        <v>2019</v>
      </c>
      <c r="C161">
        <v>10</v>
      </c>
      <c r="D161" t="s">
        <v>65</v>
      </c>
      <c r="E161" t="s">
        <v>59</v>
      </c>
      <c r="F161" t="s">
        <v>54</v>
      </c>
      <c r="G161" t="s">
        <v>42</v>
      </c>
    </row>
    <row r="162" spans="2:7" x14ac:dyDescent="0.2">
      <c r="B162">
        <v>2019</v>
      </c>
      <c r="C162">
        <v>10</v>
      </c>
      <c r="D162" t="s">
        <v>65</v>
      </c>
      <c r="E162" t="s">
        <v>59</v>
      </c>
      <c r="F162" t="s">
        <v>54</v>
      </c>
      <c r="G162" t="s">
        <v>43</v>
      </c>
    </row>
    <row r="163" spans="2:7" x14ac:dyDescent="0.2">
      <c r="B163">
        <v>2019</v>
      </c>
      <c r="C163">
        <v>10</v>
      </c>
      <c r="D163" t="s">
        <v>65</v>
      </c>
      <c r="E163" t="s">
        <v>59</v>
      </c>
      <c r="F163" t="s">
        <v>54</v>
      </c>
      <c r="G163" t="s">
        <v>60</v>
      </c>
    </row>
    <row r="164" spans="2:7" x14ac:dyDescent="0.2">
      <c r="B164">
        <v>2019</v>
      </c>
      <c r="C164">
        <v>10</v>
      </c>
      <c r="D164" t="s">
        <v>65</v>
      </c>
      <c r="E164" t="s">
        <v>59</v>
      </c>
      <c r="F164" t="s">
        <v>55</v>
      </c>
      <c r="G164" t="s">
        <v>12</v>
      </c>
    </row>
    <row r="165" spans="2:7" x14ac:dyDescent="0.2">
      <c r="B165">
        <v>2019</v>
      </c>
      <c r="C165">
        <v>10</v>
      </c>
      <c r="D165" t="s">
        <v>65</v>
      </c>
      <c r="E165" t="s">
        <v>59</v>
      </c>
      <c r="F165" t="s">
        <v>55</v>
      </c>
      <c r="G165" t="s">
        <v>16</v>
      </c>
    </row>
    <row r="166" spans="2:7" x14ac:dyDescent="0.2">
      <c r="B166">
        <v>2019</v>
      </c>
      <c r="C166">
        <v>10</v>
      </c>
      <c r="D166" t="s">
        <v>65</v>
      </c>
      <c r="E166" t="s">
        <v>59</v>
      </c>
      <c r="F166" t="s">
        <v>55</v>
      </c>
      <c r="G166" t="s">
        <v>17</v>
      </c>
    </row>
    <row r="167" spans="2:7" x14ac:dyDescent="0.2">
      <c r="B167">
        <v>2019</v>
      </c>
      <c r="C167">
        <v>10</v>
      </c>
      <c r="D167" t="s">
        <v>65</v>
      </c>
      <c r="E167" t="s">
        <v>59</v>
      </c>
      <c r="F167" t="s">
        <v>55</v>
      </c>
      <c r="G167" t="s">
        <v>19</v>
      </c>
    </row>
    <row r="168" spans="2:7" x14ac:dyDescent="0.2">
      <c r="B168">
        <v>2019</v>
      </c>
      <c r="C168">
        <v>10</v>
      </c>
      <c r="D168" t="s">
        <v>65</v>
      </c>
      <c r="E168" t="s">
        <v>59</v>
      </c>
      <c r="F168" t="s">
        <v>55</v>
      </c>
      <c r="G168" t="s">
        <v>20</v>
      </c>
    </row>
    <row r="169" spans="2:7" x14ac:dyDescent="0.2">
      <c r="B169">
        <v>2019</v>
      </c>
      <c r="C169">
        <v>10</v>
      </c>
      <c r="D169" t="s">
        <v>65</v>
      </c>
      <c r="E169" t="s">
        <v>59</v>
      </c>
      <c r="F169" t="s">
        <v>55</v>
      </c>
      <c r="G169" t="s">
        <v>21</v>
      </c>
    </row>
    <row r="170" spans="2:7" x14ac:dyDescent="0.2">
      <c r="B170">
        <v>2019</v>
      </c>
      <c r="C170">
        <v>10</v>
      </c>
      <c r="D170" t="s">
        <v>65</v>
      </c>
      <c r="E170" t="s">
        <v>59</v>
      </c>
      <c r="F170" t="s">
        <v>55</v>
      </c>
      <c r="G170" t="s">
        <v>23</v>
      </c>
    </row>
    <row r="171" spans="2:7" x14ac:dyDescent="0.2">
      <c r="B171">
        <v>2019</v>
      </c>
      <c r="C171">
        <v>10</v>
      </c>
      <c r="D171" t="s">
        <v>65</v>
      </c>
      <c r="E171" t="s">
        <v>59</v>
      </c>
      <c r="F171" t="s">
        <v>55</v>
      </c>
      <c r="G171" t="s">
        <v>24</v>
      </c>
    </row>
    <row r="172" spans="2:7" x14ac:dyDescent="0.2">
      <c r="B172">
        <v>2019</v>
      </c>
      <c r="C172">
        <v>10</v>
      </c>
      <c r="D172" t="s">
        <v>65</v>
      </c>
      <c r="E172" t="s">
        <v>59</v>
      </c>
      <c r="F172" t="s">
        <v>55</v>
      </c>
      <c r="G172" t="s">
        <v>25</v>
      </c>
    </row>
    <row r="173" spans="2:7" x14ac:dyDescent="0.2">
      <c r="B173">
        <v>2019</v>
      </c>
      <c r="C173">
        <v>10</v>
      </c>
      <c r="D173" t="s">
        <v>65</v>
      </c>
      <c r="E173" t="s">
        <v>59</v>
      </c>
      <c r="F173" t="s">
        <v>55</v>
      </c>
      <c r="G173" t="s">
        <v>26</v>
      </c>
    </row>
    <row r="174" spans="2:7" x14ac:dyDescent="0.2">
      <c r="B174">
        <v>2019</v>
      </c>
      <c r="C174">
        <v>10</v>
      </c>
      <c r="D174" t="s">
        <v>65</v>
      </c>
      <c r="E174" t="s">
        <v>59</v>
      </c>
      <c r="F174" t="s">
        <v>55</v>
      </c>
      <c r="G174" t="s">
        <v>27</v>
      </c>
    </row>
    <row r="175" spans="2:7" x14ac:dyDescent="0.2">
      <c r="B175">
        <v>2019</v>
      </c>
      <c r="C175">
        <v>10</v>
      </c>
      <c r="D175" t="s">
        <v>65</v>
      </c>
      <c r="E175" t="s">
        <v>59</v>
      </c>
      <c r="F175" t="s">
        <v>55</v>
      </c>
      <c r="G175" t="s">
        <v>28</v>
      </c>
    </row>
    <row r="176" spans="2:7" x14ac:dyDescent="0.2">
      <c r="B176">
        <v>2019</v>
      </c>
      <c r="C176">
        <v>10</v>
      </c>
      <c r="D176" t="s">
        <v>65</v>
      </c>
      <c r="E176" t="s">
        <v>59</v>
      </c>
      <c r="F176" t="s">
        <v>55</v>
      </c>
      <c r="G176" t="s">
        <v>29</v>
      </c>
    </row>
    <row r="177" spans="2:7" x14ac:dyDescent="0.2">
      <c r="B177">
        <v>2019</v>
      </c>
      <c r="C177">
        <v>10</v>
      </c>
      <c r="D177" t="s">
        <v>65</v>
      </c>
      <c r="E177" t="s">
        <v>59</v>
      </c>
      <c r="F177" t="s">
        <v>55</v>
      </c>
      <c r="G177" t="s">
        <v>31</v>
      </c>
    </row>
    <row r="178" spans="2:7" x14ac:dyDescent="0.2">
      <c r="B178">
        <v>2019</v>
      </c>
      <c r="C178">
        <v>10</v>
      </c>
      <c r="D178" t="s">
        <v>65</v>
      </c>
      <c r="E178" t="s">
        <v>59</v>
      </c>
      <c r="F178" t="s">
        <v>55</v>
      </c>
      <c r="G178" t="s">
        <v>32</v>
      </c>
    </row>
    <row r="179" spans="2:7" x14ac:dyDescent="0.2">
      <c r="B179">
        <v>2019</v>
      </c>
      <c r="C179">
        <v>10</v>
      </c>
      <c r="D179" t="s">
        <v>65</v>
      </c>
      <c r="E179" t="s">
        <v>59</v>
      </c>
      <c r="F179" t="s">
        <v>55</v>
      </c>
      <c r="G179" t="s">
        <v>33</v>
      </c>
    </row>
    <row r="180" spans="2:7" x14ac:dyDescent="0.2">
      <c r="B180">
        <v>2019</v>
      </c>
      <c r="C180">
        <v>10</v>
      </c>
      <c r="D180" t="s">
        <v>65</v>
      </c>
      <c r="E180" t="s">
        <v>59</v>
      </c>
      <c r="F180" t="s">
        <v>55</v>
      </c>
      <c r="G180" t="s">
        <v>34</v>
      </c>
    </row>
    <row r="181" spans="2:7" x14ac:dyDescent="0.2">
      <c r="B181">
        <v>2019</v>
      </c>
      <c r="C181">
        <v>10</v>
      </c>
      <c r="D181" t="s">
        <v>65</v>
      </c>
      <c r="E181" t="s">
        <v>59</v>
      </c>
      <c r="F181" t="s">
        <v>55</v>
      </c>
      <c r="G181" t="s">
        <v>35</v>
      </c>
    </row>
    <row r="182" spans="2:7" x14ac:dyDescent="0.2">
      <c r="B182">
        <v>2019</v>
      </c>
      <c r="C182">
        <v>10</v>
      </c>
      <c r="D182" t="s">
        <v>65</v>
      </c>
      <c r="E182" t="s">
        <v>59</v>
      </c>
      <c r="F182" t="s">
        <v>55</v>
      </c>
      <c r="G182" t="s">
        <v>36</v>
      </c>
    </row>
    <row r="183" spans="2:7" x14ac:dyDescent="0.2">
      <c r="B183">
        <v>2019</v>
      </c>
      <c r="C183">
        <v>10</v>
      </c>
      <c r="D183" t="s">
        <v>65</v>
      </c>
      <c r="E183" t="s">
        <v>59</v>
      </c>
      <c r="F183" t="s">
        <v>55</v>
      </c>
      <c r="G183" t="s">
        <v>37</v>
      </c>
    </row>
    <row r="184" spans="2:7" x14ac:dyDescent="0.2">
      <c r="B184">
        <v>2019</v>
      </c>
      <c r="C184">
        <v>10</v>
      </c>
      <c r="D184" t="s">
        <v>65</v>
      </c>
      <c r="E184" t="s">
        <v>59</v>
      </c>
      <c r="F184" t="s">
        <v>55</v>
      </c>
      <c r="G184" t="s">
        <v>38</v>
      </c>
    </row>
    <row r="185" spans="2:7" x14ac:dyDescent="0.2">
      <c r="B185">
        <v>2019</v>
      </c>
      <c r="C185">
        <v>10</v>
      </c>
      <c r="D185" t="s">
        <v>65</v>
      </c>
      <c r="E185" t="s">
        <v>59</v>
      </c>
      <c r="F185" t="s">
        <v>55</v>
      </c>
      <c r="G185" t="s">
        <v>39</v>
      </c>
    </row>
    <row r="186" spans="2:7" x14ac:dyDescent="0.2">
      <c r="B186">
        <v>2019</v>
      </c>
      <c r="C186">
        <v>10</v>
      </c>
      <c r="D186" t="s">
        <v>65</v>
      </c>
      <c r="E186" t="s">
        <v>59</v>
      </c>
      <c r="F186" t="s">
        <v>55</v>
      </c>
      <c r="G186" t="s">
        <v>40</v>
      </c>
    </row>
    <row r="187" spans="2:7" x14ac:dyDescent="0.2">
      <c r="B187">
        <v>2019</v>
      </c>
      <c r="C187">
        <v>10</v>
      </c>
      <c r="D187" t="s">
        <v>65</v>
      </c>
      <c r="E187" t="s">
        <v>59</v>
      </c>
      <c r="F187" t="s">
        <v>55</v>
      </c>
      <c r="G187" t="s">
        <v>41</v>
      </c>
    </row>
    <row r="188" spans="2:7" x14ac:dyDescent="0.2">
      <c r="B188">
        <v>2019</v>
      </c>
      <c r="C188">
        <v>10</v>
      </c>
      <c r="D188" t="s">
        <v>65</v>
      </c>
      <c r="E188" t="s">
        <v>59</v>
      </c>
      <c r="F188" t="s">
        <v>55</v>
      </c>
      <c r="G188" t="s">
        <v>42</v>
      </c>
    </row>
    <row r="189" spans="2:7" x14ac:dyDescent="0.2">
      <c r="B189">
        <v>2019</v>
      </c>
      <c r="C189">
        <v>10</v>
      </c>
      <c r="D189" t="s">
        <v>65</v>
      </c>
      <c r="E189" t="s">
        <v>59</v>
      </c>
      <c r="F189" t="s">
        <v>55</v>
      </c>
      <c r="G189" t="s">
        <v>43</v>
      </c>
    </row>
    <row r="190" spans="2:7" x14ac:dyDescent="0.2">
      <c r="B190">
        <v>2019</v>
      </c>
      <c r="C190">
        <v>10</v>
      </c>
      <c r="D190" t="s">
        <v>65</v>
      </c>
      <c r="E190" t="s">
        <v>59</v>
      </c>
      <c r="F190" t="s">
        <v>55</v>
      </c>
      <c r="G190" t="s">
        <v>60</v>
      </c>
    </row>
    <row r="191" spans="2:7" x14ac:dyDescent="0.2">
      <c r="B191">
        <v>2019</v>
      </c>
      <c r="C191">
        <v>10</v>
      </c>
      <c r="D191" t="s">
        <v>65</v>
      </c>
      <c r="E191" t="s">
        <v>59</v>
      </c>
      <c r="F191" t="s">
        <v>56</v>
      </c>
      <c r="G191" t="s">
        <v>12</v>
      </c>
    </row>
    <row r="192" spans="2:7" x14ac:dyDescent="0.2">
      <c r="B192">
        <v>2019</v>
      </c>
      <c r="C192">
        <v>10</v>
      </c>
      <c r="D192" t="s">
        <v>65</v>
      </c>
      <c r="E192" t="s">
        <v>59</v>
      </c>
      <c r="F192" t="s">
        <v>56</v>
      </c>
      <c r="G192" t="s">
        <v>16</v>
      </c>
    </row>
    <row r="193" spans="2:7" x14ac:dyDescent="0.2">
      <c r="B193">
        <v>2019</v>
      </c>
      <c r="C193">
        <v>10</v>
      </c>
      <c r="D193" t="s">
        <v>65</v>
      </c>
      <c r="E193" t="s">
        <v>59</v>
      </c>
      <c r="F193" t="s">
        <v>56</v>
      </c>
      <c r="G193" t="s">
        <v>17</v>
      </c>
    </row>
    <row r="194" spans="2:7" x14ac:dyDescent="0.2">
      <c r="B194">
        <v>2019</v>
      </c>
      <c r="C194">
        <v>10</v>
      </c>
      <c r="D194" t="s">
        <v>65</v>
      </c>
      <c r="E194" t="s">
        <v>59</v>
      </c>
      <c r="F194" t="s">
        <v>56</v>
      </c>
      <c r="G194" t="s">
        <v>19</v>
      </c>
    </row>
    <row r="195" spans="2:7" x14ac:dyDescent="0.2">
      <c r="B195">
        <v>2019</v>
      </c>
      <c r="C195">
        <v>10</v>
      </c>
      <c r="D195" t="s">
        <v>65</v>
      </c>
      <c r="E195" t="s">
        <v>59</v>
      </c>
      <c r="F195" t="s">
        <v>56</v>
      </c>
      <c r="G195" t="s">
        <v>20</v>
      </c>
    </row>
    <row r="196" spans="2:7" x14ac:dyDescent="0.2">
      <c r="B196">
        <v>2019</v>
      </c>
      <c r="C196">
        <v>10</v>
      </c>
      <c r="D196" t="s">
        <v>65</v>
      </c>
      <c r="E196" t="s">
        <v>59</v>
      </c>
      <c r="F196" t="s">
        <v>56</v>
      </c>
      <c r="G196" t="s">
        <v>21</v>
      </c>
    </row>
    <row r="197" spans="2:7" x14ac:dyDescent="0.2">
      <c r="B197">
        <v>2019</v>
      </c>
      <c r="C197">
        <v>10</v>
      </c>
      <c r="D197" t="s">
        <v>65</v>
      </c>
      <c r="E197" t="s">
        <v>59</v>
      </c>
      <c r="F197" t="s">
        <v>56</v>
      </c>
      <c r="G197" t="s">
        <v>23</v>
      </c>
    </row>
    <row r="198" spans="2:7" x14ac:dyDescent="0.2">
      <c r="B198">
        <v>2019</v>
      </c>
      <c r="C198">
        <v>10</v>
      </c>
      <c r="D198" t="s">
        <v>65</v>
      </c>
      <c r="E198" t="s">
        <v>59</v>
      </c>
      <c r="F198" t="s">
        <v>56</v>
      </c>
      <c r="G198" t="s">
        <v>24</v>
      </c>
    </row>
    <row r="199" spans="2:7" x14ac:dyDescent="0.2">
      <c r="B199">
        <v>2019</v>
      </c>
      <c r="C199">
        <v>10</v>
      </c>
      <c r="D199" t="s">
        <v>65</v>
      </c>
      <c r="E199" t="s">
        <v>59</v>
      </c>
      <c r="F199" t="s">
        <v>56</v>
      </c>
      <c r="G199" t="s">
        <v>25</v>
      </c>
    </row>
    <row r="200" spans="2:7" x14ac:dyDescent="0.2">
      <c r="B200">
        <v>2019</v>
      </c>
      <c r="C200">
        <v>10</v>
      </c>
      <c r="D200" t="s">
        <v>65</v>
      </c>
      <c r="E200" t="s">
        <v>59</v>
      </c>
      <c r="F200" t="s">
        <v>56</v>
      </c>
      <c r="G200" t="s">
        <v>26</v>
      </c>
    </row>
    <row r="201" spans="2:7" x14ac:dyDescent="0.2">
      <c r="B201">
        <v>2019</v>
      </c>
      <c r="C201">
        <v>10</v>
      </c>
      <c r="D201" t="s">
        <v>65</v>
      </c>
      <c r="E201" t="s">
        <v>59</v>
      </c>
      <c r="F201" t="s">
        <v>56</v>
      </c>
      <c r="G201" t="s">
        <v>27</v>
      </c>
    </row>
    <row r="202" spans="2:7" x14ac:dyDescent="0.2">
      <c r="B202">
        <v>2019</v>
      </c>
      <c r="C202">
        <v>10</v>
      </c>
      <c r="D202" t="s">
        <v>65</v>
      </c>
      <c r="E202" t="s">
        <v>59</v>
      </c>
      <c r="F202" t="s">
        <v>56</v>
      </c>
      <c r="G202" t="s">
        <v>28</v>
      </c>
    </row>
    <row r="203" spans="2:7" x14ac:dyDescent="0.2">
      <c r="B203">
        <v>2019</v>
      </c>
      <c r="C203">
        <v>10</v>
      </c>
      <c r="D203" t="s">
        <v>65</v>
      </c>
      <c r="E203" t="s">
        <v>59</v>
      </c>
      <c r="F203" t="s">
        <v>56</v>
      </c>
      <c r="G203" t="s">
        <v>29</v>
      </c>
    </row>
    <row r="204" spans="2:7" x14ac:dyDescent="0.2">
      <c r="B204">
        <v>2019</v>
      </c>
      <c r="C204">
        <v>10</v>
      </c>
      <c r="D204" t="s">
        <v>65</v>
      </c>
      <c r="E204" t="s">
        <v>59</v>
      </c>
      <c r="F204" t="s">
        <v>56</v>
      </c>
      <c r="G204" t="s">
        <v>31</v>
      </c>
    </row>
    <row r="205" spans="2:7" x14ac:dyDescent="0.2">
      <c r="B205">
        <v>2019</v>
      </c>
      <c r="C205">
        <v>10</v>
      </c>
      <c r="D205" t="s">
        <v>65</v>
      </c>
      <c r="E205" t="s">
        <v>59</v>
      </c>
      <c r="F205" t="s">
        <v>56</v>
      </c>
      <c r="G205" t="s">
        <v>32</v>
      </c>
    </row>
    <row r="206" spans="2:7" x14ac:dyDescent="0.2">
      <c r="B206">
        <v>2019</v>
      </c>
      <c r="C206">
        <v>10</v>
      </c>
      <c r="D206" t="s">
        <v>65</v>
      </c>
      <c r="E206" t="s">
        <v>59</v>
      </c>
      <c r="F206" t="s">
        <v>56</v>
      </c>
      <c r="G206" t="s">
        <v>33</v>
      </c>
    </row>
    <row r="207" spans="2:7" x14ac:dyDescent="0.2">
      <c r="B207">
        <v>2019</v>
      </c>
      <c r="C207">
        <v>10</v>
      </c>
      <c r="D207" t="s">
        <v>65</v>
      </c>
      <c r="E207" t="s">
        <v>59</v>
      </c>
      <c r="F207" t="s">
        <v>56</v>
      </c>
      <c r="G207" t="s">
        <v>34</v>
      </c>
    </row>
    <row r="208" spans="2:7" x14ac:dyDescent="0.2">
      <c r="B208">
        <v>2019</v>
      </c>
      <c r="C208">
        <v>10</v>
      </c>
      <c r="D208" t="s">
        <v>65</v>
      </c>
      <c r="E208" t="s">
        <v>59</v>
      </c>
      <c r="F208" t="s">
        <v>56</v>
      </c>
      <c r="G208" t="s">
        <v>35</v>
      </c>
    </row>
    <row r="209" spans="2:7" x14ac:dyDescent="0.2">
      <c r="B209">
        <v>2019</v>
      </c>
      <c r="C209">
        <v>10</v>
      </c>
      <c r="D209" t="s">
        <v>65</v>
      </c>
      <c r="E209" t="s">
        <v>59</v>
      </c>
      <c r="F209" t="s">
        <v>56</v>
      </c>
      <c r="G209" t="s">
        <v>36</v>
      </c>
    </row>
    <row r="210" spans="2:7" x14ac:dyDescent="0.2">
      <c r="B210">
        <v>2019</v>
      </c>
      <c r="C210">
        <v>10</v>
      </c>
      <c r="D210" t="s">
        <v>65</v>
      </c>
      <c r="E210" t="s">
        <v>59</v>
      </c>
      <c r="F210" t="s">
        <v>56</v>
      </c>
      <c r="G210" t="s">
        <v>37</v>
      </c>
    </row>
    <row r="211" spans="2:7" x14ac:dyDescent="0.2">
      <c r="B211">
        <v>2019</v>
      </c>
      <c r="C211">
        <v>10</v>
      </c>
      <c r="D211" t="s">
        <v>65</v>
      </c>
      <c r="E211" t="s">
        <v>59</v>
      </c>
      <c r="F211" t="s">
        <v>56</v>
      </c>
      <c r="G211" t="s">
        <v>38</v>
      </c>
    </row>
    <row r="212" spans="2:7" x14ac:dyDescent="0.2">
      <c r="B212">
        <v>2019</v>
      </c>
      <c r="C212">
        <v>10</v>
      </c>
      <c r="D212" t="s">
        <v>65</v>
      </c>
      <c r="E212" t="s">
        <v>59</v>
      </c>
      <c r="F212" t="s">
        <v>56</v>
      </c>
      <c r="G212" t="s">
        <v>39</v>
      </c>
    </row>
    <row r="213" spans="2:7" x14ac:dyDescent="0.2">
      <c r="B213">
        <v>2019</v>
      </c>
      <c r="C213">
        <v>10</v>
      </c>
      <c r="D213" t="s">
        <v>65</v>
      </c>
      <c r="E213" t="s">
        <v>59</v>
      </c>
      <c r="F213" t="s">
        <v>56</v>
      </c>
      <c r="G213" t="s">
        <v>40</v>
      </c>
    </row>
    <row r="214" spans="2:7" x14ac:dyDescent="0.2">
      <c r="B214">
        <v>2019</v>
      </c>
      <c r="C214">
        <v>10</v>
      </c>
      <c r="D214" t="s">
        <v>65</v>
      </c>
      <c r="E214" t="s">
        <v>59</v>
      </c>
      <c r="F214" t="s">
        <v>56</v>
      </c>
      <c r="G214" t="s">
        <v>41</v>
      </c>
    </row>
    <row r="215" spans="2:7" x14ac:dyDescent="0.2">
      <c r="B215">
        <v>2019</v>
      </c>
      <c r="C215">
        <v>10</v>
      </c>
      <c r="D215" t="s">
        <v>65</v>
      </c>
      <c r="E215" t="s">
        <v>59</v>
      </c>
      <c r="F215" t="s">
        <v>56</v>
      </c>
      <c r="G215" t="s">
        <v>42</v>
      </c>
    </row>
    <row r="216" spans="2:7" x14ac:dyDescent="0.2">
      <c r="B216">
        <v>2019</v>
      </c>
      <c r="C216">
        <v>10</v>
      </c>
      <c r="D216" t="s">
        <v>65</v>
      </c>
      <c r="E216" t="s">
        <v>59</v>
      </c>
      <c r="F216" t="s">
        <v>56</v>
      </c>
      <c r="G216" t="s">
        <v>43</v>
      </c>
    </row>
    <row r="217" spans="2:7" x14ac:dyDescent="0.2">
      <c r="B217">
        <v>2019</v>
      </c>
      <c r="C217">
        <v>10</v>
      </c>
      <c r="D217" t="s">
        <v>65</v>
      </c>
      <c r="E217" t="s">
        <v>59</v>
      </c>
      <c r="F217" t="s">
        <v>56</v>
      </c>
      <c r="G217" t="s">
        <v>60</v>
      </c>
    </row>
    <row r="218" spans="2:7" x14ac:dyDescent="0.2">
      <c r="B218">
        <v>2019</v>
      </c>
      <c r="C218">
        <v>10</v>
      </c>
      <c r="D218" t="s">
        <v>65</v>
      </c>
      <c r="E218" t="s">
        <v>61</v>
      </c>
      <c r="F218" t="s">
        <v>49</v>
      </c>
      <c r="G218" t="s">
        <v>12</v>
      </c>
    </row>
    <row r="219" spans="2:7" x14ac:dyDescent="0.2">
      <c r="B219">
        <v>2019</v>
      </c>
      <c r="C219">
        <v>10</v>
      </c>
      <c r="D219" t="s">
        <v>65</v>
      </c>
      <c r="E219" t="s">
        <v>61</v>
      </c>
      <c r="F219" t="s">
        <v>49</v>
      </c>
      <c r="G219" t="s">
        <v>16</v>
      </c>
    </row>
    <row r="220" spans="2:7" x14ac:dyDescent="0.2">
      <c r="B220">
        <v>2019</v>
      </c>
      <c r="C220">
        <v>10</v>
      </c>
      <c r="D220" t="s">
        <v>65</v>
      </c>
      <c r="E220" t="s">
        <v>61</v>
      </c>
      <c r="F220" t="s">
        <v>49</v>
      </c>
      <c r="G220" t="s">
        <v>17</v>
      </c>
    </row>
    <row r="221" spans="2:7" x14ac:dyDescent="0.2">
      <c r="B221">
        <v>2019</v>
      </c>
      <c r="C221">
        <v>10</v>
      </c>
      <c r="D221" t="s">
        <v>65</v>
      </c>
      <c r="E221" t="s">
        <v>61</v>
      </c>
      <c r="F221" t="s">
        <v>49</v>
      </c>
      <c r="G221" t="s">
        <v>19</v>
      </c>
    </row>
    <row r="222" spans="2:7" x14ac:dyDescent="0.2">
      <c r="B222">
        <v>2019</v>
      </c>
      <c r="C222">
        <v>10</v>
      </c>
      <c r="D222" t="s">
        <v>65</v>
      </c>
      <c r="E222" t="s">
        <v>61</v>
      </c>
      <c r="F222" t="s">
        <v>49</v>
      </c>
      <c r="G222" t="s">
        <v>20</v>
      </c>
    </row>
    <row r="223" spans="2:7" x14ac:dyDescent="0.2">
      <c r="B223">
        <v>2019</v>
      </c>
      <c r="C223">
        <v>10</v>
      </c>
      <c r="D223" t="s">
        <v>65</v>
      </c>
      <c r="E223" t="s">
        <v>61</v>
      </c>
      <c r="F223" t="s">
        <v>49</v>
      </c>
      <c r="G223" t="s">
        <v>21</v>
      </c>
    </row>
    <row r="224" spans="2:7" x14ac:dyDescent="0.2">
      <c r="B224">
        <v>2019</v>
      </c>
      <c r="C224">
        <v>10</v>
      </c>
      <c r="D224" t="s">
        <v>65</v>
      </c>
      <c r="E224" t="s">
        <v>61</v>
      </c>
      <c r="F224" t="s">
        <v>49</v>
      </c>
      <c r="G224" t="s">
        <v>23</v>
      </c>
    </row>
    <row r="225" spans="2:7" x14ac:dyDescent="0.2">
      <c r="B225">
        <v>2019</v>
      </c>
      <c r="C225">
        <v>10</v>
      </c>
      <c r="D225" t="s">
        <v>65</v>
      </c>
      <c r="E225" t="s">
        <v>61</v>
      </c>
      <c r="F225" t="s">
        <v>49</v>
      </c>
      <c r="G225" t="s">
        <v>24</v>
      </c>
    </row>
    <row r="226" spans="2:7" x14ac:dyDescent="0.2">
      <c r="B226">
        <v>2019</v>
      </c>
      <c r="C226">
        <v>10</v>
      </c>
      <c r="D226" t="s">
        <v>65</v>
      </c>
      <c r="E226" t="s">
        <v>61</v>
      </c>
      <c r="F226" t="s">
        <v>49</v>
      </c>
      <c r="G226" t="s">
        <v>25</v>
      </c>
    </row>
    <row r="227" spans="2:7" x14ac:dyDescent="0.2">
      <c r="B227">
        <v>2019</v>
      </c>
      <c r="C227">
        <v>10</v>
      </c>
      <c r="D227" t="s">
        <v>65</v>
      </c>
      <c r="E227" t="s">
        <v>61</v>
      </c>
      <c r="F227" t="s">
        <v>49</v>
      </c>
      <c r="G227" t="s">
        <v>26</v>
      </c>
    </row>
    <row r="228" spans="2:7" x14ac:dyDescent="0.2">
      <c r="B228">
        <v>2019</v>
      </c>
      <c r="C228">
        <v>10</v>
      </c>
      <c r="D228" t="s">
        <v>65</v>
      </c>
      <c r="E228" t="s">
        <v>61</v>
      </c>
      <c r="F228" t="s">
        <v>49</v>
      </c>
      <c r="G228" t="s">
        <v>27</v>
      </c>
    </row>
    <row r="229" spans="2:7" x14ac:dyDescent="0.2">
      <c r="B229">
        <v>2019</v>
      </c>
      <c r="C229">
        <v>10</v>
      </c>
      <c r="D229" t="s">
        <v>65</v>
      </c>
      <c r="E229" t="s">
        <v>61</v>
      </c>
      <c r="F229" t="s">
        <v>49</v>
      </c>
      <c r="G229" t="s">
        <v>28</v>
      </c>
    </row>
    <row r="230" spans="2:7" x14ac:dyDescent="0.2">
      <c r="B230">
        <v>2019</v>
      </c>
      <c r="C230">
        <v>10</v>
      </c>
      <c r="D230" t="s">
        <v>65</v>
      </c>
      <c r="E230" t="s">
        <v>61</v>
      </c>
      <c r="F230" t="s">
        <v>49</v>
      </c>
      <c r="G230" t="s">
        <v>29</v>
      </c>
    </row>
    <row r="231" spans="2:7" x14ac:dyDescent="0.2">
      <c r="B231">
        <v>2019</v>
      </c>
      <c r="C231">
        <v>10</v>
      </c>
      <c r="D231" t="s">
        <v>65</v>
      </c>
      <c r="E231" t="s">
        <v>61</v>
      </c>
      <c r="F231" t="s">
        <v>49</v>
      </c>
      <c r="G231" t="s">
        <v>31</v>
      </c>
    </row>
    <row r="232" spans="2:7" x14ac:dyDescent="0.2">
      <c r="B232">
        <v>2019</v>
      </c>
      <c r="C232">
        <v>10</v>
      </c>
      <c r="D232" t="s">
        <v>65</v>
      </c>
      <c r="E232" t="s">
        <v>61</v>
      </c>
      <c r="F232" t="s">
        <v>49</v>
      </c>
      <c r="G232" t="s">
        <v>32</v>
      </c>
    </row>
    <row r="233" spans="2:7" x14ac:dyDescent="0.2">
      <c r="B233">
        <v>2019</v>
      </c>
      <c r="C233">
        <v>10</v>
      </c>
      <c r="D233" t="s">
        <v>65</v>
      </c>
      <c r="E233" t="s">
        <v>61</v>
      </c>
      <c r="F233" t="s">
        <v>49</v>
      </c>
      <c r="G233" t="s">
        <v>33</v>
      </c>
    </row>
    <row r="234" spans="2:7" x14ac:dyDescent="0.2">
      <c r="B234">
        <v>2019</v>
      </c>
      <c r="C234">
        <v>10</v>
      </c>
      <c r="D234" t="s">
        <v>65</v>
      </c>
      <c r="E234" t="s">
        <v>61</v>
      </c>
      <c r="F234" t="s">
        <v>49</v>
      </c>
      <c r="G234" t="s">
        <v>34</v>
      </c>
    </row>
    <row r="235" spans="2:7" x14ac:dyDescent="0.2">
      <c r="B235">
        <v>2019</v>
      </c>
      <c r="C235">
        <v>10</v>
      </c>
      <c r="D235" t="s">
        <v>65</v>
      </c>
      <c r="E235" t="s">
        <v>61</v>
      </c>
      <c r="F235" t="s">
        <v>49</v>
      </c>
      <c r="G235" t="s">
        <v>35</v>
      </c>
    </row>
    <row r="236" spans="2:7" x14ac:dyDescent="0.2">
      <c r="B236">
        <v>2019</v>
      </c>
      <c r="C236">
        <v>10</v>
      </c>
      <c r="D236" t="s">
        <v>65</v>
      </c>
      <c r="E236" t="s">
        <v>61</v>
      </c>
      <c r="F236" t="s">
        <v>49</v>
      </c>
      <c r="G236" t="s">
        <v>36</v>
      </c>
    </row>
    <row r="237" spans="2:7" x14ac:dyDescent="0.2">
      <c r="B237">
        <v>2019</v>
      </c>
      <c r="C237">
        <v>10</v>
      </c>
      <c r="D237" t="s">
        <v>65</v>
      </c>
      <c r="E237" t="s">
        <v>61</v>
      </c>
      <c r="F237" t="s">
        <v>49</v>
      </c>
      <c r="G237" t="s">
        <v>37</v>
      </c>
    </row>
    <row r="238" spans="2:7" x14ac:dyDescent="0.2">
      <c r="B238">
        <v>2019</v>
      </c>
      <c r="C238">
        <v>10</v>
      </c>
      <c r="D238" t="s">
        <v>65</v>
      </c>
      <c r="E238" t="s">
        <v>61</v>
      </c>
      <c r="F238" t="s">
        <v>49</v>
      </c>
      <c r="G238" t="s">
        <v>38</v>
      </c>
    </row>
    <row r="239" spans="2:7" x14ac:dyDescent="0.2">
      <c r="B239">
        <v>2019</v>
      </c>
      <c r="C239">
        <v>10</v>
      </c>
      <c r="D239" t="s">
        <v>65</v>
      </c>
      <c r="E239" t="s">
        <v>61</v>
      </c>
      <c r="F239" t="s">
        <v>49</v>
      </c>
      <c r="G239" t="s">
        <v>39</v>
      </c>
    </row>
    <row r="240" spans="2:7" x14ac:dyDescent="0.2">
      <c r="B240">
        <v>2019</v>
      </c>
      <c r="C240">
        <v>10</v>
      </c>
      <c r="D240" t="s">
        <v>65</v>
      </c>
      <c r="E240" t="s">
        <v>61</v>
      </c>
      <c r="F240" t="s">
        <v>49</v>
      </c>
      <c r="G240" t="s">
        <v>40</v>
      </c>
    </row>
    <row r="241" spans="2:7" x14ac:dyDescent="0.2">
      <c r="B241">
        <v>2019</v>
      </c>
      <c r="C241">
        <v>10</v>
      </c>
      <c r="D241" t="s">
        <v>65</v>
      </c>
      <c r="E241" t="s">
        <v>61</v>
      </c>
      <c r="F241" t="s">
        <v>49</v>
      </c>
      <c r="G241" t="s">
        <v>41</v>
      </c>
    </row>
    <row r="242" spans="2:7" x14ac:dyDescent="0.2">
      <c r="B242">
        <v>2019</v>
      </c>
      <c r="C242">
        <v>10</v>
      </c>
      <c r="D242" t="s">
        <v>65</v>
      </c>
      <c r="E242" t="s">
        <v>61</v>
      </c>
      <c r="F242" t="s">
        <v>49</v>
      </c>
      <c r="G242" t="s">
        <v>42</v>
      </c>
    </row>
    <row r="243" spans="2:7" x14ac:dyDescent="0.2">
      <c r="B243">
        <v>2019</v>
      </c>
      <c r="C243">
        <v>10</v>
      </c>
      <c r="D243" t="s">
        <v>65</v>
      </c>
      <c r="E243" t="s">
        <v>61</v>
      </c>
      <c r="F243" t="s">
        <v>49</v>
      </c>
      <c r="G243" t="s">
        <v>43</v>
      </c>
    </row>
    <row r="244" spans="2:7" x14ac:dyDescent="0.2">
      <c r="B244">
        <v>2019</v>
      </c>
      <c r="C244">
        <v>10</v>
      </c>
      <c r="D244" t="s">
        <v>65</v>
      </c>
      <c r="E244" t="s">
        <v>61</v>
      </c>
      <c r="F244" t="s">
        <v>49</v>
      </c>
      <c r="G244" t="s">
        <v>60</v>
      </c>
    </row>
    <row r="245" spans="2:7" x14ac:dyDescent="0.2">
      <c r="B245">
        <v>2019</v>
      </c>
      <c r="C245">
        <v>10</v>
      </c>
      <c r="D245" t="s">
        <v>65</v>
      </c>
      <c r="E245" t="s">
        <v>61</v>
      </c>
      <c r="F245" t="s">
        <v>50</v>
      </c>
      <c r="G245" t="s">
        <v>12</v>
      </c>
    </row>
    <row r="246" spans="2:7" x14ac:dyDescent="0.2">
      <c r="B246">
        <v>2019</v>
      </c>
      <c r="C246">
        <v>10</v>
      </c>
      <c r="D246" t="s">
        <v>65</v>
      </c>
      <c r="E246" t="s">
        <v>61</v>
      </c>
      <c r="F246" t="s">
        <v>50</v>
      </c>
      <c r="G246" t="s">
        <v>16</v>
      </c>
    </row>
    <row r="247" spans="2:7" x14ac:dyDescent="0.2">
      <c r="B247">
        <v>2019</v>
      </c>
      <c r="C247">
        <v>10</v>
      </c>
      <c r="D247" t="s">
        <v>65</v>
      </c>
      <c r="E247" t="s">
        <v>61</v>
      </c>
      <c r="F247" t="s">
        <v>50</v>
      </c>
      <c r="G247" t="s">
        <v>17</v>
      </c>
    </row>
    <row r="248" spans="2:7" x14ac:dyDescent="0.2">
      <c r="B248">
        <v>2019</v>
      </c>
      <c r="C248">
        <v>10</v>
      </c>
      <c r="D248" t="s">
        <v>65</v>
      </c>
      <c r="E248" t="s">
        <v>61</v>
      </c>
      <c r="F248" t="s">
        <v>50</v>
      </c>
      <c r="G248" t="s">
        <v>19</v>
      </c>
    </row>
    <row r="249" spans="2:7" x14ac:dyDescent="0.2">
      <c r="B249">
        <v>2019</v>
      </c>
      <c r="C249">
        <v>10</v>
      </c>
      <c r="D249" t="s">
        <v>65</v>
      </c>
      <c r="E249" t="s">
        <v>61</v>
      </c>
      <c r="F249" t="s">
        <v>50</v>
      </c>
      <c r="G249" t="s">
        <v>20</v>
      </c>
    </row>
    <row r="250" spans="2:7" x14ac:dyDescent="0.2">
      <c r="B250">
        <v>2019</v>
      </c>
      <c r="C250">
        <v>10</v>
      </c>
      <c r="D250" t="s">
        <v>65</v>
      </c>
      <c r="E250" t="s">
        <v>61</v>
      </c>
      <c r="F250" t="s">
        <v>50</v>
      </c>
      <c r="G250" t="s">
        <v>21</v>
      </c>
    </row>
    <row r="251" spans="2:7" x14ac:dyDescent="0.2">
      <c r="B251">
        <v>2019</v>
      </c>
      <c r="C251">
        <v>10</v>
      </c>
      <c r="D251" t="s">
        <v>65</v>
      </c>
      <c r="E251" t="s">
        <v>61</v>
      </c>
      <c r="F251" t="s">
        <v>50</v>
      </c>
      <c r="G251" t="s">
        <v>23</v>
      </c>
    </row>
    <row r="252" spans="2:7" x14ac:dyDescent="0.2">
      <c r="B252">
        <v>2019</v>
      </c>
      <c r="C252">
        <v>10</v>
      </c>
      <c r="D252" t="s">
        <v>65</v>
      </c>
      <c r="E252" t="s">
        <v>61</v>
      </c>
      <c r="F252" t="s">
        <v>50</v>
      </c>
      <c r="G252" t="s">
        <v>24</v>
      </c>
    </row>
    <row r="253" spans="2:7" x14ac:dyDescent="0.2">
      <c r="B253">
        <v>2019</v>
      </c>
      <c r="C253">
        <v>10</v>
      </c>
      <c r="D253" t="s">
        <v>65</v>
      </c>
      <c r="E253" t="s">
        <v>61</v>
      </c>
      <c r="F253" t="s">
        <v>50</v>
      </c>
      <c r="G253" t="s">
        <v>25</v>
      </c>
    </row>
    <row r="254" spans="2:7" x14ac:dyDescent="0.2">
      <c r="B254">
        <v>2019</v>
      </c>
      <c r="C254">
        <v>10</v>
      </c>
      <c r="D254" t="s">
        <v>65</v>
      </c>
      <c r="E254" t="s">
        <v>61</v>
      </c>
      <c r="F254" t="s">
        <v>50</v>
      </c>
      <c r="G254" t="s">
        <v>26</v>
      </c>
    </row>
    <row r="255" spans="2:7" x14ac:dyDescent="0.2">
      <c r="B255">
        <v>2019</v>
      </c>
      <c r="C255">
        <v>10</v>
      </c>
      <c r="D255" t="s">
        <v>65</v>
      </c>
      <c r="E255" t="s">
        <v>61</v>
      </c>
      <c r="F255" t="s">
        <v>50</v>
      </c>
      <c r="G255" t="s">
        <v>27</v>
      </c>
    </row>
    <row r="256" spans="2:7" x14ac:dyDescent="0.2">
      <c r="B256">
        <v>2019</v>
      </c>
      <c r="C256">
        <v>10</v>
      </c>
      <c r="D256" t="s">
        <v>65</v>
      </c>
      <c r="E256" t="s">
        <v>61</v>
      </c>
      <c r="F256" t="s">
        <v>50</v>
      </c>
      <c r="G256" t="s">
        <v>28</v>
      </c>
    </row>
    <row r="257" spans="2:7" x14ac:dyDescent="0.2">
      <c r="B257">
        <v>2019</v>
      </c>
      <c r="C257">
        <v>10</v>
      </c>
      <c r="D257" t="s">
        <v>65</v>
      </c>
      <c r="E257" t="s">
        <v>61</v>
      </c>
      <c r="F257" t="s">
        <v>50</v>
      </c>
      <c r="G257" t="s">
        <v>29</v>
      </c>
    </row>
    <row r="258" spans="2:7" x14ac:dyDescent="0.2">
      <c r="B258">
        <v>2019</v>
      </c>
      <c r="C258">
        <v>10</v>
      </c>
      <c r="D258" t="s">
        <v>65</v>
      </c>
      <c r="E258" t="s">
        <v>61</v>
      </c>
      <c r="F258" t="s">
        <v>50</v>
      </c>
      <c r="G258" t="s">
        <v>31</v>
      </c>
    </row>
    <row r="259" spans="2:7" x14ac:dyDescent="0.2">
      <c r="B259">
        <v>2019</v>
      </c>
      <c r="C259">
        <v>10</v>
      </c>
      <c r="D259" t="s">
        <v>65</v>
      </c>
      <c r="E259" t="s">
        <v>61</v>
      </c>
      <c r="F259" t="s">
        <v>50</v>
      </c>
      <c r="G259" t="s">
        <v>32</v>
      </c>
    </row>
    <row r="260" spans="2:7" x14ac:dyDescent="0.2">
      <c r="B260">
        <v>2019</v>
      </c>
      <c r="C260">
        <v>10</v>
      </c>
      <c r="D260" t="s">
        <v>65</v>
      </c>
      <c r="E260" t="s">
        <v>61</v>
      </c>
      <c r="F260" t="s">
        <v>50</v>
      </c>
      <c r="G260" t="s">
        <v>33</v>
      </c>
    </row>
    <row r="261" spans="2:7" x14ac:dyDescent="0.2">
      <c r="B261">
        <v>2019</v>
      </c>
      <c r="C261">
        <v>10</v>
      </c>
      <c r="D261" t="s">
        <v>65</v>
      </c>
      <c r="E261" t="s">
        <v>61</v>
      </c>
      <c r="F261" t="s">
        <v>50</v>
      </c>
      <c r="G261" t="s">
        <v>34</v>
      </c>
    </row>
    <row r="262" spans="2:7" x14ac:dyDescent="0.2">
      <c r="B262">
        <v>2019</v>
      </c>
      <c r="C262">
        <v>10</v>
      </c>
      <c r="D262" t="s">
        <v>65</v>
      </c>
      <c r="E262" t="s">
        <v>61</v>
      </c>
      <c r="F262" t="s">
        <v>50</v>
      </c>
      <c r="G262" t="s">
        <v>35</v>
      </c>
    </row>
    <row r="263" spans="2:7" x14ac:dyDescent="0.2">
      <c r="B263">
        <v>2019</v>
      </c>
      <c r="C263">
        <v>10</v>
      </c>
      <c r="D263" t="s">
        <v>65</v>
      </c>
      <c r="E263" t="s">
        <v>61</v>
      </c>
      <c r="F263" t="s">
        <v>50</v>
      </c>
      <c r="G263" t="s">
        <v>36</v>
      </c>
    </row>
    <row r="264" spans="2:7" x14ac:dyDescent="0.2">
      <c r="B264">
        <v>2019</v>
      </c>
      <c r="C264">
        <v>10</v>
      </c>
      <c r="D264" t="s">
        <v>65</v>
      </c>
      <c r="E264" t="s">
        <v>61</v>
      </c>
      <c r="F264" t="s">
        <v>50</v>
      </c>
      <c r="G264" t="s">
        <v>37</v>
      </c>
    </row>
    <row r="265" spans="2:7" x14ac:dyDescent="0.2">
      <c r="B265">
        <v>2019</v>
      </c>
      <c r="C265">
        <v>10</v>
      </c>
      <c r="D265" t="s">
        <v>65</v>
      </c>
      <c r="E265" t="s">
        <v>61</v>
      </c>
      <c r="F265" t="s">
        <v>50</v>
      </c>
      <c r="G265" t="s">
        <v>38</v>
      </c>
    </row>
    <row r="266" spans="2:7" x14ac:dyDescent="0.2">
      <c r="B266">
        <v>2019</v>
      </c>
      <c r="C266">
        <v>10</v>
      </c>
      <c r="D266" t="s">
        <v>65</v>
      </c>
      <c r="E266" t="s">
        <v>61</v>
      </c>
      <c r="F266" t="s">
        <v>50</v>
      </c>
      <c r="G266" t="s">
        <v>39</v>
      </c>
    </row>
    <row r="267" spans="2:7" x14ac:dyDescent="0.2">
      <c r="B267">
        <v>2019</v>
      </c>
      <c r="C267">
        <v>10</v>
      </c>
      <c r="D267" t="s">
        <v>65</v>
      </c>
      <c r="E267" t="s">
        <v>61</v>
      </c>
      <c r="F267" t="s">
        <v>50</v>
      </c>
      <c r="G267" t="s">
        <v>40</v>
      </c>
    </row>
    <row r="268" spans="2:7" x14ac:dyDescent="0.2">
      <c r="B268">
        <v>2019</v>
      </c>
      <c r="C268">
        <v>10</v>
      </c>
      <c r="D268" t="s">
        <v>65</v>
      </c>
      <c r="E268" t="s">
        <v>61</v>
      </c>
      <c r="F268" t="s">
        <v>50</v>
      </c>
      <c r="G268" t="s">
        <v>41</v>
      </c>
    </row>
    <row r="269" spans="2:7" x14ac:dyDescent="0.2">
      <c r="B269">
        <v>2019</v>
      </c>
      <c r="C269">
        <v>10</v>
      </c>
      <c r="D269" t="s">
        <v>65</v>
      </c>
      <c r="E269" t="s">
        <v>61</v>
      </c>
      <c r="F269" t="s">
        <v>50</v>
      </c>
      <c r="G269" t="s">
        <v>42</v>
      </c>
    </row>
    <row r="270" spans="2:7" x14ac:dyDescent="0.2">
      <c r="B270">
        <v>2019</v>
      </c>
      <c r="C270">
        <v>10</v>
      </c>
      <c r="D270" t="s">
        <v>65</v>
      </c>
      <c r="E270" t="s">
        <v>61</v>
      </c>
      <c r="F270" t="s">
        <v>50</v>
      </c>
      <c r="G270" t="s">
        <v>43</v>
      </c>
    </row>
    <row r="271" spans="2:7" x14ac:dyDescent="0.2">
      <c r="B271">
        <v>2019</v>
      </c>
      <c r="C271">
        <v>10</v>
      </c>
      <c r="D271" t="s">
        <v>65</v>
      </c>
      <c r="E271" t="s">
        <v>61</v>
      </c>
      <c r="F271" t="s">
        <v>50</v>
      </c>
      <c r="G271" t="s">
        <v>60</v>
      </c>
    </row>
    <row r="272" spans="2:7" x14ac:dyDescent="0.2">
      <c r="B272">
        <v>2019</v>
      </c>
      <c r="C272">
        <v>10</v>
      </c>
      <c r="D272" t="s">
        <v>65</v>
      </c>
      <c r="E272" t="s">
        <v>61</v>
      </c>
      <c r="F272" t="s">
        <v>50</v>
      </c>
      <c r="G272" t="s">
        <v>12</v>
      </c>
    </row>
    <row r="273" spans="2:7" x14ac:dyDescent="0.2">
      <c r="B273">
        <v>2019</v>
      </c>
      <c r="C273">
        <v>10</v>
      </c>
      <c r="D273" t="s">
        <v>65</v>
      </c>
      <c r="E273" t="s">
        <v>61</v>
      </c>
      <c r="F273" t="s">
        <v>51</v>
      </c>
      <c r="G273" t="s">
        <v>16</v>
      </c>
    </row>
    <row r="274" spans="2:7" x14ac:dyDescent="0.2">
      <c r="B274">
        <v>2019</v>
      </c>
      <c r="C274">
        <v>10</v>
      </c>
      <c r="D274" t="s">
        <v>65</v>
      </c>
      <c r="E274" t="s">
        <v>61</v>
      </c>
      <c r="F274" t="s">
        <v>51</v>
      </c>
      <c r="G274" t="s">
        <v>17</v>
      </c>
    </row>
    <row r="275" spans="2:7" x14ac:dyDescent="0.2">
      <c r="B275">
        <v>2019</v>
      </c>
      <c r="C275">
        <v>10</v>
      </c>
      <c r="D275" t="s">
        <v>65</v>
      </c>
      <c r="E275" t="s">
        <v>61</v>
      </c>
      <c r="F275" t="s">
        <v>51</v>
      </c>
      <c r="G275" t="s">
        <v>19</v>
      </c>
    </row>
    <row r="276" spans="2:7" x14ac:dyDescent="0.2">
      <c r="B276">
        <v>2019</v>
      </c>
      <c r="C276">
        <v>10</v>
      </c>
      <c r="D276" t="s">
        <v>65</v>
      </c>
      <c r="E276" t="s">
        <v>61</v>
      </c>
      <c r="F276" t="s">
        <v>51</v>
      </c>
      <c r="G276" t="s">
        <v>20</v>
      </c>
    </row>
    <row r="277" spans="2:7" x14ac:dyDescent="0.2">
      <c r="B277">
        <v>2019</v>
      </c>
      <c r="C277">
        <v>10</v>
      </c>
      <c r="D277" t="s">
        <v>65</v>
      </c>
      <c r="E277" t="s">
        <v>61</v>
      </c>
      <c r="F277" t="s">
        <v>51</v>
      </c>
      <c r="G277" t="s">
        <v>21</v>
      </c>
    </row>
    <row r="278" spans="2:7" x14ac:dyDescent="0.2">
      <c r="B278">
        <v>2019</v>
      </c>
      <c r="C278">
        <v>10</v>
      </c>
      <c r="D278" t="s">
        <v>65</v>
      </c>
      <c r="E278" t="s">
        <v>61</v>
      </c>
      <c r="F278" t="s">
        <v>51</v>
      </c>
      <c r="G278" t="s">
        <v>23</v>
      </c>
    </row>
    <row r="279" spans="2:7" x14ac:dyDescent="0.2">
      <c r="B279">
        <v>2019</v>
      </c>
      <c r="C279">
        <v>10</v>
      </c>
      <c r="D279" t="s">
        <v>65</v>
      </c>
      <c r="E279" t="s">
        <v>61</v>
      </c>
      <c r="F279" t="s">
        <v>51</v>
      </c>
      <c r="G279" t="s">
        <v>24</v>
      </c>
    </row>
    <row r="280" spans="2:7" x14ac:dyDescent="0.2">
      <c r="B280">
        <v>2019</v>
      </c>
      <c r="C280">
        <v>10</v>
      </c>
      <c r="D280" t="s">
        <v>65</v>
      </c>
      <c r="E280" t="s">
        <v>61</v>
      </c>
      <c r="F280" t="s">
        <v>51</v>
      </c>
      <c r="G280" t="s">
        <v>25</v>
      </c>
    </row>
    <row r="281" spans="2:7" x14ac:dyDescent="0.2">
      <c r="B281">
        <v>2019</v>
      </c>
      <c r="C281">
        <v>10</v>
      </c>
      <c r="D281" t="s">
        <v>65</v>
      </c>
      <c r="E281" t="s">
        <v>61</v>
      </c>
      <c r="F281" t="s">
        <v>51</v>
      </c>
      <c r="G281" t="s">
        <v>26</v>
      </c>
    </row>
    <row r="282" spans="2:7" x14ac:dyDescent="0.2">
      <c r="B282">
        <v>2019</v>
      </c>
      <c r="C282">
        <v>10</v>
      </c>
      <c r="D282" t="s">
        <v>65</v>
      </c>
      <c r="E282" t="s">
        <v>61</v>
      </c>
      <c r="F282" t="s">
        <v>51</v>
      </c>
      <c r="G282" t="s">
        <v>27</v>
      </c>
    </row>
    <row r="283" spans="2:7" x14ac:dyDescent="0.2">
      <c r="B283">
        <v>2019</v>
      </c>
      <c r="C283">
        <v>10</v>
      </c>
      <c r="D283" t="s">
        <v>65</v>
      </c>
      <c r="E283" t="s">
        <v>61</v>
      </c>
      <c r="F283" t="s">
        <v>51</v>
      </c>
      <c r="G283" t="s">
        <v>28</v>
      </c>
    </row>
    <row r="284" spans="2:7" x14ac:dyDescent="0.2">
      <c r="B284">
        <v>2019</v>
      </c>
      <c r="C284">
        <v>10</v>
      </c>
      <c r="D284" t="s">
        <v>65</v>
      </c>
      <c r="E284" t="s">
        <v>61</v>
      </c>
      <c r="F284" t="s">
        <v>51</v>
      </c>
      <c r="G284" t="s">
        <v>29</v>
      </c>
    </row>
    <row r="285" spans="2:7" x14ac:dyDescent="0.2">
      <c r="B285">
        <v>2019</v>
      </c>
      <c r="C285">
        <v>10</v>
      </c>
      <c r="D285" t="s">
        <v>65</v>
      </c>
      <c r="E285" t="s">
        <v>61</v>
      </c>
      <c r="F285" t="s">
        <v>51</v>
      </c>
      <c r="G285" t="s">
        <v>31</v>
      </c>
    </row>
    <row r="286" spans="2:7" x14ac:dyDescent="0.2">
      <c r="B286">
        <v>2019</v>
      </c>
      <c r="C286">
        <v>10</v>
      </c>
      <c r="D286" t="s">
        <v>65</v>
      </c>
      <c r="E286" t="s">
        <v>61</v>
      </c>
      <c r="F286" t="s">
        <v>51</v>
      </c>
      <c r="G286" t="s">
        <v>32</v>
      </c>
    </row>
    <row r="287" spans="2:7" x14ac:dyDescent="0.2">
      <c r="B287">
        <v>2019</v>
      </c>
      <c r="C287">
        <v>10</v>
      </c>
      <c r="D287" t="s">
        <v>65</v>
      </c>
      <c r="E287" t="s">
        <v>61</v>
      </c>
      <c r="F287" t="s">
        <v>51</v>
      </c>
      <c r="G287" t="s">
        <v>33</v>
      </c>
    </row>
    <row r="288" spans="2:7" x14ac:dyDescent="0.2">
      <c r="B288">
        <v>2019</v>
      </c>
      <c r="C288">
        <v>10</v>
      </c>
      <c r="D288" t="s">
        <v>65</v>
      </c>
      <c r="E288" t="s">
        <v>61</v>
      </c>
      <c r="F288" t="s">
        <v>51</v>
      </c>
      <c r="G288" t="s">
        <v>34</v>
      </c>
    </row>
    <row r="289" spans="2:7" x14ac:dyDescent="0.2">
      <c r="B289">
        <v>2019</v>
      </c>
      <c r="C289">
        <v>10</v>
      </c>
      <c r="D289" t="s">
        <v>65</v>
      </c>
      <c r="E289" t="s">
        <v>61</v>
      </c>
      <c r="F289" t="s">
        <v>51</v>
      </c>
      <c r="G289" t="s">
        <v>35</v>
      </c>
    </row>
    <row r="290" spans="2:7" x14ac:dyDescent="0.2">
      <c r="B290">
        <v>2019</v>
      </c>
      <c r="C290">
        <v>10</v>
      </c>
      <c r="D290" t="s">
        <v>65</v>
      </c>
      <c r="E290" t="s">
        <v>61</v>
      </c>
      <c r="F290" t="s">
        <v>51</v>
      </c>
      <c r="G290" t="s">
        <v>36</v>
      </c>
    </row>
    <row r="291" spans="2:7" x14ac:dyDescent="0.2">
      <c r="B291">
        <v>2019</v>
      </c>
      <c r="C291">
        <v>10</v>
      </c>
      <c r="D291" t="s">
        <v>65</v>
      </c>
      <c r="E291" t="s">
        <v>61</v>
      </c>
      <c r="F291" t="s">
        <v>51</v>
      </c>
      <c r="G291" t="s">
        <v>37</v>
      </c>
    </row>
    <row r="292" spans="2:7" x14ac:dyDescent="0.2">
      <c r="B292">
        <v>2019</v>
      </c>
      <c r="C292">
        <v>10</v>
      </c>
      <c r="D292" t="s">
        <v>65</v>
      </c>
      <c r="E292" t="s">
        <v>61</v>
      </c>
      <c r="F292" t="s">
        <v>51</v>
      </c>
      <c r="G292" t="s">
        <v>38</v>
      </c>
    </row>
    <row r="293" spans="2:7" x14ac:dyDescent="0.2">
      <c r="B293">
        <v>2019</v>
      </c>
      <c r="C293">
        <v>10</v>
      </c>
      <c r="D293" t="s">
        <v>65</v>
      </c>
      <c r="E293" t="s">
        <v>61</v>
      </c>
      <c r="F293" t="s">
        <v>51</v>
      </c>
      <c r="G293" t="s">
        <v>39</v>
      </c>
    </row>
    <row r="294" spans="2:7" x14ac:dyDescent="0.2">
      <c r="B294">
        <v>2019</v>
      </c>
      <c r="C294">
        <v>10</v>
      </c>
      <c r="D294" t="s">
        <v>65</v>
      </c>
      <c r="E294" t="s">
        <v>61</v>
      </c>
      <c r="F294" t="s">
        <v>51</v>
      </c>
      <c r="G294" t="s">
        <v>40</v>
      </c>
    </row>
    <row r="295" spans="2:7" x14ac:dyDescent="0.2">
      <c r="B295">
        <v>2019</v>
      </c>
      <c r="C295">
        <v>10</v>
      </c>
      <c r="D295" t="s">
        <v>65</v>
      </c>
      <c r="E295" t="s">
        <v>61</v>
      </c>
      <c r="F295" t="s">
        <v>51</v>
      </c>
      <c r="G295" t="s">
        <v>41</v>
      </c>
    </row>
    <row r="296" spans="2:7" x14ac:dyDescent="0.2">
      <c r="B296">
        <v>2019</v>
      </c>
      <c r="C296">
        <v>10</v>
      </c>
      <c r="D296" t="s">
        <v>65</v>
      </c>
      <c r="E296" t="s">
        <v>61</v>
      </c>
      <c r="F296" t="s">
        <v>51</v>
      </c>
      <c r="G296" t="s">
        <v>42</v>
      </c>
    </row>
    <row r="297" spans="2:7" x14ac:dyDescent="0.2">
      <c r="B297">
        <v>2019</v>
      </c>
      <c r="C297">
        <v>10</v>
      </c>
      <c r="D297" t="s">
        <v>65</v>
      </c>
      <c r="E297" t="s">
        <v>61</v>
      </c>
      <c r="F297" t="s">
        <v>51</v>
      </c>
      <c r="G297" t="s">
        <v>43</v>
      </c>
    </row>
    <row r="298" spans="2:7" x14ac:dyDescent="0.2">
      <c r="B298">
        <v>2019</v>
      </c>
      <c r="C298">
        <v>10</v>
      </c>
      <c r="D298" t="s">
        <v>65</v>
      </c>
      <c r="E298" t="s">
        <v>61</v>
      </c>
      <c r="F298" t="s">
        <v>51</v>
      </c>
      <c r="G298" t="s">
        <v>60</v>
      </c>
    </row>
    <row r="299" spans="2:7" x14ac:dyDescent="0.2">
      <c r="B299">
        <v>2019</v>
      </c>
      <c r="C299">
        <v>10</v>
      </c>
      <c r="D299" t="s">
        <v>65</v>
      </c>
      <c r="E299" t="s">
        <v>61</v>
      </c>
      <c r="F299" t="s">
        <v>52</v>
      </c>
      <c r="G299" t="s">
        <v>12</v>
      </c>
    </row>
    <row r="300" spans="2:7" x14ac:dyDescent="0.2">
      <c r="B300">
        <v>2019</v>
      </c>
      <c r="C300">
        <v>10</v>
      </c>
      <c r="D300" t="s">
        <v>65</v>
      </c>
      <c r="E300" t="s">
        <v>61</v>
      </c>
      <c r="F300" t="s">
        <v>52</v>
      </c>
      <c r="G300" t="s">
        <v>16</v>
      </c>
    </row>
    <row r="301" spans="2:7" x14ac:dyDescent="0.2">
      <c r="B301">
        <v>2019</v>
      </c>
      <c r="C301">
        <v>10</v>
      </c>
      <c r="D301" t="s">
        <v>65</v>
      </c>
      <c r="E301" t="s">
        <v>61</v>
      </c>
      <c r="F301" t="s">
        <v>52</v>
      </c>
      <c r="G301" t="s">
        <v>17</v>
      </c>
    </row>
    <row r="302" spans="2:7" x14ac:dyDescent="0.2">
      <c r="B302">
        <v>2019</v>
      </c>
      <c r="C302">
        <v>10</v>
      </c>
      <c r="D302" t="s">
        <v>65</v>
      </c>
      <c r="E302" t="s">
        <v>61</v>
      </c>
      <c r="F302" t="s">
        <v>52</v>
      </c>
      <c r="G302" t="s">
        <v>19</v>
      </c>
    </row>
    <row r="303" spans="2:7" x14ac:dyDescent="0.2">
      <c r="B303">
        <v>2019</v>
      </c>
      <c r="C303">
        <v>10</v>
      </c>
      <c r="D303" t="s">
        <v>65</v>
      </c>
      <c r="E303" t="s">
        <v>61</v>
      </c>
      <c r="F303" t="s">
        <v>52</v>
      </c>
      <c r="G303" t="s">
        <v>20</v>
      </c>
    </row>
    <row r="304" spans="2:7" x14ac:dyDescent="0.2">
      <c r="B304">
        <v>2019</v>
      </c>
      <c r="C304">
        <v>10</v>
      </c>
      <c r="D304" t="s">
        <v>65</v>
      </c>
      <c r="E304" t="s">
        <v>61</v>
      </c>
      <c r="F304" t="s">
        <v>52</v>
      </c>
      <c r="G304" t="s">
        <v>21</v>
      </c>
    </row>
    <row r="305" spans="2:7" x14ac:dyDescent="0.2">
      <c r="B305">
        <v>2019</v>
      </c>
      <c r="C305">
        <v>10</v>
      </c>
      <c r="D305" t="s">
        <v>65</v>
      </c>
      <c r="E305" t="s">
        <v>61</v>
      </c>
      <c r="F305" t="s">
        <v>52</v>
      </c>
      <c r="G305" t="s">
        <v>23</v>
      </c>
    </row>
    <row r="306" spans="2:7" x14ac:dyDescent="0.2">
      <c r="B306">
        <v>2019</v>
      </c>
      <c r="C306">
        <v>10</v>
      </c>
      <c r="D306" t="s">
        <v>65</v>
      </c>
      <c r="E306" t="s">
        <v>61</v>
      </c>
      <c r="F306" t="s">
        <v>52</v>
      </c>
      <c r="G306" t="s">
        <v>24</v>
      </c>
    </row>
    <row r="307" spans="2:7" x14ac:dyDescent="0.2">
      <c r="B307">
        <v>2019</v>
      </c>
      <c r="C307">
        <v>10</v>
      </c>
      <c r="D307" t="s">
        <v>65</v>
      </c>
      <c r="E307" t="s">
        <v>61</v>
      </c>
      <c r="F307" t="s">
        <v>52</v>
      </c>
      <c r="G307" t="s">
        <v>25</v>
      </c>
    </row>
    <row r="308" spans="2:7" x14ac:dyDescent="0.2">
      <c r="B308">
        <v>2019</v>
      </c>
      <c r="C308">
        <v>10</v>
      </c>
      <c r="D308" t="s">
        <v>65</v>
      </c>
      <c r="E308" t="s">
        <v>61</v>
      </c>
      <c r="F308" t="s">
        <v>52</v>
      </c>
      <c r="G308" t="s">
        <v>26</v>
      </c>
    </row>
    <row r="309" spans="2:7" x14ac:dyDescent="0.2">
      <c r="B309">
        <v>2019</v>
      </c>
      <c r="C309">
        <v>10</v>
      </c>
      <c r="D309" t="s">
        <v>65</v>
      </c>
      <c r="E309" t="s">
        <v>61</v>
      </c>
      <c r="F309" t="s">
        <v>52</v>
      </c>
      <c r="G309" t="s">
        <v>27</v>
      </c>
    </row>
    <row r="310" spans="2:7" x14ac:dyDescent="0.2">
      <c r="B310">
        <v>2019</v>
      </c>
      <c r="C310">
        <v>10</v>
      </c>
      <c r="D310" t="s">
        <v>65</v>
      </c>
      <c r="E310" t="s">
        <v>61</v>
      </c>
      <c r="F310" t="s">
        <v>52</v>
      </c>
      <c r="G310" t="s">
        <v>28</v>
      </c>
    </row>
    <row r="311" spans="2:7" x14ac:dyDescent="0.2">
      <c r="B311">
        <v>2019</v>
      </c>
      <c r="C311">
        <v>10</v>
      </c>
      <c r="D311" t="s">
        <v>65</v>
      </c>
      <c r="E311" t="s">
        <v>61</v>
      </c>
      <c r="F311" t="s">
        <v>52</v>
      </c>
      <c r="G311" t="s">
        <v>29</v>
      </c>
    </row>
    <row r="312" spans="2:7" x14ac:dyDescent="0.2">
      <c r="B312">
        <v>2019</v>
      </c>
      <c r="C312">
        <v>10</v>
      </c>
      <c r="D312" t="s">
        <v>65</v>
      </c>
      <c r="E312" t="s">
        <v>61</v>
      </c>
      <c r="F312" t="s">
        <v>52</v>
      </c>
      <c r="G312" t="s">
        <v>31</v>
      </c>
    </row>
    <row r="313" spans="2:7" x14ac:dyDescent="0.2">
      <c r="B313">
        <v>2019</v>
      </c>
      <c r="C313">
        <v>10</v>
      </c>
      <c r="D313" t="s">
        <v>65</v>
      </c>
      <c r="E313" t="s">
        <v>61</v>
      </c>
      <c r="F313" t="s">
        <v>52</v>
      </c>
      <c r="G313" t="s">
        <v>32</v>
      </c>
    </row>
    <row r="314" spans="2:7" x14ac:dyDescent="0.2">
      <c r="B314">
        <v>2019</v>
      </c>
      <c r="C314">
        <v>10</v>
      </c>
      <c r="D314" t="s">
        <v>65</v>
      </c>
      <c r="E314" t="s">
        <v>61</v>
      </c>
      <c r="F314" t="s">
        <v>52</v>
      </c>
      <c r="G314" t="s">
        <v>33</v>
      </c>
    </row>
    <row r="315" spans="2:7" x14ac:dyDescent="0.2">
      <c r="B315">
        <v>2019</v>
      </c>
      <c r="C315">
        <v>10</v>
      </c>
      <c r="D315" t="s">
        <v>65</v>
      </c>
      <c r="E315" t="s">
        <v>61</v>
      </c>
      <c r="F315" t="s">
        <v>52</v>
      </c>
      <c r="G315" t="s">
        <v>34</v>
      </c>
    </row>
    <row r="316" spans="2:7" x14ac:dyDescent="0.2">
      <c r="B316">
        <v>2019</v>
      </c>
      <c r="C316">
        <v>10</v>
      </c>
      <c r="D316" t="s">
        <v>65</v>
      </c>
      <c r="E316" t="s">
        <v>61</v>
      </c>
      <c r="F316" t="s">
        <v>52</v>
      </c>
      <c r="G316" t="s">
        <v>35</v>
      </c>
    </row>
    <row r="317" spans="2:7" x14ac:dyDescent="0.2">
      <c r="B317">
        <v>2019</v>
      </c>
      <c r="C317">
        <v>10</v>
      </c>
      <c r="D317" t="s">
        <v>65</v>
      </c>
      <c r="E317" t="s">
        <v>61</v>
      </c>
      <c r="F317" t="s">
        <v>52</v>
      </c>
      <c r="G317" t="s">
        <v>36</v>
      </c>
    </row>
    <row r="318" spans="2:7" x14ac:dyDescent="0.2">
      <c r="B318">
        <v>2019</v>
      </c>
      <c r="C318">
        <v>10</v>
      </c>
      <c r="D318" t="s">
        <v>65</v>
      </c>
      <c r="E318" t="s">
        <v>61</v>
      </c>
      <c r="F318" t="s">
        <v>52</v>
      </c>
      <c r="G318" t="s">
        <v>37</v>
      </c>
    </row>
    <row r="319" spans="2:7" x14ac:dyDescent="0.2">
      <c r="B319">
        <v>2019</v>
      </c>
      <c r="C319">
        <v>10</v>
      </c>
      <c r="D319" t="s">
        <v>65</v>
      </c>
      <c r="E319" t="s">
        <v>61</v>
      </c>
      <c r="F319" t="s">
        <v>52</v>
      </c>
      <c r="G319" t="s">
        <v>38</v>
      </c>
    </row>
    <row r="320" spans="2:7" x14ac:dyDescent="0.2">
      <c r="B320">
        <v>2019</v>
      </c>
      <c r="C320">
        <v>10</v>
      </c>
      <c r="D320" t="s">
        <v>65</v>
      </c>
      <c r="E320" t="s">
        <v>61</v>
      </c>
      <c r="F320" t="s">
        <v>52</v>
      </c>
      <c r="G320" t="s">
        <v>39</v>
      </c>
    </row>
    <row r="321" spans="2:7" x14ac:dyDescent="0.2">
      <c r="B321">
        <v>2019</v>
      </c>
      <c r="C321">
        <v>10</v>
      </c>
      <c r="D321" t="s">
        <v>65</v>
      </c>
      <c r="E321" t="s">
        <v>61</v>
      </c>
      <c r="F321" t="s">
        <v>52</v>
      </c>
      <c r="G321" t="s">
        <v>40</v>
      </c>
    </row>
    <row r="322" spans="2:7" x14ac:dyDescent="0.2">
      <c r="B322">
        <v>2019</v>
      </c>
      <c r="C322">
        <v>10</v>
      </c>
      <c r="D322" t="s">
        <v>65</v>
      </c>
      <c r="E322" t="s">
        <v>61</v>
      </c>
      <c r="F322" t="s">
        <v>52</v>
      </c>
      <c r="G322" t="s">
        <v>41</v>
      </c>
    </row>
    <row r="323" spans="2:7" x14ac:dyDescent="0.2">
      <c r="B323">
        <v>2019</v>
      </c>
      <c r="C323">
        <v>10</v>
      </c>
      <c r="D323" t="s">
        <v>65</v>
      </c>
      <c r="E323" t="s">
        <v>61</v>
      </c>
      <c r="F323" t="s">
        <v>52</v>
      </c>
      <c r="G323" t="s">
        <v>42</v>
      </c>
    </row>
    <row r="324" spans="2:7" x14ac:dyDescent="0.2">
      <c r="B324">
        <v>2019</v>
      </c>
      <c r="C324">
        <v>10</v>
      </c>
      <c r="D324" t="s">
        <v>65</v>
      </c>
      <c r="E324" t="s">
        <v>61</v>
      </c>
      <c r="F324" t="s">
        <v>52</v>
      </c>
      <c r="G324" t="s">
        <v>43</v>
      </c>
    </row>
    <row r="325" spans="2:7" x14ac:dyDescent="0.2">
      <c r="B325">
        <v>2019</v>
      </c>
      <c r="C325">
        <v>10</v>
      </c>
      <c r="D325" t="s">
        <v>65</v>
      </c>
      <c r="E325" t="s">
        <v>61</v>
      </c>
      <c r="F325" t="s">
        <v>52</v>
      </c>
      <c r="G325" t="s">
        <v>60</v>
      </c>
    </row>
    <row r="326" spans="2:7" x14ac:dyDescent="0.2">
      <c r="B326">
        <v>2019</v>
      </c>
      <c r="C326">
        <v>10</v>
      </c>
      <c r="D326" t="s">
        <v>65</v>
      </c>
      <c r="E326" t="s">
        <v>61</v>
      </c>
      <c r="F326" t="s">
        <v>53</v>
      </c>
      <c r="G326" t="s">
        <v>12</v>
      </c>
    </row>
    <row r="327" spans="2:7" x14ac:dyDescent="0.2">
      <c r="B327">
        <v>2019</v>
      </c>
      <c r="C327">
        <v>10</v>
      </c>
      <c r="D327" t="s">
        <v>65</v>
      </c>
      <c r="E327" t="s">
        <v>61</v>
      </c>
      <c r="F327" t="s">
        <v>53</v>
      </c>
      <c r="G327" t="s">
        <v>16</v>
      </c>
    </row>
    <row r="328" spans="2:7" x14ac:dyDescent="0.2">
      <c r="B328">
        <v>2019</v>
      </c>
      <c r="C328">
        <v>10</v>
      </c>
      <c r="D328" t="s">
        <v>65</v>
      </c>
      <c r="E328" t="s">
        <v>61</v>
      </c>
      <c r="F328" t="s">
        <v>53</v>
      </c>
      <c r="G328" t="s">
        <v>17</v>
      </c>
    </row>
    <row r="329" spans="2:7" x14ac:dyDescent="0.2">
      <c r="B329">
        <v>2019</v>
      </c>
      <c r="C329">
        <v>10</v>
      </c>
      <c r="D329" t="s">
        <v>65</v>
      </c>
      <c r="E329" t="s">
        <v>61</v>
      </c>
      <c r="F329" t="s">
        <v>53</v>
      </c>
      <c r="G329" t="s">
        <v>19</v>
      </c>
    </row>
    <row r="330" spans="2:7" x14ac:dyDescent="0.2">
      <c r="B330">
        <v>2019</v>
      </c>
      <c r="C330">
        <v>10</v>
      </c>
      <c r="D330" t="s">
        <v>65</v>
      </c>
      <c r="E330" t="s">
        <v>61</v>
      </c>
      <c r="F330" t="s">
        <v>53</v>
      </c>
      <c r="G330" t="s">
        <v>20</v>
      </c>
    </row>
    <row r="331" spans="2:7" x14ac:dyDescent="0.2">
      <c r="B331">
        <v>2019</v>
      </c>
      <c r="C331">
        <v>10</v>
      </c>
      <c r="D331" t="s">
        <v>65</v>
      </c>
      <c r="E331" t="s">
        <v>61</v>
      </c>
      <c r="F331" t="s">
        <v>53</v>
      </c>
      <c r="G331" t="s">
        <v>21</v>
      </c>
    </row>
    <row r="332" spans="2:7" x14ac:dyDescent="0.2">
      <c r="B332">
        <v>2019</v>
      </c>
      <c r="C332">
        <v>10</v>
      </c>
      <c r="D332" t="s">
        <v>65</v>
      </c>
      <c r="E332" t="s">
        <v>61</v>
      </c>
      <c r="F332" t="s">
        <v>53</v>
      </c>
      <c r="G332" t="s">
        <v>23</v>
      </c>
    </row>
    <row r="333" spans="2:7" x14ac:dyDescent="0.2">
      <c r="B333">
        <v>2019</v>
      </c>
      <c r="C333">
        <v>10</v>
      </c>
      <c r="D333" t="s">
        <v>65</v>
      </c>
      <c r="E333" t="s">
        <v>61</v>
      </c>
      <c r="F333" t="s">
        <v>53</v>
      </c>
      <c r="G333" t="s">
        <v>24</v>
      </c>
    </row>
    <row r="334" spans="2:7" x14ac:dyDescent="0.2">
      <c r="B334">
        <v>2019</v>
      </c>
      <c r="C334">
        <v>10</v>
      </c>
      <c r="D334" t="s">
        <v>65</v>
      </c>
      <c r="E334" t="s">
        <v>61</v>
      </c>
      <c r="F334" t="s">
        <v>53</v>
      </c>
      <c r="G334" t="s">
        <v>25</v>
      </c>
    </row>
    <row r="335" spans="2:7" x14ac:dyDescent="0.2">
      <c r="B335">
        <v>2019</v>
      </c>
      <c r="C335">
        <v>10</v>
      </c>
      <c r="D335" t="s">
        <v>65</v>
      </c>
      <c r="E335" t="s">
        <v>61</v>
      </c>
      <c r="F335" t="s">
        <v>53</v>
      </c>
      <c r="G335" t="s">
        <v>26</v>
      </c>
    </row>
    <row r="336" spans="2:7" x14ac:dyDescent="0.2">
      <c r="B336">
        <v>2019</v>
      </c>
      <c r="C336">
        <v>10</v>
      </c>
      <c r="D336" t="s">
        <v>65</v>
      </c>
      <c r="E336" t="s">
        <v>61</v>
      </c>
      <c r="F336" t="s">
        <v>53</v>
      </c>
      <c r="G336" t="s">
        <v>27</v>
      </c>
    </row>
    <row r="337" spans="2:7" x14ac:dyDescent="0.2">
      <c r="B337">
        <v>2019</v>
      </c>
      <c r="C337">
        <v>10</v>
      </c>
      <c r="D337" t="s">
        <v>65</v>
      </c>
      <c r="E337" t="s">
        <v>61</v>
      </c>
      <c r="F337" t="s">
        <v>53</v>
      </c>
      <c r="G337" t="s">
        <v>28</v>
      </c>
    </row>
    <row r="338" spans="2:7" x14ac:dyDescent="0.2">
      <c r="B338">
        <v>2019</v>
      </c>
      <c r="C338">
        <v>10</v>
      </c>
      <c r="D338" t="s">
        <v>65</v>
      </c>
      <c r="E338" t="s">
        <v>61</v>
      </c>
      <c r="F338" t="s">
        <v>53</v>
      </c>
      <c r="G338" t="s">
        <v>29</v>
      </c>
    </row>
    <row r="339" spans="2:7" x14ac:dyDescent="0.2">
      <c r="B339">
        <v>2019</v>
      </c>
      <c r="C339">
        <v>10</v>
      </c>
      <c r="D339" t="s">
        <v>65</v>
      </c>
      <c r="E339" t="s">
        <v>61</v>
      </c>
      <c r="F339" t="s">
        <v>53</v>
      </c>
      <c r="G339" t="s">
        <v>31</v>
      </c>
    </row>
    <row r="340" spans="2:7" x14ac:dyDescent="0.2">
      <c r="B340">
        <v>2019</v>
      </c>
      <c r="C340">
        <v>10</v>
      </c>
      <c r="D340" t="s">
        <v>65</v>
      </c>
      <c r="E340" t="s">
        <v>61</v>
      </c>
      <c r="F340" t="s">
        <v>53</v>
      </c>
      <c r="G340" t="s">
        <v>32</v>
      </c>
    </row>
    <row r="341" spans="2:7" x14ac:dyDescent="0.2">
      <c r="B341">
        <v>2019</v>
      </c>
      <c r="C341">
        <v>10</v>
      </c>
      <c r="D341" t="s">
        <v>65</v>
      </c>
      <c r="E341" t="s">
        <v>61</v>
      </c>
      <c r="F341" t="s">
        <v>53</v>
      </c>
      <c r="G341" t="s">
        <v>33</v>
      </c>
    </row>
    <row r="342" spans="2:7" x14ac:dyDescent="0.2">
      <c r="B342">
        <v>2019</v>
      </c>
      <c r="C342">
        <v>10</v>
      </c>
      <c r="D342" t="s">
        <v>65</v>
      </c>
      <c r="E342" t="s">
        <v>61</v>
      </c>
      <c r="F342" t="s">
        <v>53</v>
      </c>
      <c r="G342" t="s">
        <v>34</v>
      </c>
    </row>
    <row r="343" spans="2:7" x14ac:dyDescent="0.2">
      <c r="B343">
        <v>2019</v>
      </c>
      <c r="C343">
        <v>10</v>
      </c>
      <c r="D343" t="s">
        <v>65</v>
      </c>
      <c r="E343" t="s">
        <v>61</v>
      </c>
      <c r="F343" t="s">
        <v>53</v>
      </c>
      <c r="G343" t="s">
        <v>35</v>
      </c>
    </row>
    <row r="344" spans="2:7" x14ac:dyDescent="0.2">
      <c r="B344">
        <v>2019</v>
      </c>
      <c r="C344">
        <v>10</v>
      </c>
      <c r="D344" t="s">
        <v>65</v>
      </c>
      <c r="E344" t="s">
        <v>61</v>
      </c>
      <c r="F344" t="s">
        <v>53</v>
      </c>
      <c r="G344" t="s">
        <v>36</v>
      </c>
    </row>
    <row r="345" spans="2:7" x14ac:dyDescent="0.2">
      <c r="B345">
        <v>2019</v>
      </c>
      <c r="C345">
        <v>10</v>
      </c>
      <c r="D345" t="s">
        <v>65</v>
      </c>
      <c r="E345" t="s">
        <v>61</v>
      </c>
      <c r="F345" t="s">
        <v>53</v>
      </c>
      <c r="G345" t="s">
        <v>37</v>
      </c>
    </row>
    <row r="346" spans="2:7" x14ac:dyDescent="0.2">
      <c r="B346">
        <v>2019</v>
      </c>
      <c r="C346">
        <v>10</v>
      </c>
      <c r="D346" t="s">
        <v>65</v>
      </c>
      <c r="E346" t="s">
        <v>61</v>
      </c>
      <c r="F346" t="s">
        <v>53</v>
      </c>
      <c r="G346" t="s">
        <v>38</v>
      </c>
    </row>
    <row r="347" spans="2:7" x14ac:dyDescent="0.2">
      <c r="B347">
        <v>2019</v>
      </c>
      <c r="C347">
        <v>10</v>
      </c>
      <c r="D347" t="s">
        <v>65</v>
      </c>
      <c r="E347" t="s">
        <v>61</v>
      </c>
      <c r="F347" t="s">
        <v>53</v>
      </c>
      <c r="G347" t="s">
        <v>39</v>
      </c>
    </row>
    <row r="348" spans="2:7" x14ac:dyDescent="0.2">
      <c r="B348">
        <v>2019</v>
      </c>
      <c r="C348">
        <v>10</v>
      </c>
      <c r="D348" t="s">
        <v>65</v>
      </c>
      <c r="E348" t="s">
        <v>61</v>
      </c>
      <c r="F348" t="s">
        <v>53</v>
      </c>
      <c r="G348" t="s">
        <v>40</v>
      </c>
    </row>
    <row r="349" spans="2:7" x14ac:dyDescent="0.2">
      <c r="B349">
        <v>2019</v>
      </c>
      <c r="C349">
        <v>10</v>
      </c>
      <c r="D349" t="s">
        <v>65</v>
      </c>
      <c r="E349" t="s">
        <v>61</v>
      </c>
      <c r="F349" t="s">
        <v>53</v>
      </c>
      <c r="G349" t="s">
        <v>41</v>
      </c>
    </row>
    <row r="350" spans="2:7" x14ac:dyDescent="0.2">
      <c r="B350">
        <v>2019</v>
      </c>
      <c r="C350">
        <v>10</v>
      </c>
      <c r="D350" t="s">
        <v>65</v>
      </c>
      <c r="E350" t="s">
        <v>61</v>
      </c>
      <c r="F350" t="s">
        <v>53</v>
      </c>
      <c r="G350" t="s">
        <v>42</v>
      </c>
    </row>
    <row r="351" spans="2:7" x14ac:dyDescent="0.2">
      <c r="B351">
        <v>2019</v>
      </c>
      <c r="C351">
        <v>10</v>
      </c>
      <c r="D351" t="s">
        <v>65</v>
      </c>
      <c r="E351" t="s">
        <v>61</v>
      </c>
      <c r="F351" t="s">
        <v>53</v>
      </c>
      <c r="G351" t="s">
        <v>43</v>
      </c>
    </row>
    <row r="352" spans="2:7" x14ac:dyDescent="0.2">
      <c r="B352">
        <v>2019</v>
      </c>
      <c r="C352">
        <v>10</v>
      </c>
      <c r="D352" t="s">
        <v>65</v>
      </c>
      <c r="E352" t="s">
        <v>61</v>
      </c>
      <c r="F352" t="s">
        <v>53</v>
      </c>
      <c r="G352" t="s">
        <v>60</v>
      </c>
    </row>
    <row r="353" spans="2:7" x14ac:dyDescent="0.2">
      <c r="B353">
        <v>2019</v>
      </c>
      <c r="C353">
        <v>10</v>
      </c>
      <c r="D353" t="s">
        <v>65</v>
      </c>
      <c r="E353" t="s">
        <v>61</v>
      </c>
      <c r="F353" t="s">
        <v>54</v>
      </c>
      <c r="G353" t="s">
        <v>12</v>
      </c>
    </row>
    <row r="354" spans="2:7" x14ac:dyDescent="0.2">
      <c r="B354">
        <v>2019</v>
      </c>
      <c r="C354">
        <v>10</v>
      </c>
      <c r="D354" t="s">
        <v>65</v>
      </c>
      <c r="E354" t="s">
        <v>61</v>
      </c>
      <c r="F354" t="s">
        <v>54</v>
      </c>
      <c r="G354" t="s">
        <v>16</v>
      </c>
    </row>
    <row r="355" spans="2:7" x14ac:dyDescent="0.2">
      <c r="B355">
        <v>2019</v>
      </c>
      <c r="C355">
        <v>10</v>
      </c>
      <c r="D355" t="s">
        <v>65</v>
      </c>
      <c r="E355" t="s">
        <v>61</v>
      </c>
      <c r="F355" t="s">
        <v>54</v>
      </c>
      <c r="G355" t="s">
        <v>17</v>
      </c>
    </row>
    <row r="356" spans="2:7" x14ac:dyDescent="0.2">
      <c r="B356">
        <v>2019</v>
      </c>
      <c r="C356">
        <v>10</v>
      </c>
      <c r="D356" t="s">
        <v>65</v>
      </c>
      <c r="E356" t="s">
        <v>61</v>
      </c>
      <c r="F356" t="s">
        <v>54</v>
      </c>
      <c r="G356" t="s">
        <v>19</v>
      </c>
    </row>
    <row r="357" spans="2:7" x14ac:dyDescent="0.2">
      <c r="B357">
        <v>2019</v>
      </c>
      <c r="C357">
        <v>10</v>
      </c>
      <c r="D357" t="s">
        <v>65</v>
      </c>
      <c r="E357" t="s">
        <v>61</v>
      </c>
      <c r="F357" t="s">
        <v>54</v>
      </c>
      <c r="G357" t="s">
        <v>20</v>
      </c>
    </row>
    <row r="358" spans="2:7" x14ac:dyDescent="0.2">
      <c r="B358">
        <v>2019</v>
      </c>
      <c r="C358">
        <v>10</v>
      </c>
      <c r="D358" t="s">
        <v>65</v>
      </c>
      <c r="E358" t="s">
        <v>61</v>
      </c>
      <c r="F358" t="s">
        <v>54</v>
      </c>
      <c r="G358" t="s">
        <v>21</v>
      </c>
    </row>
    <row r="359" spans="2:7" x14ac:dyDescent="0.2">
      <c r="B359">
        <v>2019</v>
      </c>
      <c r="C359">
        <v>10</v>
      </c>
      <c r="D359" t="s">
        <v>65</v>
      </c>
      <c r="E359" t="s">
        <v>61</v>
      </c>
      <c r="F359" t="s">
        <v>54</v>
      </c>
      <c r="G359" t="s">
        <v>23</v>
      </c>
    </row>
    <row r="360" spans="2:7" x14ac:dyDescent="0.2">
      <c r="B360">
        <v>2019</v>
      </c>
      <c r="C360">
        <v>10</v>
      </c>
      <c r="D360" t="s">
        <v>65</v>
      </c>
      <c r="E360" t="s">
        <v>61</v>
      </c>
      <c r="F360" t="s">
        <v>54</v>
      </c>
      <c r="G360" t="s">
        <v>24</v>
      </c>
    </row>
    <row r="361" spans="2:7" x14ac:dyDescent="0.2">
      <c r="B361">
        <v>2019</v>
      </c>
      <c r="C361">
        <v>10</v>
      </c>
      <c r="D361" t="s">
        <v>65</v>
      </c>
      <c r="E361" t="s">
        <v>61</v>
      </c>
      <c r="F361" t="s">
        <v>54</v>
      </c>
      <c r="G361" t="s">
        <v>25</v>
      </c>
    </row>
    <row r="362" spans="2:7" x14ac:dyDescent="0.2">
      <c r="B362">
        <v>2019</v>
      </c>
      <c r="C362">
        <v>10</v>
      </c>
      <c r="D362" t="s">
        <v>65</v>
      </c>
      <c r="E362" t="s">
        <v>61</v>
      </c>
      <c r="F362" t="s">
        <v>54</v>
      </c>
      <c r="G362" t="s">
        <v>26</v>
      </c>
    </row>
    <row r="363" spans="2:7" x14ac:dyDescent="0.2">
      <c r="B363">
        <v>2019</v>
      </c>
      <c r="C363">
        <v>10</v>
      </c>
      <c r="D363" t="s">
        <v>65</v>
      </c>
      <c r="E363" t="s">
        <v>61</v>
      </c>
      <c r="F363" t="s">
        <v>54</v>
      </c>
      <c r="G363" t="s">
        <v>27</v>
      </c>
    </row>
    <row r="364" spans="2:7" x14ac:dyDescent="0.2">
      <c r="B364">
        <v>2019</v>
      </c>
      <c r="C364">
        <v>10</v>
      </c>
      <c r="D364" t="s">
        <v>65</v>
      </c>
      <c r="E364" t="s">
        <v>61</v>
      </c>
      <c r="F364" t="s">
        <v>54</v>
      </c>
      <c r="G364" t="s">
        <v>28</v>
      </c>
    </row>
    <row r="365" spans="2:7" x14ac:dyDescent="0.2">
      <c r="B365">
        <v>2019</v>
      </c>
      <c r="C365">
        <v>10</v>
      </c>
      <c r="D365" t="s">
        <v>65</v>
      </c>
      <c r="E365" t="s">
        <v>61</v>
      </c>
      <c r="F365" t="s">
        <v>54</v>
      </c>
      <c r="G365" t="s">
        <v>29</v>
      </c>
    </row>
    <row r="366" spans="2:7" x14ac:dyDescent="0.2">
      <c r="B366">
        <v>2019</v>
      </c>
      <c r="C366">
        <v>10</v>
      </c>
      <c r="D366" t="s">
        <v>65</v>
      </c>
      <c r="E366" t="s">
        <v>61</v>
      </c>
      <c r="F366" t="s">
        <v>54</v>
      </c>
      <c r="G366" t="s">
        <v>31</v>
      </c>
    </row>
    <row r="367" spans="2:7" x14ac:dyDescent="0.2">
      <c r="B367">
        <v>2019</v>
      </c>
      <c r="C367">
        <v>10</v>
      </c>
      <c r="D367" t="s">
        <v>65</v>
      </c>
      <c r="E367" t="s">
        <v>61</v>
      </c>
      <c r="F367" t="s">
        <v>54</v>
      </c>
      <c r="G367" t="s">
        <v>32</v>
      </c>
    </row>
    <row r="368" spans="2:7" x14ac:dyDescent="0.2">
      <c r="B368">
        <v>2019</v>
      </c>
      <c r="C368">
        <v>10</v>
      </c>
      <c r="D368" t="s">
        <v>65</v>
      </c>
      <c r="E368" t="s">
        <v>61</v>
      </c>
      <c r="F368" t="s">
        <v>54</v>
      </c>
      <c r="G368" t="s">
        <v>33</v>
      </c>
    </row>
    <row r="369" spans="2:7" x14ac:dyDescent="0.2">
      <c r="B369">
        <v>2019</v>
      </c>
      <c r="C369">
        <v>10</v>
      </c>
      <c r="D369" t="s">
        <v>65</v>
      </c>
      <c r="E369" t="s">
        <v>61</v>
      </c>
      <c r="F369" t="s">
        <v>54</v>
      </c>
      <c r="G369" t="s">
        <v>34</v>
      </c>
    </row>
    <row r="370" spans="2:7" x14ac:dyDescent="0.2">
      <c r="B370">
        <v>2019</v>
      </c>
      <c r="C370">
        <v>10</v>
      </c>
      <c r="D370" t="s">
        <v>65</v>
      </c>
      <c r="E370" t="s">
        <v>61</v>
      </c>
      <c r="F370" t="s">
        <v>54</v>
      </c>
      <c r="G370" t="s">
        <v>35</v>
      </c>
    </row>
    <row r="371" spans="2:7" x14ac:dyDescent="0.2">
      <c r="B371">
        <v>2019</v>
      </c>
      <c r="C371">
        <v>10</v>
      </c>
      <c r="D371" t="s">
        <v>65</v>
      </c>
      <c r="E371" t="s">
        <v>61</v>
      </c>
      <c r="F371" t="s">
        <v>54</v>
      </c>
      <c r="G371" t="s">
        <v>36</v>
      </c>
    </row>
    <row r="372" spans="2:7" x14ac:dyDescent="0.2">
      <c r="B372">
        <v>2019</v>
      </c>
      <c r="C372">
        <v>10</v>
      </c>
      <c r="D372" t="s">
        <v>65</v>
      </c>
      <c r="E372" t="s">
        <v>61</v>
      </c>
      <c r="F372" t="s">
        <v>54</v>
      </c>
      <c r="G372" t="s">
        <v>37</v>
      </c>
    </row>
    <row r="373" spans="2:7" x14ac:dyDescent="0.2">
      <c r="B373">
        <v>2019</v>
      </c>
      <c r="C373">
        <v>10</v>
      </c>
      <c r="D373" t="s">
        <v>65</v>
      </c>
      <c r="E373" t="s">
        <v>61</v>
      </c>
      <c r="F373" t="s">
        <v>54</v>
      </c>
      <c r="G373" t="s">
        <v>38</v>
      </c>
    </row>
    <row r="374" spans="2:7" x14ac:dyDescent="0.2">
      <c r="B374">
        <v>2019</v>
      </c>
      <c r="C374">
        <v>10</v>
      </c>
      <c r="D374" t="s">
        <v>65</v>
      </c>
      <c r="E374" t="s">
        <v>61</v>
      </c>
      <c r="F374" t="s">
        <v>54</v>
      </c>
      <c r="G374" t="s">
        <v>39</v>
      </c>
    </row>
    <row r="375" spans="2:7" x14ac:dyDescent="0.2">
      <c r="B375">
        <v>2019</v>
      </c>
      <c r="C375">
        <v>10</v>
      </c>
      <c r="D375" t="s">
        <v>65</v>
      </c>
      <c r="E375" t="s">
        <v>61</v>
      </c>
      <c r="F375" t="s">
        <v>54</v>
      </c>
      <c r="G375" t="s">
        <v>40</v>
      </c>
    </row>
    <row r="376" spans="2:7" x14ac:dyDescent="0.2">
      <c r="B376">
        <v>2019</v>
      </c>
      <c r="C376">
        <v>10</v>
      </c>
      <c r="D376" t="s">
        <v>65</v>
      </c>
      <c r="E376" t="s">
        <v>61</v>
      </c>
      <c r="F376" t="s">
        <v>54</v>
      </c>
      <c r="G376" t="s">
        <v>41</v>
      </c>
    </row>
    <row r="377" spans="2:7" x14ac:dyDescent="0.2">
      <c r="B377">
        <v>2019</v>
      </c>
      <c r="C377">
        <v>10</v>
      </c>
      <c r="D377" t="s">
        <v>65</v>
      </c>
      <c r="E377" t="s">
        <v>61</v>
      </c>
      <c r="F377" t="s">
        <v>54</v>
      </c>
      <c r="G377" t="s">
        <v>42</v>
      </c>
    </row>
    <row r="378" spans="2:7" x14ac:dyDescent="0.2">
      <c r="B378">
        <v>2019</v>
      </c>
      <c r="C378">
        <v>10</v>
      </c>
      <c r="D378" t="s">
        <v>65</v>
      </c>
      <c r="E378" t="s">
        <v>61</v>
      </c>
      <c r="F378" t="s">
        <v>54</v>
      </c>
      <c r="G378" t="s">
        <v>43</v>
      </c>
    </row>
    <row r="379" spans="2:7" x14ac:dyDescent="0.2">
      <c r="B379">
        <v>2019</v>
      </c>
      <c r="C379">
        <v>10</v>
      </c>
      <c r="D379" t="s">
        <v>65</v>
      </c>
      <c r="E379" t="s">
        <v>61</v>
      </c>
      <c r="F379" t="s">
        <v>54</v>
      </c>
      <c r="G379" t="s">
        <v>60</v>
      </c>
    </row>
    <row r="380" spans="2:7" x14ac:dyDescent="0.2">
      <c r="B380">
        <v>2019</v>
      </c>
      <c r="C380">
        <v>10</v>
      </c>
      <c r="D380" t="s">
        <v>65</v>
      </c>
      <c r="E380" t="s">
        <v>61</v>
      </c>
      <c r="F380" t="s">
        <v>55</v>
      </c>
      <c r="G380" t="s">
        <v>12</v>
      </c>
    </row>
    <row r="381" spans="2:7" x14ac:dyDescent="0.2">
      <c r="B381">
        <v>2019</v>
      </c>
      <c r="C381">
        <v>10</v>
      </c>
      <c r="D381" t="s">
        <v>65</v>
      </c>
      <c r="E381" t="s">
        <v>61</v>
      </c>
      <c r="F381" t="s">
        <v>55</v>
      </c>
      <c r="G381" t="s">
        <v>16</v>
      </c>
    </row>
    <row r="382" spans="2:7" x14ac:dyDescent="0.2">
      <c r="B382">
        <v>2019</v>
      </c>
      <c r="C382">
        <v>10</v>
      </c>
      <c r="D382" t="s">
        <v>65</v>
      </c>
      <c r="E382" t="s">
        <v>61</v>
      </c>
      <c r="F382" t="s">
        <v>55</v>
      </c>
      <c r="G382" t="s">
        <v>17</v>
      </c>
    </row>
    <row r="383" spans="2:7" x14ac:dyDescent="0.2">
      <c r="B383">
        <v>2019</v>
      </c>
      <c r="C383">
        <v>10</v>
      </c>
      <c r="D383" t="s">
        <v>65</v>
      </c>
      <c r="E383" t="s">
        <v>61</v>
      </c>
      <c r="F383" t="s">
        <v>55</v>
      </c>
      <c r="G383" t="s">
        <v>19</v>
      </c>
    </row>
    <row r="384" spans="2:7" x14ac:dyDescent="0.2">
      <c r="B384">
        <v>2019</v>
      </c>
      <c r="C384">
        <v>10</v>
      </c>
      <c r="D384" t="s">
        <v>65</v>
      </c>
      <c r="E384" t="s">
        <v>61</v>
      </c>
      <c r="F384" t="s">
        <v>55</v>
      </c>
      <c r="G384" t="s">
        <v>20</v>
      </c>
    </row>
    <row r="385" spans="2:7" x14ac:dyDescent="0.2">
      <c r="B385">
        <v>2019</v>
      </c>
      <c r="C385">
        <v>10</v>
      </c>
      <c r="D385" t="s">
        <v>65</v>
      </c>
      <c r="E385" t="s">
        <v>61</v>
      </c>
      <c r="F385" t="s">
        <v>55</v>
      </c>
      <c r="G385" t="s">
        <v>21</v>
      </c>
    </row>
    <row r="386" spans="2:7" x14ac:dyDescent="0.2">
      <c r="B386">
        <v>2019</v>
      </c>
      <c r="C386">
        <v>10</v>
      </c>
      <c r="D386" t="s">
        <v>65</v>
      </c>
      <c r="E386" t="s">
        <v>61</v>
      </c>
      <c r="F386" t="s">
        <v>55</v>
      </c>
      <c r="G386" t="s">
        <v>23</v>
      </c>
    </row>
    <row r="387" spans="2:7" x14ac:dyDescent="0.2">
      <c r="B387">
        <v>2019</v>
      </c>
      <c r="C387">
        <v>10</v>
      </c>
      <c r="D387" t="s">
        <v>65</v>
      </c>
      <c r="E387" t="s">
        <v>61</v>
      </c>
      <c r="F387" t="s">
        <v>55</v>
      </c>
      <c r="G387" t="s">
        <v>24</v>
      </c>
    </row>
    <row r="388" spans="2:7" x14ac:dyDescent="0.2">
      <c r="B388">
        <v>2019</v>
      </c>
      <c r="C388">
        <v>10</v>
      </c>
      <c r="D388" t="s">
        <v>65</v>
      </c>
      <c r="E388" t="s">
        <v>61</v>
      </c>
      <c r="F388" t="s">
        <v>55</v>
      </c>
      <c r="G388" t="s">
        <v>25</v>
      </c>
    </row>
    <row r="389" spans="2:7" x14ac:dyDescent="0.2">
      <c r="B389">
        <v>2019</v>
      </c>
      <c r="C389">
        <v>10</v>
      </c>
      <c r="D389" t="s">
        <v>65</v>
      </c>
      <c r="E389" t="s">
        <v>61</v>
      </c>
      <c r="F389" t="s">
        <v>55</v>
      </c>
      <c r="G389" t="s">
        <v>26</v>
      </c>
    </row>
    <row r="390" spans="2:7" x14ac:dyDescent="0.2">
      <c r="B390">
        <v>2019</v>
      </c>
      <c r="C390">
        <v>10</v>
      </c>
      <c r="D390" t="s">
        <v>65</v>
      </c>
      <c r="E390" t="s">
        <v>61</v>
      </c>
      <c r="F390" t="s">
        <v>55</v>
      </c>
      <c r="G390" t="s">
        <v>27</v>
      </c>
    </row>
    <row r="391" spans="2:7" x14ac:dyDescent="0.2">
      <c r="B391">
        <v>2019</v>
      </c>
      <c r="C391">
        <v>10</v>
      </c>
      <c r="D391" t="s">
        <v>65</v>
      </c>
      <c r="E391" t="s">
        <v>61</v>
      </c>
      <c r="F391" t="s">
        <v>55</v>
      </c>
      <c r="G391" t="s">
        <v>28</v>
      </c>
    </row>
    <row r="392" spans="2:7" x14ac:dyDescent="0.2">
      <c r="B392">
        <v>2019</v>
      </c>
      <c r="C392">
        <v>10</v>
      </c>
      <c r="D392" t="s">
        <v>65</v>
      </c>
      <c r="E392" t="s">
        <v>61</v>
      </c>
      <c r="F392" t="s">
        <v>55</v>
      </c>
      <c r="G392" t="s">
        <v>29</v>
      </c>
    </row>
    <row r="393" spans="2:7" x14ac:dyDescent="0.2">
      <c r="B393">
        <v>2019</v>
      </c>
      <c r="C393">
        <v>10</v>
      </c>
      <c r="D393" t="s">
        <v>65</v>
      </c>
      <c r="E393" t="s">
        <v>61</v>
      </c>
      <c r="F393" t="s">
        <v>55</v>
      </c>
      <c r="G393" t="s">
        <v>31</v>
      </c>
    </row>
    <row r="394" spans="2:7" x14ac:dyDescent="0.2">
      <c r="B394">
        <v>2019</v>
      </c>
      <c r="C394">
        <v>10</v>
      </c>
      <c r="D394" t="s">
        <v>65</v>
      </c>
      <c r="E394" t="s">
        <v>61</v>
      </c>
      <c r="F394" t="s">
        <v>55</v>
      </c>
      <c r="G394" t="s">
        <v>32</v>
      </c>
    </row>
    <row r="395" spans="2:7" x14ac:dyDescent="0.2">
      <c r="B395">
        <v>2019</v>
      </c>
      <c r="C395">
        <v>10</v>
      </c>
      <c r="D395" t="s">
        <v>65</v>
      </c>
      <c r="E395" t="s">
        <v>61</v>
      </c>
      <c r="F395" t="s">
        <v>55</v>
      </c>
      <c r="G395" t="s">
        <v>33</v>
      </c>
    </row>
    <row r="396" spans="2:7" x14ac:dyDescent="0.2">
      <c r="B396">
        <v>2019</v>
      </c>
      <c r="C396">
        <v>10</v>
      </c>
      <c r="D396" t="s">
        <v>65</v>
      </c>
      <c r="E396" t="s">
        <v>61</v>
      </c>
      <c r="F396" t="s">
        <v>55</v>
      </c>
      <c r="G396" t="s">
        <v>34</v>
      </c>
    </row>
    <row r="397" spans="2:7" x14ac:dyDescent="0.2">
      <c r="B397">
        <v>2019</v>
      </c>
      <c r="C397">
        <v>10</v>
      </c>
      <c r="D397" t="s">
        <v>65</v>
      </c>
      <c r="E397" t="s">
        <v>61</v>
      </c>
      <c r="F397" t="s">
        <v>55</v>
      </c>
      <c r="G397" t="s">
        <v>35</v>
      </c>
    </row>
    <row r="398" spans="2:7" x14ac:dyDescent="0.2">
      <c r="B398">
        <v>2019</v>
      </c>
      <c r="C398">
        <v>10</v>
      </c>
      <c r="D398" t="s">
        <v>65</v>
      </c>
      <c r="E398" t="s">
        <v>61</v>
      </c>
      <c r="F398" t="s">
        <v>55</v>
      </c>
      <c r="G398" t="s">
        <v>36</v>
      </c>
    </row>
    <row r="399" spans="2:7" x14ac:dyDescent="0.2">
      <c r="B399">
        <v>2019</v>
      </c>
      <c r="C399">
        <v>10</v>
      </c>
      <c r="D399" t="s">
        <v>65</v>
      </c>
      <c r="E399" t="s">
        <v>61</v>
      </c>
      <c r="F399" t="s">
        <v>55</v>
      </c>
      <c r="G399" t="s">
        <v>37</v>
      </c>
    </row>
    <row r="400" spans="2:7" x14ac:dyDescent="0.2">
      <c r="B400">
        <v>2019</v>
      </c>
      <c r="C400">
        <v>10</v>
      </c>
      <c r="D400" t="s">
        <v>65</v>
      </c>
      <c r="E400" t="s">
        <v>61</v>
      </c>
      <c r="F400" t="s">
        <v>55</v>
      </c>
      <c r="G400" t="s">
        <v>38</v>
      </c>
    </row>
    <row r="401" spans="2:7" x14ac:dyDescent="0.2">
      <c r="B401">
        <v>2019</v>
      </c>
      <c r="C401">
        <v>10</v>
      </c>
      <c r="D401" t="s">
        <v>65</v>
      </c>
      <c r="E401" t="s">
        <v>61</v>
      </c>
      <c r="F401" t="s">
        <v>55</v>
      </c>
      <c r="G401" t="s">
        <v>39</v>
      </c>
    </row>
    <row r="402" spans="2:7" x14ac:dyDescent="0.2">
      <c r="B402">
        <v>2019</v>
      </c>
      <c r="C402">
        <v>10</v>
      </c>
      <c r="D402" t="s">
        <v>65</v>
      </c>
      <c r="E402" t="s">
        <v>61</v>
      </c>
      <c r="F402" t="s">
        <v>55</v>
      </c>
      <c r="G402" t="s">
        <v>40</v>
      </c>
    </row>
    <row r="403" spans="2:7" x14ac:dyDescent="0.2">
      <c r="B403">
        <v>2019</v>
      </c>
      <c r="C403">
        <v>10</v>
      </c>
      <c r="D403" t="s">
        <v>65</v>
      </c>
      <c r="E403" t="s">
        <v>61</v>
      </c>
      <c r="F403" t="s">
        <v>55</v>
      </c>
      <c r="G403" t="s">
        <v>41</v>
      </c>
    </row>
    <row r="404" spans="2:7" x14ac:dyDescent="0.2">
      <c r="B404">
        <v>2019</v>
      </c>
      <c r="C404">
        <v>10</v>
      </c>
      <c r="D404" t="s">
        <v>65</v>
      </c>
      <c r="E404" t="s">
        <v>61</v>
      </c>
      <c r="F404" t="s">
        <v>55</v>
      </c>
      <c r="G404" t="s">
        <v>42</v>
      </c>
    </row>
    <row r="405" spans="2:7" x14ac:dyDescent="0.2">
      <c r="B405">
        <v>2019</v>
      </c>
      <c r="C405">
        <v>10</v>
      </c>
      <c r="D405" t="s">
        <v>65</v>
      </c>
      <c r="E405" t="s">
        <v>61</v>
      </c>
      <c r="F405" t="s">
        <v>55</v>
      </c>
      <c r="G405" t="s">
        <v>43</v>
      </c>
    </row>
    <row r="406" spans="2:7" x14ac:dyDescent="0.2">
      <c r="B406">
        <v>2019</v>
      </c>
      <c r="C406">
        <v>10</v>
      </c>
      <c r="D406" t="s">
        <v>65</v>
      </c>
      <c r="E406" t="s">
        <v>61</v>
      </c>
      <c r="F406" t="s">
        <v>55</v>
      </c>
      <c r="G406" t="s">
        <v>60</v>
      </c>
    </row>
    <row r="407" spans="2:7" x14ac:dyDescent="0.2">
      <c r="B407">
        <v>2019</v>
      </c>
      <c r="C407">
        <v>10</v>
      </c>
      <c r="D407" t="s">
        <v>65</v>
      </c>
      <c r="E407" t="s">
        <v>61</v>
      </c>
      <c r="F407" t="s">
        <v>56</v>
      </c>
      <c r="G407" t="s">
        <v>12</v>
      </c>
    </row>
    <row r="408" spans="2:7" x14ac:dyDescent="0.2">
      <c r="B408">
        <v>2019</v>
      </c>
      <c r="C408">
        <v>10</v>
      </c>
      <c r="D408" t="s">
        <v>65</v>
      </c>
      <c r="E408" t="s">
        <v>61</v>
      </c>
      <c r="F408" t="s">
        <v>56</v>
      </c>
      <c r="G408" t="s">
        <v>16</v>
      </c>
    </row>
    <row r="409" spans="2:7" x14ac:dyDescent="0.2">
      <c r="B409">
        <v>2019</v>
      </c>
      <c r="C409">
        <v>10</v>
      </c>
      <c r="D409" t="s">
        <v>65</v>
      </c>
      <c r="E409" t="s">
        <v>61</v>
      </c>
      <c r="F409" t="s">
        <v>56</v>
      </c>
      <c r="G409" t="s">
        <v>17</v>
      </c>
    </row>
    <row r="410" spans="2:7" x14ac:dyDescent="0.2">
      <c r="B410">
        <v>2019</v>
      </c>
      <c r="C410">
        <v>10</v>
      </c>
      <c r="D410" t="s">
        <v>65</v>
      </c>
      <c r="E410" t="s">
        <v>61</v>
      </c>
      <c r="F410" t="s">
        <v>56</v>
      </c>
      <c r="G410" t="s">
        <v>19</v>
      </c>
    </row>
    <row r="411" spans="2:7" x14ac:dyDescent="0.2">
      <c r="B411">
        <v>2019</v>
      </c>
      <c r="C411">
        <v>10</v>
      </c>
      <c r="D411" t="s">
        <v>65</v>
      </c>
      <c r="E411" t="s">
        <v>61</v>
      </c>
      <c r="F411" t="s">
        <v>56</v>
      </c>
      <c r="G411" t="s">
        <v>20</v>
      </c>
    </row>
    <row r="412" spans="2:7" x14ac:dyDescent="0.2">
      <c r="B412">
        <v>2019</v>
      </c>
      <c r="C412">
        <v>10</v>
      </c>
      <c r="D412" t="s">
        <v>65</v>
      </c>
      <c r="E412" t="s">
        <v>61</v>
      </c>
      <c r="F412" t="s">
        <v>56</v>
      </c>
      <c r="G412" t="s">
        <v>21</v>
      </c>
    </row>
    <row r="413" spans="2:7" x14ac:dyDescent="0.2">
      <c r="B413">
        <v>2019</v>
      </c>
      <c r="C413">
        <v>10</v>
      </c>
      <c r="D413" t="s">
        <v>65</v>
      </c>
      <c r="E413" t="s">
        <v>61</v>
      </c>
      <c r="F413" t="s">
        <v>56</v>
      </c>
      <c r="G413" t="s">
        <v>23</v>
      </c>
    </row>
    <row r="414" spans="2:7" x14ac:dyDescent="0.2">
      <c r="B414">
        <v>2019</v>
      </c>
      <c r="C414">
        <v>10</v>
      </c>
      <c r="D414" t="s">
        <v>65</v>
      </c>
      <c r="E414" t="s">
        <v>61</v>
      </c>
      <c r="F414" t="s">
        <v>56</v>
      </c>
      <c r="G414" t="s">
        <v>24</v>
      </c>
    </row>
    <row r="415" spans="2:7" x14ac:dyDescent="0.2">
      <c r="B415">
        <v>2019</v>
      </c>
      <c r="C415">
        <v>10</v>
      </c>
      <c r="D415" t="s">
        <v>65</v>
      </c>
      <c r="E415" t="s">
        <v>61</v>
      </c>
      <c r="F415" t="s">
        <v>56</v>
      </c>
      <c r="G415" t="s">
        <v>25</v>
      </c>
    </row>
    <row r="416" spans="2:7" x14ac:dyDescent="0.2">
      <c r="B416">
        <v>2019</v>
      </c>
      <c r="C416">
        <v>10</v>
      </c>
      <c r="D416" t="s">
        <v>65</v>
      </c>
      <c r="E416" t="s">
        <v>61</v>
      </c>
      <c r="F416" t="s">
        <v>56</v>
      </c>
      <c r="G416" t="s">
        <v>26</v>
      </c>
    </row>
    <row r="417" spans="2:7" x14ac:dyDescent="0.2">
      <c r="B417">
        <v>2019</v>
      </c>
      <c r="C417">
        <v>10</v>
      </c>
      <c r="D417" t="s">
        <v>65</v>
      </c>
      <c r="E417" t="s">
        <v>61</v>
      </c>
      <c r="F417" t="s">
        <v>56</v>
      </c>
      <c r="G417" t="s">
        <v>27</v>
      </c>
    </row>
    <row r="418" spans="2:7" x14ac:dyDescent="0.2">
      <c r="B418">
        <v>2019</v>
      </c>
      <c r="C418">
        <v>10</v>
      </c>
      <c r="D418" t="s">
        <v>65</v>
      </c>
      <c r="E418" t="s">
        <v>61</v>
      </c>
      <c r="F418" t="s">
        <v>56</v>
      </c>
      <c r="G418" t="s">
        <v>28</v>
      </c>
    </row>
    <row r="419" spans="2:7" x14ac:dyDescent="0.2">
      <c r="B419">
        <v>2019</v>
      </c>
      <c r="C419">
        <v>10</v>
      </c>
      <c r="D419" t="s">
        <v>65</v>
      </c>
      <c r="E419" t="s">
        <v>61</v>
      </c>
      <c r="F419" t="s">
        <v>56</v>
      </c>
      <c r="G419" t="s">
        <v>29</v>
      </c>
    </row>
    <row r="420" spans="2:7" x14ac:dyDescent="0.2">
      <c r="B420">
        <v>2019</v>
      </c>
      <c r="C420">
        <v>10</v>
      </c>
      <c r="D420" t="s">
        <v>65</v>
      </c>
      <c r="E420" t="s">
        <v>61</v>
      </c>
      <c r="F420" t="s">
        <v>56</v>
      </c>
      <c r="G420" t="s">
        <v>31</v>
      </c>
    </row>
    <row r="421" spans="2:7" x14ac:dyDescent="0.2">
      <c r="B421">
        <v>2019</v>
      </c>
      <c r="C421">
        <v>10</v>
      </c>
      <c r="D421" t="s">
        <v>65</v>
      </c>
      <c r="E421" t="s">
        <v>61</v>
      </c>
      <c r="F421" t="s">
        <v>56</v>
      </c>
      <c r="G421" t="s">
        <v>32</v>
      </c>
    </row>
    <row r="422" spans="2:7" x14ac:dyDescent="0.2">
      <c r="B422">
        <v>2019</v>
      </c>
      <c r="C422">
        <v>10</v>
      </c>
      <c r="D422" t="s">
        <v>65</v>
      </c>
      <c r="E422" t="s">
        <v>61</v>
      </c>
      <c r="F422" t="s">
        <v>56</v>
      </c>
      <c r="G422" t="s">
        <v>33</v>
      </c>
    </row>
    <row r="423" spans="2:7" x14ac:dyDescent="0.2">
      <c r="B423">
        <v>2019</v>
      </c>
      <c r="C423">
        <v>10</v>
      </c>
      <c r="D423" t="s">
        <v>65</v>
      </c>
      <c r="E423" t="s">
        <v>61</v>
      </c>
      <c r="F423" t="s">
        <v>56</v>
      </c>
      <c r="G423" t="s">
        <v>34</v>
      </c>
    </row>
    <row r="424" spans="2:7" x14ac:dyDescent="0.2">
      <c r="B424">
        <v>2019</v>
      </c>
      <c r="C424">
        <v>10</v>
      </c>
      <c r="D424" t="s">
        <v>65</v>
      </c>
      <c r="E424" t="s">
        <v>61</v>
      </c>
      <c r="F424" t="s">
        <v>56</v>
      </c>
      <c r="G424" t="s">
        <v>35</v>
      </c>
    </row>
    <row r="425" spans="2:7" x14ac:dyDescent="0.2">
      <c r="B425">
        <v>2019</v>
      </c>
      <c r="C425">
        <v>10</v>
      </c>
      <c r="D425" t="s">
        <v>65</v>
      </c>
      <c r="E425" t="s">
        <v>61</v>
      </c>
      <c r="F425" t="s">
        <v>56</v>
      </c>
      <c r="G425" t="s">
        <v>36</v>
      </c>
    </row>
    <row r="426" spans="2:7" x14ac:dyDescent="0.2">
      <c r="B426">
        <v>2019</v>
      </c>
      <c r="C426">
        <v>10</v>
      </c>
      <c r="D426" t="s">
        <v>65</v>
      </c>
      <c r="E426" t="s">
        <v>61</v>
      </c>
      <c r="F426" t="s">
        <v>56</v>
      </c>
      <c r="G426" t="s">
        <v>37</v>
      </c>
    </row>
    <row r="427" spans="2:7" x14ac:dyDescent="0.2">
      <c r="B427">
        <v>2019</v>
      </c>
      <c r="C427">
        <v>10</v>
      </c>
      <c r="D427" t="s">
        <v>65</v>
      </c>
      <c r="E427" t="s">
        <v>61</v>
      </c>
      <c r="F427" t="s">
        <v>56</v>
      </c>
      <c r="G427" t="s">
        <v>38</v>
      </c>
    </row>
    <row r="428" spans="2:7" x14ac:dyDescent="0.2">
      <c r="B428">
        <v>2019</v>
      </c>
      <c r="C428">
        <v>10</v>
      </c>
      <c r="D428" t="s">
        <v>65</v>
      </c>
      <c r="E428" t="s">
        <v>61</v>
      </c>
      <c r="F428" t="s">
        <v>56</v>
      </c>
      <c r="G428" t="s">
        <v>39</v>
      </c>
    </row>
    <row r="429" spans="2:7" x14ac:dyDescent="0.2">
      <c r="B429">
        <v>2019</v>
      </c>
      <c r="C429">
        <v>10</v>
      </c>
      <c r="D429" t="s">
        <v>65</v>
      </c>
      <c r="E429" t="s">
        <v>61</v>
      </c>
      <c r="F429" t="s">
        <v>56</v>
      </c>
      <c r="G429" t="s">
        <v>40</v>
      </c>
    </row>
    <row r="430" spans="2:7" x14ac:dyDescent="0.2">
      <c r="B430">
        <v>2019</v>
      </c>
      <c r="C430">
        <v>10</v>
      </c>
      <c r="D430" t="s">
        <v>65</v>
      </c>
      <c r="E430" t="s">
        <v>61</v>
      </c>
      <c r="F430" t="s">
        <v>56</v>
      </c>
      <c r="G430" t="s">
        <v>41</v>
      </c>
    </row>
    <row r="431" spans="2:7" x14ac:dyDescent="0.2">
      <c r="B431">
        <v>2019</v>
      </c>
      <c r="C431">
        <v>10</v>
      </c>
      <c r="D431" t="s">
        <v>65</v>
      </c>
      <c r="E431" t="s">
        <v>61</v>
      </c>
      <c r="F431" t="s">
        <v>56</v>
      </c>
      <c r="G431" t="s">
        <v>42</v>
      </c>
    </row>
    <row r="432" spans="2:7" x14ac:dyDescent="0.2">
      <c r="B432">
        <v>2019</v>
      </c>
      <c r="C432">
        <v>10</v>
      </c>
      <c r="D432" t="s">
        <v>65</v>
      </c>
      <c r="E432" t="s">
        <v>61</v>
      </c>
      <c r="F432" t="s">
        <v>56</v>
      </c>
      <c r="G432" t="s">
        <v>43</v>
      </c>
    </row>
    <row r="433" spans="2:7" x14ac:dyDescent="0.2">
      <c r="B433">
        <v>2019</v>
      </c>
      <c r="C433">
        <v>10</v>
      </c>
      <c r="D433" t="s">
        <v>65</v>
      </c>
      <c r="E433" t="s">
        <v>61</v>
      </c>
      <c r="F433" t="s">
        <v>56</v>
      </c>
      <c r="G433" t="s">
        <v>60</v>
      </c>
    </row>
    <row r="434" spans="2:7" x14ac:dyDescent="0.2">
      <c r="B434">
        <v>2018</v>
      </c>
      <c r="C434">
        <v>10</v>
      </c>
      <c r="D434" t="s">
        <v>65</v>
      </c>
      <c r="E434" t="s">
        <v>59</v>
      </c>
      <c r="F434" t="s">
        <v>49</v>
      </c>
      <c r="G434" t="s">
        <v>12</v>
      </c>
    </row>
    <row r="435" spans="2:7" x14ac:dyDescent="0.2">
      <c r="B435">
        <v>2018</v>
      </c>
      <c r="C435">
        <v>10</v>
      </c>
      <c r="D435" t="s">
        <v>65</v>
      </c>
      <c r="E435" t="s">
        <v>59</v>
      </c>
      <c r="F435" t="s">
        <v>49</v>
      </c>
      <c r="G435" t="s">
        <v>16</v>
      </c>
    </row>
    <row r="436" spans="2:7" x14ac:dyDescent="0.2">
      <c r="B436">
        <v>2018</v>
      </c>
      <c r="C436">
        <v>10</v>
      </c>
      <c r="D436" t="s">
        <v>65</v>
      </c>
      <c r="E436" t="s">
        <v>59</v>
      </c>
      <c r="F436" t="s">
        <v>49</v>
      </c>
      <c r="G436" t="s">
        <v>17</v>
      </c>
    </row>
    <row r="437" spans="2:7" x14ac:dyDescent="0.2">
      <c r="B437">
        <v>2018</v>
      </c>
      <c r="C437">
        <v>10</v>
      </c>
      <c r="D437" t="s">
        <v>65</v>
      </c>
      <c r="E437" t="s">
        <v>59</v>
      </c>
      <c r="F437" t="s">
        <v>49</v>
      </c>
      <c r="G437" t="s">
        <v>19</v>
      </c>
    </row>
    <row r="438" spans="2:7" x14ac:dyDescent="0.2">
      <c r="B438">
        <v>2018</v>
      </c>
      <c r="C438">
        <v>10</v>
      </c>
      <c r="D438" t="s">
        <v>65</v>
      </c>
      <c r="E438" t="s">
        <v>59</v>
      </c>
      <c r="F438" t="s">
        <v>49</v>
      </c>
      <c r="G438" t="s">
        <v>20</v>
      </c>
    </row>
    <row r="439" spans="2:7" x14ac:dyDescent="0.2">
      <c r="B439">
        <v>2018</v>
      </c>
      <c r="C439">
        <v>10</v>
      </c>
      <c r="D439" t="s">
        <v>65</v>
      </c>
      <c r="E439" t="s">
        <v>59</v>
      </c>
      <c r="F439" t="s">
        <v>49</v>
      </c>
      <c r="G439" t="s">
        <v>21</v>
      </c>
    </row>
    <row r="440" spans="2:7" x14ac:dyDescent="0.2">
      <c r="B440">
        <v>2018</v>
      </c>
      <c r="C440">
        <v>10</v>
      </c>
      <c r="D440" t="s">
        <v>65</v>
      </c>
      <c r="E440" t="s">
        <v>59</v>
      </c>
      <c r="F440" t="s">
        <v>49</v>
      </c>
      <c r="G440" t="s">
        <v>23</v>
      </c>
    </row>
    <row r="441" spans="2:7" x14ac:dyDescent="0.2">
      <c r="B441">
        <v>2018</v>
      </c>
      <c r="C441">
        <v>10</v>
      </c>
      <c r="D441" t="s">
        <v>65</v>
      </c>
      <c r="E441" t="s">
        <v>59</v>
      </c>
      <c r="F441" t="s">
        <v>49</v>
      </c>
      <c r="G441" t="s">
        <v>24</v>
      </c>
    </row>
    <row r="442" spans="2:7" x14ac:dyDescent="0.2">
      <c r="B442">
        <v>2018</v>
      </c>
      <c r="C442">
        <v>10</v>
      </c>
      <c r="D442" t="s">
        <v>65</v>
      </c>
      <c r="E442" t="s">
        <v>59</v>
      </c>
      <c r="F442" t="s">
        <v>49</v>
      </c>
      <c r="G442" t="s">
        <v>25</v>
      </c>
    </row>
    <row r="443" spans="2:7" x14ac:dyDescent="0.2">
      <c r="B443">
        <v>2018</v>
      </c>
      <c r="C443">
        <v>10</v>
      </c>
      <c r="D443" t="s">
        <v>65</v>
      </c>
      <c r="E443" t="s">
        <v>59</v>
      </c>
      <c r="F443" t="s">
        <v>49</v>
      </c>
      <c r="G443" t="s">
        <v>26</v>
      </c>
    </row>
    <row r="444" spans="2:7" x14ac:dyDescent="0.2">
      <c r="B444">
        <v>2018</v>
      </c>
      <c r="C444">
        <v>10</v>
      </c>
      <c r="D444" t="s">
        <v>65</v>
      </c>
      <c r="E444" t="s">
        <v>59</v>
      </c>
      <c r="F444" t="s">
        <v>49</v>
      </c>
      <c r="G444" t="s">
        <v>27</v>
      </c>
    </row>
    <row r="445" spans="2:7" x14ac:dyDescent="0.2">
      <c r="B445">
        <v>2018</v>
      </c>
      <c r="C445">
        <v>10</v>
      </c>
      <c r="D445" t="s">
        <v>65</v>
      </c>
      <c r="E445" t="s">
        <v>59</v>
      </c>
      <c r="F445" t="s">
        <v>49</v>
      </c>
      <c r="G445" t="s">
        <v>28</v>
      </c>
    </row>
    <row r="446" spans="2:7" x14ac:dyDescent="0.2">
      <c r="B446">
        <v>2018</v>
      </c>
      <c r="C446">
        <v>10</v>
      </c>
      <c r="D446" t="s">
        <v>65</v>
      </c>
      <c r="E446" t="s">
        <v>59</v>
      </c>
      <c r="F446" t="s">
        <v>49</v>
      </c>
      <c r="G446" t="s">
        <v>29</v>
      </c>
    </row>
    <row r="447" spans="2:7" x14ac:dyDescent="0.2">
      <c r="B447">
        <v>2018</v>
      </c>
      <c r="C447">
        <v>10</v>
      </c>
      <c r="D447" t="s">
        <v>65</v>
      </c>
      <c r="E447" t="s">
        <v>59</v>
      </c>
      <c r="F447" t="s">
        <v>49</v>
      </c>
      <c r="G447" t="s">
        <v>31</v>
      </c>
    </row>
    <row r="448" spans="2:7" x14ac:dyDescent="0.2">
      <c r="B448">
        <v>2018</v>
      </c>
      <c r="C448">
        <v>10</v>
      </c>
      <c r="D448" t="s">
        <v>65</v>
      </c>
      <c r="E448" t="s">
        <v>59</v>
      </c>
      <c r="F448" t="s">
        <v>49</v>
      </c>
      <c r="G448" t="s">
        <v>32</v>
      </c>
    </row>
    <row r="449" spans="2:7" x14ac:dyDescent="0.2">
      <c r="B449">
        <v>2018</v>
      </c>
      <c r="C449">
        <v>10</v>
      </c>
      <c r="D449" t="s">
        <v>65</v>
      </c>
      <c r="E449" t="s">
        <v>59</v>
      </c>
      <c r="F449" t="s">
        <v>49</v>
      </c>
      <c r="G449" t="s">
        <v>33</v>
      </c>
    </row>
    <row r="450" spans="2:7" x14ac:dyDescent="0.2">
      <c r="B450">
        <v>2018</v>
      </c>
      <c r="C450">
        <v>10</v>
      </c>
      <c r="D450" t="s">
        <v>65</v>
      </c>
      <c r="E450" t="s">
        <v>59</v>
      </c>
      <c r="F450" t="s">
        <v>49</v>
      </c>
      <c r="G450" t="s">
        <v>34</v>
      </c>
    </row>
    <row r="451" spans="2:7" x14ac:dyDescent="0.2">
      <c r="B451">
        <v>2018</v>
      </c>
      <c r="C451">
        <v>10</v>
      </c>
      <c r="D451" t="s">
        <v>65</v>
      </c>
      <c r="E451" t="s">
        <v>59</v>
      </c>
      <c r="F451" t="s">
        <v>49</v>
      </c>
      <c r="G451" t="s">
        <v>35</v>
      </c>
    </row>
    <row r="452" spans="2:7" x14ac:dyDescent="0.2">
      <c r="B452">
        <v>2018</v>
      </c>
      <c r="C452">
        <v>10</v>
      </c>
      <c r="D452" t="s">
        <v>65</v>
      </c>
      <c r="E452" t="s">
        <v>59</v>
      </c>
      <c r="F452" t="s">
        <v>49</v>
      </c>
      <c r="G452" t="s">
        <v>36</v>
      </c>
    </row>
    <row r="453" spans="2:7" x14ac:dyDescent="0.2">
      <c r="B453">
        <v>2018</v>
      </c>
      <c r="C453">
        <v>10</v>
      </c>
      <c r="D453" t="s">
        <v>65</v>
      </c>
      <c r="E453" t="s">
        <v>59</v>
      </c>
      <c r="F453" t="s">
        <v>49</v>
      </c>
      <c r="G453" t="s">
        <v>37</v>
      </c>
    </row>
    <row r="454" spans="2:7" x14ac:dyDescent="0.2">
      <c r="B454">
        <v>2018</v>
      </c>
      <c r="C454">
        <v>10</v>
      </c>
      <c r="D454" t="s">
        <v>65</v>
      </c>
      <c r="E454" t="s">
        <v>59</v>
      </c>
      <c r="F454" t="s">
        <v>49</v>
      </c>
      <c r="G454" t="s">
        <v>38</v>
      </c>
    </row>
    <row r="455" spans="2:7" x14ac:dyDescent="0.2">
      <c r="B455">
        <v>2018</v>
      </c>
      <c r="C455">
        <v>10</v>
      </c>
      <c r="D455" t="s">
        <v>65</v>
      </c>
      <c r="E455" t="s">
        <v>59</v>
      </c>
      <c r="F455" t="s">
        <v>49</v>
      </c>
      <c r="G455" t="s">
        <v>39</v>
      </c>
    </row>
    <row r="456" spans="2:7" x14ac:dyDescent="0.2">
      <c r="B456">
        <v>2018</v>
      </c>
      <c r="C456">
        <v>10</v>
      </c>
      <c r="D456" t="s">
        <v>65</v>
      </c>
      <c r="E456" t="s">
        <v>59</v>
      </c>
      <c r="F456" t="s">
        <v>49</v>
      </c>
      <c r="G456" t="s">
        <v>40</v>
      </c>
    </row>
    <row r="457" spans="2:7" x14ac:dyDescent="0.2">
      <c r="B457">
        <v>2018</v>
      </c>
      <c r="C457">
        <v>10</v>
      </c>
      <c r="D457" t="s">
        <v>65</v>
      </c>
      <c r="E457" t="s">
        <v>59</v>
      </c>
      <c r="F457" t="s">
        <v>49</v>
      </c>
      <c r="G457" t="s">
        <v>41</v>
      </c>
    </row>
    <row r="458" spans="2:7" x14ac:dyDescent="0.2">
      <c r="B458">
        <v>2018</v>
      </c>
      <c r="C458">
        <v>10</v>
      </c>
      <c r="D458" t="s">
        <v>65</v>
      </c>
      <c r="E458" t="s">
        <v>59</v>
      </c>
      <c r="F458" t="s">
        <v>49</v>
      </c>
      <c r="G458" t="s">
        <v>42</v>
      </c>
    </row>
    <row r="459" spans="2:7" x14ac:dyDescent="0.2">
      <c r="B459">
        <v>2018</v>
      </c>
      <c r="C459">
        <v>10</v>
      </c>
      <c r="D459" t="s">
        <v>65</v>
      </c>
      <c r="E459" t="s">
        <v>59</v>
      </c>
      <c r="F459" t="s">
        <v>49</v>
      </c>
      <c r="G459" t="s">
        <v>43</v>
      </c>
    </row>
    <row r="460" spans="2:7" x14ac:dyDescent="0.2">
      <c r="B460">
        <v>2018</v>
      </c>
      <c r="C460">
        <v>10</v>
      </c>
      <c r="D460" t="s">
        <v>65</v>
      </c>
      <c r="E460" t="s">
        <v>59</v>
      </c>
      <c r="F460" t="s">
        <v>49</v>
      </c>
      <c r="G460" t="s">
        <v>60</v>
      </c>
    </row>
    <row r="461" spans="2:7" x14ac:dyDescent="0.2">
      <c r="B461">
        <v>2018</v>
      </c>
      <c r="C461">
        <v>10</v>
      </c>
      <c r="D461" t="s">
        <v>65</v>
      </c>
      <c r="E461" t="s">
        <v>59</v>
      </c>
      <c r="F461" t="s">
        <v>50</v>
      </c>
      <c r="G461" t="s">
        <v>12</v>
      </c>
    </row>
    <row r="462" spans="2:7" x14ac:dyDescent="0.2">
      <c r="B462">
        <v>2018</v>
      </c>
      <c r="C462">
        <v>10</v>
      </c>
      <c r="D462" t="s">
        <v>65</v>
      </c>
      <c r="E462" t="s">
        <v>59</v>
      </c>
      <c r="F462" t="s">
        <v>50</v>
      </c>
      <c r="G462" t="s">
        <v>16</v>
      </c>
    </row>
    <row r="463" spans="2:7" x14ac:dyDescent="0.2">
      <c r="B463">
        <v>2018</v>
      </c>
      <c r="C463">
        <v>10</v>
      </c>
      <c r="D463" t="s">
        <v>65</v>
      </c>
      <c r="E463" t="s">
        <v>59</v>
      </c>
      <c r="F463" t="s">
        <v>50</v>
      </c>
      <c r="G463" t="s">
        <v>17</v>
      </c>
    </row>
    <row r="464" spans="2:7" x14ac:dyDescent="0.2">
      <c r="B464">
        <v>2018</v>
      </c>
      <c r="C464">
        <v>10</v>
      </c>
      <c r="D464" t="s">
        <v>65</v>
      </c>
      <c r="E464" t="s">
        <v>59</v>
      </c>
      <c r="F464" t="s">
        <v>50</v>
      </c>
      <c r="G464" t="s">
        <v>19</v>
      </c>
    </row>
    <row r="465" spans="2:7" x14ac:dyDescent="0.2">
      <c r="B465">
        <v>2018</v>
      </c>
      <c r="C465">
        <v>10</v>
      </c>
      <c r="D465" t="s">
        <v>65</v>
      </c>
      <c r="E465" t="s">
        <v>59</v>
      </c>
      <c r="F465" t="s">
        <v>50</v>
      </c>
      <c r="G465" t="s">
        <v>20</v>
      </c>
    </row>
    <row r="466" spans="2:7" x14ac:dyDescent="0.2">
      <c r="B466">
        <v>2018</v>
      </c>
      <c r="C466">
        <v>10</v>
      </c>
      <c r="D466" t="s">
        <v>65</v>
      </c>
      <c r="E466" t="s">
        <v>59</v>
      </c>
      <c r="F466" t="s">
        <v>50</v>
      </c>
      <c r="G466" t="s">
        <v>21</v>
      </c>
    </row>
    <row r="467" spans="2:7" x14ac:dyDescent="0.2">
      <c r="B467">
        <v>2018</v>
      </c>
      <c r="C467">
        <v>10</v>
      </c>
      <c r="D467" t="s">
        <v>65</v>
      </c>
      <c r="E467" t="s">
        <v>59</v>
      </c>
      <c r="F467" t="s">
        <v>50</v>
      </c>
      <c r="G467" t="s">
        <v>23</v>
      </c>
    </row>
    <row r="468" spans="2:7" x14ac:dyDescent="0.2">
      <c r="B468">
        <v>2018</v>
      </c>
      <c r="C468">
        <v>10</v>
      </c>
      <c r="D468" t="s">
        <v>65</v>
      </c>
      <c r="E468" t="s">
        <v>59</v>
      </c>
      <c r="F468" t="s">
        <v>50</v>
      </c>
      <c r="G468" t="s">
        <v>24</v>
      </c>
    </row>
    <row r="469" spans="2:7" x14ac:dyDescent="0.2">
      <c r="B469">
        <v>2018</v>
      </c>
      <c r="C469">
        <v>10</v>
      </c>
      <c r="D469" t="s">
        <v>65</v>
      </c>
      <c r="E469" t="s">
        <v>59</v>
      </c>
      <c r="F469" t="s">
        <v>50</v>
      </c>
      <c r="G469" t="s">
        <v>25</v>
      </c>
    </row>
    <row r="470" spans="2:7" x14ac:dyDescent="0.2">
      <c r="B470">
        <v>2018</v>
      </c>
      <c r="C470">
        <v>10</v>
      </c>
      <c r="D470" t="s">
        <v>65</v>
      </c>
      <c r="E470" t="s">
        <v>59</v>
      </c>
      <c r="F470" t="s">
        <v>50</v>
      </c>
      <c r="G470" t="s">
        <v>26</v>
      </c>
    </row>
    <row r="471" spans="2:7" x14ac:dyDescent="0.2">
      <c r="B471">
        <v>2018</v>
      </c>
      <c r="C471">
        <v>10</v>
      </c>
      <c r="D471" t="s">
        <v>65</v>
      </c>
      <c r="E471" t="s">
        <v>59</v>
      </c>
      <c r="F471" t="s">
        <v>50</v>
      </c>
      <c r="G471" t="s">
        <v>27</v>
      </c>
    </row>
    <row r="472" spans="2:7" x14ac:dyDescent="0.2">
      <c r="B472">
        <v>2018</v>
      </c>
      <c r="C472">
        <v>10</v>
      </c>
      <c r="D472" t="s">
        <v>65</v>
      </c>
      <c r="E472" t="s">
        <v>59</v>
      </c>
      <c r="F472" t="s">
        <v>50</v>
      </c>
      <c r="G472" t="s">
        <v>28</v>
      </c>
    </row>
    <row r="473" spans="2:7" x14ac:dyDescent="0.2">
      <c r="B473">
        <v>2018</v>
      </c>
      <c r="C473">
        <v>10</v>
      </c>
      <c r="D473" t="s">
        <v>65</v>
      </c>
      <c r="E473" t="s">
        <v>59</v>
      </c>
      <c r="F473" t="s">
        <v>50</v>
      </c>
      <c r="G473" t="s">
        <v>29</v>
      </c>
    </row>
    <row r="474" spans="2:7" x14ac:dyDescent="0.2">
      <c r="B474">
        <v>2018</v>
      </c>
      <c r="C474">
        <v>10</v>
      </c>
      <c r="D474" t="s">
        <v>65</v>
      </c>
      <c r="E474" t="s">
        <v>59</v>
      </c>
      <c r="F474" t="s">
        <v>50</v>
      </c>
      <c r="G474" t="s">
        <v>31</v>
      </c>
    </row>
    <row r="475" spans="2:7" x14ac:dyDescent="0.2">
      <c r="B475">
        <v>2018</v>
      </c>
      <c r="C475">
        <v>10</v>
      </c>
      <c r="D475" t="s">
        <v>65</v>
      </c>
      <c r="E475" t="s">
        <v>59</v>
      </c>
      <c r="F475" t="s">
        <v>50</v>
      </c>
      <c r="G475" t="s">
        <v>32</v>
      </c>
    </row>
    <row r="476" spans="2:7" x14ac:dyDescent="0.2">
      <c r="B476">
        <v>2018</v>
      </c>
      <c r="C476">
        <v>10</v>
      </c>
      <c r="D476" t="s">
        <v>65</v>
      </c>
      <c r="E476" t="s">
        <v>59</v>
      </c>
      <c r="F476" t="s">
        <v>50</v>
      </c>
      <c r="G476" t="s">
        <v>33</v>
      </c>
    </row>
    <row r="477" spans="2:7" x14ac:dyDescent="0.2">
      <c r="B477">
        <v>2018</v>
      </c>
      <c r="C477">
        <v>10</v>
      </c>
      <c r="D477" t="s">
        <v>65</v>
      </c>
      <c r="E477" t="s">
        <v>59</v>
      </c>
      <c r="F477" t="s">
        <v>50</v>
      </c>
      <c r="G477" t="s">
        <v>34</v>
      </c>
    </row>
    <row r="478" spans="2:7" x14ac:dyDescent="0.2">
      <c r="B478">
        <v>2018</v>
      </c>
      <c r="C478">
        <v>10</v>
      </c>
      <c r="D478" t="s">
        <v>65</v>
      </c>
      <c r="E478" t="s">
        <v>59</v>
      </c>
      <c r="F478" t="s">
        <v>50</v>
      </c>
      <c r="G478" t="s">
        <v>35</v>
      </c>
    </row>
    <row r="479" spans="2:7" x14ac:dyDescent="0.2">
      <c r="B479">
        <v>2018</v>
      </c>
      <c r="C479">
        <v>10</v>
      </c>
      <c r="D479" t="s">
        <v>65</v>
      </c>
      <c r="E479" t="s">
        <v>59</v>
      </c>
      <c r="F479" t="s">
        <v>50</v>
      </c>
      <c r="G479" t="s">
        <v>36</v>
      </c>
    </row>
    <row r="480" spans="2:7" x14ac:dyDescent="0.2">
      <c r="B480">
        <v>2018</v>
      </c>
      <c r="C480">
        <v>10</v>
      </c>
      <c r="D480" t="s">
        <v>65</v>
      </c>
      <c r="E480" t="s">
        <v>59</v>
      </c>
      <c r="F480" t="s">
        <v>50</v>
      </c>
      <c r="G480" t="s">
        <v>37</v>
      </c>
    </row>
    <row r="481" spans="2:7" x14ac:dyDescent="0.2">
      <c r="B481">
        <v>2018</v>
      </c>
      <c r="C481">
        <v>10</v>
      </c>
      <c r="D481" t="s">
        <v>65</v>
      </c>
      <c r="E481" t="s">
        <v>59</v>
      </c>
      <c r="F481" t="s">
        <v>50</v>
      </c>
      <c r="G481" t="s">
        <v>38</v>
      </c>
    </row>
    <row r="482" spans="2:7" x14ac:dyDescent="0.2">
      <c r="B482">
        <v>2018</v>
      </c>
      <c r="C482">
        <v>10</v>
      </c>
      <c r="D482" t="s">
        <v>65</v>
      </c>
      <c r="E482" t="s">
        <v>59</v>
      </c>
      <c r="F482" t="s">
        <v>50</v>
      </c>
      <c r="G482" t="s">
        <v>39</v>
      </c>
    </row>
    <row r="483" spans="2:7" x14ac:dyDescent="0.2">
      <c r="B483">
        <v>2018</v>
      </c>
      <c r="C483">
        <v>10</v>
      </c>
      <c r="D483" t="s">
        <v>65</v>
      </c>
      <c r="E483" t="s">
        <v>59</v>
      </c>
      <c r="F483" t="s">
        <v>50</v>
      </c>
      <c r="G483" t="s">
        <v>40</v>
      </c>
    </row>
    <row r="484" spans="2:7" x14ac:dyDescent="0.2">
      <c r="B484">
        <v>2018</v>
      </c>
      <c r="C484">
        <v>10</v>
      </c>
      <c r="D484" t="s">
        <v>65</v>
      </c>
      <c r="E484" t="s">
        <v>59</v>
      </c>
      <c r="F484" t="s">
        <v>50</v>
      </c>
      <c r="G484" t="s">
        <v>41</v>
      </c>
    </row>
    <row r="485" spans="2:7" x14ac:dyDescent="0.2">
      <c r="B485">
        <v>2018</v>
      </c>
      <c r="C485">
        <v>10</v>
      </c>
      <c r="D485" t="s">
        <v>65</v>
      </c>
      <c r="E485" t="s">
        <v>59</v>
      </c>
      <c r="F485" t="s">
        <v>50</v>
      </c>
      <c r="G485" t="s">
        <v>42</v>
      </c>
    </row>
    <row r="486" spans="2:7" x14ac:dyDescent="0.2">
      <c r="B486">
        <v>2018</v>
      </c>
      <c r="C486">
        <v>10</v>
      </c>
      <c r="D486" t="s">
        <v>65</v>
      </c>
      <c r="E486" t="s">
        <v>59</v>
      </c>
      <c r="F486" t="s">
        <v>50</v>
      </c>
      <c r="G486" t="s">
        <v>43</v>
      </c>
    </row>
    <row r="487" spans="2:7" x14ac:dyDescent="0.2">
      <c r="B487">
        <v>2018</v>
      </c>
      <c r="C487">
        <v>10</v>
      </c>
      <c r="D487" t="s">
        <v>65</v>
      </c>
      <c r="E487" t="s">
        <v>59</v>
      </c>
      <c r="F487" t="s">
        <v>50</v>
      </c>
      <c r="G487" t="s">
        <v>60</v>
      </c>
    </row>
    <row r="488" spans="2:7" x14ac:dyDescent="0.2">
      <c r="B488">
        <v>2018</v>
      </c>
      <c r="C488">
        <v>10</v>
      </c>
      <c r="D488" t="s">
        <v>65</v>
      </c>
      <c r="E488" t="s">
        <v>59</v>
      </c>
      <c r="F488" t="s">
        <v>50</v>
      </c>
      <c r="G488" t="s">
        <v>12</v>
      </c>
    </row>
    <row r="489" spans="2:7" x14ac:dyDescent="0.2">
      <c r="B489">
        <v>2018</v>
      </c>
      <c r="C489">
        <v>10</v>
      </c>
      <c r="D489" t="s">
        <v>65</v>
      </c>
      <c r="E489" t="s">
        <v>59</v>
      </c>
      <c r="F489" t="s">
        <v>51</v>
      </c>
      <c r="G489" t="s">
        <v>16</v>
      </c>
    </row>
    <row r="490" spans="2:7" x14ac:dyDescent="0.2">
      <c r="B490">
        <v>2018</v>
      </c>
      <c r="C490">
        <v>10</v>
      </c>
      <c r="D490" t="s">
        <v>65</v>
      </c>
      <c r="E490" t="s">
        <v>59</v>
      </c>
      <c r="F490" t="s">
        <v>51</v>
      </c>
      <c r="G490" t="s">
        <v>17</v>
      </c>
    </row>
    <row r="491" spans="2:7" x14ac:dyDescent="0.2">
      <c r="B491">
        <v>2018</v>
      </c>
      <c r="C491">
        <v>10</v>
      </c>
      <c r="D491" t="s">
        <v>65</v>
      </c>
      <c r="E491" t="s">
        <v>59</v>
      </c>
      <c r="F491" t="s">
        <v>51</v>
      </c>
      <c r="G491" t="s">
        <v>19</v>
      </c>
    </row>
    <row r="492" spans="2:7" x14ac:dyDescent="0.2">
      <c r="B492">
        <v>2018</v>
      </c>
      <c r="C492">
        <v>10</v>
      </c>
      <c r="D492" t="s">
        <v>65</v>
      </c>
      <c r="E492" t="s">
        <v>59</v>
      </c>
      <c r="F492" t="s">
        <v>51</v>
      </c>
      <c r="G492" t="s">
        <v>20</v>
      </c>
    </row>
    <row r="493" spans="2:7" x14ac:dyDescent="0.2">
      <c r="B493">
        <v>2018</v>
      </c>
      <c r="C493">
        <v>10</v>
      </c>
      <c r="D493" t="s">
        <v>65</v>
      </c>
      <c r="E493" t="s">
        <v>59</v>
      </c>
      <c r="F493" t="s">
        <v>51</v>
      </c>
      <c r="G493" t="s">
        <v>21</v>
      </c>
    </row>
    <row r="494" spans="2:7" x14ac:dyDescent="0.2">
      <c r="B494">
        <v>2018</v>
      </c>
      <c r="C494">
        <v>10</v>
      </c>
      <c r="D494" t="s">
        <v>65</v>
      </c>
      <c r="E494" t="s">
        <v>59</v>
      </c>
      <c r="F494" t="s">
        <v>51</v>
      </c>
      <c r="G494" t="s">
        <v>23</v>
      </c>
    </row>
    <row r="495" spans="2:7" x14ac:dyDescent="0.2">
      <c r="B495">
        <v>2018</v>
      </c>
      <c r="C495">
        <v>10</v>
      </c>
      <c r="D495" t="s">
        <v>65</v>
      </c>
      <c r="E495" t="s">
        <v>59</v>
      </c>
      <c r="F495" t="s">
        <v>51</v>
      </c>
      <c r="G495" t="s">
        <v>24</v>
      </c>
    </row>
    <row r="496" spans="2:7" x14ac:dyDescent="0.2">
      <c r="B496">
        <v>2018</v>
      </c>
      <c r="C496">
        <v>10</v>
      </c>
      <c r="D496" t="s">
        <v>65</v>
      </c>
      <c r="E496" t="s">
        <v>59</v>
      </c>
      <c r="F496" t="s">
        <v>51</v>
      </c>
      <c r="G496" t="s">
        <v>25</v>
      </c>
    </row>
    <row r="497" spans="2:7" x14ac:dyDescent="0.2">
      <c r="B497">
        <v>2018</v>
      </c>
      <c r="C497">
        <v>10</v>
      </c>
      <c r="D497" t="s">
        <v>65</v>
      </c>
      <c r="E497" t="s">
        <v>59</v>
      </c>
      <c r="F497" t="s">
        <v>51</v>
      </c>
      <c r="G497" t="s">
        <v>26</v>
      </c>
    </row>
    <row r="498" spans="2:7" x14ac:dyDescent="0.2">
      <c r="B498">
        <v>2018</v>
      </c>
      <c r="C498">
        <v>10</v>
      </c>
      <c r="D498" t="s">
        <v>65</v>
      </c>
      <c r="E498" t="s">
        <v>59</v>
      </c>
      <c r="F498" t="s">
        <v>51</v>
      </c>
      <c r="G498" t="s">
        <v>27</v>
      </c>
    </row>
    <row r="499" spans="2:7" x14ac:dyDescent="0.2">
      <c r="B499">
        <v>2018</v>
      </c>
      <c r="C499">
        <v>10</v>
      </c>
      <c r="D499" t="s">
        <v>65</v>
      </c>
      <c r="E499" t="s">
        <v>59</v>
      </c>
      <c r="F499" t="s">
        <v>51</v>
      </c>
      <c r="G499" t="s">
        <v>28</v>
      </c>
    </row>
    <row r="500" spans="2:7" x14ac:dyDescent="0.2">
      <c r="B500">
        <v>2018</v>
      </c>
      <c r="C500">
        <v>10</v>
      </c>
      <c r="D500" t="s">
        <v>65</v>
      </c>
      <c r="E500" t="s">
        <v>59</v>
      </c>
      <c r="F500" t="s">
        <v>51</v>
      </c>
      <c r="G500" t="s">
        <v>29</v>
      </c>
    </row>
    <row r="501" spans="2:7" x14ac:dyDescent="0.2">
      <c r="B501">
        <v>2018</v>
      </c>
      <c r="C501">
        <v>10</v>
      </c>
      <c r="D501" t="s">
        <v>65</v>
      </c>
      <c r="E501" t="s">
        <v>59</v>
      </c>
      <c r="F501" t="s">
        <v>51</v>
      </c>
      <c r="G501" t="s">
        <v>31</v>
      </c>
    </row>
    <row r="502" spans="2:7" x14ac:dyDescent="0.2">
      <c r="B502">
        <v>2018</v>
      </c>
      <c r="C502">
        <v>10</v>
      </c>
      <c r="D502" t="s">
        <v>65</v>
      </c>
      <c r="E502" t="s">
        <v>59</v>
      </c>
      <c r="F502" t="s">
        <v>51</v>
      </c>
      <c r="G502" t="s">
        <v>32</v>
      </c>
    </row>
    <row r="503" spans="2:7" x14ac:dyDescent="0.2">
      <c r="B503">
        <v>2018</v>
      </c>
      <c r="C503">
        <v>10</v>
      </c>
      <c r="D503" t="s">
        <v>65</v>
      </c>
      <c r="E503" t="s">
        <v>59</v>
      </c>
      <c r="F503" t="s">
        <v>51</v>
      </c>
      <c r="G503" t="s">
        <v>33</v>
      </c>
    </row>
    <row r="504" spans="2:7" x14ac:dyDescent="0.2">
      <c r="B504">
        <v>2018</v>
      </c>
      <c r="C504">
        <v>10</v>
      </c>
      <c r="D504" t="s">
        <v>65</v>
      </c>
      <c r="E504" t="s">
        <v>59</v>
      </c>
      <c r="F504" t="s">
        <v>51</v>
      </c>
      <c r="G504" t="s">
        <v>34</v>
      </c>
    </row>
    <row r="505" spans="2:7" x14ac:dyDescent="0.2">
      <c r="B505">
        <v>2018</v>
      </c>
      <c r="C505">
        <v>10</v>
      </c>
      <c r="D505" t="s">
        <v>65</v>
      </c>
      <c r="E505" t="s">
        <v>59</v>
      </c>
      <c r="F505" t="s">
        <v>51</v>
      </c>
      <c r="G505" t="s">
        <v>35</v>
      </c>
    </row>
    <row r="506" spans="2:7" x14ac:dyDescent="0.2">
      <c r="B506">
        <v>2018</v>
      </c>
      <c r="C506">
        <v>10</v>
      </c>
      <c r="D506" t="s">
        <v>65</v>
      </c>
      <c r="E506" t="s">
        <v>59</v>
      </c>
      <c r="F506" t="s">
        <v>51</v>
      </c>
      <c r="G506" t="s">
        <v>36</v>
      </c>
    </row>
    <row r="507" spans="2:7" x14ac:dyDescent="0.2">
      <c r="B507">
        <v>2018</v>
      </c>
      <c r="C507">
        <v>10</v>
      </c>
      <c r="D507" t="s">
        <v>65</v>
      </c>
      <c r="E507" t="s">
        <v>59</v>
      </c>
      <c r="F507" t="s">
        <v>51</v>
      </c>
      <c r="G507" t="s">
        <v>37</v>
      </c>
    </row>
    <row r="508" spans="2:7" x14ac:dyDescent="0.2">
      <c r="B508">
        <v>2018</v>
      </c>
      <c r="C508">
        <v>10</v>
      </c>
      <c r="D508" t="s">
        <v>65</v>
      </c>
      <c r="E508" t="s">
        <v>59</v>
      </c>
      <c r="F508" t="s">
        <v>51</v>
      </c>
      <c r="G508" t="s">
        <v>38</v>
      </c>
    </row>
    <row r="509" spans="2:7" x14ac:dyDescent="0.2">
      <c r="B509">
        <v>2018</v>
      </c>
      <c r="C509">
        <v>10</v>
      </c>
      <c r="D509" t="s">
        <v>65</v>
      </c>
      <c r="E509" t="s">
        <v>59</v>
      </c>
      <c r="F509" t="s">
        <v>51</v>
      </c>
      <c r="G509" t="s">
        <v>39</v>
      </c>
    </row>
    <row r="510" spans="2:7" x14ac:dyDescent="0.2">
      <c r="B510">
        <v>2018</v>
      </c>
      <c r="C510">
        <v>10</v>
      </c>
      <c r="D510" t="s">
        <v>65</v>
      </c>
      <c r="E510" t="s">
        <v>59</v>
      </c>
      <c r="F510" t="s">
        <v>51</v>
      </c>
      <c r="G510" t="s">
        <v>40</v>
      </c>
    </row>
    <row r="511" spans="2:7" x14ac:dyDescent="0.2">
      <c r="B511">
        <v>2018</v>
      </c>
      <c r="C511">
        <v>10</v>
      </c>
      <c r="D511" t="s">
        <v>65</v>
      </c>
      <c r="E511" t="s">
        <v>59</v>
      </c>
      <c r="F511" t="s">
        <v>51</v>
      </c>
      <c r="G511" t="s">
        <v>41</v>
      </c>
    </row>
    <row r="512" spans="2:7" x14ac:dyDescent="0.2">
      <c r="B512">
        <v>2018</v>
      </c>
      <c r="C512">
        <v>10</v>
      </c>
      <c r="D512" t="s">
        <v>65</v>
      </c>
      <c r="E512" t="s">
        <v>59</v>
      </c>
      <c r="F512" t="s">
        <v>51</v>
      </c>
      <c r="G512" t="s">
        <v>42</v>
      </c>
    </row>
    <row r="513" spans="2:7" x14ac:dyDescent="0.2">
      <c r="B513">
        <v>2018</v>
      </c>
      <c r="C513">
        <v>10</v>
      </c>
      <c r="D513" t="s">
        <v>65</v>
      </c>
      <c r="E513" t="s">
        <v>59</v>
      </c>
      <c r="F513" t="s">
        <v>51</v>
      </c>
      <c r="G513" t="s">
        <v>43</v>
      </c>
    </row>
    <row r="514" spans="2:7" x14ac:dyDescent="0.2">
      <c r="B514">
        <v>2018</v>
      </c>
      <c r="C514">
        <v>10</v>
      </c>
      <c r="D514" t="s">
        <v>65</v>
      </c>
      <c r="E514" t="s">
        <v>59</v>
      </c>
      <c r="F514" t="s">
        <v>51</v>
      </c>
      <c r="G514" t="s">
        <v>60</v>
      </c>
    </row>
    <row r="515" spans="2:7" x14ac:dyDescent="0.2">
      <c r="B515">
        <v>2018</v>
      </c>
      <c r="C515">
        <v>10</v>
      </c>
      <c r="D515" t="s">
        <v>65</v>
      </c>
      <c r="E515" t="s">
        <v>59</v>
      </c>
      <c r="F515" t="s">
        <v>52</v>
      </c>
      <c r="G515" t="s">
        <v>12</v>
      </c>
    </row>
    <row r="516" spans="2:7" x14ac:dyDescent="0.2">
      <c r="B516">
        <v>2018</v>
      </c>
      <c r="C516">
        <v>10</v>
      </c>
      <c r="D516" t="s">
        <v>65</v>
      </c>
      <c r="E516" t="s">
        <v>59</v>
      </c>
      <c r="F516" t="s">
        <v>52</v>
      </c>
      <c r="G516" t="s">
        <v>16</v>
      </c>
    </row>
    <row r="517" spans="2:7" x14ac:dyDescent="0.2">
      <c r="B517">
        <v>2018</v>
      </c>
      <c r="C517">
        <v>10</v>
      </c>
      <c r="D517" t="s">
        <v>65</v>
      </c>
      <c r="E517" t="s">
        <v>59</v>
      </c>
      <c r="F517" t="s">
        <v>52</v>
      </c>
      <c r="G517" t="s">
        <v>17</v>
      </c>
    </row>
    <row r="518" spans="2:7" x14ac:dyDescent="0.2">
      <c r="B518">
        <v>2018</v>
      </c>
      <c r="C518">
        <v>10</v>
      </c>
      <c r="D518" t="s">
        <v>65</v>
      </c>
      <c r="E518" t="s">
        <v>59</v>
      </c>
      <c r="F518" t="s">
        <v>52</v>
      </c>
      <c r="G518" t="s">
        <v>19</v>
      </c>
    </row>
    <row r="519" spans="2:7" x14ac:dyDescent="0.2">
      <c r="B519">
        <v>2018</v>
      </c>
      <c r="C519">
        <v>10</v>
      </c>
      <c r="D519" t="s">
        <v>65</v>
      </c>
      <c r="E519" t="s">
        <v>59</v>
      </c>
      <c r="F519" t="s">
        <v>52</v>
      </c>
      <c r="G519" t="s">
        <v>20</v>
      </c>
    </row>
    <row r="520" spans="2:7" x14ac:dyDescent="0.2">
      <c r="B520">
        <v>2018</v>
      </c>
      <c r="C520">
        <v>10</v>
      </c>
      <c r="D520" t="s">
        <v>65</v>
      </c>
      <c r="E520" t="s">
        <v>59</v>
      </c>
      <c r="F520" t="s">
        <v>52</v>
      </c>
      <c r="G520" t="s">
        <v>21</v>
      </c>
    </row>
    <row r="521" spans="2:7" x14ac:dyDescent="0.2">
      <c r="B521">
        <v>2018</v>
      </c>
      <c r="C521">
        <v>10</v>
      </c>
      <c r="D521" t="s">
        <v>65</v>
      </c>
      <c r="E521" t="s">
        <v>59</v>
      </c>
      <c r="F521" t="s">
        <v>52</v>
      </c>
      <c r="G521" t="s">
        <v>23</v>
      </c>
    </row>
    <row r="522" spans="2:7" x14ac:dyDescent="0.2">
      <c r="B522">
        <v>2018</v>
      </c>
      <c r="C522">
        <v>10</v>
      </c>
      <c r="D522" t="s">
        <v>65</v>
      </c>
      <c r="E522" t="s">
        <v>59</v>
      </c>
      <c r="F522" t="s">
        <v>52</v>
      </c>
      <c r="G522" t="s">
        <v>24</v>
      </c>
    </row>
    <row r="523" spans="2:7" x14ac:dyDescent="0.2">
      <c r="B523">
        <v>2018</v>
      </c>
      <c r="C523">
        <v>10</v>
      </c>
      <c r="D523" t="s">
        <v>65</v>
      </c>
      <c r="E523" t="s">
        <v>59</v>
      </c>
      <c r="F523" t="s">
        <v>52</v>
      </c>
      <c r="G523" t="s">
        <v>25</v>
      </c>
    </row>
    <row r="524" spans="2:7" x14ac:dyDescent="0.2">
      <c r="B524">
        <v>2018</v>
      </c>
      <c r="C524">
        <v>10</v>
      </c>
      <c r="D524" t="s">
        <v>65</v>
      </c>
      <c r="E524" t="s">
        <v>59</v>
      </c>
      <c r="F524" t="s">
        <v>52</v>
      </c>
      <c r="G524" t="s">
        <v>26</v>
      </c>
    </row>
    <row r="525" spans="2:7" x14ac:dyDescent="0.2">
      <c r="B525">
        <v>2018</v>
      </c>
      <c r="C525">
        <v>10</v>
      </c>
      <c r="D525" t="s">
        <v>65</v>
      </c>
      <c r="E525" t="s">
        <v>59</v>
      </c>
      <c r="F525" t="s">
        <v>52</v>
      </c>
      <c r="G525" t="s">
        <v>27</v>
      </c>
    </row>
    <row r="526" spans="2:7" x14ac:dyDescent="0.2">
      <c r="B526">
        <v>2018</v>
      </c>
      <c r="C526">
        <v>10</v>
      </c>
      <c r="D526" t="s">
        <v>65</v>
      </c>
      <c r="E526" t="s">
        <v>59</v>
      </c>
      <c r="F526" t="s">
        <v>52</v>
      </c>
      <c r="G526" t="s">
        <v>28</v>
      </c>
    </row>
    <row r="527" spans="2:7" x14ac:dyDescent="0.2">
      <c r="B527">
        <v>2018</v>
      </c>
      <c r="C527">
        <v>10</v>
      </c>
      <c r="D527" t="s">
        <v>65</v>
      </c>
      <c r="E527" t="s">
        <v>59</v>
      </c>
      <c r="F527" t="s">
        <v>52</v>
      </c>
      <c r="G527" t="s">
        <v>29</v>
      </c>
    </row>
    <row r="528" spans="2:7" x14ac:dyDescent="0.2">
      <c r="B528">
        <v>2018</v>
      </c>
      <c r="C528">
        <v>10</v>
      </c>
      <c r="D528" t="s">
        <v>65</v>
      </c>
      <c r="E528" t="s">
        <v>59</v>
      </c>
      <c r="F528" t="s">
        <v>52</v>
      </c>
      <c r="G528" t="s">
        <v>31</v>
      </c>
    </row>
    <row r="529" spans="2:7" x14ac:dyDescent="0.2">
      <c r="B529">
        <v>2018</v>
      </c>
      <c r="C529">
        <v>10</v>
      </c>
      <c r="D529" t="s">
        <v>65</v>
      </c>
      <c r="E529" t="s">
        <v>59</v>
      </c>
      <c r="F529" t="s">
        <v>52</v>
      </c>
      <c r="G529" t="s">
        <v>32</v>
      </c>
    </row>
    <row r="530" spans="2:7" x14ac:dyDescent="0.2">
      <c r="B530">
        <v>2018</v>
      </c>
      <c r="C530">
        <v>10</v>
      </c>
      <c r="D530" t="s">
        <v>65</v>
      </c>
      <c r="E530" t="s">
        <v>59</v>
      </c>
      <c r="F530" t="s">
        <v>52</v>
      </c>
      <c r="G530" t="s">
        <v>33</v>
      </c>
    </row>
    <row r="531" spans="2:7" x14ac:dyDescent="0.2">
      <c r="B531">
        <v>2018</v>
      </c>
      <c r="C531">
        <v>10</v>
      </c>
      <c r="D531" t="s">
        <v>65</v>
      </c>
      <c r="E531" t="s">
        <v>59</v>
      </c>
      <c r="F531" t="s">
        <v>52</v>
      </c>
      <c r="G531" t="s">
        <v>34</v>
      </c>
    </row>
    <row r="532" spans="2:7" x14ac:dyDescent="0.2">
      <c r="B532">
        <v>2018</v>
      </c>
      <c r="C532">
        <v>10</v>
      </c>
      <c r="D532" t="s">
        <v>65</v>
      </c>
      <c r="E532" t="s">
        <v>59</v>
      </c>
      <c r="F532" t="s">
        <v>52</v>
      </c>
      <c r="G532" t="s">
        <v>35</v>
      </c>
    </row>
    <row r="533" spans="2:7" x14ac:dyDescent="0.2">
      <c r="B533">
        <v>2018</v>
      </c>
      <c r="C533">
        <v>10</v>
      </c>
      <c r="D533" t="s">
        <v>65</v>
      </c>
      <c r="E533" t="s">
        <v>59</v>
      </c>
      <c r="F533" t="s">
        <v>52</v>
      </c>
      <c r="G533" t="s">
        <v>36</v>
      </c>
    </row>
    <row r="534" spans="2:7" x14ac:dyDescent="0.2">
      <c r="B534">
        <v>2018</v>
      </c>
      <c r="C534">
        <v>10</v>
      </c>
      <c r="D534" t="s">
        <v>65</v>
      </c>
      <c r="E534" t="s">
        <v>59</v>
      </c>
      <c r="F534" t="s">
        <v>52</v>
      </c>
      <c r="G534" t="s">
        <v>37</v>
      </c>
    </row>
    <row r="535" spans="2:7" x14ac:dyDescent="0.2">
      <c r="B535">
        <v>2018</v>
      </c>
      <c r="C535">
        <v>10</v>
      </c>
      <c r="D535" t="s">
        <v>65</v>
      </c>
      <c r="E535" t="s">
        <v>59</v>
      </c>
      <c r="F535" t="s">
        <v>52</v>
      </c>
      <c r="G535" t="s">
        <v>38</v>
      </c>
    </row>
    <row r="536" spans="2:7" x14ac:dyDescent="0.2">
      <c r="B536">
        <v>2018</v>
      </c>
      <c r="C536">
        <v>10</v>
      </c>
      <c r="D536" t="s">
        <v>65</v>
      </c>
      <c r="E536" t="s">
        <v>59</v>
      </c>
      <c r="F536" t="s">
        <v>52</v>
      </c>
      <c r="G536" t="s">
        <v>39</v>
      </c>
    </row>
    <row r="537" spans="2:7" x14ac:dyDescent="0.2">
      <c r="B537">
        <v>2018</v>
      </c>
      <c r="C537">
        <v>10</v>
      </c>
      <c r="D537" t="s">
        <v>65</v>
      </c>
      <c r="E537" t="s">
        <v>59</v>
      </c>
      <c r="F537" t="s">
        <v>52</v>
      </c>
      <c r="G537" t="s">
        <v>40</v>
      </c>
    </row>
    <row r="538" spans="2:7" x14ac:dyDescent="0.2">
      <c r="B538">
        <v>2018</v>
      </c>
      <c r="C538">
        <v>10</v>
      </c>
      <c r="D538" t="s">
        <v>65</v>
      </c>
      <c r="E538" t="s">
        <v>59</v>
      </c>
      <c r="F538" t="s">
        <v>52</v>
      </c>
      <c r="G538" t="s">
        <v>41</v>
      </c>
    </row>
    <row r="539" spans="2:7" x14ac:dyDescent="0.2">
      <c r="B539">
        <v>2018</v>
      </c>
      <c r="C539">
        <v>10</v>
      </c>
      <c r="D539" t="s">
        <v>65</v>
      </c>
      <c r="E539" t="s">
        <v>59</v>
      </c>
      <c r="F539" t="s">
        <v>52</v>
      </c>
      <c r="G539" t="s">
        <v>42</v>
      </c>
    </row>
    <row r="540" spans="2:7" x14ac:dyDescent="0.2">
      <c r="B540">
        <v>2018</v>
      </c>
      <c r="C540">
        <v>10</v>
      </c>
      <c r="D540" t="s">
        <v>65</v>
      </c>
      <c r="E540" t="s">
        <v>59</v>
      </c>
      <c r="F540" t="s">
        <v>52</v>
      </c>
      <c r="G540" t="s">
        <v>43</v>
      </c>
    </row>
    <row r="541" spans="2:7" x14ac:dyDescent="0.2">
      <c r="B541">
        <v>2018</v>
      </c>
      <c r="C541">
        <v>10</v>
      </c>
      <c r="D541" t="s">
        <v>65</v>
      </c>
      <c r="E541" t="s">
        <v>59</v>
      </c>
      <c r="F541" t="s">
        <v>52</v>
      </c>
      <c r="G541" t="s">
        <v>60</v>
      </c>
    </row>
    <row r="542" spans="2:7" x14ac:dyDescent="0.2">
      <c r="B542">
        <v>2018</v>
      </c>
      <c r="C542">
        <v>10</v>
      </c>
      <c r="D542" t="s">
        <v>65</v>
      </c>
      <c r="E542" t="s">
        <v>59</v>
      </c>
      <c r="F542" t="s">
        <v>53</v>
      </c>
      <c r="G542" t="s">
        <v>12</v>
      </c>
    </row>
    <row r="543" spans="2:7" x14ac:dyDescent="0.2">
      <c r="B543">
        <v>2018</v>
      </c>
      <c r="C543">
        <v>10</v>
      </c>
      <c r="D543" t="s">
        <v>65</v>
      </c>
      <c r="E543" t="s">
        <v>59</v>
      </c>
      <c r="F543" t="s">
        <v>53</v>
      </c>
      <c r="G543" t="s">
        <v>16</v>
      </c>
    </row>
    <row r="544" spans="2:7" x14ac:dyDescent="0.2">
      <c r="B544">
        <v>2018</v>
      </c>
      <c r="C544">
        <v>10</v>
      </c>
      <c r="D544" t="s">
        <v>65</v>
      </c>
      <c r="E544" t="s">
        <v>59</v>
      </c>
      <c r="F544" t="s">
        <v>53</v>
      </c>
      <c r="G544" t="s">
        <v>17</v>
      </c>
    </row>
    <row r="545" spans="2:7" x14ac:dyDescent="0.2">
      <c r="B545">
        <v>2018</v>
      </c>
      <c r="C545">
        <v>10</v>
      </c>
      <c r="D545" t="s">
        <v>65</v>
      </c>
      <c r="E545" t="s">
        <v>59</v>
      </c>
      <c r="F545" t="s">
        <v>53</v>
      </c>
      <c r="G545" t="s">
        <v>19</v>
      </c>
    </row>
    <row r="546" spans="2:7" x14ac:dyDescent="0.2">
      <c r="B546">
        <v>2018</v>
      </c>
      <c r="C546">
        <v>10</v>
      </c>
      <c r="D546" t="s">
        <v>65</v>
      </c>
      <c r="E546" t="s">
        <v>59</v>
      </c>
      <c r="F546" t="s">
        <v>53</v>
      </c>
      <c r="G546" t="s">
        <v>20</v>
      </c>
    </row>
    <row r="547" spans="2:7" x14ac:dyDescent="0.2">
      <c r="B547">
        <v>2018</v>
      </c>
      <c r="C547">
        <v>10</v>
      </c>
      <c r="D547" t="s">
        <v>65</v>
      </c>
      <c r="E547" t="s">
        <v>59</v>
      </c>
      <c r="F547" t="s">
        <v>53</v>
      </c>
      <c r="G547" t="s">
        <v>21</v>
      </c>
    </row>
    <row r="548" spans="2:7" x14ac:dyDescent="0.2">
      <c r="B548">
        <v>2018</v>
      </c>
      <c r="C548">
        <v>10</v>
      </c>
      <c r="D548" t="s">
        <v>65</v>
      </c>
      <c r="E548" t="s">
        <v>59</v>
      </c>
      <c r="F548" t="s">
        <v>53</v>
      </c>
      <c r="G548" t="s">
        <v>23</v>
      </c>
    </row>
    <row r="549" spans="2:7" x14ac:dyDescent="0.2">
      <c r="B549">
        <v>2018</v>
      </c>
      <c r="C549">
        <v>10</v>
      </c>
      <c r="D549" t="s">
        <v>65</v>
      </c>
      <c r="E549" t="s">
        <v>59</v>
      </c>
      <c r="F549" t="s">
        <v>53</v>
      </c>
      <c r="G549" t="s">
        <v>24</v>
      </c>
    </row>
    <row r="550" spans="2:7" x14ac:dyDescent="0.2">
      <c r="B550">
        <v>2018</v>
      </c>
      <c r="C550">
        <v>10</v>
      </c>
      <c r="D550" t="s">
        <v>65</v>
      </c>
      <c r="E550" t="s">
        <v>59</v>
      </c>
      <c r="F550" t="s">
        <v>53</v>
      </c>
      <c r="G550" t="s">
        <v>25</v>
      </c>
    </row>
    <row r="551" spans="2:7" x14ac:dyDescent="0.2">
      <c r="B551">
        <v>2018</v>
      </c>
      <c r="C551">
        <v>10</v>
      </c>
      <c r="D551" t="s">
        <v>65</v>
      </c>
      <c r="E551" t="s">
        <v>59</v>
      </c>
      <c r="F551" t="s">
        <v>53</v>
      </c>
      <c r="G551" t="s">
        <v>26</v>
      </c>
    </row>
    <row r="552" spans="2:7" x14ac:dyDescent="0.2">
      <c r="B552">
        <v>2018</v>
      </c>
      <c r="C552">
        <v>10</v>
      </c>
      <c r="D552" t="s">
        <v>65</v>
      </c>
      <c r="E552" t="s">
        <v>59</v>
      </c>
      <c r="F552" t="s">
        <v>53</v>
      </c>
      <c r="G552" t="s">
        <v>27</v>
      </c>
    </row>
    <row r="553" spans="2:7" x14ac:dyDescent="0.2">
      <c r="B553">
        <v>2018</v>
      </c>
      <c r="C553">
        <v>10</v>
      </c>
      <c r="D553" t="s">
        <v>65</v>
      </c>
      <c r="E553" t="s">
        <v>59</v>
      </c>
      <c r="F553" t="s">
        <v>53</v>
      </c>
      <c r="G553" t="s">
        <v>28</v>
      </c>
    </row>
    <row r="554" spans="2:7" x14ac:dyDescent="0.2">
      <c r="B554">
        <v>2018</v>
      </c>
      <c r="C554">
        <v>10</v>
      </c>
      <c r="D554" t="s">
        <v>65</v>
      </c>
      <c r="E554" t="s">
        <v>59</v>
      </c>
      <c r="F554" t="s">
        <v>53</v>
      </c>
      <c r="G554" t="s">
        <v>29</v>
      </c>
    </row>
    <row r="555" spans="2:7" x14ac:dyDescent="0.2">
      <c r="B555">
        <v>2018</v>
      </c>
      <c r="C555">
        <v>10</v>
      </c>
      <c r="D555" t="s">
        <v>65</v>
      </c>
      <c r="E555" t="s">
        <v>59</v>
      </c>
      <c r="F555" t="s">
        <v>53</v>
      </c>
      <c r="G555" t="s">
        <v>31</v>
      </c>
    </row>
    <row r="556" spans="2:7" x14ac:dyDescent="0.2">
      <c r="B556">
        <v>2018</v>
      </c>
      <c r="C556">
        <v>10</v>
      </c>
      <c r="D556" t="s">
        <v>65</v>
      </c>
      <c r="E556" t="s">
        <v>59</v>
      </c>
      <c r="F556" t="s">
        <v>53</v>
      </c>
      <c r="G556" t="s">
        <v>32</v>
      </c>
    </row>
    <row r="557" spans="2:7" x14ac:dyDescent="0.2">
      <c r="B557">
        <v>2018</v>
      </c>
      <c r="C557">
        <v>10</v>
      </c>
      <c r="D557" t="s">
        <v>65</v>
      </c>
      <c r="E557" t="s">
        <v>59</v>
      </c>
      <c r="F557" t="s">
        <v>53</v>
      </c>
      <c r="G557" t="s">
        <v>33</v>
      </c>
    </row>
    <row r="558" spans="2:7" x14ac:dyDescent="0.2">
      <c r="B558">
        <v>2018</v>
      </c>
      <c r="C558">
        <v>10</v>
      </c>
      <c r="D558" t="s">
        <v>65</v>
      </c>
      <c r="E558" t="s">
        <v>59</v>
      </c>
      <c r="F558" t="s">
        <v>53</v>
      </c>
      <c r="G558" t="s">
        <v>34</v>
      </c>
    </row>
    <row r="559" spans="2:7" x14ac:dyDescent="0.2">
      <c r="B559">
        <v>2018</v>
      </c>
      <c r="C559">
        <v>10</v>
      </c>
      <c r="D559" t="s">
        <v>65</v>
      </c>
      <c r="E559" t="s">
        <v>59</v>
      </c>
      <c r="F559" t="s">
        <v>53</v>
      </c>
      <c r="G559" t="s">
        <v>35</v>
      </c>
    </row>
    <row r="560" spans="2:7" x14ac:dyDescent="0.2">
      <c r="B560">
        <v>2018</v>
      </c>
      <c r="C560">
        <v>10</v>
      </c>
      <c r="D560" t="s">
        <v>65</v>
      </c>
      <c r="E560" t="s">
        <v>59</v>
      </c>
      <c r="F560" t="s">
        <v>53</v>
      </c>
      <c r="G560" t="s">
        <v>36</v>
      </c>
    </row>
    <row r="561" spans="2:7" x14ac:dyDescent="0.2">
      <c r="B561">
        <v>2018</v>
      </c>
      <c r="C561">
        <v>10</v>
      </c>
      <c r="D561" t="s">
        <v>65</v>
      </c>
      <c r="E561" t="s">
        <v>59</v>
      </c>
      <c r="F561" t="s">
        <v>53</v>
      </c>
      <c r="G561" t="s">
        <v>37</v>
      </c>
    </row>
    <row r="562" spans="2:7" x14ac:dyDescent="0.2">
      <c r="B562">
        <v>2018</v>
      </c>
      <c r="C562">
        <v>10</v>
      </c>
      <c r="D562" t="s">
        <v>65</v>
      </c>
      <c r="E562" t="s">
        <v>59</v>
      </c>
      <c r="F562" t="s">
        <v>53</v>
      </c>
      <c r="G562" t="s">
        <v>38</v>
      </c>
    </row>
    <row r="563" spans="2:7" x14ac:dyDescent="0.2">
      <c r="B563">
        <v>2018</v>
      </c>
      <c r="C563">
        <v>10</v>
      </c>
      <c r="D563" t="s">
        <v>65</v>
      </c>
      <c r="E563" t="s">
        <v>59</v>
      </c>
      <c r="F563" t="s">
        <v>53</v>
      </c>
      <c r="G563" t="s">
        <v>39</v>
      </c>
    </row>
    <row r="564" spans="2:7" x14ac:dyDescent="0.2">
      <c r="B564">
        <v>2018</v>
      </c>
      <c r="C564">
        <v>10</v>
      </c>
      <c r="D564" t="s">
        <v>65</v>
      </c>
      <c r="E564" t="s">
        <v>59</v>
      </c>
      <c r="F564" t="s">
        <v>53</v>
      </c>
      <c r="G564" t="s">
        <v>40</v>
      </c>
    </row>
    <row r="565" spans="2:7" x14ac:dyDescent="0.2">
      <c r="B565">
        <v>2018</v>
      </c>
      <c r="C565">
        <v>10</v>
      </c>
      <c r="D565" t="s">
        <v>65</v>
      </c>
      <c r="E565" t="s">
        <v>59</v>
      </c>
      <c r="F565" t="s">
        <v>53</v>
      </c>
      <c r="G565" t="s">
        <v>41</v>
      </c>
    </row>
    <row r="566" spans="2:7" x14ac:dyDescent="0.2">
      <c r="B566">
        <v>2018</v>
      </c>
      <c r="C566">
        <v>10</v>
      </c>
      <c r="D566" t="s">
        <v>65</v>
      </c>
      <c r="E566" t="s">
        <v>59</v>
      </c>
      <c r="F566" t="s">
        <v>53</v>
      </c>
      <c r="G566" t="s">
        <v>42</v>
      </c>
    </row>
    <row r="567" spans="2:7" x14ac:dyDescent="0.2">
      <c r="B567">
        <v>2018</v>
      </c>
      <c r="C567">
        <v>10</v>
      </c>
      <c r="D567" t="s">
        <v>65</v>
      </c>
      <c r="E567" t="s">
        <v>59</v>
      </c>
      <c r="F567" t="s">
        <v>53</v>
      </c>
      <c r="G567" t="s">
        <v>43</v>
      </c>
    </row>
    <row r="568" spans="2:7" x14ac:dyDescent="0.2">
      <c r="B568">
        <v>2018</v>
      </c>
      <c r="C568">
        <v>10</v>
      </c>
      <c r="D568" t="s">
        <v>65</v>
      </c>
      <c r="E568" t="s">
        <v>59</v>
      </c>
      <c r="F568" t="s">
        <v>53</v>
      </c>
      <c r="G568" t="s">
        <v>60</v>
      </c>
    </row>
    <row r="569" spans="2:7" x14ac:dyDescent="0.2">
      <c r="B569">
        <v>2018</v>
      </c>
      <c r="C569">
        <v>10</v>
      </c>
      <c r="D569" t="s">
        <v>65</v>
      </c>
      <c r="E569" t="s">
        <v>59</v>
      </c>
      <c r="F569" t="s">
        <v>54</v>
      </c>
      <c r="G569" t="s">
        <v>12</v>
      </c>
    </row>
    <row r="570" spans="2:7" x14ac:dyDescent="0.2">
      <c r="B570">
        <v>2018</v>
      </c>
      <c r="C570">
        <v>10</v>
      </c>
      <c r="D570" t="s">
        <v>65</v>
      </c>
      <c r="E570" t="s">
        <v>59</v>
      </c>
      <c r="F570" t="s">
        <v>54</v>
      </c>
      <c r="G570" t="s">
        <v>16</v>
      </c>
    </row>
    <row r="571" spans="2:7" x14ac:dyDescent="0.2">
      <c r="B571">
        <v>2018</v>
      </c>
      <c r="C571">
        <v>10</v>
      </c>
      <c r="D571" t="s">
        <v>65</v>
      </c>
      <c r="E571" t="s">
        <v>59</v>
      </c>
      <c r="F571" t="s">
        <v>54</v>
      </c>
      <c r="G571" t="s">
        <v>17</v>
      </c>
    </row>
    <row r="572" spans="2:7" x14ac:dyDescent="0.2">
      <c r="B572">
        <v>2018</v>
      </c>
      <c r="C572">
        <v>10</v>
      </c>
      <c r="D572" t="s">
        <v>65</v>
      </c>
      <c r="E572" t="s">
        <v>59</v>
      </c>
      <c r="F572" t="s">
        <v>54</v>
      </c>
      <c r="G572" t="s">
        <v>19</v>
      </c>
    </row>
    <row r="573" spans="2:7" x14ac:dyDescent="0.2">
      <c r="B573">
        <v>2018</v>
      </c>
      <c r="C573">
        <v>10</v>
      </c>
      <c r="D573" t="s">
        <v>65</v>
      </c>
      <c r="E573" t="s">
        <v>59</v>
      </c>
      <c r="F573" t="s">
        <v>54</v>
      </c>
      <c r="G573" t="s">
        <v>20</v>
      </c>
    </row>
    <row r="574" spans="2:7" x14ac:dyDescent="0.2">
      <c r="B574">
        <v>2018</v>
      </c>
      <c r="C574">
        <v>10</v>
      </c>
      <c r="D574" t="s">
        <v>65</v>
      </c>
      <c r="E574" t="s">
        <v>59</v>
      </c>
      <c r="F574" t="s">
        <v>54</v>
      </c>
      <c r="G574" t="s">
        <v>21</v>
      </c>
    </row>
    <row r="575" spans="2:7" x14ac:dyDescent="0.2">
      <c r="B575">
        <v>2018</v>
      </c>
      <c r="C575">
        <v>10</v>
      </c>
      <c r="D575" t="s">
        <v>65</v>
      </c>
      <c r="E575" t="s">
        <v>59</v>
      </c>
      <c r="F575" t="s">
        <v>54</v>
      </c>
      <c r="G575" t="s">
        <v>23</v>
      </c>
    </row>
    <row r="576" spans="2:7" x14ac:dyDescent="0.2">
      <c r="B576">
        <v>2018</v>
      </c>
      <c r="C576">
        <v>10</v>
      </c>
      <c r="D576" t="s">
        <v>65</v>
      </c>
      <c r="E576" t="s">
        <v>59</v>
      </c>
      <c r="F576" t="s">
        <v>54</v>
      </c>
      <c r="G576" t="s">
        <v>24</v>
      </c>
    </row>
    <row r="577" spans="2:7" x14ac:dyDescent="0.2">
      <c r="B577">
        <v>2018</v>
      </c>
      <c r="C577">
        <v>10</v>
      </c>
      <c r="D577" t="s">
        <v>65</v>
      </c>
      <c r="E577" t="s">
        <v>59</v>
      </c>
      <c r="F577" t="s">
        <v>54</v>
      </c>
      <c r="G577" t="s">
        <v>25</v>
      </c>
    </row>
    <row r="578" spans="2:7" x14ac:dyDescent="0.2">
      <c r="B578">
        <v>2018</v>
      </c>
      <c r="C578">
        <v>10</v>
      </c>
      <c r="D578" t="s">
        <v>65</v>
      </c>
      <c r="E578" t="s">
        <v>59</v>
      </c>
      <c r="F578" t="s">
        <v>54</v>
      </c>
      <c r="G578" t="s">
        <v>26</v>
      </c>
    </row>
    <row r="579" spans="2:7" x14ac:dyDescent="0.2">
      <c r="B579">
        <v>2018</v>
      </c>
      <c r="C579">
        <v>10</v>
      </c>
      <c r="D579" t="s">
        <v>65</v>
      </c>
      <c r="E579" t="s">
        <v>59</v>
      </c>
      <c r="F579" t="s">
        <v>54</v>
      </c>
      <c r="G579" t="s">
        <v>27</v>
      </c>
    </row>
    <row r="580" spans="2:7" x14ac:dyDescent="0.2">
      <c r="B580">
        <v>2018</v>
      </c>
      <c r="C580">
        <v>10</v>
      </c>
      <c r="D580" t="s">
        <v>65</v>
      </c>
      <c r="E580" t="s">
        <v>59</v>
      </c>
      <c r="F580" t="s">
        <v>54</v>
      </c>
      <c r="G580" t="s">
        <v>28</v>
      </c>
    </row>
    <row r="581" spans="2:7" x14ac:dyDescent="0.2">
      <c r="B581">
        <v>2018</v>
      </c>
      <c r="C581">
        <v>10</v>
      </c>
      <c r="D581" t="s">
        <v>65</v>
      </c>
      <c r="E581" t="s">
        <v>59</v>
      </c>
      <c r="F581" t="s">
        <v>54</v>
      </c>
      <c r="G581" t="s">
        <v>29</v>
      </c>
    </row>
    <row r="582" spans="2:7" x14ac:dyDescent="0.2">
      <c r="B582">
        <v>2018</v>
      </c>
      <c r="C582">
        <v>10</v>
      </c>
      <c r="D582" t="s">
        <v>65</v>
      </c>
      <c r="E582" t="s">
        <v>59</v>
      </c>
      <c r="F582" t="s">
        <v>54</v>
      </c>
      <c r="G582" t="s">
        <v>31</v>
      </c>
    </row>
    <row r="583" spans="2:7" x14ac:dyDescent="0.2">
      <c r="B583">
        <v>2018</v>
      </c>
      <c r="C583">
        <v>10</v>
      </c>
      <c r="D583" t="s">
        <v>65</v>
      </c>
      <c r="E583" t="s">
        <v>59</v>
      </c>
      <c r="F583" t="s">
        <v>54</v>
      </c>
      <c r="G583" t="s">
        <v>32</v>
      </c>
    </row>
    <row r="584" spans="2:7" x14ac:dyDescent="0.2">
      <c r="B584">
        <v>2018</v>
      </c>
      <c r="C584">
        <v>10</v>
      </c>
      <c r="D584" t="s">
        <v>65</v>
      </c>
      <c r="E584" t="s">
        <v>59</v>
      </c>
      <c r="F584" t="s">
        <v>54</v>
      </c>
      <c r="G584" t="s">
        <v>33</v>
      </c>
    </row>
    <row r="585" spans="2:7" x14ac:dyDescent="0.2">
      <c r="B585">
        <v>2018</v>
      </c>
      <c r="C585">
        <v>10</v>
      </c>
      <c r="D585" t="s">
        <v>65</v>
      </c>
      <c r="E585" t="s">
        <v>59</v>
      </c>
      <c r="F585" t="s">
        <v>54</v>
      </c>
      <c r="G585" t="s">
        <v>34</v>
      </c>
    </row>
    <row r="586" spans="2:7" x14ac:dyDescent="0.2">
      <c r="B586">
        <v>2018</v>
      </c>
      <c r="C586">
        <v>10</v>
      </c>
      <c r="D586" t="s">
        <v>65</v>
      </c>
      <c r="E586" t="s">
        <v>59</v>
      </c>
      <c r="F586" t="s">
        <v>54</v>
      </c>
      <c r="G586" t="s">
        <v>35</v>
      </c>
    </row>
    <row r="587" spans="2:7" x14ac:dyDescent="0.2">
      <c r="B587">
        <v>2018</v>
      </c>
      <c r="C587">
        <v>10</v>
      </c>
      <c r="D587" t="s">
        <v>65</v>
      </c>
      <c r="E587" t="s">
        <v>59</v>
      </c>
      <c r="F587" t="s">
        <v>54</v>
      </c>
      <c r="G587" t="s">
        <v>36</v>
      </c>
    </row>
    <row r="588" spans="2:7" x14ac:dyDescent="0.2">
      <c r="B588">
        <v>2018</v>
      </c>
      <c r="C588">
        <v>10</v>
      </c>
      <c r="D588" t="s">
        <v>65</v>
      </c>
      <c r="E588" t="s">
        <v>59</v>
      </c>
      <c r="F588" t="s">
        <v>54</v>
      </c>
      <c r="G588" t="s">
        <v>37</v>
      </c>
    </row>
    <row r="589" spans="2:7" x14ac:dyDescent="0.2">
      <c r="B589">
        <v>2018</v>
      </c>
      <c r="C589">
        <v>10</v>
      </c>
      <c r="D589" t="s">
        <v>65</v>
      </c>
      <c r="E589" t="s">
        <v>59</v>
      </c>
      <c r="F589" t="s">
        <v>54</v>
      </c>
      <c r="G589" t="s">
        <v>38</v>
      </c>
    </row>
    <row r="590" spans="2:7" x14ac:dyDescent="0.2">
      <c r="B590">
        <v>2018</v>
      </c>
      <c r="C590">
        <v>10</v>
      </c>
      <c r="D590" t="s">
        <v>65</v>
      </c>
      <c r="E590" t="s">
        <v>59</v>
      </c>
      <c r="F590" t="s">
        <v>54</v>
      </c>
      <c r="G590" t="s">
        <v>39</v>
      </c>
    </row>
    <row r="591" spans="2:7" x14ac:dyDescent="0.2">
      <c r="B591">
        <v>2018</v>
      </c>
      <c r="C591">
        <v>10</v>
      </c>
      <c r="D591" t="s">
        <v>65</v>
      </c>
      <c r="E591" t="s">
        <v>59</v>
      </c>
      <c r="F591" t="s">
        <v>54</v>
      </c>
      <c r="G591" t="s">
        <v>40</v>
      </c>
    </row>
    <row r="592" spans="2:7" x14ac:dyDescent="0.2">
      <c r="B592">
        <v>2018</v>
      </c>
      <c r="C592">
        <v>10</v>
      </c>
      <c r="D592" t="s">
        <v>65</v>
      </c>
      <c r="E592" t="s">
        <v>59</v>
      </c>
      <c r="F592" t="s">
        <v>54</v>
      </c>
      <c r="G592" t="s">
        <v>41</v>
      </c>
    </row>
    <row r="593" spans="2:7" x14ac:dyDescent="0.2">
      <c r="B593">
        <v>2018</v>
      </c>
      <c r="C593">
        <v>10</v>
      </c>
      <c r="D593" t="s">
        <v>65</v>
      </c>
      <c r="E593" t="s">
        <v>59</v>
      </c>
      <c r="F593" t="s">
        <v>54</v>
      </c>
      <c r="G593" t="s">
        <v>42</v>
      </c>
    </row>
    <row r="594" spans="2:7" x14ac:dyDescent="0.2">
      <c r="B594">
        <v>2018</v>
      </c>
      <c r="C594">
        <v>10</v>
      </c>
      <c r="D594" t="s">
        <v>65</v>
      </c>
      <c r="E594" t="s">
        <v>59</v>
      </c>
      <c r="F594" t="s">
        <v>54</v>
      </c>
      <c r="G594" t="s">
        <v>43</v>
      </c>
    </row>
    <row r="595" spans="2:7" x14ac:dyDescent="0.2">
      <c r="B595">
        <v>2018</v>
      </c>
      <c r="C595">
        <v>10</v>
      </c>
      <c r="D595" t="s">
        <v>65</v>
      </c>
      <c r="E595" t="s">
        <v>59</v>
      </c>
      <c r="F595" t="s">
        <v>54</v>
      </c>
      <c r="G595" t="s">
        <v>60</v>
      </c>
    </row>
    <row r="596" spans="2:7" x14ac:dyDescent="0.2">
      <c r="B596">
        <v>2018</v>
      </c>
      <c r="C596">
        <v>10</v>
      </c>
      <c r="D596" t="s">
        <v>65</v>
      </c>
      <c r="E596" t="s">
        <v>59</v>
      </c>
      <c r="F596" t="s">
        <v>55</v>
      </c>
      <c r="G596" t="s">
        <v>12</v>
      </c>
    </row>
    <row r="597" spans="2:7" x14ac:dyDescent="0.2">
      <c r="B597">
        <v>2018</v>
      </c>
      <c r="C597">
        <v>10</v>
      </c>
      <c r="D597" t="s">
        <v>65</v>
      </c>
      <c r="E597" t="s">
        <v>59</v>
      </c>
      <c r="F597" t="s">
        <v>55</v>
      </c>
      <c r="G597" t="s">
        <v>16</v>
      </c>
    </row>
    <row r="598" spans="2:7" x14ac:dyDescent="0.2">
      <c r="B598">
        <v>2018</v>
      </c>
      <c r="C598">
        <v>10</v>
      </c>
      <c r="D598" t="s">
        <v>65</v>
      </c>
      <c r="E598" t="s">
        <v>59</v>
      </c>
      <c r="F598" t="s">
        <v>55</v>
      </c>
      <c r="G598" t="s">
        <v>17</v>
      </c>
    </row>
    <row r="599" spans="2:7" x14ac:dyDescent="0.2">
      <c r="B599">
        <v>2018</v>
      </c>
      <c r="C599">
        <v>10</v>
      </c>
      <c r="D599" t="s">
        <v>65</v>
      </c>
      <c r="E599" t="s">
        <v>59</v>
      </c>
      <c r="F599" t="s">
        <v>55</v>
      </c>
      <c r="G599" t="s">
        <v>19</v>
      </c>
    </row>
    <row r="600" spans="2:7" x14ac:dyDescent="0.2">
      <c r="B600">
        <v>2018</v>
      </c>
      <c r="C600">
        <v>10</v>
      </c>
      <c r="D600" t="s">
        <v>65</v>
      </c>
      <c r="E600" t="s">
        <v>59</v>
      </c>
      <c r="F600" t="s">
        <v>55</v>
      </c>
      <c r="G600" t="s">
        <v>20</v>
      </c>
    </row>
    <row r="601" spans="2:7" x14ac:dyDescent="0.2">
      <c r="B601">
        <v>2018</v>
      </c>
      <c r="C601">
        <v>10</v>
      </c>
      <c r="D601" t="s">
        <v>65</v>
      </c>
      <c r="E601" t="s">
        <v>59</v>
      </c>
      <c r="F601" t="s">
        <v>55</v>
      </c>
      <c r="G601" t="s">
        <v>21</v>
      </c>
    </row>
    <row r="602" spans="2:7" x14ac:dyDescent="0.2">
      <c r="B602">
        <v>2018</v>
      </c>
      <c r="C602">
        <v>10</v>
      </c>
      <c r="D602" t="s">
        <v>65</v>
      </c>
      <c r="E602" t="s">
        <v>59</v>
      </c>
      <c r="F602" t="s">
        <v>55</v>
      </c>
      <c r="G602" t="s">
        <v>23</v>
      </c>
    </row>
    <row r="603" spans="2:7" x14ac:dyDescent="0.2">
      <c r="B603">
        <v>2018</v>
      </c>
      <c r="C603">
        <v>10</v>
      </c>
      <c r="D603" t="s">
        <v>65</v>
      </c>
      <c r="E603" t="s">
        <v>59</v>
      </c>
      <c r="F603" t="s">
        <v>55</v>
      </c>
      <c r="G603" t="s">
        <v>24</v>
      </c>
    </row>
    <row r="604" spans="2:7" x14ac:dyDescent="0.2">
      <c r="B604">
        <v>2018</v>
      </c>
      <c r="C604">
        <v>10</v>
      </c>
      <c r="D604" t="s">
        <v>65</v>
      </c>
      <c r="E604" t="s">
        <v>59</v>
      </c>
      <c r="F604" t="s">
        <v>55</v>
      </c>
      <c r="G604" t="s">
        <v>25</v>
      </c>
    </row>
    <row r="605" spans="2:7" x14ac:dyDescent="0.2">
      <c r="B605">
        <v>2018</v>
      </c>
      <c r="C605">
        <v>10</v>
      </c>
      <c r="D605" t="s">
        <v>65</v>
      </c>
      <c r="E605" t="s">
        <v>59</v>
      </c>
      <c r="F605" t="s">
        <v>55</v>
      </c>
      <c r="G605" t="s">
        <v>26</v>
      </c>
    </row>
    <row r="606" spans="2:7" x14ac:dyDescent="0.2">
      <c r="B606">
        <v>2018</v>
      </c>
      <c r="C606">
        <v>10</v>
      </c>
      <c r="D606" t="s">
        <v>65</v>
      </c>
      <c r="E606" t="s">
        <v>59</v>
      </c>
      <c r="F606" t="s">
        <v>55</v>
      </c>
      <c r="G606" t="s">
        <v>27</v>
      </c>
    </row>
    <row r="607" spans="2:7" x14ac:dyDescent="0.2">
      <c r="B607">
        <v>2018</v>
      </c>
      <c r="C607">
        <v>10</v>
      </c>
      <c r="D607" t="s">
        <v>65</v>
      </c>
      <c r="E607" t="s">
        <v>59</v>
      </c>
      <c r="F607" t="s">
        <v>55</v>
      </c>
      <c r="G607" t="s">
        <v>28</v>
      </c>
    </row>
    <row r="608" spans="2:7" x14ac:dyDescent="0.2">
      <c r="B608">
        <v>2018</v>
      </c>
      <c r="C608">
        <v>10</v>
      </c>
      <c r="D608" t="s">
        <v>65</v>
      </c>
      <c r="E608" t="s">
        <v>59</v>
      </c>
      <c r="F608" t="s">
        <v>55</v>
      </c>
      <c r="G608" t="s">
        <v>29</v>
      </c>
    </row>
    <row r="609" spans="2:7" x14ac:dyDescent="0.2">
      <c r="B609">
        <v>2018</v>
      </c>
      <c r="C609">
        <v>10</v>
      </c>
      <c r="D609" t="s">
        <v>65</v>
      </c>
      <c r="E609" t="s">
        <v>59</v>
      </c>
      <c r="F609" t="s">
        <v>55</v>
      </c>
      <c r="G609" t="s">
        <v>31</v>
      </c>
    </row>
    <row r="610" spans="2:7" x14ac:dyDescent="0.2">
      <c r="B610">
        <v>2018</v>
      </c>
      <c r="C610">
        <v>10</v>
      </c>
      <c r="D610" t="s">
        <v>65</v>
      </c>
      <c r="E610" t="s">
        <v>59</v>
      </c>
      <c r="F610" t="s">
        <v>55</v>
      </c>
      <c r="G610" t="s">
        <v>32</v>
      </c>
    </row>
    <row r="611" spans="2:7" x14ac:dyDescent="0.2">
      <c r="B611">
        <v>2018</v>
      </c>
      <c r="C611">
        <v>10</v>
      </c>
      <c r="D611" t="s">
        <v>65</v>
      </c>
      <c r="E611" t="s">
        <v>59</v>
      </c>
      <c r="F611" t="s">
        <v>55</v>
      </c>
      <c r="G611" t="s">
        <v>33</v>
      </c>
    </row>
    <row r="612" spans="2:7" x14ac:dyDescent="0.2">
      <c r="B612">
        <v>2018</v>
      </c>
      <c r="C612">
        <v>10</v>
      </c>
      <c r="D612" t="s">
        <v>65</v>
      </c>
      <c r="E612" t="s">
        <v>59</v>
      </c>
      <c r="F612" t="s">
        <v>55</v>
      </c>
      <c r="G612" t="s">
        <v>34</v>
      </c>
    </row>
    <row r="613" spans="2:7" x14ac:dyDescent="0.2">
      <c r="B613">
        <v>2018</v>
      </c>
      <c r="C613">
        <v>10</v>
      </c>
      <c r="D613" t="s">
        <v>65</v>
      </c>
      <c r="E613" t="s">
        <v>59</v>
      </c>
      <c r="F613" t="s">
        <v>55</v>
      </c>
      <c r="G613" t="s">
        <v>35</v>
      </c>
    </row>
    <row r="614" spans="2:7" x14ac:dyDescent="0.2">
      <c r="B614">
        <v>2018</v>
      </c>
      <c r="C614">
        <v>10</v>
      </c>
      <c r="D614" t="s">
        <v>65</v>
      </c>
      <c r="E614" t="s">
        <v>59</v>
      </c>
      <c r="F614" t="s">
        <v>55</v>
      </c>
      <c r="G614" t="s">
        <v>36</v>
      </c>
    </row>
    <row r="615" spans="2:7" x14ac:dyDescent="0.2">
      <c r="B615">
        <v>2018</v>
      </c>
      <c r="C615">
        <v>10</v>
      </c>
      <c r="D615" t="s">
        <v>65</v>
      </c>
      <c r="E615" t="s">
        <v>59</v>
      </c>
      <c r="F615" t="s">
        <v>55</v>
      </c>
      <c r="G615" t="s">
        <v>37</v>
      </c>
    </row>
    <row r="616" spans="2:7" x14ac:dyDescent="0.2">
      <c r="B616">
        <v>2018</v>
      </c>
      <c r="C616">
        <v>10</v>
      </c>
      <c r="D616" t="s">
        <v>65</v>
      </c>
      <c r="E616" t="s">
        <v>59</v>
      </c>
      <c r="F616" t="s">
        <v>55</v>
      </c>
      <c r="G616" t="s">
        <v>38</v>
      </c>
    </row>
    <row r="617" spans="2:7" x14ac:dyDescent="0.2">
      <c r="B617">
        <v>2018</v>
      </c>
      <c r="C617">
        <v>10</v>
      </c>
      <c r="D617" t="s">
        <v>65</v>
      </c>
      <c r="E617" t="s">
        <v>59</v>
      </c>
      <c r="F617" t="s">
        <v>55</v>
      </c>
      <c r="G617" t="s">
        <v>39</v>
      </c>
    </row>
    <row r="618" spans="2:7" x14ac:dyDescent="0.2">
      <c r="B618">
        <v>2018</v>
      </c>
      <c r="C618">
        <v>10</v>
      </c>
      <c r="D618" t="s">
        <v>65</v>
      </c>
      <c r="E618" t="s">
        <v>59</v>
      </c>
      <c r="F618" t="s">
        <v>55</v>
      </c>
      <c r="G618" t="s">
        <v>40</v>
      </c>
    </row>
    <row r="619" spans="2:7" x14ac:dyDescent="0.2">
      <c r="B619">
        <v>2018</v>
      </c>
      <c r="C619">
        <v>10</v>
      </c>
      <c r="D619" t="s">
        <v>65</v>
      </c>
      <c r="E619" t="s">
        <v>59</v>
      </c>
      <c r="F619" t="s">
        <v>55</v>
      </c>
      <c r="G619" t="s">
        <v>41</v>
      </c>
    </row>
    <row r="620" spans="2:7" x14ac:dyDescent="0.2">
      <c r="B620">
        <v>2018</v>
      </c>
      <c r="C620">
        <v>10</v>
      </c>
      <c r="D620" t="s">
        <v>65</v>
      </c>
      <c r="E620" t="s">
        <v>59</v>
      </c>
      <c r="F620" t="s">
        <v>55</v>
      </c>
      <c r="G620" t="s">
        <v>42</v>
      </c>
    </row>
    <row r="621" spans="2:7" x14ac:dyDescent="0.2">
      <c r="B621">
        <v>2018</v>
      </c>
      <c r="C621">
        <v>10</v>
      </c>
      <c r="D621" t="s">
        <v>65</v>
      </c>
      <c r="E621" t="s">
        <v>59</v>
      </c>
      <c r="F621" t="s">
        <v>55</v>
      </c>
      <c r="G621" t="s">
        <v>43</v>
      </c>
    </row>
    <row r="622" spans="2:7" x14ac:dyDescent="0.2">
      <c r="B622">
        <v>2018</v>
      </c>
      <c r="C622">
        <v>10</v>
      </c>
      <c r="D622" t="s">
        <v>65</v>
      </c>
      <c r="E622" t="s">
        <v>59</v>
      </c>
      <c r="F622" t="s">
        <v>55</v>
      </c>
      <c r="G622" t="s">
        <v>60</v>
      </c>
    </row>
    <row r="623" spans="2:7" x14ac:dyDescent="0.2">
      <c r="B623">
        <v>2018</v>
      </c>
      <c r="C623">
        <v>10</v>
      </c>
      <c r="D623" t="s">
        <v>65</v>
      </c>
      <c r="E623" t="s">
        <v>59</v>
      </c>
      <c r="F623" t="s">
        <v>56</v>
      </c>
      <c r="G623" t="s">
        <v>12</v>
      </c>
    </row>
    <row r="624" spans="2:7" x14ac:dyDescent="0.2">
      <c r="B624">
        <v>2018</v>
      </c>
      <c r="C624">
        <v>10</v>
      </c>
      <c r="D624" t="s">
        <v>65</v>
      </c>
      <c r="E624" t="s">
        <v>59</v>
      </c>
      <c r="F624" t="s">
        <v>56</v>
      </c>
      <c r="G624" t="s">
        <v>16</v>
      </c>
    </row>
    <row r="625" spans="2:7" x14ac:dyDescent="0.2">
      <c r="B625">
        <v>2018</v>
      </c>
      <c r="C625">
        <v>10</v>
      </c>
      <c r="D625" t="s">
        <v>65</v>
      </c>
      <c r="E625" t="s">
        <v>59</v>
      </c>
      <c r="F625" t="s">
        <v>56</v>
      </c>
      <c r="G625" t="s">
        <v>17</v>
      </c>
    </row>
    <row r="626" spans="2:7" x14ac:dyDescent="0.2">
      <c r="B626">
        <v>2018</v>
      </c>
      <c r="C626">
        <v>10</v>
      </c>
      <c r="D626" t="s">
        <v>65</v>
      </c>
      <c r="E626" t="s">
        <v>59</v>
      </c>
      <c r="F626" t="s">
        <v>56</v>
      </c>
      <c r="G626" t="s">
        <v>19</v>
      </c>
    </row>
    <row r="627" spans="2:7" x14ac:dyDescent="0.2">
      <c r="B627">
        <v>2018</v>
      </c>
      <c r="C627">
        <v>10</v>
      </c>
      <c r="D627" t="s">
        <v>65</v>
      </c>
      <c r="E627" t="s">
        <v>59</v>
      </c>
      <c r="F627" t="s">
        <v>56</v>
      </c>
      <c r="G627" t="s">
        <v>20</v>
      </c>
    </row>
    <row r="628" spans="2:7" x14ac:dyDescent="0.2">
      <c r="B628">
        <v>2018</v>
      </c>
      <c r="C628">
        <v>10</v>
      </c>
      <c r="D628" t="s">
        <v>65</v>
      </c>
      <c r="E628" t="s">
        <v>59</v>
      </c>
      <c r="F628" t="s">
        <v>56</v>
      </c>
      <c r="G628" t="s">
        <v>21</v>
      </c>
    </row>
    <row r="629" spans="2:7" x14ac:dyDescent="0.2">
      <c r="B629">
        <v>2018</v>
      </c>
      <c r="C629">
        <v>10</v>
      </c>
      <c r="D629" t="s">
        <v>65</v>
      </c>
      <c r="E629" t="s">
        <v>59</v>
      </c>
      <c r="F629" t="s">
        <v>56</v>
      </c>
      <c r="G629" t="s">
        <v>23</v>
      </c>
    </row>
    <row r="630" spans="2:7" x14ac:dyDescent="0.2">
      <c r="B630">
        <v>2018</v>
      </c>
      <c r="C630">
        <v>10</v>
      </c>
      <c r="D630" t="s">
        <v>65</v>
      </c>
      <c r="E630" t="s">
        <v>59</v>
      </c>
      <c r="F630" t="s">
        <v>56</v>
      </c>
      <c r="G630" t="s">
        <v>24</v>
      </c>
    </row>
    <row r="631" spans="2:7" x14ac:dyDescent="0.2">
      <c r="B631">
        <v>2018</v>
      </c>
      <c r="C631">
        <v>10</v>
      </c>
      <c r="D631" t="s">
        <v>65</v>
      </c>
      <c r="E631" t="s">
        <v>59</v>
      </c>
      <c r="F631" t="s">
        <v>56</v>
      </c>
      <c r="G631" t="s">
        <v>25</v>
      </c>
    </row>
    <row r="632" spans="2:7" x14ac:dyDescent="0.2">
      <c r="B632">
        <v>2018</v>
      </c>
      <c r="C632">
        <v>10</v>
      </c>
      <c r="D632" t="s">
        <v>65</v>
      </c>
      <c r="E632" t="s">
        <v>59</v>
      </c>
      <c r="F632" t="s">
        <v>56</v>
      </c>
      <c r="G632" t="s">
        <v>26</v>
      </c>
    </row>
    <row r="633" spans="2:7" x14ac:dyDescent="0.2">
      <c r="B633">
        <v>2018</v>
      </c>
      <c r="C633">
        <v>10</v>
      </c>
      <c r="D633" t="s">
        <v>65</v>
      </c>
      <c r="E633" t="s">
        <v>59</v>
      </c>
      <c r="F633" t="s">
        <v>56</v>
      </c>
      <c r="G633" t="s">
        <v>27</v>
      </c>
    </row>
    <row r="634" spans="2:7" x14ac:dyDescent="0.2">
      <c r="B634">
        <v>2018</v>
      </c>
      <c r="C634">
        <v>10</v>
      </c>
      <c r="D634" t="s">
        <v>65</v>
      </c>
      <c r="E634" t="s">
        <v>59</v>
      </c>
      <c r="F634" t="s">
        <v>56</v>
      </c>
      <c r="G634" t="s">
        <v>28</v>
      </c>
    </row>
    <row r="635" spans="2:7" x14ac:dyDescent="0.2">
      <c r="B635">
        <v>2018</v>
      </c>
      <c r="C635">
        <v>10</v>
      </c>
      <c r="D635" t="s">
        <v>65</v>
      </c>
      <c r="E635" t="s">
        <v>59</v>
      </c>
      <c r="F635" t="s">
        <v>56</v>
      </c>
      <c r="G635" t="s">
        <v>29</v>
      </c>
    </row>
    <row r="636" spans="2:7" x14ac:dyDescent="0.2">
      <c r="B636">
        <v>2018</v>
      </c>
      <c r="C636">
        <v>10</v>
      </c>
      <c r="D636" t="s">
        <v>65</v>
      </c>
      <c r="E636" t="s">
        <v>59</v>
      </c>
      <c r="F636" t="s">
        <v>56</v>
      </c>
      <c r="G636" t="s">
        <v>31</v>
      </c>
    </row>
    <row r="637" spans="2:7" x14ac:dyDescent="0.2">
      <c r="B637">
        <v>2018</v>
      </c>
      <c r="C637">
        <v>10</v>
      </c>
      <c r="D637" t="s">
        <v>65</v>
      </c>
      <c r="E637" t="s">
        <v>59</v>
      </c>
      <c r="F637" t="s">
        <v>56</v>
      </c>
      <c r="G637" t="s">
        <v>32</v>
      </c>
    </row>
    <row r="638" spans="2:7" x14ac:dyDescent="0.2">
      <c r="B638">
        <v>2018</v>
      </c>
      <c r="C638">
        <v>10</v>
      </c>
      <c r="D638" t="s">
        <v>65</v>
      </c>
      <c r="E638" t="s">
        <v>59</v>
      </c>
      <c r="F638" t="s">
        <v>56</v>
      </c>
      <c r="G638" t="s">
        <v>33</v>
      </c>
    </row>
    <row r="639" spans="2:7" x14ac:dyDescent="0.2">
      <c r="B639">
        <v>2018</v>
      </c>
      <c r="C639">
        <v>10</v>
      </c>
      <c r="D639" t="s">
        <v>65</v>
      </c>
      <c r="E639" t="s">
        <v>59</v>
      </c>
      <c r="F639" t="s">
        <v>56</v>
      </c>
      <c r="G639" t="s">
        <v>34</v>
      </c>
    </row>
    <row r="640" spans="2:7" x14ac:dyDescent="0.2">
      <c r="B640">
        <v>2018</v>
      </c>
      <c r="C640">
        <v>10</v>
      </c>
      <c r="D640" t="s">
        <v>65</v>
      </c>
      <c r="E640" t="s">
        <v>59</v>
      </c>
      <c r="F640" t="s">
        <v>56</v>
      </c>
      <c r="G640" t="s">
        <v>35</v>
      </c>
    </row>
    <row r="641" spans="2:7" x14ac:dyDescent="0.2">
      <c r="B641">
        <v>2018</v>
      </c>
      <c r="C641">
        <v>10</v>
      </c>
      <c r="D641" t="s">
        <v>65</v>
      </c>
      <c r="E641" t="s">
        <v>59</v>
      </c>
      <c r="F641" t="s">
        <v>56</v>
      </c>
      <c r="G641" t="s">
        <v>36</v>
      </c>
    </row>
    <row r="642" spans="2:7" x14ac:dyDescent="0.2">
      <c r="B642">
        <v>2018</v>
      </c>
      <c r="C642">
        <v>10</v>
      </c>
      <c r="D642" t="s">
        <v>65</v>
      </c>
      <c r="E642" t="s">
        <v>59</v>
      </c>
      <c r="F642" t="s">
        <v>56</v>
      </c>
      <c r="G642" t="s">
        <v>37</v>
      </c>
    </row>
    <row r="643" spans="2:7" x14ac:dyDescent="0.2">
      <c r="B643">
        <v>2018</v>
      </c>
      <c r="C643">
        <v>10</v>
      </c>
      <c r="D643" t="s">
        <v>65</v>
      </c>
      <c r="E643" t="s">
        <v>59</v>
      </c>
      <c r="F643" t="s">
        <v>56</v>
      </c>
      <c r="G643" t="s">
        <v>38</v>
      </c>
    </row>
    <row r="644" spans="2:7" x14ac:dyDescent="0.2">
      <c r="B644">
        <v>2018</v>
      </c>
      <c r="C644">
        <v>10</v>
      </c>
      <c r="D644" t="s">
        <v>65</v>
      </c>
      <c r="E644" t="s">
        <v>59</v>
      </c>
      <c r="F644" t="s">
        <v>56</v>
      </c>
      <c r="G644" t="s">
        <v>39</v>
      </c>
    </row>
    <row r="645" spans="2:7" x14ac:dyDescent="0.2">
      <c r="B645">
        <v>2018</v>
      </c>
      <c r="C645">
        <v>10</v>
      </c>
      <c r="D645" t="s">
        <v>65</v>
      </c>
      <c r="E645" t="s">
        <v>59</v>
      </c>
      <c r="F645" t="s">
        <v>56</v>
      </c>
      <c r="G645" t="s">
        <v>40</v>
      </c>
    </row>
    <row r="646" spans="2:7" x14ac:dyDescent="0.2">
      <c r="B646">
        <v>2018</v>
      </c>
      <c r="C646">
        <v>10</v>
      </c>
      <c r="D646" t="s">
        <v>65</v>
      </c>
      <c r="E646" t="s">
        <v>59</v>
      </c>
      <c r="F646" t="s">
        <v>56</v>
      </c>
      <c r="G646" t="s">
        <v>41</v>
      </c>
    </row>
    <row r="647" spans="2:7" x14ac:dyDescent="0.2">
      <c r="B647">
        <v>2018</v>
      </c>
      <c r="C647">
        <v>10</v>
      </c>
      <c r="D647" t="s">
        <v>65</v>
      </c>
      <c r="E647" t="s">
        <v>59</v>
      </c>
      <c r="F647" t="s">
        <v>56</v>
      </c>
      <c r="G647" t="s">
        <v>42</v>
      </c>
    </row>
    <row r="648" spans="2:7" x14ac:dyDescent="0.2">
      <c r="B648">
        <v>2018</v>
      </c>
      <c r="C648">
        <v>10</v>
      </c>
      <c r="D648" t="s">
        <v>65</v>
      </c>
      <c r="E648" t="s">
        <v>59</v>
      </c>
      <c r="F648" t="s">
        <v>56</v>
      </c>
      <c r="G648" t="s">
        <v>43</v>
      </c>
    </row>
    <row r="649" spans="2:7" x14ac:dyDescent="0.2">
      <c r="B649">
        <v>2018</v>
      </c>
      <c r="C649">
        <v>10</v>
      </c>
      <c r="D649" t="s">
        <v>65</v>
      </c>
      <c r="E649" t="s">
        <v>59</v>
      </c>
      <c r="F649" t="s">
        <v>56</v>
      </c>
      <c r="G649" t="s">
        <v>60</v>
      </c>
    </row>
    <row r="650" spans="2:7" x14ac:dyDescent="0.2">
      <c r="B650">
        <v>2018</v>
      </c>
      <c r="C650">
        <v>10</v>
      </c>
      <c r="D650" t="s">
        <v>65</v>
      </c>
      <c r="E650" t="s">
        <v>61</v>
      </c>
      <c r="F650" t="s">
        <v>49</v>
      </c>
      <c r="G650" t="s">
        <v>12</v>
      </c>
    </row>
    <row r="651" spans="2:7" x14ac:dyDescent="0.2">
      <c r="B651">
        <v>2018</v>
      </c>
      <c r="C651">
        <v>10</v>
      </c>
      <c r="D651" t="s">
        <v>65</v>
      </c>
      <c r="E651" t="s">
        <v>61</v>
      </c>
      <c r="F651" t="s">
        <v>49</v>
      </c>
      <c r="G651" t="s">
        <v>16</v>
      </c>
    </row>
    <row r="652" spans="2:7" x14ac:dyDescent="0.2">
      <c r="B652">
        <v>2018</v>
      </c>
      <c r="C652">
        <v>10</v>
      </c>
      <c r="D652" t="s">
        <v>65</v>
      </c>
      <c r="E652" t="s">
        <v>61</v>
      </c>
      <c r="F652" t="s">
        <v>49</v>
      </c>
      <c r="G652" t="s">
        <v>17</v>
      </c>
    </row>
    <row r="653" spans="2:7" x14ac:dyDescent="0.2">
      <c r="B653">
        <v>2018</v>
      </c>
      <c r="C653">
        <v>10</v>
      </c>
      <c r="D653" t="s">
        <v>65</v>
      </c>
      <c r="E653" t="s">
        <v>61</v>
      </c>
      <c r="F653" t="s">
        <v>49</v>
      </c>
      <c r="G653" t="s">
        <v>19</v>
      </c>
    </row>
    <row r="654" spans="2:7" x14ac:dyDescent="0.2">
      <c r="B654">
        <v>2018</v>
      </c>
      <c r="C654">
        <v>10</v>
      </c>
      <c r="D654" t="s">
        <v>65</v>
      </c>
      <c r="E654" t="s">
        <v>61</v>
      </c>
      <c r="F654" t="s">
        <v>49</v>
      </c>
      <c r="G654" t="s">
        <v>20</v>
      </c>
    </row>
    <row r="655" spans="2:7" x14ac:dyDescent="0.2">
      <c r="B655">
        <v>2018</v>
      </c>
      <c r="C655">
        <v>10</v>
      </c>
      <c r="D655" t="s">
        <v>65</v>
      </c>
      <c r="E655" t="s">
        <v>61</v>
      </c>
      <c r="F655" t="s">
        <v>49</v>
      </c>
      <c r="G655" t="s">
        <v>21</v>
      </c>
    </row>
    <row r="656" spans="2:7" x14ac:dyDescent="0.2">
      <c r="B656">
        <v>2018</v>
      </c>
      <c r="C656">
        <v>10</v>
      </c>
      <c r="D656" t="s">
        <v>65</v>
      </c>
      <c r="E656" t="s">
        <v>61</v>
      </c>
      <c r="F656" t="s">
        <v>49</v>
      </c>
      <c r="G656" t="s">
        <v>23</v>
      </c>
    </row>
    <row r="657" spans="2:7" x14ac:dyDescent="0.2">
      <c r="B657">
        <v>2018</v>
      </c>
      <c r="C657">
        <v>10</v>
      </c>
      <c r="D657" t="s">
        <v>65</v>
      </c>
      <c r="E657" t="s">
        <v>61</v>
      </c>
      <c r="F657" t="s">
        <v>49</v>
      </c>
      <c r="G657" t="s">
        <v>24</v>
      </c>
    </row>
    <row r="658" spans="2:7" x14ac:dyDescent="0.2">
      <c r="B658">
        <v>2018</v>
      </c>
      <c r="C658">
        <v>10</v>
      </c>
      <c r="D658" t="s">
        <v>65</v>
      </c>
      <c r="E658" t="s">
        <v>61</v>
      </c>
      <c r="F658" t="s">
        <v>49</v>
      </c>
      <c r="G658" t="s">
        <v>25</v>
      </c>
    </row>
    <row r="659" spans="2:7" x14ac:dyDescent="0.2">
      <c r="B659">
        <v>2018</v>
      </c>
      <c r="C659">
        <v>10</v>
      </c>
      <c r="D659" t="s">
        <v>65</v>
      </c>
      <c r="E659" t="s">
        <v>61</v>
      </c>
      <c r="F659" t="s">
        <v>49</v>
      </c>
      <c r="G659" t="s">
        <v>26</v>
      </c>
    </row>
    <row r="660" spans="2:7" x14ac:dyDescent="0.2">
      <c r="B660">
        <v>2018</v>
      </c>
      <c r="C660">
        <v>10</v>
      </c>
      <c r="D660" t="s">
        <v>65</v>
      </c>
      <c r="E660" t="s">
        <v>61</v>
      </c>
      <c r="F660" t="s">
        <v>49</v>
      </c>
      <c r="G660" t="s">
        <v>27</v>
      </c>
    </row>
    <row r="661" spans="2:7" x14ac:dyDescent="0.2">
      <c r="B661">
        <v>2018</v>
      </c>
      <c r="C661">
        <v>10</v>
      </c>
      <c r="D661" t="s">
        <v>65</v>
      </c>
      <c r="E661" t="s">
        <v>61</v>
      </c>
      <c r="F661" t="s">
        <v>49</v>
      </c>
      <c r="G661" t="s">
        <v>28</v>
      </c>
    </row>
    <row r="662" spans="2:7" x14ac:dyDescent="0.2">
      <c r="B662">
        <v>2018</v>
      </c>
      <c r="C662">
        <v>10</v>
      </c>
      <c r="D662" t="s">
        <v>65</v>
      </c>
      <c r="E662" t="s">
        <v>61</v>
      </c>
      <c r="F662" t="s">
        <v>49</v>
      </c>
      <c r="G662" t="s">
        <v>29</v>
      </c>
    </row>
    <row r="663" spans="2:7" x14ac:dyDescent="0.2">
      <c r="B663">
        <v>2018</v>
      </c>
      <c r="C663">
        <v>10</v>
      </c>
      <c r="D663" t="s">
        <v>65</v>
      </c>
      <c r="E663" t="s">
        <v>61</v>
      </c>
      <c r="F663" t="s">
        <v>49</v>
      </c>
      <c r="G663" t="s">
        <v>31</v>
      </c>
    </row>
    <row r="664" spans="2:7" x14ac:dyDescent="0.2">
      <c r="B664">
        <v>2018</v>
      </c>
      <c r="C664">
        <v>10</v>
      </c>
      <c r="D664" t="s">
        <v>65</v>
      </c>
      <c r="E664" t="s">
        <v>61</v>
      </c>
      <c r="F664" t="s">
        <v>49</v>
      </c>
      <c r="G664" t="s">
        <v>32</v>
      </c>
    </row>
    <row r="665" spans="2:7" x14ac:dyDescent="0.2">
      <c r="B665">
        <v>2018</v>
      </c>
      <c r="C665">
        <v>10</v>
      </c>
      <c r="D665" t="s">
        <v>65</v>
      </c>
      <c r="E665" t="s">
        <v>61</v>
      </c>
      <c r="F665" t="s">
        <v>49</v>
      </c>
      <c r="G665" t="s">
        <v>33</v>
      </c>
    </row>
    <row r="666" spans="2:7" x14ac:dyDescent="0.2">
      <c r="B666">
        <v>2018</v>
      </c>
      <c r="C666">
        <v>10</v>
      </c>
      <c r="D666" t="s">
        <v>65</v>
      </c>
      <c r="E666" t="s">
        <v>61</v>
      </c>
      <c r="F666" t="s">
        <v>49</v>
      </c>
      <c r="G666" t="s">
        <v>34</v>
      </c>
    </row>
    <row r="667" spans="2:7" x14ac:dyDescent="0.2">
      <c r="B667">
        <v>2018</v>
      </c>
      <c r="C667">
        <v>10</v>
      </c>
      <c r="D667" t="s">
        <v>65</v>
      </c>
      <c r="E667" t="s">
        <v>61</v>
      </c>
      <c r="F667" t="s">
        <v>49</v>
      </c>
      <c r="G667" t="s">
        <v>35</v>
      </c>
    </row>
    <row r="668" spans="2:7" x14ac:dyDescent="0.2">
      <c r="B668">
        <v>2018</v>
      </c>
      <c r="C668">
        <v>10</v>
      </c>
      <c r="D668" t="s">
        <v>65</v>
      </c>
      <c r="E668" t="s">
        <v>61</v>
      </c>
      <c r="F668" t="s">
        <v>49</v>
      </c>
      <c r="G668" t="s">
        <v>36</v>
      </c>
    </row>
    <row r="669" spans="2:7" x14ac:dyDescent="0.2">
      <c r="B669">
        <v>2018</v>
      </c>
      <c r="C669">
        <v>10</v>
      </c>
      <c r="D669" t="s">
        <v>65</v>
      </c>
      <c r="E669" t="s">
        <v>61</v>
      </c>
      <c r="F669" t="s">
        <v>49</v>
      </c>
      <c r="G669" t="s">
        <v>37</v>
      </c>
    </row>
    <row r="670" spans="2:7" x14ac:dyDescent="0.2">
      <c r="B670">
        <v>2018</v>
      </c>
      <c r="C670">
        <v>10</v>
      </c>
      <c r="D670" t="s">
        <v>65</v>
      </c>
      <c r="E670" t="s">
        <v>61</v>
      </c>
      <c r="F670" t="s">
        <v>49</v>
      </c>
      <c r="G670" t="s">
        <v>38</v>
      </c>
    </row>
    <row r="671" spans="2:7" x14ac:dyDescent="0.2">
      <c r="B671">
        <v>2018</v>
      </c>
      <c r="C671">
        <v>10</v>
      </c>
      <c r="D671" t="s">
        <v>65</v>
      </c>
      <c r="E671" t="s">
        <v>61</v>
      </c>
      <c r="F671" t="s">
        <v>49</v>
      </c>
      <c r="G671" t="s">
        <v>39</v>
      </c>
    </row>
    <row r="672" spans="2:7" x14ac:dyDescent="0.2">
      <c r="B672">
        <v>2018</v>
      </c>
      <c r="C672">
        <v>10</v>
      </c>
      <c r="D672" t="s">
        <v>65</v>
      </c>
      <c r="E672" t="s">
        <v>61</v>
      </c>
      <c r="F672" t="s">
        <v>49</v>
      </c>
      <c r="G672" t="s">
        <v>40</v>
      </c>
    </row>
    <row r="673" spans="2:7" x14ac:dyDescent="0.2">
      <c r="B673">
        <v>2018</v>
      </c>
      <c r="C673">
        <v>10</v>
      </c>
      <c r="D673" t="s">
        <v>65</v>
      </c>
      <c r="E673" t="s">
        <v>61</v>
      </c>
      <c r="F673" t="s">
        <v>49</v>
      </c>
      <c r="G673" t="s">
        <v>41</v>
      </c>
    </row>
    <row r="674" spans="2:7" x14ac:dyDescent="0.2">
      <c r="B674">
        <v>2018</v>
      </c>
      <c r="C674">
        <v>10</v>
      </c>
      <c r="D674" t="s">
        <v>65</v>
      </c>
      <c r="E674" t="s">
        <v>61</v>
      </c>
      <c r="F674" t="s">
        <v>49</v>
      </c>
      <c r="G674" t="s">
        <v>42</v>
      </c>
    </row>
    <row r="675" spans="2:7" x14ac:dyDescent="0.2">
      <c r="B675">
        <v>2018</v>
      </c>
      <c r="C675">
        <v>10</v>
      </c>
      <c r="D675" t="s">
        <v>65</v>
      </c>
      <c r="E675" t="s">
        <v>61</v>
      </c>
      <c r="F675" t="s">
        <v>49</v>
      </c>
      <c r="G675" t="s">
        <v>43</v>
      </c>
    </row>
    <row r="676" spans="2:7" x14ac:dyDescent="0.2">
      <c r="B676">
        <v>2018</v>
      </c>
      <c r="C676">
        <v>10</v>
      </c>
      <c r="D676" t="s">
        <v>65</v>
      </c>
      <c r="E676" t="s">
        <v>61</v>
      </c>
      <c r="F676" t="s">
        <v>49</v>
      </c>
      <c r="G676" t="s">
        <v>60</v>
      </c>
    </row>
    <row r="677" spans="2:7" x14ac:dyDescent="0.2">
      <c r="B677">
        <v>2018</v>
      </c>
      <c r="C677">
        <v>10</v>
      </c>
      <c r="D677" t="s">
        <v>65</v>
      </c>
      <c r="E677" t="s">
        <v>61</v>
      </c>
      <c r="F677" t="s">
        <v>50</v>
      </c>
      <c r="G677" t="s">
        <v>12</v>
      </c>
    </row>
    <row r="678" spans="2:7" x14ac:dyDescent="0.2">
      <c r="B678">
        <v>2018</v>
      </c>
      <c r="C678">
        <v>10</v>
      </c>
      <c r="D678" t="s">
        <v>65</v>
      </c>
      <c r="E678" t="s">
        <v>61</v>
      </c>
      <c r="F678" t="s">
        <v>50</v>
      </c>
      <c r="G678" t="s">
        <v>16</v>
      </c>
    </row>
    <row r="679" spans="2:7" x14ac:dyDescent="0.2">
      <c r="B679">
        <v>2018</v>
      </c>
      <c r="C679">
        <v>10</v>
      </c>
      <c r="D679" t="s">
        <v>65</v>
      </c>
      <c r="E679" t="s">
        <v>61</v>
      </c>
      <c r="F679" t="s">
        <v>50</v>
      </c>
      <c r="G679" t="s">
        <v>17</v>
      </c>
    </row>
    <row r="680" spans="2:7" x14ac:dyDescent="0.2">
      <c r="B680">
        <v>2018</v>
      </c>
      <c r="C680">
        <v>10</v>
      </c>
      <c r="D680" t="s">
        <v>65</v>
      </c>
      <c r="E680" t="s">
        <v>61</v>
      </c>
      <c r="F680" t="s">
        <v>50</v>
      </c>
      <c r="G680" t="s">
        <v>19</v>
      </c>
    </row>
    <row r="681" spans="2:7" x14ac:dyDescent="0.2">
      <c r="B681">
        <v>2018</v>
      </c>
      <c r="C681">
        <v>10</v>
      </c>
      <c r="D681" t="s">
        <v>65</v>
      </c>
      <c r="E681" t="s">
        <v>61</v>
      </c>
      <c r="F681" t="s">
        <v>50</v>
      </c>
      <c r="G681" t="s">
        <v>20</v>
      </c>
    </row>
    <row r="682" spans="2:7" x14ac:dyDescent="0.2">
      <c r="B682">
        <v>2018</v>
      </c>
      <c r="C682">
        <v>10</v>
      </c>
      <c r="D682" t="s">
        <v>65</v>
      </c>
      <c r="E682" t="s">
        <v>61</v>
      </c>
      <c r="F682" t="s">
        <v>50</v>
      </c>
      <c r="G682" t="s">
        <v>21</v>
      </c>
    </row>
    <row r="683" spans="2:7" x14ac:dyDescent="0.2">
      <c r="B683">
        <v>2018</v>
      </c>
      <c r="C683">
        <v>10</v>
      </c>
      <c r="D683" t="s">
        <v>65</v>
      </c>
      <c r="E683" t="s">
        <v>61</v>
      </c>
      <c r="F683" t="s">
        <v>50</v>
      </c>
      <c r="G683" t="s">
        <v>23</v>
      </c>
    </row>
    <row r="684" spans="2:7" x14ac:dyDescent="0.2">
      <c r="B684">
        <v>2018</v>
      </c>
      <c r="C684">
        <v>10</v>
      </c>
      <c r="D684" t="s">
        <v>65</v>
      </c>
      <c r="E684" t="s">
        <v>61</v>
      </c>
      <c r="F684" t="s">
        <v>50</v>
      </c>
      <c r="G684" t="s">
        <v>24</v>
      </c>
    </row>
    <row r="685" spans="2:7" x14ac:dyDescent="0.2">
      <c r="B685">
        <v>2018</v>
      </c>
      <c r="C685">
        <v>10</v>
      </c>
      <c r="D685" t="s">
        <v>65</v>
      </c>
      <c r="E685" t="s">
        <v>61</v>
      </c>
      <c r="F685" t="s">
        <v>50</v>
      </c>
      <c r="G685" t="s">
        <v>25</v>
      </c>
    </row>
    <row r="686" spans="2:7" x14ac:dyDescent="0.2">
      <c r="B686">
        <v>2018</v>
      </c>
      <c r="C686">
        <v>10</v>
      </c>
      <c r="D686" t="s">
        <v>65</v>
      </c>
      <c r="E686" t="s">
        <v>61</v>
      </c>
      <c r="F686" t="s">
        <v>50</v>
      </c>
      <c r="G686" t="s">
        <v>26</v>
      </c>
    </row>
    <row r="687" spans="2:7" x14ac:dyDescent="0.2">
      <c r="B687">
        <v>2018</v>
      </c>
      <c r="C687">
        <v>10</v>
      </c>
      <c r="D687" t="s">
        <v>65</v>
      </c>
      <c r="E687" t="s">
        <v>61</v>
      </c>
      <c r="F687" t="s">
        <v>50</v>
      </c>
      <c r="G687" t="s">
        <v>27</v>
      </c>
    </row>
    <row r="688" spans="2:7" x14ac:dyDescent="0.2">
      <c r="B688">
        <v>2018</v>
      </c>
      <c r="C688">
        <v>10</v>
      </c>
      <c r="D688" t="s">
        <v>65</v>
      </c>
      <c r="E688" t="s">
        <v>61</v>
      </c>
      <c r="F688" t="s">
        <v>50</v>
      </c>
      <c r="G688" t="s">
        <v>28</v>
      </c>
    </row>
    <row r="689" spans="2:7" x14ac:dyDescent="0.2">
      <c r="B689">
        <v>2018</v>
      </c>
      <c r="C689">
        <v>10</v>
      </c>
      <c r="D689" t="s">
        <v>65</v>
      </c>
      <c r="E689" t="s">
        <v>61</v>
      </c>
      <c r="F689" t="s">
        <v>50</v>
      </c>
      <c r="G689" t="s">
        <v>29</v>
      </c>
    </row>
    <row r="690" spans="2:7" x14ac:dyDescent="0.2">
      <c r="B690">
        <v>2018</v>
      </c>
      <c r="C690">
        <v>10</v>
      </c>
      <c r="D690" t="s">
        <v>65</v>
      </c>
      <c r="E690" t="s">
        <v>61</v>
      </c>
      <c r="F690" t="s">
        <v>50</v>
      </c>
      <c r="G690" t="s">
        <v>31</v>
      </c>
    </row>
    <row r="691" spans="2:7" x14ac:dyDescent="0.2">
      <c r="B691">
        <v>2018</v>
      </c>
      <c r="C691">
        <v>10</v>
      </c>
      <c r="D691" t="s">
        <v>65</v>
      </c>
      <c r="E691" t="s">
        <v>61</v>
      </c>
      <c r="F691" t="s">
        <v>50</v>
      </c>
      <c r="G691" t="s">
        <v>32</v>
      </c>
    </row>
    <row r="692" spans="2:7" x14ac:dyDescent="0.2">
      <c r="B692">
        <v>2018</v>
      </c>
      <c r="C692">
        <v>10</v>
      </c>
      <c r="D692" t="s">
        <v>65</v>
      </c>
      <c r="E692" t="s">
        <v>61</v>
      </c>
      <c r="F692" t="s">
        <v>50</v>
      </c>
      <c r="G692" t="s">
        <v>33</v>
      </c>
    </row>
    <row r="693" spans="2:7" x14ac:dyDescent="0.2">
      <c r="B693">
        <v>2018</v>
      </c>
      <c r="C693">
        <v>10</v>
      </c>
      <c r="D693" t="s">
        <v>65</v>
      </c>
      <c r="E693" t="s">
        <v>61</v>
      </c>
      <c r="F693" t="s">
        <v>50</v>
      </c>
      <c r="G693" t="s">
        <v>34</v>
      </c>
    </row>
    <row r="694" spans="2:7" x14ac:dyDescent="0.2">
      <c r="B694">
        <v>2018</v>
      </c>
      <c r="C694">
        <v>10</v>
      </c>
      <c r="D694" t="s">
        <v>65</v>
      </c>
      <c r="E694" t="s">
        <v>61</v>
      </c>
      <c r="F694" t="s">
        <v>50</v>
      </c>
      <c r="G694" t="s">
        <v>35</v>
      </c>
    </row>
    <row r="695" spans="2:7" x14ac:dyDescent="0.2">
      <c r="B695">
        <v>2018</v>
      </c>
      <c r="C695">
        <v>10</v>
      </c>
      <c r="D695" t="s">
        <v>65</v>
      </c>
      <c r="E695" t="s">
        <v>61</v>
      </c>
      <c r="F695" t="s">
        <v>50</v>
      </c>
      <c r="G695" t="s">
        <v>36</v>
      </c>
    </row>
    <row r="696" spans="2:7" x14ac:dyDescent="0.2">
      <c r="B696">
        <v>2018</v>
      </c>
      <c r="C696">
        <v>10</v>
      </c>
      <c r="D696" t="s">
        <v>65</v>
      </c>
      <c r="E696" t="s">
        <v>61</v>
      </c>
      <c r="F696" t="s">
        <v>50</v>
      </c>
      <c r="G696" t="s">
        <v>37</v>
      </c>
    </row>
    <row r="697" spans="2:7" x14ac:dyDescent="0.2">
      <c r="B697">
        <v>2018</v>
      </c>
      <c r="C697">
        <v>10</v>
      </c>
      <c r="D697" t="s">
        <v>65</v>
      </c>
      <c r="E697" t="s">
        <v>61</v>
      </c>
      <c r="F697" t="s">
        <v>50</v>
      </c>
      <c r="G697" t="s">
        <v>38</v>
      </c>
    </row>
    <row r="698" spans="2:7" x14ac:dyDescent="0.2">
      <c r="B698">
        <v>2018</v>
      </c>
      <c r="C698">
        <v>10</v>
      </c>
      <c r="D698" t="s">
        <v>65</v>
      </c>
      <c r="E698" t="s">
        <v>61</v>
      </c>
      <c r="F698" t="s">
        <v>50</v>
      </c>
      <c r="G698" t="s">
        <v>39</v>
      </c>
    </row>
    <row r="699" spans="2:7" x14ac:dyDescent="0.2">
      <c r="B699">
        <v>2018</v>
      </c>
      <c r="C699">
        <v>10</v>
      </c>
      <c r="D699" t="s">
        <v>65</v>
      </c>
      <c r="E699" t="s">
        <v>61</v>
      </c>
      <c r="F699" t="s">
        <v>50</v>
      </c>
      <c r="G699" t="s">
        <v>40</v>
      </c>
    </row>
    <row r="700" spans="2:7" x14ac:dyDescent="0.2">
      <c r="B700">
        <v>2018</v>
      </c>
      <c r="C700">
        <v>10</v>
      </c>
      <c r="D700" t="s">
        <v>65</v>
      </c>
      <c r="E700" t="s">
        <v>61</v>
      </c>
      <c r="F700" t="s">
        <v>50</v>
      </c>
      <c r="G700" t="s">
        <v>41</v>
      </c>
    </row>
    <row r="701" spans="2:7" x14ac:dyDescent="0.2">
      <c r="B701">
        <v>2018</v>
      </c>
      <c r="C701">
        <v>10</v>
      </c>
      <c r="D701" t="s">
        <v>65</v>
      </c>
      <c r="E701" t="s">
        <v>61</v>
      </c>
      <c r="F701" t="s">
        <v>50</v>
      </c>
      <c r="G701" t="s">
        <v>42</v>
      </c>
    </row>
    <row r="702" spans="2:7" x14ac:dyDescent="0.2">
      <c r="B702">
        <v>2018</v>
      </c>
      <c r="C702">
        <v>10</v>
      </c>
      <c r="D702" t="s">
        <v>65</v>
      </c>
      <c r="E702" t="s">
        <v>61</v>
      </c>
      <c r="F702" t="s">
        <v>50</v>
      </c>
      <c r="G702" t="s">
        <v>43</v>
      </c>
    </row>
    <row r="703" spans="2:7" x14ac:dyDescent="0.2">
      <c r="B703">
        <v>2018</v>
      </c>
      <c r="C703">
        <v>10</v>
      </c>
      <c r="D703" t="s">
        <v>65</v>
      </c>
      <c r="E703" t="s">
        <v>61</v>
      </c>
      <c r="F703" t="s">
        <v>50</v>
      </c>
      <c r="G703" t="s">
        <v>60</v>
      </c>
    </row>
    <row r="704" spans="2:7" x14ac:dyDescent="0.2">
      <c r="B704">
        <v>2018</v>
      </c>
      <c r="C704">
        <v>10</v>
      </c>
      <c r="D704" t="s">
        <v>65</v>
      </c>
      <c r="E704" t="s">
        <v>61</v>
      </c>
      <c r="F704" t="s">
        <v>50</v>
      </c>
      <c r="G704" t="s">
        <v>12</v>
      </c>
    </row>
    <row r="705" spans="2:7" x14ac:dyDescent="0.2">
      <c r="B705">
        <v>2018</v>
      </c>
      <c r="C705">
        <v>10</v>
      </c>
      <c r="D705" t="s">
        <v>65</v>
      </c>
      <c r="E705" t="s">
        <v>61</v>
      </c>
      <c r="F705" t="s">
        <v>51</v>
      </c>
      <c r="G705" t="s">
        <v>16</v>
      </c>
    </row>
    <row r="706" spans="2:7" x14ac:dyDescent="0.2">
      <c r="B706">
        <v>2018</v>
      </c>
      <c r="C706">
        <v>10</v>
      </c>
      <c r="D706" t="s">
        <v>65</v>
      </c>
      <c r="E706" t="s">
        <v>61</v>
      </c>
      <c r="F706" t="s">
        <v>51</v>
      </c>
      <c r="G706" t="s">
        <v>17</v>
      </c>
    </row>
    <row r="707" spans="2:7" x14ac:dyDescent="0.2">
      <c r="B707">
        <v>2018</v>
      </c>
      <c r="C707">
        <v>10</v>
      </c>
      <c r="D707" t="s">
        <v>65</v>
      </c>
      <c r="E707" t="s">
        <v>61</v>
      </c>
      <c r="F707" t="s">
        <v>51</v>
      </c>
      <c r="G707" t="s">
        <v>19</v>
      </c>
    </row>
    <row r="708" spans="2:7" x14ac:dyDescent="0.2">
      <c r="B708">
        <v>2018</v>
      </c>
      <c r="C708">
        <v>10</v>
      </c>
      <c r="D708" t="s">
        <v>65</v>
      </c>
      <c r="E708" t="s">
        <v>61</v>
      </c>
      <c r="F708" t="s">
        <v>51</v>
      </c>
      <c r="G708" t="s">
        <v>20</v>
      </c>
    </row>
    <row r="709" spans="2:7" x14ac:dyDescent="0.2">
      <c r="B709">
        <v>2018</v>
      </c>
      <c r="C709">
        <v>10</v>
      </c>
      <c r="D709" t="s">
        <v>65</v>
      </c>
      <c r="E709" t="s">
        <v>61</v>
      </c>
      <c r="F709" t="s">
        <v>51</v>
      </c>
      <c r="G709" t="s">
        <v>21</v>
      </c>
    </row>
    <row r="710" spans="2:7" x14ac:dyDescent="0.2">
      <c r="B710">
        <v>2018</v>
      </c>
      <c r="C710">
        <v>10</v>
      </c>
      <c r="D710" t="s">
        <v>65</v>
      </c>
      <c r="E710" t="s">
        <v>61</v>
      </c>
      <c r="F710" t="s">
        <v>51</v>
      </c>
      <c r="G710" t="s">
        <v>23</v>
      </c>
    </row>
    <row r="711" spans="2:7" x14ac:dyDescent="0.2">
      <c r="B711">
        <v>2018</v>
      </c>
      <c r="C711">
        <v>10</v>
      </c>
      <c r="D711" t="s">
        <v>65</v>
      </c>
      <c r="E711" t="s">
        <v>61</v>
      </c>
      <c r="F711" t="s">
        <v>51</v>
      </c>
      <c r="G711" t="s">
        <v>24</v>
      </c>
    </row>
    <row r="712" spans="2:7" x14ac:dyDescent="0.2">
      <c r="B712">
        <v>2018</v>
      </c>
      <c r="C712">
        <v>10</v>
      </c>
      <c r="D712" t="s">
        <v>65</v>
      </c>
      <c r="E712" t="s">
        <v>61</v>
      </c>
      <c r="F712" t="s">
        <v>51</v>
      </c>
      <c r="G712" t="s">
        <v>25</v>
      </c>
    </row>
    <row r="713" spans="2:7" x14ac:dyDescent="0.2">
      <c r="B713">
        <v>2018</v>
      </c>
      <c r="C713">
        <v>10</v>
      </c>
      <c r="D713" t="s">
        <v>65</v>
      </c>
      <c r="E713" t="s">
        <v>61</v>
      </c>
      <c r="F713" t="s">
        <v>51</v>
      </c>
      <c r="G713" t="s">
        <v>26</v>
      </c>
    </row>
    <row r="714" spans="2:7" x14ac:dyDescent="0.2">
      <c r="B714">
        <v>2018</v>
      </c>
      <c r="C714">
        <v>10</v>
      </c>
      <c r="D714" t="s">
        <v>65</v>
      </c>
      <c r="E714" t="s">
        <v>61</v>
      </c>
      <c r="F714" t="s">
        <v>51</v>
      </c>
      <c r="G714" t="s">
        <v>27</v>
      </c>
    </row>
    <row r="715" spans="2:7" x14ac:dyDescent="0.2">
      <c r="B715">
        <v>2018</v>
      </c>
      <c r="C715">
        <v>10</v>
      </c>
      <c r="D715" t="s">
        <v>65</v>
      </c>
      <c r="E715" t="s">
        <v>61</v>
      </c>
      <c r="F715" t="s">
        <v>51</v>
      </c>
      <c r="G715" t="s">
        <v>28</v>
      </c>
    </row>
    <row r="716" spans="2:7" x14ac:dyDescent="0.2">
      <c r="B716">
        <v>2018</v>
      </c>
      <c r="C716">
        <v>10</v>
      </c>
      <c r="D716" t="s">
        <v>65</v>
      </c>
      <c r="E716" t="s">
        <v>61</v>
      </c>
      <c r="F716" t="s">
        <v>51</v>
      </c>
      <c r="G716" t="s">
        <v>29</v>
      </c>
    </row>
    <row r="717" spans="2:7" x14ac:dyDescent="0.2">
      <c r="B717">
        <v>2018</v>
      </c>
      <c r="C717">
        <v>10</v>
      </c>
      <c r="D717" t="s">
        <v>65</v>
      </c>
      <c r="E717" t="s">
        <v>61</v>
      </c>
      <c r="F717" t="s">
        <v>51</v>
      </c>
      <c r="G717" t="s">
        <v>31</v>
      </c>
    </row>
    <row r="718" spans="2:7" x14ac:dyDescent="0.2">
      <c r="B718">
        <v>2018</v>
      </c>
      <c r="C718">
        <v>10</v>
      </c>
      <c r="D718" t="s">
        <v>65</v>
      </c>
      <c r="E718" t="s">
        <v>61</v>
      </c>
      <c r="F718" t="s">
        <v>51</v>
      </c>
      <c r="G718" t="s">
        <v>32</v>
      </c>
    </row>
    <row r="719" spans="2:7" x14ac:dyDescent="0.2">
      <c r="B719">
        <v>2018</v>
      </c>
      <c r="C719">
        <v>10</v>
      </c>
      <c r="D719" t="s">
        <v>65</v>
      </c>
      <c r="E719" t="s">
        <v>61</v>
      </c>
      <c r="F719" t="s">
        <v>51</v>
      </c>
      <c r="G719" t="s">
        <v>33</v>
      </c>
    </row>
    <row r="720" spans="2:7" x14ac:dyDescent="0.2">
      <c r="B720">
        <v>2018</v>
      </c>
      <c r="C720">
        <v>10</v>
      </c>
      <c r="D720" t="s">
        <v>65</v>
      </c>
      <c r="E720" t="s">
        <v>61</v>
      </c>
      <c r="F720" t="s">
        <v>51</v>
      </c>
      <c r="G720" t="s">
        <v>34</v>
      </c>
    </row>
    <row r="721" spans="2:7" x14ac:dyDescent="0.2">
      <c r="B721">
        <v>2018</v>
      </c>
      <c r="C721">
        <v>10</v>
      </c>
      <c r="D721" t="s">
        <v>65</v>
      </c>
      <c r="E721" t="s">
        <v>61</v>
      </c>
      <c r="F721" t="s">
        <v>51</v>
      </c>
      <c r="G721" t="s">
        <v>35</v>
      </c>
    </row>
    <row r="722" spans="2:7" x14ac:dyDescent="0.2">
      <c r="B722">
        <v>2018</v>
      </c>
      <c r="C722">
        <v>10</v>
      </c>
      <c r="D722" t="s">
        <v>65</v>
      </c>
      <c r="E722" t="s">
        <v>61</v>
      </c>
      <c r="F722" t="s">
        <v>51</v>
      </c>
      <c r="G722" t="s">
        <v>36</v>
      </c>
    </row>
    <row r="723" spans="2:7" x14ac:dyDescent="0.2">
      <c r="B723">
        <v>2018</v>
      </c>
      <c r="C723">
        <v>10</v>
      </c>
      <c r="D723" t="s">
        <v>65</v>
      </c>
      <c r="E723" t="s">
        <v>61</v>
      </c>
      <c r="F723" t="s">
        <v>51</v>
      </c>
      <c r="G723" t="s">
        <v>37</v>
      </c>
    </row>
    <row r="724" spans="2:7" x14ac:dyDescent="0.2">
      <c r="B724">
        <v>2018</v>
      </c>
      <c r="C724">
        <v>10</v>
      </c>
      <c r="D724" t="s">
        <v>65</v>
      </c>
      <c r="E724" t="s">
        <v>61</v>
      </c>
      <c r="F724" t="s">
        <v>51</v>
      </c>
      <c r="G724" t="s">
        <v>38</v>
      </c>
    </row>
    <row r="725" spans="2:7" x14ac:dyDescent="0.2">
      <c r="B725">
        <v>2018</v>
      </c>
      <c r="C725">
        <v>10</v>
      </c>
      <c r="D725" t="s">
        <v>65</v>
      </c>
      <c r="E725" t="s">
        <v>61</v>
      </c>
      <c r="F725" t="s">
        <v>51</v>
      </c>
      <c r="G725" t="s">
        <v>39</v>
      </c>
    </row>
    <row r="726" spans="2:7" x14ac:dyDescent="0.2">
      <c r="B726">
        <v>2018</v>
      </c>
      <c r="C726">
        <v>10</v>
      </c>
      <c r="D726" t="s">
        <v>65</v>
      </c>
      <c r="E726" t="s">
        <v>61</v>
      </c>
      <c r="F726" t="s">
        <v>51</v>
      </c>
      <c r="G726" t="s">
        <v>40</v>
      </c>
    </row>
    <row r="727" spans="2:7" x14ac:dyDescent="0.2">
      <c r="B727">
        <v>2018</v>
      </c>
      <c r="C727">
        <v>10</v>
      </c>
      <c r="D727" t="s">
        <v>65</v>
      </c>
      <c r="E727" t="s">
        <v>61</v>
      </c>
      <c r="F727" t="s">
        <v>51</v>
      </c>
      <c r="G727" t="s">
        <v>41</v>
      </c>
    </row>
    <row r="728" spans="2:7" x14ac:dyDescent="0.2">
      <c r="B728">
        <v>2018</v>
      </c>
      <c r="C728">
        <v>10</v>
      </c>
      <c r="D728" t="s">
        <v>65</v>
      </c>
      <c r="E728" t="s">
        <v>61</v>
      </c>
      <c r="F728" t="s">
        <v>51</v>
      </c>
      <c r="G728" t="s">
        <v>42</v>
      </c>
    </row>
    <row r="729" spans="2:7" x14ac:dyDescent="0.2">
      <c r="B729">
        <v>2018</v>
      </c>
      <c r="C729">
        <v>10</v>
      </c>
      <c r="D729" t="s">
        <v>65</v>
      </c>
      <c r="E729" t="s">
        <v>61</v>
      </c>
      <c r="F729" t="s">
        <v>51</v>
      </c>
      <c r="G729" t="s">
        <v>43</v>
      </c>
    </row>
    <row r="730" spans="2:7" x14ac:dyDescent="0.2">
      <c r="B730">
        <v>2018</v>
      </c>
      <c r="C730">
        <v>10</v>
      </c>
      <c r="D730" t="s">
        <v>65</v>
      </c>
      <c r="E730" t="s">
        <v>61</v>
      </c>
      <c r="F730" t="s">
        <v>51</v>
      </c>
      <c r="G730" t="s">
        <v>60</v>
      </c>
    </row>
    <row r="731" spans="2:7" x14ac:dyDescent="0.2">
      <c r="B731">
        <v>2018</v>
      </c>
      <c r="C731">
        <v>10</v>
      </c>
      <c r="D731" t="s">
        <v>65</v>
      </c>
      <c r="E731" t="s">
        <v>61</v>
      </c>
      <c r="F731" t="s">
        <v>52</v>
      </c>
      <c r="G731" t="s">
        <v>12</v>
      </c>
    </row>
    <row r="732" spans="2:7" x14ac:dyDescent="0.2">
      <c r="B732">
        <v>2018</v>
      </c>
      <c r="C732">
        <v>10</v>
      </c>
      <c r="D732" t="s">
        <v>65</v>
      </c>
      <c r="E732" t="s">
        <v>61</v>
      </c>
      <c r="F732" t="s">
        <v>52</v>
      </c>
      <c r="G732" t="s">
        <v>16</v>
      </c>
    </row>
    <row r="733" spans="2:7" x14ac:dyDescent="0.2">
      <c r="B733">
        <v>2018</v>
      </c>
      <c r="C733">
        <v>10</v>
      </c>
      <c r="D733" t="s">
        <v>65</v>
      </c>
      <c r="E733" t="s">
        <v>61</v>
      </c>
      <c r="F733" t="s">
        <v>52</v>
      </c>
      <c r="G733" t="s">
        <v>17</v>
      </c>
    </row>
    <row r="734" spans="2:7" x14ac:dyDescent="0.2">
      <c r="B734">
        <v>2018</v>
      </c>
      <c r="C734">
        <v>10</v>
      </c>
      <c r="D734" t="s">
        <v>65</v>
      </c>
      <c r="E734" t="s">
        <v>61</v>
      </c>
      <c r="F734" t="s">
        <v>52</v>
      </c>
      <c r="G734" t="s">
        <v>19</v>
      </c>
    </row>
    <row r="735" spans="2:7" x14ac:dyDescent="0.2">
      <c r="B735">
        <v>2018</v>
      </c>
      <c r="C735">
        <v>10</v>
      </c>
      <c r="D735" t="s">
        <v>65</v>
      </c>
      <c r="E735" t="s">
        <v>61</v>
      </c>
      <c r="F735" t="s">
        <v>52</v>
      </c>
      <c r="G735" t="s">
        <v>20</v>
      </c>
    </row>
    <row r="736" spans="2:7" x14ac:dyDescent="0.2">
      <c r="B736">
        <v>2018</v>
      </c>
      <c r="C736">
        <v>10</v>
      </c>
      <c r="D736" t="s">
        <v>65</v>
      </c>
      <c r="E736" t="s">
        <v>61</v>
      </c>
      <c r="F736" t="s">
        <v>52</v>
      </c>
      <c r="G736" t="s">
        <v>21</v>
      </c>
    </row>
    <row r="737" spans="2:7" x14ac:dyDescent="0.2">
      <c r="B737">
        <v>2018</v>
      </c>
      <c r="C737">
        <v>10</v>
      </c>
      <c r="D737" t="s">
        <v>65</v>
      </c>
      <c r="E737" t="s">
        <v>61</v>
      </c>
      <c r="F737" t="s">
        <v>52</v>
      </c>
      <c r="G737" t="s">
        <v>23</v>
      </c>
    </row>
    <row r="738" spans="2:7" x14ac:dyDescent="0.2">
      <c r="B738">
        <v>2018</v>
      </c>
      <c r="C738">
        <v>10</v>
      </c>
      <c r="D738" t="s">
        <v>65</v>
      </c>
      <c r="E738" t="s">
        <v>61</v>
      </c>
      <c r="F738" t="s">
        <v>52</v>
      </c>
      <c r="G738" t="s">
        <v>24</v>
      </c>
    </row>
    <row r="739" spans="2:7" x14ac:dyDescent="0.2">
      <c r="B739">
        <v>2018</v>
      </c>
      <c r="C739">
        <v>10</v>
      </c>
      <c r="D739" t="s">
        <v>65</v>
      </c>
      <c r="E739" t="s">
        <v>61</v>
      </c>
      <c r="F739" t="s">
        <v>52</v>
      </c>
      <c r="G739" t="s">
        <v>25</v>
      </c>
    </row>
    <row r="740" spans="2:7" x14ac:dyDescent="0.2">
      <c r="B740">
        <v>2018</v>
      </c>
      <c r="C740">
        <v>10</v>
      </c>
      <c r="D740" t="s">
        <v>65</v>
      </c>
      <c r="E740" t="s">
        <v>61</v>
      </c>
      <c r="F740" t="s">
        <v>52</v>
      </c>
      <c r="G740" t="s">
        <v>26</v>
      </c>
    </row>
    <row r="741" spans="2:7" x14ac:dyDescent="0.2">
      <c r="B741">
        <v>2018</v>
      </c>
      <c r="C741">
        <v>10</v>
      </c>
      <c r="D741" t="s">
        <v>65</v>
      </c>
      <c r="E741" t="s">
        <v>61</v>
      </c>
      <c r="F741" t="s">
        <v>52</v>
      </c>
      <c r="G741" t="s">
        <v>27</v>
      </c>
    </row>
    <row r="742" spans="2:7" x14ac:dyDescent="0.2">
      <c r="B742">
        <v>2018</v>
      </c>
      <c r="C742">
        <v>10</v>
      </c>
      <c r="D742" t="s">
        <v>65</v>
      </c>
      <c r="E742" t="s">
        <v>61</v>
      </c>
      <c r="F742" t="s">
        <v>52</v>
      </c>
      <c r="G742" t="s">
        <v>28</v>
      </c>
    </row>
    <row r="743" spans="2:7" x14ac:dyDescent="0.2">
      <c r="B743">
        <v>2018</v>
      </c>
      <c r="C743">
        <v>10</v>
      </c>
      <c r="D743" t="s">
        <v>65</v>
      </c>
      <c r="E743" t="s">
        <v>61</v>
      </c>
      <c r="F743" t="s">
        <v>52</v>
      </c>
      <c r="G743" t="s">
        <v>29</v>
      </c>
    </row>
    <row r="744" spans="2:7" x14ac:dyDescent="0.2">
      <c r="B744">
        <v>2018</v>
      </c>
      <c r="C744">
        <v>10</v>
      </c>
      <c r="D744" t="s">
        <v>65</v>
      </c>
      <c r="E744" t="s">
        <v>61</v>
      </c>
      <c r="F744" t="s">
        <v>52</v>
      </c>
      <c r="G744" t="s">
        <v>31</v>
      </c>
    </row>
    <row r="745" spans="2:7" x14ac:dyDescent="0.2">
      <c r="B745">
        <v>2018</v>
      </c>
      <c r="C745">
        <v>10</v>
      </c>
      <c r="D745" t="s">
        <v>65</v>
      </c>
      <c r="E745" t="s">
        <v>61</v>
      </c>
      <c r="F745" t="s">
        <v>52</v>
      </c>
      <c r="G745" t="s">
        <v>32</v>
      </c>
    </row>
    <row r="746" spans="2:7" x14ac:dyDescent="0.2">
      <c r="B746">
        <v>2018</v>
      </c>
      <c r="C746">
        <v>10</v>
      </c>
      <c r="D746" t="s">
        <v>65</v>
      </c>
      <c r="E746" t="s">
        <v>61</v>
      </c>
      <c r="F746" t="s">
        <v>52</v>
      </c>
      <c r="G746" t="s">
        <v>33</v>
      </c>
    </row>
    <row r="747" spans="2:7" x14ac:dyDescent="0.2">
      <c r="B747">
        <v>2018</v>
      </c>
      <c r="C747">
        <v>10</v>
      </c>
      <c r="D747" t="s">
        <v>65</v>
      </c>
      <c r="E747" t="s">
        <v>61</v>
      </c>
      <c r="F747" t="s">
        <v>52</v>
      </c>
      <c r="G747" t="s">
        <v>34</v>
      </c>
    </row>
    <row r="748" spans="2:7" x14ac:dyDescent="0.2">
      <c r="B748">
        <v>2018</v>
      </c>
      <c r="C748">
        <v>10</v>
      </c>
      <c r="D748" t="s">
        <v>65</v>
      </c>
      <c r="E748" t="s">
        <v>61</v>
      </c>
      <c r="F748" t="s">
        <v>52</v>
      </c>
      <c r="G748" t="s">
        <v>35</v>
      </c>
    </row>
    <row r="749" spans="2:7" x14ac:dyDescent="0.2">
      <c r="B749">
        <v>2018</v>
      </c>
      <c r="C749">
        <v>10</v>
      </c>
      <c r="D749" t="s">
        <v>65</v>
      </c>
      <c r="E749" t="s">
        <v>61</v>
      </c>
      <c r="F749" t="s">
        <v>52</v>
      </c>
      <c r="G749" t="s">
        <v>36</v>
      </c>
    </row>
    <row r="750" spans="2:7" x14ac:dyDescent="0.2">
      <c r="B750">
        <v>2018</v>
      </c>
      <c r="C750">
        <v>10</v>
      </c>
      <c r="D750" t="s">
        <v>65</v>
      </c>
      <c r="E750" t="s">
        <v>61</v>
      </c>
      <c r="F750" t="s">
        <v>52</v>
      </c>
      <c r="G750" t="s">
        <v>37</v>
      </c>
    </row>
    <row r="751" spans="2:7" x14ac:dyDescent="0.2">
      <c r="B751">
        <v>2018</v>
      </c>
      <c r="C751">
        <v>10</v>
      </c>
      <c r="D751" t="s">
        <v>65</v>
      </c>
      <c r="E751" t="s">
        <v>61</v>
      </c>
      <c r="F751" t="s">
        <v>52</v>
      </c>
      <c r="G751" t="s">
        <v>38</v>
      </c>
    </row>
    <row r="752" spans="2:7" x14ac:dyDescent="0.2">
      <c r="B752">
        <v>2018</v>
      </c>
      <c r="C752">
        <v>10</v>
      </c>
      <c r="D752" t="s">
        <v>65</v>
      </c>
      <c r="E752" t="s">
        <v>61</v>
      </c>
      <c r="F752" t="s">
        <v>52</v>
      </c>
      <c r="G752" t="s">
        <v>39</v>
      </c>
    </row>
    <row r="753" spans="2:7" x14ac:dyDescent="0.2">
      <c r="B753">
        <v>2018</v>
      </c>
      <c r="C753">
        <v>10</v>
      </c>
      <c r="D753" t="s">
        <v>65</v>
      </c>
      <c r="E753" t="s">
        <v>61</v>
      </c>
      <c r="F753" t="s">
        <v>52</v>
      </c>
      <c r="G753" t="s">
        <v>40</v>
      </c>
    </row>
    <row r="754" spans="2:7" x14ac:dyDescent="0.2">
      <c r="B754">
        <v>2018</v>
      </c>
      <c r="C754">
        <v>10</v>
      </c>
      <c r="D754" t="s">
        <v>65</v>
      </c>
      <c r="E754" t="s">
        <v>61</v>
      </c>
      <c r="F754" t="s">
        <v>52</v>
      </c>
      <c r="G754" t="s">
        <v>41</v>
      </c>
    </row>
    <row r="755" spans="2:7" x14ac:dyDescent="0.2">
      <c r="B755">
        <v>2018</v>
      </c>
      <c r="C755">
        <v>10</v>
      </c>
      <c r="D755" t="s">
        <v>65</v>
      </c>
      <c r="E755" t="s">
        <v>61</v>
      </c>
      <c r="F755" t="s">
        <v>52</v>
      </c>
      <c r="G755" t="s">
        <v>42</v>
      </c>
    </row>
    <row r="756" spans="2:7" x14ac:dyDescent="0.2">
      <c r="B756">
        <v>2018</v>
      </c>
      <c r="C756">
        <v>10</v>
      </c>
      <c r="D756" t="s">
        <v>65</v>
      </c>
      <c r="E756" t="s">
        <v>61</v>
      </c>
      <c r="F756" t="s">
        <v>52</v>
      </c>
      <c r="G756" t="s">
        <v>43</v>
      </c>
    </row>
    <row r="757" spans="2:7" x14ac:dyDescent="0.2">
      <c r="B757">
        <v>2018</v>
      </c>
      <c r="C757">
        <v>10</v>
      </c>
      <c r="D757" t="s">
        <v>65</v>
      </c>
      <c r="E757" t="s">
        <v>61</v>
      </c>
      <c r="F757" t="s">
        <v>52</v>
      </c>
      <c r="G757" t="s">
        <v>60</v>
      </c>
    </row>
    <row r="758" spans="2:7" x14ac:dyDescent="0.2">
      <c r="B758">
        <v>2018</v>
      </c>
      <c r="C758">
        <v>10</v>
      </c>
      <c r="D758" t="s">
        <v>65</v>
      </c>
      <c r="E758" t="s">
        <v>61</v>
      </c>
      <c r="F758" t="s">
        <v>53</v>
      </c>
      <c r="G758" t="s">
        <v>12</v>
      </c>
    </row>
    <row r="759" spans="2:7" x14ac:dyDescent="0.2">
      <c r="B759">
        <v>2018</v>
      </c>
      <c r="C759">
        <v>10</v>
      </c>
      <c r="D759" t="s">
        <v>65</v>
      </c>
      <c r="E759" t="s">
        <v>61</v>
      </c>
      <c r="F759" t="s">
        <v>53</v>
      </c>
      <c r="G759" t="s">
        <v>16</v>
      </c>
    </row>
    <row r="760" spans="2:7" x14ac:dyDescent="0.2">
      <c r="B760">
        <v>2018</v>
      </c>
      <c r="C760">
        <v>10</v>
      </c>
      <c r="D760" t="s">
        <v>65</v>
      </c>
      <c r="E760" t="s">
        <v>61</v>
      </c>
      <c r="F760" t="s">
        <v>53</v>
      </c>
      <c r="G760" t="s">
        <v>17</v>
      </c>
    </row>
    <row r="761" spans="2:7" x14ac:dyDescent="0.2">
      <c r="B761">
        <v>2018</v>
      </c>
      <c r="C761">
        <v>10</v>
      </c>
      <c r="D761" t="s">
        <v>65</v>
      </c>
      <c r="E761" t="s">
        <v>61</v>
      </c>
      <c r="F761" t="s">
        <v>53</v>
      </c>
      <c r="G761" t="s">
        <v>19</v>
      </c>
    </row>
    <row r="762" spans="2:7" x14ac:dyDescent="0.2">
      <c r="B762">
        <v>2018</v>
      </c>
      <c r="C762">
        <v>10</v>
      </c>
      <c r="D762" t="s">
        <v>65</v>
      </c>
      <c r="E762" t="s">
        <v>61</v>
      </c>
      <c r="F762" t="s">
        <v>53</v>
      </c>
      <c r="G762" t="s">
        <v>20</v>
      </c>
    </row>
    <row r="763" spans="2:7" x14ac:dyDescent="0.2">
      <c r="B763">
        <v>2018</v>
      </c>
      <c r="C763">
        <v>10</v>
      </c>
      <c r="D763" t="s">
        <v>65</v>
      </c>
      <c r="E763" t="s">
        <v>61</v>
      </c>
      <c r="F763" t="s">
        <v>53</v>
      </c>
      <c r="G763" t="s">
        <v>21</v>
      </c>
    </row>
    <row r="764" spans="2:7" x14ac:dyDescent="0.2">
      <c r="B764">
        <v>2018</v>
      </c>
      <c r="C764">
        <v>10</v>
      </c>
      <c r="D764" t="s">
        <v>65</v>
      </c>
      <c r="E764" t="s">
        <v>61</v>
      </c>
      <c r="F764" t="s">
        <v>53</v>
      </c>
      <c r="G764" t="s">
        <v>23</v>
      </c>
    </row>
    <row r="765" spans="2:7" x14ac:dyDescent="0.2">
      <c r="B765">
        <v>2018</v>
      </c>
      <c r="C765">
        <v>10</v>
      </c>
      <c r="D765" t="s">
        <v>65</v>
      </c>
      <c r="E765" t="s">
        <v>61</v>
      </c>
      <c r="F765" t="s">
        <v>53</v>
      </c>
      <c r="G765" t="s">
        <v>24</v>
      </c>
    </row>
    <row r="766" spans="2:7" x14ac:dyDescent="0.2">
      <c r="B766">
        <v>2018</v>
      </c>
      <c r="C766">
        <v>10</v>
      </c>
      <c r="D766" t="s">
        <v>65</v>
      </c>
      <c r="E766" t="s">
        <v>61</v>
      </c>
      <c r="F766" t="s">
        <v>53</v>
      </c>
      <c r="G766" t="s">
        <v>25</v>
      </c>
    </row>
    <row r="767" spans="2:7" x14ac:dyDescent="0.2">
      <c r="B767">
        <v>2018</v>
      </c>
      <c r="C767">
        <v>10</v>
      </c>
      <c r="D767" t="s">
        <v>65</v>
      </c>
      <c r="E767" t="s">
        <v>61</v>
      </c>
      <c r="F767" t="s">
        <v>53</v>
      </c>
      <c r="G767" t="s">
        <v>26</v>
      </c>
    </row>
    <row r="768" spans="2:7" x14ac:dyDescent="0.2">
      <c r="B768">
        <v>2018</v>
      </c>
      <c r="C768">
        <v>10</v>
      </c>
      <c r="D768" t="s">
        <v>65</v>
      </c>
      <c r="E768" t="s">
        <v>61</v>
      </c>
      <c r="F768" t="s">
        <v>53</v>
      </c>
      <c r="G768" t="s">
        <v>27</v>
      </c>
    </row>
    <row r="769" spans="2:7" x14ac:dyDescent="0.2">
      <c r="B769">
        <v>2018</v>
      </c>
      <c r="C769">
        <v>10</v>
      </c>
      <c r="D769" t="s">
        <v>65</v>
      </c>
      <c r="E769" t="s">
        <v>61</v>
      </c>
      <c r="F769" t="s">
        <v>53</v>
      </c>
      <c r="G769" t="s">
        <v>28</v>
      </c>
    </row>
    <row r="770" spans="2:7" x14ac:dyDescent="0.2">
      <c r="B770">
        <v>2018</v>
      </c>
      <c r="C770">
        <v>10</v>
      </c>
      <c r="D770" t="s">
        <v>65</v>
      </c>
      <c r="E770" t="s">
        <v>61</v>
      </c>
      <c r="F770" t="s">
        <v>53</v>
      </c>
      <c r="G770" t="s">
        <v>29</v>
      </c>
    </row>
    <row r="771" spans="2:7" x14ac:dyDescent="0.2">
      <c r="B771">
        <v>2018</v>
      </c>
      <c r="C771">
        <v>10</v>
      </c>
      <c r="D771" t="s">
        <v>65</v>
      </c>
      <c r="E771" t="s">
        <v>61</v>
      </c>
      <c r="F771" t="s">
        <v>53</v>
      </c>
      <c r="G771" t="s">
        <v>31</v>
      </c>
    </row>
    <row r="772" spans="2:7" x14ac:dyDescent="0.2">
      <c r="B772">
        <v>2018</v>
      </c>
      <c r="C772">
        <v>10</v>
      </c>
      <c r="D772" t="s">
        <v>65</v>
      </c>
      <c r="E772" t="s">
        <v>61</v>
      </c>
      <c r="F772" t="s">
        <v>53</v>
      </c>
      <c r="G772" t="s">
        <v>32</v>
      </c>
    </row>
    <row r="773" spans="2:7" x14ac:dyDescent="0.2">
      <c r="B773">
        <v>2018</v>
      </c>
      <c r="C773">
        <v>10</v>
      </c>
      <c r="D773" t="s">
        <v>65</v>
      </c>
      <c r="E773" t="s">
        <v>61</v>
      </c>
      <c r="F773" t="s">
        <v>53</v>
      </c>
      <c r="G773" t="s">
        <v>33</v>
      </c>
    </row>
    <row r="774" spans="2:7" x14ac:dyDescent="0.2">
      <c r="B774">
        <v>2018</v>
      </c>
      <c r="C774">
        <v>10</v>
      </c>
      <c r="D774" t="s">
        <v>65</v>
      </c>
      <c r="E774" t="s">
        <v>61</v>
      </c>
      <c r="F774" t="s">
        <v>53</v>
      </c>
      <c r="G774" t="s">
        <v>34</v>
      </c>
    </row>
    <row r="775" spans="2:7" x14ac:dyDescent="0.2">
      <c r="B775">
        <v>2018</v>
      </c>
      <c r="C775">
        <v>10</v>
      </c>
      <c r="D775" t="s">
        <v>65</v>
      </c>
      <c r="E775" t="s">
        <v>61</v>
      </c>
      <c r="F775" t="s">
        <v>53</v>
      </c>
      <c r="G775" t="s">
        <v>35</v>
      </c>
    </row>
    <row r="776" spans="2:7" x14ac:dyDescent="0.2">
      <c r="B776">
        <v>2018</v>
      </c>
      <c r="C776">
        <v>10</v>
      </c>
      <c r="D776" t="s">
        <v>65</v>
      </c>
      <c r="E776" t="s">
        <v>61</v>
      </c>
      <c r="F776" t="s">
        <v>53</v>
      </c>
      <c r="G776" t="s">
        <v>36</v>
      </c>
    </row>
    <row r="777" spans="2:7" x14ac:dyDescent="0.2">
      <c r="B777">
        <v>2018</v>
      </c>
      <c r="C777">
        <v>10</v>
      </c>
      <c r="D777" t="s">
        <v>65</v>
      </c>
      <c r="E777" t="s">
        <v>61</v>
      </c>
      <c r="F777" t="s">
        <v>53</v>
      </c>
      <c r="G777" t="s">
        <v>37</v>
      </c>
    </row>
    <row r="778" spans="2:7" x14ac:dyDescent="0.2">
      <c r="B778">
        <v>2018</v>
      </c>
      <c r="C778">
        <v>10</v>
      </c>
      <c r="D778" t="s">
        <v>65</v>
      </c>
      <c r="E778" t="s">
        <v>61</v>
      </c>
      <c r="F778" t="s">
        <v>53</v>
      </c>
      <c r="G778" t="s">
        <v>38</v>
      </c>
    </row>
    <row r="779" spans="2:7" x14ac:dyDescent="0.2">
      <c r="B779">
        <v>2018</v>
      </c>
      <c r="C779">
        <v>10</v>
      </c>
      <c r="D779" t="s">
        <v>65</v>
      </c>
      <c r="E779" t="s">
        <v>61</v>
      </c>
      <c r="F779" t="s">
        <v>53</v>
      </c>
      <c r="G779" t="s">
        <v>39</v>
      </c>
    </row>
    <row r="780" spans="2:7" x14ac:dyDescent="0.2">
      <c r="B780">
        <v>2018</v>
      </c>
      <c r="C780">
        <v>10</v>
      </c>
      <c r="D780" t="s">
        <v>65</v>
      </c>
      <c r="E780" t="s">
        <v>61</v>
      </c>
      <c r="F780" t="s">
        <v>53</v>
      </c>
      <c r="G780" t="s">
        <v>40</v>
      </c>
    </row>
    <row r="781" spans="2:7" x14ac:dyDescent="0.2">
      <c r="B781">
        <v>2018</v>
      </c>
      <c r="C781">
        <v>10</v>
      </c>
      <c r="D781" t="s">
        <v>65</v>
      </c>
      <c r="E781" t="s">
        <v>61</v>
      </c>
      <c r="F781" t="s">
        <v>53</v>
      </c>
      <c r="G781" t="s">
        <v>41</v>
      </c>
    </row>
    <row r="782" spans="2:7" x14ac:dyDescent="0.2">
      <c r="B782">
        <v>2018</v>
      </c>
      <c r="C782">
        <v>10</v>
      </c>
      <c r="D782" t="s">
        <v>65</v>
      </c>
      <c r="E782" t="s">
        <v>61</v>
      </c>
      <c r="F782" t="s">
        <v>53</v>
      </c>
      <c r="G782" t="s">
        <v>42</v>
      </c>
    </row>
    <row r="783" spans="2:7" x14ac:dyDescent="0.2">
      <c r="B783">
        <v>2018</v>
      </c>
      <c r="C783">
        <v>10</v>
      </c>
      <c r="D783" t="s">
        <v>65</v>
      </c>
      <c r="E783" t="s">
        <v>61</v>
      </c>
      <c r="F783" t="s">
        <v>53</v>
      </c>
      <c r="G783" t="s">
        <v>43</v>
      </c>
    </row>
    <row r="784" spans="2:7" x14ac:dyDescent="0.2">
      <c r="B784">
        <v>2018</v>
      </c>
      <c r="C784">
        <v>10</v>
      </c>
      <c r="D784" t="s">
        <v>65</v>
      </c>
      <c r="E784" t="s">
        <v>61</v>
      </c>
      <c r="F784" t="s">
        <v>53</v>
      </c>
      <c r="G784" t="s">
        <v>60</v>
      </c>
    </row>
    <row r="785" spans="2:7" x14ac:dyDescent="0.2">
      <c r="B785">
        <v>2018</v>
      </c>
      <c r="C785">
        <v>10</v>
      </c>
      <c r="D785" t="s">
        <v>65</v>
      </c>
      <c r="E785" t="s">
        <v>61</v>
      </c>
      <c r="F785" t="s">
        <v>54</v>
      </c>
      <c r="G785" t="s">
        <v>12</v>
      </c>
    </row>
    <row r="786" spans="2:7" x14ac:dyDescent="0.2">
      <c r="B786">
        <v>2018</v>
      </c>
      <c r="C786">
        <v>10</v>
      </c>
      <c r="D786" t="s">
        <v>65</v>
      </c>
      <c r="E786" t="s">
        <v>61</v>
      </c>
      <c r="F786" t="s">
        <v>54</v>
      </c>
      <c r="G786" t="s">
        <v>16</v>
      </c>
    </row>
    <row r="787" spans="2:7" x14ac:dyDescent="0.2">
      <c r="B787">
        <v>2018</v>
      </c>
      <c r="C787">
        <v>10</v>
      </c>
      <c r="D787" t="s">
        <v>65</v>
      </c>
      <c r="E787" t="s">
        <v>61</v>
      </c>
      <c r="F787" t="s">
        <v>54</v>
      </c>
      <c r="G787" t="s">
        <v>17</v>
      </c>
    </row>
    <row r="788" spans="2:7" x14ac:dyDescent="0.2">
      <c r="B788">
        <v>2018</v>
      </c>
      <c r="C788">
        <v>10</v>
      </c>
      <c r="D788" t="s">
        <v>65</v>
      </c>
      <c r="E788" t="s">
        <v>61</v>
      </c>
      <c r="F788" t="s">
        <v>54</v>
      </c>
      <c r="G788" t="s">
        <v>19</v>
      </c>
    </row>
    <row r="789" spans="2:7" x14ac:dyDescent="0.2">
      <c r="B789">
        <v>2018</v>
      </c>
      <c r="C789">
        <v>10</v>
      </c>
      <c r="D789" t="s">
        <v>65</v>
      </c>
      <c r="E789" t="s">
        <v>61</v>
      </c>
      <c r="F789" t="s">
        <v>54</v>
      </c>
      <c r="G789" t="s">
        <v>20</v>
      </c>
    </row>
    <row r="790" spans="2:7" x14ac:dyDescent="0.2">
      <c r="B790">
        <v>2018</v>
      </c>
      <c r="C790">
        <v>10</v>
      </c>
      <c r="D790" t="s">
        <v>65</v>
      </c>
      <c r="E790" t="s">
        <v>61</v>
      </c>
      <c r="F790" t="s">
        <v>54</v>
      </c>
      <c r="G790" t="s">
        <v>21</v>
      </c>
    </row>
    <row r="791" spans="2:7" x14ac:dyDescent="0.2">
      <c r="B791">
        <v>2018</v>
      </c>
      <c r="C791">
        <v>10</v>
      </c>
      <c r="D791" t="s">
        <v>65</v>
      </c>
      <c r="E791" t="s">
        <v>61</v>
      </c>
      <c r="F791" t="s">
        <v>54</v>
      </c>
      <c r="G791" t="s">
        <v>23</v>
      </c>
    </row>
    <row r="792" spans="2:7" x14ac:dyDescent="0.2">
      <c r="B792">
        <v>2018</v>
      </c>
      <c r="C792">
        <v>10</v>
      </c>
      <c r="D792" t="s">
        <v>65</v>
      </c>
      <c r="E792" t="s">
        <v>61</v>
      </c>
      <c r="F792" t="s">
        <v>54</v>
      </c>
      <c r="G792" t="s">
        <v>24</v>
      </c>
    </row>
    <row r="793" spans="2:7" x14ac:dyDescent="0.2">
      <c r="B793">
        <v>2018</v>
      </c>
      <c r="C793">
        <v>10</v>
      </c>
      <c r="D793" t="s">
        <v>65</v>
      </c>
      <c r="E793" t="s">
        <v>61</v>
      </c>
      <c r="F793" t="s">
        <v>54</v>
      </c>
      <c r="G793" t="s">
        <v>25</v>
      </c>
    </row>
    <row r="794" spans="2:7" x14ac:dyDescent="0.2">
      <c r="B794">
        <v>2018</v>
      </c>
      <c r="C794">
        <v>10</v>
      </c>
      <c r="D794" t="s">
        <v>65</v>
      </c>
      <c r="E794" t="s">
        <v>61</v>
      </c>
      <c r="F794" t="s">
        <v>54</v>
      </c>
      <c r="G794" t="s">
        <v>26</v>
      </c>
    </row>
    <row r="795" spans="2:7" x14ac:dyDescent="0.2">
      <c r="B795">
        <v>2018</v>
      </c>
      <c r="C795">
        <v>10</v>
      </c>
      <c r="D795" t="s">
        <v>65</v>
      </c>
      <c r="E795" t="s">
        <v>61</v>
      </c>
      <c r="F795" t="s">
        <v>54</v>
      </c>
      <c r="G795" t="s">
        <v>27</v>
      </c>
    </row>
    <row r="796" spans="2:7" x14ac:dyDescent="0.2">
      <c r="B796">
        <v>2018</v>
      </c>
      <c r="C796">
        <v>10</v>
      </c>
      <c r="D796" t="s">
        <v>65</v>
      </c>
      <c r="E796" t="s">
        <v>61</v>
      </c>
      <c r="F796" t="s">
        <v>54</v>
      </c>
      <c r="G796" t="s">
        <v>28</v>
      </c>
    </row>
    <row r="797" spans="2:7" x14ac:dyDescent="0.2">
      <c r="B797">
        <v>2018</v>
      </c>
      <c r="C797">
        <v>10</v>
      </c>
      <c r="D797" t="s">
        <v>65</v>
      </c>
      <c r="E797" t="s">
        <v>61</v>
      </c>
      <c r="F797" t="s">
        <v>54</v>
      </c>
      <c r="G797" t="s">
        <v>29</v>
      </c>
    </row>
    <row r="798" spans="2:7" x14ac:dyDescent="0.2">
      <c r="B798">
        <v>2018</v>
      </c>
      <c r="C798">
        <v>10</v>
      </c>
      <c r="D798" t="s">
        <v>65</v>
      </c>
      <c r="E798" t="s">
        <v>61</v>
      </c>
      <c r="F798" t="s">
        <v>54</v>
      </c>
      <c r="G798" t="s">
        <v>31</v>
      </c>
    </row>
    <row r="799" spans="2:7" x14ac:dyDescent="0.2">
      <c r="B799">
        <v>2018</v>
      </c>
      <c r="C799">
        <v>10</v>
      </c>
      <c r="D799" t="s">
        <v>65</v>
      </c>
      <c r="E799" t="s">
        <v>61</v>
      </c>
      <c r="F799" t="s">
        <v>54</v>
      </c>
      <c r="G799" t="s">
        <v>32</v>
      </c>
    </row>
    <row r="800" spans="2:7" x14ac:dyDescent="0.2">
      <c r="B800">
        <v>2018</v>
      </c>
      <c r="C800">
        <v>10</v>
      </c>
      <c r="D800" t="s">
        <v>65</v>
      </c>
      <c r="E800" t="s">
        <v>61</v>
      </c>
      <c r="F800" t="s">
        <v>54</v>
      </c>
      <c r="G800" t="s">
        <v>33</v>
      </c>
    </row>
    <row r="801" spans="2:7" x14ac:dyDescent="0.2">
      <c r="B801">
        <v>2018</v>
      </c>
      <c r="C801">
        <v>10</v>
      </c>
      <c r="D801" t="s">
        <v>65</v>
      </c>
      <c r="E801" t="s">
        <v>61</v>
      </c>
      <c r="F801" t="s">
        <v>54</v>
      </c>
      <c r="G801" t="s">
        <v>34</v>
      </c>
    </row>
    <row r="802" spans="2:7" x14ac:dyDescent="0.2">
      <c r="B802">
        <v>2018</v>
      </c>
      <c r="C802">
        <v>10</v>
      </c>
      <c r="D802" t="s">
        <v>65</v>
      </c>
      <c r="E802" t="s">
        <v>61</v>
      </c>
      <c r="F802" t="s">
        <v>54</v>
      </c>
      <c r="G802" t="s">
        <v>35</v>
      </c>
    </row>
    <row r="803" spans="2:7" x14ac:dyDescent="0.2">
      <c r="B803">
        <v>2018</v>
      </c>
      <c r="C803">
        <v>10</v>
      </c>
      <c r="D803" t="s">
        <v>65</v>
      </c>
      <c r="E803" t="s">
        <v>61</v>
      </c>
      <c r="F803" t="s">
        <v>54</v>
      </c>
      <c r="G803" t="s">
        <v>36</v>
      </c>
    </row>
    <row r="804" spans="2:7" x14ac:dyDescent="0.2">
      <c r="B804">
        <v>2018</v>
      </c>
      <c r="C804">
        <v>10</v>
      </c>
      <c r="D804" t="s">
        <v>65</v>
      </c>
      <c r="E804" t="s">
        <v>61</v>
      </c>
      <c r="F804" t="s">
        <v>54</v>
      </c>
      <c r="G804" t="s">
        <v>37</v>
      </c>
    </row>
    <row r="805" spans="2:7" x14ac:dyDescent="0.2">
      <c r="B805">
        <v>2018</v>
      </c>
      <c r="C805">
        <v>10</v>
      </c>
      <c r="D805" t="s">
        <v>65</v>
      </c>
      <c r="E805" t="s">
        <v>61</v>
      </c>
      <c r="F805" t="s">
        <v>54</v>
      </c>
      <c r="G805" t="s">
        <v>38</v>
      </c>
    </row>
    <row r="806" spans="2:7" x14ac:dyDescent="0.2">
      <c r="B806">
        <v>2018</v>
      </c>
      <c r="C806">
        <v>10</v>
      </c>
      <c r="D806" t="s">
        <v>65</v>
      </c>
      <c r="E806" t="s">
        <v>61</v>
      </c>
      <c r="F806" t="s">
        <v>54</v>
      </c>
      <c r="G806" t="s">
        <v>39</v>
      </c>
    </row>
    <row r="807" spans="2:7" x14ac:dyDescent="0.2">
      <c r="B807">
        <v>2018</v>
      </c>
      <c r="C807">
        <v>10</v>
      </c>
      <c r="D807" t="s">
        <v>65</v>
      </c>
      <c r="E807" t="s">
        <v>61</v>
      </c>
      <c r="F807" t="s">
        <v>54</v>
      </c>
      <c r="G807" t="s">
        <v>40</v>
      </c>
    </row>
    <row r="808" spans="2:7" x14ac:dyDescent="0.2">
      <c r="B808">
        <v>2018</v>
      </c>
      <c r="C808">
        <v>10</v>
      </c>
      <c r="D808" t="s">
        <v>65</v>
      </c>
      <c r="E808" t="s">
        <v>61</v>
      </c>
      <c r="F808" t="s">
        <v>54</v>
      </c>
      <c r="G808" t="s">
        <v>41</v>
      </c>
    </row>
    <row r="809" spans="2:7" x14ac:dyDescent="0.2">
      <c r="B809">
        <v>2018</v>
      </c>
      <c r="C809">
        <v>10</v>
      </c>
      <c r="D809" t="s">
        <v>65</v>
      </c>
      <c r="E809" t="s">
        <v>61</v>
      </c>
      <c r="F809" t="s">
        <v>54</v>
      </c>
      <c r="G809" t="s">
        <v>42</v>
      </c>
    </row>
    <row r="810" spans="2:7" x14ac:dyDescent="0.2">
      <c r="B810">
        <v>2018</v>
      </c>
      <c r="C810">
        <v>10</v>
      </c>
      <c r="D810" t="s">
        <v>65</v>
      </c>
      <c r="E810" t="s">
        <v>61</v>
      </c>
      <c r="F810" t="s">
        <v>54</v>
      </c>
      <c r="G810" t="s">
        <v>43</v>
      </c>
    </row>
    <row r="811" spans="2:7" x14ac:dyDescent="0.2">
      <c r="B811">
        <v>2018</v>
      </c>
      <c r="C811">
        <v>10</v>
      </c>
      <c r="D811" t="s">
        <v>65</v>
      </c>
      <c r="E811" t="s">
        <v>61</v>
      </c>
      <c r="F811" t="s">
        <v>54</v>
      </c>
      <c r="G811" t="s">
        <v>60</v>
      </c>
    </row>
    <row r="812" spans="2:7" x14ac:dyDescent="0.2">
      <c r="B812">
        <v>2018</v>
      </c>
      <c r="C812">
        <v>10</v>
      </c>
      <c r="D812" t="s">
        <v>65</v>
      </c>
      <c r="E812" t="s">
        <v>61</v>
      </c>
      <c r="F812" t="s">
        <v>55</v>
      </c>
      <c r="G812" t="s">
        <v>12</v>
      </c>
    </row>
    <row r="813" spans="2:7" x14ac:dyDescent="0.2">
      <c r="B813">
        <v>2018</v>
      </c>
      <c r="C813">
        <v>10</v>
      </c>
      <c r="D813" t="s">
        <v>65</v>
      </c>
      <c r="E813" t="s">
        <v>61</v>
      </c>
      <c r="F813" t="s">
        <v>55</v>
      </c>
      <c r="G813" t="s">
        <v>16</v>
      </c>
    </row>
    <row r="814" spans="2:7" x14ac:dyDescent="0.2">
      <c r="B814">
        <v>2018</v>
      </c>
      <c r="C814">
        <v>10</v>
      </c>
      <c r="D814" t="s">
        <v>65</v>
      </c>
      <c r="E814" t="s">
        <v>61</v>
      </c>
      <c r="F814" t="s">
        <v>55</v>
      </c>
      <c r="G814" t="s">
        <v>17</v>
      </c>
    </row>
    <row r="815" spans="2:7" x14ac:dyDescent="0.2">
      <c r="B815">
        <v>2018</v>
      </c>
      <c r="C815">
        <v>10</v>
      </c>
      <c r="D815" t="s">
        <v>65</v>
      </c>
      <c r="E815" t="s">
        <v>61</v>
      </c>
      <c r="F815" t="s">
        <v>55</v>
      </c>
      <c r="G815" t="s">
        <v>19</v>
      </c>
    </row>
    <row r="816" spans="2:7" x14ac:dyDescent="0.2">
      <c r="B816">
        <v>2018</v>
      </c>
      <c r="C816">
        <v>10</v>
      </c>
      <c r="D816" t="s">
        <v>65</v>
      </c>
      <c r="E816" t="s">
        <v>61</v>
      </c>
      <c r="F816" t="s">
        <v>55</v>
      </c>
      <c r="G816" t="s">
        <v>20</v>
      </c>
    </row>
    <row r="817" spans="2:7" x14ac:dyDescent="0.2">
      <c r="B817">
        <v>2018</v>
      </c>
      <c r="C817">
        <v>10</v>
      </c>
      <c r="D817" t="s">
        <v>65</v>
      </c>
      <c r="E817" t="s">
        <v>61</v>
      </c>
      <c r="F817" t="s">
        <v>55</v>
      </c>
      <c r="G817" t="s">
        <v>21</v>
      </c>
    </row>
    <row r="818" spans="2:7" x14ac:dyDescent="0.2">
      <c r="B818">
        <v>2018</v>
      </c>
      <c r="C818">
        <v>10</v>
      </c>
      <c r="D818" t="s">
        <v>65</v>
      </c>
      <c r="E818" t="s">
        <v>61</v>
      </c>
      <c r="F818" t="s">
        <v>55</v>
      </c>
      <c r="G818" t="s">
        <v>23</v>
      </c>
    </row>
    <row r="819" spans="2:7" x14ac:dyDescent="0.2">
      <c r="B819">
        <v>2018</v>
      </c>
      <c r="C819">
        <v>10</v>
      </c>
      <c r="D819" t="s">
        <v>65</v>
      </c>
      <c r="E819" t="s">
        <v>61</v>
      </c>
      <c r="F819" t="s">
        <v>55</v>
      </c>
      <c r="G819" t="s">
        <v>24</v>
      </c>
    </row>
    <row r="820" spans="2:7" x14ac:dyDescent="0.2">
      <c r="B820">
        <v>2018</v>
      </c>
      <c r="C820">
        <v>10</v>
      </c>
      <c r="D820" t="s">
        <v>65</v>
      </c>
      <c r="E820" t="s">
        <v>61</v>
      </c>
      <c r="F820" t="s">
        <v>55</v>
      </c>
      <c r="G820" t="s">
        <v>25</v>
      </c>
    </row>
    <row r="821" spans="2:7" x14ac:dyDescent="0.2">
      <c r="B821">
        <v>2018</v>
      </c>
      <c r="C821">
        <v>10</v>
      </c>
      <c r="D821" t="s">
        <v>65</v>
      </c>
      <c r="E821" t="s">
        <v>61</v>
      </c>
      <c r="F821" t="s">
        <v>55</v>
      </c>
      <c r="G821" t="s">
        <v>26</v>
      </c>
    </row>
    <row r="822" spans="2:7" x14ac:dyDescent="0.2">
      <c r="B822">
        <v>2018</v>
      </c>
      <c r="C822">
        <v>10</v>
      </c>
      <c r="D822" t="s">
        <v>65</v>
      </c>
      <c r="E822" t="s">
        <v>61</v>
      </c>
      <c r="F822" t="s">
        <v>55</v>
      </c>
      <c r="G822" t="s">
        <v>27</v>
      </c>
    </row>
    <row r="823" spans="2:7" x14ac:dyDescent="0.2">
      <c r="B823">
        <v>2018</v>
      </c>
      <c r="C823">
        <v>10</v>
      </c>
      <c r="D823" t="s">
        <v>65</v>
      </c>
      <c r="E823" t="s">
        <v>61</v>
      </c>
      <c r="F823" t="s">
        <v>55</v>
      </c>
      <c r="G823" t="s">
        <v>28</v>
      </c>
    </row>
    <row r="824" spans="2:7" x14ac:dyDescent="0.2">
      <c r="B824">
        <v>2018</v>
      </c>
      <c r="C824">
        <v>10</v>
      </c>
      <c r="D824" t="s">
        <v>65</v>
      </c>
      <c r="E824" t="s">
        <v>61</v>
      </c>
      <c r="F824" t="s">
        <v>55</v>
      </c>
      <c r="G824" t="s">
        <v>29</v>
      </c>
    </row>
    <row r="825" spans="2:7" x14ac:dyDescent="0.2">
      <c r="B825">
        <v>2018</v>
      </c>
      <c r="C825">
        <v>10</v>
      </c>
      <c r="D825" t="s">
        <v>65</v>
      </c>
      <c r="E825" t="s">
        <v>61</v>
      </c>
      <c r="F825" t="s">
        <v>55</v>
      </c>
      <c r="G825" t="s">
        <v>31</v>
      </c>
    </row>
    <row r="826" spans="2:7" x14ac:dyDescent="0.2">
      <c r="B826">
        <v>2018</v>
      </c>
      <c r="C826">
        <v>10</v>
      </c>
      <c r="D826" t="s">
        <v>65</v>
      </c>
      <c r="E826" t="s">
        <v>61</v>
      </c>
      <c r="F826" t="s">
        <v>55</v>
      </c>
      <c r="G826" t="s">
        <v>32</v>
      </c>
    </row>
    <row r="827" spans="2:7" x14ac:dyDescent="0.2">
      <c r="B827">
        <v>2018</v>
      </c>
      <c r="C827">
        <v>10</v>
      </c>
      <c r="D827" t="s">
        <v>65</v>
      </c>
      <c r="E827" t="s">
        <v>61</v>
      </c>
      <c r="F827" t="s">
        <v>55</v>
      </c>
      <c r="G827" t="s">
        <v>33</v>
      </c>
    </row>
    <row r="828" spans="2:7" x14ac:dyDescent="0.2">
      <c r="B828">
        <v>2018</v>
      </c>
      <c r="C828">
        <v>10</v>
      </c>
      <c r="D828" t="s">
        <v>65</v>
      </c>
      <c r="E828" t="s">
        <v>61</v>
      </c>
      <c r="F828" t="s">
        <v>55</v>
      </c>
      <c r="G828" t="s">
        <v>34</v>
      </c>
    </row>
    <row r="829" spans="2:7" x14ac:dyDescent="0.2">
      <c r="B829">
        <v>2018</v>
      </c>
      <c r="C829">
        <v>10</v>
      </c>
      <c r="D829" t="s">
        <v>65</v>
      </c>
      <c r="E829" t="s">
        <v>61</v>
      </c>
      <c r="F829" t="s">
        <v>55</v>
      </c>
      <c r="G829" t="s">
        <v>35</v>
      </c>
    </row>
    <row r="830" spans="2:7" x14ac:dyDescent="0.2">
      <c r="B830">
        <v>2018</v>
      </c>
      <c r="C830">
        <v>10</v>
      </c>
      <c r="D830" t="s">
        <v>65</v>
      </c>
      <c r="E830" t="s">
        <v>61</v>
      </c>
      <c r="F830" t="s">
        <v>55</v>
      </c>
      <c r="G830" t="s">
        <v>36</v>
      </c>
    </row>
    <row r="831" spans="2:7" x14ac:dyDescent="0.2">
      <c r="B831">
        <v>2018</v>
      </c>
      <c r="C831">
        <v>10</v>
      </c>
      <c r="D831" t="s">
        <v>65</v>
      </c>
      <c r="E831" t="s">
        <v>61</v>
      </c>
      <c r="F831" t="s">
        <v>55</v>
      </c>
      <c r="G831" t="s">
        <v>37</v>
      </c>
    </row>
    <row r="832" spans="2:7" x14ac:dyDescent="0.2">
      <c r="B832">
        <v>2018</v>
      </c>
      <c r="C832">
        <v>10</v>
      </c>
      <c r="D832" t="s">
        <v>65</v>
      </c>
      <c r="E832" t="s">
        <v>61</v>
      </c>
      <c r="F832" t="s">
        <v>55</v>
      </c>
      <c r="G832" t="s">
        <v>38</v>
      </c>
    </row>
    <row r="833" spans="2:7" x14ac:dyDescent="0.2">
      <c r="B833">
        <v>2018</v>
      </c>
      <c r="C833">
        <v>10</v>
      </c>
      <c r="D833" t="s">
        <v>65</v>
      </c>
      <c r="E833" t="s">
        <v>61</v>
      </c>
      <c r="F833" t="s">
        <v>55</v>
      </c>
      <c r="G833" t="s">
        <v>39</v>
      </c>
    </row>
    <row r="834" spans="2:7" x14ac:dyDescent="0.2">
      <c r="B834">
        <v>2018</v>
      </c>
      <c r="C834">
        <v>10</v>
      </c>
      <c r="D834" t="s">
        <v>65</v>
      </c>
      <c r="E834" t="s">
        <v>61</v>
      </c>
      <c r="F834" t="s">
        <v>55</v>
      </c>
      <c r="G834" t="s">
        <v>40</v>
      </c>
    </row>
    <row r="835" spans="2:7" x14ac:dyDescent="0.2">
      <c r="B835">
        <v>2018</v>
      </c>
      <c r="C835">
        <v>10</v>
      </c>
      <c r="D835" t="s">
        <v>65</v>
      </c>
      <c r="E835" t="s">
        <v>61</v>
      </c>
      <c r="F835" t="s">
        <v>55</v>
      </c>
      <c r="G835" t="s">
        <v>41</v>
      </c>
    </row>
    <row r="836" spans="2:7" x14ac:dyDescent="0.2">
      <c r="B836">
        <v>2018</v>
      </c>
      <c r="C836">
        <v>10</v>
      </c>
      <c r="D836" t="s">
        <v>65</v>
      </c>
      <c r="E836" t="s">
        <v>61</v>
      </c>
      <c r="F836" t="s">
        <v>55</v>
      </c>
      <c r="G836" t="s">
        <v>42</v>
      </c>
    </row>
    <row r="837" spans="2:7" x14ac:dyDescent="0.2">
      <c r="B837">
        <v>2018</v>
      </c>
      <c r="C837">
        <v>10</v>
      </c>
      <c r="D837" t="s">
        <v>65</v>
      </c>
      <c r="E837" t="s">
        <v>61</v>
      </c>
      <c r="F837" t="s">
        <v>55</v>
      </c>
      <c r="G837" t="s">
        <v>43</v>
      </c>
    </row>
    <row r="838" spans="2:7" x14ac:dyDescent="0.2">
      <c r="B838">
        <v>2018</v>
      </c>
      <c r="C838">
        <v>10</v>
      </c>
      <c r="D838" t="s">
        <v>65</v>
      </c>
      <c r="E838" t="s">
        <v>61</v>
      </c>
      <c r="F838" t="s">
        <v>55</v>
      </c>
      <c r="G838" t="s">
        <v>60</v>
      </c>
    </row>
    <row r="839" spans="2:7" x14ac:dyDescent="0.2">
      <c r="B839">
        <v>2018</v>
      </c>
      <c r="C839">
        <v>10</v>
      </c>
      <c r="D839" t="s">
        <v>65</v>
      </c>
      <c r="E839" t="s">
        <v>61</v>
      </c>
      <c r="F839" t="s">
        <v>56</v>
      </c>
      <c r="G839" t="s">
        <v>12</v>
      </c>
    </row>
    <row r="840" spans="2:7" x14ac:dyDescent="0.2">
      <c r="B840">
        <v>2018</v>
      </c>
      <c r="C840">
        <v>10</v>
      </c>
      <c r="D840" t="s">
        <v>65</v>
      </c>
      <c r="E840" t="s">
        <v>61</v>
      </c>
      <c r="F840" t="s">
        <v>56</v>
      </c>
      <c r="G840" t="s">
        <v>16</v>
      </c>
    </row>
    <row r="841" spans="2:7" x14ac:dyDescent="0.2">
      <c r="B841">
        <v>2018</v>
      </c>
      <c r="C841">
        <v>10</v>
      </c>
      <c r="D841" t="s">
        <v>65</v>
      </c>
      <c r="E841" t="s">
        <v>61</v>
      </c>
      <c r="F841" t="s">
        <v>56</v>
      </c>
      <c r="G841" t="s">
        <v>17</v>
      </c>
    </row>
    <row r="842" spans="2:7" x14ac:dyDescent="0.2">
      <c r="B842">
        <v>2018</v>
      </c>
      <c r="C842">
        <v>10</v>
      </c>
      <c r="D842" t="s">
        <v>65</v>
      </c>
      <c r="E842" t="s">
        <v>61</v>
      </c>
      <c r="F842" t="s">
        <v>56</v>
      </c>
      <c r="G842" t="s">
        <v>19</v>
      </c>
    </row>
    <row r="843" spans="2:7" x14ac:dyDescent="0.2">
      <c r="B843">
        <v>2018</v>
      </c>
      <c r="C843">
        <v>10</v>
      </c>
      <c r="D843" t="s">
        <v>65</v>
      </c>
      <c r="E843" t="s">
        <v>61</v>
      </c>
      <c r="F843" t="s">
        <v>56</v>
      </c>
      <c r="G843" t="s">
        <v>20</v>
      </c>
    </row>
    <row r="844" spans="2:7" x14ac:dyDescent="0.2">
      <c r="B844">
        <v>2018</v>
      </c>
      <c r="C844">
        <v>10</v>
      </c>
      <c r="D844" t="s">
        <v>65</v>
      </c>
      <c r="E844" t="s">
        <v>61</v>
      </c>
      <c r="F844" t="s">
        <v>56</v>
      </c>
      <c r="G844" t="s">
        <v>21</v>
      </c>
    </row>
    <row r="845" spans="2:7" x14ac:dyDescent="0.2">
      <c r="B845">
        <v>2018</v>
      </c>
      <c r="C845">
        <v>10</v>
      </c>
      <c r="D845" t="s">
        <v>65</v>
      </c>
      <c r="E845" t="s">
        <v>61</v>
      </c>
      <c r="F845" t="s">
        <v>56</v>
      </c>
      <c r="G845" t="s">
        <v>23</v>
      </c>
    </row>
    <row r="846" spans="2:7" x14ac:dyDescent="0.2">
      <c r="B846">
        <v>2018</v>
      </c>
      <c r="C846">
        <v>10</v>
      </c>
      <c r="D846" t="s">
        <v>65</v>
      </c>
      <c r="E846" t="s">
        <v>61</v>
      </c>
      <c r="F846" t="s">
        <v>56</v>
      </c>
      <c r="G846" t="s">
        <v>24</v>
      </c>
    </row>
    <row r="847" spans="2:7" x14ac:dyDescent="0.2">
      <c r="B847">
        <v>2018</v>
      </c>
      <c r="C847">
        <v>10</v>
      </c>
      <c r="D847" t="s">
        <v>65</v>
      </c>
      <c r="E847" t="s">
        <v>61</v>
      </c>
      <c r="F847" t="s">
        <v>56</v>
      </c>
      <c r="G847" t="s">
        <v>25</v>
      </c>
    </row>
    <row r="848" spans="2:7" x14ac:dyDescent="0.2">
      <c r="B848">
        <v>2018</v>
      </c>
      <c r="C848">
        <v>10</v>
      </c>
      <c r="D848" t="s">
        <v>65</v>
      </c>
      <c r="E848" t="s">
        <v>61</v>
      </c>
      <c r="F848" t="s">
        <v>56</v>
      </c>
      <c r="G848" t="s">
        <v>26</v>
      </c>
    </row>
    <row r="849" spans="2:7" x14ac:dyDescent="0.2">
      <c r="B849">
        <v>2018</v>
      </c>
      <c r="C849">
        <v>10</v>
      </c>
      <c r="D849" t="s">
        <v>65</v>
      </c>
      <c r="E849" t="s">
        <v>61</v>
      </c>
      <c r="F849" t="s">
        <v>56</v>
      </c>
      <c r="G849" t="s">
        <v>27</v>
      </c>
    </row>
    <row r="850" spans="2:7" x14ac:dyDescent="0.2">
      <c r="B850">
        <v>2018</v>
      </c>
      <c r="C850">
        <v>10</v>
      </c>
      <c r="D850" t="s">
        <v>65</v>
      </c>
      <c r="E850" t="s">
        <v>61</v>
      </c>
      <c r="F850" t="s">
        <v>56</v>
      </c>
      <c r="G850" t="s">
        <v>28</v>
      </c>
    </row>
    <row r="851" spans="2:7" x14ac:dyDescent="0.2">
      <c r="B851">
        <v>2018</v>
      </c>
      <c r="C851">
        <v>10</v>
      </c>
      <c r="D851" t="s">
        <v>65</v>
      </c>
      <c r="E851" t="s">
        <v>61</v>
      </c>
      <c r="F851" t="s">
        <v>56</v>
      </c>
      <c r="G851" t="s">
        <v>29</v>
      </c>
    </row>
    <row r="852" spans="2:7" x14ac:dyDescent="0.2">
      <c r="B852">
        <v>2018</v>
      </c>
      <c r="C852">
        <v>10</v>
      </c>
      <c r="D852" t="s">
        <v>65</v>
      </c>
      <c r="E852" t="s">
        <v>61</v>
      </c>
      <c r="F852" t="s">
        <v>56</v>
      </c>
      <c r="G852" t="s">
        <v>31</v>
      </c>
    </row>
    <row r="853" spans="2:7" x14ac:dyDescent="0.2">
      <c r="B853">
        <v>2018</v>
      </c>
      <c r="C853">
        <v>10</v>
      </c>
      <c r="D853" t="s">
        <v>65</v>
      </c>
      <c r="E853" t="s">
        <v>61</v>
      </c>
      <c r="F853" t="s">
        <v>56</v>
      </c>
      <c r="G853" t="s">
        <v>32</v>
      </c>
    </row>
    <row r="854" spans="2:7" x14ac:dyDescent="0.2">
      <c r="B854">
        <v>2018</v>
      </c>
      <c r="C854">
        <v>10</v>
      </c>
      <c r="D854" t="s">
        <v>65</v>
      </c>
      <c r="E854" t="s">
        <v>61</v>
      </c>
      <c r="F854" t="s">
        <v>56</v>
      </c>
      <c r="G854" t="s">
        <v>33</v>
      </c>
    </row>
    <row r="855" spans="2:7" x14ac:dyDescent="0.2">
      <c r="B855">
        <v>2018</v>
      </c>
      <c r="C855">
        <v>10</v>
      </c>
      <c r="D855" t="s">
        <v>65</v>
      </c>
      <c r="E855" t="s">
        <v>61</v>
      </c>
      <c r="F855" t="s">
        <v>56</v>
      </c>
      <c r="G855" t="s">
        <v>34</v>
      </c>
    </row>
    <row r="856" spans="2:7" x14ac:dyDescent="0.2">
      <c r="B856">
        <v>2018</v>
      </c>
      <c r="C856">
        <v>10</v>
      </c>
      <c r="D856" t="s">
        <v>65</v>
      </c>
      <c r="E856" t="s">
        <v>61</v>
      </c>
      <c r="F856" t="s">
        <v>56</v>
      </c>
      <c r="G856" t="s">
        <v>35</v>
      </c>
    </row>
    <row r="857" spans="2:7" x14ac:dyDescent="0.2">
      <c r="B857">
        <v>2018</v>
      </c>
      <c r="C857">
        <v>10</v>
      </c>
      <c r="D857" t="s">
        <v>65</v>
      </c>
      <c r="E857" t="s">
        <v>61</v>
      </c>
      <c r="F857" t="s">
        <v>56</v>
      </c>
      <c r="G857" t="s">
        <v>36</v>
      </c>
    </row>
    <row r="858" spans="2:7" x14ac:dyDescent="0.2">
      <c r="B858">
        <v>2018</v>
      </c>
      <c r="C858">
        <v>10</v>
      </c>
      <c r="D858" t="s">
        <v>65</v>
      </c>
      <c r="E858" t="s">
        <v>61</v>
      </c>
      <c r="F858" t="s">
        <v>56</v>
      </c>
      <c r="G858" t="s">
        <v>37</v>
      </c>
    </row>
    <row r="859" spans="2:7" x14ac:dyDescent="0.2">
      <c r="B859">
        <v>2018</v>
      </c>
      <c r="C859">
        <v>10</v>
      </c>
      <c r="D859" t="s">
        <v>65</v>
      </c>
      <c r="E859" t="s">
        <v>61</v>
      </c>
      <c r="F859" t="s">
        <v>56</v>
      </c>
      <c r="G859" t="s">
        <v>38</v>
      </c>
    </row>
    <row r="860" spans="2:7" x14ac:dyDescent="0.2">
      <c r="B860">
        <v>2018</v>
      </c>
      <c r="C860">
        <v>10</v>
      </c>
      <c r="D860" t="s">
        <v>65</v>
      </c>
      <c r="E860" t="s">
        <v>61</v>
      </c>
      <c r="F860" t="s">
        <v>56</v>
      </c>
      <c r="G860" t="s">
        <v>39</v>
      </c>
    </row>
    <row r="861" spans="2:7" x14ac:dyDescent="0.2">
      <c r="B861">
        <v>2018</v>
      </c>
      <c r="C861">
        <v>10</v>
      </c>
      <c r="D861" t="s">
        <v>65</v>
      </c>
      <c r="E861" t="s">
        <v>61</v>
      </c>
      <c r="F861" t="s">
        <v>56</v>
      </c>
      <c r="G861" t="s">
        <v>40</v>
      </c>
    </row>
    <row r="862" spans="2:7" x14ac:dyDescent="0.2">
      <c r="B862">
        <v>2018</v>
      </c>
      <c r="C862">
        <v>10</v>
      </c>
      <c r="D862" t="s">
        <v>65</v>
      </c>
      <c r="E862" t="s">
        <v>61</v>
      </c>
      <c r="F862" t="s">
        <v>56</v>
      </c>
      <c r="G862" t="s">
        <v>41</v>
      </c>
    </row>
    <row r="863" spans="2:7" x14ac:dyDescent="0.2">
      <c r="B863">
        <v>2018</v>
      </c>
      <c r="C863">
        <v>10</v>
      </c>
      <c r="D863" t="s">
        <v>65</v>
      </c>
      <c r="E863" t="s">
        <v>61</v>
      </c>
      <c r="F863" t="s">
        <v>56</v>
      </c>
      <c r="G863" t="s">
        <v>42</v>
      </c>
    </row>
    <row r="864" spans="2:7" x14ac:dyDescent="0.2">
      <c r="B864">
        <v>2018</v>
      </c>
      <c r="C864">
        <v>10</v>
      </c>
      <c r="D864" t="s">
        <v>65</v>
      </c>
      <c r="E864" t="s">
        <v>61</v>
      </c>
      <c r="F864" t="s">
        <v>56</v>
      </c>
      <c r="G864" t="s">
        <v>43</v>
      </c>
    </row>
    <row r="865" spans="2:7" x14ac:dyDescent="0.2">
      <c r="B865">
        <v>2018</v>
      </c>
      <c r="C865">
        <v>10</v>
      </c>
      <c r="D865" t="s">
        <v>65</v>
      </c>
      <c r="E865" t="s">
        <v>61</v>
      </c>
      <c r="F865" t="s">
        <v>56</v>
      </c>
      <c r="G865" t="s">
        <v>60</v>
      </c>
    </row>
    <row r="866" spans="2:7" x14ac:dyDescent="0.2">
      <c r="B866">
        <v>2017</v>
      </c>
      <c r="C866">
        <v>10</v>
      </c>
      <c r="D866" t="s">
        <v>65</v>
      </c>
      <c r="E866" t="s">
        <v>59</v>
      </c>
      <c r="F866" t="s">
        <v>49</v>
      </c>
      <c r="G866" t="s">
        <v>12</v>
      </c>
    </row>
    <row r="867" spans="2:7" x14ac:dyDescent="0.2">
      <c r="B867">
        <v>2017</v>
      </c>
      <c r="C867">
        <v>10</v>
      </c>
      <c r="D867" t="s">
        <v>65</v>
      </c>
      <c r="E867" t="s">
        <v>59</v>
      </c>
      <c r="F867" t="s">
        <v>49</v>
      </c>
      <c r="G867" t="s">
        <v>16</v>
      </c>
    </row>
    <row r="868" spans="2:7" x14ac:dyDescent="0.2">
      <c r="B868">
        <v>2017</v>
      </c>
      <c r="C868">
        <v>10</v>
      </c>
      <c r="D868" t="s">
        <v>65</v>
      </c>
      <c r="E868" t="s">
        <v>59</v>
      </c>
      <c r="F868" t="s">
        <v>49</v>
      </c>
      <c r="G868" t="s">
        <v>17</v>
      </c>
    </row>
    <row r="869" spans="2:7" x14ac:dyDescent="0.2">
      <c r="B869">
        <v>2017</v>
      </c>
      <c r="C869">
        <v>10</v>
      </c>
      <c r="D869" t="s">
        <v>65</v>
      </c>
      <c r="E869" t="s">
        <v>59</v>
      </c>
      <c r="F869" t="s">
        <v>49</v>
      </c>
      <c r="G869" t="s">
        <v>19</v>
      </c>
    </row>
    <row r="870" spans="2:7" x14ac:dyDescent="0.2">
      <c r="B870">
        <v>2017</v>
      </c>
      <c r="C870">
        <v>10</v>
      </c>
      <c r="D870" t="s">
        <v>65</v>
      </c>
      <c r="E870" t="s">
        <v>59</v>
      </c>
      <c r="F870" t="s">
        <v>49</v>
      </c>
      <c r="G870" t="s">
        <v>20</v>
      </c>
    </row>
    <row r="871" spans="2:7" x14ac:dyDescent="0.2">
      <c r="B871">
        <v>2017</v>
      </c>
      <c r="C871">
        <v>10</v>
      </c>
      <c r="D871" t="s">
        <v>65</v>
      </c>
      <c r="E871" t="s">
        <v>59</v>
      </c>
      <c r="F871" t="s">
        <v>49</v>
      </c>
      <c r="G871" t="s">
        <v>21</v>
      </c>
    </row>
    <row r="872" spans="2:7" x14ac:dyDescent="0.2">
      <c r="B872">
        <v>2017</v>
      </c>
      <c r="C872">
        <v>10</v>
      </c>
      <c r="D872" t="s">
        <v>65</v>
      </c>
      <c r="E872" t="s">
        <v>59</v>
      </c>
      <c r="F872" t="s">
        <v>49</v>
      </c>
      <c r="G872" t="s">
        <v>23</v>
      </c>
    </row>
    <row r="873" spans="2:7" x14ac:dyDescent="0.2">
      <c r="B873">
        <v>2017</v>
      </c>
      <c r="C873">
        <v>10</v>
      </c>
      <c r="D873" t="s">
        <v>65</v>
      </c>
      <c r="E873" t="s">
        <v>59</v>
      </c>
      <c r="F873" t="s">
        <v>49</v>
      </c>
      <c r="G873" t="s">
        <v>24</v>
      </c>
    </row>
    <row r="874" spans="2:7" x14ac:dyDescent="0.2">
      <c r="B874">
        <v>2017</v>
      </c>
      <c r="C874">
        <v>10</v>
      </c>
      <c r="D874" t="s">
        <v>65</v>
      </c>
      <c r="E874" t="s">
        <v>59</v>
      </c>
      <c r="F874" t="s">
        <v>49</v>
      </c>
      <c r="G874" t="s">
        <v>25</v>
      </c>
    </row>
    <row r="875" spans="2:7" x14ac:dyDescent="0.2">
      <c r="B875">
        <v>2017</v>
      </c>
      <c r="C875">
        <v>10</v>
      </c>
      <c r="D875" t="s">
        <v>65</v>
      </c>
      <c r="E875" t="s">
        <v>59</v>
      </c>
      <c r="F875" t="s">
        <v>49</v>
      </c>
      <c r="G875" t="s">
        <v>26</v>
      </c>
    </row>
    <row r="876" spans="2:7" x14ac:dyDescent="0.2">
      <c r="B876">
        <v>2017</v>
      </c>
      <c r="C876">
        <v>10</v>
      </c>
      <c r="D876" t="s">
        <v>65</v>
      </c>
      <c r="E876" t="s">
        <v>59</v>
      </c>
      <c r="F876" t="s">
        <v>49</v>
      </c>
      <c r="G876" t="s">
        <v>27</v>
      </c>
    </row>
    <row r="877" spans="2:7" x14ac:dyDescent="0.2">
      <c r="B877">
        <v>2017</v>
      </c>
      <c r="C877">
        <v>10</v>
      </c>
      <c r="D877" t="s">
        <v>65</v>
      </c>
      <c r="E877" t="s">
        <v>59</v>
      </c>
      <c r="F877" t="s">
        <v>49</v>
      </c>
      <c r="G877" t="s">
        <v>28</v>
      </c>
    </row>
    <row r="878" spans="2:7" x14ac:dyDescent="0.2">
      <c r="B878">
        <v>2017</v>
      </c>
      <c r="C878">
        <v>10</v>
      </c>
      <c r="D878" t="s">
        <v>65</v>
      </c>
      <c r="E878" t="s">
        <v>59</v>
      </c>
      <c r="F878" t="s">
        <v>49</v>
      </c>
      <c r="G878" t="s">
        <v>29</v>
      </c>
    </row>
    <row r="879" spans="2:7" x14ac:dyDescent="0.2">
      <c r="B879">
        <v>2017</v>
      </c>
      <c r="C879">
        <v>10</v>
      </c>
      <c r="D879" t="s">
        <v>65</v>
      </c>
      <c r="E879" t="s">
        <v>59</v>
      </c>
      <c r="F879" t="s">
        <v>49</v>
      </c>
      <c r="G879" t="s">
        <v>31</v>
      </c>
    </row>
    <row r="880" spans="2:7" x14ac:dyDescent="0.2">
      <c r="B880">
        <v>2017</v>
      </c>
      <c r="C880">
        <v>10</v>
      </c>
      <c r="D880" t="s">
        <v>65</v>
      </c>
      <c r="E880" t="s">
        <v>59</v>
      </c>
      <c r="F880" t="s">
        <v>49</v>
      </c>
      <c r="G880" t="s">
        <v>32</v>
      </c>
    </row>
    <row r="881" spans="2:7" x14ac:dyDescent="0.2">
      <c r="B881">
        <v>2017</v>
      </c>
      <c r="C881">
        <v>10</v>
      </c>
      <c r="D881" t="s">
        <v>65</v>
      </c>
      <c r="E881" t="s">
        <v>59</v>
      </c>
      <c r="F881" t="s">
        <v>49</v>
      </c>
      <c r="G881" t="s">
        <v>33</v>
      </c>
    </row>
    <row r="882" spans="2:7" x14ac:dyDescent="0.2">
      <c r="B882">
        <v>2017</v>
      </c>
      <c r="C882">
        <v>10</v>
      </c>
      <c r="D882" t="s">
        <v>65</v>
      </c>
      <c r="E882" t="s">
        <v>59</v>
      </c>
      <c r="F882" t="s">
        <v>49</v>
      </c>
      <c r="G882" t="s">
        <v>34</v>
      </c>
    </row>
    <row r="883" spans="2:7" x14ac:dyDescent="0.2">
      <c r="B883">
        <v>2017</v>
      </c>
      <c r="C883">
        <v>10</v>
      </c>
      <c r="D883" t="s">
        <v>65</v>
      </c>
      <c r="E883" t="s">
        <v>59</v>
      </c>
      <c r="F883" t="s">
        <v>49</v>
      </c>
      <c r="G883" t="s">
        <v>35</v>
      </c>
    </row>
    <row r="884" spans="2:7" x14ac:dyDescent="0.2">
      <c r="B884">
        <v>2017</v>
      </c>
      <c r="C884">
        <v>10</v>
      </c>
      <c r="D884" t="s">
        <v>65</v>
      </c>
      <c r="E884" t="s">
        <v>59</v>
      </c>
      <c r="F884" t="s">
        <v>49</v>
      </c>
      <c r="G884" t="s">
        <v>36</v>
      </c>
    </row>
    <row r="885" spans="2:7" x14ac:dyDescent="0.2">
      <c r="B885">
        <v>2017</v>
      </c>
      <c r="C885">
        <v>10</v>
      </c>
      <c r="D885" t="s">
        <v>65</v>
      </c>
      <c r="E885" t="s">
        <v>59</v>
      </c>
      <c r="F885" t="s">
        <v>49</v>
      </c>
      <c r="G885" t="s">
        <v>37</v>
      </c>
    </row>
    <row r="886" spans="2:7" x14ac:dyDescent="0.2">
      <c r="B886">
        <v>2017</v>
      </c>
      <c r="C886">
        <v>10</v>
      </c>
      <c r="D886" t="s">
        <v>65</v>
      </c>
      <c r="E886" t="s">
        <v>59</v>
      </c>
      <c r="F886" t="s">
        <v>49</v>
      </c>
      <c r="G886" t="s">
        <v>38</v>
      </c>
    </row>
    <row r="887" spans="2:7" x14ac:dyDescent="0.2">
      <c r="B887">
        <v>2017</v>
      </c>
      <c r="C887">
        <v>10</v>
      </c>
      <c r="D887" t="s">
        <v>65</v>
      </c>
      <c r="E887" t="s">
        <v>59</v>
      </c>
      <c r="F887" t="s">
        <v>49</v>
      </c>
      <c r="G887" t="s">
        <v>39</v>
      </c>
    </row>
    <row r="888" spans="2:7" x14ac:dyDescent="0.2">
      <c r="B888">
        <v>2017</v>
      </c>
      <c r="C888">
        <v>10</v>
      </c>
      <c r="D888" t="s">
        <v>65</v>
      </c>
      <c r="E888" t="s">
        <v>59</v>
      </c>
      <c r="F888" t="s">
        <v>49</v>
      </c>
      <c r="G888" t="s">
        <v>40</v>
      </c>
    </row>
    <row r="889" spans="2:7" x14ac:dyDescent="0.2">
      <c r="B889">
        <v>2017</v>
      </c>
      <c r="C889">
        <v>10</v>
      </c>
      <c r="D889" t="s">
        <v>65</v>
      </c>
      <c r="E889" t="s">
        <v>59</v>
      </c>
      <c r="F889" t="s">
        <v>49</v>
      </c>
      <c r="G889" t="s">
        <v>41</v>
      </c>
    </row>
    <row r="890" spans="2:7" x14ac:dyDescent="0.2">
      <c r="B890">
        <v>2017</v>
      </c>
      <c r="C890">
        <v>10</v>
      </c>
      <c r="D890" t="s">
        <v>65</v>
      </c>
      <c r="E890" t="s">
        <v>59</v>
      </c>
      <c r="F890" t="s">
        <v>49</v>
      </c>
      <c r="G890" t="s">
        <v>42</v>
      </c>
    </row>
    <row r="891" spans="2:7" x14ac:dyDescent="0.2">
      <c r="B891">
        <v>2017</v>
      </c>
      <c r="C891">
        <v>10</v>
      </c>
      <c r="D891" t="s">
        <v>65</v>
      </c>
      <c r="E891" t="s">
        <v>59</v>
      </c>
      <c r="F891" t="s">
        <v>49</v>
      </c>
      <c r="G891" t="s">
        <v>43</v>
      </c>
    </row>
    <row r="892" spans="2:7" x14ac:dyDescent="0.2">
      <c r="B892">
        <v>2017</v>
      </c>
      <c r="C892">
        <v>10</v>
      </c>
      <c r="D892" t="s">
        <v>65</v>
      </c>
      <c r="E892" t="s">
        <v>59</v>
      </c>
      <c r="F892" t="s">
        <v>49</v>
      </c>
      <c r="G892" t="s">
        <v>60</v>
      </c>
    </row>
    <row r="893" spans="2:7" x14ac:dyDescent="0.2">
      <c r="B893">
        <v>2017</v>
      </c>
      <c r="C893">
        <v>10</v>
      </c>
      <c r="D893" t="s">
        <v>65</v>
      </c>
      <c r="E893" t="s">
        <v>59</v>
      </c>
      <c r="F893" t="s">
        <v>50</v>
      </c>
      <c r="G893" t="s">
        <v>12</v>
      </c>
    </row>
    <row r="894" spans="2:7" x14ac:dyDescent="0.2">
      <c r="B894">
        <v>2017</v>
      </c>
      <c r="C894">
        <v>10</v>
      </c>
      <c r="D894" t="s">
        <v>65</v>
      </c>
      <c r="E894" t="s">
        <v>59</v>
      </c>
      <c r="F894" t="s">
        <v>50</v>
      </c>
      <c r="G894" t="s">
        <v>16</v>
      </c>
    </row>
    <row r="895" spans="2:7" x14ac:dyDescent="0.2">
      <c r="B895">
        <v>2017</v>
      </c>
      <c r="C895">
        <v>10</v>
      </c>
      <c r="D895" t="s">
        <v>65</v>
      </c>
      <c r="E895" t="s">
        <v>59</v>
      </c>
      <c r="F895" t="s">
        <v>50</v>
      </c>
      <c r="G895" t="s">
        <v>17</v>
      </c>
    </row>
    <row r="896" spans="2:7" x14ac:dyDescent="0.2">
      <c r="B896">
        <v>2017</v>
      </c>
      <c r="C896">
        <v>10</v>
      </c>
      <c r="D896" t="s">
        <v>65</v>
      </c>
      <c r="E896" t="s">
        <v>59</v>
      </c>
      <c r="F896" t="s">
        <v>50</v>
      </c>
      <c r="G896" t="s">
        <v>19</v>
      </c>
    </row>
    <row r="897" spans="2:7" x14ac:dyDescent="0.2">
      <c r="B897">
        <v>2017</v>
      </c>
      <c r="C897">
        <v>10</v>
      </c>
      <c r="D897" t="s">
        <v>65</v>
      </c>
      <c r="E897" t="s">
        <v>59</v>
      </c>
      <c r="F897" t="s">
        <v>50</v>
      </c>
      <c r="G897" t="s">
        <v>20</v>
      </c>
    </row>
    <row r="898" spans="2:7" x14ac:dyDescent="0.2">
      <c r="B898">
        <v>2017</v>
      </c>
      <c r="C898">
        <v>10</v>
      </c>
      <c r="D898" t="s">
        <v>65</v>
      </c>
      <c r="E898" t="s">
        <v>59</v>
      </c>
      <c r="F898" t="s">
        <v>50</v>
      </c>
      <c r="G898" t="s">
        <v>21</v>
      </c>
    </row>
    <row r="899" spans="2:7" x14ac:dyDescent="0.2">
      <c r="B899">
        <v>2017</v>
      </c>
      <c r="C899">
        <v>10</v>
      </c>
      <c r="D899" t="s">
        <v>65</v>
      </c>
      <c r="E899" t="s">
        <v>59</v>
      </c>
      <c r="F899" t="s">
        <v>50</v>
      </c>
      <c r="G899" t="s">
        <v>23</v>
      </c>
    </row>
    <row r="900" spans="2:7" x14ac:dyDescent="0.2">
      <c r="B900">
        <v>2017</v>
      </c>
      <c r="C900">
        <v>10</v>
      </c>
      <c r="D900" t="s">
        <v>65</v>
      </c>
      <c r="E900" t="s">
        <v>59</v>
      </c>
      <c r="F900" t="s">
        <v>50</v>
      </c>
      <c r="G900" t="s">
        <v>24</v>
      </c>
    </row>
    <row r="901" spans="2:7" x14ac:dyDescent="0.2">
      <c r="B901">
        <v>2017</v>
      </c>
      <c r="C901">
        <v>10</v>
      </c>
      <c r="D901" t="s">
        <v>65</v>
      </c>
      <c r="E901" t="s">
        <v>59</v>
      </c>
      <c r="F901" t="s">
        <v>50</v>
      </c>
      <c r="G901" t="s">
        <v>25</v>
      </c>
    </row>
    <row r="902" spans="2:7" x14ac:dyDescent="0.2">
      <c r="B902">
        <v>2017</v>
      </c>
      <c r="C902">
        <v>10</v>
      </c>
      <c r="D902" t="s">
        <v>65</v>
      </c>
      <c r="E902" t="s">
        <v>59</v>
      </c>
      <c r="F902" t="s">
        <v>50</v>
      </c>
      <c r="G902" t="s">
        <v>26</v>
      </c>
    </row>
    <row r="903" spans="2:7" x14ac:dyDescent="0.2">
      <c r="B903">
        <v>2017</v>
      </c>
      <c r="C903">
        <v>10</v>
      </c>
      <c r="D903" t="s">
        <v>65</v>
      </c>
      <c r="E903" t="s">
        <v>59</v>
      </c>
      <c r="F903" t="s">
        <v>50</v>
      </c>
      <c r="G903" t="s">
        <v>27</v>
      </c>
    </row>
    <row r="904" spans="2:7" x14ac:dyDescent="0.2">
      <c r="B904">
        <v>2017</v>
      </c>
      <c r="C904">
        <v>10</v>
      </c>
      <c r="D904" t="s">
        <v>65</v>
      </c>
      <c r="E904" t="s">
        <v>59</v>
      </c>
      <c r="F904" t="s">
        <v>50</v>
      </c>
      <c r="G904" t="s">
        <v>28</v>
      </c>
    </row>
    <row r="905" spans="2:7" x14ac:dyDescent="0.2">
      <c r="B905">
        <v>2017</v>
      </c>
      <c r="C905">
        <v>10</v>
      </c>
      <c r="D905" t="s">
        <v>65</v>
      </c>
      <c r="E905" t="s">
        <v>59</v>
      </c>
      <c r="F905" t="s">
        <v>50</v>
      </c>
      <c r="G905" t="s">
        <v>29</v>
      </c>
    </row>
    <row r="906" spans="2:7" x14ac:dyDescent="0.2">
      <c r="B906">
        <v>2017</v>
      </c>
      <c r="C906">
        <v>10</v>
      </c>
      <c r="D906" t="s">
        <v>65</v>
      </c>
      <c r="E906" t="s">
        <v>59</v>
      </c>
      <c r="F906" t="s">
        <v>50</v>
      </c>
      <c r="G906" t="s">
        <v>31</v>
      </c>
    </row>
    <row r="907" spans="2:7" x14ac:dyDescent="0.2">
      <c r="B907">
        <v>2017</v>
      </c>
      <c r="C907">
        <v>10</v>
      </c>
      <c r="D907" t="s">
        <v>65</v>
      </c>
      <c r="E907" t="s">
        <v>59</v>
      </c>
      <c r="F907" t="s">
        <v>50</v>
      </c>
      <c r="G907" t="s">
        <v>32</v>
      </c>
    </row>
    <row r="908" spans="2:7" x14ac:dyDescent="0.2">
      <c r="B908">
        <v>2017</v>
      </c>
      <c r="C908">
        <v>10</v>
      </c>
      <c r="D908" t="s">
        <v>65</v>
      </c>
      <c r="E908" t="s">
        <v>59</v>
      </c>
      <c r="F908" t="s">
        <v>50</v>
      </c>
      <c r="G908" t="s">
        <v>33</v>
      </c>
    </row>
    <row r="909" spans="2:7" x14ac:dyDescent="0.2">
      <c r="B909">
        <v>2017</v>
      </c>
      <c r="C909">
        <v>10</v>
      </c>
      <c r="D909" t="s">
        <v>65</v>
      </c>
      <c r="E909" t="s">
        <v>59</v>
      </c>
      <c r="F909" t="s">
        <v>50</v>
      </c>
      <c r="G909" t="s">
        <v>34</v>
      </c>
    </row>
    <row r="910" spans="2:7" x14ac:dyDescent="0.2">
      <c r="B910">
        <v>2017</v>
      </c>
      <c r="C910">
        <v>10</v>
      </c>
      <c r="D910" t="s">
        <v>65</v>
      </c>
      <c r="E910" t="s">
        <v>59</v>
      </c>
      <c r="F910" t="s">
        <v>50</v>
      </c>
      <c r="G910" t="s">
        <v>35</v>
      </c>
    </row>
    <row r="911" spans="2:7" x14ac:dyDescent="0.2">
      <c r="B911">
        <v>2017</v>
      </c>
      <c r="C911">
        <v>10</v>
      </c>
      <c r="D911" t="s">
        <v>65</v>
      </c>
      <c r="E911" t="s">
        <v>59</v>
      </c>
      <c r="F911" t="s">
        <v>50</v>
      </c>
      <c r="G911" t="s">
        <v>36</v>
      </c>
    </row>
    <row r="912" spans="2:7" x14ac:dyDescent="0.2">
      <c r="B912">
        <v>2017</v>
      </c>
      <c r="C912">
        <v>10</v>
      </c>
      <c r="D912" t="s">
        <v>65</v>
      </c>
      <c r="E912" t="s">
        <v>59</v>
      </c>
      <c r="F912" t="s">
        <v>50</v>
      </c>
      <c r="G912" t="s">
        <v>37</v>
      </c>
    </row>
    <row r="913" spans="2:7" x14ac:dyDescent="0.2">
      <c r="B913">
        <v>2017</v>
      </c>
      <c r="C913">
        <v>10</v>
      </c>
      <c r="D913" t="s">
        <v>65</v>
      </c>
      <c r="E913" t="s">
        <v>59</v>
      </c>
      <c r="F913" t="s">
        <v>50</v>
      </c>
      <c r="G913" t="s">
        <v>38</v>
      </c>
    </row>
    <row r="914" spans="2:7" x14ac:dyDescent="0.2">
      <c r="B914">
        <v>2017</v>
      </c>
      <c r="C914">
        <v>10</v>
      </c>
      <c r="D914" t="s">
        <v>65</v>
      </c>
      <c r="E914" t="s">
        <v>59</v>
      </c>
      <c r="F914" t="s">
        <v>50</v>
      </c>
      <c r="G914" t="s">
        <v>39</v>
      </c>
    </row>
    <row r="915" spans="2:7" x14ac:dyDescent="0.2">
      <c r="B915">
        <v>2017</v>
      </c>
      <c r="C915">
        <v>10</v>
      </c>
      <c r="D915" t="s">
        <v>65</v>
      </c>
      <c r="E915" t="s">
        <v>59</v>
      </c>
      <c r="F915" t="s">
        <v>50</v>
      </c>
      <c r="G915" t="s">
        <v>40</v>
      </c>
    </row>
    <row r="916" spans="2:7" x14ac:dyDescent="0.2">
      <c r="B916">
        <v>2017</v>
      </c>
      <c r="C916">
        <v>10</v>
      </c>
      <c r="D916" t="s">
        <v>65</v>
      </c>
      <c r="E916" t="s">
        <v>59</v>
      </c>
      <c r="F916" t="s">
        <v>50</v>
      </c>
      <c r="G916" t="s">
        <v>41</v>
      </c>
    </row>
    <row r="917" spans="2:7" x14ac:dyDescent="0.2">
      <c r="B917">
        <v>2017</v>
      </c>
      <c r="C917">
        <v>10</v>
      </c>
      <c r="D917" t="s">
        <v>65</v>
      </c>
      <c r="E917" t="s">
        <v>59</v>
      </c>
      <c r="F917" t="s">
        <v>50</v>
      </c>
      <c r="G917" t="s">
        <v>42</v>
      </c>
    </row>
    <row r="918" spans="2:7" x14ac:dyDescent="0.2">
      <c r="B918">
        <v>2017</v>
      </c>
      <c r="C918">
        <v>10</v>
      </c>
      <c r="D918" t="s">
        <v>65</v>
      </c>
      <c r="E918" t="s">
        <v>59</v>
      </c>
      <c r="F918" t="s">
        <v>50</v>
      </c>
      <c r="G918" t="s">
        <v>43</v>
      </c>
    </row>
    <row r="919" spans="2:7" x14ac:dyDescent="0.2">
      <c r="B919">
        <v>2017</v>
      </c>
      <c r="C919">
        <v>10</v>
      </c>
      <c r="D919" t="s">
        <v>65</v>
      </c>
      <c r="E919" t="s">
        <v>59</v>
      </c>
      <c r="F919" t="s">
        <v>50</v>
      </c>
      <c r="G919" t="s">
        <v>60</v>
      </c>
    </row>
    <row r="920" spans="2:7" x14ac:dyDescent="0.2">
      <c r="B920">
        <v>2017</v>
      </c>
      <c r="C920">
        <v>10</v>
      </c>
      <c r="D920" t="s">
        <v>65</v>
      </c>
      <c r="E920" t="s">
        <v>59</v>
      </c>
      <c r="F920" t="s">
        <v>50</v>
      </c>
      <c r="G920" t="s">
        <v>12</v>
      </c>
    </row>
    <row r="921" spans="2:7" x14ac:dyDescent="0.2">
      <c r="B921">
        <v>2017</v>
      </c>
      <c r="C921">
        <v>10</v>
      </c>
      <c r="D921" t="s">
        <v>65</v>
      </c>
      <c r="E921" t="s">
        <v>59</v>
      </c>
      <c r="F921" t="s">
        <v>51</v>
      </c>
      <c r="G921" t="s">
        <v>16</v>
      </c>
    </row>
    <row r="922" spans="2:7" x14ac:dyDescent="0.2">
      <c r="B922">
        <v>2017</v>
      </c>
      <c r="C922">
        <v>10</v>
      </c>
      <c r="D922" t="s">
        <v>65</v>
      </c>
      <c r="E922" t="s">
        <v>59</v>
      </c>
      <c r="F922" t="s">
        <v>51</v>
      </c>
      <c r="G922" t="s">
        <v>17</v>
      </c>
    </row>
    <row r="923" spans="2:7" x14ac:dyDescent="0.2">
      <c r="B923">
        <v>2017</v>
      </c>
      <c r="C923">
        <v>10</v>
      </c>
      <c r="D923" t="s">
        <v>65</v>
      </c>
      <c r="E923" t="s">
        <v>59</v>
      </c>
      <c r="F923" t="s">
        <v>51</v>
      </c>
      <c r="G923" t="s">
        <v>19</v>
      </c>
    </row>
    <row r="924" spans="2:7" x14ac:dyDescent="0.2">
      <c r="B924">
        <v>2017</v>
      </c>
      <c r="C924">
        <v>10</v>
      </c>
      <c r="D924" t="s">
        <v>65</v>
      </c>
      <c r="E924" t="s">
        <v>59</v>
      </c>
      <c r="F924" t="s">
        <v>51</v>
      </c>
      <c r="G924" t="s">
        <v>20</v>
      </c>
    </row>
    <row r="925" spans="2:7" x14ac:dyDescent="0.2">
      <c r="B925">
        <v>2017</v>
      </c>
      <c r="C925">
        <v>10</v>
      </c>
      <c r="D925" t="s">
        <v>65</v>
      </c>
      <c r="E925" t="s">
        <v>59</v>
      </c>
      <c r="F925" t="s">
        <v>51</v>
      </c>
      <c r="G925" t="s">
        <v>21</v>
      </c>
    </row>
    <row r="926" spans="2:7" x14ac:dyDescent="0.2">
      <c r="B926">
        <v>2017</v>
      </c>
      <c r="C926">
        <v>10</v>
      </c>
      <c r="D926" t="s">
        <v>65</v>
      </c>
      <c r="E926" t="s">
        <v>59</v>
      </c>
      <c r="F926" t="s">
        <v>51</v>
      </c>
      <c r="G926" t="s">
        <v>23</v>
      </c>
    </row>
    <row r="927" spans="2:7" x14ac:dyDescent="0.2">
      <c r="B927">
        <v>2017</v>
      </c>
      <c r="C927">
        <v>10</v>
      </c>
      <c r="D927" t="s">
        <v>65</v>
      </c>
      <c r="E927" t="s">
        <v>59</v>
      </c>
      <c r="F927" t="s">
        <v>51</v>
      </c>
      <c r="G927" t="s">
        <v>24</v>
      </c>
    </row>
    <row r="928" spans="2:7" x14ac:dyDescent="0.2">
      <c r="B928">
        <v>2017</v>
      </c>
      <c r="C928">
        <v>10</v>
      </c>
      <c r="D928" t="s">
        <v>65</v>
      </c>
      <c r="E928" t="s">
        <v>59</v>
      </c>
      <c r="F928" t="s">
        <v>51</v>
      </c>
      <c r="G928" t="s">
        <v>25</v>
      </c>
    </row>
    <row r="929" spans="2:7" x14ac:dyDescent="0.2">
      <c r="B929">
        <v>2017</v>
      </c>
      <c r="C929">
        <v>10</v>
      </c>
      <c r="D929" t="s">
        <v>65</v>
      </c>
      <c r="E929" t="s">
        <v>59</v>
      </c>
      <c r="F929" t="s">
        <v>51</v>
      </c>
      <c r="G929" t="s">
        <v>26</v>
      </c>
    </row>
    <row r="930" spans="2:7" x14ac:dyDescent="0.2">
      <c r="B930">
        <v>2017</v>
      </c>
      <c r="C930">
        <v>10</v>
      </c>
      <c r="D930" t="s">
        <v>65</v>
      </c>
      <c r="E930" t="s">
        <v>59</v>
      </c>
      <c r="F930" t="s">
        <v>51</v>
      </c>
      <c r="G930" t="s">
        <v>27</v>
      </c>
    </row>
    <row r="931" spans="2:7" x14ac:dyDescent="0.2">
      <c r="B931">
        <v>2017</v>
      </c>
      <c r="C931">
        <v>10</v>
      </c>
      <c r="D931" t="s">
        <v>65</v>
      </c>
      <c r="E931" t="s">
        <v>59</v>
      </c>
      <c r="F931" t="s">
        <v>51</v>
      </c>
      <c r="G931" t="s">
        <v>28</v>
      </c>
    </row>
    <row r="932" spans="2:7" x14ac:dyDescent="0.2">
      <c r="B932">
        <v>2017</v>
      </c>
      <c r="C932">
        <v>10</v>
      </c>
      <c r="D932" t="s">
        <v>65</v>
      </c>
      <c r="E932" t="s">
        <v>59</v>
      </c>
      <c r="F932" t="s">
        <v>51</v>
      </c>
      <c r="G932" t="s">
        <v>29</v>
      </c>
    </row>
    <row r="933" spans="2:7" x14ac:dyDescent="0.2">
      <c r="B933">
        <v>2017</v>
      </c>
      <c r="C933">
        <v>10</v>
      </c>
      <c r="D933" t="s">
        <v>65</v>
      </c>
      <c r="E933" t="s">
        <v>59</v>
      </c>
      <c r="F933" t="s">
        <v>51</v>
      </c>
      <c r="G933" t="s">
        <v>31</v>
      </c>
    </row>
    <row r="934" spans="2:7" x14ac:dyDescent="0.2">
      <c r="B934">
        <v>2017</v>
      </c>
      <c r="C934">
        <v>10</v>
      </c>
      <c r="D934" t="s">
        <v>65</v>
      </c>
      <c r="E934" t="s">
        <v>59</v>
      </c>
      <c r="F934" t="s">
        <v>51</v>
      </c>
      <c r="G934" t="s">
        <v>32</v>
      </c>
    </row>
    <row r="935" spans="2:7" x14ac:dyDescent="0.2">
      <c r="B935">
        <v>2017</v>
      </c>
      <c r="C935">
        <v>10</v>
      </c>
      <c r="D935" t="s">
        <v>65</v>
      </c>
      <c r="E935" t="s">
        <v>59</v>
      </c>
      <c r="F935" t="s">
        <v>51</v>
      </c>
      <c r="G935" t="s">
        <v>33</v>
      </c>
    </row>
    <row r="936" spans="2:7" x14ac:dyDescent="0.2">
      <c r="B936">
        <v>2017</v>
      </c>
      <c r="C936">
        <v>10</v>
      </c>
      <c r="D936" t="s">
        <v>65</v>
      </c>
      <c r="E936" t="s">
        <v>59</v>
      </c>
      <c r="F936" t="s">
        <v>51</v>
      </c>
      <c r="G936" t="s">
        <v>34</v>
      </c>
    </row>
    <row r="937" spans="2:7" x14ac:dyDescent="0.2">
      <c r="B937">
        <v>2017</v>
      </c>
      <c r="C937">
        <v>10</v>
      </c>
      <c r="D937" t="s">
        <v>65</v>
      </c>
      <c r="E937" t="s">
        <v>59</v>
      </c>
      <c r="F937" t="s">
        <v>51</v>
      </c>
      <c r="G937" t="s">
        <v>35</v>
      </c>
    </row>
    <row r="938" spans="2:7" x14ac:dyDescent="0.2">
      <c r="B938">
        <v>2017</v>
      </c>
      <c r="C938">
        <v>10</v>
      </c>
      <c r="D938" t="s">
        <v>65</v>
      </c>
      <c r="E938" t="s">
        <v>59</v>
      </c>
      <c r="F938" t="s">
        <v>51</v>
      </c>
      <c r="G938" t="s">
        <v>36</v>
      </c>
    </row>
    <row r="939" spans="2:7" x14ac:dyDescent="0.2">
      <c r="B939">
        <v>2017</v>
      </c>
      <c r="C939">
        <v>10</v>
      </c>
      <c r="D939" t="s">
        <v>65</v>
      </c>
      <c r="E939" t="s">
        <v>59</v>
      </c>
      <c r="F939" t="s">
        <v>51</v>
      </c>
      <c r="G939" t="s">
        <v>37</v>
      </c>
    </row>
    <row r="940" spans="2:7" x14ac:dyDescent="0.2">
      <c r="B940">
        <v>2017</v>
      </c>
      <c r="C940">
        <v>10</v>
      </c>
      <c r="D940" t="s">
        <v>65</v>
      </c>
      <c r="E940" t="s">
        <v>59</v>
      </c>
      <c r="F940" t="s">
        <v>51</v>
      </c>
      <c r="G940" t="s">
        <v>38</v>
      </c>
    </row>
    <row r="941" spans="2:7" x14ac:dyDescent="0.2">
      <c r="B941">
        <v>2017</v>
      </c>
      <c r="C941">
        <v>10</v>
      </c>
      <c r="D941" t="s">
        <v>65</v>
      </c>
      <c r="E941" t="s">
        <v>59</v>
      </c>
      <c r="F941" t="s">
        <v>51</v>
      </c>
      <c r="G941" t="s">
        <v>39</v>
      </c>
    </row>
    <row r="942" spans="2:7" x14ac:dyDescent="0.2">
      <c r="B942">
        <v>2017</v>
      </c>
      <c r="C942">
        <v>10</v>
      </c>
      <c r="D942" t="s">
        <v>65</v>
      </c>
      <c r="E942" t="s">
        <v>59</v>
      </c>
      <c r="F942" t="s">
        <v>51</v>
      </c>
      <c r="G942" t="s">
        <v>40</v>
      </c>
    </row>
    <row r="943" spans="2:7" x14ac:dyDescent="0.2">
      <c r="B943">
        <v>2017</v>
      </c>
      <c r="C943">
        <v>10</v>
      </c>
      <c r="D943" t="s">
        <v>65</v>
      </c>
      <c r="E943" t="s">
        <v>59</v>
      </c>
      <c r="F943" t="s">
        <v>51</v>
      </c>
      <c r="G943" t="s">
        <v>41</v>
      </c>
    </row>
    <row r="944" spans="2:7" x14ac:dyDescent="0.2">
      <c r="B944">
        <v>2017</v>
      </c>
      <c r="C944">
        <v>10</v>
      </c>
      <c r="D944" t="s">
        <v>65</v>
      </c>
      <c r="E944" t="s">
        <v>59</v>
      </c>
      <c r="F944" t="s">
        <v>51</v>
      </c>
      <c r="G944" t="s">
        <v>42</v>
      </c>
    </row>
    <row r="945" spans="2:7" x14ac:dyDescent="0.2">
      <c r="B945">
        <v>2017</v>
      </c>
      <c r="C945">
        <v>10</v>
      </c>
      <c r="D945" t="s">
        <v>65</v>
      </c>
      <c r="E945" t="s">
        <v>59</v>
      </c>
      <c r="F945" t="s">
        <v>51</v>
      </c>
      <c r="G945" t="s">
        <v>43</v>
      </c>
    </row>
    <row r="946" spans="2:7" x14ac:dyDescent="0.2">
      <c r="B946">
        <v>2017</v>
      </c>
      <c r="C946">
        <v>10</v>
      </c>
      <c r="D946" t="s">
        <v>65</v>
      </c>
      <c r="E946" t="s">
        <v>59</v>
      </c>
      <c r="F946" t="s">
        <v>51</v>
      </c>
      <c r="G946" t="s">
        <v>60</v>
      </c>
    </row>
    <row r="947" spans="2:7" x14ac:dyDescent="0.2">
      <c r="B947">
        <v>2017</v>
      </c>
      <c r="C947">
        <v>10</v>
      </c>
      <c r="D947" t="s">
        <v>65</v>
      </c>
      <c r="E947" t="s">
        <v>59</v>
      </c>
      <c r="F947" t="s">
        <v>52</v>
      </c>
      <c r="G947" t="s">
        <v>12</v>
      </c>
    </row>
    <row r="948" spans="2:7" x14ac:dyDescent="0.2">
      <c r="B948">
        <v>2017</v>
      </c>
      <c r="C948">
        <v>10</v>
      </c>
      <c r="D948" t="s">
        <v>65</v>
      </c>
      <c r="E948" t="s">
        <v>59</v>
      </c>
      <c r="F948" t="s">
        <v>52</v>
      </c>
      <c r="G948" t="s">
        <v>16</v>
      </c>
    </row>
    <row r="949" spans="2:7" x14ac:dyDescent="0.2">
      <c r="B949">
        <v>2017</v>
      </c>
      <c r="C949">
        <v>10</v>
      </c>
      <c r="D949" t="s">
        <v>65</v>
      </c>
      <c r="E949" t="s">
        <v>59</v>
      </c>
      <c r="F949" t="s">
        <v>52</v>
      </c>
      <c r="G949" t="s">
        <v>17</v>
      </c>
    </row>
    <row r="950" spans="2:7" x14ac:dyDescent="0.2">
      <c r="B950">
        <v>2017</v>
      </c>
      <c r="C950">
        <v>10</v>
      </c>
      <c r="D950" t="s">
        <v>65</v>
      </c>
      <c r="E950" t="s">
        <v>59</v>
      </c>
      <c r="F950" t="s">
        <v>52</v>
      </c>
      <c r="G950" t="s">
        <v>19</v>
      </c>
    </row>
    <row r="951" spans="2:7" x14ac:dyDescent="0.2">
      <c r="B951">
        <v>2017</v>
      </c>
      <c r="C951">
        <v>10</v>
      </c>
      <c r="D951" t="s">
        <v>65</v>
      </c>
      <c r="E951" t="s">
        <v>59</v>
      </c>
      <c r="F951" t="s">
        <v>52</v>
      </c>
      <c r="G951" t="s">
        <v>20</v>
      </c>
    </row>
    <row r="952" spans="2:7" x14ac:dyDescent="0.2">
      <c r="B952">
        <v>2017</v>
      </c>
      <c r="C952">
        <v>10</v>
      </c>
      <c r="D952" t="s">
        <v>65</v>
      </c>
      <c r="E952" t="s">
        <v>59</v>
      </c>
      <c r="F952" t="s">
        <v>52</v>
      </c>
      <c r="G952" t="s">
        <v>21</v>
      </c>
    </row>
    <row r="953" spans="2:7" x14ac:dyDescent="0.2">
      <c r="B953">
        <v>2017</v>
      </c>
      <c r="C953">
        <v>10</v>
      </c>
      <c r="D953" t="s">
        <v>65</v>
      </c>
      <c r="E953" t="s">
        <v>59</v>
      </c>
      <c r="F953" t="s">
        <v>52</v>
      </c>
      <c r="G953" t="s">
        <v>23</v>
      </c>
    </row>
    <row r="954" spans="2:7" x14ac:dyDescent="0.2">
      <c r="B954">
        <v>2017</v>
      </c>
      <c r="C954">
        <v>10</v>
      </c>
      <c r="D954" t="s">
        <v>65</v>
      </c>
      <c r="E954" t="s">
        <v>59</v>
      </c>
      <c r="F954" t="s">
        <v>52</v>
      </c>
      <c r="G954" t="s">
        <v>24</v>
      </c>
    </row>
    <row r="955" spans="2:7" x14ac:dyDescent="0.2">
      <c r="B955">
        <v>2017</v>
      </c>
      <c r="C955">
        <v>10</v>
      </c>
      <c r="D955" t="s">
        <v>65</v>
      </c>
      <c r="E955" t="s">
        <v>59</v>
      </c>
      <c r="F955" t="s">
        <v>52</v>
      </c>
      <c r="G955" t="s">
        <v>25</v>
      </c>
    </row>
    <row r="956" spans="2:7" x14ac:dyDescent="0.2">
      <c r="B956">
        <v>2017</v>
      </c>
      <c r="C956">
        <v>10</v>
      </c>
      <c r="D956" t="s">
        <v>65</v>
      </c>
      <c r="E956" t="s">
        <v>59</v>
      </c>
      <c r="F956" t="s">
        <v>52</v>
      </c>
      <c r="G956" t="s">
        <v>26</v>
      </c>
    </row>
    <row r="957" spans="2:7" x14ac:dyDescent="0.2">
      <c r="B957">
        <v>2017</v>
      </c>
      <c r="C957">
        <v>10</v>
      </c>
      <c r="D957" t="s">
        <v>65</v>
      </c>
      <c r="E957" t="s">
        <v>59</v>
      </c>
      <c r="F957" t="s">
        <v>52</v>
      </c>
      <c r="G957" t="s">
        <v>27</v>
      </c>
    </row>
    <row r="958" spans="2:7" x14ac:dyDescent="0.2">
      <c r="B958">
        <v>2017</v>
      </c>
      <c r="C958">
        <v>10</v>
      </c>
      <c r="D958" t="s">
        <v>65</v>
      </c>
      <c r="E958" t="s">
        <v>59</v>
      </c>
      <c r="F958" t="s">
        <v>52</v>
      </c>
      <c r="G958" t="s">
        <v>28</v>
      </c>
    </row>
    <row r="959" spans="2:7" x14ac:dyDescent="0.2">
      <c r="B959">
        <v>2017</v>
      </c>
      <c r="C959">
        <v>10</v>
      </c>
      <c r="D959" t="s">
        <v>65</v>
      </c>
      <c r="E959" t="s">
        <v>59</v>
      </c>
      <c r="F959" t="s">
        <v>52</v>
      </c>
      <c r="G959" t="s">
        <v>29</v>
      </c>
    </row>
    <row r="960" spans="2:7" x14ac:dyDescent="0.2">
      <c r="B960">
        <v>2017</v>
      </c>
      <c r="C960">
        <v>10</v>
      </c>
      <c r="D960" t="s">
        <v>65</v>
      </c>
      <c r="E960" t="s">
        <v>59</v>
      </c>
      <c r="F960" t="s">
        <v>52</v>
      </c>
      <c r="G960" t="s">
        <v>31</v>
      </c>
    </row>
    <row r="961" spans="2:7" x14ac:dyDescent="0.2">
      <c r="B961">
        <v>2017</v>
      </c>
      <c r="C961">
        <v>10</v>
      </c>
      <c r="D961" t="s">
        <v>65</v>
      </c>
      <c r="E961" t="s">
        <v>59</v>
      </c>
      <c r="F961" t="s">
        <v>52</v>
      </c>
      <c r="G961" t="s">
        <v>32</v>
      </c>
    </row>
    <row r="962" spans="2:7" x14ac:dyDescent="0.2">
      <c r="B962">
        <v>2017</v>
      </c>
      <c r="C962">
        <v>10</v>
      </c>
      <c r="D962" t="s">
        <v>65</v>
      </c>
      <c r="E962" t="s">
        <v>59</v>
      </c>
      <c r="F962" t="s">
        <v>52</v>
      </c>
      <c r="G962" t="s">
        <v>33</v>
      </c>
    </row>
    <row r="963" spans="2:7" x14ac:dyDescent="0.2">
      <c r="B963">
        <v>2017</v>
      </c>
      <c r="C963">
        <v>10</v>
      </c>
      <c r="D963" t="s">
        <v>65</v>
      </c>
      <c r="E963" t="s">
        <v>59</v>
      </c>
      <c r="F963" t="s">
        <v>52</v>
      </c>
      <c r="G963" t="s">
        <v>34</v>
      </c>
    </row>
    <row r="964" spans="2:7" x14ac:dyDescent="0.2">
      <c r="B964">
        <v>2017</v>
      </c>
      <c r="C964">
        <v>10</v>
      </c>
      <c r="D964" t="s">
        <v>65</v>
      </c>
      <c r="E964" t="s">
        <v>59</v>
      </c>
      <c r="F964" t="s">
        <v>52</v>
      </c>
      <c r="G964" t="s">
        <v>35</v>
      </c>
    </row>
    <row r="965" spans="2:7" x14ac:dyDescent="0.2">
      <c r="B965">
        <v>2017</v>
      </c>
      <c r="C965">
        <v>10</v>
      </c>
      <c r="D965" t="s">
        <v>65</v>
      </c>
      <c r="E965" t="s">
        <v>59</v>
      </c>
      <c r="F965" t="s">
        <v>52</v>
      </c>
      <c r="G965" t="s">
        <v>36</v>
      </c>
    </row>
    <row r="966" spans="2:7" x14ac:dyDescent="0.2">
      <c r="B966">
        <v>2017</v>
      </c>
      <c r="C966">
        <v>10</v>
      </c>
      <c r="D966" t="s">
        <v>65</v>
      </c>
      <c r="E966" t="s">
        <v>59</v>
      </c>
      <c r="F966" t="s">
        <v>52</v>
      </c>
      <c r="G966" t="s">
        <v>37</v>
      </c>
    </row>
    <row r="967" spans="2:7" x14ac:dyDescent="0.2">
      <c r="B967">
        <v>2017</v>
      </c>
      <c r="C967">
        <v>10</v>
      </c>
      <c r="D967" t="s">
        <v>65</v>
      </c>
      <c r="E967" t="s">
        <v>59</v>
      </c>
      <c r="F967" t="s">
        <v>52</v>
      </c>
      <c r="G967" t="s">
        <v>38</v>
      </c>
    </row>
    <row r="968" spans="2:7" x14ac:dyDescent="0.2">
      <c r="B968">
        <v>2017</v>
      </c>
      <c r="C968">
        <v>10</v>
      </c>
      <c r="D968" t="s">
        <v>65</v>
      </c>
      <c r="E968" t="s">
        <v>59</v>
      </c>
      <c r="F968" t="s">
        <v>52</v>
      </c>
      <c r="G968" t="s">
        <v>39</v>
      </c>
    </row>
    <row r="969" spans="2:7" x14ac:dyDescent="0.2">
      <c r="B969">
        <v>2017</v>
      </c>
      <c r="C969">
        <v>10</v>
      </c>
      <c r="D969" t="s">
        <v>65</v>
      </c>
      <c r="E969" t="s">
        <v>59</v>
      </c>
      <c r="F969" t="s">
        <v>52</v>
      </c>
      <c r="G969" t="s">
        <v>40</v>
      </c>
    </row>
    <row r="970" spans="2:7" x14ac:dyDescent="0.2">
      <c r="B970">
        <v>2017</v>
      </c>
      <c r="C970">
        <v>10</v>
      </c>
      <c r="D970" t="s">
        <v>65</v>
      </c>
      <c r="E970" t="s">
        <v>59</v>
      </c>
      <c r="F970" t="s">
        <v>52</v>
      </c>
      <c r="G970" t="s">
        <v>41</v>
      </c>
    </row>
    <row r="971" spans="2:7" x14ac:dyDescent="0.2">
      <c r="B971">
        <v>2017</v>
      </c>
      <c r="C971">
        <v>10</v>
      </c>
      <c r="D971" t="s">
        <v>65</v>
      </c>
      <c r="E971" t="s">
        <v>59</v>
      </c>
      <c r="F971" t="s">
        <v>52</v>
      </c>
      <c r="G971" t="s">
        <v>42</v>
      </c>
    </row>
    <row r="972" spans="2:7" x14ac:dyDescent="0.2">
      <c r="B972">
        <v>2017</v>
      </c>
      <c r="C972">
        <v>10</v>
      </c>
      <c r="D972" t="s">
        <v>65</v>
      </c>
      <c r="E972" t="s">
        <v>59</v>
      </c>
      <c r="F972" t="s">
        <v>52</v>
      </c>
      <c r="G972" t="s">
        <v>43</v>
      </c>
    </row>
    <row r="973" spans="2:7" x14ac:dyDescent="0.2">
      <c r="B973">
        <v>2017</v>
      </c>
      <c r="C973">
        <v>10</v>
      </c>
      <c r="D973" t="s">
        <v>65</v>
      </c>
      <c r="E973" t="s">
        <v>59</v>
      </c>
      <c r="F973" t="s">
        <v>52</v>
      </c>
      <c r="G973" t="s">
        <v>60</v>
      </c>
    </row>
    <row r="974" spans="2:7" x14ac:dyDescent="0.2">
      <c r="B974">
        <v>2017</v>
      </c>
      <c r="C974">
        <v>10</v>
      </c>
      <c r="D974" t="s">
        <v>65</v>
      </c>
      <c r="E974" t="s">
        <v>59</v>
      </c>
      <c r="F974" t="s">
        <v>53</v>
      </c>
      <c r="G974" t="s">
        <v>12</v>
      </c>
    </row>
    <row r="975" spans="2:7" x14ac:dyDescent="0.2">
      <c r="B975">
        <v>2017</v>
      </c>
      <c r="C975">
        <v>10</v>
      </c>
      <c r="D975" t="s">
        <v>65</v>
      </c>
      <c r="E975" t="s">
        <v>59</v>
      </c>
      <c r="F975" t="s">
        <v>53</v>
      </c>
      <c r="G975" t="s">
        <v>16</v>
      </c>
    </row>
    <row r="976" spans="2:7" x14ac:dyDescent="0.2">
      <c r="B976">
        <v>2017</v>
      </c>
      <c r="C976">
        <v>10</v>
      </c>
      <c r="D976" t="s">
        <v>65</v>
      </c>
      <c r="E976" t="s">
        <v>59</v>
      </c>
      <c r="F976" t="s">
        <v>53</v>
      </c>
      <c r="G976" t="s">
        <v>17</v>
      </c>
    </row>
    <row r="977" spans="2:7" x14ac:dyDescent="0.2">
      <c r="B977">
        <v>2017</v>
      </c>
      <c r="C977">
        <v>10</v>
      </c>
      <c r="D977" t="s">
        <v>65</v>
      </c>
      <c r="E977" t="s">
        <v>59</v>
      </c>
      <c r="F977" t="s">
        <v>53</v>
      </c>
      <c r="G977" t="s">
        <v>19</v>
      </c>
    </row>
    <row r="978" spans="2:7" x14ac:dyDescent="0.2">
      <c r="B978">
        <v>2017</v>
      </c>
      <c r="C978">
        <v>10</v>
      </c>
      <c r="D978" t="s">
        <v>65</v>
      </c>
      <c r="E978" t="s">
        <v>59</v>
      </c>
      <c r="F978" t="s">
        <v>53</v>
      </c>
      <c r="G978" t="s">
        <v>20</v>
      </c>
    </row>
    <row r="979" spans="2:7" x14ac:dyDescent="0.2">
      <c r="B979">
        <v>2017</v>
      </c>
      <c r="C979">
        <v>10</v>
      </c>
      <c r="D979" t="s">
        <v>65</v>
      </c>
      <c r="E979" t="s">
        <v>59</v>
      </c>
      <c r="F979" t="s">
        <v>53</v>
      </c>
      <c r="G979" t="s">
        <v>21</v>
      </c>
    </row>
    <row r="980" spans="2:7" x14ac:dyDescent="0.2">
      <c r="B980">
        <v>2017</v>
      </c>
      <c r="C980">
        <v>10</v>
      </c>
      <c r="D980" t="s">
        <v>65</v>
      </c>
      <c r="E980" t="s">
        <v>59</v>
      </c>
      <c r="F980" t="s">
        <v>53</v>
      </c>
      <c r="G980" t="s">
        <v>23</v>
      </c>
    </row>
    <row r="981" spans="2:7" x14ac:dyDescent="0.2">
      <c r="B981">
        <v>2017</v>
      </c>
      <c r="C981">
        <v>10</v>
      </c>
      <c r="D981" t="s">
        <v>65</v>
      </c>
      <c r="E981" t="s">
        <v>59</v>
      </c>
      <c r="F981" t="s">
        <v>53</v>
      </c>
      <c r="G981" t="s">
        <v>24</v>
      </c>
    </row>
    <row r="982" spans="2:7" x14ac:dyDescent="0.2">
      <c r="B982">
        <v>2017</v>
      </c>
      <c r="C982">
        <v>10</v>
      </c>
      <c r="D982" t="s">
        <v>65</v>
      </c>
      <c r="E982" t="s">
        <v>59</v>
      </c>
      <c r="F982" t="s">
        <v>53</v>
      </c>
      <c r="G982" t="s">
        <v>25</v>
      </c>
    </row>
    <row r="983" spans="2:7" x14ac:dyDescent="0.2">
      <c r="B983">
        <v>2017</v>
      </c>
      <c r="C983">
        <v>10</v>
      </c>
      <c r="D983" t="s">
        <v>65</v>
      </c>
      <c r="E983" t="s">
        <v>59</v>
      </c>
      <c r="F983" t="s">
        <v>53</v>
      </c>
      <c r="G983" t="s">
        <v>26</v>
      </c>
    </row>
    <row r="984" spans="2:7" x14ac:dyDescent="0.2">
      <c r="B984">
        <v>2017</v>
      </c>
      <c r="C984">
        <v>10</v>
      </c>
      <c r="D984" t="s">
        <v>65</v>
      </c>
      <c r="E984" t="s">
        <v>59</v>
      </c>
      <c r="F984" t="s">
        <v>53</v>
      </c>
      <c r="G984" t="s">
        <v>27</v>
      </c>
    </row>
    <row r="985" spans="2:7" x14ac:dyDescent="0.2">
      <c r="B985">
        <v>2017</v>
      </c>
      <c r="C985">
        <v>10</v>
      </c>
      <c r="D985" t="s">
        <v>65</v>
      </c>
      <c r="E985" t="s">
        <v>59</v>
      </c>
      <c r="F985" t="s">
        <v>53</v>
      </c>
      <c r="G985" t="s">
        <v>28</v>
      </c>
    </row>
    <row r="986" spans="2:7" x14ac:dyDescent="0.2">
      <c r="B986">
        <v>2017</v>
      </c>
      <c r="C986">
        <v>10</v>
      </c>
      <c r="D986" t="s">
        <v>65</v>
      </c>
      <c r="E986" t="s">
        <v>59</v>
      </c>
      <c r="F986" t="s">
        <v>53</v>
      </c>
      <c r="G986" t="s">
        <v>29</v>
      </c>
    </row>
    <row r="987" spans="2:7" x14ac:dyDescent="0.2">
      <c r="B987">
        <v>2017</v>
      </c>
      <c r="C987">
        <v>10</v>
      </c>
      <c r="D987" t="s">
        <v>65</v>
      </c>
      <c r="E987" t="s">
        <v>59</v>
      </c>
      <c r="F987" t="s">
        <v>53</v>
      </c>
      <c r="G987" t="s">
        <v>31</v>
      </c>
    </row>
    <row r="988" spans="2:7" x14ac:dyDescent="0.2">
      <c r="B988">
        <v>2017</v>
      </c>
      <c r="C988">
        <v>10</v>
      </c>
      <c r="D988" t="s">
        <v>65</v>
      </c>
      <c r="E988" t="s">
        <v>59</v>
      </c>
      <c r="F988" t="s">
        <v>53</v>
      </c>
      <c r="G988" t="s">
        <v>32</v>
      </c>
    </row>
    <row r="989" spans="2:7" x14ac:dyDescent="0.2">
      <c r="B989">
        <v>2017</v>
      </c>
      <c r="C989">
        <v>10</v>
      </c>
      <c r="D989" t="s">
        <v>65</v>
      </c>
      <c r="E989" t="s">
        <v>59</v>
      </c>
      <c r="F989" t="s">
        <v>53</v>
      </c>
      <c r="G989" t="s">
        <v>33</v>
      </c>
    </row>
    <row r="990" spans="2:7" x14ac:dyDescent="0.2">
      <c r="B990">
        <v>2017</v>
      </c>
      <c r="C990">
        <v>10</v>
      </c>
      <c r="D990" t="s">
        <v>65</v>
      </c>
      <c r="E990" t="s">
        <v>59</v>
      </c>
      <c r="F990" t="s">
        <v>53</v>
      </c>
      <c r="G990" t="s">
        <v>34</v>
      </c>
    </row>
    <row r="991" spans="2:7" x14ac:dyDescent="0.2">
      <c r="B991">
        <v>2017</v>
      </c>
      <c r="C991">
        <v>10</v>
      </c>
      <c r="D991" t="s">
        <v>65</v>
      </c>
      <c r="E991" t="s">
        <v>59</v>
      </c>
      <c r="F991" t="s">
        <v>53</v>
      </c>
      <c r="G991" t="s">
        <v>35</v>
      </c>
    </row>
    <row r="992" spans="2:7" x14ac:dyDescent="0.2">
      <c r="B992">
        <v>2017</v>
      </c>
      <c r="C992">
        <v>10</v>
      </c>
      <c r="D992" t="s">
        <v>65</v>
      </c>
      <c r="E992" t="s">
        <v>59</v>
      </c>
      <c r="F992" t="s">
        <v>53</v>
      </c>
      <c r="G992" t="s">
        <v>36</v>
      </c>
    </row>
    <row r="993" spans="2:7" x14ac:dyDescent="0.2">
      <c r="B993">
        <v>2017</v>
      </c>
      <c r="C993">
        <v>10</v>
      </c>
      <c r="D993" t="s">
        <v>65</v>
      </c>
      <c r="E993" t="s">
        <v>59</v>
      </c>
      <c r="F993" t="s">
        <v>53</v>
      </c>
      <c r="G993" t="s">
        <v>37</v>
      </c>
    </row>
    <row r="994" spans="2:7" x14ac:dyDescent="0.2">
      <c r="B994">
        <v>2017</v>
      </c>
      <c r="C994">
        <v>10</v>
      </c>
      <c r="D994" t="s">
        <v>65</v>
      </c>
      <c r="E994" t="s">
        <v>59</v>
      </c>
      <c r="F994" t="s">
        <v>53</v>
      </c>
      <c r="G994" t="s">
        <v>38</v>
      </c>
    </row>
    <row r="995" spans="2:7" x14ac:dyDescent="0.2">
      <c r="B995">
        <v>2017</v>
      </c>
      <c r="C995">
        <v>10</v>
      </c>
      <c r="D995" t="s">
        <v>65</v>
      </c>
      <c r="E995" t="s">
        <v>59</v>
      </c>
      <c r="F995" t="s">
        <v>53</v>
      </c>
      <c r="G995" t="s">
        <v>39</v>
      </c>
    </row>
    <row r="996" spans="2:7" x14ac:dyDescent="0.2">
      <c r="B996">
        <v>2017</v>
      </c>
      <c r="C996">
        <v>10</v>
      </c>
      <c r="D996" t="s">
        <v>65</v>
      </c>
      <c r="E996" t="s">
        <v>59</v>
      </c>
      <c r="F996" t="s">
        <v>53</v>
      </c>
      <c r="G996" t="s">
        <v>40</v>
      </c>
    </row>
    <row r="997" spans="2:7" x14ac:dyDescent="0.2">
      <c r="B997">
        <v>2017</v>
      </c>
      <c r="C997">
        <v>10</v>
      </c>
      <c r="D997" t="s">
        <v>65</v>
      </c>
      <c r="E997" t="s">
        <v>59</v>
      </c>
      <c r="F997" t="s">
        <v>53</v>
      </c>
      <c r="G997" t="s">
        <v>41</v>
      </c>
    </row>
    <row r="998" spans="2:7" x14ac:dyDescent="0.2">
      <c r="B998">
        <v>2017</v>
      </c>
      <c r="C998">
        <v>10</v>
      </c>
      <c r="D998" t="s">
        <v>65</v>
      </c>
      <c r="E998" t="s">
        <v>59</v>
      </c>
      <c r="F998" t="s">
        <v>53</v>
      </c>
      <c r="G998" t="s">
        <v>42</v>
      </c>
    </row>
    <row r="999" spans="2:7" x14ac:dyDescent="0.2">
      <c r="B999">
        <v>2017</v>
      </c>
      <c r="C999">
        <v>10</v>
      </c>
      <c r="D999" t="s">
        <v>65</v>
      </c>
      <c r="E999" t="s">
        <v>59</v>
      </c>
      <c r="F999" t="s">
        <v>53</v>
      </c>
      <c r="G999" t="s">
        <v>43</v>
      </c>
    </row>
    <row r="1000" spans="2:7" x14ac:dyDescent="0.2">
      <c r="B1000">
        <v>2017</v>
      </c>
      <c r="C1000">
        <v>10</v>
      </c>
      <c r="D1000" t="s">
        <v>65</v>
      </c>
      <c r="E1000" t="s">
        <v>59</v>
      </c>
      <c r="F1000" t="s">
        <v>53</v>
      </c>
      <c r="G1000" t="s">
        <v>60</v>
      </c>
    </row>
    <row r="1001" spans="2:7" x14ac:dyDescent="0.2">
      <c r="B1001">
        <v>2017</v>
      </c>
      <c r="C1001">
        <v>10</v>
      </c>
      <c r="D1001" t="s">
        <v>65</v>
      </c>
      <c r="E1001" t="s">
        <v>59</v>
      </c>
      <c r="F1001" t="s">
        <v>54</v>
      </c>
      <c r="G1001" t="s">
        <v>12</v>
      </c>
    </row>
    <row r="1002" spans="2:7" x14ac:dyDescent="0.2">
      <c r="B1002">
        <v>2017</v>
      </c>
      <c r="C1002">
        <v>10</v>
      </c>
      <c r="D1002" t="s">
        <v>65</v>
      </c>
      <c r="E1002" t="s">
        <v>59</v>
      </c>
      <c r="F1002" t="s">
        <v>54</v>
      </c>
      <c r="G1002" t="s">
        <v>16</v>
      </c>
    </row>
    <row r="1003" spans="2:7" x14ac:dyDescent="0.2">
      <c r="B1003">
        <v>2017</v>
      </c>
      <c r="C1003">
        <v>10</v>
      </c>
      <c r="D1003" t="s">
        <v>65</v>
      </c>
      <c r="E1003" t="s">
        <v>59</v>
      </c>
      <c r="F1003" t="s">
        <v>54</v>
      </c>
      <c r="G1003" t="s">
        <v>17</v>
      </c>
    </row>
    <row r="1004" spans="2:7" x14ac:dyDescent="0.2">
      <c r="B1004">
        <v>2017</v>
      </c>
      <c r="C1004">
        <v>10</v>
      </c>
      <c r="D1004" t="s">
        <v>65</v>
      </c>
      <c r="E1004" t="s">
        <v>59</v>
      </c>
      <c r="F1004" t="s">
        <v>54</v>
      </c>
      <c r="G1004" t="s">
        <v>19</v>
      </c>
    </row>
    <row r="1005" spans="2:7" x14ac:dyDescent="0.2">
      <c r="B1005">
        <v>2017</v>
      </c>
      <c r="C1005">
        <v>10</v>
      </c>
      <c r="D1005" t="s">
        <v>65</v>
      </c>
      <c r="E1005" t="s">
        <v>59</v>
      </c>
      <c r="F1005" t="s">
        <v>54</v>
      </c>
      <c r="G1005" t="s">
        <v>20</v>
      </c>
    </row>
    <row r="1006" spans="2:7" x14ac:dyDescent="0.2">
      <c r="B1006">
        <v>2017</v>
      </c>
      <c r="C1006">
        <v>10</v>
      </c>
      <c r="D1006" t="s">
        <v>65</v>
      </c>
      <c r="E1006" t="s">
        <v>59</v>
      </c>
      <c r="F1006" t="s">
        <v>54</v>
      </c>
      <c r="G1006" t="s">
        <v>21</v>
      </c>
    </row>
    <row r="1007" spans="2:7" x14ac:dyDescent="0.2">
      <c r="B1007">
        <v>2017</v>
      </c>
      <c r="C1007">
        <v>10</v>
      </c>
      <c r="D1007" t="s">
        <v>65</v>
      </c>
      <c r="E1007" t="s">
        <v>59</v>
      </c>
      <c r="F1007" t="s">
        <v>54</v>
      </c>
      <c r="G1007" t="s">
        <v>23</v>
      </c>
    </row>
    <row r="1008" spans="2:7" x14ac:dyDescent="0.2">
      <c r="B1008">
        <v>2017</v>
      </c>
      <c r="C1008">
        <v>10</v>
      </c>
      <c r="D1008" t="s">
        <v>65</v>
      </c>
      <c r="E1008" t="s">
        <v>59</v>
      </c>
      <c r="F1008" t="s">
        <v>54</v>
      </c>
      <c r="G1008" t="s">
        <v>24</v>
      </c>
    </row>
    <row r="1009" spans="2:7" x14ac:dyDescent="0.2">
      <c r="B1009">
        <v>2017</v>
      </c>
      <c r="C1009">
        <v>10</v>
      </c>
      <c r="D1009" t="s">
        <v>65</v>
      </c>
      <c r="E1009" t="s">
        <v>59</v>
      </c>
      <c r="F1009" t="s">
        <v>54</v>
      </c>
      <c r="G1009" t="s">
        <v>25</v>
      </c>
    </row>
    <row r="1010" spans="2:7" x14ac:dyDescent="0.2">
      <c r="B1010">
        <v>2017</v>
      </c>
      <c r="C1010">
        <v>10</v>
      </c>
      <c r="D1010" t="s">
        <v>65</v>
      </c>
      <c r="E1010" t="s">
        <v>59</v>
      </c>
      <c r="F1010" t="s">
        <v>54</v>
      </c>
      <c r="G1010" t="s">
        <v>26</v>
      </c>
    </row>
    <row r="1011" spans="2:7" x14ac:dyDescent="0.2">
      <c r="B1011">
        <v>2017</v>
      </c>
      <c r="C1011">
        <v>10</v>
      </c>
      <c r="D1011" t="s">
        <v>65</v>
      </c>
      <c r="E1011" t="s">
        <v>59</v>
      </c>
      <c r="F1011" t="s">
        <v>54</v>
      </c>
      <c r="G1011" t="s">
        <v>27</v>
      </c>
    </row>
    <row r="1012" spans="2:7" x14ac:dyDescent="0.2">
      <c r="B1012">
        <v>2017</v>
      </c>
      <c r="C1012">
        <v>10</v>
      </c>
      <c r="D1012" t="s">
        <v>65</v>
      </c>
      <c r="E1012" t="s">
        <v>59</v>
      </c>
      <c r="F1012" t="s">
        <v>54</v>
      </c>
      <c r="G1012" t="s">
        <v>28</v>
      </c>
    </row>
    <row r="1013" spans="2:7" x14ac:dyDescent="0.2">
      <c r="B1013">
        <v>2017</v>
      </c>
      <c r="C1013">
        <v>10</v>
      </c>
      <c r="D1013" t="s">
        <v>65</v>
      </c>
      <c r="E1013" t="s">
        <v>59</v>
      </c>
      <c r="F1013" t="s">
        <v>54</v>
      </c>
      <c r="G1013" t="s">
        <v>29</v>
      </c>
    </row>
    <row r="1014" spans="2:7" x14ac:dyDescent="0.2">
      <c r="B1014">
        <v>2017</v>
      </c>
      <c r="C1014">
        <v>10</v>
      </c>
      <c r="D1014" t="s">
        <v>65</v>
      </c>
      <c r="E1014" t="s">
        <v>59</v>
      </c>
      <c r="F1014" t="s">
        <v>54</v>
      </c>
      <c r="G1014" t="s">
        <v>31</v>
      </c>
    </row>
    <row r="1015" spans="2:7" x14ac:dyDescent="0.2">
      <c r="B1015">
        <v>2017</v>
      </c>
      <c r="C1015">
        <v>10</v>
      </c>
      <c r="D1015" t="s">
        <v>65</v>
      </c>
      <c r="E1015" t="s">
        <v>59</v>
      </c>
      <c r="F1015" t="s">
        <v>54</v>
      </c>
      <c r="G1015" t="s">
        <v>32</v>
      </c>
    </row>
    <row r="1016" spans="2:7" x14ac:dyDescent="0.2">
      <c r="B1016">
        <v>2017</v>
      </c>
      <c r="C1016">
        <v>10</v>
      </c>
      <c r="D1016" t="s">
        <v>65</v>
      </c>
      <c r="E1016" t="s">
        <v>59</v>
      </c>
      <c r="F1016" t="s">
        <v>54</v>
      </c>
      <c r="G1016" t="s">
        <v>33</v>
      </c>
    </row>
    <row r="1017" spans="2:7" x14ac:dyDescent="0.2">
      <c r="B1017">
        <v>2017</v>
      </c>
      <c r="C1017">
        <v>10</v>
      </c>
      <c r="D1017" t="s">
        <v>65</v>
      </c>
      <c r="E1017" t="s">
        <v>59</v>
      </c>
      <c r="F1017" t="s">
        <v>54</v>
      </c>
      <c r="G1017" t="s">
        <v>34</v>
      </c>
    </row>
    <row r="1018" spans="2:7" x14ac:dyDescent="0.2">
      <c r="B1018">
        <v>2017</v>
      </c>
      <c r="C1018">
        <v>10</v>
      </c>
      <c r="D1018" t="s">
        <v>65</v>
      </c>
      <c r="E1018" t="s">
        <v>59</v>
      </c>
      <c r="F1018" t="s">
        <v>54</v>
      </c>
      <c r="G1018" t="s">
        <v>35</v>
      </c>
    </row>
    <row r="1019" spans="2:7" x14ac:dyDescent="0.2">
      <c r="B1019">
        <v>2017</v>
      </c>
      <c r="C1019">
        <v>10</v>
      </c>
      <c r="D1019" t="s">
        <v>65</v>
      </c>
      <c r="E1019" t="s">
        <v>59</v>
      </c>
      <c r="F1019" t="s">
        <v>54</v>
      </c>
      <c r="G1019" t="s">
        <v>36</v>
      </c>
    </row>
    <row r="1020" spans="2:7" x14ac:dyDescent="0.2">
      <c r="B1020">
        <v>2017</v>
      </c>
      <c r="C1020">
        <v>10</v>
      </c>
      <c r="D1020" t="s">
        <v>65</v>
      </c>
      <c r="E1020" t="s">
        <v>59</v>
      </c>
      <c r="F1020" t="s">
        <v>54</v>
      </c>
      <c r="G1020" t="s">
        <v>37</v>
      </c>
    </row>
    <row r="1021" spans="2:7" x14ac:dyDescent="0.2">
      <c r="B1021">
        <v>2017</v>
      </c>
      <c r="C1021">
        <v>10</v>
      </c>
      <c r="D1021" t="s">
        <v>65</v>
      </c>
      <c r="E1021" t="s">
        <v>59</v>
      </c>
      <c r="F1021" t="s">
        <v>54</v>
      </c>
      <c r="G1021" t="s">
        <v>38</v>
      </c>
    </row>
    <row r="1022" spans="2:7" x14ac:dyDescent="0.2">
      <c r="B1022">
        <v>2017</v>
      </c>
      <c r="C1022">
        <v>10</v>
      </c>
      <c r="D1022" t="s">
        <v>65</v>
      </c>
      <c r="E1022" t="s">
        <v>59</v>
      </c>
      <c r="F1022" t="s">
        <v>54</v>
      </c>
      <c r="G1022" t="s">
        <v>39</v>
      </c>
    </row>
    <row r="1023" spans="2:7" x14ac:dyDescent="0.2">
      <c r="B1023">
        <v>2017</v>
      </c>
      <c r="C1023">
        <v>10</v>
      </c>
      <c r="D1023" t="s">
        <v>65</v>
      </c>
      <c r="E1023" t="s">
        <v>59</v>
      </c>
      <c r="F1023" t="s">
        <v>54</v>
      </c>
      <c r="G1023" t="s">
        <v>40</v>
      </c>
    </row>
    <row r="1024" spans="2:7" x14ac:dyDescent="0.2">
      <c r="B1024">
        <v>2017</v>
      </c>
      <c r="C1024">
        <v>10</v>
      </c>
      <c r="D1024" t="s">
        <v>65</v>
      </c>
      <c r="E1024" t="s">
        <v>59</v>
      </c>
      <c r="F1024" t="s">
        <v>54</v>
      </c>
      <c r="G1024" t="s">
        <v>41</v>
      </c>
    </row>
    <row r="1025" spans="2:7" x14ac:dyDescent="0.2">
      <c r="B1025">
        <v>2017</v>
      </c>
      <c r="C1025">
        <v>10</v>
      </c>
      <c r="D1025" t="s">
        <v>65</v>
      </c>
      <c r="E1025" t="s">
        <v>59</v>
      </c>
      <c r="F1025" t="s">
        <v>54</v>
      </c>
      <c r="G1025" t="s">
        <v>42</v>
      </c>
    </row>
    <row r="1026" spans="2:7" x14ac:dyDescent="0.2">
      <c r="B1026">
        <v>2017</v>
      </c>
      <c r="C1026">
        <v>10</v>
      </c>
      <c r="D1026" t="s">
        <v>65</v>
      </c>
      <c r="E1026" t="s">
        <v>59</v>
      </c>
      <c r="F1026" t="s">
        <v>54</v>
      </c>
      <c r="G1026" t="s">
        <v>43</v>
      </c>
    </row>
    <row r="1027" spans="2:7" x14ac:dyDescent="0.2">
      <c r="B1027">
        <v>2017</v>
      </c>
      <c r="C1027">
        <v>10</v>
      </c>
      <c r="D1027" t="s">
        <v>65</v>
      </c>
      <c r="E1027" t="s">
        <v>59</v>
      </c>
      <c r="F1027" t="s">
        <v>54</v>
      </c>
      <c r="G1027" t="s">
        <v>60</v>
      </c>
    </row>
    <row r="1028" spans="2:7" x14ac:dyDescent="0.2">
      <c r="B1028">
        <v>2017</v>
      </c>
      <c r="C1028">
        <v>10</v>
      </c>
      <c r="D1028" t="s">
        <v>65</v>
      </c>
      <c r="E1028" t="s">
        <v>59</v>
      </c>
      <c r="F1028" t="s">
        <v>55</v>
      </c>
      <c r="G1028" t="s">
        <v>12</v>
      </c>
    </row>
    <row r="1029" spans="2:7" x14ac:dyDescent="0.2">
      <c r="B1029">
        <v>2017</v>
      </c>
      <c r="C1029">
        <v>10</v>
      </c>
      <c r="D1029" t="s">
        <v>65</v>
      </c>
      <c r="E1029" t="s">
        <v>59</v>
      </c>
      <c r="F1029" t="s">
        <v>55</v>
      </c>
      <c r="G1029" t="s">
        <v>16</v>
      </c>
    </row>
    <row r="1030" spans="2:7" x14ac:dyDescent="0.2">
      <c r="B1030">
        <v>2017</v>
      </c>
      <c r="C1030">
        <v>10</v>
      </c>
      <c r="D1030" t="s">
        <v>65</v>
      </c>
      <c r="E1030" t="s">
        <v>59</v>
      </c>
      <c r="F1030" t="s">
        <v>55</v>
      </c>
      <c r="G1030" t="s">
        <v>17</v>
      </c>
    </row>
    <row r="1031" spans="2:7" x14ac:dyDescent="0.2">
      <c r="B1031">
        <v>2017</v>
      </c>
      <c r="C1031">
        <v>10</v>
      </c>
      <c r="D1031" t="s">
        <v>65</v>
      </c>
      <c r="E1031" t="s">
        <v>59</v>
      </c>
      <c r="F1031" t="s">
        <v>55</v>
      </c>
      <c r="G1031" t="s">
        <v>19</v>
      </c>
    </row>
    <row r="1032" spans="2:7" x14ac:dyDescent="0.2">
      <c r="B1032">
        <v>2017</v>
      </c>
      <c r="C1032">
        <v>10</v>
      </c>
      <c r="D1032" t="s">
        <v>65</v>
      </c>
      <c r="E1032" t="s">
        <v>59</v>
      </c>
      <c r="F1032" t="s">
        <v>55</v>
      </c>
      <c r="G1032" t="s">
        <v>20</v>
      </c>
    </row>
    <row r="1033" spans="2:7" x14ac:dyDescent="0.2">
      <c r="B1033">
        <v>2017</v>
      </c>
      <c r="C1033">
        <v>10</v>
      </c>
      <c r="D1033" t="s">
        <v>65</v>
      </c>
      <c r="E1033" t="s">
        <v>59</v>
      </c>
      <c r="F1033" t="s">
        <v>55</v>
      </c>
      <c r="G1033" t="s">
        <v>21</v>
      </c>
    </row>
    <row r="1034" spans="2:7" x14ac:dyDescent="0.2">
      <c r="B1034">
        <v>2017</v>
      </c>
      <c r="C1034">
        <v>10</v>
      </c>
      <c r="D1034" t="s">
        <v>65</v>
      </c>
      <c r="E1034" t="s">
        <v>59</v>
      </c>
      <c r="F1034" t="s">
        <v>55</v>
      </c>
      <c r="G1034" t="s">
        <v>23</v>
      </c>
    </row>
    <row r="1035" spans="2:7" x14ac:dyDescent="0.2">
      <c r="B1035">
        <v>2017</v>
      </c>
      <c r="C1035">
        <v>10</v>
      </c>
      <c r="D1035" t="s">
        <v>65</v>
      </c>
      <c r="E1035" t="s">
        <v>59</v>
      </c>
      <c r="F1035" t="s">
        <v>55</v>
      </c>
      <c r="G1035" t="s">
        <v>24</v>
      </c>
    </row>
    <row r="1036" spans="2:7" x14ac:dyDescent="0.2">
      <c r="B1036">
        <v>2017</v>
      </c>
      <c r="C1036">
        <v>10</v>
      </c>
      <c r="D1036" t="s">
        <v>65</v>
      </c>
      <c r="E1036" t="s">
        <v>59</v>
      </c>
      <c r="F1036" t="s">
        <v>55</v>
      </c>
      <c r="G1036" t="s">
        <v>25</v>
      </c>
    </row>
    <row r="1037" spans="2:7" x14ac:dyDescent="0.2">
      <c r="B1037">
        <v>2017</v>
      </c>
      <c r="C1037">
        <v>10</v>
      </c>
      <c r="D1037" t="s">
        <v>65</v>
      </c>
      <c r="E1037" t="s">
        <v>59</v>
      </c>
      <c r="F1037" t="s">
        <v>55</v>
      </c>
      <c r="G1037" t="s">
        <v>26</v>
      </c>
    </row>
    <row r="1038" spans="2:7" x14ac:dyDescent="0.2">
      <c r="B1038">
        <v>2017</v>
      </c>
      <c r="C1038">
        <v>10</v>
      </c>
      <c r="D1038" t="s">
        <v>65</v>
      </c>
      <c r="E1038" t="s">
        <v>59</v>
      </c>
      <c r="F1038" t="s">
        <v>55</v>
      </c>
      <c r="G1038" t="s">
        <v>27</v>
      </c>
    </row>
    <row r="1039" spans="2:7" x14ac:dyDescent="0.2">
      <c r="B1039">
        <v>2017</v>
      </c>
      <c r="C1039">
        <v>10</v>
      </c>
      <c r="D1039" t="s">
        <v>65</v>
      </c>
      <c r="E1039" t="s">
        <v>59</v>
      </c>
      <c r="F1039" t="s">
        <v>55</v>
      </c>
      <c r="G1039" t="s">
        <v>28</v>
      </c>
    </row>
    <row r="1040" spans="2:7" x14ac:dyDescent="0.2">
      <c r="B1040">
        <v>2017</v>
      </c>
      <c r="C1040">
        <v>10</v>
      </c>
      <c r="D1040" t="s">
        <v>65</v>
      </c>
      <c r="E1040" t="s">
        <v>59</v>
      </c>
      <c r="F1040" t="s">
        <v>55</v>
      </c>
      <c r="G1040" t="s">
        <v>29</v>
      </c>
    </row>
    <row r="1041" spans="2:7" x14ac:dyDescent="0.2">
      <c r="B1041">
        <v>2017</v>
      </c>
      <c r="C1041">
        <v>10</v>
      </c>
      <c r="D1041" t="s">
        <v>65</v>
      </c>
      <c r="E1041" t="s">
        <v>59</v>
      </c>
      <c r="F1041" t="s">
        <v>55</v>
      </c>
      <c r="G1041" t="s">
        <v>31</v>
      </c>
    </row>
    <row r="1042" spans="2:7" x14ac:dyDescent="0.2">
      <c r="B1042">
        <v>2017</v>
      </c>
      <c r="C1042">
        <v>10</v>
      </c>
      <c r="D1042" t="s">
        <v>65</v>
      </c>
      <c r="E1042" t="s">
        <v>59</v>
      </c>
      <c r="F1042" t="s">
        <v>55</v>
      </c>
      <c r="G1042" t="s">
        <v>32</v>
      </c>
    </row>
    <row r="1043" spans="2:7" x14ac:dyDescent="0.2">
      <c r="B1043">
        <v>2017</v>
      </c>
      <c r="C1043">
        <v>10</v>
      </c>
      <c r="D1043" t="s">
        <v>65</v>
      </c>
      <c r="E1043" t="s">
        <v>59</v>
      </c>
      <c r="F1043" t="s">
        <v>55</v>
      </c>
      <c r="G1043" t="s">
        <v>33</v>
      </c>
    </row>
    <row r="1044" spans="2:7" x14ac:dyDescent="0.2">
      <c r="B1044">
        <v>2017</v>
      </c>
      <c r="C1044">
        <v>10</v>
      </c>
      <c r="D1044" t="s">
        <v>65</v>
      </c>
      <c r="E1044" t="s">
        <v>59</v>
      </c>
      <c r="F1044" t="s">
        <v>55</v>
      </c>
      <c r="G1044" t="s">
        <v>34</v>
      </c>
    </row>
    <row r="1045" spans="2:7" x14ac:dyDescent="0.2">
      <c r="B1045">
        <v>2017</v>
      </c>
      <c r="C1045">
        <v>10</v>
      </c>
      <c r="D1045" t="s">
        <v>65</v>
      </c>
      <c r="E1045" t="s">
        <v>59</v>
      </c>
      <c r="F1045" t="s">
        <v>55</v>
      </c>
      <c r="G1045" t="s">
        <v>35</v>
      </c>
    </row>
    <row r="1046" spans="2:7" x14ac:dyDescent="0.2">
      <c r="B1046">
        <v>2017</v>
      </c>
      <c r="C1046">
        <v>10</v>
      </c>
      <c r="D1046" t="s">
        <v>65</v>
      </c>
      <c r="E1046" t="s">
        <v>59</v>
      </c>
      <c r="F1046" t="s">
        <v>55</v>
      </c>
      <c r="G1046" t="s">
        <v>36</v>
      </c>
    </row>
    <row r="1047" spans="2:7" x14ac:dyDescent="0.2">
      <c r="B1047">
        <v>2017</v>
      </c>
      <c r="C1047">
        <v>10</v>
      </c>
      <c r="D1047" t="s">
        <v>65</v>
      </c>
      <c r="E1047" t="s">
        <v>59</v>
      </c>
      <c r="F1047" t="s">
        <v>55</v>
      </c>
      <c r="G1047" t="s">
        <v>37</v>
      </c>
    </row>
    <row r="1048" spans="2:7" x14ac:dyDescent="0.2">
      <c r="B1048">
        <v>2017</v>
      </c>
      <c r="C1048">
        <v>10</v>
      </c>
      <c r="D1048" t="s">
        <v>65</v>
      </c>
      <c r="E1048" t="s">
        <v>59</v>
      </c>
      <c r="F1048" t="s">
        <v>55</v>
      </c>
      <c r="G1048" t="s">
        <v>38</v>
      </c>
    </row>
    <row r="1049" spans="2:7" x14ac:dyDescent="0.2">
      <c r="B1049">
        <v>2017</v>
      </c>
      <c r="C1049">
        <v>10</v>
      </c>
      <c r="D1049" t="s">
        <v>65</v>
      </c>
      <c r="E1049" t="s">
        <v>59</v>
      </c>
      <c r="F1049" t="s">
        <v>55</v>
      </c>
      <c r="G1049" t="s">
        <v>39</v>
      </c>
    </row>
    <row r="1050" spans="2:7" x14ac:dyDescent="0.2">
      <c r="B1050">
        <v>2017</v>
      </c>
      <c r="C1050">
        <v>10</v>
      </c>
      <c r="D1050" t="s">
        <v>65</v>
      </c>
      <c r="E1050" t="s">
        <v>59</v>
      </c>
      <c r="F1050" t="s">
        <v>55</v>
      </c>
      <c r="G1050" t="s">
        <v>40</v>
      </c>
    </row>
    <row r="1051" spans="2:7" x14ac:dyDescent="0.2">
      <c r="B1051">
        <v>2017</v>
      </c>
      <c r="C1051">
        <v>10</v>
      </c>
      <c r="D1051" t="s">
        <v>65</v>
      </c>
      <c r="E1051" t="s">
        <v>59</v>
      </c>
      <c r="F1051" t="s">
        <v>55</v>
      </c>
      <c r="G1051" t="s">
        <v>41</v>
      </c>
    </row>
    <row r="1052" spans="2:7" x14ac:dyDescent="0.2">
      <c r="B1052">
        <v>2017</v>
      </c>
      <c r="C1052">
        <v>10</v>
      </c>
      <c r="D1052" t="s">
        <v>65</v>
      </c>
      <c r="E1052" t="s">
        <v>59</v>
      </c>
      <c r="F1052" t="s">
        <v>55</v>
      </c>
      <c r="G1052" t="s">
        <v>42</v>
      </c>
    </row>
    <row r="1053" spans="2:7" x14ac:dyDescent="0.2">
      <c r="B1053">
        <v>2017</v>
      </c>
      <c r="C1053">
        <v>10</v>
      </c>
      <c r="D1053" t="s">
        <v>65</v>
      </c>
      <c r="E1053" t="s">
        <v>59</v>
      </c>
      <c r="F1053" t="s">
        <v>55</v>
      </c>
      <c r="G1053" t="s">
        <v>43</v>
      </c>
    </row>
    <row r="1054" spans="2:7" x14ac:dyDescent="0.2">
      <c r="B1054">
        <v>2017</v>
      </c>
      <c r="C1054">
        <v>10</v>
      </c>
      <c r="D1054" t="s">
        <v>65</v>
      </c>
      <c r="E1054" t="s">
        <v>59</v>
      </c>
      <c r="F1054" t="s">
        <v>55</v>
      </c>
      <c r="G1054" t="s">
        <v>60</v>
      </c>
    </row>
    <row r="1055" spans="2:7" x14ac:dyDescent="0.2">
      <c r="B1055">
        <v>2017</v>
      </c>
      <c r="C1055">
        <v>10</v>
      </c>
      <c r="D1055" t="s">
        <v>65</v>
      </c>
      <c r="E1055" t="s">
        <v>59</v>
      </c>
      <c r="F1055" t="s">
        <v>56</v>
      </c>
      <c r="G1055" t="s">
        <v>12</v>
      </c>
    </row>
    <row r="1056" spans="2:7" x14ac:dyDescent="0.2">
      <c r="B1056">
        <v>2017</v>
      </c>
      <c r="C1056">
        <v>10</v>
      </c>
      <c r="D1056" t="s">
        <v>65</v>
      </c>
      <c r="E1056" t="s">
        <v>59</v>
      </c>
      <c r="F1056" t="s">
        <v>56</v>
      </c>
      <c r="G1056" t="s">
        <v>16</v>
      </c>
    </row>
    <row r="1057" spans="2:7" x14ac:dyDescent="0.2">
      <c r="B1057">
        <v>2017</v>
      </c>
      <c r="C1057">
        <v>10</v>
      </c>
      <c r="D1057" t="s">
        <v>65</v>
      </c>
      <c r="E1057" t="s">
        <v>59</v>
      </c>
      <c r="F1057" t="s">
        <v>56</v>
      </c>
      <c r="G1057" t="s">
        <v>17</v>
      </c>
    </row>
    <row r="1058" spans="2:7" x14ac:dyDescent="0.2">
      <c r="B1058">
        <v>2017</v>
      </c>
      <c r="C1058">
        <v>10</v>
      </c>
      <c r="D1058" t="s">
        <v>65</v>
      </c>
      <c r="E1058" t="s">
        <v>59</v>
      </c>
      <c r="F1058" t="s">
        <v>56</v>
      </c>
      <c r="G1058" t="s">
        <v>19</v>
      </c>
    </row>
    <row r="1059" spans="2:7" x14ac:dyDescent="0.2">
      <c r="B1059">
        <v>2017</v>
      </c>
      <c r="C1059">
        <v>10</v>
      </c>
      <c r="D1059" t="s">
        <v>65</v>
      </c>
      <c r="E1059" t="s">
        <v>59</v>
      </c>
      <c r="F1059" t="s">
        <v>56</v>
      </c>
      <c r="G1059" t="s">
        <v>20</v>
      </c>
    </row>
    <row r="1060" spans="2:7" x14ac:dyDescent="0.2">
      <c r="B1060">
        <v>2017</v>
      </c>
      <c r="C1060">
        <v>10</v>
      </c>
      <c r="D1060" t="s">
        <v>65</v>
      </c>
      <c r="E1060" t="s">
        <v>59</v>
      </c>
      <c r="F1060" t="s">
        <v>56</v>
      </c>
      <c r="G1060" t="s">
        <v>21</v>
      </c>
    </row>
    <row r="1061" spans="2:7" x14ac:dyDescent="0.2">
      <c r="B1061">
        <v>2017</v>
      </c>
      <c r="C1061">
        <v>10</v>
      </c>
      <c r="D1061" t="s">
        <v>65</v>
      </c>
      <c r="E1061" t="s">
        <v>59</v>
      </c>
      <c r="F1061" t="s">
        <v>56</v>
      </c>
      <c r="G1061" t="s">
        <v>23</v>
      </c>
    </row>
    <row r="1062" spans="2:7" x14ac:dyDescent="0.2">
      <c r="B1062">
        <v>2017</v>
      </c>
      <c r="C1062">
        <v>10</v>
      </c>
      <c r="D1062" t="s">
        <v>65</v>
      </c>
      <c r="E1062" t="s">
        <v>59</v>
      </c>
      <c r="F1062" t="s">
        <v>56</v>
      </c>
      <c r="G1062" t="s">
        <v>24</v>
      </c>
    </row>
    <row r="1063" spans="2:7" x14ac:dyDescent="0.2">
      <c r="B1063">
        <v>2017</v>
      </c>
      <c r="C1063">
        <v>10</v>
      </c>
      <c r="D1063" t="s">
        <v>65</v>
      </c>
      <c r="E1063" t="s">
        <v>59</v>
      </c>
      <c r="F1063" t="s">
        <v>56</v>
      </c>
      <c r="G1063" t="s">
        <v>25</v>
      </c>
    </row>
    <row r="1064" spans="2:7" x14ac:dyDescent="0.2">
      <c r="B1064">
        <v>2017</v>
      </c>
      <c r="C1064">
        <v>10</v>
      </c>
      <c r="D1064" t="s">
        <v>65</v>
      </c>
      <c r="E1064" t="s">
        <v>59</v>
      </c>
      <c r="F1064" t="s">
        <v>56</v>
      </c>
      <c r="G1064" t="s">
        <v>26</v>
      </c>
    </row>
    <row r="1065" spans="2:7" x14ac:dyDescent="0.2">
      <c r="B1065">
        <v>2017</v>
      </c>
      <c r="C1065">
        <v>10</v>
      </c>
      <c r="D1065" t="s">
        <v>65</v>
      </c>
      <c r="E1065" t="s">
        <v>59</v>
      </c>
      <c r="F1065" t="s">
        <v>56</v>
      </c>
      <c r="G1065" t="s">
        <v>27</v>
      </c>
    </row>
    <row r="1066" spans="2:7" x14ac:dyDescent="0.2">
      <c r="B1066">
        <v>2017</v>
      </c>
      <c r="C1066">
        <v>10</v>
      </c>
      <c r="D1066" t="s">
        <v>65</v>
      </c>
      <c r="E1066" t="s">
        <v>59</v>
      </c>
      <c r="F1066" t="s">
        <v>56</v>
      </c>
      <c r="G1066" t="s">
        <v>28</v>
      </c>
    </row>
    <row r="1067" spans="2:7" x14ac:dyDescent="0.2">
      <c r="B1067">
        <v>2017</v>
      </c>
      <c r="C1067">
        <v>10</v>
      </c>
      <c r="D1067" t="s">
        <v>65</v>
      </c>
      <c r="E1067" t="s">
        <v>59</v>
      </c>
      <c r="F1067" t="s">
        <v>56</v>
      </c>
      <c r="G1067" t="s">
        <v>29</v>
      </c>
    </row>
    <row r="1068" spans="2:7" x14ac:dyDescent="0.2">
      <c r="B1068">
        <v>2017</v>
      </c>
      <c r="C1068">
        <v>10</v>
      </c>
      <c r="D1068" t="s">
        <v>65</v>
      </c>
      <c r="E1068" t="s">
        <v>59</v>
      </c>
      <c r="F1068" t="s">
        <v>56</v>
      </c>
      <c r="G1068" t="s">
        <v>31</v>
      </c>
    </row>
    <row r="1069" spans="2:7" x14ac:dyDescent="0.2">
      <c r="B1069">
        <v>2017</v>
      </c>
      <c r="C1069">
        <v>10</v>
      </c>
      <c r="D1069" t="s">
        <v>65</v>
      </c>
      <c r="E1069" t="s">
        <v>59</v>
      </c>
      <c r="F1069" t="s">
        <v>56</v>
      </c>
      <c r="G1069" t="s">
        <v>32</v>
      </c>
    </row>
    <row r="1070" spans="2:7" x14ac:dyDescent="0.2">
      <c r="B1070">
        <v>2017</v>
      </c>
      <c r="C1070">
        <v>10</v>
      </c>
      <c r="D1070" t="s">
        <v>65</v>
      </c>
      <c r="E1070" t="s">
        <v>59</v>
      </c>
      <c r="F1070" t="s">
        <v>56</v>
      </c>
      <c r="G1070" t="s">
        <v>33</v>
      </c>
    </row>
    <row r="1071" spans="2:7" x14ac:dyDescent="0.2">
      <c r="B1071">
        <v>2017</v>
      </c>
      <c r="C1071">
        <v>10</v>
      </c>
      <c r="D1071" t="s">
        <v>65</v>
      </c>
      <c r="E1071" t="s">
        <v>59</v>
      </c>
      <c r="F1071" t="s">
        <v>56</v>
      </c>
      <c r="G1071" t="s">
        <v>34</v>
      </c>
    </row>
    <row r="1072" spans="2:7" x14ac:dyDescent="0.2">
      <c r="B1072">
        <v>2017</v>
      </c>
      <c r="C1072">
        <v>10</v>
      </c>
      <c r="D1072" t="s">
        <v>65</v>
      </c>
      <c r="E1072" t="s">
        <v>59</v>
      </c>
      <c r="F1072" t="s">
        <v>56</v>
      </c>
      <c r="G1072" t="s">
        <v>35</v>
      </c>
    </row>
    <row r="1073" spans="2:7" x14ac:dyDescent="0.2">
      <c r="B1073">
        <v>2017</v>
      </c>
      <c r="C1073">
        <v>10</v>
      </c>
      <c r="D1073" t="s">
        <v>65</v>
      </c>
      <c r="E1073" t="s">
        <v>59</v>
      </c>
      <c r="F1073" t="s">
        <v>56</v>
      </c>
      <c r="G1073" t="s">
        <v>36</v>
      </c>
    </row>
    <row r="1074" spans="2:7" x14ac:dyDescent="0.2">
      <c r="B1074">
        <v>2017</v>
      </c>
      <c r="C1074">
        <v>10</v>
      </c>
      <c r="D1074" t="s">
        <v>65</v>
      </c>
      <c r="E1074" t="s">
        <v>59</v>
      </c>
      <c r="F1074" t="s">
        <v>56</v>
      </c>
      <c r="G1074" t="s">
        <v>37</v>
      </c>
    </row>
    <row r="1075" spans="2:7" x14ac:dyDescent="0.2">
      <c r="B1075">
        <v>2017</v>
      </c>
      <c r="C1075">
        <v>10</v>
      </c>
      <c r="D1075" t="s">
        <v>65</v>
      </c>
      <c r="E1075" t="s">
        <v>59</v>
      </c>
      <c r="F1075" t="s">
        <v>56</v>
      </c>
      <c r="G1075" t="s">
        <v>38</v>
      </c>
    </row>
    <row r="1076" spans="2:7" x14ac:dyDescent="0.2">
      <c r="B1076">
        <v>2017</v>
      </c>
      <c r="C1076">
        <v>10</v>
      </c>
      <c r="D1076" t="s">
        <v>65</v>
      </c>
      <c r="E1076" t="s">
        <v>59</v>
      </c>
      <c r="F1076" t="s">
        <v>56</v>
      </c>
      <c r="G1076" t="s">
        <v>39</v>
      </c>
    </row>
    <row r="1077" spans="2:7" x14ac:dyDescent="0.2">
      <c r="B1077">
        <v>2017</v>
      </c>
      <c r="C1077">
        <v>10</v>
      </c>
      <c r="D1077" t="s">
        <v>65</v>
      </c>
      <c r="E1077" t="s">
        <v>59</v>
      </c>
      <c r="F1077" t="s">
        <v>56</v>
      </c>
      <c r="G1077" t="s">
        <v>40</v>
      </c>
    </row>
    <row r="1078" spans="2:7" x14ac:dyDescent="0.2">
      <c r="B1078">
        <v>2017</v>
      </c>
      <c r="C1078">
        <v>10</v>
      </c>
      <c r="D1078" t="s">
        <v>65</v>
      </c>
      <c r="E1078" t="s">
        <v>59</v>
      </c>
      <c r="F1078" t="s">
        <v>56</v>
      </c>
      <c r="G1078" t="s">
        <v>41</v>
      </c>
    </row>
    <row r="1079" spans="2:7" x14ac:dyDescent="0.2">
      <c r="B1079">
        <v>2017</v>
      </c>
      <c r="C1079">
        <v>10</v>
      </c>
      <c r="D1079" t="s">
        <v>65</v>
      </c>
      <c r="E1079" t="s">
        <v>59</v>
      </c>
      <c r="F1079" t="s">
        <v>56</v>
      </c>
      <c r="G1079" t="s">
        <v>42</v>
      </c>
    </row>
    <row r="1080" spans="2:7" x14ac:dyDescent="0.2">
      <c r="B1080">
        <v>2017</v>
      </c>
      <c r="C1080">
        <v>10</v>
      </c>
      <c r="D1080" t="s">
        <v>65</v>
      </c>
      <c r="E1080" t="s">
        <v>59</v>
      </c>
      <c r="F1080" t="s">
        <v>56</v>
      </c>
      <c r="G1080" t="s">
        <v>43</v>
      </c>
    </row>
    <row r="1081" spans="2:7" x14ac:dyDescent="0.2">
      <c r="B1081">
        <v>2017</v>
      </c>
      <c r="C1081">
        <v>10</v>
      </c>
      <c r="D1081" t="s">
        <v>65</v>
      </c>
      <c r="E1081" t="s">
        <v>59</v>
      </c>
      <c r="F1081" t="s">
        <v>56</v>
      </c>
      <c r="G1081" t="s">
        <v>60</v>
      </c>
    </row>
    <row r="1082" spans="2:7" x14ac:dyDescent="0.2">
      <c r="B1082">
        <v>2017</v>
      </c>
      <c r="C1082">
        <v>10</v>
      </c>
      <c r="D1082" t="s">
        <v>65</v>
      </c>
      <c r="E1082" t="s">
        <v>61</v>
      </c>
      <c r="F1082" t="s">
        <v>49</v>
      </c>
      <c r="G1082" t="s">
        <v>12</v>
      </c>
    </row>
    <row r="1083" spans="2:7" x14ac:dyDescent="0.2">
      <c r="B1083">
        <v>2017</v>
      </c>
      <c r="C1083">
        <v>10</v>
      </c>
      <c r="D1083" t="s">
        <v>65</v>
      </c>
      <c r="E1083" t="s">
        <v>61</v>
      </c>
      <c r="F1083" t="s">
        <v>49</v>
      </c>
      <c r="G1083" t="s">
        <v>16</v>
      </c>
    </row>
    <row r="1084" spans="2:7" x14ac:dyDescent="0.2">
      <c r="B1084">
        <v>2017</v>
      </c>
      <c r="C1084">
        <v>10</v>
      </c>
      <c r="D1084" t="s">
        <v>65</v>
      </c>
      <c r="E1084" t="s">
        <v>61</v>
      </c>
      <c r="F1084" t="s">
        <v>49</v>
      </c>
      <c r="G1084" t="s">
        <v>17</v>
      </c>
    </row>
    <row r="1085" spans="2:7" x14ac:dyDescent="0.2">
      <c r="B1085">
        <v>2017</v>
      </c>
      <c r="C1085">
        <v>10</v>
      </c>
      <c r="D1085" t="s">
        <v>65</v>
      </c>
      <c r="E1085" t="s">
        <v>61</v>
      </c>
      <c r="F1085" t="s">
        <v>49</v>
      </c>
      <c r="G1085" t="s">
        <v>19</v>
      </c>
    </row>
    <row r="1086" spans="2:7" x14ac:dyDescent="0.2">
      <c r="B1086">
        <v>2017</v>
      </c>
      <c r="C1086">
        <v>10</v>
      </c>
      <c r="D1086" t="s">
        <v>65</v>
      </c>
      <c r="E1086" t="s">
        <v>61</v>
      </c>
      <c r="F1086" t="s">
        <v>49</v>
      </c>
      <c r="G1086" t="s">
        <v>20</v>
      </c>
    </row>
    <row r="1087" spans="2:7" x14ac:dyDescent="0.2">
      <c r="B1087">
        <v>2017</v>
      </c>
      <c r="C1087">
        <v>10</v>
      </c>
      <c r="D1087" t="s">
        <v>65</v>
      </c>
      <c r="E1087" t="s">
        <v>61</v>
      </c>
      <c r="F1087" t="s">
        <v>49</v>
      </c>
      <c r="G1087" t="s">
        <v>21</v>
      </c>
    </row>
    <row r="1088" spans="2:7" x14ac:dyDescent="0.2">
      <c r="B1088">
        <v>2017</v>
      </c>
      <c r="C1088">
        <v>10</v>
      </c>
      <c r="D1088" t="s">
        <v>65</v>
      </c>
      <c r="E1088" t="s">
        <v>61</v>
      </c>
      <c r="F1088" t="s">
        <v>49</v>
      </c>
      <c r="G1088" t="s">
        <v>23</v>
      </c>
    </row>
    <row r="1089" spans="2:7" x14ac:dyDescent="0.2">
      <c r="B1089">
        <v>2017</v>
      </c>
      <c r="C1089">
        <v>10</v>
      </c>
      <c r="D1089" t="s">
        <v>65</v>
      </c>
      <c r="E1089" t="s">
        <v>61</v>
      </c>
      <c r="F1089" t="s">
        <v>49</v>
      </c>
      <c r="G1089" t="s">
        <v>24</v>
      </c>
    </row>
    <row r="1090" spans="2:7" x14ac:dyDescent="0.2">
      <c r="B1090">
        <v>2017</v>
      </c>
      <c r="C1090">
        <v>10</v>
      </c>
      <c r="D1090" t="s">
        <v>65</v>
      </c>
      <c r="E1090" t="s">
        <v>61</v>
      </c>
      <c r="F1090" t="s">
        <v>49</v>
      </c>
      <c r="G1090" t="s">
        <v>25</v>
      </c>
    </row>
    <row r="1091" spans="2:7" x14ac:dyDescent="0.2">
      <c r="B1091">
        <v>2017</v>
      </c>
      <c r="C1091">
        <v>10</v>
      </c>
      <c r="D1091" t="s">
        <v>65</v>
      </c>
      <c r="E1091" t="s">
        <v>61</v>
      </c>
      <c r="F1091" t="s">
        <v>49</v>
      </c>
      <c r="G1091" t="s">
        <v>26</v>
      </c>
    </row>
    <row r="1092" spans="2:7" x14ac:dyDescent="0.2">
      <c r="B1092">
        <v>2017</v>
      </c>
      <c r="C1092">
        <v>10</v>
      </c>
      <c r="D1092" t="s">
        <v>65</v>
      </c>
      <c r="E1092" t="s">
        <v>61</v>
      </c>
      <c r="F1092" t="s">
        <v>49</v>
      </c>
      <c r="G1092" t="s">
        <v>27</v>
      </c>
    </row>
    <row r="1093" spans="2:7" x14ac:dyDescent="0.2">
      <c r="B1093">
        <v>2017</v>
      </c>
      <c r="C1093">
        <v>10</v>
      </c>
      <c r="D1093" t="s">
        <v>65</v>
      </c>
      <c r="E1093" t="s">
        <v>61</v>
      </c>
      <c r="F1093" t="s">
        <v>49</v>
      </c>
      <c r="G1093" t="s">
        <v>28</v>
      </c>
    </row>
    <row r="1094" spans="2:7" x14ac:dyDescent="0.2">
      <c r="B1094">
        <v>2017</v>
      </c>
      <c r="C1094">
        <v>10</v>
      </c>
      <c r="D1094" t="s">
        <v>65</v>
      </c>
      <c r="E1094" t="s">
        <v>61</v>
      </c>
      <c r="F1094" t="s">
        <v>49</v>
      </c>
      <c r="G1094" t="s">
        <v>29</v>
      </c>
    </row>
    <row r="1095" spans="2:7" x14ac:dyDescent="0.2">
      <c r="B1095">
        <v>2017</v>
      </c>
      <c r="C1095">
        <v>10</v>
      </c>
      <c r="D1095" t="s">
        <v>65</v>
      </c>
      <c r="E1095" t="s">
        <v>61</v>
      </c>
      <c r="F1095" t="s">
        <v>49</v>
      </c>
      <c r="G1095" t="s">
        <v>31</v>
      </c>
    </row>
    <row r="1096" spans="2:7" x14ac:dyDescent="0.2">
      <c r="B1096">
        <v>2017</v>
      </c>
      <c r="C1096">
        <v>10</v>
      </c>
      <c r="D1096" t="s">
        <v>65</v>
      </c>
      <c r="E1096" t="s">
        <v>61</v>
      </c>
      <c r="F1096" t="s">
        <v>49</v>
      </c>
      <c r="G1096" t="s">
        <v>32</v>
      </c>
    </row>
    <row r="1097" spans="2:7" x14ac:dyDescent="0.2">
      <c r="B1097">
        <v>2017</v>
      </c>
      <c r="C1097">
        <v>10</v>
      </c>
      <c r="D1097" t="s">
        <v>65</v>
      </c>
      <c r="E1097" t="s">
        <v>61</v>
      </c>
      <c r="F1097" t="s">
        <v>49</v>
      </c>
      <c r="G1097" t="s">
        <v>33</v>
      </c>
    </row>
    <row r="1098" spans="2:7" x14ac:dyDescent="0.2">
      <c r="B1098">
        <v>2017</v>
      </c>
      <c r="C1098">
        <v>10</v>
      </c>
      <c r="D1098" t="s">
        <v>65</v>
      </c>
      <c r="E1098" t="s">
        <v>61</v>
      </c>
      <c r="F1098" t="s">
        <v>49</v>
      </c>
      <c r="G1098" t="s">
        <v>34</v>
      </c>
    </row>
    <row r="1099" spans="2:7" x14ac:dyDescent="0.2">
      <c r="B1099">
        <v>2017</v>
      </c>
      <c r="C1099">
        <v>10</v>
      </c>
      <c r="D1099" t="s">
        <v>65</v>
      </c>
      <c r="E1099" t="s">
        <v>61</v>
      </c>
      <c r="F1099" t="s">
        <v>49</v>
      </c>
      <c r="G1099" t="s">
        <v>35</v>
      </c>
    </row>
    <row r="1100" spans="2:7" x14ac:dyDescent="0.2">
      <c r="B1100">
        <v>2017</v>
      </c>
      <c r="C1100">
        <v>10</v>
      </c>
      <c r="D1100" t="s">
        <v>65</v>
      </c>
      <c r="E1100" t="s">
        <v>61</v>
      </c>
      <c r="F1100" t="s">
        <v>49</v>
      </c>
      <c r="G1100" t="s">
        <v>36</v>
      </c>
    </row>
    <row r="1101" spans="2:7" x14ac:dyDescent="0.2">
      <c r="B1101">
        <v>2017</v>
      </c>
      <c r="C1101">
        <v>10</v>
      </c>
      <c r="D1101" t="s">
        <v>65</v>
      </c>
      <c r="E1101" t="s">
        <v>61</v>
      </c>
      <c r="F1101" t="s">
        <v>49</v>
      </c>
      <c r="G1101" t="s">
        <v>37</v>
      </c>
    </row>
    <row r="1102" spans="2:7" x14ac:dyDescent="0.2">
      <c r="B1102">
        <v>2017</v>
      </c>
      <c r="C1102">
        <v>10</v>
      </c>
      <c r="D1102" t="s">
        <v>65</v>
      </c>
      <c r="E1102" t="s">
        <v>61</v>
      </c>
      <c r="F1102" t="s">
        <v>49</v>
      </c>
      <c r="G1102" t="s">
        <v>38</v>
      </c>
    </row>
    <row r="1103" spans="2:7" x14ac:dyDescent="0.2">
      <c r="B1103">
        <v>2017</v>
      </c>
      <c r="C1103">
        <v>10</v>
      </c>
      <c r="D1103" t="s">
        <v>65</v>
      </c>
      <c r="E1103" t="s">
        <v>61</v>
      </c>
      <c r="F1103" t="s">
        <v>49</v>
      </c>
      <c r="G1103" t="s">
        <v>39</v>
      </c>
    </row>
    <row r="1104" spans="2:7" x14ac:dyDescent="0.2">
      <c r="B1104">
        <v>2017</v>
      </c>
      <c r="C1104">
        <v>10</v>
      </c>
      <c r="D1104" t="s">
        <v>65</v>
      </c>
      <c r="E1104" t="s">
        <v>61</v>
      </c>
      <c r="F1104" t="s">
        <v>49</v>
      </c>
      <c r="G1104" t="s">
        <v>40</v>
      </c>
    </row>
    <row r="1105" spans="2:7" x14ac:dyDescent="0.2">
      <c r="B1105">
        <v>2017</v>
      </c>
      <c r="C1105">
        <v>10</v>
      </c>
      <c r="D1105" t="s">
        <v>65</v>
      </c>
      <c r="E1105" t="s">
        <v>61</v>
      </c>
      <c r="F1105" t="s">
        <v>49</v>
      </c>
      <c r="G1105" t="s">
        <v>41</v>
      </c>
    </row>
    <row r="1106" spans="2:7" x14ac:dyDescent="0.2">
      <c r="B1106">
        <v>2017</v>
      </c>
      <c r="C1106">
        <v>10</v>
      </c>
      <c r="D1106" t="s">
        <v>65</v>
      </c>
      <c r="E1106" t="s">
        <v>61</v>
      </c>
      <c r="F1106" t="s">
        <v>49</v>
      </c>
      <c r="G1106" t="s">
        <v>42</v>
      </c>
    </row>
    <row r="1107" spans="2:7" x14ac:dyDescent="0.2">
      <c r="B1107">
        <v>2017</v>
      </c>
      <c r="C1107">
        <v>10</v>
      </c>
      <c r="D1107" t="s">
        <v>65</v>
      </c>
      <c r="E1107" t="s">
        <v>61</v>
      </c>
      <c r="F1107" t="s">
        <v>49</v>
      </c>
      <c r="G1107" t="s">
        <v>43</v>
      </c>
    </row>
    <row r="1108" spans="2:7" x14ac:dyDescent="0.2">
      <c r="B1108">
        <v>2017</v>
      </c>
      <c r="C1108">
        <v>10</v>
      </c>
      <c r="D1108" t="s">
        <v>65</v>
      </c>
      <c r="E1108" t="s">
        <v>61</v>
      </c>
      <c r="F1108" t="s">
        <v>49</v>
      </c>
      <c r="G1108" t="s">
        <v>60</v>
      </c>
    </row>
    <row r="1109" spans="2:7" x14ac:dyDescent="0.2">
      <c r="B1109">
        <v>2017</v>
      </c>
      <c r="C1109">
        <v>10</v>
      </c>
      <c r="D1109" t="s">
        <v>65</v>
      </c>
      <c r="E1109" t="s">
        <v>61</v>
      </c>
      <c r="F1109" t="s">
        <v>50</v>
      </c>
      <c r="G1109" t="s">
        <v>12</v>
      </c>
    </row>
    <row r="1110" spans="2:7" x14ac:dyDescent="0.2">
      <c r="B1110">
        <v>2017</v>
      </c>
      <c r="C1110">
        <v>10</v>
      </c>
      <c r="D1110" t="s">
        <v>65</v>
      </c>
      <c r="E1110" t="s">
        <v>61</v>
      </c>
      <c r="F1110" t="s">
        <v>50</v>
      </c>
      <c r="G1110" t="s">
        <v>16</v>
      </c>
    </row>
    <row r="1111" spans="2:7" x14ac:dyDescent="0.2">
      <c r="B1111">
        <v>2017</v>
      </c>
      <c r="C1111">
        <v>10</v>
      </c>
      <c r="D1111" t="s">
        <v>65</v>
      </c>
      <c r="E1111" t="s">
        <v>61</v>
      </c>
      <c r="F1111" t="s">
        <v>50</v>
      </c>
      <c r="G1111" t="s">
        <v>17</v>
      </c>
    </row>
    <row r="1112" spans="2:7" x14ac:dyDescent="0.2">
      <c r="B1112">
        <v>2017</v>
      </c>
      <c r="C1112">
        <v>10</v>
      </c>
      <c r="D1112" t="s">
        <v>65</v>
      </c>
      <c r="E1112" t="s">
        <v>61</v>
      </c>
      <c r="F1112" t="s">
        <v>50</v>
      </c>
      <c r="G1112" t="s">
        <v>19</v>
      </c>
    </row>
    <row r="1113" spans="2:7" x14ac:dyDescent="0.2">
      <c r="B1113">
        <v>2017</v>
      </c>
      <c r="C1113">
        <v>10</v>
      </c>
      <c r="D1113" t="s">
        <v>65</v>
      </c>
      <c r="E1113" t="s">
        <v>61</v>
      </c>
      <c r="F1113" t="s">
        <v>50</v>
      </c>
      <c r="G1113" t="s">
        <v>20</v>
      </c>
    </row>
    <row r="1114" spans="2:7" x14ac:dyDescent="0.2">
      <c r="B1114">
        <v>2017</v>
      </c>
      <c r="C1114">
        <v>10</v>
      </c>
      <c r="D1114" t="s">
        <v>65</v>
      </c>
      <c r="E1114" t="s">
        <v>61</v>
      </c>
      <c r="F1114" t="s">
        <v>50</v>
      </c>
      <c r="G1114" t="s">
        <v>21</v>
      </c>
    </row>
    <row r="1115" spans="2:7" x14ac:dyDescent="0.2">
      <c r="B1115">
        <v>2017</v>
      </c>
      <c r="C1115">
        <v>10</v>
      </c>
      <c r="D1115" t="s">
        <v>65</v>
      </c>
      <c r="E1115" t="s">
        <v>61</v>
      </c>
      <c r="F1115" t="s">
        <v>50</v>
      </c>
      <c r="G1115" t="s">
        <v>23</v>
      </c>
    </row>
    <row r="1116" spans="2:7" x14ac:dyDescent="0.2">
      <c r="B1116">
        <v>2017</v>
      </c>
      <c r="C1116">
        <v>10</v>
      </c>
      <c r="D1116" t="s">
        <v>65</v>
      </c>
      <c r="E1116" t="s">
        <v>61</v>
      </c>
      <c r="F1116" t="s">
        <v>50</v>
      </c>
      <c r="G1116" t="s">
        <v>24</v>
      </c>
    </row>
    <row r="1117" spans="2:7" x14ac:dyDescent="0.2">
      <c r="B1117">
        <v>2017</v>
      </c>
      <c r="C1117">
        <v>10</v>
      </c>
      <c r="D1117" t="s">
        <v>65</v>
      </c>
      <c r="E1117" t="s">
        <v>61</v>
      </c>
      <c r="F1117" t="s">
        <v>50</v>
      </c>
      <c r="G1117" t="s">
        <v>25</v>
      </c>
    </row>
    <row r="1118" spans="2:7" x14ac:dyDescent="0.2">
      <c r="B1118">
        <v>2017</v>
      </c>
      <c r="C1118">
        <v>10</v>
      </c>
      <c r="D1118" t="s">
        <v>65</v>
      </c>
      <c r="E1118" t="s">
        <v>61</v>
      </c>
      <c r="F1118" t="s">
        <v>50</v>
      </c>
      <c r="G1118" t="s">
        <v>26</v>
      </c>
    </row>
    <row r="1119" spans="2:7" x14ac:dyDescent="0.2">
      <c r="B1119">
        <v>2017</v>
      </c>
      <c r="C1119">
        <v>10</v>
      </c>
      <c r="D1119" t="s">
        <v>65</v>
      </c>
      <c r="E1119" t="s">
        <v>61</v>
      </c>
      <c r="F1119" t="s">
        <v>50</v>
      </c>
      <c r="G1119" t="s">
        <v>27</v>
      </c>
    </row>
    <row r="1120" spans="2:7" x14ac:dyDescent="0.2">
      <c r="B1120">
        <v>2017</v>
      </c>
      <c r="C1120">
        <v>10</v>
      </c>
      <c r="D1120" t="s">
        <v>65</v>
      </c>
      <c r="E1120" t="s">
        <v>61</v>
      </c>
      <c r="F1120" t="s">
        <v>50</v>
      </c>
      <c r="G1120" t="s">
        <v>28</v>
      </c>
    </row>
    <row r="1121" spans="2:7" x14ac:dyDescent="0.2">
      <c r="B1121">
        <v>2017</v>
      </c>
      <c r="C1121">
        <v>10</v>
      </c>
      <c r="D1121" t="s">
        <v>65</v>
      </c>
      <c r="E1121" t="s">
        <v>61</v>
      </c>
      <c r="F1121" t="s">
        <v>50</v>
      </c>
      <c r="G1121" t="s">
        <v>29</v>
      </c>
    </row>
    <row r="1122" spans="2:7" x14ac:dyDescent="0.2">
      <c r="B1122">
        <v>2017</v>
      </c>
      <c r="C1122">
        <v>10</v>
      </c>
      <c r="D1122" t="s">
        <v>65</v>
      </c>
      <c r="E1122" t="s">
        <v>61</v>
      </c>
      <c r="F1122" t="s">
        <v>50</v>
      </c>
      <c r="G1122" t="s">
        <v>31</v>
      </c>
    </row>
    <row r="1123" spans="2:7" x14ac:dyDescent="0.2">
      <c r="B1123">
        <v>2017</v>
      </c>
      <c r="C1123">
        <v>10</v>
      </c>
      <c r="D1123" t="s">
        <v>65</v>
      </c>
      <c r="E1123" t="s">
        <v>61</v>
      </c>
      <c r="F1123" t="s">
        <v>50</v>
      </c>
      <c r="G1123" t="s">
        <v>32</v>
      </c>
    </row>
    <row r="1124" spans="2:7" x14ac:dyDescent="0.2">
      <c r="B1124">
        <v>2017</v>
      </c>
      <c r="C1124">
        <v>10</v>
      </c>
      <c r="D1124" t="s">
        <v>65</v>
      </c>
      <c r="E1124" t="s">
        <v>61</v>
      </c>
      <c r="F1124" t="s">
        <v>50</v>
      </c>
      <c r="G1124" t="s">
        <v>33</v>
      </c>
    </row>
    <row r="1125" spans="2:7" x14ac:dyDescent="0.2">
      <c r="B1125">
        <v>2017</v>
      </c>
      <c r="C1125">
        <v>10</v>
      </c>
      <c r="D1125" t="s">
        <v>65</v>
      </c>
      <c r="E1125" t="s">
        <v>61</v>
      </c>
      <c r="F1125" t="s">
        <v>50</v>
      </c>
      <c r="G1125" t="s">
        <v>34</v>
      </c>
    </row>
    <row r="1126" spans="2:7" x14ac:dyDescent="0.2">
      <c r="B1126">
        <v>2017</v>
      </c>
      <c r="C1126">
        <v>10</v>
      </c>
      <c r="D1126" t="s">
        <v>65</v>
      </c>
      <c r="E1126" t="s">
        <v>61</v>
      </c>
      <c r="F1126" t="s">
        <v>50</v>
      </c>
      <c r="G1126" t="s">
        <v>35</v>
      </c>
    </row>
    <row r="1127" spans="2:7" x14ac:dyDescent="0.2">
      <c r="B1127">
        <v>2017</v>
      </c>
      <c r="C1127">
        <v>10</v>
      </c>
      <c r="D1127" t="s">
        <v>65</v>
      </c>
      <c r="E1127" t="s">
        <v>61</v>
      </c>
      <c r="F1127" t="s">
        <v>50</v>
      </c>
      <c r="G1127" t="s">
        <v>36</v>
      </c>
    </row>
    <row r="1128" spans="2:7" x14ac:dyDescent="0.2">
      <c r="B1128">
        <v>2017</v>
      </c>
      <c r="C1128">
        <v>10</v>
      </c>
      <c r="D1128" t="s">
        <v>65</v>
      </c>
      <c r="E1128" t="s">
        <v>61</v>
      </c>
      <c r="F1128" t="s">
        <v>50</v>
      </c>
      <c r="G1128" t="s">
        <v>37</v>
      </c>
    </row>
    <row r="1129" spans="2:7" x14ac:dyDescent="0.2">
      <c r="B1129">
        <v>2017</v>
      </c>
      <c r="C1129">
        <v>10</v>
      </c>
      <c r="D1129" t="s">
        <v>65</v>
      </c>
      <c r="E1129" t="s">
        <v>61</v>
      </c>
      <c r="F1129" t="s">
        <v>50</v>
      </c>
      <c r="G1129" t="s">
        <v>38</v>
      </c>
    </row>
    <row r="1130" spans="2:7" x14ac:dyDescent="0.2">
      <c r="B1130">
        <v>2017</v>
      </c>
      <c r="C1130">
        <v>10</v>
      </c>
      <c r="D1130" t="s">
        <v>65</v>
      </c>
      <c r="E1130" t="s">
        <v>61</v>
      </c>
      <c r="F1130" t="s">
        <v>50</v>
      </c>
      <c r="G1130" t="s">
        <v>39</v>
      </c>
    </row>
    <row r="1131" spans="2:7" x14ac:dyDescent="0.2">
      <c r="B1131">
        <v>2017</v>
      </c>
      <c r="C1131">
        <v>10</v>
      </c>
      <c r="D1131" t="s">
        <v>65</v>
      </c>
      <c r="E1131" t="s">
        <v>61</v>
      </c>
      <c r="F1131" t="s">
        <v>50</v>
      </c>
      <c r="G1131" t="s">
        <v>40</v>
      </c>
    </row>
    <row r="1132" spans="2:7" x14ac:dyDescent="0.2">
      <c r="B1132">
        <v>2017</v>
      </c>
      <c r="C1132">
        <v>10</v>
      </c>
      <c r="D1132" t="s">
        <v>65</v>
      </c>
      <c r="E1132" t="s">
        <v>61</v>
      </c>
      <c r="F1132" t="s">
        <v>50</v>
      </c>
      <c r="G1132" t="s">
        <v>41</v>
      </c>
    </row>
    <row r="1133" spans="2:7" x14ac:dyDescent="0.2">
      <c r="B1133">
        <v>2017</v>
      </c>
      <c r="C1133">
        <v>10</v>
      </c>
      <c r="D1133" t="s">
        <v>65</v>
      </c>
      <c r="E1133" t="s">
        <v>61</v>
      </c>
      <c r="F1133" t="s">
        <v>50</v>
      </c>
      <c r="G1133" t="s">
        <v>42</v>
      </c>
    </row>
    <row r="1134" spans="2:7" x14ac:dyDescent="0.2">
      <c r="B1134">
        <v>2017</v>
      </c>
      <c r="C1134">
        <v>10</v>
      </c>
      <c r="D1134" t="s">
        <v>65</v>
      </c>
      <c r="E1134" t="s">
        <v>61</v>
      </c>
      <c r="F1134" t="s">
        <v>50</v>
      </c>
      <c r="G1134" t="s">
        <v>43</v>
      </c>
    </row>
    <row r="1135" spans="2:7" x14ac:dyDescent="0.2">
      <c r="B1135">
        <v>2017</v>
      </c>
      <c r="C1135">
        <v>10</v>
      </c>
      <c r="D1135" t="s">
        <v>65</v>
      </c>
      <c r="E1135" t="s">
        <v>61</v>
      </c>
      <c r="F1135" t="s">
        <v>50</v>
      </c>
      <c r="G1135" t="s">
        <v>60</v>
      </c>
    </row>
    <row r="1136" spans="2:7" x14ac:dyDescent="0.2">
      <c r="B1136">
        <v>2017</v>
      </c>
      <c r="C1136">
        <v>10</v>
      </c>
      <c r="D1136" t="s">
        <v>65</v>
      </c>
      <c r="E1136" t="s">
        <v>61</v>
      </c>
      <c r="F1136" t="s">
        <v>50</v>
      </c>
      <c r="G1136" t="s">
        <v>12</v>
      </c>
    </row>
    <row r="1137" spans="2:7" x14ac:dyDescent="0.2">
      <c r="B1137">
        <v>2017</v>
      </c>
      <c r="C1137">
        <v>10</v>
      </c>
      <c r="D1137" t="s">
        <v>65</v>
      </c>
      <c r="E1137" t="s">
        <v>61</v>
      </c>
      <c r="F1137" t="s">
        <v>51</v>
      </c>
      <c r="G1137" t="s">
        <v>16</v>
      </c>
    </row>
    <row r="1138" spans="2:7" x14ac:dyDescent="0.2">
      <c r="B1138">
        <v>2017</v>
      </c>
      <c r="C1138">
        <v>10</v>
      </c>
      <c r="D1138" t="s">
        <v>65</v>
      </c>
      <c r="E1138" t="s">
        <v>61</v>
      </c>
      <c r="F1138" t="s">
        <v>51</v>
      </c>
      <c r="G1138" t="s">
        <v>17</v>
      </c>
    </row>
    <row r="1139" spans="2:7" x14ac:dyDescent="0.2">
      <c r="B1139">
        <v>2017</v>
      </c>
      <c r="C1139">
        <v>10</v>
      </c>
      <c r="D1139" t="s">
        <v>65</v>
      </c>
      <c r="E1139" t="s">
        <v>61</v>
      </c>
      <c r="F1139" t="s">
        <v>51</v>
      </c>
      <c r="G1139" t="s">
        <v>19</v>
      </c>
    </row>
    <row r="1140" spans="2:7" x14ac:dyDescent="0.2">
      <c r="B1140">
        <v>2017</v>
      </c>
      <c r="C1140">
        <v>10</v>
      </c>
      <c r="D1140" t="s">
        <v>65</v>
      </c>
      <c r="E1140" t="s">
        <v>61</v>
      </c>
      <c r="F1140" t="s">
        <v>51</v>
      </c>
      <c r="G1140" t="s">
        <v>20</v>
      </c>
    </row>
    <row r="1141" spans="2:7" x14ac:dyDescent="0.2">
      <c r="B1141">
        <v>2017</v>
      </c>
      <c r="C1141">
        <v>10</v>
      </c>
      <c r="D1141" t="s">
        <v>65</v>
      </c>
      <c r="E1141" t="s">
        <v>61</v>
      </c>
      <c r="F1141" t="s">
        <v>51</v>
      </c>
      <c r="G1141" t="s">
        <v>21</v>
      </c>
    </row>
    <row r="1142" spans="2:7" x14ac:dyDescent="0.2">
      <c r="B1142">
        <v>2017</v>
      </c>
      <c r="C1142">
        <v>10</v>
      </c>
      <c r="D1142" t="s">
        <v>65</v>
      </c>
      <c r="E1142" t="s">
        <v>61</v>
      </c>
      <c r="F1142" t="s">
        <v>51</v>
      </c>
      <c r="G1142" t="s">
        <v>23</v>
      </c>
    </row>
    <row r="1143" spans="2:7" x14ac:dyDescent="0.2">
      <c r="B1143">
        <v>2017</v>
      </c>
      <c r="C1143">
        <v>10</v>
      </c>
      <c r="D1143" t="s">
        <v>65</v>
      </c>
      <c r="E1143" t="s">
        <v>61</v>
      </c>
      <c r="F1143" t="s">
        <v>51</v>
      </c>
      <c r="G1143" t="s">
        <v>24</v>
      </c>
    </row>
    <row r="1144" spans="2:7" x14ac:dyDescent="0.2">
      <c r="B1144">
        <v>2017</v>
      </c>
      <c r="C1144">
        <v>10</v>
      </c>
      <c r="D1144" t="s">
        <v>65</v>
      </c>
      <c r="E1144" t="s">
        <v>61</v>
      </c>
      <c r="F1144" t="s">
        <v>51</v>
      </c>
      <c r="G1144" t="s">
        <v>25</v>
      </c>
    </row>
    <row r="1145" spans="2:7" x14ac:dyDescent="0.2">
      <c r="B1145">
        <v>2017</v>
      </c>
      <c r="C1145">
        <v>10</v>
      </c>
      <c r="D1145" t="s">
        <v>65</v>
      </c>
      <c r="E1145" t="s">
        <v>61</v>
      </c>
      <c r="F1145" t="s">
        <v>51</v>
      </c>
      <c r="G1145" t="s">
        <v>26</v>
      </c>
    </row>
    <row r="1146" spans="2:7" x14ac:dyDescent="0.2">
      <c r="B1146">
        <v>2017</v>
      </c>
      <c r="C1146">
        <v>10</v>
      </c>
      <c r="D1146" t="s">
        <v>65</v>
      </c>
      <c r="E1146" t="s">
        <v>61</v>
      </c>
      <c r="F1146" t="s">
        <v>51</v>
      </c>
      <c r="G1146" t="s">
        <v>27</v>
      </c>
    </row>
    <row r="1147" spans="2:7" x14ac:dyDescent="0.2">
      <c r="B1147">
        <v>2017</v>
      </c>
      <c r="C1147">
        <v>10</v>
      </c>
      <c r="D1147" t="s">
        <v>65</v>
      </c>
      <c r="E1147" t="s">
        <v>61</v>
      </c>
      <c r="F1147" t="s">
        <v>51</v>
      </c>
      <c r="G1147" t="s">
        <v>28</v>
      </c>
    </row>
    <row r="1148" spans="2:7" x14ac:dyDescent="0.2">
      <c r="B1148">
        <v>2017</v>
      </c>
      <c r="C1148">
        <v>10</v>
      </c>
      <c r="D1148" t="s">
        <v>65</v>
      </c>
      <c r="E1148" t="s">
        <v>61</v>
      </c>
      <c r="F1148" t="s">
        <v>51</v>
      </c>
      <c r="G1148" t="s">
        <v>29</v>
      </c>
    </row>
    <row r="1149" spans="2:7" x14ac:dyDescent="0.2">
      <c r="B1149">
        <v>2017</v>
      </c>
      <c r="C1149">
        <v>10</v>
      </c>
      <c r="D1149" t="s">
        <v>65</v>
      </c>
      <c r="E1149" t="s">
        <v>61</v>
      </c>
      <c r="F1149" t="s">
        <v>51</v>
      </c>
      <c r="G1149" t="s">
        <v>31</v>
      </c>
    </row>
    <row r="1150" spans="2:7" x14ac:dyDescent="0.2">
      <c r="B1150">
        <v>2017</v>
      </c>
      <c r="C1150">
        <v>10</v>
      </c>
      <c r="D1150" t="s">
        <v>65</v>
      </c>
      <c r="E1150" t="s">
        <v>61</v>
      </c>
      <c r="F1150" t="s">
        <v>51</v>
      </c>
      <c r="G1150" t="s">
        <v>32</v>
      </c>
    </row>
    <row r="1151" spans="2:7" x14ac:dyDescent="0.2">
      <c r="B1151">
        <v>2017</v>
      </c>
      <c r="C1151">
        <v>10</v>
      </c>
      <c r="D1151" t="s">
        <v>65</v>
      </c>
      <c r="E1151" t="s">
        <v>61</v>
      </c>
      <c r="F1151" t="s">
        <v>51</v>
      </c>
      <c r="G1151" t="s">
        <v>33</v>
      </c>
    </row>
    <row r="1152" spans="2:7" x14ac:dyDescent="0.2">
      <c r="B1152">
        <v>2017</v>
      </c>
      <c r="C1152">
        <v>10</v>
      </c>
      <c r="D1152" t="s">
        <v>65</v>
      </c>
      <c r="E1152" t="s">
        <v>61</v>
      </c>
      <c r="F1152" t="s">
        <v>51</v>
      </c>
      <c r="G1152" t="s">
        <v>34</v>
      </c>
    </row>
    <row r="1153" spans="2:7" x14ac:dyDescent="0.2">
      <c r="B1153">
        <v>2017</v>
      </c>
      <c r="C1153">
        <v>10</v>
      </c>
      <c r="D1153" t="s">
        <v>65</v>
      </c>
      <c r="E1153" t="s">
        <v>61</v>
      </c>
      <c r="F1153" t="s">
        <v>51</v>
      </c>
      <c r="G1153" t="s">
        <v>35</v>
      </c>
    </row>
    <row r="1154" spans="2:7" x14ac:dyDescent="0.2">
      <c r="B1154">
        <v>2017</v>
      </c>
      <c r="C1154">
        <v>10</v>
      </c>
      <c r="D1154" t="s">
        <v>65</v>
      </c>
      <c r="E1154" t="s">
        <v>61</v>
      </c>
      <c r="F1154" t="s">
        <v>51</v>
      </c>
      <c r="G1154" t="s">
        <v>36</v>
      </c>
    </row>
    <row r="1155" spans="2:7" x14ac:dyDescent="0.2">
      <c r="B1155">
        <v>2017</v>
      </c>
      <c r="C1155">
        <v>10</v>
      </c>
      <c r="D1155" t="s">
        <v>65</v>
      </c>
      <c r="E1155" t="s">
        <v>61</v>
      </c>
      <c r="F1155" t="s">
        <v>51</v>
      </c>
      <c r="G1155" t="s">
        <v>37</v>
      </c>
    </row>
    <row r="1156" spans="2:7" x14ac:dyDescent="0.2">
      <c r="B1156">
        <v>2017</v>
      </c>
      <c r="C1156">
        <v>10</v>
      </c>
      <c r="D1156" t="s">
        <v>65</v>
      </c>
      <c r="E1156" t="s">
        <v>61</v>
      </c>
      <c r="F1156" t="s">
        <v>51</v>
      </c>
      <c r="G1156" t="s">
        <v>38</v>
      </c>
    </row>
    <row r="1157" spans="2:7" x14ac:dyDescent="0.2">
      <c r="B1157">
        <v>2017</v>
      </c>
      <c r="C1157">
        <v>10</v>
      </c>
      <c r="D1157" t="s">
        <v>65</v>
      </c>
      <c r="E1157" t="s">
        <v>61</v>
      </c>
      <c r="F1157" t="s">
        <v>51</v>
      </c>
      <c r="G1157" t="s">
        <v>39</v>
      </c>
    </row>
    <row r="1158" spans="2:7" x14ac:dyDescent="0.2">
      <c r="B1158">
        <v>2017</v>
      </c>
      <c r="C1158">
        <v>10</v>
      </c>
      <c r="D1158" t="s">
        <v>65</v>
      </c>
      <c r="E1158" t="s">
        <v>61</v>
      </c>
      <c r="F1158" t="s">
        <v>51</v>
      </c>
      <c r="G1158" t="s">
        <v>40</v>
      </c>
    </row>
    <row r="1159" spans="2:7" x14ac:dyDescent="0.2">
      <c r="B1159">
        <v>2017</v>
      </c>
      <c r="C1159">
        <v>10</v>
      </c>
      <c r="D1159" t="s">
        <v>65</v>
      </c>
      <c r="E1159" t="s">
        <v>61</v>
      </c>
      <c r="F1159" t="s">
        <v>51</v>
      </c>
      <c r="G1159" t="s">
        <v>41</v>
      </c>
    </row>
    <row r="1160" spans="2:7" x14ac:dyDescent="0.2">
      <c r="B1160">
        <v>2017</v>
      </c>
      <c r="C1160">
        <v>10</v>
      </c>
      <c r="D1160" t="s">
        <v>65</v>
      </c>
      <c r="E1160" t="s">
        <v>61</v>
      </c>
      <c r="F1160" t="s">
        <v>51</v>
      </c>
      <c r="G1160" t="s">
        <v>42</v>
      </c>
    </row>
    <row r="1161" spans="2:7" x14ac:dyDescent="0.2">
      <c r="B1161">
        <v>2017</v>
      </c>
      <c r="C1161">
        <v>10</v>
      </c>
      <c r="D1161" t="s">
        <v>65</v>
      </c>
      <c r="E1161" t="s">
        <v>61</v>
      </c>
      <c r="F1161" t="s">
        <v>51</v>
      </c>
      <c r="G1161" t="s">
        <v>43</v>
      </c>
    </row>
    <row r="1162" spans="2:7" x14ac:dyDescent="0.2">
      <c r="B1162">
        <v>2017</v>
      </c>
      <c r="C1162">
        <v>10</v>
      </c>
      <c r="D1162" t="s">
        <v>65</v>
      </c>
      <c r="E1162" t="s">
        <v>61</v>
      </c>
      <c r="F1162" t="s">
        <v>51</v>
      </c>
      <c r="G1162" t="s">
        <v>60</v>
      </c>
    </row>
    <row r="1163" spans="2:7" x14ac:dyDescent="0.2">
      <c r="B1163">
        <v>2017</v>
      </c>
      <c r="C1163">
        <v>10</v>
      </c>
      <c r="D1163" t="s">
        <v>65</v>
      </c>
      <c r="E1163" t="s">
        <v>61</v>
      </c>
      <c r="F1163" t="s">
        <v>52</v>
      </c>
      <c r="G1163" t="s">
        <v>12</v>
      </c>
    </row>
    <row r="1164" spans="2:7" x14ac:dyDescent="0.2">
      <c r="B1164">
        <v>2017</v>
      </c>
      <c r="C1164">
        <v>10</v>
      </c>
      <c r="D1164" t="s">
        <v>65</v>
      </c>
      <c r="E1164" t="s">
        <v>61</v>
      </c>
      <c r="F1164" t="s">
        <v>52</v>
      </c>
      <c r="G1164" t="s">
        <v>16</v>
      </c>
    </row>
    <row r="1165" spans="2:7" x14ac:dyDescent="0.2">
      <c r="B1165">
        <v>2017</v>
      </c>
      <c r="C1165">
        <v>10</v>
      </c>
      <c r="D1165" t="s">
        <v>65</v>
      </c>
      <c r="E1165" t="s">
        <v>61</v>
      </c>
      <c r="F1165" t="s">
        <v>52</v>
      </c>
      <c r="G1165" t="s">
        <v>17</v>
      </c>
    </row>
    <row r="1166" spans="2:7" x14ac:dyDescent="0.2">
      <c r="B1166">
        <v>2017</v>
      </c>
      <c r="C1166">
        <v>10</v>
      </c>
      <c r="D1166" t="s">
        <v>65</v>
      </c>
      <c r="E1166" t="s">
        <v>61</v>
      </c>
      <c r="F1166" t="s">
        <v>52</v>
      </c>
      <c r="G1166" t="s">
        <v>19</v>
      </c>
    </row>
    <row r="1167" spans="2:7" x14ac:dyDescent="0.2">
      <c r="B1167">
        <v>2017</v>
      </c>
      <c r="C1167">
        <v>10</v>
      </c>
      <c r="D1167" t="s">
        <v>65</v>
      </c>
      <c r="E1167" t="s">
        <v>61</v>
      </c>
      <c r="F1167" t="s">
        <v>52</v>
      </c>
      <c r="G1167" t="s">
        <v>20</v>
      </c>
    </row>
    <row r="1168" spans="2:7" x14ac:dyDescent="0.2">
      <c r="B1168">
        <v>2017</v>
      </c>
      <c r="C1168">
        <v>10</v>
      </c>
      <c r="D1168" t="s">
        <v>65</v>
      </c>
      <c r="E1168" t="s">
        <v>61</v>
      </c>
      <c r="F1168" t="s">
        <v>52</v>
      </c>
      <c r="G1168" t="s">
        <v>21</v>
      </c>
    </row>
    <row r="1169" spans="2:7" x14ac:dyDescent="0.2">
      <c r="B1169">
        <v>2017</v>
      </c>
      <c r="C1169">
        <v>10</v>
      </c>
      <c r="D1169" t="s">
        <v>65</v>
      </c>
      <c r="E1169" t="s">
        <v>61</v>
      </c>
      <c r="F1169" t="s">
        <v>52</v>
      </c>
      <c r="G1169" t="s">
        <v>23</v>
      </c>
    </row>
    <row r="1170" spans="2:7" x14ac:dyDescent="0.2">
      <c r="B1170">
        <v>2017</v>
      </c>
      <c r="C1170">
        <v>10</v>
      </c>
      <c r="D1170" t="s">
        <v>65</v>
      </c>
      <c r="E1170" t="s">
        <v>61</v>
      </c>
      <c r="F1170" t="s">
        <v>52</v>
      </c>
      <c r="G1170" t="s">
        <v>24</v>
      </c>
    </row>
    <row r="1171" spans="2:7" x14ac:dyDescent="0.2">
      <c r="B1171">
        <v>2017</v>
      </c>
      <c r="C1171">
        <v>10</v>
      </c>
      <c r="D1171" t="s">
        <v>65</v>
      </c>
      <c r="E1171" t="s">
        <v>61</v>
      </c>
      <c r="F1171" t="s">
        <v>52</v>
      </c>
      <c r="G1171" t="s">
        <v>25</v>
      </c>
    </row>
    <row r="1172" spans="2:7" x14ac:dyDescent="0.2">
      <c r="B1172">
        <v>2017</v>
      </c>
      <c r="C1172">
        <v>10</v>
      </c>
      <c r="D1172" t="s">
        <v>65</v>
      </c>
      <c r="E1172" t="s">
        <v>61</v>
      </c>
      <c r="F1172" t="s">
        <v>52</v>
      </c>
      <c r="G1172" t="s">
        <v>26</v>
      </c>
    </row>
    <row r="1173" spans="2:7" x14ac:dyDescent="0.2">
      <c r="B1173">
        <v>2017</v>
      </c>
      <c r="C1173">
        <v>10</v>
      </c>
      <c r="D1173" t="s">
        <v>65</v>
      </c>
      <c r="E1173" t="s">
        <v>61</v>
      </c>
      <c r="F1173" t="s">
        <v>52</v>
      </c>
      <c r="G1173" t="s">
        <v>27</v>
      </c>
    </row>
    <row r="1174" spans="2:7" x14ac:dyDescent="0.2">
      <c r="B1174">
        <v>2017</v>
      </c>
      <c r="C1174">
        <v>10</v>
      </c>
      <c r="D1174" t="s">
        <v>65</v>
      </c>
      <c r="E1174" t="s">
        <v>61</v>
      </c>
      <c r="F1174" t="s">
        <v>52</v>
      </c>
      <c r="G1174" t="s">
        <v>28</v>
      </c>
    </row>
    <row r="1175" spans="2:7" x14ac:dyDescent="0.2">
      <c r="B1175">
        <v>2017</v>
      </c>
      <c r="C1175">
        <v>10</v>
      </c>
      <c r="D1175" t="s">
        <v>65</v>
      </c>
      <c r="E1175" t="s">
        <v>61</v>
      </c>
      <c r="F1175" t="s">
        <v>52</v>
      </c>
      <c r="G1175" t="s">
        <v>29</v>
      </c>
    </row>
    <row r="1176" spans="2:7" x14ac:dyDescent="0.2">
      <c r="B1176">
        <v>2017</v>
      </c>
      <c r="C1176">
        <v>10</v>
      </c>
      <c r="D1176" t="s">
        <v>65</v>
      </c>
      <c r="E1176" t="s">
        <v>61</v>
      </c>
      <c r="F1176" t="s">
        <v>52</v>
      </c>
      <c r="G1176" t="s">
        <v>31</v>
      </c>
    </row>
    <row r="1177" spans="2:7" x14ac:dyDescent="0.2">
      <c r="B1177">
        <v>2017</v>
      </c>
      <c r="C1177">
        <v>10</v>
      </c>
      <c r="D1177" t="s">
        <v>65</v>
      </c>
      <c r="E1177" t="s">
        <v>61</v>
      </c>
      <c r="F1177" t="s">
        <v>52</v>
      </c>
      <c r="G1177" t="s">
        <v>32</v>
      </c>
    </row>
    <row r="1178" spans="2:7" x14ac:dyDescent="0.2">
      <c r="B1178">
        <v>2017</v>
      </c>
      <c r="C1178">
        <v>10</v>
      </c>
      <c r="D1178" t="s">
        <v>65</v>
      </c>
      <c r="E1178" t="s">
        <v>61</v>
      </c>
      <c r="F1178" t="s">
        <v>52</v>
      </c>
      <c r="G1178" t="s">
        <v>33</v>
      </c>
    </row>
    <row r="1179" spans="2:7" x14ac:dyDescent="0.2">
      <c r="B1179">
        <v>2017</v>
      </c>
      <c r="C1179">
        <v>10</v>
      </c>
      <c r="D1179" t="s">
        <v>65</v>
      </c>
      <c r="E1179" t="s">
        <v>61</v>
      </c>
      <c r="F1179" t="s">
        <v>52</v>
      </c>
      <c r="G1179" t="s">
        <v>34</v>
      </c>
    </row>
    <row r="1180" spans="2:7" x14ac:dyDescent="0.2">
      <c r="B1180">
        <v>2017</v>
      </c>
      <c r="C1180">
        <v>10</v>
      </c>
      <c r="D1180" t="s">
        <v>65</v>
      </c>
      <c r="E1180" t="s">
        <v>61</v>
      </c>
      <c r="F1180" t="s">
        <v>52</v>
      </c>
      <c r="G1180" t="s">
        <v>35</v>
      </c>
    </row>
    <row r="1181" spans="2:7" x14ac:dyDescent="0.2">
      <c r="B1181">
        <v>2017</v>
      </c>
      <c r="C1181">
        <v>10</v>
      </c>
      <c r="D1181" t="s">
        <v>65</v>
      </c>
      <c r="E1181" t="s">
        <v>61</v>
      </c>
      <c r="F1181" t="s">
        <v>52</v>
      </c>
      <c r="G1181" t="s">
        <v>36</v>
      </c>
    </row>
    <row r="1182" spans="2:7" x14ac:dyDescent="0.2">
      <c r="B1182">
        <v>2017</v>
      </c>
      <c r="C1182">
        <v>10</v>
      </c>
      <c r="D1182" t="s">
        <v>65</v>
      </c>
      <c r="E1182" t="s">
        <v>61</v>
      </c>
      <c r="F1182" t="s">
        <v>52</v>
      </c>
      <c r="G1182" t="s">
        <v>37</v>
      </c>
    </row>
    <row r="1183" spans="2:7" x14ac:dyDescent="0.2">
      <c r="B1183">
        <v>2017</v>
      </c>
      <c r="C1183">
        <v>10</v>
      </c>
      <c r="D1183" t="s">
        <v>65</v>
      </c>
      <c r="E1183" t="s">
        <v>61</v>
      </c>
      <c r="F1183" t="s">
        <v>52</v>
      </c>
      <c r="G1183" t="s">
        <v>38</v>
      </c>
    </row>
    <row r="1184" spans="2:7" x14ac:dyDescent="0.2">
      <c r="B1184">
        <v>2017</v>
      </c>
      <c r="C1184">
        <v>10</v>
      </c>
      <c r="D1184" t="s">
        <v>65</v>
      </c>
      <c r="E1184" t="s">
        <v>61</v>
      </c>
      <c r="F1184" t="s">
        <v>52</v>
      </c>
      <c r="G1184" t="s">
        <v>39</v>
      </c>
    </row>
    <row r="1185" spans="2:7" x14ac:dyDescent="0.2">
      <c r="B1185">
        <v>2017</v>
      </c>
      <c r="C1185">
        <v>10</v>
      </c>
      <c r="D1185" t="s">
        <v>65</v>
      </c>
      <c r="E1185" t="s">
        <v>61</v>
      </c>
      <c r="F1185" t="s">
        <v>52</v>
      </c>
      <c r="G1185" t="s">
        <v>40</v>
      </c>
    </row>
    <row r="1186" spans="2:7" x14ac:dyDescent="0.2">
      <c r="B1186">
        <v>2017</v>
      </c>
      <c r="C1186">
        <v>10</v>
      </c>
      <c r="D1186" t="s">
        <v>65</v>
      </c>
      <c r="E1186" t="s">
        <v>61</v>
      </c>
      <c r="F1186" t="s">
        <v>52</v>
      </c>
      <c r="G1186" t="s">
        <v>41</v>
      </c>
    </row>
    <row r="1187" spans="2:7" x14ac:dyDescent="0.2">
      <c r="B1187">
        <v>2017</v>
      </c>
      <c r="C1187">
        <v>10</v>
      </c>
      <c r="D1187" t="s">
        <v>65</v>
      </c>
      <c r="E1187" t="s">
        <v>61</v>
      </c>
      <c r="F1187" t="s">
        <v>52</v>
      </c>
      <c r="G1187" t="s">
        <v>42</v>
      </c>
    </row>
    <row r="1188" spans="2:7" x14ac:dyDescent="0.2">
      <c r="B1188">
        <v>2017</v>
      </c>
      <c r="C1188">
        <v>10</v>
      </c>
      <c r="D1188" t="s">
        <v>65</v>
      </c>
      <c r="E1188" t="s">
        <v>61</v>
      </c>
      <c r="F1188" t="s">
        <v>52</v>
      </c>
      <c r="G1188" t="s">
        <v>43</v>
      </c>
    </row>
    <row r="1189" spans="2:7" x14ac:dyDescent="0.2">
      <c r="B1189">
        <v>2017</v>
      </c>
      <c r="C1189">
        <v>10</v>
      </c>
      <c r="D1189" t="s">
        <v>65</v>
      </c>
      <c r="E1189" t="s">
        <v>61</v>
      </c>
      <c r="F1189" t="s">
        <v>52</v>
      </c>
      <c r="G1189" t="s">
        <v>60</v>
      </c>
    </row>
    <row r="1190" spans="2:7" x14ac:dyDescent="0.2">
      <c r="B1190">
        <v>2017</v>
      </c>
      <c r="C1190">
        <v>10</v>
      </c>
      <c r="D1190" t="s">
        <v>65</v>
      </c>
      <c r="E1190" t="s">
        <v>61</v>
      </c>
      <c r="F1190" t="s">
        <v>53</v>
      </c>
      <c r="G1190" t="s">
        <v>12</v>
      </c>
    </row>
    <row r="1191" spans="2:7" x14ac:dyDescent="0.2">
      <c r="B1191">
        <v>2017</v>
      </c>
      <c r="C1191">
        <v>10</v>
      </c>
      <c r="D1191" t="s">
        <v>65</v>
      </c>
      <c r="E1191" t="s">
        <v>61</v>
      </c>
      <c r="F1191" t="s">
        <v>53</v>
      </c>
      <c r="G1191" t="s">
        <v>16</v>
      </c>
    </row>
    <row r="1192" spans="2:7" x14ac:dyDescent="0.2">
      <c r="B1192">
        <v>2017</v>
      </c>
      <c r="C1192">
        <v>10</v>
      </c>
      <c r="D1192" t="s">
        <v>65</v>
      </c>
      <c r="E1192" t="s">
        <v>61</v>
      </c>
      <c r="F1192" t="s">
        <v>53</v>
      </c>
      <c r="G1192" t="s">
        <v>17</v>
      </c>
    </row>
    <row r="1193" spans="2:7" x14ac:dyDescent="0.2">
      <c r="B1193">
        <v>2017</v>
      </c>
      <c r="C1193">
        <v>10</v>
      </c>
      <c r="D1193" t="s">
        <v>65</v>
      </c>
      <c r="E1193" t="s">
        <v>61</v>
      </c>
      <c r="F1193" t="s">
        <v>53</v>
      </c>
      <c r="G1193" t="s">
        <v>19</v>
      </c>
    </row>
    <row r="1194" spans="2:7" x14ac:dyDescent="0.2">
      <c r="B1194">
        <v>2017</v>
      </c>
      <c r="C1194">
        <v>10</v>
      </c>
      <c r="D1194" t="s">
        <v>65</v>
      </c>
      <c r="E1194" t="s">
        <v>61</v>
      </c>
      <c r="F1194" t="s">
        <v>53</v>
      </c>
      <c r="G1194" t="s">
        <v>20</v>
      </c>
    </row>
    <row r="1195" spans="2:7" x14ac:dyDescent="0.2">
      <c r="B1195">
        <v>2017</v>
      </c>
      <c r="C1195">
        <v>10</v>
      </c>
      <c r="D1195" t="s">
        <v>65</v>
      </c>
      <c r="E1195" t="s">
        <v>61</v>
      </c>
      <c r="F1195" t="s">
        <v>53</v>
      </c>
      <c r="G1195" t="s">
        <v>21</v>
      </c>
    </row>
    <row r="1196" spans="2:7" x14ac:dyDescent="0.2">
      <c r="B1196">
        <v>2017</v>
      </c>
      <c r="C1196">
        <v>10</v>
      </c>
      <c r="D1196" t="s">
        <v>65</v>
      </c>
      <c r="E1196" t="s">
        <v>61</v>
      </c>
      <c r="F1196" t="s">
        <v>53</v>
      </c>
      <c r="G1196" t="s">
        <v>23</v>
      </c>
    </row>
    <row r="1197" spans="2:7" x14ac:dyDescent="0.2">
      <c r="B1197">
        <v>2017</v>
      </c>
      <c r="C1197">
        <v>10</v>
      </c>
      <c r="D1197" t="s">
        <v>65</v>
      </c>
      <c r="E1197" t="s">
        <v>61</v>
      </c>
      <c r="F1197" t="s">
        <v>53</v>
      </c>
      <c r="G1197" t="s">
        <v>24</v>
      </c>
    </row>
    <row r="1198" spans="2:7" x14ac:dyDescent="0.2">
      <c r="B1198">
        <v>2017</v>
      </c>
      <c r="C1198">
        <v>10</v>
      </c>
      <c r="D1198" t="s">
        <v>65</v>
      </c>
      <c r="E1198" t="s">
        <v>61</v>
      </c>
      <c r="F1198" t="s">
        <v>53</v>
      </c>
      <c r="G1198" t="s">
        <v>25</v>
      </c>
    </row>
    <row r="1199" spans="2:7" x14ac:dyDescent="0.2">
      <c r="B1199">
        <v>2017</v>
      </c>
      <c r="C1199">
        <v>10</v>
      </c>
      <c r="D1199" t="s">
        <v>65</v>
      </c>
      <c r="E1199" t="s">
        <v>61</v>
      </c>
      <c r="F1199" t="s">
        <v>53</v>
      </c>
      <c r="G1199" t="s">
        <v>26</v>
      </c>
    </row>
    <row r="1200" spans="2:7" x14ac:dyDescent="0.2">
      <c r="B1200">
        <v>2017</v>
      </c>
      <c r="C1200">
        <v>10</v>
      </c>
      <c r="D1200" t="s">
        <v>65</v>
      </c>
      <c r="E1200" t="s">
        <v>61</v>
      </c>
      <c r="F1200" t="s">
        <v>53</v>
      </c>
      <c r="G1200" t="s">
        <v>27</v>
      </c>
    </row>
    <row r="1201" spans="2:7" x14ac:dyDescent="0.2">
      <c r="B1201">
        <v>2017</v>
      </c>
      <c r="C1201">
        <v>10</v>
      </c>
      <c r="D1201" t="s">
        <v>65</v>
      </c>
      <c r="E1201" t="s">
        <v>61</v>
      </c>
      <c r="F1201" t="s">
        <v>53</v>
      </c>
      <c r="G1201" t="s">
        <v>28</v>
      </c>
    </row>
    <row r="1202" spans="2:7" x14ac:dyDescent="0.2">
      <c r="B1202">
        <v>2017</v>
      </c>
      <c r="C1202">
        <v>10</v>
      </c>
      <c r="D1202" t="s">
        <v>65</v>
      </c>
      <c r="E1202" t="s">
        <v>61</v>
      </c>
      <c r="F1202" t="s">
        <v>53</v>
      </c>
      <c r="G1202" t="s">
        <v>29</v>
      </c>
    </row>
    <row r="1203" spans="2:7" x14ac:dyDescent="0.2">
      <c r="B1203">
        <v>2017</v>
      </c>
      <c r="C1203">
        <v>10</v>
      </c>
      <c r="D1203" t="s">
        <v>65</v>
      </c>
      <c r="E1203" t="s">
        <v>61</v>
      </c>
      <c r="F1203" t="s">
        <v>53</v>
      </c>
      <c r="G1203" t="s">
        <v>31</v>
      </c>
    </row>
    <row r="1204" spans="2:7" x14ac:dyDescent="0.2">
      <c r="B1204">
        <v>2017</v>
      </c>
      <c r="C1204">
        <v>10</v>
      </c>
      <c r="D1204" t="s">
        <v>65</v>
      </c>
      <c r="E1204" t="s">
        <v>61</v>
      </c>
      <c r="F1204" t="s">
        <v>53</v>
      </c>
      <c r="G1204" t="s">
        <v>32</v>
      </c>
    </row>
    <row r="1205" spans="2:7" x14ac:dyDescent="0.2">
      <c r="B1205">
        <v>2017</v>
      </c>
      <c r="C1205">
        <v>10</v>
      </c>
      <c r="D1205" t="s">
        <v>65</v>
      </c>
      <c r="E1205" t="s">
        <v>61</v>
      </c>
      <c r="F1205" t="s">
        <v>53</v>
      </c>
      <c r="G1205" t="s">
        <v>33</v>
      </c>
    </row>
    <row r="1206" spans="2:7" x14ac:dyDescent="0.2">
      <c r="B1206">
        <v>2017</v>
      </c>
      <c r="C1206">
        <v>10</v>
      </c>
      <c r="D1206" t="s">
        <v>65</v>
      </c>
      <c r="E1206" t="s">
        <v>61</v>
      </c>
      <c r="F1206" t="s">
        <v>53</v>
      </c>
      <c r="G1206" t="s">
        <v>34</v>
      </c>
    </row>
    <row r="1207" spans="2:7" x14ac:dyDescent="0.2">
      <c r="B1207">
        <v>2017</v>
      </c>
      <c r="C1207">
        <v>10</v>
      </c>
      <c r="D1207" t="s">
        <v>65</v>
      </c>
      <c r="E1207" t="s">
        <v>61</v>
      </c>
      <c r="F1207" t="s">
        <v>53</v>
      </c>
      <c r="G1207" t="s">
        <v>35</v>
      </c>
    </row>
    <row r="1208" spans="2:7" x14ac:dyDescent="0.2">
      <c r="B1208">
        <v>2017</v>
      </c>
      <c r="C1208">
        <v>10</v>
      </c>
      <c r="D1208" t="s">
        <v>65</v>
      </c>
      <c r="E1208" t="s">
        <v>61</v>
      </c>
      <c r="F1208" t="s">
        <v>53</v>
      </c>
      <c r="G1208" t="s">
        <v>36</v>
      </c>
    </row>
    <row r="1209" spans="2:7" x14ac:dyDescent="0.2">
      <c r="B1209">
        <v>2017</v>
      </c>
      <c r="C1209">
        <v>10</v>
      </c>
      <c r="D1209" t="s">
        <v>65</v>
      </c>
      <c r="E1209" t="s">
        <v>61</v>
      </c>
      <c r="F1209" t="s">
        <v>53</v>
      </c>
      <c r="G1209" t="s">
        <v>37</v>
      </c>
    </row>
    <row r="1210" spans="2:7" x14ac:dyDescent="0.2">
      <c r="B1210">
        <v>2017</v>
      </c>
      <c r="C1210">
        <v>10</v>
      </c>
      <c r="D1210" t="s">
        <v>65</v>
      </c>
      <c r="E1210" t="s">
        <v>61</v>
      </c>
      <c r="F1210" t="s">
        <v>53</v>
      </c>
      <c r="G1210" t="s">
        <v>38</v>
      </c>
    </row>
    <row r="1211" spans="2:7" x14ac:dyDescent="0.2">
      <c r="B1211">
        <v>2017</v>
      </c>
      <c r="C1211">
        <v>10</v>
      </c>
      <c r="D1211" t="s">
        <v>65</v>
      </c>
      <c r="E1211" t="s">
        <v>61</v>
      </c>
      <c r="F1211" t="s">
        <v>53</v>
      </c>
      <c r="G1211" t="s">
        <v>39</v>
      </c>
    </row>
    <row r="1212" spans="2:7" x14ac:dyDescent="0.2">
      <c r="B1212">
        <v>2017</v>
      </c>
      <c r="C1212">
        <v>10</v>
      </c>
      <c r="D1212" t="s">
        <v>65</v>
      </c>
      <c r="E1212" t="s">
        <v>61</v>
      </c>
      <c r="F1212" t="s">
        <v>53</v>
      </c>
      <c r="G1212" t="s">
        <v>40</v>
      </c>
    </row>
    <row r="1213" spans="2:7" x14ac:dyDescent="0.2">
      <c r="B1213">
        <v>2017</v>
      </c>
      <c r="C1213">
        <v>10</v>
      </c>
      <c r="D1213" t="s">
        <v>65</v>
      </c>
      <c r="E1213" t="s">
        <v>61</v>
      </c>
      <c r="F1213" t="s">
        <v>53</v>
      </c>
      <c r="G1213" t="s">
        <v>41</v>
      </c>
    </row>
    <row r="1214" spans="2:7" x14ac:dyDescent="0.2">
      <c r="B1214">
        <v>2017</v>
      </c>
      <c r="C1214">
        <v>10</v>
      </c>
      <c r="D1214" t="s">
        <v>65</v>
      </c>
      <c r="E1214" t="s">
        <v>61</v>
      </c>
      <c r="F1214" t="s">
        <v>53</v>
      </c>
      <c r="G1214" t="s">
        <v>42</v>
      </c>
    </row>
    <row r="1215" spans="2:7" x14ac:dyDescent="0.2">
      <c r="B1215">
        <v>2017</v>
      </c>
      <c r="C1215">
        <v>10</v>
      </c>
      <c r="D1215" t="s">
        <v>65</v>
      </c>
      <c r="E1215" t="s">
        <v>61</v>
      </c>
      <c r="F1215" t="s">
        <v>53</v>
      </c>
      <c r="G1215" t="s">
        <v>43</v>
      </c>
    </row>
    <row r="1216" spans="2:7" x14ac:dyDescent="0.2">
      <c r="B1216">
        <v>2017</v>
      </c>
      <c r="C1216">
        <v>10</v>
      </c>
      <c r="D1216" t="s">
        <v>65</v>
      </c>
      <c r="E1216" t="s">
        <v>61</v>
      </c>
      <c r="F1216" t="s">
        <v>53</v>
      </c>
      <c r="G1216" t="s">
        <v>60</v>
      </c>
    </row>
    <row r="1217" spans="2:7" x14ac:dyDescent="0.2">
      <c r="B1217">
        <v>2017</v>
      </c>
      <c r="C1217">
        <v>10</v>
      </c>
      <c r="D1217" t="s">
        <v>65</v>
      </c>
      <c r="E1217" t="s">
        <v>61</v>
      </c>
      <c r="F1217" t="s">
        <v>54</v>
      </c>
      <c r="G1217" t="s">
        <v>12</v>
      </c>
    </row>
    <row r="1218" spans="2:7" x14ac:dyDescent="0.2">
      <c r="B1218">
        <v>2017</v>
      </c>
      <c r="C1218">
        <v>10</v>
      </c>
      <c r="D1218" t="s">
        <v>65</v>
      </c>
      <c r="E1218" t="s">
        <v>61</v>
      </c>
      <c r="F1218" t="s">
        <v>54</v>
      </c>
      <c r="G1218" t="s">
        <v>16</v>
      </c>
    </row>
    <row r="1219" spans="2:7" x14ac:dyDescent="0.2">
      <c r="B1219">
        <v>2017</v>
      </c>
      <c r="C1219">
        <v>10</v>
      </c>
      <c r="D1219" t="s">
        <v>65</v>
      </c>
      <c r="E1219" t="s">
        <v>61</v>
      </c>
      <c r="F1219" t="s">
        <v>54</v>
      </c>
      <c r="G1219" t="s">
        <v>17</v>
      </c>
    </row>
    <row r="1220" spans="2:7" x14ac:dyDescent="0.2">
      <c r="B1220">
        <v>2017</v>
      </c>
      <c r="C1220">
        <v>10</v>
      </c>
      <c r="D1220" t="s">
        <v>65</v>
      </c>
      <c r="E1220" t="s">
        <v>61</v>
      </c>
      <c r="F1220" t="s">
        <v>54</v>
      </c>
      <c r="G1220" t="s">
        <v>19</v>
      </c>
    </row>
    <row r="1221" spans="2:7" x14ac:dyDescent="0.2">
      <c r="B1221">
        <v>2017</v>
      </c>
      <c r="C1221">
        <v>10</v>
      </c>
      <c r="D1221" t="s">
        <v>65</v>
      </c>
      <c r="E1221" t="s">
        <v>61</v>
      </c>
      <c r="F1221" t="s">
        <v>54</v>
      </c>
      <c r="G1221" t="s">
        <v>20</v>
      </c>
    </row>
    <row r="1222" spans="2:7" x14ac:dyDescent="0.2">
      <c r="B1222">
        <v>2017</v>
      </c>
      <c r="C1222">
        <v>10</v>
      </c>
      <c r="D1222" t="s">
        <v>65</v>
      </c>
      <c r="E1222" t="s">
        <v>61</v>
      </c>
      <c r="F1222" t="s">
        <v>54</v>
      </c>
      <c r="G1222" t="s">
        <v>21</v>
      </c>
    </row>
    <row r="1223" spans="2:7" x14ac:dyDescent="0.2">
      <c r="B1223">
        <v>2017</v>
      </c>
      <c r="C1223">
        <v>10</v>
      </c>
      <c r="D1223" t="s">
        <v>65</v>
      </c>
      <c r="E1223" t="s">
        <v>61</v>
      </c>
      <c r="F1223" t="s">
        <v>54</v>
      </c>
      <c r="G1223" t="s">
        <v>23</v>
      </c>
    </row>
    <row r="1224" spans="2:7" x14ac:dyDescent="0.2">
      <c r="B1224">
        <v>2017</v>
      </c>
      <c r="C1224">
        <v>10</v>
      </c>
      <c r="D1224" t="s">
        <v>65</v>
      </c>
      <c r="E1224" t="s">
        <v>61</v>
      </c>
      <c r="F1224" t="s">
        <v>54</v>
      </c>
      <c r="G1224" t="s">
        <v>24</v>
      </c>
    </row>
    <row r="1225" spans="2:7" x14ac:dyDescent="0.2">
      <c r="B1225">
        <v>2017</v>
      </c>
      <c r="C1225">
        <v>10</v>
      </c>
      <c r="D1225" t="s">
        <v>65</v>
      </c>
      <c r="E1225" t="s">
        <v>61</v>
      </c>
      <c r="F1225" t="s">
        <v>54</v>
      </c>
      <c r="G1225" t="s">
        <v>25</v>
      </c>
    </row>
    <row r="1226" spans="2:7" x14ac:dyDescent="0.2">
      <c r="B1226">
        <v>2017</v>
      </c>
      <c r="C1226">
        <v>10</v>
      </c>
      <c r="D1226" t="s">
        <v>65</v>
      </c>
      <c r="E1226" t="s">
        <v>61</v>
      </c>
      <c r="F1226" t="s">
        <v>54</v>
      </c>
      <c r="G1226" t="s">
        <v>26</v>
      </c>
    </row>
    <row r="1227" spans="2:7" x14ac:dyDescent="0.2">
      <c r="B1227">
        <v>2017</v>
      </c>
      <c r="C1227">
        <v>10</v>
      </c>
      <c r="D1227" t="s">
        <v>65</v>
      </c>
      <c r="E1227" t="s">
        <v>61</v>
      </c>
      <c r="F1227" t="s">
        <v>54</v>
      </c>
      <c r="G1227" t="s">
        <v>27</v>
      </c>
    </row>
    <row r="1228" spans="2:7" x14ac:dyDescent="0.2">
      <c r="B1228">
        <v>2017</v>
      </c>
      <c r="C1228">
        <v>10</v>
      </c>
      <c r="D1228" t="s">
        <v>65</v>
      </c>
      <c r="E1228" t="s">
        <v>61</v>
      </c>
      <c r="F1228" t="s">
        <v>54</v>
      </c>
      <c r="G1228" t="s">
        <v>28</v>
      </c>
    </row>
    <row r="1229" spans="2:7" x14ac:dyDescent="0.2">
      <c r="B1229">
        <v>2017</v>
      </c>
      <c r="C1229">
        <v>10</v>
      </c>
      <c r="D1229" t="s">
        <v>65</v>
      </c>
      <c r="E1229" t="s">
        <v>61</v>
      </c>
      <c r="F1229" t="s">
        <v>54</v>
      </c>
      <c r="G1229" t="s">
        <v>29</v>
      </c>
    </row>
    <row r="1230" spans="2:7" x14ac:dyDescent="0.2">
      <c r="B1230">
        <v>2017</v>
      </c>
      <c r="C1230">
        <v>10</v>
      </c>
      <c r="D1230" t="s">
        <v>65</v>
      </c>
      <c r="E1230" t="s">
        <v>61</v>
      </c>
      <c r="F1230" t="s">
        <v>54</v>
      </c>
      <c r="G1230" t="s">
        <v>31</v>
      </c>
    </row>
    <row r="1231" spans="2:7" x14ac:dyDescent="0.2">
      <c r="B1231">
        <v>2017</v>
      </c>
      <c r="C1231">
        <v>10</v>
      </c>
      <c r="D1231" t="s">
        <v>65</v>
      </c>
      <c r="E1231" t="s">
        <v>61</v>
      </c>
      <c r="F1231" t="s">
        <v>54</v>
      </c>
      <c r="G1231" t="s">
        <v>32</v>
      </c>
    </row>
    <row r="1232" spans="2:7" x14ac:dyDescent="0.2">
      <c r="B1232">
        <v>2017</v>
      </c>
      <c r="C1232">
        <v>10</v>
      </c>
      <c r="D1232" t="s">
        <v>65</v>
      </c>
      <c r="E1232" t="s">
        <v>61</v>
      </c>
      <c r="F1232" t="s">
        <v>54</v>
      </c>
      <c r="G1232" t="s">
        <v>33</v>
      </c>
    </row>
    <row r="1233" spans="2:7" x14ac:dyDescent="0.2">
      <c r="B1233">
        <v>2017</v>
      </c>
      <c r="C1233">
        <v>10</v>
      </c>
      <c r="D1233" t="s">
        <v>65</v>
      </c>
      <c r="E1233" t="s">
        <v>61</v>
      </c>
      <c r="F1233" t="s">
        <v>54</v>
      </c>
      <c r="G1233" t="s">
        <v>34</v>
      </c>
    </row>
    <row r="1234" spans="2:7" x14ac:dyDescent="0.2">
      <c r="B1234">
        <v>2017</v>
      </c>
      <c r="C1234">
        <v>10</v>
      </c>
      <c r="D1234" t="s">
        <v>65</v>
      </c>
      <c r="E1234" t="s">
        <v>61</v>
      </c>
      <c r="F1234" t="s">
        <v>54</v>
      </c>
      <c r="G1234" t="s">
        <v>35</v>
      </c>
    </row>
    <row r="1235" spans="2:7" x14ac:dyDescent="0.2">
      <c r="B1235">
        <v>2017</v>
      </c>
      <c r="C1235">
        <v>10</v>
      </c>
      <c r="D1235" t="s">
        <v>65</v>
      </c>
      <c r="E1235" t="s">
        <v>61</v>
      </c>
      <c r="F1235" t="s">
        <v>54</v>
      </c>
      <c r="G1235" t="s">
        <v>36</v>
      </c>
    </row>
    <row r="1236" spans="2:7" x14ac:dyDescent="0.2">
      <c r="B1236">
        <v>2017</v>
      </c>
      <c r="C1236">
        <v>10</v>
      </c>
      <c r="D1236" t="s">
        <v>65</v>
      </c>
      <c r="E1236" t="s">
        <v>61</v>
      </c>
      <c r="F1236" t="s">
        <v>54</v>
      </c>
      <c r="G1236" t="s">
        <v>37</v>
      </c>
    </row>
    <row r="1237" spans="2:7" x14ac:dyDescent="0.2">
      <c r="B1237">
        <v>2017</v>
      </c>
      <c r="C1237">
        <v>10</v>
      </c>
      <c r="D1237" t="s">
        <v>65</v>
      </c>
      <c r="E1237" t="s">
        <v>61</v>
      </c>
      <c r="F1237" t="s">
        <v>54</v>
      </c>
      <c r="G1237" t="s">
        <v>38</v>
      </c>
    </row>
    <row r="1238" spans="2:7" x14ac:dyDescent="0.2">
      <c r="B1238">
        <v>2017</v>
      </c>
      <c r="C1238">
        <v>10</v>
      </c>
      <c r="D1238" t="s">
        <v>65</v>
      </c>
      <c r="E1238" t="s">
        <v>61</v>
      </c>
      <c r="F1238" t="s">
        <v>54</v>
      </c>
      <c r="G1238" t="s">
        <v>39</v>
      </c>
    </row>
    <row r="1239" spans="2:7" x14ac:dyDescent="0.2">
      <c r="B1239">
        <v>2017</v>
      </c>
      <c r="C1239">
        <v>10</v>
      </c>
      <c r="D1239" t="s">
        <v>65</v>
      </c>
      <c r="E1239" t="s">
        <v>61</v>
      </c>
      <c r="F1239" t="s">
        <v>54</v>
      </c>
      <c r="G1239" t="s">
        <v>40</v>
      </c>
    </row>
    <row r="1240" spans="2:7" x14ac:dyDescent="0.2">
      <c r="B1240">
        <v>2017</v>
      </c>
      <c r="C1240">
        <v>10</v>
      </c>
      <c r="D1240" t="s">
        <v>65</v>
      </c>
      <c r="E1240" t="s">
        <v>61</v>
      </c>
      <c r="F1240" t="s">
        <v>54</v>
      </c>
      <c r="G1240" t="s">
        <v>41</v>
      </c>
    </row>
    <row r="1241" spans="2:7" x14ac:dyDescent="0.2">
      <c r="B1241">
        <v>2017</v>
      </c>
      <c r="C1241">
        <v>10</v>
      </c>
      <c r="D1241" t="s">
        <v>65</v>
      </c>
      <c r="E1241" t="s">
        <v>61</v>
      </c>
      <c r="F1241" t="s">
        <v>54</v>
      </c>
      <c r="G1241" t="s">
        <v>42</v>
      </c>
    </row>
    <row r="1242" spans="2:7" x14ac:dyDescent="0.2">
      <c r="B1242">
        <v>2017</v>
      </c>
      <c r="C1242">
        <v>10</v>
      </c>
      <c r="D1242" t="s">
        <v>65</v>
      </c>
      <c r="E1242" t="s">
        <v>61</v>
      </c>
      <c r="F1242" t="s">
        <v>54</v>
      </c>
      <c r="G1242" t="s">
        <v>43</v>
      </c>
    </row>
    <row r="1243" spans="2:7" x14ac:dyDescent="0.2">
      <c r="B1243">
        <v>2017</v>
      </c>
      <c r="C1243">
        <v>10</v>
      </c>
      <c r="D1243" t="s">
        <v>65</v>
      </c>
      <c r="E1243" t="s">
        <v>61</v>
      </c>
      <c r="F1243" t="s">
        <v>54</v>
      </c>
      <c r="G1243" t="s">
        <v>60</v>
      </c>
    </row>
    <row r="1244" spans="2:7" x14ac:dyDescent="0.2">
      <c r="B1244">
        <v>2017</v>
      </c>
      <c r="C1244">
        <v>10</v>
      </c>
      <c r="D1244" t="s">
        <v>65</v>
      </c>
      <c r="E1244" t="s">
        <v>61</v>
      </c>
      <c r="F1244" t="s">
        <v>55</v>
      </c>
      <c r="G1244" t="s">
        <v>12</v>
      </c>
    </row>
    <row r="1245" spans="2:7" x14ac:dyDescent="0.2">
      <c r="B1245">
        <v>2017</v>
      </c>
      <c r="C1245">
        <v>10</v>
      </c>
      <c r="D1245" t="s">
        <v>65</v>
      </c>
      <c r="E1245" t="s">
        <v>61</v>
      </c>
      <c r="F1245" t="s">
        <v>55</v>
      </c>
      <c r="G1245" t="s">
        <v>16</v>
      </c>
    </row>
    <row r="1246" spans="2:7" x14ac:dyDescent="0.2">
      <c r="B1246">
        <v>2017</v>
      </c>
      <c r="C1246">
        <v>10</v>
      </c>
      <c r="D1246" t="s">
        <v>65</v>
      </c>
      <c r="E1246" t="s">
        <v>61</v>
      </c>
      <c r="F1246" t="s">
        <v>55</v>
      </c>
      <c r="G1246" t="s">
        <v>17</v>
      </c>
    </row>
    <row r="1247" spans="2:7" x14ac:dyDescent="0.2">
      <c r="B1247">
        <v>2017</v>
      </c>
      <c r="C1247">
        <v>10</v>
      </c>
      <c r="D1247" t="s">
        <v>65</v>
      </c>
      <c r="E1247" t="s">
        <v>61</v>
      </c>
      <c r="F1247" t="s">
        <v>55</v>
      </c>
      <c r="G1247" t="s">
        <v>19</v>
      </c>
    </row>
    <row r="1248" spans="2:7" x14ac:dyDescent="0.2">
      <c r="B1248">
        <v>2017</v>
      </c>
      <c r="C1248">
        <v>10</v>
      </c>
      <c r="D1248" t="s">
        <v>65</v>
      </c>
      <c r="E1248" t="s">
        <v>61</v>
      </c>
      <c r="F1248" t="s">
        <v>55</v>
      </c>
      <c r="G1248" t="s">
        <v>20</v>
      </c>
    </row>
    <row r="1249" spans="2:7" x14ac:dyDescent="0.2">
      <c r="B1249">
        <v>2017</v>
      </c>
      <c r="C1249">
        <v>10</v>
      </c>
      <c r="D1249" t="s">
        <v>65</v>
      </c>
      <c r="E1249" t="s">
        <v>61</v>
      </c>
      <c r="F1249" t="s">
        <v>55</v>
      </c>
      <c r="G1249" t="s">
        <v>21</v>
      </c>
    </row>
    <row r="1250" spans="2:7" x14ac:dyDescent="0.2">
      <c r="B1250">
        <v>2017</v>
      </c>
      <c r="C1250">
        <v>10</v>
      </c>
      <c r="D1250" t="s">
        <v>65</v>
      </c>
      <c r="E1250" t="s">
        <v>61</v>
      </c>
      <c r="F1250" t="s">
        <v>55</v>
      </c>
      <c r="G1250" t="s">
        <v>23</v>
      </c>
    </row>
    <row r="1251" spans="2:7" x14ac:dyDescent="0.2">
      <c r="B1251">
        <v>2017</v>
      </c>
      <c r="C1251">
        <v>10</v>
      </c>
      <c r="D1251" t="s">
        <v>65</v>
      </c>
      <c r="E1251" t="s">
        <v>61</v>
      </c>
      <c r="F1251" t="s">
        <v>55</v>
      </c>
      <c r="G1251" t="s">
        <v>24</v>
      </c>
    </row>
    <row r="1252" spans="2:7" x14ac:dyDescent="0.2">
      <c r="B1252">
        <v>2017</v>
      </c>
      <c r="C1252">
        <v>10</v>
      </c>
      <c r="D1252" t="s">
        <v>65</v>
      </c>
      <c r="E1252" t="s">
        <v>61</v>
      </c>
      <c r="F1252" t="s">
        <v>55</v>
      </c>
      <c r="G1252" t="s">
        <v>25</v>
      </c>
    </row>
    <row r="1253" spans="2:7" x14ac:dyDescent="0.2">
      <c r="B1253">
        <v>2017</v>
      </c>
      <c r="C1253">
        <v>10</v>
      </c>
      <c r="D1253" t="s">
        <v>65</v>
      </c>
      <c r="E1253" t="s">
        <v>61</v>
      </c>
      <c r="F1253" t="s">
        <v>55</v>
      </c>
      <c r="G1253" t="s">
        <v>26</v>
      </c>
    </row>
    <row r="1254" spans="2:7" x14ac:dyDescent="0.2">
      <c r="B1254">
        <v>2017</v>
      </c>
      <c r="C1254">
        <v>10</v>
      </c>
      <c r="D1254" t="s">
        <v>65</v>
      </c>
      <c r="E1254" t="s">
        <v>61</v>
      </c>
      <c r="F1254" t="s">
        <v>55</v>
      </c>
      <c r="G1254" t="s">
        <v>27</v>
      </c>
    </row>
    <row r="1255" spans="2:7" x14ac:dyDescent="0.2">
      <c r="B1255">
        <v>2017</v>
      </c>
      <c r="C1255">
        <v>10</v>
      </c>
      <c r="D1255" t="s">
        <v>65</v>
      </c>
      <c r="E1255" t="s">
        <v>61</v>
      </c>
      <c r="F1255" t="s">
        <v>55</v>
      </c>
      <c r="G1255" t="s">
        <v>28</v>
      </c>
    </row>
    <row r="1256" spans="2:7" x14ac:dyDescent="0.2">
      <c r="B1256">
        <v>2017</v>
      </c>
      <c r="C1256">
        <v>10</v>
      </c>
      <c r="D1256" t="s">
        <v>65</v>
      </c>
      <c r="E1256" t="s">
        <v>61</v>
      </c>
      <c r="F1256" t="s">
        <v>55</v>
      </c>
      <c r="G1256" t="s">
        <v>29</v>
      </c>
    </row>
    <row r="1257" spans="2:7" x14ac:dyDescent="0.2">
      <c r="B1257">
        <v>2017</v>
      </c>
      <c r="C1257">
        <v>10</v>
      </c>
      <c r="D1257" t="s">
        <v>65</v>
      </c>
      <c r="E1257" t="s">
        <v>61</v>
      </c>
      <c r="F1257" t="s">
        <v>55</v>
      </c>
      <c r="G1257" t="s">
        <v>31</v>
      </c>
    </row>
    <row r="1258" spans="2:7" x14ac:dyDescent="0.2">
      <c r="B1258">
        <v>2017</v>
      </c>
      <c r="C1258">
        <v>10</v>
      </c>
      <c r="D1258" t="s">
        <v>65</v>
      </c>
      <c r="E1258" t="s">
        <v>61</v>
      </c>
      <c r="F1258" t="s">
        <v>55</v>
      </c>
      <c r="G1258" t="s">
        <v>32</v>
      </c>
    </row>
    <row r="1259" spans="2:7" x14ac:dyDescent="0.2">
      <c r="B1259">
        <v>2017</v>
      </c>
      <c r="C1259">
        <v>10</v>
      </c>
      <c r="D1259" t="s">
        <v>65</v>
      </c>
      <c r="E1259" t="s">
        <v>61</v>
      </c>
      <c r="F1259" t="s">
        <v>55</v>
      </c>
      <c r="G1259" t="s">
        <v>33</v>
      </c>
    </row>
    <row r="1260" spans="2:7" x14ac:dyDescent="0.2">
      <c r="B1260">
        <v>2017</v>
      </c>
      <c r="C1260">
        <v>10</v>
      </c>
      <c r="D1260" t="s">
        <v>65</v>
      </c>
      <c r="E1260" t="s">
        <v>61</v>
      </c>
      <c r="F1260" t="s">
        <v>55</v>
      </c>
      <c r="G1260" t="s">
        <v>34</v>
      </c>
    </row>
    <row r="1261" spans="2:7" x14ac:dyDescent="0.2">
      <c r="B1261">
        <v>2017</v>
      </c>
      <c r="C1261">
        <v>10</v>
      </c>
      <c r="D1261" t="s">
        <v>65</v>
      </c>
      <c r="E1261" t="s">
        <v>61</v>
      </c>
      <c r="F1261" t="s">
        <v>55</v>
      </c>
      <c r="G1261" t="s">
        <v>35</v>
      </c>
    </row>
    <row r="1262" spans="2:7" x14ac:dyDescent="0.2">
      <c r="B1262">
        <v>2017</v>
      </c>
      <c r="C1262">
        <v>10</v>
      </c>
      <c r="D1262" t="s">
        <v>65</v>
      </c>
      <c r="E1262" t="s">
        <v>61</v>
      </c>
      <c r="F1262" t="s">
        <v>55</v>
      </c>
      <c r="G1262" t="s">
        <v>36</v>
      </c>
    </row>
    <row r="1263" spans="2:7" x14ac:dyDescent="0.2">
      <c r="B1263">
        <v>2017</v>
      </c>
      <c r="C1263">
        <v>10</v>
      </c>
      <c r="D1263" t="s">
        <v>65</v>
      </c>
      <c r="E1263" t="s">
        <v>61</v>
      </c>
      <c r="F1263" t="s">
        <v>55</v>
      </c>
      <c r="G1263" t="s">
        <v>37</v>
      </c>
    </row>
    <row r="1264" spans="2:7" x14ac:dyDescent="0.2">
      <c r="B1264">
        <v>2017</v>
      </c>
      <c r="C1264">
        <v>10</v>
      </c>
      <c r="D1264" t="s">
        <v>65</v>
      </c>
      <c r="E1264" t="s">
        <v>61</v>
      </c>
      <c r="F1264" t="s">
        <v>55</v>
      </c>
      <c r="G1264" t="s">
        <v>38</v>
      </c>
    </row>
    <row r="1265" spans="2:7" x14ac:dyDescent="0.2">
      <c r="B1265">
        <v>2017</v>
      </c>
      <c r="C1265">
        <v>10</v>
      </c>
      <c r="D1265" t="s">
        <v>65</v>
      </c>
      <c r="E1265" t="s">
        <v>61</v>
      </c>
      <c r="F1265" t="s">
        <v>55</v>
      </c>
      <c r="G1265" t="s">
        <v>39</v>
      </c>
    </row>
    <row r="1266" spans="2:7" x14ac:dyDescent="0.2">
      <c r="B1266">
        <v>2017</v>
      </c>
      <c r="C1266">
        <v>10</v>
      </c>
      <c r="D1266" t="s">
        <v>65</v>
      </c>
      <c r="E1266" t="s">
        <v>61</v>
      </c>
      <c r="F1266" t="s">
        <v>55</v>
      </c>
      <c r="G1266" t="s">
        <v>40</v>
      </c>
    </row>
    <row r="1267" spans="2:7" x14ac:dyDescent="0.2">
      <c r="B1267">
        <v>2017</v>
      </c>
      <c r="C1267">
        <v>10</v>
      </c>
      <c r="D1267" t="s">
        <v>65</v>
      </c>
      <c r="E1267" t="s">
        <v>61</v>
      </c>
      <c r="F1267" t="s">
        <v>55</v>
      </c>
      <c r="G1267" t="s">
        <v>41</v>
      </c>
    </row>
    <row r="1268" spans="2:7" x14ac:dyDescent="0.2">
      <c r="B1268">
        <v>2017</v>
      </c>
      <c r="C1268">
        <v>10</v>
      </c>
      <c r="D1268" t="s">
        <v>65</v>
      </c>
      <c r="E1268" t="s">
        <v>61</v>
      </c>
      <c r="F1268" t="s">
        <v>55</v>
      </c>
      <c r="G1268" t="s">
        <v>42</v>
      </c>
    </row>
    <row r="1269" spans="2:7" x14ac:dyDescent="0.2">
      <c r="B1269">
        <v>2017</v>
      </c>
      <c r="C1269">
        <v>10</v>
      </c>
      <c r="D1269" t="s">
        <v>65</v>
      </c>
      <c r="E1269" t="s">
        <v>61</v>
      </c>
      <c r="F1269" t="s">
        <v>55</v>
      </c>
      <c r="G1269" t="s">
        <v>43</v>
      </c>
    </row>
    <row r="1270" spans="2:7" x14ac:dyDescent="0.2">
      <c r="B1270">
        <v>2017</v>
      </c>
      <c r="C1270">
        <v>10</v>
      </c>
      <c r="D1270" t="s">
        <v>65</v>
      </c>
      <c r="E1270" t="s">
        <v>61</v>
      </c>
      <c r="F1270" t="s">
        <v>55</v>
      </c>
      <c r="G1270" t="s">
        <v>60</v>
      </c>
    </row>
    <row r="1271" spans="2:7" x14ac:dyDescent="0.2">
      <c r="B1271">
        <v>2017</v>
      </c>
      <c r="C1271">
        <v>10</v>
      </c>
      <c r="D1271" t="s">
        <v>65</v>
      </c>
      <c r="E1271" t="s">
        <v>61</v>
      </c>
      <c r="F1271" t="s">
        <v>56</v>
      </c>
      <c r="G1271" t="s">
        <v>12</v>
      </c>
    </row>
    <row r="1272" spans="2:7" x14ac:dyDescent="0.2">
      <c r="B1272">
        <v>2017</v>
      </c>
      <c r="C1272">
        <v>10</v>
      </c>
      <c r="D1272" t="s">
        <v>65</v>
      </c>
      <c r="E1272" t="s">
        <v>61</v>
      </c>
      <c r="F1272" t="s">
        <v>56</v>
      </c>
      <c r="G1272" t="s">
        <v>16</v>
      </c>
    </row>
    <row r="1273" spans="2:7" x14ac:dyDescent="0.2">
      <c r="B1273">
        <v>2017</v>
      </c>
      <c r="C1273">
        <v>10</v>
      </c>
      <c r="D1273" t="s">
        <v>65</v>
      </c>
      <c r="E1273" t="s">
        <v>61</v>
      </c>
      <c r="F1273" t="s">
        <v>56</v>
      </c>
      <c r="G1273" t="s">
        <v>17</v>
      </c>
    </row>
    <row r="1274" spans="2:7" x14ac:dyDescent="0.2">
      <c r="B1274">
        <v>2017</v>
      </c>
      <c r="C1274">
        <v>10</v>
      </c>
      <c r="D1274" t="s">
        <v>65</v>
      </c>
      <c r="E1274" t="s">
        <v>61</v>
      </c>
      <c r="F1274" t="s">
        <v>56</v>
      </c>
      <c r="G1274" t="s">
        <v>19</v>
      </c>
    </row>
    <row r="1275" spans="2:7" x14ac:dyDescent="0.2">
      <c r="B1275">
        <v>2017</v>
      </c>
      <c r="C1275">
        <v>10</v>
      </c>
      <c r="D1275" t="s">
        <v>65</v>
      </c>
      <c r="E1275" t="s">
        <v>61</v>
      </c>
      <c r="F1275" t="s">
        <v>56</v>
      </c>
      <c r="G1275" t="s">
        <v>20</v>
      </c>
    </row>
    <row r="1276" spans="2:7" x14ac:dyDescent="0.2">
      <c r="B1276">
        <v>2017</v>
      </c>
      <c r="C1276">
        <v>10</v>
      </c>
      <c r="D1276" t="s">
        <v>65</v>
      </c>
      <c r="E1276" t="s">
        <v>61</v>
      </c>
      <c r="F1276" t="s">
        <v>56</v>
      </c>
      <c r="G1276" t="s">
        <v>21</v>
      </c>
    </row>
    <row r="1277" spans="2:7" x14ac:dyDescent="0.2">
      <c r="B1277">
        <v>2017</v>
      </c>
      <c r="C1277">
        <v>10</v>
      </c>
      <c r="D1277" t="s">
        <v>65</v>
      </c>
      <c r="E1277" t="s">
        <v>61</v>
      </c>
      <c r="F1277" t="s">
        <v>56</v>
      </c>
      <c r="G1277" t="s">
        <v>23</v>
      </c>
    </row>
    <row r="1278" spans="2:7" x14ac:dyDescent="0.2">
      <c r="B1278">
        <v>2017</v>
      </c>
      <c r="C1278">
        <v>10</v>
      </c>
      <c r="D1278" t="s">
        <v>65</v>
      </c>
      <c r="E1278" t="s">
        <v>61</v>
      </c>
      <c r="F1278" t="s">
        <v>56</v>
      </c>
      <c r="G1278" t="s">
        <v>24</v>
      </c>
    </row>
    <row r="1279" spans="2:7" x14ac:dyDescent="0.2">
      <c r="B1279">
        <v>2017</v>
      </c>
      <c r="C1279">
        <v>10</v>
      </c>
      <c r="D1279" t="s">
        <v>65</v>
      </c>
      <c r="E1279" t="s">
        <v>61</v>
      </c>
      <c r="F1279" t="s">
        <v>56</v>
      </c>
      <c r="G1279" t="s">
        <v>25</v>
      </c>
    </row>
    <row r="1280" spans="2:7" x14ac:dyDescent="0.2">
      <c r="B1280">
        <v>2017</v>
      </c>
      <c r="C1280">
        <v>10</v>
      </c>
      <c r="D1280" t="s">
        <v>65</v>
      </c>
      <c r="E1280" t="s">
        <v>61</v>
      </c>
      <c r="F1280" t="s">
        <v>56</v>
      </c>
      <c r="G1280" t="s">
        <v>26</v>
      </c>
    </row>
    <row r="1281" spans="2:7" x14ac:dyDescent="0.2">
      <c r="B1281">
        <v>2017</v>
      </c>
      <c r="C1281">
        <v>10</v>
      </c>
      <c r="D1281" t="s">
        <v>65</v>
      </c>
      <c r="E1281" t="s">
        <v>61</v>
      </c>
      <c r="F1281" t="s">
        <v>56</v>
      </c>
      <c r="G1281" t="s">
        <v>27</v>
      </c>
    </row>
    <row r="1282" spans="2:7" x14ac:dyDescent="0.2">
      <c r="B1282">
        <v>2017</v>
      </c>
      <c r="C1282">
        <v>10</v>
      </c>
      <c r="D1282" t="s">
        <v>65</v>
      </c>
      <c r="E1282" t="s">
        <v>61</v>
      </c>
      <c r="F1282" t="s">
        <v>56</v>
      </c>
      <c r="G1282" t="s">
        <v>28</v>
      </c>
    </row>
    <row r="1283" spans="2:7" x14ac:dyDescent="0.2">
      <c r="B1283">
        <v>2017</v>
      </c>
      <c r="C1283">
        <v>10</v>
      </c>
      <c r="D1283" t="s">
        <v>65</v>
      </c>
      <c r="E1283" t="s">
        <v>61</v>
      </c>
      <c r="F1283" t="s">
        <v>56</v>
      </c>
      <c r="G1283" t="s">
        <v>29</v>
      </c>
    </row>
    <row r="1284" spans="2:7" x14ac:dyDescent="0.2">
      <c r="B1284">
        <v>2017</v>
      </c>
      <c r="C1284">
        <v>10</v>
      </c>
      <c r="D1284" t="s">
        <v>65</v>
      </c>
      <c r="E1284" t="s">
        <v>61</v>
      </c>
      <c r="F1284" t="s">
        <v>56</v>
      </c>
      <c r="G1284" t="s">
        <v>31</v>
      </c>
    </row>
    <row r="1285" spans="2:7" x14ac:dyDescent="0.2">
      <c r="B1285">
        <v>2017</v>
      </c>
      <c r="C1285">
        <v>10</v>
      </c>
      <c r="D1285" t="s">
        <v>65</v>
      </c>
      <c r="E1285" t="s">
        <v>61</v>
      </c>
      <c r="F1285" t="s">
        <v>56</v>
      </c>
      <c r="G1285" t="s">
        <v>32</v>
      </c>
    </row>
    <row r="1286" spans="2:7" x14ac:dyDescent="0.2">
      <c r="B1286">
        <v>2017</v>
      </c>
      <c r="C1286">
        <v>10</v>
      </c>
      <c r="D1286" t="s">
        <v>65</v>
      </c>
      <c r="E1286" t="s">
        <v>61</v>
      </c>
      <c r="F1286" t="s">
        <v>56</v>
      </c>
      <c r="G1286" t="s">
        <v>33</v>
      </c>
    </row>
    <row r="1287" spans="2:7" x14ac:dyDescent="0.2">
      <c r="B1287">
        <v>2017</v>
      </c>
      <c r="C1287">
        <v>10</v>
      </c>
      <c r="D1287" t="s">
        <v>65</v>
      </c>
      <c r="E1287" t="s">
        <v>61</v>
      </c>
      <c r="F1287" t="s">
        <v>56</v>
      </c>
      <c r="G1287" t="s">
        <v>34</v>
      </c>
    </row>
    <row r="1288" spans="2:7" x14ac:dyDescent="0.2">
      <c r="B1288">
        <v>2017</v>
      </c>
      <c r="C1288">
        <v>10</v>
      </c>
      <c r="D1288" t="s">
        <v>65</v>
      </c>
      <c r="E1288" t="s">
        <v>61</v>
      </c>
      <c r="F1288" t="s">
        <v>56</v>
      </c>
      <c r="G1288" t="s">
        <v>35</v>
      </c>
    </row>
    <row r="1289" spans="2:7" x14ac:dyDescent="0.2">
      <c r="B1289">
        <v>2017</v>
      </c>
      <c r="C1289">
        <v>10</v>
      </c>
      <c r="D1289" t="s">
        <v>65</v>
      </c>
      <c r="E1289" t="s">
        <v>61</v>
      </c>
      <c r="F1289" t="s">
        <v>56</v>
      </c>
      <c r="G1289" t="s">
        <v>36</v>
      </c>
    </row>
    <row r="1290" spans="2:7" x14ac:dyDescent="0.2">
      <c r="B1290">
        <v>2017</v>
      </c>
      <c r="C1290">
        <v>10</v>
      </c>
      <c r="D1290" t="s">
        <v>65</v>
      </c>
      <c r="E1290" t="s">
        <v>61</v>
      </c>
      <c r="F1290" t="s">
        <v>56</v>
      </c>
      <c r="G1290" t="s">
        <v>37</v>
      </c>
    </row>
    <row r="1291" spans="2:7" x14ac:dyDescent="0.2">
      <c r="B1291">
        <v>2017</v>
      </c>
      <c r="C1291">
        <v>10</v>
      </c>
      <c r="D1291" t="s">
        <v>65</v>
      </c>
      <c r="E1291" t="s">
        <v>61</v>
      </c>
      <c r="F1291" t="s">
        <v>56</v>
      </c>
      <c r="G1291" t="s">
        <v>38</v>
      </c>
    </row>
    <row r="1292" spans="2:7" x14ac:dyDescent="0.2">
      <c r="B1292">
        <v>2017</v>
      </c>
      <c r="C1292">
        <v>10</v>
      </c>
      <c r="D1292" t="s">
        <v>65</v>
      </c>
      <c r="E1292" t="s">
        <v>61</v>
      </c>
      <c r="F1292" t="s">
        <v>56</v>
      </c>
      <c r="G1292" t="s">
        <v>39</v>
      </c>
    </row>
    <row r="1293" spans="2:7" x14ac:dyDescent="0.2">
      <c r="B1293">
        <v>2017</v>
      </c>
      <c r="C1293">
        <v>10</v>
      </c>
      <c r="D1293" t="s">
        <v>65</v>
      </c>
      <c r="E1293" t="s">
        <v>61</v>
      </c>
      <c r="F1293" t="s">
        <v>56</v>
      </c>
      <c r="G1293" t="s">
        <v>40</v>
      </c>
    </row>
    <row r="1294" spans="2:7" x14ac:dyDescent="0.2">
      <c r="B1294">
        <v>2017</v>
      </c>
      <c r="C1294">
        <v>10</v>
      </c>
      <c r="D1294" t="s">
        <v>65</v>
      </c>
      <c r="E1294" t="s">
        <v>61</v>
      </c>
      <c r="F1294" t="s">
        <v>56</v>
      </c>
      <c r="G1294" t="s">
        <v>41</v>
      </c>
    </row>
    <row r="1295" spans="2:7" x14ac:dyDescent="0.2">
      <c r="B1295">
        <v>2017</v>
      </c>
      <c r="C1295">
        <v>10</v>
      </c>
      <c r="D1295" t="s">
        <v>65</v>
      </c>
      <c r="E1295" t="s">
        <v>61</v>
      </c>
      <c r="F1295" t="s">
        <v>56</v>
      </c>
      <c r="G1295" t="s">
        <v>42</v>
      </c>
    </row>
    <row r="1296" spans="2:7" x14ac:dyDescent="0.2">
      <c r="B1296">
        <v>2017</v>
      </c>
      <c r="C1296">
        <v>10</v>
      </c>
      <c r="D1296" t="s">
        <v>65</v>
      </c>
      <c r="E1296" t="s">
        <v>61</v>
      </c>
      <c r="F1296" t="s">
        <v>56</v>
      </c>
      <c r="G1296" t="s">
        <v>43</v>
      </c>
    </row>
    <row r="1297" spans="2:7" x14ac:dyDescent="0.2">
      <c r="B1297">
        <v>2017</v>
      </c>
      <c r="C1297">
        <v>10</v>
      </c>
      <c r="D1297" t="s">
        <v>65</v>
      </c>
      <c r="E1297" t="s">
        <v>61</v>
      </c>
      <c r="F1297" t="s">
        <v>56</v>
      </c>
      <c r="G1297" t="s">
        <v>60</v>
      </c>
    </row>
    <row r="1298" spans="2:7" x14ac:dyDescent="0.2">
      <c r="B1298">
        <v>2016</v>
      </c>
      <c r="C1298">
        <v>10</v>
      </c>
      <c r="D1298" t="s">
        <v>65</v>
      </c>
      <c r="E1298" t="s">
        <v>59</v>
      </c>
      <c r="F1298" t="s">
        <v>49</v>
      </c>
      <c r="G1298" t="s">
        <v>12</v>
      </c>
    </row>
    <row r="1299" spans="2:7" x14ac:dyDescent="0.2">
      <c r="B1299">
        <v>2016</v>
      </c>
      <c r="C1299">
        <v>10</v>
      </c>
      <c r="D1299" t="s">
        <v>65</v>
      </c>
      <c r="E1299" t="s">
        <v>59</v>
      </c>
      <c r="F1299" t="s">
        <v>49</v>
      </c>
      <c r="G1299" t="s">
        <v>16</v>
      </c>
    </row>
    <row r="1300" spans="2:7" x14ac:dyDescent="0.2">
      <c r="B1300">
        <v>2016</v>
      </c>
      <c r="C1300">
        <v>10</v>
      </c>
      <c r="D1300" t="s">
        <v>65</v>
      </c>
      <c r="E1300" t="s">
        <v>59</v>
      </c>
      <c r="F1300" t="s">
        <v>49</v>
      </c>
      <c r="G1300" t="s">
        <v>17</v>
      </c>
    </row>
    <row r="1301" spans="2:7" x14ac:dyDescent="0.2">
      <c r="B1301">
        <v>2016</v>
      </c>
      <c r="C1301">
        <v>10</v>
      </c>
      <c r="D1301" t="s">
        <v>65</v>
      </c>
      <c r="E1301" t="s">
        <v>59</v>
      </c>
      <c r="F1301" t="s">
        <v>49</v>
      </c>
      <c r="G1301" t="s">
        <v>19</v>
      </c>
    </row>
    <row r="1302" spans="2:7" x14ac:dyDescent="0.2">
      <c r="B1302">
        <v>2016</v>
      </c>
      <c r="C1302">
        <v>10</v>
      </c>
      <c r="D1302" t="s">
        <v>65</v>
      </c>
      <c r="E1302" t="s">
        <v>59</v>
      </c>
      <c r="F1302" t="s">
        <v>49</v>
      </c>
      <c r="G1302" t="s">
        <v>20</v>
      </c>
    </row>
    <row r="1303" spans="2:7" x14ac:dyDescent="0.2">
      <c r="B1303">
        <v>2016</v>
      </c>
      <c r="C1303">
        <v>10</v>
      </c>
      <c r="D1303" t="s">
        <v>65</v>
      </c>
      <c r="E1303" t="s">
        <v>59</v>
      </c>
      <c r="F1303" t="s">
        <v>49</v>
      </c>
      <c r="G1303" t="s">
        <v>21</v>
      </c>
    </row>
    <row r="1304" spans="2:7" x14ac:dyDescent="0.2">
      <c r="B1304">
        <v>2016</v>
      </c>
      <c r="C1304">
        <v>10</v>
      </c>
      <c r="D1304" t="s">
        <v>65</v>
      </c>
      <c r="E1304" t="s">
        <v>59</v>
      </c>
      <c r="F1304" t="s">
        <v>49</v>
      </c>
      <c r="G1304" t="s">
        <v>23</v>
      </c>
    </row>
    <row r="1305" spans="2:7" x14ac:dyDescent="0.2">
      <c r="B1305">
        <v>2016</v>
      </c>
      <c r="C1305">
        <v>10</v>
      </c>
      <c r="D1305" t="s">
        <v>65</v>
      </c>
      <c r="E1305" t="s">
        <v>59</v>
      </c>
      <c r="F1305" t="s">
        <v>49</v>
      </c>
      <c r="G1305" t="s">
        <v>24</v>
      </c>
    </row>
    <row r="1306" spans="2:7" x14ac:dyDescent="0.2">
      <c r="B1306">
        <v>2016</v>
      </c>
      <c r="C1306">
        <v>10</v>
      </c>
      <c r="D1306" t="s">
        <v>65</v>
      </c>
      <c r="E1306" t="s">
        <v>59</v>
      </c>
      <c r="F1306" t="s">
        <v>49</v>
      </c>
      <c r="G1306" t="s">
        <v>25</v>
      </c>
    </row>
    <row r="1307" spans="2:7" x14ac:dyDescent="0.2">
      <c r="B1307">
        <v>2016</v>
      </c>
      <c r="C1307">
        <v>10</v>
      </c>
      <c r="D1307" t="s">
        <v>65</v>
      </c>
      <c r="E1307" t="s">
        <v>59</v>
      </c>
      <c r="F1307" t="s">
        <v>49</v>
      </c>
      <c r="G1307" t="s">
        <v>26</v>
      </c>
    </row>
    <row r="1308" spans="2:7" x14ac:dyDescent="0.2">
      <c r="B1308">
        <v>2016</v>
      </c>
      <c r="C1308">
        <v>10</v>
      </c>
      <c r="D1308" t="s">
        <v>65</v>
      </c>
      <c r="E1308" t="s">
        <v>59</v>
      </c>
      <c r="F1308" t="s">
        <v>49</v>
      </c>
      <c r="G1308" t="s">
        <v>27</v>
      </c>
    </row>
    <row r="1309" spans="2:7" x14ac:dyDescent="0.2">
      <c r="B1309">
        <v>2016</v>
      </c>
      <c r="C1309">
        <v>10</v>
      </c>
      <c r="D1309" t="s">
        <v>65</v>
      </c>
      <c r="E1309" t="s">
        <v>59</v>
      </c>
      <c r="F1309" t="s">
        <v>49</v>
      </c>
      <c r="G1309" t="s">
        <v>28</v>
      </c>
    </row>
    <row r="1310" spans="2:7" x14ac:dyDescent="0.2">
      <c r="B1310">
        <v>2016</v>
      </c>
      <c r="C1310">
        <v>10</v>
      </c>
      <c r="D1310" t="s">
        <v>65</v>
      </c>
      <c r="E1310" t="s">
        <v>59</v>
      </c>
      <c r="F1310" t="s">
        <v>49</v>
      </c>
      <c r="G1310" t="s">
        <v>29</v>
      </c>
    </row>
    <row r="1311" spans="2:7" x14ac:dyDescent="0.2">
      <c r="B1311">
        <v>2016</v>
      </c>
      <c r="C1311">
        <v>10</v>
      </c>
      <c r="D1311" t="s">
        <v>65</v>
      </c>
      <c r="E1311" t="s">
        <v>59</v>
      </c>
      <c r="F1311" t="s">
        <v>49</v>
      </c>
      <c r="G1311" t="s">
        <v>31</v>
      </c>
    </row>
    <row r="1312" spans="2:7" x14ac:dyDescent="0.2">
      <c r="B1312">
        <v>2016</v>
      </c>
      <c r="C1312">
        <v>10</v>
      </c>
      <c r="D1312" t="s">
        <v>65</v>
      </c>
      <c r="E1312" t="s">
        <v>59</v>
      </c>
      <c r="F1312" t="s">
        <v>49</v>
      </c>
      <c r="G1312" t="s">
        <v>32</v>
      </c>
    </row>
    <row r="1313" spans="2:7" x14ac:dyDescent="0.2">
      <c r="B1313">
        <v>2016</v>
      </c>
      <c r="C1313">
        <v>10</v>
      </c>
      <c r="D1313" t="s">
        <v>65</v>
      </c>
      <c r="E1313" t="s">
        <v>59</v>
      </c>
      <c r="F1313" t="s">
        <v>49</v>
      </c>
      <c r="G1313" t="s">
        <v>33</v>
      </c>
    </row>
    <row r="1314" spans="2:7" x14ac:dyDescent="0.2">
      <c r="B1314">
        <v>2016</v>
      </c>
      <c r="C1314">
        <v>10</v>
      </c>
      <c r="D1314" t="s">
        <v>65</v>
      </c>
      <c r="E1314" t="s">
        <v>59</v>
      </c>
      <c r="F1314" t="s">
        <v>49</v>
      </c>
      <c r="G1314" t="s">
        <v>34</v>
      </c>
    </row>
    <row r="1315" spans="2:7" x14ac:dyDescent="0.2">
      <c r="B1315">
        <v>2016</v>
      </c>
      <c r="C1315">
        <v>10</v>
      </c>
      <c r="D1315" t="s">
        <v>65</v>
      </c>
      <c r="E1315" t="s">
        <v>59</v>
      </c>
      <c r="F1315" t="s">
        <v>49</v>
      </c>
      <c r="G1315" t="s">
        <v>35</v>
      </c>
    </row>
    <row r="1316" spans="2:7" x14ac:dyDescent="0.2">
      <c r="B1316">
        <v>2016</v>
      </c>
      <c r="C1316">
        <v>10</v>
      </c>
      <c r="D1316" t="s">
        <v>65</v>
      </c>
      <c r="E1316" t="s">
        <v>59</v>
      </c>
      <c r="F1316" t="s">
        <v>49</v>
      </c>
      <c r="G1316" t="s">
        <v>36</v>
      </c>
    </row>
    <row r="1317" spans="2:7" x14ac:dyDescent="0.2">
      <c r="B1317">
        <v>2016</v>
      </c>
      <c r="C1317">
        <v>10</v>
      </c>
      <c r="D1317" t="s">
        <v>65</v>
      </c>
      <c r="E1317" t="s">
        <v>59</v>
      </c>
      <c r="F1317" t="s">
        <v>49</v>
      </c>
      <c r="G1317" t="s">
        <v>37</v>
      </c>
    </row>
    <row r="1318" spans="2:7" x14ac:dyDescent="0.2">
      <c r="B1318">
        <v>2016</v>
      </c>
      <c r="C1318">
        <v>10</v>
      </c>
      <c r="D1318" t="s">
        <v>65</v>
      </c>
      <c r="E1318" t="s">
        <v>59</v>
      </c>
      <c r="F1318" t="s">
        <v>49</v>
      </c>
      <c r="G1318" t="s">
        <v>38</v>
      </c>
    </row>
    <row r="1319" spans="2:7" x14ac:dyDescent="0.2">
      <c r="B1319">
        <v>2016</v>
      </c>
      <c r="C1319">
        <v>10</v>
      </c>
      <c r="D1319" t="s">
        <v>65</v>
      </c>
      <c r="E1319" t="s">
        <v>59</v>
      </c>
      <c r="F1319" t="s">
        <v>49</v>
      </c>
      <c r="G1319" t="s">
        <v>39</v>
      </c>
    </row>
    <row r="1320" spans="2:7" x14ac:dyDescent="0.2">
      <c r="B1320">
        <v>2016</v>
      </c>
      <c r="C1320">
        <v>10</v>
      </c>
      <c r="D1320" t="s">
        <v>65</v>
      </c>
      <c r="E1320" t="s">
        <v>59</v>
      </c>
      <c r="F1320" t="s">
        <v>49</v>
      </c>
      <c r="G1320" t="s">
        <v>40</v>
      </c>
    </row>
    <row r="1321" spans="2:7" x14ac:dyDescent="0.2">
      <c r="B1321">
        <v>2016</v>
      </c>
      <c r="C1321">
        <v>10</v>
      </c>
      <c r="D1321" t="s">
        <v>65</v>
      </c>
      <c r="E1321" t="s">
        <v>59</v>
      </c>
      <c r="F1321" t="s">
        <v>49</v>
      </c>
      <c r="G1321" t="s">
        <v>41</v>
      </c>
    </row>
    <row r="1322" spans="2:7" x14ac:dyDescent="0.2">
      <c r="B1322">
        <v>2016</v>
      </c>
      <c r="C1322">
        <v>10</v>
      </c>
      <c r="D1322" t="s">
        <v>65</v>
      </c>
      <c r="E1322" t="s">
        <v>59</v>
      </c>
      <c r="F1322" t="s">
        <v>49</v>
      </c>
      <c r="G1322" t="s">
        <v>42</v>
      </c>
    </row>
    <row r="1323" spans="2:7" x14ac:dyDescent="0.2">
      <c r="B1323">
        <v>2016</v>
      </c>
      <c r="C1323">
        <v>10</v>
      </c>
      <c r="D1323" t="s">
        <v>65</v>
      </c>
      <c r="E1323" t="s">
        <v>59</v>
      </c>
      <c r="F1323" t="s">
        <v>49</v>
      </c>
      <c r="G1323" t="s">
        <v>43</v>
      </c>
    </row>
    <row r="1324" spans="2:7" x14ac:dyDescent="0.2">
      <c r="B1324">
        <v>2016</v>
      </c>
      <c r="C1324">
        <v>10</v>
      </c>
      <c r="D1324" t="s">
        <v>65</v>
      </c>
      <c r="E1324" t="s">
        <v>59</v>
      </c>
      <c r="F1324" t="s">
        <v>49</v>
      </c>
      <c r="G1324" t="s">
        <v>60</v>
      </c>
    </row>
    <row r="1325" spans="2:7" x14ac:dyDescent="0.2">
      <c r="B1325">
        <v>2016</v>
      </c>
      <c r="C1325">
        <v>10</v>
      </c>
      <c r="D1325" t="s">
        <v>65</v>
      </c>
      <c r="E1325" t="s">
        <v>59</v>
      </c>
      <c r="F1325" t="s">
        <v>50</v>
      </c>
      <c r="G1325" t="s">
        <v>12</v>
      </c>
    </row>
    <row r="1326" spans="2:7" x14ac:dyDescent="0.2">
      <c r="B1326">
        <v>2016</v>
      </c>
      <c r="C1326">
        <v>10</v>
      </c>
      <c r="D1326" t="s">
        <v>65</v>
      </c>
      <c r="E1326" t="s">
        <v>59</v>
      </c>
      <c r="F1326" t="s">
        <v>50</v>
      </c>
      <c r="G1326" t="s">
        <v>16</v>
      </c>
    </row>
    <row r="1327" spans="2:7" x14ac:dyDescent="0.2">
      <c r="B1327">
        <v>2016</v>
      </c>
      <c r="C1327">
        <v>10</v>
      </c>
      <c r="D1327" t="s">
        <v>65</v>
      </c>
      <c r="E1327" t="s">
        <v>59</v>
      </c>
      <c r="F1327" t="s">
        <v>50</v>
      </c>
      <c r="G1327" t="s">
        <v>17</v>
      </c>
    </row>
    <row r="1328" spans="2:7" x14ac:dyDescent="0.2">
      <c r="B1328">
        <v>2016</v>
      </c>
      <c r="C1328">
        <v>10</v>
      </c>
      <c r="D1328" t="s">
        <v>65</v>
      </c>
      <c r="E1328" t="s">
        <v>59</v>
      </c>
      <c r="F1328" t="s">
        <v>50</v>
      </c>
      <c r="G1328" t="s">
        <v>19</v>
      </c>
    </row>
    <row r="1329" spans="2:7" x14ac:dyDescent="0.2">
      <c r="B1329">
        <v>2016</v>
      </c>
      <c r="C1329">
        <v>10</v>
      </c>
      <c r="D1329" t="s">
        <v>65</v>
      </c>
      <c r="E1329" t="s">
        <v>59</v>
      </c>
      <c r="F1329" t="s">
        <v>50</v>
      </c>
      <c r="G1329" t="s">
        <v>20</v>
      </c>
    </row>
    <row r="1330" spans="2:7" x14ac:dyDescent="0.2">
      <c r="B1330">
        <v>2016</v>
      </c>
      <c r="C1330">
        <v>10</v>
      </c>
      <c r="D1330" t="s">
        <v>65</v>
      </c>
      <c r="E1330" t="s">
        <v>59</v>
      </c>
      <c r="F1330" t="s">
        <v>50</v>
      </c>
      <c r="G1330" t="s">
        <v>21</v>
      </c>
    </row>
    <row r="1331" spans="2:7" x14ac:dyDescent="0.2">
      <c r="B1331">
        <v>2016</v>
      </c>
      <c r="C1331">
        <v>10</v>
      </c>
      <c r="D1331" t="s">
        <v>65</v>
      </c>
      <c r="E1331" t="s">
        <v>59</v>
      </c>
      <c r="F1331" t="s">
        <v>50</v>
      </c>
      <c r="G1331" t="s">
        <v>23</v>
      </c>
    </row>
    <row r="1332" spans="2:7" x14ac:dyDescent="0.2">
      <c r="B1332">
        <v>2016</v>
      </c>
      <c r="C1332">
        <v>10</v>
      </c>
      <c r="D1332" t="s">
        <v>65</v>
      </c>
      <c r="E1332" t="s">
        <v>59</v>
      </c>
      <c r="F1332" t="s">
        <v>50</v>
      </c>
      <c r="G1332" t="s">
        <v>24</v>
      </c>
    </row>
    <row r="1333" spans="2:7" x14ac:dyDescent="0.2">
      <c r="B1333">
        <v>2016</v>
      </c>
      <c r="C1333">
        <v>10</v>
      </c>
      <c r="D1333" t="s">
        <v>65</v>
      </c>
      <c r="E1333" t="s">
        <v>59</v>
      </c>
      <c r="F1333" t="s">
        <v>50</v>
      </c>
      <c r="G1333" t="s">
        <v>25</v>
      </c>
    </row>
    <row r="1334" spans="2:7" x14ac:dyDescent="0.2">
      <c r="B1334">
        <v>2016</v>
      </c>
      <c r="C1334">
        <v>10</v>
      </c>
      <c r="D1334" t="s">
        <v>65</v>
      </c>
      <c r="E1334" t="s">
        <v>59</v>
      </c>
      <c r="F1334" t="s">
        <v>50</v>
      </c>
      <c r="G1334" t="s">
        <v>26</v>
      </c>
    </row>
    <row r="1335" spans="2:7" x14ac:dyDescent="0.2">
      <c r="B1335">
        <v>2016</v>
      </c>
      <c r="C1335">
        <v>10</v>
      </c>
      <c r="D1335" t="s">
        <v>65</v>
      </c>
      <c r="E1335" t="s">
        <v>59</v>
      </c>
      <c r="F1335" t="s">
        <v>50</v>
      </c>
      <c r="G1335" t="s">
        <v>27</v>
      </c>
    </row>
    <row r="1336" spans="2:7" x14ac:dyDescent="0.2">
      <c r="B1336">
        <v>2016</v>
      </c>
      <c r="C1336">
        <v>10</v>
      </c>
      <c r="D1336" t="s">
        <v>65</v>
      </c>
      <c r="E1336" t="s">
        <v>59</v>
      </c>
      <c r="F1336" t="s">
        <v>50</v>
      </c>
      <c r="G1336" t="s">
        <v>28</v>
      </c>
    </row>
    <row r="1337" spans="2:7" x14ac:dyDescent="0.2">
      <c r="B1337">
        <v>2016</v>
      </c>
      <c r="C1337">
        <v>10</v>
      </c>
      <c r="D1337" t="s">
        <v>65</v>
      </c>
      <c r="E1337" t="s">
        <v>59</v>
      </c>
      <c r="F1337" t="s">
        <v>50</v>
      </c>
      <c r="G1337" t="s">
        <v>29</v>
      </c>
    </row>
    <row r="1338" spans="2:7" x14ac:dyDescent="0.2">
      <c r="B1338">
        <v>2016</v>
      </c>
      <c r="C1338">
        <v>10</v>
      </c>
      <c r="D1338" t="s">
        <v>65</v>
      </c>
      <c r="E1338" t="s">
        <v>59</v>
      </c>
      <c r="F1338" t="s">
        <v>50</v>
      </c>
      <c r="G1338" t="s">
        <v>31</v>
      </c>
    </row>
    <row r="1339" spans="2:7" x14ac:dyDescent="0.2">
      <c r="B1339">
        <v>2016</v>
      </c>
      <c r="C1339">
        <v>10</v>
      </c>
      <c r="D1339" t="s">
        <v>65</v>
      </c>
      <c r="E1339" t="s">
        <v>59</v>
      </c>
      <c r="F1339" t="s">
        <v>50</v>
      </c>
      <c r="G1339" t="s">
        <v>32</v>
      </c>
    </row>
    <row r="1340" spans="2:7" x14ac:dyDescent="0.2">
      <c r="B1340">
        <v>2016</v>
      </c>
      <c r="C1340">
        <v>10</v>
      </c>
      <c r="D1340" t="s">
        <v>65</v>
      </c>
      <c r="E1340" t="s">
        <v>59</v>
      </c>
      <c r="F1340" t="s">
        <v>50</v>
      </c>
      <c r="G1340" t="s">
        <v>33</v>
      </c>
    </row>
    <row r="1341" spans="2:7" x14ac:dyDescent="0.2">
      <c r="B1341">
        <v>2016</v>
      </c>
      <c r="C1341">
        <v>10</v>
      </c>
      <c r="D1341" t="s">
        <v>65</v>
      </c>
      <c r="E1341" t="s">
        <v>59</v>
      </c>
      <c r="F1341" t="s">
        <v>50</v>
      </c>
      <c r="G1341" t="s">
        <v>34</v>
      </c>
    </row>
    <row r="1342" spans="2:7" x14ac:dyDescent="0.2">
      <c r="B1342">
        <v>2016</v>
      </c>
      <c r="C1342">
        <v>10</v>
      </c>
      <c r="D1342" t="s">
        <v>65</v>
      </c>
      <c r="E1342" t="s">
        <v>59</v>
      </c>
      <c r="F1342" t="s">
        <v>50</v>
      </c>
      <c r="G1342" t="s">
        <v>35</v>
      </c>
    </row>
    <row r="1343" spans="2:7" x14ac:dyDescent="0.2">
      <c r="B1343">
        <v>2016</v>
      </c>
      <c r="C1343">
        <v>10</v>
      </c>
      <c r="D1343" t="s">
        <v>65</v>
      </c>
      <c r="E1343" t="s">
        <v>59</v>
      </c>
      <c r="F1343" t="s">
        <v>50</v>
      </c>
      <c r="G1343" t="s">
        <v>36</v>
      </c>
    </row>
    <row r="1344" spans="2:7" x14ac:dyDescent="0.2">
      <c r="B1344">
        <v>2016</v>
      </c>
      <c r="C1344">
        <v>10</v>
      </c>
      <c r="D1344" t="s">
        <v>65</v>
      </c>
      <c r="E1344" t="s">
        <v>59</v>
      </c>
      <c r="F1344" t="s">
        <v>50</v>
      </c>
      <c r="G1344" t="s">
        <v>37</v>
      </c>
    </row>
    <row r="1345" spans="2:7" x14ac:dyDescent="0.2">
      <c r="B1345">
        <v>2016</v>
      </c>
      <c r="C1345">
        <v>10</v>
      </c>
      <c r="D1345" t="s">
        <v>65</v>
      </c>
      <c r="E1345" t="s">
        <v>59</v>
      </c>
      <c r="F1345" t="s">
        <v>50</v>
      </c>
      <c r="G1345" t="s">
        <v>38</v>
      </c>
    </row>
    <row r="1346" spans="2:7" x14ac:dyDescent="0.2">
      <c r="B1346">
        <v>2016</v>
      </c>
      <c r="C1346">
        <v>10</v>
      </c>
      <c r="D1346" t="s">
        <v>65</v>
      </c>
      <c r="E1346" t="s">
        <v>59</v>
      </c>
      <c r="F1346" t="s">
        <v>50</v>
      </c>
      <c r="G1346" t="s">
        <v>39</v>
      </c>
    </row>
    <row r="1347" spans="2:7" x14ac:dyDescent="0.2">
      <c r="B1347">
        <v>2016</v>
      </c>
      <c r="C1347">
        <v>10</v>
      </c>
      <c r="D1347" t="s">
        <v>65</v>
      </c>
      <c r="E1347" t="s">
        <v>59</v>
      </c>
      <c r="F1347" t="s">
        <v>50</v>
      </c>
      <c r="G1347" t="s">
        <v>40</v>
      </c>
    </row>
    <row r="1348" spans="2:7" x14ac:dyDescent="0.2">
      <c r="B1348">
        <v>2016</v>
      </c>
      <c r="C1348">
        <v>10</v>
      </c>
      <c r="D1348" t="s">
        <v>65</v>
      </c>
      <c r="E1348" t="s">
        <v>59</v>
      </c>
      <c r="F1348" t="s">
        <v>50</v>
      </c>
      <c r="G1348" t="s">
        <v>41</v>
      </c>
    </row>
    <row r="1349" spans="2:7" x14ac:dyDescent="0.2">
      <c r="B1349">
        <v>2016</v>
      </c>
      <c r="C1349">
        <v>10</v>
      </c>
      <c r="D1349" t="s">
        <v>65</v>
      </c>
      <c r="E1349" t="s">
        <v>59</v>
      </c>
      <c r="F1349" t="s">
        <v>50</v>
      </c>
      <c r="G1349" t="s">
        <v>42</v>
      </c>
    </row>
    <row r="1350" spans="2:7" x14ac:dyDescent="0.2">
      <c r="B1350">
        <v>2016</v>
      </c>
      <c r="C1350">
        <v>10</v>
      </c>
      <c r="D1350" t="s">
        <v>65</v>
      </c>
      <c r="E1350" t="s">
        <v>59</v>
      </c>
      <c r="F1350" t="s">
        <v>50</v>
      </c>
      <c r="G1350" t="s">
        <v>43</v>
      </c>
    </row>
    <row r="1351" spans="2:7" x14ac:dyDescent="0.2">
      <c r="B1351">
        <v>2016</v>
      </c>
      <c r="C1351">
        <v>10</v>
      </c>
      <c r="D1351" t="s">
        <v>65</v>
      </c>
      <c r="E1351" t="s">
        <v>59</v>
      </c>
      <c r="F1351" t="s">
        <v>50</v>
      </c>
      <c r="G1351" t="s">
        <v>60</v>
      </c>
    </row>
    <row r="1352" spans="2:7" x14ac:dyDescent="0.2">
      <c r="B1352">
        <v>2016</v>
      </c>
      <c r="C1352">
        <v>10</v>
      </c>
      <c r="D1352" t="s">
        <v>65</v>
      </c>
      <c r="E1352" t="s">
        <v>59</v>
      </c>
      <c r="F1352" t="s">
        <v>50</v>
      </c>
      <c r="G1352" t="s">
        <v>12</v>
      </c>
    </row>
    <row r="1353" spans="2:7" x14ac:dyDescent="0.2">
      <c r="B1353">
        <v>2016</v>
      </c>
      <c r="C1353">
        <v>10</v>
      </c>
      <c r="D1353" t="s">
        <v>65</v>
      </c>
      <c r="E1353" t="s">
        <v>59</v>
      </c>
      <c r="F1353" t="s">
        <v>51</v>
      </c>
      <c r="G1353" t="s">
        <v>16</v>
      </c>
    </row>
    <row r="1354" spans="2:7" x14ac:dyDescent="0.2">
      <c r="B1354">
        <v>2016</v>
      </c>
      <c r="C1354">
        <v>10</v>
      </c>
      <c r="D1354" t="s">
        <v>65</v>
      </c>
      <c r="E1354" t="s">
        <v>59</v>
      </c>
      <c r="F1354" t="s">
        <v>51</v>
      </c>
      <c r="G1354" t="s">
        <v>17</v>
      </c>
    </row>
    <row r="1355" spans="2:7" x14ac:dyDescent="0.2">
      <c r="B1355">
        <v>2016</v>
      </c>
      <c r="C1355">
        <v>10</v>
      </c>
      <c r="D1355" t="s">
        <v>65</v>
      </c>
      <c r="E1355" t="s">
        <v>59</v>
      </c>
      <c r="F1355" t="s">
        <v>51</v>
      </c>
      <c r="G1355" t="s">
        <v>19</v>
      </c>
    </row>
    <row r="1356" spans="2:7" x14ac:dyDescent="0.2">
      <c r="B1356">
        <v>2016</v>
      </c>
      <c r="C1356">
        <v>10</v>
      </c>
      <c r="D1356" t="s">
        <v>65</v>
      </c>
      <c r="E1356" t="s">
        <v>59</v>
      </c>
      <c r="F1356" t="s">
        <v>51</v>
      </c>
      <c r="G1356" t="s">
        <v>20</v>
      </c>
    </row>
    <row r="1357" spans="2:7" x14ac:dyDescent="0.2">
      <c r="B1357">
        <v>2016</v>
      </c>
      <c r="C1357">
        <v>10</v>
      </c>
      <c r="D1357" t="s">
        <v>65</v>
      </c>
      <c r="E1357" t="s">
        <v>59</v>
      </c>
      <c r="F1357" t="s">
        <v>51</v>
      </c>
      <c r="G1357" t="s">
        <v>21</v>
      </c>
    </row>
    <row r="1358" spans="2:7" x14ac:dyDescent="0.2">
      <c r="B1358">
        <v>2016</v>
      </c>
      <c r="C1358">
        <v>10</v>
      </c>
      <c r="D1358" t="s">
        <v>65</v>
      </c>
      <c r="E1358" t="s">
        <v>59</v>
      </c>
      <c r="F1358" t="s">
        <v>51</v>
      </c>
      <c r="G1358" t="s">
        <v>23</v>
      </c>
    </row>
    <row r="1359" spans="2:7" x14ac:dyDescent="0.2">
      <c r="B1359">
        <v>2016</v>
      </c>
      <c r="C1359">
        <v>10</v>
      </c>
      <c r="D1359" t="s">
        <v>65</v>
      </c>
      <c r="E1359" t="s">
        <v>59</v>
      </c>
      <c r="F1359" t="s">
        <v>51</v>
      </c>
      <c r="G1359" t="s">
        <v>24</v>
      </c>
    </row>
    <row r="1360" spans="2:7" x14ac:dyDescent="0.2">
      <c r="B1360">
        <v>2016</v>
      </c>
      <c r="C1360">
        <v>10</v>
      </c>
      <c r="D1360" t="s">
        <v>65</v>
      </c>
      <c r="E1360" t="s">
        <v>59</v>
      </c>
      <c r="F1360" t="s">
        <v>51</v>
      </c>
      <c r="G1360" t="s">
        <v>25</v>
      </c>
    </row>
    <row r="1361" spans="2:7" x14ac:dyDescent="0.2">
      <c r="B1361">
        <v>2016</v>
      </c>
      <c r="C1361">
        <v>10</v>
      </c>
      <c r="D1361" t="s">
        <v>65</v>
      </c>
      <c r="E1361" t="s">
        <v>59</v>
      </c>
      <c r="F1361" t="s">
        <v>51</v>
      </c>
      <c r="G1361" t="s">
        <v>26</v>
      </c>
    </row>
    <row r="1362" spans="2:7" x14ac:dyDescent="0.2">
      <c r="B1362">
        <v>2016</v>
      </c>
      <c r="C1362">
        <v>10</v>
      </c>
      <c r="D1362" t="s">
        <v>65</v>
      </c>
      <c r="E1362" t="s">
        <v>59</v>
      </c>
      <c r="F1362" t="s">
        <v>51</v>
      </c>
      <c r="G1362" t="s">
        <v>27</v>
      </c>
    </row>
    <row r="1363" spans="2:7" x14ac:dyDescent="0.2">
      <c r="B1363">
        <v>2016</v>
      </c>
      <c r="C1363">
        <v>10</v>
      </c>
      <c r="D1363" t="s">
        <v>65</v>
      </c>
      <c r="E1363" t="s">
        <v>59</v>
      </c>
      <c r="F1363" t="s">
        <v>51</v>
      </c>
      <c r="G1363" t="s">
        <v>28</v>
      </c>
    </row>
    <row r="1364" spans="2:7" x14ac:dyDescent="0.2">
      <c r="B1364">
        <v>2016</v>
      </c>
      <c r="C1364">
        <v>10</v>
      </c>
      <c r="D1364" t="s">
        <v>65</v>
      </c>
      <c r="E1364" t="s">
        <v>59</v>
      </c>
      <c r="F1364" t="s">
        <v>51</v>
      </c>
      <c r="G1364" t="s">
        <v>29</v>
      </c>
    </row>
    <row r="1365" spans="2:7" x14ac:dyDescent="0.2">
      <c r="B1365">
        <v>2016</v>
      </c>
      <c r="C1365">
        <v>10</v>
      </c>
      <c r="D1365" t="s">
        <v>65</v>
      </c>
      <c r="E1365" t="s">
        <v>59</v>
      </c>
      <c r="F1365" t="s">
        <v>51</v>
      </c>
      <c r="G1365" t="s">
        <v>31</v>
      </c>
    </row>
    <row r="1366" spans="2:7" x14ac:dyDescent="0.2">
      <c r="B1366">
        <v>2016</v>
      </c>
      <c r="C1366">
        <v>10</v>
      </c>
      <c r="D1366" t="s">
        <v>65</v>
      </c>
      <c r="E1366" t="s">
        <v>59</v>
      </c>
      <c r="F1366" t="s">
        <v>51</v>
      </c>
      <c r="G1366" t="s">
        <v>32</v>
      </c>
    </row>
    <row r="1367" spans="2:7" x14ac:dyDescent="0.2">
      <c r="B1367">
        <v>2016</v>
      </c>
      <c r="C1367">
        <v>10</v>
      </c>
      <c r="D1367" t="s">
        <v>65</v>
      </c>
      <c r="E1367" t="s">
        <v>59</v>
      </c>
      <c r="F1367" t="s">
        <v>51</v>
      </c>
      <c r="G1367" t="s">
        <v>33</v>
      </c>
    </row>
    <row r="1368" spans="2:7" x14ac:dyDescent="0.2">
      <c r="B1368">
        <v>2016</v>
      </c>
      <c r="C1368">
        <v>10</v>
      </c>
      <c r="D1368" t="s">
        <v>65</v>
      </c>
      <c r="E1368" t="s">
        <v>59</v>
      </c>
      <c r="F1368" t="s">
        <v>51</v>
      </c>
      <c r="G1368" t="s">
        <v>34</v>
      </c>
    </row>
    <row r="1369" spans="2:7" x14ac:dyDescent="0.2">
      <c r="B1369">
        <v>2016</v>
      </c>
      <c r="C1369">
        <v>10</v>
      </c>
      <c r="D1369" t="s">
        <v>65</v>
      </c>
      <c r="E1369" t="s">
        <v>59</v>
      </c>
      <c r="F1369" t="s">
        <v>51</v>
      </c>
      <c r="G1369" t="s">
        <v>35</v>
      </c>
    </row>
    <row r="1370" spans="2:7" x14ac:dyDescent="0.2">
      <c r="B1370">
        <v>2016</v>
      </c>
      <c r="C1370">
        <v>10</v>
      </c>
      <c r="D1370" t="s">
        <v>65</v>
      </c>
      <c r="E1370" t="s">
        <v>59</v>
      </c>
      <c r="F1370" t="s">
        <v>51</v>
      </c>
      <c r="G1370" t="s">
        <v>36</v>
      </c>
    </row>
    <row r="1371" spans="2:7" x14ac:dyDescent="0.2">
      <c r="B1371">
        <v>2016</v>
      </c>
      <c r="C1371">
        <v>10</v>
      </c>
      <c r="D1371" t="s">
        <v>65</v>
      </c>
      <c r="E1371" t="s">
        <v>59</v>
      </c>
      <c r="F1371" t="s">
        <v>51</v>
      </c>
      <c r="G1371" t="s">
        <v>37</v>
      </c>
    </row>
    <row r="1372" spans="2:7" x14ac:dyDescent="0.2">
      <c r="B1372">
        <v>2016</v>
      </c>
      <c r="C1372">
        <v>10</v>
      </c>
      <c r="D1372" t="s">
        <v>65</v>
      </c>
      <c r="E1372" t="s">
        <v>59</v>
      </c>
      <c r="F1372" t="s">
        <v>51</v>
      </c>
      <c r="G1372" t="s">
        <v>38</v>
      </c>
    </row>
    <row r="1373" spans="2:7" x14ac:dyDescent="0.2">
      <c r="B1373">
        <v>2016</v>
      </c>
      <c r="C1373">
        <v>10</v>
      </c>
      <c r="D1373" t="s">
        <v>65</v>
      </c>
      <c r="E1373" t="s">
        <v>59</v>
      </c>
      <c r="F1373" t="s">
        <v>51</v>
      </c>
      <c r="G1373" t="s">
        <v>39</v>
      </c>
    </row>
    <row r="1374" spans="2:7" x14ac:dyDescent="0.2">
      <c r="B1374">
        <v>2016</v>
      </c>
      <c r="C1374">
        <v>10</v>
      </c>
      <c r="D1374" t="s">
        <v>65</v>
      </c>
      <c r="E1374" t="s">
        <v>59</v>
      </c>
      <c r="F1374" t="s">
        <v>51</v>
      </c>
      <c r="G1374" t="s">
        <v>40</v>
      </c>
    </row>
    <row r="1375" spans="2:7" x14ac:dyDescent="0.2">
      <c r="B1375">
        <v>2016</v>
      </c>
      <c r="C1375">
        <v>10</v>
      </c>
      <c r="D1375" t="s">
        <v>65</v>
      </c>
      <c r="E1375" t="s">
        <v>59</v>
      </c>
      <c r="F1375" t="s">
        <v>51</v>
      </c>
      <c r="G1375" t="s">
        <v>41</v>
      </c>
    </row>
    <row r="1376" spans="2:7" x14ac:dyDescent="0.2">
      <c r="B1376">
        <v>2016</v>
      </c>
      <c r="C1376">
        <v>10</v>
      </c>
      <c r="D1376" t="s">
        <v>65</v>
      </c>
      <c r="E1376" t="s">
        <v>59</v>
      </c>
      <c r="F1376" t="s">
        <v>51</v>
      </c>
      <c r="G1376" t="s">
        <v>42</v>
      </c>
    </row>
    <row r="1377" spans="2:7" x14ac:dyDescent="0.2">
      <c r="B1377">
        <v>2016</v>
      </c>
      <c r="C1377">
        <v>10</v>
      </c>
      <c r="D1377" t="s">
        <v>65</v>
      </c>
      <c r="E1377" t="s">
        <v>59</v>
      </c>
      <c r="F1377" t="s">
        <v>51</v>
      </c>
      <c r="G1377" t="s">
        <v>43</v>
      </c>
    </row>
    <row r="1378" spans="2:7" x14ac:dyDescent="0.2">
      <c r="B1378">
        <v>2016</v>
      </c>
      <c r="C1378">
        <v>10</v>
      </c>
      <c r="D1378" t="s">
        <v>65</v>
      </c>
      <c r="E1378" t="s">
        <v>59</v>
      </c>
      <c r="F1378" t="s">
        <v>51</v>
      </c>
      <c r="G1378" t="s">
        <v>60</v>
      </c>
    </row>
    <row r="1379" spans="2:7" x14ac:dyDescent="0.2">
      <c r="B1379">
        <v>2016</v>
      </c>
      <c r="C1379">
        <v>10</v>
      </c>
      <c r="D1379" t="s">
        <v>65</v>
      </c>
      <c r="E1379" t="s">
        <v>59</v>
      </c>
      <c r="F1379" t="s">
        <v>52</v>
      </c>
      <c r="G1379" t="s">
        <v>12</v>
      </c>
    </row>
    <row r="1380" spans="2:7" x14ac:dyDescent="0.2">
      <c r="B1380">
        <v>2016</v>
      </c>
      <c r="C1380">
        <v>10</v>
      </c>
      <c r="D1380" t="s">
        <v>65</v>
      </c>
      <c r="E1380" t="s">
        <v>59</v>
      </c>
      <c r="F1380" t="s">
        <v>52</v>
      </c>
      <c r="G1380" t="s">
        <v>16</v>
      </c>
    </row>
    <row r="1381" spans="2:7" x14ac:dyDescent="0.2">
      <c r="B1381">
        <v>2016</v>
      </c>
      <c r="C1381">
        <v>10</v>
      </c>
      <c r="D1381" t="s">
        <v>65</v>
      </c>
      <c r="E1381" t="s">
        <v>59</v>
      </c>
      <c r="F1381" t="s">
        <v>52</v>
      </c>
      <c r="G1381" t="s">
        <v>17</v>
      </c>
    </row>
    <row r="1382" spans="2:7" x14ac:dyDescent="0.2">
      <c r="B1382">
        <v>2016</v>
      </c>
      <c r="C1382">
        <v>10</v>
      </c>
      <c r="D1382" t="s">
        <v>65</v>
      </c>
      <c r="E1382" t="s">
        <v>59</v>
      </c>
      <c r="F1382" t="s">
        <v>52</v>
      </c>
      <c r="G1382" t="s">
        <v>19</v>
      </c>
    </row>
    <row r="1383" spans="2:7" x14ac:dyDescent="0.2">
      <c r="B1383">
        <v>2016</v>
      </c>
      <c r="C1383">
        <v>10</v>
      </c>
      <c r="D1383" t="s">
        <v>65</v>
      </c>
      <c r="E1383" t="s">
        <v>59</v>
      </c>
      <c r="F1383" t="s">
        <v>52</v>
      </c>
      <c r="G1383" t="s">
        <v>20</v>
      </c>
    </row>
    <row r="1384" spans="2:7" x14ac:dyDescent="0.2">
      <c r="B1384">
        <v>2016</v>
      </c>
      <c r="C1384">
        <v>10</v>
      </c>
      <c r="D1384" t="s">
        <v>65</v>
      </c>
      <c r="E1384" t="s">
        <v>59</v>
      </c>
      <c r="F1384" t="s">
        <v>52</v>
      </c>
      <c r="G1384" t="s">
        <v>21</v>
      </c>
    </row>
    <row r="1385" spans="2:7" x14ac:dyDescent="0.2">
      <c r="B1385">
        <v>2016</v>
      </c>
      <c r="C1385">
        <v>10</v>
      </c>
      <c r="D1385" t="s">
        <v>65</v>
      </c>
      <c r="E1385" t="s">
        <v>59</v>
      </c>
      <c r="F1385" t="s">
        <v>52</v>
      </c>
      <c r="G1385" t="s">
        <v>23</v>
      </c>
    </row>
    <row r="1386" spans="2:7" x14ac:dyDescent="0.2">
      <c r="B1386">
        <v>2016</v>
      </c>
      <c r="C1386">
        <v>10</v>
      </c>
      <c r="D1386" t="s">
        <v>65</v>
      </c>
      <c r="E1386" t="s">
        <v>59</v>
      </c>
      <c r="F1386" t="s">
        <v>52</v>
      </c>
      <c r="G1386" t="s">
        <v>24</v>
      </c>
    </row>
    <row r="1387" spans="2:7" x14ac:dyDescent="0.2">
      <c r="B1387">
        <v>2016</v>
      </c>
      <c r="C1387">
        <v>10</v>
      </c>
      <c r="D1387" t="s">
        <v>65</v>
      </c>
      <c r="E1387" t="s">
        <v>59</v>
      </c>
      <c r="F1387" t="s">
        <v>52</v>
      </c>
      <c r="G1387" t="s">
        <v>25</v>
      </c>
    </row>
    <row r="1388" spans="2:7" x14ac:dyDescent="0.2">
      <c r="B1388">
        <v>2016</v>
      </c>
      <c r="C1388">
        <v>10</v>
      </c>
      <c r="D1388" t="s">
        <v>65</v>
      </c>
      <c r="E1388" t="s">
        <v>59</v>
      </c>
      <c r="F1388" t="s">
        <v>52</v>
      </c>
      <c r="G1388" t="s">
        <v>26</v>
      </c>
    </row>
    <row r="1389" spans="2:7" x14ac:dyDescent="0.2">
      <c r="B1389">
        <v>2016</v>
      </c>
      <c r="C1389">
        <v>10</v>
      </c>
      <c r="D1389" t="s">
        <v>65</v>
      </c>
      <c r="E1389" t="s">
        <v>59</v>
      </c>
      <c r="F1389" t="s">
        <v>52</v>
      </c>
      <c r="G1389" t="s">
        <v>27</v>
      </c>
    </row>
    <row r="1390" spans="2:7" x14ac:dyDescent="0.2">
      <c r="B1390">
        <v>2016</v>
      </c>
      <c r="C1390">
        <v>10</v>
      </c>
      <c r="D1390" t="s">
        <v>65</v>
      </c>
      <c r="E1390" t="s">
        <v>59</v>
      </c>
      <c r="F1390" t="s">
        <v>52</v>
      </c>
      <c r="G1390" t="s">
        <v>28</v>
      </c>
    </row>
    <row r="1391" spans="2:7" x14ac:dyDescent="0.2">
      <c r="B1391">
        <v>2016</v>
      </c>
      <c r="C1391">
        <v>10</v>
      </c>
      <c r="D1391" t="s">
        <v>65</v>
      </c>
      <c r="E1391" t="s">
        <v>59</v>
      </c>
      <c r="F1391" t="s">
        <v>52</v>
      </c>
      <c r="G1391" t="s">
        <v>29</v>
      </c>
    </row>
    <row r="1392" spans="2:7" x14ac:dyDescent="0.2">
      <c r="B1392">
        <v>2016</v>
      </c>
      <c r="C1392">
        <v>10</v>
      </c>
      <c r="D1392" t="s">
        <v>65</v>
      </c>
      <c r="E1392" t="s">
        <v>59</v>
      </c>
      <c r="F1392" t="s">
        <v>52</v>
      </c>
      <c r="G1392" t="s">
        <v>31</v>
      </c>
    </row>
    <row r="1393" spans="2:7" x14ac:dyDescent="0.2">
      <c r="B1393">
        <v>2016</v>
      </c>
      <c r="C1393">
        <v>10</v>
      </c>
      <c r="D1393" t="s">
        <v>65</v>
      </c>
      <c r="E1393" t="s">
        <v>59</v>
      </c>
      <c r="F1393" t="s">
        <v>52</v>
      </c>
      <c r="G1393" t="s">
        <v>32</v>
      </c>
    </row>
    <row r="1394" spans="2:7" x14ac:dyDescent="0.2">
      <c r="B1394">
        <v>2016</v>
      </c>
      <c r="C1394">
        <v>10</v>
      </c>
      <c r="D1394" t="s">
        <v>65</v>
      </c>
      <c r="E1394" t="s">
        <v>59</v>
      </c>
      <c r="F1394" t="s">
        <v>52</v>
      </c>
      <c r="G1394" t="s">
        <v>33</v>
      </c>
    </row>
    <row r="1395" spans="2:7" x14ac:dyDescent="0.2">
      <c r="B1395">
        <v>2016</v>
      </c>
      <c r="C1395">
        <v>10</v>
      </c>
      <c r="D1395" t="s">
        <v>65</v>
      </c>
      <c r="E1395" t="s">
        <v>59</v>
      </c>
      <c r="F1395" t="s">
        <v>52</v>
      </c>
      <c r="G1395" t="s">
        <v>34</v>
      </c>
    </row>
    <row r="1396" spans="2:7" x14ac:dyDescent="0.2">
      <c r="B1396">
        <v>2016</v>
      </c>
      <c r="C1396">
        <v>10</v>
      </c>
      <c r="D1396" t="s">
        <v>65</v>
      </c>
      <c r="E1396" t="s">
        <v>59</v>
      </c>
      <c r="F1396" t="s">
        <v>52</v>
      </c>
      <c r="G1396" t="s">
        <v>35</v>
      </c>
    </row>
    <row r="1397" spans="2:7" x14ac:dyDescent="0.2">
      <c r="B1397">
        <v>2016</v>
      </c>
      <c r="C1397">
        <v>10</v>
      </c>
      <c r="D1397" t="s">
        <v>65</v>
      </c>
      <c r="E1397" t="s">
        <v>59</v>
      </c>
      <c r="F1397" t="s">
        <v>52</v>
      </c>
      <c r="G1397" t="s">
        <v>36</v>
      </c>
    </row>
    <row r="1398" spans="2:7" x14ac:dyDescent="0.2">
      <c r="B1398">
        <v>2016</v>
      </c>
      <c r="C1398">
        <v>10</v>
      </c>
      <c r="D1398" t="s">
        <v>65</v>
      </c>
      <c r="E1398" t="s">
        <v>59</v>
      </c>
      <c r="F1398" t="s">
        <v>52</v>
      </c>
      <c r="G1398" t="s">
        <v>37</v>
      </c>
    </row>
    <row r="1399" spans="2:7" x14ac:dyDescent="0.2">
      <c r="B1399">
        <v>2016</v>
      </c>
      <c r="C1399">
        <v>10</v>
      </c>
      <c r="D1399" t="s">
        <v>65</v>
      </c>
      <c r="E1399" t="s">
        <v>59</v>
      </c>
      <c r="F1399" t="s">
        <v>52</v>
      </c>
      <c r="G1399" t="s">
        <v>38</v>
      </c>
    </row>
    <row r="1400" spans="2:7" x14ac:dyDescent="0.2">
      <c r="B1400">
        <v>2016</v>
      </c>
      <c r="C1400">
        <v>10</v>
      </c>
      <c r="D1400" t="s">
        <v>65</v>
      </c>
      <c r="E1400" t="s">
        <v>59</v>
      </c>
      <c r="F1400" t="s">
        <v>52</v>
      </c>
      <c r="G1400" t="s">
        <v>39</v>
      </c>
    </row>
    <row r="1401" spans="2:7" x14ac:dyDescent="0.2">
      <c r="B1401">
        <v>2016</v>
      </c>
      <c r="C1401">
        <v>10</v>
      </c>
      <c r="D1401" t="s">
        <v>65</v>
      </c>
      <c r="E1401" t="s">
        <v>59</v>
      </c>
      <c r="F1401" t="s">
        <v>52</v>
      </c>
      <c r="G1401" t="s">
        <v>40</v>
      </c>
    </row>
    <row r="1402" spans="2:7" x14ac:dyDescent="0.2">
      <c r="B1402">
        <v>2016</v>
      </c>
      <c r="C1402">
        <v>10</v>
      </c>
      <c r="D1402" t="s">
        <v>65</v>
      </c>
      <c r="E1402" t="s">
        <v>59</v>
      </c>
      <c r="F1402" t="s">
        <v>52</v>
      </c>
      <c r="G1402" t="s">
        <v>41</v>
      </c>
    </row>
    <row r="1403" spans="2:7" x14ac:dyDescent="0.2">
      <c r="B1403">
        <v>2016</v>
      </c>
      <c r="C1403">
        <v>10</v>
      </c>
      <c r="D1403" t="s">
        <v>65</v>
      </c>
      <c r="E1403" t="s">
        <v>59</v>
      </c>
      <c r="F1403" t="s">
        <v>52</v>
      </c>
      <c r="G1403" t="s">
        <v>42</v>
      </c>
    </row>
    <row r="1404" spans="2:7" x14ac:dyDescent="0.2">
      <c r="B1404">
        <v>2016</v>
      </c>
      <c r="C1404">
        <v>10</v>
      </c>
      <c r="D1404" t="s">
        <v>65</v>
      </c>
      <c r="E1404" t="s">
        <v>59</v>
      </c>
      <c r="F1404" t="s">
        <v>52</v>
      </c>
      <c r="G1404" t="s">
        <v>43</v>
      </c>
    </row>
    <row r="1405" spans="2:7" x14ac:dyDescent="0.2">
      <c r="B1405">
        <v>2016</v>
      </c>
      <c r="C1405">
        <v>10</v>
      </c>
      <c r="D1405" t="s">
        <v>65</v>
      </c>
      <c r="E1405" t="s">
        <v>59</v>
      </c>
      <c r="F1405" t="s">
        <v>52</v>
      </c>
      <c r="G1405" t="s">
        <v>60</v>
      </c>
    </row>
    <row r="1406" spans="2:7" x14ac:dyDescent="0.2">
      <c r="B1406">
        <v>2016</v>
      </c>
      <c r="C1406">
        <v>10</v>
      </c>
      <c r="D1406" t="s">
        <v>65</v>
      </c>
      <c r="E1406" t="s">
        <v>59</v>
      </c>
      <c r="F1406" t="s">
        <v>53</v>
      </c>
      <c r="G1406" t="s">
        <v>12</v>
      </c>
    </row>
    <row r="1407" spans="2:7" x14ac:dyDescent="0.2">
      <c r="B1407">
        <v>2016</v>
      </c>
      <c r="C1407">
        <v>10</v>
      </c>
      <c r="D1407" t="s">
        <v>65</v>
      </c>
      <c r="E1407" t="s">
        <v>59</v>
      </c>
      <c r="F1407" t="s">
        <v>53</v>
      </c>
      <c r="G1407" t="s">
        <v>16</v>
      </c>
    </row>
    <row r="1408" spans="2:7" x14ac:dyDescent="0.2">
      <c r="B1408">
        <v>2016</v>
      </c>
      <c r="C1408">
        <v>10</v>
      </c>
      <c r="D1408" t="s">
        <v>65</v>
      </c>
      <c r="E1408" t="s">
        <v>59</v>
      </c>
      <c r="F1408" t="s">
        <v>53</v>
      </c>
      <c r="G1408" t="s">
        <v>17</v>
      </c>
    </row>
    <row r="1409" spans="2:7" x14ac:dyDescent="0.2">
      <c r="B1409">
        <v>2016</v>
      </c>
      <c r="C1409">
        <v>10</v>
      </c>
      <c r="D1409" t="s">
        <v>65</v>
      </c>
      <c r="E1409" t="s">
        <v>59</v>
      </c>
      <c r="F1409" t="s">
        <v>53</v>
      </c>
      <c r="G1409" t="s">
        <v>19</v>
      </c>
    </row>
    <row r="1410" spans="2:7" x14ac:dyDescent="0.2">
      <c r="B1410">
        <v>2016</v>
      </c>
      <c r="C1410">
        <v>10</v>
      </c>
      <c r="D1410" t="s">
        <v>65</v>
      </c>
      <c r="E1410" t="s">
        <v>59</v>
      </c>
      <c r="F1410" t="s">
        <v>53</v>
      </c>
      <c r="G1410" t="s">
        <v>20</v>
      </c>
    </row>
    <row r="1411" spans="2:7" x14ac:dyDescent="0.2">
      <c r="B1411">
        <v>2016</v>
      </c>
      <c r="C1411">
        <v>10</v>
      </c>
      <c r="D1411" t="s">
        <v>65</v>
      </c>
      <c r="E1411" t="s">
        <v>59</v>
      </c>
      <c r="F1411" t="s">
        <v>53</v>
      </c>
      <c r="G1411" t="s">
        <v>21</v>
      </c>
    </row>
    <row r="1412" spans="2:7" x14ac:dyDescent="0.2">
      <c r="B1412">
        <v>2016</v>
      </c>
      <c r="C1412">
        <v>10</v>
      </c>
      <c r="D1412" t="s">
        <v>65</v>
      </c>
      <c r="E1412" t="s">
        <v>59</v>
      </c>
      <c r="F1412" t="s">
        <v>53</v>
      </c>
      <c r="G1412" t="s">
        <v>23</v>
      </c>
    </row>
    <row r="1413" spans="2:7" x14ac:dyDescent="0.2">
      <c r="B1413">
        <v>2016</v>
      </c>
      <c r="C1413">
        <v>10</v>
      </c>
      <c r="D1413" t="s">
        <v>65</v>
      </c>
      <c r="E1413" t="s">
        <v>59</v>
      </c>
      <c r="F1413" t="s">
        <v>53</v>
      </c>
      <c r="G1413" t="s">
        <v>24</v>
      </c>
    </row>
    <row r="1414" spans="2:7" x14ac:dyDescent="0.2">
      <c r="B1414">
        <v>2016</v>
      </c>
      <c r="C1414">
        <v>10</v>
      </c>
      <c r="D1414" t="s">
        <v>65</v>
      </c>
      <c r="E1414" t="s">
        <v>59</v>
      </c>
      <c r="F1414" t="s">
        <v>53</v>
      </c>
      <c r="G1414" t="s">
        <v>25</v>
      </c>
    </row>
    <row r="1415" spans="2:7" x14ac:dyDescent="0.2">
      <c r="B1415">
        <v>2016</v>
      </c>
      <c r="C1415">
        <v>10</v>
      </c>
      <c r="D1415" t="s">
        <v>65</v>
      </c>
      <c r="E1415" t="s">
        <v>59</v>
      </c>
      <c r="F1415" t="s">
        <v>53</v>
      </c>
      <c r="G1415" t="s">
        <v>26</v>
      </c>
    </row>
    <row r="1416" spans="2:7" x14ac:dyDescent="0.2">
      <c r="B1416">
        <v>2016</v>
      </c>
      <c r="C1416">
        <v>10</v>
      </c>
      <c r="D1416" t="s">
        <v>65</v>
      </c>
      <c r="E1416" t="s">
        <v>59</v>
      </c>
      <c r="F1416" t="s">
        <v>53</v>
      </c>
      <c r="G1416" t="s">
        <v>27</v>
      </c>
    </row>
    <row r="1417" spans="2:7" x14ac:dyDescent="0.2">
      <c r="B1417">
        <v>2016</v>
      </c>
      <c r="C1417">
        <v>10</v>
      </c>
      <c r="D1417" t="s">
        <v>65</v>
      </c>
      <c r="E1417" t="s">
        <v>59</v>
      </c>
      <c r="F1417" t="s">
        <v>53</v>
      </c>
      <c r="G1417" t="s">
        <v>28</v>
      </c>
    </row>
    <row r="1418" spans="2:7" x14ac:dyDescent="0.2">
      <c r="B1418">
        <v>2016</v>
      </c>
      <c r="C1418">
        <v>10</v>
      </c>
      <c r="D1418" t="s">
        <v>65</v>
      </c>
      <c r="E1418" t="s">
        <v>59</v>
      </c>
      <c r="F1418" t="s">
        <v>53</v>
      </c>
      <c r="G1418" t="s">
        <v>29</v>
      </c>
    </row>
    <row r="1419" spans="2:7" x14ac:dyDescent="0.2">
      <c r="B1419">
        <v>2016</v>
      </c>
      <c r="C1419">
        <v>10</v>
      </c>
      <c r="D1419" t="s">
        <v>65</v>
      </c>
      <c r="E1419" t="s">
        <v>59</v>
      </c>
      <c r="F1419" t="s">
        <v>53</v>
      </c>
      <c r="G1419" t="s">
        <v>31</v>
      </c>
    </row>
    <row r="1420" spans="2:7" x14ac:dyDescent="0.2">
      <c r="B1420">
        <v>2016</v>
      </c>
      <c r="C1420">
        <v>10</v>
      </c>
      <c r="D1420" t="s">
        <v>65</v>
      </c>
      <c r="E1420" t="s">
        <v>59</v>
      </c>
      <c r="F1420" t="s">
        <v>53</v>
      </c>
      <c r="G1420" t="s">
        <v>32</v>
      </c>
    </row>
    <row r="1421" spans="2:7" x14ac:dyDescent="0.2">
      <c r="B1421">
        <v>2016</v>
      </c>
      <c r="C1421">
        <v>10</v>
      </c>
      <c r="D1421" t="s">
        <v>65</v>
      </c>
      <c r="E1421" t="s">
        <v>59</v>
      </c>
      <c r="F1421" t="s">
        <v>53</v>
      </c>
      <c r="G1421" t="s">
        <v>33</v>
      </c>
    </row>
    <row r="1422" spans="2:7" x14ac:dyDescent="0.2">
      <c r="B1422">
        <v>2016</v>
      </c>
      <c r="C1422">
        <v>10</v>
      </c>
      <c r="D1422" t="s">
        <v>65</v>
      </c>
      <c r="E1422" t="s">
        <v>59</v>
      </c>
      <c r="F1422" t="s">
        <v>53</v>
      </c>
      <c r="G1422" t="s">
        <v>34</v>
      </c>
    </row>
    <row r="1423" spans="2:7" x14ac:dyDescent="0.2">
      <c r="B1423">
        <v>2016</v>
      </c>
      <c r="C1423">
        <v>10</v>
      </c>
      <c r="D1423" t="s">
        <v>65</v>
      </c>
      <c r="E1423" t="s">
        <v>59</v>
      </c>
      <c r="F1423" t="s">
        <v>53</v>
      </c>
      <c r="G1423" t="s">
        <v>35</v>
      </c>
    </row>
    <row r="1424" spans="2:7" x14ac:dyDescent="0.2">
      <c r="B1424">
        <v>2016</v>
      </c>
      <c r="C1424">
        <v>10</v>
      </c>
      <c r="D1424" t="s">
        <v>65</v>
      </c>
      <c r="E1424" t="s">
        <v>59</v>
      </c>
      <c r="F1424" t="s">
        <v>53</v>
      </c>
      <c r="G1424" t="s">
        <v>36</v>
      </c>
    </row>
    <row r="1425" spans="2:7" x14ac:dyDescent="0.2">
      <c r="B1425">
        <v>2016</v>
      </c>
      <c r="C1425">
        <v>10</v>
      </c>
      <c r="D1425" t="s">
        <v>65</v>
      </c>
      <c r="E1425" t="s">
        <v>59</v>
      </c>
      <c r="F1425" t="s">
        <v>53</v>
      </c>
      <c r="G1425" t="s">
        <v>37</v>
      </c>
    </row>
    <row r="1426" spans="2:7" x14ac:dyDescent="0.2">
      <c r="B1426">
        <v>2016</v>
      </c>
      <c r="C1426">
        <v>10</v>
      </c>
      <c r="D1426" t="s">
        <v>65</v>
      </c>
      <c r="E1426" t="s">
        <v>59</v>
      </c>
      <c r="F1426" t="s">
        <v>53</v>
      </c>
      <c r="G1426" t="s">
        <v>38</v>
      </c>
    </row>
    <row r="1427" spans="2:7" x14ac:dyDescent="0.2">
      <c r="B1427">
        <v>2016</v>
      </c>
      <c r="C1427">
        <v>10</v>
      </c>
      <c r="D1427" t="s">
        <v>65</v>
      </c>
      <c r="E1427" t="s">
        <v>59</v>
      </c>
      <c r="F1427" t="s">
        <v>53</v>
      </c>
      <c r="G1427" t="s">
        <v>39</v>
      </c>
    </row>
    <row r="1428" spans="2:7" x14ac:dyDescent="0.2">
      <c r="B1428">
        <v>2016</v>
      </c>
      <c r="C1428">
        <v>10</v>
      </c>
      <c r="D1428" t="s">
        <v>65</v>
      </c>
      <c r="E1428" t="s">
        <v>59</v>
      </c>
      <c r="F1428" t="s">
        <v>53</v>
      </c>
      <c r="G1428" t="s">
        <v>40</v>
      </c>
    </row>
    <row r="1429" spans="2:7" x14ac:dyDescent="0.2">
      <c r="B1429">
        <v>2016</v>
      </c>
      <c r="C1429">
        <v>10</v>
      </c>
      <c r="D1429" t="s">
        <v>65</v>
      </c>
      <c r="E1429" t="s">
        <v>59</v>
      </c>
      <c r="F1429" t="s">
        <v>53</v>
      </c>
      <c r="G1429" t="s">
        <v>41</v>
      </c>
    </row>
    <row r="1430" spans="2:7" x14ac:dyDescent="0.2">
      <c r="B1430">
        <v>2016</v>
      </c>
      <c r="C1430">
        <v>10</v>
      </c>
      <c r="D1430" t="s">
        <v>65</v>
      </c>
      <c r="E1430" t="s">
        <v>59</v>
      </c>
      <c r="F1430" t="s">
        <v>53</v>
      </c>
      <c r="G1430" t="s">
        <v>42</v>
      </c>
    </row>
    <row r="1431" spans="2:7" x14ac:dyDescent="0.2">
      <c r="B1431">
        <v>2016</v>
      </c>
      <c r="C1431">
        <v>10</v>
      </c>
      <c r="D1431" t="s">
        <v>65</v>
      </c>
      <c r="E1431" t="s">
        <v>59</v>
      </c>
      <c r="F1431" t="s">
        <v>53</v>
      </c>
      <c r="G1431" t="s">
        <v>43</v>
      </c>
    </row>
    <row r="1432" spans="2:7" x14ac:dyDescent="0.2">
      <c r="B1432">
        <v>2016</v>
      </c>
      <c r="C1432">
        <v>10</v>
      </c>
      <c r="D1432" t="s">
        <v>65</v>
      </c>
      <c r="E1432" t="s">
        <v>59</v>
      </c>
      <c r="F1432" t="s">
        <v>53</v>
      </c>
      <c r="G1432" t="s">
        <v>60</v>
      </c>
    </row>
    <row r="1433" spans="2:7" x14ac:dyDescent="0.2">
      <c r="B1433">
        <v>2016</v>
      </c>
      <c r="C1433">
        <v>10</v>
      </c>
      <c r="D1433" t="s">
        <v>65</v>
      </c>
      <c r="E1433" t="s">
        <v>59</v>
      </c>
      <c r="F1433" t="s">
        <v>54</v>
      </c>
      <c r="G1433" t="s">
        <v>12</v>
      </c>
    </row>
    <row r="1434" spans="2:7" x14ac:dyDescent="0.2">
      <c r="B1434">
        <v>2016</v>
      </c>
      <c r="C1434">
        <v>10</v>
      </c>
      <c r="D1434" t="s">
        <v>65</v>
      </c>
      <c r="E1434" t="s">
        <v>59</v>
      </c>
      <c r="F1434" t="s">
        <v>54</v>
      </c>
      <c r="G1434" t="s">
        <v>16</v>
      </c>
    </row>
    <row r="1435" spans="2:7" x14ac:dyDescent="0.2">
      <c r="B1435">
        <v>2016</v>
      </c>
      <c r="C1435">
        <v>10</v>
      </c>
      <c r="D1435" t="s">
        <v>65</v>
      </c>
      <c r="E1435" t="s">
        <v>59</v>
      </c>
      <c r="F1435" t="s">
        <v>54</v>
      </c>
      <c r="G1435" t="s">
        <v>17</v>
      </c>
    </row>
    <row r="1436" spans="2:7" x14ac:dyDescent="0.2">
      <c r="B1436">
        <v>2016</v>
      </c>
      <c r="C1436">
        <v>10</v>
      </c>
      <c r="D1436" t="s">
        <v>65</v>
      </c>
      <c r="E1436" t="s">
        <v>59</v>
      </c>
      <c r="F1436" t="s">
        <v>54</v>
      </c>
      <c r="G1436" t="s">
        <v>19</v>
      </c>
    </row>
    <row r="1437" spans="2:7" x14ac:dyDescent="0.2">
      <c r="B1437">
        <v>2016</v>
      </c>
      <c r="C1437">
        <v>10</v>
      </c>
      <c r="D1437" t="s">
        <v>65</v>
      </c>
      <c r="E1437" t="s">
        <v>59</v>
      </c>
      <c r="F1437" t="s">
        <v>54</v>
      </c>
      <c r="G1437" t="s">
        <v>20</v>
      </c>
    </row>
    <row r="1438" spans="2:7" x14ac:dyDescent="0.2">
      <c r="B1438">
        <v>2016</v>
      </c>
      <c r="C1438">
        <v>10</v>
      </c>
      <c r="D1438" t="s">
        <v>65</v>
      </c>
      <c r="E1438" t="s">
        <v>59</v>
      </c>
      <c r="F1438" t="s">
        <v>54</v>
      </c>
      <c r="G1438" t="s">
        <v>21</v>
      </c>
    </row>
    <row r="1439" spans="2:7" x14ac:dyDescent="0.2">
      <c r="B1439">
        <v>2016</v>
      </c>
      <c r="C1439">
        <v>10</v>
      </c>
      <c r="D1439" t="s">
        <v>65</v>
      </c>
      <c r="E1439" t="s">
        <v>59</v>
      </c>
      <c r="F1439" t="s">
        <v>54</v>
      </c>
      <c r="G1439" t="s">
        <v>23</v>
      </c>
    </row>
    <row r="1440" spans="2:7" x14ac:dyDescent="0.2">
      <c r="B1440">
        <v>2016</v>
      </c>
      <c r="C1440">
        <v>10</v>
      </c>
      <c r="D1440" t="s">
        <v>65</v>
      </c>
      <c r="E1440" t="s">
        <v>59</v>
      </c>
      <c r="F1440" t="s">
        <v>54</v>
      </c>
      <c r="G1440" t="s">
        <v>24</v>
      </c>
    </row>
    <row r="1441" spans="2:7" x14ac:dyDescent="0.2">
      <c r="B1441">
        <v>2016</v>
      </c>
      <c r="C1441">
        <v>10</v>
      </c>
      <c r="D1441" t="s">
        <v>65</v>
      </c>
      <c r="E1441" t="s">
        <v>59</v>
      </c>
      <c r="F1441" t="s">
        <v>54</v>
      </c>
      <c r="G1441" t="s">
        <v>25</v>
      </c>
    </row>
    <row r="1442" spans="2:7" x14ac:dyDescent="0.2">
      <c r="B1442">
        <v>2016</v>
      </c>
      <c r="C1442">
        <v>10</v>
      </c>
      <c r="D1442" t="s">
        <v>65</v>
      </c>
      <c r="E1442" t="s">
        <v>59</v>
      </c>
      <c r="F1442" t="s">
        <v>54</v>
      </c>
      <c r="G1442" t="s">
        <v>26</v>
      </c>
    </row>
    <row r="1443" spans="2:7" x14ac:dyDescent="0.2">
      <c r="B1443">
        <v>2016</v>
      </c>
      <c r="C1443">
        <v>10</v>
      </c>
      <c r="D1443" t="s">
        <v>65</v>
      </c>
      <c r="E1443" t="s">
        <v>59</v>
      </c>
      <c r="F1443" t="s">
        <v>54</v>
      </c>
      <c r="G1443" t="s">
        <v>27</v>
      </c>
    </row>
    <row r="1444" spans="2:7" x14ac:dyDescent="0.2">
      <c r="B1444">
        <v>2016</v>
      </c>
      <c r="C1444">
        <v>10</v>
      </c>
      <c r="D1444" t="s">
        <v>65</v>
      </c>
      <c r="E1444" t="s">
        <v>59</v>
      </c>
      <c r="F1444" t="s">
        <v>54</v>
      </c>
      <c r="G1444" t="s">
        <v>28</v>
      </c>
    </row>
    <row r="1445" spans="2:7" x14ac:dyDescent="0.2">
      <c r="B1445">
        <v>2016</v>
      </c>
      <c r="C1445">
        <v>10</v>
      </c>
      <c r="D1445" t="s">
        <v>65</v>
      </c>
      <c r="E1445" t="s">
        <v>59</v>
      </c>
      <c r="F1445" t="s">
        <v>54</v>
      </c>
      <c r="G1445" t="s">
        <v>29</v>
      </c>
    </row>
    <row r="1446" spans="2:7" x14ac:dyDescent="0.2">
      <c r="B1446">
        <v>2016</v>
      </c>
      <c r="C1446">
        <v>10</v>
      </c>
      <c r="D1446" t="s">
        <v>65</v>
      </c>
      <c r="E1446" t="s">
        <v>59</v>
      </c>
      <c r="F1446" t="s">
        <v>54</v>
      </c>
      <c r="G1446" t="s">
        <v>31</v>
      </c>
    </row>
    <row r="1447" spans="2:7" x14ac:dyDescent="0.2">
      <c r="B1447">
        <v>2016</v>
      </c>
      <c r="C1447">
        <v>10</v>
      </c>
      <c r="D1447" t="s">
        <v>65</v>
      </c>
      <c r="E1447" t="s">
        <v>59</v>
      </c>
      <c r="F1447" t="s">
        <v>54</v>
      </c>
      <c r="G1447" t="s">
        <v>32</v>
      </c>
    </row>
    <row r="1448" spans="2:7" x14ac:dyDescent="0.2">
      <c r="B1448">
        <v>2016</v>
      </c>
      <c r="C1448">
        <v>10</v>
      </c>
      <c r="D1448" t="s">
        <v>65</v>
      </c>
      <c r="E1448" t="s">
        <v>59</v>
      </c>
      <c r="F1448" t="s">
        <v>54</v>
      </c>
      <c r="G1448" t="s">
        <v>33</v>
      </c>
    </row>
    <row r="1449" spans="2:7" x14ac:dyDescent="0.2">
      <c r="B1449">
        <v>2016</v>
      </c>
      <c r="C1449">
        <v>10</v>
      </c>
      <c r="D1449" t="s">
        <v>65</v>
      </c>
      <c r="E1449" t="s">
        <v>59</v>
      </c>
      <c r="F1449" t="s">
        <v>54</v>
      </c>
      <c r="G1449" t="s">
        <v>34</v>
      </c>
    </row>
    <row r="1450" spans="2:7" x14ac:dyDescent="0.2">
      <c r="B1450">
        <v>2016</v>
      </c>
      <c r="C1450">
        <v>10</v>
      </c>
      <c r="D1450" t="s">
        <v>65</v>
      </c>
      <c r="E1450" t="s">
        <v>59</v>
      </c>
      <c r="F1450" t="s">
        <v>54</v>
      </c>
      <c r="G1450" t="s">
        <v>35</v>
      </c>
    </row>
    <row r="1451" spans="2:7" x14ac:dyDescent="0.2">
      <c r="B1451">
        <v>2016</v>
      </c>
      <c r="C1451">
        <v>10</v>
      </c>
      <c r="D1451" t="s">
        <v>65</v>
      </c>
      <c r="E1451" t="s">
        <v>59</v>
      </c>
      <c r="F1451" t="s">
        <v>54</v>
      </c>
      <c r="G1451" t="s">
        <v>36</v>
      </c>
    </row>
    <row r="1452" spans="2:7" x14ac:dyDescent="0.2">
      <c r="B1452">
        <v>2016</v>
      </c>
      <c r="C1452">
        <v>10</v>
      </c>
      <c r="D1452" t="s">
        <v>65</v>
      </c>
      <c r="E1452" t="s">
        <v>59</v>
      </c>
      <c r="F1452" t="s">
        <v>54</v>
      </c>
      <c r="G1452" t="s">
        <v>37</v>
      </c>
    </row>
    <row r="1453" spans="2:7" x14ac:dyDescent="0.2">
      <c r="B1453">
        <v>2016</v>
      </c>
      <c r="C1453">
        <v>10</v>
      </c>
      <c r="D1453" t="s">
        <v>65</v>
      </c>
      <c r="E1453" t="s">
        <v>59</v>
      </c>
      <c r="F1453" t="s">
        <v>54</v>
      </c>
      <c r="G1453" t="s">
        <v>38</v>
      </c>
    </row>
    <row r="1454" spans="2:7" x14ac:dyDescent="0.2">
      <c r="B1454">
        <v>2016</v>
      </c>
      <c r="C1454">
        <v>10</v>
      </c>
      <c r="D1454" t="s">
        <v>65</v>
      </c>
      <c r="E1454" t="s">
        <v>59</v>
      </c>
      <c r="F1454" t="s">
        <v>54</v>
      </c>
      <c r="G1454" t="s">
        <v>39</v>
      </c>
    </row>
    <row r="1455" spans="2:7" x14ac:dyDescent="0.2">
      <c r="B1455">
        <v>2016</v>
      </c>
      <c r="C1455">
        <v>10</v>
      </c>
      <c r="D1455" t="s">
        <v>65</v>
      </c>
      <c r="E1455" t="s">
        <v>59</v>
      </c>
      <c r="F1455" t="s">
        <v>54</v>
      </c>
      <c r="G1455" t="s">
        <v>40</v>
      </c>
    </row>
    <row r="1456" spans="2:7" x14ac:dyDescent="0.2">
      <c r="B1456">
        <v>2016</v>
      </c>
      <c r="C1456">
        <v>10</v>
      </c>
      <c r="D1456" t="s">
        <v>65</v>
      </c>
      <c r="E1456" t="s">
        <v>59</v>
      </c>
      <c r="F1456" t="s">
        <v>54</v>
      </c>
      <c r="G1456" t="s">
        <v>41</v>
      </c>
    </row>
    <row r="1457" spans="2:7" x14ac:dyDescent="0.2">
      <c r="B1457">
        <v>2016</v>
      </c>
      <c r="C1457">
        <v>10</v>
      </c>
      <c r="D1457" t="s">
        <v>65</v>
      </c>
      <c r="E1457" t="s">
        <v>59</v>
      </c>
      <c r="F1457" t="s">
        <v>54</v>
      </c>
      <c r="G1457" t="s">
        <v>42</v>
      </c>
    </row>
    <row r="1458" spans="2:7" x14ac:dyDescent="0.2">
      <c r="B1458">
        <v>2016</v>
      </c>
      <c r="C1458">
        <v>10</v>
      </c>
      <c r="D1458" t="s">
        <v>65</v>
      </c>
      <c r="E1458" t="s">
        <v>59</v>
      </c>
      <c r="F1458" t="s">
        <v>54</v>
      </c>
      <c r="G1458" t="s">
        <v>43</v>
      </c>
    </row>
    <row r="1459" spans="2:7" x14ac:dyDescent="0.2">
      <c r="B1459">
        <v>2016</v>
      </c>
      <c r="C1459">
        <v>10</v>
      </c>
      <c r="D1459" t="s">
        <v>65</v>
      </c>
      <c r="E1459" t="s">
        <v>59</v>
      </c>
      <c r="F1459" t="s">
        <v>54</v>
      </c>
      <c r="G1459" t="s">
        <v>60</v>
      </c>
    </row>
    <row r="1460" spans="2:7" x14ac:dyDescent="0.2">
      <c r="B1460">
        <v>2016</v>
      </c>
      <c r="C1460">
        <v>10</v>
      </c>
      <c r="D1460" t="s">
        <v>65</v>
      </c>
      <c r="E1460" t="s">
        <v>59</v>
      </c>
      <c r="F1460" t="s">
        <v>55</v>
      </c>
      <c r="G1460" t="s">
        <v>12</v>
      </c>
    </row>
    <row r="1461" spans="2:7" x14ac:dyDescent="0.2">
      <c r="B1461">
        <v>2016</v>
      </c>
      <c r="C1461">
        <v>10</v>
      </c>
      <c r="D1461" t="s">
        <v>65</v>
      </c>
      <c r="E1461" t="s">
        <v>59</v>
      </c>
      <c r="F1461" t="s">
        <v>55</v>
      </c>
      <c r="G1461" t="s">
        <v>16</v>
      </c>
    </row>
    <row r="1462" spans="2:7" x14ac:dyDescent="0.2">
      <c r="B1462">
        <v>2016</v>
      </c>
      <c r="C1462">
        <v>10</v>
      </c>
      <c r="D1462" t="s">
        <v>65</v>
      </c>
      <c r="E1462" t="s">
        <v>59</v>
      </c>
      <c r="F1462" t="s">
        <v>55</v>
      </c>
      <c r="G1462" t="s">
        <v>17</v>
      </c>
    </row>
    <row r="1463" spans="2:7" x14ac:dyDescent="0.2">
      <c r="B1463">
        <v>2016</v>
      </c>
      <c r="C1463">
        <v>10</v>
      </c>
      <c r="D1463" t="s">
        <v>65</v>
      </c>
      <c r="E1463" t="s">
        <v>59</v>
      </c>
      <c r="F1463" t="s">
        <v>55</v>
      </c>
      <c r="G1463" t="s">
        <v>19</v>
      </c>
    </row>
    <row r="1464" spans="2:7" x14ac:dyDescent="0.2">
      <c r="B1464">
        <v>2016</v>
      </c>
      <c r="C1464">
        <v>10</v>
      </c>
      <c r="D1464" t="s">
        <v>65</v>
      </c>
      <c r="E1464" t="s">
        <v>59</v>
      </c>
      <c r="F1464" t="s">
        <v>55</v>
      </c>
      <c r="G1464" t="s">
        <v>20</v>
      </c>
    </row>
    <row r="1465" spans="2:7" x14ac:dyDescent="0.2">
      <c r="B1465">
        <v>2016</v>
      </c>
      <c r="C1465">
        <v>10</v>
      </c>
      <c r="D1465" t="s">
        <v>65</v>
      </c>
      <c r="E1465" t="s">
        <v>59</v>
      </c>
      <c r="F1465" t="s">
        <v>55</v>
      </c>
      <c r="G1465" t="s">
        <v>21</v>
      </c>
    </row>
    <row r="1466" spans="2:7" x14ac:dyDescent="0.2">
      <c r="B1466">
        <v>2016</v>
      </c>
      <c r="C1466">
        <v>10</v>
      </c>
      <c r="D1466" t="s">
        <v>65</v>
      </c>
      <c r="E1466" t="s">
        <v>59</v>
      </c>
      <c r="F1466" t="s">
        <v>55</v>
      </c>
      <c r="G1466" t="s">
        <v>23</v>
      </c>
    </row>
    <row r="1467" spans="2:7" x14ac:dyDescent="0.2">
      <c r="B1467">
        <v>2016</v>
      </c>
      <c r="C1467">
        <v>10</v>
      </c>
      <c r="D1467" t="s">
        <v>65</v>
      </c>
      <c r="E1467" t="s">
        <v>59</v>
      </c>
      <c r="F1467" t="s">
        <v>55</v>
      </c>
      <c r="G1467" t="s">
        <v>24</v>
      </c>
    </row>
    <row r="1468" spans="2:7" x14ac:dyDescent="0.2">
      <c r="B1468">
        <v>2016</v>
      </c>
      <c r="C1468">
        <v>10</v>
      </c>
      <c r="D1468" t="s">
        <v>65</v>
      </c>
      <c r="E1468" t="s">
        <v>59</v>
      </c>
      <c r="F1468" t="s">
        <v>55</v>
      </c>
      <c r="G1468" t="s">
        <v>25</v>
      </c>
    </row>
    <row r="1469" spans="2:7" x14ac:dyDescent="0.2">
      <c r="B1469">
        <v>2016</v>
      </c>
      <c r="C1469">
        <v>10</v>
      </c>
      <c r="D1469" t="s">
        <v>65</v>
      </c>
      <c r="E1469" t="s">
        <v>59</v>
      </c>
      <c r="F1469" t="s">
        <v>55</v>
      </c>
      <c r="G1469" t="s">
        <v>26</v>
      </c>
    </row>
    <row r="1470" spans="2:7" x14ac:dyDescent="0.2">
      <c r="B1470">
        <v>2016</v>
      </c>
      <c r="C1470">
        <v>10</v>
      </c>
      <c r="D1470" t="s">
        <v>65</v>
      </c>
      <c r="E1470" t="s">
        <v>59</v>
      </c>
      <c r="F1470" t="s">
        <v>55</v>
      </c>
      <c r="G1470" t="s">
        <v>27</v>
      </c>
    </row>
    <row r="1471" spans="2:7" x14ac:dyDescent="0.2">
      <c r="B1471">
        <v>2016</v>
      </c>
      <c r="C1471">
        <v>10</v>
      </c>
      <c r="D1471" t="s">
        <v>65</v>
      </c>
      <c r="E1471" t="s">
        <v>59</v>
      </c>
      <c r="F1471" t="s">
        <v>55</v>
      </c>
      <c r="G1471" t="s">
        <v>28</v>
      </c>
    </row>
    <row r="1472" spans="2:7" x14ac:dyDescent="0.2">
      <c r="B1472">
        <v>2016</v>
      </c>
      <c r="C1472">
        <v>10</v>
      </c>
      <c r="D1472" t="s">
        <v>65</v>
      </c>
      <c r="E1472" t="s">
        <v>59</v>
      </c>
      <c r="F1472" t="s">
        <v>55</v>
      </c>
      <c r="G1472" t="s">
        <v>29</v>
      </c>
    </row>
    <row r="1473" spans="2:7" x14ac:dyDescent="0.2">
      <c r="B1473">
        <v>2016</v>
      </c>
      <c r="C1473">
        <v>10</v>
      </c>
      <c r="D1473" t="s">
        <v>65</v>
      </c>
      <c r="E1473" t="s">
        <v>59</v>
      </c>
      <c r="F1473" t="s">
        <v>55</v>
      </c>
      <c r="G1473" t="s">
        <v>31</v>
      </c>
    </row>
    <row r="1474" spans="2:7" x14ac:dyDescent="0.2">
      <c r="B1474">
        <v>2016</v>
      </c>
      <c r="C1474">
        <v>10</v>
      </c>
      <c r="D1474" t="s">
        <v>65</v>
      </c>
      <c r="E1474" t="s">
        <v>59</v>
      </c>
      <c r="F1474" t="s">
        <v>55</v>
      </c>
      <c r="G1474" t="s">
        <v>32</v>
      </c>
    </row>
    <row r="1475" spans="2:7" x14ac:dyDescent="0.2">
      <c r="B1475">
        <v>2016</v>
      </c>
      <c r="C1475">
        <v>10</v>
      </c>
      <c r="D1475" t="s">
        <v>65</v>
      </c>
      <c r="E1475" t="s">
        <v>59</v>
      </c>
      <c r="F1475" t="s">
        <v>55</v>
      </c>
      <c r="G1475" t="s">
        <v>33</v>
      </c>
    </row>
    <row r="1476" spans="2:7" x14ac:dyDescent="0.2">
      <c r="B1476">
        <v>2016</v>
      </c>
      <c r="C1476">
        <v>10</v>
      </c>
      <c r="D1476" t="s">
        <v>65</v>
      </c>
      <c r="E1476" t="s">
        <v>59</v>
      </c>
      <c r="F1476" t="s">
        <v>55</v>
      </c>
      <c r="G1476" t="s">
        <v>34</v>
      </c>
    </row>
    <row r="1477" spans="2:7" x14ac:dyDescent="0.2">
      <c r="B1477">
        <v>2016</v>
      </c>
      <c r="C1477">
        <v>10</v>
      </c>
      <c r="D1477" t="s">
        <v>65</v>
      </c>
      <c r="E1477" t="s">
        <v>59</v>
      </c>
      <c r="F1477" t="s">
        <v>55</v>
      </c>
      <c r="G1477" t="s">
        <v>35</v>
      </c>
    </row>
    <row r="1478" spans="2:7" x14ac:dyDescent="0.2">
      <c r="B1478">
        <v>2016</v>
      </c>
      <c r="C1478">
        <v>10</v>
      </c>
      <c r="D1478" t="s">
        <v>65</v>
      </c>
      <c r="E1478" t="s">
        <v>59</v>
      </c>
      <c r="F1478" t="s">
        <v>55</v>
      </c>
      <c r="G1478" t="s">
        <v>36</v>
      </c>
    </row>
    <row r="1479" spans="2:7" x14ac:dyDescent="0.2">
      <c r="B1479">
        <v>2016</v>
      </c>
      <c r="C1479">
        <v>10</v>
      </c>
      <c r="D1479" t="s">
        <v>65</v>
      </c>
      <c r="E1479" t="s">
        <v>59</v>
      </c>
      <c r="F1479" t="s">
        <v>55</v>
      </c>
      <c r="G1479" t="s">
        <v>37</v>
      </c>
    </row>
    <row r="1480" spans="2:7" x14ac:dyDescent="0.2">
      <c r="B1480">
        <v>2016</v>
      </c>
      <c r="C1480">
        <v>10</v>
      </c>
      <c r="D1480" t="s">
        <v>65</v>
      </c>
      <c r="E1480" t="s">
        <v>59</v>
      </c>
      <c r="F1480" t="s">
        <v>55</v>
      </c>
      <c r="G1480" t="s">
        <v>38</v>
      </c>
    </row>
    <row r="1481" spans="2:7" x14ac:dyDescent="0.2">
      <c r="B1481">
        <v>2016</v>
      </c>
      <c r="C1481">
        <v>10</v>
      </c>
      <c r="D1481" t="s">
        <v>65</v>
      </c>
      <c r="E1481" t="s">
        <v>59</v>
      </c>
      <c r="F1481" t="s">
        <v>55</v>
      </c>
      <c r="G1481" t="s">
        <v>39</v>
      </c>
    </row>
    <row r="1482" spans="2:7" x14ac:dyDescent="0.2">
      <c r="B1482">
        <v>2016</v>
      </c>
      <c r="C1482">
        <v>10</v>
      </c>
      <c r="D1482" t="s">
        <v>65</v>
      </c>
      <c r="E1482" t="s">
        <v>59</v>
      </c>
      <c r="F1482" t="s">
        <v>55</v>
      </c>
      <c r="G1482" t="s">
        <v>40</v>
      </c>
    </row>
    <row r="1483" spans="2:7" x14ac:dyDescent="0.2">
      <c r="B1483">
        <v>2016</v>
      </c>
      <c r="C1483">
        <v>10</v>
      </c>
      <c r="D1483" t="s">
        <v>65</v>
      </c>
      <c r="E1483" t="s">
        <v>59</v>
      </c>
      <c r="F1483" t="s">
        <v>55</v>
      </c>
      <c r="G1483" t="s">
        <v>41</v>
      </c>
    </row>
    <row r="1484" spans="2:7" x14ac:dyDescent="0.2">
      <c r="B1484">
        <v>2016</v>
      </c>
      <c r="C1484">
        <v>10</v>
      </c>
      <c r="D1484" t="s">
        <v>65</v>
      </c>
      <c r="E1484" t="s">
        <v>59</v>
      </c>
      <c r="F1484" t="s">
        <v>55</v>
      </c>
      <c r="G1484" t="s">
        <v>42</v>
      </c>
    </row>
    <row r="1485" spans="2:7" x14ac:dyDescent="0.2">
      <c r="B1485">
        <v>2016</v>
      </c>
      <c r="C1485">
        <v>10</v>
      </c>
      <c r="D1485" t="s">
        <v>65</v>
      </c>
      <c r="E1485" t="s">
        <v>59</v>
      </c>
      <c r="F1485" t="s">
        <v>55</v>
      </c>
      <c r="G1485" t="s">
        <v>43</v>
      </c>
    </row>
    <row r="1486" spans="2:7" x14ac:dyDescent="0.2">
      <c r="B1486">
        <v>2016</v>
      </c>
      <c r="C1486">
        <v>10</v>
      </c>
      <c r="D1486" t="s">
        <v>65</v>
      </c>
      <c r="E1486" t="s">
        <v>59</v>
      </c>
      <c r="F1486" t="s">
        <v>55</v>
      </c>
      <c r="G1486" t="s">
        <v>60</v>
      </c>
    </row>
    <row r="1487" spans="2:7" x14ac:dyDescent="0.2">
      <c r="B1487">
        <v>2016</v>
      </c>
      <c r="C1487">
        <v>10</v>
      </c>
      <c r="D1487" t="s">
        <v>65</v>
      </c>
      <c r="E1487" t="s">
        <v>59</v>
      </c>
      <c r="F1487" t="s">
        <v>56</v>
      </c>
      <c r="G1487" t="s">
        <v>12</v>
      </c>
    </row>
    <row r="1488" spans="2:7" x14ac:dyDescent="0.2">
      <c r="B1488">
        <v>2016</v>
      </c>
      <c r="C1488">
        <v>10</v>
      </c>
      <c r="D1488" t="s">
        <v>65</v>
      </c>
      <c r="E1488" t="s">
        <v>59</v>
      </c>
      <c r="F1488" t="s">
        <v>56</v>
      </c>
      <c r="G1488" t="s">
        <v>16</v>
      </c>
    </row>
    <row r="1489" spans="2:7" x14ac:dyDescent="0.2">
      <c r="B1489">
        <v>2016</v>
      </c>
      <c r="C1489">
        <v>10</v>
      </c>
      <c r="D1489" t="s">
        <v>65</v>
      </c>
      <c r="E1489" t="s">
        <v>59</v>
      </c>
      <c r="F1489" t="s">
        <v>56</v>
      </c>
      <c r="G1489" t="s">
        <v>17</v>
      </c>
    </row>
    <row r="1490" spans="2:7" x14ac:dyDescent="0.2">
      <c r="B1490">
        <v>2016</v>
      </c>
      <c r="C1490">
        <v>10</v>
      </c>
      <c r="D1490" t="s">
        <v>65</v>
      </c>
      <c r="E1490" t="s">
        <v>59</v>
      </c>
      <c r="F1490" t="s">
        <v>56</v>
      </c>
      <c r="G1490" t="s">
        <v>19</v>
      </c>
    </row>
    <row r="1491" spans="2:7" x14ac:dyDescent="0.2">
      <c r="B1491">
        <v>2016</v>
      </c>
      <c r="C1491">
        <v>10</v>
      </c>
      <c r="D1491" t="s">
        <v>65</v>
      </c>
      <c r="E1491" t="s">
        <v>59</v>
      </c>
      <c r="F1491" t="s">
        <v>56</v>
      </c>
      <c r="G1491" t="s">
        <v>20</v>
      </c>
    </row>
    <row r="1492" spans="2:7" x14ac:dyDescent="0.2">
      <c r="B1492">
        <v>2016</v>
      </c>
      <c r="C1492">
        <v>10</v>
      </c>
      <c r="D1492" t="s">
        <v>65</v>
      </c>
      <c r="E1492" t="s">
        <v>59</v>
      </c>
      <c r="F1492" t="s">
        <v>56</v>
      </c>
      <c r="G1492" t="s">
        <v>21</v>
      </c>
    </row>
    <row r="1493" spans="2:7" x14ac:dyDescent="0.2">
      <c r="B1493">
        <v>2016</v>
      </c>
      <c r="C1493">
        <v>10</v>
      </c>
      <c r="D1493" t="s">
        <v>65</v>
      </c>
      <c r="E1493" t="s">
        <v>59</v>
      </c>
      <c r="F1493" t="s">
        <v>56</v>
      </c>
      <c r="G1493" t="s">
        <v>23</v>
      </c>
    </row>
    <row r="1494" spans="2:7" x14ac:dyDescent="0.2">
      <c r="B1494">
        <v>2016</v>
      </c>
      <c r="C1494">
        <v>10</v>
      </c>
      <c r="D1494" t="s">
        <v>65</v>
      </c>
      <c r="E1494" t="s">
        <v>59</v>
      </c>
      <c r="F1494" t="s">
        <v>56</v>
      </c>
      <c r="G1494" t="s">
        <v>24</v>
      </c>
    </row>
    <row r="1495" spans="2:7" x14ac:dyDescent="0.2">
      <c r="B1495">
        <v>2016</v>
      </c>
      <c r="C1495">
        <v>10</v>
      </c>
      <c r="D1495" t="s">
        <v>65</v>
      </c>
      <c r="E1495" t="s">
        <v>59</v>
      </c>
      <c r="F1495" t="s">
        <v>56</v>
      </c>
      <c r="G1495" t="s">
        <v>25</v>
      </c>
    </row>
    <row r="1496" spans="2:7" x14ac:dyDescent="0.2">
      <c r="B1496">
        <v>2016</v>
      </c>
      <c r="C1496">
        <v>10</v>
      </c>
      <c r="D1496" t="s">
        <v>65</v>
      </c>
      <c r="E1496" t="s">
        <v>59</v>
      </c>
      <c r="F1496" t="s">
        <v>56</v>
      </c>
      <c r="G1496" t="s">
        <v>26</v>
      </c>
    </row>
    <row r="1497" spans="2:7" x14ac:dyDescent="0.2">
      <c r="B1497">
        <v>2016</v>
      </c>
      <c r="C1497">
        <v>10</v>
      </c>
      <c r="D1497" t="s">
        <v>65</v>
      </c>
      <c r="E1497" t="s">
        <v>59</v>
      </c>
      <c r="F1497" t="s">
        <v>56</v>
      </c>
      <c r="G1497" t="s">
        <v>27</v>
      </c>
    </row>
    <row r="1498" spans="2:7" x14ac:dyDescent="0.2">
      <c r="B1498">
        <v>2016</v>
      </c>
      <c r="C1498">
        <v>10</v>
      </c>
      <c r="D1498" t="s">
        <v>65</v>
      </c>
      <c r="E1498" t="s">
        <v>59</v>
      </c>
      <c r="F1498" t="s">
        <v>56</v>
      </c>
      <c r="G1498" t="s">
        <v>28</v>
      </c>
    </row>
    <row r="1499" spans="2:7" x14ac:dyDescent="0.2">
      <c r="B1499">
        <v>2016</v>
      </c>
      <c r="C1499">
        <v>10</v>
      </c>
      <c r="D1499" t="s">
        <v>65</v>
      </c>
      <c r="E1499" t="s">
        <v>59</v>
      </c>
      <c r="F1499" t="s">
        <v>56</v>
      </c>
      <c r="G1499" t="s">
        <v>29</v>
      </c>
    </row>
    <row r="1500" spans="2:7" x14ac:dyDescent="0.2">
      <c r="B1500">
        <v>2016</v>
      </c>
      <c r="C1500">
        <v>10</v>
      </c>
      <c r="D1500" t="s">
        <v>65</v>
      </c>
      <c r="E1500" t="s">
        <v>59</v>
      </c>
      <c r="F1500" t="s">
        <v>56</v>
      </c>
      <c r="G1500" t="s">
        <v>31</v>
      </c>
    </row>
    <row r="1501" spans="2:7" x14ac:dyDescent="0.2">
      <c r="B1501">
        <v>2016</v>
      </c>
      <c r="C1501">
        <v>10</v>
      </c>
      <c r="D1501" t="s">
        <v>65</v>
      </c>
      <c r="E1501" t="s">
        <v>59</v>
      </c>
      <c r="F1501" t="s">
        <v>56</v>
      </c>
      <c r="G1501" t="s">
        <v>32</v>
      </c>
    </row>
    <row r="1502" spans="2:7" x14ac:dyDescent="0.2">
      <c r="B1502">
        <v>2016</v>
      </c>
      <c r="C1502">
        <v>10</v>
      </c>
      <c r="D1502" t="s">
        <v>65</v>
      </c>
      <c r="E1502" t="s">
        <v>59</v>
      </c>
      <c r="F1502" t="s">
        <v>56</v>
      </c>
      <c r="G1502" t="s">
        <v>33</v>
      </c>
    </row>
    <row r="1503" spans="2:7" x14ac:dyDescent="0.2">
      <c r="B1503">
        <v>2016</v>
      </c>
      <c r="C1503">
        <v>10</v>
      </c>
      <c r="D1503" t="s">
        <v>65</v>
      </c>
      <c r="E1503" t="s">
        <v>59</v>
      </c>
      <c r="F1503" t="s">
        <v>56</v>
      </c>
      <c r="G1503" t="s">
        <v>34</v>
      </c>
    </row>
    <row r="1504" spans="2:7" x14ac:dyDescent="0.2">
      <c r="B1504">
        <v>2016</v>
      </c>
      <c r="C1504">
        <v>10</v>
      </c>
      <c r="D1504" t="s">
        <v>65</v>
      </c>
      <c r="E1504" t="s">
        <v>59</v>
      </c>
      <c r="F1504" t="s">
        <v>56</v>
      </c>
      <c r="G1504" t="s">
        <v>35</v>
      </c>
    </row>
    <row r="1505" spans="2:7" x14ac:dyDescent="0.2">
      <c r="B1505">
        <v>2016</v>
      </c>
      <c r="C1505">
        <v>10</v>
      </c>
      <c r="D1505" t="s">
        <v>65</v>
      </c>
      <c r="E1505" t="s">
        <v>59</v>
      </c>
      <c r="F1505" t="s">
        <v>56</v>
      </c>
      <c r="G1505" t="s">
        <v>36</v>
      </c>
    </row>
    <row r="1506" spans="2:7" x14ac:dyDescent="0.2">
      <c r="B1506">
        <v>2016</v>
      </c>
      <c r="C1506">
        <v>10</v>
      </c>
      <c r="D1506" t="s">
        <v>65</v>
      </c>
      <c r="E1506" t="s">
        <v>59</v>
      </c>
      <c r="F1506" t="s">
        <v>56</v>
      </c>
      <c r="G1506" t="s">
        <v>37</v>
      </c>
    </row>
    <row r="1507" spans="2:7" x14ac:dyDescent="0.2">
      <c r="B1507">
        <v>2016</v>
      </c>
      <c r="C1507">
        <v>10</v>
      </c>
      <c r="D1507" t="s">
        <v>65</v>
      </c>
      <c r="E1507" t="s">
        <v>59</v>
      </c>
      <c r="F1507" t="s">
        <v>56</v>
      </c>
      <c r="G1507" t="s">
        <v>38</v>
      </c>
    </row>
    <row r="1508" spans="2:7" x14ac:dyDescent="0.2">
      <c r="B1508">
        <v>2016</v>
      </c>
      <c r="C1508">
        <v>10</v>
      </c>
      <c r="D1508" t="s">
        <v>65</v>
      </c>
      <c r="E1508" t="s">
        <v>59</v>
      </c>
      <c r="F1508" t="s">
        <v>56</v>
      </c>
      <c r="G1508" t="s">
        <v>39</v>
      </c>
    </row>
    <row r="1509" spans="2:7" x14ac:dyDescent="0.2">
      <c r="B1509">
        <v>2016</v>
      </c>
      <c r="C1509">
        <v>10</v>
      </c>
      <c r="D1509" t="s">
        <v>65</v>
      </c>
      <c r="E1509" t="s">
        <v>59</v>
      </c>
      <c r="F1509" t="s">
        <v>56</v>
      </c>
      <c r="G1509" t="s">
        <v>40</v>
      </c>
    </row>
    <row r="1510" spans="2:7" x14ac:dyDescent="0.2">
      <c r="B1510">
        <v>2016</v>
      </c>
      <c r="C1510">
        <v>10</v>
      </c>
      <c r="D1510" t="s">
        <v>65</v>
      </c>
      <c r="E1510" t="s">
        <v>59</v>
      </c>
      <c r="F1510" t="s">
        <v>56</v>
      </c>
      <c r="G1510" t="s">
        <v>41</v>
      </c>
    </row>
    <row r="1511" spans="2:7" x14ac:dyDescent="0.2">
      <c r="B1511">
        <v>2016</v>
      </c>
      <c r="C1511">
        <v>10</v>
      </c>
      <c r="D1511" t="s">
        <v>65</v>
      </c>
      <c r="E1511" t="s">
        <v>59</v>
      </c>
      <c r="F1511" t="s">
        <v>56</v>
      </c>
      <c r="G1511" t="s">
        <v>42</v>
      </c>
    </row>
    <row r="1512" spans="2:7" x14ac:dyDescent="0.2">
      <c r="B1512">
        <v>2016</v>
      </c>
      <c r="C1512">
        <v>10</v>
      </c>
      <c r="D1512" t="s">
        <v>65</v>
      </c>
      <c r="E1512" t="s">
        <v>59</v>
      </c>
      <c r="F1512" t="s">
        <v>56</v>
      </c>
      <c r="G1512" t="s">
        <v>43</v>
      </c>
    </row>
    <row r="1513" spans="2:7" x14ac:dyDescent="0.2">
      <c r="B1513">
        <v>2016</v>
      </c>
      <c r="C1513">
        <v>10</v>
      </c>
      <c r="D1513" t="s">
        <v>65</v>
      </c>
      <c r="E1513" t="s">
        <v>59</v>
      </c>
      <c r="F1513" t="s">
        <v>56</v>
      </c>
      <c r="G1513" t="s">
        <v>60</v>
      </c>
    </row>
    <row r="1514" spans="2:7" x14ac:dyDescent="0.2">
      <c r="B1514">
        <v>2016</v>
      </c>
      <c r="C1514">
        <v>10</v>
      </c>
      <c r="D1514" t="s">
        <v>65</v>
      </c>
      <c r="E1514" t="s">
        <v>61</v>
      </c>
      <c r="F1514" t="s">
        <v>49</v>
      </c>
      <c r="G1514" t="s">
        <v>12</v>
      </c>
    </row>
    <row r="1515" spans="2:7" x14ac:dyDescent="0.2">
      <c r="B1515">
        <v>2016</v>
      </c>
      <c r="C1515">
        <v>10</v>
      </c>
      <c r="D1515" t="s">
        <v>65</v>
      </c>
      <c r="E1515" t="s">
        <v>61</v>
      </c>
      <c r="F1515" t="s">
        <v>49</v>
      </c>
      <c r="G1515" t="s">
        <v>16</v>
      </c>
    </row>
    <row r="1516" spans="2:7" x14ac:dyDescent="0.2">
      <c r="B1516">
        <v>2016</v>
      </c>
      <c r="C1516">
        <v>10</v>
      </c>
      <c r="D1516" t="s">
        <v>65</v>
      </c>
      <c r="E1516" t="s">
        <v>61</v>
      </c>
      <c r="F1516" t="s">
        <v>49</v>
      </c>
      <c r="G1516" t="s">
        <v>17</v>
      </c>
    </row>
    <row r="1517" spans="2:7" x14ac:dyDescent="0.2">
      <c r="B1517">
        <v>2016</v>
      </c>
      <c r="C1517">
        <v>10</v>
      </c>
      <c r="D1517" t="s">
        <v>65</v>
      </c>
      <c r="E1517" t="s">
        <v>61</v>
      </c>
      <c r="F1517" t="s">
        <v>49</v>
      </c>
      <c r="G1517" t="s">
        <v>19</v>
      </c>
    </row>
    <row r="1518" spans="2:7" x14ac:dyDescent="0.2">
      <c r="B1518">
        <v>2016</v>
      </c>
      <c r="C1518">
        <v>10</v>
      </c>
      <c r="D1518" t="s">
        <v>65</v>
      </c>
      <c r="E1518" t="s">
        <v>61</v>
      </c>
      <c r="F1518" t="s">
        <v>49</v>
      </c>
      <c r="G1518" t="s">
        <v>20</v>
      </c>
    </row>
    <row r="1519" spans="2:7" x14ac:dyDescent="0.2">
      <c r="B1519">
        <v>2016</v>
      </c>
      <c r="C1519">
        <v>10</v>
      </c>
      <c r="D1519" t="s">
        <v>65</v>
      </c>
      <c r="E1519" t="s">
        <v>61</v>
      </c>
      <c r="F1519" t="s">
        <v>49</v>
      </c>
      <c r="G1519" t="s">
        <v>21</v>
      </c>
    </row>
    <row r="1520" spans="2:7" x14ac:dyDescent="0.2">
      <c r="B1520">
        <v>2016</v>
      </c>
      <c r="C1520">
        <v>10</v>
      </c>
      <c r="D1520" t="s">
        <v>65</v>
      </c>
      <c r="E1520" t="s">
        <v>61</v>
      </c>
      <c r="F1520" t="s">
        <v>49</v>
      </c>
      <c r="G1520" t="s">
        <v>23</v>
      </c>
    </row>
    <row r="1521" spans="2:7" x14ac:dyDescent="0.2">
      <c r="B1521">
        <v>2016</v>
      </c>
      <c r="C1521">
        <v>10</v>
      </c>
      <c r="D1521" t="s">
        <v>65</v>
      </c>
      <c r="E1521" t="s">
        <v>61</v>
      </c>
      <c r="F1521" t="s">
        <v>49</v>
      </c>
      <c r="G1521" t="s">
        <v>24</v>
      </c>
    </row>
    <row r="1522" spans="2:7" x14ac:dyDescent="0.2">
      <c r="B1522">
        <v>2016</v>
      </c>
      <c r="C1522">
        <v>10</v>
      </c>
      <c r="D1522" t="s">
        <v>65</v>
      </c>
      <c r="E1522" t="s">
        <v>61</v>
      </c>
      <c r="F1522" t="s">
        <v>49</v>
      </c>
      <c r="G1522" t="s">
        <v>25</v>
      </c>
    </row>
    <row r="1523" spans="2:7" x14ac:dyDescent="0.2">
      <c r="B1523">
        <v>2016</v>
      </c>
      <c r="C1523">
        <v>10</v>
      </c>
      <c r="D1523" t="s">
        <v>65</v>
      </c>
      <c r="E1523" t="s">
        <v>61</v>
      </c>
      <c r="F1523" t="s">
        <v>49</v>
      </c>
      <c r="G1523" t="s">
        <v>26</v>
      </c>
    </row>
    <row r="1524" spans="2:7" x14ac:dyDescent="0.2">
      <c r="B1524">
        <v>2016</v>
      </c>
      <c r="C1524">
        <v>10</v>
      </c>
      <c r="D1524" t="s">
        <v>65</v>
      </c>
      <c r="E1524" t="s">
        <v>61</v>
      </c>
      <c r="F1524" t="s">
        <v>49</v>
      </c>
      <c r="G1524" t="s">
        <v>27</v>
      </c>
    </row>
    <row r="1525" spans="2:7" x14ac:dyDescent="0.2">
      <c r="B1525">
        <v>2016</v>
      </c>
      <c r="C1525">
        <v>10</v>
      </c>
      <c r="D1525" t="s">
        <v>65</v>
      </c>
      <c r="E1525" t="s">
        <v>61</v>
      </c>
      <c r="F1525" t="s">
        <v>49</v>
      </c>
      <c r="G1525" t="s">
        <v>28</v>
      </c>
    </row>
    <row r="1526" spans="2:7" x14ac:dyDescent="0.2">
      <c r="B1526">
        <v>2016</v>
      </c>
      <c r="C1526">
        <v>10</v>
      </c>
      <c r="D1526" t="s">
        <v>65</v>
      </c>
      <c r="E1526" t="s">
        <v>61</v>
      </c>
      <c r="F1526" t="s">
        <v>49</v>
      </c>
      <c r="G1526" t="s">
        <v>29</v>
      </c>
    </row>
    <row r="1527" spans="2:7" x14ac:dyDescent="0.2">
      <c r="B1527">
        <v>2016</v>
      </c>
      <c r="C1527">
        <v>10</v>
      </c>
      <c r="D1527" t="s">
        <v>65</v>
      </c>
      <c r="E1527" t="s">
        <v>61</v>
      </c>
      <c r="F1527" t="s">
        <v>49</v>
      </c>
      <c r="G1527" t="s">
        <v>31</v>
      </c>
    </row>
    <row r="1528" spans="2:7" x14ac:dyDescent="0.2">
      <c r="B1528">
        <v>2016</v>
      </c>
      <c r="C1528">
        <v>10</v>
      </c>
      <c r="D1528" t="s">
        <v>65</v>
      </c>
      <c r="E1528" t="s">
        <v>61</v>
      </c>
      <c r="F1528" t="s">
        <v>49</v>
      </c>
      <c r="G1528" t="s">
        <v>32</v>
      </c>
    </row>
    <row r="1529" spans="2:7" x14ac:dyDescent="0.2">
      <c r="B1529">
        <v>2016</v>
      </c>
      <c r="C1529">
        <v>10</v>
      </c>
      <c r="D1529" t="s">
        <v>65</v>
      </c>
      <c r="E1529" t="s">
        <v>61</v>
      </c>
      <c r="F1529" t="s">
        <v>49</v>
      </c>
      <c r="G1529" t="s">
        <v>33</v>
      </c>
    </row>
    <row r="1530" spans="2:7" x14ac:dyDescent="0.2">
      <c r="B1530">
        <v>2016</v>
      </c>
      <c r="C1530">
        <v>10</v>
      </c>
      <c r="D1530" t="s">
        <v>65</v>
      </c>
      <c r="E1530" t="s">
        <v>61</v>
      </c>
      <c r="F1530" t="s">
        <v>49</v>
      </c>
      <c r="G1530" t="s">
        <v>34</v>
      </c>
    </row>
    <row r="1531" spans="2:7" x14ac:dyDescent="0.2">
      <c r="B1531">
        <v>2016</v>
      </c>
      <c r="C1531">
        <v>10</v>
      </c>
      <c r="D1531" t="s">
        <v>65</v>
      </c>
      <c r="E1531" t="s">
        <v>61</v>
      </c>
      <c r="F1531" t="s">
        <v>49</v>
      </c>
      <c r="G1531" t="s">
        <v>35</v>
      </c>
    </row>
    <row r="1532" spans="2:7" x14ac:dyDescent="0.2">
      <c r="B1532">
        <v>2016</v>
      </c>
      <c r="C1532">
        <v>10</v>
      </c>
      <c r="D1532" t="s">
        <v>65</v>
      </c>
      <c r="E1532" t="s">
        <v>61</v>
      </c>
      <c r="F1532" t="s">
        <v>49</v>
      </c>
      <c r="G1532" t="s">
        <v>36</v>
      </c>
    </row>
    <row r="1533" spans="2:7" x14ac:dyDescent="0.2">
      <c r="B1533">
        <v>2016</v>
      </c>
      <c r="C1533">
        <v>10</v>
      </c>
      <c r="D1533" t="s">
        <v>65</v>
      </c>
      <c r="E1533" t="s">
        <v>61</v>
      </c>
      <c r="F1533" t="s">
        <v>49</v>
      </c>
      <c r="G1533" t="s">
        <v>37</v>
      </c>
    </row>
    <row r="1534" spans="2:7" x14ac:dyDescent="0.2">
      <c r="B1534">
        <v>2016</v>
      </c>
      <c r="C1534">
        <v>10</v>
      </c>
      <c r="D1534" t="s">
        <v>65</v>
      </c>
      <c r="E1534" t="s">
        <v>61</v>
      </c>
      <c r="F1534" t="s">
        <v>49</v>
      </c>
      <c r="G1534" t="s">
        <v>38</v>
      </c>
    </row>
    <row r="1535" spans="2:7" x14ac:dyDescent="0.2">
      <c r="B1535">
        <v>2016</v>
      </c>
      <c r="C1535">
        <v>10</v>
      </c>
      <c r="D1535" t="s">
        <v>65</v>
      </c>
      <c r="E1535" t="s">
        <v>61</v>
      </c>
      <c r="F1535" t="s">
        <v>49</v>
      </c>
      <c r="G1535" t="s">
        <v>39</v>
      </c>
    </row>
    <row r="1536" spans="2:7" x14ac:dyDescent="0.2">
      <c r="B1536">
        <v>2016</v>
      </c>
      <c r="C1536">
        <v>10</v>
      </c>
      <c r="D1536" t="s">
        <v>65</v>
      </c>
      <c r="E1536" t="s">
        <v>61</v>
      </c>
      <c r="F1536" t="s">
        <v>49</v>
      </c>
      <c r="G1536" t="s">
        <v>40</v>
      </c>
    </row>
    <row r="1537" spans="2:7" x14ac:dyDescent="0.2">
      <c r="B1537">
        <v>2016</v>
      </c>
      <c r="C1537">
        <v>10</v>
      </c>
      <c r="D1537" t="s">
        <v>65</v>
      </c>
      <c r="E1537" t="s">
        <v>61</v>
      </c>
      <c r="F1537" t="s">
        <v>49</v>
      </c>
      <c r="G1537" t="s">
        <v>41</v>
      </c>
    </row>
    <row r="1538" spans="2:7" x14ac:dyDescent="0.2">
      <c r="B1538">
        <v>2016</v>
      </c>
      <c r="C1538">
        <v>10</v>
      </c>
      <c r="D1538" t="s">
        <v>65</v>
      </c>
      <c r="E1538" t="s">
        <v>61</v>
      </c>
      <c r="F1538" t="s">
        <v>49</v>
      </c>
      <c r="G1538" t="s">
        <v>42</v>
      </c>
    </row>
    <row r="1539" spans="2:7" x14ac:dyDescent="0.2">
      <c r="B1539">
        <v>2016</v>
      </c>
      <c r="C1539">
        <v>10</v>
      </c>
      <c r="D1539" t="s">
        <v>65</v>
      </c>
      <c r="E1539" t="s">
        <v>61</v>
      </c>
      <c r="F1539" t="s">
        <v>49</v>
      </c>
      <c r="G1539" t="s">
        <v>43</v>
      </c>
    </row>
    <row r="1540" spans="2:7" x14ac:dyDescent="0.2">
      <c r="B1540">
        <v>2016</v>
      </c>
      <c r="C1540">
        <v>10</v>
      </c>
      <c r="D1540" t="s">
        <v>65</v>
      </c>
      <c r="E1540" t="s">
        <v>61</v>
      </c>
      <c r="F1540" t="s">
        <v>49</v>
      </c>
      <c r="G1540" t="s">
        <v>60</v>
      </c>
    </row>
    <row r="1541" spans="2:7" x14ac:dyDescent="0.2">
      <c r="B1541">
        <v>2016</v>
      </c>
      <c r="C1541">
        <v>10</v>
      </c>
      <c r="D1541" t="s">
        <v>65</v>
      </c>
      <c r="E1541" t="s">
        <v>61</v>
      </c>
      <c r="F1541" t="s">
        <v>50</v>
      </c>
      <c r="G1541" t="s">
        <v>12</v>
      </c>
    </row>
    <row r="1542" spans="2:7" x14ac:dyDescent="0.2">
      <c r="B1542">
        <v>2016</v>
      </c>
      <c r="C1542">
        <v>10</v>
      </c>
      <c r="D1542" t="s">
        <v>65</v>
      </c>
      <c r="E1542" t="s">
        <v>61</v>
      </c>
      <c r="F1542" t="s">
        <v>50</v>
      </c>
      <c r="G1542" t="s">
        <v>16</v>
      </c>
    </row>
    <row r="1543" spans="2:7" x14ac:dyDescent="0.2">
      <c r="B1543">
        <v>2016</v>
      </c>
      <c r="C1543">
        <v>10</v>
      </c>
      <c r="D1543" t="s">
        <v>65</v>
      </c>
      <c r="E1543" t="s">
        <v>61</v>
      </c>
      <c r="F1543" t="s">
        <v>50</v>
      </c>
      <c r="G1543" t="s">
        <v>17</v>
      </c>
    </row>
    <row r="1544" spans="2:7" x14ac:dyDescent="0.2">
      <c r="B1544">
        <v>2016</v>
      </c>
      <c r="C1544">
        <v>10</v>
      </c>
      <c r="D1544" t="s">
        <v>65</v>
      </c>
      <c r="E1544" t="s">
        <v>61</v>
      </c>
      <c r="F1544" t="s">
        <v>50</v>
      </c>
      <c r="G1544" t="s">
        <v>19</v>
      </c>
    </row>
    <row r="1545" spans="2:7" x14ac:dyDescent="0.2">
      <c r="B1545">
        <v>2016</v>
      </c>
      <c r="C1545">
        <v>10</v>
      </c>
      <c r="D1545" t="s">
        <v>65</v>
      </c>
      <c r="E1545" t="s">
        <v>61</v>
      </c>
      <c r="F1545" t="s">
        <v>50</v>
      </c>
      <c r="G1545" t="s">
        <v>20</v>
      </c>
    </row>
    <row r="1546" spans="2:7" x14ac:dyDescent="0.2">
      <c r="B1546">
        <v>2016</v>
      </c>
      <c r="C1546">
        <v>10</v>
      </c>
      <c r="D1546" t="s">
        <v>65</v>
      </c>
      <c r="E1546" t="s">
        <v>61</v>
      </c>
      <c r="F1546" t="s">
        <v>50</v>
      </c>
      <c r="G1546" t="s">
        <v>21</v>
      </c>
    </row>
    <row r="1547" spans="2:7" x14ac:dyDescent="0.2">
      <c r="B1547">
        <v>2016</v>
      </c>
      <c r="C1547">
        <v>10</v>
      </c>
      <c r="D1547" t="s">
        <v>65</v>
      </c>
      <c r="E1547" t="s">
        <v>61</v>
      </c>
      <c r="F1547" t="s">
        <v>50</v>
      </c>
      <c r="G1547" t="s">
        <v>23</v>
      </c>
    </row>
    <row r="1548" spans="2:7" x14ac:dyDescent="0.2">
      <c r="B1548">
        <v>2016</v>
      </c>
      <c r="C1548">
        <v>10</v>
      </c>
      <c r="D1548" t="s">
        <v>65</v>
      </c>
      <c r="E1548" t="s">
        <v>61</v>
      </c>
      <c r="F1548" t="s">
        <v>50</v>
      </c>
      <c r="G1548" t="s">
        <v>24</v>
      </c>
    </row>
    <row r="1549" spans="2:7" x14ac:dyDescent="0.2">
      <c r="B1549">
        <v>2016</v>
      </c>
      <c r="C1549">
        <v>10</v>
      </c>
      <c r="D1549" t="s">
        <v>65</v>
      </c>
      <c r="E1549" t="s">
        <v>61</v>
      </c>
      <c r="F1549" t="s">
        <v>50</v>
      </c>
      <c r="G1549" t="s">
        <v>25</v>
      </c>
    </row>
    <row r="1550" spans="2:7" x14ac:dyDescent="0.2">
      <c r="B1550">
        <v>2016</v>
      </c>
      <c r="C1550">
        <v>10</v>
      </c>
      <c r="D1550" t="s">
        <v>65</v>
      </c>
      <c r="E1550" t="s">
        <v>61</v>
      </c>
      <c r="F1550" t="s">
        <v>50</v>
      </c>
      <c r="G1550" t="s">
        <v>26</v>
      </c>
    </row>
    <row r="1551" spans="2:7" x14ac:dyDescent="0.2">
      <c r="B1551">
        <v>2016</v>
      </c>
      <c r="C1551">
        <v>10</v>
      </c>
      <c r="D1551" t="s">
        <v>65</v>
      </c>
      <c r="E1551" t="s">
        <v>61</v>
      </c>
      <c r="F1551" t="s">
        <v>50</v>
      </c>
      <c r="G1551" t="s">
        <v>27</v>
      </c>
    </row>
    <row r="1552" spans="2:7" x14ac:dyDescent="0.2">
      <c r="B1552">
        <v>2016</v>
      </c>
      <c r="C1552">
        <v>10</v>
      </c>
      <c r="D1552" t="s">
        <v>65</v>
      </c>
      <c r="E1552" t="s">
        <v>61</v>
      </c>
      <c r="F1552" t="s">
        <v>50</v>
      </c>
      <c r="G1552" t="s">
        <v>28</v>
      </c>
    </row>
    <row r="1553" spans="2:7" x14ac:dyDescent="0.2">
      <c r="B1553">
        <v>2016</v>
      </c>
      <c r="C1553">
        <v>10</v>
      </c>
      <c r="D1553" t="s">
        <v>65</v>
      </c>
      <c r="E1553" t="s">
        <v>61</v>
      </c>
      <c r="F1553" t="s">
        <v>50</v>
      </c>
      <c r="G1553" t="s">
        <v>29</v>
      </c>
    </row>
    <row r="1554" spans="2:7" x14ac:dyDescent="0.2">
      <c r="B1554">
        <v>2016</v>
      </c>
      <c r="C1554">
        <v>10</v>
      </c>
      <c r="D1554" t="s">
        <v>65</v>
      </c>
      <c r="E1554" t="s">
        <v>61</v>
      </c>
      <c r="F1554" t="s">
        <v>50</v>
      </c>
      <c r="G1554" t="s">
        <v>31</v>
      </c>
    </row>
    <row r="1555" spans="2:7" x14ac:dyDescent="0.2">
      <c r="B1555">
        <v>2016</v>
      </c>
      <c r="C1555">
        <v>10</v>
      </c>
      <c r="D1555" t="s">
        <v>65</v>
      </c>
      <c r="E1555" t="s">
        <v>61</v>
      </c>
      <c r="F1555" t="s">
        <v>50</v>
      </c>
      <c r="G1555" t="s">
        <v>32</v>
      </c>
    </row>
    <row r="1556" spans="2:7" x14ac:dyDescent="0.2">
      <c r="B1556">
        <v>2016</v>
      </c>
      <c r="C1556">
        <v>10</v>
      </c>
      <c r="D1556" t="s">
        <v>65</v>
      </c>
      <c r="E1556" t="s">
        <v>61</v>
      </c>
      <c r="F1556" t="s">
        <v>50</v>
      </c>
      <c r="G1556" t="s">
        <v>33</v>
      </c>
    </row>
    <row r="1557" spans="2:7" x14ac:dyDescent="0.2">
      <c r="B1557">
        <v>2016</v>
      </c>
      <c r="C1557">
        <v>10</v>
      </c>
      <c r="D1557" t="s">
        <v>65</v>
      </c>
      <c r="E1557" t="s">
        <v>61</v>
      </c>
      <c r="F1557" t="s">
        <v>50</v>
      </c>
      <c r="G1557" t="s">
        <v>34</v>
      </c>
    </row>
    <row r="1558" spans="2:7" x14ac:dyDescent="0.2">
      <c r="B1558">
        <v>2016</v>
      </c>
      <c r="C1558">
        <v>10</v>
      </c>
      <c r="D1558" t="s">
        <v>65</v>
      </c>
      <c r="E1558" t="s">
        <v>61</v>
      </c>
      <c r="F1558" t="s">
        <v>50</v>
      </c>
      <c r="G1558" t="s">
        <v>35</v>
      </c>
    </row>
    <row r="1559" spans="2:7" x14ac:dyDescent="0.2">
      <c r="B1559">
        <v>2016</v>
      </c>
      <c r="C1559">
        <v>10</v>
      </c>
      <c r="D1559" t="s">
        <v>65</v>
      </c>
      <c r="E1559" t="s">
        <v>61</v>
      </c>
      <c r="F1559" t="s">
        <v>50</v>
      </c>
      <c r="G1559" t="s">
        <v>36</v>
      </c>
    </row>
    <row r="1560" spans="2:7" x14ac:dyDescent="0.2">
      <c r="B1560">
        <v>2016</v>
      </c>
      <c r="C1560">
        <v>10</v>
      </c>
      <c r="D1560" t="s">
        <v>65</v>
      </c>
      <c r="E1560" t="s">
        <v>61</v>
      </c>
      <c r="F1560" t="s">
        <v>50</v>
      </c>
      <c r="G1560" t="s">
        <v>37</v>
      </c>
    </row>
    <row r="1561" spans="2:7" x14ac:dyDescent="0.2">
      <c r="B1561">
        <v>2016</v>
      </c>
      <c r="C1561">
        <v>10</v>
      </c>
      <c r="D1561" t="s">
        <v>65</v>
      </c>
      <c r="E1561" t="s">
        <v>61</v>
      </c>
      <c r="F1561" t="s">
        <v>50</v>
      </c>
      <c r="G1561" t="s">
        <v>38</v>
      </c>
    </row>
    <row r="1562" spans="2:7" x14ac:dyDescent="0.2">
      <c r="B1562">
        <v>2016</v>
      </c>
      <c r="C1562">
        <v>10</v>
      </c>
      <c r="D1562" t="s">
        <v>65</v>
      </c>
      <c r="E1562" t="s">
        <v>61</v>
      </c>
      <c r="F1562" t="s">
        <v>50</v>
      </c>
      <c r="G1562" t="s">
        <v>39</v>
      </c>
    </row>
    <row r="1563" spans="2:7" x14ac:dyDescent="0.2">
      <c r="B1563">
        <v>2016</v>
      </c>
      <c r="C1563">
        <v>10</v>
      </c>
      <c r="D1563" t="s">
        <v>65</v>
      </c>
      <c r="E1563" t="s">
        <v>61</v>
      </c>
      <c r="F1563" t="s">
        <v>50</v>
      </c>
      <c r="G1563" t="s">
        <v>40</v>
      </c>
    </row>
    <row r="1564" spans="2:7" x14ac:dyDescent="0.2">
      <c r="B1564">
        <v>2016</v>
      </c>
      <c r="C1564">
        <v>10</v>
      </c>
      <c r="D1564" t="s">
        <v>65</v>
      </c>
      <c r="E1564" t="s">
        <v>61</v>
      </c>
      <c r="F1564" t="s">
        <v>50</v>
      </c>
      <c r="G1564" t="s">
        <v>41</v>
      </c>
    </row>
    <row r="1565" spans="2:7" x14ac:dyDescent="0.2">
      <c r="B1565">
        <v>2016</v>
      </c>
      <c r="C1565">
        <v>10</v>
      </c>
      <c r="D1565" t="s">
        <v>65</v>
      </c>
      <c r="E1565" t="s">
        <v>61</v>
      </c>
      <c r="F1565" t="s">
        <v>50</v>
      </c>
      <c r="G1565" t="s">
        <v>42</v>
      </c>
    </row>
    <row r="1566" spans="2:7" x14ac:dyDescent="0.2">
      <c r="B1566">
        <v>2016</v>
      </c>
      <c r="C1566">
        <v>10</v>
      </c>
      <c r="D1566" t="s">
        <v>65</v>
      </c>
      <c r="E1566" t="s">
        <v>61</v>
      </c>
      <c r="F1566" t="s">
        <v>50</v>
      </c>
      <c r="G1566" t="s">
        <v>43</v>
      </c>
    </row>
    <row r="1567" spans="2:7" x14ac:dyDescent="0.2">
      <c r="B1567">
        <v>2016</v>
      </c>
      <c r="C1567">
        <v>10</v>
      </c>
      <c r="D1567" t="s">
        <v>65</v>
      </c>
      <c r="E1567" t="s">
        <v>61</v>
      </c>
      <c r="F1567" t="s">
        <v>50</v>
      </c>
      <c r="G1567" t="s">
        <v>60</v>
      </c>
    </row>
    <row r="1568" spans="2:7" x14ac:dyDescent="0.2">
      <c r="B1568">
        <v>2016</v>
      </c>
      <c r="C1568">
        <v>10</v>
      </c>
      <c r="D1568" t="s">
        <v>65</v>
      </c>
      <c r="E1568" t="s">
        <v>61</v>
      </c>
      <c r="F1568" t="s">
        <v>50</v>
      </c>
      <c r="G1568" t="s">
        <v>12</v>
      </c>
    </row>
    <row r="1569" spans="2:7" x14ac:dyDescent="0.2">
      <c r="B1569">
        <v>2016</v>
      </c>
      <c r="C1569">
        <v>10</v>
      </c>
      <c r="D1569" t="s">
        <v>65</v>
      </c>
      <c r="E1569" t="s">
        <v>61</v>
      </c>
      <c r="F1569" t="s">
        <v>51</v>
      </c>
      <c r="G1569" t="s">
        <v>16</v>
      </c>
    </row>
    <row r="1570" spans="2:7" x14ac:dyDescent="0.2">
      <c r="B1570">
        <v>2016</v>
      </c>
      <c r="C1570">
        <v>10</v>
      </c>
      <c r="D1570" t="s">
        <v>65</v>
      </c>
      <c r="E1570" t="s">
        <v>61</v>
      </c>
      <c r="F1570" t="s">
        <v>51</v>
      </c>
      <c r="G1570" t="s">
        <v>17</v>
      </c>
    </row>
    <row r="1571" spans="2:7" x14ac:dyDescent="0.2">
      <c r="B1571">
        <v>2016</v>
      </c>
      <c r="C1571">
        <v>10</v>
      </c>
      <c r="D1571" t="s">
        <v>65</v>
      </c>
      <c r="E1571" t="s">
        <v>61</v>
      </c>
      <c r="F1571" t="s">
        <v>51</v>
      </c>
      <c r="G1571" t="s">
        <v>19</v>
      </c>
    </row>
    <row r="1572" spans="2:7" x14ac:dyDescent="0.2">
      <c r="B1572">
        <v>2016</v>
      </c>
      <c r="C1572">
        <v>10</v>
      </c>
      <c r="D1572" t="s">
        <v>65</v>
      </c>
      <c r="E1572" t="s">
        <v>61</v>
      </c>
      <c r="F1572" t="s">
        <v>51</v>
      </c>
      <c r="G1572" t="s">
        <v>20</v>
      </c>
    </row>
    <row r="1573" spans="2:7" x14ac:dyDescent="0.2">
      <c r="B1573">
        <v>2016</v>
      </c>
      <c r="C1573">
        <v>10</v>
      </c>
      <c r="D1573" t="s">
        <v>65</v>
      </c>
      <c r="E1573" t="s">
        <v>61</v>
      </c>
      <c r="F1573" t="s">
        <v>51</v>
      </c>
      <c r="G1573" t="s">
        <v>21</v>
      </c>
    </row>
    <row r="1574" spans="2:7" x14ac:dyDescent="0.2">
      <c r="B1574">
        <v>2016</v>
      </c>
      <c r="C1574">
        <v>10</v>
      </c>
      <c r="D1574" t="s">
        <v>65</v>
      </c>
      <c r="E1574" t="s">
        <v>61</v>
      </c>
      <c r="F1574" t="s">
        <v>51</v>
      </c>
      <c r="G1574" t="s">
        <v>23</v>
      </c>
    </row>
    <row r="1575" spans="2:7" x14ac:dyDescent="0.2">
      <c r="B1575">
        <v>2016</v>
      </c>
      <c r="C1575">
        <v>10</v>
      </c>
      <c r="D1575" t="s">
        <v>65</v>
      </c>
      <c r="E1575" t="s">
        <v>61</v>
      </c>
      <c r="F1575" t="s">
        <v>51</v>
      </c>
      <c r="G1575" t="s">
        <v>24</v>
      </c>
    </row>
    <row r="1576" spans="2:7" x14ac:dyDescent="0.2">
      <c r="B1576">
        <v>2016</v>
      </c>
      <c r="C1576">
        <v>10</v>
      </c>
      <c r="D1576" t="s">
        <v>65</v>
      </c>
      <c r="E1576" t="s">
        <v>61</v>
      </c>
      <c r="F1576" t="s">
        <v>51</v>
      </c>
      <c r="G1576" t="s">
        <v>25</v>
      </c>
    </row>
    <row r="1577" spans="2:7" x14ac:dyDescent="0.2">
      <c r="B1577">
        <v>2016</v>
      </c>
      <c r="C1577">
        <v>10</v>
      </c>
      <c r="D1577" t="s">
        <v>65</v>
      </c>
      <c r="E1577" t="s">
        <v>61</v>
      </c>
      <c r="F1577" t="s">
        <v>51</v>
      </c>
      <c r="G1577" t="s">
        <v>26</v>
      </c>
    </row>
    <row r="1578" spans="2:7" x14ac:dyDescent="0.2">
      <c r="B1578">
        <v>2016</v>
      </c>
      <c r="C1578">
        <v>10</v>
      </c>
      <c r="D1578" t="s">
        <v>65</v>
      </c>
      <c r="E1578" t="s">
        <v>61</v>
      </c>
      <c r="F1578" t="s">
        <v>51</v>
      </c>
      <c r="G1578" t="s">
        <v>27</v>
      </c>
    </row>
    <row r="1579" spans="2:7" x14ac:dyDescent="0.2">
      <c r="B1579">
        <v>2016</v>
      </c>
      <c r="C1579">
        <v>10</v>
      </c>
      <c r="D1579" t="s">
        <v>65</v>
      </c>
      <c r="E1579" t="s">
        <v>61</v>
      </c>
      <c r="F1579" t="s">
        <v>51</v>
      </c>
      <c r="G1579" t="s">
        <v>28</v>
      </c>
    </row>
    <row r="1580" spans="2:7" x14ac:dyDescent="0.2">
      <c r="B1580">
        <v>2016</v>
      </c>
      <c r="C1580">
        <v>10</v>
      </c>
      <c r="D1580" t="s">
        <v>65</v>
      </c>
      <c r="E1580" t="s">
        <v>61</v>
      </c>
      <c r="F1580" t="s">
        <v>51</v>
      </c>
      <c r="G1580" t="s">
        <v>29</v>
      </c>
    </row>
    <row r="1581" spans="2:7" x14ac:dyDescent="0.2">
      <c r="B1581">
        <v>2016</v>
      </c>
      <c r="C1581">
        <v>10</v>
      </c>
      <c r="D1581" t="s">
        <v>65</v>
      </c>
      <c r="E1581" t="s">
        <v>61</v>
      </c>
      <c r="F1581" t="s">
        <v>51</v>
      </c>
      <c r="G1581" t="s">
        <v>31</v>
      </c>
    </row>
    <row r="1582" spans="2:7" x14ac:dyDescent="0.2">
      <c r="B1582">
        <v>2016</v>
      </c>
      <c r="C1582">
        <v>10</v>
      </c>
      <c r="D1582" t="s">
        <v>65</v>
      </c>
      <c r="E1582" t="s">
        <v>61</v>
      </c>
      <c r="F1582" t="s">
        <v>51</v>
      </c>
      <c r="G1582" t="s">
        <v>32</v>
      </c>
    </row>
    <row r="1583" spans="2:7" x14ac:dyDescent="0.2">
      <c r="B1583">
        <v>2016</v>
      </c>
      <c r="C1583">
        <v>10</v>
      </c>
      <c r="D1583" t="s">
        <v>65</v>
      </c>
      <c r="E1583" t="s">
        <v>61</v>
      </c>
      <c r="F1583" t="s">
        <v>51</v>
      </c>
      <c r="G1583" t="s">
        <v>33</v>
      </c>
    </row>
    <row r="1584" spans="2:7" x14ac:dyDescent="0.2">
      <c r="B1584">
        <v>2016</v>
      </c>
      <c r="C1584">
        <v>10</v>
      </c>
      <c r="D1584" t="s">
        <v>65</v>
      </c>
      <c r="E1584" t="s">
        <v>61</v>
      </c>
      <c r="F1584" t="s">
        <v>51</v>
      </c>
      <c r="G1584" t="s">
        <v>34</v>
      </c>
    </row>
    <row r="1585" spans="2:7" x14ac:dyDescent="0.2">
      <c r="B1585">
        <v>2016</v>
      </c>
      <c r="C1585">
        <v>10</v>
      </c>
      <c r="D1585" t="s">
        <v>65</v>
      </c>
      <c r="E1585" t="s">
        <v>61</v>
      </c>
      <c r="F1585" t="s">
        <v>51</v>
      </c>
      <c r="G1585" t="s">
        <v>35</v>
      </c>
    </row>
    <row r="1586" spans="2:7" x14ac:dyDescent="0.2">
      <c r="B1586">
        <v>2016</v>
      </c>
      <c r="C1586">
        <v>10</v>
      </c>
      <c r="D1586" t="s">
        <v>65</v>
      </c>
      <c r="E1586" t="s">
        <v>61</v>
      </c>
      <c r="F1586" t="s">
        <v>51</v>
      </c>
      <c r="G1586" t="s">
        <v>36</v>
      </c>
    </row>
    <row r="1587" spans="2:7" x14ac:dyDescent="0.2">
      <c r="B1587">
        <v>2016</v>
      </c>
      <c r="C1587">
        <v>10</v>
      </c>
      <c r="D1587" t="s">
        <v>65</v>
      </c>
      <c r="E1587" t="s">
        <v>61</v>
      </c>
      <c r="F1587" t="s">
        <v>51</v>
      </c>
      <c r="G1587" t="s">
        <v>37</v>
      </c>
    </row>
    <row r="1588" spans="2:7" x14ac:dyDescent="0.2">
      <c r="B1588">
        <v>2016</v>
      </c>
      <c r="C1588">
        <v>10</v>
      </c>
      <c r="D1588" t="s">
        <v>65</v>
      </c>
      <c r="E1588" t="s">
        <v>61</v>
      </c>
      <c r="F1588" t="s">
        <v>51</v>
      </c>
      <c r="G1588" t="s">
        <v>38</v>
      </c>
    </row>
    <row r="1589" spans="2:7" x14ac:dyDescent="0.2">
      <c r="B1589">
        <v>2016</v>
      </c>
      <c r="C1589">
        <v>10</v>
      </c>
      <c r="D1589" t="s">
        <v>65</v>
      </c>
      <c r="E1589" t="s">
        <v>61</v>
      </c>
      <c r="F1589" t="s">
        <v>51</v>
      </c>
      <c r="G1589" t="s">
        <v>39</v>
      </c>
    </row>
    <row r="1590" spans="2:7" x14ac:dyDescent="0.2">
      <c r="B1590">
        <v>2016</v>
      </c>
      <c r="C1590">
        <v>10</v>
      </c>
      <c r="D1590" t="s">
        <v>65</v>
      </c>
      <c r="E1590" t="s">
        <v>61</v>
      </c>
      <c r="F1590" t="s">
        <v>51</v>
      </c>
      <c r="G1590" t="s">
        <v>40</v>
      </c>
    </row>
    <row r="1591" spans="2:7" x14ac:dyDescent="0.2">
      <c r="B1591">
        <v>2016</v>
      </c>
      <c r="C1591">
        <v>10</v>
      </c>
      <c r="D1591" t="s">
        <v>65</v>
      </c>
      <c r="E1591" t="s">
        <v>61</v>
      </c>
      <c r="F1591" t="s">
        <v>51</v>
      </c>
      <c r="G1591" t="s">
        <v>41</v>
      </c>
    </row>
    <row r="1592" spans="2:7" x14ac:dyDescent="0.2">
      <c r="B1592">
        <v>2016</v>
      </c>
      <c r="C1592">
        <v>10</v>
      </c>
      <c r="D1592" t="s">
        <v>65</v>
      </c>
      <c r="E1592" t="s">
        <v>61</v>
      </c>
      <c r="F1592" t="s">
        <v>51</v>
      </c>
      <c r="G1592" t="s">
        <v>42</v>
      </c>
    </row>
    <row r="1593" spans="2:7" x14ac:dyDescent="0.2">
      <c r="B1593">
        <v>2016</v>
      </c>
      <c r="C1593">
        <v>10</v>
      </c>
      <c r="D1593" t="s">
        <v>65</v>
      </c>
      <c r="E1593" t="s">
        <v>61</v>
      </c>
      <c r="F1593" t="s">
        <v>51</v>
      </c>
      <c r="G1593" t="s">
        <v>43</v>
      </c>
    </row>
    <row r="1594" spans="2:7" x14ac:dyDescent="0.2">
      <c r="B1594">
        <v>2016</v>
      </c>
      <c r="C1594">
        <v>10</v>
      </c>
      <c r="D1594" t="s">
        <v>65</v>
      </c>
      <c r="E1594" t="s">
        <v>61</v>
      </c>
      <c r="F1594" t="s">
        <v>51</v>
      </c>
      <c r="G1594" t="s">
        <v>60</v>
      </c>
    </row>
    <row r="1595" spans="2:7" x14ac:dyDescent="0.2">
      <c r="B1595">
        <v>2016</v>
      </c>
      <c r="C1595">
        <v>10</v>
      </c>
      <c r="D1595" t="s">
        <v>65</v>
      </c>
      <c r="E1595" t="s">
        <v>61</v>
      </c>
      <c r="F1595" t="s">
        <v>52</v>
      </c>
      <c r="G1595" t="s">
        <v>12</v>
      </c>
    </row>
    <row r="1596" spans="2:7" x14ac:dyDescent="0.2">
      <c r="B1596">
        <v>2016</v>
      </c>
      <c r="C1596">
        <v>10</v>
      </c>
      <c r="D1596" t="s">
        <v>65</v>
      </c>
      <c r="E1596" t="s">
        <v>61</v>
      </c>
      <c r="F1596" t="s">
        <v>52</v>
      </c>
      <c r="G1596" t="s">
        <v>16</v>
      </c>
    </row>
    <row r="1597" spans="2:7" x14ac:dyDescent="0.2">
      <c r="B1597">
        <v>2016</v>
      </c>
      <c r="C1597">
        <v>10</v>
      </c>
      <c r="D1597" t="s">
        <v>65</v>
      </c>
      <c r="E1597" t="s">
        <v>61</v>
      </c>
      <c r="F1597" t="s">
        <v>52</v>
      </c>
      <c r="G1597" t="s">
        <v>17</v>
      </c>
    </row>
    <row r="1598" spans="2:7" x14ac:dyDescent="0.2">
      <c r="B1598">
        <v>2016</v>
      </c>
      <c r="C1598">
        <v>10</v>
      </c>
      <c r="D1598" t="s">
        <v>65</v>
      </c>
      <c r="E1598" t="s">
        <v>61</v>
      </c>
      <c r="F1598" t="s">
        <v>52</v>
      </c>
      <c r="G1598" t="s">
        <v>19</v>
      </c>
    </row>
    <row r="1599" spans="2:7" x14ac:dyDescent="0.2">
      <c r="B1599">
        <v>2016</v>
      </c>
      <c r="C1599">
        <v>10</v>
      </c>
      <c r="D1599" t="s">
        <v>65</v>
      </c>
      <c r="E1599" t="s">
        <v>61</v>
      </c>
      <c r="F1599" t="s">
        <v>52</v>
      </c>
      <c r="G1599" t="s">
        <v>20</v>
      </c>
    </row>
    <row r="1600" spans="2:7" x14ac:dyDescent="0.2">
      <c r="B1600">
        <v>2016</v>
      </c>
      <c r="C1600">
        <v>10</v>
      </c>
      <c r="D1600" t="s">
        <v>65</v>
      </c>
      <c r="E1600" t="s">
        <v>61</v>
      </c>
      <c r="F1600" t="s">
        <v>52</v>
      </c>
      <c r="G1600" t="s">
        <v>21</v>
      </c>
    </row>
    <row r="1601" spans="2:7" x14ac:dyDescent="0.2">
      <c r="B1601">
        <v>2016</v>
      </c>
      <c r="C1601">
        <v>10</v>
      </c>
      <c r="D1601" t="s">
        <v>65</v>
      </c>
      <c r="E1601" t="s">
        <v>61</v>
      </c>
      <c r="F1601" t="s">
        <v>52</v>
      </c>
      <c r="G1601" t="s">
        <v>23</v>
      </c>
    </row>
    <row r="1602" spans="2:7" x14ac:dyDescent="0.2">
      <c r="B1602">
        <v>2016</v>
      </c>
      <c r="C1602">
        <v>10</v>
      </c>
      <c r="D1602" t="s">
        <v>65</v>
      </c>
      <c r="E1602" t="s">
        <v>61</v>
      </c>
      <c r="F1602" t="s">
        <v>52</v>
      </c>
      <c r="G1602" t="s">
        <v>24</v>
      </c>
    </row>
    <row r="1603" spans="2:7" x14ac:dyDescent="0.2">
      <c r="B1603">
        <v>2016</v>
      </c>
      <c r="C1603">
        <v>10</v>
      </c>
      <c r="D1603" t="s">
        <v>65</v>
      </c>
      <c r="E1603" t="s">
        <v>61</v>
      </c>
      <c r="F1603" t="s">
        <v>52</v>
      </c>
      <c r="G1603" t="s">
        <v>25</v>
      </c>
    </row>
    <row r="1604" spans="2:7" x14ac:dyDescent="0.2">
      <c r="B1604">
        <v>2016</v>
      </c>
      <c r="C1604">
        <v>10</v>
      </c>
      <c r="D1604" t="s">
        <v>65</v>
      </c>
      <c r="E1604" t="s">
        <v>61</v>
      </c>
      <c r="F1604" t="s">
        <v>52</v>
      </c>
      <c r="G1604" t="s">
        <v>26</v>
      </c>
    </row>
    <row r="1605" spans="2:7" x14ac:dyDescent="0.2">
      <c r="B1605">
        <v>2016</v>
      </c>
      <c r="C1605">
        <v>10</v>
      </c>
      <c r="D1605" t="s">
        <v>65</v>
      </c>
      <c r="E1605" t="s">
        <v>61</v>
      </c>
      <c r="F1605" t="s">
        <v>52</v>
      </c>
      <c r="G1605" t="s">
        <v>27</v>
      </c>
    </row>
    <row r="1606" spans="2:7" x14ac:dyDescent="0.2">
      <c r="B1606">
        <v>2016</v>
      </c>
      <c r="C1606">
        <v>10</v>
      </c>
      <c r="D1606" t="s">
        <v>65</v>
      </c>
      <c r="E1606" t="s">
        <v>61</v>
      </c>
      <c r="F1606" t="s">
        <v>52</v>
      </c>
      <c r="G1606" t="s">
        <v>28</v>
      </c>
    </row>
    <row r="1607" spans="2:7" x14ac:dyDescent="0.2">
      <c r="B1607">
        <v>2016</v>
      </c>
      <c r="C1607">
        <v>10</v>
      </c>
      <c r="D1607" t="s">
        <v>65</v>
      </c>
      <c r="E1607" t="s">
        <v>61</v>
      </c>
      <c r="F1607" t="s">
        <v>52</v>
      </c>
      <c r="G1607" t="s">
        <v>29</v>
      </c>
    </row>
    <row r="1608" spans="2:7" x14ac:dyDescent="0.2">
      <c r="B1608">
        <v>2016</v>
      </c>
      <c r="C1608">
        <v>10</v>
      </c>
      <c r="D1608" t="s">
        <v>65</v>
      </c>
      <c r="E1608" t="s">
        <v>61</v>
      </c>
      <c r="F1608" t="s">
        <v>52</v>
      </c>
      <c r="G1608" t="s">
        <v>31</v>
      </c>
    </row>
    <row r="1609" spans="2:7" x14ac:dyDescent="0.2">
      <c r="B1609">
        <v>2016</v>
      </c>
      <c r="C1609">
        <v>10</v>
      </c>
      <c r="D1609" t="s">
        <v>65</v>
      </c>
      <c r="E1609" t="s">
        <v>61</v>
      </c>
      <c r="F1609" t="s">
        <v>52</v>
      </c>
      <c r="G1609" t="s">
        <v>32</v>
      </c>
    </row>
    <row r="1610" spans="2:7" x14ac:dyDescent="0.2">
      <c r="B1610">
        <v>2016</v>
      </c>
      <c r="C1610">
        <v>10</v>
      </c>
      <c r="D1610" t="s">
        <v>65</v>
      </c>
      <c r="E1610" t="s">
        <v>61</v>
      </c>
      <c r="F1610" t="s">
        <v>52</v>
      </c>
      <c r="G1610" t="s">
        <v>33</v>
      </c>
    </row>
    <row r="1611" spans="2:7" x14ac:dyDescent="0.2">
      <c r="B1611">
        <v>2016</v>
      </c>
      <c r="C1611">
        <v>10</v>
      </c>
      <c r="D1611" t="s">
        <v>65</v>
      </c>
      <c r="E1611" t="s">
        <v>61</v>
      </c>
      <c r="F1611" t="s">
        <v>52</v>
      </c>
      <c r="G1611" t="s">
        <v>34</v>
      </c>
    </row>
    <row r="1612" spans="2:7" x14ac:dyDescent="0.2">
      <c r="B1612">
        <v>2016</v>
      </c>
      <c r="C1612">
        <v>10</v>
      </c>
      <c r="D1612" t="s">
        <v>65</v>
      </c>
      <c r="E1612" t="s">
        <v>61</v>
      </c>
      <c r="F1612" t="s">
        <v>52</v>
      </c>
      <c r="G1612" t="s">
        <v>35</v>
      </c>
    </row>
    <row r="1613" spans="2:7" x14ac:dyDescent="0.2">
      <c r="B1613">
        <v>2016</v>
      </c>
      <c r="C1613">
        <v>10</v>
      </c>
      <c r="D1613" t="s">
        <v>65</v>
      </c>
      <c r="E1613" t="s">
        <v>61</v>
      </c>
      <c r="F1613" t="s">
        <v>52</v>
      </c>
      <c r="G1613" t="s">
        <v>36</v>
      </c>
    </row>
    <row r="1614" spans="2:7" x14ac:dyDescent="0.2">
      <c r="B1614">
        <v>2016</v>
      </c>
      <c r="C1614">
        <v>10</v>
      </c>
      <c r="D1614" t="s">
        <v>65</v>
      </c>
      <c r="E1614" t="s">
        <v>61</v>
      </c>
      <c r="F1614" t="s">
        <v>52</v>
      </c>
      <c r="G1614" t="s">
        <v>37</v>
      </c>
    </row>
    <row r="1615" spans="2:7" x14ac:dyDescent="0.2">
      <c r="B1615">
        <v>2016</v>
      </c>
      <c r="C1615">
        <v>10</v>
      </c>
      <c r="D1615" t="s">
        <v>65</v>
      </c>
      <c r="E1615" t="s">
        <v>61</v>
      </c>
      <c r="F1615" t="s">
        <v>52</v>
      </c>
      <c r="G1615" t="s">
        <v>38</v>
      </c>
    </row>
    <row r="1616" spans="2:7" x14ac:dyDescent="0.2">
      <c r="B1616">
        <v>2016</v>
      </c>
      <c r="C1616">
        <v>10</v>
      </c>
      <c r="D1616" t="s">
        <v>65</v>
      </c>
      <c r="E1616" t="s">
        <v>61</v>
      </c>
      <c r="F1616" t="s">
        <v>52</v>
      </c>
      <c r="G1616" t="s">
        <v>39</v>
      </c>
    </row>
    <row r="1617" spans="2:7" x14ac:dyDescent="0.2">
      <c r="B1617">
        <v>2016</v>
      </c>
      <c r="C1617">
        <v>10</v>
      </c>
      <c r="D1617" t="s">
        <v>65</v>
      </c>
      <c r="E1617" t="s">
        <v>61</v>
      </c>
      <c r="F1617" t="s">
        <v>52</v>
      </c>
      <c r="G1617" t="s">
        <v>40</v>
      </c>
    </row>
    <row r="1618" spans="2:7" x14ac:dyDescent="0.2">
      <c r="B1618">
        <v>2016</v>
      </c>
      <c r="C1618">
        <v>10</v>
      </c>
      <c r="D1618" t="s">
        <v>65</v>
      </c>
      <c r="E1618" t="s">
        <v>61</v>
      </c>
      <c r="F1618" t="s">
        <v>52</v>
      </c>
      <c r="G1618" t="s">
        <v>41</v>
      </c>
    </row>
    <row r="1619" spans="2:7" x14ac:dyDescent="0.2">
      <c r="B1619">
        <v>2016</v>
      </c>
      <c r="C1619">
        <v>10</v>
      </c>
      <c r="D1619" t="s">
        <v>65</v>
      </c>
      <c r="E1619" t="s">
        <v>61</v>
      </c>
      <c r="F1619" t="s">
        <v>52</v>
      </c>
      <c r="G1619" t="s">
        <v>42</v>
      </c>
    </row>
    <row r="1620" spans="2:7" x14ac:dyDescent="0.2">
      <c r="B1620">
        <v>2016</v>
      </c>
      <c r="C1620">
        <v>10</v>
      </c>
      <c r="D1620" t="s">
        <v>65</v>
      </c>
      <c r="E1620" t="s">
        <v>61</v>
      </c>
      <c r="F1620" t="s">
        <v>52</v>
      </c>
      <c r="G1620" t="s">
        <v>43</v>
      </c>
    </row>
    <row r="1621" spans="2:7" x14ac:dyDescent="0.2">
      <c r="B1621">
        <v>2016</v>
      </c>
      <c r="C1621">
        <v>10</v>
      </c>
      <c r="D1621" t="s">
        <v>65</v>
      </c>
      <c r="E1621" t="s">
        <v>61</v>
      </c>
      <c r="F1621" t="s">
        <v>52</v>
      </c>
      <c r="G1621" t="s">
        <v>60</v>
      </c>
    </row>
    <row r="1622" spans="2:7" x14ac:dyDescent="0.2">
      <c r="B1622">
        <v>2016</v>
      </c>
      <c r="C1622">
        <v>10</v>
      </c>
      <c r="D1622" t="s">
        <v>65</v>
      </c>
      <c r="E1622" t="s">
        <v>61</v>
      </c>
      <c r="F1622" t="s">
        <v>53</v>
      </c>
      <c r="G1622" t="s">
        <v>12</v>
      </c>
    </row>
    <row r="1623" spans="2:7" x14ac:dyDescent="0.2">
      <c r="B1623">
        <v>2016</v>
      </c>
      <c r="C1623">
        <v>10</v>
      </c>
      <c r="D1623" t="s">
        <v>65</v>
      </c>
      <c r="E1623" t="s">
        <v>61</v>
      </c>
      <c r="F1623" t="s">
        <v>53</v>
      </c>
      <c r="G1623" t="s">
        <v>16</v>
      </c>
    </row>
    <row r="1624" spans="2:7" x14ac:dyDescent="0.2">
      <c r="B1624">
        <v>2016</v>
      </c>
      <c r="C1624">
        <v>10</v>
      </c>
      <c r="D1624" t="s">
        <v>65</v>
      </c>
      <c r="E1624" t="s">
        <v>61</v>
      </c>
      <c r="F1624" t="s">
        <v>53</v>
      </c>
      <c r="G1624" t="s">
        <v>17</v>
      </c>
    </row>
    <row r="1625" spans="2:7" x14ac:dyDescent="0.2">
      <c r="B1625">
        <v>2016</v>
      </c>
      <c r="C1625">
        <v>10</v>
      </c>
      <c r="D1625" t="s">
        <v>65</v>
      </c>
      <c r="E1625" t="s">
        <v>61</v>
      </c>
      <c r="F1625" t="s">
        <v>53</v>
      </c>
      <c r="G1625" t="s">
        <v>19</v>
      </c>
    </row>
    <row r="1626" spans="2:7" x14ac:dyDescent="0.2">
      <c r="B1626">
        <v>2016</v>
      </c>
      <c r="C1626">
        <v>10</v>
      </c>
      <c r="D1626" t="s">
        <v>65</v>
      </c>
      <c r="E1626" t="s">
        <v>61</v>
      </c>
      <c r="F1626" t="s">
        <v>53</v>
      </c>
      <c r="G1626" t="s">
        <v>20</v>
      </c>
    </row>
    <row r="1627" spans="2:7" x14ac:dyDescent="0.2">
      <c r="B1627">
        <v>2016</v>
      </c>
      <c r="C1627">
        <v>10</v>
      </c>
      <c r="D1627" t="s">
        <v>65</v>
      </c>
      <c r="E1627" t="s">
        <v>61</v>
      </c>
      <c r="F1627" t="s">
        <v>53</v>
      </c>
      <c r="G1627" t="s">
        <v>21</v>
      </c>
    </row>
    <row r="1628" spans="2:7" x14ac:dyDescent="0.2">
      <c r="B1628">
        <v>2016</v>
      </c>
      <c r="C1628">
        <v>10</v>
      </c>
      <c r="D1628" t="s">
        <v>65</v>
      </c>
      <c r="E1628" t="s">
        <v>61</v>
      </c>
      <c r="F1628" t="s">
        <v>53</v>
      </c>
      <c r="G1628" t="s">
        <v>23</v>
      </c>
    </row>
    <row r="1629" spans="2:7" x14ac:dyDescent="0.2">
      <c r="B1629">
        <v>2016</v>
      </c>
      <c r="C1629">
        <v>10</v>
      </c>
      <c r="D1629" t="s">
        <v>65</v>
      </c>
      <c r="E1629" t="s">
        <v>61</v>
      </c>
      <c r="F1629" t="s">
        <v>53</v>
      </c>
      <c r="G1629" t="s">
        <v>24</v>
      </c>
    </row>
    <row r="1630" spans="2:7" x14ac:dyDescent="0.2">
      <c r="B1630">
        <v>2016</v>
      </c>
      <c r="C1630">
        <v>10</v>
      </c>
      <c r="D1630" t="s">
        <v>65</v>
      </c>
      <c r="E1630" t="s">
        <v>61</v>
      </c>
      <c r="F1630" t="s">
        <v>53</v>
      </c>
      <c r="G1630" t="s">
        <v>25</v>
      </c>
    </row>
    <row r="1631" spans="2:7" x14ac:dyDescent="0.2">
      <c r="B1631">
        <v>2016</v>
      </c>
      <c r="C1631">
        <v>10</v>
      </c>
      <c r="D1631" t="s">
        <v>65</v>
      </c>
      <c r="E1631" t="s">
        <v>61</v>
      </c>
      <c r="F1631" t="s">
        <v>53</v>
      </c>
      <c r="G1631" t="s">
        <v>26</v>
      </c>
    </row>
    <row r="1632" spans="2:7" x14ac:dyDescent="0.2">
      <c r="B1632">
        <v>2016</v>
      </c>
      <c r="C1632">
        <v>10</v>
      </c>
      <c r="D1632" t="s">
        <v>65</v>
      </c>
      <c r="E1632" t="s">
        <v>61</v>
      </c>
      <c r="F1632" t="s">
        <v>53</v>
      </c>
      <c r="G1632" t="s">
        <v>27</v>
      </c>
    </row>
    <row r="1633" spans="2:7" x14ac:dyDescent="0.2">
      <c r="B1633">
        <v>2016</v>
      </c>
      <c r="C1633">
        <v>10</v>
      </c>
      <c r="D1633" t="s">
        <v>65</v>
      </c>
      <c r="E1633" t="s">
        <v>61</v>
      </c>
      <c r="F1633" t="s">
        <v>53</v>
      </c>
      <c r="G1633" t="s">
        <v>28</v>
      </c>
    </row>
    <row r="1634" spans="2:7" x14ac:dyDescent="0.2">
      <c r="B1634">
        <v>2016</v>
      </c>
      <c r="C1634">
        <v>10</v>
      </c>
      <c r="D1634" t="s">
        <v>65</v>
      </c>
      <c r="E1634" t="s">
        <v>61</v>
      </c>
      <c r="F1634" t="s">
        <v>53</v>
      </c>
      <c r="G1634" t="s">
        <v>29</v>
      </c>
    </row>
    <row r="1635" spans="2:7" x14ac:dyDescent="0.2">
      <c r="B1635">
        <v>2016</v>
      </c>
      <c r="C1635">
        <v>10</v>
      </c>
      <c r="D1635" t="s">
        <v>65</v>
      </c>
      <c r="E1635" t="s">
        <v>61</v>
      </c>
      <c r="F1635" t="s">
        <v>53</v>
      </c>
      <c r="G1635" t="s">
        <v>31</v>
      </c>
    </row>
    <row r="1636" spans="2:7" x14ac:dyDescent="0.2">
      <c r="B1636">
        <v>2016</v>
      </c>
      <c r="C1636">
        <v>10</v>
      </c>
      <c r="D1636" t="s">
        <v>65</v>
      </c>
      <c r="E1636" t="s">
        <v>61</v>
      </c>
      <c r="F1636" t="s">
        <v>53</v>
      </c>
      <c r="G1636" t="s">
        <v>32</v>
      </c>
    </row>
    <row r="1637" spans="2:7" x14ac:dyDescent="0.2">
      <c r="B1637">
        <v>2016</v>
      </c>
      <c r="C1637">
        <v>10</v>
      </c>
      <c r="D1637" t="s">
        <v>65</v>
      </c>
      <c r="E1637" t="s">
        <v>61</v>
      </c>
      <c r="F1637" t="s">
        <v>53</v>
      </c>
      <c r="G1637" t="s">
        <v>33</v>
      </c>
    </row>
    <row r="1638" spans="2:7" x14ac:dyDescent="0.2">
      <c r="B1638">
        <v>2016</v>
      </c>
      <c r="C1638">
        <v>10</v>
      </c>
      <c r="D1638" t="s">
        <v>65</v>
      </c>
      <c r="E1638" t="s">
        <v>61</v>
      </c>
      <c r="F1638" t="s">
        <v>53</v>
      </c>
      <c r="G1638" t="s">
        <v>34</v>
      </c>
    </row>
    <row r="1639" spans="2:7" x14ac:dyDescent="0.2">
      <c r="B1639">
        <v>2016</v>
      </c>
      <c r="C1639">
        <v>10</v>
      </c>
      <c r="D1639" t="s">
        <v>65</v>
      </c>
      <c r="E1639" t="s">
        <v>61</v>
      </c>
      <c r="F1639" t="s">
        <v>53</v>
      </c>
      <c r="G1639" t="s">
        <v>35</v>
      </c>
    </row>
    <row r="1640" spans="2:7" x14ac:dyDescent="0.2">
      <c r="B1640">
        <v>2016</v>
      </c>
      <c r="C1640">
        <v>10</v>
      </c>
      <c r="D1640" t="s">
        <v>65</v>
      </c>
      <c r="E1640" t="s">
        <v>61</v>
      </c>
      <c r="F1640" t="s">
        <v>53</v>
      </c>
      <c r="G1640" t="s">
        <v>36</v>
      </c>
    </row>
    <row r="1641" spans="2:7" x14ac:dyDescent="0.2">
      <c r="B1641">
        <v>2016</v>
      </c>
      <c r="C1641">
        <v>10</v>
      </c>
      <c r="D1641" t="s">
        <v>65</v>
      </c>
      <c r="E1641" t="s">
        <v>61</v>
      </c>
      <c r="F1641" t="s">
        <v>53</v>
      </c>
      <c r="G1641" t="s">
        <v>37</v>
      </c>
    </row>
    <row r="1642" spans="2:7" x14ac:dyDescent="0.2">
      <c r="B1642">
        <v>2016</v>
      </c>
      <c r="C1642">
        <v>10</v>
      </c>
      <c r="D1642" t="s">
        <v>65</v>
      </c>
      <c r="E1642" t="s">
        <v>61</v>
      </c>
      <c r="F1642" t="s">
        <v>53</v>
      </c>
      <c r="G1642" t="s">
        <v>38</v>
      </c>
    </row>
    <row r="1643" spans="2:7" x14ac:dyDescent="0.2">
      <c r="B1643">
        <v>2016</v>
      </c>
      <c r="C1643">
        <v>10</v>
      </c>
      <c r="D1643" t="s">
        <v>65</v>
      </c>
      <c r="E1643" t="s">
        <v>61</v>
      </c>
      <c r="F1643" t="s">
        <v>53</v>
      </c>
      <c r="G1643" t="s">
        <v>39</v>
      </c>
    </row>
    <row r="1644" spans="2:7" x14ac:dyDescent="0.2">
      <c r="B1644">
        <v>2016</v>
      </c>
      <c r="C1644">
        <v>10</v>
      </c>
      <c r="D1644" t="s">
        <v>65</v>
      </c>
      <c r="E1644" t="s">
        <v>61</v>
      </c>
      <c r="F1644" t="s">
        <v>53</v>
      </c>
      <c r="G1644" t="s">
        <v>40</v>
      </c>
    </row>
    <row r="1645" spans="2:7" x14ac:dyDescent="0.2">
      <c r="B1645">
        <v>2016</v>
      </c>
      <c r="C1645">
        <v>10</v>
      </c>
      <c r="D1645" t="s">
        <v>65</v>
      </c>
      <c r="E1645" t="s">
        <v>61</v>
      </c>
      <c r="F1645" t="s">
        <v>53</v>
      </c>
      <c r="G1645" t="s">
        <v>41</v>
      </c>
    </row>
    <row r="1646" spans="2:7" x14ac:dyDescent="0.2">
      <c r="B1646">
        <v>2016</v>
      </c>
      <c r="C1646">
        <v>10</v>
      </c>
      <c r="D1646" t="s">
        <v>65</v>
      </c>
      <c r="E1646" t="s">
        <v>61</v>
      </c>
      <c r="F1646" t="s">
        <v>53</v>
      </c>
      <c r="G1646" t="s">
        <v>42</v>
      </c>
    </row>
    <row r="1647" spans="2:7" x14ac:dyDescent="0.2">
      <c r="B1647">
        <v>2016</v>
      </c>
      <c r="C1647">
        <v>10</v>
      </c>
      <c r="D1647" t="s">
        <v>65</v>
      </c>
      <c r="E1647" t="s">
        <v>61</v>
      </c>
      <c r="F1647" t="s">
        <v>53</v>
      </c>
      <c r="G1647" t="s">
        <v>43</v>
      </c>
    </row>
    <row r="1648" spans="2:7" x14ac:dyDescent="0.2">
      <c r="B1648">
        <v>2016</v>
      </c>
      <c r="C1648">
        <v>10</v>
      </c>
      <c r="D1648" t="s">
        <v>65</v>
      </c>
      <c r="E1648" t="s">
        <v>61</v>
      </c>
      <c r="F1648" t="s">
        <v>53</v>
      </c>
      <c r="G1648" t="s">
        <v>60</v>
      </c>
    </row>
    <row r="1649" spans="2:7" x14ac:dyDescent="0.2">
      <c r="B1649">
        <v>2016</v>
      </c>
      <c r="C1649">
        <v>10</v>
      </c>
      <c r="D1649" t="s">
        <v>65</v>
      </c>
      <c r="E1649" t="s">
        <v>61</v>
      </c>
      <c r="F1649" t="s">
        <v>54</v>
      </c>
      <c r="G1649" t="s">
        <v>12</v>
      </c>
    </row>
    <row r="1650" spans="2:7" x14ac:dyDescent="0.2">
      <c r="B1650">
        <v>2016</v>
      </c>
      <c r="C1650">
        <v>10</v>
      </c>
      <c r="D1650" t="s">
        <v>65</v>
      </c>
      <c r="E1650" t="s">
        <v>61</v>
      </c>
      <c r="F1650" t="s">
        <v>54</v>
      </c>
      <c r="G1650" t="s">
        <v>16</v>
      </c>
    </row>
    <row r="1651" spans="2:7" x14ac:dyDescent="0.2">
      <c r="B1651">
        <v>2016</v>
      </c>
      <c r="C1651">
        <v>10</v>
      </c>
      <c r="D1651" t="s">
        <v>65</v>
      </c>
      <c r="E1651" t="s">
        <v>61</v>
      </c>
      <c r="F1651" t="s">
        <v>54</v>
      </c>
      <c r="G1651" t="s">
        <v>17</v>
      </c>
    </row>
    <row r="1652" spans="2:7" x14ac:dyDescent="0.2">
      <c r="B1652">
        <v>2016</v>
      </c>
      <c r="C1652">
        <v>10</v>
      </c>
      <c r="D1652" t="s">
        <v>65</v>
      </c>
      <c r="E1652" t="s">
        <v>61</v>
      </c>
      <c r="F1652" t="s">
        <v>54</v>
      </c>
      <c r="G1652" t="s">
        <v>19</v>
      </c>
    </row>
    <row r="1653" spans="2:7" x14ac:dyDescent="0.2">
      <c r="B1653">
        <v>2016</v>
      </c>
      <c r="C1653">
        <v>10</v>
      </c>
      <c r="D1653" t="s">
        <v>65</v>
      </c>
      <c r="E1653" t="s">
        <v>61</v>
      </c>
      <c r="F1653" t="s">
        <v>54</v>
      </c>
      <c r="G1653" t="s">
        <v>20</v>
      </c>
    </row>
    <row r="1654" spans="2:7" x14ac:dyDescent="0.2">
      <c r="B1654">
        <v>2016</v>
      </c>
      <c r="C1654">
        <v>10</v>
      </c>
      <c r="D1654" t="s">
        <v>65</v>
      </c>
      <c r="E1654" t="s">
        <v>61</v>
      </c>
      <c r="F1654" t="s">
        <v>54</v>
      </c>
      <c r="G1654" t="s">
        <v>21</v>
      </c>
    </row>
    <row r="1655" spans="2:7" x14ac:dyDescent="0.2">
      <c r="B1655">
        <v>2016</v>
      </c>
      <c r="C1655">
        <v>10</v>
      </c>
      <c r="D1655" t="s">
        <v>65</v>
      </c>
      <c r="E1655" t="s">
        <v>61</v>
      </c>
      <c r="F1655" t="s">
        <v>54</v>
      </c>
      <c r="G1655" t="s">
        <v>23</v>
      </c>
    </row>
    <row r="1656" spans="2:7" x14ac:dyDescent="0.2">
      <c r="B1656">
        <v>2016</v>
      </c>
      <c r="C1656">
        <v>10</v>
      </c>
      <c r="D1656" t="s">
        <v>65</v>
      </c>
      <c r="E1656" t="s">
        <v>61</v>
      </c>
      <c r="F1656" t="s">
        <v>54</v>
      </c>
      <c r="G1656" t="s">
        <v>24</v>
      </c>
    </row>
    <row r="1657" spans="2:7" x14ac:dyDescent="0.2">
      <c r="B1657">
        <v>2016</v>
      </c>
      <c r="C1657">
        <v>10</v>
      </c>
      <c r="D1657" t="s">
        <v>65</v>
      </c>
      <c r="E1657" t="s">
        <v>61</v>
      </c>
      <c r="F1657" t="s">
        <v>54</v>
      </c>
      <c r="G1657" t="s">
        <v>25</v>
      </c>
    </row>
    <row r="1658" spans="2:7" x14ac:dyDescent="0.2">
      <c r="B1658">
        <v>2016</v>
      </c>
      <c r="C1658">
        <v>10</v>
      </c>
      <c r="D1658" t="s">
        <v>65</v>
      </c>
      <c r="E1658" t="s">
        <v>61</v>
      </c>
      <c r="F1658" t="s">
        <v>54</v>
      </c>
      <c r="G1658" t="s">
        <v>26</v>
      </c>
    </row>
    <row r="1659" spans="2:7" x14ac:dyDescent="0.2">
      <c r="B1659">
        <v>2016</v>
      </c>
      <c r="C1659">
        <v>10</v>
      </c>
      <c r="D1659" t="s">
        <v>65</v>
      </c>
      <c r="E1659" t="s">
        <v>61</v>
      </c>
      <c r="F1659" t="s">
        <v>54</v>
      </c>
      <c r="G1659" t="s">
        <v>27</v>
      </c>
    </row>
    <row r="1660" spans="2:7" x14ac:dyDescent="0.2">
      <c r="B1660">
        <v>2016</v>
      </c>
      <c r="C1660">
        <v>10</v>
      </c>
      <c r="D1660" t="s">
        <v>65</v>
      </c>
      <c r="E1660" t="s">
        <v>61</v>
      </c>
      <c r="F1660" t="s">
        <v>54</v>
      </c>
      <c r="G1660" t="s">
        <v>28</v>
      </c>
    </row>
    <row r="1661" spans="2:7" x14ac:dyDescent="0.2">
      <c r="B1661">
        <v>2016</v>
      </c>
      <c r="C1661">
        <v>10</v>
      </c>
      <c r="D1661" t="s">
        <v>65</v>
      </c>
      <c r="E1661" t="s">
        <v>61</v>
      </c>
      <c r="F1661" t="s">
        <v>54</v>
      </c>
      <c r="G1661" t="s">
        <v>29</v>
      </c>
    </row>
    <row r="1662" spans="2:7" x14ac:dyDescent="0.2">
      <c r="B1662">
        <v>2016</v>
      </c>
      <c r="C1662">
        <v>10</v>
      </c>
      <c r="D1662" t="s">
        <v>65</v>
      </c>
      <c r="E1662" t="s">
        <v>61</v>
      </c>
      <c r="F1662" t="s">
        <v>54</v>
      </c>
      <c r="G1662" t="s">
        <v>31</v>
      </c>
    </row>
    <row r="1663" spans="2:7" x14ac:dyDescent="0.2">
      <c r="B1663">
        <v>2016</v>
      </c>
      <c r="C1663">
        <v>10</v>
      </c>
      <c r="D1663" t="s">
        <v>65</v>
      </c>
      <c r="E1663" t="s">
        <v>61</v>
      </c>
      <c r="F1663" t="s">
        <v>54</v>
      </c>
      <c r="G1663" t="s">
        <v>32</v>
      </c>
    </row>
    <row r="1664" spans="2:7" x14ac:dyDescent="0.2">
      <c r="B1664">
        <v>2016</v>
      </c>
      <c r="C1664">
        <v>10</v>
      </c>
      <c r="D1664" t="s">
        <v>65</v>
      </c>
      <c r="E1664" t="s">
        <v>61</v>
      </c>
      <c r="F1664" t="s">
        <v>54</v>
      </c>
      <c r="G1664" t="s">
        <v>33</v>
      </c>
    </row>
    <row r="1665" spans="2:7" x14ac:dyDescent="0.2">
      <c r="B1665">
        <v>2016</v>
      </c>
      <c r="C1665">
        <v>10</v>
      </c>
      <c r="D1665" t="s">
        <v>65</v>
      </c>
      <c r="E1665" t="s">
        <v>61</v>
      </c>
      <c r="F1665" t="s">
        <v>54</v>
      </c>
      <c r="G1665" t="s">
        <v>34</v>
      </c>
    </row>
    <row r="1666" spans="2:7" x14ac:dyDescent="0.2">
      <c r="B1666">
        <v>2016</v>
      </c>
      <c r="C1666">
        <v>10</v>
      </c>
      <c r="D1666" t="s">
        <v>65</v>
      </c>
      <c r="E1666" t="s">
        <v>61</v>
      </c>
      <c r="F1666" t="s">
        <v>54</v>
      </c>
      <c r="G1666" t="s">
        <v>35</v>
      </c>
    </row>
    <row r="1667" spans="2:7" x14ac:dyDescent="0.2">
      <c r="B1667">
        <v>2016</v>
      </c>
      <c r="C1667">
        <v>10</v>
      </c>
      <c r="D1667" t="s">
        <v>65</v>
      </c>
      <c r="E1667" t="s">
        <v>61</v>
      </c>
      <c r="F1667" t="s">
        <v>54</v>
      </c>
      <c r="G1667" t="s">
        <v>36</v>
      </c>
    </row>
    <row r="1668" spans="2:7" x14ac:dyDescent="0.2">
      <c r="B1668">
        <v>2016</v>
      </c>
      <c r="C1668">
        <v>10</v>
      </c>
      <c r="D1668" t="s">
        <v>65</v>
      </c>
      <c r="E1668" t="s">
        <v>61</v>
      </c>
      <c r="F1668" t="s">
        <v>54</v>
      </c>
      <c r="G1668" t="s">
        <v>37</v>
      </c>
    </row>
    <row r="1669" spans="2:7" x14ac:dyDescent="0.2">
      <c r="B1669">
        <v>2016</v>
      </c>
      <c r="C1669">
        <v>10</v>
      </c>
      <c r="D1669" t="s">
        <v>65</v>
      </c>
      <c r="E1669" t="s">
        <v>61</v>
      </c>
      <c r="F1669" t="s">
        <v>54</v>
      </c>
      <c r="G1669" t="s">
        <v>38</v>
      </c>
    </row>
    <row r="1670" spans="2:7" x14ac:dyDescent="0.2">
      <c r="B1670">
        <v>2016</v>
      </c>
      <c r="C1670">
        <v>10</v>
      </c>
      <c r="D1670" t="s">
        <v>65</v>
      </c>
      <c r="E1670" t="s">
        <v>61</v>
      </c>
      <c r="F1670" t="s">
        <v>54</v>
      </c>
      <c r="G1670" t="s">
        <v>39</v>
      </c>
    </row>
    <row r="1671" spans="2:7" x14ac:dyDescent="0.2">
      <c r="B1671">
        <v>2016</v>
      </c>
      <c r="C1671">
        <v>10</v>
      </c>
      <c r="D1671" t="s">
        <v>65</v>
      </c>
      <c r="E1671" t="s">
        <v>61</v>
      </c>
      <c r="F1671" t="s">
        <v>54</v>
      </c>
      <c r="G1671" t="s">
        <v>40</v>
      </c>
    </row>
    <row r="1672" spans="2:7" x14ac:dyDescent="0.2">
      <c r="B1672">
        <v>2016</v>
      </c>
      <c r="C1672">
        <v>10</v>
      </c>
      <c r="D1672" t="s">
        <v>65</v>
      </c>
      <c r="E1672" t="s">
        <v>61</v>
      </c>
      <c r="F1672" t="s">
        <v>54</v>
      </c>
      <c r="G1672" t="s">
        <v>41</v>
      </c>
    </row>
    <row r="1673" spans="2:7" x14ac:dyDescent="0.2">
      <c r="B1673">
        <v>2016</v>
      </c>
      <c r="C1673">
        <v>10</v>
      </c>
      <c r="D1673" t="s">
        <v>65</v>
      </c>
      <c r="E1673" t="s">
        <v>61</v>
      </c>
      <c r="F1673" t="s">
        <v>54</v>
      </c>
      <c r="G1673" t="s">
        <v>42</v>
      </c>
    </row>
    <row r="1674" spans="2:7" x14ac:dyDescent="0.2">
      <c r="B1674">
        <v>2016</v>
      </c>
      <c r="C1674">
        <v>10</v>
      </c>
      <c r="D1674" t="s">
        <v>65</v>
      </c>
      <c r="E1674" t="s">
        <v>61</v>
      </c>
      <c r="F1674" t="s">
        <v>54</v>
      </c>
      <c r="G1674" t="s">
        <v>43</v>
      </c>
    </row>
    <row r="1675" spans="2:7" x14ac:dyDescent="0.2">
      <c r="B1675">
        <v>2016</v>
      </c>
      <c r="C1675">
        <v>10</v>
      </c>
      <c r="D1675" t="s">
        <v>65</v>
      </c>
      <c r="E1675" t="s">
        <v>61</v>
      </c>
      <c r="F1675" t="s">
        <v>54</v>
      </c>
      <c r="G1675" t="s">
        <v>60</v>
      </c>
    </row>
    <row r="1676" spans="2:7" x14ac:dyDescent="0.2">
      <c r="B1676">
        <v>2016</v>
      </c>
      <c r="C1676">
        <v>10</v>
      </c>
      <c r="D1676" t="s">
        <v>65</v>
      </c>
      <c r="E1676" t="s">
        <v>61</v>
      </c>
      <c r="F1676" t="s">
        <v>55</v>
      </c>
      <c r="G1676" t="s">
        <v>12</v>
      </c>
    </row>
    <row r="1677" spans="2:7" x14ac:dyDescent="0.2">
      <c r="B1677">
        <v>2016</v>
      </c>
      <c r="C1677">
        <v>10</v>
      </c>
      <c r="D1677" t="s">
        <v>65</v>
      </c>
      <c r="E1677" t="s">
        <v>61</v>
      </c>
      <c r="F1677" t="s">
        <v>55</v>
      </c>
      <c r="G1677" t="s">
        <v>16</v>
      </c>
    </row>
    <row r="1678" spans="2:7" x14ac:dyDescent="0.2">
      <c r="B1678">
        <v>2016</v>
      </c>
      <c r="C1678">
        <v>10</v>
      </c>
      <c r="D1678" t="s">
        <v>65</v>
      </c>
      <c r="E1678" t="s">
        <v>61</v>
      </c>
      <c r="F1678" t="s">
        <v>55</v>
      </c>
      <c r="G1678" t="s">
        <v>17</v>
      </c>
    </row>
    <row r="1679" spans="2:7" x14ac:dyDescent="0.2">
      <c r="B1679">
        <v>2016</v>
      </c>
      <c r="C1679">
        <v>10</v>
      </c>
      <c r="D1679" t="s">
        <v>65</v>
      </c>
      <c r="E1679" t="s">
        <v>61</v>
      </c>
      <c r="F1679" t="s">
        <v>55</v>
      </c>
      <c r="G1679" t="s">
        <v>19</v>
      </c>
    </row>
    <row r="1680" spans="2:7" x14ac:dyDescent="0.2">
      <c r="B1680">
        <v>2016</v>
      </c>
      <c r="C1680">
        <v>10</v>
      </c>
      <c r="D1680" t="s">
        <v>65</v>
      </c>
      <c r="E1680" t="s">
        <v>61</v>
      </c>
      <c r="F1680" t="s">
        <v>55</v>
      </c>
      <c r="G1680" t="s">
        <v>20</v>
      </c>
    </row>
    <row r="1681" spans="2:7" x14ac:dyDescent="0.2">
      <c r="B1681">
        <v>2016</v>
      </c>
      <c r="C1681">
        <v>10</v>
      </c>
      <c r="D1681" t="s">
        <v>65</v>
      </c>
      <c r="E1681" t="s">
        <v>61</v>
      </c>
      <c r="F1681" t="s">
        <v>55</v>
      </c>
      <c r="G1681" t="s">
        <v>21</v>
      </c>
    </row>
    <row r="1682" spans="2:7" x14ac:dyDescent="0.2">
      <c r="B1682">
        <v>2016</v>
      </c>
      <c r="C1682">
        <v>10</v>
      </c>
      <c r="D1682" t="s">
        <v>65</v>
      </c>
      <c r="E1682" t="s">
        <v>61</v>
      </c>
      <c r="F1682" t="s">
        <v>55</v>
      </c>
      <c r="G1682" t="s">
        <v>23</v>
      </c>
    </row>
    <row r="1683" spans="2:7" x14ac:dyDescent="0.2">
      <c r="B1683">
        <v>2016</v>
      </c>
      <c r="C1683">
        <v>10</v>
      </c>
      <c r="D1683" t="s">
        <v>65</v>
      </c>
      <c r="E1683" t="s">
        <v>61</v>
      </c>
      <c r="F1683" t="s">
        <v>55</v>
      </c>
      <c r="G1683" t="s">
        <v>24</v>
      </c>
    </row>
    <row r="1684" spans="2:7" x14ac:dyDescent="0.2">
      <c r="B1684">
        <v>2016</v>
      </c>
      <c r="C1684">
        <v>10</v>
      </c>
      <c r="D1684" t="s">
        <v>65</v>
      </c>
      <c r="E1684" t="s">
        <v>61</v>
      </c>
      <c r="F1684" t="s">
        <v>55</v>
      </c>
      <c r="G1684" t="s">
        <v>25</v>
      </c>
    </row>
    <row r="1685" spans="2:7" x14ac:dyDescent="0.2">
      <c r="B1685">
        <v>2016</v>
      </c>
      <c r="C1685">
        <v>10</v>
      </c>
      <c r="D1685" t="s">
        <v>65</v>
      </c>
      <c r="E1685" t="s">
        <v>61</v>
      </c>
      <c r="F1685" t="s">
        <v>55</v>
      </c>
      <c r="G1685" t="s">
        <v>26</v>
      </c>
    </row>
    <row r="1686" spans="2:7" x14ac:dyDescent="0.2">
      <c r="B1686">
        <v>2016</v>
      </c>
      <c r="C1686">
        <v>10</v>
      </c>
      <c r="D1686" t="s">
        <v>65</v>
      </c>
      <c r="E1686" t="s">
        <v>61</v>
      </c>
      <c r="F1686" t="s">
        <v>55</v>
      </c>
      <c r="G1686" t="s">
        <v>27</v>
      </c>
    </row>
    <row r="1687" spans="2:7" x14ac:dyDescent="0.2">
      <c r="B1687">
        <v>2016</v>
      </c>
      <c r="C1687">
        <v>10</v>
      </c>
      <c r="D1687" t="s">
        <v>65</v>
      </c>
      <c r="E1687" t="s">
        <v>61</v>
      </c>
      <c r="F1687" t="s">
        <v>55</v>
      </c>
      <c r="G1687" t="s">
        <v>28</v>
      </c>
    </row>
    <row r="1688" spans="2:7" x14ac:dyDescent="0.2">
      <c r="B1688">
        <v>2016</v>
      </c>
      <c r="C1688">
        <v>10</v>
      </c>
      <c r="D1688" t="s">
        <v>65</v>
      </c>
      <c r="E1688" t="s">
        <v>61</v>
      </c>
      <c r="F1688" t="s">
        <v>55</v>
      </c>
      <c r="G1688" t="s">
        <v>29</v>
      </c>
    </row>
    <row r="1689" spans="2:7" x14ac:dyDescent="0.2">
      <c r="B1689">
        <v>2016</v>
      </c>
      <c r="C1689">
        <v>10</v>
      </c>
      <c r="D1689" t="s">
        <v>65</v>
      </c>
      <c r="E1689" t="s">
        <v>61</v>
      </c>
      <c r="F1689" t="s">
        <v>55</v>
      </c>
      <c r="G1689" t="s">
        <v>31</v>
      </c>
    </row>
    <row r="1690" spans="2:7" x14ac:dyDescent="0.2">
      <c r="B1690">
        <v>2016</v>
      </c>
      <c r="C1690">
        <v>10</v>
      </c>
      <c r="D1690" t="s">
        <v>65</v>
      </c>
      <c r="E1690" t="s">
        <v>61</v>
      </c>
      <c r="F1690" t="s">
        <v>55</v>
      </c>
      <c r="G1690" t="s">
        <v>32</v>
      </c>
    </row>
    <row r="1691" spans="2:7" x14ac:dyDescent="0.2">
      <c r="B1691">
        <v>2016</v>
      </c>
      <c r="C1691">
        <v>10</v>
      </c>
      <c r="D1691" t="s">
        <v>65</v>
      </c>
      <c r="E1691" t="s">
        <v>61</v>
      </c>
      <c r="F1691" t="s">
        <v>55</v>
      </c>
      <c r="G1691" t="s">
        <v>33</v>
      </c>
    </row>
    <row r="1692" spans="2:7" x14ac:dyDescent="0.2">
      <c r="B1692">
        <v>2016</v>
      </c>
      <c r="C1692">
        <v>10</v>
      </c>
      <c r="D1692" t="s">
        <v>65</v>
      </c>
      <c r="E1692" t="s">
        <v>61</v>
      </c>
      <c r="F1692" t="s">
        <v>55</v>
      </c>
      <c r="G1692" t="s">
        <v>34</v>
      </c>
    </row>
    <row r="1693" spans="2:7" x14ac:dyDescent="0.2">
      <c r="B1693">
        <v>2016</v>
      </c>
      <c r="C1693">
        <v>10</v>
      </c>
      <c r="D1693" t="s">
        <v>65</v>
      </c>
      <c r="E1693" t="s">
        <v>61</v>
      </c>
      <c r="F1693" t="s">
        <v>55</v>
      </c>
      <c r="G1693" t="s">
        <v>35</v>
      </c>
    </row>
    <row r="1694" spans="2:7" x14ac:dyDescent="0.2">
      <c r="B1694">
        <v>2016</v>
      </c>
      <c r="C1694">
        <v>10</v>
      </c>
      <c r="D1694" t="s">
        <v>65</v>
      </c>
      <c r="E1694" t="s">
        <v>61</v>
      </c>
      <c r="F1694" t="s">
        <v>55</v>
      </c>
      <c r="G1694" t="s">
        <v>36</v>
      </c>
    </row>
    <row r="1695" spans="2:7" x14ac:dyDescent="0.2">
      <c r="B1695">
        <v>2016</v>
      </c>
      <c r="C1695">
        <v>10</v>
      </c>
      <c r="D1695" t="s">
        <v>65</v>
      </c>
      <c r="E1695" t="s">
        <v>61</v>
      </c>
      <c r="F1695" t="s">
        <v>55</v>
      </c>
      <c r="G1695" t="s">
        <v>37</v>
      </c>
    </row>
    <row r="1696" spans="2:7" x14ac:dyDescent="0.2">
      <c r="B1696">
        <v>2016</v>
      </c>
      <c r="C1696">
        <v>10</v>
      </c>
      <c r="D1696" t="s">
        <v>65</v>
      </c>
      <c r="E1696" t="s">
        <v>61</v>
      </c>
      <c r="F1696" t="s">
        <v>55</v>
      </c>
      <c r="G1696" t="s">
        <v>38</v>
      </c>
    </row>
    <row r="1697" spans="2:7" x14ac:dyDescent="0.2">
      <c r="B1697">
        <v>2016</v>
      </c>
      <c r="C1697">
        <v>10</v>
      </c>
      <c r="D1697" t="s">
        <v>65</v>
      </c>
      <c r="E1697" t="s">
        <v>61</v>
      </c>
      <c r="F1697" t="s">
        <v>55</v>
      </c>
      <c r="G1697" t="s">
        <v>39</v>
      </c>
    </row>
    <row r="1698" spans="2:7" x14ac:dyDescent="0.2">
      <c r="B1698">
        <v>2016</v>
      </c>
      <c r="C1698">
        <v>10</v>
      </c>
      <c r="D1698" t="s">
        <v>65</v>
      </c>
      <c r="E1698" t="s">
        <v>61</v>
      </c>
      <c r="F1698" t="s">
        <v>55</v>
      </c>
      <c r="G1698" t="s">
        <v>40</v>
      </c>
    </row>
    <row r="1699" spans="2:7" x14ac:dyDescent="0.2">
      <c r="B1699">
        <v>2016</v>
      </c>
      <c r="C1699">
        <v>10</v>
      </c>
      <c r="D1699" t="s">
        <v>65</v>
      </c>
      <c r="E1699" t="s">
        <v>61</v>
      </c>
      <c r="F1699" t="s">
        <v>55</v>
      </c>
      <c r="G1699" t="s">
        <v>41</v>
      </c>
    </row>
    <row r="1700" spans="2:7" x14ac:dyDescent="0.2">
      <c r="B1700">
        <v>2016</v>
      </c>
      <c r="C1700">
        <v>10</v>
      </c>
      <c r="D1700" t="s">
        <v>65</v>
      </c>
      <c r="E1700" t="s">
        <v>61</v>
      </c>
      <c r="F1700" t="s">
        <v>55</v>
      </c>
      <c r="G1700" t="s">
        <v>42</v>
      </c>
    </row>
    <row r="1701" spans="2:7" x14ac:dyDescent="0.2">
      <c r="B1701">
        <v>2016</v>
      </c>
      <c r="C1701">
        <v>10</v>
      </c>
      <c r="D1701" t="s">
        <v>65</v>
      </c>
      <c r="E1701" t="s">
        <v>61</v>
      </c>
      <c r="F1701" t="s">
        <v>55</v>
      </c>
      <c r="G1701" t="s">
        <v>43</v>
      </c>
    </row>
    <row r="1702" spans="2:7" x14ac:dyDescent="0.2">
      <c r="B1702">
        <v>2016</v>
      </c>
      <c r="C1702">
        <v>10</v>
      </c>
      <c r="D1702" t="s">
        <v>65</v>
      </c>
      <c r="E1702" t="s">
        <v>61</v>
      </c>
      <c r="F1702" t="s">
        <v>55</v>
      </c>
      <c r="G1702" t="s">
        <v>60</v>
      </c>
    </row>
    <row r="1703" spans="2:7" x14ac:dyDescent="0.2">
      <c r="B1703">
        <v>2016</v>
      </c>
      <c r="C1703">
        <v>10</v>
      </c>
      <c r="D1703" t="s">
        <v>65</v>
      </c>
      <c r="E1703" t="s">
        <v>61</v>
      </c>
      <c r="F1703" t="s">
        <v>56</v>
      </c>
      <c r="G1703" t="s">
        <v>12</v>
      </c>
    </row>
    <row r="1704" spans="2:7" x14ac:dyDescent="0.2">
      <c r="B1704">
        <v>2016</v>
      </c>
      <c r="C1704">
        <v>10</v>
      </c>
      <c r="D1704" t="s">
        <v>65</v>
      </c>
      <c r="E1704" t="s">
        <v>61</v>
      </c>
      <c r="F1704" t="s">
        <v>56</v>
      </c>
      <c r="G1704" t="s">
        <v>16</v>
      </c>
    </row>
    <row r="1705" spans="2:7" x14ac:dyDescent="0.2">
      <c r="B1705">
        <v>2016</v>
      </c>
      <c r="C1705">
        <v>10</v>
      </c>
      <c r="D1705" t="s">
        <v>65</v>
      </c>
      <c r="E1705" t="s">
        <v>61</v>
      </c>
      <c r="F1705" t="s">
        <v>56</v>
      </c>
      <c r="G1705" t="s">
        <v>17</v>
      </c>
    </row>
    <row r="1706" spans="2:7" x14ac:dyDescent="0.2">
      <c r="B1706">
        <v>2016</v>
      </c>
      <c r="C1706">
        <v>10</v>
      </c>
      <c r="D1706" t="s">
        <v>65</v>
      </c>
      <c r="E1706" t="s">
        <v>61</v>
      </c>
      <c r="F1706" t="s">
        <v>56</v>
      </c>
      <c r="G1706" t="s">
        <v>19</v>
      </c>
    </row>
    <row r="1707" spans="2:7" x14ac:dyDescent="0.2">
      <c r="B1707">
        <v>2016</v>
      </c>
      <c r="C1707">
        <v>10</v>
      </c>
      <c r="D1707" t="s">
        <v>65</v>
      </c>
      <c r="E1707" t="s">
        <v>61</v>
      </c>
      <c r="F1707" t="s">
        <v>56</v>
      </c>
      <c r="G1707" t="s">
        <v>20</v>
      </c>
    </row>
    <row r="1708" spans="2:7" x14ac:dyDescent="0.2">
      <c r="B1708">
        <v>2016</v>
      </c>
      <c r="C1708">
        <v>10</v>
      </c>
      <c r="D1708" t="s">
        <v>65</v>
      </c>
      <c r="E1708" t="s">
        <v>61</v>
      </c>
      <c r="F1708" t="s">
        <v>56</v>
      </c>
      <c r="G1708" t="s">
        <v>21</v>
      </c>
    </row>
    <row r="1709" spans="2:7" x14ac:dyDescent="0.2">
      <c r="B1709">
        <v>2016</v>
      </c>
      <c r="C1709">
        <v>10</v>
      </c>
      <c r="D1709" t="s">
        <v>65</v>
      </c>
      <c r="E1709" t="s">
        <v>61</v>
      </c>
      <c r="F1709" t="s">
        <v>56</v>
      </c>
      <c r="G1709" t="s">
        <v>23</v>
      </c>
    </row>
    <row r="1710" spans="2:7" x14ac:dyDescent="0.2">
      <c r="B1710">
        <v>2016</v>
      </c>
      <c r="C1710">
        <v>10</v>
      </c>
      <c r="D1710" t="s">
        <v>65</v>
      </c>
      <c r="E1710" t="s">
        <v>61</v>
      </c>
      <c r="F1710" t="s">
        <v>56</v>
      </c>
      <c r="G1710" t="s">
        <v>24</v>
      </c>
    </row>
    <row r="1711" spans="2:7" x14ac:dyDescent="0.2">
      <c r="B1711">
        <v>2016</v>
      </c>
      <c r="C1711">
        <v>10</v>
      </c>
      <c r="D1711" t="s">
        <v>65</v>
      </c>
      <c r="E1711" t="s">
        <v>61</v>
      </c>
      <c r="F1711" t="s">
        <v>56</v>
      </c>
      <c r="G1711" t="s">
        <v>25</v>
      </c>
    </row>
    <row r="1712" spans="2:7" x14ac:dyDescent="0.2">
      <c r="B1712">
        <v>2016</v>
      </c>
      <c r="C1712">
        <v>10</v>
      </c>
      <c r="D1712" t="s">
        <v>65</v>
      </c>
      <c r="E1712" t="s">
        <v>61</v>
      </c>
      <c r="F1712" t="s">
        <v>56</v>
      </c>
      <c r="G1712" t="s">
        <v>26</v>
      </c>
    </row>
    <row r="1713" spans="2:7" x14ac:dyDescent="0.2">
      <c r="B1713">
        <v>2016</v>
      </c>
      <c r="C1713">
        <v>10</v>
      </c>
      <c r="D1713" t="s">
        <v>65</v>
      </c>
      <c r="E1713" t="s">
        <v>61</v>
      </c>
      <c r="F1713" t="s">
        <v>56</v>
      </c>
      <c r="G1713" t="s">
        <v>27</v>
      </c>
    </row>
    <row r="1714" spans="2:7" x14ac:dyDescent="0.2">
      <c r="B1714">
        <v>2016</v>
      </c>
      <c r="C1714">
        <v>10</v>
      </c>
      <c r="D1714" t="s">
        <v>65</v>
      </c>
      <c r="E1714" t="s">
        <v>61</v>
      </c>
      <c r="F1714" t="s">
        <v>56</v>
      </c>
      <c r="G1714" t="s">
        <v>28</v>
      </c>
    </row>
    <row r="1715" spans="2:7" x14ac:dyDescent="0.2">
      <c r="B1715">
        <v>2016</v>
      </c>
      <c r="C1715">
        <v>10</v>
      </c>
      <c r="D1715" t="s">
        <v>65</v>
      </c>
      <c r="E1715" t="s">
        <v>61</v>
      </c>
      <c r="F1715" t="s">
        <v>56</v>
      </c>
      <c r="G1715" t="s">
        <v>29</v>
      </c>
    </row>
    <row r="1716" spans="2:7" x14ac:dyDescent="0.2">
      <c r="B1716">
        <v>2016</v>
      </c>
      <c r="C1716">
        <v>10</v>
      </c>
      <c r="D1716" t="s">
        <v>65</v>
      </c>
      <c r="E1716" t="s">
        <v>61</v>
      </c>
      <c r="F1716" t="s">
        <v>56</v>
      </c>
      <c r="G1716" t="s">
        <v>31</v>
      </c>
    </row>
    <row r="1717" spans="2:7" x14ac:dyDescent="0.2">
      <c r="B1717">
        <v>2016</v>
      </c>
      <c r="C1717">
        <v>10</v>
      </c>
      <c r="D1717" t="s">
        <v>65</v>
      </c>
      <c r="E1717" t="s">
        <v>61</v>
      </c>
      <c r="F1717" t="s">
        <v>56</v>
      </c>
      <c r="G1717" t="s">
        <v>32</v>
      </c>
    </row>
    <row r="1718" spans="2:7" x14ac:dyDescent="0.2">
      <c r="B1718">
        <v>2016</v>
      </c>
      <c r="C1718">
        <v>10</v>
      </c>
      <c r="D1718" t="s">
        <v>65</v>
      </c>
      <c r="E1718" t="s">
        <v>61</v>
      </c>
      <c r="F1718" t="s">
        <v>56</v>
      </c>
      <c r="G1718" t="s">
        <v>33</v>
      </c>
    </row>
    <row r="1719" spans="2:7" x14ac:dyDescent="0.2">
      <c r="B1719">
        <v>2016</v>
      </c>
      <c r="C1719">
        <v>10</v>
      </c>
      <c r="D1719" t="s">
        <v>65</v>
      </c>
      <c r="E1719" t="s">
        <v>61</v>
      </c>
      <c r="F1719" t="s">
        <v>56</v>
      </c>
      <c r="G1719" t="s">
        <v>34</v>
      </c>
    </row>
    <row r="1720" spans="2:7" x14ac:dyDescent="0.2">
      <c r="B1720">
        <v>2016</v>
      </c>
      <c r="C1720">
        <v>10</v>
      </c>
      <c r="D1720" t="s">
        <v>65</v>
      </c>
      <c r="E1720" t="s">
        <v>61</v>
      </c>
      <c r="F1720" t="s">
        <v>56</v>
      </c>
      <c r="G1720" t="s">
        <v>35</v>
      </c>
    </row>
    <row r="1721" spans="2:7" x14ac:dyDescent="0.2">
      <c r="B1721">
        <v>2016</v>
      </c>
      <c r="C1721">
        <v>10</v>
      </c>
      <c r="D1721" t="s">
        <v>65</v>
      </c>
      <c r="E1721" t="s">
        <v>61</v>
      </c>
      <c r="F1721" t="s">
        <v>56</v>
      </c>
      <c r="G1721" t="s">
        <v>36</v>
      </c>
    </row>
    <row r="1722" spans="2:7" x14ac:dyDescent="0.2">
      <c r="B1722">
        <v>2016</v>
      </c>
      <c r="C1722">
        <v>10</v>
      </c>
      <c r="D1722" t="s">
        <v>65</v>
      </c>
      <c r="E1722" t="s">
        <v>61</v>
      </c>
      <c r="F1722" t="s">
        <v>56</v>
      </c>
      <c r="G1722" t="s">
        <v>37</v>
      </c>
    </row>
    <row r="1723" spans="2:7" x14ac:dyDescent="0.2">
      <c r="B1723">
        <v>2016</v>
      </c>
      <c r="C1723">
        <v>10</v>
      </c>
      <c r="D1723" t="s">
        <v>65</v>
      </c>
      <c r="E1723" t="s">
        <v>61</v>
      </c>
      <c r="F1723" t="s">
        <v>56</v>
      </c>
      <c r="G1723" t="s">
        <v>38</v>
      </c>
    </row>
    <row r="1724" spans="2:7" x14ac:dyDescent="0.2">
      <c r="B1724">
        <v>2016</v>
      </c>
      <c r="C1724">
        <v>10</v>
      </c>
      <c r="D1724" t="s">
        <v>65</v>
      </c>
      <c r="E1724" t="s">
        <v>61</v>
      </c>
      <c r="F1724" t="s">
        <v>56</v>
      </c>
      <c r="G1724" t="s">
        <v>39</v>
      </c>
    </row>
    <row r="1725" spans="2:7" x14ac:dyDescent="0.2">
      <c r="B1725">
        <v>2016</v>
      </c>
      <c r="C1725">
        <v>10</v>
      </c>
      <c r="D1725" t="s">
        <v>65</v>
      </c>
      <c r="E1725" t="s">
        <v>61</v>
      </c>
      <c r="F1725" t="s">
        <v>56</v>
      </c>
      <c r="G1725" t="s">
        <v>40</v>
      </c>
    </row>
    <row r="1726" spans="2:7" x14ac:dyDescent="0.2">
      <c r="B1726">
        <v>2016</v>
      </c>
      <c r="C1726">
        <v>10</v>
      </c>
      <c r="D1726" t="s">
        <v>65</v>
      </c>
      <c r="E1726" t="s">
        <v>61</v>
      </c>
      <c r="F1726" t="s">
        <v>56</v>
      </c>
      <c r="G1726" t="s">
        <v>41</v>
      </c>
    </row>
    <row r="1727" spans="2:7" x14ac:dyDescent="0.2">
      <c r="B1727">
        <v>2016</v>
      </c>
      <c r="C1727">
        <v>10</v>
      </c>
      <c r="D1727" t="s">
        <v>65</v>
      </c>
      <c r="E1727" t="s">
        <v>61</v>
      </c>
      <c r="F1727" t="s">
        <v>56</v>
      </c>
      <c r="G1727" t="s">
        <v>42</v>
      </c>
    </row>
    <row r="1728" spans="2:7" x14ac:dyDescent="0.2">
      <c r="B1728">
        <v>2016</v>
      </c>
      <c r="C1728">
        <v>10</v>
      </c>
      <c r="D1728" t="s">
        <v>65</v>
      </c>
      <c r="E1728" t="s">
        <v>61</v>
      </c>
      <c r="F1728" t="s">
        <v>56</v>
      </c>
      <c r="G1728" t="s">
        <v>43</v>
      </c>
    </row>
    <row r="1729" spans="2:7" x14ac:dyDescent="0.2">
      <c r="B1729">
        <v>2016</v>
      </c>
      <c r="C1729">
        <v>10</v>
      </c>
      <c r="D1729" t="s">
        <v>65</v>
      </c>
      <c r="E1729" t="s">
        <v>61</v>
      </c>
      <c r="F1729" t="s">
        <v>56</v>
      </c>
      <c r="G1729" t="s">
        <v>60</v>
      </c>
    </row>
    <row r="1730" spans="2:7" x14ac:dyDescent="0.2">
      <c r="B1730">
        <v>2015</v>
      </c>
      <c r="C1730">
        <v>10</v>
      </c>
      <c r="D1730" t="s">
        <v>65</v>
      </c>
      <c r="E1730" t="s">
        <v>59</v>
      </c>
      <c r="F1730" t="s">
        <v>49</v>
      </c>
      <c r="G1730" t="s">
        <v>12</v>
      </c>
    </row>
    <row r="1731" spans="2:7" x14ac:dyDescent="0.2">
      <c r="B1731">
        <v>2015</v>
      </c>
      <c r="C1731">
        <v>10</v>
      </c>
      <c r="D1731" t="s">
        <v>65</v>
      </c>
      <c r="E1731" t="s">
        <v>59</v>
      </c>
      <c r="F1731" t="s">
        <v>49</v>
      </c>
      <c r="G1731" t="s">
        <v>16</v>
      </c>
    </row>
    <row r="1732" spans="2:7" x14ac:dyDescent="0.2">
      <c r="B1732">
        <v>2015</v>
      </c>
      <c r="C1732">
        <v>10</v>
      </c>
      <c r="D1732" t="s">
        <v>65</v>
      </c>
      <c r="E1732" t="s">
        <v>59</v>
      </c>
      <c r="F1732" t="s">
        <v>49</v>
      </c>
      <c r="G1732" t="s">
        <v>17</v>
      </c>
    </row>
    <row r="1733" spans="2:7" x14ac:dyDescent="0.2">
      <c r="B1733">
        <v>2015</v>
      </c>
      <c r="C1733">
        <v>10</v>
      </c>
      <c r="D1733" t="s">
        <v>65</v>
      </c>
      <c r="E1733" t="s">
        <v>59</v>
      </c>
      <c r="F1733" t="s">
        <v>49</v>
      </c>
      <c r="G1733" t="s">
        <v>19</v>
      </c>
    </row>
    <row r="1734" spans="2:7" x14ac:dyDescent="0.2">
      <c r="B1734">
        <v>2015</v>
      </c>
      <c r="C1734">
        <v>10</v>
      </c>
      <c r="D1734" t="s">
        <v>65</v>
      </c>
      <c r="E1734" t="s">
        <v>59</v>
      </c>
      <c r="F1734" t="s">
        <v>49</v>
      </c>
      <c r="G1734" t="s">
        <v>20</v>
      </c>
    </row>
    <row r="1735" spans="2:7" x14ac:dyDescent="0.2">
      <c r="B1735">
        <v>2015</v>
      </c>
      <c r="C1735">
        <v>10</v>
      </c>
      <c r="D1735" t="s">
        <v>65</v>
      </c>
      <c r="E1735" t="s">
        <v>59</v>
      </c>
      <c r="F1735" t="s">
        <v>49</v>
      </c>
      <c r="G1735" t="s">
        <v>21</v>
      </c>
    </row>
    <row r="1736" spans="2:7" x14ac:dyDescent="0.2">
      <c r="B1736">
        <v>2015</v>
      </c>
      <c r="C1736">
        <v>10</v>
      </c>
      <c r="D1736" t="s">
        <v>65</v>
      </c>
      <c r="E1736" t="s">
        <v>59</v>
      </c>
      <c r="F1736" t="s">
        <v>49</v>
      </c>
      <c r="G1736" t="s">
        <v>23</v>
      </c>
    </row>
    <row r="1737" spans="2:7" x14ac:dyDescent="0.2">
      <c r="B1737">
        <v>2015</v>
      </c>
      <c r="C1737">
        <v>10</v>
      </c>
      <c r="D1737" t="s">
        <v>65</v>
      </c>
      <c r="E1737" t="s">
        <v>59</v>
      </c>
      <c r="F1737" t="s">
        <v>49</v>
      </c>
      <c r="G1737" t="s">
        <v>24</v>
      </c>
    </row>
    <row r="1738" spans="2:7" x14ac:dyDescent="0.2">
      <c r="B1738">
        <v>2015</v>
      </c>
      <c r="C1738">
        <v>10</v>
      </c>
      <c r="D1738" t="s">
        <v>65</v>
      </c>
      <c r="E1738" t="s">
        <v>59</v>
      </c>
      <c r="F1738" t="s">
        <v>49</v>
      </c>
      <c r="G1738" t="s">
        <v>25</v>
      </c>
    </row>
    <row r="1739" spans="2:7" x14ac:dyDescent="0.2">
      <c r="B1739">
        <v>2015</v>
      </c>
      <c r="C1739">
        <v>10</v>
      </c>
      <c r="D1739" t="s">
        <v>65</v>
      </c>
      <c r="E1739" t="s">
        <v>59</v>
      </c>
      <c r="F1739" t="s">
        <v>49</v>
      </c>
      <c r="G1739" t="s">
        <v>26</v>
      </c>
    </row>
    <row r="1740" spans="2:7" x14ac:dyDescent="0.2">
      <c r="B1740">
        <v>2015</v>
      </c>
      <c r="C1740">
        <v>10</v>
      </c>
      <c r="D1740" t="s">
        <v>65</v>
      </c>
      <c r="E1740" t="s">
        <v>59</v>
      </c>
      <c r="F1740" t="s">
        <v>49</v>
      </c>
      <c r="G1740" t="s">
        <v>27</v>
      </c>
    </row>
    <row r="1741" spans="2:7" x14ac:dyDescent="0.2">
      <c r="B1741">
        <v>2015</v>
      </c>
      <c r="C1741">
        <v>10</v>
      </c>
      <c r="D1741" t="s">
        <v>65</v>
      </c>
      <c r="E1741" t="s">
        <v>59</v>
      </c>
      <c r="F1741" t="s">
        <v>49</v>
      </c>
      <c r="G1741" t="s">
        <v>28</v>
      </c>
    </row>
    <row r="1742" spans="2:7" x14ac:dyDescent="0.2">
      <c r="B1742">
        <v>2015</v>
      </c>
      <c r="C1742">
        <v>10</v>
      </c>
      <c r="D1742" t="s">
        <v>65</v>
      </c>
      <c r="E1742" t="s">
        <v>59</v>
      </c>
      <c r="F1742" t="s">
        <v>49</v>
      </c>
      <c r="G1742" t="s">
        <v>29</v>
      </c>
    </row>
    <row r="1743" spans="2:7" x14ac:dyDescent="0.2">
      <c r="B1743">
        <v>2015</v>
      </c>
      <c r="C1743">
        <v>10</v>
      </c>
      <c r="D1743" t="s">
        <v>65</v>
      </c>
      <c r="E1743" t="s">
        <v>59</v>
      </c>
      <c r="F1743" t="s">
        <v>49</v>
      </c>
      <c r="G1743" t="s">
        <v>31</v>
      </c>
    </row>
    <row r="1744" spans="2:7" x14ac:dyDescent="0.2">
      <c r="B1744">
        <v>2015</v>
      </c>
      <c r="C1744">
        <v>10</v>
      </c>
      <c r="D1744" t="s">
        <v>65</v>
      </c>
      <c r="E1744" t="s">
        <v>59</v>
      </c>
      <c r="F1744" t="s">
        <v>49</v>
      </c>
      <c r="G1744" t="s">
        <v>32</v>
      </c>
    </row>
    <row r="1745" spans="2:7" x14ac:dyDescent="0.2">
      <c r="B1745">
        <v>2015</v>
      </c>
      <c r="C1745">
        <v>10</v>
      </c>
      <c r="D1745" t="s">
        <v>65</v>
      </c>
      <c r="E1745" t="s">
        <v>59</v>
      </c>
      <c r="F1745" t="s">
        <v>49</v>
      </c>
      <c r="G1745" t="s">
        <v>33</v>
      </c>
    </row>
    <row r="1746" spans="2:7" x14ac:dyDescent="0.2">
      <c r="B1746">
        <v>2015</v>
      </c>
      <c r="C1746">
        <v>10</v>
      </c>
      <c r="D1746" t="s">
        <v>65</v>
      </c>
      <c r="E1746" t="s">
        <v>59</v>
      </c>
      <c r="F1746" t="s">
        <v>49</v>
      </c>
      <c r="G1746" t="s">
        <v>34</v>
      </c>
    </row>
    <row r="1747" spans="2:7" x14ac:dyDescent="0.2">
      <c r="B1747">
        <v>2015</v>
      </c>
      <c r="C1747">
        <v>10</v>
      </c>
      <c r="D1747" t="s">
        <v>65</v>
      </c>
      <c r="E1747" t="s">
        <v>59</v>
      </c>
      <c r="F1747" t="s">
        <v>49</v>
      </c>
      <c r="G1747" t="s">
        <v>35</v>
      </c>
    </row>
    <row r="1748" spans="2:7" x14ac:dyDescent="0.2">
      <c r="B1748">
        <v>2015</v>
      </c>
      <c r="C1748">
        <v>10</v>
      </c>
      <c r="D1748" t="s">
        <v>65</v>
      </c>
      <c r="E1748" t="s">
        <v>59</v>
      </c>
      <c r="F1748" t="s">
        <v>49</v>
      </c>
      <c r="G1748" t="s">
        <v>36</v>
      </c>
    </row>
    <row r="1749" spans="2:7" x14ac:dyDescent="0.2">
      <c r="B1749">
        <v>2015</v>
      </c>
      <c r="C1749">
        <v>10</v>
      </c>
      <c r="D1749" t="s">
        <v>65</v>
      </c>
      <c r="E1749" t="s">
        <v>59</v>
      </c>
      <c r="F1749" t="s">
        <v>49</v>
      </c>
      <c r="G1749" t="s">
        <v>37</v>
      </c>
    </row>
    <row r="1750" spans="2:7" x14ac:dyDescent="0.2">
      <c r="B1750">
        <v>2015</v>
      </c>
      <c r="C1750">
        <v>10</v>
      </c>
      <c r="D1750" t="s">
        <v>65</v>
      </c>
      <c r="E1750" t="s">
        <v>59</v>
      </c>
      <c r="F1750" t="s">
        <v>49</v>
      </c>
      <c r="G1750" t="s">
        <v>38</v>
      </c>
    </row>
    <row r="1751" spans="2:7" x14ac:dyDescent="0.2">
      <c r="B1751">
        <v>2015</v>
      </c>
      <c r="C1751">
        <v>10</v>
      </c>
      <c r="D1751" t="s">
        <v>65</v>
      </c>
      <c r="E1751" t="s">
        <v>59</v>
      </c>
      <c r="F1751" t="s">
        <v>49</v>
      </c>
      <c r="G1751" t="s">
        <v>39</v>
      </c>
    </row>
    <row r="1752" spans="2:7" x14ac:dyDescent="0.2">
      <c r="B1752">
        <v>2015</v>
      </c>
      <c r="C1752">
        <v>10</v>
      </c>
      <c r="D1752" t="s">
        <v>65</v>
      </c>
      <c r="E1752" t="s">
        <v>59</v>
      </c>
      <c r="F1752" t="s">
        <v>49</v>
      </c>
      <c r="G1752" t="s">
        <v>40</v>
      </c>
    </row>
    <row r="1753" spans="2:7" x14ac:dyDescent="0.2">
      <c r="B1753">
        <v>2015</v>
      </c>
      <c r="C1753">
        <v>10</v>
      </c>
      <c r="D1753" t="s">
        <v>65</v>
      </c>
      <c r="E1753" t="s">
        <v>59</v>
      </c>
      <c r="F1753" t="s">
        <v>49</v>
      </c>
      <c r="G1753" t="s">
        <v>41</v>
      </c>
    </row>
    <row r="1754" spans="2:7" x14ac:dyDescent="0.2">
      <c r="B1754">
        <v>2015</v>
      </c>
      <c r="C1754">
        <v>10</v>
      </c>
      <c r="D1754" t="s">
        <v>65</v>
      </c>
      <c r="E1754" t="s">
        <v>59</v>
      </c>
      <c r="F1754" t="s">
        <v>49</v>
      </c>
      <c r="G1754" t="s">
        <v>42</v>
      </c>
    </row>
    <row r="1755" spans="2:7" x14ac:dyDescent="0.2">
      <c r="B1755">
        <v>2015</v>
      </c>
      <c r="C1755">
        <v>10</v>
      </c>
      <c r="D1755" t="s">
        <v>65</v>
      </c>
      <c r="E1755" t="s">
        <v>59</v>
      </c>
      <c r="F1755" t="s">
        <v>49</v>
      </c>
      <c r="G1755" t="s">
        <v>43</v>
      </c>
    </row>
    <row r="1756" spans="2:7" x14ac:dyDescent="0.2">
      <c r="B1756">
        <v>2015</v>
      </c>
      <c r="C1756">
        <v>10</v>
      </c>
      <c r="D1756" t="s">
        <v>65</v>
      </c>
      <c r="E1756" t="s">
        <v>59</v>
      </c>
      <c r="F1756" t="s">
        <v>49</v>
      </c>
      <c r="G1756" t="s">
        <v>60</v>
      </c>
    </row>
    <row r="1757" spans="2:7" x14ac:dyDescent="0.2">
      <c r="B1757">
        <v>2015</v>
      </c>
      <c r="C1757">
        <v>10</v>
      </c>
      <c r="D1757" t="s">
        <v>65</v>
      </c>
      <c r="E1757" t="s">
        <v>59</v>
      </c>
      <c r="F1757" t="s">
        <v>50</v>
      </c>
      <c r="G1757" t="s">
        <v>12</v>
      </c>
    </row>
    <row r="1758" spans="2:7" x14ac:dyDescent="0.2">
      <c r="B1758">
        <v>2015</v>
      </c>
      <c r="C1758">
        <v>10</v>
      </c>
      <c r="D1758" t="s">
        <v>65</v>
      </c>
      <c r="E1758" t="s">
        <v>59</v>
      </c>
      <c r="F1758" t="s">
        <v>50</v>
      </c>
      <c r="G1758" t="s">
        <v>16</v>
      </c>
    </row>
    <row r="1759" spans="2:7" x14ac:dyDescent="0.2">
      <c r="B1759">
        <v>2015</v>
      </c>
      <c r="C1759">
        <v>10</v>
      </c>
      <c r="D1759" t="s">
        <v>65</v>
      </c>
      <c r="E1759" t="s">
        <v>59</v>
      </c>
      <c r="F1759" t="s">
        <v>50</v>
      </c>
      <c r="G1759" t="s">
        <v>17</v>
      </c>
    </row>
    <row r="1760" spans="2:7" x14ac:dyDescent="0.2">
      <c r="B1760">
        <v>2015</v>
      </c>
      <c r="C1760">
        <v>10</v>
      </c>
      <c r="D1760" t="s">
        <v>65</v>
      </c>
      <c r="E1760" t="s">
        <v>59</v>
      </c>
      <c r="F1760" t="s">
        <v>50</v>
      </c>
      <c r="G1760" t="s">
        <v>19</v>
      </c>
    </row>
    <row r="1761" spans="2:7" x14ac:dyDescent="0.2">
      <c r="B1761">
        <v>2015</v>
      </c>
      <c r="C1761">
        <v>10</v>
      </c>
      <c r="D1761" t="s">
        <v>65</v>
      </c>
      <c r="E1761" t="s">
        <v>59</v>
      </c>
      <c r="F1761" t="s">
        <v>50</v>
      </c>
      <c r="G1761" t="s">
        <v>20</v>
      </c>
    </row>
    <row r="1762" spans="2:7" x14ac:dyDescent="0.2">
      <c r="B1762">
        <v>2015</v>
      </c>
      <c r="C1762">
        <v>10</v>
      </c>
      <c r="D1762" t="s">
        <v>65</v>
      </c>
      <c r="E1762" t="s">
        <v>59</v>
      </c>
      <c r="F1762" t="s">
        <v>50</v>
      </c>
      <c r="G1762" t="s">
        <v>21</v>
      </c>
    </row>
    <row r="1763" spans="2:7" x14ac:dyDescent="0.2">
      <c r="B1763">
        <v>2015</v>
      </c>
      <c r="C1763">
        <v>10</v>
      </c>
      <c r="D1763" t="s">
        <v>65</v>
      </c>
      <c r="E1763" t="s">
        <v>59</v>
      </c>
      <c r="F1763" t="s">
        <v>50</v>
      </c>
      <c r="G1763" t="s">
        <v>23</v>
      </c>
    </row>
    <row r="1764" spans="2:7" x14ac:dyDescent="0.2">
      <c r="B1764">
        <v>2015</v>
      </c>
      <c r="C1764">
        <v>10</v>
      </c>
      <c r="D1764" t="s">
        <v>65</v>
      </c>
      <c r="E1764" t="s">
        <v>59</v>
      </c>
      <c r="F1764" t="s">
        <v>50</v>
      </c>
      <c r="G1764" t="s">
        <v>24</v>
      </c>
    </row>
    <row r="1765" spans="2:7" x14ac:dyDescent="0.2">
      <c r="B1765">
        <v>2015</v>
      </c>
      <c r="C1765">
        <v>10</v>
      </c>
      <c r="D1765" t="s">
        <v>65</v>
      </c>
      <c r="E1765" t="s">
        <v>59</v>
      </c>
      <c r="F1765" t="s">
        <v>50</v>
      </c>
      <c r="G1765" t="s">
        <v>25</v>
      </c>
    </row>
    <row r="1766" spans="2:7" x14ac:dyDescent="0.2">
      <c r="B1766">
        <v>2015</v>
      </c>
      <c r="C1766">
        <v>10</v>
      </c>
      <c r="D1766" t="s">
        <v>65</v>
      </c>
      <c r="E1766" t="s">
        <v>59</v>
      </c>
      <c r="F1766" t="s">
        <v>50</v>
      </c>
      <c r="G1766" t="s">
        <v>26</v>
      </c>
    </row>
    <row r="1767" spans="2:7" x14ac:dyDescent="0.2">
      <c r="B1767">
        <v>2015</v>
      </c>
      <c r="C1767">
        <v>10</v>
      </c>
      <c r="D1767" t="s">
        <v>65</v>
      </c>
      <c r="E1767" t="s">
        <v>59</v>
      </c>
      <c r="F1767" t="s">
        <v>50</v>
      </c>
      <c r="G1767" t="s">
        <v>27</v>
      </c>
    </row>
    <row r="1768" spans="2:7" x14ac:dyDescent="0.2">
      <c r="B1768">
        <v>2015</v>
      </c>
      <c r="C1768">
        <v>10</v>
      </c>
      <c r="D1768" t="s">
        <v>65</v>
      </c>
      <c r="E1768" t="s">
        <v>59</v>
      </c>
      <c r="F1768" t="s">
        <v>50</v>
      </c>
      <c r="G1768" t="s">
        <v>28</v>
      </c>
    </row>
    <row r="1769" spans="2:7" x14ac:dyDescent="0.2">
      <c r="B1769">
        <v>2015</v>
      </c>
      <c r="C1769">
        <v>10</v>
      </c>
      <c r="D1769" t="s">
        <v>65</v>
      </c>
      <c r="E1769" t="s">
        <v>59</v>
      </c>
      <c r="F1769" t="s">
        <v>50</v>
      </c>
      <c r="G1769" t="s">
        <v>29</v>
      </c>
    </row>
    <row r="1770" spans="2:7" x14ac:dyDescent="0.2">
      <c r="B1770">
        <v>2015</v>
      </c>
      <c r="C1770">
        <v>10</v>
      </c>
      <c r="D1770" t="s">
        <v>65</v>
      </c>
      <c r="E1770" t="s">
        <v>59</v>
      </c>
      <c r="F1770" t="s">
        <v>50</v>
      </c>
      <c r="G1770" t="s">
        <v>31</v>
      </c>
    </row>
    <row r="1771" spans="2:7" x14ac:dyDescent="0.2">
      <c r="B1771">
        <v>2015</v>
      </c>
      <c r="C1771">
        <v>10</v>
      </c>
      <c r="D1771" t="s">
        <v>65</v>
      </c>
      <c r="E1771" t="s">
        <v>59</v>
      </c>
      <c r="F1771" t="s">
        <v>50</v>
      </c>
      <c r="G1771" t="s">
        <v>32</v>
      </c>
    </row>
    <row r="1772" spans="2:7" x14ac:dyDescent="0.2">
      <c r="B1772">
        <v>2015</v>
      </c>
      <c r="C1772">
        <v>10</v>
      </c>
      <c r="D1772" t="s">
        <v>65</v>
      </c>
      <c r="E1772" t="s">
        <v>59</v>
      </c>
      <c r="F1772" t="s">
        <v>50</v>
      </c>
      <c r="G1772" t="s">
        <v>33</v>
      </c>
    </row>
    <row r="1773" spans="2:7" x14ac:dyDescent="0.2">
      <c r="B1773">
        <v>2015</v>
      </c>
      <c r="C1773">
        <v>10</v>
      </c>
      <c r="D1773" t="s">
        <v>65</v>
      </c>
      <c r="E1773" t="s">
        <v>59</v>
      </c>
      <c r="F1773" t="s">
        <v>50</v>
      </c>
      <c r="G1773" t="s">
        <v>34</v>
      </c>
    </row>
    <row r="1774" spans="2:7" x14ac:dyDescent="0.2">
      <c r="B1774">
        <v>2015</v>
      </c>
      <c r="C1774">
        <v>10</v>
      </c>
      <c r="D1774" t="s">
        <v>65</v>
      </c>
      <c r="E1774" t="s">
        <v>59</v>
      </c>
      <c r="F1774" t="s">
        <v>50</v>
      </c>
      <c r="G1774" t="s">
        <v>35</v>
      </c>
    </row>
    <row r="1775" spans="2:7" x14ac:dyDescent="0.2">
      <c r="B1775">
        <v>2015</v>
      </c>
      <c r="C1775">
        <v>10</v>
      </c>
      <c r="D1775" t="s">
        <v>65</v>
      </c>
      <c r="E1775" t="s">
        <v>59</v>
      </c>
      <c r="F1775" t="s">
        <v>50</v>
      </c>
      <c r="G1775" t="s">
        <v>36</v>
      </c>
    </row>
    <row r="1776" spans="2:7" x14ac:dyDescent="0.2">
      <c r="B1776">
        <v>2015</v>
      </c>
      <c r="C1776">
        <v>10</v>
      </c>
      <c r="D1776" t="s">
        <v>65</v>
      </c>
      <c r="E1776" t="s">
        <v>59</v>
      </c>
      <c r="F1776" t="s">
        <v>50</v>
      </c>
      <c r="G1776" t="s">
        <v>37</v>
      </c>
    </row>
    <row r="1777" spans="2:7" x14ac:dyDescent="0.2">
      <c r="B1777">
        <v>2015</v>
      </c>
      <c r="C1777">
        <v>10</v>
      </c>
      <c r="D1777" t="s">
        <v>65</v>
      </c>
      <c r="E1777" t="s">
        <v>59</v>
      </c>
      <c r="F1777" t="s">
        <v>50</v>
      </c>
      <c r="G1777" t="s">
        <v>38</v>
      </c>
    </row>
    <row r="1778" spans="2:7" x14ac:dyDescent="0.2">
      <c r="B1778">
        <v>2015</v>
      </c>
      <c r="C1778">
        <v>10</v>
      </c>
      <c r="D1778" t="s">
        <v>65</v>
      </c>
      <c r="E1778" t="s">
        <v>59</v>
      </c>
      <c r="F1778" t="s">
        <v>50</v>
      </c>
      <c r="G1778" t="s">
        <v>39</v>
      </c>
    </row>
    <row r="1779" spans="2:7" x14ac:dyDescent="0.2">
      <c r="B1779">
        <v>2015</v>
      </c>
      <c r="C1779">
        <v>10</v>
      </c>
      <c r="D1779" t="s">
        <v>65</v>
      </c>
      <c r="E1779" t="s">
        <v>59</v>
      </c>
      <c r="F1779" t="s">
        <v>50</v>
      </c>
      <c r="G1779" t="s">
        <v>40</v>
      </c>
    </row>
    <row r="1780" spans="2:7" x14ac:dyDescent="0.2">
      <c r="B1780">
        <v>2015</v>
      </c>
      <c r="C1780">
        <v>10</v>
      </c>
      <c r="D1780" t="s">
        <v>65</v>
      </c>
      <c r="E1780" t="s">
        <v>59</v>
      </c>
      <c r="F1780" t="s">
        <v>50</v>
      </c>
      <c r="G1780" t="s">
        <v>41</v>
      </c>
    </row>
    <row r="1781" spans="2:7" x14ac:dyDescent="0.2">
      <c r="B1781">
        <v>2015</v>
      </c>
      <c r="C1781">
        <v>10</v>
      </c>
      <c r="D1781" t="s">
        <v>65</v>
      </c>
      <c r="E1781" t="s">
        <v>59</v>
      </c>
      <c r="F1781" t="s">
        <v>50</v>
      </c>
      <c r="G1781" t="s">
        <v>42</v>
      </c>
    </row>
    <row r="1782" spans="2:7" x14ac:dyDescent="0.2">
      <c r="B1782">
        <v>2015</v>
      </c>
      <c r="C1782">
        <v>10</v>
      </c>
      <c r="D1782" t="s">
        <v>65</v>
      </c>
      <c r="E1782" t="s">
        <v>59</v>
      </c>
      <c r="F1782" t="s">
        <v>50</v>
      </c>
      <c r="G1782" t="s">
        <v>43</v>
      </c>
    </row>
    <row r="1783" spans="2:7" x14ac:dyDescent="0.2">
      <c r="B1783">
        <v>2015</v>
      </c>
      <c r="C1783">
        <v>10</v>
      </c>
      <c r="D1783" t="s">
        <v>65</v>
      </c>
      <c r="E1783" t="s">
        <v>59</v>
      </c>
      <c r="F1783" t="s">
        <v>50</v>
      </c>
      <c r="G1783" t="s">
        <v>60</v>
      </c>
    </row>
    <row r="1784" spans="2:7" x14ac:dyDescent="0.2">
      <c r="B1784">
        <v>2015</v>
      </c>
      <c r="C1784">
        <v>10</v>
      </c>
      <c r="D1784" t="s">
        <v>65</v>
      </c>
      <c r="E1784" t="s">
        <v>59</v>
      </c>
      <c r="F1784" t="s">
        <v>50</v>
      </c>
      <c r="G1784" t="s">
        <v>12</v>
      </c>
    </row>
    <row r="1785" spans="2:7" x14ac:dyDescent="0.2">
      <c r="B1785">
        <v>2015</v>
      </c>
      <c r="C1785">
        <v>10</v>
      </c>
      <c r="D1785" t="s">
        <v>65</v>
      </c>
      <c r="E1785" t="s">
        <v>59</v>
      </c>
      <c r="F1785" t="s">
        <v>51</v>
      </c>
      <c r="G1785" t="s">
        <v>16</v>
      </c>
    </row>
    <row r="1786" spans="2:7" x14ac:dyDescent="0.2">
      <c r="B1786">
        <v>2015</v>
      </c>
      <c r="C1786">
        <v>10</v>
      </c>
      <c r="D1786" t="s">
        <v>65</v>
      </c>
      <c r="E1786" t="s">
        <v>59</v>
      </c>
      <c r="F1786" t="s">
        <v>51</v>
      </c>
      <c r="G1786" t="s">
        <v>17</v>
      </c>
    </row>
    <row r="1787" spans="2:7" x14ac:dyDescent="0.2">
      <c r="B1787">
        <v>2015</v>
      </c>
      <c r="C1787">
        <v>10</v>
      </c>
      <c r="D1787" t="s">
        <v>65</v>
      </c>
      <c r="E1787" t="s">
        <v>59</v>
      </c>
      <c r="F1787" t="s">
        <v>51</v>
      </c>
      <c r="G1787" t="s">
        <v>19</v>
      </c>
    </row>
    <row r="1788" spans="2:7" x14ac:dyDescent="0.2">
      <c r="B1788">
        <v>2015</v>
      </c>
      <c r="C1788">
        <v>10</v>
      </c>
      <c r="D1788" t="s">
        <v>65</v>
      </c>
      <c r="E1788" t="s">
        <v>59</v>
      </c>
      <c r="F1788" t="s">
        <v>51</v>
      </c>
      <c r="G1788" t="s">
        <v>20</v>
      </c>
    </row>
    <row r="1789" spans="2:7" x14ac:dyDescent="0.2">
      <c r="B1789">
        <v>2015</v>
      </c>
      <c r="C1789">
        <v>10</v>
      </c>
      <c r="D1789" t="s">
        <v>65</v>
      </c>
      <c r="E1789" t="s">
        <v>59</v>
      </c>
      <c r="F1789" t="s">
        <v>51</v>
      </c>
      <c r="G1789" t="s">
        <v>21</v>
      </c>
    </row>
    <row r="1790" spans="2:7" x14ac:dyDescent="0.2">
      <c r="B1790">
        <v>2015</v>
      </c>
      <c r="C1790">
        <v>10</v>
      </c>
      <c r="D1790" t="s">
        <v>65</v>
      </c>
      <c r="E1790" t="s">
        <v>59</v>
      </c>
      <c r="F1790" t="s">
        <v>51</v>
      </c>
      <c r="G1790" t="s">
        <v>23</v>
      </c>
    </row>
    <row r="1791" spans="2:7" x14ac:dyDescent="0.2">
      <c r="B1791">
        <v>2015</v>
      </c>
      <c r="C1791">
        <v>10</v>
      </c>
      <c r="D1791" t="s">
        <v>65</v>
      </c>
      <c r="E1791" t="s">
        <v>59</v>
      </c>
      <c r="F1791" t="s">
        <v>51</v>
      </c>
      <c r="G1791" t="s">
        <v>24</v>
      </c>
    </row>
    <row r="1792" spans="2:7" x14ac:dyDescent="0.2">
      <c r="B1792">
        <v>2015</v>
      </c>
      <c r="C1792">
        <v>10</v>
      </c>
      <c r="D1792" t="s">
        <v>65</v>
      </c>
      <c r="E1792" t="s">
        <v>59</v>
      </c>
      <c r="F1792" t="s">
        <v>51</v>
      </c>
      <c r="G1792" t="s">
        <v>25</v>
      </c>
    </row>
    <row r="1793" spans="2:7" x14ac:dyDescent="0.2">
      <c r="B1793">
        <v>2015</v>
      </c>
      <c r="C1793">
        <v>10</v>
      </c>
      <c r="D1793" t="s">
        <v>65</v>
      </c>
      <c r="E1793" t="s">
        <v>59</v>
      </c>
      <c r="F1793" t="s">
        <v>51</v>
      </c>
      <c r="G1793" t="s">
        <v>26</v>
      </c>
    </row>
    <row r="1794" spans="2:7" x14ac:dyDescent="0.2">
      <c r="B1794">
        <v>2015</v>
      </c>
      <c r="C1794">
        <v>10</v>
      </c>
      <c r="D1794" t="s">
        <v>65</v>
      </c>
      <c r="E1794" t="s">
        <v>59</v>
      </c>
      <c r="F1794" t="s">
        <v>51</v>
      </c>
      <c r="G1794" t="s">
        <v>27</v>
      </c>
    </row>
    <row r="1795" spans="2:7" x14ac:dyDescent="0.2">
      <c r="B1795">
        <v>2015</v>
      </c>
      <c r="C1795">
        <v>10</v>
      </c>
      <c r="D1795" t="s">
        <v>65</v>
      </c>
      <c r="E1795" t="s">
        <v>59</v>
      </c>
      <c r="F1795" t="s">
        <v>51</v>
      </c>
      <c r="G1795" t="s">
        <v>28</v>
      </c>
    </row>
    <row r="1796" spans="2:7" x14ac:dyDescent="0.2">
      <c r="B1796">
        <v>2015</v>
      </c>
      <c r="C1796">
        <v>10</v>
      </c>
      <c r="D1796" t="s">
        <v>65</v>
      </c>
      <c r="E1796" t="s">
        <v>59</v>
      </c>
      <c r="F1796" t="s">
        <v>51</v>
      </c>
      <c r="G1796" t="s">
        <v>29</v>
      </c>
    </row>
    <row r="1797" spans="2:7" x14ac:dyDescent="0.2">
      <c r="B1797">
        <v>2015</v>
      </c>
      <c r="C1797">
        <v>10</v>
      </c>
      <c r="D1797" t="s">
        <v>65</v>
      </c>
      <c r="E1797" t="s">
        <v>59</v>
      </c>
      <c r="F1797" t="s">
        <v>51</v>
      </c>
      <c r="G1797" t="s">
        <v>31</v>
      </c>
    </row>
    <row r="1798" spans="2:7" x14ac:dyDescent="0.2">
      <c r="B1798">
        <v>2015</v>
      </c>
      <c r="C1798">
        <v>10</v>
      </c>
      <c r="D1798" t="s">
        <v>65</v>
      </c>
      <c r="E1798" t="s">
        <v>59</v>
      </c>
      <c r="F1798" t="s">
        <v>51</v>
      </c>
      <c r="G1798" t="s">
        <v>32</v>
      </c>
    </row>
    <row r="1799" spans="2:7" x14ac:dyDescent="0.2">
      <c r="B1799">
        <v>2015</v>
      </c>
      <c r="C1799">
        <v>10</v>
      </c>
      <c r="D1799" t="s">
        <v>65</v>
      </c>
      <c r="E1799" t="s">
        <v>59</v>
      </c>
      <c r="F1799" t="s">
        <v>51</v>
      </c>
      <c r="G1799" t="s">
        <v>33</v>
      </c>
    </row>
    <row r="1800" spans="2:7" x14ac:dyDescent="0.2">
      <c r="B1800">
        <v>2015</v>
      </c>
      <c r="C1800">
        <v>10</v>
      </c>
      <c r="D1800" t="s">
        <v>65</v>
      </c>
      <c r="E1800" t="s">
        <v>59</v>
      </c>
      <c r="F1800" t="s">
        <v>51</v>
      </c>
      <c r="G1800" t="s">
        <v>34</v>
      </c>
    </row>
    <row r="1801" spans="2:7" x14ac:dyDescent="0.2">
      <c r="B1801">
        <v>2015</v>
      </c>
      <c r="C1801">
        <v>10</v>
      </c>
      <c r="D1801" t="s">
        <v>65</v>
      </c>
      <c r="E1801" t="s">
        <v>59</v>
      </c>
      <c r="F1801" t="s">
        <v>51</v>
      </c>
      <c r="G1801" t="s">
        <v>35</v>
      </c>
    </row>
    <row r="1802" spans="2:7" x14ac:dyDescent="0.2">
      <c r="B1802">
        <v>2015</v>
      </c>
      <c r="C1802">
        <v>10</v>
      </c>
      <c r="D1802" t="s">
        <v>65</v>
      </c>
      <c r="E1802" t="s">
        <v>59</v>
      </c>
      <c r="F1802" t="s">
        <v>51</v>
      </c>
      <c r="G1802" t="s">
        <v>36</v>
      </c>
    </row>
    <row r="1803" spans="2:7" x14ac:dyDescent="0.2">
      <c r="B1803">
        <v>2015</v>
      </c>
      <c r="C1803">
        <v>10</v>
      </c>
      <c r="D1803" t="s">
        <v>65</v>
      </c>
      <c r="E1803" t="s">
        <v>59</v>
      </c>
      <c r="F1803" t="s">
        <v>51</v>
      </c>
      <c r="G1803" t="s">
        <v>37</v>
      </c>
    </row>
    <row r="1804" spans="2:7" x14ac:dyDescent="0.2">
      <c r="B1804">
        <v>2015</v>
      </c>
      <c r="C1804">
        <v>10</v>
      </c>
      <c r="D1804" t="s">
        <v>65</v>
      </c>
      <c r="E1804" t="s">
        <v>59</v>
      </c>
      <c r="F1804" t="s">
        <v>51</v>
      </c>
      <c r="G1804" t="s">
        <v>38</v>
      </c>
    </row>
    <row r="1805" spans="2:7" x14ac:dyDescent="0.2">
      <c r="B1805">
        <v>2015</v>
      </c>
      <c r="C1805">
        <v>10</v>
      </c>
      <c r="D1805" t="s">
        <v>65</v>
      </c>
      <c r="E1805" t="s">
        <v>59</v>
      </c>
      <c r="F1805" t="s">
        <v>51</v>
      </c>
      <c r="G1805" t="s">
        <v>39</v>
      </c>
    </row>
    <row r="1806" spans="2:7" x14ac:dyDescent="0.2">
      <c r="B1806">
        <v>2015</v>
      </c>
      <c r="C1806">
        <v>10</v>
      </c>
      <c r="D1806" t="s">
        <v>65</v>
      </c>
      <c r="E1806" t="s">
        <v>59</v>
      </c>
      <c r="F1806" t="s">
        <v>51</v>
      </c>
      <c r="G1806" t="s">
        <v>40</v>
      </c>
    </row>
    <row r="1807" spans="2:7" x14ac:dyDescent="0.2">
      <c r="B1807">
        <v>2015</v>
      </c>
      <c r="C1807">
        <v>10</v>
      </c>
      <c r="D1807" t="s">
        <v>65</v>
      </c>
      <c r="E1807" t="s">
        <v>59</v>
      </c>
      <c r="F1807" t="s">
        <v>51</v>
      </c>
      <c r="G1807" t="s">
        <v>41</v>
      </c>
    </row>
    <row r="1808" spans="2:7" x14ac:dyDescent="0.2">
      <c r="B1808">
        <v>2015</v>
      </c>
      <c r="C1808">
        <v>10</v>
      </c>
      <c r="D1808" t="s">
        <v>65</v>
      </c>
      <c r="E1808" t="s">
        <v>59</v>
      </c>
      <c r="F1808" t="s">
        <v>51</v>
      </c>
      <c r="G1808" t="s">
        <v>42</v>
      </c>
    </row>
    <row r="1809" spans="2:7" x14ac:dyDescent="0.2">
      <c r="B1809">
        <v>2015</v>
      </c>
      <c r="C1809">
        <v>10</v>
      </c>
      <c r="D1809" t="s">
        <v>65</v>
      </c>
      <c r="E1809" t="s">
        <v>59</v>
      </c>
      <c r="F1809" t="s">
        <v>51</v>
      </c>
      <c r="G1809" t="s">
        <v>43</v>
      </c>
    </row>
    <row r="1810" spans="2:7" x14ac:dyDescent="0.2">
      <c r="B1810">
        <v>2015</v>
      </c>
      <c r="C1810">
        <v>10</v>
      </c>
      <c r="D1810" t="s">
        <v>65</v>
      </c>
      <c r="E1810" t="s">
        <v>59</v>
      </c>
      <c r="F1810" t="s">
        <v>51</v>
      </c>
      <c r="G1810" t="s">
        <v>60</v>
      </c>
    </row>
    <row r="1811" spans="2:7" x14ac:dyDescent="0.2">
      <c r="B1811">
        <v>2015</v>
      </c>
      <c r="C1811">
        <v>10</v>
      </c>
      <c r="D1811" t="s">
        <v>65</v>
      </c>
      <c r="E1811" t="s">
        <v>59</v>
      </c>
      <c r="F1811" t="s">
        <v>52</v>
      </c>
      <c r="G1811" t="s">
        <v>12</v>
      </c>
    </row>
    <row r="1812" spans="2:7" x14ac:dyDescent="0.2">
      <c r="B1812">
        <v>2015</v>
      </c>
      <c r="C1812">
        <v>10</v>
      </c>
      <c r="D1812" t="s">
        <v>65</v>
      </c>
      <c r="E1812" t="s">
        <v>59</v>
      </c>
      <c r="F1812" t="s">
        <v>52</v>
      </c>
      <c r="G1812" t="s">
        <v>16</v>
      </c>
    </row>
    <row r="1813" spans="2:7" x14ac:dyDescent="0.2">
      <c r="B1813">
        <v>2015</v>
      </c>
      <c r="C1813">
        <v>10</v>
      </c>
      <c r="D1813" t="s">
        <v>65</v>
      </c>
      <c r="E1813" t="s">
        <v>59</v>
      </c>
      <c r="F1813" t="s">
        <v>52</v>
      </c>
      <c r="G1813" t="s">
        <v>17</v>
      </c>
    </row>
    <row r="1814" spans="2:7" x14ac:dyDescent="0.2">
      <c r="B1814">
        <v>2015</v>
      </c>
      <c r="C1814">
        <v>10</v>
      </c>
      <c r="D1814" t="s">
        <v>65</v>
      </c>
      <c r="E1814" t="s">
        <v>59</v>
      </c>
      <c r="F1814" t="s">
        <v>52</v>
      </c>
      <c r="G1814" t="s">
        <v>19</v>
      </c>
    </row>
    <row r="1815" spans="2:7" x14ac:dyDescent="0.2">
      <c r="B1815">
        <v>2015</v>
      </c>
      <c r="C1815">
        <v>10</v>
      </c>
      <c r="D1815" t="s">
        <v>65</v>
      </c>
      <c r="E1815" t="s">
        <v>59</v>
      </c>
      <c r="F1815" t="s">
        <v>52</v>
      </c>
      <c r="G1815" t="s">
        <v>20</v>
      </c>
    </row>
    <row r="1816" spans="2:7" x14ac:dyDescent="0.2">
      <c r="B1816">
        <v>2015</v>
      </c>
      <c r="C1816">
        <v>10</v>
      </c>
      <c r="D1816" t="s">
        <v>65</v>
      </c>
      <c r="E1816" t="s">
        <v>59</v>
      </c>
      <c r="F1816" t="s">
        <v>52</v>
      </c>
      <c r="G1816" t="s">
        <v>21</v>
      </c>
    </row>
    <row r="1817" spans="2:7" x14ac:dyDescent="0.2">
      <c r="B1817">
        <v>2015</v>
      </c>
      <c r="C1817">
        <v>10</v>
      </c>
      <c r="D1817" t="s">
        <v>65</v>
      </c>
      <c r="E1817" t="s">
        <v>59</v>
      </c>
      <c r="F1817" t="s">
        <v>52</v>
      </c>
      <c r="G1817" t="s">
        <v>23</v>
      </c>
    </row>
    <row r="1818" spans="2:7" x14ac:dyDescent="0.2">
      <c r="B1818">
        <v>2015</v>
      </c>
      <c r="C1818">
        <v>10</v>
      </c>
      <c r="D1818" t="s">
        <v>65</v>
      </c>
      <c r="E1818" t="s">
        <v>59</v>
      </c>
      <c r="F1818" t="s">
        <v>52</v>
      </c>
      <c r="G1818" t="s">
        <v>24</v>
      </c>
    </row>
    <row r="1819" spans="2:7" x14ac:dyDescent="0.2">
      <c r="B1819">
        <v>2015</v>
      </c>
      <c r="C1819">
        <v>10</v>
      </c>
      <c r="D1819" t="s">
        <v>65</v>
      </c>
      <c r="E1819" t="s">
        <v>59</v>
      </c>
      <c r="F1819" t="s">
        <v>52</v>
      </c>
      <c r="G1819" t="s">
        <v>25</v>
      </c>
    </row>
    <row r="1820" spans="2:7" x14ac:dyDescent="0.2">
      <c r="B1820">
        <v>2015</v>
      </c>
      <c r="C1820">
        <v>10</v>
      </c>
      <c r="D1820" t="s">
        <v>65</v>
      </c>
      <c r="E1820" t="s">
        <v>59</v>
      </c>
      <c r="F1820" t="s">
        <v>52</v>
      </c>
      <c r="G1820" t="s">
        <v>26</v>
      </c>
    </row>
    <row r="1821" spans="2:7" x14ac:dyDescent="0.2">
      <c r="B1821">
        <v>2015</v>
      </c>
      <c r="C1821">
        <v>10</v>
      </c>
      <c r="D1821" t="s">
        <v>65</v>
      </c>
      <c r="E1821" t="s">
        <v>59</v>
      </c>
      <c r="F1821" t="s">
        <v>52</v>
      </c>
      <c r="G1821" t="s">
        <v>27</v>
      </c>
    </row>
    <row r="1822" spans="2:7" x14ac:dyDescent="0.2">
      <c r="B1822">
        <v>2015</v>
      </c>
      <c r="C1822">
        <v>10</v>
      </c>
      <c r="D1822" t="s">
        <v>65</v>
      </c>
      <c r="E1822" t="s">
        <v>59</v>
      </c>
      <c r="F1822" t="s">
        <v>52</v>
      </c>
      <c r="G1822" t="s">
        <v>28</v>
      </c>
    </row>
    <row r="1823" spans="2:7" x14ac:dyDescent="0.2">
      <c r="B1823">
        <v>2015</v>
      </c>
      <c r="C1823">
        <v>10</v>
      </c>
      <c r="D1823" t="s">
        <v>65</v>
      </c>
      <c r="E1823" t="s">
        <v>59</v>
      </c>
      <c r="F1823" t="s">
        <v>52</v>
      </c>
      <c r="G1823" t="s">
        <v>29</v>
      </c>
    </row>
    <row r="1824" spans="2:7" x14ac:dyDescent="0.2">
      <c r="B1824">
        <v>2015</v>
      </c>
      <c r="C1824">
        <v>10</v>
      </c>
      <c r="D1824" t="s">
        <v>65</v>
      </c>
      <c r="E1824" t="s">
        <v>59</v>
      </c>
      <c r="F1824" t="s">
        <v>52</v>
      </c>
      <c r="G1824" t="s">
        <v>31</v>
      </c>
    </row>
    <row r="1825" spans="2:7" x14ac:dyDescent="0.2">
      <c r="B1825">
        <v>2015</v>
      </c>
      <c r="C1825">
        <v>10</v>
      </c>
      <c r="D1825" t="s">
        <v>65</v>
      </c>
      <c r="E1825" t="s">
        <v>59</v>
      </c>
      <c r="F1825" t="s">
        <v>52</v>
      </c>
      <c r="G1825" t="s">
        <v>32</v>
      </c>
    </row>
    <row r="1826" spans="2:7" x14ac:dyDescent="0.2">
      <c r="B1826">
        <v>2015</v>
      </c>
      <c r="C1826">
        <v>10</v>
      </c>
      <c r="D1826" t="s">
        <v>65</v>
      </c>
      <c r="E1826" t="s">
        <v>59</v>
      </c>
      <c r="F1826" t="s">
        <v>52</v>
      </c>
      <c r="G1826" t="s">
        <v>33</v>
      </c>
    </row>
    <row r="1827" spans="2:7" x14ac:dyDescent="0.2">
      <c r="B1827">
        <v>2015</v>
      </c>
      <c r="C1827">
        <v>10</v>
      </c>
      <c r="D1827" t="s">
        <v>65</v>
      </c>
      <c r="E1827" t="s">
        <v>59</v>
      </c>
      <c r="F1827" t="s">
        <v>52</v>
      </c>
      <c r="G1827" t="s">
        <v>34</v>
      </c>
    </row>
    <row r="1828" spans="2:7" x14ac:dyDescent="0.2">
      <c r="B1828">
        <v>2015</v>
      </c>
      <c r="C1828">
        <v>10</v>
      </c>
      <c r="D1828" t="s">
        <v>65</v>
      </c>
      <c r="E1828" t="s">
        <v>59</v>
      </c>
      <c r="F1828" t="s">
        <v>52</v>
      </c>
      <c r="G1828" t="s">
        <v>35</v>
      </c>
    </row>
    <row r="1829" spans="2:7" x14ac:dyDescent="0.2">
      <c r="B1829">
        <v>2015</v>
      </c>
      <c r="C1829">
        <v>10</v>
      </c>
      <c r="D1829" t="s">
        <v>65</v>
      </c>
      <c r="E1829" t="s">
        <v>59</v>
      </c>
      <c r="F1829" t="s">
        <v>52</v>
      </c>
      <c r="G1829" t="s">
        <v>36</v>
      </c>
    </row>
    <row r="1830" spans="2:7" x14ac:dyDescent="0.2">
      <c r="B1830">
        <v>2015</v>
      </c>
      <c r="C1830">
        <v>10</v>
      </c>
      <c r="D1830" t="s">
        <v>65</v>
      </c>
      <c r="E1830" t="s">
        <v>59</v>
      </c>
      <c r="F1830" t="s">
        <v>52</v>
      </c>
      <c r="G1830" t="s">
        <v>37</v>
      </c>
    </row>
    <row r="1831" spans="2:7" x14ac:dyDescent="0.2">
      <c r="B1831">
        <v>2015</v>
      </c>
      <c r="C1831">
        <v>10</v>
      </c>
      <c r="D1831" t="s">
        <v>65</v>
      </c>
      <c r="E1831" t="s">
        <v>59</v>
      </c>
      <c r="F1831" t="s">
        <v>52</v>
      </c>
      <c r="G1831" t="s">
        <v>38</v>
      </c>
    </row>
    <row r="1832" spans="2:7" x14ac:dyDescent="0.2">
      <c r="B1832">
        <v>2015</v>
      </c>
      <c r="C1832">
        <v>10</v>
      </c>
      <c r="D1832" t="s">
        <v>65</v>
      </c>
      <c r="E1832" t="s">
        <v>59</v>
      </c>
      <c r="F1832" t="s">
        <v>52</v>
      </c>
      <c r="G1832" t="s">
        <v>39</v>
      </c>
    </row>
    <row r="1833" spans="2:7" x14ac:dyDescent="0.2">
      <c r="B1833">
        <v>2015</v>
      </c>
      <c r="C1833">
        <v>10</v>
      </c>
      <c r="D1833" t="s">
        <v>65</v>
      </c>
      <c r="E1833" t="s">
        <v>59</v>
      </c>
      <c r="F1833" t="s">
        <v>52</v>
      </c>
      <c r="G1833" t="s">
        <v>40</v>
      </c>
    </row>
    <row r="1834" spans="2:7" x14ac:dyDescent="0.2">
      <c r="B1834">
        <v>2015</v>
      </c>
      <c r="C1834">
        <v>10</v>
      </c>
      <c r="D1834" t="s">
        <v>65</v>
      </c>
      <c r="E1834" t="s">
        <v>59</v>
      </c>
      <c r="F1834" t="s">
        <v>52</v>
      </c>
      <c r="G1834" t="s">
        <v>41</v>
      </c>
    </row>
    <row r="1835" spans="2:7" x14ac:dyDescent="0.2">
      <c r="B1835">
        <v>2015</v>
      </c>
      <c r="C1835">
        <v>10</v>
      </c>
      <c r="D1835" t="s">
        <v>65</v>
      </c>
      <c r="E1835" t="s">
        <v>59</v>
      </c>
      <c r="F1835" t="s">
        <v>52</v>
      </c>
      <c r="G1835" t="s">
        <v>42</v>
      </c>
    </row>
    <row r="1836" spans="2:7" x14ac:dyDescent="0.2">
      <c r="B1836">
        <v>2015</v>
      </c>
      <c r="C1836">
        <v>10</v>
      </c>
      <c r="D1836" t="s">
        <v>65</v>
      </c>
      <c r="E1836" t="s">
        <v>59</v>
      </c>
      <c r="F1836" t="s">
        <v>52</v>
      </c>
      <c r="G1836" t="s">
        <v>43</v>
      </c>
    </row>
    <row r="1837" spans="2:7" x14ac:dyDescent="0.2">
      <c r="B1837">
        <v>2015</v>
      </c>
      <c r="C1837">
        <v>10</v>
      </c>
      <c r="D1837" t="s">
        <v>65</v>
      </c>
      <c r="E1837" t="s">
        <v>59</v>
      </c>
      <c r="F1837" t="s">
        <v>52</v>
      </c>
      <c r="G1837" t="s">
        <v>60</v>
      </c>
    </row>
    <row r="1838" spans="2:7" x14ac:dyDescent="0.2">
      <c r="B1838">
        <v>2015</v>
      </c>
      <c r="C1838">
        <v>10</v>
      </c>
      <c r="D1838" t="s">
        <v>65</v>
      </c>
      <c r="E1838" t="s">
        <v>59</v>
      </c>
      <c r="F1838" t="s">
        <v>53</v>
      </c>
      <c r="G1838" t="s">
        <v>12</v>
      </c>
    </row>
    <row r="1839" spans="2:7" x14ac:dyDescent="0.2">
      <c r="B1839">
        <v>2015</v>
      </c>
      <c r="C1839">
        <v>10</v>
      </c>
      <c r="D1839" t="s">
        <v>65</v>
      </c>
      <c r="E1839" t="s">
        <v>59</v>
      </c>
      <c r="F1839" t="s">
        <v>53</v>
      </c>
      <c r="G1839" t="s">
        <v>16</v>
      </c>
    </row>
    <row r="1840" spans="2:7" x14ac:dyDescent="0.2">
      <c r="B1840">
        <v>2015</v>
      </c>
      <c r="C1840">
        <v>10</v>
      </c>
      <c r="D1840" t="s">
        <v>65</v>
      </c>
      <c r="E1840" t="s">
        <v>59</v>
      </c>
      <c r="F1840" t="s">
        <v>53</v>
      </c>
      <c r="G1840" t="s">
        <v>17</v>
      </c>
    </row>
    <row r="1841" spans="2:7" x14ac:dyDescent="0.2">
      <c r="B1841">
        <v>2015</v>
      </c>
      <c r="C1841">
        <v>10</v>
      </c>
      <c r="D1841" t="s">
        <v>65</v>
      </c>
      <c r="E1841" t="s">
        <v>59</v>
      </c>
      <c r="F1841" t="s">
        <v>53</v>
      </c>
      <c r="G1841" t="s">
        <v>19</v>
      </c>
    </row>
    <row r="1842" spans="2:7" x14ac:dyDescent="0.2">
      <c r="B1842">
        <v>2015</v>
      </c>
      <c r="C1842">
        <v>10</v>
      </c>
      <c r="D1842" t="s">
        <v>65</v>
      </c>
      <c r="E1842" t="s">
        <v>59</v>
      </c>
      <c r="F1842" t="s">
        <v>53</v>
      </c>
      <c r="G1842" t="s">
        <v>20</v>
      </c>
    </row>
    <row r="1843" spans="2:7" x14ac:dyDescent="0.2">
      <c r="B1843">
        <v>2015</v>
      </c>
      <c r="C1843">
        <v>10</v>
      </c>
      <c r="D1843" t="s">
        <v>65</v>
      </c>
      <c r="E1843" t="s">
        <v>59</v>
      </c>
      <c r="F1843" t="s">
        <v>53</v>
      </c>
      <c r="G1843" t="s">
        <v>21</v>
      </c>
    </row>
    <row r="1844" spans="2:7" x14ac:dyDescent="0.2">
      <c r="B1844">
        <v>2015</v>
      </c>
      <c r="C1844">
        <v>10</v>
      </c>
      <c r="D1844" t="s">
        <v>65</v>
      </c>
      <c r="E1844" t="s">
        <v>59</v>
      </c>
      <c r="F1844" t="s">
        <v>53</v>
      </c>
      <c r="G1844" t="s">
        <v>23</v>
      </c>
    </row>
    <row r="1845" spans="2:7" x14ac:dyDescent="0.2">
      <c r="B1845">
        <v>2015</v>
      </c>
      <c r="C1845">
        <v>10</v>
      </c>
      <c r="D1845" t="s">
        <v>65</v>
      </c>
      <c r="E1845" t="s">
        <v>59</v>
      </c>
      <c r="F1845" t="s">
        <v>53</v>
      </c>
      <c r="G1845" t="s">
        <v>24</v>
      </c>
    </row>
    <row r="1846" spans="2:7" x14ac:dyDescent="0.2">
      <c r="B1846">
        <v>2015</v>
      </c>
      <c r="C1846">
        <v>10</v>
      </c>
      <c r="D1846" t="s">
        <v>65</v>
      </c>
      <c r="E1846" t="s">
        <v>59</v>
      </c>
      <c r="F1846" t="s">
        <v>53</v>
      </c>
      <c r="G1846" t="s">
        <v>25</v>
      </c>
    </row>
    <row r="1847" spans="2:7" x14ac:dyDescent="0.2">
      <c r="B1847">
        <v>2015</v>
      </c>
      <c r="C1847">
        <v>10</v>
      </c>
      <c r="D1847" t="s">
        <v>65</v>
      </c>
      <c r="E1847" t="s">
        <v>59</v>
      </c>
      <c r="F1847" t="s">
        <v>53</v>
      </c>
      <c r="G1847" t="s">
        <v>26</v>
      </c>
    </row>
    <row r="1848" spans="2:7" x14ac:dyDescent="0.2">
      <c r="B1848">
        <v>2015</v>
      </c>
      <c r="C1848">
        <v>10</v>
      </c>
      <c r="D1848" t="s">
        <v>65</v>
      </c>
      <c r="E1848" t="s">
        <v>59</v>
      </c>
      <c r="F1848" t="s">
        <v>53</v>
      </c>
      <c r="G1848" t="s">
        <v>27</v>
      </c>
    </row>
    <row r="1849" spans="2:7" x14ac:dyDescent="0.2">
      <c r="B1849">
        <v>2015</v>
      </c>
      <c r="C1849">
        <v>10</v>
      </c>
      <c r="D1849" t="s">
        <v>65</v>
      </c>
      <c r="E1849" t="s">
        <v>59</v>
      </c>
      <c r="F1849" t="s">
        <v>53</v>
      </c>
      <c r="G1849" t="s">
        <v>28</v>
      </c>
    </row>
    <row r="1850" spans="2:7" x14ac:dyDescent="0.2">
      <c r="B1850">
        <v>2015</v>
      </c>
      <c r="C1850">
        <v>10</v>
      </c>
      <c r="D1850" t="s">
        <v>65</v>
      </c>
      <c r="E1850" t="s">
        <v>59</v>
      </c>
      <c r="F1850" t="s">
        <v>53</v>
      </c>
      <c r="G1850" t="s">
        <v>29</v>
      </c>
    </row>
    <row r="1851" spans="2:7" x14ac:dyDescent="0.2">
      <c r="B1851">
        <v>2015</v>
      </c>
      <c r="C1851">
        <v>10</v>
      </c>
      <c r="D1851" t="s">
        <v>65</v>
      </c>
      <c r="E1851" t="s">
        <v>59</v>
      </c>
      <c r="F1851" t="s">
        <v>53</v>
      </c>
      <c r="G1851" t="s">
        <v>31</v>
      </c>
    </row>
    <row r="1852" spans="2:7" x14ac:dyDescent="0.2">
      <c r="B1852">
        <v>2015</v>
      </c>
      <c r="C1852">
        <v>10</v>
      </c>
      <c r="D1852" t="s">
        <v>65</v>
      </c>
      <c r="E1852" t="s">
        <v>59</v>
      </c>
      <c r="F1852" t="s">
        <v>53</v>
      </c>
      <c r="G1852" t="s">
        <v>32</v>
      </c>
    </row>
    <row r="1853" spans="2:7" x14ac:dyDescent="0.2">
      <c r="B1853">
        <v>2015</v>
      </c>
      <c r="C1853">
        <v>10</v>
      </c>
      <c r="D1853" t="s">
        <v>65</v>
      </c>
      <c r="E1853" t="s">
        <v>59</v>
      </c>
      <c r="F1853" t="s">
        <v>53</v>
      </c>
      <c r="G1853" t="s">
        <v>33</v>
      </c>
    </row>
    <row r="1854" spans="2:7" x14ac:dyDescent="0.2">
      <c r="B1854">
        <v>2015</v>
      </c>
      <c r="C1854">
        <v>10</v>
      </c>
      <c r="D1854" t="s">
        <v>65</v>
      </c>
      <c r="E1854" t="s">
        <v>59</v>
      </c>
      <c r="F1854" t="s">
        <v>53</v>
      </c>
      <c r="G1854" t="s">
        <v>34</v>
      </c>
    </row>
    <row r="1855" spans="2:7" x14ac:dyDescent="0.2">
      <c r="B1855">
        <v>2015</v>
      </c>
      <c r="C1855">
        <v>10</v>
      </c>
      <c r="D1855" t="s">
        <v>65</v>
      </c>
      <c r="E1855" t="s">
        <v>59</v>
      </c>
      <c r="F1855" t="s">
        <v>53</v>
      </c>
      <c r="G1855" t="s">
        <v>35</v>
      </c>
    </row>
    <row r="1856" spans="2:7" x14ac:dyDescent="0.2">
      <c r="B1856">
        <v>2015</v>
      </c>
      <c r="C1856">
        <v>10</v>
      </c>
      <c r="D1856" t="s">
        <v>65</v>
      </c>
      <c r="E1856" t="s">
        <v>59</v>
      </c>
      <c r="F1856" t="s">
        <v>53</v>
      </c>
      <c r="G1856" t="s">
        <v>36</v>
      </c>
    </row>
    <row r="1857" spans="2:7" x14ac:dyDescent="0.2">
      <c r="B1857">
        <v>2015</v>
      </c>
      <c r="C1857">
        <v>10</v>
      </c>
      <c r="D1857" t="s">
        <v>65</v>
      </c>
      <c r="E1857" t="s">
        <v>59</v>
      </c>
      <c r="F1857" t="s">
        <v>53</v>
      </c>
      <c r="G1857" t="s">
        <v>37</v>
      </c>
    </row>
    <row r="1858" spans="2:7" x14ac:dyDescent="0.2">
      <c r="B1858">
        <v>2015</v>
      </c>
      <c r="C1858">
        <v>10</v>
      </c>
      <c r="D1858" t="s">
        <v>65</v>
      </c>
      <c r="E1858" t="s">
        <v>59</v>
      </c>
      <c r="F1858" t="s">
        <v>53</v>
      </c>
      <c r="G1858" t="s">
        <v>38</v>
      </c>
    </row>
    <row r="1859" spans="2:7" x14ac:dyDescent="0.2">
      <c r="B1859">
        <v>2015</v>
      </c>
      <c r="C1859">
        <v>10</v>
      </c>
      <c r="D1859" t="s">
        <v>65</v>
      </c>
      <c r="E1859" t="s">
        <v>59</v>
      </c>
      <c r="F1859" t="s">
        <v>53</v>
      </c>
      <c r="G1859" t="s">
        <v>39</v>
      </c>
    </row>
    <row r="1860" spans="2:7" x14ac:dyDescent="0.2">
      <c r="B1860">
        <v>2015</v>
      </c>
      <c r="C1860">
        <v>10</v>
      </c>
      <c r="D1860" t="s">
        <v>65</v>
      </c>
      <c r="E1860" t="s">
        <v>59</v>
      </c>
      <c r="F1860" t="s">
        <v>53</v>
      </c>
      <c r="G1860" t="s">
        <v>40</v>
      </c>
    </row>
    <row r="1861" spans="2:7" x14ac:dyDescent="0.2">
      <c r="B1861">
        <v>2015</v>
      </c>
      <c r="C1861">
        <v>10</v>
      </c>
      <c r="D1861" t="s">
        <v>65</v>
      </c>
      <c r="E1861" t="s">
        <v>59</v>
      </c>
      <c r="F1861" t="s">
        <v>53</v>
      </c>
      <c r="G1861" t="s">
        <v>41</v>
      </c>
    </row>
    <row r="1862" spans="2:7" x14ac:dyDescent="0.2">
      <c r="B1862">
        <v>2015</v>
      </c>
      <c r="C1862">
        <v>10</v>
      </c>
      <c r="D1862" t="s">
        <v>65</v>
      </c>
      <c r="E1862" t="s">
        <v>59</v>
      </c>
      <c r="F1862" t="s">
        <v>53</v>
      </c>
      <c r="G1862" t="s">
        <v>42</v>
      </c>
    </row>
    <row r="1863" spans="2:7" x14ac:dyDescent="0.2">
      <c r="B1863">
        <v>2015</v>
      </c>
      <c r="C1863">
        <v>10</v>
      </c>
      <c r="D1863" t="s">
        <v>65</v>
      </c>
      <c r="E1863" t="s">
        <v>59</v>
      </c>
      <c r="F1863" t="s">
        <v>53</v>
      </c>
      <c r="G1863" t="s">
        <v>43</v>
      </c>
    </row>
    <row r="1864" spans="2:7" x14ac:dyDescent="0.2">
      <c r="B1864">
        <v>2015</v>
      </c>
      <c r="C1864">
        <v>10</v>
      </c>
      <c r="D1864" t="s">
        <v>65</v>
      </c>
      <c r="E1864" t="s">
        <v>59</v>
      </c>
      <c r="F1864" t="s">
        <v>53</v>
      </c>
      <c r="G1864" t="s">
        <v>60</v>
      </c>
    </row>
    <row r="1865" spans="2:7" x14ac:dyDescent="0.2">
      <c r="B1865">
        <v>2015</v>
      </c>
      <c r="C1865">
        <v>10</v>
      </c>
      <c r="D1865" t="s">
        <v>65</v>
      </c>
      <c r="E1865" t="s">
        <v>59</v>
      </c>
      <c r="F1865" t="s">
        <v>54</v>
      </c>
      <c r="G1865" t="s">
        <v>12</v>
      </c>
    </row>
    <row r="1866" spans="2:7" x14ac:dyDescent="0.2">
      <c r="B1866">
        <v>2015</v>
      </c>
      <c r="C1866">
        <v>10</v>
      </c>
      <c r="D1866" t="s">
        <v>65</v>
      </c>
      <c r="E1866" t="s">
        <v>59</v>
      </c>
      <c r="F1866" t="s">
        <v>54</v>
      </c>
      <c r="G1866" t="s">
        <v>16</v>
      </c>
    </row>
    <row r="1867" spans="2:7" x14ac:dyDescent="0.2">
      <c r="B1867">
        <v>2015</v>
      </c>
      <c r="C1867">
        <v>10</v>
      </c>
      <c r="D1867" t="s">
        <v>65</v>
      </c>
      <c r="E1867" t="s">
        <v>59</v>
      </c>
      <c r="F1867" t="s">
        <v>54</v>
      </c>
      <c r="G1867" t="s">
        <v>17</v>
      </c>
    </row>
    <row r="1868" spans="2:7" x14ac:dyDescent="0.2">
      <c r="B1868">
        <v>2015</v>
      </c>
      <c r="C1868">
        <v>10</v>
      </c>
      <c r="D1868" t="s">
        <v>65</v>
      </c>
      <c r="E1868" t="s">
        <v>59</v>
      </c>
      <c r="F1868" t="s">
        <v>54</v>
      </c>
      <c r="G1868" t="s">
        <v>19</v>
      </c>
    </row>
    <row r="1869" spans="2:7" x14ac:dyDescent="0.2">
      <c r="B1869">
        <v>2015</v>
      </c>
      <c r="C1869">
        <v>10</v>
      </c>
      <c r="D1869" t="s">
        <v>65</v>
      </c>
      <c r="E1869" t="s">
        <v>59</v>
      </c>
      <c r="F1869" t="s">
        <v>54</v>
      </c>
      <c r="G1869" t="s">
        <v>20</v>
      </c>
    </row>
    <row r="1870" spans="2:7" x14ac:dyDescent="0.2">
      <c r="B1870">
        <v>2015</v>
      </c>
      <c r="C1870">
        <v>10</v>
      </c>
      <c r="D1870" t="s">
        <v>65</v>
      </c>
      <c r="E1870" t="s">
        <v>59</v>
      </c>
      <c r="F1870" t="s">
        <v>54</v>
      </c>
      <c r="G1870" t="s">
        <v>21</v>
      </c>
    </row>
    <row r="1871" spans="2:7" x14ac:dyDescent="0.2">
      <c r="B1871">
        <v>2015</v>
      </c>
      <c r="C1871">
        <v>10</v>
      </c>
      <c r="D1871" t="s">
        <v>65</v>
      </c>
      <c r="E1871" t="s">
        <v>59</v>
      </c>
      <c r="F1871" t="s">
        <v>54</v>
      </c>
      <c r="G1871" t="s">
        <v>23</v>
      </c>
    </row>
    <row r="1872" spans="2:7" x14ac:dyDescent="0.2">
      <c r="B1872">
        <v>2015</v>
      </c>
      <c r="C1872">
        <v>10</v>
      </c>
      <c r="D1872" t="s">
        <v>65</v>
      </c>
      <c r="E1872" t="s">
        <v>59</v>
      </c>
      <c r="F1872" t="s">
        <v>54</v>
      </c>
      <c r="G1872" t="s">
        <v>24</v>
      </c>
    </row>
    <row r="1873" spans="2:7" x14ac:dyDescent="0.2">
      <c r="B1873">
        <v>2015</v>
      </c>
      <c r="C1873">
        <v>10</v>
      </c>
      <c r="D1873" t="s">
        <v>65</v>
      </c>
      <c r="E1873" t="s">
        <v>59</v>
      </c>
      <c r="F1873" t="s">
        <v>54</v>
      </c>
      <c r="G1873" t="s">
        <v>25</v>
      </c>
    </row>
    <row r="1874" spans="2:7" x14ac:dyDescent="0.2">
      <c r="B1874">
        <v>2015</v>
      </c>
      <c r="C1874">
        <v>10</v>
      </c>
      <c r="D1874" t="s">
        <v>65</v>
      </c>
      <c r="E1874" t="s">
        <v>59</v>
      </c>
      <c r="F1874" t="s">
        <v>54</v>
      </c>
      <c r="G1874" t="s">
        <v>26</v>
      </c>
    </row>
    <row r="1875" spans="2:7" x14ac:dyDescent="0.2">
      <c r="B1875">
        <v>2015</v>
      </c>
      <c r="C1875">
        <v>10</v>
      </c>
      <c r="D1875" t="s">
        <v>65</v>
      </c>
      <c r="E1875" t="s">
        <v>59</v>
      </c>
      <c r="F1875" t="s">
        <v>54</v>
      </c>
      <c r="G1875" t="s">
        <v>27</v>
      </c>
    </row>
    <row r="1876" spans="2:7" x14ac:dyDescent="0.2">
      <c r="B1876">
        <v>2015</v>
      </c>
      <c r="C1876">
        <v>10</v>
      </c>
      <c r="D1876" t="s">
        <v>65</v>
      </c>
      <c r="E1876" t="s">
        <v>59</v>
      </c>
      <c r="F1876" t="s">
        <v>54</v>
      </c>
      <c r="G1876" t="s">
        <v>28</v>
      </c>
    </row>
    <row r="1877" spans="2:7" x14ac:dyDescent="0.2">
      <c r="B1877">
        <v>2015</v>
      </c>
      <c r="C1877">
        <v>10</v>
      </c>
      <c r="D1877" t="s">
        <v>65</v>
      </c>
      <c r="E1877" t="s">
        <v>59</v>
      </c>
      <c r="F1877" t="s">
        <v>54</v>
      </c>
      <c r="G1877" t="s">
        <v>29</v>
      </c>
    </row>
    <row r="1878" spans="2:7" x14ac:dyDescent="0.2">
      <c r="B1878">
        <v>2015</v>
      </c>
      <c r="C1878">
        <v>10</v>
      </c>
      <c r="D1878" t="s">
        <v>65</v>
      </c>
      <c r="E1878" t="s">
        <v>59</v>
      </c>
      <c r="F1878" t="s">
        <v>54</v>
      </c>
      <c r="G1878" t="s">
        <v>31</v>
      </c>
    </row>
    <row r="1879" spans="2:7" x14ac:dyDescent="0.2">
      <c r="B1879">
        <v>2015</v>
      </c>
      <c r="C1879">
        <v>10</v>
      </c>
      <c r="D1879" t="s">
        <v>65</v>
      </c>
      <c r="E1879" t="s">
        <v>59</v>
      </c>
      <c r="F1879" t="s">
        <v>54</v>
      </c>
      <c r="G1879" t="s">
        <v>32</v>
      </c>
    </row>
    <row r="1880" spans="2:7" x14ac:dyDescent="0.2">
      <c r="B1880">
        <v>2015</v>
      </c>
      <c r="C1880">
        <v>10</v>
      </c>
      <c r="D1880" t="s">
        <v>65</v>
      </c>
      <c r="E1880" t="s">
        <v>59</v>
      </c>
      <c r="F1880" t="s">
        <v>54</v>
      </c>
      <c r="G1880" t="s">
        <v>33</v>
      </c>
    </row>
    <row r="1881" spans="2:7" x14ac:dyDescent="0.2">
      <c r="B1881">
        <v>2015</v>
      </c>
      <c r="C1881">
        <v>10</v>
      </c>
      <c r="D1881" t="s">
        <v>65</v>
      </c>
      <c r="E1881" t="s">
        <v>59</v>
      </c>
      <c r="F1881" t="s">
        <v>54</v>
      </c>
      <c r="G1881" t="s">
        <v>34</v>
      </c>
    </row>
    <row r="1882" spans="2:7" x14ac:dyDescent="0.2">
      <c r="B1882">
        <v>2015</v>
      </c>
      <c r="C1882">
        <v>10</v>
      </c>
      <c r="D1882" t="s">
        <v>65</v>
      </c>
      <c r="E1882" t="s">
        <v>59</v>
      </c>
      <c r="F1882" t="s">
        <v>54</v>
      </c>
      <c r="G1882" t="s">
        <v>35</v>
      </c>
    </row>
    <row r="1883" spans="2:7" x14ac:dyDescent="0.2">
      <c r="B1883">
        <v>2015</v>
      </c>
      <c r="C1883">
        <v>10</v>
      </c>
      <c r="D1883" t="s">
        <v>65</v>
      </c>
      <c r="E1883" t="s">
        <v>59</v>
      </c>
      <c r="F1883" t="s">
        <v>54</v>
      </c>
      <c r="G1883" t="s">
        <v>36</v>
      </c>
    </row>
    <row r="1884" spans="2:7" x14ac:dyDescent="0.2">
      <c r="B1884">
        <v>2015</v>
      </c>
      <c r="C1884">
        <v>10</v>
      </c>
      <c r="D1884" t="s">
        <v>65</v>
      </c>
      <c r="E1884" t="s">
        <v>59</v>
      </c>
      <c r="F1884" t="s">
        <v>54</v>
      </c>
      <c r="G1884" t="s">
        <v>37</v>
      </c>
    </row>
    <row r="1885" spans="2:7" x14ac:dyDescent="0.2">
      <c r="B1885">
        <v>2015</v>
      </c>
      <c r="C1885">
        <v>10</v>
      </c>
      <c r="D1885" t="s">
        <v>65</v>
      </c>
      <c r="E1885" t="s">
        <v>59</v>
      </c>
      <c r="F1885" t="s">
        <v>54</v>
      </c>
      <c r="G1885" t="s">
        <v>38</v>
      </c>
    </row>
    <row r="1886" spans="2:7" x14ac:dyDescent="0.2">
      <c r="B1886">
        <v>2015</v>
      </c>
      <c r="C1886">
        <v>10</v>
      </c>
      <c r="D1886" t="s">
        <v>65</v>
      </c>
      <c r="E1886" t="s">
        <v>59</v>
      </c>
      <c r="F1886" t="s">
        <v>54</v>
      </c>
      <c r="G1886" t="s">
        <v>39</v>
      </c>
    </row>
    <row r="1887" spans="2:7" x14ac:dyDescent="0.2">
      <c r="B1887">
        <v>2015</v>
      </c>
      <c r="C1887">
        <v>10</v>
      </c>
      <c r="D1887" t="s">
        <v>65</v>
      </c>
      <c r="E1887" t="s">
        <v>59</v>
      </c>
      <c r="F1887" t="s">
        <v>54</v>
      </c>
      <c r="G1887" t="s">
        <v>40</v>
      </c>
    </row>
    <row r="1888" spans="2:7" x14ac:dyDescent="0.2">
      <c r="B1888">
        <v>2015</v>
      </c>
      <c r="C1888">
        <v>10</v>
      </c>
      <c r="D1888" t="s">
        <v>65</v>
      </c>
      <c r="E1888" t="s">
        <v>59</v>
      </c>
      <c r="F1888" t="s">
        <v>54</v>
      </c>
      <c r="G1888" t="s">
        <v>41</v>
      </c>
    </row>
    <row r="1889" spans="2:7" x14ac:dyDescent="0.2">
      <c r="B1889">
        <v>2015</v>
      </c>
      <c r="C1889">
        <v>10</v>
      </c>
      <c r="D1889" t="s">
        <v>65</v>
      </c>
      <c r="E1889" t="s">
        <v>59</v>
      </c>
      <c r="F1889" t="s">
        <v>54</v>
      </c>
      <c r="G1889" t="s">
        <v>42</v>
      </c>
    </row>
    <row r="1890" spans="2:7" x14ac:dyDescent="0.2">
      <c r="B1890">
        <v>2015</v>
      </c>
      <c r="C1890">
        <v>10</v>
      </c>
      <c r="D1890" t="s">
        <v>65</v>
      </c>
      <c r="E1890" t="s">
        <v>59</v>
      </c>
      <c r="F1890" t="s">
        <v>54</v>
      </c>
      <c r="G1890" t="s">
        <v>43</v>
      </c>
    </row>
    <row r="1891" spans="2:7" x14ac:dyDescent="0.2">
      <c r="B1891">
        <v>2015</v>
      </c>
      <c r="C1891">
        <v>10</v>
      </c>
      <c r="D1891" t="s">
        <v>65</v>
      </c>
      <c r="E1891" t="s">
        <v>59</v>
      </c>
      <c r="F1891" t="s">
        <v>54</v>
      </c>
      <c r="G1891" t="s">
        <v>60</v>
      </c>
    </row>
    <row r="1892" spans="2:7" x14ac:dyDescent="0.2">
      <c r="B1892">
        <v>2015</v>
      </c>
      <c r="C1892">
        <v>10</v>
      </c>
      <c r="D1892" t="s">
        <v>65</v>
      </c>
      <c r="E1892" t="s">
        <v>59</v>
      </c>
      <c r="F1892" t="s">
        <v>55</v>
      </c>
      <c r="G1892" t="s">
        <v>12</v>
      </c>
    </row>
    <row r="1893" spans="2:7" x14ac:dyDescent="0.2">
      <c r="B1893">
        <v>2015</v>
      </c>
      <c r="C1893">
        <v>10</v>
      </c>
      <c r="D1893" t="s">
        <v>65</v>
      </c>
      <c r="E1893" t="s">
        <v>59</v>
      </c>
      <c r="F1893" t="s">
        <v>55</v>
      </c>
      <c r="G1893" t="s">
        <v>16</v>
      </c>
    </row>
    <row r="1894" spans="2:7" x14ac:dyDescent="0.2">
      <c r="B1894">
        <v>2015</v>
      </c>
      <c r="C1894">
        <v>10</v>
      </c>
      <c r="D1894" t="s">
        <v>65</v>
      </c>
      <c r="E1894" t="s">
        <v>59</v>
      </c>
      <c r="F1894" t="s">
        <v>55</v>
      </c>
      <c r="G1894" t="s">
        <v>17</v>
      </c>
    </row>
    <row r="1895" spans="2:7" x14ac:dyDescent="0.2">
      <c r="B1895">
        <v>2015</v>
      </c>
      <c r="C1895">
        <v>10</v>
      </c>
      <c r="D1895" t="s">
        <v>65</v>
      </c>
      <c r="E1895" t="s">
        <v>59</v>
      </c>
      <c r="F1895" t="s">
        <v>55</v>
      </c>
      <c r="G1895" t="s">
        <v>19</v>
      </c>
    </row>
    <row r="1896" spans="2:7" x14ac:dyDescent="0.2">
      <c r="B1896">
        <v>2015</v>
      </c>
      <c r="C1896">
        <v>10</v>
      </c>
      <c r="D1896" t="s">
        <v>65</v>
      </c>
      <c r="E1896" t="s">
        <v>59</v>
      </c>
      <c r="F1896" t="s">
        <v>55</v>
      </c>
      <c r="G1896" t="s">
        <v>20</v>
      </c>
    </row>
    <row r="1897" spans="2:7" x14ac:dyDescent="0.2">
      <c r="B1897">
        <v>2015</v>
      </c>
      <c r="C1897">
        <v>10</v>
      </c>
      <c r="D1897" t="s">
        <v>65</v>
      </c>
      <c r="E1897" t="s">
        <v>59</v>
      </c>
      <c r="F1897" t="s">
        <v>55</v>
      </c>
      <c r="G1897" t="s">
        <v>21</v>
      </c>
    </row>
    <row r="1898" spans="2:7" x14ac:dyDescent="0.2">
      <c r="B1898">
        <v>2015</v>
      </c>
      <c r="C1898">
        <v>10</v>
      </c>
      <c r="D1898" t="s">
        <v>65</v>
      </c>
      <c r="E1898" t="s">
        <v>59</v>
      </c>
      <c r="F1898" t="s">
        <v>55</v>
      </c>
      <c r="G1898" t="s">
        <v>23</v>
      </c>
    </row>
    <row r="1899" spans="2:7" x14ac:dyDescent="0.2">
      <c r="B1899">
        <v>2015</v>
      </c>
      <c r="C1899">
        <v>10</v>
      </c>
      <c r="D1899" t="s">
        <v>65</v>
      </c>
      <c r="E1899" t="s">
        <v>59</v>
      </c>
      <c r="F1899" t="s">
        <v>55</v>
      </c>
      <c r="G1899" t="s">
        <v>24</v>
      </c>
    </row>
    <row r="1900" spans="2:7" x14ac:dyDescent="0.2">
      <c r="B1900">
        <v>2015</v>
      </c>
      <c r="C1900">
        <v>10</v>
      </c>
      <c r="D1900" t="s">
        <v>65</v>
      </c>
      <c r="E1900" t="s">
        <v>59</v>
      </c>
      <c r="F1900" t="s">
        <v>55</v>
      </c>
      <c r="G1900" t="s">
        <v>25</v>
      </c>
    </row>
    <row r="1901" spans="2:7" x14ac:dyDescent="0.2">
      <c r="B1901">
        <v>2015</v>
      </c>
      <c r="C1901">
        <v>10</v>
      </c>
      <c r="D1901" t="s">
        <v>65</v>
      </c>
      <c r="E1901" t="s">
        <v>59</v>
      </c>
      <c r="F1901" t="s">
        <v>55</v>
      </c>
      <c r="G1901" t="s">
        <v>26</v>
      </c>
    </row>
    <row r="1902" spans="2:7" x14ac:dyDescent="0.2">
      <c r="B1902">
        <v>2015</v>
      </c>
      <c r="C1902">
        <v>10</v>
      </c>
      <c r="D1902" t="s">
        <v>65</v>
      </c>
      <c r="E1902" t="s">
        <v>59</v>
      </c>
      <c r="F1902" t="s">
        <v>55</v>
      </c>
      <c r="G1902" t="s">
        <v>27</v>
      </c>
    </row>
    <row r="1903" spans="2:7" x14ac:dyDescent="0.2">
      <c r="B1903">
        <v>2015</v>
      </c>
      <c r="C1903">
        <v>10</v>
      </c>
      <c r="D1903" t="s">
        <v>65</v>
      </c>
      <c r="E1903" t="s">
        <v>59</v>
      </c>
      <c r="F1903" t="s">
        <v>55</v>
      </c>
      <c r="G1903" t="s">
        <v>28</v>
      </c>
    </row>
    <row r="1904" spans="2:7" x14ac:dyDescent="0.2">
      <c r="B1904">
        <v>2015</v>
      </c>
      <c r="C1904">
        <v>10</v>
      </c>
      <c r="D1904" t="s">
        <v>65</v>
      </c>
      <c r="E1904" t="s">
        <v>59</v>
      </c>
      <c r="F1904" t="s">
        <v>55</v>
      </c>
      <c r="G1904" t="s">
        <v>29</v>
      </c>
    </row>
    <row r="1905" spans="2:7" x14ac:dyDescent="0.2">
      <c r="B1905">
        <v>2015</v>
      </c>
      <c r="C1905">
        <v>10</v>
      </c>
      <c r="D1905" t="s">
        <v>65</v>
      </c>
      <c r="E1905" t="s">
        <v>59</v>
      </c>
      <c r="F1905" t="s">
        <v>55</v>
      </c>
      <c r="G1905" t="s">
        <v>31</v>
      </c>
    </row>
    <row r="1906" spans="2:7" x14ac:dyDescent="0.2">
      <c r="B1906">
        <v>2015</v>
      </c>
      <c r="C1906">
        <v>10</v>
      </c>
      <c r="D1906" t="s">
        <v>65</v>
      </c>
      <c r="E1906" t="s">
        <v>59</v>
      </c>
      <c r="F1906" t="s">
        <v>55</v>
      </c>
      <c r="G1906" t="s">
        <v>32</v>
      </c>
    </row>
    <row r="1907" spans="2:7" x14ac:dyDescent="0.2">
      <c r="B1907">
        <v>2015</v>
      </c>
      <c r="C1907">
        <v>10</v>
      </c>
      <c r="D1907" t="s">
        <v>65</v>
      </c>
      <c r="E1907" t="s">
        <v>59</v>
      </c>
      <c r="F1907" t="s">
        <v>55</v>
      </c>
      <c r="G1907" t="s">
        <v>33</v>
      </c>
    </row>
    <row r="1908" spans="2:7" x14ac:dyDescent="0.2">
      <c r="B1908">
        <v>2015</v>
      </c>
      <c r="C1908">
        <v>10</v>
      </c>
      <c r="D1908" t="s">
        <v>65</v>
      </c>
      <c r="E1908" t="s">
        <v>59</v>
      </c>
      <c r="F1908" t="s">
        <v>55</v>
      </c>
      <c r="G1908" t="s">
        <v>34</v>
      </c>
    </row>
    <row r="1909" spans="2:7" x14ac:dyDescent="0.2">
      <c r="B1909">
        <v>2015</v>
      </c>
      <c r="C1909">
        <v>10</v>
      </c>
      <c r="D1909" t="s">
        <v>65</v>
      </c>
      <c r="E1909" t="s">
        <v>59</v>
      </c>
      <c r="F1909" t="s">
        <v>55</v>
      </c>
      <c r="G1909" t="s">
        <v>35</v>
      </c>
    </row>
    <row r="1910" spans="2:7" x14ac:dyDescent="0.2">
      <c r="B1910">
        <v>2015</v>
      </c>
      <c r="C1910">
        <v>10</v>
      </c>
      <c r="D1910" t="s">
        <v>65</v>
      </c>
      <c r="E1910" t="s">
        <v>59</v>
      </c>
      <c r="F1910" t="s">
        <v>55</v>
      </c>
      <c r="G1910" t="s">
        <v>36</v>
      </c>
    </row>
    <row r="1911" spans="2:7" x14ac:dyDescent="0.2">
      <c r="B1911">
        <v>2015</v>
      </c>
      <c r="C1911">
        <v>10</v>
      </c>
      <c r="D1911" t="s">
        <v>65</v>
      </c>
      <c r="E1911" t="s">
        <v>59</v>
      </c>
      <c r="F1911" t="s">
        <v>55</v>
      </c>
      <c r="G1911" t="s">
        <v>37</v>
      </c>
    </row>
    <row r="1912" spans="2:7" x14ac:dyDescent="0.2">
      <c r="B1912">
        <v>2015</v>
      </c>
      <c r="C1912">
        <v>10</v>
      </c>
      <c r="D1912" t="s">
        <v>65</v>
      </c>
      <c r="E1912" t="s">
        <v>59</v>
      </c>
      <c r="F1912" t="s">
        <v>55</v>
      </c>
      <c r="G1912" t="s">
        <v>38</v>
      </c>
    </row>
    <row r="1913" spans="2:7" x14ac:dyDescent="0.2">
      <c r="B1913">
        <v>2015</v>
      </c>
      <c r="C1913">
        <v>10</v>
      </c>
      <c r="D1913" t="s">
        <v>65</v>
      </c>
      <c r="E1913" t="s">
        <v>59</v>
      </c>
      <c r="F1913" t="s">
        <v>55</v>
      </c>
      <c r="G1913" t="s">
        <v>39</v>
      </c>
    </row>
    <row r="1914" spans="2:7" x14ac:dyDescent="0.2">
      <c r="B1914">
        <v>2015</v>
      </c>
      <c r="C1914">
        <v>10</v>
      </c>
      <c r="D1914" t="s">
        <v>65</v>
      </c>
      <c r="E1914" t="s">
        <v>59</v>
      </c>
      <c r="F1914" t="s">
        <v>55</v>
      </c>
      <c r="G1914" t="s">
        <v>40</v>
      </c>
    </row>
    <row r="1915" spans="2:7" x14ac:dyDescent="0.2">
      <c r="B1915">
        <v>2015</v>
      </c>
      <c r="C1915">
        <v>10</v>
      </c>
      <c r="D1915" t="s">
        <v>65</v>
      </c>
      <c r="E1915" t="s">
        <v>59</v>
      </c>
      <c r="F1915" t="s">
        <v>55</v>
      </c>
      <c r="G1915" t="s">
        <v>41</v>
      </c>
    </row>
    <row r="1916" spans="2:7" x14ac:dyDescent="0.2">
      <c r="B1916">
        <v>2015</v>
      </c>
      <c r="C1916">
        <v>10</v>
      </c>
      <c r="D1916" t="s">
        <v>65</v>
      </c>
      <c r="E1916" t="s">
        <v>59</v>
      </c>
      <c r="F1916" t="s">
        <v>55</v>
      </c>
      <c r="G1916" t="s">
        <v>42</v>
      </c>
    </row>
    <row r="1917" spans="2:7" x14ac:dyDescent="0.2">
      <c r="B1917">
        <v>2015</v>
      </c>
      <c r="C1917">
        <v>10</v>
      </c>
      <c r="D1917" t="s">
        <v>65</v>
      </c>
      <c r="E1917" t="s">
        <v>59</v>
      </c>
      <c r="F1917" t="s">
        <v>55</v>
      </c>
      <c r="G1917" t="s">
        <v>43</v>
      </c>
    </row>
    <row r="1918" spans="2:7" x14ac:dyDescent="0.2">
      <c r="B1918">
        <v>2015</v>
      </c>
      <c r="C1918">
        <v>10</v>
      </c>
      <c r="D1918" t="s">
        <v>65</v>
      </c>
      <c r="E1918" t="s">
        <v>59</v>
      </c>
      <c r="F1918" t="s">
        <v>55</v>
      </c>
      <c r="G1918" t="s">
        <v>60</v>
      </c>
    </row>
    <row r="1919" spans="2:7" x14ac:dyDescent="0.2">
      <c r="B1919">
        <v>2015</v>
      </c>
      <c r="C1919">
        <v>10</v>
      </c>
      <c r="D1919" t="s">
        <v>65</v>
      </c>
      <c r="E1919" t="s">
        <v>59</v>
      </c>
      <c r="F1919" t="s">
        <v>56</v>
      </c>
      <c r="G1919" t="s">
        <v>12</v>
      </c>
    </row>
    <row r="1920" spans="2:7" x14ac:dyDescent="0.2">
      <c r="B1920">
        <v>2015</v>
      </c>
      <c r="C1920">
        <v>10</v>
      </c>
      <c r="D1920" t="s">
        <v>65</v>
      </c>
      <c r="E1920" t="s">
        <v>59</v>
      </c>
      <c r="F1920" t="s">
        <v>56</v>
      </c>
      <c r="G1920" t="s">
        <v>16</v>
      </c>
    </row>
    <row r="1921" spans="2:7" x14ac:dyDescent="0.2">
      <c r="B1921">
        <v>2015</v>
      </c>
      <c r="C1921">
        <v>10</v>
      </c>
      <c r="D1921" t="s">
        <v>65</v>
      </c>
      <c r="E1921" t="s">
        <v>59</v>
      </c>
      <c r="F1921" t="s">
        <v>56</v>
      </c>
      <c r="G1921" t="s">
        <v>17</v>
      </c>
    </row>
    <row r="1922" spans="2:7" x14ac:dyDescent="0.2">
      <c r="B1922">
        <v>2015</v>
      </c>
      <c r="C1922">
        <v>10</v>
      </c>
      <c r="D1922" t="s">
        <v>65</v>
      </c>
      <c r="E1922" t="s">
        <v>59</v>
      </c>
      <c r="F1922" t="s">
        <v>56</v>
      </c>
      <c r="G1922" t="s">
        <v>19</v>
      </c>
    </row>
    <row r="1923" spans="2:7" x14ac:dyDescent="0.2">
      <c r="B1923">
        <v>2015</v>
      </c>
      <c r="C1923">
        <v>10</v>
      </c>
      <c r="D1923" t="s">
        <v>65</v>
      </c>
      <c r="E1923" t="s">
        <v>59</v>
      </c>
      <c r="F1923" t="s">
        <v>56</v>
      </c>
      <c r="G1923" t="s">
        <v>20</v>
      </c>
    </row>
    <row r="1924" spans="2:7" x14ac:dyDescent="0.2">
      <c r="B1924">
        <v>2015</v>
      </c>
      <c r="C1924">
        <v>10</v>
      </c>
      <c r="D1924" t="s">
        <v>65</v>
      </c>
      <c r="E1924" t="s">
        <v>59</v>
      </c>
      <c r="F1924" t="s">
        <v>56</v>
      </c>
      <c r="G1924" t="s">
        <v>21</v>
      </c>
    </row>
    <row r="1925" spans="2:7" x14ac:dyDescent="0.2">
      <c r="B1925">
        <v>2015</v>
      </c>
      <c r="C1925">
        <v>10</v>
      </c>
      <c r="D1925" t="s">
        <v>65</v>
      </c>
      <c r="E1925" t="s">
        <v>59</v>
      </c>
      <c r="F1925" t="s">
        <v>56</v>
      </c>
      <c r="G1925" t="s">
        <v>23</v>
      </c>
    </row>
    <row r="1926" spans="2:7" x14ac:dyDescent="0.2">
      <c r="B1926">
        <v>2015</v>
      </c>
      <c r="C1926">
        <v>10</v>
      </c>
      <c r="D1926" t="s">
        <v>65</v>
      </c>
      <c r="E1926" t="s">
        <v>59</v>
      </c>
      <c r="F1926" t="s">
        <v>56</v>
      </c>
      <c r="G1926" t="s">
        <v>24</v>
      </c>
    </row>
    <row r="1927" spans="2:7" x14ac:dyDescent="0.2">
      <c r="B1927">
        <v>2015</v>
      </c>
      <c r="C1927">
        <v>10</v>
      </c>
      <c r="D1927" t="s">
        <v>65</v>
      </c>
      <c r="E1927" t="s">
        <v>59</v>
      </c>
      <c r="F1927" t="s">
        <v>56</v>
      </c>
      <c r="G1927" t="s">
        <v>25</v>
      </c>
    </row>
    <row r="1928" spans="2:7" x14ac:dyDescent="0.2">
      <c r="B1928">
        <v>2015</v>
      </c>
      <c r="C1928">
        <v>10</v>
      </c>
      <c r="D1928" t="s">
        <v>65</v>
      </c>
      <c r="E1928" t="s">
        <v>59</v>
      </c>
      <c r="F1928" t="s">
        <v>56</v>
      </c>
      <c r="G1928" t="s">
        <v>26</v>
      </c>
    </row>
    <row r="1929" spans="2:7" x14ac:dyDescent="0.2">
      <c r="B1929">
        <v>2015</v>
      </c>
      <c r="C1929">
        <v>10</v>
      </c>
      <c r="D1929" t="s">
        <v>65</v>
      </c>
      <c r="E1929" t="s">
        <v>59</v>
      </c>
      <c r="F1929" t="s">
        <v>56</v>
      </c>
      <c r="G1929" t="s">
        <v>27</v>
      </c>
    </row>
    <row r="1930" spans="2:7" x14ac:dyDescent="0.2">
      <c r="B1930">
        <v>2015</v>
      </c>
      <c r="C1930">
        <v>10</v>
      </c>
      <c r="D1930" t="s">
        <v>65</v>
      </c>
      <c r="E1930" t="s">
        <v>59</v>
      </c>
      <c r="F1930" t="s">
        <v>56</v>
      </c>
      <c r="G1930" t="s">
        <v>28</v>
      </c>
    </row>
    <row r="1931" spans="2:7" x14ac:dyDescent="0.2">
      <c r="B1931">
        <v>2015</v>
      </c>
      <c r="C1931">
        <v>10</v>
      </c>
      <c r="D1931" t="s">
        <v>65</v>
      </c>
      <c r="E1931" t="s">
        <v>59</v>
      </c>
      <c r="F1931" t="s">
        <v>56</v>
      </c>
      <c r="G1931" t="s">
        <v>29</v>
      </c>
    </row>
    <row r="1932" spans="2:7" x14ac:dyDescent="0.2">
      <c r="B1932">
        <v>2015</v>
      </c>
      <c r="C1932">
        <v>10</v>
      </c>
      <c r="D1932" t="s">
        <v>65</v>
      </c>
      <c r="E1932" t="s">
        <v>59</v>
      </c>
      <c r="F1932" t="s">
        <v>56</v>
      </c>
      <c r="G1932" t="s">
        <v>31</v>
      </c>
    </row>
    <row r="1933" spans="2:7" x14ac:dyDescent="0.2">
      <c r="B1933">
        <v>2015</v>
      </c>
      <c r="C1933">
        <v>10</v>
      </c>
      <c r="D1933" t="s">
        <v>65</v>
      </c>
      <c r="E1933" t="s">
        <v>59</v>
      </c>
      <c r="F1933" t="s">
        <v>56</v>
      </c>
      <c r="G1933" t="s">
        <v>32</v>
      </c>
    </row>
    <row r="1934" spans="2:7" x14ac:dyDescent="0.2">
      <c r="B1934">
        <v>2015</v>
      </c>
      <c r="C1934">
        <v>10</v>
      </c>
      <c r="D1934" t="s">
        <v>65</v>
      </c>
      <c r="E1934" t="s">
        <v>59</v>
      </c>
      <c r="F1934" t="s">
        <v>56</v>
      </c>
      <c r="G1934" t="s">
        <v>33</v>
      </c>
    </row>
    <row r="1935" spans="2:7" x14ac:dyDescent="0.2">
      <c r="B1935">
        <v>2015</v>
      </c>
      <c r="C1935">
        <v>10</v>
      </c>
      <c r="D1935" t="s">
        <v>65</v>
      </c>
      <c r="E1935" t="s">
        <v>59</v>
      </c>
      <c r="F1935" t="s">
        <v>56</v>
      </c>
      <c r="G1935" t="s">
        <v>34</v>
      </c>
    </row>
    <row r="1936" spans="2:7" x14ac:dyDescent="0.2">
      <c r="B1936">
        <v>2015</v>
      </c>
      <c r="C1936">
        <v>10</v>
      </c>
      <c r="D1936" t="s">
        <v>65</v>
      </c>
      <c r="E1936" t="s">
        <v>59</v>
      </c>
      <c r="F1936" t="s">
        <v>56</v>
      </c>
      <c r="G1936" t="s">
        <v>35</v>
      </c>
    </row>
    <row r="1937" spans="2:7" x14ac:dyDescent="0.2">
      <c r="B1937">
        <v>2015</v>
      </c>
      <c r="C1937">
        <v>10</v>
      </c>
      <c r="D1937" t="s">
        <v>65</v>
      </c>
      <c r="E1937" t="s">
        <v>59</v>
      </c>
      <c r="F1937" t="s">
        <v>56</v>
      </c>
      <c r="G1937" t="s">
        <v>36</v>
      </c>
    </row>
    <row r="1938" spans="2:7" x14ac:dyDescent="0.2">
      <c r="B1938">
        <v>2015</v>
      </c>
      <c r="C1938">
        <v>10</v>
      </c>
      <c r="D1938" t="s">
        <v>65</v>
      </c>
      <c r="E1938" t="s">
        <v>59</v>
      </c>
      <c r="F1938" t="s">
        <v>56</v>
      </c>
      <c r="G1938" t="s">
        <v>37</v>
      </c>
    </row>
    <row r="1939" spans="2:7" x14ac:dyDescent="0.2">
      <c r="B1939">
        <v>2015</v>
      </c>
      <c r="C1939">
        <v>10</v>
      </c>
      <c r="D1939" t="s">
        <v>65</v>
      </c>
      <c r="E1939" t="s">
        <v>59</v>
      </c>
      <c r="F1939" t="s">
        <v>56</v>
      </c>
      <c r="G1939" t="s">
        <v>38</v>
      </c>
    </row>
    <row r="1940" spans="2:7" x14ac:dyDescent="0.2">
      <c r="B1940">
        <v>2015</v>
      </c>
      <c r="C1940">
        <v>10</v>
      </c>
      <c r="D1940" t="s">
        <v>65</v>
      </c>
      <c r="E1940" t="s">
        <v>59</v>
      </c>
      <c r="F1940" t="s">
        <v>56</v>
      </c>
      <c r="G1940" t="s">
        <v>39</v>
      </c>
    </row>
    <row r="1941" spans="2:7" x14ac:dyDescent="0.2">
      <c r="B1941">
        <v>2015</v>
      </c>
      <c r="C1941">
        <v>10</v>
      </c>
      <c r="D1941" t="s">
        <v>65</v>
      </c>
      <c r="E1941" t="s">
        <v>59</v>
      </c>
      <c r="F1941" t="s">
        <v>56</v>
      </c>
      <c r="G1941" t="s">
        <v>40</v>
      </c>
    </row>
    <row r="1942" spans="2:7" x14ac:dyDescent="0.2">
      <c r="B1942">
        <v>2015</v>
      </c>
      <c r="C1942">
        <v>10</v>
      </c>
      <c r="D1942" t="s">
        <v>65</v>
      </c>
      <c r="E1942" t="s">
        <v>59</v>
      </c>
      <c r="F1942" t="s">
        <v>56</v>
      </c>
      <c r="G1942" t="s">
        <v>41</v>
      </c>
    </row>
    <row r="1943" spans="2:7" x14ac:dyDescent="0.2">
      <c r="B1943">
        <v>2015</v>
      </c>
      <c r="C1943">
        <v>10</v>
      </c>
      <c r="D1943" t="s">
        <v>65</v>
      </c>
      <c r="E1943" t="s">
        <v>59</v>
      </c>
      <c r="F1943" t="s">
        <v>56</v>
      </c>
      <c r="G1943" t="s">
        <v>42</v>
      </c>
    </row>
    <row r="1944" spans="2:7" x14ac:dyDescent="0.2">
      <c r="B1944">
        <v>2015</v>
      </c>
      <c r="C1944">
        <v>10</v>
      </c>
      <c r="D1944" t="s">
        <v>65</v>
      </c>
      <c r="E1944" t="s">
        <v>59</v>
      </c>
      <c r="F1944" t="s">
        <v>56</v>
      </c>
      <c r="G1944" t="s">
        <v>43</v>
      </c>
    </row>
    <row r="1945" spans="2:7" x14ac:dyDescent="0.2">
      <c r="B1945">
        <v>2015</v>
      </c>
      <c r="C1945">
        <v>10</v>
      </c>
      <c r="D1945" t="s">
        <v>65</v>
      </c>
      <c r="E1945" t="s">
        <v>59</v>
      </c>
      <c r="F1945" t="s">
        <v>56</v>
      </c>
      <c r="G1945" t="s">
        <v>60</v>
      </c>
    </row>
    <row r="1946" spans="2:7" x14ac:dyDescent="0.2">
      <c r="B1946">
        <v>2015</v>
      </c>
      <c r="C1946">
        <v>10</v>
      </c>
      <c r="D1946" t="s">
        <v>65</v>
      </c>
      <c r="E1946" t="s">
        <v>61</v>
      </c>
      <c r="F1946" t="s">
        <v>49</v>
      </c>
      <c r="G1946" t="s">
        <v>12</v>
      </c>
    </row>
    <row r="1947" spans="2:7" x14ac:dyDescent="0.2">
      <c r="B1947">
        <v>2015</v>
      </c>
      <c r="C1947">
        <v>10</v>
      </c>
      <c r="D1947" t="s">
        <v>65</v>
      </c>
      <c r="E1947" t="s">
        <v>61</v>
      </c>
      <c r="F1947" t="s">
        <v>49</v>
      </c>
      <c r="G1947" t="s">
        <v>16</v>
      </c>
    </row>
    <row r="1948" spans="2:7" x14ac:dyDescent="0.2">
      <c r="B1948">
        <v>2015</v>
      </c>
      <c r="C1948">
        <v>10</v>
      </c>
      <c r="D1948" t="s">
        <v>65</v>
      </c>
      <c r="E1948" t="s">
        <v>61</v>
      </c>
      <c r="F1948" t="s">
        <v>49</v>
      </c>
      <c r="G1948" t="s">
        <v>17</v>
      </c>
    </row>
    <row r="1949" spans="2:7" x14ac:dyDescent="0.2">
      <c r="B1949">
        <v>2015</v>
      </c>
      <c r="C1949">
        <v>10</v>
      </c>
      <c r="D1949" t="s">
        <v>65</v>
      </c>
      <c r="E1949" t="s">
        <v>61</v>
      </c>
      <c r="F1949" t="s">
        <v>49</v>
      </c>
      <c r="G1949" t="s">
        <v>19</v>
      </c>
    </row>
    <row r="1950" spans="2:7" x14ac:dyDescent="0.2">
      <c r="B1950">
        <v>2015</v>
      </c>
      <c r="C1950">
        <v>10</v>
      </c>
      <c r="D1950" t="s">
        <v>65</v>
      </c>
      <c r="E1950" t="s">
        <v>61</v>
      </c>
      <c r="F1950" t="s">
        <v>49</v>
      </c>
      <c r="G1950" t="s">
        <v>20</v>
      </c>
    </row>
    <row r="1951" spans="2:7" x14ac:dyDescent="0.2">
      <c r="B1951">
        <v>2015</v>
      </c>
      <c r="C1951">
        <v>10</v>
      </c>
      <c r="D1951" t="s">
        <v>65</v>
      </c>
      <c r="E1951" t="s">
        <v>61</v>
      </c>
      <c r="F1951" t="s">
        <v>49</v>
      </c>
      <c r="G1951" t="s">
        <v>21</v>
      </c>
    </row>
    <row r="1952" spans="2:7" x14ac:dyDescent="0.2">
      <c r="B1952">
        <v>2015</v>
      </c>
      <c r="C1952">
        <v>10</v>
      </c>
      <c r="D1952" t="s">
        <v>65</v>
      </c>
      <c r="E1952" t="s">
        <v>61</v>
      </c>
      <c r="F1952" t="s">
        <v>49</v>
      </c>
      <c r="G1952" t="s">
        <v>23</v>
      </c>
    </row>
    <row r="1953" spans="2:7" x14ac:dyDescent="0.2">
      <c r="B1953">
        <v>2015</v>
      </c>
      <c r="C1953">
        <v>10</v>
      </c>
      <c r="D1953" t="s">
        <v>65</v>
      </c>
      <c r="E1953" t="s">
        <v>61</v>
      </c>
      <c r="F1953" t="s">
        <v>49</v>
      </c>
      <c r="G1953" t="s">
        <v>24</v>
      </c>
    </row>
    <row r="1954" spans="2:7" x14ac:dyDescent="0.2">
      <c r="B1954">
        <v>2015</v>
      </c>
      <c r="C1954">
        <v>10</v>
      </c>
      <c r="D1954" t="s">
        <v>65</v>
      </c>
      <c r="E1954" t="s">
        <v>61</v>
      </c>
      <c r="F1954" t="s">
        <v>49</v>
      </c>
      <c r="G1954" t="s">
        <v>25</v>
      </c>
    </row>
    <row r="1955" spans="2:7" x14ac:dyDescent="0.2">
      <c r="B1955">
        <v>2015</v>
      </c>
      <c r="C1955">
        <v>10</v>
      </c>
      <c r="D1955" t="s">
        <v>65</v>
      </c>
      <c r="E1955" t="s">
        <v>61</v>
      </c>
      <c r="F1955" t="s">
        <v>49</v>
      </c>
      <c r="G1955" t="s">
        <v>26</v>
      </c>
    </row>
    <row r="1956" spans="2:7" x14ac:dyDescent="0.2">
      <c r="B1956">
        <v>2015</v>
      </c>
      <c r="C1956">
        <v>10</v>
      </c>
      <c r="D1956" t="s">
        <v>65</v>
      </c>
      <c r="E1956" t="s">
        <v>61</v>
      </c>
      <c r="F1956" t="s">
        <v>49</v>
      </c>
      <c r="G1956" t="s">
        <v>27</v>
      </c>
    </row>
    <row r="1957" spans="2:7" x14ac:dyDescent="0.2">
      <c r="B1957">
        <v>2015</v>
      </c>
      <c r="C1957">
        <v>10</v>
      </c>
      <c r="D1957" t="s">
        <v>65</v>
      </c>
      <c r="E1957" t="s">
        <v>61</v>
      </c>
      <c r="F1957" t="s">
        <v>49</v>
      </c>
      <c r="G1957" t="s">
        <v>28</v>
      </c>
    </row>
    <row r="1958" spans="2:7" x14ac:dyDescent="0.2">
      <c r="B1958">
        <v>2015</v>
      </c>
      <c r="C1958">
        <v>10</v>
      </c>
      <c r="D1958" t="s">
        <v>65</v>
      </c>
      <c r="E1958" t="s">
        <v>61</v>
      </c>
      <c r="F1958" t="s">
        <v>49</v>
      </c>
      <c r="G1958" t="s">
        <v>29</v>
      </c>
    </row>
    <row r="1959" spans="2:7" x14ac:dyDescent="0.2">
      <c r="B1959">
        <v>2015</v>
      </c>
      <c r="C1959">
        <v>10</v>
      </c>
      <c r="D1959" t="s">
        <v>65</v>
      </c>
      <c r="E1959" t="s">
        <v>61</v>
      </c>
      <c r="F1959" t="s">
        <v>49</v>
      </c>
      <c r="G1959" t="s">
        <v>31</v>
      </c>
    </row>
    <row r="1960" spans="2:7" x14ac:dyDescent="0.2">
      <c r="B1960">
        <v>2015</v>
      </c>
      <c r="C1960">
        <v>10</v>
      </c>
      <c r="D1960" t="s">
        <v>65</v>
      </c>
      <c r="E1960" t="s">
        <v>61</v>
      </c>
      <c r="F1960" t="s">
        <v>49</v>
      </c>
      <c r="G1960" t="s">
        <v>32</v>
      </c>
    </row>
    <row r="1961" spans="2:7" x14ac:dyDescent="0.2">
      <c r="B1961">
        <v>2015</v>
      </c>
      <c r="C1961">
        <v>10</v>
      </c>
      <c r="D1961" t="s">
        <v>65</v>
      </c>
      <c r="E1961" t="s">
        <v>61</v>
      </c>
      <c r="F1961" t="s">
        <v>49</v>
      </c>
      <c r="G1961" t="s">
        <v>33</v>
      </c>
    </row>
    <row r="1962" spans="2:7" x14ac:dyDescent="0.2">
      <c r="B1962">
        <v>2015</v>
      </c>
      <c r="C1962">
        <v>10</v>
      </c>
      <c r="D1962" t="s">
        <v>65</v>
      </c>
      <c r="E1962" t="s">
        <v>61</v>
      </c>
      <c r="F1962" t="s">
        <v>49</v>
      </c>
      <c r="G1962" t="s">
        <v>34</v>
      </c>
    </row>
    <row r="1963" spans="2:7" x14ac:dyDescent="0.2">
      <c r="B1963">
        <v>2015</v>
      </c>
      <c r="C1963">
        <v>10</v>
      </c>
      <c r="D1963" t="s">
        <v>65</v>
      </c>
      <c r="E1963" t="s">
        <v>61</v>
      </c>
      <c r="F1963" t="s">
        <v>49</v>
      </c>
      <c r="G1963" t="s">
        <v>35</v>
      </c>
    </row>
    <row r="1964" spans="2:7" x14ac:dyDescent="0.2">
      <c r="B1964">
        <v>2015</v>
      </c>
      <c r="C1964">
        <v>10</v>
      </c>
      <c r="D1964" t="s">
        <v>65</v>
      </c>
      <c r="E1964" t="s">
        <v>61</v>
      </c>
      <c r="F1964" t="s">
        <v>49</v>
      </c>
      <c r="G1964" t="s">
        <v>36</v>
      </c>
    </row>
    <row r="1965" spans="2:7" x14ac:dyDescent="0.2">
      <c r="B1965">
        <v>2015</v>
      </c>
      <c r="C1965">
        <v>10</v>
      </c>
      <c r="D1965" t="s">
        <v>65</v>
      </c>
      <c r="E1965" t="s">
        <v>61</v>
      </c>
      <c r="F1965" t="s">
        <v>49</v>
      </c>
      <c r="G1965" t="s">
        <v>37</v>
      </c>
    </row>
    <row r="1966" spans="2:7" x14ac:dyDescent="0.2">
      <c r="B1966">
        <v>2015</v>
      </c>
      <c r="C1966">
        <v>10</v>
      </c>
      <c r="D1966" t="s">
        <v>65</v>
      </c>
      <c r="E1966" t="s">
        <v>61</v>
      </c>
      <c r="F1966" t="s">
        <v>49</v>
      </c>
      <c r="G1966" t="s">
        <v>38</v>
      </c>
    </row>
    <row r="1967" spans="2:7" x14ac:dyDescent="0.2">
      <c r="B1967">
        <v>2015</v>
      </c>
      <c r="C1967">
        <v>10</v>
      </c>
      <c r="D1967" t="s">
        <v>65</v>
      </c>
      <c r="E1967" t="s">
        <v>61</v>
      </c>
      <c r="F1967" t="s">
        <v>49</v>
      </c>
      <c r="G1967" t="s">
        <v>39</v>
      </c>
    </row>
    <row r="1968" spans="2:7" x14ac:dyDescent="0.2">
      <c r="B1968">
        <v>2015</v>
      </c>
      <c r="C1968">
        <v>10</v>
      </c>
      <c r="D1968" t="s">
        <v>65</v>
      </c>
      <c r="E1968" t="s">
        <v>61</v>
      </c>
      <c r="F1968" t="s">
        <v>49</v>
      </c>
      <c r="G1968" t="s">
        <v>40</v>
      </c>
    </row>
    <row r="1969" spans="2:7" x14ac:dyDescent="0.2">
      <c r="B1969">
        <v>2015</v>
      </c>
      <c r="C1969">
        <v>10</v>
      </c>
      <c r="D1969" t="s">
        <v>65</v>
      </c>
      <c r="E1969" t="s">
        <v>61</v>
      </c>
      <c r="F1969" t="s">
        <v>49</v>
      </c>
      <c r="G1969" t="s">
        <v>41</v>
      </c>
    </row>
    <row r="1970" spans="2:7" x14ac:dyDescent="0.2">
      <c r="B1970">
        <v>2015</v>
      </c>
      <c r="C1970">
        <v>10</v>
      </c>
      <c r="D1970" t="s">
        <v>65</v>
      </c>
      <c r="E1970" t="s">
        <v>61</v>
      </c>
      <c r="F1970" t="s">
        <v>49</v>
      </c>
      <c r="G1970" t="s">
        <v>42</v>
      </c>
    </row>
    <row r="1971" spans="2:7" x14ac:dyDescent="0.2">
      <c r="B1971">
        <v>2015</v>
      </c>
      <c r="C1971">
        <v>10</v>
      </c>
      <c r="D1971" t="s">
        <v>65</v>
      </c>
      <c r="E1971" t="s">
        <v>61</v>
      </c>
      <c r="F1971" t="s">
        <v>49</v>
      </c>
      <c r="G1971" t="s">
        <v>43</v>
      </c>
    </row>
    <row r="1972" spans="2:7" x14ac:dyDescent="0.2">
      <c r="B1972">
        <v>2015</v>
      </c>
      <c r="C1972">
        <v>10</v>
      </c>
      <c r="D1972" t="s">
        <v>65</v>
      </c>
      <c r="E1972" t="s">
        <v>61</v>
      </c>
      <c r="F1972" t="s">
        <v>49</v>
      </c>
      <c r="G1972" t="s">
        <v>60</v>
      </c>
    </row>
    <row r="1973" spans="2:7" x14ac:dyDescent="0.2">
      <c r="B1973">
        <v>2015</v>
      </c>
      <c r="C1973">
        <v>10</v>
      </c>
      <c r="D1973" t="s">
        <v>65</v>
      </c>
      <c r="E1973" t="s">
        <v>61</v>
      </c>
      <c r="F1973" t="s">
        <v>50</v>
      </c>
      <c r="G1973" t="s">
        <v>12</v>
      </c>
    </row>
    <row r="1974" spans="2:7" x14ac:dyDescent="0.2">
      <c r="B1974">
        <v>2015</v>
      </c>
      <c r="C1974">
        <v>10</v>
      </c>
      <c r="D1974" t="s">
        <v>65</v>
      </c>
      <c r="E1974" t="s">
        <v>61</v>
      </c>
      <c r="F1974" t="s">
        <v>50</v>
      </c>
      <c r="G1974" t="s">
        <v>16</v>
      </c>
    </row>
    <row r="1975" spans="2:7" x14ac:dyDescent="0.2">
      <c r="B1975">
        <v>2015</v>
      </c>
      <c r="C1975">
        <v>10</v>
      </c>
      <c r="D1975" t="s">
        <v>65</v>
      </c>
      <c r="E1975" t="s">
        <v>61</v>
      </c>
      <c r="F1975" t="s">
        <v>50</v>
      </c>
      <c r="G1975" t="s">
        <v>17</v>
      </c>
    </row>
    <row r="1976" spans="2:7" x14ac:dyDescent="0.2">
      <c r="B1976">
        <v>2015</v>
      </c>
      <c r="C1976">
        <v>10</v>
      </c>
      <c r="D1976" t="s">
        <v>65</v>
      </c>
      <c r="E1976" t="s">
        <v>61</v>
      </c>
      <c r="F1976" t="s">
        <v>50</v>
      </c>
      <c r="G1976" t="s">
        <v>19</v>
      </c>
    </row>
    <row r="1977" spans="2:7" x14ac:dyDescent="0.2">
      <c r="B1977">
        <v>2015</v>
      </c>
      <c r="C1977">
        <v>10</v>
      </c>
      <c r="D1977" t="s">
        <v>65</v>
      </c>
      <c r="E1977" t="s">
        <v>61</v>
      </c>
      <c r="F1977" t="s">
        <v>50</v>
      </c>
      <c r="G1977" t="s">
        <v>20</v>
      </c>
    </row>
    <row r="1978" spans="2:7" x14ac:dyDescent="0.2">
      <c r="B1978">
        <v>2015</v>
      </c>
      <c r="C1978">
        <v>10</v>
      </c>
      <c r="D1978" t="s">
        <v>65</v>
      </c>
      <c r="E1978" t="s">
        <v>61</v>
      </c>
      <c r="F1978" t="s">
        <v>50</v>
      </c>
      <c r="G1978" t="s">
        <v>21</v>
      </c>
    </row>
    <row r="1979" spans="2:7" x14ac:dyDescent="0.2">
      <c r="B1979">
        <v>2015</v>
      </c>
      <c r="C1979">
        <v>10</v>
      </c>
      <c r="D1979" t="s">
        <v>65</v>
      </c>
      <c r="E1979" t="s">
        <v>61</v>
      </c>
      <c r="F1979" t="s">
        <v>50</v>
      </c>
      <c r="G1979" t="s">
        <v>23</v>
      </c>
    </row>
    <row r="1980" spans="2:7" x14ac:dyDescent="0.2">
      <c r="B1980">
        <v>2015</v>
      </c>
      <c r="C1980">
        <v>10</v>
      </c>
      <c r="D1980" t="s">
        <v>65</v>
      </c>
      <c r="E1980" t="s">
        <v>61</v>
      </c>
      <c r="F1980" t="s">
        <v>50</v>
      </c>
      <c r="G1980" t="s">
        <v>24</v>
      </c>
    </row>
    <row r="1981" spans="2:7" x14ac:dyDescent="0.2">
      <c r="B1981">
        <v>2015</v>
      </c>
      <c r="C1981">
        <v>10</v>
      </c>
      <c r="D1981" t="s">
        <v>65</v>
      </c>
      <c r="E1981" t="s">
        <v>61</v>
      </c>
      <c r="F1981" t="s">
        <v>50</v>
      </c>
      <c r="G1981" t="s">
        <v>25</v>
      </c>
    </row>
    <row r="1982" spans="2:7" x14ac:dyDescent="0.2">
      <c r="B1982">
        <v>2015</v>
      </c>
      <c r="C1982">
        <v>10</v>
      </c>
      <c r="D1982" t="s">
        <v>65</v>
      </c>
      <c r="E1982" t="s">
        <v>61</v>
      </c>
      <c r="F1982" t="s">
        <v>50</v>
      </c>
      <c r="G1982" t="s">
        <v>26</v>
      </c>
    </row>
    <row r="1983" spans="2:7" x14ac:dyDescent="0.2">
      <c r="B1983">
        <v>2015</v>
      </c>
      <c r="C1983">
        <v>10</v>
      </c>
      <c r="D1983" t="s">
        <v>65</v>
      </c>
      <c r="E1983" t="s">
        <v>61</v>
      </c>
      <c r="F1983" t="s">
        <v>50</v>
      </c>
      <c r="G1983" t="s">
        <v>27</v>
      </c>
    </row>
    <row r="1984" spans="2:7" x14ac:dyDescent="0.2">
      <c r="B1984">
        <v>2015</v>
      </c>
      <c r="C1984">
        <v>10</v>
      </c>
      <c r="D1984" t="s">
        <v>65</v>
      </c>
      <c r="E1984" t="s">
        <v>61</v>
      </c>
      <c r="F1984" t="s">
        <v>50</v>
      </c>
      <c r="G1984" t="s">
        <v>28</v>
      </c>
    </row>
    <row r="1985" spans="2:7" x14ac:dyDescent="0.2">
      <c r="B1985">
        <v>2015</v>
      </c>
      <c r="C1985">
        <v>10</v>
      </c>
      <c r="D1985" t="s">
        <v>65</v>
      </c>
      <c r="E1985" t="s">
        <v>61</v>
      </c>
      <c r="F1985" t="s">
        <v>50</v>
      </c>
      <c r="G1985" t="s">
        <v>29</v>
      </c>
    </row>
    <row r="1986" spans="2:7" x14ac:dyDescent="0.2">
      <c r="B1986">
        <v>2015</v>
      </c>
      <c r="C1986">
        <v>10</v>
      </c>
      <c r="D1986" t="s">
        <v>65</v>
      </c>
      <c r="E1986" t="s">
        <v>61</v>
      </c>
      <c r="F1986" t="s">
        <v>50</v>
      </c>
      <c r="G1986" t="s">
        <v>31</v>
      </c>
    </row>
    <row r="1987" spans="2:7" x14ac:dyDescent="0.2">
      <c r="B1987">
        <v>2015</v>
      </c>
      <c r="C1987">
        <v>10</v>
      </c>
      <c r="D1987" t="s">
        <v>65</v>
      </c>
      <c r="E1987" t="s">
        <v>61</v>
      </c>
      <c r="F1987" t="s">
        <v>50</v>
      </c>
      <c r="G1987" t="s">
        <v>32</v>
      </c>
    </row>
    <row r="1988" spans="2:7" x14ac:dyDescent="0.2">
      <c r="B1988">
        <v>2015</v>
      </c>
      <c r="C1988">
        <v>10</v>
      </c>
      <c r="D1988" t="s">
        <v>65</v>
      </c>
      <c r="E1988" t="s">
        <v>61</v>
      </c>
      <c r="F1988" t="s">
        <v>50</v>
      </c>
      <c r="G1988" t="s">
        <v>33</v>
      </c>
    </row>
    <row r="1989" spans="2:7" x14ac:dyDescent="0.2">
      <c r="B1989">
        <v>2015</v>
      </c>
      <c r="C1989">
        <v>10</v>
      </c>
      <c r="D1989" t="s">
        <v>65</v>
      </c>
      <c r="E1989" t="s">
        <v>61</v>
      </c>
      <c r="F1989" t="s">
        <v>50</v>
      </c>
      <c r="G1989" t="s">
        <v>34</v>
      </c>
    </row>
    <row r="1990" spans="2:7" x14ac:dyDescent="0.2">
      <c r="B1990">
        <v>2015</v>
      </c>
      <c r="C1990">
        <v>10</v>
      </c>
      <c r="D1990" t="s">
        <v>65</v>
      </c>
      <c r="E1990" t="s">
        <v>61</v>
      </c>
      <c r="F1990" t="s">
        <v>50</v>
      </c>
      <c r="G1990" t="s">
        <v>35</v>
      </c>
    </row>
    <row r="1991" spans="2:7" x14ac:dyDescent="0.2">
      <c r="B1991">
        <v>2015</v>
      </c>
      <c r="C1991">
        <v>10</v>
      </c>
      <c r="D1991" t="s">
        <v>65</v>
      </c>
      <c r="E1991" t="s">
        <v>61</v>
      </c>
      <c r="F1991" t="s">
        <v>50</v>
      </c>
      <c r="G1991" t="s">
        <v>36</v>
      </c>
    </row>
    <row r="1992" spans="2:7" x14ac:dyDescent="0.2">
      <c r="B1992">
        <v>2015</v>
      </c>
      <c r="C1992">
        <v>10</v>
      </c>
      <c r="D1992" t="s">
        <v>65</v>
      </c>
      <c r="E1992" t="s">
        <v>61</v>
      </c>
      <c r="F1992" t="s">
        <v>50</v>
      </c>
      <c r="G1992" t="s">
        <v>37</v>
      </c>
    </row>
    <row r="1993" spans="2:7" x14ac:dyDescent="0.2">
      <c r="B1993">
        <v>2015</v>
      </c>
      <c r="C1993">
        <v>10</v>
      </c>
      <c r="D1993" t="s">
        <v>65</v>
      </c>
      <c r="E1993" t="s">
        <v>61</v>
      </c>
      <c r="F1993" t="s">
        <v>50</v>
      </c>
      <c r="G1993" t="s">
        <v>38</v>
      </c>
    </row>
    <row r="1994" spans="2:7" x14ac:dyDescent="0.2">
      <c r="B1994">
        <v>2015</v>
      </c>
      <c r="C1994">
        <v>10</v>
      </c>
      <c r="D1994" t="s">
        <v>65</v>
      </c>
      <c r="E1994" t="s">
        <v>61</v>
      </c>
      <c r="F1994" t="s">
        <v>50</v>
      </c>
      <c r="G1994" t="s">
        <v>39</v>
      </c>
    </row>
    <row r="1995" spans="2:7" x14ac:dyDescent="0.2">
      <c r="B1995">
        <v>2015</v>
      </c>
      <c r="C1995">
        <v>10</v>
      </c>
      <c r="D1995" t="s">
        <v>65</v>
      </c>
      <c r="E1995" t="s">
        <v>61</v>
      </c>
      <c r="F1995" t="s">
        <v>50</v>
      </c>
      <c r="G1995" t="s">
        <v>40</v>
      </c>
    </row>
    <row r="1996" spans="2:7" x14ac:dyDescent="0.2">
      <c r="B1996">
        <v>2015</v>
      </c>
      <c r="C1996">
        <v>10</v>
      </c>
      <c r="D1996" t="s">
        <v>65</v>
      </c>
      <c r="E1996" t="s">
        <v>61</v>
      </c>
      <c r="F1996" t="s">
        <v>50</v>
      </c>
      <c r="G1996" t="s">
        <v>41</v>
      </c>
    </row>
    <row r="1997" spans="2:7" x14ac:dyDescent="0.2">
      <c r="B1997">
        <v>2015</v>
      </c>
      <c r="C1997">
        <v>10</v>
      </c>
      <c r="D1997" t="s">
        <v>65</v>
      </c>
      <c r="E1997" t="s">
        <v>61</v>
      </c>
      <c r="F1997" t="s">
        <v>50</v>
      </c>
      <c r="G1997" t="s">
        <v>42</v>
      </c>
    </row>
    <row r="1998" spans="2:7" x14ac:dyDescent="0.2">
      <c r="B1998">
        <v>2015</v>
      </c>
      <c r="C1998">
        <v>10</v>
      </c>
      <c r="D1998" t="s">
        <v>65</v>
      </c>
      <c r="E1998" t="s">
        <v>61</v>
      </c>
      <c r="F1998" t="s">
        <v>50</v>
      </c>
      <c r="G1998" t="s">
        <v>43</v>
      </c>
    </row>
    <row r="1999" spans="2:7" x14ac:dyDescent="0.2">
      <c r="B1999">
        <v>2015</v>
      </c>
      <c r="C1999">
        <v>10</v>
      </c>
      <c r="D1999" t="s">
        <v>65</v>
      </c>
      <c r="E1999" t="s">
        <v>61</v>
      </c>
      <c r="F1999" t="s">
        <v>50</v>
      </c>
      <c r="G1999" t="s">
        <v>60</v>
      </c>
    </row>
    <row r="2000" spans="2:7" x14ac:dyDescent="0.2">
      <c r="B2000">
        <v>2015</v>
      </c>
      <c r="C2000">
        <v>10</v>
      </c>
      <c r="D2000" t="s">
        <v>65</v>
      </c>
      <c r="E2000" t="s">
        <v>61</v>
      </c>
      <c r="F2000" t="s">
        <v>50</v>
      </c>
      <c r="G2000" t="s">
        <v>12</v>
      </c>
    </row>
    <row r="2001" spans="2:7" x14ac:dyDescent="0.2">
      <c r="B2001">
        <v>2015</v>
      </c>
      <c r="C2001">
        <v>10</v>
      </c>
      <c r="D2001" t="s">
        <v>65</v>
      </c>
      <c r="E2001" t="s">
        <v>61</v>
      </c>
      <c r="F2001" t="s">
        <v>51</v>
      </c>
      <c r="G2001" t="s">
        <v>16</v>
      </c>
    </row>
    <row r="2002" spans="2:7" x14ac:dyDescent="0.2">
      <c r="B2002">
        <v>2015</v>
      </c>
      <c r="C2002">
        <v>10</v>
      </c>
      <c r="D2002" t="s">
        <v>65</v>
      </c>
      <c r="E2002" t="s">
        <v>61</v>
      </c>
      <c r="F2002" t="s">
        <v>51</v>
      </c>
      <c r="G2002" t="s">
        <v>17</v>
      </c>
    </row>
    <row r="2003" spans="2:7" x14ac:dyDescent="0.2">
      <c r="B2003">
        <v>2015</v>
      </c>
      <c r="C2003">
        <v>10</v>
      </c>
      <c r="D2003" t="s">
        <v>65</v>
      </c>
      <c r="E2003" t="s">
        <v>61</v>
      </c>
      <c r="F2003" t="s">
        <v>51</v>
      </c>
      <c r="G2003" t="s">
        <v>19</v>
      </c>
    </row>
    <row r="2004" spans="2:7" x14ac:dyDescent="0.2">
      <c r="B2004">
        <v>2015</v>
      </c>
      <c r="C2004">
        <v>10</v>
      </c>
      <c r="D2004" t="s">
        <v>65</v>
      </c>
      <c r="E2004" t="s">
        <v>61</v>
      </c>
      <c r="F2004" t="s">
        <v>51</v>
      </c>
      <c r="G2004" t="s">
        <v>20</v>
      </c>
    </row>
    <row r="2005" spans="2:7" x14ac:dyDescent="0.2">
      <c r="B2005">
        <v>2015</v>
      </c>
      <c r="C2005">
        <v>10</v>
      </c>
      <c r="D2005" t="s">
        <v>65</v>
      </c>
      <c r="E2005" t="s">
        <v>61</v>
      </c>
      <c r="F2005" t="s">
        <v>51</v>
      </c>
      <c r="G2005" t="s">
        <v>21</v>
      </c>
    </row>
    <row r="2006" spans="2:7" x14ac:dyDescent="0.2">
      <c r="B2006">
        <v>2015</v>
      </c>
      <c r="C2006">
        <v>10</v>
      </c>
      <c r="D2006" t="s">
        <v>65</v>
      </c>
      <c r="E2006" t="s">
        <v>61</v>
      </c>
      <c r="F2006" t="s">
        <v>51</v>
      </c>
      <c r="G2006" t="s">
        <v>23</v>
      </c>
    </row>
    <row r="2007" spans="2:7" x14ac:dyDescent="0.2">
      <c r="B2007">
        <v>2015</v>
      </c>
      <c r="C2007">
        <v>10</v>
      </c>
      <c r="D2007" t="s">
        <v>65</v>
      </c>
      <c r="E2007" t="s">
        <v>61</v>
      </c>
      <c r="F2007" t="s">
        <v>51</v>
      </c>
      <c r="G2007" t="s">
        <v>24</v>
      </c>
    </row>
    <row r="2008" spans="2:7" x14ac:dyDescent="0.2">
      <c r="B2008">
        <v>2015</v>
      </c>
      <c r="C2008">
        <v>10</v>
      </c>
      <c r="D2008" t="s">
        <v>65</v>
      </c>
      <c r="E2008" t="s">
        <v>61</v>
      </c>
      <c r="F2008" t="s">
        <v>51</v>
      </c>
      <c r="G2008" t="s">
        <v>25</v>
      </c>
    </row>
    <row r="2009" spans="2:7" x14ac:dyDescent="0.2">
      <c r="B2009">
        <v>2015</v>
      </c>
      <c r="C2009">
        <v>10</v>
      </c>
      <c r="D2009" t="s">
        <v>65</v>
      </c>
      <c r="E2009" t="s">
        <v>61</v>
      </c>
      <c r="F2009" t="s">
        <v>51</v>
      </c>
      <c r="G2009" t="s">
        <v>26</v>
      </c>
    </row>
    <row r="2010" spans="2:7" x14ac:dyDescent="0.2">
      <c r="B2010">
        <v>2015</v>
      </c>
      <c r="C2010">
        <v>10</v>
      </c>
      <c r="D2010" t="s">
        <v>65</v>
      </c>
      <c r="E2010" t="s">
        <v>61</v>
      </c>
      <c r="F2010" t="s">
        <v>51</v>
      </c>
      <c r="G2010" t="s">
        <v>27</v>
      </c>
    </row>
    <row r="2011" spans="2:7" x14ac:dyDescent="0.2">
      <c r="B2011">
        <v>2015</v>
      </c>
      <c r="C2011">
        <v>10</v>
      </c>
      <c r="D2011" t="s">
        <v>65</v>
      </c>
      <c r="E2011" t="s">
        <v>61</v>
      </c>
      <c r="F2011" t="s">
        <v>51</v>
      </c>
      <c r="G2011" t="s">
        <v>28</v>
      </c>
    </row>
    <row r="2012" spans="2:7" x14ac:dyDescent="0.2">
      <c r="B2012">
        <v>2015</v>
      </c>
      <c r="C2012">
        <v>10</v>
      </c>
      <c r="D2012" t="s">
        <v>65</v>
      </c>
      <c r="E2012" t="s">
        <v>61</v>
      </c>
      <c r="F2012" t="s">
        <v>51</v>
      </c>
      <c r="G2012" t="s">
        <v>29</v>
      </c>
    </row>
    <row r="2013" spans="2:7" x14ac:dyDescent="0.2">
      <c r="B2013">
        <v>2015</v>
      </c>
      <c r="C2013">
        <v>10</v>
      </c>
      <c r="D2013" t="s">
        <v>65</v>
      </c>
      <c r="E2013" t="s">
        <v>61</v>
      </c>
      <c r="F2013" t="s">
        <v>51</v>
      </c>
      <c r="G2013" t="s">
        <v>31</v>
      </c>
    </row>
    <row r="2014" spans="2:7" x14ac:dyDescent="0.2">
      <c r="B2014">
        <v>2015</v>
      </c>
      <c r="C2014">
        <v>10</v>
      </c>
      <c r="D2014" t="s">
        <v>65</v>
      </c>
      <c r="E2014" t="s">
        <v>61</v>
      </c>
      <c r="F2014" t="s">
        <v>51</v>
      </c>
      <c r="G2014" t="s">
        <v>32</v>
      </c>
    </row>
    <row r="2015" spans="2:7" x14ac:dyDescent="0.2">
      <c r="B2015">
        <v>2015</v>
      </c>
      <c r="C2015">
        <v>10</v>
      </c>
      <c r="D2015" t="s">
        <v>65</v>
      </c>
      <c r="E2015" t="s">
        <v>61</v>
      </c>
      <c r="F2015" t="s">
        <v>51</v>
      </c>
      <c r="G2015" t="s">
        <v>33</v>
      </c>
    </row>
    <row r="2016" spans="2:7" x14ac:dyDescent="0.2">
      <c r="B2016">
        <v>2015</v>
      </c>
      <c r="C2016">
        <v>10</v>
      </c>
      <c r="D2016" t="s">
        <v>65</v>
      </c>
      <c r="E2016" t="s">
        <v>61</v>
      </c>
      <c r="F2016" t="s">
        <v>51</v>
      </c>
      <c r="G2016" t="s">
        <v>34</v>
      </c>
    </row>
    <row r="2017" spans="2:7" x14ac:dyDescent="0.2">
      <c r="B2017">
        <v>2015</v>
      </c>
      <c r="C2017">
        <v>10</v>
      </c>
      <c r="D2017" t="s">
        <v>65</v>
      </c>
      <c r="E2017" t="s">
        <v>61</v>
      </c>
      <c r="F2017" t="s">
        <v>51</v>
      </c>
      <c r="G2017" t="s">
        <v>35</v>
      </c>
    </row>
    <row r="2018" spans="2:7" x14ac:dyDescent="0.2">
      <c r="B2018">
        <v>2015</v>
      </c>
      <c r="C2018">
        <v>10</v>
      </c>
      <c r="D2018" t="s">
        <v>65</v>
      </c>
      <c r="E2018" t="s">
        <v>61</v>
      </c>
      <c r="F2018" t="s">
        <v>51</v>
      </c>
      <c r="G2018" t="s">
        <v>36</v>
      </c>
    </row>
    <row r="2019" spans="2:7" x14ac:dyDescent="0.2">
      <c r="B2019">
        <v>2015</v>
      </c>
      <c r="C2019">
        <v>10</v>
      </c>
      <c r="D2019" t="s">
        <v>65</v>
      </c>
      <c r="E2019" t="s">
        <v>61</v>
      </c>
      <c r="F2019" t="s">
        <v>51</v>
      </c>
      <c r="G2019" t="s">
        <v>37</v>
      </c>
    </row>
    <row r="2020" spans="2:7" x14ac:dyDescent="0.2">
      <c r="B2020">
        <v>2015</v>
      </c>
      <c r="C2020">
        <v>10</v>
      </c>
      <c r="D2020" t="s">
        <v>65</v>
      </c>
      <c r="E2020" t="s">
        <v>61</v>
      </c>
      <c r="F2020" t="s">
        <v>51</v>
      </c>
      <c r="G2020" t="s">
        <v>38</v>
      </c>
    </row>
    <row r="2021" spans="2:7" x14ac:dyDescent="0.2">
      <c r="B2021">
        <v>2015</v>
      </c>
      <c r="C2021">
        <v>10</v>
      </c>
      <c r="D2021" t="s">
        <v>65</v>
      </c>
      <c r="E2021" t="s">
        <v>61</v>
      </c>
      <c r="F2021" t="s">
        <v>51</v>
      </c>
      <c r="G2021" t="s">
        <v>39</v>
      </c>
    </row>
    <row r="2022" spans="2:7" x14ac:dyDescent="0.2">
      <c r="B2022">
        <v>2015</v>
      </c>
      <c r="C2022">
        <v>10</v>
      </c>
      <c r="D2022" t="s">
        <v>65</v>
      </c>
      <c r="E2022" t="s">
        <v>61</v>
      </c>
      <c r="F2022" t="s">
        <v>51</v>
      </c>
      <c r="G2022" t="s">
        <v>40</v>
      </c>
    </row>
    <row r="2023" spans="2:7" x14ac:dyDescent="0.2">
      <c r="B2023">
        <v>2015</v>
      </c>
      <c r="C2023">
        <v>10</v>
      </c>
      <c r="D2023" t="s">
        <v>65</v>
      </c>
      <c r="E2023" t="s">
        <v>61</v>
      </c>
      <c r="F2023" t="s">
        <v>51</v>
      </c>
      <c r="G2023" t="s">
        <v>41</v>
      </c>
    </row>
    <row r="2024" spans="2:7" x14ac:dyDescent="0.2">
      <c r="B2024">
        <v>2015</v>
      </c>
      <c r="C2024">
        <v>10</v>
      </c>
      <c r="D2024" t="s">
        <v>65</v>
      </c>
      <c r="E2024" t="s">
        <v>61</v>
      </c>
      <c r="F2024" t="s">
        <v>51</v>
      </c>
      <c r="G2024" t="s">
        <v>42</v>
      </c>
    </row>
    <row r="2025" spans="2:7" x14ac:dyDescent="0.2">
      <c r="B2025">
        <v>2015</v>
      </c>
      <c r="C2025">
        <v>10</v>
      </c>
      <c r="D2025" t="s">
        <v>65</v>
      </c>
      <c r="E2025" t="s">
        <v>61</v>
      </c>
      <c r="F2025" t="s">
        <v>51</v>
      </c>
      <c r="G2025" t="s">
        <v>43</v>
      </c>
    </row>
    <row r="2026" spans="2:7" x14ac:dyDescent="0.2">
      <c r="B2026">
        <v>2015</v>
      </c>
      <c r="C2026">
        <v>10</v>
      </c>
      <c r="D2026" t="s">
        <v>65</v>
      </c>
      <c r="E2026" t="s">
        <v>61</v>
      </c>
      <c r="F2026" t="s">
        <v>51</v>
      </c>
      <c r="G2026" t="s">
        <v>60</v>
      </c>
    </row>
    <row r="2027" spans="2:7" x14ac:dyDescent="0.2">
      <c r="B2027">
        <v>2015</v>
      </c>
      <c r="C2027">
        <v>10</v>
      </c>
      <c r="D2027" t="s">
        <v>65</v>
      </c>
      <c r="E2027" t="s">
        <v>61</v>
      </c>
      <c r="F2027" t="s">
        <v>52</v>
      </c>
      <c r="G2027" t="s">
        <v>12</v>
      </c>
    </row>
    <row r="2028" spans="2:7" x14ac:dyDescent="0.2">
      <c r="B2028">
        <v>2015</v>
      </c>
      <c r="C2028">
        <v>10</v>
      </c>
      <c r="D2028" t="s">
        <v>65</v>
      </c>
      <c r="E2028" t="s">
        <v>61</v>
      </c>
      <c r="F2028" t="s">
        <v>52</v>
      </c>
      <c r="G2028" t="s">
        <v>16</v>
      </c>
    </row>
    <row r="2029" spans="2:7" x14ac:dyDescent="0.2">
      <c r="B2029">
        <v>2015</v>
      </c>
      <c r="C2029">
        <v>10</v>
      </c>
      <c r="D2029" t="s">
        <v>65</v>
      </c>
      <c r="E2029" t="s">
        <v>61</v>
      </c>
      <c r="F2029" t="s">
        <v>52</v>
      </c>
      <c r="G2029" t="s">
        <v>17</v>
      </c>
    </row>
    <row r="2030" spans="2:7" x14ac:dyDescent="0.2">
      <c r="B2030">
        <v>2015</v>
      </c>
      <c r="C2030">
        <v>10</v>
      </c>
      <c r="D2030" t="s">
        <v>65</v>
      </c>
      <c r="E2030" t="s">
        <v>61</v>
      </c>
      <c r="F2030" t="s">
        <v>52</v>
      </c>
      <c r="G2030" t="s">
        <v>19</v>
      </c>
    </row>
    <row r="2031" spans="2:7" x14ac:dyDescent="0.2">
      <c r="B2031">
        <v>2015</v>
      </c>
      <c r="C2031">
        <v>10</v>
      </c>
      <c r="D2031" t="s">
        <v>65</v>
      </c>
      <c r="E2031" t="s">
        <v>61</v>
      </c>
      <c r="F2031" t="s">
        <v>52</v>
      </c>
      <c r="G2031" t="s">
        <v>20</v>
      </c>
    </row>
    <row r="2032" spans="2:7" x14ac:dyDescent="0.2">
      <c r="B2032">
        <v>2015</v>
      </c>
      <c r="C2032">
        <v>10</v>
      </c>
      <c r="D2032" t="s">
        <v>65</v>
      </c>
      <c r="E2032" t="s">
        <v>61</v>
      </c>
      <c r="F2032" t="s">
        <v>52</v>
      </c>
      <c r="G2032" t="s">
        <v>21</v>
      </c>
    </row>
    <row r="2033" spans="2:7" x14ac:dyDescent="0.2">
      <c r="B2033">
        <v>2015</v>
      </c>
      <c r="C2033">
        <v>10</v>
      </c>
      <c r="D2033" t="s">
        <v>65</v>
      </c>
      <c r="E2033" t="s">
        <v>61</v>
      </c>
      <c r="F2033" t="s">
        <v>52</v>
      </c>
      <c r="G2033" t="s">
        <v>23</v>
      </c>
    </row>
    <row r="2034" spans="2:7" x14ac:dyDescent="0.2">
      <c r="B2034">
        <v>2015</v>
      </c>
      <c r="C2034">
        <v>10</v>
      </c>
      <c r="D2034" t="s">
        <v>65</v>
      </c>
      <c r="E2034" t="s">
        <v>61</v>
      </c>
      <c r="F2034" t="s">
        <v>52</v>
      </c>
      <c r="G2034" t="s">
        <v>24</v>
      </c>
    </row>
    <row r="2035" spans="2:7" x14ac:dyDescent="0.2">
      <c r="B2035">
        <v>2015</v>
      </c>
      <c r="C2035">
        <v>10</v>
      </c>
      <c r="D2035" t="s">
        <v>65</v>
      </c>
      <c r="E2035" t="s">
        <v>61</v>
      </c>
      <c r="F2035" t="s">
        <v>52</v>
      </c>
      <c r="G2035" t="s">
        <v>25</v>
      </c>
    </row>
    <row r="2036" spans="2:7" x14ac:dyDescent="0.2">
      <c r="B2036">
        <v>2015</v>
      </c>
      <c r="C2036">
        <v>10</v>
      </c>
      <c r="D2036" t="s">
        <v>65</v>
      </c>
      <c r="E2036" t="s">
        <v>61</v>
      </c>
      <c r="F2036" t="s">
        <v>52</v>
      </c>
      <c r="G2036" t="s">
        <v>26</v>
      </c>
    </row>
    <row r="2037" spans="2:7" x14ac:dyDescent="0.2">
      <c r="B2037">
        <v>2015</v>
      </c>
      <c r="C2037">
        <v>10</v>
      </c>
      <c r="D2037" t="s">
        <v>65</v>
      </c>
      <c r="E2037" t="s">
        <v>61</v>
      </c>
      <c r="F2037" t="s">
        <v>52</v>
      </c>
      <c r="G2037" t="s">
        <v>27</v>
      </c>
    </row>
    <row r="2038" spans="2:7" x14ac:dyDescent="0.2">
      <c r="B2038">
        <v>2015</v>
      </c>
      <c r="C2038">
        <v>10</v>
      </c>
      <c r="D2038" t="s">
        <v>65</v>
      </c>
      <c r="E2038" t="s">
        <v>61</v>
      </c>
      <c r="F2038" t="s">
        <v>52</v>
      </c>
      <c r="G2038" t="s">
        <v>28</v>
      </c>
    </row>
    <row r="2039" spans="2:7" x14ac:dyDescent="0.2">
      <c r="B2039">
        <v>2015</v>
      </c>
      <c r="C2039">
        <v>10</v>
      </c>
      <c r="D2039" t="s">
        <v>65</v>
      </c>
      <c r="E2039" t="s">
        <v>61</v>
      </c>
      <c r="F2039" t="s">
        <v>52</v>
      </c>
      <c r="G2039" t="s">
        <v>29</v>
      </c>
    </row>
    <row r="2040" spans="2:7" x14ac:dyDescent="0.2">
      <c r="B2040">
        <v>2015</v>
      </c>
      <c r="C2040">
        <v>10</v>
      </c>
      <c r="D2040" t="s">
        <v>65</v>
      </c>
      <c r="E2040" t="s">
        <v>61</v>
      </c>
      <c r="F2040" t="s">
        <v>52</v>
      </c>
      <c r="G2040" t="s">
        <v>31</v>
      </c>
    </row>
    <row r="2041" spans="2:7" x14ac:dyDescent="0.2">
      <c r="B2041">
        <v>2015</v>
      </c>
      <c r="C2041">
        <v>10</v>
      </c>
      <c r="D2041" t="s">
        <v>65</v>
      </c>
      <c r="E2041" t="s">
        <v>61</v>
      </c>
      <c r="F2041" t="s">
        <v>52</v>
      </c>
      <c r="G2041" t="s">
        <v>32</v>
      </c>
    </row>
    <row r="2042" spans="2:7" x14ac:dyDescent="0.2">
      <c r="B2042">
        <v>2015</v>
      </c>
      <c r="C2042">
        <v>10</v>
      </c>
      <c r="D2042" t="s">
        <v>65</v>
      </c>
      <c r="E2042" t="s">
        <v>61</v>
      </c>
      <c r="F2042" t="s">
        <v>52</v>
      </c>
      <c r="G2042" t="s">
        <v>33</v>
      </c>
    </row>
    <row r="2043" spans="2:7" x14ac:dyDescent="0.2">
      <c r="B2043">
        <v>2015</v>
      </c>
      <c r="C2043">
        <v>10</v>
      </c>
      <c r="D2043" t="s">
        <v>65</v>
      </c>
      <c r="E2043" t="s">
        <v>61</v>
      </c>
      <c r="F2043" t="s">
        <v>52</v>
      </c>
      <c r="G2043" t="s">
        <v>34</v>
      </c>
    </row>
    <row r="2044" spans="2:7" x14ac:dyDescent="0.2">
      <c r="B2044">
        <v>2015</v>
      </c>
      <c r="C2044">
        <v>10</v>
      </c>
      <c r="D2044" t="s">
        <v>65</v>
      </c>
      <c r="E2044" t="s">
        <v>61</v>
      </c>
      <c r="F2044" t="s">
        <v>52</v>
      </c>
      <c r="G2044" t="s">
        <v>35</v>
      </c>
    </row>
    <row r="2045" spans="2:7" x14ac:dyDescent="0.2">
      <c r="B2045">
        <v>2015</v>
      </c>
      <c r="C2045">
        <v>10</v>
      </c>
      <c r="D2045" t="s">
        <v>65</v>
      </c>
      <c r="E2045" t="s">
        <v>61</v>
      </c>
      <c r="F2045" t="s">
        <v>52</v>
      </c>
      <c r="G2045" t="s">
        <v>36</v>
      </c>
    </row>
    <row r="2046" spans="2:7" x14ac:dyDescent="0.2">
      <c r="B2046">
        <v>2015</v>
      </c>
      <c r="C2046">
        <v>10</v>
      </c>
      <c r="D2046" t="s">
        <v>65</v>
      </c>
      <c r="E2046" t="s">
        <v>61</v>
      </c>
      <c r="F2046" t="s">
        <v>52</v>
      </c>
      <c r="G2046" t="s">
        <v>37</v>
      </c>
    </row>
    <row r="2047" spans="2:7" x14ac:dyDescent="0.2">
      <c r="B2047">
        <v>2015</v>
      </c>
      <c r="C2047">
        <v>10</v>
      </c>
      <c r="D2047" t="s">
        <v>65</v>
      </c>
      <c r="E2047" t="s">
        <v>61</v>
      </c>
      <c r="F2047" t="s">
        <v>52</v>
      </c>
      <c r="G2047" t="s">
        <v>38</v>
      </c>
    </row>
    <row r="2048" spans="2:7" x14ac:dyDescent="0.2">
      <c r="B2048">
        <v>2015</v>
      </c>
      <c r="C2048">
        <v>10</v>
      </c>
      <c r="D2048" t="s">
        <v>65</v>
      </c>
      <c r="E2048" t="s">
        <v>61</v>
      </c>
      <c r="F2048" t="s">
        <v>52</v>
      </c>
      <c r="G2048" t="s">
        <v>39</v>
      </c>
    </row>
    <row r="2049" spans="2:7" x14ac:dyDescent="0.2">
      <c r="B2049">
        <v>2015</v>
      </c>
      <c r="C2049">
        <v>10</v>
      </c>
      <c r="D2049" t="s">
        <v>65</v>
      </c>
      <c r="E2049" t="s">
        <v>61</v>
      </c>
      <c r="F2049" t="s">
        <v>52</v>
      </c>
      <c r="G2049" t="s">
        <v>40</v>
      </c>
    </row>
    <row r="2050" spans="2:7" x14ac:dyDescent="0.2">
      <c r="B2050">
        <v>2015</v>
      </c>
      <c r="C2050">
        <v>10</v>
      </c>
      <c r="D2050" t="s">
        <v>65</v>
      </c>
      <c r="E2050" t="s">
        <v>61</v>
      </c>
      <c r="F2050" t="s">
        <v>52</v>
      </c>
      <c r="G2050" t="s">
        <v>41</v>
      </c>
    </row>
    <row r="2051" spans="2:7" x14ac:dyDescent="0.2">
      <c r="B2051">
        <v>2015</v>
      </c>
      <c r="C2051">
        <v>10</v>
      </c>
      <c r="D2051" t="s">
        <v>65</v>
      </c>
      <c r="E2051" t="s">
        <v>61</v>
      </c>
      <c r="F2051" t="s">
        <v>52</v>
      </c>
      <c r="G2051" t="s">
        <v>42</v>
      </c>
    </row>
    <row r="2052" spans="2:7" x14ac:dyDescent="0.2">
      <c r="B2052">
        <v>2015</v>
      </c>
      <c r="C2052">
        <v>10</v>
      </c>
      <c r="D2052" t="s">
        <v>65</v>
      </c>
      <c r="E2052" t="s">
        <v>61</v>
      </c>
      <c r="F2052" t="s">
        <v>52</v>
      </c>
      <c r="G2052" t="s">
        <v>43</v>
      </c>
    </row>
    <row r="2053" spans="2:7" x14ac:dyDescent="0.2">
      <c r="B2053">
        <v>2015</v>
      </c>
      <c r="C2053">
        <v>10</v>
      </c>
      <c r="D2053" t="s">
        <v>65</v>
      </c>
      <c r="E2053" t="s">
        <v>61</v>
      </c>
      <c r="F2053" t="s">
        <v>52</v>
      </c>
      <c r="G2053" t="s">
        <v>60</v>
      </c>
    </row>
    <row r="2054" spans="2:7" x14ac:dyDescent="0.2">
      <c r="B2054">
        <v>2015</v>
      </c>
      <c r="C2054">
        <v>10</v>
      </c>
      <c r="D2054" t="s">
        <v>65</v>
      </c>
      <c r="E2054" t="s">
        <v>61</v>
      </c>
      <c r="F2054" t="s">
        <v>53</v>
      </c>
      <c r="G2054" t="s">
        <v>12</v>
      </c>
    </row>
    <row r="2055" spans="2:7" x14ac:dyDescent="0.2">
      <c r="B2055">
        <v>2015</v>
      </c>
      <c r="C2055">
        <v>10</v>
      </c>
      <c r="D2055" t="s">
        <v>65</v>
      </c>
      <c r="E2055" t="s">
        <v>61</v>
      </c>
      <c r="F2055" t="s">
        <v>53</v>
      </c>
      <c r="G2055" t="s">
        <v>16</v>
      </c>
    </row>
    <row r="2056" spans="2:7" x14ac:dyDescent="0.2">
      <c r="B2056">
        <v>2015</v>
      </c>
      <c r="C2056">
        <v>10</v>
      </c>
      <c r="D2056" t="s">
        <v>65</v>
      </c>
      <c r="E2056" t="s">
        <v>61</v>
      </c>
      <c r="F2056" t="s">
        <v>53</v>
      </c>
      <c r="G2056" t="s">
        <v>17</v>
      </c>
    </row>
    <row r="2057" spans="2:7" x14ac:dyDescent="0.2">
      <c r="B2057">
        <v>2015</v>
      </c>
      <c r="C2057">
        <v>10</v>
      </c>
      <c r="D2057" t="s">
        <v>65</v>
      </c>
      <c r="E2057" t="s">
        <v>61</v>
      </c>
      <c r="F2057" t="s">
        <v>53</v>
      </c>
      <c r="G2057" t="s">
        <v>19</v>
      </c>
    </row>
    <row r="2058" spans="2:7" x14ac:dyDescent="0.2">
      <c r="B2058">
        <v>2015</v>
      </c>
      <c r="C2058">
        <v>10</v>
      </c>
      <c r="D2058" t="s">
        <v>65</v>
      </c>
      <c r="E2058" t="s">
        <v>61</v>
      </c>
      <c r="F2058" t="s">
        <v>53</v>
      </c>
      <c r="G2058" t="s">
        <v>20</v>
      </c>
    </row>
    <row r="2059" spans="2:7" x14ac:dyDescent="0.2">
      <c r="B2059">
        <v>2015</v>
      </c>
      <c r="C2059">
        <v>10</v>
      </c>
      <c r="D2059" t="s">
        <v>65</v>
      </c>
      <c r="E2059" t="s">
        <v>61</v>
      </c>
      <c r="F2059" t="s">
        <v>53</v>
      </c>
      <c r="G2059" t="s">
        <v>21</v>
      </c>
    </row>
    <row r="2060" spans="2:7" x14ac:dyDescent="0.2">
      <c r="B2060">
        <v>2015</v>
      </c>
      <c r="C2060">
        <v>10</v>
      </c>
      <c r="D2060" t="s">
        <v>65</v>
      </c>
      <c r="E2060" t="s">
        <v>61</v>
      </c>
      <c r="F2060" t="s">
        <v>53</v>
      </c>
      <c r="G2060" t="s">
        <v>23</v>
      </c>
    </row>
    <row r="2061" spans="2:7" x14ac:dyDescent="0.2">
      <c r="B2061">
        <v>2015</v>
      </c>
      <c r="C2061">
        <v>10</v>
      </c>
      <c r="D2061" t="s">
        <v>65</v>
      </c>
      <c r="E2061" t="s">
        <v>61</v>
      </c>
      <c r="F2061" t="s">
        <v>53</v>
      </c>
      <c r="G2061" t="s">
        <v>24</v>
      </c>
    </row>
    <row r="2062" spans="2:7" x14ac:dyDescent="0.2">
      <c r="B2062">
        <v>2015</v>
      </c>
      <c r="C2062">
        <v>10</v>
      </c>
      <c r="D2062" t="s">
        <v>65</v>
      </c>
      <c r="E2062" t="s">
        <v>61</v>
      </c>
      <c r="F2062" t="s">
        <v>53</v>
      </c>
      <c r="G2062" t="s">
        <v>25</v>
      </c>
    </row>
    <row r="2063" spans="2:7" x14ac:dyDescent="0.2">
      <c r="B2063">
        <v>2015</v>
      </c>
      <c r="C2063">
        <v>10</v>
      </c>
      <c r="D2063" t="s">
        <v>65</v>
      </c>
      <c r="E2063" t="s">
        <v>61</v>
      </c>
      <c r="F2063" t="s">
        <v>53</v>
      </c>
      <c r="G2063" t="s">
        <v>26</v>
      </c>
    </row>
    <row r="2064" spans="2:7" x14ac:dyDescent="0.2">
      <c r="B2064">
        <v>2015</v>
      </c>
      <c r="C2064">
        <v>10</v>
      </c>
      <c r="D2064" t="s">
        <v>65</v>
      </c>
      <c r="E2064" t="s">
        <v>61</v>
      </c>
      <c r="F2064" t="s">
        <v>53</v>
      </c>
      <c r="G2064" t="s">
        <v>27</v>
      </c>
    </row>
    <row r="2065" spans="2:7" x14ac:dyDescent="0.2">
      <c r="B2065">
        <v>2015</v>
      </c>
      <c r="C2065">
        <v>10</v>
      </c>
      <c r="D2065" t="s">
        <v>65</v>
      </c>
      <c r="E2065" t="s">
        <v>61</v>
      </c>
      <c r="F2065" t="s">
        <v>53</v>
      </c>
      <c r="G2065" t="s">
        <v>28</v>
      </c>
    </row>
    <row r="2066" spans="2:7" x14ac:dyDescent="0.2">
      <c r="B2066">
        <v>2015</v>
      </c>
      <c r="C2066">
        <v>10</v>
      </c>
      <c r="D2066" t="s">
        <v>65</v>
      </c>
      <c r="E2066" t="s">
        <v>61</v>
      </c>
      <c r="F2066" t="s">
        <v>53</v>
      </c>
      <c r="G2066" t="s">
        <v>29</v>
      </c>
    </row>
    <row r="2067" spans="2:7" x14ac:dyDescent="0.2">
      <c r="B2067">
        <v>2015</v>
      </c>
      <c r="C2067">
        <v>10</v>
      </c>
      <c r="D2067" t="s">
        <v>65</v>
      </c>
      <c r="E2067" t="s">
        <v>61</v>
      </c>
      <c r="F2067" t="s">
        <v>53</v>
      </c>
      <c r="G2067" t="s">
        <v>31</v>
      </c>
    </row>
    <row r="2068" spans="2:7" x14ac:dyDescent="0.2">
      <c r="B2068">
        <v>2015</v>
      </c>
      <c r="C2068">
        <v>10</v>
      </c>
      <c r="D2068" t="s">
        <v>65</v>
      </c>
      <c r="E2068" t="s">
        <v>61</v>
      </c>
      <c r="F2068" t="s">
        <v>53</v>
      </c>
      <c r="G2068" t="s">
        <v>32</v>
      </c>
    </row>
    <row r="2069" spans="2:7" x14ac:dyDescent="0.2">
      <c r="B2069">
        <v>2015</v>
      </c>
      <c r="C2069">
        <v>10</v>
      </c>
      <c r="D2069" t="s">
        <v>65</v>
      </c>
      <c r="E2069" t="s">
        <v>61</v>
      </c>
      <c r="F2069" t="s">
        <v>53</v>
      </c>
      <c r="G2069" t="s">
        <v>33</v>
      </c>
    </row>
    <row r="2070" spans="2:7" x14ac:dyDescent="0.2">
      <c r="B2070">
        <v>2015</v>
      </c>
      <c r="C2070">
        <v>10</v>
      </c>
      <c r="D2070" t="s">
        <v>65</v>
      </c>
      <c r="E2070" t="s">
        <v>61</v>
      </c>
      <c r="F2070" t="s">
        <v>53</v>
      </c>
      <c r="G2070" t="s">
        <v>34</v>
      </c>
    </row>
    <row r="2071" spans="2:7" x14ac:dyDescent="0.2">
      <c r="B2071">
        <v>2015</v>
      </c>
      <c r="C2071">
        <v>10</v>
      </c>
      <c r="D2071" t="s">
        <v>65</v>
      </c>
      <c r="E2071" t="s">
        <v>61</v>
      </c>
      <c r="F2071" t="s">
        <v>53</v>
      </c>
      <c r="G2071" t="s">
        <v>35</v>
      </c>
    </row>
    <row r="2072" spans="2:7" x14ac:dyDescent="0.2">
      <c r="B2072">
        <v>2015</v>
      </c>
      <c r="C2072">
        <v>10</v>
      </c>
      <c r="D2072" t="s">
        <v>65</v>
      </c>
      <c r="E2072" t="s">
        <v>61</v>
      </c>
      <c r="F2072" t="s">
        <v>53</v>
      </c>
      <c r="G2072" t="s">
        <v>36</v>
      </c>
    </row>
    <row r="2073" spans="2:7" x14ac:dyDescent="0.2">
      <c r="B2073">
        <v>2015</v>
      </c>
      <c r="C2073">
        <v>10</v>
      </c>
      <c r="D2073" t="s">
        <v>65</v>
      </c>
      <c r="E2073" t="s">
        <v>61</v>
      </c>
      <c r="F2073" t="s">
        <v>53</v>
      </c>
      <c r="G2073" t="s">
        <v>37</v>
      </c>
    </row>
    <row r="2074" spans="2:7" x14ac:dyDescent="0.2">
      <c r="B2074">
        <v>2015</v>
      </c>
      <c r="C2074">
        <v>10</v>
      </c>
      <c r="D2074" t="s">
        <v>65</v>
      </c>
      <c r="E2074" t="s">
        <v>61</v>
      </c>
      <c r="F2074" t="s">
        <v>53</v>
      </c>
      <c r="G2074" t="s">
        <v>38</v>
      </c>
    </row>
    <row r="2075" spans="2:7" x14ac:dyDescent="0.2">
      <c r="B2075">
        <v>2015</v>
      </c>
      <c r="C2075">
        <v>10</v>
      </c>
      <c r="D2075" t="s">
        <v>65</v>
      </c>
      <c r="E2075" t="s">
        <v>61</v>
      </c>
      <c r="F2075" t="s">
        <v>53</v>
      </c>
      <c r="G2075" t="s">
        <v>39</v>
      </c>
    </row>
    <row r="2076" spans="2:7" x14ac:dyDescent="0.2">
      <c r="B2076">
        <v>2015</v>
      </c>
      <c r="C2076">
        <v>10</v>
      </c>
      <c r="D2076" t="s">
        <v>65</v>
      </c>
      <c r="E2076" t="s">
        <v>61</v>
      </c>
      <c r="F2076" t="s">
        <v>53</v>
      </c>
      <c r="G2076" t="s">
        <v>40</v>
      </c>
    </row>
    <row r="2077" spans="2:7" x14ac:dyDescent="0.2">
      <c r="B2077">
        <v>2015</v>
      </c>
      <c r="C2077">
        <v>10</v>
      </c>
      <c r="D2077" t="s">
        <v>65</v>
      </c>
      <c r="E2077" t="s">
        <v>61</v>
      </c>
      <c r="F2077" t="s">
        <v>53</v>
      </c>
      <c r="G2077" t="s">
        <v>41</v>
      </c>
    </row>
    <row r="2078" spans="2:7" x14ac:dyDescent="0.2">
      <c r="B2078">
        <v>2015</v>
      </c>
      <c r="C2078">
        <v>10</v>
      </c>
      <c r="D2078" t="s">
        <v>65</v>
      </c>
      <c r="E2078" t="s">
        <v>61</v>
      </c>
      <c r="F2078" t="s">
        <v>53</v>
      </c>
      <c r="G2078" t="s">
        <v>42</v>
      </c>
    </row>
    <row r="2079" spans="2:7" x14ac:dyDescent="0.2">
      <c r="B2079">
        <v>2015</v>
      </c>
      <c r="C2079">
        <v>10</v>
      </c>
      <c r="D2079" t="s">
        <v>65</v>
      </c>
      <c r="E2079" t="s">
        <v>61</v>
      </c>
      <c r="F2079" t="s">
        <v>53</v>
      </c>
      <c r="G2079" t="s">
        <v>43</v>
      </c>
    </row>
    <row r="2080" spans="2:7" x14ac:dyDescent="0.2">
      <c r="B2080">
        <v>2015</v>
      </c>
      <c r="C2080">
        <v>10</v>
      </c>
      <c r="D2080" t="s">
        <v>65</v>
      </c>
      <c r="E2080" t="s">
        <v>61</v>
      </c>
      <c r="F2080" t="s">
        <v>53</v>
      </c>
      <c r="G2080" t="s">
        <v>60</v>
      </c>
    </row>
    <row r="2081" spans="2:7" x14ac:dyDescent="0.2">
      <c r="B2081">
        <v>2015</v>
      </c>
      <c r="C2081">
        <v>10</v>
      </c>
      <c r="D2081" t="s">
        <v>65</v>
      </c>
      <c r="E2081" t="s">
        <v>61</v>
      </c>
      <c r="F2081" t="s">
        <v>54</v>
      </c>
      <c r="G2081" t="s">
        <v>12</v>
      </c>
    </row>
    <row r="2082" spans="2:7" x14ac:dyDescent="0.2">
      <c r="B2082">
        <v>2015</v>
      </c>
      <c r="C2082">
        <v>10</v>
      </c>
      <c r="D2082" t="s">
        <v>65</v>
      </c>
      <c r="E2082" t="s">
        <v>61</v>
      </c>
      <c r="F2082" t="s">
        <v>54</v>
      </c>
      <c r="G2082" t="s">
        <v>16</v>
      </c>
    </row>
    <row r="2083" spans="2:7" x14ac:dyDescent="0.2">
      <c r="B2083">
        <v>2015</v>
      </c>
      <c r="C2083">
        <v>10</v>
      </c>
      <c r="D2083" t="s">
        <v>65</v>
      </c>
      <c r="E2083" t="s">
        <v>61</v>
      </c>
      <c r="F2083" t="s">
        <v>54</v>
      </c>
      <c r="G2083" t="s">
        <v>17</v>
      </c>
    </row>
    <row r="2084" spans="2:7" x14ac:dyDescent="0.2">
      <c r="B2084">
        <v>2015</v>
      </c>
      <c r="C2084">
        <v>10</v>
      </c>
      <c r="D2084" t="s">
        <v>65</v>
      </c>
      <c r="E2084" t="s">
        <v>61</v>
      </c>
      <c r="F2084" t="s">
        <v>54</v>
      </c>
      <c r="G2084" t="s">
        <v>19</v>
      </c>
    </row>
    <row r="2085" spans="2:7" x14ac:dyDescent="0.2">
      <c r="B2085">
        <v>2015</v>
      </c>
      <c r="C2085">
        <v>10</v>
      </c>
      <c r="D2085" t="s">
        <v>65</v>
      </c>
      <c r="E2085" t="s">
        <v>61</v>
      </c>
      <c r="F2085" t="s">
        <v>54</v>
      </c>
      <c r="G2085" t="s">
        <v>20</v>
      </c>
    </row>
    <row r="2086" spans="2:7" x14ac:dyDescent="0.2">
      <c r="B2086">
        <v>2015</v>
      </c>
      <c r="C2086">
        <v>10</v>
      </c>
      <c r="D2086" t="s">
        <v>65</v>
      </c>
      <c r="E2086" t="s">
        <v>61</v>
      </c>
      <c r="F2086" t="s">
        <v>54</v>
      </c>
      <c r="G2086" t="s">
        <v>21</v>
      </c>
    </row>
    <row r="2087" spans="2:7" x14ac:dyDescent="0.2">
      <c r="B2087">
        <v>2015</v>
      </c>
      <c r="C2087">
        <v>10</v>
      </c>
      <c r="D2087" t="s">
        <v>65</v>
      </c>
      <c r="E2087" t="s">
        <v>61</v>
      </c>
      <c r="F2087" t="s">
        <v>54</v>
      </c>
      <c r="G2087" t="s">
        <v>23</v>
      </c>
    </row>
    <row r="2088" spans="2:7" x14ac:dyDescent="0.2">
      <c r="B2088">
        <v>2015</v>
      </c>
      <c r="C2088">
        <v>10</v>
      </c>
      <c r="D2088" t="s">
        <v>65</v>
      </c>
      <c r="E2088" t="s">
        <v>61</v>
      </c>
      <c r="F2088" t="s">
        <v>54</v>
      </c>
      <c r="G2088" t="s">
        <v>24</v>
      </c>
    </row>
    <row r="2089" spans="2:7" x14ac:dyDescent="0.2">
      <c r="B2089">
        <v>2015</v>
      </c>
      <c r="C2089">
        <v>10</v>
      </c>
      <c r="D2089" t="s">
        <v>65</v>
      </c>
      <c r="E2089" t="s">
        <v>61</v>
      </c>
      <c r="F2089" t="s">
        <v>54</v>
      </c>
      <c r="G2089" t="s">
        <v>25</v>
      </c>
    </row>
    <row r="2090" spans="2:7" x14ac:dyDescent="0.2">
      <c r="B2090">
        <v>2015</v>
      </c>
      <c r="C2090">
        <v>10</v>
      </c>
      <c r="D2090" t="s">
        <v>65</v>
      </c>
      <c r="E2090" t="s">
        <v>61</v>
      </c>
      <c r="F2090" t="s">
        <v>54</v>
      </c>
      <c r="G2090" t="s">
        <v>26</v>
      </c>
    </row>
    <row r="2091" spans="2:7" x14ac:dyDescent="0.2">
      <c r="B2091">
        <v>2015</v>
      </c>
      <c r="C2091">
        <v>10</v>
      </c>
      <c r="D2091" t="s">
        <v>65</v>
      </c>
      <c r="E2091" t="s">
        <v>61</v>
      </c>
      <c r="F2091" t="s">
        <v>54</v>
      </c>
      <c r="G2091" t="s">
        <v>27</v>
      </c>
    </row>
    <row r="2092" spans="2:7" x14ac:dyDescent="0.2">
      <c r="B2092">
        <v>2015</v>
      </c>
      <c r="C2092">
        <v>10</v>
      </c>
      <c r="D2092" t="s">
        <v>65</v>
      </c>
      <c r="E2092" t="s">
        <v>61</v>
      </c>
      <c r="F2092" t="s">
        <v>54</v>
      </c>
      <c r="G2092" t="s">
        <v>28</v>
      </c>
    </row>
    <row r="2093" spans="2:7" x14ac:dyDescent="0.2">
      <c r="B2093">
        <v>2015</v>
      </c>
      <c r="C2093">
        <v>10</v>
      </c>
      <c r="D2093" t="s">
        <v>65</v>
      </c>
      <c r="E2093" t="s">
        <v>61</v>
      </c>
      <c r="F2093" t="s">
        <v>54</v>
      </c>
      <c r="G2093" t="s">
        <v>29</v>
      </c>
    </row>
    <row r="2094" spans="2:7" x14ac:dyDescent="0.2">
      <c r="B2094">
        <v>2015</v>
      </c>
      <c r="C2094">
        <v>10</v>
      </c>
      <c r="D2094" t="s">
        <v>65</v>
      </c>
      <c r="E2094" t="s">
        <v>61</v>
      </c>
      <c r="F2094" t="s">
        <v>54</v>
      </c>
      <c r="G2094" t="s">
        <v>31</v>
      </c>
    </row>
    <row r="2095" spans="2:7" x14ac:dyDescent="0.2">
      <c r="B2095">
        <v>2015</v>
      </c>
      <c r="C2095">
        <v>10</v>
      </c>
      <c r="D2095" t="s">
        <v>65</v>
      </c>
      <c r="E2095" t="s">
        <v>61</v>
      </c>
      <c r="F2095" t="s">
        <v>54</v>
      </c>
      <c r="G2095" t="s">
        <v>32</v>
      </c>
    </row>
    <row r="2096" spans="2:7" x14ac:dyDescent="0.2">
      <c r="B2096">
        <v>2015</v>
      </c>
      <c r="C2096">
        <v>10</v>
      </c>
      <c r="D2096" t="s">
        <v>65</v>
      </c>
      <c r="E2096" t="s">
        <v>61</v>
      </c>
      <c r="F2096" t="s">
        <v>54</v>
      </c>
      <c r="G2096" t="s">
        <v>33</v>
      </c>
    </row>
    <row r="2097" spans="2:7" x14ac:dyDescent="0.2">
      <c r="B2097">
        <v>2015</v>
      </c>
      <c r="C2097">
        <v>10</v>
      </c>
      <c r="D2097" t="s">
        <v>65</v>
      </c>
      <c r="E2097" t="s">
        <v>61</v>
      </c>
      <c r="F2097" t="s">
        <v>54</v>
      </c>
      <c r="G2097" t="s">
        <v>34</v>
      </c>
    </row>
    <row r="2098" spans="2:7" x14ac:dyDescent="0.2">
      <c r="B2098">
        <v>2015</v>
      </c>
      <c r="C2098">
        <v>10</v>
      </c>
      <c r="D2098" t="s">
        <v>65</v>
      </c>
      <c r="E2098" t="s">
        <v>61</v>
      </c>
      <c r="F2098" t="s">
        <v>54</v>
      </c>
      <c r="G2098" t="s">
        <v>35</v>
      </c>
    </row>
    <row r="2099" spans="2:7" x14ac:dyDescent="0.2">
      <c r="B2099">
        <v>2015</v>
      </c>
      <c r="C2099">
        <v>10</v>
      </c>
      <c r="D2099" t="s">
        <v>65</v>
      </c>
      <c r="E2099" t="s">
        <v>61</v>
      </c>
      <c r="F2099" t="s">
        <v>54</v>
      </c>
      <c r="G2099" t="s">
        <v>36</v>
      </c>
    </row>
    <row r="2100" spans="2:7" x14ac:dyDescent="0.2">
      <c r="B2100">
        <v>2015</v>
      </c>
      <c r="C2100">
        <v>10</v>
      </c>
      <c r="D2100" t="s">
        <v>65</v>
      </c>
      <c r="E2100" t="s">
        <v>61</v>
      </c>
      <c r="F2100" t="s">
        <v>54</v>
      </c>
      <c r="G2100" t="s">
        <v>37</v>
      </c>
    </row>
    <row r="2101" spans="2:7" x14ac:dyDescent="0.2">
      <c r="B2101">
        <v>2015</v>
      </c>
      <c r="C2101">
        <v>10</v>
      </c>
      <c r="D2101" t="s">
        <v>65</v>
      </c>
      <c r="E2101" t="s">
        <v>61</v>
      </c>
      <c r="F2101" t="s">
        <v>54</v>
      </c>
      <c r="G2101" t="s">
        <v>38</v>
      </c>
    </row>
    <row r="2102" spans="2:7" x14ac:dyDescent="0.2">
      <c r="B2102">
        <v>2015</v>
      </c>
      <c r="C2102">
        <v>10</v>
      </c>
      <c r="D2102" t="s">
        <v>65</v>
      </c>
      <c r="E2102" t="s">
        <v>61</v>
      </c>
      <c r="F2102" t="s">
        <v>54</v>
      </c>
      <c r="G2102" t="s">
        <v>39</v>
      </c>
    </row>
    <row r="2103" spans="2:7" x14ac:dyDescent="0.2">
      <c r="B2103">
        <v>2015</v>
      </c>
      <c r="C2103">
        <v>10</v>
      </c>
      <c r="D2103" t="s">
        <v>65</v>
      </c>
      <c r="E2103" t="s">
        <v>61</v>
      </c>
      <c r="F2103" t="s">
        <v>54</v>
      </c>
      <c r="G2103" t="s">
        <v>40</v>
      </c>
    </row>
    <row r="2104" spans="2:7" x14ac:dyDescent="0.2">
      <c r="B2104">
        <v>2015</v>
      </c>
      <c r="C2104">
        <v>10</v>
      </c>
      <c r="D2104" t="s">
        <v>65</v>
      </c>
      <c r="E2104" t="s">
        <v>61</v>
      </c>
      <c r="F2104" t="s">
        <v>54</v>
      </c>
      <c r="G2104" t="s">
        <v>41</v>
      </c>
    </row>
    <row r="2105" spans="2:7" x14ac:dyDescent="0.2">
      <c r="B2105">
        <v>2015</v>
      </c>
      <c r="C2105">
        <v>10</v>
      </c>
      <c r="D2105" t="s">
        <v>65</v>
      </c>
      <c r="E2105" t="s">
        <v>61</v>
      </c>
      <c r="F2105" t="s">
        <v>54</v>
      </c>
      <c r="G2105" t="s">
        <v>42</v>
      </c>
    </row>
    <row r="2106" spans="2:7" x14ac:dyDescent="0.2">
      <c r="B2106">
        <v>2015</v>
      </c>
      <c r="C2106">
        <v>10</v>
      </c>
      <c r="D2106" t="s">
        <v>65</v>
      </c>
      <c r="E2106" t="s">
        <v>61</v>
      </c>
      <c r="F2106" t="s">
        <v>54</v>
      </c>
      <c r="G2106" t="s">
        <v>43</v>
      </c>
    </row>
    <row r="2107" spans="2:7" x14ac:dyDescent="0.2">
      <c r="B2107">
        <v>2015</v>
      </c>
      <c r="C2107">
        <v>10</v>
      </c>
      <c r="D2107" t="s">
        <v>65</v>
      </c>
      <c r="E2107" t="s">
        <v>61</v>
      </c>
      <c r="F2107" t="s">
        <v>54</v>
      </c>
      <c r="G2107" t="s">
        <v>60</v>
      </c>
    </row>
    <row r="2108" spans="2:7" x14ac:dyDescent="0.2">
      <c r="B2108">
        <v>2015</v>
      </c>
      <c r="C2108">
        <v>10</v>
      </c>
      <c r="D2108" t="s">
        <v>65</v>
      </c>
      <c r="E2108" t="s">
        <v>61</v>
      </c>
      <c r="F2108" t="s">
        <v>55</v>
      </c>
      <c r="G2108" t="s">
        <v>12</v>
      </c>
    </row>
    <row r="2109" spans="2:7" x14ac:dyDescent="0.2">
      <c r="B2109">
        <v>2015</v>
      </c>
      <c r="C2109">
        <v>10</v>
      </c>
      <c r="D2109" t="s">
        <v>65</v>
      </c>
      <c r="E2109" t="s">
        <v>61</v>
      </c>
      <c r="F2109" t="s">
        <v>55</v>
      </c>
      <c r="G2109" t="s">
        <v>16</v>
      </c>
    </row>
    <row r="2110" spans="2:7" x14ac:dyDescent="0.2">
      <c r="B2110">
        <v>2015</v>
      </c>
      <c r="C2110">
        <v>10</v>
      </c>
      <c r="D2110" t="s">
        <v>65</v>
      </c>
      <c r="E2110" t="s">
        <v>61</v>
      </c>
      <c r="F2110" t="s">
        <v>55</v>
      </c>
      <c r="G2110" t="s">
        <v>17</v>
      </c>
    </row>
    <row r="2111" spans="2:7" x14ac:dyDescent="0.2">
      <c r="B2111">
        <v>2015</v>
      </c>
      <c r="C2111">
        <v>10</v>
      </c>
      <c r="D2111" t="s">
        <v>65</v>
      </c>
      <c r="E2111" t="s">
        <v>61</v>
      </c>
      <c r="F2111" t="s">
        <v>55</v>
      </c>
      <c r="G2111" t="s">
        <v>19</v>
      </c>
    </row>
    <row r="2112" spans="2:7" x14ac:dyDescent="0.2">
      <c r="B2112">
        <v>2015</v>
      </c>
      <c r="C2112">
        <v>10</v>
      </c>
      <c r="D2112" t="s">
        <v>65</v>
      </c>
      <c r="E2112" t="s">
        <v>61</v>
      </c>
      <c r="F2112" t="s">
        <v>55</v>
      </c>
      <c r="G2112" t="s">
        <v>20</v>
      </c>
    </row>
    <row r="2113" spans="2:7" x14ac:dyDescent="0.2">
      <c r="B2113">
        <v>2015</v>
      </c>
      <c r="C2113">
        <v>10</v>
      </c>
      <c r="D2113" t="s">
        <v>65</v>
      </c>
      <c r="E2113" t="s">
        <v>61</v>
      </c>
      <c r="F2113" t="s">
        <v>55</v>
      </c>
      <c r="G2113" t="s">
        <v>21</v>
      </c>
    </row>
    <row r="2114" spans="2:7" x14ac:dyDescent="0.2">
      <c r="B2114">
        <v>2015</v>
      </c>
      <c r="C2114">
        <v>10</v>
      </c>
      <c r="D2114" t="s">
        <v>65</v>
      </c>
      <c r="E2114" t="s">
        <v>61</v>
      </c>
      <c r="F2114" t="s">
        <v>55</v>
      </c>
      <c r="G2114" t="s">
        <v>23</v>
      </c>
    </row>
    <row r="2115" spans="2:7" x14ac:dyDescent="0.2">
      <c r="B2115">
        <v>2015</v>
      </c>
      <c r="C2115">
        <v>10</v>
      </c>
      <c r="D2115" t="s">
        <v>65</v>
      </c>
      <c r="E2115" t="s">
        <v>61</v>
      </c>
      <c r="F2115" t="s">
        <v>55</v>
      </c>
      <c r="G2115" t="s">
        <v>24</v>
      </c>
    </row>
    <row r="2116" spans="2:7" x14ac:dyDescent="0.2">
      <c r="B2116">
        <v>2015</v>
      </c>
      <c r="C2116">
        <v>10</v>
      </c>
      <c r="D2116" t="s">
        <v>65</v>
      </c>
      <c r="E2116" t="s">
        <v>61</v>
      </c>
      <c r="F2116" t="s">
        <v>55</v>
      </c>
      <c r="G2116" t="s">
        <v>25</v>
      </c>
    </row>
    <row r="2117" spans="2:7" x14ac:dyDescent="0.2">
      <c r="B2117">
        <v>2015</v>
      </c>
      <c r="C2117">
        <v>10</v>
      </c>
      <c r="D2117" t="s">
        <v>65</v>
      </c>
      <c r="E2117" t="s">
        <v>61</v>
      </c>
      <c r="F2117" t="s">
        <v>55</v>
      </c>
      <c r="G2117" t="s">
        <v>26</v>
      </c>
    </row>
    <row r="2118" spans="2:7" x14ac:dyDescent="0.2">
      <c r="B2118">
        <v>2015</v>
      </c>
      <c r="C2118">
        <v>10</v>
      </c>
      <c r="D2118" t="s">
        <v>65</v>
      </c>
      <c r="E2118" t="s">
        <v>61</v>
      </c>
      <c r="F2118" t="s">
        <v>55</v>
      </c>
      <c r="G2118" t="s">
        <v>27</v>
      </c>
    </row>
    <row r="2119" spans="2:7" x14ac:dyDescent="0.2">
      <c r="B2119">
        <v>2015</v>
      </c>
      <c r="C2119">
        <v>10</v>
      </c>
      <c r="D2119" t="s">
        <v>65</v>
      </c>
      <c r="E2119" t="s">
        <v>61</v>
      </c>
      <c r="F2119" t="s">
        <v>55</v>
      </c>
      <c r="G2119" t="s">
        <v>28</v>
      </c>
    </row>
    <row r="2120" spans="2:7" x14ac:dyDescent="0.2">
      <c r="B2120">
        <v>2015</v>
      </c>
      <c r="C2120">
        <v>10</v>
      </c>
      <c r="D2120" t="s">
        <v>65</v>
      </c>
      <c r="E2120" t="s">
        <v>61</v>
      </c>
      <c r="F2120" t="s">
        <v>55</v>
      </c>
      <c r="G2120" t="s">
        <v>29</v>
      </c>
    </row>
    <row r="2121" spans="2:7" x14ac:dyDescent="0.2">
      <c r="B2121">
        <v>2015</v>
      </c>
      <c r="C2121">
        <v>10</v>
      </c>
      <c r="D2121" t="s">
        <v>65</v>
      </c>
      <c r="E2121" t="s">
        <v>61</v>
      </c>
      <c r="F2121" t="s">
        <v>55</v>
      </c>
      <c r="G2121" t="s">
        <v>31</v>
      </c>
    </row>
    <row r="2122" spans="2:7" x14ac:dyDescent="0.2">
      <c r="B2122">
        <v>2015</v>
      </c>
      <c r="C2122">
        <v>10</v>
      </c>
      <c r="D2122" t="s">
        <v>65</v>
      </c>
      <c r="E2122" t="s">
        <v>61</v>
      </c>
      <c r="F2122" t="s">
        <v>55</v>
      </c>
      <c r="G2122" t="s">
        <v>32</v>
      </c>
    </row>
    <row r="2123" spans="2:7" x14ac:dyDescent="0.2">
      <c r="B2123">
        <v>2015</v>
      </c>
      <c r="C2123">
        <v>10</v>
      </c>
      <c r="D2123" t="s">
        <v>65</v>
      </c>
      <c r="E2123" t="s">
        <v>61</v>
      </c>
      <c r="F2123" t="s">
        <v>55</v>
      </c>
      <c r="G2123" t="s">
        <v>33</v>
      </c>
    </row>
    <row r="2124" spans="2:7" x14ac:dyDescent="0.2">
      <c r="B2124">
        <v>2015</v>
      </c>
      <c r="C2124">
        <v>10</v>
      </c>
      <c r="D2124" t="s">
        <v>65</v>
      </c>
      <c r="E2124" t="s">
        <v>61</v>
      </c>
      <c r="F2124" t="s">
        <v>55</v>
      </c>
      <c r="G2124" t="s">
        <v>34</v>
      </c>
    </row>
    <row r="2125" spans="2:7" x14ac:dyDescent="0.2">
      <c r="B2125">
        <v>2015</v>
      </c>
      <c r="C2125">
        <v>10</v>
      </c>
      <c r="D2125" t="s">
        <v>65</v>
      </c>
      <c r="E2125" t="s">
        <v>61</v>
      </c>
      <c r="F2125" t="s">
        <v>55</v>
      </c>
      <c r="G2125" t="s">
        <v>35</v>
      </c>
    </row>
    <row r="2126" spans="2:7" x14ac:dyDescent="0.2">
      <c r="B2126">
        <v>2015</v>
      </c>
      <c r="C2126">
        <v>10</v>
      </c>
      <c r="D2126" t="s">
        <v>65</v>
      </c>
      <c r="E2126" t="s">
        <v>61</v>
      </c>
      <c r="F2126" t="s">
        <v>55</v>
      </c>
      <c r="G2126" t="s">
        <v>36</v>
      </c>
    </row>
    <row r="2127" spans="2:7" x14ac:dyDescent="0.2">
      <c r="B2127">
        <v>2015</v>
      </c>
      <c r="C2127">
        <v>10</v>
      </c>
      <c r="D2127" t="s">
        <v>65</v>
      </c>
      <c r="E2127" t="s">
        <v>61</v>
      </c>
      <c r="F2127" t="s">
        <v>55</v>
      </c>
      <c r="G2127" t="s">
        <v>37</v>
      </c>
    </row>
    <row r="2128" spans="2:7" x14ac:dyDescent="0.2">
      <c r="B2128">
        <v>2015</v>
      </c>
      <c r="C2128">
        <v>10</v>
      </c>
      <c r="D2128" t="s">
        <v>65</v>
      </c>
      <c r="E2128" t="s">
        <v>61</v>
      </c>
      <c r="F2128" t="s">
        <v>55</v>
      </c>
      <c r="G2128" t="s">
        <v>38</v>
      </c>
    </row>
    <row r="2129" spans="2:7" x14ac:dyDescent="0.2">
      <c r="B2129">
        <v>2015</v>
      </c>
      <c r="C2129">
        <v>10</v>
      </c>
      <c r="D2129" t="s">
        <v>65</v>
      </c>
      <c r="E2129" t="s">
        <v>61</v>
      </c>
      <c r="F2129" t="s">
        <v>55</v>
      </c>
      <c r="G2129" t="s">
        <v>39</v>
      </c>
    </row>
    <row r="2130" spans="2:7" x14ac:dyDescent="0.2">
      <c r="B2130">
        <v>2015</v>
      </c>
      <c r="C2130">
        <v>10</v>
      </c>
      <c r="D2130" t="s">
        <v>65</v>
      </c>
      <c r="E2130" t="s">
        <v>61</v>
      </c>
      <c r="F2130" t="s">
        <v>55</v>
      </c>
      <c r="G2130" t="s">
        <v>40</v>
      </c>
    </row>
    <row r="2131" spans="2:7" x14ac:dyDescent="0.2">
      <c r="B2131">
        <v>2015</v>
      </c>
      <c r="C2131">
        <v>10</v>
      </c>
      <c r="D2131" t="s">
        <v>65</v>
      </c>
      <c r="E2131" t="s">
        <v>61</v>
      </c>
      <c r="F2131" t="s">
        <v>55</v>
      </c>
      <c r="G2131" t="s">
        <v>41</v>
      </c>
    </row>
    <row r="2132" spans="2:7" x14ac:dyDescent="0.2">
      <c r="B2132">
        <v>2015</v>
      </c>
      <c r="C2132">
        <v>10</v>
      </c>
      <c r="D2132" t="s">
        <v>65</v>
      </c>
      <c r="E2132" t="s">
        <v>61</v>
      </c>
      <c r="F2132" t="s">
        <v>55</v>
      </c>
      <c r="G2132" t="s">
        <v>42</v>
      </c>
    </row>
    <row r="2133" spans="2:7" x14ac:dyDescent="0.2">
      <c r="B2133">
        <v>2015</v>
      </c>
      <c r="C2133">
        <v>10</v>
      </c>
      <c r="D2133" t="s">
        <v>65</v>
      </c>
      <c r="E2133" t="s">
        <v>61</v>
      </c>
      <c r="F2133" t="s">
        <v>55</v>
      </c>
      <c r="G2133" t="s">
        <v>43</v>
      </c>
    </row>
    <row r="2134" spans="2:7" x14ac:dyDescent="0.2">
      <c r="B2134">
        <v>2015</v>
      </c>
      <c r="C2134">
        <v>10</v>
      </c>
      <c r="D2134" t="s">
        <v>65</v>
      </c>
      <c r="E2134" t="s">
        <v>61</v>
      </c>
      <c r="F2134" t="s">
        <v>55</v>
      </c>
      <c r="G2134" t="s">
        <v>60</v>
      </c>
    </row>
    <row r="2135" spans="2:7" x14ac:dyDescent="0.2">
      <c r="B2135">
        <v>2015</v>
      </c>
      <c r="C2135">
        <v>10</v>
      </c>
      <c r="D2135" t="s">
        <v>65</v>
      </c>
      <c r="E2135" t="s">
        <v>61</v>
      </c>
      <c r="F2135" t="s">
        <v>56</v>
      </c>
      <c r="G2135" t="s">
        <v>12</v>
      </c>
    </row>
    <row r="2136" spans="2:7" x14ac:dyDescent="0.2">
      <c r="B2136">
        <v>2015</v>
      </c>
      <c r="C2136">
        <v>10</v>
      </c>
      <c r="D2136" t="s">
        <v>65</v>
      </c>
      <c r="E2136" t="s">
        <v>61</v>
      </c>
      <c r="F2136" t="s">
        <v>56</v>
      </c>
      <c r="G2136" t="s">
        <v>16</v>
      </c>
    </row>
    <row r="2137" spans="2:7" x14ac:dyDescent="0.2">
      <c r="B2137">
        <v>2015</v>
      </c>
      <c r="C2137">
        <v>10</v>
      </c>
      <c r="D2137" t="s">
        <v>65</v>
      </c>
      <c r="E2137" t="s">
        <v>61</v>
      </c>
      <c r="F2137" t="s">
        <v>56</v>
      </c>
      <c r="G2137" t="s">
        <v>17</v>
      </c>
    </row>
    <row r="2138" spans="2:7" x14ac:dyDescent="0.2">
      <c r="B2138">
        <v>2015</v>
      </c>
      <c r="C2138">
        <v>10</v>
      </c>
      <c r="D2138" t="s">
        <v>65</v>
      </c>
      <c r="E2138" t="s">
        <v>61</v>
      </c>
      <c r="F2138" t="s">
        <v>56</v>
      </c>
      <c r="G2138" t="s">
        <v>19</v>
      </c>
    </row>
    <row r="2139" spans="2:7" x14ac:dyDescent="0.2">
      <c r="B2139">
        <v>2015</v>
      </c>
      <c r="C2139">
        <v>10</v>
      </c>
      <c r="D2139" t="s">
        <v>65</v>
      </c>
      <c r="E2139" t="s">
        <v>61</v>
      </c>
      <c r="F2139" t="s">
        <v>56</v>
      </c>
      <c r="G2139" t="s">
        <v>20</v>
      </c>
    </row>
    <row r="2140" spans="2:7" x14ac:dyDescent="0.2">
      <c r="B2140">
        <v>2015</v>
      </c>
      <c r="C2140">
        <v>10</v>
      </c>
      <c r="D2140" t="s">
        <v>65</v>
      </c>
      <c r="E2140" t="s">
        <v>61</v>
      </c>
      <c r="F2140" t="s">
        <v>56</v>
      </c>
      <c r="G2140" t="s">
        <v>21</v>
      </c>
    </row>
    <row r="2141" spans="2:7" x14ac:dyDescent="0.2">
      <c r="B2141">
        <v>2015</v>
      </c>
      <c r="C2141">
        <v>10</v>
      </c>
      <c r="D2141" t="s">
        <v>65</v>
      </c>
      <c r="E2141" t="s">
        <v>61</v>
      </c>
      <c r="F2141" t="s">
        <v>56</v>
      </c>
      <c r="G2141" t="s">
        <v>23</v>
      </c>
    </row>
    <row r="2142" spans="2:7" x14ac:dyDescent="0.2">
      <c r="B2142">
        <v>2015</v>
      </c>
      <c r="C2142">
        <v>10</v>
      </c>
      <c r="D2142" t="s">
        <v>65</v>
      </c>
      <c r="E2142" t="s">
        <v>61</v>
      </c>
      <c r="F2142" t="s">
        <v>56</v>
      </c>
      <c r="G2142" t="s">
        <v>24</v>
      </c>
    </row>
    <row r="2143" spans="2:7" x14ac:dyDescent="0.2">
      <c r="B2143">
        <v>2015</v>
      </c>
      <c r="C2143">
        <v>10</v>
      </c>
      <c r="D2143" t="s">
        <v>65</v>
      </c>
      <c r="E2143" t="s">
        <v>61</v>
      </c>
      <c r="F2143" t="s">
        <v>56</v>
      </c>
      <c r="G2143" t="s">
        <v>25</v>
      </c>
    </row>
    <row r="2144" spans="2:7" x14ac:dyDescent="0.2">
      <c r="B2144">
        <v>2015</v>
      </c>
      <c r="C2144">
        <v>10</v>
      </c>
      <c r="D2144" t="s">
        <v>65</v>
      </c>
      <c r="E2144" t="s">
        <v>61</v>
      </c>
      <c r="F2144" t="s">
        <v>56</v>
      </c>
      <c r="G2144" t="s">
        <v>26</v>
      </c>
    </row>
    <row r="2145" spans="2:7" x14ac:dyDescent="0.2">
      <c r="B2145">
        <v>2015</v>
      </c>
      <c r="C2145">
        <v>10</v>
      </c>
      <c r="D2145" t="s">
        <v>65</v>
      </c>
      <c r="E2145" t="s">
        <v>61</v>
      </c>
      <c r="F2145" t="s">
        <v>56</v>
      </c>
      <c r="G2145" t="s">
        <v>27</v>
      </c>
    </row>
    <row r="2146" spans="2:7" x14ac:dyDescent="0.2">
      <c r="B2146">
        <v>2015</v>
      </c>
      <c r="C2146">
        <v>10</v>
      </c>
      <c r="D2146" t="s">
        <v>65</v>
      </c>
      <c r="E2146" t="s">
        <v>61</v>
      </c>
      <c r="F2146" t="s">
        <v>56</v>
      </c>
      <c r="G2146" t="s">
        <v>28</v>
      </c>
    </row>
    <row r="2147" spans="2:7" x14ac:dyDescent="0.2">
      <c r="B2147">
        <v>2015</v>
      </c>
      <c r="C2147">
        <v>10</v>
      </c>
      <c r="D2147" t="s">
        <v>65</v>
      </c>
      <c r="E2147" t="s">
        <v>61</v>
      </c>
      <c r="F2147" t="s">
        <v>56</v>
      </c>
      <c r="G2147" t="s">
        <v>29</v>
      </c>
    </row>
    <row r="2148" spans="2:7" x14ac:dyDescent="0.2">
      <c r="B2148">
        <v>2015</v>
      </c>
      <c r="C2148">
        <v>10</v>
      </c>
      <c r="D2148" t="s">
        <v>65</v>
      </c>
      <c r="E2148" t="s">
        <v>61</v>
      </c>
      <c r="F2148" t="s">
        <v>56</v>
      </c>
      <c r="G2148" t="s">
        <v>31</v>
      </c>
    </row>
    <row r="2149" spans="2:7" x14ac:dyDescent="0.2">
      <c r="B2149">
        <v>2015</v>
      </c>
      <c r="C2149">
        <v>10</v>
      </c>
      <c r="D2149" t="s">
        <v>65</v>
      </c>
      <c r="E2149" t="s">
        <v>61</v>
      </c>
      <c r="F2149" t="s">
        <v>56</v>
      </c>
      <c r="G2149" t="s">
        <v>32</v>
      </c>
    </row>
    <row r="2150" spans="2:7" x14ac:dyDescent="0.2">
      <c r="B2150">
        <v>2015</v>
      </c>
      <c r="C2150">
        <v>10</v>
      </c>
      <c r="D2150" t="s">
        <v>65</v>
      </c>
      <c r="E2150" t="s">
        <v>61</v>
      </c>
      <c r="F2150" t="s">
        <v>56</v>
      </c>
      <c r="G2150" t="s">
        <v>33</v>
      </c>
    </row>
    <row r="2151" spans="2:7" x14ac:dyDescent="0.2">
      <c r="B2151">
        <v>2015</v>
      </c>
      <c r="C2151">
        <v>10</v>
      </c>
      <c r="D2151" t="s">
        <v>65</v>
      </c>
      <c r="E2151" t="s">
        <v>61</v>
      </c>
      <c r="F2151" t="s">
        <v>56</v>
      </c>
      <c r="G2151" t="s">
        <v>34</v>
      </c>
    </row>
    <row r="2152" spans="2:7" x14ac:dyDescent="0.2">
      <c r="B2152">
        <v>2015</v>
      </c>
      <c r="C2152">
        <v>10</v>
      </c>
      <c r="D2152" t="s">
        <v>65</v>
      </c>
      <c r="E2152" t="s">
        <v>61</v>
      </c>
      <c r="F2152" t="s">
        <v>56</v>
      </c>
      <c r="G2152" t="s">
        <v>35</v>
      </c>
    </row>
    <row r="2153" spans="2:7" x14ac:dyDescent="0.2">
      <c r="B2153">
        <v>2015</v>
      </c>
      <c r="C2153">
        <v>10</v>
      </c>
      <c r="D2153" t="s">
        <v>65</v>
      </c>
      <c r="E2153" t="s">
        <v>61</v>
      </c>
      <c r="F2153" t="s">
        <v>56</v>
      </c>
      <c r="G2153" t="s">
        <v>36</v>
      </c>
    </row>
    <row r="2154" spans="2:7" x14ac:dyDescent="0.2">
      <c r="B2154">
        <v>2015</v>
      </c>
      <c r="C2154">
        <v>10</v>
      </c>
      <c r="D2154" t="s">
        <v>65</v>
      </c>
      <c r="E2154" t="s">
        <v>61</v>
      </c>
      <c r="F2154" t="s">
        <v>56</v>
      </c>
      <c r="G2154" t="s">
        <v>37</v>
      </c>
    </row>
    <row r="2155" spans="2:7" x14ac:dyDescent="0.2">
      <c r="B2155">
        <v>2015</v>
      </c>
      <c r="C2155">
        <v>10</v>
      </c>
      <c r="D2155" t="s">
        <v>65</v>
      </c>
      <c r="E2155" t="s">
        <v>61</v>
      </c>
      <c r="F2155" t="s">
        <v>56</v>
      </c>
      <c r="G2155" t="s">
        <v>38</v>
      </c>
    </row>
    <row r="2156" spans="2:7" x14ac:dyDescent="0.2">
      <c r="B2156">
        <v>2015</v>
      </c>
      <c r="C2156">
        <v>10</v>
      </c>
      <c r="D2156" t="s">
        <v>65</v>
      </c>
      <c r="E2156" t="s">
        <v>61</v>
      </c>
      <c r="F2156" t="s">
        <v>56</v>
      </c>
      <c r="G2156" t="s">
        <v>39</v>
      </c>
    </row>
    <row r="2157" spans="2:7" x14ac:dyDescent="0.2">
      <c r="B2157">
        <v>2015</v>
      </c>
      <c r="C2157">
        <v>10</v>
      </c>
      <c r="D2157" t="s">
        <v>65</v>
      </c>
      <c r="E2157" t="s">
        <v>61</v>
      </c>
      <c r="F2157" t="s">
        <v>56</v>
      </c>
      <c r="G2157" t="s">
        <v>40</v>
      </c>
    </row>
    <row r="2158" spans="2:7" x14ac:dyDescent="0.2">
      <c r="B2158">
        <v>2015</v>
      </c>
      <c r="C2158">
        <v>10</v>
      </c>
      <c r="D2158" t="s">
        <v>65</v>
      </c>
      <c r="E2158" t="s">
        <v>61</v>
      </c>
      <c r="F2158" t="s">
        <v>56</v>
      </c>
      <c r="G2158" t="s">
        <v>41</v>
      </c>
    </row>
    <row r="2159" spans="2:7" x14ac:dyDescent="0.2">
      <c r="B2159">
        <v>2015</v>
      </c>
      <c r="C2159">
        <v>10</v>
      </c>
      <c r="D2159" t="s">
        <v>65</v>
      </c>
      <c r="E2159" t="s">
        <v>61</v>
      </c>
      <c r="F2159" t="s">
        <v>56</v>
      </c>
      <c r="G2159" t="s">
        <v>42</v>
      </c>
    </row>
    <row r="2160" spans="2:7" x14ac:dyDescent="0.2">
      <c r="B2160">
        <v>2015</v>
      </c>
      <c r="C2160">
        <v>10</v>
      </c>
      <c r="D2160" t="s">
        <v>65</v>
      </c>
      <c r="E2160" t="s">
        <v>61</v>
      </c>
      <c r="F2160" t="s">
        <v>56</v>
      </c>
      <c r="G2160" t="s">
        <v>43</v>
      </c>
    </row>
    <row r="2161" spans="2:7" x14ac:dyDescent="0.2">
      <c r="B2161">
        <v>2015</v>
      </c>
      <c r="C2161">
        <v>10</v>
      </c>
      <c r="D2161" t="s">
        <v>65</v>
      </c>
      <c r="E2161" t="s">
        <v>61</v>
      </c>
      <c r="F2161" t="s">
        <v>56</v>
      </c>
      <c r="G2161" t="s">
        <v>60</v>
      </c>
    </row>
    <row r="2162" spans="2:7" x14ac:dyDescent="0.2">
      <c r="B2162">
        <v>2014</v>
      </c>
      <c r="C2162">
        <v>10</v>
      </c>
      <c r="D2162" t="s">
        <v>65</v>
      </c>
      <c r="E2162" t="s">
        <v>59</v>
      </c>
      <c r="F2162" t="s">
        <v>49</v>
      </c>
      <c r="G2162" t="s">
        <v>12</v>
      </c>
    </row>
    <row r="2163" spans="2:7" x14ac:dyDescent="0.2">
      <c r="B2163">
        <v>2014</v>
      </c>
      <c r="C2163">
        <v>10</v>
      </c>
      <c r="D2163" t="s">
        <v>65</v>
      </c>
      <c r="E2163" t="s">
        <v>59</v>
      </c>
      <c r="F2163" t="s">
        <v>49</v>
      </c>
      <c r="G2163" t="s">
        <v>16</v>
      </c>
    </row>
    <row r="2164" spans="2:7" x14ac:dyDescent="0.2">
      <c r="B2164">
        <v>2014</v>
      </c>
      <c r="C2164">
        <v>10</v>
      </c>
      <c r="D2164" t="s">
        <v>65</v>
      </c>
      <c r="E2164" t="s">
        <v>59</v>
      </c>
      <c r="F2164" t="s">
        <v>49</v>
      </c>
      <c r="G2164" t="s">
        <v>17</v>
      </c>
    </row>
    <row r="2165" spans="2:7" x14ac:dyDescent="0.2">
      <c r="B2165">
        <v>2014</v>
      </c>
      <c r="C2165">
        <v>10</v>
      </c>
      <c r="D2165" t="s">
        <v>65</v>
      </c>
      <c r="E2165" t="s">
        <v>59</v>
      </c>
      <c r="F2165" t="s">
        <v>49</v>
      </c>
      <c r="G2165" t="s">
        <v>19</v>
      </c>
    </row>
    <row r="2166" spans="2:7" x14ac:dyDescent="0.2">
      <c r="B2166">
        <v>2014</v>
      </c>
      <c r="C2166">
        <v>10</v>
      </c>
      <c r="D2166" t="s">
        <v>65</v>
      </c>
      <c r="E2166" t="s">
        <v>59</v>
      </c>
      <c r="F2166" t="s">
        <v>49</v>
      </c>
      <c r="G2166" t="s">
        <v>20</v>
      </c>
    </row>
    <row r="2167" spans="2:7" x14ac:dyDescent="0.2">
      <c r="B2167">
        <v>2014</v>
      </c>
      <c r="C2167">
        <v>10</v>
      </c>
      <c r="D2167" t="s">
        <v>65</v>
      </c>
      <c r="E2167" t="s">
        <v>59</v>
      </c>
      <c r="F2167" t="s">
        <v>49</v>
      </c>
      <c r="G2167" t="s">
        <v>21</v>
      </c>
    </row>
    <row r="2168" spans="2:7" x14ac:dyDescent="0.2">
      <c r="B2168">
        <v>2014</v>
      </c>
      <c r="C2168">
        <v>10</v>
      </c>
      <c r="D2168" t="s">
        <v>65</v>
      </c>
      <c r="E2168" t="s">
        <v>59</v>
      </c>
      <c r="F2168" t="s">
        <v>49</v>
      </c>
      <c r="G2168" t="s">
        <v>23</v>
      </c>
    </row>
    <row r="2169" spans="2:7" x14ac:dyDescent="0.2">
      <c r="B2169">
        <v>2014</v>
      </c>
      <c r="C2169">
        <v>10</v>
      </c>
      <c r="D2169" t="s">
        <v>65</v>
      </c>
      <c r="E2169" t="s">
        <v>59</v>
      </c>
      <c r="F2169" t="s">
        <v>49</v>
      </c>
      <c r="G2169" t="s">
        <v>24</v>
      </c>
    </row>
    <row r="2170" spans="2:7" x14ac:dyDescent="0.2">
      <c r="B2170">
        <v>2014</v>
      </c>
      <c r="C2170">
        <v>10</v>
      </c>
      <c r="D2170" t="s">
        <v>65</v>
      </c>
      <c r="E2170" t="s">
        <v>59</v>
      </c>
      <c r="F2170" t="s">
        <v>49</v>
      </c>
      <c r="G2170" t="s">
        <v>25</v>
      </c>
    </row>
    <row r="2171" spans="2:7" x14ac:dyDescent="0.2">
      <c r="B2171">
        <v>2014</v>
      </c>
      <c r="C2171">
        <v>10</v>
      </c>
      <c r="D2171" t="s">
        <v>65</v>
      </c>
      <c r="E2171" t="s">
        <v>59</v>
      </c>
      <c r="F2171" t="s">
        <v>49</v>
      </c>
      <c r="G2171" t="s">
        <v>26</v>
      </c>
    </row>
    <row r="2172" spans="2:7" x14ac:dyDescent="0.2">
      <c r="B2172">
        <v>2014</v>
      </c>
      <c r="C2172">
        <v>10</v>
      </c>
      <c r="D2172" t="s">
        <v>65</v>
      </c>
      <c r="E2172" t="s">
        <v>59</v>
      </c>
      <c r="F2172" t="s">
        <v>49</v>
      </c>
      <c r="G2172" t="s">
        <v>27</v>
      </c>
    </row>
    <row r="2173" spans="2:7" x14ac:dyDescent="0.2">
      <c r="B2173">
        <v>2014</v>
      </c>
      <c r="C2173">
        <v>10</v>
      </c>
      <c r="D2173" t="s">
        <v>65</v>
      </c>
      <c r="E2173" t="s">
        <v>59</v>
      </c>
      <c r="F2173" t="s">
        <v>49</v>
      </c>
      <c r="G2173" t="s">
        <v>28</v>
      </c>
    </row>
    <row r="2174" spans="2:7" x14ac:dyDescent="0.2">
      <c r="B2174">
        <v>2014</v>
      </c>
      <c r="C2174">
        <v>10</v>
      </c>
      <c r="D2174" t="s">
        <v>65</v>
      </c>
      <c r="E2174" t="s">
        <v>59</v>
      </c>
      <c r="F2174" t="s">
        <v>49</v>
      </c>
      <c r="G2174" t="s">
        <v>29</v>
      </c>
    </row>
    <row r="2175" spans="2:7" x14ac:dyDescent="0.2">
      <c r="B2175">
        <v>2014</v>
      </c>
      <c r="C2175">
        <v>10</v>
      </c>
      <c r="D2175" t="s">
        <v>65</v>
      </c>
      <c r="E2175" t="s">
        <v>59</v>
      </c>
      <c r="F2175" t="s">
        <v>49</v>
      </c>
      <c r="G2175" t="s">
        <v>31</v>
      </c>
    </row>
    <row r="2176" spans="2:7" x14ac:dyDescent="0.2">
      <c r="B2176">
        <v>2014</v>
      </c>
      <c r="C2176">
        <v>10</v>
      </c>
      <c r="D2176" t="s">
        <v>65</v>
      </c>
      <c r="E2176" t="s">
        <v>59</v>
      </c>
      <c r="F2176" t="s">
        <v>49</v>
      </c>
      <c r="G2176" t="s">
        <v>32</v>
      </c>
    </row>
    <row r="2177" spans="2:7" x14ac:dyDescent="0.2">
      <c r="B2177">
        <v>2014</v>
      </c>
      <c r="C2177">
        <v>10</v>
      </c>
      <c r="D2177" t="s">
        <v>65</v>
      </c>
      <c r="E2177" t="s">
        <v>59</v>
      </c>
      <c r="F2177" t="s">
        <v>49</v>
      </c>
      <c r="G2177" t="s">
        <v>33</v>
      </c>
    </row>
    <row r="2178" spans="2:7" x14ac:dyDescent="0.2">
      <c r="B2178">
        <v>2014</v>
      </c>
      <c r="C2178">
        <v>10</v>
      </c>
      <c r="D2178" t="s">
        <v>65</v>
      </c>
      <c r="E2178" t="s">
        <v>59</v>
      </c>
      <c r="F2178" t="s">
        <v>49</v>
      </c>
      <c r="G2178" t="s">
        <v>34</v>
      </c>
    </row>
    <row r="2179" spans="2:7" x14ac:dyDescent="0.2">
      <c r="B2179">
        <v>2014</v>
      </c>
      <c r="C2179">
        <v>10</v>
      </c>
      <c r="D2179" t="s">
        <v>65</v>
      </c>
      <c r="E2179" t="s">
        <v>59</v>
      </c>
      <c r="F2179" t="s">
        <v>49</v>
      </c>
      <c r="G2179" t="s">
        <v>35</v>
      </c>
    </row>
    <row r="2180" spans="2:7" x14ac:dyDescent="0.2">
      <c r="B2180">
        <v>2014</v>
      </c>
      <c r="C2180">
        <v>10</v>
      </c>
      <c r="D2180" t="s">
        <v>65</v>
      </c>
      <c r="E2180" t="s">
        <v>59</v>
      </c>
      <c r="F2180" t="s">
        <v>49</v>
      </c>
      <c r="G2180" t="s">
        <v>36</v>
      </c>
    </row>
    <row r="2181" spans="2:7" x14ac:dyDescent="0.2">
      <c r="B2181">
        <v>2014</v>
      </c>
      <c r="C2181">
        <v>10</v>
      </c>
      <c r="D2181" t="s">
        <v>65</v>
      </c>
      <c r="E2181" t="s">
        <v>59</v>
      </c>
      <c r="F2181" t="s">
        <v>49</v>
      </c>
      <c r="G2181" t="s">
        <v>37</v>
      </c>
    </row>
    <row r="2182" spans="2:7" x14ac:dyDescent="0.2">
      <c r="B2182">
        <v>2014</v>
      </c>
      <c r="C2182">
        <v>10</v>
      </c>
      <c r="D2182" t="s">
        <v>65</v>
      </c>
      <c r="E2182" t="s">
        <v>59</v>
      </c>
      <c r="F2182" t="s">
        <v>49</v>
      </c>
      <c r="G2182" t="s">
        <v>38</v>
      </c>
    </row>
    <row r="2183" spans="2:7" x14ac:dyDescent="0.2">
      <c r="B2183">
        <v>2014</v>
      </c>
      <c r="C2183">
        <v>10</v>
      </c>
      <c r="D2183" t="s">
        <v>65</v>
      </c>
      <c r="E2183" t="s">
        <v>59</v>
      </c>
      <c r="F2183" t="s">
        <v>49</v>
      </c>
      <c r="G2183" t="s">
        <v>39</v>
      </c>
    </row>
    <row r="2184" spans="2:7" x14ac:dyDescent="0.2">
      <c r="B2184">
        <v>2014</v>
      </c>
      <c r="C2184">
        <v>10</v>
      </c>
      <c r="D2184" t="s">
        <v>65</v>
      </c>
      <c r="E2184" t="s">
        <v>59</v>
      </c>
      <c r="F2184" t="s">
        <v>49</v>
      </c>
      <c r="G2184" t="s">
        <v>40</v>
      </c>
    </row>
    <row r="2185" spans="2:7" x14ac:dyDescent="0.2">
      <c r="B2185">
        <v>2014</v>
      </c>
      <c r="C2185">
        <v>10</v>
      </c>
      <c r="D2185" t="s">
        <v>65</v>
      </c>
      <c r="E2185" t="s">
        <v>59</v>
      </c>
      <c r="F2185" t="s">
        <v>49</v>
      </c>
      <c r="G2185" t="s">
        <v>41</v>
      </c>
    </row>
    <row r="2186" spans="2:7" x14ac:dyDescent="0.2">
      <c r="B2186">
        <v>2014</v>
      </c>
      <c r="C2186">
        <v>10</v>
      </c>
      <c r="D2186" t="s">
        <v>65</v>
      </c>
      <c r="E2186" t="s">
        <v>59</v>
      </c>
      <c r="F2186" t="s">
        <v>49</v>
      </c>
      <c r="G2186" t="s">
        <v>42</v>
      </c>
    </row>
    <row r="2187" spans="2:7" x14ac:dyDescent="0.2">
      <c r="B2187">
        <v>2014</v>
      </c>
      <c r="C2187">
        <v>10</v>
      </c>
      <c r="D2187" t="s">
        <v>65</v>
      </c>
      <c r="E2187" t="s">
        <v>59</v>
      </c>
      <c r="F2187" t="s">
        <v>49</v>
      </c>
      <c r="G2187" t="s">
        <v>43</v>
      </c>
    </row>
    <row r="2188" spans="2:7" x14ac:dyDescent="0.2">
      <c r="B2188">
        <v>2014</v>
      </c>
      <c r="C2188">
        <v>10</v>
      </c>
      <c r="D2188" t="s">
        <v>65</v>
      </c>
      <c r="E2188" t="s">
        <v>59</v>
      </c>
      <c r="F2188" t="s">
        <v>49</v>
      </c>
      <c r="G2188" t="s">
        <v>60</v>
      </c>
    </row>
    <row r="2189" spans="2:7" x14ac:dyDescent="0.2">
      <c r="B2189">
        <v>2014</v>
      </c>
      <c r="C2189">
        <v>10</v>
      </c>
      <c r="D2189" t="s">
        <v>65</v>
      </c>
      <c r="E2189" t="s">
        <v>59</v>
      </c>
      <c r="F2189" t="s">
        <v>50</v>
      </c>
      <c r="G2189" t="s">
        <v>12</v>
      </c>
    </row>
    <row r="2190" spans="2:7" x14ac:dyDescent="0.2">
      <c r="B2190">
        <v>2014</v>
      </c>
      <c r="C2190">
        <v>10</v>
      </c>
      <c r="D2190" t="s">
        <v>65</v>
      </c>
      <c r="E2190" t="s">
        <v>59</v>
      </c>
      <c r="F2190" t="s">
        <v>50</v>
      </c>
      <c r="G2190" t="s">
        <v>16</v>
      </c>
    </row>
    <row r="2191" spans="2:7" x14ac:dyDescent="0.2">
      <c r="B2191">
        <v>2014</v>
      </c>
      <c r="C2191">
        <v>10</v>
      </c>
      <c r="D2191" t="s">
        <v>65</v>
      </c>
      <c r="E2191" t="s">
        <v>59</v>
      </c>
      <c r="F2191" t="s">
        <v>50</v>
      </c>
      <c r="G2191" t="s">
        <v>17</v>
      </c>
    </row>
    <row r="2192" spans="2:7" x14ac:dyDescent="0.2">
      <c r="B2192">
        <v>2014</v>
      </c>
      <c r="C2192">
        <v>10</v>
      </c>
      <c r="D2192" t="s">
        <v>65</v>
      </c>
      <c r="E2192" t="s">
        <v>59</v>
      </c>
      <c r="F2192" t="s">
        <v>50</v>
      </c>
      <c r="G2192" t="s">
        <v>19</v>
      </c>
    </row>
    <row r="2193" spans="2:7" x14ac:dyDescent="0.2">
      <c r="B2193">
        <v>2014</v>
      </c>
      <c r="C2193">
        <v>10</v>
      </c>
      <c r="D2193" t="s">
        <v>65</v>
      </c>
      <c r="E2193" t="s">
        <v>59</v>
      </c>
      <c r="F2193" t="s">
        <v>50</v>
      </c>
      <c r="G2193" t="s">
        <v>20</v>
      </c>
    </row>
    <row r="2194" spans="2:7" x14ac:dyDescent="0.2">
      <c r="B2194">
        <v>2014</v>
      </c>
      <c r="C2194">
        <v>10</v>
      </c>
      <c r="D2194" t="s">
        <v>65</v>
      </c>
      <c r="E2194" t="s">
        <v>59</v>
      </c>
      <c r="F2194" t="s">
        <v>50</v>
      </c>
      <c r="G2194" t="s">
        <v>21</v>
      </c>
    </row>
    <row r="2195" spans="2:7" x14ac:dyDescent="0.2">
      <c r="B2195">
        <v>2014</v>
      </c>
      <c r="C2195">
        <v>10</v>
      </c>
      <c r="D2195" t="s">
        <v>65</v>
      </c>
      <c r="E2195" t="s">
        <v>59</v>
      </c>
      <c r="F2195" t="s">
        <v>50</v>
      </c>
      <c r="G2195" t="s">
        <v>23</v>
      </c>
    </row>
    <row r="2196" spans="2:7" x14ac:dyDescent="0.2">
      <c r="B2196">
        <v>2014</v>
      </c>
      <c r="C2196">
        <v>10</v>
      </c>
      <c r="D2196" t="s">
        <v>65</v>
      </c>
      <c r="E2196" t="s">
        <v>59</v>
      </c>
      <c r="F2196" t="s">
        <v>50</v>
      </c>
      <c r="G2196" t="s">
        <v>24</v>
      </c>
    </row>
    <row r="2197" spans="2:7" x14ac:dyDescent="0.2">
      <c r="B2197">
        <v>2014</v>
      </c>
      <c r="C2197">
        <v>10</v>
      </c>
      <c r="D2197" t="s">
        <v>65</v>
      </c>
      <c r="E2197" t="s">
        <v>59</v>
      </c>
      <c r="F2197" t="s">
        <v>50</v>
      </c>
      <c r="G2197" t="s">
        <v>25</v>
      </c>
    </row>
    <row r="2198" spans="2:7" x14ac:dyDescent="0.2">
      <c r="B2198">
        <v>2014</v>
      </c>
      <c r="C2198">
        <v>10</v>
      </c>
      <c r="D2198" t="s">
        <v>65</v>
      </c>
      <c r="E2198" t="s">
        <v>59</v>
      </c>
      <c r="F2198" t="s">
        <v>50</v>
      </c>
      <c r="G2198" t="s">
        <v>26</v>
      </c>
    </row>
    <row r="2199" spans="2:7" x14ac:dyDescent="0.2">
      <c r="B2199">
        <v>2014</v>
      </c>
      <c r="C2199">
        <v>10</v>
      </c>
      <c r="D2199" t="s">
        <v>65</v>
      </c>
      <c r="E2199" t="s">
        <v>59</v>
      </c>
      <c r="F2199" t="s">
        <v>50</v>
      </c>
      <c r="G2199" t="s">
        <v>27</v>
      </c>
    </row>
    <row r="2200" spans="2:7" x14ac:dyDescent="0.2">
      <c r="B2200">
        <v>2014</v>
      </c>
      <c r="C2200">
        <v>10</v>
      </c>
      <c r="D2200" t="s">
        <v>65</v>
      </c>
      <c r="E2200" t="s">
        <v>59</v>
      </c>
      <c r="F2200" t="s">
        <v>50</v>
      </c>
      <c r="G2200" t="s">
        <v>28</v>
      </c>
    </row>
    <row r="2201" spans="2:7" x14ac:dyDescent="0.2">
      <c r="B2201">
        <v>2014</v>
      </c>
      <c r="C2201">
        <v>10</v>
      </c>
      <c r="D2201" t="s">
        <v>65</v>
      </c>
      <c r="E2201" t="s">
        <v>59</v>
      </c>
      <c r="F2201" t="s">
        <v>50</v>
      </c>
      <c r="G2201" t="s">
        <v>29</v>
      </c>
    </row>
    <row r="2202" spans="2:7" x14ac:dyDescent="0.2">
      <c r="B2202">
        <v>2014</v>
      </c>
      <c r="C2202">
        <v>10</v>
      </c>
      <c r="D2202" t="s">
        <v>65</v>
      </c>
      <c r="E2202" t="s">
        <v>59</v>
      </c>
      <c r="F2202" t="s">
        <v>50</v>
      </c>
      <c r="G2202" t="s">
        <v>31</v>
      </c>
    </row>
    <row r="2203" spans="2:7" x14ac:dyDescent="0.2">
      <c r="B2203">
        <v>2014</v>
      </c>
      <c r="C2203">
        <v>10</v>
      </c>
      <c r="D2203" t="s">
        <v>65</v>
      </c>
      <c r="E2203" t="s">
        <v>59</v>
      </c>
      <c r="F2203" t="s">
        <v>50</v>
      </c>
      <c r="G2203" t="s">
        <v>32</v>
      </c>
    </row>
    <row r="2204" spans="2:7" x14ac:dyDescent="0.2">
      <c r="B2204">
        <v>2014</v>
      </c>
      <c r="C2204">
        <v>10</v>
      </c>
      <c r="D2204" t="s">
        <v>65</v>
      </c>
      <c r="E2204" t="s">
        <v>59</v>
      </c>
      <c r="F2204" t="s">
        <v>50</v>
      </c>
      <c r="G2204" t="s">
        <v>33</v>
      </c>
    </row>
    <row r="2205" spans="2:7" x14ac:dyDescent="0.2">
      <c r="B2205">
        <v>2014</v>
      </c>
      <c r="C2205">
        <v>10</v>
      </c>
      <c r="D2205" t="s">
        <v>65</v>
      </c>
      <c r="E2205" t="s">
        <v>59</v>
      </c>
      <c r="F2205" t="s">
        <v>50</v>
      </c>
      <c r="G2205" t="s">
        <v>34</v>
      </c>
    </row>
    <row r="2206" spans="2:7" x14ac:dyDescent="0.2">
      <c r="B2206">
        <v>2014</v>
      </c>
      <c r="C2206">
        <v>10</v>
      </c>
      <c r="D2206" t="s">
        <v>65</v>
      </c>
      <c r="E2206" t="s">
        <v>59</v>
      </c>
      <c r="F2206" t="s">
        <v>50</v>
      </c>
      <c r="G2206" t="s">
        <v>35</v>
      </c>
    </row>
    <row r="2207" spans="2:7" x14ac:dyDescent="0.2">
      <c r="B2207">
        <v>2014</v>
      </c>
      <c r="C2207">
        <v>10</v>
      </c>
      <c r="D2207" t="s">
        <v>65</v>
      </c>
      <c r="E2207" t="s">
        <v>59</v>
      </c>
      <c r="F2207" t="s">
        <v>50</v>
      </c>
      <c r="G2207" t="s">
        <v>36</v>
      </c>
    </row>
    <row r="2208" spans="2:7" x14ac:dyDescent="0.2">
      <c r="B2208">
        <v>2014</v>
      </c>
      <c r="C2208">
        <v>10</v>
      </c>
      <c r="D2208" t="s">
        <v>65</v>
      </c>
      <c r="E2208" t="s">
        <v>59</v>
      </c>
      <c r="F2208" t="s">
        <v>50</v>
      </c>
      <c r="G2208" t="s">
        <v>37</v>
      </c>
    </row>
    <row r="2209" spans="2:7" x14ac:dyDescent="0.2">
      <c r="B2209">
        <v>2014</v>
      </c>
      <c r="C2209">
        <v>10</v>
      </c>
      <c r="D2209" t="s">
        <v>65</v>
      </c>
      <c r="E2209" t="s">
        <v>59</v>
      </c>
      <c r="F2209" t="s">
        <v>50</v>
      </c>
      <c r="G2209" t="s">
        <v>38</v>
      </c>
    </row>
    <row r="2210" spans="2:7" x14ac:dyDescent="0.2">
      <c r="B2210">
        <v>2014</v>
      </c>
      <c r="C2210">
        <v>10</v>
      </c>
      <c r="D2210" t="s">
        <v>65</v>
      </c>
      <c r="E2210" t="s">
        <v>59</v>
      </c>
      <c r="F2210" t="s">
        <v>50</v>
      </c>
      <c r="G2210" t="s">
        <v>39</v>
      </c>
    </row>
    <row r="2211" spans="2:7" x14ac:dyDescent="0.2">
      <c r="B2211">
        <v>2014</v>
      </c>
      <c r="C2211">
        <v>10</v>
      </c>
      <c r="D2211" t="s">
        <v>65</v>
      </c>
      <c r="E2211" t="s">
        <v>59</v>
      </c>
      <c r="F2211" t="s">
        <v>50</v>
      </c>
      <c r="G2211" t="s">
        <v>40</v>
      </c>
    </row>
    <row r="2212" spans="2:7" x14ac:dyDescent="0.2">
      <c r="B2212">
        <v>2014</v>
      </c>
      <c r="C2212">
        <v>10</v>
      </c>
      <c r="D2212" t="s">
        <v>65</v>
      </c>
      <c r="E2212" t="s">
        <v>59</v>
      </c>
      <c r="F2212" t="s">
        <v>50</v>
      </c>
      <c r="G2212" t="s">
        <v>41</v>
      </c>
    </row>
    <row r="2213" spans="2:7" x14ac:dyDescent="0.2">
      <c r="B2213">
        <v>2014</v>
      </c>
      <c r="C2213">
        <v>10</v>
      </c>
      <c r="D2213" t="s">
        <v>65</v>
      </c>
      <c r="E2213" t="s">
        <v>59</v>
      </c>
      <c r="F2213" t="s">
        <v>50</v>
      </c>
      <c r="G2213" t="s">
        <v>42</v>
      </c>
    </row>
    <row r="2214" spans="2:7" x14ac:dyDescent="0.2">
      <c r="B2214">
        <v>2014</v>
      </c>
      <c r="C2214">
        <v>10</v>
      </c>
      <c r="D2214" t="s">
        <v>65</v>
      </c>
      <c r="E2214" t="s">
        <v>59</v>
      </c>
      <c r="F2214" t="s">
        <v>50</v>
      </c>
      <c r="G2214" t="s">
        <v>43</v>
      </c>
    </row>
    <row r="2215" spans="2:7" x14ac:dyDescent="0.2">
      <c r="B2215">
        <v>2014</v>
      </c>
      <c r="C2215">
        <v>10</v>
      </c>
      <c r="D2215" t="s">
        <v>65</v>
      </c>
      <c r="E2215" t="s">
        <v>59</v>
      </c>
      <c r="F2215" t="s">
        <v>50</v>
      </c>
      <c r="G2215" t="s">
        <v>60</v>
      </c>
    </row>
    <row r="2216" spans="2:7" x14ac:dyDescent="0.2">
      <c r="B2216">
        <v>2014</v>
      </c>
      <c r="C2216">
        <v>10</v>
      </c>
      <c r="D2216" t="s">
        <v>65</v>
      </c>
      <c r="E2216" t="s">
        <v>59</v>
      </c>
      <c r="F2216" t="s">
        <v>50</v>
      </c>
      <c r="G2216" t="s">
        <v>12</v>
      </c>
    </row>
    <row r="2217" spans="2:7" x14ac:dyDescent="0.2">
      <c r="B2217">
        <v>2014</v>
      </c>
      <c r="C2217">
        <v>10</v>
      </c>
      <c r="D2217" t="s">
        <v>65</v>
      </c>
      <c r="E2217" t="s">
        <v>59</v>
      </c>
      <c r="F2217" t="s">
        <v>51</v>
      </c>
      <c r="G2217" t="s">
        <v>16</v>
      </c>
    </row>
    <row r="2218" spans="2:7" x14ac:dyDescent="0.2">
      <c r="B2218">
        <v>2014</v>
      </c>
      <c r="C2218">
        <v>10</v>
      </c>
      <c r="D2218" t="s">
        <v>65</v>
      </c>
      <c r="E2218" t="s">
        <v>59</v>
      </c>
      <c r="F2218" t="s">
        <v>51</v>
      </c>
      <c r="G2218" t="s">
        <v>17</v>
      </c>
    </row>
    <row r="2219" spans="2:7" x14ac:dyDescent="0.2">
      <c r="B2219">
        <v>2014</v>
      </c>
      <c r="C2219">
        <v>10</v>
      </c>
      <c r="D2219" t="s">
        <v>65</v>
      </c>
      <c r="E2219" t="s">
        <v>59</v>
      </c>
      <c r="F2219" t="s">
        <v>51</v>
      </c>
      <c r="G2219" t="s">
        <v>19</v>
      </c>
    </row>
    <row r="2220" spans="2:7" x14ac:dyDescent="0.2">
      <c r="B2220">
        <v>2014</v>
      </c>
      <c r="C2220">
        <v>10</v>
      </c>
      <c r="D2220" t="s">
        <v>65</v>
      </c>
      <c r="E2220" t="s">
        <v>59</v>
      </c>
      <c r="F2220" t="s">
        <v>51</v>
      </c>
      <c r="G2220" t="s">
        <v>20</v>
      </c>
    </row>
    <row r="2221" spans="2:7" x14ac:dyDescent="0.2">
      <c r="B2221">
        <v>2014</v>
      </c>
      <c r="C2221">
        <v>10</v>
      </c>
      <c r="D2221" t="s">
        <v>65</v>
      </c>
      <c r="E2221" t="s">
        <v>59</v>
      </c>
      <c r="F2221" t="s">
        <v>51</v>
      </c>
      <c r="G2221" t="s">
        <v>21</v>
      </c>
    </row>
    <row r="2222" spans="2:7" x14ac:dyDescent="0.2">
      <c r="B2222">
        <v>2014</v>
      </c>
      <c r="C2222">
        <v>10</v>
      </c>
      <c r="D2222" t="s">
        <v>65</v>
      </c>
      <c r="E2222" t="s">
        <v>59</v>
      </c>
      <c r="F2222" t="s">
        <v>51</v>
      </c>
      <c r="G2222" t="s">
        <v>23</v>
      </c>
    </row>
    <row r="2223" spans="2:7" x14ac:dyDescent="0.2">
      <c r="B2223">
        <v>2014</v>
      </c>
      <c r="C2223">
        <v>10</v>
      </c>
      <c r="D2223" t="s">
        <v>65</v>
      </c>
      <c r="E2223" t="s">
        <v>59</v>
      </c>
      <c r="F2223" t="s">
        <v>51</v>
      </c>
      <c r="G2223" t="s">
        <v>24</v>
      </c>
    </row>
    <row r="2224" spans="2:7" x14ac:dyDescent="0.2">
      <c r="B2224">
        <v>2014</v>
      </c>
      <c r="C2224">
        <v>10</v>
      </c>
      <c r="D2224" t="s">
        <v>65</v>
      </c>
      <c r="E2224" t="s">
        <v>59</v>
      </c>
      <c r="F2224" t="s">
        <v>51</v>
      </c>
      <c r="G2224" t="s">
        <v>25</v>
      </c>
    </row>
    <row r="2225" spans="2:7" x14ac:dyDescent="0.2">
      <c r="B2225">
        <v>2014</v>
      </c>
      <c r="C2225">
        <v>10</v>
      </c>
      <c r="D2225" t="s">
        <v>65</v>
      </c>
      <c r="E2225" t="s">
        <v>59</v>
      </c>
      <c r="F2225" t="s">
        <v>51</v>
      </c>
      <c r="G2225" t="s">
        <v>26</v>
      </c>
    </row>
    <row r="2226" spans="2:7" x14ac:dyDescent="0.2">
      <c r="B2226">
        <v>2014</v>
      </c>
      <c r="C2226">
        <v>10</v>
      </c>
      <c r="D2226" t="s">
        <v>65</v>
      </c>
      <c r="E2226" t="s">
        <v>59</v>
      </c>
      <c r="F2226" t="s">
        <v>51</v>
      </c>
      <c r="G2226" t="s">
        <v>27</v>
      </c>
    </row>
    <row r="2227" spans="2:7" x14ac:dyDescent="0.2">
      <c r="B2227">
        <v>2014</v>
      </c>
      <c r="C2227">
        <v>10</v>
      </c>
      <c r="D2227" t="s">
        <v>65</v>
      </c>
      <c r="E2227" t="s">
        <v>59</v>
      </c>
      <c r="F2227" t="s">
        <v>51</v>
      </c>
      <c r="G2227" t="s">
        <v>28</v>
      </c>
    </row>
    <row r="2228" spans="2:7" x14ac:dyDescent="0.2">
      <c r="B2228">
        <v>2014</v>
      </c>
      <c r="C2228">
        <v>10</v>
      </c>
      <c r="D2228" t="s">
        <v>65</v>
      </c>
      <c r="E2228" t="s">
        <v>59</v>
      </c>
      <c r="F2228" t="s">
        <v>51</v>
      </c>
      <c r="G2228" t="s">
        <v>29</v>
      </c>
    </row>
    <row r="2229" spans="2:7" x14ac:dyDescent="0.2">
      <c r="B2229">
        <v>2014</v>
      </c>
      <c r="C2229">
        <v>10</v>
      </c>
      <c r="D2229" t="s">
        <v>65</v>
      </c>
      <c r="E2229" t="s">
        <v>59</v>
      </c>
      <c r="F2229" t="s">
        <v>51</v>
      </c>
      <c r="G2229" t="s">
        <v>31</v>
      </c>
    </row>
    <row r="2230" spans="2:7" x14ac:dyDescent="0.2">
      <c r="B2230">
        <v>2014</v>
      </c>
      <c r="C2230">
        <v>10</v>
      </c>
      <c r="D2230" t="s">
        <v>65</v>
      </c>
      <c r="E2230" t="s">
        <v>59</v>
      </c>
      <c r="F2230" t="s">
        <v>51</v>
      </c>
      <c r="G2230" t="s">
        <v>32</v>
      </c>
    </row>
    <row r="2231" spans="2:7" x14ac:dyDescent="0.2">
      <c r="B2231">
        <v>2014</v>
      </c>
      <c r="C2231">
        <v>10</v>
      </c>
      <c r="D2231" t="s">
        <v>65</v>
      </c>
      <c r="E2231" t="s">
        <v>59</v>
      </c>
      <c r="F2231" t="s">
        <v>51</v>
      </c>
      <c r="G2231" t="s">
        <v>33</v>
      </c>
    </row>
    <row r="2232" spans="2:7" x14ac:dyDescent="0.2">
      <c r="B2232">
        <v>2014</v>
      </c>
      <c r="C2232">
        <v>10</v>
      </c>
      <c r="D2232" t="s">
        <v>65</v>
      </c>
      <c r="E2232" t="s">
        <v>59</v>
      </c>
      <c r="F2232" t="s">
        <v>51</v>
      </c>
      <c r="G2232" t="s">
        <v>34</v>
      </c>
    </row>
    <row r="2233" spans="2:7" x14ac:dyDescent="0.2">
      <c r="B2233">
        <v>2014</v>
      </c>
      <c r="C2233">
        <v>10</v>
      </c>
      <c r="D2233" t="s">
        <v>65</v>
      </c>
      <c r="E2233" t="s">
        <v>59</v>
      </c>
      <c r="F2233" t="s">
        <v>51</v>
      </c>
      <c r="G2233" t="s">
        <v>35</v>
      </c>
    </row>
    <row r="2234" spans="2:7" x14ac:dyDescent="0.2">
      <c r="B2234">
        <v>2014</v>
      </c>
      <c r="C2234">
        <v>10</v>
      </c>
      <c r="D2234" t="s">
        <v>65</v>
      </c>
      <c r="E2234" t="s">
        <v>59</v>
      </c>
      <c r="F2234" t="s">
        <v>51</v>
      </c>
      <c r="G2234" t="s">
        <v>36</v>
      </c>
    </row>
    <row r="2235" spans="2:7" x14ac:dyDescent="0.2">
      <c r="B2235">
        <v>2014</v>
      </c>
      <c r="C2235">
        <v>10</v>
      </c>
      <c r="D2235" t="s">
        <v>65</v>
      </c>
      <c r="E2235" t="s">
        <v>59</v>
      </c>
      <c r="F2235" t="s">
        <v>51</v>
      </c>
      <c r="G2235" t="s">
        <v>37</v>
      </c>
    </row>
    <row r="2236" spans="2:7" x14ac:dyDescent="0.2">
      <c r="B2236">
        <v>2014</v>
      </c>
      <c r="C2236">
        <v>10</v>
      </c>
      <c r="D2236" t="s">
        <v>65</v>
      </c>
      <c r="E2236" t="s">
        <v>59</v>
      </c>
      <c r="F2236" t="s">
        <v>51</v>
      </c>
      <c r="G2236" t="s">
        <v>38</v>
      </c>
    </row>
    <row r="2237" spans="2:7" x14ac:dyDescent="0.2">
      <c r="B2237">
        <v>2014</v>
      </c>
      <c r="C2237">
        <v>10</v>
      </c>
      <c r="D2237" t="s">
        <v>65</v>
      </c>
      <c r="E2237" t="s">
        <v>59</v>
      </c>
      <c r="F2237" t="s">
        <v>51</v>
      </c>
      <c r="G2237" t="s">
        <v>39</v>
      </c>
    </row>
    <row r="2238" spans="2:7" x14ac:dyDescent="0.2">
      <c r="B2238">
        <v>2014</v>
      </c>
      <c r="C2238">
        <v>10</v>
      </c>
      <c r="D2238" t="s">
        <v>65</v>
      </c>
      <c r="E2238" t="s">
        <v>59</v>
      </c>
      <c r="F2238" t="s">
        <v>51</v>
      </c>
      <c r="G2238" t="s">
        <v>40</v>
      </c>
    </row>
    <row r="2239" spans="2:7" x14ac:dyDescent="0.2">
      <c r="B2239">
        <v>2014</v>
      </c>
      <c r="C2239">
        <v>10</v>
      </c>
      <c r="D2239" t="s">
        <v>65</v>
      </c>
      <c r="E2239" t="s">
        <v>59</v>
      </c>
      <c r="F2239" t="s">
        <v>51</v>
      </c>
      <c r="G2239" t="s">
        <v>41</v>
      </c>
    </row>
    <row r="2240" spans="2:7" x14ac:dyDescent="0.2">
      <c r="B2240">
        <v>2014</v>
      </c>
      <c r="C2240">
        <v>10</v>
      </c>
      <c r="D2240" t="s">
        <v>65</v>
      </c>
      <c r="E2240" t="s">
        <v>59</v>
      </c>
      <c r="F2240" t="s">
        <v>51</v>
      </c>
      <c r="G2240" t="s">
        <v>42</v>
      </c>
    </row>
    <row r="2241" spans="2:7" x14ac:dyDescent="0.2">
      <c r="B2241">
        <v>2014</v>
      </c>
      <c r="C2241">
        <v>10</v>
      </c>
      <c r="D2241" t="s">
        <v>65</v>
      </c>
      <c r="E2241" t="s">
        <v>59</v>
      </c>
      <c r="F2241" t="s">
        <v>51</v>
      </c>
      <c r="G2241" t="s">
        <v>43</v>
      </c>
    </row>
    <row r="2242" spans="2:7" x14ac:dyDescent="0.2">
      <c r="B2242">
        <v>2014</v>
      </c>
      <c r="C2242">
        <v>10</v>
      </c>
      <c r="D2242" t="s">
        <v>65</v>
      </c>
      <c r="E2242" t="s">
        <v>59</v>
      </c>
      <c r="F2242" t="s">
        <v>51</v>
      </c>
      <c r="G2242" t="s">
        <v>60</v>
      </c>
    </row>
    <row r="2243" spans="2:7" x14ac:dyDescent="0.2">
      <c r="B2243">
        <v>2014</v>
      </c>
      <c r="C2243">
        <v>10</v>
      </c>
      <c r="D2243" t="s">
        <v>65</v>
      </c>
      <c r="E2243" t="s">
        <v>59</v>
      </c>
      <c r="F2243" t="s">
        <v>52</v>
      </c>
      <c r="G2243" t="s">
        <v>12</v>
      </c>
    </row>
    <row r="2244" spans="2:7" x14ac:dyDescent="0.2">
      <c r="B2244">
        <v>2014</v>
      </c>
      <c r="C2244">
        <v>10</v>
      </c>
      <c r="D2244" t="s">
        <v>65</v>
      </c>
      <c r="E2244" t="s">
        <v>59</v>
      </c>
      <c r="F2244" t="s">
        <v>52</v>
      </c>
      <c r="G2244" t="s">
        <v>16</v>
      </c>
    </row>
    <row r="2245" spans="2:7" x14ac:dyDescent="0.2">
      <c r="B2245">
        <v>2014</v>
      </c>
      <c r="C2245">
        <v>10</v>
      </c>
      <c r="D2245" t="s">
        <v>65</v>
      </c>
      <c r="E2245" t="s">
        <v>59</v>
      </c>
      <c r="F2245" t="s">
        <v>52</v>
      </c>
      <c r="G2245" t="s">
        <v>17</v>
      </c>
    </row>
    <row r="2246" spans="2:7" x14ac:dyDescent="0.2">
      <c r="B2246">
        <v>2014</v>
      </c>
      <c r="C2246">
        <v>10</v>
      </c>
      <c r="D2246" t="s">
        <v>65</v>
      </c>
      <c r="E2246" t="s">
        <v>59</v>
      </c>
      <c r="F2246" t="s">
        <v>52</v>
      </c>
      <c r="G2246" t="s">
        <v>19</v>
      </c>
    </row>
    <row r="2247" spans="2:7" x14ac:dyDescent="0.2">
      <c r="B2247">
        <v>2014</v>
      </c>
      <c r="C2247">
        <v>10</v>
      </c>
      <c r="D2247" t="s">
        <v>65</v>
      </c>
      <c r="E2247" t="s">
        <v>59</v>
      </c>
      <c r="F2247" t="s">
        <v>52</v>
      </c>
      <c r="G2247" t="s">
        <v>20</v>
      </c>
    </row>
    <row r="2248" spans="2:7" x14ac:dyDescent="0.2">
      <c r="B2248">
        <v>2014</v>
      </c>
      <c r="C2248">
        <v>10</v>
      </c>
      <c r="D2248" t="s">
        <v>65</v>
      </c>
      <c r="E2248" t="s">
        <v>59</v>
      </c>
      <c r="F2248" t="s">
        <v>52</v>
      </c>
      <c r="G2248" t="s">
        <v>21</v>
      </c>
    </row>
    <row r="2249" spans="2:7" x14ac:dyDescent="0.2">
      <c r="B2249">
        <v>2014</v>
      </c>
      <c r="C2249">
        <v>10</v>
      </c>
      <c r="D2249" t="s">
        <v>65</v>
      </c>
      <c r="E2249" t="s">
        <v>59</v>
      </c>
      <c r="F2249" t="s">
        <v>52</v>
      </c>
      <c r="G2249" t="s">
        <v>23</v>
      </c>
    </row>
    <row r="2250" spans="2:7" x14ac:dyDescent="0.2">
      <c r="B2250">
        <v>2014</v>
      </c>
      <c r="C2250">
        <v>10</v>
      </c>
      <c r="D2250" t="s">
        <v>65</v>
      </c>
      <c r="E2250" t="s">
        <v>59</v>
      </c>
      <c r="F2250" t="s">
        <v>52</v>
      </c>
      <c r="G2250" t="s">
        <v>24</v>
      </c>
    </row>
    <row r="2251" spans="2:7" x14ac:dyDescent="0.2">
      <c r="B2251">
        <v>2014</v>
      </c>
      <c r="C2251">
        <v>10</v>
      </c>
      <c r="D2251" t="s">
        <v>65</v>
      </c>
      <c r="E2251" t="s">
        <v>59</v>
      </c>
      <c r="F2251" t="s">
        <v>52</v>
      </c>
      <c r="G2251" t="s">
        <v>25</v>
      </c>
    </row>
    <row r="2252" spans="2:7" x14ac:dyDescent="0.2">
      <c r="B2252">
        <v>2014</v>
      </c>
      <c r="C2252">
        <v>10</v>
      </c>
      <c r="D2252" t="s">
        <v>65</v>
      </c>
      <c r="E2252" t="s">
        <v>59</v>
      </c>
      <c r="F2252" t="s">
        <v>52</v>
      </c>
      <c r="G2252" t="s">
        <v>26</v>
      </c>
    </row>
    <row r="2253" spans="2:7" x14ac:dyDescent="0.2">
      <c r="B2253">
        <v>2014</v>
      </c>
      <c r="C2253">
        <v>10</v>
      </c>
      <c r="D2253" t="s">
        <v>65</v>
      </c>
      <c r="E2253" t="s">
        <v>59</v>
      </c>
      <c r="F2253" t="s">
        <v>52</v>
      </c>
      <c r="G2253" t="s">
        <v>27</v>
      </c>
    </row>
    <row r="2254" spans="2:7" x14ac:dyDescent="0.2">
      <c r="B2254">
        <v>2014</v>
      </c>
      <c r="C2254">
        <v>10</v>
      </c>
      <c r="D2254" t="s">
        <v>65</v>
      </c>
      <c r="E2254" t="s">
        <v>59</v>
      </c>
      <c r="F2254" t="s">
        <v>52</v>
      </c>
      <c r="G2254" t="s">
        <v>28</v>
      </c>
    </row>
    <row r="2255" spans="2:7" x14ac:dyDescent="0.2">
      <c r="B2255">
        <v>2014</v>
      </c>
      <c r="C2255">
        <v>10</v>
      </c>
      <c r="D2255" t="s">
        <v>65</v>
      </c>
      <c r="E2255" t="s">
        <v>59</v>
      </c>
      <c r="F2255" t="s">
        <v>52</v>
      </c>
      <c r="G2255" t="s">
        <v>29</v>
      </c>
    </row>
    <row r="2256" spans="2:7" x14ac:dyDescent="0.2">
      <c r="B2256">
        <v>2014</v>
      </c>
      <c r="C2256">
        <v>10</v>
      </c>
      <c r="D2256" t="s">
        <v>65</v>
      </c>
      <c r="E2256" t="s">
        <v>59</v>
      </c>
      <c r="F2256" t="s">
        <v>52</v>
      </c>
      <c r="G2256" t="s">
        <v>31</v>
      </c>
    </row>
    <row r="2257" spans="2:7" x14ac:dyDescent="0.2">
      <c r="B2257">
        <v>2014</v>
      </c>
      <c r="C2257">
        <v>10</v>
      </c>
      <c r="D2257" t="s">
        <v>65</v>
      </c>
      <c r="E2257" t="s">
        <v>59</v>
      </c>
      <c r="F2257" t="s">
        <v>52</v>
      </c>
      <c r="G2257" t="s">
        <v>32</v>
      </c>
    </row>
    <row r="2258" spans="2:7" x14ac:dyDescent="0.2">
      <c r="B2258">
        <v>2014</v>
      </c>
      <c r="C2258">
        <v>10</v>
      </c>
      <c r="D2258" t="s">
        <v>65</v>
      </c>
      <c r="E2258" t="s">
        <v>59</v>
      </c>
      <c r="F2258" t="s">
        <v>52</v>
      </c>
      <c r="G2258" t="s">
        <v>33</v>
      </c>
    </row>
    <row r="2259" spans="2:7" x14ac:dyDescent="0.2">
      <c r="B2259">
        <v>2014</v>
      </c>
      <c r="C2259">
        <v>10</v>
      </c>
      <c r="D2259" t="s">
        <v>65</v>
      </c>
      <c r="E2259" t="s">
        <v>59</v>
      </c>
      <c r="F2259" t="s">
        <v>52</v>
      </c>
      <c r="G2259" t="s">
        <v>34</v>
      </c>
    </row>
    <row r="2260" spans="2:7" x14ac:dyDescent="0.2">
      <c r="B2260">
        <v>2014</v>
      </c>
      <c r="C2260">
        <v>10</v>
      </c>
      <c r="D2260" t="s">
        <v>65</v>
      </c>
      <c r="E2260" t="s">
        <v>59</v>
      </c>
      <c r="F2260" t="s">
        <v>52</v>
      </c>
      <c r="G2260" t="s">
        <v>35</v>
      </c>
    </row>
    <row r="2261" spans="2:7" x14ac:dyDescent="0.2">
      <c r="B2261">
        <v>2014</v>
      </c>
      <c r="C2261">
        <v>10</v>
      </c>
      <c r="D2261" t="s">
        <v>65</v>
      </c>
      <c r="E2261" t="s">
        <v>59</v>
      </c>
      <c r="F2261" t="s">
        <v>52</v>
      </c>
      <c r="G2261" t="s">
        <v>36</v>
      </c>
    </row>
    <row r="2262" spans="2:7" x14ac:dyDescent="0.2">
      <c r="B2262">
        <v>2014</v>
      </c>
      <c r="C2262">
        <v>10</v>
      </c>
      <c r="D2262" t="s">
        <v>65</v>
      </c>
      <c r="E2262" t="s">
        <v>59</v>
      </c>
      <c r="F2262" t="s">
        <v>52</v>
      </c>
      <c r="G2262" t="s">
        <v>37</v>
      </c>
    </row>
    <row r="2263" spans="2:7" x14ac:dyDescent="0.2">
      <c r="B2263">
        <v>2014</v>
      </c>
      <c r="C2263">
        <v>10</v>
      </c>
      <c r="D2263" t="s">
        <v>65</v>
      </c>
      <c r="E2263" t="s">
        <v>59</v>
      </c>
      <c r="F2263" t="s">
        <v>52</v>
      </c>
      <c r="G2263" t="s">
        <v>38</v>
      </c>
    </row>
    <row r="2264" spans="2:7" x14ac:dyDescent="0.2">
      <c r="B2264">
        <v>2014</v>
      </c>
      <c r="C2264">
        <v>10</v>
      </c>
      <c r="D2264" t="s">
        <v>65</v>
      </c>
      <c r="E2264" t="s">
        <v>59</v>
      </c>
      <c r="F2264" t="s">
        <v>52</v>
      </c>
      <c r="G2264" t="s">
        <v>39</v>
      </c>
    </row>
    <row r="2265" spans="2:7" x14ac:dyDescent="0.2">
      <c r="B2265">
        <v>2014</v>
      </c>
      <c r="C2265">
        <v>10</v>
      </c>
      <c r="D2265" t="s">
        <v>65</v>
      </c>
      <c r="E2265" t="s">
        <v>59</v>
      </c>
      <c r="F2265" t="s">
        <v>52</v>
      </c>
      <c r="G2265" t="s">
        <v>40</v>
      </c>
    </row>
    <row r="2266" spans="2:7" x14ac:dyDescent="0.2">
      <c r="B2266">
        <v>2014</v>
      </c>
      <c r="C2266">
        <v>10</v>
      </c>
      <c r="D2266" t="s">
        <v>65</v>
      </c>
      <c r="E2266" t="s">
        <v>59</v>
      </c>
      <c r="F2266" t="s">
        <v>52</v>
      </c>
      <c r="G2266" t="s">
        <v>41</v>
      </c>
    </row>
    <row r="2267" spans="2:7" x14ac:dyDescent="0.2">
      <c r="B2267">
        <v>2014</v>
      </c>
      <c r="C2267">
        <v>10</v>
      </c>
      <c r="D2267" t="s">
        <v>65</v>
      </c>
      <c r="E2267" t="s">
        <v>59</v>
      </c>
      <c r="F2267" t="s">
        <v>52</v>
      </c>
      <c r="G2267" t="s">
        <v>42</v>
      </c>
    </row>
    <row r="2268" spans="2:7" x14ac:dyDescent="0.2">
      <c r="B2268">
        <v>2014</v>
      </c>
      <c r="C2268">
        <v>10</v>
      </c>
      <c r="D2268" t="s">
        <v>65</v>
      </c>
      <c r="E2268" t="s">
        <v>59</v>
      </c>
      <c r="F2268" t="s">
        <v>52</v>
      </c>
      <c r="G2268" t="s">
        <v>43</v>
      </c>
    </row>
    <row r="2269" spans="2:7" x14ac:dyDescent="0.2">
      <c r="B2269">
        <v>2014</v>
      </c>
      <c r="C2269">
        <v>10</v>
      </c>
      <c r="D2269" t="s">
        <v>65</v>
      </c>
      <c r="E2269" t="s">
        <v>59</v>
      </c>
      <c r="F2269" t="s">
        <v>52</v>
      </c>
      <c r="G2269" t="s">
        <v>60</v>
      </c>
    </row>
    <row r="2270" spans="2:7" x14ac:dyDescent="0.2">
      <c r="B2270">
        <v>2014</v>
      </c>
      <c r="C2270">
        <v>10</v>
      </c>
      <c r="D2270" t="s">
        <v>65</v>
      </c>
      <c r="E2270" t="s">
        <v>59</v>
      </c>
      <c r="F2270" t="s">
        <v>53</v>
      </c>
      <c r="G2270" t="s">
        <v>12</v>
      </c>
    </row>
    <row r="2271" spans="2:7" x14ac:dyDescent="0.2">
      <c r="B2271">
        <v>2014</v>
      </c>
      <c r="C2271">
        <v>10</v>
      </c>
      <c r="D2271" t="s">
        <v>65</v>
      </c>
      <c r="E2271" t="s">
        <v>59</v>
      </c>
      <c r="F2271" t="s">
        <v>53</v>
      </c>
      <c r="G2271" t="s">
        <v>16</v>
      </c>
    </row>
    <row r="2272" spans="2:7" x14ac:dyDescent="0.2">
      <c r="B2272">
        <v>2014</v>
      </c>
      <c r="C2272">
        <v>10</v>
      </c>
      <c r="D2272" t="s">
        <v>65</v>
      </c>
      <c r="E2272" t="s">
        <v>59</v>
      </c>
      <c r="F2272" t="s">
        <v>53</v>
      </c>
      <c r="G2272" t="s">
        <v>17</v>
      </c>
    </row>
    <row r="2273" spans="2:7" x14ac:dyDescent="0.2">
      <c r="B2273">
        <v>2014</v>
      </c>
      <c r="C2273">
        <v>10</v>
      </c>
      <c r="D2273" t="s">
        <v>65</v>
      </c>
      <c r="E2273" t="s">
        <v>59</v>
      </c>
      <c r="F2273" t="s">
        <v>53</v>
      </c>
      <c r="G2273" t="s">
        <v>19</v>
      </c>
    </row>
    <row r="2274" spans="2:7" x14ac:dyDescent="0.2">
      <c r="B2274">
        <v>2014</v>
      </c>
      <c r="C2274">
        <v>10</v>
      </c>
      <c r="D2274" t="s">
        <v>65</v>
      </c>
      <c r="E2274" t="s">
        <v>59</v>
      </c>
      <c r="F2274" t="s">
        <v>53</v>
      </c>
      <c r="G2274" t="s">
        <v>20</v>
      </c>
    </row>
    <row r="2275" spans="2:7" x14ac:dyDescent="0.2">
      <c r="B2275">
        <v>2014</v>
      </c>
      <c r="C2275">
        <v>10</v>
      </c>
      <c r="D2275" t="s">
        <v>65</v>
      </c>
      <c r="E2275" t="s">
        <v>59</v>
      </c>
      <c r="F2275" t="s">
        <v>53</v>
      </c>
      <c r="G2275" t="s">
        <v>21</v>
      </c>
    </row>
    <row r="2276" spans="2:7" x14ac:dyDescent="0.2">
      <c r="B2276">
        <v>2014</v>
      </c>
      <c r="C2276">
        <v>10</v>
      </c>
      <c r="D2276" t="s">
        <v>65</v>
      </c>
      <c r="E2276" t="s">
        <v>59</v>
      </c>
      <c r="F2276" t="s">
        <v>53</v>
      </c>
      <c r="G2276" t="s">
        <v>23</v>
      </c>
    </row>
    <row r="2277" spans="2:7" x14ac:dyDescent="0.2">
      <c r="B2277">
        <v>2014</v>
      </c>
      <c r="C2277">
        <v>10</v>
      </c>
      <c r="D2277" t="s">
        <v>65</v>
      </c>
      <c r="E2277" t="s">
        <v>59</v>
      </c>
      <c r="F2277" t="s">
        <v>53</v>
      </c>
      <c r="G2277" t="s">
        <v>24</v>
      </c>
    </row>
    <row r="2278" spans="2:7" x14ac:dyDescent="0.2">
      <c r="B2278">
        <v>2014</v>
      </c>
      <c r="C2278">
        <v>10</v>
      </c>
      <c r="D2278" t="s">
        <v>65</v>
      </c>
      <c r="E2278" t="s">
        <v>59</v>
      </c>
      <c r="F2278" t="s">
        <v>53</v>
      </c>
      <c r="G2278" t="s">
        <v>25</v>
      </c>
    </row>
    <row r="2279" spans="2:7" x14ac:dyDescent="0.2">
      <c r="B2279">
        <v>2014</v>
      </c>
      <c r="C2279">
        <v>10</v>
      </c>
      <c r="D2279" t="s">
        <v>65</v>
      </c>
      <c r="E2279" t="s">
        <v>59</v>
      </c>
      <c r="F2279" t="s">
        <v>53</v>
      </c>
      <c r="G2279" t="s">
        <v>26</v>
      </c>
    </row>
    <row r="2280" spans="2:7" x14ac:dyDescent="0.2">
      <c r="B2280">
        <v>2014</v>
      </c>
      <c r="C2280">
        <v>10</v>
      </c>
      <c r="D2280" t="s">
        <v>65</v>
      </c>
      <c r="E2280" t="s">
        <v>59</v>
      </c>
      <c r="F2280" t="s">
        <v>53</v>
      </c>
      <c r="G2280" t="s">
        <v>27</v>
      </c>
    </row>
    <row r="2281" spans="2:7" x14ac:dyDescent="0.2">
      <c r="B2281">
        <v>2014</v>
      </c>
      <c r="C2281">
        <v>10</v>
      </c>
      <c r="D2281" t="s">
        <v>65</v>
      </c>
      <c r="E2281" t="s">
        <v>59</v>
      </c>
      <c r="F2281" t="s">
        <v>53</v>
      </c>
      <c r="G2281" t="s">
        <v>28</v>
      </c>
    </row>
    <row r="2282" spans="2:7" x14ac:dyDescent="0.2">
      <c r="B2282">
        <v>2014</v>
      </c>
      <c r="C2282">
        <v>10</v>
      </c>
      <c r="D2282" t="s">
        <v>65</v>
      </c>
      <c r="E2282" t="s">
        <v>59</v>
      </c>
      <c r="F2282" t="s">
        <v>53</v>
      </c>
      <c r="G2282" t="s">
        <v>29</v>
      </c>
    </row>
    <row r="2283" spans="2:7" x14ac:dyDescent="0.2">
      <c r="B2283">
        <v>2014</v>
      </c>
      <c r="C2283">
        <v>10</v>
      </c>
      <c r="D2283" t="s">
        <v>65</v>
      </c>
      <c r="E2283" t="s">
        <v>59</v>
      </c>
      <c r="F2283" t="s">
        <v>53</v>
      </c>
      <c r="G2283" t="s">
        <v>31</v>
      </c>
    </row>
    <row r="2284" spans="2:7" x14ac:dyDescent="0.2">
      <c r="B2284">
        <v>2014</v>
      </c>
      <c r="C2284">
        <v>10</v>
      </c>
      <c r="D2284" t="s">
        <v>65</v>
      </c>
      <c r="E2284" t="s">
        <v>59</v>
      </c>
      <c r="F2284" t="s">
        <v>53</v>
      </c>
      <c r="G2284" t="s">
        <v>32</v>
      </c>
    </row>
    <row r="2285" spans="2:7" x14ac:dyDescent="0.2">
      <c r="B2285">
        <v>2014</v>
      </c>
      <c r="C2285">
        <v>10</v>
      </c>
      <c r="D2285" t="s">
        <v>65</v>
      </c>
      <c r="E2285" t="s">
        <v>59</v>
      </c>
      <c r="F2285" t="s">
        <v>53</v>
      </c>
      <c r="G2285" t="s">
        <v>33</v>
      </c>
    </row>
    <row r="2286" spans="2:7" x14ac:dyDescent="0.2">
      <c r="B2286">
        <v>2014</v>
      </c>
      <c r="C2286">
        <v>10</v>
      </c>
      <c r="D2286" t="s">
        <v>65</v>
      </c>
      <c r="E2286" t="s">
        <v>59</v>
      </c>
      <c r="F2286" t="s">
        <v>53</v>
      </c>
      <c r="G2286" t="s">
        <v>34</v>
      </c>
    </row>
    <row r="2287" spans="2:7" x14ac:dyDescent="0.2">
      <c r="B2287">
        <v>2014</v>
      </c>
      <c r="C2287">
        <v>10</v>
      </c>
      <c r="D2287" t="s">
        <v>65</v>
      </c>
      <c r="E2287" t="s">
        <v>59</v>
      </c>
      <c r="F2287" t="s">
        <v>53</v>
      </c>
      <c r="G2287" t="s">
        <v>35</v>
      </c>
    </row>
    <row r="2288" spans="2:7" x14ac:dyDescent="0.2">
      <c r="B2288">
        <v>2014</v>
      </c>
      <c r="C2288">
        <v>10</v>
      </c>
      <c r="D2288" t="s">
        <v>65</v>
      </c>
      <c r="E2288" t="s">
        <v>59</v>
      </c>
      <c r="F2288" t="s">
        <v>53</v>
      </c>
      <c r="G2288" t="s">
        <v>36</v>
      </c>
    </row>
    <row r="2289" spans="2:7" x14ac:dyDescent="0.2">
      <c r="B2289">
        <v>2014</v>
      </c>
      <c r="C2289">
        <v>10</v>
      </c>
      <c r="D2289" t="s">
        <v>65</v>
      </c>
      <c r="E2289" t="s">
        <v>59</v>
      </c>
      <c r="F2289" t="s">
        <v>53</v>
      </c>
      <c r="G2289" t="s">
        <v>37</v>
      </c>
    </row>
    <row r="2290" spans="2:7" x14ac:dyDescent="0.2">
      <c r="B2290">
        <v>2014</v>
      </c>
      <c r="C2290">
        <v>10</v>
      </c>
      <c r="D2290" t="s">
        <v>65</v>
      </c>
      <c r="E2290" t="s">
        <v>59</v>
      </c>
      <c r="F2290" t="s">
        <v>53</v>
      </c>
      <c r="G2290" t="s">
        <v>38</v>
      </c>
    </row>
    <row r="2291" spans="2:7" x14ac:dyDescent="0.2">
      <c r="B2291">
        <v>2014</v>
      </c>
      <c r="C2291">
        <v>10</v>
      </c>
      <c r="D2291" t="s">
        <v>65</v>
      </c>
      <c r="E2291" t="s">
        <v>59</v>
      </c>
      <c r="F2291" t="s">
        <v>53</v>
      </c>
      <c r="G2291" t="s">
        <v>39</v>
      </c>
    </row>
    <row r="2292" spans="2:7" x14ac:dyDescent="0.2">
      <c r="B2292">
        <v>2014</v>
      </c>
      <c r="C2292">
        <v>10</v>
      </c>
      <c r="D2292" t="s">
        <v>65</v>
      </c>
      <c r="E2292" t="s">
        <v>59</v>
      </c>
      <c r="F2292" t="s">
        <v>53</v>
      </c>
      <c r="G2292" t="s">
        <v>40</v>
      </c>
    </row>
    <row r="2293" spans="2:7" x14ac:dyDescent="0.2">
      <c r="B2293">
        <v>2014</v>
      </c>
      <c r="C2293">
        <v>10</v>
      </c>
      <c r="D2293" t="s">
        <v>65</v>
      </c>
      <c r="E2293" t="s">
        <v>59</v>
      </c>
      <c r="F2293" t="s">
        <v>53</v>
      </c>
      <c r="G2293" t="s">
        <v>41</v>
      </c>
    </row>
    <row r="2294" spans="2:7" x14ac:dyDescent="0.2">
      <c r="B2294">
        <v>2014</v>
      </c>
      <c r="C2294">
        <v>10</v>
      </c>
      <c r="D2294" t="s">
        <v>65</v>
      </c>
      <c r="E2294" t="s">
        <v>59</v>
      </c>
      <c r="F2294" t="s">
        <v>53</v>
      </c>
      <c r="G2294" t="s">
        <v>42</v>
      </c>
    </row>
    <row r="2295" spans="2:7" x14ac:dyDescent="0.2">
      <c r="B2295">
        <v>2014</v>
      </c>
      <c r="C2295">
        <v>10</v>
      </c>
      <c r="D2295" t="s">
        <v>65</v>
      </c>
      <c r="E2295" t="s">
        <v>59</v>
      </c>
      <c r="F2295" t="s">
        <v>53</v>
      </c>
      <c r="G2295" t="s">
        <v>43</v>
      </c>
    </row>
    <row r="2296" spans="2:7" x14ac:dyDescent="0.2">
      <c r="B2296">
        <v>2014</v>
      </c>
      <c r="C2296">
        <v>10</v>
      </c>
      <c r="D2296" t="s">
        <v>65</v>
      </c>
      <c r="E2296" t="s">
        <v>59</v>
      </c>
      <c r="F2296" t="s">
        <v>53</v>
      </c>
      <c r="G2296" t="s">
        <v>60</v>
      </c>
    </row>
    <row r="2297" spans="2:7" x14ac:dyDescent="0.2">
      <c r="B2297">
        <v>2014</v>
      </c>
      <c r="C2297">
        <v>10</v>
      </c>
      <c r="D2297" t="s">
        <v>65</v>
      </c>
      <c r="E2297" t="s">
        <v>59</v>
      </c>
      <c r="F2297" t="s">
        <v>54</v>
      </c>
      <c r="G2297" t="s">
        <v>12</v>
      </c>
    </row>
    <row r="2298" spans="2:7" x14ac:dyDescent="0.2">
      <c r="B2298">
        <v>2014</v>
      </c>
      <c r="C2298">
        <v>10</v>
      </c>
      <c r="D2298" t="s">
        <v>65</v>
      </c>
      <c r="E2298" t="s">
        <v>59</v>
      </c>
      <c r="F2298" t="s">
        <v>54</v>
      </c>
      <c r="G2298" t="s">
        <v>16</v>
      </c>
    </row>
    <row r="2299" spans="2:7" x14ac:dyDescent="0.2">
      <c r="B2299">
        <v>2014</v>
      </c>
      <c r="C2299">
        <v>10</v>
      </c>
      <c r="D2299" t="s">
        <v>65</v>
      </c>
      <c r="E2299" t="s">
        <v>59</v>
      </c>
      <c r="F2299" t="s">
        <v>54</v>
      </c>
      <c r="G2299" t="s">
        <v>17</v>
      </c>
    </row>
    <row r="2300" spans="2:7" x14ac:dyDescent="0.2">
      <c r="B2300">
        <v>2014</v>
      </c>
      <c r="C2300">
        <v>10</v>
      </c>
      <c r="D2300" t="s">
        <v>65</v>
      </c>
      <c r="E2300" t="s">
        <v>59</v>
      </c>
      <c r="F2300" t="s">
        <v>54</v>
      </c>
      <c r="G2300" t="s">
        <v>19</v>
      </c>
    </row>
    <row r="2301" spans="2:7" x14ac:dyDescent="0.2">
      <c r="B2301">
        <v>2014</v>
      </c>
      <c r="C2301">
        <v>10</v>
      </c>
      <c r="D2301" t="s">
        <v>65</v>
      </c>
      <c r="E2301" t="s">
        <v>59</v>
      </c>
      <c r="F2301" t="s">
        <v>54</v>
      </c>
      <c r="G2301" t="s">
        <v>20</v>
      </c>
    </row>
    <row r="2302" spans="2:7" x14ac:dyDescent="0.2">
      <c r="B2302">
        <v>2014</v>
      </c>
      <c r="C2302">
        <v>10</v>
      </c>
      <c r="D2302" t="s">
        <v>65</v>
      </c>
      <c r="E2302" t="s">
        <v>59</v>
      </c>
      <c r="F2302" t="s">
        <v>54</v>
      </c>
      <c r="G2302" t="s">
        <v>21</v>
      </c>
    </row>
    <row r="2303" spans="2:7" x14ac:dyDescent="0.2">
      <c r="B2303">
        <v>2014</v>
      </c>
      <c r="C2303">
        <v>10</v>
      </c>
      <c r="D2303" t="s">
        <v>65</v>
      </c>
      <c r="E2303" t="s">
        <v>59</v>
      </c>
      <c r="F2303" t="s">
        <v>54</v>
      </c>
      <c r="G2303" t="s">
        <v>23</v>
      </c>
    </row>
    <row r="2304" spans="2:7" x14ac:dyDescent="0.2">
      <c r="B2304">
        <v>2014</v>
      </c>
      <c r="C2304">
        <v>10</v>
      </c>
      <c r="D2304" t="s">
        <v>65</v>
      </c>
      <c r="E2304" t="s">
        <v>59</v>
      </c>
      <c r="F2304" t="s">
        <v>54</v>
      </c>
      <c r="G2304" t="s">
        <v>24</v>
      </c>
    </row>
    <row r="2305" spans="2:7" x14ac:dyDescent="0.2">
      <c r="B2305">
        <v>2014</v>
      </c>
      <c r="C2305">
        <v>10</v>
      </c>
      <c r="D2305" t="s">
        <v>65</v>
      </c>
      <c r="E2305" t="s">
        <v>59</v>
      </c>
      <c r="F2305" t="s">
        <v>54</v>
      </c>
      <c r="G2305" t="s">
        <v>25</v>
      </c>
    </row>
    <row r="2306" spans="2:7" x14ac:dyDescent="0.2">
      <c r="B2306">
        <v>2014</v>
      </c>
      <c r="C2306">
        <v>10</v>
      </c>
      <c r="D2306" t="s">
        <v>65</v>
      </c>
      <c r="E2306" t="s">
        <v>59</v>
      </c>
      <c r="F2306" t="s">
        <v>54</v>
      </c>
      <c r="G2306" t="s">
        <v>26</v>
      </c>
    </row>
    <row r="2307" spans="2:7" x14ac:dyDescent="0.2">
      <c r="B2307">
        <v>2014</v>
      </c>
      <c r="C2307">
        <v>10</v>
      </c>
      <c r="D2307" t="s">
        <v>65</v>
      </c>
      <c r="E2307" t="s">
        <v>59</v>
      </c>
      <c r="F2307" t="s">
        <v>54</v>
      </c>
      <c r="G2307" t="s">
        <v>27</v>
      </c>
    </row>
    <row r="2308" spans="2:7" x14ac:dyDescent="0.2">
      <c r="B2308">
        <v>2014</v>
      </c>
      <c r="C2308">
        <v>10</v>
      </c>
      <c r="D2308" t="s">
        <v>65</v>
      </c>
      <c r="E2308" t="s">
        <v>59</v>
      </c>
      <c r="F2308" t="s">
        <v>54</v>
      </c>
      <c r="G2308" t="s">
        <v>28</v>
      </c>
    </row>
    <row r="2309" spans="2:7" x14ac:dyDescent="0.2">
      <c r="B2309">
        <v>2014</v>
      </c>
      <c r="C2309">
        <v>10</v>
      </c>
      <c r="D2309" t="s">
        <v>65</v>
      </c>
      <c r="E2309" t="s">
        <v>59</v>
      </c>
      <c r="F2309" t="s">
        <v>54</v>
      </c>
      <c r="G2309" t="s">
        <v>29</v>
      </c>
    </row>
    <row r="2310" spans="2:7" x14ac:dyDescent="0.2">
      <c r="B2310">
        <v>2014</v>
      </c>
      <c r="C2310">
        <v>10</v>
      </c>
      <c r="D2310" t="s">
        <v>65</v>
      </c>
      <c r="E2310" t="s">
        <v>59</v>
      </c>
      <c r="F2310" t="s">
        <v>54</v>
      </c>
      <c r="G2310" t="s">
        <v>31</v>
      </c>
    </row>
    <row r="2311" spans="2:7" x14ac:dyDescent="0.2">
      <c r="B2311">
        <v>2014</v>
      </c>
      <c r="C2311">
        <v>10</v>
      </c>
      <c r="D2311" t="s">
        <v>65</v>
      </c>
      <c r="E2311" t="s">
        <v>59</v>
      </c>
      <c r="F2311" t="s">
        <v>54</v>
      </c>
      <c r="G2311" t="s">
        <v>32</v>
      </c>
    </row>
    <row r="2312" spans="2:7" x14ac:dyDescent="0.2">
      <c r="B2312">
        <v>2014</v>
      </c>
      <c r="C2312">
        <v>10</v>
      </c>
      <c r="D2312" t="s">
        <v>65</v>
      </c>
      <c r="E2312" t="s">
        <v>59</v>
      </c>
      <c r="F2312" t="s">
        <v>54</v>
      </c>
      <c r="G2312" t="s">
        <v>33</v>
      </c>
    </row>
    <row r="2313" spans="2:7" x14ac:dyDescent="0.2">
      <c r="B2313">
        <v>2014</v>
      </c>
      <c r="C2313">
        <v>10</v>
      </c>
      <c r="D2313" t="s">
        <v>65</v>
      </c>
      <c r="E2313" t="s">
        <v>59</v>
      </c>
      <c r="F2313" t="s">
        <v>54</v>
      </c>
      <c r="G2313" t="s">
        <v>34</v>
      </c>
    </row>
    <row r="2314" spans="2:7" x14ac:dyDescent="0.2">
      <c r="B2314">
        <v>2014</v>
      </c>
      <c r="C2314">
        <v>10</v>
      </c>
      <c r="D2314" t="s">
        <v>65</v>
      </c>
      <c r="E2314" t="s">
        <v>59</v>
      </c>
      <c r="F2314" t="s">
        <v>54</v>
      </c>
      <c r="G2314" t="s">
        <v>35</v>
      </c>
    </row>
    <row r="2315" spans="2:7" x14ac:dyDescent="0.2">
      <c r="B2315">
        <v>2014</v>
      </c>
      <c r="C2315">
        <v>10</v>
      </c>
      <c r="D2315" t="s">
        <v>65</v>
      </c>
      <c r="E2315" t="s">
        <v>59</v>
      </c>
      <c r="F2315" t="s">
        <v>54</v>
      </c>
      <c r="G2315" t="s">
        <v>36</v>
      </c>
    </row>
    <row r="2316" spans="2:7" x14ac:dyDescent="0.2">
      <c r="B2316">
        <v>2014</v>
      </c>
      <c r="C2316">
        <v>10</v>
      </c>
      <c r="D2316" t="s">
        <v>65</v>
      </c>
      <c r="E2316" t="s">
        <v>59</v>
      </c>
      <c r="F2316" t="s">
        <v>54</v>
      </c>
      <c r="G2316" t="s">
        <v>37</v>
      </c>
    </row>
    <row r="2317" spans="2:7" x14ac:dyDescent="0.2">
      <c r="B2317">
        <v>2014</v>
      </c>
      <c r="C2317">
        <v>10</v>
      </c>
      <c r="D2317" t="s">
        <v>65</v>
      </c>
      <c r="E2317" t="s">
        <v>59</v>
      </c>
      <c r="F2317" t="s">
        <v>54</v>
      </c>
      <c r="G2317" t="s">
        <v>38</v>
      </c>
    </row>
    <row r="2318" spans="2:7" x14ac:dyDescent="0.2">
      <c r="B2318">
        <v>2014</v>
      </c>
      <c r="C2318">
        <v>10</v>
      </c>
      <c r="D2318" t="s">
        <v>65</v>
      </c>
      <c r="E2318" t="s">
        <v>59</v>
      </c>
      <c r="F2318" t="s">
        <v>54</v>
      </c>
      <c r="G2318" t="s">
        <v>39</v>
      </c>
    </row>
    <row r="2319" spans="2:7" x14ac:dyDescent="0.2">
      <c r="B2319">
        <v>2014</v>
      </c>
      <c r="C2319">
        <v>10</v>
      </c>
      <c r="D2319" t="s">
        <v>65</v>
      </c>
      <c r="E2319" t="s">
        <v>59</v>
      </c>
      <c r="F2319" t="s">
        <v>54</v>
      </c>
      <c r="G2319" t="s">
        <v>40</v>
      </c>
    </row>
    <row r="2320" spans="2:7" x14ac:dyDescent="0.2">
      <c r="B2320">
        <v>2014</v>
      </c>
      <c r="C2320">
        <v>10</v>
      </c>
      <c r="D2320" t="s">
        <v>65</v>
      </c>
      <c r="E2320" t="s">
        <v>59</v>
      </c>
      <c r="F2320" t="s">
        <v>54</v>
      </c>
      <c r="G2320" t="s">
        <v>41</v>
      </c>
    </row>
    <row r="2321" spans="2:7" x14ac:dyDescent="0.2">
      <c r="B2321">
        <v>2014</v>
      </c>
      <c r="C2321">
        <v>10</v>
      </c>
      <c r="D2321" t="s">
        <v>65</v>
      </c>
      <c r="E2321" t="s">
        <v>59</v>
      </c>
      <c r="F2321" t="s">
        <v>54</v>
      </c>
      <c r="G2321" t="s">
        <v>42</v>
      </c>
    </row>
    <row r="2322" spans="2:7" x14ac:dyDescent="0.2">
      <c r="B2322">
        <v>2014</v>
      </c>
      <c r="C2322">
        <v>10</v>
      </c>
      <c r="D2322" t="s">
        <v>65</v>
      </c>
      <c r="E2322" t="s">
        <v>59</v>
      </c>
      <c r="F2322" t="s">
        <v>54</v>
      </c>
      <c r="G2322" t="s">
        <v>43</v>
      </c>
    </row>
    <row r="2323" spans="2:7" x14ac:dyDescent="0.2">
      <c r="B2323">
        <v>2014</v>
      </c>
      <c r="C2323">
        <v>10</v>
      </c>
      <c r="D2323" t="s">
        <v>65</v>
      </c>
      <c r="E2323" t="s">
        <v>59</v>
      </c>
      <c r="F2323" t="s">
        <v>54</v>
      </c>
      <c r="G2323" t="s">
        <v>60</v>
      </c>
    </row>
    <row r="2324" spans="2:7" x14ac:dyDescent="0.2">
      <c r="B2324">
        <v>2014</v>
      </c>
      <c r="C2324">
        <v>10</v>
      </c>
      <c r="D2324" t="s">
        <v>65</v>
      </c>
      <c r="E2324" t="s">
        <v>59</v>
      </c>
      <c r="F2324" t="s">
        <v>55</v>
      </c>
      <c r="G2324" t="s">
        <v>12</v>
      </c>
    </row>
    <row r="2325" spans="2:7" x14ac:dyDescent="0.2">
      <c r="B2325">
        <v>2014</v>
      </c>
      <c r="C2325">
        <v>10</v>
      </c>
      <c r="D2325" t="s">
        <v>65</v>
      </c>
      <c r="E2325" t="s">
        <v>59</v>
      </c>
      <c r="F2325" t="s">
        <v>55</v>
      </c>
      <c r="G2325" t="s">
        <v>16</v>
      </c>
    </row>
    <row r="2326" spans="2:7" x14ac:dyDescent="0.2">
      <c r="B2326">
        <v>2014</v>
      </c>
      <c r="C2326">
        <v>10</v>
      </c>
      <c r="D2326" t="s">
        <v>65</v>
      </c>
      <c r="E2326" t="s">
        <v>59</v>
      </c>
      <c r="F2326" t="s">
        <v>55</v>
      </c>
      <c r="G2326" t="s">
        <v>17</v>
      </c>
    </row>
    <row r="2327" spans="2:7" x14ac:dyDescent="0.2">
      <c r="B2327">
        <v>2014</v>
      </c>
      <c r="C2327">
        <v>10</v>
      </c>
      <c r="D2327" t="s">
        <v>65</v>
      </c>
      <c r="E2327" t="s">
        <v>59</v>
      </c>
      <c r="F2327" t="s">
        <v>55</v>
      </c>
      <c r="G2327" t="s">
        <v>19</v>
      </c>
    </row>
    <row r="2328" spans="2:7" x14ac:dyDescent="0.2">
      <c r="B2328">
        <v>2014</v>
      </c>
      <c r="C2328">
        <v>10</v>
      </c>
      <c r="D2328" t="s">
        <v>65</v>
      </c>
      <c r="E2328" t="s">
        <v>59</v>
      </c>
      <c r="F2328" t="s">
        <v>55</v>
      </c>
      <c r="G2328" t="s">
        <v>20</v>
      </c>
    </row>
    <row r="2329" spans="2:7" x14ac:dyDescent="0.2">
      <c r="B2329">
        <v>2014</v>
      </c>
      <c r="C2329">
        <v>10</v>
      </c>
      <c r="D2329" t="s">
        <v>65</v>
      </c>
      <c r="E2329" t="s">
        <v>59</v>
      </c>
      <c r="F2329" t="s">
        <v>55</v>
      </c>
      <c r="G2329" t="s">
        <v>21</v>
      </c>
    </row>
    <row r="2330" spans="2:7" x14ac:dyDescent="0.2">
      <c r="B2330">
        <v>2014</v>
      </c>
      <c r="C2330">
        <v>10</v>
      </c>
      <c r="D2330" t="s">
        <v>65</v>
      </c>
      <c r="E2330" t="s">
        <v>59</v>
      </c>
      <c r="F2330" t="s">
        <v>55</v>
      </c>
      <c r="G2330" t="s">
        <v>23</v>
      </c>
    </row>
    <row r="2331" spans="2:7" x14ac:dyDescent="0.2">
      <c r="B2331">
        <v>2014</v>
      </c>
      <c r="C2331">
        <v>10</v>
      </c>
      <c r="D2331" t="s">
        <v>65</v>
      </c>
      <c r="E2331" t="s">
        <v>59</v>
      </c>
      <c r="F2331" t="s">
        <v>55</v>
      </c>
      <c r="G2331" t="s">
        <v>24</v>
      </c>
    </row>
    <row r="2332" spans="2:7" x14ac:dyDescent="0.2">
      <c r="B2332">
        <v>2014</v>
      </c>
      <c r="C2332">
        <v>10</v>
      </c>
      <c r="D2332" t="s">
        <v>65</v>
      </c>
      <c r="E2332" t="s">
        <v>59</v>
      </c>
      <c r="F2332" t="s">
        <v>55</v>
      </c>
      <c r="G2332" t="s">
        <v>25</v>
      </c>
    </row>
    <row r="2333" spans="2:7" x14ac:dyDescent="0.2">
      <c r="B2333">
        <v>2014</v>
      </c>
      <c r="C2333">
        <v>10</v>
      </c>
      <c r="D2333" t="s">
        <v>65</v>
      </c>
      <c r="E2333" t="s">
        <v>59</v>
      </c>
      <c r="F2333" t="s">
        <v>55</v>
      </c>
      <c r="G2333" t="s">
        <v>26</v>
      </c>
    </row>
    <row r="2334" spans="2:7" x14ac:dyDescent="0.2">
      <c r="B2334">
        <v>2014</v>
      </c>
      <c r="C2334">
        <v>10</v>
      </c>
      <c r="D2334" t="s">
        <v>65</v>
      </c>
      <c r="E2334" t="s">
        <v>59</v>
      </c>
      <c r="F2334" t="s">
        <v>55</v>
      </c>
      <c r="G2334" t="s">
        <v>27</v>
      </c>
    </row>
    <row r="2335" spans="2:7" x14ac:dyDescent="0.2">
      <c r="B2335">
        <v>2014</v>
      </c>
      <c r="C2335">
        <v>10</v>
      </c>
      <c r="D2335" t="s">
        <v>65</v>
      </c>
      <c r="E2335" t="s">
        <v>59</v>
      </c>
      <c r="F2335" t="s">
        <v>55</v>
      </c>
      <c r="G2335" t="s">
        <v>28</v>
      </c>
    </row>
    <row r="2336" spans="2:7" x14ac:dyDescent="0.2">
      <c r="B2336">
        <v>2014</v>
      </c>
      <c r="C2336">
        <v>10</v>
      </c>
      <c r="D2336" t="s">
        <v>65</v>
      </c>
      <c r="E2336" t="s">
        <v>59</v>
      </c>
      <c r="F2336" t="s">
        <v>55</v>
      </c>
      <c r="G2336" t="s">
        <v>29</v>
      </c>
    </row>
    <row r="2337" spans="2:7" x14ac:dyDescent="0.2">
      <c r="B2337">
        <v>2014</v>
      </c>
      <c r="C2337">
        <v>10</v>
      </c>
      <c r="D2337" t="s">
        <v>65</v>
      </c>
      <c r="E2337" t="s">
        <v>59</v>
      </c>
      <c r="F2337" t="s">
        <v>55</v>
      </c>
      <c r="G2337" t="s">
        <v>31</v>
      </c>
    </row>
    <row r="2338" spans="2:7" x14ac:dyDescent="0.2">
      <c r="B2338">
        <v>2014</v>
      </c>
      <c r="C2338">
        <v>10</v>
      </c>
      <c r="D2338" t="s">
        <v>65</v>
      </c>
      <c r="E2338" t="s">
        <v>59</v>
      </c>
      <c r="F2338" t="s">
        <v>55</v>
      </c>
      <c r="G2338" t="s">
        <v>32</v>
      </c>
    </row>
    <row r="2339" spans="2:7" x14ac:dyDescent="0.2">
      <c r="B2339">
        <v>2014</v>
      </c>
      <c r="C2339">
        <v>10</v>
      </c>
      <c r="D2339" t="s">
        <v>65</v>
      </c>
      <c r="E2339" t="s">
        <v>59</v>
      </c>
      <c r="F2339" t="s">
        <v>55</v>
      </c>
      <c r="G2339" t="s">
        <v>33</v>
      </c>
    </row>
    <row r="2340" spans="2:7" x14ac:dyDescent="0.2">
      <c r="B2340">
        <v>2014</v>
      </c>
      <c r="C2340">
        <v>10</v>
      </c>
      <c r="D2340" t="s">
        <v>65</v>
      </c>
      <c r="E2340" t="s">
        <v>59</v>
      </c>
      <c r="F2340" t="s">
        <v>55</v>
      </c>
      <c r="G2340" t="s">
        <v>34</v>
      </c>
    </row>
    <row r="2341" spans="2:7" x14ac:dyDescent="0.2">
      <c r="B2341">
        <v>2014</v>
      </c>
      <c r="C2341">
        <v>10</v>
      </c>
      <c r="D2341" t="s">
        <v>65</v>
      </c>
      <c r="E2341" t="s">
        <v>59</v>
      </c>
      <c r="F2341" t="s">
        <v>55</v>
      </c>
      <c r="G2341" t="s">
        <v>35</v>
      </c>
    </row>
    <row r="2342" spans="2:7" x14ac:dyDescent="0.2">
      <c r="B2342">
        <v>2014</v>
      </c>
      <c r="C2342">
        <v>10</v>
      </c>
      <c r="D2342" t="s">
        <v>65</v>
      </c>
      <c r="E2342" t="s">
        <v>59</v>
      </c>
      <c r="F2342" t="s">
        <v>55</v>
      </c>
      <c r="G2342" t="s">
        <v>36</v>
      </c>
    </row>
    <row r="2343" spans="2:7" x14ac:dyDescent="0.2">
      <c r="B2343">
        <v>2014</v>
      </c>
      <c r="C2343">
        <v>10</v>
      </c>
      <c r="D2343" t="s">
        <v>65</v>
      </c>
      <c r="E2343" t="s">
        <v>59</v>
      </c>
      <c r="F2343" t="s">
        <v>55</v>
      </c>
      <c r="G2343" t="s">
        <v>37</v>
      </c>
    </row>
    <row r="2344" spans="2:7" x14ac:dyDescent="0.2">
      <c r="B2344">
        <v>2014</v>
      </c>
      <c r="C2344">
        <v>10</v>
      </c>
      <c r="D2344" t="s">
        <v>65</v>
      </c>
      <c r="E2344" t="s">
        <v>59</v>
      </c>
      <c r="F2344" t="s">
        <v>55</v>
      </c>
      <c r="G2344" t="s">
        <v>38</v>
      </c>
    </row>
    <row r="2345" spans="2:7" x14ac:dyDescent="0.2">
      <c r="B2345">
        <v>2014</v>
      </c>
      <c r="C2345">
        <v>10</v>
      </c>
      <c r="D2345" t="s">
        <v>65</v>
      </c>
      <c r="E2345" t="s">
        <v>59</v>
      </c>
      <c r="F2345" t="s">
        <v>55</v>
      </c>
      <c r="G2345" t="s">
        <v>39</v>
      </c>
    </row>
    <row r="2346" spans="2:7" x14ac:dyDescent="0.2">
      <c r="B2346">
        <v>2014</v>
      </c>
      <c r="C2346">
        <v>10</v>
      </c>
      <c r="D2346" t="s">
        <v>65</v>
      </c>
      <c r="E2346" t="s">
        <v>59</v>
      </c>
      <c r="F2346" t="s">
        <v>55</v>
      </c>
      <c r="G2346" t="s">
        <v>40</v>
      </c>
    </row>
    <row r="2347" spans="2:7" x14ac:dyDescent="0.2">
      <c r="B2347">
        <v>2014</v>
      </c>
      <c r="C2347">
        <v>10</v>
      </c>
      <c r="D2347" t="s">
        <v>65</v>
      </c>
      <c r="E2347" t="s">
        <v>59</v>
      </c>
      <c r="F2347" t="s">
        <v>55</v>
      </c>
      <c r="G2347" t="s">
        <v>41</v>
      </c>
    </row>
    <row r="2348" spans="2:7" x14ac:dyDescent="0.2">
      <c r="B2348">
        <v>2014</v>
      </c>
      <c r="C2348">
        <v>10</v>
      </c>
      <c r="D2348" t="s">
        <v>65</v>
      </c>
      <c r="E2348" t="s">
        <v>59</v>
      </c>
      <c r="F2348" t="s">
        <v>55</v>
      </c>
      <c r="G2348" t="s">
        <v>42</v>
      </c>
    </row>
    <row r="2349" spans="2:7" x14ac:dyDescent="0.2">
      <c r="B2349">
        <v>2014</v>
      </c>
      <c r="C2349">
        <v>10</v>
      </c>
      <c r="D2349" t="s">
        <v>65</v>
      </c>
      <c r="E2349" t="s">
        <v>59</v>
      </c>
      <c r="F2349" t="s">
        <v>55</v>
      </c>
      <c r="G2349" t="s">
        <v>43</v>
      </c>
    </row>
    <row r="2350" spans="2:7" x14ac:dyDescent="0.2">
      <c r="B2350">
        <v>2014</v>
      </c>
      <c r="C2350">
        <v>10</v>
      </c>
      <c r="D2350" t="s">
        <v>65</v>
      </c>
      <c r="E2350" t="s">
        <v>59</v>
      </c>
      <c r="F2350" t="s">
        <v>55</v>
      </c>
      <c r="G2350" t="s">
        <v>60</v>
      </c>
    </row>
    <row r="2351" spans="2:7" x14ac:dyDescent="0.2">
      <c r="B2351">
        <v>2014</v>
      </c>
      <c r="C2351">
        <v>10</v>
      </c>
      <c r="D2351" t="s">
        <v>65</v>
      </c>
      <c r="E2351" t="s">
        <v>59</v>
      </c>
      <c r="F2351" t="s">
        <v>56</v>
      </c>
      <c r="G2351" t="s">
        <v>12</v>
      </c>
    </row>
    <row r="2352" spans="2:7" x14ac:dyDescent="0.2">
      <c r="B2352">
        <v>2014</v>
      </c>
      <c r="C2352">
        <v>10</v>
      </c>
      <c r="D2352" t="s">
        <v>65</v>
      </c>
      <c r="E2352" t="s">
        <v>59</v>
      </c>
      <c r="F2352" t="s">
        <v>56</v>
      </c>
      <c r="G2352" t="s">
        <v>16</v>
      </c>
    </row>
    <row r="2353" spans="2:7" x14ac:dyDescent="0.2">
      <c r="B2353">
        <v>2014</v>
      </c>
      <c r="C2353">
        <v>10</v>
      </c>
      <c r="D2353" t="s">
        <v>65</v>
      </c>
      <c r="E2353" t="s">
        <v>59</v>
      </c>
      <c r="F2353" t="s">
        <v>56</v>
      </c>
      <c r="G2353" t="s">
        <v>17</v>
      </c>
    </row>
    <row r="2354" spans="2:7" x14ac:dyDescent="0.2">
      <c r="B2354">
        <v>2014</v>
      </c>
      <c r="C2354">
        <v>10</v>
      </c>
      <c r="D2354" t="s">
        <v>65</v>
      </c>
      <c r="E2354" t="s">
        <v>59</v>
      </c>
      <c r="F2354" t="s">
        <v>56</v>
      </c>
      <c r="G2354" t="s">
        <v>19</v>
      </c>
    </row>
    <row r="2355" spans="2:7" x14ac:dyDescent="0.2">
      <c r="B2355">
        <v>2014</v>
      </c>
      <c r="C2355">
        <v>10</v>
      </c>
      <c r="D2355" t="s">
        <v>65</v>
      </c>
      <c r="E2355" t="s">
        <v>59</v>
      </c>
      <c r="F2355" t="s">
        <v>56</v>
      </c>
      <c r="G2355" t="s">
        <v>20</v>
      </c>
    </row>
    <row r="2356" spans="2:7" x14ac:dyDescent="0.2">
      <c r="B2356">
        <v>2014</v>
      </c>
      <c r="C2356">
        <v>10</v>
      </c>
      <c r="D2356" t="s">
        <v>65</v>
      </c>
      <c r="E2356" t="s">
        <v>59</v>
      </c>
      <c r="F2356" t="s">
        <v>56</v>
      </c>
      <c r="G2356" t="s">
        <v>21</v>
      </c>
    </row>
    <row r="2357" spans="2:7" x14ac:dyDescent="0.2">
      <c r="B2357">
        <v>2014</v>
      </c>
      <c r="C2357">
        <v>10</v>
      </c>
      <c r="D2357" t="s">
        <v>65</v>
      </c>
      <c r="E2357" t="s">
        <v>59</v>
      </c>
      <c r="F2357" t="s">
        <v>56</v>
      </c>
      <c r="G2357" t="s">
        <v>23</v>
      </c>
    </row>
    <row r="2358" spans="2:7" x14ac:dyDescent="0.2">
      <c r="B2358">
        <v>2014</v>
      </c>
      <c r="C2358">
        <v>10</v>
      </c>
      <c r="D2358" t="s">
        <v>65</v>
      </c>
      <c r="E2358" t="s">
        <v>59</v>
      </c>
      <c r="F2358" t="s">
        <v>56</v>
      </c>
      <c r="G2358" t="s">
        <v>24</v>
      </c>
    </row>
    <row r="2359" spans="2:7" x14ac:dyDescent="0.2">
      <c r="B2359">
        <v>2014</v>
      </c>
      <c r="C2359">
        <v>10</v>
      </c>
      <c r="D2359" t="s">
        <v>65</v>
      </c>
      <c r="E2359" t="s">
        <v>59</v>
      </c>
      <c r="F2359" t="s">
        <v>56</v>
      </c>
      <c r="G2359" t="s">
        <v>25</v>
      </c>
    </row>
    <row r="2360" spans="2:7" x14ac:dyDescent="0.2">
      <c r="B2360">
        <v>2014</v>
      </c>
      <c r="C2360">
        <v>10</v>
      </c>
      <c r="D2360" t="s">
        <v>65</v>
      </c>
      <c r="E2360" t="s">
        <v>59</v>
      </c>
      <c r="F2360" t="s">
        <v>56</v>
      </c>
      <c r="G2360" t="s">
        <v>26</v>
      </c>
    </row>
    <row r="2361" spans="2:7" x14ac:dyDescent="0.2">
      <c r="B2361">
        <v>2014</v>
      </c>
      <c r="C2361">
        <v>10</v>
      </c>
      <c r="D2361" t="s">
        <v>65</v>
      </c>
      <c r="E2361" t="s">
        <v>59</v>
      </c>
      <c r="F2361" t="s">
        <v>56</v>
      </c>
      <c r="G2361" t="s">
        <v>27</v>
      </c>
    </row>
    <row r="2362" spans="2:7" x14ac:dyDescent="0.2">
      <c r="B2362">
        <v>2014</v>
      </c>
      <c r="C2362">
        <v>10</v>
      </c>
      <c r="D2362" t="s">
        <v>65</v>
      </c>
      <c r="E2362" t="s">
        <v>59</v>
      </c>
      <c r="F2362" t="s">
        <v>56</v>
      </c>
      <c r="G2362" t="s">
        <v>28</v>
      </c>
    </row>
    <row r="2363" spans="2:7" x14ac:dyDescent="0.2">
      <c r="B2363">
        <v>2014</v>
      </c>
      <c r="C2363">
        <v>10</v>
      </c>
      <c r="D2363" t="s">
        <v>65</v>
      </c>
      <c r="E2363" t="s">
        <v>59</v>
      </c>
      <c r="F2363" t="s">
        <v>56</v>
      </c>
      <c r="G2363" t="s">
        <v>29</v>
      </c>
    </row>
    <row r="2364" spans="2:7" x14ac:dyDescent="0.2">
      <c r="B2364">
        <v>2014</v>
      </c>
      <c r="C2364">
        <v>10</v>
      </c>
      <c r="D2364" t="s">
        <v>65</v>
      </c>
      <c r="E2364" t="s">
        <v>59</v>
      </c>
      <c r="F2364" t="s">
        <v>56</v>
      </c>
      <c r="G2364" t="s">
        <v>31</v>
      </c>
    </row>
    <row r="2365" spans="2:7" x14ac:dyDescent="0.2">
      <c r="B2365">
        <v>2014</v>
      </c>
      <c r="C2365">
        <v>10</v>
      </c>
      <c r="D2365" t="s">
        <v>65</v>
      </c>
      <c r="E2365" t="s">
        <v>59</v>
      </c>
      <c r="F2365" t="s">
        <v>56</v>
      </c>
      <c r="G2365" t="s">
        <v>32</v>
      </c>
    </row>
    <row r="2366" spans="2:7" x14ac:dyDescent="0.2">
      <c r="B2366">
        <v>2014</v>
      </c>
      <c r="C2366">
        <v>10</v>
      </c>
      <c r="D2366" t="s">
        <v>65</v>
      </c>
      <c r="E2366" t="s">
        <v>59</v>
      </c>
      <c r="F2366" t="s">
        <v>56</v>
      </c>
      <c r="G2366" t="s">
        <v>33</v>
      </c>
    </row>
    <row r="2367" spans="2:7" x14ac:dyDescent="0.2">
      <c r="B2367">
        <v>2014</v>
      </c>
      <c r="C2367">
        <v>10</v>
      </c>
      <c r="D2367" t="s">
        <v>65</v>
      </c>
      <c r="E2367" t="s">
        <v>59</v>
      </c>
      <c r="F2367" t="s">
        <v>56</v>
      </c>
      <c r="G2367" t="s">
        <v>34</v>
      </c>
    </row>
    <row r="2368" spans="2:7" x14ac:dyDescent="0.2">
      <c r="B2368">
        <v>2014</v>
      </c>
      <c r="C2368">
        <v>10</v>
      </c>
      <c r="D2368" t="s">
        <v>65</v>
      </c>
      <c r="E2368" t="s">
        <v>59</v>
      </c>
      <c r="F2368" t="s">
        <v>56</v>
      </c>
      <c r="G2368" t="s">
        <v>35</v>
      </c>
    </row>
    <row r="2369" spans="2:7" x14ac:dyDescent="0.2">
      <c r="B2369">
        <v>2014</v>
      </c>
      <c r="C2369">
        <v>10</v>
      </c>
      <c r="D2369" t="s">
        <v>65</v>
      </c>
      <c r="E2369" t="s">
        <v>59</v>
      </c>
      <c r="F2369" t="s">
        <v>56</v>
      </c>
      <c r="G2369" t="s">
        <v>36</v>
      </c>
    </row>
    <row r="2370" spans="2:7" x14ac:dyDescent="0.2">
      <c r="B2370">
        <v>2014</v>
      </c>
      <c r="C2370">
        <v>10</v>
      </c>
      <c r="D2370" t="s">
        <v>65</v>
      </c>
      <c r="E2370" t="s">
        <v>59</v>
      </c>
      <c r="F2370" t="s">
        <v>56</v>
      </c>
      <c r="G2370" t="s">
        <v>37</v>
      </c>
    </row>
    <row r="2371" spans="2:7" x14ac:dyDescent="0.2">
      <c r="B2371">
        <v>2014</v>
      </c>
      <c r="C2371">
        <v>10</v>
      </c>
      <c r="D2371" t="s">
        <v>65</v>
      </c>
      <c r="E2371" t="s">
        <v>59</v>
      </c>
      <c r="F2371" t="s">
        <v>56</v>
      </c>
      <c r="G2371" t="s">
        <v>38</v>
      </c>
    </row>
    <row r="2372" spans="2:7" x14ac:dyDescent="0.2">
      <c r="B2372">
        <v>2014</v>
      </c>
      <c r="C2372">
        <v>10</v>
      </c>
      <c r="D2372" t="s">
        <v>65</v>
      </c>
      <c r="E2372" t="s">
        <v>59</v>
      </c>
      <c r="F2372" t="s">
        <v>56</v>
      </c>
      <c r="G2372" t="s">
        <v>39</v>
      </c>
    </row>
    <row r="2373" spans="2:7" x14ac:dyDescent="0.2">
      <c r="B2373">
        <v>2014</v>
      </c>
      <c r="C2373">
        <v>10</v>
      </c>
      <c r="D2373" t="s">
        <v>65</v>
      </c>
      <c r="E2373" t="s">
        <v>59</v>
      </c>
      <c r="F2373" t="s">
        <v>56</v>
      </c>
      <c r="G2373" t="s">
        <v>40</v>
      </c>
    </row>
    <row r="2374" spans="2:7" x14ac:dyDescent="0.2">
      <c r="B2374">
        <v>2014</v>
      </c>
      <c r="C2374">
        <v>10</v>
      </c>
      <c r="D2374" t="s">
        <v>65</v>
      </c>
      <c r="E2374" t="s">
        <v>59</v>
      </c>
      <c r="F2374" t="s">
        <v>56</v>
      </c>
      <c r="G2374" t="s">
        <v>41</v>
      </c>
    </row>
    <row r="2375" spans="2:7" x14ac:dyDescent="0.2">
      <c r="B2375">
        <v>2014</v>
      </c>
      <c r="C2375">
        <v>10</v>
      </c>
      <c r="D2375" t="s">
        <v>65</v>
      </c>
      <c r="E2375" t="s">
        <v>59</v>
      </c>
      <c r="F2375" t="s">
        <v>56</v>
      </c>
      <c r="G2375" t="s">
        <v>42</v>
      </c>
    </row>
    <row r="2376" spans="2:7" x14ac:dyDescent="0.2">
      <c r="B2376">
        <v>2014</v>
      </c>
      <c r="C2376">
        <v>10</v>
      </c>
      <c r="D2376" t="s">
        <v>65</v>
      </c>
      <c r="E2376" t="s">
        <v>59</v>
      </c>
      <c r="F2376" t="s">
        <v>56</v>
      </c>
      <c r="G2376" t="s">
        <v>43</v>
      </c>
    </row>
    <row r="2377" spans="2:7" x14ac:dyDescent="0.2">
      <c r="B2377">
        <v>2014</v>
      </c>
      <c r="C2377">
        <v>10</v>
      </c>
      <c r="D2377" t="s">
        <v>65</v>
      </c>
      <c r="E2377" t="s">
        <v>59</v>
      </c>
      <c r="F2377" t="s">
        <v>56</v>
      </c>
      <c r="G2377" t="s">
        <v>60</v>
      </c>
    </row>
    <row r="2378" spans="2:7" x14ac:dyDescent="0.2">
      <c r="B2378">
        <v>2014</v>
      </c>
      <c r="C2378">
        <v>10</v>
      </c>
      <c r="D2378" t="s">
        <v>65</v>
      </c>
      <c r="E2378" t="s">
        <v>61</v>
      </c>
      <c r="F2378" t="s">
        <v>49</v>
      </c>
      <c r="G2378" t="s">
        <v>12</v>
      </c>
    </row>
    <row r="2379" spans="2:7" x14ac:dyDescent="0.2">
      <c r="B2379">
        <v>2014</v>
      </c>
      <c r="C2379">
        <v>10</v>
      </c>
      <c r="D2379" t="s">
        <v>65</v>
      </c>
      <c r="E2379" t="s">
        <v>61</v>
      </c>
      <c r="F2379" t="s">
        <v>49</v>
      </c>
      <c r="G2379" t="s">
        <v>16</v>
      </c>
    </row>
    <row r="2380" spans="2:7" x14ac:dyDescent="0.2">
      <c r="B2380">
        <v>2014</v>
      </c>
      <c r="C2380">
        <v>10</v>
      </c>
      <c r="D2380" t="s">
        <v>65</v>
      </c>
      <c r="E2380" t="s">
        <v>61</v>
      </c>
      <c r="F2380" t="s">
        <v>49</v>
      </c>
      <c r="G2380" t="s">
        <v>17</v>
      </c>
    </row>
    <row r="2381" spans="2:7" x14ac:dyDescent="0.2">
      <c r="B2381">
        <v>2014</v>
      </c>
      <c r="C2381">
        <v>10</v>
      </c>
      <c r="D2381" t="s">
        <v>65</v>
      </c>
      <c r="E2381" t="s">
        <v>61</v>
      </c>
      <c r="F2381" t="s">
        <v>49</v>
      </c>
      <c r="G2381" t="s">
        <v>19</v>
      </c>
    </row>
    <row r="2382" spans="2:7" x14ac:dyDescent="0.2">
      <c r="B2382">
        <v>2014</v>
      </c>
      <c r="C2382">
        <v>10</v>
      </c>
      <c r="D2382" t="s">
        <v>65</v>
      </c>
      <c r="E2382" t="s">
        <v>61</v>
      </c>
      <c r="F2382" t="s">
        <v>49</v>
      </c>
      <c r="G2382" t="s">
        <v>20</v>
      </c>
    </row>
    <row r="2383" spans="2:7" x14ac:dyDescent="0.2">
      <c r="B2383">
        <v>2014</v>
      </c>
      <c r="C2383">
        <v>10</v>
      </c>
      <c r="D2383" t="s">
        <v>65</v>
      </c>
      <c r="E2383" t="s">
        <v>61</v>
      </c>
      <c r="F2383" t="s">
        <v>49</v>
      </c>
      <c r="G2383" t="s">
        <v>21</v>
      </c>
    </row>
    <row r="2384" spans="2:7" x14ac:dyDescent="0.2">
      <c r="B2384">
        <v>2014</v>
      </c>
      <c r="C2384">
        <v>10</v>
      </c>
      <c r="D2384" t="s">
        <v>65</v>
      </c>
      <c r="E2384" t="s">
        <v>61</v>
      </c>
      <c r="F2384" t="s">
        <v>49</v>
      </c>
      <c r="G2384" t="s">
        <v>23</v>
      </c>
    </row>
    <row r="2385" spans="2:7" x14ac:dyDescent="0.2">
      <c r="B2385">
        <v>2014</v>
      </c>
      <c r="C2385">
        <v>10</v>
      </c>
      <c r="D2385" t="s">
        <v>65</v>
      </c>
      <c r="E2385" t="s">
        <v>61</v>
      </c>
      <c r="F2385" t="s">
        <v>49</v>
      </c>
      <c r="G2385" t="s">
        <v>24</v>
      </c>
    </row>
    <row r="2386" spans="2:7" x14ac:dyDescent="0.2">
      <c r="B2386">
        <v>2014</v>
      </c>
      <c r="C2386">
        <v>10</v>
      </c>
      <c r="D2386" t="s">
        <v>65</v>
      </c>
      <c r="E2386" t="s">
        <v>61</v>
      </c>
      <c r="F2386" t="s">
        <v>49</v>
      </c>
      <c r="G2386" t="s">
        <v>25</v>
      </c>
    </row>
    <row r="2387" spans="2:7" x14ac:dyDescent="0.2">
      <c r="B2387">
        <v>2014</v>
      </c>
      <c r="C2387">
        <v>10</v>
      </c>
      <c r="D2387" t="s">
        <v>65</v>
      </c>
      <c r="E2387" t="s">
        <v>61</v>
      </c>
      <c r="F2387" t="s">
        <v>49</v>
      </c>
      <c r="G2387" t="s">
        <v>26</v>
      </c>
    </row>
    <row r="2388" spans="2:7" x14ac:dyDescent="0.2">
      <c r="B2388">
        <v>2014</v>
      </c>
      <c r="C2388">
        <v>10</v>
      </c>
      <c r="D2388" t="s">
        <v>65</v>
      </c>
      <c r="E2388" t="s">
        <v>61</v>
      </c>
      <c r="F2388" t="s">
        <v>49</v>
      </c>
      <c r="G2388" t="s">
        <v>27</v>
      </c>
    </row>
    <row r="2389" spans="2:7" x14ac:dyDescent="0.2">
      <c r="B2389">
        <v>2014</v>
      </c>
      <c r="C2389">
        <v>10</v>
      </c>
      <c r="D2389" t="s">
        <v>65</v>
      </c>
      <c r="E2389" t="s">
        <v>61</v>
      </c>
      <c r="F2389" t="s">
        <v>49</v>
      </c>
      <c r="G2389" t="s">
        <v>28</v>
      </c>
    </row>
    <row r="2390" spans="2:7" x14ac:dyDescent="0.2">
      <c r="B2390">
        <v>2014</v>
      </c>
      <c r="C2390">
        <v>10</v>
      </c>
      <c r="D2390" t="s">
        <v>65</v>
      </c>
      <c r="E2390" t="s">
        <v>61</v>
      </c>
      <c r="F2390" t="s">
        <v>49</v>
      </c>
      <c r="G2390" t="s">
        <v>29</v>
      </c>
    </row>
    <row r="2391" spans="2:7" x14ac:dyDescent="0.2">
      <c r="B2391">
        <v>2014</v>
      </c>
      <c r="C2391">
        <v>10</v>
      </c>
      <c r="D2391" t="s">
        <v>65</v>
      </c>
      <c r="E2391" t="s">
        <v>61</v>
      </c>
      <c r="F2391" t="s">
        <v>49</v>
      </c>
      <c r="G2391" t="s">
        <v>31</v>
      </c>
    </row>
    <row r="2392" spans="2:7" x14ac:dyDescent="0.2">
      <c r="B2392">
        <v>2014</v>
      </c>
      <c r="C2392">
        <v>10</v>
      </c>
      <c r="D2392" t="s">
        <v>65</v>
      </c>
      <c r="E2392" t="s">
        <v>61</v>
      </c>
      <c r="F2392" t="s">
        <v>49</v>
      </c>
      <c r="G2392" t="s">
        <v>32</v>
      </c>
    </row>
    <row r="2393" spans="2:7" x14ac:dyDescent="0.2">
      <c r="B2393">
        <v>2014</v>
      </c>
      <c r="C2393">
        <v>10</v>
      </c>
      <c r="D2393" t="s">
        <v>65</v>
      </c>
      <c r="E2393" t="s">
        <v>61</v>
      </c>
      <c r="F2393" t="s">
        <v>49</v>
      </c>
      <c r="G2393" t="s">
        <v>33</v>
      </c>
    </row>
    <row r="2394" spans="2:7" x14ac:dyDescent="0.2">
      <c r="B2394">
        <v>2014</v>
      </c>
      <c r="C2394">
        <v>10</v>
      </c>
      <c r="D2394" t="s">
        <v>65</v>
      </c>
      <c r="E2394" t="s">
        <v>61</v>
      </c>
      <c r="F2394" t="s">
        <v>49</v>
      </c>
      <c r="G2394" t="s">
        <v>34</v>
      </c>
    </row>
    <row r="2395" spans="2:7" x14ac:dyDescent="0.2">
      <c r="B2395">
        <v>2014</v>
      </c>
      <c r="C2395">
        <v>10</v>
      </c>
      <c r="D2395" t="s">
        <v>65</v>
      </c>
      <c r="E2395" t="s">
        <v>61</v>
      </c>
      <c r="F2395" t="s">
        <v>49</v>
      </c>
      <c r="G2395" t="s">
        <v>35</v>
      </c>
    </row>
    <row r="2396" spans="2:7" x14ac:dyDescent="0.2">
      <c r="B2396">
        <v>2014</v>
      </c>
      <c r="C2396">
        <v>10</v>
      </c>
      <c r="D2396" t="s">
        <v>65</v>
      </c>
      <c r="E2396" t="s">
        <v>61</v>
      </c>
      <c r="F2396" t="s">
        <v>49</v>
      </c>
      <c r="G2396" t="s">
        <v>36</v>
      </c>
    </row>
    <row r="2397" spans="2:7" x14ac:dyDescent="0.2">
      <c r="B2397">
        <v>2014</v>
      </c>
      <c r="C2397">
        <v>10</v>
      </c>
      <c r="D2397" t="s">
        <v>65</v>
      </c>
      <c r="E2397" t="s">
        <v>61</v>
      </c>
      <c r="F2397" t="s">
        <v>49</v>
      </c>
      <c r="G2397" t="s">
        <v>37</v>
      </c>
    </row>
    <row r="2398" spans="2:7" x14ac:dyDescent="0.2">
      <c r="B2398">
        <v>2014</v>
      </c>
      <c r="C2398">
        <v>10</v>
      </c>
      <c r="D2398" t="s">
        <v>65</v>
      </c>
      <c r="E2398" t="s">
        <v>61</v>
      </c>
      <c r="F2398" t="s">
        <v>49</v>
      </c>
      <c r="G2398" t="s">
        <v>38</v>
      </c>
    </row>
    <row r="2399" spans="2:7" x14ac:dyDescent="0.2">
      <c r="B2399">
        <v>2014</v>
      </c>
      <c r="C2399">
        <v>10</v>
      </c>
      <c r="D2399" t="s">
        <v>65</v>
      </c>
      <c r="E2399" t="s">
        <v>61</v>
      </c>
      <c r="F2399" t="s">
        <v>49</v>
      </c>
      <c r="G2399" t="s">
        <v>39</v>
      </c>
    </row>
    <row r="2400" spans="2:7" x14ac:dyDescent="0.2">
      <c r="B2400">
        <v>2014</v>
      </c>
      <c r="C2400">
        <v>10</v>
      </c>
      <c r="D2400" t="s">
        <v>65</v>
      </c>
      <c r="E2400" t="s">
        <v>61</v>
      </c>
      <c r="F2400" t="s">
        <v>49</v>
      </c>
      <c r="G2400" t="s">
        <v>40</v>
      </c>
    </row>
    <row r="2401" spans="2:7" x14ac:dyDescent="0.2">
      <c r="B2401">
        <v>2014</v>
      </c>
      <c r="C2401">
        <v>10</v>
      </c>
      <c r="D2401" t="s">
        <v>65</v>
      </c>
      <c r="E2401" t="s">
        <v>61</v>
      </c>
      <c r="F2401" t="s">
        <v>49</v>
      </c>
      <c r="G2401" t="s">
        <v>41</v>
      </c>
    </row>
    <row r="2402" spans="2:7" x14ac:dyDescent="0.2">
      <c r="B2402">
        <v>2014</v>
      </c>
      <c r="C2402">
        <v>10</v>
      </c>
      <c r="D2402" t="s">
        <v>65</v>
      </c>
      <c r="E2402" t="s">
        <v>61</v>
      </c>
      <c r="F2402" t="s">
        <v>49</v>
      </c>
      <c r="G2402" t="s">
        <v>42</v>
      </c>
    </row>
    <row r="2403" spans="2:7" x14ac:dyDescent="0.2">
      <c r="B2403">
        <v>2014</v>
      </c>
      <c r="C2403">
        <v>10</v>
      </c>
      <c r="D2403" t="s">
        <v>65</v>
      </c>
      <c r="E2403" t="s">
        <v>61</v>
      </c>
      <c r="F2403" t="s">
        <v>49</v>
      </c>
      <c r="G2403" t="s">
        <v>43</v>
      </c>
    </row>
    <row r="2404" spans="2:7" x14ac:dyDescent="0.2">
      <c r="B2404">
        <v>2014</v>
      </c>
      <c r="C2404">
        <v>10</v>
      </c>
      <c r="D2404" t="s">
        <v>65</v>
      </c>
      <c r="E2404" t="s">
        <v>61</v>
      </c>
      <c r="F2404" t="s">
        <v>49</v>
      </c>
      <c r="G2404" t="s">
        <v>60</v>
      </c>
    </row>
    <row r="2405" spans="2:7" x14ac:dyDescent="0.2">
      <c r="B2405">
        <v>2014</v>
      </c>
      <c r="C2405">
        <v>10</v>
      </c>
      <c r="D2405" t="s">
        <v>65</v>
      </c>
      <c r="E2405" t="s">
        <v>61</v>
      </c>
      <c r="F2405" t="s">
        <v>50</v>
      </c>
      <c r="G2405" t="s">
        <v>12</v>
      </c>
    </row>
    <row r="2406" spans="2:7" x14ac:dyDescent="0.2">
      <c r="B2406">
        <v>2014</v>
      </c>
      <c r="C2406">
        <v>10</v>
      </c>
      <c r="D2406" t="s">
        <v>65</v>
      </c>
      <c r="E2406" t="s">
        <v>61</v>
      </c>
      <c r="F2406" t="s">
        <v>50</v>
      </c>
      <c r="G2406" t="s">
        <v>16</v>
      </c>
    </row>
    <row r="2407" spans="2:7" x14ac:dyDescent="0.2">
      <c r="B2407">
        <v>2014</v>
      </c>
      <c r="C2407">
        <v>10</v>
      </c>
      <c r="D2407" t="s">
        <v>65</v>
      </c>
      <c r="E2407" t="s">
        <v>61</v>
      </c>
      <c r="F2407" t="s">
        <v>50</v>
      </c>
      <c r="G2407" t="s">
        <v>17</v>
      </c>
    </row>
    <row r="2408" spans="2:7" x14ac:dyDescent="0.2">
      <c r="B2408">
        <v>2014</v>
      </c>
      <c r="C2408">
        <v>10</v>
      </c>
      <c r="D2408" t="s">
        <v>65</v>
      </c>
      <c r="E2408" t="s">
        <v>61</v>
      </c>
      <c r="F2408" t="s">
        <v>50</v>
      </c>
      <c r="G2408" t="s">
        <v>19</v>
      </c>
    </row>
    <row r="2409" spans="2:7" x14ac:dyDescent="0.2">
      <c r="B2409">
        <v>2014</v>
      </c>
      <c r="C2409">
        <v>10</v>
      </c>
      <c r="D2409" t="s">
        <v>65</v>
      </c>
      <c r="E2409" t="s">
        <v>61</v>
      </c>
      <c r="F2409" t="s">
        <v>50</v>
      </c>
      <c r="G2409" t="s">
        <v>20</v>
      </c>
    </row>
    <row r="2410" spans="2:7" x14ac:dyDescent="0.2">
      <c r="B2410">
        <v>2014</v>
      </c>
      <c r="C2410">
        <v>10</v>
      </c>
      <c r="D2410" t="s">
        <v>65</v>
      </c>
      <c r="E2410" t="s">
        <v>61</v>
      </c>
      <c r="F2410" t="s">
        <v>50</v>
      </c>
      <c r="G2410" t="s">
        <v>21</v>
      </c>
    </row>
    <row r="2411" spans="2:7" x14ac:dyDescent="0.2">
      <c r="B2411">
        <v>2014</v>
      </c>
      <c r="C2411">
        <v>10</v>
      </c>
      <c r="D2411" t="s">
        <v>65</v>
      </c>
      <c r="E2411" t="s">
        <v>61</v>
      </c>
      <c r="F2411" t="s">
        <v>50</v>
      </c>
      <c r="G2411" t="s">
        <v>23</v>
      </c>
    </row>
    <row r="2412" spans="2:7" x14ac:dyDescent="0.2">
      <c r="B2412">
        <v>2014</v>
      </c>
      <c r="C2412">
        <v>10</v>
      </c>
      <c r="D2412" t="s">
        <v>65</v>
      </c>
      <c r="E2412" t="s">
        <v>61</v>
      </c>
      <c r="F2412" t="s">
        <v>50</v>
      </c>
      <c r="G2412" t="s">
        <v>24</v>
      </c>
    </row>
    <row r="2413" spans="2:7" x14ac:dyDescent="0.2">
      <c r="B2413">
        <v>2014</v>
      </c>
      <c r="C2413">
        <v>10</v>
      </c>
      <c r="D2413" t="s">
        <v>65</v>
      </c>
      <c r="E2413" t="s">
        <v>61</v>
      </c>
      <c r="F2413" t="s">
        <v>50</v>
      </c>
      <c r="G2413" t="s">
        <v>25</v>
      </c>
    </row>
    <row r="2414" spans="2:7" x14ac:dyDescent="0.2">
      <c r="B2414">
        <v>2014</v>
      </c>
      <c r="C2414">
        <v>10</v>
      </c>
      <c r="D2414" t="s">
        <v>65</v>
      </c>
      <c r="E2414" t="s">
        <v>61</v>
      </c>
      <c r="F2414" t="s">
        <v>50</v>
      </c>
      <c r="G2414" t="s">
        <v>26</v>
      </c>
    </row>
    <row r="2415" spans="2:7" x14ac:dyDescent="0.2">
      <c r="B2415">
        <v>2014</v>
      </c>
      <c r="C2415">
        <v>10</v>
      </c>
      <c r="D2415" t="s">
        <v>65</v>
      </c>
      <c r="E2415" t="s">
        <v>61</v>
      </c>
      <c r="F2415" t="s">
        <v>50</v>
      </c>
      <c r="G2415" t="s">
        <v>27</v>
      </c>
    </row>
    <row r="2416" spans="2:7" x14ac:dyDescent="0.2">
      <c r="B2416">
        <v>2014</v>
      </c>
      <c r="C2416">
        <v>10</v>
      </c>
      <c r="D2416" t="s">
        <v>65</v>
      </c>
      <c r="E2416" t="s">
        <v>61</v>
      </c>
      <c r="F2416" t="s">
        <v>50</v>
      </c>
      <c r="G2416" t="s">
        <v>28</v>
      </c>
    </row>
    <row r="2417" spans="2:7" x14ac:dyDescent="0.2">
      <c r="B2417">
        <v>2014</v>
      </c>
      <c r="C2417">
        <v>10</v>
      </c>
      <c r="D2417" t="s">
        <v>65</v>
      </c>
      <c r="E2417" t="s">
        <v>61</v>
      </c>
      <c r="F2417" t="s">
        <v>50</v>
      </c>
      <c r="G2417" t="s">
        <v>29</v>
      </c>
    </row>
    <row r="2418" spans="2:7" x14ac:dyDescent="0.2">
      <c r="B2418">
        <v>2014</v>
      </c>
      <c r="C2418">
        <v>10</v>
      </c>
      <c r="D2418" t="s">
        <v>65</v>
      </c>
      <c r="E2418" t="s">
        <v>61</v>
      </c>
      <c r="F2418" t="s">
        <v>50</v>
      </c>
      <c r="G2418" t="s">
        <v>31</v>
      </c>
    </row>
    <row r="2419" spans="2:7" x14ac:dyDescent="0.2">
      <c r="B2419">
        <v>2014</v>
      </c>
      <c r="C2419">
        <v>10</v>
      </c>
      <c r="D2419" t="s">
        <v>65</v>
      </c>
      <c r="E2419" t="s">
        <v>61</v>
      </c>
      <c r="F2419" t="s">
        <v>50</v>
      </c>
      <c r="G2419" t="s">
        <v>32</v>
      </c>
    </row>
    <row r="2420" spans="2:7" x14ac:dyDescent="0.2">
      <c r="B2420">
        <v>2014</v>
      </c>
      <c r="C2420">
        <v>10</v>
      </c>
      <c r="D2420" t="s">
        <v>65</v>
      </c>
      <c r="E2420" t="s">
        <v>61</v>
      </c>
      <c r="F2420" t="s">
        <v>50</v>
      </c>
      <c r="G2420" t="s">
        <v>33</v>
      </c>
    </row>
    <row r="2421" spans="2:7" x14ac:dyDescent="0.2">
      <c r="B2421">
        <v>2014</v>
      </c>
      <c r="C2421">
        <v>10</v>
      </c>
      <c r="D2421" t="s">
        <v>65</v>
      </c>
      <c r="E2421" t="s">
        <v>61</v>
      </c>
      <c r="F2421" t="s">
        <v>50</v>
      </c>
      <c r="G2421" t="s">
        <v>34</v>
      </c>
    </row>
    <row r="2422" spans="2:7" x14ac:dyDescent="0.2">
      <c r="B2422">
        <v>2014</v>
      </c>
      <c r="C2422">
        <v>10</v>
      </c>
      <c r="D2422" t="s">
        <v>65</v>
      </c>
      <c r="E2422" t="s">
        <v>61</v>
      </c>
      <c r="F2422" t="s">
        <v>50</v>
      </c>
      <c r="G2422" t="s">
        <v>35</v>
      </c>
    </row>
    <row r="2423" spans="2:7" x14ac:dyDescent="0.2">
      <c r="B2423">
        <v>2014</v>
      </c>
      <c r="C2423">
        <v>10</v>
      </c>
      <c r="D2423" t="s">
        <v>65</v>
      </c>
      <c r="E2423" t="s">
        <v>61</v>
      </c>
      <c r="F2423" t="s">
        <v>50</v>
      </c>
      <c r="G2423" t="s">
        <v>36</v>
      </c>
    </row>
    <row r="2424" spans="2:7" x14ac:dyDescent="0.2">
      <c r="B2424">
        <v>2014</v>
      </c>
      <c r="C2424">
        <v>10</v>
      </c>
      <c r="D2424" t="s">
        <v>65</v>
      </c>
      <c r="E2424" t="s">
        <v>61</v>
      </c>
      <c r="F2424" t="s">
        <v>50</v>
      </c>
      <c r="G2424" t="s">
        <v>37</v>
      </c>
    </row>
    <row r="2425" spans="2:7" x14ac:dyDescent="0.2">
      <c r="B2425">
        <v>2014</v>
      </c>
      <c r="C2425">
        <v>10</v>
      </c>
      <c r="D2425" t="s">
        <v>65</v>
      </c>
      <c r="E2425" t="s">
        <v>61</v>
      </c>
      <c r="F2425" t="s">
        <v>50</v>
      </c>
      <c r="G2425" t="s">
        <v>38</v>
      </c>
    </row>
    <row r="2426" spans="2:7" x14ac:dyDescent="0.2">
      <c r="B2426">
        <v>2014</v>
      </c>
      <c r="C2426">
        <v>10</v>
      </c>
      <c r="D2426" t="s">
        <v>65</v>
      </c>
      <c r="E2426" t="s">
        <v>61</v>
      </c>
      <c r="F2426" t="s">
        <v>50</v>
      </c>
      <c r="G2426" t="s">
        <v>39</v>
      </c>
    </row>
    <row r="2427" spans="2:7" x14ac:dyDescent="0.2">
      <c r="B2427">
        <v>2014</v>
      </c>
      <c r="C2427">
        <v>10</v>
      </c>
      <c r="D2427" t="s">
        <v>65</v>
      </c>
      <c r="E2427" t="s">
        <v>61</v>
      </c>
      <c r="F2427" t="s">
        <v>50</v>
      </c>
      <c r="G2427" t="s">
        <v>40</v>
      </c>
    </row>
    <row r="2428" spans="2:7" x14ac:dyDescent="0.2">
      <c r="B2428">
        <v>2014</v>
      </c>
      <c r="C2428">
        <v>10</v>
      </c>
      <c r="D2428" t="s">
        <v>65</v>
      </c>
      <c r="E2428" t="s">
        <v>61</v>
      </c>
      <c r="F2428" t="s">
        <v>50</v>
      </c>
      <c r="G2428" t="s">
        <v>41</v>
      </c>
    </row>
    <row r="2429" spans="2:7" x14ac:dyDescent="0.2">
      <c r="B2429">
        <v>2014</v>
      </c>
      <c r="C2429">
        <v>10</v>
      </c>
      <c r="D2429" t="s">
        <v>65</v>
      </c>
      <c r="E2429" t="s">
        <v>61</v>
      </c>
      <c r="F2429" t="s">
        <v>50</v>
      </c>
      <c r="G2429" t="s">
        <v>42</v>
      </c>
    </row>
    <row r="2430" spans="2:7" x14ac:dyDescent="0.2">
      <c r="B2430">
        <v>2014</v>
      </c>
      <c r="C2430">
        <v>10</v>
      </c>
      <c r="D2430" t="s">
        <v>65</v>
      </c>
      <c r="E2430" t="s">
        <v>61</v>
      </c>
      <c r="F2430" t="s">
        <v>50</v>
      </c>
      <c r="G2430" t="s">
        <v>43</v>
      </c>
    </row>
    <row r="2431" spans="2:7" x14ac:dyDescent="0.2">
      <c r="B2431">
        <v>2014</v>
      </c>
      <c r="C2431">
        <v>10</v>
      </c>
      <c r="D2431" t="s">
        <v>65</v>
      </c>
      <c r="E2431" t="s">
        <v>61</v>
      </c>
      <c r="F2431" t="s">
        <v>50</v>
      </c>
      <c r="G2431" t="s">
        <v>60</v>
      </c>
    </row>
    <row r="2432" spans="2:7" x14ac:dyDescent="0.2">
      <c r="B2432">
        <v>2014</v>
      </c>
      <c r="C2432">
        <v>10</v>
      </c>
      <c r="D2432" t="s">
        <v>65</v>
      </c>
      <c r="E2432" t="s">
        <v>61</v>
      </c>
      <c r="F2432" t="s">
        <v>50</v>
      </c>
      <c r="G2432" t="s">
        <v>12</v>
      </c>
    </row>
    <row r="2433" spans="2:7" x14ac:dyDescent="0.2">
      <c r="B2433">
        <v>2014</v>
      </c>
      <c r="C2433">
        <v>10</v>
      </c>
      <c r="D2433" t="s">
        <v>65</v>
      </c>
      <c r="E2433" t="s">
        <v>61</v>
      </c>
      <c r="F2433" t="s">
        <v>51</v>
      </c>
      <c r="G2433" t="s">
        <v>16</v>
      </c>
    </row>
    <row r="2434" spans="2:7" x14ac:dyDescent="0.2">
      <c r="B2434">
        <v>2014</v>
      </c>
      <c r="C2434">
        <v>10</v>
      </c>
      <c r="D2434" t="s">
        <v>65</v>
      </c>
      <c r="E2434" t="s">
        <v>61</v>
      </c>
      <c r="F2434" t="s">
        <v>51</v>
      </c>
      <c r="G2434" t="s">
        <v>17</v>
      </c>
    </row>
    <row r="2435" spans="2:7" x14ac:dyDescent="0.2">
      <c r="B2435">
        <v>2014</v>
      </c>
      <c r="C2435">
        <v>10</v>
      </c>
      <c r="D2435" t="s">
        <v>65</v>
      </c>
      <c r="E2435" t="s">
        <v>61</v>
      </c>
      <c r="F2435" t="s">
        <v>51</v>
      </c>
      <c r="G2435" t="s">
        <v>19</v>
      </c>
    </row>
    <row r="2436" spans="2:7" x14ac:dyDescent="0.2">
      <c r="B2436">
        <v>2014</v>
      </c>
      <c r="C2436">
        <v>10</v>
      </c>
      <c r="D2436" t="s">
        <v>65</v>
      </c>
      <c r="E2436" t="s">
        <v>61</v>
      </c>
      <c r="F2436" t="s">
        <v>51</v>
      </c>
      <c r="G2436" t="s">
        <v>20</v>
      </c>
    </row>
    <row r="2437" spans="2:7" x14ac:dyDescent="0.2">
      <c r="B2437">
        <v>2014</v>
      </c>
      <c r="C2437">
        <v>10</v>
      </c>
      <c r="D2437" t="s">
        <v>65</v>
      </c>
      <c r="E2437" t="s">
        <v>61</v>
      </c>
      <c r="F2437" t="s">
        <v>51</v>
      </c>
      <c r="G2437" t="s">
        <v>21</v>
      </c>
    </row>
    <row r="2438" spans="2:7" x14ac:dyDescent="0.2">
      <c r="B2438">
        <v>2014</v>
      </c>
      <c r="C2438">
        <v>10</v>
      </c>
      <c r="D2438" t="s">
        <v>65</v>
      </c>
      <c r="E2438" t="s">
        <v>61</v>
      </c>
      <c r="F2438" t="s">
        <v>51</v>
      </c>
      <c r="G2438" t="s">
        <v>23</v>
      </c>
    </row>
    <row r="2439" spans="2:7" x14ac:dyDescent="0.2">
      <c r="B2439">
        <v>2014</v>
      </c>
      <c r="C2439">
        <v>10</v>
      </c>
      <c r="D2439" t="s">
        <v>65</v>
      </c>
      <c r="E2439" t="s">
        <v>61</v>
      </c>
      <c r="F2439" t="s">
        <v>51</v>
      </c>
      <c r="G2439" t="s">
        <v>24</v>
      </c>
    </row>
    <row r="2440" spans="2:7" x14ac:dyDescent="0.2">
      <c r="B2440">
        <v>2014</v>
      </c>
      <c r="C2440">
        <v>10</v>
      </c>
      <c r="D2440" t="s">
        <v>65</v>
      </c>
      <c r="E2440" t="s">
        <v>61</v>
      </c>
      <c r="F2440" t="s">
        <v>51</v>
      </c>
      <c r="G2440" t="s">
        <v>25</v>
      </c>
    </row>
    <row r="2441" spans="2:7" x14ac:dyDescent="0.2">
      <c r="B2441">
        <v>2014</v>
      </c>
      <c r="C2441">
        <v>10</v>
      </c>
      <c r="D2441" t="s">
        <v>65</v>
      </c>
      <c r="E2441" t="s">
        <v>61</v>
      </c>
      <c r="F2441" t="s">
        <v>51</v>
      </c>
      <c r="G2441" t="s">
        <v>26</v>
      </c>
    </row>
    <row r="2442" spans="2:7" x14ac:dyDescent="0.2">
      <c r="B2442">
        <v>2014</v>
      </c>
      <c r="C2442">
        <v>10</v>
      </c>
      <c r="D2442" t="s">
        <v>65</v>
      </c>
      <c r="E2442" t="s">
        <v>61</v>
      </c>
      <c r="F2442" t="s">
        <v>51</v>
      </c>
      <c r="G2442" t="s">
        <v>27</v>
      </c>
    </row>
    <row r="2443" spans="2:7" x14ac:dyDescent="0.2">
      <c r="B2443">
        <v>2014</v>
      </c>
      <c r="C2443">
        <v>10</v>
      </c>
      <c r="D2443" t="s">
        <v>65</v>
      </c>
      <c r="E2443" t="s">
        <v>61</v>
      </c>
      <c r="F2443" t="s">
        <v>51</v>
      </c>
      <c r="G2443" t="s">
        <v>28</v>
      </c>
    </row>
    <row r="2444" spans="2:7" x14ac:dyDescent="0.2">
      <c r="B2444">
        <v>2014</v>
      </c>
      <c r="C2444">
        <v>10</v>
      </c>
      <c r="D2444" t="s">
        <v>65</v>
      </c>
      <c r="E2444" t="s">
        <v>61</v>
      </c>
      <c r="F2444" t="s">
        <v>51</v>
      </c>
      <c r="G2444" t="s">
        <v>29</v>
      </c>
    </row>
    <row r="2445" spans="2:7" x14ac:dyDescent="0.2">
      <c r="B2445">
        <v>2014</v>
      </c>
      <c r="C2445">
        <v>10</v>
      </c>
      <c r="D2445" t="s">
        <v>65</v>
      </c>
      <c r="E2445" t="s">
        <v>61</v>
      </c>
      <c r="F2445" t="s">
        <v>51</v>
      </c>
      <c r="G2445" t="s">
        <v>31</v>
      </c>
    </row>
    <row r="2446" spans="2:7" x14ac:dyDescent="0.2">
      <c r="B2446">
        <v>2014</v>
      </c>
      <c r="C2446">
        <v>10</v>
      </c>
      <c r="D2446" t="s">
        <v>65</v>
      </c>
      <c r="E2446" t="s">
        <v>61</v>
      </c>
      <c r="F2446" t="s">
        <v>51</v>
      </c>
      <c r="G2446" t="s">
        <v>32</v>
      </c>
    </row>
    <row r="2447" spans="2:7" x14ac:dyDescent="0.2">
      <c r="B2447">
        <v>2014</v>
      </c>
      <c r="C2447">
        <v>10</v>
      </c>
      <c r="D2447" t="s">
        <v>65</v>
      </c>
      <c r="E2447" t="s">
        <v>61</v>
      </c>
      <c r="F2447" t="s">
        <v>51</v>
      </c>
      <c r="G2447" t="s">
        <v>33</v>
      </c>
    </row>
    <row r="2448" spans="2:7" x14ac:dyDescent="0.2">
      <c r="B2448">
        <v>2014</v>
      </c>
      <c r="C2448">
        <v>10</v>
      </c>
      <c r="D2448" t="s">
        <v>65</v>
      </c>
      <c r="E2448" t="s">
        <v>61</v>
      </c>
      <c r="F2448" t="s">
        <v>51</v>
      </c>
      <c r="G2448" t="s">
        <v>34</v>
      </c>
    </row>
    <row r="2449" spans="2:7" x14ac:dyDescent="0.2">
      <c r="B2449">
        <v>2014</v>
      </c>
      <c r="C2449">
        <v>10</v>
      </c>
      <c r="D2449" t="s">
        <v>65</v>
      </c>
      <c r="E2449" t="s">
        <v>61</v>
      </c>
      <c r="F2449" t="s">
        <v>51</v>
      </c>
      <c r="G2449" t="s">
        <v>35</v>
      </c>
    </row>
    <row r="2450" spans="2:7" x14ac:dyDescent="0.2">
      <c r="B2450">
        <v>2014</v>
      </c>
      <c r="C2450">
        <v>10</v>
      </c>
      <c r="D2450" t="s">
        <v>65</v>
      </c>
      <c r="E2450" t="s">
        <v>61</v>
      </c>
      <c r="F2450" t="s">
        <v>51</v>
      </c>
      <c r="G2450" t="s">
        <v>36</v>
      </c>
    </row>
    <row r="2451" spans="2:7" x14ac:dyDescent="0.2">
      <c r="B2451">
        <v>2014</v>
      </c>
      <c r="C2451">
        <v>10</v>
      </c>
      <c r="D2451" t="s">
        <v>65</v>
      </c>
      <c r="E2451" t="s">
        <v>61</v>
      </c>
      <c r="F2451" t="s">
        <v>51</v>
      </c>
      <c r="G2451" t="s">
        <v>37</v>
      </c>
    </row>
    <row r="2452" spans="2:7" x14ac:dyDescent="0.2">
      <c r="B2452">
        <v>2014</v>
      </c>
      <c r="C2452">
        <v>10</v>
      </c>
      <c r="D2452" t="s">
        <v>65</v>
      </c>
      <c r="E2452" t="s">
        <v>61</v>
      </c>
      <c r="F2452" t="s">
        <v>51</v>
      </c>
      <c r="G2452" t="s">
        <v>38</v>
      </c>
    </row>
    <row r="2453" spans="2:7" x14ac:dyDescent="0.2">
      <c r="B2453">
        <v>2014</v>
      </c>
      <c r="C2453">
        <v>10</v>
      </c>
      <c r="D2453" t="s">
        <v>65</v>
      </c>
      <c r="E2453" t="s">
        <v>61</v>
      </c>
      <c r="F2453" t="s">
        <v>51</v>
      </c>
      <c r="G2453" t="s">
        <v>39</v>
      </c>
    </row>
    <row r="2454" spans="2:7" x14ac:dyDescent="0.2">
      <c r="B2454">
        <v>2014</v>
      </c>
      <c r="C2454">
        <v>10</v>
      </c>
      <c r="D2454" t="s">
        <v>65</v>
      </c>
      <c r="E2454" t="s">
        <v>61</v>
      </c>
      <c r="F2454" t="s">
        <v>51</v>
      </c>
      <c r="G2454" t="s">
        <v>40</v>
      </c>
    </row>
    <row r="2455" spans="2:7" x14ac:dyDescent="0.2">
      <c r="B2455">
        <v>2014</v>
      </c>
      <c r="C2455">
        <v>10</v>
      </c>
      <c r="D2455" t="s">
        <v>65</v>
      </c>
      <c r="E2455" t="s">
        <v>61</v>
      </c>
      <c r="F2455" t="s">
        <v>51</v>
      </c>
      <c r="G2455" t="s">
        <v>41</v>
      </c>
    </row>
    <row r="2456" spans="2:7" x14ac:dyDescent="0.2">
      <c r="B2456">
        <v>2014</v>
      </c>
      <c r="C2456">
        <v>10</v>
      </c>
      <c r="D2456" t="s">
        <v>65</v>
      </c>
      <c r="E2456" t="s">
        <v>61</v>
      </c>
      <c r="F2456" t="s">
        <v>51</v>
      </c>
      <c r="G2456" t="s">
        <v>42</v>
      </c>
    </row>
    <row r="2457" spans="2:7" x14ac:dyDescent="0.2">
      <c r="B2457">
        <v>2014</v>
      </c>
      <c r="C2457">
        <v>10</v>
      </c>
      <c r="D2457" t="s">
        <v>65</v>
      </c>
      <c r="E2457" t="s">
        <v>61</v>
      </c>
      <c r="F2457" t="s">
        <v>51</v>
      </c>
      <c r="G2457" t="s">
        <v>43</v>
      </c>
    </row>
    <row r="2458" spans="2:7" x14ac:dyDescent="0.2">
      <c r="B2458">
        <v>2014</v>
      </c>
      <c r="C2458">
        <v>10</v>
      </c>
      <c r="D2458" t="s">
        <v>65</v>
      </c>
      <c r="E2458" t="s">
        <v>61</v>
      </c>
      <c r="F2458" t="s">
        <v>51</v>
      </c>
      <c r="G2458" t="s">
        <v>60</v>
      </c>
    </row>
    <row r="2459" spans="2:7" x14ac:dyDescent="0.2">
      <c r="B2459">
        <v>2014</v>
      </c>
      <c r="C2459">
        <v>10</v>
      </c>
      <c r="D2459" t="s">
        <v>65</v>
      </c>
      <c r="E2459" t="s">
        <v>61</v>
      </c>
      <c r="F2459" t="s">
        <v>52</v>
      </c>
      <c r="G2459" t="s">
        <v>12</v>
      </c>
    </row>
    <row r="2460" spans="2:7" x14ac:dyDescent="0.2">
      <c r="B2460">
        <v>2014</v>
      </c>
      <c r="C2460">
        <v>10</v>
      </c>
      <c r="D2460" t="s">
        <v>65</v>
      </c>
      <c r="E2460" t="s">
        <v>61</v>
      </c>
      <c r="F2460" t="s">
        <v>52</v>
      </c>
      <c r="G2460" t="s">
        <v>16</v>
      </c>
    </row>
    <row r="2461" spans="2:7" x14ac:dyDescent="0.2">
      <c r="B2461">
        <v>2014</v>
      </c>
      <c r="C2461">
        <v>10</v>
      </c>
      <c r="D2461" t="s">
        <v>65</v>
      </c>
      <c r="E2461" t="s">
        <v>61</v>
      </c>
      <c r="F2461" t="s">
        <v>52</v>
      </c>
      <c r="G2461" t="s">
        <v>17</v>
      </c>
    </row>
    <row r="2462" spans="2:7" x14ac:dyDescent="0.2">
      <c r="B2462">
        <v>2014</v>
      </c>
      <c r="C2462">
        <v>10</v>
      </c>
      <c r="D2462" t="s">
        <v>65</v>
      </c>
      <c r="E2462" t="s">
        <v>61</v>
      </c>
      <c r="F2462" t="s">
        <v>52</v>
      </c>
      <c r="G2462" t="s">
        <v>19</v>
      </c>
    </row>
    <row r="2463" spans="2:7" x14ac:dyDescent="0.2">
      <c r="B2463">
        <v>2014</v>
      </c>
      <c r="C2463">
        <v>10</v>
      </c>
      <c r="D2463" t="s">
        <v>65</v>
      </c>
      <c r="E2463" t="s">
        <v>61</v>
      </c>
      <c r="F2463" t="s">
        <v>52</v>
      </c>
      <c r="G2463" t="s">
        <v>20</v>
      </c>
    </row>
    <row r="2464" spans="2:7" x14ac:dyDescent="0.2">
      <c r="B2464">
        <v>2014</v>
      </c>
      <c r="C2464">
        <v>10</v>
      </c>
      <c r="D2464" t="s">
        <v>65</v>
      </c>
      <c r="E2464" t="s">
        <v>61</v>
      </c>
      <c r="F2464" t="s">
        <v>52</v>
      </c>
      <c r="G2464" t="s">
        <v>21</v>
      </c>
    </row>
    <row r="2465" spans="2:7" x14ac:dyDescent="0.2">
      <c r="B2465">
        <v>2014</v>
      </c>
      <c r="C2465">
        <v>10</v>
      </c>
      <c r="D2465" t="s">
        <v>65</v>
      </c>
      <c r="E2465" t="s">
        <v>61</v>
      </c>
      <c r="F2465" t="s">
        <v>52</v>
      </c>
      <c r="G2465" t="s">
        <v>23</v>
      </c>
    </row>
    <row r="2466" spans="2:7" x14ac:dyDescent="0.2">
      <c r="B2466">
        <v>2014</v>
      </c>
      <c r="C2466">
        <v>10</v>
      </c>
      <c r="D2466" t="s">
        <v>65</v>
      </c>
      <c r="E2466" t="s">
        <v>61</v>
      </c>
      <c r="F2466" t="s">
        <v>52</v>
      </c>
      <c r="G2466" t="s">
        <v>24</v>
      </c>
    </row>
    <row r="2467" spans="2:7" x14ac:dyDescent="0.2">
      <c r="B2467">
        <v>2014</v>
      </c>
      <c r="C2467">
        <v>10</v>
      </c>
      <c r="D2467" t="s">
        <v>65</v>
      </c>
      <c r="E2467" t="s">
        <v>61</v>
      </c>
      <c r="F2467" t="s">
        <v>52</v>
      </c>
      <c r="G2467" t="s">
        <v>25</v>
      </c>
    </row>
    <row r="2468" spans="2:7" x14ac:dyDescent="0.2">
      <c r="B2468">
        <v>2014</v>
      </c>
      <c r="C2468">
        <v>10</v>
      </c>
      <c r="D2468" t="s">
        <v>65</v>
      </c>
      <c r="E2468" t="s">
        <v>61</v>
      </c>
      <c r="F2468" t="s">
        <v>52</v>
      </c>
      <c r="G2468" t="s">
        <v>26</v>
      </c>
    </row>
    <row r="2469" spans="2:7" x14ac:dyDescent="0.2">
      <c r="B2469">
        <v>2014</v>
      </c>
      <c r="C2469">
        <v>10</v>
      </c>
      <c r="D2469" t="s">
        <v>65</v>
      </c>
      <c r="E2469" t="s">
        <v>61</v>
      </c>
      <c r="F2469" t="s">
        <v>52</v>
      </c>
      <c r="G2469" t="s">
        <v>27</v>
      </c>
    </row>
    <row r="2470" spans="2:7" x14ac:dyDescent="0.2">
      <c r="B2470">
        <v>2014</v>
      </c>
      <c r="C2470">
        <v>10</v>
      </c>
      <c r="D2470" t="s">
        <v>65</v>
      </c>
      <c r="E2470" t="s">
        <v>61</v>
      </c>
      <c r="F2470" t="s">
        <v>52</v>
      </c>
      <c r="G2470" t="s">
        <v>28</v>
      </c>
    </row>
    <row r="2471" spans="2:7" x14ac:dyDescent="0.2">
      <c r="B2471">
        <v>2014</v>
      </c>
      <c r="C2471">
        <v>10</v>
      </c>
      <c r="D2471" t="s">
        <v>65</v>
      </c>
      <c r="E2471" t="s">
        <v>61</v>
      </c>
      <c r="F2471" t="s">
        <v>52</v>
      </c>
      <c r="G2471" t="s">
        <v>29</v>
      </c>
    </row>
    <row r="2472" spans="2:7" x14ac:dyDescent="0.2">
      <c r="B2472">
        <v>2014</v>
      </c>
      <c r="C2472">
        <v>10</v>
      </c>
      <c r="D2472" t="s">
        <v>65</v>
      </c>
      <c r="E2472" t="s">
        <v>61</v>
      </c>
      <c r="F2472" t="s">
        <v>52</v>
      </c>
      <c r="G2472" t="s">
        <v>31</v>
      </c>
    </row>
    <row r="2473" spans="2:7" x14ac:dyDescent="0.2">
      <c r="B2473">
        <v>2014</v>
      </c>
      <c r="C2473">
        <v>10</v>
      </c>
      <c r="D2473" t="s">
        <v>65</v>
      </c>
      <c r="E2473" t="s">
        <v>61</v>
      </c>
      <c r="F2473" t="s">
        <v>52</v>
      </c>
      <c r="G2473" t="s">
        <v>32</v>
      </c>
    </row>
    <row r="2474" spans="2:7" x14ac:dyDescent="0.2">
      <c r="B2474">
        <v>2014</v>
      </c>
      <c r="C2474">
        <v>10</v>
      </c>
      <c r="D2474" t="s">
        <v>65</v>
      </c>
      <c r="E2474" t="s">
        <v>61</v>
      </c>
      <c r="F2474" t="s">
        <v>52</v>
      </c>
      <c r="G2474" t="s">
        <v>33</v>
      </c>
    </row>
    <row r="2475" spans="2:7" x14ac:dyDescent="0.2">
      <c r="B2475">
        <v>2014</v>
      </c>
      <c r="C2475">
        <v>10</v>
      </c>
      <c r="D2475" t="s">
        <v>65</v>
      </c>
      <c r="E2475" t="s">
        <v>61</v>
      </c>
      <c r="F2475" t="s">
        <v>52</v>
      </c>
      <c r="G2475" t="s">
        <v>34</v>
      </c>
    </row>
    <row r="2476" spans="2:7" x14ac:dyDescent="0.2">
      <c r="B2476">
        <v>2014</v>
      </c>
      <c r="C2476">
        <v>10</v>
      </c>
      <c r="D2476" t="s">
        <v>65</v>
      </c>
      <c r="E2476" t="s">
        <v>61</v>
      </c>
      <c r="F2476" t="s">
        <v>52</v>
      </c>
      <c r="G2476" t="s">
        <v>35</v>
      </c>
    </row>
    <row r="2477" spans="2:7" x14ac:dyDescent="0.2">
      <c r="B2477">
        <v>2014</v>
      </c>
      <c r="C2477">
        <v>10</v>
      </c>
      <c r="D2477" t="s">
        <v>65</v>
      </c>
      <c r="E2477" t="s">
        <v>61</v>
      </c>
      <c r="F2477" t="s">
        <v>52</v>
      </c>
      <c r="G2477" t="s">
        <v>36</v>
      </c>
    </row>
    <row r="2478" spans="2:7" x14ac:dyDescent="0.2">
      <c r="B2478">
        <v>2014</v>
      </c>
      <c r="C2478">
        <v>10</v>
      </c>
      <c r="D2478" t="s">
        <v>65</v>
      </c>
      <c r="E2478" t="s">
        <v>61</v>
      </c>
      <c r="F2478" t="s">
        <v>52</v>
      </c>
      <c r="G2478" t="s">
        <v>37</v>
      </c>
    </row>
    <row r="2479" spans="2:7" x14ac:dyDescent="0.2">
      <c r="B2479">
        <v>2014</v>
      </c>
      <c r="C2479">
        <v>10</v>
      </c>
      <c r="D2479" t="s">
        <v>65</v>
      </c>
      <c r="E2479" t="s">
        <v>61</v>
      </c>
      <c r="F2479" t="s">
        <v>52</v>
      </c>
      <c r="G2479" t="s">
        <v>38</v>
      </c>
    </row>
    <row r="2480" spans="2:7" x14ac:dyDescent="0.2">
      <c r="B2480">
        <v>2014</v>
      </c>
      <c r="C2480">
        <v>10</v>
      </c>
      <c r="D2480" t="s">
        <v>65</v>
      </c>
      <c r="E2480" t="s">
        <v>61</v>
      </c>
      <c r="F2480" t="s">
        <v>52</v>
      </c>
      <c r="G2480" t="s">
        <v>39</v>
      </c>
    </row>
    <row r="2481" spans="2:7" x14ac:dyDescent="0.2">
      <c r="B2481">
        <v>2014</v>
      </c>
      <c r="C2481">
        <v>10</v>
      </c>
      <c r="D2481" t="s">
        <v>65</v>
      </c>
      <c r="E2481" t="s">
        <v>61</v>
      </c>
      <c r="F2481" t="s">
        <v>52</v>
      </c>
      <c r="G2481" t="s">
        <v>40</v>
      </c>
    </row>
    <row r="2482" spans="2:7" x14ac:dyDescent="0.2">
      <c r="B2482">
        <v>2014</v>
      </c>
      <c r="C2482">
        <v>10</v>
      </c>
      <c r="D2482" t="s">
        <v>65</v>
      </c>
      <c r="E2482" t="s">
        <v>61</v>
      </c>
      <c r="F2482" t="s">
        <v>52</v>
      </c>
      <c r="G2482" t="s">
        <v>41</v>
      </c>
    </row>
    <row r="2483" spans="2:7" x14ac:dyDescent="0.2">
      <c r="B2483">
        <v>2014</v>
      </c>
      <c r="C2483">
        <v>10</v>
      </c>
      <c r="D2483" t="s">
        <v>65</v>
      </c>
      <c r="E2483" t="s">
        <v>61</v>
      </c>
      <c r="F2483" t="s">
        <v>52</v>
      </c>
      <c r="G2483" t="s">
        <v>42</v>
      </c>
    </row>
    <row r="2484" spans="2:7" x14ac:dyDescent="0.2">
      <c r="B2484">
        <v>2014</v>
      </c>
      <c r="C2484">
        <v>10</v>
      </c>
      <c r="D2484" t="s">
        <v>65</v>
      </c>
      <c r="E2484" t="s">
        <v>61</v>
      </c>
      <c r="F2484" t="s">
        <v>52</v>
      </c>
      <c r="G2484" t="s">
        <v>43</v>
      </c>
    </row>
    <row r="2485" spans="2:7" x14ac:dyDescent="0.2">
      <c r="B2485">
        <v>2014</v>
      </c>
      <c r="C2485">
        <v>10</v>
      </c>
      <c r="D2485" t="s">
        <v>65</v>
      </c>
      <c r="E2485" t="s">
        <v>61</v>
      </c>
      <c r="F2485" t="s">
        <v>52</v>
      </c>
      <c r="G2485" t="s">
        <v>60</v>
      </c>
    </row>
    <row r="2486" spans="2:7" x14ac:dyDescent="0.2">
      <c r="B2486">
        <v>2014</v>
      </c>
      <c r="C2486">
        <v>10</v>
      </c>
      <c r="D2486" t="s">
        <v>65</v>
      </c>
      <c r="E2486" t="s">
        <v>61</v>
      </c>
      <c r="F2486" t="s">
        <v>53</v>
      </c>
      <c r="G2486" t="s">
        <v>12</v>
      </c>
    </row>
    <row r="2487" spans="2:7" x14ac:dyDescent="0.2">
      <c r="B2487">
        <v>2014</v>
      </c>
      <c r="C2487">
        <v>10</v>
      </c>
      <c r="D2487" t="s">
        <v>65</v>
      </c>
      <c r="E2487" t="s">
        <v>61</v>
      </c>
      <c r="F2487" t="s">
        <v>53</v>
      </c>
      <c r="G2487" t="s">
        <v>16</v>
      </c>
    </row>
    <row r="2488" spans="2:7" x14ac:dyDescent="0.2">
      <c r="B2488">
        <v>2014</v>
      </c>
      <c r="C2488">
        <v>10</v>
      </c>
      <c r="D2488" t="s">
        <v>65</v>
      </c>
      <c r="E2488" t="s">
        <v>61</v>
      </c>
      <c r="F2488" t="s">
        <v>53</v>
      </c>
      <c r="G2488" t="s">
        <v>17</v>
      </c>
    </row>
    <row r="2489" spans="2:7" x14ac:dyDescent="0.2">
      <c r="B2489">
        <v>2014</v>
      </c>
      <c r="C2489">
        <v>10</v>
      </c>
      <c r="D2489" t="s">
        <v>65</v>
      </c>
      <c r="E2489" t="s">
        <v>61</v>
      </c>
      <c r="F2489" t="s">
        <v>53</v>
      </c>
      <c r="G2489" t="s">
        <v>19</v>
      </c>
    </row>
    <row r="2490" spans="2:7" x14ac:dyDescent="0.2">
      <c r="B2490">
        <v>2014</v>
      </c>
      <c r="C2490">
        <v>10</v>
      </c>
      <c r="D2490" t="s">
        <v>65</v>
      </c>
      <c r="E2490" t="s">
        <v>61</v>
      </c>
      <c r="F2490" t="s">
        <v>53</v>
      </c>
      <c r="G2490" t="s">
        <v>20</v>
      </c>
    </row>
    <row r="2491" spans="2:7" x14ac:dyDescent="0.2">
      <c r="B2491">
        <v>2014</v>
      </c>
      <c r="C2491">
        <v>10</v>
      </c>
      <c r="D2491" t="s">
        <v>65</v>
      </c>
      <c r="E2491" t="s">
        <v>61</v>
      </c>
      <c r="F2491" t="s">
        <v>53</v>
      </c>
      <c r="G2491" t="s">
        <v>21</v>
      </c>
    </row>
    <row r="2492" spans="2:7" x14ac:dyDescent="0.2">
      <c r="B2492">
        <v>2014</v>
      </c>
      <c r="C2492">
        <v>10</v>
      </c>
      <c r="D2492" t="s">
        <v>65</v>
      </c>
      <c r="E2492" t="s">
        <v>61</v>
      </c>
      <c r="F2492" t="s">
        <v>53</v>
      </c>
      <c r="G2492" t="s">
        <v>23</v>
      </c>
    </row>
    <row r="2493" spans="2:7" x14ac:dyDescent="0.2">
      <c r="B2493">
        <v>2014</v>
      </c>
      <c r="C2493">
        <v>10</v>
      </c>
      <c r="D2493" t="s">
        <v>65</v>
      </c>
      <c r="E2493" t="s">
        <v>61</v>
      </c>
      <c r="F2493" t="s">
        <v>53</v>
      </c>
      <c r="G2493" t="s">
        <v>24</v>
      </c>
    </row>
    <row r="2494" spans="2:7" x14ac:dyDescent="0.2">
      <c r="B2494">
        <v>2014</v>
      </c>
      <c r="C2494">
        <v>10</v>
      </c>
      <c r="D2494" t="s">
        <v>65</v>
      </c>
      <c r="E2494" t="s">
        <v>61</v>
      </c>
      <c r="F2494" t="s">
        <v>53</v>
      </c>
      <c r="G2494" t="s">
        <v>25</v>
      </c>
    </row>
    <row r="2495" spans="2:7" x14ac:dyDescent="0.2">
      <c r="B2495">
        <v>2014</v>
      </c>
      <c r="C2495">
        <v>10</v>
      </c>
      <c r="D2495" t="s">
        <v>65</v>
      </c>
      <c r="E2495" t="s">
        <v>61</v>
      </c>
      <c r="F2495" t="s">
        <v>53</v>
      </c>
      <c r="G2495" t="s">
        <v>26</v>
      </c>
    </row>
    <row r="2496" spans="2:7" x14ac:dyDescent="0.2">
      <c r="B2496">
        <v>2014</v>
      </c>
      <c r="C2496">
        <v>10</v>
      </c>
      <c r="D2496" t="s">
        <v>65</v>
      </c>
      <c r="E2496" t="s">
        <v>61</v>
      </c>
      <c r="F2496" t="s">
        <v>53</v>
      </c>
      <c r="G2496" t="s">
        <v>27</v>
      </c>
    </row>
    <row r="2497" spans="2:7" x14ac:dyDescent="0.2">
      <c r="B2497">
        <v>2014</v>
      </c>
      <c r="C2497">
        <v>10</v>
      </c>
      <c r="D2497" t="s">
        <v>65</v>
      </c>
      <c r="E2497" t="s">
        <v>61</v>
      </c>
      <c r="F2497" t="s">
        <v>53</v>
      </c>
      <c r="G2497" t="s">
        <v>28</v>
      </c>
    </row>
    <row r="2498" spans="2:7" x14ac:dyDescent="0.2">
      <c r="B2498">
        <v>2014</v>
      </c>
      <c r="C2498">
        <v>10</v>
      </c>
      <c r="D2498" t="s">
        <v>65</v>
      </c>
      <c r="E2498" t="s">
        <v>61</v>
      </c>
      <c r="F2498" t="s">
        <v>53</v>
      </c>
      <c r="G2498" t="s">
        <v>29</v>
      </c>
    </row>
    <row r="2499" spans="2:7" x14ac:dyDescent="0.2">
      <c r="B2499">
        <v>2014</v>
      </c>
      <c r="C2499">
        <v>10</v>
      </c>
      <c r="D2499" t="s">
        <v>65</v>
      </c>
      <c r="E2499" t="s">
        <v>61</v>
      </c>
      <c r="F2499" t="s">
        <v>53</v>
      </c>
      <c r="G2499" t="s">
        <v>31</v>
      </c>
    </row>
    <row r="2500" spans="2:7" x14ac:dyDescent="0.2">
      <c r="B2500">
        <v>2014</v>
      </c>
      <c r="C2500">
        <v>10</v>
      </c>
      <c r="D2500" t="s">
        <v>65</v>
      </c>
      <c r="E2500" t="s">
        <v>61</v>
      </c>
      <c r="F2500" t="s">
        <v>53</v>
      </c>
      <c r="G2500" t="s">
        <v>32</v>
      </c>
    </row>
    <row r="2501" spans="2:7" x14ac:dyDescent="0.2">
      <c r="B2501">
        <v>2014</v>
      </c>
      <c r="C2501">
        <v>10</v>
      </c>
      <c r="D2501" t="s">
        <v>65</v>
      </c>
      <c r="E2501" t="s">
        <v>61</v>
      </c>
      <c r="F2501" t="s">
        <v>53</v>
      </c>
      <c r="G2501" t="s">
        <v>33</v>
      </c>
    </row>
    <row r="2502" spans="2:7" x14ac:dyDescent="0.2">
      <c r="B2502">
        <v>2014</v>
      </c>
      <c r="C2502">
        <v>10</v>
      </c>
      <c r="D2502" t="s">
        <v>65</v>
      </c>
      <c r="E2502" t="s">
        <v>61</v>
      </c>
      <c r="F2502" t="s">
        <v>53</v>
      </c>
      <c r="G2502" t="s">
        <v>34</v>
      </c>
    </row>
    <row r="2503" spans="2:7" x14ac:dyDescent="0.2">
      <c r="B2503">
        <v>2014</v>
      </c>
      <c r="C2503">
        <v>10</v>
      </c>
      <c r="D2503" t="s">
        <v>65</v>
      </c>
      <c r="E2503" t="s">
        <v>61</v>
      </c>
      <c r="F2503" t="s">
        <v>53</v>
      </c>
      <c r="G2503" t="s">
        <v>35</v>
      </c>
    </row>
    <row r="2504" spans="2:7" x14ac:dyDescent="0.2">
      <c r="B2504">
        <v>2014</v>
      </c>
      <c r="C2504">
        <v>10</v>
      </c>
      <c r="D2504" t="s">
        <v>65</v>
      </c>
      <c r="E2504" t="s">
        <v>61</v>
      </c>
      <c r="F2504" t="s">
        <v>53</v>
      </c>
      <c r="G2504" t="s">
        <v>36</v>
      </c>
    </row>
    <row r="2505" spans="2:7" x14ac:dyDescent="0.2">
      <c r="B2505">
        <v>2014</v>
      </c>
      <c r="C2505">
        <v>10</v>
      </c>
      <c r="D2505" t="s">
        <v>65</v>
      </c>
      <c r="E2505" t="s">
        <v>61</v>
      </c>
      <c r="F2505" t="s">
        <v>53</v>
      </c>
      <c r="G2505" t="s">
        <v>37</v>
      </c>
    </row>
    <row r="2506" spans="2:7" x14ac:dyDescent="0.2">
      <c r="B2506">
        <v>2014</v>
      </c>
      <c r="C2506">
        <v>10</v>
      </c>
      <c r="D2506" t="s">
        <v>65</v>
      </c>
      <c r="E2506" t="s">
        <v>61</v>
      </c>
      <c r="F2506" t="s">
        <v>53</v>
      </c>
      <c r="G2506" t="s">
        <v>38</v>
      </c>
    </row>
    <row r="2507" spans="2:7" x14ac:dyDescent="0.2">
      <c r="B2507">
        <v>2014</v>
      </c>
      <c r="C2507">
        <v>10</v>
      </c>
      <c r="D2507" t="s">
        <v>65</v>
      </c>
      <c r="E2507" t="s">
        <v>61</v>
      </c>
      <c r="F2507" t="s">
        <v>53</v>
      </c>
      <c r="G2507" t="s">
        <v>39</v>
      </c>
    </row>
    <row r="2508" spans="2:7" x14ac:dyDescent="0.2">
      <c r="B2508">
        <v>2014</v>
      </c>
      <c r="C2508">
        <v>10</v>
      </c>
      <c r="D2508" t="s">
        <v>65</v>
      </c>
      <c r="E2508" t="s">
        <v>61</v>
      </c>
      <c r="F2508" t="s">
        <v>53</v>
      </c>
      <c r="G2508" t="s">
        <v>40</v>
      </c>
    </row>
    <row r="2509" spans="2:7" x14ac:dyDescent="0.2">
      <c r="B2509">
        <v>2014</v>
      </c>
      <c r="C2509">
        <v>10</v>
      </c>
      <c r="D2509" t="s">
        <v>65</v>
      </c>
      <c r="E2509" t="s">
        <v>61</v>
      </c>
      <c r="F2509" t="s">
        <v>53</v>
      </c>
      <c r="G2509" t="s">
        <v>41</v>
      </c>
    </row>
    <row r="2510" spans="2:7" x14ac:dyDescent="0.2">
      <c r="B2510">
        <v>2014</v>
      </c>
      <c r="C2510">
        <v>10</v>
      </c>
      <c r="D2510" t="s">
        <v>65</v>
      </c>
      <c r="E2510" t="s">
        <v>61</v>
      </c>
      <c r="F2510" t="s">
        <v>53</v>
      </c>
      <c r="G2510" t="s">
        <v>42</v>
      </c>
    </row>
    <row r="2511" spans="2:7" x14ac:dyDescent="0.2">
      <c r="B2511">
        <v>2014</v>
      </c>
      <c r="C2511">
        <v>10</v>
      </c>
      <c r="D2511" t="s">
        <v>65</v>
      </c>
      <c r="E2511" t="s">
        <v>61</v>
      </c>
      <c r="F2511" t="s">
        <v>53</v>
      </c>
      <c r="G2511" t="s">
        <v>43</v>
      </c>
    </row>
    <row r="2512" spans="2:7" x14ac:dyDescent="0.2">
      <c r="B2512">
        <v>2014</v>
      </c>
      <c r="C2512">
        <v>10</v>
      </c>
      <c r="D2512" t="s">
        <v>65</v>
      </c>
      <c r="E2512" t="s">
        <v>61</v>
      </c>
      <c r="F2512" t="s">
        <v>53</v>
      </c>
      <c r="G2512" t="s">
        <v>60</v>
      </c>
    </row>
    <row r="2513" spans="2:7" x14ac:dyDescent="0.2">
      <c r="B2513">
        <v>2014</v>
      </c>
      <c r="C2513">
        <v>10</v>
      </c>
      <c r="D2513" t="s">
        <v>65</v>
      </c>
      <c r="E2513" t="s">
        <v>61</v>
      </c>
      <c r="F2513" t="s">
        <v>54</v>
      </c>
      <c r="G2513" t="s">
        <v>12</v>
      </c>
    </row>
    <row r="2514" spans="2:7" x14ac:dyDescent="0.2">
      <c r="B2514">
        <v>2014</v>
      </c>
      <c r="C2514">
        <v>10</v>
      </c>
      <c r="D2514" t="s">
        <v>65</v>
      </c>
      <c r="E2514" t="s">
        <v>61</v>
      </c>
      <c r="F2514" t="s">
        <v>54</v>
      </c>
      <c r="G2514" t="s">
        <v>16</v>
      </c>
    </row>
    <row r="2515" spans="2:7" x14ac:dyDescent="0.2">
      <c r="B2515">
        <v>2014</v>
      </c>
      <c r="C2515">
        <v>10</v>
      </c>
      <c r="D2515" t="s">
        <v>65</v>
      </c>
      <c r="E2515" t="s">
        <v>61</v>
      </c>
      <c r="F2515" t="s">
        <v>54</v>
      </c>
      <c r="G2515" t="s">
        <v>17</v>
      </c>
    </row>
    <row r="2516" spans="2:7" x14ac:dyDescent="0.2">
      <c r="B2516">
        <v>2014</v>
      </c>
      <c r="C2516">
        <v>10</v>
      </c>
      <c r="D2516" t="s">
        <v>65</v>
      </c>
      <c r="E2516" t="s">
        <v>61</v>
      </c>
      <c r="F2516" t="s">
        <v>54</v>
      </c>
      <c r="G2516" t="s">
        <v>19</v>
      </c>
    </row>
    <row r="2517" spans="2:7" x14ac:dyDescent="0.2">
      <c r="B2517">
        <v>2014</v>
      </c>
      <c r="C2517">
        <v>10</v>
      </c>
      <c r="D2517" t="s">
        <v>65</v>
      </c>
      <c r="E2517" t="s">
        <v>61</v>
      </c>
      <c r="F2517" t="s">
        <v>54</v>
      </c>
      <c r="G2517" t="s">
        <v>20</v>
      </c>
    </row>
    <row r="2518" spans="2:7" x14ac:dyDescent="0.2">
      <c r="B2518">
        <v>2014</v>
      </c>
      <c r="C2518">
        <v>10</v>
      </c>
      <c r="D2518" t="s">
        <v>65</v>
      </c>
      <c r="E2518" t="s">
        <v>61</v>
      </c>
      <c r="F2518" t="s">
        <v>54</v>
      </c>
      <c r="G2518" t="s">
        <v>21</v>
      </c>
    </row>
    <row r="2519" spans="2:7" x14ac:dyDescent="0.2">
      <c r="B2519">
        <v>2014</v>
      </c>
      <c r="C2519">
        <v>10</v>
      </c>
      <c r="D2519" t="s">
        <v>65</v>
      </c>
      <c r="E2519" t="s">
        <v>61</v>
      </c>
      <c r="F2519" t="s">
        <v>54</v>
      </c>
      <c r="G2519" t="s">
        <v>23</v>
      </c>
    </row>
    <row r="2520" spans="2:7" x14ac:dyDescent="0.2">
      <c r="B2520">
        <v>2014</v>
      </c>
      <c r="C2520">
        <v>10</v>
      </c>
      <c r="D2520" t="s">
        <v>65</v>
      </c>
      <c r="E2520" t="s">
        <v>61</v>
      </c>
      <c r="F2520" t="s">
        <v>54</v>
      </c>
      <c r="G2520" t="s">
        <v>24</v>
      </c>
    </row>
    <row r="2521" spans="2:7" x14ac:dyDescent="0.2">
      <c r="B2521">
        <v>2014</v>
      </c>
      <c r="C2521">
        <v>10</v>
      </c>
      <c r="D2521" t="s">
        <v>65</v>
      </c>
      <c r="E2521" t="s">
        <v>61</v>
      </c>
      <c r="F2521" t="s">
        <v>54</v>
      </c>
      <c r="G2521" t="s">
        <v>25</v>
      </c>
    </row>
    <row r="2522" spans="2:7" x14ac:dyDescent="0.2">
      <c r="B2522">
        <v>2014</v>
      </c>
      <c r="C2522">
        <v>10</v>
      </c>
      <c r="D2522" t="s">
        <v>65</v>
      </c>
      <c r="E2522" t="s">
        <v>61</v>
      </c>
      <c r="F2522" t="s">
        <v>54</v>
      </c>
      <c r="G2522" t="s">
        <v>26</v>
      </c>
    </row>
    <row r="2523" spans="2:7" x14ac:dyDescent="0.2">
      <c r="B2523">
        <v>2014</v>
      </c>
      <c r="C2523">
        <v>10</v>
      </c>
      <c r="D2523" t="s">
        <v>65</v>
      </c>
      <c r="E2523" t="s">
        <v>61</v>
      </c>
      <c r="F2523" t="s">
        <v>54</v>
      </c>
      <c r="G2523" t="s">
        <v>27</v>
      </c>
    </row>
    <row r="2524" spans="2:7" x14ac:dyDescent="0.2">
      <c r="B2524">
        <v>2014</v>
      </c>
      <c r="C2524">
        <v>10</v>
      </c>
      <c r="D2524" t="s">
        <v>65</v>
      </c>
      <c r="E2524" t="s">
        <v>61</v>
      </c>
      <c r="F2524" t="s">
        <v>54</v>
      </c>
      <c r="G2524" t="s">
        <v>28</v>
      </c>
    </row>
    <row r="2525" spans="2:7" x14ac:dyDescent="0.2">
      <c r="B2525">
        <v>2014</v>
      </c>
      <c r="C2525">
        <v>10</v>
      </c>
      <c r="D2525" t="s">
        <v>65</v>
      </c>
      <c r="E2525" t="s">
        <v>61</v>
      </c>
      <c r="F2525" t="s">
        <v>54</v>
      </c>
      <c r="G2525" t="s">
        <v>29</v>
      </c>
    </row>
    <row r="2526" spans="2:7" x14ac:dyDescent="0.2">
      <c r="B2526">
        <v>2014</v>
      </c>
      <c r="C2526">
        <v>10</v>
      </c>
      <c r="D2526" t="s">
        <v>65</v>
      </c>
      <c r="E2526" t="s">
        <v>61</v>
      </c>
      <c r="F2526" t="s">
        <v>54</v>
      </c>
      <c r="G2526" t="s">
        <v>31</v>
      </c>
    </row>
    <row r="2527" spans="2:7" x14ac:dyDescent="0.2">
      <c r="B2527">
        <v>2014</v>
      </c>
      <c r="C2527">
        <v>10</v>
      </c>
      <c r="D2527" t="s">
        <v>65</v>
      </c>
      <c r="E2527" t="s">
        <v>61</v>
      </c>
      <c r="F2527" t="s">
        <v>54</v>
      </c>
      <c r="G2527" t="s">
        <v>32</v>
      </c>
    </row>
    <row r="2528" spans="2:7" x14ac:dyDescent="0.2">
      <c r="B2528">
        <v>2014</v>
      </c>
      <c r="C2528">
        <v>10</v>
      </c>
      <c r="D2528" t="s">
        <v>65</v>
      </c>
      <c r="E2528" t="s">
        <v>61</v>
      </c>
      <c r="F2528" t="s">
        <v>54</v>
      </c>
      <c r="G2528" t="s">
        <v>33</v>
      </c>
    </row>
    <row r="2529" spans="2:7" x14ac:dyDescent="0.2">
      <c r="B2529">
        <v>2014</v>
      </c>
      <c r="C2529">
        <v>10</v>
      </c>
      <c r="D2529" t="s">
        <v>65</v>
      </c>
      <c r="E2529" t="s">
        <v>61</v>
      </c>
      <c r="F2529" t="s">
        <v>54</v>
      </c>
      <c r="G2529" t="s">
        <v>34</v>
      </c>
    </row>
    <row r="2530" spans="2:7" x14ac:dyDescent="0.2">
      <c r="B2530">
        <v>2014</v>
      </c>
      <c r="C2530">
        <v>10</v>
      </c>
      <c r="D2530" t="s">
        <v>65</v>
      </c>
      <c r="E2530" t="s">
        <v>61</v>
      </c>
      <c r="F2530" t="s">
        <v>54</v>
      </c>
      <c r="G2530" t="s">
        <v>35</v>
      </c>
    </row>
    <row r="2531" spans="2:7" x14ac:dyDescent="0.2">
      <c r="B2531">
        <v>2014</v>
      </c>
      <c r="C2531">
        <v>10</v>
      </c>
      <c r="D2531" t="s">
        <v>65</v>
      </c>
      <c r="E2531" t="s">
        <v>61</v>
      </c>
      <c r="F2531" t="s">
        <v>54</v>
      </c>
      <c r="G2531" t="s">
        <v>36</v>
      </c>
    </row>
    <row r="2532" spans="2:7" x14ac:dyDescent="0.2">
      <c r="B2532">
        <v>2014</v>
      </c>
      <c r="C2532">
        <v>10</v>
      </c>
      <c r="D2532" t="s">
        <v>65</v>
      </c>
      <c r="E2532" t="s">
        <v>61</v>
      </c>
      <c r="F2532" t="s">
        <v>54</v>
      </c>
      <c r="G2532" t="s">
        <v>37</v>
      </c>
    </row>
    <row r="2533" spans="2:7" x14ac:dyDescent="0.2">
      <c r="B2533">
        <v>2014</v>
      </c>
      <c r="C2533">
        <v>10</v>
      </c>
      <c r="D2533" t="s">
        <v>65</v>
      </c>
      <c r="E2533" t="s">
        <v>61</v>
      </c>
      <c r="F2533" t="s">
        <v>54</v>
      </c>
      <c r="G2533" t="s">
        <v>38</v>
      </c>
    </row>
    <row r="2534" spans="2:7" x14ac:dyDescent="0.2">
      <c r="B2534">
        <v>2014</v>
      </c>
      <c r="C2534">
        <v>10</v>
      </c>
      <c r="D2534" t="s">
        <v>65</v>
      </c>
      <c r="E2534" t="s">
        <v>61</v>
      </c>
      <c r="F2534" t="s">
        <v>54</v>
      </c>
      <c r="G2534" t="s">
        <v>39</v>
      </c>
    </row>
    <row r="2535" spans="2:7" x14ac:dyDescent="0.2">
      <c r="B2535">
        <v>2014</v>
      </c>
      <c r="C2535">
        <v>10</v>
      </c>
      <c r="D2535" t="s">
        <v>65</v>
      </c>
      <c r="E2535" t="s">
        <v>61</v>
      </c>
      <c r="F2535" t="s">
        <v>54</v>
      </c>
      <c r="G2535" t="s">
        <v>40</v>
      </c>
    </row>
    <row r="2536" spans="2:7" x14ac:dyDescent="0.2">
      <c r="B2536">
        <v>2014</v>
      </c>
      <c r="C2536">
        <v>10</v>
      </c>
      <c r="D2536" t="s">
        <v>65</v>
      </c>
      <c r="E2536" t="s">
        <v>61</v>
      </c>
      <c r="F2536" t="s">
        <v>54</v>
      </c>
      <c r="G2536" t="s">
        <v>41</v>
      </c>
    </row>
    <row r="2537" spans="2:7" x14ac:dyDescent="0.2">
      <c r="B2537">
        <v>2014</v>
      </c>
      <c r="C2537">
        <v>10</v>
      </c>
      <c r="D2537" t="s">
        <v>65</v>
      </c>
      <c r="E2537" t="s">
        <v>61</v>
      </c>
      <c r="F2537" t="s">
        <v>54</v>
      </c>
      <c r="G2537" t="s">
        <v>42</v>
      </c>
    </row>
    <row r="2538" spans="2:7" x14ac:dyDescent="0.2">
      <c r="B2538">
        <v>2014</v>
      </c>
      <c r="C2538">
        <v>10</v>
      </c>
      <c r="D2538" t="s">
        <v>65</v>
      </c>
      <c r="E2538" t="s">
        <v>61</v>
      </c>
      <c r="F2538" t="s">
        <v>54</v>
      </c>
      <c r="G2538" t="s">
        <v>43</v>
      </c>
    </row>
    <row r="2539" spans="2:7" x14ac:dyDescent="0.2">
      <c r="B2539">
        <v>2014</v>
      </c>
      <c r="C2539">
        <v>10</v>
      </c>
      <c r="D2539" t="s">
        <v>65</v>
      </c>
      <c r="E2539" t="s">
        <v>61</v>
      </c>
      <c r="F2539" t="s">
        <v>54</v>
      </c>
      <c r="G2539" t="s">
        <v>60</v>
      </c>
    </row>
    <row r="2540" spans="2:7" x14ac:dyDescent="0.2">
      <c r="B2540">
        <v>2014</v>
      </c>
      <c r="C2540">
        <v>10</v>
      </c>
      <c r="D2540" t="s">
        <v>65</v>
      </c>
      <c r="E2540" t="s">
        <v>61</v>
      </c>
      <c r="F2540" t="s">
        <v>55</v>
      </c>
      <c r="G2540" t="s">
        <v>12</v>
      </c>
    </row>
    <row r="2541" spans="2:7" x14ac:dyDescent="0.2">
      <c r="B2541">
        <v>2014</v>
      </c>
      <c r="C2541">
        <v>10</v>
      </c>
      <c r="D2541" t="s">
        <v>65</v>
      </c>
      <c r="E2541" t="s">
        <v>61</v>
      </c>
      <c r="F2541" t="s">
        <v>55</v>
      </c>
      <c r="G2541" t="s">
        <v>16</v>
      </c>
    </row>
    <row r="2542" spans="2:7" x14ac:dyDescent="0.2">
      <c r="B2542">
        <v>2014</v>
      </c>
      <c r="C2542">
        <v>10</v>
      </c>
      <c r="D2542" t="s">
        <v>65</v>
      </c>
      <c r="E2542" t="s">
        <v>61</v>
      </c>
      <c r="F2542" t="s">
        <v>55</v>
      </c>
      <c r="G2542" t="s">
        <v>17</v>
      </c>
    </row>
    <row r="2543" spans="2:7" x14ac:dyDescent="0.2">
      <c r="B2543">
        <v>2014</v>
      </c>
      <c r="C2543">
        <v>10</v>
      </c>
      <c r="D2543" t="s">
        <v>65</v>
      </c>
      <c r="E2543" t="s">
        <v>61</v>
      </c>
      <c r="F2543" t="s">
        <v>55</v>
      </c>
      <c r="G2543" t="s">
        <v>19</v>
      </c>
    </row>
    <row r="2544" spans="2:7" x14ac:dyDescent="0.2">
      <c r="B2544">
        <v>2014</v>
      </c>
      <c r="C2544">
        <v>10</v>
      </c>
      <c r="D2544" t="s">
        <v>65</v>
      </c>
      <c r="E2544" t="s">
        <v>61</v>
      </c>
      <c r="F2544" t="s">
        <v>55</v>
      </c>
      <c r="G2544" t="s">
        <v>20</v>
      </c>
    </row>
    <row r="2545" spans="2:7" x14ac:dyDescent="0.2">
      <c r="B2545">
        <v>2014</v>
      </c>
      <c r="C2545">
        <v>10</v>
      </c>
      <c r="D2545" t="s">
        <v>65</v>
      </c>
      <c r="E2545" t="s">
        <v>61</v>
      </c>
      <c r="F2545" t="s">
        <v>55</v>
      </c>
      <c r="G2545" t="s">
        <v>21</v>
      </c>
    </row>
    <row r="2546" spans="2:7" x14ac:dyDescent="0.2">
      <c r="B2546">
        <v>2014</v>
      </c>
      <c r="C2546">
        <v>10</v>
      </c>
      <c r="D2546" t="s">
        <v>65</v>
      </c>
      <c r="E2546" t="s">
        <v>61</v>
      </c>
      <c r="F2546" t="s">
        <v>55</v>
      </c>
      <c r="G2546" t="s">
        <v>23</v>
      </c>
    </row>
    <row r="2547" spans="2:7" x14ac:dyDescent="0.2">
      <c r="B2547">
        <v>2014</v>
      </c>
      <c r="C2547">
        <v>10</v>
      </c>
      <c r="D2547" t="s">
        <v>65</v>
      </c>
      <c r="E2547" t="s">
        <v>61</v>
      </c>
      <c r="F2547" t="s">
        <v>55</v>
      </c>
      <c r="G2547" t="s">
        <v>24</v>
      </c>
    </row>
    <row r="2548" spans="2:7" x14ac:dyDescent="0.2">
      <c r="B2548">
        <v>2014</v>
      </c>
      <c r="C2548">
        <v>10</v>
      </c>
      <c r="D2548" t="s">
        <v>65</v>
      </c>
      <c r="E2548" t="s">
        <v>61</v>
      </c>
      <c r="F2548" t="s">
        <v>55</v>
      </c>
      <c r="G2548" t="s">
        <v>25</v>
      </c>
    </row>
    <row r="2549" spans="2:7" x14ac:dyDescent="0.2">
      <c r="B2549">
        <v>2014</v>
      </c>
      <c r="C2549">
        <v>10</v>
      </c>
      <c r="D2549" t="s">
        <v>65</v>
      </c>
      <c r="E2549" t="s">
        <v>61</v>
      </c>
      <c r="F2549" t="s">
        <v>55</v>
      </c>
      <c r="G2549" t="s">
        <v>26</v>
      </c>
    </row>
    <row r="2550" spans="2:7" x14ac:dyDescent="0.2">
      <c r="B2550">
        <v>2014</v>
      </c>
      <c r="C2550">
        <v>10</v>
      </c>
      <c r="D2550" t="s">
        <v>65</v>
      </c>
      <c r="E2550" t="s">
        <v>61</v>
      </c>
      <c r="F2550" t="s">
        <v>55</v>
      </c>
      <c r="G2550" t="s">
        <v>27</v>
      </c>
    </row>
    <row r="2551" spans="2:7" x14ac:dyDescent="0.2">
      <c r="B2551">
        <v>2014</v>
      </c>
      <c r="C2551">
        <v>10</v>
      </c>
      <c r="D2551" t="s">
        <v>65</v>
      </c>
      <c r="E2551" t="s">
        <v>61</v>
      </c>
      <c r="F2551" t="s">
        <v>55</v>
      </c>
      <c r="G2551" t="s">
        <v>28</v>
      </c>
    </row>
    <row r="2552" spans="2:7" x14ac:dyDescent="0.2">
      <c r="B2552">
        <v>2014</v>
      </c>
      <c r="C2552">
        <v>10</v>
      </c>
      <c r="D2552" t="s">
        <v>65</v>
      </c>
      <c r="E2552" t="s">
        <v>61</v>
      </c>
      <c r="F2552" t="s">
        <v>55</v>
      </c>
      <c r="G2552" t="s">
        <v>29</v>
      </c>
    </row>
    <row r="2553" spans="2:7" x14ac:dyDescent="0.2">
      <c r="B2553">
        <v>2014</v>
      </c>
      <c r="C2553">
        <v>10</v>
      </c>
      <c r="D2553" t="s">
        <v>65</v>
      </c>
      <c r="E2553" t="s">
        <v>61</v>
      </c>
      <c r="F2553" t="s">
        <v>55</v>
      </c>
      <c r="G2553" t="s">
        <v>31</v>
      </c>
    </row>
    <row r="2554" spans="2:7" x14ac:dyDescent="0.2">
      <c r="B2554">
        <v>2014</v>
      </c>
      <c r="C2554">
        <v>10</v>
      </c>
      <c r="D2554" t="s">
        <v>65</v>
      </c>
      <c r="E2554" t="s">
        <v>61</v>
      </c>
      <c r="F2554" t="s">
        <v>55</v>
      </c>
      <c r="G2554" t="s">
        <v>32</v>
      </c>
    </row>
    <row r="2555" spans="2:7" x14ac:dyDescent="0.2">
      <c r="B2555">
        <v>2014</v>
      </c>
      <c r="C2555">
        <v>10</v>
      </c>
      <c r="D2555" t="s">
        <v>65</v>
      </c>
      <c r="E2555" t="s">
        <v>61</v>
      </c>
      <c r="F2555" t="s">
        <v>55</v>
      </c>
      <c r="G2555" t="s">
        <v>33</v>
      </c>
    </row>
    <row r="2556" spans="2:7" x14ac:dyDescent="0.2">
      <c r="B2556">
        <v>2014</v>
      </c>
      <c r="C2556">
        <v>10</v>
      </c>
      <c r="D2556" t="s">
        <v>65</v>
      </c>
      <c r="E2556" t="s">
        <v>61</v>
      </c>
      <c r="F2556" t="s">
        <v>55</v>
      </c>
      <c r="G2556" t="s">
        <v>34</v>
      </c>
    </row>
    <row r="2557" spans="2:7" x14ac:dyDescent="0.2">
      <c r="B2557">
        <v>2014</v>
      </c>
      <c r="C2557">
        <v>10</v>
      </c>
      <c r="D2557" t="s">
        <v>65</v>
      </c>
      <c r="E2557" t="s">
        <v>61</v>
      </c>
      <c r="F2557" t="s">
        <v>55</v>
      </c>
      <c r="G2557" t="s">
        <v>35</v>
      </c>
    </row>
    <row r="2558" spans="2:7" x14ac:dyDescent="0.2">
      <c r="B2558">
        <v>2014</v>
      </c>
      <c r="C2558">
        <v>10</v>
      </c>
      <c r="D2558" t="s">
        <v>65</v>
      </c>
      <c r="E2558" t="s">
        <v>61</v>
      </c>
      <c r="F2558" t="s">
        <v>55</v>
      </c>
      <c r="G2558" t="s">
        <v>36</v>
      </c>
    </row>
    <row r="2559" spans="2:7" x14ac:dyDescent="0.2">
      <c r="B2559">
        <v>2014</v>
      </c>
      <c r="C2559">
        <v>10</v>
      </c>
      <c r="D2559" t="s">
        <v>65</v>
      </c>
      <c r="E2559" t="s">
        <v>61</v>
      </c>
      <c r="F2559" t="s">
        <v>55</v>
      </c>
      <c r="G2559" t="s">
        <v>37</v>
      </c>
    </row>
    <row r="2560" spans="2:7" x14ac:dyDescent="0.2">
      <c r="B2560">
        <v>2014</v>
      </c>
      <c r="C2560">
        <v>10</v>
      </c>
      <c r="D2560" t="s">
        <v>65</v>
      </c>
      <c r="E2560" t="s">
        <v>61</v>
      </c>
      <c r="F2560" t="s">
        <v>55</v>
      </c>
      <c r="G2560" t="s">
        <v>38</v>
      </c>
    </row>
    <row r="2561" spans="2:7" x14ac:dyDescent="0.2">
      <c r="B2561">
        <v>2014</v>
      </c>
      <c r="C2561">
        <v>10</v>
      </c>
      <c r="D2561" t="s">
        <v>65</v>
      </c>
      <c r="E2561" t="s">
        <v>61</v>
      </c>
      <c r="F2561" t="s">
        <v>55</v>
      </c>
      <c r="G2561" t="s">
        <v>39</v>
      </c>
    </row>
    <row r="2562" spans="2:7" x14ac:dyDescent="0.2">
      <c r="B2562">
        <v>2014</v>
      </c>
      <c r="C2562">
        <v>10</v>
      </c>
      <c r="D2562" t="s">
        <v>65</v>
      </c>
      <c r="E2562" t="s">
        <v>61</v>
      </c>
      <c r="F2562" t="s">
        <v>55</v>
      </c>
      <c r="G2562" t="s">
        <v>40</v>
      </c>
    </row>
    <row r="2563" spans="2:7" x14ac:dyDescent="0.2">
      <c r="B2563">
        <v>2014</v>
      </c>
      <c r="C2563">
        <v>10</v>
      </c>
      <c r="D2563" t="s">
        <v>65</v>
      </c>
      <c r="E2563" t="s">
        <v>61</v>
      </c>
      <c r="F2563" t="s">
        <v>55</v>
      </c>
      <c r="G2563" t="s">
        <v>41</v>
      </c>
    </row>
    <row r="2564" spans="2:7" x14ac:dyDescent="0.2">
      <c r="B2564">
        <v>2014</v>
      </c>
      <c r="C2564">
        <v>10</v>
      </c>
      <c r="D2564" t="s">
        <v>65</v>
      </c>
      <c r="E2564" t="s">
        <v>61</v>
      </c>
      <c r="F2564" t="s">
        <v>55</v>
      </c>
      <c r="G2564" t="s">
        <v>42</v>
      </c>
    </row>
    <row r="2565" spans="2:7" x14ac:dyDescent="0.2">
      <c r="B2565">
        <v>2014</v>
      </c>
      <c r="C2565">
        <v>10</v>
      </c>
      <c r="D2565" t="s">
        <v>65</v>
      </c>
      <c r="E2565" t="s">
        <v>61</v>
      </c>
      <c r="F2565" t="s">
        <v>55</v>
      </c>
      <c r="G2565" t="s">
        <v>43</v>
      </c>
    </row>
    <row r="2566" spans="2:7" x14ac:dyDescent="0.2">
      <c r="B2566">
        <v>2014</v>
      </c>
      <c r="C2566">
        <v>10</v>
      </c>
      <c r="D2566" t="s">
        <v>65</v>
      </c>
      <c r="E2566" t="s">
        <v>61</v>
      </c>
      <c r="F2566" t="s">
        <v>55</v>
      </c>
      <c r="G2566" t="s">
        <v>60</v>
      </c>
    </row>
    <row r="2567" spans="2:7" x14ac:dyDescent="0.2">
      <c r="B2567">
        <v>2014</v>
      </c>
      <c r="C2567">
        <v>10</v>
      </c>
      <c r="D2567" t="s">
        <v>65</v>
      </c>
      <c r="E2567" t="s">
        <v>61</v>
      </c>
      <c r="F2567" t="s">
        <v>56</v>
      </c>
      <c r="G2567" t="s">
        <v>12</v>
      </c>
    </row>
    <row r="2568" spans="2:7" x14ac:dyDescent="0.2">
      <c r="B2568">
        <v>2014</v>
      </c>
      <c r="C2568">
        <v>10</v>
      </c>
      <c r="D2568" t="s">
        <v>65</v>
      </c>
      <c r="E2568" t="s">
        <v>61</v>
      </c>
      <c r="F2568" t="s">
        <v>56</v>
      </c>
      <c r="G2568" t="s">
        <v>16</v>
      </c>
    </row>
    <row r="2569" spans="2:7" x14ac:dyDescent="0.2">
      <c r="B2569">
        <v>2014</v>
      </c>
      <c r="C2569">
        <v>10</v>
      </c>
      <c r="D2569" t="s">
        <v>65</v>
      </c>
      <c r="E2569" t="s">
        <v>61</v>
      </c>
      <c r="F2569" t="s">
        <v>56</v>
      </c>
      <c r="G2569" t="s">
        <v>17</v>
      </c>
    </row>
    <row r="2570" spans="2:7" x14ac:dyDescent="0.2">
      <c r="B2570">
        <v>2014</v>
      </c>
      <c r="C2570">
        <v>10</v>
      </c>
      <c r="D2570" t="s">
        <v>65</v>
      </c>
      <c r="E2570" t="s">
        <v>61</v>
      </c>
      <c r="F2570" t="s">
        <v>56</v>
      </c>
      <c r="G2570" t="s">
        <v>19</v>
      </c>
    </row>
    <row r="2571" spans="2:7" x14ac:dyDescent="0.2">
      <c r="B2571">
        <v>2014</v>
      </c>
      <c r="C2571">
        <v>10</v>
      </c>
      <c r="D2571" t="s">
        <v>65</v>
      </c>
      <c r="E2571" t="s">
        <v>61</v>
      </c>
      <c r="F2571" t="s">
        <v>56</v>
      </c>
      <c r="G2571" t="s">
        <v>20</v>
      </c>
    </row>
    <row r="2572" spans="2:7" x14ac:dyDescent="0.2">
      <c r="B2572">
        <v>2014</v>
      </c>
      <c r="C2572">
        <v>10</v>
      </c>
      <c r="D2572" t="s">
        <v>65</v>
      </c>
      <c r="E2572" t="s">
        <v>61</v>
      </c>
      <c r="F2572" t="s">
        <v>56</v>
      </c>
      <c r="G2572" t="s">
        <v>21</v>
      </c>
    </row>
    <row r="2573" spans="2:7" x14ac:dyDescent="0.2">
      <c r="B2573">
        <v>2014</v>
      </c>
      <c r="C2573">
        <v>10</v>
      </c>
      <c r="D2573" t="s">
        <v>65</v>
      </c>
      <c r="E2573" t="s">
        <v>61</v>
      </c>
      <c r="F2573" t="s">
        <v>56</v>
      </c>
      <c r="G2573" t="s">
        <v>23</v>
      </c>
    </row>
    <row r="2574" spans="2:7" x14ac:dyDescent="0.2">
      <c r="B2574">
        <v>2014</v>
      </c>
      <c r="C2574">
        <v>10</v>
      </c>
      <c r="D2574" t="s">
        <v>65</v>
      </c>
      <c r="E2574" t="s">
        <v>61</v>
      </c>
      <c r="F2574" t="s">
        <v>56</v>
      </c>
      <c r="G2574" t="s">
        <v>24</v>
      </c>
    </row>
    <row r="2575" spans="2:7" x14ac:dyDescent="0.2">
      <c r="B2575">
        <v>2014</v>
      </c>
      <c r="C2575">
        <v>10</v>
      </c>
      <c r="D2575" t="s">
        <v>65</v>
      </c>
      <c r="E2575" t="s">
        <v>61</v>
      </c>
      <c r="F2575" t="s">
        <v>56</v>
      </c>
      <c r="G2575" t="s">
        <v>25</v>
      </c>
    </row>
    <row r="2576" spans="2:7" x14ac:dyDescent="0.2">
      <c r="B2576">
        <v>2014</v>
      </c>
      <c r="C2576">
        <v>10</v>
      </c>
      <c r="D2576" t="s">
        <v>65</v>
      </c>
      <c r="E2576" t="s">
        <v>61</v>
      </c>
      <c r="F2576" t="s">
        <v>56</v>
      </c>
      <c r="G2576" t="s">
        <v>26</v>
      </c>
    </row>
    <row r="2577" spans="2:7" x14ac:dyDescent="0.2">
      <c r="B2577">
        <v>2014</v>
      </c>
      <c r="C2577">
        <v>10</v>
      </c>
      <c r="D2577" t="s">
        <v>65</v>
      </c>
      <c r="E2577" t="s">
        <v>61</v>
      </c>
      <c r="F2577" t="s">
        <v>56</v>
      </c>
      <c r="G2577" t="s">
        <v>27</v>
      </c>
    </row>
    <row r="2578" spans="2:7" x14ac:dyDescent="0.2">
      <c r="B2578">
        <v>2014</v>
      </c>
      <c r="C2578">
        <v>10</v>
      </c>
      <c r="D2578" t="s">
        <v>65</v>
      </c>
      <c r="E2578" t="s">
        <v>61</v>
      </c>
      <c r="F2578" t="s">
        <v>56</v>
      </c>
      <c r="G2578" t="s">
        <v>28</v>
      </c>
    </row>
    <row r="2579" spans="2:7" x14ac:dyDescent="0.2">
      <c r="B2579">
        <v>2014</v>
      </c>
      <c r="C2579">
        <v>10</v>
      </c>
      <c r="D2579" t="s">
        <v>65</v>
      </c>
      <c r="E2579" t="s">
        <v>61</v>
      </c>
      <c r="F2579" t="s">
        <v>56</v>
      </c>
      <c r="G2579" t="s">
        <v>29</v>
      </c>
    </row>
    <row r="2580" spans="2:7" x14ac:dyDescent="0.2">
      <c r="B2580">
        <v>2014</v>
      </c>
      <c r="C2580">
        <v>10</v>
      </c>
      <c r="D2580" t="s">
        <v>65</v>
      </c>
      <c r="E2580" t="s">
        <v>61</v>
      </c>
      <c r="F2580" t="s">
        <v>56</v>
      </c>
      <c r="G2580" t="s">
        <v>31</v>
      </c>
    </row>
    <row r="2581" spans="2:7" x14ac:dyDescent="0.2">
      <c r="B2581">
        <v>2014</v>
      </c>
      <c r="C2581">
        <v>10</v>
      </c>
      <c r="D2581" t="s">
        <v>65</v>
      </c>
      <c r="E2581" t="s">
        <v>61</v>
      </c>
      <c r="F2581" t="s">
        <v>56</v>
      </c>
      <c r="G2581" t="s">
        <v>32</v>
      </c>
    </row>
    <row r="2582" spans="2:7" x14ac:dyDescent="0.2">
      <c r="B2582">
        <v>2014</v>
      </c>
      <c r="C2582">
        <v>10</v>
      </c>
      <c r="D2582" t="s">
        <v>65</v>
      </c>
      <c r="E2582" t="s">
        <v>61</v>
      </c>
      <c r="F2582" t="s">
        <v>56</v>
      </c>
      <c r="G2582" t="s">
        <v>33</v>
      </c>
    </row>
    <row r="2583" spans="2:7" x14ac:dyDescent="0.2">
      <c r="B2583">
        <v>2014</v>
      </c>
      <c r="C2583">
        <v>10</v>
      </c>
      <c r="D2583" t="s">
        <v>65</v>
      </c>
      <c r="E2583" t="s">
        <v>61</v>
      </c>
      <c r="F2583" t="s">
        <v>56</v>
      </c>
      <c r="G2583" t="s">
        <v>34</v>
      </c>
    </row>
    <row r="2584" spans="2:7" x14ac:dyDescent="0.2">
      <c r="B2584">
        <v>2014</v>
      </c>
      <c r="C2584">
        <v>10</v>
      </c>
      <c r="D2584" t="s">
        <v>65</v>
      </c>
      <c r="E2584" t="s">
        <v>61</v>
      </c>
      <c r="F2584" t="s">
        <v>56</v>
      </c>
      <c r="G2584" t="s">
        <v>35</v>
      </c>
    </row>
    <row r="2585" spans="2:7" x14ac:dyDescent="0.2">
      <c r="B2585">
        <v>2014</v>
      </c>
      <c r="C2585">
        <v>10</v>
      </c>
      <c r="D2585" t="s">
        <v>65</v>
      </c>
      <c r="E2585" t="s">
        <v>61</v>
      </c>
      <c r="F2585" t="s">
        <v>56</v>
      </c>
      <c r="G2585" t="s">
        <v>36</v>
      </c>
    </row>
    <row r="2586" spans="2:7" x14ac:dyDescent="0.2">
      <c r="B2586">
        <v>2014</v>
      </c>
      <c r="C2586">
        <v>10</v>
      </c>
      <c r="D2586" t="s">
        <v>65</v>
      </c>
      <c r="E2586" t="s">
        <v>61</v>
      </c>
      <c r="F2586" t="s">
        <v>56</v>
      </c>
      <c r="G2586" t="s">
        <v>37</v>
      </c>
    </row>
    <row r="2587" spans="2:7" x14ac:dyDescent="0.2">
      <c r="B2587">
        <v>2014</v>
      </c>
      <c r="C2587">
        <v>10</v>
      </c>
      <c r="D2587" t="s">
        <v>65</v>
      </c>
      <c r="E2587" t="s">
        <v>61</v>
      </c>
      <c r="F2587" t="s">
        <v>56</v>
      </c>
      <c r="G2587" t="s">
        <v>38</v>
      </c>
    </row>
    <row r="2588" spans="2:7" x14ac:dyDescent="0.2">
      <c r="B2588">
        <v>2014</v>
      </c>
      <c r="C2588">
        <v>10</v>
      </c>
      <c r="D2588" t="s">
        <v>65</v>
      </c>
      <c r="E2588" t="s">
        <v>61</v>
      </c>
      <c r="F2588" t="s">
        <v>56</v>
      </c>
      <c r="G2588" t="s">
        <v>39</v>
      </c>
    </row>
    <row r="2589" spans="2:7" x14ac:dyDescent="0.2">
      <c r="B2589">
        <v>2014</v>
      </c>
      <c r="C2589">
        <v>10</v>
      </c>
      <c r="D2589" t="s">
        <v>65</v>
      </c>
      <c r="E2589" t="s">
        <v>61</v>
      </c>
      <c r="F2589" t="s">
        <v>56</v>
      </c>
      <c r="G2589" t="s">
        <v>40</v>
      </c>
    </row>
    <row r="2590" spans="2:7" x14ac:dyDescent="0.2">
      <c r="B2590">
        <v>2014</v>
      </c>
      <c r="C2590">
        <v>10</v>
      </c>
      <c r="D2590" t="s">
        <v>65</v>
      </c>
      <c r="E2590" t="s">
        <v>61</v>
      </c>
      <c r="F2590" t="s">
        <v>56</v>
      </c>
      <c r="G2590" t="s">
        <v>41</v>
      </c>
    </row>
    <row r="2591" spans="2:7" x14ac:dyDescent="0.2">
      <c r="B2591">
        <v>2014</v>
      </c>
      <c r="C2591">
        <v>10</v>
      </c>
      <c r="D2591" t="s">
        <v>65</v>
      </c>
      <c r="E2591" t="s">
        <v>61</v>
      </c>
      <c r="F2591" t="s">
        <v>56</v>
      </c>
      <c r="G2591" t="s">
        <v>42</v>
      </c>
    </row>
    <row r="2592" spans="2:7" x14ac:dyDescent="0.2">
      <c r="B2592">
        <v>2014</v>
      </c>
      <c r="C2592">
        <v>10</v>
      </c>
      <c r="D2592" t="s">
        <v>65</v>
      </c>
      <c r="E2592" t="s">
        <v>61</v>
      </c>
      <c r="F2592" t="s">
        <v>56</v>
      </c>
      <c r="G2592" t="s">
        <v>43</v>
      </c>
    </row>
    <row r="2593" spans="2:7" x14ac:dyDescent="0.2">
      <c r="B2593">
        <v>2014</v>
      </c>
      <c r="C2593">
        <v>10</v>
      </c>
      <c r="D2593" t="s">
        <v>65</v>
      </c>
      <c r="E2593" t="s">
        <v>61</v>
      </c>
      <c r="F2593" t="s">
        <v>56</v>
      </c>
      <c r="G2593" t="s">
        <v>60</v>
      </c>
    </row>
    <row r="2594" spans="2:7" x14ac:dyDescent="0.2">
      <c r="B2594">
        <v>2013</v>
      </c>
      <c r="C2594">
        <v>10</v>
      </c>
      <c r="D2594" t="s">
        <v>65</v>
      </c>
      <c r="E2594" t="s">
        <v>59</v>
      </c>
      <c r="F2594" t="s">
        <v>49</v>
      </c>
      <c r="G2594" t="s">
        <v>12</v>
      </c>
    </row>
    <row r="2595" spans="2:7" x14ac:dyDescent="0.2">
      <c r="B2595">
        <v>2013</v>
      </c>
      <c r="C2595">
        <v>10</v>
      </c>
      <c r="D2595" t="s">
        <v>65</v>
      </c>
      <c r="E2595" t="s">
        <v>59</v>
      </c>
      <c r="F2595" t="s">
        <v>49</v>
      </c>
      <c r="G2595" t="s">
        <v>16</v>
      </c>
    </row>
    <row r="2596" spans="2:7" x14ac:dyDescent="0.2">
      <c r="B2596">
        <v>2013</v>
      </c>
      <c r="C2596">
        <v>10</v>
      </c>
      <c r="D2596" t="s">
        <v>65</v>
      </c>
      <c r="E2596" t="s">
        <v>59</v>
      </c>
      <c r="F2596" t="s">
        <v>49</v>
      </c>
      <c r="G2596" t="s">
        <v>17</v>
      </c>
    </row>
    <row r="2597" spans="2:7" x14ac:dyDescent="0.2">
      <c r="B2597">
        <v>2013</v>
      </c>
      <c r="C2597">
        <v>10</v>
      </c>
      <c r="D2597" t="s">
        <v>65</v>
      </c>
      <c r="E2597" t="s">
        <v>59</v>
      </c>
      <c r="F2597" t="s">
        <v>49</v>
      </c>
      <c r="G2597" t="s">
        <v>19</v>
      </c>
    </row>
    <row r="2598" spans="2:7" x14ac:dyDescent="0.2">
      <c r="B2598">
        <v>2013</v>
      </c>
      <c r="C2598">
        <v>10</v>
      </c>
      <c r="D2598" t="s">
        <v>65</v>
      </c>
      <c r="E2598" t="s">
        <v>59</v>
      </c>
      <c r="F2598" t="s">
        <v>49</v>
      </c>
      <c r="G2598" t="s">
        <v>20</v>
      </c>
    </row>
    <row r="2599" spans="2:7" x14ac:dyDescent="0.2">
      <c r="B2599">
        <v>2013</v>
      </c>
      <c r="C2599">
        <v>10</v>
      </c>
      <c r="D2599" t="s">
        <v>65</v>
      </c>
      <c r="E2599" t="s">
        <v>59</v>
      </c>
      <c r="F2599" t="s">
        <v>49</v>
      </c>
      <c r="G2599" t="s">
        <v>21</v>
      </c>
    </row>
    <row r="2600" spans="2:7" x14ac:dyDescent="0.2">
      <c r="B2600">
        <v>2013</v>
      </c>
      <c r="C2600">
        <v>10</v>
      </c>
      <c r="D2600" t="s">
        <v>65</v>
      </c>
      <c r="E2600" t="s">
        <v>59</v>
      </c>
      <c r="F2600" t="s">
        <v>49</v>
      </c>
      <c r="G2600" t="s">
        <v>23</v>
      </c>
    </row>
    <row r="2601" spans="2:7" x14ac:dyDescent="0.2">
      <c r="B2601">
        <v>2013</v>
      </c>
      <c r="C2601">
        <v>10</v>
      </c>
      <c r="D2601" t="s">
        <v>65</v>
      </c>
      <c r="E2601" t="s">
        <v>59</v>
      </c>
      <c r="F2601" t="s">
        <v>49</v>
      </c>
      <c r="G2601" t="s">
        <v>24</v>
      </c>
    </row>
    <row r="2602" spans="2:7" x14ac:dyDescent="0.2">
      <c r="B2602">
        <v>2013</v>
      </c>
      <c r="C2602">
        <v>10</v>
      </c>
      <c r="D2602" t="s">
        <v>65</v>
      </c>
      <c r="E2602" t="s">
        <v>59</v>
      </c>
      <c r="F2602" t="s">
        <v>49</v>
      </c>
      <c r="G2602" t="s">
        <v>25</v>
      </c>
    </row>
    <row r="2603" spans="2:7" x14ac:dyDescent="0.2">
      <c r="B2603">
        <v>2013</v>
      </c>
      <c r="C2603">
        <v>10</v>
      </c>
      <c r="D2603" t="s">
        <v>65</v>
      </c>
      <c r="E2603" t="s">
        <v>59</v>
      </c>
      <c r="F2603" t="s">
        <v>49</v>
      </c>
      <c r="G2603" t="s">
        <v>26</v>
      </c>
    </row>
    <row r="2604" spans="2:7" x14ac:dyDescent="0.2">
      <c r="B2604">
        <v>2013</v>
      </c>
      <c r="C2604">
        <v>10</v>
      </c>
      <c r="D2604" t="s">
        <v>65</v>
      </c>
      <c r="E2604" t="s">
        <v>59</v>
      </c>
      <c r="F2604" t="s">
        <v>49</v>
      </c>
      <c r="G2604" t="s">
        <v>27</v>
      </c>
    </row>
    <row r="2605" spans="2:7" x14ac:dyDescent="0.2">
      <c r="B2605">
        <v>2013</v>
      </c>
      <c r="C2605">
        <v>10</v>
      </c>
      <c r="D2605" t="s">
        <v>65</v>
      </c>
      <c r="E2605" t="s">
        <v>59</v>
      </c>
      <c r="F2605" t="s">
        <v>49</v>
      </c>
      <c r="G2605" t="s">
        <v>28</v>
      </c>
    </row>
    <row r="2606" spans="2:7" x14ac:dyDescent="0.2">
      <c r="B2606">
        <v>2013</v>
      </c>
      <c r="C2606">
        <v>10</v>
      </c>
      <c r="D2606" t="s">
        <v>65</v>
      </c>
      <c r="E2606" t="s">
        <v>59</v>
      </c>
      <c r="F2606" t="s">
        <v>49</v>
      </c>
      <c r="G2606" t="s">
        <v>29</v>
      </c>
    </row>
    <row r="2607" spans="2:7" x14ac:dyDescent="0.2">
      <c r="B2607">
        <v>2013</v>
      </c>
      <c r="C2607">
        <v>10</v>
      </c>
      <c r="D2607" t="s">
        <v>65</v>
      </c>
      <c r="E2607" t="s">
        <v>59</v>
      </c>
      <c r="F2607" t="s">
        <v>49</v>
      </c>
      <c r="G2607" t="s">
        <v>31</v>
      </c>
    </row>
    <row r="2608" spans="2:7" x14ac:dyDescent="0.2">
      <c r="B2608">
        <v>2013</v>
      </c>
      <c r="C2608">
        <v>10</v>
      </c>
      <c r="D2608" t="s">
        <v>65</v>
      </c>
      <c r="E2608" t="s">
        <v>59</v>
      </c>
      <c r="F2608" t="s">
        <v>49</v>
      </c>
      <c r="G2608" t="s">
        <v>32</v>
      </c>
    </row>
    <row r="2609" spans="2:7" x14ac:dyDescent="0.2">
      <c r="B2609">
        <v>2013</v>
      </c>
      <c r="C2609">
        <v>10</v>
      </c>
      <c r="D2609" t="s">
        <v>65</v>
      </c>
      <c r="E2609" t="s">
        <v>59</v>
      </c>
      <c r="F2609" t="s">
        <v>49</v>
      </c>
      <c r="G2609" t="s">
        <v>33</v>
      </c>
    </row>
    <row r="2610" spans="2:7" x14ac:dyDescent="0.2">
      <c r="B2610">
        <v>2013</v>
      </c>
      <c r="C2610">
        <v>10</v>
      </c>
      <c r="D2610" t="s">
        <v>65</v>
      </c>
      <c r="E2610" t="s">
        <v>59</v>
      </c>
      <c r="F2610" t="s">
        <v>49</v>
      </c>
      <c r="G2610" t="s">
        <v>34</v>
      </c>
    </row>
    <row r="2611" spans="2:7" x14ac:dyDescent="0.2">
      <c r="B2611">
        <v>2013</v>
      </c>
      <c r="C2611">
        <v>10</v>
      </c>
      <c r="D2611" t="s">
        <v>65</v>
      </c>
      <c r="E2611" t="s">
        <v>59</v>
      </c>
      <c r="F2611" t="s">
        <v>49</v>
      </c>
      <c r="G2611" t="s">
        <v>35</v>
      </c>
    </row>
    <row r="2612" spans="2:7" x14ac:dyDescent="0.2">
      <c r="B2612">
        <v>2013</v>
      </c>
      <c r="C2612">
        <v>10</v>
      </c>
      <c r="D2612" t="s">
        <v>65</v>
      </c>
      <c r="E2612" t="s">
        <v>59</v>
      </c>
      <c r="F2612" t="s">
        <v>49</v>
      </c>
      <c r="G2612" t="s">
        <v>36</v>
      </c>
    </row>
    <row r="2613" spans="2:7" x14ac:dyDescent="0.2">
      <c r="B2613">
        <v>2013</v>
      </c>
      <c r="C2613">
        <v>10</v>
      </c>
      <c r="D2613" t="s">
        <v>65</v>
      </c>
      <c r="E2613" t="s">
        <v>59</v>
      </c>
      <c r="F2613" t="s">
        <v>49</v>
      </c>
      <c r="G2613" t="s">
        <v>37</v>
      </c>
    </row>
    <row r="2614" spans="2:7" x14ac:dyDescent="0.2">
      <c r="B2614">
        <v>2013</v>
      </c>
      <c r="C2614">
        <v>10</v>
      </c>
      <c r="D2614" t="s">
        <v>65</v>
      </c>
      <c r="E2614" t="s">
        <v>59</v>
      </c>
      <c r="F2614" t="s">
        <v>49</v>
      </c>
      <c r="G2614" t="s">
        <v>38</v>
      </c>
    </row>
    <row r="2615" spans="2:7" x14ac:dyDescent="0.2">
      <c r="B2615">
        <v>2013</v>
      </c>
      <c r="C2615">
        <v>10</v>
      </c>
      <c r="D2615" t="s">
        <v>65</v>
      </c>
      <c r="E2615" t="s">
        <v>59</v>
      </c>
      <c r="F2615" t="s">
        <v>49</v>
      </c>
      <c r="G2615" t="s">
        <v>39</v>
      </c>
    </row>
    <row r="2616" spans="2:7" x14ac:dyDescent="0.2">
      <c r="B2616">
        <v>2013</v>
      </c>
      <c r="C2616">
        <v>10</v>
      </c>
      <c r="D2616" t="s">
        <v>65</v>
      </c>
      <c r="E2616" t="s">
        <v>59</v>
      </c>
      <c r="F2616" t="s">
        <v>49</v>
      </c>
      <c r="G2616" t="s">
        <v>40</v>
      </c>
    </row>
    <row r="2617" spans="2:7" x14ac:dyDescent="0.2">
      <c r="B2617">
        <v>2013</v>
      </c>
      <c r="C2617">
        <v>10</v>
      </c>
      <c r="D2617" t="s">
        <v>65</v>
      </c>
      <c r="E2617" t="s">
        <v>59</v>
      </c>
      <c r="F2617" t="s">
        <v>49</v>
      </c>
      <c r="G2617" t="s">
        <v>41</v>
      </c>
    </row>
    <row r="2618" spans="2:7" x14ac:dyDescent="0.2">
      <c r="B2618">
        <v>2013</v>
      </c>
      <c r="C2618">
        <v>10</v>
      </c>
      <c r="D2618" t="s">
        <v>65</v>
      </c>
      <c r="E2618" t="s">
        <v>59</v>
      </c>
      <c r="F2618" t="s">
        <v>49</v>
      </c>
      <c r="G2618" t="s">
        <v>42</v>
      </c>
    </row>
    <row r="2619" spans="2:7" x14ac:dyDescent="0.2">
      <c r="B2619">
        <v>2013</v>
      </c>
      <c r="C2619">
        <v>10</v>
      </c>
      <c r="D2619" t="s">
        <v>65</v>
      </c>
      <c r="E2619" t="s">
        <v>59</v>
      </c>
      <c r="F2619" t="s">
        <v>49</v>
      </c>
      <c r="G2619" t="s">
        <v>43</v>
      </c>
    </row>
    <row r="2620" spans="2:7" x14ac:dyDescent="0.2">
      <c r="B2620">
        <v>2013</v>
      </c>
      <c r="C2620">
        <v>10</v>
      </c>
      <c r="D2620" t="s">
        <v>65</v>
      </c>
      <c r="E2620" t="s">
        <v>59</v>
      </c>
      <c r="F2620" t="s">
        <v>49</v>
      </c>
      <c r="G2620" t="s">
        <v>60</v>
      </c>
    </row>
    <row r="2621" spans="2:7" x14ac:dyDescent="0.2">
      <c r="B2621">
        <v>2013</v>
      </c>
      <c r="C2621">
        <v>10</v>
      </c>
      <c r="D2621" t="s">
        <v>65</v>
      </c>
      <c r="E2621" t="s">
        <v>59</v>
      </c>
      <c r="F2621" t="s">
        <v>50</v>
      </c>
      <c r="G2621" t="s">
        <v>12</v>
      </c>
    </row>
    <row r="2622" spans="2:7" x14ac:dyDescent="0.2">
      <c r="B2622">
        <v>2013</v>
      </c>
      <c r="C2622">
        <v>10</v>
      </c>
      <c r="D2622" t="s">
        <v>65</v>
      </c>
      <c r="E2622" t="s">
        <v>59</v>
      </c>
      <c r="F2622" t="s">
        <v>50</v>
      </c>
      <c r="G2622" t="s">
        <v>16</v>
      </c>
    </row>
    <row r="2623" spans="2:7" x14ac:dyDescent="0.2">
      <c r="B2623">
        <v>2013</v>
      </c>
      <c r="C2623">
        <v>10</v>
      </c>
      <c r="D2623" t="s">
        <v>65</v>
      </c>
      <c r="E2623" t="s">
        <v>59</v>
      </c>
      <c r="F2623" t="s">
        <v>50</v>
      </c>
      <c r="G2623" t="s">
        <v>17</v>
      </c>
    </row>
    <row r="2624" spans="2:7" x14ac:dyDescent="0.2">
      <c r="B2624">
        <v>2013</v>
      </c>
      <c r="C2624">
        <v>10</v>
      </c>
      <c r="D2624" t="s">
        <v>65</v>
      </c>
      <c r="E2624" t="s">
        <v>59</v>
      </c>
      <c r="F2624" t="s">
        <v>50</v>
      </c>
      <c r="G2624" t="s">
        <v>19</v>
      </c>
    </row>
    <row r="2625" spans="2:7" x14ac:dyDescent="0.2">
      <c r="B2625">
        <v>2013</v>
      </c>
      <c r="C2625">
        <v>10</v>
      </c>
      <c r="D2625" t="s">
        <v>65</v>
      </c>
      <c r="E2625" t="s">
        <v>59</v>
      </c>
      <c r="F2625" t="s">
        <v>50</v>
      </c>
      <c r="G2625" t="s">
        <v>20</v>
      </c>
    </row>
    <row r="2626" spans="2:7" x14ac:dyDescent="0.2">
      <c r="B2626">
        <v>2013</v>
      </c>
      <c r="C2626">
        <v>10</v>
      </c>
      <c r="D2626" t="s">
        <v>65</v>
      </c>
      <c r="E2626" t="s">
        <v>59</v>
      </c>
      <c r="F2626" t="s">
        <v>50</v>
      </c>
      <c r="G2626" t="s">
        <v>21</v>
      </c>
    </row>
    <row r="2627" spans="2:7" x14ac:dyDescent="0.2">
      <c r="B2627">
        <v>2013</v>
      </c>
      <c r="C2627">
        <v>10</v>
      </c>
      <c r="D2627" t="s">
        <v>65</v>
      </c>
      <c r="E2627" t="s">
        <v>59</v>
      </c>
      <c r="F2627" t="s">
        <v>50</v>
      </c>
      <c r="G2627" t="s">
        <v>23</v>
      </c>
    </row>
    <row r="2628" spans="2:7" x14ac:dyDescent="0.2">
      <c r="B2628">
        <v>2013</v>
      </c>
      <c r="C2628">
        <v>10</v>
      </c>
      <c r="D2628" t="s">
        <v>65</v>
      </c>
      <c r="E2628" t="s">
        <v>59</v>
      </c>
      <c r="F2628" t="s">
        <v>50</v>
      </c>
      <c r="G2628" t="s">
        <v>24</v>
      </c>
    </row>
    <row r="2629" spans="2:7" x14ac:dyDescent="0.2">
      <c r="B2629">
        <v>2013</v>
      </c>
      <c r="C2629">
        <v>10</v>
      </c>
      <c r="D2629" t="s">
        <v>65</v>
      </c>
      <c r="E2629" t="s">
        <v>59</v>
      </c>
      <c r="F2629" t="s">
        <v>50</v>
      </c>
      <c r="G2629" t="s">
        <v>25</v>
      </c>
    </row>
    <row r="2630" spans="2:7" x14ac:dyDescent="0.2">
      <c r="B2630">
        <v>2013</v>
      </c>
      <c r="C2630">
        <v>10</v>
      </c>
      <c r="D2630" t="s">
        <v>65</v>
      </c>
      <c r="E2630" t="s">
        <v>59</v>
      </c>
      <c r="F2630" t="s">
        <v>50</v>
      </c>
      <c r="G2630" t="s">
        <v>26</v>
      </c>
    </row>
    <row r="2631" spans="2:7" x14ac:dyDescent="0.2">
      <c r="B2631">
        <v>2013</v>
      </c>
      <c r="C2631">
        <v>10</v>
      </c>
      <c r="D2631" t="s">
        <v>65</v>
      </c>
      <c r="E2631" t="s">
        <v>59</v>
      </c>
      <c r="F2631" t="s">
        <v>50</v>
      </c>
      <c r="G2631" t="s">
        <v>27</v>
      </c>
    </row>
    <row r="2632" spans="2:7" x14ac:dyDescent="0.2">
      <c r="B2632">
        <v>2013</v>
      </c>
      <c r="C2632">
        <v>10</v>
      </c>
      <c r="D2632" t="s">
        <v>65</v>
      </c>
      <c r="E2632" t="s">
        <v>59</v>
      </c>
      <c r="F2632" t="s">
        <v>50</v>
      </c>
      <c r="G2632" t="s">
        <v>28</v>
      </c>
    </row>
    <row r="2633" spans="2:7" x14ac:dyDescent="0.2">
      <c r="B2633">
        <v>2013</v>
      </c>
      <c r="C2633">
        <v>10</v>
      </c>
      <c r="D2633" t="s">
        <v>65</v>
      </c>
      <c r="E2633" t="s">
        <v>59</v>
      </c>
      <c r="F2633" t="s">
        <v>50</v>
      </c>
      <c r="G2633" t="s">
        <v>29</v>
      </c>
    </row>
    <row r="2634" spans="2:7" x14ac:dyDescent="0.2">
      <c r="B2634">
        <v>2013</v>
      </c>
      <c r="C2634">
        <v>10</v>
      </c>
      <c r="D2634" t="s">
        <v>65</v>
      </c>
      <c r="E2634" t="s">
        <v>59</v>
      </c>
      <c r="F2634" t="s">
        <v>50</v>
      </c>
      <c r="G2634" t="s">
        <v>31</v>
      </c>
    </row>
    <row r="2635" spans="2:7" x14ac:dyDescent="0.2">
      <c r="B2635">
        <v>2013</v>
      </c>
      <c r="C2635">
        <v>10</v>
      </c>
      <c r="D2635" t="s">
        <v>65</v>
      </c>
      <c r="E2635" t="s">
        <v>59</v>
      </c>
      <c r="F2635" t="s">
        <v>50</v>
      </c>
      <c r="G2635" t="s">
        <v>32</v>
      </c>
    </row>
    <row r="2636" spans="2:7" x14ac:dyDescent="0.2">
      <c r="B2636">
        <v>2013</v>
      </c>
      <c r="C2636">
        <v>10</v>
      </c>
      <c r="D2636" t="s">
        <v>65</v>
      </c>
      <c r="E2636" t="s">
        <v>59</v>
      </c>
      <c r="F2636" t="s">
        <v>50</v>
      </c>
      <c r="G2636" t="s">
        <v>33</v>
      </c>
    </row>
    <row r="2637" spans="2:7" x14ac:dyDescent="0.2">
      <c r="B2637">
        <v>2013</v>
      </c>
      <c r="C2637">
        <v>10</v>
      </c>
      <c r="D2637" t="s">
        <v>65</v>
      </c>
      <c r="E2637" t="s">
        <v>59</v>
      </c>
      <c r="F2637" t="s">
        <v>50</v>
      </c>
      <c r="G2637" t="s">
        <v>34</v>
      </c>
    </row>
    <row r="2638" spans="2:7" x14ac:dyDescent="0.2">
      <c r="B2638">
        <v>2013</v>
      </c>
      <c r="C2638">
        <v>10</v>
      </c>
      <c r="D2638" t="s">
        <v>65</v>
      </c>
      <c r="E2638" t="s">
        <v>59</v>
      </c>
      <c r="F2638" t="s">
        <v>50</v>
      </c>
      <c r="G2638" t="s">
        <v>35</v>
      </c>
    </row>
    <row r="2639" spans="2:7" x14ac:dyDescent="0.2">
      <c r="B2639">
        <v>2013</v>
      </c>
      <c r="C2639">
        <v>10</v>
      </c>
      <c r="D2639" t="s">
        <v>65</v>
      </c>
      <c r="E2639" t="s">
        <v>59</v>
      </c>
      <c r="F2639" t="s">
        <v>50</v>
      </c>
      <c r="G2639" t="s">
        <v>36</v>
      </c>
    </row>
    <row r="2640" spans="2:7" x14ac:dyDescent="0.2">
      <c r="B2640">
        <v>2013</v>
      </c>
      <c r="C2640">
        <v>10</v>
      </c>
      <c r="D2640" t="s">
        <v>65</v>
      </c>
      <c r="E2640" t="s">
        <v>59</v>
      </c>
      <c r="F2640" t="s">
        <v>50</v>
      </c>
      <c r="G2640" t="s">
        <v>37</v>
      </c>
    </row>
    <row r="2641" spans="2:7" x14ac:dyDescent="0.2">
      <c r="B2641">
        <v>2013</v>
      </c>
      <c r="C2641">
        <v>10</v>
      </c>
      <c r="D2641" t="s">
        <v>65</v>
      </c>
      <c r="E2641" t="s">
        <v>59</v>
      </c>
      <c r="F2641" t="s">
        <v>50</v>
      </c>
      <c r="G2641" t="s">
        <v>38</v>
      </c>
    </row>
    <row r="2642" spans="2:7" x14ac:dyDescent="0.2">
      <c r="B2642">
        <v>2013</v>
      </c>
      <c r="C2642">
        <v>10</v>
      </c>
      <c r="D2642" t="s">
        <v>65</v>
      </c>
      <c r="E2642" t="s">
        <v>59</v>
      </c>
      <c r="F2642" t="s">
        <v>50</v>
      </c>
      <c r="G2642" t="s">
        <v>39</v>
      </c>
    </row>
    <row r="2643" spans="2:7" x14ac:dyDescent="0.2">
      <c r="B2643">
        <v>2013</v>
      </c>
      <c r="C2643">
        <v>10</v>
      </c>
      <c r="D2643" t="s">
        <v>65</v>
      </c>
      <c r="E2643" t="s">
        <v>59</v>
      </c>
      <c r="F2643" t="s">
        <v>50</v>
      </c>
      <c r="G2643" t="s">
        <v>40</v>
      </c>
    </row>
    <row r="2644" spans="2:7" x14ac:dyDescent="0.2">
      <c r="B2644">
        <v>2013</v>
      </c>
      <c r="C2644">
        <v>10</v>
      </c>
      <c r="D2644" t="s">
        <v>65</v>
      </c>
      <c r="E2644" t="s">
        <v>59</v>
      </c>
      <c r="F2644" t="s">
        <v>50</v>
      </c>
      <c r="G2644" t="s">
        <v>41</v>
      </c>
    </row>
    <row r="2645" spans="2:7" x14ac:dyDescent="0.2">
      <c r="B2645">
        <v>2013</v>
      </c>
      <c r="C2645">
        <v>10</v>
      </c>
      <c r="D2645" t="s">
        <v>65</v>
      </c>
      <c r="E2645" t="s">
        <v>59</v>
      </c>
      <c r="F2645" t="s">
        <v>50</v>
      </c>
      <c r="G2645" t="s">
        <v>42</v>
      </c>
    </row>
    <row r="2646" spans="2:7" x14ac:dyDescent="0.2">
      <c r="B2646">
        <v>2013</v>
      </c>
      <c r="C2646">
        <v>10</v>
      </c>
      <c r="D2646" t="s">
        <v>65</v>
      </c>
      <c r="E2646" t="s">
        <v>59</v>
      </c>
      <c r="F2646" t="s">
        <v>50</v>
      </c>
      <c r="G2646" t="s">
        <v>43</v>
      </c>
    </row>
    <row r="2647" spans="2:7" x14ac:dyDescent="0.2">
      <c r="B2647">
        <v>2013</v>
      </c>
      <c r="C2647">
        <v>10</v>
      </c>
      <c r="D2647" t="s">
        <v>65</v>
      </c>
      <c r="E2647" t="s">
        <v>59</v>
      </c>
      <c r="F2647" t="s">
        <v>50</v>
      </c>
      <c r="G2647" t="s">
        <v>60</v>
      </c>
    </row>
    <row r="2648" spans="2:7" x14ac:dyDescent="0.2">
      <c r="B2648">
        <v>2013</v>
      </c>
      <c r="C2648">
        <v>10</v>
      </c>
      <c r="D2648" t="s">
        <v>65</v>
      </c>
      <c r="E2648" t="s">
        <v>59</v>
      </c>
      <c r="F2648" t="s">
        <v>50</v>
      </c>
      <c r="G2648" t="s">
        <v>12</v>
      </c>
    </row>
    <row r="2649" spans="2:7" x14ac:dyDescent="0.2">
      <c r="B2649">
        <v>2013</v>
      </c>
      <c r="C2649">
        <v>10</v>
      </c>
      <c r="D2649" t="s">
        <v>65</v>
      </c>
      <c r="E2649" t="s">
        <v>59</v>
      </c>
      <c r="F2649" t="s">
        <v>51</v>
      </c>
      <c r="G2649" t="s">
        <v>16</v>
      </c>
    </row>
    <row r="2650" spans="2:7" x14ac:dyDescent="0.2">
      <c r="B2650">
        <v>2013</v>
      </c>
      <c r="C2650">
        <v>10</v>
      </c>
      <c r="D2650" t="s">
        <v>65</v>
      </c>
      <c r="E2650" t="s">
        <v>59</v>
      </c>
      <c r="F2650" t="s">
        <v>51</v>
      </c>
      <c r="G2650" t="s">
        <v>17</v>
      </c>
    </row>
    <row r="2651" spans="2:7" x14ac:dyDescent="0.2">
      <c r="B2651">
        <v>2013</v>
      </c>
      <c r="C2651">
        <v>10</v>
      </c>
      <c r="D2651" t="s">
        <v>65</v>
      </c>
      <c r="E2651" t="s">
        <v>59</v>
      </c>
      <c r="F2651" t="s">
        <v>51</v>
      </c>
      <c r="G2651" t="s">
        <v>19</v>
      </c>
    </row>
    <row r="2652" spans="2:7" x14ac:dyDescent="0.2">
      <c r="B2652">
        <v>2013</v>
      </c>
      <c r="C2652">
        <v>10</v>
      </c>
      <c r="D2652" t="s">
        <v>65</v>
      </c>
      <c r="E2652" t="s">
        <v>59</v>
      </c>
      <c r="F2652" t="s">
        <v>51</v>
      </c>
      <c r="G2652" t="s">
        <v>20</v>
      </c>
    </row>
    <row r="2653" spans="2:7" x14ac:dyDescent="0.2">
      <c r="B2653">
        <v>2013</v>
      </c>
      <c r="C2653">
        <v>10</v>
      </c>
      <c r="D2653" t="s">
        <v>65</v>
      </c>
      <c r="E2653" t="s">
        <v>59</v>
      </c>
      <c r="F2653" t="s">
        <v>51</v>
      </c>
      <c r="G2653" t="s">
        <v>21</v>
      </c>
    </row>
    <row r="2654" spans="2:7" x14ac:dyDescent="0.2">
      <c r="B2654">
        <v>2013</v>
      </c>
      <c r="C2654">
        <v>10</v>
      </c>
      <c r="D2654" t="s">
        <v>65</v>
      </c>
      <c r="E2654" t="s">
        <v>59</v>
      </c>
      <c r="F2654" t="s">
        <v>51</v>
      </c>
      <c r="G2654" t="s">
        <v>23</v>
      </c>
    </row>
    <row r="2655" spans="2:7" x14ac:dyDescent="0.2">
      <c r="B2655">
        <v>2013</v>
      </c>
      <c r="C2655">
        <v>10</v>
      </c>
      <c r="D2655" t="s">
        <v>65</v>
      </c>
      <c r="E2655" t="s">
        <v>59</v>
      </c>
      <c r="F2655" t="s">
        <v>51</v>
      </c>
      <c r="G2655" t="s">
        <v>24</v>
      </c>
    </row>
    <row r="2656" spans="2:7" x14ac:dyDescent="0.2">
      <c r="B2656">
        <v>2013</v>
      </c>
      <c r="C2656">
        <v>10</v>
      </c>
      <c r="D2656" t="s">
        <v>65</v>
      </c>
      <c r="E2656" t="s">
        <v>59</v>
      </c>
      <c r="F2656" t="s">
        <v>51</v>
      </c>
      <c r="G2656" t="s">
        <v>25</v>
      </c>
    </row>
    <row r="2657" spans="2:7" x14ac:dyDescent="0.2">
      <c r="B2657">
        <v>2013</v>
      </c>
      <c r="C2657">
        <v>10</v>
      </c>
      <c r="D2657" t="s">
        <v>65</v>
      </c>
      <c r="E2657" t="s">
        <v>59</v>
      </c>
      <c r="F2657" t="s">
        <v>51</v>
      </c>
      <c r="G2657" t="s">
        <v>26</v>
      </c>
    </row>
    <row r="2658" spans="2:7" x14ac:dyDescent="0.2">
      <c r="B2658">
        <v>2013</v>
      </c>
      <c r="C2658">
        <v>10</v>
      </c>
      <c r="D2658" t="s">
        <v>65</v>
      </c>
      <c r="E2658" t="s">
        <v>59</v>
      </c>
      <c r="F2658" t="s">
        <v>51</v>
      </c>
      <c r="G2658" t="s">
        <v>27</v>
      </c>
    </row>
    <row r="2659" spans="2:7" x14ac:dyDescent="0.2">
      <c r="B2659">
        <v>2013</v>
      </c>
      <c r="C2659">
        <v>10</v>
      </c>
      <c r="D2659" t="s">
        <v>65</v>
      </c>
      <c r="E2659" t="s">
        <v>59</v>
      </c>
      <c r="F2659" t="s">
        <v>51</v>
      </c>
      <c r="G2659" t="s">
        <v>28</v>
      </c>
    </row>
    <row r="2660" spans="2:7" x14ac:dyDescent="0.2">
      <c r="B2660">
        <v>2013</v>
      </c>
      <c r="C2660">
        <v>10</v>
      </c>
      <c r="D2660" t="s">
        <v>65</v>
      </c>
      <c r="E2660" t="s">
        <v>59</v>
      </c>
      <c r="F2660" t="s">
        <v>51</v>
      </c>
      <c r="G2660" t="s">
        <v>29</v>
      </c>
    </row>
    <row r="2661" spans="2:7" x14ac:dyDescent="0.2">
      <c r="B2661">
        <v>2013</v>
      </c>
      <c r="C2661">
        <v>10</v>
      </c>
      <c r="D2661" t="s">
        <v>65</v>
      </c>
      <c r="E2661" t="s">
        <v>59</v>
      </c>
      <c r="F2661" t="s">
        <v>51</v>
      </c>
      <c r="G2661" t="s">
        <v>31</v>
      </c>
    </row>
    <row r="2662" spans="2:7" x14ac:dyDescent="0.2">
      <c r="B2662">
        <v>2013</v>
      </c>
      <c r="C2662">
        <v>10</v>
      </c>
      <c r="D2662" t="s">
        <v>65</v>
      </c>
      <c r="E2662" t="s">
        <v>59</v>
      </c>
      <c r="F2662" t="s">
        <v>51</v>
      </c>
      <c r="G2662" t="s">
        <v>32</v>
      </c>
    </row>
    <row r="2663" spans="2:7" x14ac:dyDescent="0.2">
      <c r="B2663">
        <v>2013</v>
      </c>
      <c r="C2663">
        <v>10</v>
      </c>
      <c r="D2663" t="s">
        <v>65</v>
      </c>
      <c r="E2663" t="s">
        <v>59</v>
      </c>
      <c r="F2663" t="s">
        <v>51</v>
      </c>
      <c r="G2663" t="s">
        <v>33</v>
      </c>
    </row>
    <row r="2664" spans="2:7" x14ac:dyDescent="0.2">
      <c r="B2664">
        <v>2013</v>
      </c>
      <c r="C2664">
        <v>10</v>
      </c>
      <c r="D2664" t="s">
        <v>65</v>
      </c>
      <c r="E2664" t="s">
        <v>59</v>
      </c>
      <c r="F2664" t="s">
        <v>51</v>
      </c>
      <c r="G2664" t="s">
        <v>34</v>
      </c>
    </row>
    <row r="2665" spans="2:7" x14ac:dyDescent="0.2">
      <c r="B2665">
        <v>2013</v>
      </c>
      <c r="C2665">
        <v>10</v>
      </c>
      <c r="D2665" t="s">
        <v>65</v>
      </c>
      <c r="E2665" t="s">
        <v>59</v>
      </c>
      <c r="F2665" t="s">
        <v>51</v>
      </c>
      <c r="G2665" t="s">
        <v>35</v>
      </c>
    </row>
    <row r="2666" spans="2:7" x14ac:dyDescent="0.2">
      <c r="B2666">
        <v>2013</v>
      </c>
      <c r="C2666">
        <v>10</v>
      </c>
      <c r="D2666" t="s">
        <v>65</v>
      </c>
      <c r="E2666" t="s">
        <v>59</v>
      </c>
      <c r="F2666" t="s">
        <v>51</v>
      </c>
      <c r="G2666" t="s">
        <v>36</v>
      </c>
    </row>
    <row r="2667" spans="2:7" x14ac:dyDescent="0.2">
      <c r="B2667">
        <v>2013</v>
      </c>
      <c r="C2667">
        <v>10</v>
      </c>
      <c r="D2667" t="s">
        <v>65</v>
      </c>
      <c r="E2667" t="s">
        <v>59</v>
      </c>
      <c r="F2667" t="s">
        <v>51</v>
      </c>
      <c r="G2667" t="s">
        <v>37</v>
      </c>
    </row>
    <row r="2668" spans="2:7" x14ac:dyDescent="0.2">
      <c r="B2668">
        <v>2013</v>
      </c>
      <c r="C2668">
        <v>10</v>
      </c>
      <c r="D2668" t="s">
        <v>65</v>
      </c>
      <c r="E2668" t="s">
        <v>59</v>
      </c>
      <c r="F2668" t="s">
        <v>51</v>
      </c>
      <c r="G2668" t="s">
        <v>38</v>
      </c>
    </row>
    <row r="2669" spans="2:7" x14ac:dyDescent="0.2">
      <c r="B2669">
        <v>2013</v>
      </c>
      <c r="C2669">
        <v>10</v>
      </c>
      <c r="D2669" t="s">
        <v>65</v>
      </c>
      <c r="E2669" t="s">
        <v>59</v>
      </c>
      <c r="F2669" t="s">
        <v>51</v>
      </c>
      <c r="G2669" t="s">
        <v>39</v>
      </c>
    </row>
    <row r="2670" spans="2:7" x14ac:dyDescent="0.2">
      <c r="B2670">
        <v>2013</v>
      </c>
      <c r="C2670">
        <v>10</v>
      </c>
      <c r="D2670" t="s">
        <v>65</v>
      </c>
      <c r="E2670" t="s">
        <v>59</v>
      </c>
      <c r="F2670" t="s">
        <v>51</v>
      </c>
      <c r="G2670" t="s">
        <v>40</v>
      </c>
    </row>
    <row r="2671" spans="2:7" x14ac:dyDescent="0.2">
      <c r="B2671">
        <v>2013</v>
      </c>
      <c r="C2671">
        <v>10</v>
      </c>
      <c r="D2671" t="s">
        <v>65</v>
      </c>
      <c r="E2671" t="s">
        <v>59</v>
      </c>
      <c r="F2671" t="s">
        <v>51</v>
      </c>
      <c r="G2671" t="s">
        <v>41</v>
      </c>
    </row>
    <row r="2672" spans="2:7" x14ac:dyDescent="0.2">
      <c r="B2672">
        <v>2013</v>
      </c>
      <c r="C2672">
        <v>10</v>
      </c>
      <c r="D2672" t="s">
        <v>65</v>
      </c>
      <c r="E2672" t="s">
        <v>59</v>
      </c>
      <c r="F2672" t="s">
        <v>51</v>
      </c>
      <c r="G2672" t="s">
        <v>42</v>
      </c>
    </row>
    <row r="2673" spans="2:7" x14ac:dyDescent="0.2">
      <c r="B2673">
        <v>2013</v>
      </c>
      <c r="C2673">
        <v>10</v>
      </c>
      <c r="D2673" t="s">
        <v>65</v>
      </c>
      <c r="E2673" t="s">
        <v>59</v>
      </c>
      <c r="F2673" t="s">
        <v>51</v>
      </c>
      <c r="G2673" t="s">
        <v>43</v>
      </c>
    </row>
    <row r="2674" spans="2:7" x14ac:dyDescent="0.2">
      <c r="B2674">
        <v>2013</v>
      </c>
      <c r="C2674">
        <v>10</v>
      </c>
      <c r="D2674" t="s">
        <v>65</v>
      </c>
      <c r="E2674" t="s">
        <v>59</v>
      </c>
      <c r="F2674" t="s">
        <v>51</v>
      </c>
      <c r="G2674" t="s">
        <v>60</v>
      </c>
    </row>
    <row r="2675" spans="2:7" x14ac:dyDescent="0.2">
      <c r="B2675">
        <v>2013</v>
      </c>
      <c r="C2675">
        <v>10</v>
      </c>
      <c r="D2675" t="s">
        <v>65</v>
      </c>
      <c r="E2675" t="s">
        <v>59</v>
      </c>
      <c r="F2675" t="s">
        <v>52</v>
      </c>
      <c r="G2675" t="s">
        <v>12</v>
      </c>
    </row>
    <row r="2676" spans="2:7" x14ac:dyDescent="0.2">
      <c r="B2676">
        <v>2013</v>
      </c>
      <c r="C2676">
        <v>10</v>
      </c>
      <c r="D2676" t="s">
        <v>65</v>
      </c>
      <c r="E2676" t="s">
        <v>59</v>
      </c>
      <c r="F2676" t="s">
        <v>52</v>
      </c>
      <c r="G2676" t="s">
        <v>16</v>
      </c>
    </row>
    <row r="2677" spans="2:7" x14ac:dyDescent="0.2">
      <c r="B2677">
        <v>2013</v>
      </c>
      <c r="C2677">
        <v>10</v>
      </c>
      <c r="D2677" t="s">
        <v>65</v>
      </c>
      <c r="E2677" t="s">
        <v>59</v>
      </c>
      <c r="F2677" t="s">
        <v>52</v>
      </c>
      <c r="G2677" t="s">
        <v>17</v>
      </c>
    </row>
    <row r="2678" spans="2:7" x14ac:dyDescent="0.2">
      <c r="B2678">
        <v>2013</v>
      </c>
      <c r="C2678">
        <v>10</v>
      </c>
      <c r="D2678" t="s">
        <v>65</v>
      </c>
      <c r="E2678" t="s">
        <v>59</v>
      </c>
      <c r="F2678" t="s">
        <v>52</v>
      </c>
      <c r="G2678" t="s">
        <v>19</v>
      </c>
    </row>
    <row r="2679" spans="2:7" x14ac:dyDescent="0.2">
      <c r="B2679">
        <v>2013</v>
      </c>
      <c r="C2679">
        <v>10</v>
      </c>
      <c r="D2679" t="s">
        <v>65</v>
      </c>
      <c r="E2679" t="s">
        <v>59</v>
      </c>
      <c r="F2679" t="s">
        <v>52</v>
      </c>
      <c r="G2679" t="s">
        <v>20</v>
      </c>
    </row>
    <row r="2680" spans="2:7" x14ac:dyDescent="0.2">
      <c r="B2680">
        <v>2013</v>
      </c>
      <c r="C2680">
        <v>10</v>
      </c>
      <c r="D2680" t="s">
        <v>65</v>
      </c>
      <c r="E2680" t="s">
        <v>59</v>
      </c>
      <c r="F2680" t="s">
        <v>52</v>
      </c>
      <c r="G2680" t="s">
        <v>21</v>
      </c>
    </row>
    <row r="2681" spans="2:7" x14ac:dyDescent="0.2">
      <c r="B2681">
        <v>2013</v>
      </c>
      <c r="C2681">
        <v>10</v>
      </c>
      <c r="D2681" t="s">
        <v>65</v>
      </c>
      <c r="E2681" t="s">
        <v>59</v>
      </c>
      <c r="F2681" t="s">
        <v>52</v>
      </c>
      <c r="G2681" t="s">
        <v>23</v>
      </c>
    </row>
    <row r="2682" spans="2:7" x14ac:dyDescent="0.2">
      <c r="B2682">
        <v>2013</v>
      </c>
      <c r="C2682">
        <v>10</v>
      </c>
      <c r="D2682" t="s">
        <v>65</v>
      </c>
      <c r="E2682" t="s">
        <v>59</v>
      </c>
      <c r="F2682" t="s">
        <v>52</v>
      </c>
      <c r="G2682" t="s">
        <v>24</v>
      </c>
    </row>
    <row r="2683" spans="2:7" x14ac:dyDescent="0.2">
      <c r="B2683">
        <v>2013</v>
      </c>
      <c r="C2683">
        <v>10</v>
      </c>
      <c r="D2683" t="s">
        <v>65</v>
      </c>
      <c r="E2683" t="s">
        <v>59</v>
      </c>
      <c r="F2683" t="s">
        <v>52</v>
      </c>
      <c r="G2683" t="s">
        <v>25</v>
      </c>
    </row>
    <row r="2684" spans="2:7" x14ac:dyDescent="0.2">
      <c r="B2684">
        <v>2013</v>
      </c>
      <c r="C2684">
        <v>10</v>
      </c>
      <c r="D2684" t="s">
        <v>65</v>
      </c>
      <c r="E2684" t="s">
        <v>59</v>
      </c>
      <c r="F2684" t="s">
        <v>52</v>
      </c>
      <c r="G2684" t="s">
        <v>26</v>
      </c>
    </row>
    <row r="2685" spans="2:7" x14ac:dyDescent="0.2">
      <c r="B2685">
        <v>2013</v>
      </c>
      <c r="C2685">
        <v>10</v>
      </c>
      <c r="D2685" t="s">
        <v>65</v>
      </c>
      <c r="E2685" t="s">
        <v>59</v>
      </c>
      <c r="F2685" t="s">
        <v>52</v>
      </c>
      <c r="G2685" t="s">
        <v>27</v>
      </c>
    </row>
    <row r="2686" spans="2:7" x14ac:dyDescent="0.2">
      <c r="B2686">
        <v>2013</v>
      </c>
      <c r="C2686">
        <v>10</v>
      </c>
      <c r="D2686" t="s">
        <v>65</v>
      </c>
      <c r="E2686" t="s">
        <v>59</v>
      </c>
      <c r="F2686" t="s">
        <v>52</v>
      </c>
      <c r="G2686" t="s">
        <v>28</v>
      </c>
    </row>
    <row r="2687" spans="2:7" x14ac:dyDescent="0.2">
      <c r="B2687">
        <v>2013</v>
      </c>
      <c r="C2687">
        <v>10</v>
      </c>
      <c r="D2687" t="s">
        <v>65</v>
      </c>
      <c r="E2687" t="s">
        <v>59</v>
      </c>
      <c r="F2687" t="s">
        <v>52</v>
      </c>
      <c r="G2687" t="s">
        <v>29</v>
      </c>
    </row>
    <row r="2688" spans="2:7" x14ac:dyDescent="0.2">
      <c r="B2688">
        <v>2013</v>
      </c>
      <c r="C2688">
        <v>10</v>
      </c>
      <c r="D2688" t="s">
        <v>65</v>
      </c>
      <c r="E2688" t="s">
        <v>59</v>
      </c>
      <c r="F2688" t="s">
        <v>52</v>
      </c>
      <c r="G2688" t="s">
        <v>31</v>
      </c>
    </row>
    <row r="2689" spans="2:7" x14ac:dyDescent="0.2">
      <c r="B2689">
        <v>2013</v>
      </c>
      <c r="C2689">
        <v>10</v>
      </c>
      <c r="D2689" t="s">
        <v>65</v>
      </c>
      <c r="E2689" t="s">
        <v>59</v>
      </c>
      <c r="F2689" t="s">
        <v>52</v>
      </c>
      <c r="G2689" t="s">
        <v>32</v>
      </c>
    </row>
    <row r="2690" spans="2:7" x14ac:dyDescent="0.2">
      <c r="B2690">
        <v>2013</v>
      </c>
      <c r="C2690">
        <v>10</v>
      </c>
      <c r="D2690" t="s">
        <v>65</v>
      </c>
      <c r="E2690" t="s">
        <v>59</v>
      </c>
      <c r="F2690" t="s">
        <v>52</v>
      </c>
      <c r="G2690" t="s">
        <v>33</v>
      </c>
    </row>
    <row r="2691" spans="2:7" x14ac:dyDescent="0.2">
      <c r="B2691">
        <v>2013</v>
      </c>
      <c r="C2691">
        <v>10</v>
      </c>
      <c r="D2691" t="s">
        <v>65</v>
      </c>
      <c r="E2691" t="s">
        <v>59</v>
      </c>
      <c r="F2691" t="s">
        <v>52</v>
      </c>
      <c r="G2691" t="s">
        <v>34</v>
      </c>
    </row>
    <row r="2692" spans="2:7" x14ac:dyDescent="0.2">
      <c r="B2692">
        <v>2013</v>
      </c>
      <c r="C2692">
        <v>10</v>
      </c>
      <c r="D2692" t="s">
        <v>65</v>
      </c>
      <c r="E2692" t="s">
        <v>59</v>
      </c>
      <c r="F2692" t="s">
        <v>52</v>
      </c>
      <c r="G2692" t="s">
        <v>35</v>
      </c>
    </row>
    <row r="2693" spans="2:7" x14ac:dyDescent="0.2">
      <c r="B2693">
        <v>2013</v>
      </c>
      <c r="C2693">
        <v>10</v>
      </c>
      <c r="D2693" t="s">
        <v>65</v>
      </c>
      <c r="E2693" t="s">
        <v>59</v>
      </c>
      <c r="F2693" t="s">
        <v>52</v>
      </c>
      <c r="G2693" t="s">
        <v>36</v>
      </c>
    </row>
    <row r="2694" spans="2:7" x14ac:dyDescent="0.2">
      <c r="B2694">
        <v>2013</v>
      </c>
      <c r="C2694">
        <v>10</v>
      </c>
      <c r="D2694" t="s">
        <v>65</v>
      </c>
      <c r="E2694" t="s">
        <v>59</v>
      </c>
      <c r="F2694" t="s">
        <v>52</v>
      </c>
      <c r="G2694" t="s">
        <v>37</v>
      </c>
    </row>
    <row r="2695" spans="2:7" x14ac:dyDescent="0.2">
      <c r="B2695">
        <v>2013</v>
      </c>
      <c r="C2695">
        <v>10</v>
      </c>
      <c r="D2695" t="s">
        <v>65</v>
      </c>
      <c r="E2695" t="s">
        <v>59</v>
      </c>
      <c r="F2695" t="s">
        <v>52</v>
      </c>
      <c r="G2695" t="s">
        <v>38</v>
      </c>
    </row>
    <row r="2696" spans="2:7" x14ac:dyDescent="0.2">
      <c r="B2696">
        <v>2013</v>
      </c>
      <c r="C2696">
        <v>10</v>
      </c>
      <c r="D2696" t="s">
        <v>65</v>
      </c>
      <c r="E2696" t="s">
        <v>59</v>
      </c>
      <c r="F2696" t="s">
        <v>52</v>
      </c>
      <c r="G2696" t="s">
        <v>39</v>
      </c>
    </row>
    <row r="2697" spans="2:7" x14ac:dyDescent="0.2">
      <c r="B2697">
        <v>2013</v>
      </c>
      <c r="C2697">
        <v>10</v>
      </c>
      <c r="D2697" t="s">
        <v>65</v>
      </c>
      <c r="E2697" t="s">
        <v>59</v>
      </c>
      <c r="F2697" t="s">
        <v>52</v>
      </c>
      <c r="G2697" t="s">
        <v>40</v>
      </c>
    </row>
    <row r="2698" spans="2:7" x14ac:dyDescent="0.2">
      <c r="B2698">
        <v>2013</v>
      </c>
      <c r="C2698">
        <v>10</v>
      </c>
      <c r="D2698" t="s">
        <v>65</v>
      </c>
      <c r="E2698" t="s">
        <v>59</v>
      </c>
      <c r="F2698" t="s">
        <v>52</v>
      </c>
      <c r="G2698" t="s">
        <v>41</v>
      </c>
    </row>
    <row r="2699" spans="2:7" x14ac:dyDescent="0.2">
      <c r="B2699">
        <v>2013</v>
      </c>
      <c r="C2699">
        <v>10</v>
      </c>
      <c r="D2699" t="s">
        <v>65</v>
      </c>
      <c r="E2699" t="s">
        <v>59</v>
      </c>
      <c r="F2699" t="s">
        <v>52</v>
      </c>
      <c r="G2699" t="s">
        <v>42</v>
      </c>
    </row>
    <row r="2700" spans="2:7" x14ac:dyDescent="0.2">
      <c r="B2700">
        <v>2013</v>
      </c>
      <c r="C2700">
        <v>10</v>
      </c>
      <c r="D2700" t="s">
        <v>65</v>
      </c>
      <c r="E2700" t="s">
        <v>59</v>
      </c>
      <c r="F2700" t="s">
        <v>52</v>
      </c>
      <c r="G2700" t="s">
        <v>43</v>
      </c>
    </row>
    <row r="2701" spans="2:7" x14ac:dyDescent="0.2">
      <c r="B2701">
        <v>2013</v>
      </c>
      <c r="C2701">
        <v>10</v>
      </c>
      <c r="D2701" t="s">
        <v>65</v>
      </c>
      <c r="E2701" t="s">
        <v>59</v>
      </c>
      <c r="F2701" t="s">
        <v>52</v>
      </c>
      <c r="G2701" t="s">
        <v>60</v>
      </c>
    </row>
    <row r="2702" spans="2:7" x14ac:dyDescent="0.2">
      <c r="B2702">
        <v>2013</v>
      </c>
      <c r="C2702">
        <v>10</v>
      </c>
      <c r="D2702" t="s">
        <v>65</v>
      </c>
      <c r="E2702" t="s">
        <v>59</v>
      </c>
      <c r="F2702" t="s">
        <v>53</v>
      </c>
      <c r="G2702" t="s">
        <v>12</v>
      </c>
    </row>
    <row r="2703" spans="2:7" x14ac:dyDescent="0.2">
      <c r="B2703">
        <v>2013</v>
      </c>
      <c r="C2703">
        <v>10</v>
      </c>
      <c r="D2703" t="s">
        <v>65</v>
      </c>
      <c r="E2703" t="s">
        <v>59</v>
      </c>
      <c r="F2703" t="s">
        <v>53</v>
      </c>
      <c r="G2703" t="s">
        <v>16</v>
      </c>
    </row>
    <row r="2704" spans="2:7" x14ac:dyDescent="0.2">
      <c r="B2704">
        <v>2013</v>
      </c>
      <c r="C2704">
        <v>10</v>
      </c>
      <c r="D2704" t="s">
        <v>65</v>
      </c>
      <c r="E2704" t="s">
        <v>59</v>
      </c>
      <c r="F2704" t="s">
        <v>53</v>
      </c>
      <c r="G2704" t="s">
        <v>17</v>
      </c>
    </row>
    <row r="2705" spans="2:7" x14ac:dyDescent="0.2">
      <c r="B2705">
        <v>2013</v>
      </c>
      <c r="C2705">
        <v>10</v>
      </c>
      <c r="D2705" t="s">
        <v>65</v>
      </c>
      <c r="E2705" t="s">
        <v>59</v>
      </c>
      <c r="F2705" t="s">
        <v>53</v>
      </c>
      <c r="G2705" t="s">
        <v>19</v>
      </c>
    </row>
    <row r="2706" spans="2:7" x14ac:dyDescent="0.2">
      <c r="B2706">
        <v>2013</v>
      </c>
      <c r="C2706">
        <v>10</v>
      </c>
      <c r="D2706" t="s">
        <v>65</v>
      </c>
      <c r="E2706" t="s">
        <v>59</v>
      </c>
      <c r="F2706" t="s">
        <v>53</v>
      </c>
      <c r="G2706" t="s">
        <v>20</v>
      </c>
    </row>
    <row r="2707" spans="2:7" x14ac:dyDescent="0.2">
      <c r="B2707">
        <v>2013</v>
      </c>
      <c r="C2707">
        <v>10</v>
      </c>
      <c r="D2707" t="s">
        <v>65</v>
      </c>
      <c r="E2707" t="s">
        <v>59</v>
      </c>
      <c r="F2707" t="s">
        <v>53</v>
      </c>
      <c r="G2707" t="s">
        <v>21</v>
      </c>
    </row>
    <row r="2708" spans="2:7" x14ac:dyDescent="0.2">
      <c r="B2708">
        <v>2013</v>
      </c>
      <c r="C2708">
        <v>10</v>
      </c>
      <c r="D2708" t="s">
        <v>65</v>
      </c>
      <c r="E2708" t="s">
        <v>59</v>
      </c>
      <c r="F2708" t="s">
        <v>53</v>
      </c>
      <c r="G2708" t="s">
        <v>23</v>
      </c>
    </row>
    <row r="2709" spans="2:7" x14ac:dyDescent="0.2">
      <c r="B2709">
        <v>2013</v>
      </c>
      <c r="C2709">
        <v>10</v>
      </c>
      <c r="D2709" t="s">
        <v>65</v>
      </c>
      <c r="E2709" t="s">
        <v>59</v>
      </c>
      <c r="F2709" t="s">
        <v>53</v>
      </c>
      <c r="G2709" t="s">
        <v>24</v>
      </c>
    </row>
    <row r="2710" spans="2:7" x14ac:dyDescent="0.2">
      <c r="B2710">
        <v>2013</v>
      </c>
      <c r="C2710">
        <v>10</v>
      </c>
      <c r="D2710" t="s">
        <v>65</v>
      </c>
      <c r="E2710" t="s">
        <v>59</v>
      </c>
      <c r="F2710" t="s">
        <v>53</v>
      </c>
      <c r="G2710" t="s">
        <v>25</v>
      </c>
    </row>
    <row r="2711" spans="2:7" x14ac:dyDescent="0.2">
      <c r="B2711">
        <v>2013</v>
      </c>
      <c r="C2711">
        <v>10</v>
      </c>
      <c r="D2711" t="s">
        <v>65</v>
      </c>
      <c r="E2711" t="s">
        <v>59</v>
      </c>
      <c r="F2711" t="s">
        <v>53</v>
      </c>
      <c r="G2711" t="s">
        <v>26</v>
      </c>
    </row>
    <row r="2712" spans="2:7" x14ac:dyDescent="0.2">
      <c r="B2712">
        <v>2013</v>
      </c>
      <c r="C2712">
        <v>10</v>
      </c>
      <c r="D2712" t="s">
        <v>65</v>
      </c>
      <c r="E2712" t="s">
        <v>59</v>
      </c>
      <c r="F2712" t="s">
        <v>53</v>
      </c>
      <c r="G2712" t="s">
        <v>27</v>
      </c>
    </row>
    <row r="2713" spans="2:7" x14ac:dyDescent="0.2">
      <c r="B2713">
        <v>2013</v>
      </c>
      <c r="C2713">
        <v>10</v>
      </c>
      <c r="D2713" t="s">
        <v>65</v>
      </c>
      <c r="E2713" t="s">
        <v>59</v>
      </c>
      <c r="F2713" t="s">
        <v>53</v>
      </c>
      <c r="G2713" t="s">
        <v>28</v>
      </c>
    </row>
    <row r="2714" spans="2:7" x14ac:dyDescent="0.2">
      <c r="B2714">
        <v>2013</v>
      </c>
      <c r="C2714">
        <v>10</v>
      </c>
      <c r="D2714" t="s">
        <v>65</v>
      </c>
      <c r="E2714" t="s">
        <v>59</v>
      </c>
      <c r="F2714" t="s">
        <v>53</v>
      </c>
      <c r="G2714" t="s">
        <v>29</v>
      </c>
    </row>
    <row r="2715" spans="2:7" x14ac:dyDescent="0.2">
      <c r="B2715">
        <v>2013</v>
      </c>
      <c r="C2715">
        <v>10</v>
      </c>
      <c r="D2715" t="s">
        <v>65</v>
      </c>
      <c r="E2715" t="s">
        <v>59</v>
      </c>
      <c r="F2715" t="s">
        <v>53</v>
      </c>
      <c r="G2715" t="s">
        <v>31</v>
      </c>
    </row>
    <row r="2716" spans="2:7" x14ac:dyDescent="0.2">
      <c r="B2716">
        <v>2013</v>
      </c>
      <c r="C2716">
        <v>10</v>
      </c>
      <c r="D2716" t="s">
        <v>65</v>
      </c>
      <c r="E2716" t="s">
        <v>59</v>
      </c>
      <c r="F2716" t="s">
        <v>53</v>
      </c>
      <c r="G2716" t="s">
        <v>32</v>
      </c>
    </row>
    <row r="2717" spans="2:7" x14ac:dyDescent="0.2">
      <c r="B2717">
        <v>2013</v>
      </c>
      <c r="C2717">
        <v>10</v>
      </c>
      <c r="D2717" t="s">
        <v>65</v>
      </c>
      <c r="E2717" t="s">
        <v>59</v>
      </c>
      <c r="F2717" t="s">
        <v>53</v>
      </c>
      <c r="G2717" t="s">
        <v>33</v>
      </c>
    </row>
    <row r="2718" spans="2:7" x14ac:dyDescent="0.2">
      <c r="B2718">
        <v>2013</v>
      </c>
      <c r="C2718">
        <v>10</v>
      </c>
      <c r="D2718" t="s">
        <v>65</v>
      </c>
      <c r="E2718" t="s">
        <v>59</v>
      </c>
      <c r="F2718" t="s">
        <v>53</v>
      </c>
      <c r="G2718" t="s">
        <v>34</v>
      </c>
    </row>
    <row r="2719" spans="2:7" x14ac:dyDescent="0.2">
      <c r="B2719">
        <v>2013</v>
      </c>
      <c r="C2719">
        <v>10</v>
      </c>
      <c r="D2719" t="s">
        <v>65</v>
      </c>
      <c r="E2719" t="s">
        <v>59</v>
      </c>
      <c r="F2719" t="s">
        <v>53</v>
      </c>
      <c r="G2719" t="s">
        <v>35</v>
      </c>
    </row>
    <row r="2720" spans="2:7" x14ac:dyDescent="0.2">
      <c r="B2720">
        <v>2013</v>
      </c>
      <c r="C2720">
        <v>10</v>
      </c>
      <c r="D2720" t="s">
        <v>65</v>
      </c>
      <c r="E2720" t="s">
        <v>59</v>
      </c>
      <c r="F2720" t="s">
        <v>53</v>
      </c>
      <c r="G2720" t="s">
        <v>36</v>
      </c>
    </row>
    <row r="2721" spans="2:7" x14ac:dyDescent="0.2">
      <c r="B2721">
        <v>2013</v>
      </c>
      <c r="C2721">
        <v>10</v>
      </c>
      <c r="D2721" t="s">
        <v>65</v>
      </c>
      <c r="E2721" t="s">
        <v>59</v>
      </c>
      <c r="F2721" t="s">
        <v>53</v>
      </c>
      <c r="G2721" t="s">
        <v>37</v>
      </c>
    </row>
    <row r="2722" spans="2:7" x14ac:dyDescent="0.2">
      <c r="B2722">
        <v>2013</v>
      </c>
      <c r="C2722">
        <v>10</v>
      </c>
      <c r="D2722" t="s">
        <v>65</v>
      </c>
      <c r="E2722" t="s">
        <v>59</v>
      </c>
      <c r="F2722" t="s">
        <v>53</v>
      </c>
      <c r="G2722" t="s">
        <v>38</v>
      </c>
    </row>
    <row r="2723" spans="2:7" x14ac:dyDescent="0.2">
      <c r="B2723">
        <v>2013</v>
      </c>
      <c r="C2723">
        <v>10</v>
      </c>
      <c r="D2723" t="s">
        <v>65</v>
      </c>
      <c r="E2723" t="s">
        <v>59</v>
      </c>
      <c r="F2723" t="s">
        <v>53</v>
      </c>
      <c r="G2723" t="s">
        <v>39</v>
      </c>
    </row>
    <row r="2724" spans="2:7" x14ac:dyDescent="0.2">
      <c r="B2724">
        <v>2013</v>
      </c>
      <c r="C2724">
        <v>10</v>
      </c>
      <c r="D2724" t="s">
        <v>65</v>
      </c>
      <c r="E2724" t="s">
        <v>59</v>
      </c>
      <c r="F2724" t="s">
        <v>53</v>
      </c>
      <c r="G2724" t="s">
        <v>40</v>
      </c>
    </row>
    <row r="2725" spans="2:7" x14ac:dyDescent="0.2">
      <c r="B2725">
        <v>2013</v>
      </c>
      <c r="C2725">
        <v>10</v>
      </c>
      <c r="D2725" t="s">
        <v>65</v>
      </c>
      <c r="E2725" t="s">
        <v>59</v>
      </c>
      <c r="F2725" t="s">
        <v>53</v>
      </c>
      <c r="G2725" t="s">
        <v>41</v>
      </c>
    </row>
    <row r="2726" spans="2:7" x14ac:dyDescent="0.2">
      <c r="B2726">
        <v>2013</v>
      </c>
      <c r="C2726">
        <v>10</v>
      </c>
      <c r="D2726" t="s">
        <v>65</v>
      </c>
      <c r="E2726" t="s">
        <v>59</v>
      </c>
      <c r="F2726" t="s">
        <v>53</v>
      </c>
      <c r="G2726" t="s">
        <v>42</v>
      </c>
    </row>
    <row r="2727" spans="2:7" x14ac:dyDescent="0.2">
      <c r="B2727">
        <v>2013</v>
      </c>
      <c r="C2727">
        <v>10</v>
      </c>
      <c r="D2727" t="s">
        <v>65</v>
      </c>
      <c r="E2727" t="s">
        <v>59</v>
      </c>
      <c r="F2727" t="s">
        <v>53</v>
      </c>
      <c r="G2727" t="s">
        <v>43</v>
      </c>
    </row>
    <row r="2728" spans="2:7" x14ac:dyDescent="0.2">
      <c r="B2728">
        <v>2013</v>
      </c>
      <c r="C2728">
        <v>10</v>
      </c>
      <c r="D2728" t="s">
        <v>65</v>
      </c>
      <c r="E2728" t="s">
        <v>59</v>
      </c>
      <c r="F2728" t="s">
        <v>53</v>
      </c>
      <c r="G2728" t="s">
        <v>60</v>
      </c>
    </row>
    <row r="2729" spans="2:7" x14ac:dyDescent="0.2">
      <c r="B2729">
        <v>2013</v>
      </c>
      <c r="C2729">
        <v>10</v>
      </c>
      <c r="D2729" t="s">
        <v>65</v>
      </c>
      <c r="E2729" t="s">
        <v>59</v>
      </c>
      <c r="F2729" t="s">
        <v>54</v>
      </c>
      <c r="G2729" t="s">
        <v>12</v>
      </c>
    </row>
    <row r="2730" spans="2:7" x14ac:dyDescent="0.2">
      <c r="B2730">
        <v>2013</v>
      </c>
      <c r="C2730">
        <v>10</v>
      </c>
      <c r="D2730" t="s">
        <v>65</v>
      </c>
      <c r="E2730" t="s">
        <v>59</v>
      </c>
      <c r="F2730" t="s">
        <v>54</v>
      </c>
      <c r="G2730" t="s">
        <v>16</v>
      </c>
    </row>
    <row r="2731" spans="2:7" x14ac:dyDescent="0.2">
      <c r="B2731">
        <v>2013</v>
      </c>
      <c r="C2731">
        <v>10</v>
      </c>
      <c r="D2731" t="s">
        <v>65</v>
      </c>
      <c r="E2731" t="s">
        <v>59</v>
      </c>
      <c r="F2731" t="s">
        <v>54</v>
      </c>
      <c r="G2731" t="s">
        <v>17</v>
      </c>
    </row>
    <row r="2732" spans="2:7" x14ac:dyDescent="0.2">
      <c r="B2732">
        <v>2013</v>
      </c>
      <c r="C2732">
        <v>10</v>
      </c>
      <c r="D2732" t="s">
        <v>65</v>
      </c>
      <c r="E2732" t="s">
        <v>59</v>
      </c>
      <c r="F2732" t="s">
        <v>54</v>
      </c>
      <c r="G2732" t="s">
        <v>19</v>
      </c>
    </row>
    <row r="2733" spans="2:7" x14ac:dyDescent="0.2">
      <c r="B2733">
        <v>2013</v>
      </c>
      <c r="C2733">
        <v>10</v>
      </c>
      <c r="D2733" t="s">
        <v>65</v>
      </c>
      <c r="E2733" t="s">
        <v>59</v>
      </c>
      <c r="F2733" t="s">
        <v>54</v>
      </c>
      <c r="G2733" t="s">
        <v>20</v>
      </c>
    </row>
    <row r="2734" spans="2:7" x14ac:dyDescent="0.2">
      <c r="B2734">
        <v>2013</v>
      </c>
      <c r="C2734">
        <v>10</v>
      </c>
      <c r="D2734" t="s">
        <v>65</v>
      </c>
      <c r="E2734" t="s">
        <v>59</v>
      </c>
      <c r="F2734" t="s">
        <v>54</v>
      </c>
      <c r="G2734" t="s">
        <v>21</v>
      </c>
    </row>
    <row r="2735" spans="2:7" x14ac:dyDescent="0.2">
      <c r="B2735">
        <v>2013</v>
      </c>
      <c r="C2735">
        <v>10</v>
      </c>
      <c r="D2735" t="s">
        <v>65</v>
      </c>
      <c r="E2735" t="s">
        <v>59</v>
      </c>
      <c r="F2735" t="s">
        <v>54</v>
      </c>
      <c r="G2735" t="s">
        <v>23</v>
      </c>
    </row>
    <row r="2736" spans="2:7" x14ac:dyDescent="0.2">
      <c r="B2736">
        <v>2013</v>
      </c>
      <c r="C2736">
        <v>10</v>
      </c>
      <c r="D2736" t="s">
        <v>65</v>
      </c>
      <c r="E2736" t="s">
        <v>59</v>
      </c>
      <c r="F2736" t="s">
        <v>54</v>
      </c>
      <c r="G2736" t="s">
        <v>24</v>
      </c>
    </row>
    <row r="2737" spans="2:7" x14ac:dyDescent="0.2">
      <c r="B2737">
        <v>2013</v>
      </c>
      <c r="C2737">
        <v>10</v>
      </c>
      <c r="D2737" t="s">
        <v>65</v>
      </c>
      <c r="E2737" t="s">
        <v>59</v>
      </c>
      <c r="F2737" t="s">
        <v>54</v>
      </c>
      <c r="G2737" t="s">
        <v>25</v>
      </c>
    </row>
    <row r="2738" spans="2:7" x14ac:dyDescent="0.2">
      <c r="B2738">
        <v>2013</v>
      </c>
      <c r="C2738">
        <v>10</v>
      </c>
      <c r="D2738" t="s">
        <v>65</v>
      </c>
      <c r="E2738" t="s">
        <v>59</v>
      </c>
      <c r="F2738" t="s">
        <v>54</v>
      </c>
      <c r="G2738" t="s">
        <v>26</v>
      </c>
    </row>
    <row r="2739" spans="2:7" x14ac:dyDescent="0.2">
      <c r="B2739">
        <v>2013</v>
      </c>
      <c r="C2739">
        <v>10</v>
      </c>
      <c r="D2739" t="s">
        <v>65</v>
      </c>
      <c r="E2739" t="s">
        <v>59</v>
      </c>
      <c r="F2739" t="s">
        <v>54</v>
      </c>
      <c r="G2739" t="s">
        <v>27</v>
      </c>
    </row>
    <row r="2740" spans="2:7" x14ac:dyDescent="0.2">
      <c r="B2740">
        <v>2013</v>
      </c>
      <c r="C2740">
        <v>10</v>
      </c>
      <c r="D2740" t="s">
        <v>65</v>
      </c>
      <c r="E2740" t="s">
        <v>59</v>
      </c>
      <c r="F2740" t="s">
        <v>54</v>
      </c>
      <c r="G2740" t="s">
        <v>28</v>
      </c>
    </row>
    <row r="2741" spans="2:7" x14ac:dyDescent="0.2">
      <c r="B2741">
        <v>2013</v>
      </c>
      <c r="C2741">
        <v>10</v>
      </c>
      <c r="D2741" t="s">
        <v>65</v>
      </c>
      <c r="E2741" t="s">
        <v>59</v>
      </c>
      <c r="F2741" t="s">
        <v>54</v>
      </c>
      <c r="G2741" t="s">
        <v>29</v>
      </c>
    </row>
    <row r="2742" spans="2:7" x14ac:dyDescent="0.2">
      <c r="B2742">
        <v>2013</v>
      </c>
      <c r="C2742">
        <v>10</v>
      </c>
      <c r="D2742" t="s">
        <v>65</v>
      </c>
      <c r="E2742" t="s">
        <v>59</v>
      </c>
      <c r="F2742" t="s">
        <v>54</v>
      </c>
      <c r="G2742" t="s">
        <v>31</v>
      </c>
    </row>
    <row r="2743" spans="2:7" x14ac:dyDescent="0.2">
      <c r="B2743">
        <v>2013</v>
      </c>
      <c r="C2743">
        <v>10</v>
      </c>
      <c r="D2743" t="s">
        <v>65</v>
      </c>
      <c r="E2743" t="s">
        <v>59</v>
      </c>
      <c r="F2743" t="s">
        <v>54</v>
      </c>
      <c r="G2743" t="s">
        <v>32</v>
      </c>
    </row>
    <row r="2744" spans="2:7" x14ac:dyDescent="0.2">
      <c r="B2744">
        <v>2013</v>
      </c>
      <c r="C2744">
        <v>10</v>
      </c>
      <c r="D2744" t="s">
        <v>65</v>
      </c>
      <c r="E2744" t="s">
        <v>59</v>
      </c>
      <c r="F2744" t="s">
        <v>54</v>
      </c>
      <c r="G2744" t="s">
        <v>33</v>
      </c>
    </row>
    <row r="2745" spans="2:7" x14ac:dyDescent="0.2">
      <c r="B2745">
        <v>2013</v>
      </c>
      <c r="C2745">
        <v>10</v>
      </c>
      <c r="D2745" t="s">
        <v>65</v>
      </c>
      <c r="E2745" t="s">
        <v>59</v>
      </c>
      <c r="F2745" t="s">
        <v>54</v>
      </c>
      <c r="G2745" t="s">
        <v>34</v>
      </c>
    </row>
    <row r="2746" spans="2:7" x14ac:dyDescent="0.2">
      <c r="B2746">
        <v>2013</v>
      </c>
      <c r="C2746">
        <v>10</v>
      </c>
      <c r="D2746" t="s">
        <v>65</v>
      </c>
      <c r="E2746" t="s">
        <v>59</v>
      </c>
      <c r="F2746" t="s">
        <v>54</v>
      </c>
      <c r="G2746" t="s">
        <v>35</v>
      </c>
    </row>
    <row r="2747" spans="2:7" x14ac:dyDescent="0.2">
      <c r="B2747">
        <v>2013</v>
      </c>
      <c r="C2747">
        <v>10</v>
      </c>
      <c r="D2747" t="s">
        <v>65</v>
      </c>
      <c r="E2747" t="s">
        <v>59</v>
      </c>
      <c r="F2747" t="s">
        <v>54</v>
      </c>
      <c r="G2747" t="s">
        <v>36</v>
      </c>
    </row>
    <row r="2748" spans="2:7" x14ac:dyDescent="0.2">
      <c r="B2748">
        <v>2013</v>
      </c>
      <c r="C2748">
        <v>10</v>
      </c>
      <c r="D2748" t="s">
        <v>65</v>
      </c>
      <c r="E2748" t="s">
        <v>59</v>
      </c>
      <c r="F2748" t="s">
        <v>54</v>
      </c>
      <c r="G2748" t="s">
        <v>37</v>
      </c>
    </row>
    <row r="2749" spans="2:7" x14ac:dyDescent="0.2">
      <c r="B2749">
        <v>2013</v>
      </c>
      <c r="C2749">
        <v>10</v>
      </c>
      <c r="D2749" t="s">
        <v>65</v>
      </c>
      <c r="E2749" t="s">
        <v>59</v>
      </c>
      <c r="F2749" t="s">
        <v>54</v>
      </c>
      <c r="G2749" t="s">
        <v>38</v>
      </c>
    </row>
    <row r="2750" spans="2:7" x14ac:dyDescent="0.2">
      <c r="B2750">
        <v>2013</v>
      </c>
      <c r="C2750">
        <v>10</v>
      </c>
      <c r="D2750" t="s">
        <v>65</v>
      </c>
      <c r="E2750" t="s">
        <v>59</v>
      </c>
      <c r="F2750" t="s">
        <v>54</v>
      </c>
      <c r="G2750" t="s">
        <v>39</v>
      </c>
    </row>
    <row r="2751" spans="2:7" x14ac:dyDescent="0.2">
      <c r="B2751">
        <v>2013</v>
      </c>
      <c r="C2751">
        <v>10</v>
      </c>
      <c r="D2751" t="s">
        <v>65</v>
      </c>
      <c r="E2751" t="s">
        <v>59</v>
      </c>
      <c r="F2751" t="s">
        <v>54</v>
      </c>
      <c r="G2751" t="s">
        <v>40</v>
      </c>
    </row>
    <row r="2752" spans="2:7" x14ac:dyDescent="0.2">
      <c r="B2752">
        <v>2013</v>
      </c>
      <c r="C2752">
        <v>10</v>
      </c>
      <c r="D2752" t="s">
        <v>65</v>
      </c>
      <c r="E2752" t="s">
        <v>59</v>
      </c>
      <c r="F2752" t="s">
        <v>54</v>
      </c>
      <c r="G2752" t="s">
        <v>41</v>
      </c>
    </row>
    <row r="2753" spans="2:7" x14ac:dyDescent="0.2">
      <c r="B2753">
        <v>2013</v>
      </c>
      <c r="C2753">
        <v>10</v>
      </c>
      <c r="D2753" t="s">
        <v>65</v>
      </c>
      <c r="E2753" t="s">
        <v>59</v>
      </c>
      <c r="F2753" t="s">
        <v>54</v>
      </c>
      <c r="G2753" t="s">
        <v>42</v>
      </c>
    </row>
    <row r="2754" spans="2:7" x14ac:dyDescent="0.2">
      <c r="B2754">
        <v>2013</v>
      </c>
      <c r="C2754">
        <v>10</v>
      </c>
      <c r="D2754" t="s">
        <v>65</v>
      </c>
      <c r="E2754" t="s">
        <v>59</v>
      </c>
      <c r="F2754" t="s">
        <v>54</v>
      </c>
      <c r="G2754" t="s">
        <v>43</v>
      </c>
    </row>
    <row r="2755" spans="2:7" x14ac:dyDescent="0.2">
      <c r="B2755">
        <v>2013</v>
      </c>
      <c r="C2755">
        <v>10</v>
      </c>
      <c r="D2755" t="s">
        <v>65</v>
      </c>
      <c r="E2755" t="s">
        <v>59</v>
      </c>
      <c r="F2755" t="s">
        <v>54</v>
      </c>
      <c r="G2755" t="s">
        <v>60</v>
      </c>
    </row>
    <row r="2756" spans="2:7" x14ac:dyDescent="0.2">
      <c r="B2756">
        <v>2013</v>
      </c>
      <c r="C2756">
        <v>10</v>
      </c>
      <c r="D2756" t="s">
        <v>65</v>
      </c>
      <c r="E2756" t="s">
        <v>59</v>
      </c>
      <c r="F2756" t="s">
        <v>55</v>
      </c>
      <c r="G2756" t="s">
        <v>12</v>
      </c>
    </row>
    <row r="2757" spans="2:7" x14ac:dyDescent="0.2">
      <c r="B2757">
        <v>2013</v>
      </c>
      <c r="C2757">
        <v>10</v>
      </c>
      <c r="D2757" t="s">
        <v>65</v>
      </c>
      <c r="E2757" t="s">
        <v>59</v>
      </c>
      <c r="F2757" t="s">
        <v>55</v>
      </c>
      <c r="G2757" t="s">
        <v>16</v>
      </c>
    </row>
    <row r="2758" spans="2:7" x14ac:dyDescent="0.2">
      <c r="B2758">
        <v>2013</v>
      </c>
      <c r="C2758">
        <v>10</v>
      </c>
      <c r="D2758" t="s">
        <v>65</v>
      </c>
      <c r="E2758" t="s">
        <v>59</v>
      </c>
      <c r="F2758" t="s">
        <v>55</v>
      </c>
      <c r="G2758" t="s">
        <v>17</v>
      </c>
    </row>
    <row r="2759" spans="2:7" x14ac:dyDescent="0.2">
      <c r="B2759">
        <v>2013</v>
      </c>
      <c r="C2759">
        <v>10</v>
      </c>
      <c r="D2759" t="s">
        <v>65</v>
      </c>
      <c r="E2759" t="s">
        <v>59</v>
      </c>
      <c r="F2759" t="s">
        <v>55</v>
      </c>
      <c r="G2759" t="s">
        <v>19</v>
      </c>
    </row>
    <row r="2760" spans="2:7" x14ac:dyDescent="0.2">
      <c r="B2760">
        <v>2013</v>
      </c>
      <c r="C2760">
        <v>10</v>
      </c>
      <c r="D2760" t="s">
        <v>65</v>
      </c>
      <c r="E2760" t="s">
        <v>59</v>
      </c>
      <c r="F2760" t="s">
        <v>55</v>
      </c>
      <c r="G2760" t="s">
        <v>20</v>
      </c>
    </row>
    <row r="2761" spans="2:7" x14ac:dyDescent="0.2">
      <c r="B2761">
        <v>2013</v>
      </c>
      <c r="C2761">
        <v>10</v>
      </c>
      <c r="D2761" t="s">
        <v>65</v>
      </c>
      <c r="E2761" t="s">
        <v>59</v>
      </c>
      <c r="F2761" t="s">
        <v>55</v>
      </c>
      <c r="G2761" t="s">
        <v>21</v>
      </c>
    </row>
    <row r="2762" spans="2:7" x14ac:dyDescent="0.2">
      <c r="B2762">
        <v>2013</v>
      </c>
      <c r="C2762">
        <v>10</v>
      </c>
      <c r="D2762" t="s">
        <v>65</v>
      </c>
      <c r="E2762" t="s">
        <v>59</v>
      </c>
      <c r="F2762" t="s">
        <v>55</v>
      </c>
      <c r="G2762" t="s">
        <v>23</v>
      </c>
    </row>
    <row r="2763" spans="2:7" x14ac:dyDescent="0.2">
      <c r="B2763">
        <v>2013</v>
      </c>
      <c r="C2763">
        <v>10</v>
      </c>
      <c r="D2763" t="s">
        <v>65</v>
      </c>
      <c r="E2763" t="s">
        <v>59</v>
      </c>
      <c r="F2763" t="s">
        <v>55</v>
      </c>
      <c r="G2763" t="s">
        <v>24</v>
      </c>
    </row>
    <row r="2764" spans="2:7" x14ac:dyDescent="0.2">
      <c r="B2764">
        <v>2013</v>
      </c>
      <c r="C2764">
        <v>10</v>
      </c>
      <c r="D2764" t="s">
        <v>65</v>
      </c>
      <c r="E2764" t="s">
        <v>59</v>
      </c>
      <c r="F2764" t="s">
        <v>55</v>
      </c>
      <c r="G2764" t="s">
        <v>25</v>
      </c>
    </row>
    <row r="2765" spans="2:7" x14ac:dyDescent="0.2">
      <c r="B2765">
        <v>2013</v>
      </c>
      <c r="C2765">
        <v>10</v>
      </c>
      <c r="D2765" t="s">
        <v>65</v>
      </c>
      <c r="E2765" t="s">
        <v>59</v>
      </c>
      <c r="F2765" t="s">
        <v>55</v>
      </c>
      <c r="G2765" t="s">
        <v>26</v>
      </c>
    </row>
    <row r="2766" spans="2:7" x14ac:dyDescent="0.2">
      <c r="B2766">
        <v>2013</v>
      </c>
      <c r="C2766">
        <v>10</v>
      </c>
      <c r="D2766" t="s">
        <v>65</v>
      </c>
      <c r="E2766" t="s">
        <v>59</v>
      </c>
      <c r="F2766" t="s">
        <v>55</v>
      </c>
      <c r="G2766" t="s">
        <v>27</v>
      </c>
    </row>
    <row r="2767" spans="2:7" x14ac:dyDescent="0.2">
      <c r="B2767">
        <v>2013</v>
      </c>
      <c r="C2767">
        <v>10</v>
      </c>
      <c r="D2767" t="s">
        <v>65</v>
      </c>
      <c r="E2767" t="s">
        <v>59</v>
      </c>
      <c r="F2767" t="s">
        <v>55</v>
      </c>
      <c r="G2767" t="s">
        <v>28</v>
      </c>
    </row>
    <row r="2768" spans="2:7" x14ac:dyDescent="0.2">
      <c r="B2768">
        <v>2013</v>
      </c>
      <c r="C2768">
        <v>10</v>
      </c>
      <c r="D2768" t="s">
        <v>65</v>
      </c>
      <c r="E2768" t="s">
        <v>59</v>
      </c>
      <c r="F2768" t="s">
        <v>55</v>
      </c>
      <c r="G2768" t="s">
        <v>29</v>
      </c>
    </row>
    <row r="2769" spans="2:7" x14ac:dyDescent="0.2">
      <c r="B2769">
        <v>2013</v>
      </c>
      <c r="C2769">
        <v>10</v>
      </c>
      <c r="D2769" t="s">
        <v>65</v>
      </c>
      <c r="E2769" t="s">
        <v>59</v>
      </c>
      <c r="F2769" t="s">
        <v>55</v>
      </c>
      <c r="G2769" t="s">
        <v>31</v>
      </c>
    </row>
    <row r="2770" spans="2:7" x14ac:dyDescent="0.2">
      <c r="B2770">
        <v>2013</v>
      </c>
      <c r="C2770">
        <v>10</v>
      </c>
      <c r="D2770" t="s">
        <v>65</v>
      </c>
      <c r="E2770" t="s">
        <v>59</v>
      </c>
      <c r="F2770" t="s">
        <v>55</v>
      </c>
      <c r="G2770" t="s">
        <v>32</v>
      </c>
    </row>
    <row r="2771" spans="2:7" x14ac:dyDescent="0.2">
      <c r="B2771">
        <v>2013</v>
      </c>
      <c r="C2771">
        <v>10</v>
      </c>
      <c r="D2771" t="s">
        <v>65</v>
      </c>
      <c r="E2771" t="s">
        <v>59</v>
      </c>
      <c r="F2771" t="s">
        <v>55</v>
      </c>
      <c r="G2771" t="s">
        <v>33</v>
      </c>
    </row>
    <row r="2772" spans="2:7" x14ac:dyDescent="0.2">
      <c r="B2772">
        <v>2013</v>
      </c>
      <c r="C2772">
        <v>10</v>
      </c>
      <c r="D2772" t="s">
        <v>65</v>
      </c>
      <c r="E2772" t="s">
        <v>59</v>
      </c>
      <c r="F2772" t="s">
        <v>55</v>
      </c>
      <c r="G2772" t="s">
        <v>34</v>
      </c>
    </row>
    <row r="2773" spans="2:7" x14ac:dyDescent="0.2">
      <c r="B2773">
        <v>2013</v>
      </c>
      <c r="C2773">
        <v>10</v>
      </c>
      <c r="D2773" t="s">
        <v>65</v>
      </c>
      <c r="E2773" t="s">
        <v>59</v>
      </c>
      <c r="F2773" t="s">
        <v>55</v>
      </c>
      <c r="G2773" t="s">
        <v>35</v>
      </c>
    </row>
    <row r="2774" spans="2:7" x14ac:dyDescent="0.2">
      <c r="B2774">
        <v>2013</v>
      </c>
      <c r="C2774">
        <v>10</v>
      </c>
      <c r="D2774" t="s">
        <v>65</v>
      </c>
      <c r="E2774" t="s">
        <v>59</v>
      </c>
      <c r="F2774" t="s">
        <v>55</v>
      </c>
      <c r="G2774" t="s">
        <v>36</v>
      </c>
    </row>
    <row r="2775" spans="2:7" x14ac:dyDescent="0.2">
      <c r="B2775">
        <v>2013</v>
      </c>
      <c r="C2775">
        <v>10</v>
      </c>
      <c r="D2775" t="s">
        <v>65</v>
      </c>
      <c r="E2775" t="s">
        <v>59</v>
      </c>
      <c r="F2775" t="s">
        <v>55</v>
      </c>
      <c r="G2775" t="s">
        <v>37</v>
      </c>
    </row>
    <row r="2776" spans="2:7" x14ac:dyDescent="0.2">
      <c r="B2776">
        <v>2013</v>
      </c>
      <c r="C2776">
        <v>10</v>
      </c>
      <c r="D2776" t="s">
        <v>65</v>
      </c>
      <c r="E2776" t="s">
        <v>59</v>
      </c>
      <c r="F2776" t="s">
        <v>55</v>
      </c>
      <c r="G2776" t="s">
        <v>38</v>
      </c>
    </row>
    <row r="2777" spans="2:7" x14ac:dyDescent="0.2">
      <c r="B2777">
        <v>2013</v>
      </c>
      <c r="C2777">
        <v>10</v>
      </c>
      <c r="D2777" t="s">
        <v>65</v>
      </c>
      <c r="E2777" t="s">
        <v>59</v>
      </c>
      <c r="F2777" t="s">
        <v>55</v>
      </c>
      <c r="G2777" t="s">
        <v>39</v>
      </c>
    </row>
    <row r="2778" spans="2:7" x14ac:dyDescent="0.2">
      <c r="B2778">
        <v>2013</v>
      </c>
      <c r="C2778">
        <v>10</v>
      </c>
      <c r="D2778" t="s">
        <v>65</v>
      </c>
      <c r="E2778" t="s">
        <v>59</v>
      </c>
      <c r="F2778" t="s">
        <v>55</v>
      </c>
      <c r="G2778" t="s">
        <v>40</v>
      </c>
    </row>
    <row r="2779" spans="2:7" x14ac:dyDescent="0.2">
      <c r="B2779">
        <v>2013</v>
      </c>
      <c r="C2779">
        <v>10</v>
      </c>
      <c r="D2779" t="s">
        <v>65</v>
      </c>
      <c r="E2779" t="s">
        <v>59</v>
      </c>
      <c r="F2779" t="s">
        <v>55</v>
      </c>
      <c r="G2779" t="s">
        <v>41</v>
      </c>
    </row>
    <row r="2780" spans="2:7" x14ac:dyDescent="0.2">
      <c r="B2780">
        <v>2013</v>
      </c>
      <c r="C2780">
        <v>10</v>
      </c>
      <c r="D2780" t="s">
        <v>65</v>
      </c>
      <c r="E2780" t="s">
        <v>59</v>
      </c>
      <c r="F2780" t="s">
        <v>55</v>
      </c>
      <c r="G2780" t="s">
        <v>42</v>
      </c>
    </row>
    <row r="2781" spans="2:7" x14ac:dyDescent="0.2">
      <c r="B2781">
        <v>2013</v>
      </c>
      <c r="C2781">
        <v>10</v>
      </c>
      <c r="D2781" t="s">
        <v>65</v>
      </c>
      <c r="E2781" t="s">
        <v>59</v>
      </c>
      <c r="F2781" t="s">
        <v>55</v>
      </c>
      <c r="G2781" t="s">
        <v>43</v>
      </c>
    </row>
    <row r="2782" spans="2:7" x14ac:dyDescent="0.2">
      <c r="B2782">
        <v>2013</v>
      </c>
      <c r="C2782">
        <v>10</v>
      </c>
      <c r="D2782" t="s">
        <v>65</v>
      </c>
      <c r="E2782" t="s">
        <v>59</v>
      </c>
      <c r="F2782" t="s">
        <v>55</v>
      </c>
      <c r="G2782" t="s">
        <v>60</v>
      </c>
    </row>
    <row r="2783" spans="2:7" x14ac:dyDescent="0.2">
      <c r="B2783">
        <v>2013</v>
      </c>
      <c r="C2783">
        <v>10</v>
      </c>
      <c r="D2783" t="s">
        <v>65</v>
      </c>
      <c r="E2783" t="s">
        <v>59</v>
      </c>
      <c r="F2783" t="s">
        <v>56</v>
      </c>
      <c r="G2783" t="s">
        <v>12</v>
      </c>
    </row>
    <row r="2784" spans="2:7" x14ac:dyDescent="0.2">
      <c r="B2784">
        <v>2013</v>
      </c>
      <c r="C2784">
        <v>10</v>
      </c>
      <c r="D2784" t="s">
        <v>65</v>
      </c>
      <c r="E2784" t="s">
        <v>59</v>
      </c>
      <c r="F2784" t="s">
        <v>56</v>
      </c>
      <c r="G2784" t="s">
        <v>16</v>
      </c>
    </row>
    <row r="2785" spans="2:7" x14ac:dyDescent="0.2">
      <c r="B2785">
        <v>2013</v>
      </c>
      <c r="C2785">
        <v>10</v>
      </c>
      <c r="D2785" t="s">
        <v>65</v>
      </c>
      <c r="E2785" t="s">
        <v>59</v>
      </c>
      <c r="F2785" t="s">
        <v>56</v>
      </c>
      <c r="G2785" t="s">
        <v>17</v>
      </c>
    </row>
    <row r="2786" spans="2:7" x14ac:dyDescent="0.2">
      <c r="B2786">
        <v>2013</v>
      </c>
      <c r="C2786">
        <v>10</v>
      </c>
      <c r="D2786" t="s">
        <v>65</v>
      </c>
      <c r="E2786" t="s">
        <v>59</v>
      </c>
      <c r="F2786" t="s">
        <v>56</v>
      </c>
      <c r="G2786" t="s">
        <v>19</v>
      </c>
    </row>
    <row r="2787" spans="2:7" x14ac:dyDescent="0.2">
      <c r="B2787">
        <v>2013</v>
      </c>
      <c r="C2787">
        <v>10</v>
      </c>
      <c r="D2787" t="s">
        <v>65</v>
      </c>
      <c r="E2787" t="s">
        <v>59</v>
      </c>
      <c r="F2787" t="s">
        <v>56</v>
      </c>
      <c r="G2787" t="s">
        <v>20</v>
      </c>
    </row>
    <row r="2788" spans="2:7" x14ac:dyDescent="0.2">
      <c r="B2788">
        <v>2013</v>
      </c>
      <c r="C2788">
        <v>10</v>
      </c>
      <c r="D2788" t="s">
        <v>65</v>
      </c>
      <c r="E2788" t="s">
        <v>59</v>
      </c>
      <c r="F2788" t="s">
        <v>56</v>
      </c>
      <c r="G2788" t="s">
        <v>21</v>
      </c>
    </row>
    <row r="2789" spans="2:7" x14ac:dyDescent="0.2">
      <c r="B2789">
        <v>2013</v>
      </c>
      <c r="C2789">
        <v>10</v>
      </c>
      <c r="D2789" t="s">
        <v>65</v>
      </c>
      <c r="E2789" t="s">
        <v>59</v>
      </c>
      <c r="F2789" t="s">
        <v>56</v>
      </c>
      <c r="G2789" t="s">
        <v>23</v>
      </c>
    </row>
    <row r="2790" spans="2:7" x14ac:dyDescent="0.2">
      <c r="B2790">
        <v>2013</v>
      </c>
      <c r="C2790">
        <v>10</v>
      </c>
      <c r="D2790" t="s">
        <v>65</v>
      </c>
      <c r="E2790" t="s">
        <v>59</v>
      </c>
      <c r="F2790" t="s">
        <v>56</v>
      </c>
      <c r="G2790" t="s">
        <v>24</v>
      </c>
    </row>
    <row r="2791" spans="2:7" x14ac:dyDescent="0.2">
      <c r="B2791">
        <v>2013</v>
      </c>
      <c r="C2791">
        <v>10</v>
      </c>
      <c r="D2791" t="s">
        <v>65</v>
      </c>
      <c r="E2791" t="s">
        <v>59</v>
      </c>
      <c r="F2791" t="s">
        <v>56</v>
      </c>
      <c r="G2791" t="s">
        <v>25</v>
      </c>
    </row>
    <row r="2792" spans="2:7" x14ac:dyDescent="0.2">
      <c r="B2792">
        <v>2013</v>
      </c>
      <c r="C2792">
        <v>10</v>
      </c>
      <c r="D2792" t="s">
        <v>65</v>
      </c>
      <c r="E2792" t="s">
        <v>59</v>
      </c>
      <c r="F2792" t="s">
        <v>56</v>
      </c>
      <c r="G2792" t="s">
        <v>26</v>
      </c>
    </row>
    <row r="2793" spans="2:7" x14ac:dyDescent="0.2">
      <c r="B2793">
        <v>2013</v>
      </c>
      <c r="C2793">
        <v>10</v>
      </c>
      <c r="D2793" t="s">
        <v>65</v>
      </c>
      <c r="E2793" t="s">
        <v>59</v>
      </c>
      <c r="F2793" t="s">
        <v>56</v>
      </c>
      <c r="G2793" t="s">
        <v>27</v>
      </c>
    </row>
    <row r="2794" spans="2:7" x14ac:dyDescent="0.2">
      <c r="B2794">
        <v>2013</v>
      </c>
      <c r="C2794">
        <v>10</v>
      </c>
      <c r="D2794" t="s">
        <v>65</v>
      </c>
      <c r="E2794" t="s">
        <v>59</v>
      </c>
      <c r="F2794" t="s">
        <v>56</v>
      </c>
      <c r="G2794" t="s">
        <v>28</v>
      </c>
    </row>
    <row r="2795" spans="2:7" x14ac:dyDescent="0.2">
      <c r="B2795">
        <v>2013</v>
      </c>
      <c r="C2795">
        <v>10</v>
      </c>
      <c r="D2795" t="s">
        <v>65</v>
      </c>
      <c r="E2795" t="s">
        <v>59</v>
      </c>
      <c r="F2795" t="s">
        <v>56</v>
      </c>
      <c r="G2795" t="s">
        <v>29</v>
      </c>
    </row>
    <row r="2796" spans="2:7" x14ac:dyDescent="0.2">
      <c r="B2796">
        <v>2013</v>
      </c>
      <c r="C2796">
        <v>10</v>
      </c>
      <c r="D2796" t="s">
        <v>65</v>
      </c>
      <c r="E2796" t="s">
        <v>59</v>
      </c>
      <c r="F2796" t="s">
        <v>56</v>
      </c>
      <c r="G2796" t="s">
        <v>31</v>
      </c>
    </row>
    <row r="2797" spans="2:7" x14ac:dyDescent="0.2">
      <c r="B2797">
        <v>2013</v>
      </c>
      <c r="C2797">
        <v>10</v>
      </c>
      <c r="D2797" t="s">
        <v>65</v>
      </c>
      <c r="E2797" t="s">
        <v>59</v>
      </c>
      <c r="F2797" t="s">
        <v>56</v>
      </c>
      <c r="G2797" t="s">
        <v>32</v>
      </c>
    </row>
    <row r="2798" spans="2:7" x14ac:dyDescent="0.2">
      <c r="B2798">
        <v>2013</v>
      </c>
      <c r="C2798">
        <v>10</v>
      </c>
      <c r="D2798" t="s">
        <v>65</v>
      </c>
      <c r="E2798" t="s">
        <v>59</v>
      </c>
      <c r="F2798" t="s">
        <v>56</v>
      </c>
      <c r="G2798" t="s">
        <v>33</v>
      </c>
    </row>
    <row r="2799" spans="2:7" x14ac:dyDescent="0.2">
      <c r="B2799">
        <v>2013</v>
      </c>
      <c r="C2799">
        <v>10</v>
      </c>
      <c r="D2799" t="s">
        <v>65</v>
      </c>
      <c r="E2799" t="s">
        <v>59</v>
      </c>
      <c r="F2799" t="s">
        <v>56</v>
      </c>
      <c r="G2799" t="s">
        <v>34</v>
      </c>
    </row>
    <row r="2800" spans="2:7" x14ac:dyDescent="0.2">
      <c r="B2800">
        <v>2013</v>
      </c>
      <c r="C2800">
        <v>10</v>
      </c>
      <c r="D2800" t="s">
        <v>65</v>
      </c>
      <c r="E2800" t="s">
        <v>59</v>
      </c>
      <c r="F2800" t="s">
        <v>56</v>
      </c>
      <c r="G2800" t="s">
        <v>35</v>
      </c>
    </row>
    <row r="2801" spans="2:7" x14ac:dyDescent="0.2">
      <c r="B2801">
        <v>2013</v>
      </c>
      <c r="C2801">
        <v>10</v>
      </c>
      <c r="D2801" t="s">
        <v>65</v>
      </c>
      <c r="E2801" t="s">
        <v>59</v>
      </c>
      <c r="F2801" t="s">
        <v>56</v>
      </c>
      <c r="G2801" t="s">
        <v>36</v>
      </c>
    </row>
    <row r="2802" spans="2:7" x14ac:dyDescent="0.2">
      <c r="B2802">
        <v>2013</v>
      </c>
      <c r="C2802">
        <v>10</v>
      </c>
      <c r="D2802" t="s">
        <v>65</v>
      </c>
      <c r="E2802" t="s">
        <v>59</v>
      </c>
      <c r="F2802" t="s">
        <v>56</v>
      </c>
      <c r="G2802" t="s">
        <v>37</v>
      </c>
    </row>
    <row r="2803" spans="2:7" x14ac:dyDescent="0.2">
      <c r="B2803">
        <v>2013</v>
      </c>
      <c r="C2803">
        <v>10</v>
      </c>
      <c r="D2803" t="s">
        <v>65</v>
      </c>
      <c r="E2803" t="s">
        <v>59</v>
      </c>
      <c r="F2803" t="s">
        <v>56</v>
      </c>
      <c r="G2803" t="s">
        <v>38</v>
      </c>
    </row>
    <row r="2804" spans="2:7" x14ac:dyDescent="0.2">
      <c r="B2804">
        <v>2013</v>
      </c>
      <c r="C2804">
        <v>10</v>
      </c>
      <c r="D2804" t="s">
        <v>65</v>
      </c>
      <c r="E2804" t="s">
        <v>59</v>
      </c>
      <c r="F2804" t="s">
        <v>56</v>
      </c>
      <c r="G2804" t="s">
        <v>39</v>
      </c>
    </row>
    <row r="2805" spans="2:7" x14ac:dyDescent="0.2">
      <c r="B2805">
        <v>2013</v>
      </c>
      <c r="C2805">
        <v>10</v>
      </c>
      <c r="D2805" t="s">
        <v>65</v>
      </c>
      <c r="E2805" t="s">
        <v>59</v>
      </c>
      <c r="F2805" t="s">
        <v>56</v>
      </c>
      <c r="G2805" t="s">
        <v>40</v>
      </c>
    </row>
    <row r="2806" spans="2:7" x14ac:dyDescent="0.2">
      <c r="B2806">
        <v>2013</v>
      </c>
      <c r="C2806">
        <v>10</v>
      </c>
      <c r="D2806" t="s">
        <v>65</v>
      </c>
      <c r="E2806" t="s">
        <v>59</v>
      </c>
      <c r="F2806" t="s">
        <v>56</v>
      </c>
      <c r="G2806" t="s">
        <v>41</v>
      </c>
    </row>
    <row r="2807" spans="2:7" x14ac:dyDescent="0.2">
      <c r="B2807">
        <v>2013</v>
      </c>
      <c r="C2807">
        <v>10</v>
      </c>
      <c r="D2807" t="s">
        <v>65</v>
      </c>
      <c r="E2807" t="s">
        <v>59</v>
      </c>
      <c r="F2807" t="s">
        <v>56</v>
      </c>
      <c r="G2807" t="s">
        <v>42</v>
      </c>
    </row>
    <row r="2808" spans="2:7" x14ac:dyDescent="0.2">
      <c r="B2808">
        <v>2013</v>
      </c>
      <c r="C2808">
        <v>10</v>
      </c>
      <c r="D2808" t="s">
        <v>65</v>
      </c>
      <c r="E2808" t="s">
        <v>59</v>
      </c>
      <c r="F2808" t="s">
        <v>56</v>
      </c>
      <c r="G2808" t="s">
        <v>43</v>
      </c>
    </row>
    <row r="2809" spans="2:7" x14ac:dyDescent="0.2">
      <c r="B2809">
        <v>2013</v>
      </c>
      <c r="C2809">
        <v>10</v>
      </c>
      <c r="D2809" t="s">
        <v>65</v>
      </c>
      <c r="E2809" t="s">
        <v>59</v>
      </c>
      <c r="F2809" t="s">
        <v>56</v>
      </c>
      <c r="G2809" t="s">
        <v>60</v>
      </c>
    </row>
    <row r="2810" spans="2:7" x14ac:dyDescent="0.2">
      <c r="B2810">
        <v>2013</v>
      </c>
      <c r="C2810">
        <v>10</v>
      </c>
      <c r="D2810" t="s">
        <v>65</v>
      </c>
      <c r="E2810" t="s">
        <v>61</v>
      </c>
      <c r="F2810" t="s">
        <v>49</v>
      </c>
      <c r="G2810" t="s">
        <v>12</v>
      </c>
    </row>
    <row r="2811" spans="2:7" x14ac:dyDescent="0.2">
      <c r="B2811">
        <v>2013</v>
      </c>
      <c r="C2811">
        <v>10</v>
      </c>
      <c r="D2811" t="s">
        <v>65</v>
      </c>
      <c r="E2811" t="s">
        <v>61</v>
      </c>
      <c r="F2811" t="s">
        <v>49</v>
      </c>
      <c r="G2811" t="s">
        <v>16</v>
      </c>
    </row>
    <row r="2812" spans="2:7" x14ac:dyDescent="0.2">
      <c r="B2812">
        <v>2013</v>
      </c>
      <c r="C2812">
        <v>10</v>
      </c>
      <c r="D2812" t="s">
        <v>65</v>
      </c>
      <c r="E2812" t="s">
        <v>61</v>
      </c>
      <c r="F2812" t="s">
        <v>49</v>
      </c>
      <c r="G2812" t="s">
        <v>17</v>
      </c>
    </row>
    <row r="2813" spans="2:7" x14ac:dyDescent="0.2">
      <c r="B2813">
        <v>2013</v>
      </c>
      <c r="C2813">
        <v>10</v>
      </c>
      <c r="D2813" t="s">
        <v>65</v>
      </c>
      <c r="E2813" t="s">
        <v>61</v>
      </c>
      <c r="F2813" t="s">
        <v>49</v>
      </c>
      <c r="G2813" t="s">
        <v>19</v>
      </c>
    </row>
    <row r="2814" spans="2:7" x14ac:dyDescent="0.2">
      <c r="B2814">
        <v>2013</v>
      </c>
      <c r="C2814">
        <v>10</v>
      </c>
      <c r="D2814" t="s">
        <v>65</v>
      </c>
      <c r="E2814" t="s">
        <v>61</v>
      </c>
      <c r="F2814" t="s">
        <v>49</v>
      </c>
      <c r="G2814" t="s">
        <v>20</v>
      </c>
    </row>
    <row r="2815" spans="2:7" x14ac:dyDescent="0.2">
      <c r="B2815">
        <v>2013</v>
      </c>
      <c r="C2815">
        <v>10</v>
      </c>
      <c r="D2815" t="s">
        <v>65</v>
      </c>
      <c r="E2815" t="s">
        <v>61</v>
      </c>
      <c r="F2815" t="s">
        <v>49</v>
      </c>
      <c r="G2815" t="s">
        <v>21</v>
      </c>
    </row>
    <row r="2816" spans="2:7" x14ac:dyDescent="0.2">
      <c r="B2816">
        <v>2013</v>
      </c>
      <c r="C2816">
        <v>10</v>
      </c>
      <c r="D2816" t="s">
        <v>65</v>
      </c>
      <c r="E2816" t="s">
        <v>61</v>
      </c>
      <c r="F2816" t="s">
        <v>49</v>
      </c>
      <c r="G2816" t="s">
        <v>23</v>
      </c>
    </row>
    <row r="2817" spans="2:7" x14ac:dyDescent="0.2">
      <c r="B2817">
        <v>2013</v>
      </c>
      <c r="C2817">
        <v>10</v>
      </c>
      <c r="D2817" t="s">
        <v>65</v>
      </c>
      <c r="E2817" t="s">
        <v>61</v>
      </c>
      <c r="F2817" t="s">
        <v>49</v>
      </c>
      <c r="G2817" t="s">
        <v>24</v>
      </c>
    </row>
    <row r="2818" spans="2:7" x14ac:dyDescent="0.2">
      <c r="B2818">
        <v>2013</v>
      </c>
      <c r="C2818">
        <v>10</v>
      </c>
      <c r="D2818" t="s">
        <v>65</v>
      </c>
      <c r="E2818" t="s">
        <v>61</v>
      </c>
      <c r="F2818" t="s">
        <v>49</v>
      </c>
      <c r="G2818" t="s">
        <v>25</v>
      </c>
    </row>
    <row r="2819" spans="2:7" x14ac:dyDescent="0.2">
      <c r="B2819">
        <v>2013</v>
      </c>
      <c r="C2819">
        <v>10</v>
      </c>
      <c r="D2819" t="s">
        <v>65</v>
      </c>
      <c r="E2819" t="s">
        <v>61</v>
      </c>
      <c r="F2819" t="s">
        <v>49</v>
      </c>
      <c r="G2819" t="s">
        <v>26</v>
      </c>
    </row>
    <row r="2820" spans="2:7" x14ac:dyDescent="0.2">
      <c r="B2820">
        <v>2013</v>
      </c>
      <c r="C2820">
        <v>10</v>
      </c>
      <c r="D2820" t="s">
        <v>65</v>
      </c>
      <c r="E2820" t="s">
        <v>61</v>
      </c>
      <c r="F2820" t="s">
        <v>49</v>
      </c>
      <c r="G2820" t="s">
        <v>27</v>
      </c>
    </row>
    <row r="2821" spans="2:7" x14ac:dyDescent="0.2">
      <c r="B2821">
        <v>2013</v>
      </c>
      <c r="C2821">
        <v>10</v>
      </c>
      <c r="D2821" t="s">
        <v>65</v>
      </c>
      <c r="E2821" t="s">
        <v>61</v>
      </c>
      <c r="F2821" t="s">
        <v>49</v>
      </c>
      <c r="G2821" t="s">
        <v>28</v>
      </c>
    </row>
    <row r="2822" spans="2:7" x14ac:dyDescent="0.2">
      <c r="B2822">
        <v>2013</v>
      </c>
      <c r="C2822">
        <v>10</v>
      </c>
      <c r="D2822" t="s">
        <v>65</v>
      </c>
      <c r="E2822" t="s">
        <v>61</v>
      </c>
      <c r="F2822" t="s">
        <v>49</v>
      </c>
      <c r="G2822" t="s">
        <v>29</v>
      </c>
    </row>
    <row r="2823" spans="2:7" x14ac:dyDescent="0.2">
      <c r="B2823">
        <v>2013</v>
      </c>
      <c r="C2823">
        <v>10</v>
      </c>
      <c r="D2823" t="s">
        <v>65</v>
      </c>
      <c r="E2823" t="s">
        <v>61</v>
      </c>
      <c r="F2823" t="s">
        <v>49</v>
      </c>
      <c r="G2823" t="s">
        <v>31</v>
      </c>
    </row>
    <row r="2824" spans="2:7" x14ac:dyDescent="0.2">
      <c r="B2824">
        <v>2013</v>
      </c>
      <c r="C2824">
        <v>10</v>
      </c>
      <c r="D2824" t="s">
        <v>65</v>
      </c>
      <c r="E2824" t="s">
        <v>61</v>
      </c>
      <c r="F2824" t="s">
        <v>49</v>
      </c>
      <c r="G2824" t="s">
        <v>32</v>
      </c>
    </row>
    <row r="2825" spans="2:7" x14ac:dyDescent="0.2">
      <c r="B2825">
        <v>2013</v>
      </c>
      <c r="C2825">
        <v>10</v>
      </c>
      <c r="D2825" t="s">
        <v>65</v>
      </c>
      <c r="E2825" t="s">
        <v>61</v>
      </c>
      <c r="F2825" t="s">
        <v>49</v>
      </c>
      <c r="G2825" t="s">
        <v>33</v>
      </c>
    </row>
    <row r="2826" spans="2:7" x14ac:dyDescent="0.2">
      <c r="B2826">
        <v>2013</v>
      </c>
      <c r="C2826">
        <v>10</v>
      </c>
      <c r="D2826" t="s">
        <v>65</v>
      </c>
      <c r="E2826" t="s">
        <v>61</v>
      </c>
      <c r="F2826" t="s">
        <v>49</v>
      </c>
      <c r="G2826" t="s">
        <v>34</v>
      </c>
    </row>
    <row r="2827" spans="2:7" x14ac:dyDescent="0.2">
      <c r="B2827">
        <v>2013</v>
      </c>
      <c r="C2827">
        <v>10</v>
      </c>
      <c r="D2827" t="s">
        <v>65</v>
      </c>
      <c r="E2827" t="s">
        <v>61</v>
      </c>
      <c r="F2827" t="s">
        <v>49</v>
      </c>
      <c r="G2827" t="s">
        <v>35</v>
      </c>
    </row>
    <row r="2828" spans="2:7" x14ac:dyDescent="0.2">
      <c r="B2828">
        <v>2013</v>
      </c>
      <c r="C2828">
        <v>10</v>
      </c>
      <c r="D2828" t="s">
        <v>65</v>
      </c>
      <c r="E2828" t="s">
        <v>61</v>
      </c>
      <c r="F2828" t="s">
        <v>49</v>
      </c>
      <c r="G2828" t="s">
        <v>36</v>
      </c>
    </row>
    <row r="2829" spans="2:7" x14ac:dyDescent="0.2">
      <c r="B2829">
        <v>2013</v>
      </c>
      <c r="C2829">
        <v>10</v>
      </c>
      <c r="D2829" t="s">
        <v>65</v>
      </c>
      <c r="E2829" t="s">
        <v>61</v>
      </c>
      <c r="F2829" t="s">
        <v>49</v>
      </c>
      <c r="G2829" t="s">
        <v>37</v>
      </c>
    </row>
    <row r="2830" spans="2:7" x14ac:dyDescent="0.2">
      <c r="B2830">
        <v>2013</v>
      </c>
      <c r="C2830">
        <v>10</v>
      </c>
      <c r="D2830" t="s">
        <v>65</v>
      </c>
      <c r="E2830" t="s">
        <v>61</v>
      </c>
      <c r="F2830" t="s">
        <v>49</v>
      </c>
      <c r="G2830" t="s">
        <v>38</v>
      </c>
    </row>
    <row r="2831" spans="2:7" x14ac:dyDescent="0.2">
      <c r="B2831">
        <v>2013</v>
      </c>
      <c r="C2831">
        <v>10</v>
      </c>
      <c r="D2831" t="s">
        <v>65</v>
      </c>
      <c r="E2831" t="s">
        <v>61</v>
      </c>
      <c r="F2831" t="s">
        <v>49</v>
      </c>
      <c r="G2831" t="s">
        <v>39</v>
      </c>
    </row>
    <row r="2832" spans="2:7" x14ac:dyDescent="0.2">
      <c r="B2832">
        <v>2013</v>
      </c>
      <c r="C2832">
        <v>10</v>
      </c>
      <c r="D2832" t="s">
        <v>65</v>
      </c>
      <c r="E2832" t="s">
        <v>61</v>
      </c>
      <c r="F2832" t="s">
        <v>49</v>
      </c>
      <c r="G2832" t="s">
        <v>40</v>
      </c>
    </row>
    <row r="2833" spans="2:7" x14ac:dyDescent="0.2">
      <c r="B2833">
        <v>2013</v>
      </c>
      <c r="C2833">
        <v>10</v>
      </c>
      <c r="D2833" t="s">
        <v>65</v>
      </c>
      <c r="E2833" t="s">
        <v>61</v>
      </c>
      <c r="F2833" t="s">
        <v>49</v>
      </c>
      <c r="G2833" t="s">
        <v>41</v>
      </c>
    </row>
    <row r="2834" spans="2:7" x14ac:dyDescent="0.2">
      <c r="B2834">
        <v>2013</v>
      </c>
      <c r="C2834">
        <v>10</v>
      </c>
      <c r="D2834" t="s">
        <v>65</v>
      </c>
      <c r="E2834" t="s">
        <v>61</v>
      </c>
      <c r="F2834" t="s">
        <v>49</v>
      </c>
      <c r="G2834" t="s">
        <v>42</v>
      </c>
    </row>
    <row r="2835" spans="2:7" x14ac:dyDescent="0.2">
      <c r="B2835">
        <v>2013</v>
      </c>
      <c r="C2835">
        <v>10</v>
      </c>
      <c r="D2835" t="s">
        <v>65</v>
      </c>
      <c r="E2835" t="s">
        <v>61</v>
      </c>
      <c r="F2835" t="s">
        <v>49</v>
      </c>
      <c r="G2835" t="s">
        <v>43</v>
      </c>
    </row>
    <row r="2836" spans="2:7" x14ac:dyDescent="0.2">
      <c r="B2836">
        <v>2013</v>
      </c>
      <c r="C2836">
        <v>10</v>
      </c>
      <c r="D2836" t="s">
        <v>65</v>
      </c>
      <c r="E2836" t="s">
        <v>61</v>
      </c>
      <c r="F2836" t="s">
        <v>49</v>
      </c>
      <c r="G2836" t="s">
        <v>60</v>
      </c>
    </row>
    <row r="2837" spans="2:7" x14ac:dyDescent="0.2">
      <c r="B2837">
        <v>2013</v>
      </c>
      <c r="C2837">
        <v>10</v>
      </c>
      <c r="D2837" t="s">
        <v>65</v>
      </c>
      <c r="E2837" t="s">
        <v>61</v>
      </c>
      <c r="F2837" t="s">
        <v>50</v>
      </c>
      <c r="G2837" t="s">
        <v>12</v>
      </c>
    </row>
    <row r="2838" spans="2:7" x14ac:dyDescent="0.2">
      <c r="B2838">
        <v>2013</v>
      </c>
      <c r="C2838">
        <v>10</v>
      </c>
      <c r="D2838" t="s">
        <v>65</v>
      </c>
      <c r="E2838" t="s">
        <v>61</v>
      </c>
      <c r="F2838" t="s">
        <v>50</v>
      </c>
      <c r="G2838" t="s">
        <v>16</v>
      </c>
    </row>
    <row r="2839" spans="2:7" x14ac:dyDescent="0.2">
      <c r="B2839">
        <v>2013</v>
      </c>
      <c r="C2839">
        <v>10</v>
      </c>
      <c r="D2839" t="s">
        <v>65</v>
      </c>
      <c r="E2839" t="s">
        <v>61</v>
      </c>
      <c r="F2839" t="s">
        <v>50</v>
      </c>
      <c r="G2839" t="s">
        <v>17</v>
      </c>
    </row>
    <row r="2840" spans="2:7" x14ac:dyDescent="0.2">
      <c r="B2840">
        <v>2013</v>
      </c>
      <c r="C2840">
        <v>10</v>
      </c>
      <c r="D2840" t="s">
        <v>65</v>
      </c>
      <c r="E2840" t="s">
        <v>61</v>
      </c>
      <c r="F2840" t="s">
        <v>50</v>
      </c>
      <c r="G2840" t="s">
        <v>19</v>
      </c>
    </row>
    <row r="2841" spans="2:7" x14ac:dyDescent="0.2">
      <c r="B2841">
        <v>2013</v>
      </c>
      <c r="C2841">
        <v>10</v>
      </c>
      <c r="D2841" t="s">
        <v>65</v>
      </c>
      <c r="E2841" t="s">
        <v>61</v>
      </c>
      <c r="F2841" t="s">
        <v>50</v>
      </c>
      <c r="G2841" t="s">
        <v>20</v>
      </c>
    </row>
    <row r="2842" spans="2:7" x14ac:dyDescent="0.2">
      <c r="B2842">
        <v>2013</v>
      </c>
      <c r="C2842">
        <v>10</v>
      </c>
      <c r="D2842" t="s">
        <v>65</v>
      </c>
      <c r="E2842" t="s">
        <v>61</v>
      </c>
      <c r="F2842" t="s">
        <v>50</v>
      </c>
      <c r="G2842" t="s">
        <v>21</v>
      </c>
    </row>
    <row r="2843" spans="2:7" x14ac:dyDescent="0.2">
      <c r="B2843">
        <v>2013</v>
      </c>
      <c r="C2843">
        <v>10</v>
      </c>
      <c r="D2843" t="s">
        <v>65</v>
      </c>
      <c r="E2843" t="s">
        <v>61</v>
      </c>
      <c r="F2843" t="s">
        <v>50</v>
      </c>
      <c r="G2843" t="s">
        <v>23</v>
      </c>
    </row>
    <row r="2844" spans="2:7" x14ac:dyDescent="0.2">
      <c r="B2844">
        <v>2013</v>
      </c>
      <c r="C2844">
        <v>10</v>
      </c>
      <c r="D2844" t="s">
        <v>65</v>
      </c>
      <c r="E2844" t="s">
        <v>61</v>
      </c>
      <c r="F2844" t="s">
        <v>50</v>
      </c>
      <c r="G2844" t="s">
        <v>24</v>
      </c>
    </row>
    <row r="2845" spans="2:7" x14ac:dyDescent="0.2">
      <c r="B2845">
        <v>2013</v>
      </c>
      <c r="C2845">
        <v>10</v>
      </c>
      <c r="D2845" t="s">
        <v>65</v>
      </c>
      <c r="E2845" t="s">
        <v>61</v>
      </c>
      <c r="F2845" t="s">
        <v>50</v>
      </c>
      <c r="G2845" t="s">
        <v>25</v>
      </c>
    </row>
    <row r="2846" spans="2:7" x14ac:dyDescent="0.2">
      <c r="B2846">
        <v>2013</v>
      </c>
      <c r="C2846">
        <v>10</v>
      </c>
      <c r="D2846" t="s">
        <v>65</v>
      </c>
      <c r="E2846" t="s">
        <v>61</v>
      </c>
      <c r="F2846" t="s">
        <v>50</v>
      </c>
      <c r="G2846" t="s">
        <v>26</v>
      </c>
    </row>
    <row r="2847" spans="2:7" x14ac:dyDescent="0.2">
      <c r="B2847">
        <v>2013</v>
      </c>
      <c r="C2847">
        <v>10</v>
      </c>
      <c r="D2847" t="s">
        <v>65</v>
      </c>
      <c r="E2847" t="s">
        <v>61</v>
      </c>
      <c r="F2847" t="s">
        <v>50</v>
      </c>
      <c r="G2847" t="s">
        <v>27</v>
      </c>
    </row>
    <row r="2848" spans="2:7" x14ac:dyDescent="0.2">
      <c r="B2848">
        <v>2013</v>
      </c>
      <c r="C2848">
        <v>10</v>
      </c>
      <c r="D2848" t="s">
        <v>65</v>
      </c>
      <c r="E2848" t="s">
        <v>61</v>
      </c>
      <c r="F2848" t="s">
        <v>50</v>
      </c>
      <c r="G2848" t="s">
        <v>28</v>
      </c>
    </row>
    <row r="2849" spans="2:7" x14ac:dyDescent="0.2">
      <c r="B2849">
        <v>2013</v>
      </c>
      <c r="C2849">
        <v>10</v>
      </c>
      <c r="D2849" t="s">
        <v>65</v>
      </c>
      <c r="E2849" t="s">
        <v>61</v>
      </c>
      <c r="F2849" t="s">
        <v>50</v>
      </c>
      <c r="G2849" t="s">
        <v>29</v>
      </c>
    </row>
    <row r="2850" spans="2:7" x14ac:dyDescent="0.2">
      <c r="B2850">
        <v>2013</v>
      </c>
      <c r="C2850">
        <v>10</v>
      </c>
      <c r="D2850" t="s">
        <v>65</v>
      </c>
      <c r="E2850" t="s">
        <v>61</v>
      </c>
      <c r="F2850" t="s">
        <v>50</v>
      </c>
      <c r="G2850" t="s">
        <v>31</v>
      </c>
    </row>
    <row r="2851" spans="2:7" x14ac:dyDescent="0.2">
      <c r="B2851">
        <v>2013</v>
      </c>
      <c r="C2851">
        <v>10</v>
      </c>
      <c r="D2851" t="s">
        <v>65</v>
      </c>
      <c r="E2851" t="s">
        <v>61</v>
      </c>
      <c r="F2851" t="s">
        <v>50</v>
      </c>
      <c r="G2851" t="s">
        <v>32</v>
      </c>
    </row>
    <row r="2852" spans="2:7" x14ac:dyDescent="0.2">
      <c r="B2852">
        <v>2013</v>
      </c>
      <c r="C2852">
        <v>10</v>
      </c>
      <c r="D2852" t="s">
        <v>65</v>
      </c>
      <c r="E2852" t="s">
        <v>61</v>
      </c>
      <c r="F2852" t="s">
        <v>50</v>
      </c>
      <c r="G2852" t="s">
        <v>33</v>
      </c>
    </row>
    <row r="2853" spans="2:7" x14ac:dyDescent="0.2">
      <c r="B2853">
        <v>2013</v>
      </c>
      <c r="C2853">
        <v>10</v>
      </c>
      <c r="D2853" t="s">
        <v>65</v>
      </c>
      <c r="E2853" t="s">
        <v>61</v>
      </c>
      <c r="F2853" t="s">
        <v>50</v>
      </c>
      <c r="G2853" t="s">
        <v>34</v>
      </c>
    </row>
    <row r="2854" spans="2:7" x14ac:dyDescent="0.2">
      <c r="B2854">
        <v>2013</v>
      </c>
      <c r="C2854">
        <v>10</v>
      </c>
      <c r="D2854" t="s">
        <v>65</v>
      </c>
      <c r="E2854" t="s">
        <v>61</v>
      </c>
      <c r="F2854" t="s">
        <v>50</v>
      </c>
      <c r="G2854" t="s">
        <v>35</v>
      </c>
    </row>
    <row r="2855" spans="2:7" x14ac:dyDescent="0.2">
      <c r="B2855">
        <v>2013</v>
      </c>
      <c r="C2855">
        <v>10</v>
      </c>
      <c r="D2855" t="s">
        <v>65</v>
      </c>
      <c r="E2855" t="s">
        <v>61</v>
      </c>
      <c r="F2855" t="s">
        <v>50</v>
      </c>
      <c r="G2855" t="s">
        <v>36</v>
      </c>
    </row>
    <row r="2856" spans="2:7" x14ac:dyDescent="0.2">
      <c r="B2856">
        <v>2013</v>
      </c>
      <c r="C2856">
        <v>10</v>
      </c>
      <c r="D2856" t="s">
        <v>65</v>
      </c>
      <c r="E2856" t="s">
        <v>61</v>
      </c>
      <c r="F2856" t="s">
        <v>50</v>
      </c>
      <c r="G2856" t="s">
        <v>37</v>
      </c>
    </row>
    <row r="2857" spans="2:7" x14ac:dyDescent="0.2">
      <c r="B2857">
        <v>2013</v>
      </c>
      <c r="C2857">
        <v>10</v>
      </c>
      <c r="D2857" t="s">
        <v>65</v>
      </c>
      <c r="E2857" t="s">
        <v>61</v>
      </c>
      <c r="F2857" t="s">
        <v>50</v>
      </c>
      <c r="G2857" t="s">
        <v>38</v>
      </c>
    </row>
    <row r="2858" spans="2:7" x14ac:dyDescent="0.2">
      <c r="B2858">
        <v>2013</v>
      </c>
      <c r="C2858">
        <v>10</v>
      </c>
      <c r="D2858" t="s">
        <v>65</v>
      </c>
      <c r="E2858" t="s">
        <v>61</v>
      </c>
      <c r="F2858" t="s">
        <v>50</v>
      </c>
      <c r="G2858" t="s">
        <v>39</v>
      </c>
    </row>
    <row r="2859" spans="2:7" x14ac:dyDescent="0.2">
      <c r="B2859">
        <v>2013</v>
      </c>
      <c r="C2859">
        <v>10</v>
      </c>
      <c r="D2859" t="s">
        <v>65</v>
      </c>
      <c r="E2859" t="s">
        <v>61</v>
      </c>
      <c r="F2859" t="s">
        <v>50</v>
      </c>
      <c r="G2859" t="s">
        <v>40</v>
      </c>
    </row>
    <row r="2860" spans="2:7" x14ac:dyDescent="0.2">
      <c r="B2860">
        <v>2013</v>
      </c>
      <c r="C2860">
        <v>10</v>
      </c>
      <c r="D2860" t="s">
        <v>65</v>
      </c>
      <c r="E2860" t="s">
        <v>61</v>
      </c>
      <c r="F2860" t="s">
        <v>50</v>
      </c>
      <c r="G2860" t="s">
        <v>41</v>
      </c>
    </row>
    <row r="2861" spans="2:7" x14ac:dyDescent="0.2">
      <c r="B2861">
        <v>2013</v>
      </c>
      <c r="C2861">
        <v>10</v>
      </c>
      <c r="D2861" t="s">
        <v>65</v>
      </c>
      <c r="E2861" t="s">
        <v>61</v>
      </c>
      <c r="F2861" t="s">
        <v>50</v>
      </c>
      <c r="G2861" t="s">
        <v>42</v>
      </c>
    </row>
    <row r="2862" spans="2:7" x14ac:dyDescent="0.2">
      <c r="B2862">
        <v>2013</v>
      </c>
      <c r="C2862">
        <v>10</v>
      </c>
      <c r="D2862" t="s">
        <v>65</v>
      </c>
      <c r="E2862" t="s">
        <v>61</v>
      </c>
      <c r="F2862" t="s">
        <v>50</v>
      </c>
      <c r="G2862" t="s">
        <v>43</v>
      </c>
    </row>
    <row r="2863" spans="2:7" x14ac:dyDescent="0.2">
      <c r="B2863">
        <v>2013</v>
      </c>
      <c r="C2863">
        <v>10</v>
      </c>
      <c r="D2863" t="s">
        <v>65</v>
      </c>
      <c r="E2863" t="s">
        <v>61</v>
      </c>
      <c r="F2863" t="s">
        <v>50</v>
      </c>
      <c r="G2863" t="s">
        <v>60</v>
      </c>
    </row>
    <row r="2864" spans="2:7" x14ac:dyDescent="0.2">
      <c r="B2864">
        <v>2013</v>
      </c>
      <c r="C2864">
        <v>10</v>
      </c>
      <c r="D2864" t="s">
        <v>65</v>
      </c>
      <c r="E2864" t="s">
        <v>61</v>
      </c>
      <c r="F2864" t="s">
        <v>50</v>
      </c>
      <c r="G2864" t="s">
        <v>12</v>
      </c>
    </row>
    <row r="2865" spans="2:7" x14ac:dyDescent="0.2">
      <c r="B2865">
        <v>2013</v>
      </c>
      <c r="C2865">
        <v>10</v>
      </c>
      <c r="D2865" t="s">
        <v>65</v>
      </c>
      <c r="E2865" t="s">
        <v>61</v>
      </c>
      <c r="F2865" t="s">
        <v>51</v>
      </c>
      <c r="G2865" t="s">
        <v>16</v>
      </c>
    </row>
    <row r="2866" spans="2:7" x14ac:dyDescent="0.2">
      <c r="B2866">
        <v>2013</v>
      </c>
      <c r="C2866">
        <v>10</v>
      </c>
      <c r="D2866" t="s">
        <v>65</v>
      </c>
      <c r="E2866" t="s">
        <v>61</v>
      </c>
      <c r="F2866" t="s">
        <v>51</v>
      </c>
      <c r="G2866" t="s">
        <v>17</v>
      </c>
    </row>
    <row r="2867" spans="2:7" x14ac:dyDescent="0.2">
      <c r="B2867">
        <v>2013</v>
      </c>
      <c r="C2867">
        <v>10</v>
      </c>
      <c r="D2867" t="s">
        <v>65</v>
      </c>
      <c r="E2867" t="s">
        <v>61</v>
      </c>
      <c r="F2867" t="s">
        <v>51</v>
      </c>
      <c r="G2867" t="s">
        <v>19</v>
      </c>
    </row>
    <row r="2868" spans="2:7" x14ac:dyDescent="0.2">
      <c r="B2868">
        <v>2013</v>
      </c>
      <c r="C2868">
        <v>10</v>
      </c>
      <c r="D2868" t="s">
        <v>65</v>
      </c>
      <c r="E2868" t="s">
        <v>61</v>
      </c>
      <c r="F2868" t="s">
        <v>51</v>
      </c>
      <c r="G2868" t="s">
        <v>20</v>
      </c>
    </row>
    <row r="2869" spans="2:7" x14ac:dyDescent="0.2">
      <c r="B2869">
        <v>2013</v>
      </c>
      <c r="C2869">
        <v>10</v>
      </c>
      <c r="D2869" t="s">
        <v>65</v>
      </c>
      <c r="E2869" t="s">
        <v>61</v>
      </c>
      <c r="F2869" t="s">
        <v>51</v>
      </c>
      <c r="G2869" t="s">
        <v>21</v>
      </c>
    </row>
    <row r="2870" spans="2:7" x14ac:dyDescent="0.2">
      <c r="B2870">
        <v>2013</v>
      </c>
      <c r="C2870">
        <v>10</v>
      </c>
      <c r="D2870" t="s">
        <v>65</v>
      </c>
      <c r="E2870" t="s">
        <v>61</v>
      </c>
      <c r="F2870" t="s">
        <v>51</v>
      </c>
      <c r="G2870" t="s">
        <v>23</v>
      </c>
    </row>
    <row r="2871" spans="2:7" x14ac:dyDescent="0.2">
      <c r="B2871">
        <v>2013</v>
      </c>
      <c r="C2871">
        <v>10</v>
      </c>
      <c r="D2871" t="s">
        <v>65</v>
      </c>
      <c r="E2871" t="s">
        <v>61</v>
      </c>
      <c r="F2871" t="s">
        <v>51</v>
      </c>
      <c r="G2871" t="s">
        <v>24</v>
      </c>
    </row>
    <row r="2872" spans="2:7" x14ac:dyDescent="0.2">
      <c r="B2872">
        <v>2013</v>
      </c>
      <c r="C2872">
        <v>10</v>
      </c>
      <c r="D2872" t="s">
        <v>65</v>
      </c>
      <c r="E2872" t="s">
        <v>61</v>
      </c>
      <c r="F2872" t="s">
        <v>51</v>
      </c>
      <c r="G2872" t="s">
        <v>25</v>
      </c>
    </row>
    <row r="2873" spans="2:7" x14ac:dyDescent="0.2">
      <c r="B2873">
        <v>2013</v>
      </c>
      <c r="C2873">
        <v>10</v>
      </c>
      <c r="D2873" t="s">
        <v>65</v>
      </c>
      <c r="E2873" t="s">
        <v>61</v>
      </c>
      <c r="F2873" t="s">
        <v>51</v>
      </c>
      <c r="G2873" t="s">
        <v>26</v>
      </c>
    </row>
    <row r="2874" spans="2:7" x14ac:dyDescent="0.2">
      <c r="B2874">
        <v>2013</v>
      </c>
      <c r="C2874">
        <v>10</v>
      </c>
      <c r="D2874" t="s">
        <v>65</v>
      </c>
      <c r="E2874" t="s">
        <v>61</v>
      </c>
      <c r="F2874" t="s">
        <v>51</v>
      </c>
      <c r="G2874" t="s">
        <v>27</v>
      </c>
    </row>
    <row r="2875" spans="2:7" x14ac:dyDescent="0.2">
      <c r="B2875">
        <v>2013</v>
      </c>
      <c r="C2875">
        <v>10</v>
      </c>
      <c r="D2875" t="s">
        <v>65</v>
      </c>
      <c r="E2875" t="s">
        <v>61</v>
      </c>
      <c r="F2875" t="s">
        <v>51</v>
      </c>
      <c r="G2875" t="s">
        <v>28</v>
      </c>
    </row>
    <row r="2876" spans="2:7" x14ac:dyDescent="0.2">
      <c r="B2876">
        <v>2013</v>
      </c>
      <c r="C2876">
        <v>10</v>
      </c>
      <c r="D2876" t="s">
        <v>65</v>
      </c>
      <c r="E2876" t="s">
        <v>61</v>
      </c>
      <c r="F2876" t="s">
        <v>51</v>
      </c>
      <c r="G2876" t="s">
        <v>29</v>
      </c>
    </row>
    <row r="2877" spans="2:7" x14ac:dyDescent="0.2">
      <c r="B2877">
        <v>2013</v>
      </c>
      <c r="C2877">
        <v>10</v>
      </c>
      <c r="D2877" t="s">
        <v>65</v>
      </c>
      <c r="E2877" t="s">
        <v>61</v>
      </c>
      <c r="F2877" t="s">
        <v>51</v>
      </c>
      <c r="G2877" t="s">
        <v>31</v>
      </c>
    </row>
    <row r="2878" spans="2:7" x14ac:dyDescent="0.2">
      <c r="B2878">
        <v>2013</v>
      </c>
      <c r="C2878">
        <v>10</v>
      </c>
      <c r="D2878" t="s">
        <v>65</v>
      </c>
      <c r="E2878" t="s">
        <v>61</v>
      </c>
      <c r="F2878" t="s">
        <v>51</v>
      </c>
      <c r="G2878" t="s">
        <v>32</v>
      </c>
    </row>
    <row r="2879" spans="2:7" x14ac:dyDescent="0.2">
      <c r="B2879">
        <v>2013</v>
      </c>
      <c r="C2879">
        <v>10</v>
      </c>
      <c r="D2879" t="s">
        <v>65</v>
      </c>
      <c r="E2879" t="s">
        <v>61</v>
      </c>
      <c r="F2879" t="s">
        <v>51</v>
      </c>
      <c r="G2879" t="s">
        <v>33</v>
      </c>
    </row>
    <row r="2880" spans="2:7" x14ac:dyDescent="0.2">
      <c r="B2880">
        <v>2013</v>
      </c>
      <c r="C2880">
        <v>10</v>
      </c>
      <c r="D2880" t="s">
        <v>65</v>
      </c>
      <c r="E2880" t="s">
        <v>61</v>
      </c>
      <c r="F2880" t="s">
        <v>51</v>
      </c>
      <c r="G2880" t="s">
        <v>34</v>
      </c>
    </row>
    <row r="2881" spans="2:7" x14ac:dyDescent="0.2">
      <c r="B2881">
        <v>2013</v>
      </c>
      <c r="C2881">
        <v>10</v>
      </c>
      <c r="D2881" t="s">
        <v>65</v>
      </c>
      <c r="E2881" t="s">
        <v>61</v>
      </c>
      <c r="F2881" t="s">
        <v>51</v>
      </c>
      <c r="G2881" t="s">
        <v>35</v>
      </c>
    </row>
    <row r="2882" spans="2:7" x14ac:dyDescent="0.2">
      <c r="B2882">
        <v>2013</v>
      </c>
      <c r="C2882">
        <v>10</v>
      </c>
      <c r="D2882" t="s">
        <v>65</v>
      </c>
      <c r="E2882" t="s">
        <v>61</v>
      </c>
      <c r="F2882" t="s">
        <v>51</v>
      </c>
      <c r="G2882" t="s">
        <v>36</v>
      </c>
    </row>
    <row r="2883" spans="2:7" x14ac:dyDescent="0.2">
      <c r="B2883">
        <v>2013</v>
      </c>
      <c r="C2883">
        <v>10</v>
      </c>
      <c r="D2883" t="s">
        <v>65</v>
      </c>
      <c r="E2883" t="s">
        <v>61</v>
      </c>
      <c r="F2883" t="s">
        <v>51</v>
      </c>
      <c r="G2883" t="s">
        <v>37</v>
      </c>
    </row>
    <row r="2884" spans="2:7" x14ac:dyDescent="0.2">
      <c r="B2884">
        <v>2013</v>
      </c>
      <c r="C2884">
        <v>10</v>
      </c>
      <c r="D2884" t="s">
        <v>65</v>
      </c>
      <c r="E2884" t="s">
        <v>61</v>
      </c>
      <c r="F2884" t="s">
        <v>51</v>
      </c>
      <c r="G2884" t="s">
        <v>38</v>
      </c>
    </row>
    <row r="2885" spans="2:7" x14ac:dyDescent="0.2">
      <c r="B2885">
        <v>2013</v>
      </c>
      <c r="C2885">
        <v>10</v>
      </c>
      <c r="D2885" t="s">
        <v>65</v>
      </c>
      <c r="E2885" t="s">
        <v>61</v>
      </c>
      <c r="F2885" t="s">
        <v>51</v>
      </c>
      <c r="G2885" t="s">
        <v>39</v>
      </c>
    </row>
    <row r="2886" spans="2:7" x14ac:dyDescent="0.2">
      <c r="B2886">
        <v>2013</v>
      </c>
      <c r="C2886">
        <v>10</v>
      </c>
      <c r="D2886" t="s">
        <v>65</v>
      </c>
      <c r="E2886" t="s">
        <v>61</v>
      </c>
      <c r="F2886" t="s">
        <v>51</v>
      </c>
      <c r="G2886" t="s">
        <v>40</v>
      </c>
    </row>
    <row r="2887" spans="2:7" x14ac:dyDescent="0.2">
      <c r="B2887">
        <v>2013</v>
      </c>
      <c r="C2887">
        <v>10</v>
      </c>
      <c r="D2887" t="s">
        <v>65</v>
      </c>
      <c r="E2887" t="s">
        <v>61</v>
      </c>
      <c r="F2887" t="s">
        <v>51</v>
      </c>
      <c r="G2887" t="s">
        <v>41</v>
      </c>
    </row>
    <row r="2888" spans="2:7" x14ac:dyDescent="0.2">
      <c r="B2888">
        <v>2013</v>
      </c>
      <c r="C2888">
        <v>10</v>
      </c>
      <c r="D2888" t="s">
        <v>65</v>
      </c>
      <c r="E2888" t="s">
        <v>61</v>
      </c>
      <c r="F2888" t="s">
        <v>51</v>
      </c>
      <c r="G2888" t="s">
        <v>42</v>
      </c>
    </row>
    <row r="2889" spans="2:7" x14ac:dyDescent="0.2">
      <c r="B2889">
        <v>2013</v>
      </c>
      <c r="C2889">
        <v>10</v>
      </c>
      <c r="D2889" t="s">
        <v>65</v>
      </c>
      <c r="E2889" t="s">
        <v>61</v>
      </c>
      <c r="F2889" t="s">
        <v>51</v>
      </c>
      <c r="G2889" t="s">
        <v>43</v>
      </c>
    </row>
    <row r="2890" spans="2:7" x14ac:dyDescent="0.2">
      <c r="B2890">
        <v>2013</v>
      </c>
      <c r="C2890">
        <v>10</v>
      </c>
      <c r="D2890" t="s">
        <v>65</v>
      </c>
      <c r="E2890" t="s">
        <v>61</v>
      </c>
      <c r="F2890" t="s">
        <v>51</v>
      </c>
      <c r="G2890" t="s">
        <v>60</v>
      </c>
    </row>
    <row r="2891" spans="2:7" x14ac:dyDescent="0.2">
      <c r="B2891">
        <v>2013</v>
      </c>
      <c r="C2891">
        <v>10</v>
      </c>
      <c r="D2891" t="s">
        <v>65</v>
      </c>
      <c r="E2891" t="s">
        <v>61</v>
      </c>
      <c r="F2891" t="s">
        <v>52</v>
      </c>
      <c r="G2891" t="s">
        <v>12</v>
      </c>
    </row>
    <row r="2892" spans="2:7" x14ac:dyDescent="0.2">
      <c r="B2892">
        <v>2013</v>
      </c>
      <c r="C2892">
        <v>10</v>
      </c>
      <c r="D2892" t="s">
        <v>65</v>
      </c>
      <c r="E2892" t="s">
        <v>61</v>
      </c>
      <c r="F2892" t="s">
        <v>52</v>
      </c>
      <c r="G2892" t="s">
        <v>16</v>
      </c>
    </row>
    <row r="2893" spans="2:7" x14ac:dyDescent="0.2">
      <c r="B2893">
        <v>2013</v>
      </c>
      <c r="C2893">
        <v>10</v>
      </c>
      <c r="D2893" t="s">
        <v>65</v>
      </c>
      <c r="E2893" t="s">
        <v>61</v>
      </c>
      <c r="F2893" t="s">
        <v>52</v>
      </c>
      <c r="G2893" t="s">
        <v>17</v>
      </c>
    </row>
    <row r="2894" spans="2:7" x14ac:dyDescent="0.2">
      <c r="B2894">
        <v>2013</v>
      </c>
      <c r="C2894">
        <v>10</v>
      </c>
      <c r="D2894" t="s">
        <v>65</v>
      </c>
      <c r="E2894" t="s">
        <v>61</v>
      </c>
      <c r="F2894" t="s">
        <v>52</v>
      </c>
      <c r="G2894" t="s">
        <v>19</v>
      </c>
    </row>
    <row r="2895" spans="2:7" x14ac:dyDescent="0.2">
      <c r="B2895">
        <v>2013</v>
      </c>
      <c r="C2895">
        <v>10</v>
      </c>
      <c r="D2895" t="s">
        <v>65</v>
      </c>
      <c r="E2895" t="s">
        <v>61</v>
      </c>
      <c r="F2895" t="s">
        <v>52</v>
      </c>
      <c r="G2895" t="s">
        <v>20</v>
      </c>
    </row>
    <row r="2896" spans="2:7" x14ac:dyDescent="0.2">
      <c r="B2896">
        <v>2013</v>
      </c>
      <c r="C2896">
        <v>10</v>
      </c>
      <c r="D2896" t="s">
        <v>65</v>
      </c>
      <c r="E2896" t="s">
        <v>61</v>
      </c>
      <c r="F2896" t="s">
        <v>52</v>
      </c>
      <c r="G2896" t="s">
        <v>21</v>
      </c>
    </row>
    <row r="2897" spans="2:7" x14ac:dyDescent="0.2">
      <c r="B2897">
        <v>2013</v>
      </c>
      <c r="C2897">
        <v>10</v>
      </c>
      <c r="D2897" t="s">
        <v>65</v>
      </c>
      <c r="E2897" t="s">
        <v>61</v>
      </c>
      <c r="F2897" t="s">
        <v>52</v>
      </c>
      <c r="G2897" t="s">
        <v>23</v>
      </c>
    </row>
    <row r="2898" spans="2:7" x14ac:dyDescent="0.2">
      <c r="B2898">
        <v>2013</v>
      </c>
      <c r="C2898">
        <v>10</v>
      </c>
      <c r="D2898" t="s">
        <v>65</v>
      </c>
      <c r="E2898" t="s">
        <v>61</v>
      </c>
      <c r="F2898" t="s">
        <v>52</v>
      </c>
      <c r="G2898" t="s">
        <v>24</v>
      </c>
    </row>
    <row r="2899" spans="2:7" x14ac:dyDescent="0.2">
      <c r="B2899">
        <v>2013</v>
      </c>
      <c r="C2899">
        <v>10</v>
      </c>
      <c r="D2899" t="s">
        <v>65</v>
      </c>
      <c r="E2899" t="s">
        <v>61</v>
      </c>
      <c r="F2899" t="s">
        <v>52</v>
      </c>
      <c r="G2899" t="s">
        <v>25</v>
      </c>
    </row>
    <row r="2900" spans="2:7" x14ac:dyDescent="0.2">
      <c r="B2900">
        <v>2013</v>
      </c>
      <c r="C2900">
        <v>10</v>
      </c>
      <c r="D2900" t="s">
        <v>65</v>
      </c>
      <c r="E2900" t="s">
        <v>61</v>
      </c>
      <c r="F2900" t="s">
        <v>52</v>
      </c>
      <c r="G2900" t="s">
        <v>26</v>
      </c>
    </row>
    <row r="2901" spans="2:7" x14ac:dyDescent="0.2">
      <c r="B2901">
        <v>2013</v>
      </c>
      <c r="C2901">
        <v>10</v>
      </c>
      <c r="D2901" t="s">
        <v>65</v>
      </c>
      <c r="E2901" t="s">
        <v>61</v>
      </c>
      <c r="F2901" t="s">
        <v>52</v>
      </c>
      <c r="G2901" t="s">
        <v>27</v>
      </c>
    </row>
    <row r="2902" spans="2:7" x14ac:dyDescent="0.2">
      <c r="B2902">
        <v>2013</v>
      </c>
      <c r="C2902">
        <v>10</v>
      </c>
      <c r="D2902" t="s">
        <v>65</v>
      </c>
      <c r="E2902" t="s">
        <v>61</v>
      </c>
      <c r="F2902" t="s">
        <v>52</v>
      </c>
      <c r="G2902" t="s">
        <v>28</v>
      </c>
    </row>
    <row r="2903" spans="2:7" x14ac:dyDescent="0.2">
      <c r="B2903">
        <v>2013</v>
      </c>
      <c r="C2903">
        <v>10</v>
      </c>
      <c r="D2903" t="s">
        <v>65</v>
      </c>
      <c r="E2903" t="s">
        <v>61</v>
      </c>
      <c r="F2903" t="s">
        <v>52</v>
      </c>
      <c r="G2903" t="s">
        <v>29</v>
      </c>
    </row>
    <row r="2904" spans="2:7" x14ac:dyDescent="0.2">
      <c r="B2904">
        <v>2013</v>
      </c>
      <c r="C2904">
        <v>10</v>
      </c>
      <c r="D2904" t="s">
        <v>65</v>
      </c>
      <c r="E2904" t="s">
        <v>61</v>
      </c>
      <c r="F2904" t="s">
        <v>52</v>
      </c>
      <c r="G2904" t="s">
        <v>31</v>
      </c>
    </row>
    <row r="2905" spans="2:7" x14ac:dyDescent="0.2">
      <c r="B2905">
        <v>2013</v>
      </c>
      <c r="C2905">
        <v>10</v>
      </c>
      <c r="D2905" t="s">
        <v>65</v>
      </c>
      <c r="E2905" t="s">
        <v>61</v>
      </c>
      <c r="F2905" t="s">
        <v>52</v>
      </c>
      <c r="G2905" t="s">
        <v>32</v>
      </c>
    </row>
    <row r="2906" spans="2:7" x14ac:dyDescent="0.2">
      <c r="B2906">
        <v>2013</v>
      </c>
      <c r="C2906">
        <v>10</v>
      </c>
      <c r="D2906" t="s">
        <v>65</v>
      </c>
      <c r="E2906" t="s">
        <v>61</v>
      </c>
      <c r="F2906" t="s">
        <v>52</v>
      </c>
      <c r="G2906" t="s">
        <v>33</v>
      </c>
    </row>
    <row r="2907" spans="2:7" x14ac:dyDescent="0.2">
      <c r="B2907">
        <v>2013</v>
      </c>
      <c r="C2907">
        <v>10</v>
      </c>
      <c r="D2907" t="s">
        <v>65</v>
      </c>
      <c r="E2907" t="s">
        <v>61</v>
      </c>
      <c r="F2907" t="s">
        <v>52</v>
      </c>
      <c r="G2907" t="s">
        <v>34</v>
      </c>
    </row>
    <row r="2908" spans="2:7" x14ac:dyDescent="0.2">
      <c r="B2908">
        <v>2013</v>
      </c>
      <c r="C2908">
        <v>10</v>
      </c>
      <c r="D2908" t="s">
        <v>65</v>
      </c>
      <c r="E2908" t="s">
        <v>61</v>
      </c>
      <c r="F2908" t="s">
        <v>52</v>
      </c>
      <c r="G2908" t="s">
        <v>35</v>
      </c>
    </row>
    <row r="2909" spans="2:7" x14ac:dyDescent="0.2">
      <c r="B2909">
        <v>2013</v>
      </c>
      <c r="C2909">
        <v>10</v>
      </c>
      <c r="D2909" t="s">
        <v>65</v>
      </c>
      <c r="E2909" t="s">
        <v>61</v>
      </c>
      <c r="F2909" t="s">
        <v>52</v>
      </c>
      <c r="G2909" t="s">
        <v>36</v>
      </c>
    </row>
    <row r="2910" spans="2:7" x14ac:dyDescent="0.2">
      <c r="B2910">
        <v>2013</v>
      </c>
      <c r="C2910">
        <v>10</v>
      </c>
      <c r="D2910" t="s">
        <v>65</v>
      </c>
      <c r="E2910" t="s">
        <v>61</v>
      </c>
      <c r="F2910" t="s">
        <v>52</v>
      </c>
      <c r="G2910" t="s">
        <v>37</v>
      </c>
    </row>
    <row r="2911" spans="2:7" x14ac:dyDescent="0.2">
      <c r="B2911">
        <v>2013</v>
      </c>
      <c r="C2911">
        <v>10</v>
      </c>
      <c r="D2911" t="s">
        <v>65</v>
      </c>
      <c r="E2911" t="s">
        <v>61</v>
      </c>
      <c r="F2911" t="s">
        <v>52</v>
      </c>
      <c r="G2911" t="s">
        <v>38</v>
      </c>
    </row>
    <row r="2912" spans="2:7" x14ac:dyDescent="0.2">
      <c r="B2912">
        <v>2013</v>
      </c>
      <c r="C2912">
        <v>10</v>
      </c>
      <c r="D2912" t="s">
        <v>65</v>
      </c>
      <c r="E2912" t="s">
        <v>61</v>
      </c>
      <c r="F2912" t="s">
        <v>52</v>
      </c>
      <c r="G2912" t="s">
        <v>39</v>
      </c>
    </row>
    <row r="2913" spans="2:7" x14ac:dyDescent="0.2">
      <c r="B2913">
        <v>2013</v>
      </c>
      <c r="C2913">
        <v>10</v>
      </c>
      <c r="D2913" t="s">
        <v>65</v>
      </c>
      <c r="E2913" t="s">
        <v>61</v>
      </c>
      <c r="F2913" t="s">
        <v>52</v>
      </c>
      <c r="G2913" t="s">
        <v>40</v>
      </c>
    </row>
    <row r="2914" spans="2:7" x14ac:dyDescent="0.2">
      <c r="B2914">
        <v>2013</v>
      </c>
      <c r="C2914">
        <v>10</v>
      </c>
      <c r="D2914" t="s">
        <v>65</v>
      </c>
      <c r="E2914" t="s">
        <v>61</v>
      </c>
      <c r="F2914" t="s">
        <v>52</v>
      </c>
      <c r="G2914" t="s">
        <v>41</v>
      </c>
    </row>
    <row r="2915" spans="2:7" x14ac:dyDescent="0.2">
      <c r="B2915">
        <v>2013</v>
      </c>
      <c r="C2915">
        <v>10</v>
      </c>
      <c r="D2915" t="s">
        <v>65</v>
      </c>
      <c r="E2915" t="s">
        <v>61</v>
      </c>
      <c r="F2915" t="s">
        <v>52</v>
      </c>
      <c r="G2915" t="s">
        <v>42</v>
      </c>
    </row>
    <row r="2916" spans="2:7" x14ac:dyDescent="0.2">
      <c r="B2916">
        <v>2013</v>
      </c>
      <c r="C2916">
        <v>10</v>
      </c>
      <c r="D2916" t="s">
        <v>65</v>
      </c>
      <c r="E2916" t="s">
        <v>61</v>
      </c>
      <c r="F2916" t="s">
        <v>52</v>
      </c>
      <c r="G2916" t="s">
        <v>43</v>
      </c>
    </row>
    <row r="2917" spans="2:7" x14ac:dyDescent="0.2">
      <c r="B2917">
        <v>2013</v>
      </c>
      <c r="C2917">
        <v>10</v>
      </c>
      <c r="D2917" t="s">
        <v>65</v>
      </c>
      <c r="E2917" t="s">
        <v>61</v>
      </c>
      <c r="F2917" t="s">
        <v>52</v>
      </c>
      <c r="G2917" t="s">
        <v>60</v>
      </c>
    </row>
    <row r="2918" spans="2:7" x14ac:dyDescent="0.2">
      <c r="B2918">
        <v>2013</v>
      </c>
      <c r="C2918">
        <v>10</v>
      </c>
      <c r="D2918" t="s">
        <v>65</v>
      </c>
      <c r="E2918" t="s">
        <v>61</v>
      </c>
      <c r="F2918" t="s">
        <v>53</v>
      </c>
      <c r="G2918" t="s">
        <v>12</v>
      </c>
    </row>
    <row r="2919" spans="2:7" x14ac:dyDescent="0.2">
      <c r="B2919">
        <v>2013</v>
      </c>
      <c r="C2919">
        <v>10</v>
      </c>
      <c r="D2919" t="s">
        <v>65</v>
      </c>
      <c r="E2919" t="s">
        <v>61</v>
      </c>
      <c r="F2919" t="s">
        <v>53</v>
      </c>
      <c r="G2919" t="s">
        <v>16</v>
      </c>
    </row>
    <row r="2920" spans="2:7" x14ac:dyDescent="0.2">
      <c r="B2920">
        <v>2013</v>
      </c>
      <c r="C2920">
        <v>10</v>
      </c>
      <c r="D2920" t="s">
        <v>65</v>
      </c>
      <c r="E2920" t="s">
        <v>61</v>
      </c>
      <c r="F2920" t="s">
        <v>53</v>
      </c>
      <c r="G2920" t="s">
        <v>17</v>
      </c>
    </row>
    <row r="2921" spans="2:7" x14ac:dyDescent="0.2">
      <c r="B2921">
        <v>2013</v>
      </c>
      <c r="C2921">
        <v>10</v>
      </c>
      <c r="D2921" t="s">
        <v>65</v>
      </c>
      <c r="E2921" t="s">
        <v>61</v>
      </c>
      <c r="F2921" t="s">
        <v>53</v>
      </c>
      <c r="G2921" t="s">
        <v>19</v>
      </c>
    </row>
    <row r="2922" spans="2:7" x14ac:dyDescent="0.2">
      <c r="B2922">
        <v>2013</v>
      </c>
      <c r="C2922">
        <v>10</v>
      </c>
      <c r="D2922" t="s">
        <v>65</v>
      </c>
      <c r="E2922" t="s">
        <v>61</v>
      </c>
      <c r="F2922" t="s">
        <v>53</v>
      </c>
      <c r="G2922" t="s">
        <v>20</v>
      </c>
    </row>
    <row r="2923" spans="2:7" x14ac:dyDescent="0.2">
      <c r="B2923">
        <v>2013</v>
      </c>
      <c r="C2923">
        <v>10</v>
      </c>
      <c r="D2923" t="s">
        <v>65</v>
      </c>
      <c r="E2923" t="s">
        <v>61</v>
      </c>
      <c r="F2923" t="s">
        <v>53</v>
      </c>
      <c r="G2923" t="s">
        <v>21</v>
      </c>
    </row>
    <row r="2924" spans="2:7" x14ac:dyDescent="0.2">
      <c r="B2924">
        <v>2013</v>
      </c>
      <c r="C2924">
        <v>10</v>
      </c>
      <c r="D2924" t="s">
        <v>65</v>
      </c>
      <c r="E2924" t="s">
        <v>61</v>
      </c>
      <c r="F2924" t="s">
        <v>53</v>
      </c>
      <c r="G2924" t="s">
        <v>23</v>
      </c>
    </row>
    <row r="2925" spans="2:7" x14ac:dyDescent="0.2">
      <c r="B2925">
        <v>2013</v>
      </c>
      <c r="C2925">
        <v>10</v>
      </c>
      <c r="D2925" t="s">
        <v>65</v>
      </c>
      <c r="E2925" t="s">
        <v>61</v>
      </c>
      <c r="F2925" t="s">
        <v>53</v>
      </c>
      <c r="G2925" t="s">
        <v>24</v>
      </c>
    </row>
    <row r="2926" spans="2:7" x14ac:dyDescent="0.2">
      <c r="B2926">
        <v>2013</v>
      </c>
      <c r="C2926">
        <v>10</v>
      </c>
      <c r="D2926" t="s">
        <v>65</v>
      </c>
      <c r="E2926" t="s">
        <v>61</v>
      </c>
      <c r="F2926" t="s">
        <v>53</v>
      </c>
      <c r="G2926" t="s">
        <v>25</v>
      </c>
    </row>
    <row r="2927" spans="2:7" x14ac:dyDescent="0.2">
      <c r="B2927">
        <v>2013</v>
      </c>
      <c r="C2927">
        <v>10</v>
      </c>
      <c r="D2927" t="s">
        <v>65</v>
      </c>
      <c r="E2927" t="s">
        <v>61</v>
      </c>
      <c r="F2927" t="s">
        <v>53</v>
      </c>
      <c r="G2927" t="s">
        <v>26</v>
      </c>
    </row>
    <row r="2928" spans="2:7" x14ac:dyDescent="0.2">
      <c r="B2928">
        <v>2013</v>
      </c>
      <c r="C2928">
        <v>10</v>
      </c>
      <c r="D2928" t="s">
        <v>65</v>
      </c>
      <c r="E2928" t="s">
        <v>61</v>
      </c>
      <c r="F2928" t="s">
        <v>53</v>
      </c>
      <c r="G2928" t="s">
        <v>27</v>
      </c>
    </row>
    <row r="2929" spans="2:7" x14ac:dyDescent="0.2">
      <c r="B2929">
        <v>2013</v>
      </c>
      <c r="C2929">
        <v>10</v>
      </c>
      <c r="D2929" t="s">
        <v>65</v>
      </c>
      <c r="E2929" t="s">
        <v>61</v>
      </c>
      <c r="F2929" t="s">
        <v>53</v>
      </c>
      <c r="G2929" t="s">
        <v>28</v>
      </c>
    </row>
    <row r="2930" spans="2:7" x14ac:dyDescent="0.2">
      <c r="B2930">
        <v>2013</v>
      </c>
      <c r="C2930">
        <v>10</v>
      </c>
      <c r="D2930" t="s">
        <v>65</v>
      </c>
      <c r="E2930" t="s">
        <v>61</v>
      </c>
      <c r="F2930" t="s">
        <v>53</v>
      </c>
      <c r="G2930" t="s">
        <v>29</v>
      </c>
    </row>
    <row r="2931" spans="2:7" x14ac:dyDescent="0.2">
      <c r="B2931">
        <v>2013</v>
      </c>
      <c r="C2931">
        <v>10</v>
      </c>
      <c r="D2931" t="s">
        <v>65</v>
      </c>
      <c r="E2931" t="s">
        <v>61</v>
      </c>
      <c r="F2931" t="s">
        <v>53</v>
      </c>
      <c r="G2931" t="s">
        <v>31</v>
      </c>
    </row>
    <row r="2932" spans="2:7" x14ac:dyDescent="0.2">
      <c r="B2932">
        <v>2013</v>
      </c>
      <c r="C2932">
        <v>10</v>
      </c>
      <c r="D2932" t="s">
        <v>65</v>
      </c>
      <c r="E2932" t="s">
        <v>61</v>
      </c>
      <c r="F2932" t="s">
        <v>53</v>
      </c>
      <c r="G2932" t="s">
        <v>32</v>
      </c>
    </row>
    <row r="2933" spans="2:7" x14ac:dyDescent="0.2">
      <c r="B2933">
        <v>2013</v>
      </c>
      <c r="C2933">
        <v>10</v>
      </c>
      <c r="D2933" t="s">
        <v>65</v>
      </c>
      <c r="E2933" t="s">
        <v>61</v>
      </c>
      <c r="F2933" t="s">
        <v>53</v>
      </c>
      <c r="G2933" t="s">
        <v>33</v>
      </c>
    </row>
    <row r="2934" spans="2:7" x14ac:dyDescent="0.2">
      <c r="B2934">
        <v>2013</v>
      </c>
      <c r="C2934">
        <v>10</v>
      </c>
      <c r="D2934" t="s">
        <v>65</v>
      </c>
      <c r="E2934" t="s">
        <v>61</v>
      </c>
      <c r="F2934" t="s">
        <v>53</v>
      </c>
      <c r="G2934" t="s">
        <v>34</v>
      </c>
    </row>
    <row r="2935" spans="2:7" x14ac:dyDescent="0.2">
      <c r="B2935">
        <v>2013</v>
      </c>
      <c r="C2935">
        <v>10</v>
      </c>
      <c r="D2935" t="s">
        <v>65</v>
      </c>
      <c r="E2935" t="s">
        <v>61</v>
      </c>
      <c r="F2935" t="s">
        <v>53</v>
      </c>
      <c r="G2935" t="s">
        <v>35</v>
      </c>
    </row>
    <row r="2936" spans="2:7" x14ac:dyDescent="0.2">
      <c r="B2936">
        <v>2013</v>
      </c>
      <c r="C2936">
        <v>10</v>
      </c>
      <c r="D2936" t="s">
        <v>65</v>
      </c>
      <c r="E2936" t="s">
        <v>61</v>
      </c>
      <c r="F2936" t="s">
        <v>53</v>
      </c>
      <c r="G2936" t="s">
        <v>36</v>
      </c>
    </row>
    <row r="2937" spans="2:7" x14ac:dyDescent="0.2">
      <c r="B2937">
        <v>2013</v>
      </c>
      <c r="C2937">
        <v>10</v>
      </c>
      <c r="D2937" t="s">
        <v>65</v>
      </c>
      <c r="E2937" t="s">
        <v>61</v>
      </c>
      <c r="F2937" t="s">
        <v>53</v>
      </c>
      <c r="G2937" t="s">
        <v>37</v>
      </c>
    </row>
    <row r="2938" spans="2:7" x14ac:dyDescent="0.2">
      <c r="B2938">
        <v>2013</v>
      </c>
      <c r="C2938">
        <v>10</v>
      </c>
      <c r="D2938" t="s">
        <v>65</v>
      </c>
      <c r="E2938" t="s">
        <v>61</v>
      </c>
      <c r="F2938" t="s">
        <v>53</v>
      </c>
      <c r="G2938" t="s">
        <v>38</v>
      </c>
    </row>
    <row r="2939" spans="2:7" x14ac:dyDescent="0.2">
      <c r="B2939">
        <v>2013</v>
      </c>
      <c r="C2939">
        <v>10</v>
      </c>
      <c r="D2939" t="s">
        <v>65</v>
      </c>
      <c r="E2939" t="s">
        <v>61</v>
      </c>
      <c r="F2939" t="s">
        <v>53</v>
      </c>
      <c r="G2939" t="s">
        <v>39</v>
      </c>
    </row>
    <row r="2940" spans="2:7" x14ac:dyDescent="0.2">
      <c r="B2940">
        <v>2013</v>
      </c>
      <c r="C2940">
        <v>10</v>
      </c>
      <c r="D2940" t="s">
        <v>65</v>
      </c>
      <c r="E2940" t="s">
        <v>61</v>
      </c>
      <c r="F2940" t="s">
        <v>53</v>
      </c>
      <c r="G2940" t="s">
        <v>40</v>
      </c>
    </row>
    <row r="2941" spans="2:7" x14ac:dyDescent="0.2">
      <c r="B2941">
        <v>2013</v>
      </c>
      <c r="C2941">
        <v>10</v>
      </c>
      <c r="D2941" t="s">
        <v>65</v>
      </c>
      <c r="E2941" t="s">
        <v>61</v>
      </c>
      <c r="F2941" t="s">
        <v>53</v>
      </c>
      <c r="G2941" t="s">
        <v>41</v>
      </c>
    </row>
    <row r="2942" spans="2:7" x14ac:dyDescent="0.2">
      <c r="B2942">
        <v>2013</v>
      </c>
      <c r="C2942">
        <v>10</v>
      </c>
      <c r="D2942" t="s">
        <v>65</v>
      </c>
      <c r="E2942" t="s">
        <v>61</v>
      </c>
      <c r="F2942" t="s">
        <v>53</v>
      </c>
      <c r="G2942" t="s">
        <v>42</v>
      </c>
    </row>
    <row r="2943" spans="2:7" x14ac:dyDescent="0.2">
      <c r="B2943">
        <v>2013</v>
      </c>
      <c r="C2943">
        <v>10</v>
      </c>
      <c r="D2943" t="s">
        <v>65</v>
      </c>
      <c r="E2943" t="s">
        <v>61</v>
      </c>
      <c r="F2943" t="s">
        <v>53</v>
      </c>
      <c r="G2943" t="s">
        <v>43</v>
      </c>
    </row>
    <row r="2944" spans="2:7" x14ac:dyDescent="0.2">
      <c r="B2944">
        <v>2013</v>
      </c>
      <c r="C2944">
        <v>10</v>
      </c>
      <c r="D2944" t="s">
        <v>65</v>
      </c>
      <c r="E2944" t="s">
        <v>61</v>
      </c>
      <c r="F2944" t="s">
        <v>53</v>
      </c>
      <c r="G2944" t="s">
        <v>60</v>
      </c>
    </row>
    <row r="2945" spans="2:7" x14ac:dyDescent="0.2">
      <c r="B2945">
        <v>2013</v>
      </c>
      <c r="C2945">
        <v>10</v>
      </c>
      <c r="D2945" t="s">
        <v>65</v>
      </c>
      <c r="E2945" t="s">
        <v>61</v>
      </c>
      <c r="F2945" t="s">
        <v>54</v>
      </c>
      <c r="G2945" t="s">
        <v>12</v>
      </c>
    </row>
    <row r="2946" spans="2:7" x14ac:dyDescent="0.2">
      <c r="B2946">
        <v>2013</v>
      </c>
      <c r="C2946">
        <v>10</v>
      </c>
      <c r="D2946" t="s">
        <v>65</v>
      </c>
      <c r="E2946" t="s">
        <v>61</v>
      </c>
      <c r="F2946" t="s">
        <v>54</v>
      </c>
      <c r="G2946" t="s">
        <v>16</v>
      </c>
    </row>
    <row r="2947" spans="2:7" x14ac:dyDescent="0.2">
      <c r="B2947">
        <v>2013</v>
      </c>
      <c r="C2947">
        <v>10</v>
      </c>
      <c r="D2947" t="s">
        <v>65</v>
      </c>
      <c r="E2947" t="s">
        <v>61</v>
      </c>
      <c r="F2947" t="s">
        <v>54</v>
      </c>
      <c r="G2947" t="s">
        <v>17</v>
      </c>
    </row>
    <row r="2948" spans="2:7" x14ac:dyDescent="0.2">
      <c r="B2948">
        <v>2013</v>
      </c>
      <c r="C2948">
        <v>10</v>
      </c>
      <c r="D2948" t="s">
        <v>65</v>
      </c>
      <c r="E2948" t="s">
        <v>61</v>
      </c>
      <c r="F2948" t="s">
        <v>54</v>
      </c>
      <c r="G2948" t="s">
        <v>19</v>
      </c>
    </row>
    <row r="2949" spans="2:7" x14ac:dyDescent="0.2">
      <c r="B2949">
        <v>2013</v>
      </c>
      <c r="C2949">
        <v>10</v>
      </c>
      <c r="D2949" t="s">
        <v>65</v>
      </c>
      <c r="E2949" t="s">
        <v>61</v>
      </c>
      <c r="F2949" t="s">
        <v>54</v>
      </c>
      <c r="G2949" t="s">
        <v>20</v>
      </c>
    </row>
    <row r="2950" spans="2:7" x14ac:dyDescent="0.2">
      <c r="B2950">
        <v>2013</v>
      </c>
      <c r="C2950">
        <v>10</v>
      </c>
      <c r="D2950" t="s">
        <v>65</v>
      </c>
      <c r="E2950" t="s">
        <v>61</v>
      </c>
      <c r="F2950" t="s">
        <v>54</v>
      </c>
      <c r="G2950" t="s">
        <v>21</v>
      </c>
    </row>
    <row r="2951" spans="2:7" x14ac:dyDescent="0.2">
      <c r="B2951">
        <v>2013</v>
      </c>
      <c r="C2951">
        <v>10</v>
      </c>
      <c r="D2951" t="s">
        <v>65</v>
      </c>
      <c r="E2951" t="s">
        <v>61</v>
      </c>
      <c r="F2951" t="s">
        <v>54</v>
      </c>
      <c r="G2951" t="s">
        <v>23</v>
      </c>
    </row>
    <row r="2952" spans="2:7" x14ac:dyDescent="0.2">
      <c r="B2952">
        <v>2013</v>
      </c>
      <c r="C2952">
        <v>10</v>
      </c>
      <c r="D2952" t="s">
        <v>65</v>
      </c>
      <c r="E2952" t="s">
        <v>61</v>
      </c>
      <c r="F2952" t="s">
        <v>54</v>
      </c>
      <c r="G2952" t="s">
        <v>24</v>
      </c>
    </row>
    <row r="2953" spans="2:7" x14ac:dyDescent="0.2">
      <c r="B2953">
        <v>2013</v>
      </c>
      <c r="C2953">
        <v>10</v>
      </c>
      <c r="D2953" t="s">
        <v>65</v>
      </c>
      <c r="E2953" t="s">
        <v>61</v>
      </c>
      <c r="F2953" t="s">
        <v>54</v>
      </c>
      <c r="G2953" t="s">
        <v>25</v>
      </c>
    </row>
    <row r="2954" spans="2:7" x14ac:dyDescent="0.2">
      <c r="B2954">
        <v>2013</v>
      </c>
      <c r="C2954">
        <v>10</v>
      </c>
      <c r="D2954" t="s">
        <v>65</v>
      </c>
      <c r="E2954" t="s">
        <v>61</v>
      </c>
      <c r="F2954" t="s">
        <v>54</v>
      </c>
      <c r="G2954" t="s">
        <v>26</v>
      </c>
    </row>
    <row r="2955" spans="2:7" x14ac:dyDescent="0.2">
      <c r="B2955">
        <v>2013</v>
      </c>
      <c r="C2955">
        <v>10</v>
      </c>
      <c r="D2955" t="s">
        <v>65</v>
      </c>
      <c r="E2955" t="s">
        <v>61</v>
      </c>
      <c r="F2955" t="s">
        <v>54</v>
      </c>
      <c r="G2955" t="s">
        <v>27</v>
      </c>
    </row>
    <row r="2956" spans="2:7" x14ac:dyDescent="0.2">
      <c r="B2956">
        <v>2013</v>
      </c>
      <c r="C2956">
        <v>10</v>
      </c>
      <c r="D2956" t="s">
        <v>65</v>
      </c>
      <c r="E2956" t="s">
        <v>61</v>
      </c>
      <c r="F2956" t="s">
        <v>54</v>
      </c>
      <c r="G2956" t="s">
        <v>28</v>
      </c>
    </row>
    <row r="2957" spans="2:7" x14ac:dyDescent="0.2">
      <c r="B2957">
        <v>2013</v>
      </c>
      <c r="C2957">
        <v>10</v>
      </c>
      <c r="D2957" t="s">
        <v>65</v>
      </c>
      <c r="E2957" t="s">
        <v>61</v>
      </c>
      <c r="F2957" t="s">
        <v>54</v>
      </c>
      <c r="G2957" t="s">
        <v>29</v>
      </c>
    </row>
    <row r="2958" spans="2:7" x14ac:dyDescent="0.2">
      <c r="B2958">
        <v>2013</v>
      </c>
      <c r="C2958">
        <v>10</v>
      </c>
      <c r="D2958" t="s">
        <v>65</v>
      </c>
      <c r="E2958" t="s">
        <v>61</v>
      </c>
      <c r="F2958" t="s">
        <v>54</v>
      </c>
      <c r="G2958" t="s">
        <v>31</v>
      </c>
    </row>
    <row r="2959" spans="2:7" x14ac:dyDescent="0.2">
      <c r="B2959">
        <v>2013</v>
      </c>
      <c r="C2959">
        <v>10</v>
      </c>
      <c r="D2959" t="s">
        <v>65</v>
      </c>
      <c r="E2959" t="s">
        <v>61</v>
      </c>
      <c r="F2959" t="s">
        <v>54</v>
      </c>
      <c r="G2959" t="s">
        <v>32</v>
      </c>
    </row>
    <row r="2960" spans="2:7" x14ac:dyDescent="0.2">
      <c r="B2960">
        <v>2013</v>
      </c>
      <c r="C2960">
        <v>10</v>
      </c>
      <c r="D2960" t="s">
        <v>65</v>
      </c>
      <c r="E2960" t="s">
        <v>61</v>
      </c>
      <c r="F2960" t="s">
        <v>54</v>
      </c>
      <c r="G2960" t="s">
        <v>33</v>
      </c>
    </row>
    <row r="2961" spans="2:7" x14ac:dyDescent="0.2">
      <c r="B2961">
        <v>2013</v>
      </c>
      <c r="C2961">
        <v>10</v>
      </c>
      <c r="D2961" t="s">
        <v>65</v>
      </c>
      <c r="E2961" t="s">
        <v>61</v>
      </c>
      <c r="F2961" t="s">
        <v>54</v>
      </c>
      <c r="G2961" t="s">
        <v>34</v>
      </c>
    </row>
    <row r="2962" spans="2:7" x14ac:dyDescent="0.2">
      <c r="B2962">
        <v>2013</v>
      </c>
      <c r="C2962">
        <v>10</v>
      </c>
      <c r="D2962" t="s">
        <v>65</v>
      </c>
      <c r="E2962" t="s">
        <v>61</v>
      </c>
      <c r="F2962" t="s">
        <v>54</v>
      </c>
      <c r="G2962" t="s">
        <v>35</v>
      </c>
    </row>
    <row r="2963" spans="2:7" x14ac:dyDescent="0.2">
      <c r="B2963">
        <v>2013</v>
      </c>
      <c r="C2963">
        <v>10</v>
      </c>
      <c r="D2963" t="s">
        <v>65</v>
      </c>
      <c r="E2963" t="s">
        <v>61</v>
      </c>
      <c r="F2963" t="s">
        <v>54</v>
      </c>
      <c r="G2963" t="s">
        <v>36</v>
      </c>
    </row>
    <row r="2964" spans="2:7" x14ac:dyDescent="0.2">
      <c r="B2964">
        <v>2013</v>
      </c>
      <c r="C2964">
        <v>10</v>
      </c>
      <c r="D2964" t="s">
        <v>65</v>
      </c>
      <c r="E2964" t="s">
        <v>61</v>
      </c>
      <c r="F2964" t="s">
        <v>54</v>
      </c>
      <c r="G2964" t="s">
        <v>37</v>
      </c>
    </row>
    <row r="2965" spans="2:7" x14ac:dyDescent="0.2">
      <c r="B2965">
        <v>2013</v>
      </c>
      <c r="C2965">
        <v>10</v>
      </c>
      <c r="D2965" t="s">
        <v>65</v>
      </c>
      <c r="E2965" t="s">
        <v>61</v>
      </c>
      <c r="F2965" t="s">
        <v>54</v>
      </c>
      <c r="G2965" t="s">
        <v>38</v>
      </c>
    </row>
    <row r="2966" spans="2:7" x14ac:dyDescent="0.2">
      <c r="B2966">
        <v>2013</v>
      </c>
      <c r="C2966">
        <v>10</v>
      </c>
      <c r="D2966" t="s">
        <v>65</v>
      </c>
      <c r="E2966" t="s">
        <v>61</v>
      </c>
      <c r="F2966" t="s">
        <v>54</v>
      </c>
      <c r="G2966" t="s">
        <v>39</v>
      </c>
    </row>
    <row r="2967" spans="2:7" x14ac:dyDescent="0.2">
      <c r="B2967">
        <v>2013</v>
      </c>
      <c r="C2967">
        <v>10</v>
      </c>
      <c r="D2967" t="s">
        <v>65</v>
      </c>
      <c r="E2967" t="s">
        <v>61</v>
      </c>
      <c r="F2967" t="s">
        <v>54</v>
      </c>
      <c r="G2967" t="s">
        <v>40</v>
      </c>
    </row>
    <row r="2968" spans="2:7" x14ac:dyDescent="0.2">
      <c r="B2968">
        <v>2013</v>
      </c>
      <c r="C2968">
        <v>10</v>
      </c>
      <c r="D2968" t="s">
        <v>65</v>
      </c>
      <c r="E2968" t="s">
        <v>61</v>
      </c>
      <c r="F2968" t="s">
        <v>54</v>
      </c>
      <c r="G2968" t="s">
        <v>41</v>
      </c>
    </row>
    <row r="2969" spans="2:7" x14ac:dyDescent="0.2">
      <c r="B2969">
        <v>2013</v>
      </c>
      <c r="C2969">
        <v>10</v>
      </c>
      <c r="D2969" t="s">
        <v>65</v>
      </c>
      <c r="E2969" t="s">
        <v>61</v>
      </c>
      <c r="F2969" t="s">
        <v>54</v>
      </c>
      <c r="G2969" t="s">
        <v>42</v>
      </c>
    </row>
    <row r="2970" spans="2:7" x14ac:dyDescent="0.2">
      <c r="B2970">
        <v>2013</v>
      </c>
      <c r="C2970">
        <v>10</v>
      </c>
      <c r="D2970" t="s">
        <v>65</v>
      </c>
      <c r="E2970" t="s">
        <v>61</v>
      </c>
      <c r="F2970" t="s">
        <v>54</v>
      </c>
      <c r="G2970" t="s">
        <v>43</v>
      </c>
    </row>
    <row r="2971" spans="2:7" x14ac:dyDescent="0.2">
      <c r="B2971">
        <v>2013</v>
      </c>
      <c r="C2971">
        <v>10</v>
      </c>
      <c r="D2971" t="s">
        <v>65</v>
      </c>
      <c r="E2971" t="s">
        <v>61</v>
      </c>
      <c r="F2971" t="s">
        <v>54</v>
      </c>
      <c r="G2971" t="s">
        <v>60</v>
      </c>
    </row>
    <row r="2972" spans="2:7" x14ac:dyDescent="0.2">
      <c r="B2972">
        <v>2013</v>
      </c>
      <c r="C2972">
        <v>10</v>
      </c>
      <c r="D2972" t="s">
        <v>65</v>
      </c>
      <c r="E2972" t="s">
        <v>61</v>
      </c>
      <c r="F2972" t="s">
        <v>55</v>
      </c>
      <c r="G2972" t="s">
        <v>12</v>
      </c>
    </row>
    <row r="2973" spans="2:7" x14ac:dyDescent="0.2">
      <c r="B2973">
        <v>2013</v>
      </c>
      <c r="C2973">
        <v>10</v>
      </c>
      <c r="D2973" t="s">
        <v>65</v>
      </c>
      <c r="E2973" t="s">
        <v>61</v>
      </c>
      <c r="F2973" t="s">
        <v>55</v>
      </c>
      <c r="G2973" t="s">
        <v>16</v>
      </c>
    </row>
    <row r="2974" spans="2:7" x14ac:dyDescent="0.2">
      <c r="B2974">
        <v>2013</v>
      </c>
      <c r="C2974">
        <v>10</v>
      </c>
      <c r="D2974" t="s">
        <v>65</v>
      </c>
      <c r="E2974" t="s">
        <v>61</v>
      </c>
      <c r="F2974" t="s">
        <v>55</v>
      </c>
      <c r="G2974" t="s">
        <v>17</v>
      </c>
    </row>
    <row r="2975" spans="2:7" x14ac:dyDescent="0.2">
      <c r="B2975">
        <v>2013</v>
      </c>
      <c r="C2975">
        <v>10</v>
      </c>
      <c r="D2975" t="s">
        <v>65</v>
      </c>
      <c r="E2975" t="s">
        <v>61</v>
      </c>
      <c r="F2975" t="s">
        <v>55</v>
      </c>
      <c r="G2975" t="s">
        <v>19</v>
      </c>
    </row>
    <row r="2976" spans="2:7" x14ac:dyDescent="0.2">
      <c r="B2976">
        <v>2013</v>
      </c>
      <c r="C2976">
        <v>10</v>
      </c>
      <c r="D2976" t="s">
        <v>65</v>
      </c>
      <c r="E2976" t="s">
        <v>61</v>
      </c>
      <c r="F2976" t="s">
        <v>55</v>
      </c>
      <c r="G2976" t="s">
        <v>20</v>
      </c>
    </row>
    <row r="2977" spans="2:7" x14ac:dyDescent="0.2">
      <c r="B2977">
        <v>2013</v>
      </c>
      <c r="C2977">
        <v>10</v>
      </c>
      <c r="D2977" t="s">
        <v>65</v>
      </c>
      <c r="E2977" t="s">
        <v>61</v>
      </c>
      <c r="F2977" t="s">
        <v>55</v>
      </c>
      <c r="G2977" t="s">
        <v>21</v>
      </c>
    </row>
    <row r="2978" spans="2:7" x14ac:dyDescent="0.2">
      <c r="B2978">
        <v>2013</v>
      </c>
      <c r="C2978">
        <v>10</v>
      </c>
      <c r="D2978" t="s">
        <v>65</v>
      </c>
      <c r="E2978" t="s">
        <v>61</v>
      </c>
      <c r="F2978" t="s">
        <v>55</v>
      </c>
      <c r="G2978" t="s">
        <v>23</v>
      </c>
    </row>
    <row r="2979" spans="2:7" x14ac:dyDescent="0.2">
      <c r="B2979">
        <v>2013</v>
      </c>
      <c r="C2979">
        <v>10</v>
      </c>
      <c r="D2979" t="s">
        <v>65</v>
      </c>
      <c r="E2979" t="s">
        <v>61</v>
      </c>
      <c r="F2979" t="s">
        <v>55</v>
      </c>
      <c r="G2979" t="s">
        <v>24</v>
      </c>
    </row>
    <row r="2980" spans="2:7" x14ac:dyDescent="0.2">
      <c r="B2980">
        <v>2013</v>
      </c>
      <c r="C2980">
        <v>10</v>
      </c>
      <c r="D2980" t="s">
        <v>65</v>
      </c>
      <c r="E2980" t="s">
        <v>61</v>
      </c>
      <c r="F2980" t="s">
        <v>55</v>
      </c>
      <c r="G2980" t="s">
        <v>25</v>
      </c>
    </row>
    <row r="2981" spans="2:7" x14ac:dyDescent="0.2">
      <c r="B2981">
        <v>2013</v>
      </c>
      <c r="C2981">
        <v>10</v>
      </c>
      <c r="D2981" t="s">
        <v>65</v>
      </c>
      <c r="E2981" t="s">
        <v>61</v>
      </c>
      <c r="F2981" t="s">
        <v>55</v>
      </c>
      <c r="G2981" t="s">
        <v>26</v>
      </c>
    </row>
    <row r="2982" spans="2:7" x14ac:dyDescent="0.2">
      <c r="B2982">
        <v>2013</v>
      </c>
      <c r="C2982">
        <v>10</v>
      </c>
      <c r="D2982" t="s">
        <v>65</v>
      </c>
      <c r="E2982" t="s">
        <v>61</v>
      </c>
      <c r="F2982" t="s">
        <v>55</v>
      </c>
      <c r="G2982" t="s">
        <v>27</v>
      </c>
    </row>
    <row r="2983" spans="2:7" x14ac:dyDescent="0.2">
      <c r="B2983">
        <v>2013</v>
      </c>
      <c r="C2983">
        <v>10</v>
      </c>
      <c r="D2983" t="s">
        <v>65</v>
      </c>
      <c r="E2983" t="s">
        <v>61</v>
      </c>
      <c r="F2983" t="s">
        <v>55</v>
      </c>
      <c r="G2983" t="s">
        <v>28</v>
      </c>
    </row>
    <row r="2984" spans="2:7" x14ac:dyDescent="0.2">
      <c r="B2984">
        <v>2013</v>
      </c>
      <c r="C2984">
        <v>10</v>
      </c>
      <c r="D2984" t="s">
        <v>65</v>
      </c>
      <c r="E2984" t="s">
        <v>61</v>
      </c>
      <c r="F2984" t="s">
        <v>55</v>
      </c>
      <c r="G2984" t="s">
        <v>29</v>
      </c>
    </row>
    <row r="2985" spans="2:7" x14ac:dyDescent="0.2">
      <c r="B2985">
        <v>2013</v>
      </c>
      <c r="C2985">
        <v>10</v>
      </c>
      <c r="D2985" t="s">
        <v>65</v>
      </c>
      <c r="E2985" t="s">
        <v>61</v>
      </c>
      <c r="F2985" t="s">
        <v>55</v>
      </c>
      <c r="G2985" t="s">
        <v>31</v>
      </c>
    </row>
    <row r="2986" spans="2:7" x14ac:dyDescent="0.2">
      <c r="B2986">
        <v>2013</v>
      </c>
      <c r="C2986">
        <v>10</v>
      </c>
      <c r="D2986" t="s">
        <v>65</v>
      </c>
      <c r="E2986" t="s">
        <v>61</v>
      </c>
      <c r="F2986" t="s">
        <v>55</v>
      </c>
      <c r="G2986" t="s">
        <v>32</v>
      </c>
    </row>
    <row r="2987" spans="2:7" x14ac:dyDescent="0.2">
      <c r="B2987">
        <v>2013</v>
      </c>
      <c r="C2987">
        <v>10</v>
      </c>
      <c r="D2987" t="s">
        <v>65</v>
      </c>
      <c r="E2987" t="s">
        <v>61</v>
      </c>
      <c r="F2987" t="s">
        <v>55</v>
      </c>
      <c r="G2987" t="s">
        <v>33</v>
      </c>
    </row>
    <row r="2988" spans="2:7" x14ac:dyDescent="0.2">
      <c r="B2988">
        <v>2013</v>
      </c>
      <c r="C2988">
        <v>10</v>
      </c>
      <c r="D2988" t="s">
        <v>65</v>
      </c>
      <c r="E2988" t="s">
        <v>61</v>
      </c>
      <c r="F2988" t="s">
        <v>55</v>
      </c>
      <c r="G2988" t="s">
        <v>34</v>
      </c>
    </row>
    <row r="2989" spans="2:7" x14ac:dyDescent="0.2">
      <c r="B2989">
        <v>2013</v>
      </c>
      <c r="C2989">
        <v>10</v>
      </c>
      <c r="D2989" t="s">
        <v>65</v>
      </c>
      <c r="E2989" t="s">
        <v>61</v>
      </c>
      <c r="F2989" t="s">
        <v>55</v>
      </c>
      <c r="G2989" t="s">
        <v>35</v>
      </c>
    </row>
    <row r="2990" spans="2:7" x14ac:dyDescent="0.2">
      <c r="B2990">
        <v>2013</v>
      </c>
      <c r="C2990">
        <v>10</v>
      </c>
      <c r="D2990" t="s">
        <v>65</v>
      </c>
      <c r="E2990" t="s">
        <v>61</v>
      </c>
      <c r="F2990" t="s">
        <v>55</v>
      </c>
      <c r="G2990" t="s">
        <v>36</v>
      </c>
    </row>
    <row r="2991" spans="2:7" x14ac:dyDescent="0.2">
      <c r="B2991">
        <v>2013</v>
      </c>
      <c r="C2991">
        <v>10</v>
      </c>
      <c r="D2991" t="s">
        <v>65</v>
      </c>
      <c r="E2991" t="s">
        <v>61</v>
      </c>
      <c r="F2991" t="s">
        <v>55</v>
      </c>
      <c r="G2991" t="s">
        <v>37</v>
      </c>
    </row>
    <row r="2992" spans="2:7" x14ac:dyDescent="0.2">
      <c r="B2992">
        <v>2013</v>
      </c>
      <c r="C2992">
        <v>10</v>
      </c>
      <c r="D2992" t="s">
        <v>65</v>
      </c>
      <c r="E2992" t="s">
        <v>61</v>
      </c>
      <c r="F2992" t="s">
        <v>55</v>
      </c>
      <c r="G2992" t="s">
        <v>38</v>
      </c>
    </row>
    <row r="2993" spans="2:7" x14ac:dyDescent="0.2">
      <c r="B2993">
        <v>2013</v>
      </c>
      <c r="C2993">
        <v>10</v>
      </c>
      <c r="D2993" t="s">
        <v>65</v>
      </c>
      <c r="E2993" t="s">
        <v>61</v>
      </c>
      <c r="F2993" t="s">
        <v>55</v>
      </c>
      <c r="G2993" t="s">
        <v>39</v>
      </c>
    </row>
    <row r="2994" spans="2:7" x14ac:dyDescent="0.2">
      <c r="B2994">
        <v>2013</v>
      </c>
      <c r="C2994">
        <v>10</v>
      </c>
      <c r="D2994" t="s">
        <v>65</v>
      </c>
      <c r="E2994" t="s">
        <v>61</v>
      </c>
      <c r="F2994" t="s">
        <v>55</v>
      </c>
      <c r="G2994" t="s">
        <v>40</v>
      </c>
    </row>
    <row r="2995" spans="2:7" x14ac:dyDescent="0.2">
      <c r="B2995">
        <v>2013</v>
      </c>
      <c r="C2995">
        <v>10</v>
      </c>
      <c r="D2995" t="s">
        <v>65</v>
      </c>
      <c r="E2995" t="s">
        <v>61</v>
      </c>
      <c r="F2995" t="s">
        <v>55</v>
      </c>
      <c r="G2995" t="s">
        <v>41</v>
      </c>
    </row>
    <row r="2996" spans="2:7" x14ac:dyDescent="0.2">
      <c r="B2996">
        <v>2013</v>
      </c>
      <c r="C2996">
        <v>10</v>
      </c>
      <c r="D2996" t="s">
        <v>65</v>
      </c>
      <c r="E2996" t="s">
        <v>61</v>
      </c>
      <c r="F2996" t="s">
        <v>55</v>
      </c>
      <c r="G2996" t="s">
        <v>42</v>
      </c>
    </row>
    <row r="2997" spans="2:7" x14ac:dyDescent="0.2">
      <c r="B2997">
        <v>2013</v>
      </c>
      <c r="C2997">
        <v>10</v>
      </c>
      <c r="D2997" t="s">
        <v>65</v>
      </c>
      <c r="E2997" t="s">
        <v>61</v>
      </c>
      <c r="F2997" t="s">
        <v>55</v>
      </c>
      <c r="G2997" t="s">
        <v>43</v>
      </c>
    </row>
    <row r="2998" spans="2:7" x14ac:dyDescent="0.2">
      <c r="B2998">
        <v>2013</v>
      </c>
      <c r="C2998">
        <v>10</v>
      </c>
      <c r="D2998" t="s">
        <v>65</v>
      </c>
      <c r="E2998" t="s">
        <v>61</v>
      </c>
      <c r="F2998" t="s">
        <v>55</v>
      </c>
      <c r="G2998" t="s">
        <v>60</v>
      </c>
    </row>
    <row r="2999" spans="2:7" x14ac:dyDescent="0.2">
      <c r="B2999">
        <v>2013</v>
      </c>
      <c r="C2999">
        <v>10</v>
      </c>
      <c r="D2999" t="s">
        <v>65</v>
      </c>
      <c r="E2999" t="s">
        <v>61</v>
      </c>
      <c r="F2999" t="s">
        <v>56</v>
      </c>
      <c r="G2999" t="s">
        <v>12</v>
      </c>
    </row>
    <row r="3000" spans="2:7" x14ac:dyDescent="0.2">
      <c r="B3000">
        <v>2013</v>
      </c>
      <c r="C3000">
        <v>10</v>
      </c>
      <c r="D3000" t="s">
        <v>65</v>
      </c>
      <c r="E3000" t="s">
        <v>61</v>
      </c>
      <c r="F3000" t="s">
        <v>56</v>
      </c>
      <c r="G3000" t="s">
        <v>16</v>
      </c>
    </row>
    <row r="3001" spans="2:7" x14ac:dyDescent="0.2">
      <c r="B3001">
        <v>2013</v>
      </c>
      <c r="C3001">
        <v>10</v>
      </c>
      <c r="D3001" t="s">
        <v>65</v>
      </c>
      <c r="E3001" t="s">
        <v>61</v>
      </c>
      <c r="F3001" t="s">
        <v>56</v>
      </c>
      <c r="G3001" t="s">
        <v>17</v>
      </c>
    </row>
    <row r="3002" spans="2:7" x14ac:dyDescent="0.2">
      <c r="B3002">
        <v>2013</v>
      </c>
      <c r="C3002">
        <v>10</v>
      </c>
      <c r="D3002" t="s">
        <v>65</v>
      </c>
      <c r="E3002" t="s">
        <v>61</v>
      </c>
      <c r="F3002" t="s">
        <v>56</v>
      </c>
      <c r="G3002" t="s">
        <v>19</v>
      </c>
    </row>
    <row r="3003" spans="2:7" x14ac:dyDescent="0.2">
      <c r="B3003">
        <v>2013</v>
      </c>
      <c r="C3003">
        <v>10</v>
      </c>
      <c r="D3003" t="s">
        <v>65</v>
      </c>
      <c r="E3003" t="s">
        <v>61</v>
      </c>
      <c r="F3003" t="s">
        <v>56</v>
      </c>
      <c r="G3003" t="s">
        <v>20</v>
      </c>
    </row>
    <row r="3004" spans="2:7" x14ac:dyDescent="0.2">
      <c r="B3004">
        <v>2013</v>
      </c>
      <c r="C3004">
        <v>10</v>
      </c>
      <c r="D3004" t="s">
        <v>65</v>
      </c>
      <c r="E3004" t="s">
        <v>61</v>
      </c>
      <c r="F3004" t="s">
        <v>56</v>
      </c>
      <c r="G3004" t="s">
        <v>21</v>
      </c>
    </row>
    <row r="3005" spans="2:7" x14ac:dyDescent="0.2">
      <c r="B3005">
        <v>2013</v>
      </c>
      <c r="C3005">
        <v>10</v>
      </c>
      <c r="D3005" t="s">
        <v>65</v>
      </c>
      <c r="E3005" t="s">
        <v>61</v>
      </c>
      <c r="F3005" t="s">
        <v>56</v>
      </c>
      <c r="G3005" t="s">
        <v>23</v>
      </c>
    </row>
    <row r="3006" spans="2:7" x14ac:dyDescent="0.2">
      <c r="B3006">
        <v>2013</v>
      </c>
      <c r="C3006">
        <v>10</v>
      </c>
      <c r="D3006" t="s">
        <v>65</v>
      </c>
      <c r="E3006" t="s">
        <v>61</v>
      </c>
      <c r="F3006" t="s">
        <v>56</v>
      </c>
      <c r="G3006" t="s">
        <v>24</v>
      </c>
    </row>
    <row r="3007" spans="2:7" x14ac:dyDescent="0.2">
      <c r="B3007">
        <v>2013</v>
      </c>
      <c r="C3007">
        <v>10</v>
      </c>
      <c r="D3007" t="s">
        <v>65</v>
      </c>
      <c r="E3007" t="s">
        <v>61</v>
      </c>
      <c r="F3007" t="s">
        <v>56</v>
      </c>
      <c r="G3007" t="s">
        <v>25</v>
      </c>
    </row>
    <row r="3008" spans="2:7" x14ac:dyDescent="0.2">
      <c r="B3008">
        <v>2013</v>
      </c>
      <c r="C3008">
        <v>10</v>
      </c>
      <c r="D3008" t="s">
        <v>65</v>
      </c>
      <c r="E3008" t="s">
        <v>61</v>
      </c>
      <c r="F3008" t="s">
        <v>56</v>
      </c>
      <c r="G3008" t="s">
        <v>26</v>
      </c>
    </row>
    <row r="3009" spans="2:7" x14ac:dyDescent="0.2">
      <c r="B3009">
        <v>2013</v>
      </c>
      <c r="C3009">
        <v>10</v>
      </c>
      <c r="D3009" t="s">
        <v>65</v>
      </c>
      <c r="E3009" t="s">
        <v>61</v>
      </c>
      <c r="F3009" t="s">
        <v>56</v>
      </c>
      <c r="G3009" t="s">
        <v>27</v>
      </c>
    </row>
    <row r="3010" spans="2:7" x14ac:dyDescent="0.2">
      <c r="B3010">
        <v>2013</v>
      </c>
      <c r="C3010">
        <v>10</v>
      </c>
      <c r="D3010" t="s">
        <v>65</v>
      </c>
      <c r="E3010" t="s">
        <v>61</v>
      </c>
      <c r="F3010" t="s">
        <v>56</v>
      </c>
      <c r="G3010" t="s">
        <v>28</v>
      </c>
    </row>
    <row r="3011" spans="2:7" x14ac:dyDescent="0.2">
      <c r="B3011">
        <v>2013</v>
      </c>
      <c r="C3011">
        <v>10</v>
      </c>
      <c r="D3011" t="s">
        <v>65</v>
      </c>
      <c r="E3011" t="s">
        <v>61</v>
      </c>
      <c r="F3011" t="s">
        <v>56</v>
      </c>
      <c r="G3011" t="s">
        <v>29</v>
      </c>
    </row>
    <row r="3012" spans="2:7" x14ac:dyDescent="0.2">
      <c r="B3012">
        <v>2013</v>
      </c>
      <c r="C3012">
        <v>10</v>
      </c>
      <c r="D3012" t="s">
        <v>65</v>
      </c>
      <c r="E3012" t="s">
        <v>61</v>
      </c>
      <c r="F3012" t="s">
        <v>56</v>
      </c>
      <c r="G3012" t="s">
        <v>31</v>
      </c>
    </row>
    <row r="3013" spans="2:7" x14ac:dyDescent="0.2">
      <c r="B3013">
        <v>2013</v>
      </c>
      <c r="C3013">
        <v>10</v>
      </c>
      <c r="D3013" t="s">
        <v>65</v>
      </c>
      <c r="E3013" t="s">
        <v>61</v>
      </c>
      <c r="F3013" t="s">
        <v>56</v>
      </c>
      <c r="G3013" t="s">
        <v>32</v>
      </c>
    </row>
    <row r="3014" spans="2:7" x14ac:dyDescent="0.2">
      <c r="B3014">
        <v>2013</v>
      </c>
      <c r="C3014">
        <v>10</v>
      </c>
      <c r="D3014" t="s">
        <v>65</v>
      </c>
      <c r="E3014" t="s">
        <v>61</v>
      </c>
      <c r="F3014" t="s">
        <v>56</v>
      </c>
      <c r="G3014" t="s">
        <v>33</v>
      </c>
    </row>
    <row r="3015" spans="2:7" x14ac:dyDescent="0.2">
      <c r="B3015">
        <v>2013</v>
      </c>
      <c r="C3015">
        <v>10</v>
      </c>
      <c r="D3015" t="s">
        <v>65</v>
      </c>
      <c r="E3015" t="s">
        <v>61</v>
      </c>
      <c r="F3015" t="s">
        <v>56</v>
      </c>
      <c r="G3015" t="s">
        <v>34</v>
      </c>
    </row>
    <row r="3016" spans="2:7" x14ac:dyDescent="0.2">
      <c r="B3016">
        <v>2013</v>
      </c>
      <c r="C3016">
        <v>10</v>
      </c>
      <c r="D3016" t="s">
        <v>65</v>
      </c>
      <c r="E3016" t="s">
        <v>61</v>
      </c>
      <c r="F3016" t="s">
        <v>56</v>
      </c>
      <c r="G3016" t="s">
        <v>35</v>
      </c>
    </row>
    <row r="3017" spans="2:7" x14ac:dyDescent="0.2">
      <c r="B3017">
        <v>2013</v>
      </c>
      <c r="C3017">
        <v>10</v>
      </c>
      <c r="D3017" t="s">
        <v>65</v>
      </c>
      <c r="E3017" t="s">
        <v>61</v>
      </c>
      <c r="F3017" t="s">
        <v>56</v>
      </c>
      <c r="G3017" t="s">
        <v>36</v>
      </c>
    </row>
    <row r="3018" spans="2:7" x14ac:dyDescent="0.2">
      <c r="B3018">
        <v>2013</v>
      </c>
      <c r="C3018">
        <v>10</v>
      </c>
      <c r="D3018" t="s">
        <v>65</v>
      </c>
      <c r="E3018" t="s">
        <v>61</v>
      </c>
      <c r="F3018" t="s">
        <v>56</v>
      </c>
      <c r="G3018" t="s">
        <v>37</v>
      </c>
    </row>
    <row r="3019" spans="2:7" x14ac:dyDescent="0.2">
      <c r="B3019">
        <v>2013</v>
      </c>
      <c r="C3019">
        <v>10</v>
      </c>
      <c r="D3019" t="s">
        <v>65</v>
      </c>
      <c r="E3019" t="s">
        <v>61</v>
      </c>
      <c r="F3019" t="s">
        <v>56</v>
      </c>
      <c r="G3019" t="s">
        <v>38</v>
      </c>
    </row>
    <row r="3020" spans="2:7" x14ac:dyDescent="0.2">
      <c r="B3020">
        <v>2013</v>
      </c>
      <c r="C3020">
        <v>10</v>
      </c>
      <c r="D3020" t="s">
        <v>65</v>
      </c>
      <c r="E3020" t="s">
        <v>61</v>
      </c>
      <c r="F3020" t="s">
        <v>56</v>
      </c>
      <c r="G3020" t="s">
        <v>39</v>
      </c>
    </row>
    <row r="3021" spans="2:7" x14ac:dyDescent="0.2">
      <c r="B3021">
        <v>2013</v>
      </c>
      <c r="C3021">
        <v>10</v>
      </c>
      <c r="D3021" t="s">
        <v>65</v>
      </c>
      <c r="E3021" t="s">
        <v>61</v>
      </c>
      <c r="F3021" t="s">
        <v>56</v>
      </c>
      <c r="G3021" t="s">
        <v>40</v>
      </c>
    </row>
    <row r="3022" spans="2:7" x14ac:dyDescent="0.2">
      <c r="B3022">
        <v>2013</v>
      </c>
      <c r="C3022">
        <v>10</v>
      </c>
      <c r="D3022" t="s">
        <v>65</v>
      </c>
      <c r="E3022" t="s">
        <v>61</v>
      </c>
      <c r="F3022" t="s">
        <v>56</v>
      </c>
      <c r="G3022" t="s">
        <v>41</v>
      </c>
    </row>
    <row r="3023" spans="2:7" x14ac:dyDescent="0.2">
      <c r="B3023">
        <v>2013</v>
      </c>
      <c r="C3023">
        <v>10</v>
      </c>
      <c r="D3023" t="s">
        <v>65</v>
      </c>
      <c r="E3023" t="s">
        <v>61</v>
      </c>
      <c r="F3023" t="s">
        <v>56</v>
      </c>
      <c r="G3023" t="s">
        <v>42</v>
      </c>
    </row>
    <row r="3024" spans="2:7" x14ac:dyDescent="0.2">
      <c r="B3024">
        <v>2013</v>
      </c>
      <c r="C3024">
        <v>10</v>
      </c>
      <c r="D3024" t="s">
        <v>65</v>
      </c>
      <c r="E3024" t="s">
        <v>61</v>
      </c>
      <c r="F3024" t="s">
        <v>56</v>
      </c>
      <c r="G3024" t="s">
        <v>43</v>
      </c>
    </row>
    <row r="3025" spans="2:7" x14ac:dyDescent="0.2">
      <c r="B3025">
        <v>2013</v>
      </c>
      <c r="C3025">
        <v>10</v>
      </c>
      <c r="D3025" t="s">
        <v>65</v>
      </c>
      <c r="E3025" t="s">
        <v>61</v>
      </c>
      <c r="F3025" t="s">
        <v>56</v>
      </c>
      <c r="G3025" t="s">
        <v>60</v>
      </c>
    </row>
    <row r="3026" spans="2:7" x14ac:dyDescent="0.2">
      <c r="B3026">
        <v>2012</v>
      </c>
      <c r="C3026">
        <v>10</v>
      </c>
      <c r="D3026" t="s">
        <v>65</v>
      </c>
      <c r="E3026" t="s">
        <v>59</v>
      </c>
      <c r="F3026" t="s">
        <v>49</v>
      </c>
      <c r="G3026" t="s">
        <v>12</v>
      </c>
    </row>
    <row r="3027" spans="2:7" x14ac:dyDescent="0.2">
      <c r="B3027">
        <v>2012</v>
      </c>
      <c r="C3027">
        <v>10</v>
      </c>
      <c r="D3027" t="s">
        <v>65</v>
      </c>
      <c r="E3027" t="s">
        <v>59</v>
      </c>
      <c r="F3027" t="s">
        <v>49</v>
      </c>
      <c r="G3027" t="s">
        <v>16</v>
      </c>
    </row>
    <row r="3028" spans="2:7" x14ac:dyDescent="0.2">
      <c r="B3028">
        <v>2012</v>
      </c>
      <c r="C3028">
        <v>10</v>
      </c>
      <c r="D3028" t="s">
        <v>65</v>
      </c>
      <c r="E3028" t="s">
        <v>59</v>
      </c>
      <c r="F3028" t="s">
        <v>49</v>
      </c>
      <c r="G3028" t="s">
        <v>17</v>
      </c>
    </row>
    <row r="3029" spans="2:7" x14ac:dyDescent="0.2">
      <c r="B3029">
        <v>2012</v>
      </c>
      <c r="C3029">
        <v>10</v>
      </c>
      <c r="D3029" t="s">
        <v>65</v>
      </c>
      <c r="E3029" t="s">
        <v>59</v>
      </c>
      <c r="F3029" t="s">
        <v>49</v>
      </c>
      <c r="G3029" t="s">
        <v>19</v>
      </c>
    </row>
    <row r="3030" spans="2:7" x14ac:dyDescent="0.2">
      <c r="B3030">
        <v>2012</v>
      </c>
      <c r="C3030">
        <v>10</v>
      </c>
      <c r="D3030" t="s">
        <v>65</v>
      </c>
      <c r="E3030" t="s">
        <v>59</v>
      </c>
      <c r="F3030" t="s">
        <v>49</v>
      </c>
      <c r="G3030" t="s">
        <v>20</v>
      </c>
    </row>
    <row r="3031" spans="2:7" x14ac:dyDescent="0.2">
      <c r="B3031">
        <v>2012</v>
      </c>
      <c r="C3031">
        <v>10</v>
      </c>
      <c r="D3031" t="s">
        <v>65</v>
      </c>
      <c r="E3031" t="s">
        <v>59</v>
      </c>
      <c r="F3031" t="s">
        <v>49</v>
      </c>
      <c r="G3031" t="s">
        <v>21</v>
      </c>
    </row>
    <row r="3032" spans="2:7" x14ac:dyDescent="0.2">
      <c r="B3032">
        <v>2012</v>
      </c>
      <c r="C3032">
        <v>10</v>
      </c>
      <c r="D3032" t="s">
        <v>65</v>
      </c>
      <c r="E3032" t="s">
        <v>59</v>
      </c>
      <c r="F3032" t="s">
        <v>49</v>
      </c>
      <c r="G3032" t="s">
        <v>23</v>
      </c>
    </row>
    <row r="3033" spans="2:7" x14ac:dyDescent="0.2">
      <c r="B3033">
        <v>2012</v>
      </c>
      <c r="C3033">
        <v>10</v>
      </c>
      <c r="D3033" t="s">
        <v>65</v>
      </c>
      <c r="E3033" t="s">
        <v>59</v>
      </c>
      <c r="F3033" t="s">
        <v>49</v>
      </c>
      <c r="G3033" t="s">
        <v>24</v>
      </c>
    </row>
    <row r="3034" spans="2:7" x14ac:dyDescent="0.2">
      <c r="B3034">
        <v>2012</v>
      </c>
      <c r="C3034">
        <v>10</v>
      </c>
      <c r="D3034" t="s">
        <v>65</v>
      </c>
      <c r="E3034" t="s">
        <v>59</v>
      </c>
      <c r="F3034" t="s">
        <v>49</v>
      </c>
      <c r="G3034" t="s">
        <v>25</v>
      </c>
    </row>
    <row r="3035" spans="2:7" x14ac:dyDescent="0.2">
      <c r="B3035">
        <v>2012</v>
      </c>
      <c r="C3035">
        <v>10</v>
      </c>
      <c r="D3035" t="s">
        <v>65</v>
      </c>
      <c r="E3035" t="s">
        <v>59</v>
      </c>
      <c r="F3035" t="s">
        <v>49</v>
      </c>
      <c r="G3035" t="s">
        <v>26</v>
      </c>
    </row>
    <row r="3036" spans="2:7" x14ac:dyDescent="0.2">
      <c r="B3036">
        <v>2012</v>
      </c>
      <c r="C3036">
        <v>10</v>
      </c>
      <c r="D3036" t="s">
        <v>65</v>
      </c>
      <c r="E3036" t="s">
        <v>59</v>
      </c>
      <c r="F3036" t="s">
        <v>49</v>
      </c>
      <c r="G3036" t="s">
        <v>27</v>
      </c>
    </row>
    <row r="3037" spans="2:7" x14ac:dyDescent="0.2">
      <c r="B3037">
        <v>2012</v>
      </c>
      <c r="C3037">
        <v>10</v>
      </c>
      <c r="D3037" t="s">
        <v>65</v>
      </c>
      <c r="E3037" t="s">
        <v>59</v>
      </c>
      <c r="F3037" t="s">
        <v>49</v>
      </c>
      <c r="G3037" t="s">
        <v>28</v>
      </c>
    </row>
    <row r="3038" spans="2:7" x14ac:dyDescent="0.2">
      <c r="B3038">
        <v>2012</v>
      </c>
      <c r="C3038">
        <v>10</v>
      </c>
      <c r="D3038" t="s">
        <v>65</v>
      </c>
      <c r="E3038" t="s">
        <v>59</v>
      </c>
      <c r="F3038" t="s">
        <v>49</v>
      </c>
      <c r="G3038" t="s">
        <v>29</v>
      </c>
    </row>
    <row r="3039" spans="2:7" x14ac:dyDescent="0.2">
      <c r="B3039">
        <v>2012</v>
      </c>
      <c r="C3039">
        <v>10</v>
      </c>
      <c r="D3039" t="s">
        <v>65</v>
      </c>
      <c r="E3039" t="s">
        <v>59</v>
      </c>
      <c r="F3039" t="s">
        <v>49</v>
      </c>
      <c r="G3039" t="s">
        <v>31</v>
      </c>
    </row>
    <row r="3040" spans="2:7" x14ac:dyDescent="0.2">
      <c r="B3040">
        <v>2012</v>
      </c>
      <c r="C3040">
        <v>10</v>
      </c>
      <c r="D3040" t="s">
        <v>65</v>
      </c>
      <c r="E3040" t="s">
        <v>59</v>
      </c>
      <c r="F3040" t="s">
        <v>49</v>
      </c>
      <c r="G3040" t="s">
        <v>32</v>
      </c>
    </row>
    <row r="3041" spans="2:7" x14ac:dyDescent="0.2">
      <c r="B3041">
        <v>2012</v>
      </c>
      <c r="C3041">
        <v>10</v>
      </c>
      <c r="D3041" t="s">
        <v>65</v>
      </c>
      <c r="E3041" t="s">
        <v>59</v>
      </c>
      <c r="F3041" t="s">
        <v>49</v>
      </c>
      <c r="G3041" t="s">
        <v>33</v>
      </c>
    </row>
    <row r="3042" spans="2:7" x14ac:dyDescent="0.2">
      <c r="B3042">
        <v>2012</v>
      </c>
      <c r="C3042">
        <v>10</v>
      </c>
      <c r="D3042" t="s">
        <v>65</v>
      </c>
      <c r="E3042" t="s">
        <v>59</v>
      </c>
      <c r="F3042" t="s">
        <v>49</v>
      </c>
      <c r="G3042" t="s">
        <v>34</v>
      </c>
    </row>
    <row r="3043" spans="2:7" x14ac:dyDescent="0.2">
      <c r="B3043">
        <v>2012</v>
      </c>
      <c r="C3043">
        <v>10</v>
      </c>
      <c r="D3043" t="s">
        <v>65</v>
      </c>
      <c r="E3043" t="s">
        <v>59</v>
      </c>
      <c r="F3043" t="s">
        <v>49</v>
      </c>
      <c r="G3043" t="s">
        <v>35</v>
      </c>
    </row>
    <row r="3044" spans="2:7" x14ac:dyDescent="0.2">
      <c r="B3044">
        <v>2012</v>
      </c>
      <c r="C3044">
        <v>10</v>
      </c>
      <c r="D3044" t="s">
        <v>65</v>
      </c>
      <c r="E3044" t="s">
        <v>59</v>
      </c>
      <c r="F3044" t="s">
        <v>49</v>
      </c>
      <c r="G3044" t="s">
        <v>36</v>
      </c>
    </row>
    <row r="3045" spans="2:7" x14ac:dyDescent="0.2">
      <c r="B3045">
        <v>2012</v>
      </c>
      <c r="C3045">
        <v>10</v>
      </c>
      <c r="D3045" t="s">
        <v>65</v>
      </c>
      <c r="E3045" t="s">
        <v>59</v>
      </c>
      <c r="F3045" t="s">
        <v>49</v>
      </c>
      <c r="G3045" t="s">
        <v>37</v>
      </c>
    </row>
    <row r="3046" spans="2:7" x14ac:dyDescent="0.2">
      <c r="B3046">
        <v>2012</v>
      </c>
      <c r="C3046">
        <v>10</v>
      </c>
      <c r="D3046" t="s">
        <v>65</v>
      </c>
      <c r="E3046" t="s">
        <v>59</v>
      </c>
      <c r="F3046" t="s">
        <v>49</v>
      </c>
      <c r="G3046" t="s">
        <v>38</v>
      </c>
    </row>
    <row r="3047" spans="2:7" x14ac:dyDescent="0.2">
      <c r="B3047">
        <v>2012</v>
      </c>
      <c r="C3047">
        <v>10</v>
      </c>
      <c r="D3047" t="s">
        <v>65</v>
      </c>
      <c r="E3047" t="s">
        <v>59</v>
      </c>
      <c r="F3047" t="s">
        <v>49</v>
      </c>
      <c r="G3047" t="s">
        <v>39</v>
      </c>
    </row>
    <row r="3048" spans="2:7" x14ac:dyDescent="0.2">
      <c r="B3048">
        <v>2012</v>
      </c>
      <c r="C3048">
        <v>10</v>
      </c>
      <c r="D3048" t="s">
        <v>65</v>
      </c>
      <c r="E3048" t="s">
        <v>59</v>
      </c>
      <c r="F3048" t="s">
        <v>49</v>
      </c>
      <c r="G3048" t="s">
        <v>40</v>
      </c>
    </row>
    <row r="3049" spans="2:7" x14ac:dyDescent="0.2">
      <c r="B3049">
        <v>2012</v>
      </c>
      <c r="C3049">
        <v>10</v>
      </c>
      <c r="D3049" t="s">
        <v>65</v>
      </c>
      <c r="E3049" t="s">
        <v>59</v>
      </c>
      <c r="F3049" t="s">
        <v>49</v>
      </c>
      <c r="G3049" t="s">
        <v>41</v>
      </c>
    </row>
    <row r="3050" spans="2:7" x14ac:dyDescent="0.2">
      <c r="B3050">
        <v>2012</v>
      </c>
      <c r="C3050">
        <v>10</v>
      </c>
      <c r="D3050" t="s">
        <v>65</v>
      </c>
      <c r="E3050" t="s">
        <v>59</v>
      </c>
      <c r="F3050" t="s">
        <v>49</v>
      </c>
      <c r="G3050" t="s">
        <v>42</v>
      </c>
    </row>
    <row r="3051" spans="2:7" x14ac:dyDescent="0.2">
      <c r="B3051">
        <v>2012</v>
      </c>
      <c r="C3051">
        <v>10</v>
      </c>
      <c r="D3051" t="s">
        <v>65</v>
      </c>
      <c r="E3051" t="s">
        <v>59</v>
      </c>
      <c r="F3051" t="s">
        <v>49</v>
      </c>
      <c r="G3051" t="s">
        <v>43</v>
      </c>
    </row>
    <row r="3052" spans="2:7" x14ac:dyDescent="0.2">
      <c r="B3052">
        <v>2012</v>
      </c>
      <c r="C3052">
        <v>10</v>
      </c>
      <c r="D3052" t="s">
        <v>65</v>
      </c>
      <c r="E3052" t="s">
        <v>59</v>
      </c>
      <c r="F3052" t="s">
        <v>49</v>
      </c>
      <c r="G3052" t="s">
        <v>60</v>
      </c>
    </row>
    <row r="3053" spans="2:7" x14ac:dyDescent="0.2">
      <c r="B3053">
        <v>2012</v>
      </c>
      <c r="C3053">
        <v>10</v>
      </c>
      <c r="D3053" t="s">
        <v>65</v>
      </c>
      <c r="E3053" t="s">
        <v>59</v>
      </c>
      <c r="F3053" t="s">
        <v>50</v>
      </c>
      <c r="G3053" t="s">
        <v>12</v>
      </c>
    </row>
    <row r="3054" spans="2:7" x14ac:dyDescent="0.2">
      <c r="B3054">
        <v>2012</v>
      </c>
      <c r="C3054">
        <v>10</v>
      </c>
      <c r="D3054" t="s">
        <v>65</v>
      </c>
      <c r="E3054" t="s">
        <v>59</v>
      </c>
      <c r="F3054" t="s">
        <v>50</v>
      </c>
      <c r="G3054" t="s">
        <v>16</v>
      </c>
    </row>
    <row r="3055" spans="2:7" x14ac:dyDescent="0.2">
      <c r="B3055">
        <v>2012</v>
      </c>
      <c r="C3055">
        <v>10</v>
      </c>
      <c r="D3055" t="s">
        <v>65</v>
      </c>
      <c r="E3055" t="s">
        <v>59</v>
      </c>
      <c r="F3055" t="s">
        <v>50</v>
      </c>
      <c r="G3055" t="s">
        <v>17</v>
      </c>
    </row>
    <row r="3056" spans="2:7" x14ac:dyDescent="0.2">
      <c r="B3056">
        <v>2012</v>
      </c>
      <c r="C3056">
        <v>10</v>
      </c>
      <c r="D3056" t="s">
        <v>65</v>
      </c>
      <c r="E3056" t="s">
        <v>59</v>
      </c>
      <c r="F3056" t="s">
        <v>50</v>
      </c>
      <c r="G3056" t="s">
        <v>19</v>
      </c>
    </row>
    <row r="3057" spans="2:7" x14ac:dyDescent="0.2">
      <c r="B3057">
        <v>2012</v>
      </c>
      <c r="C3057">
        <v>10</v>
      </c>
      <c r="D3057" t="s">
        <v>65</v>
      </c>
      <c r="E3057" t="s">
        <v>59</v>
      </c>
      <c r="F3057" t="s">
        <v>50</v>
      </c>
      <c r="G3057" t="s">
        <v>20</v>
      </c>
    </row>
    <row r="3058" spans="2:7" x14ac:dyDescent="0.2">
      <c r="B3058">
        <v>2012</v>
      </c>
      <c r="C3058">
        <v>10</v>
      </c>
      <c r="D3058" t="s">
        <v>65</v>
      </c>
      <c r="E3058" t="s">
        <v>59</v>
      </c>
      <c r="F3058" t="s">
        <v>50</v>
      </c>
      <c r="G3058" t="s">
        <v>21</v>
      </c>
    </row>
    <row r="3059" spans="2:7" x14ac:dyDescent="0.2">
      <c r="B3059">
        <v>2012</v>
      </c>
      <c r="C3059">
        <v>10</v>
      </c>
      <c r="D3059" t="s">
        <v>65</v>
      </c>
      <c r="E3059" t="s">
        <v>59</v>
      </c>
      <c r="F3059" t="s">
        <v>50</v>
      </c>
      <c r="G3059" t="s">
        <v>23</v>
      </c>
    </row>
    <row r="3060" spans="2:7" x14ac:dyDescent="0.2">
      <c r="B3060">
        <v>2012</v>
      </c>
      <c r="C3060">
        <v>10</v>
      </c>
      <c r="D3060" t="s">
        <v>65</v>
      </c>
      <c r="E3060" t="s">
        <v>59</v>
      </c>
      <c r="F3060" t="s">
        <v>50</v>
      </c>
      <c r="G3060" t="s">
        <v>24</v>
      </c>
    </row>
    <row r="3061" spans="2:7" x14ac:dyDescent="0.2">
      <c r="B3061">
        <v>2012</v>
      </c>
      <c r="C3061">
        <v>10</v>
      </c>
      <c r="D3061" t="s">
        <v>65</v>
      </c>
      <c r="E3061" t="s">
        <v>59</v>
      </c>
      <c r="F3061" t="s">
        <v>50</v>
      </c>
      <c r="G3061" t="s">
        <v>25</v>
      </c>
    </row>
    <row r="3062" spans="2:7" x14ac:dyDescent="0.2">
      <c r="B3062">
        <v>2012</v>
      </c>
      <c r="C3062">
        <v>10</v>
      </c>
      <c r="D3062" t="s">
        <v>65</v>
      </c>
      <c r="E3062" t="s">
        <v>59</v>
      </c>
      <c r="F3062" t="s">
        <v>50</v>
      </c>
      <c r="G3062" t="s">
        <v>26</v>
      </c>
    </row>
    <row r="3063" spans="2:7" x14ac:dyDescent="0.2">
      <c r="B3063">
        <v>2012</v>
      </c>
      <c r="C3063">
        <v>10</v>
      </c>
      <c r="D3063" t="s">
        <v>65</v>
      </c>
      <c r="E3063" t="s">
        <v>59</v>
      </c>
      <c r="F3063" t="s">
        <v>50</v>
      </c>
      <c r="G3063" t="s">
        <v>27</v>
      </c>
    </row>
    <row r="3064" spans="2:7" x14ac:dyDescent="0.2">
      <c r="B3064">
        <v>2012</v>
      </c>
      <c r="C3064">
        <v>10</v>
      </c>
      <c r="D3064" t="s">
        <v>65</v>
      </c>
      <c r="E3064" t="s">
        <v>59</v>
      </c>
      <c r="F3064" t="s">
        <v>50</v>
      </c>
      <c r="G3064" t="s">
        <v>28</v>
      </c>
    </row>
    <row r="3065" spans="2:7" x14ac:dyDescent="0.2">
      <c r="B3065">
        <v>2012</v>
      </c>
      <c r="C3065">
        <v>10</v>
      </c>
      <c r="D3065" t="s">
        <v>65</v>
      </c>
      <c r="E3065" t="s">
        <v>59</v>
      </c>
      <c r="F3065" t="s">
        <v>50</v>
      </c>
      <c r="G3065" t="s">
        <v>29</v>
      </c>
    </row>
    <row r="3066" spans="2:7" x14ac:dyDescent="0.2">
      <c r="B3066">
        <v>2012</v>
      </c>
      <c r="C3066">
        <v>10</v>
      </c>
      <c r="D3066" t="s">
        <v>65</v>
      </c>
      <c r="E3066" t="s">
        <v>59</v>
      </c>
      <c r="F3066" t="s">
        <v>50</v>
      </c>
      <c r="G3066" t="s">
        <v>31</v>
      </c>
    </row>
    <row r="3067" spans="2:7" x14ac:dyDescent="0.2">
      <c r="B3067">
        <v>2012</v>
      </c>
      <c r="C3067">
        <v>10</v>
      </c>
      <c r="D3067" t="s">
        <v>65</v>
      </c>
      <c r="E3067" t="s">
        <v>59</v>
      </c>
      <c r="F3067" t="s">
        <v>50</v>
      </c>
      <c r="G3067" t="s">
        <v>32</v>
      </c>
    </row>
    <row r="3068" spans="2:7" x14ac:dyDescent="0.2">
      <c r="B3068">
        <v>2012</v>
      </c>
      <c r="C3068">
        <v>10</v>
      </c>
      <c r="D3068" t="s">
        <v>65</v>
      </c>
      <c r="E3068" t="s">
        <v>59</v>
      </c>
      <c r="F3068" t="s">
        <v>50</v>
      </c>
      <c r="G3068" t="s">
        <v>33</v>
      </c>
    </row>
    <row r="3069" spans="2:7" x14ac:dyDescent="0.2">
      <c r="B3069">
        <v>2012</v>
      </c>
      <c r="C3069">
        <v>10</v>
      </c>
      <c r="D3069" t="s">
        <v>65</v>
      </c>
      <c r="E3069" t="s">
        <v>59</v>
      </c>
      <c r="F3069" t="s">
        <v>50</v>
      </c>
      <c r="G3069" t="s">
        <v>34</v>
      </c>
    </row>
    <row r="3070" spans="2:7" x14ac:dyDescent="0.2">
      <c r="B3070">
        <v>2012</v>
      </c>
      <c r="C3070">
        <v>10</v>
      </c>
      <c r="D3070" t="s">
        <v>65</v>
      </c>
      <c r="E3070" t="s">
        <v>59</v>
      </c>
      <c r="F3070" t="s">
        <v>50</v>
      </c>
      <c r="G3070" t="s">
        <v>35</v>
      </c>
    </row>
    <row r="3071" spans="2:7" x14ac:dyDescent="0.2">
      <c r="B3071">
        <v>2012</v>
      </c>
      <c r="C3071">
        <v>10</v>
      </c>
      <c r="D3071" t="s">
        <v>65</v>
      </c>
      <c r="E3071" t="s">
        <v>59</v>
      </c>
      <c r="F3071" t="s">
        <v>50</v>
      </c>
      <c r="G3071" t="s">
        <v>36</v>
      </c>
    </row>
    <row r="3072" spans="2:7" x14ac:dyDescent="0.2">
      <c r="B3072">
        <v>2012</v>
      </c>
      <c r="C3072">
        <v>10</v>
      </c>
      <c r="D3072" t="s">
        <v>65</v>
      </c>
      <c r="E3072" t="s">
        <v>59</v>
      </c>
      <c r="F3072" t="s">
        <v>50</v>
      </c>
      <c r="G3072" t="s">
        <v>37</v>
      </c>
    </row>
    <row r="3073" spans="2:7" x14ac:dyDescent="0.2">
      <c r="B3073">
        <v>2012</v>
      </c>
      <c r="C3073">
        <v>10</v>
      </c>
      <c r="D3073" t="s">
        <v>65</v>
      </c>
      <c r="E3073" t="s">
        <v>59</v>
      </c>
      <c r="F3073" t="s">
        <v>50</v>
      </c>
      <c r="G3073" t="s">
        <v>38</v>
      </c>
    </row>
    <row r="3074" spans="2:7" x14ac:dyDescent="0.2">
      <c r="B3074">
        <v>2012</v>
      </c>
      <c r="C3074">
        <v>10</v>
      </c>
      <c r="D3074" t="s">
        <v>65</v>
      </c>
      <c r="E3074" t="s">
        <v>59</v>
      </c>
      <c r="F3074" t="s">
        <v>50</v>
      </c>
      <c r="G3074" t="s">
        <v>39</v>
      </c>
    </row>
    <row r="3075" spans="2:7" x14ac:dyDescent="0.2">
      <c r="B3075">
        <v>2012</v>
      </c>
      <c r="C3075">
        <v>10</v>
      </c>
      <c r="D3075" t="s">
        <v>65</v>
      </c>
      <c r="E3075" t="s">
        <v>59</v>
      </c>
      <c r="F3075" t="s">
        <v>50</v>
      </c>
      <c r="G3075" t="s">
        <v>40</v>
      </c>
    </row>
    <row r="3076" spans="2:7" x14ac:dyDescent="0.2">
      <c r="B3076">
        <v>2012</v>
      </c>
      <c r="C3076">
        <v>10</v>
      </c>
      <c r="D3076" t="s">
        <v>65</v>
      </c>
      <c r="E3076" t="s">
        <v>59</v>
      </c>
      <c r="F3076" t="s">
        <v>50</v>
      </c>
      <c r="G3076" t="s">
        <v>41</v>
      </c>
    </row>
    <row r="3077" spans="2:7" x14ac:dyDescent="0.2">
      <c r="B3077">
        <v>2012</v>
      </c>
      <c r="C3077">
        <v>10</v>
      </c>
      <c r="D3077" t="s">
        <v>65</v>
      </c>
      <c r="E3077" t="s">
        <v>59</v>
      </c>
      <c r="F3077" t="s">
        <v>50</v>
      </c>
      <c r="G3077" t="s">
        <v>42</v>
      </c>
    </row>
    <row r="3078" spans="2:7" x14ac:dyDescent="0.2">
      <c r="B3078">
        <v>2012</v>
      </c>
      <c r="C3078">
        <v>10</v>
      </c>
      <c r="D3078" t="s">
        <v>65</v>
      </c>
      <c r="E3078" t="s">
        <v>59</v>
      </c>
      <c r="F3078" t="s">
        <v>50</v>
      </c>
      <c r="G3078" t="s">
        <v>43</v>
      </c>
    </row>
    <row r="3079" spans="2:7" x14ac:dyDescent="0.2">
      <c r="B3079">
        <v>2012</v>
      </c>
      <c r="C3079">
        <v>10</v>
      </c>
      <c r="D3079" t="s">
        <v>65</v>
      </c>
      <c r="E3079" t="s">
        <v>59</v>
      </c>
      <c r="F3079" t="s">
        <v>50</v>
      </c>
      <c r="G3079" t="s">
        <v>60</v>
      </c>
    </row>
    <row r="3080" spans="2:7" x14ac:dyDescent="0.2">
      <c r="B3080">
        <v>2012</v>
      </c>
      <c r="C3080">
        <v>10</v>
      </c>
      <c r="D3080" t="s">
        <v>65</v>
      </c>
      <c r="E3080" t="s">
        <v>59</v>
      </c>
      <c r="F3080" t="s">
        <v>50</v>
      </c>
      <c r="G3080" t="s">
        <v>12</v>
      </c>
    </row>
    <row r="3081" spans="2:7" x14ac:dyDescent="0.2">
      <c r="B3081">
        <v>2012</v>
      </c>
      <c r="C3081">
        <v>10</v>
      </c>
      <c r="D3081" t="s">
        <v>65</v>
      </c>
      <c r="E3081" t="s">
        <v>59</v>
      </c>
      <c r="F3081" t="s">
        <v>51</v>
      </c>
      <c r="G3081" t="s">
        <v>16</v>
      </c>
    </row>
    <row r="3082" spans="2:7" x14ac:dyDescent="0.2">
      <c r="B3082">
        <v>2012</v>
      </c>
      <c r="C3082">
        <v>10</v>
      </c>
      <c r="D3082" t="s">
        <v>65</v>
      </c>
      <c r="E3082" t="s">
        <v>59</v>
      </c>
      <c r="F3082" t="s">
        <v>51</v>
      </c>
      <c r="G3082" t="s">
        <v>17</v>
      </c>
    </row>
    <row r="3083" spans="2:7" x14ac:dyDescent="0.2">
      <c r="B3083">
        <v>2012</v>
      </c>
      <c r="C3083">
        <v>10</v>
      </c>
      <c r="D3083" t="s">
        <v>65</v>
      </c>
      <c r="E3083" t="s">
        <v>59</v>
      </c>
      <c r="F3083" t="s">
        <v>51</v>
      </c>
      <c r="G3083" t="s">
        <v>19</v>
      </c>
    </row>
    <row r="3084" spans="2:7" x14ac:dyDescent="0.2">
      <c r="B3084">
        <v>2012</v>
      </c>
      <c r="C3084">
        <v>10</v>
      </c>
      <c r="D3084" t="s">
        <v>65</v>
      </c>
      <c r="E3084" t="s">
        <v>59</v>
      </c>
      <c r="F3084" t="s">
        <v>51</v>
      </c>
      <c r="G3084" t="s">
        <v>20</v>
      </c>
    </row>
    <row r="3085" spans="2:7" x14ac:dyDescent="0.2">
      <c r="B3085">
        <v>2012</v>
      </c>
      <c r="C3085">
        <v>10</v>
      </c>
      <c r="D3085" t="s">
        <v>65</v>
      </c>
      <c r="E3085" t="s">
        <v>59</v>
      </c>
      <c r="F3085" t="s">
        <v>51</v>
      </c>
      <c r="G3085" t="s">
        <v>21</v>
      </c>
    </row>
    <row r="3086" spans="2:7" x14ac:dyDescent="0.2">
      <c r="B3086">
        <v>2012</v>
      </c>
      <c r="C3086">
        <v>10</v>
      </c>
      <c r="D3086" t="s">
        <v>65</v>
      </c>
      <c r="E3086" t="s">
        <v>59</v>
      </c>
      <c r="F3086" t="s">
        <v>51</v>
      </c>
      <c r="G3086" t="s">
        <v>23</v>
      </c>
    </row>
    <row r="3087" spans="2:7" x14ac:dyDescent="0.2">
      <c r="B3087">
        <v>2012</v>
      </c>
      <c r="C3087">
        <v>10</v>
      </c>
      <c r="D3087" t="s">
        <v>65</v>
      </c>
      <c r="E3087" t="s">
        <v>59</v>
      </c>
      <c r="F3087" t="s">
        <v>51</v>
      </c>
      <c r="G3087" t="s">
        <v>24</v>
      </c>
    </row>
    <row r="3088" spans="2:7" x14ac:dyDescent="0.2">
      <c r="B3088">
        <v>2012</v>
      </c>
      <c r="C3088">
        <v>10</v>
      </c>
      <c r="D3088" t="s">
        <v>65</v>
      </c>
      <c r="E3088" t="s">
        <v>59</v>
      </c>
      <c r="F3088" t="s">
        <v>51</v>
      </c>
      <c r="G3088" t="s">
        <v>25</v>
      </c>
    </row>
    <row r="3089" spans="2:7" x14ac:dyDescent="0.2">
      <c r="B3089">
        <v>2012</v>
      </c>
      <c r="C3089">
        <v>10</v>
      </c>
      <c r="D3089" t="s">
        <v>65</v>
      </c>
      <c r="E3089" t="s">
        <v>59</v>
      </c>
      <c r="F3089" t="s">
        <v>51</v>
      </c>
      <c r="G3089" t="s">
        <v>26</v>
      </c>
    </row>
    <row r="3090" spans="2:7" x14ac:dyDescent="0.2">
      <c r="B3090">
        <v>2012</v>
      </c>
      <c r="C3090">
        <v>10</v>
      </c>
      <c r="D3090" t="s">
        <v>65</v>
      </c>
      <c r="E3090" t="s">
        <v>59</v>
      </c>
      <c r="F3090" t="s">
        <v>51</v>
      </c>
      <c r="G3090" t="s">
        <v>27</v>
      </c>
    </row>
    <row r="3091" spans="2:7" x14ac:dyDescent="0.2">
      <c r="B3091">
        <v>2012</v>
      </c>
      <c r="C3091">
        <v>10</v>
      </c>
      <c r="D3091" t="s">
        <v>65</v>
      </c>
      <c r="E3091" t="s">
        <v>59</v>
      </c>
      <c r="F3091" t="s">
        <v>51</v>
      </c>
      <c r="G3091" t="s">
        <v>28</v>
      </c>
    </row>
    <row r="3092" spans="2:7" x14ac:dyDescent="0.2">
      <c r="B3092">
        <v>2012</v>
      </c>
      <c r="C3092">
        <v>10</v>
      </c>
      <c r="D3092" t="s">
        <v>65</v>
      </c>
      <c r="E3092" t="s">
        <v>59</v>
      </c>
      <c r="F3092" t="s">
        <v>51</v>
      </c>
      <c r="G3092" t="s">
        <v>29</v>
      </c>
    </row>
    <row r="3093" spans="2:7" x14ac:dyDescent="0.2">
      <c r="B3093">
        <v>2012</v>
      </c>
      <c r="C3093">
        <v>10</v>
      </c>
      <c r="D3093" t="s">
        <v>65</v>
      </c>
      <c r="E3093" t="s">
        <v>59</v>
      </c>
      <c r="F3093" t="s">
        <v>51</v>
      </c>
      <c r="G3093" t="s">
        <v>31</v>
      </c>
    </row>
    <row r="3094" spans="2:7" x14ac:dyDescent="0.2">
      <c r="B3094">
        <v>2012</v>
      </c>
      <c r="C3094">
        <v>10</v>
      </c>
      <c r="D3094" t="s">
        <v>65</v>
      </c>
      <c r="E3094" t="s">
        <v>59</v>
      </c>
      <c r="F3094" t="s">
        <v>51</v>
      </c>
      <c r="G3094" t="s">
        <v>32</v>
      </c>
    </row>
    <row r="3095" spans="2:7" x14ac:dyDescent="0.2">
      <c r="B3095">
        <v>2012</v>
      </c>
      <c r="C3095">
        <v>10</v>
      </c>
      <c r="D3095" t="s">
        <v>65</v>
      </c>
      <c r="E3095" t="s">
        <v>59</v>
      </c>
      <c r="F3095" t="s">
        <v>51</v>
      </c>
      <c r="G3095" t="s">
        <v>33</v>
      </c>
    </row>
    <row r="3096" spans="2:7" x14ac:dyDescent="0.2">
      <c r="B3096">
        <v>2012</v>
      </c>
      <c r="C3096">
        <v>10</v>
      </c>
      <c r="D3096" t="s">
        <v>65</v>
      </c>
      <c r="E3096" t="s">
        <v>59</v>
      </c>
      <c r="F3096" t="s">
        <v>51</v>
      </c>
      <c r="G3096" t="s">
        <v>34</v>
      </c>
    </row>
    <row r="3097" spans="2:7" x14ac:dyDescent="0.2">
      <c r="B3097">
        <v>2012</v>
      </c>
      <c r="C3097">
        <v>10</v>
      </c>
      <c r="D3097" t="s">
        <v>65</v>
      </c>
      <c r="E3097" t="s">
        <v>59</v>
      </c>
      <c r="F3097" t="s">
        <v>51</v>
      </c>
      <c r="G3097" t="s">
        <v>35</v>
      </c>
    </row>
    <row r="3098" spans="2:7" x14ac:dyDescent="0.2">
      <c r="B3098">
        <v>2012</v>
      </c>
      <c r="C3098">
        <v>10</v>
      </c>
      <c r="D3098" t="s">
        <v>65</v>
      </c>
      <c r="E3098" t="s">
        <v>59</v>
      </c>
      <c r="F3098" t="s">
        <v>51</v>
      </c>
      <c r="G3098" t="s">
        <v>36</v>
      </c>
    </row>
    <row r="3099" spans="2:7" x14ac:dyDescent="0.2">
      <c r="B3099">
        <v>2012</v>
      </c>
      <c r="C3099">
        <v>10</v>
      </c>
      <c r="D3099" t="s">
        <v>65</v>
      </c>
      <c r="E3099" t="s">
        <v>59</v>
      </c>
      <c r="F3099" t="s">
        <v>51</v>
      </c>
      <c r="G3099" t="s">
        <v>37</v>
      </c>
    </row>
    <row r="3100" spans="2:7" x14ac:dyDescent="0.2">
      <c r="B3100">
        <v>2012</v>
      </c>
      <c r="C3100">
        <v>10</v>
      </c>
      <c r="D3100" t="s">
        <v>65</v>
      </c>
      <c r="E3100" t="s">
        <v>59</v>
      </c>
      <c r="F3100" t="s">
        <v>51</v>
      </c>
      <c r="G3100" t="s">
        <v>38</v>
      </c>
    </row>
    <row r="3101" spans="2:7" x14ac:dyDescent="0.2">
      <c r="B3101">
        <v>2012</v>
      </c>
      <c r="C3101">
        <v>10</v>
      </c>
      <c r="D3101" t="s">
        <v>65</v>
      </c>
      <c r="E3101" t="s">
        <v>59</v>
      </c>
      <c r="F3101" t="s">
        <v>51</v>
      </c>
      <c r="G3101" t="s">
        <v>39</v>
      </c>
    </row>
    <row r="3102" spans="2:7" x14ac:dyDescent="0.2">
      <c r="B3102">
        <v>2012</v>
      </c>
      <c r="C3102">
        <v>10</v>
      </c>
      <c r="D3102" t="s">
        <v>65</v>
      </c>
      <c r="E3102" t="s">
        <v>59</v>
      </c>
      <c r="F3102" t="s">
        <v>51</v>
      </c>
      <c r="G3102" t="s">
        <v>40</v>
      </c>
    </row>
    <row r="3103" spans="2:7" x14ac:dyDescent="0.2">
      <c r="B3103">
        <v>2012</v>
      </c>
      <c r="C3103">
        <v>10</v>
      </c>
      <c r="D3103" t="s">
        <v>65</v>
      </c>
      <c r="E3103" t="s">
        <v>59</v>
      </c>
      <c r="F3103" t="s">
        <v>51</v>
      </c>
      <c r="G3103" t="s">
        <v>41</v>
      </c>
    </row>
    <row r="3104" spans="2:7" x14ac:dyDescent="0.2">
      <c r="B3104">
        <v>2012</v>
      </c>
      <c r="C3104">
        <v>10</v>
      </c>
      <c r="D3104" t="s">
        <v>65</v>
      </c>
      <c r="E3104" t="s">
        <v>59</v>
      </c>
      <c r="F3104" t="s">
        <v>51</v>
      </c>
      <c r="G3104" t="s">
        <v>42</v>
      </c>
    </row>
    <row r="3105" spans="2:7" x14ac:dyDescent="0.2">
      <c r="B3105">
        <v>2012</v>
      </c>
      <c r="C3105">
        <v>10</v>
      </c>
      <c r="D3105" t="s">
        <v>65</v>
      </c>
      <c r="E3105" t="s">
        <v>59</v>
      </c>
      <c r="F3105" t="s">
        <v>51</v>
      </c>
      <c r="G3105" t="s">
        <v>43</v>
      </c>
    </row>
    <row r="3106" spans="2:7" x14ac:dyDescent="0.2">
      <c r="B3106">
        <v>2012</v>
      </c>
      <c r="C3106">
        <v>10</v>
      </c>
      <c r="D3106" t="s">
        <v>65</v>
      </c>
      <c r="E3106" t="s">
        <v>59</v>
      </c>
      <c r="F3106" t="s">
        <v>51</v>
      </c>
      <c r="G3106" t="s">
        <v>60</v>
      </c>
    </row>
    <row r="3107" spans="2:7" x14ac:dyDescent="0.2">
      <c r="B3107">
        <v>2012</v>
      </c>
      <c r="C3107">
        <v>10</v>
      </c>
      <c r="D3107" t="s">
        <v>65</v>
      </c>
      <c r="E3107" t="s">
        <v>59</v>
      </c>
      <c r="F3107" t="s">
        <v>52</v>
      </c>
      <c r="G3107" t="s">
        <v>12</v>
      </c>
    </row>
    <row r="3108" spans="2:7" x14ac:dyDescent="0.2">
      <c r="B3108">
        <v>2012</v>
      </c>
      <c r="C3108">
        <v>10</v>
      </c>
      <c r="D3108" t="s">
        <v>65</v>
      </c>
      <c r="E3108" t="s">
        <v>59</v>
      </c>
      <c r="F3108" t="s">
        <v>52</v>
      </c>
      <c r="G3108" t="s">
        <v>16</v>
      </c>
    </row>
    <row r="3109" spans="2:7" x14ac:dyDescent="0.2">
      <c r="B3109">
        <v>2012</v>
      </c>
      <c r="C3109">
        <v>10</v>
      </c>
      <c r="D3109" t="s">
        <v>65</v>
      </c>
      <c r="E3109" t="s">
        <v>59</v>
      </c>
      <c r="F3109" t="s">
        <v>52</v>
      </c>
      <c r="G3109" t="s">
        <v>17</v>
      </c>
    </row>
    <row r="3110" spans="2:7" x14ac:dyDescent="0.2">
      <c r="B3110">
        <v>2012</v>
      </c>
      <c r="C3110">
        <v>10</v>
      </c>
      <c r="D3110" t="s">
        <v>65</v>
      </c>
      <c r="E3110" t="s">
        <v>59</v>
      </c>
      <c r="F3110" t="s">
        <v>52</v>
      </c>
      <c r="G3110" t="s">
        <v>19</v>
      </c>
    </row>
    <row r="3111" spans="2:7" x14ac:dyDescent="0.2">
      <c r="B3111">
        <v>2012</v>
      </c>
      <c r="C3111">
        <v>10</v>
      </c>
      <c r="D3111" t="s">
        <v>65</v>
      </c>
      <c r="E3111" t="s">
        <v>59</v>
      </c>
      <c r="F3111" t="s">
        <v>52</v>
      </c>
      <c r="G3111" t="s">
        <v>20</v>
      </c>
    </row>
    <row r="3112" spans="2:7" x14ac:dyDescent="0.2">
      <c r="B3112">
        <v>2012</v>
      </c>
      <c r="C3112">
        <v>10</v>
      </c>
      <c r="D3112" t="s">
        <v>65</v>
      </c>
      <c r="E3112" t="s">
        <v>59</v>
      </c>
      <c r="F3112" t="s">
        <v>52</v>
      </c>
      <c r="G3112" t="s">
        <v>21</v>
      </c>
    </row>
    <row r="3113" spans="2:7" x14ac:dyDescent="0.2">
      <c r="B3113">
        <v>2012</v>
      </c>
      <c r="C3113">
        <v>10</v>
      </c>
      <c r="D3113" t="s">
        <v>65</v>
      </c>
      <c r="E3113" t="s">
        <v>59</v>
      </c>
      <c r="F3113" t="s">
        <v>52</v>
      </c>
      <c r="G3113" t="s">
        <v>23</v>
      </c>
    </row>
    <row r="3114" spans="2:7" x14ac:dyDescent="0.2">
      <c r="B3114">
        <v>2012</v>
      </c>
      <c r="C3114">
        <v>10</v>
      </c>
      <c r="D3114" t="s">
        <v>65</v>
      </c>
      <c r="E3114" t="s">
        <v>59</v>
      </c>
      <c r="F3114" t="s">
        <v>52</v>
      </c>
      <c r="G3114" t="s">
        <v>24</v>
      </c>
    </row>
    <row r="3115" spans="2:7" x14ac:dyDescent="0.2">
      <c r="B3115">
        <v>2012</v>
      </c>
      <c r="C3115">
        <v>10</v>
      </c>
      <c r="D3115" t="s">
        <v>65</v>
      </c>
      <c r="E3115" t="s">
        <v>59</v>
      </c>
      <c r="F3115" t="s">
        <v>52</v>
      </c>
      <c r="G3115" t="s">
        <v>25</v>
      </c>
    </row>
    <row r="3116" spans="2:7" x14ac:dyDescent="0.2">
      <c r="B3116">
        <v>2012</v>
      </c>
      <c r="C3116">
        <v>10</v>
      </c>
      <c r="D3116" t="s">
        <v>65</v>
      </c>
      <c r="E3116" t="s">
        <v>59</v>
      </c>
      <c r="F3116" t="s">
        <v>52</v>
      </c>
      <c r="G3116" t="s">
        <v>26</v>
      </c>
    </row>
    <row r="3117" spans="2:7" x14ac:dyDescent="0.2">
      <c r="B3117">
        <v>2012</v>
      </c>
      <c r="C3117">
        <v>10</v>
      </c>
      <c r="D3117" t="s">
        <v>65</v>
      </c>
      <c r="E3117" t="s">
        <v>59</v>
      </c>
      <c r="F3117" t="s">
        <v>52</v>
      </c>
      <c r="G3117" t="s">
        <v>27</v>
      </c>
    </row>
    <row r="3118" spans="2:7" x14ac:dyDescent="0.2">
      <c r="B3118">
        <v>2012</v>
      </c>
      <c r="C3118">
        <v>10</v>
      </c>
      <c r="D3118" t="s">
        <v>65</v>
      </c>
      <c r="E3118" t="s">
        <v>59</v>
      </c>
      <c r="F3118" t="s">
        <v>52</v>
      </c>
      <c r="G3118" t="s">
        <v>28</v>
      </c>
    </row>
    <row r="3119" spans="2:7" x14ac:dyDescent="0.2">
      <c r="B3119">
        <v>2012</v>
      </c>
      <c r="C3119">
        <v>10</v>
      </c>
      <c r="D3119" t="s">
        <v>65</v>
      </c>
      <c r="E3119" t="s">
        <v>59</v>
      </c>
      <c r="F3119" t="s">
        <v>52</v>
      </c>
      <c r="G3119" t="s">
        <v>29</v>
      </c>
    </row>
    <row r="3120" spans="2:7" x14ac:dyDescent="0.2">
      <c r="B3120">
        <v>2012</v>
      </c>
      <c r="C3120">
        <v>10</v>
      </c>
      <c r="D3120" t="s">
        <v>65</v>
      </c>
      <c r="E3120" t="s">
        <v>59</v>
      </c>
      <c r="F3120" t="s">
        <v>52</v>
      </c>
      <c r="G3120" t="s">
        <v>31</v>
      </c>
    </row>
    <row r="3121" spans="2:7" x14ac:dyDescent="0.2">
      <c r="B3121">
        <v>2012</v>
      </c>
      <c r="C3121">
        <v>10</v>
      </c>
      <c r="D3121" t="s">
        <v>65</v>
      </c>
      <c r="E3121" t="s">
        <v>59</v>
      </c>
      <c r="F3121" t="s">
        <v>52</v>
      </c>
      <c r="G3121" t="s">
        <v>32</v>
      </c>
    </row>
    <row r="3122" spans="2:7" x14ac:dyDescent="0.2">
      <c r="B3122">
        <v>2012</v>
      </c>
      <c r="C3122">
        <v>10</v>
      </c>
      <c r="D3122" t="s">
        <v>65</v>
      </c>
      <c r="E3122" t="s">
        <v>59</v>
      </c>
      <c r="F3122" t="s">
        <v>52</v>
      </c>
      <c r="G3122" t="s">
        <v>33</v>
      </c>
    </row>
    <row r="3123" spans="2:7" x14ac:dyDescent="0.2">
      <c r="B3123">
        <v>2012</v>
      </c>
      <c r="C3123">
        <v>10</v>
      </c>
      <c r="D3123" t="s">
        <v>65</v>
      </c>
      <c r="E3123" t="s">
        <v>59</v>
      </c>
      <c r="F3123" t="s">
        <v>52</v>
      </c>
      <c r="G3123" t="s">
        <v>34</v>
      </c>
    </row>
    <row r="3124" spans="2:7" x14ac:dyDescent="0.2">
      <c r="B3124">
        <v>2012</v>
      </c>
      <c r="C3124">
        <v>10</v>
      </c>
      <c r="D3124" t="s">
        <v>65</v>
      </c>
      <c r="E3124" t="s">
        <v>59</v>
      </c>
      <c r="F3124" t="s">
        <v>52</v>
      </c>
      <c r="G3124" t="s">
        <v>35</v>
      </c>
    </row>
    <row r="3125" spans="2:7" x14ac:dyDescent="0.2">
      <c r="B3125">
        <v>2012</v>
      </c>
      <c r="C3125">
        <v>10</v>
      </c>
      <c r="D3125" t="s">
        <v>65</v>
      </c>
      <c r="E3125" t="s">
        <v>59</v>
      </c>
      <c r="F3125" t="s">
        <v>52</v>
      </c>
      <c r="G3125" t="s">
        <v>36</v>
      </c>
    </row>
    <row r="3126" spans="2:7" x14ac:dyDescent="0.2">
      <c r="B3126">
        <v>2012</v>
      </c>
      <c r="C3126">
        <v>10</v>
      </c>
      <c r="D3126" t="s">
        <v>65</v>
      </c>
      <c r="E3126" t="s">
        <v>59</v>
      </c>
      <c r="F3126" t="s">
        <v>52</v>
      </c>
      <c r="G3126" t="s">
        <v>37</v>
      </c>
    </row>
    <row r="3127" spans="2:7" x14ac:dyDescent="0.2">
      <c r="B3127">
        <v>2012</v>
      </c>
      <c r="C3127">
        <v>10</v>
      </c>
      <c r="D3127" t="s">
        <v>65</v>
      </c>
      <c r="E3127" t="s">
        <v>59</v>
      </c>
      <c r="F3127" t="s">
        <v>52</v>
      </c>
      <c r="G3127" t="s">
        <v>38</v>
      </c>
    </row>
    <row r="3128" spans="2:7" x14ac:dyDescent="0.2">
      <c r="B3128">
        <v>2012</v>
      </c>
      <c r="C3128">
        <v>10</v>
      </c>
      <c r="D3128" t="s">
        <v>65</v>
      </c>
      <c r="E3128" t="s">
        <v>59</v>
      </c>
      <c r="F3128" t="s">
        <v>52</v>
      </c>
      <c r="G3128" t="s">
        <v>39</v>
      </c>
    </row>
    <row r="3129" spans="2:7" x14ac:dyDescent="0.2">
      <c r="B3129">
        <v>2012</v>
      </c>
      <c r="C3129">
        <v>10</v>
      </c>
      <c r="D3129" t="s">
        <v>65</v>
      </c>
      <c r="E3129" t="s">
        <v>59</v>
      </c>
      <c r="F3129" t="s">
        <v>52</v>
      </c>
      <c r="G3129" t="s">
        <v>40</v>
      </c>
    </row>
    <row r="3130" spans="2:7" x14ac:dyDescent="0.2">
      <c r="B3130">
        <v>2012</v>
      </c>
      <c r="C3130">
        <v>10</v>
      </c>
      <c r="D3130" t="s">
        <v>65</v>
      </c>
      <c r="E3130" t="s">
        <v>59</v>
      </c>
      <c r="F3130" t="s">
        <v>52</v>
      </c>
      <c r="G3130" t="s">
        <v>41</v>
      </c>
    </row>
    <row r="3131" spans="2:7" x14ac:dyDescent="0.2">
      <c r="B3131">
        <v>2012</v>
      </c>
      <c r="C3131">
        <v>10</v>
      </c>
      <c r="D3131" t="s">
        <v>65</v>
      </c>
      <c r="E3131" t="s">
        <v>59</v>
      </c>
      <c r="F3131" t="s">
        <v>52</v>
      </c>
      <c r="G3131" t="s">
        <v>42</v>
      </c>
    </row>
    <row r="3132" spans="2:7" x14ac:dyDescent="0.2">
      <c r="B3132">
        <v>2012</v>
      </c>
      <c r="C3132">
        <v>10</v>
      </c>
      <c r="D3132" t="s">
        <v>65</v>
      </c>
      <c r="E3132" t="s">
        <v>59</v>
      </c>
      <c r="F3132" t="s">
        <v>52</v>
      </c>
      <c r="G3132" t="s">
        <v>43</v>
      </c>
    </row>
    <row r="3133" spans="2:7" x14ac:dyDescent="0.2">
      <c r="B3133">
        <v>2012</v>
      </c>
      <c r="C3133">
        <v>10</v>
      </c>
      <c r="D3133" t="s">
        <v>65</v>
      </c>
      <c r="E3133" t="s">
        <v>59</v>
      </c>
      <c r="F3133" t="s">
        <v>52</v>
      </c>
      <c r="G3133" t="s">
        <v>60</v>
      </c>
    </row>
    <row r="3134" spans="2:7" x14ac:dyDescent="0.2">
      <c r="B3134">
        <v>2012</v>
      </c>
      <c r="C3134">
        <v>10</v>
      </c>
      <c r="D3134" t="s">
        <v>65</v>
      </c>
      <c r="E3134" t="s">
        <v>59</v>
      </c>
      <c r="F3134" t="s">
        <v>53</v>
      </c>
      <c r="G3134" t="s">
        <v>12</v>
      </c>
    </row>
    <row r="3135" spans="2:7" x14ac:dyDescent="0.2">
      <c r="B3135">
        <v>2012</v>
      </c>
      <c r="C3135">
        <v>10</v>
      </c>
      <c r="D3135" t="s">
        <v>65</v>
      </c>
      <c r="E3135" t="s">
        <v>59</v>
      </c>
      <c r="F3135" t="s">
        <v>53</v>
      </c>
      <c r="G3135" t="s">
        <v>16</v>
      </c>
    </row>
    <row r="3136" spans="2:7" x14ac:dyDescent="0.2">
      <c r="B3136">
        <v>2012</v>
      </c>
      <c r="C3136">
        <v>10</v>
      </c>
      <c r="D3136" t="s">
        <v>65</v>
      </c>
      <c r="E3136" t="s">
        <v>59</v>
      </c>
      <c r="F3136" t="s">
        <v>53</v>
      </c>
      <c r="G3136" t="s">
        <v>17</v>
      </c>
    </row>
    <row r="3137" spans="2:7" x14ac:dyDescent="0.2">
      <c r="B3137">
        <v>2012</v>
      </c>
      <c r="C3137">
        <v>10</v>
      </c>
      <c r="D3137" t="s">
        <v>65</v>
      </c>
      <c r="E3137" t="s">
        <v>59</v>
      </c>
      <c r="F3137" t="s">
        <v>53</v>
      </c>
      <c r="G3137" t="s">
        <v>19</v>
      </c>
    </row>
    <row r="3138" spans="2:7" x14ac:dyDescent="0.2">
      <c r="B3138">
        <v>2012</v>
      </c>
      <c r="C3138">
        <v>10</v>
      </c>
      <c r="D3138" t="s">
        <v>65</v>
      </c>
      <c r="E3138" t="s">
        <v>59</v>
      </c>
      <c r="F3138" t="s">
        <v>53</v>
      </c>
      <c r="G3138" t="s">
        <v>20</v>
      </c>
    </row>
    <row r="3139" spans="2:7" x14ac:dyDescent="0.2">
      <c r="B3139">
        <v>2012</v>
      </c>
      <c r="C3139">
        <v>10</v>
      </c>
      <c r="D3139" t="s">
        <v>65</v>
      </c>
      <c r="E3139" t="s">
        <v>59</v>
      </c>
      <c r="F3139" t="s">
        <v>53</v>
      </c>
      <c r="G3139" t="s">
        <v>21</v>
      </c>
    </row>
    <row r="3140" spans="2:7" x14ac:dyDescent="0.2">
      <c r="B3140">
        <v>2012</v>
      </c>
      <c r="C3140">
        <v>10</v>
      </c>
      <c r="D3140" t="s">
        <v>65</v>
      </c>
      <c r="E3140" t="s">
        <v>59</v>
      </c>
      <c r="F3140" t="s">
        <v>53</v>
      </c>
      <c r="G3140" t="s">
        <v>23</v>
      </c>
    </row>
    <row r="3141" spans="2:7" x14ac:dyDescent="0.2">
      <c r="B3141">
        <v>2012</v>
      </c>
      <c r="C3141">
        <v>10</v>
      </c>
      <c r="D3141" t="s">
        <v>65</v>
      </c>
      <c r="E3141" t="s">
        <v>59</v>
      </c>
      <c r="F3141" t="s">
        <v>53</v>
      </c>
      <c r="G3141" t="s">
        <v>24</v>
      </c>
    </row>
    <row r="3142" spans="2:7" x14ac:dyDescent="0.2">
      <c r="B3142">
        <v>2012</v>
      </c>
      <c r="C3142">
        <v>10</v>
      </c>
      <c r="D3142" t="s">
        <v>65</v>
      </c>
      <c r="E3142" t="s">
        <v>59</v>
      </c>
      <c r="F3142" t="s">
        <v>53</v>
      </c>
      <c r="G3142" t="s">
        <v>25</v>
      </c>
    </row>
    <row r="3143" spans="2:7" x14ac:dyDescent="0.2">
      <c r="B3143">
        <v>2012</v>
      </c>
      <c r="C3143">
        <v>10</v>
      </c>
      <c r="D3143" t="s">
        <v>65</v>
      </c>
      <c r="E3143" t="s">
        <v>59</v>
      </c>
      <c r="F3143" t="s">
        <v>53</v>
      </c>
      <c r="G3143" t="s">
        <v>26</v>
      </c>
    </row>
    <row r="3144" spans="2:7" x14ac:dyDescent="0.2">
      <c r="B3144">
        <v>2012</v>
      </c>
      <c r="C3144">
        <v>10</v>
      </c>
      <c r="D3144" t="s">
        <v>65</v>
      </c>
      <c r="E3144" t="s">
        <v>59</v>
      </c>
      <c r="F3144" t="s">
        <v>53</v>
      </c>
      <c r="G3144" t="s">
        <v>27</v>
      </c>
    </row>
    <row r="3145" spans="2:7" x14ac:dyDescent="0.2">
      <c r="B3145">
        <v>2012</v>
      </c>
      <c r="C3145">
        <v>10</v>
      </c>
      <c r="D3145" t="s">
        <v>65</v>
      </c>
      <c r="E3145" t="s">
        <v>59</v>
      </c>
      <c r="F3145" t="s">
        <v>53</v>
      </c>
      <c r="G3145" t="s">
        <v>28</v>
      </c>
    </row>
    <row r="3146" spans="2:7" x14ac:dyDescent="0.2">
      <c r="B3146">
        <v>2012</v>
      </c>
      <c r="C3146">
        <v>10</v>
      </c>
      <c r="D3146" t="s">
        <v>65</v>
      </c>
      <c r="E3146" t="s">
        <v>59</v>
      </c>
      <c r="F3146" t="s">
        <v>53</v>
      </c>
      <c r="G3146" t="s">
        <v>29</v>
      </c>
    </row>
    <row r="3147" spans="2:7" x14ac:dyDescent="0.2">
      <c r="B3147">
        <v>2012</v>
      </c>
      <c r="C3147">
        <v>10</v>
      </c>
      <c r="D3147" t="s">
        <v>65</v>
      </c>
      <c r="E3147" t="s">
        <v>59</v>
      </c>
      <c r="F3147" t="s">
        <v>53</v>
      </c>
      <c r="G3147" t="s">
        <v>31</v>
      </c>
    </row>
    <row r="3148" spans="2:7" x14ac:dyDescent="0.2">
      <c r="B3148">
        <v>2012</v>
      </c>
      <c r="C3148">
        <v>10</v>
      </c>
      <c r="D3148" t="s">
        <v>65</v>
      </c>
      <c r="E3148" t="s">
        <v>59</v>
      </c>
      <c r="F3148" t="s">
        <v>53</v>
      </c>
      <c r="G3148" t="s">
        <v>32</v>
      </c>
    </row>
    <row r="3149" spans="2:7" x14ac:dyDescent="0.2">
      <c r="B3149">
        <v>2012</v>
      </c>
      <c r="C3149">
        <v>10</v>
      </c>
      <c r="D3149" t="s">
        <v>65</v>
      </c>
      <c r="E3149" t="s">
        <v>59</v>
      </c>
      <c r="F3149" t="s">
        <v>53</v>
      </c>
      <c r="G3149" t="s">
        <v>33</v>
      </c>
    </row>
    <row r="3150" spans="2:7" x14ac:dyDescent="0.2">
      <c r="B3150">
        <v>2012</v>
      </c>
      <c r="C3150">
        <v>10</v>
      </c>
      <c r="D3150" t="s">
        <v>65</v>
      </c>
      <c r="E3150" t="s">
        <v>59</v>
      </c>
      <c r="F3150" t="s">
        <v>53</v>
      </c>
      <c r="G3150" t="s">
        <v>34</v>
      </c>
    </row>
    <row r="3151" spans="2:7" x14ac:dyDescent="0.2">
      <c r="B3151">
        <v>2012</v>
      </c>
      <c r="C3151">
        <v>10</v>
      </c>
      <c r="D3151" t="s">
        <v>65</v>
      </c>
      <c r="E3151" t="s">
        <v>59</v>
      </c>
      <c r="F3151" t="s">
        <v>53</v>
      </c>
      <c r="G3151" t="s">
        <v>35</v>
      </c>
    </row>
    <row r="3152" spans="2:7" x14ac:dyDescent="0.2">
      <c r="B3152">
        <v>2012</v>
      </c>
      <c r="C3152">
        <v>10</v>
      </c>
      <c r="D3152" t="s">
        <v>65</v>
      </c>
      <c r="E3152" t="s">
        <v>59</v>
      </c>
      <c r="F3152" t="s">
        <v>53</v>
      </c>
      <c r="G3152" t="s">
        <v>36</v>
      </c>
    </row>
    <row r="3153" spans="2:7" x14ac:dyDescent="0.2">
      <c r="B3153">
        <v>2012</v>
      </c>
      <c r="C3153">
        <v>10</v>
      </c>
      <c r="D3153" t="s">
        <v>65</v>
      </c>
      <c r="E3153" t="s">
        <v>59</v>
      </c>
      <c r="F3153" t="s">
        <v>53</v>
      </c>
      <c r="G3153" t="s">
        <v>37</v>
      </c>
    </row>
    <row r="3154" spans="2:7" x14ac:dyDescent="0.2">
      <c r="B3154">
        <v>2012</v>
      </c>
      <c r="C3154">
        <v>10</v>
      </c>
      <c r="D3154" t="s">
        <v>65</v>
      </c>
      <c r="E3154" t="s">
        <v>59</v>
      </c>
      <c r="F3154" t="s">
        <v>53</v>
      </c>
      <c r="G3154" t="s">
        <v>38</v>
      </c>
    </row>
    <row r="3155" spans="2:7" x14ac:dyDescent="0.2">
      <c r="B3155">
        <v>2012</v>
      </c>
      <c r="C3155">
        <v>10</v>
      </c>
      <c r="D3155" t="s">
        <v>65</v>
      </c>
      <c r="E3155" t="s">
        <v>59</v>
      </c>
      <c r="F3155" t="s">
        <v>53</v>
      </c>
      <c r="G3155" t="s">
        <v>39</v>
      </c>
    </row>
    <row r="3156" spans="2:7" x14ac:dyDescent="0.2">
      <c r="B3156">
        <v>2012</v>
      </c>
      <c r="C3156">
        <v>10</v>
      </c>
      <c r="D3156" t="s">
        <v>65</v>
      </c>
      <c r="E3156" t="s">
        <v>59</v>
      </c>
      <c r="F3156" t="s">
        <v>53</v>
      </c>
      <c r="G3156" t="s">
        <v>40</v>
      </c>
    </row>
    <row r="3157" spans="2:7" x14ac:dyDescent="0.2">
      <c r="B3157">
        <v>2012</v>
      </c>
      <c r="C3157">
        <v>10</v>
      </c>
      <c r="D3157" t="s">
        <v>65</v>
      </c>
      <c r="E3157" t="s">
        <v>59</v>
      </c>
      <c r="F3157" t="s">
        <v>53</v>
      </c>
      <c r="G3157" t="s">
        <v>41</v>
      </c>
    </row>
    <row r="3158" spans="2:7" x14ac:dyDescent="0.2">
      <c r="B3158">
        <v>2012</v>
      </c>
      <c r="C3158">
        <v>10</v>
      </c>
      <c r="D3158" t="s">
        <v>65</v>
      </c>
      <c r="E3158" t="s">
        <v>59</v>
      </c>
      <c r="F3158" t="s">
        <v>53</v>
      </c>
      <c r="G3158" t="s">
        <v>42</v>
      </c>
    </row>
    <row r="3159" spans="2:7" x14ac:dyDescent="0.2">
      <c r="B3159">
        <v>2012</v>
      </c>
      <c r="C3159">
        <v>10</v>
      </c>
      <c r="D3159" t="s">
        <v>65</v>
      </c>
      <c r="E3159" t="s">
        <v>59</v>
      </c>
      <c r="F3159" t="s">
        <v>53</v>
      </c>
      <c r="G3159" t="s">
        <v>43</v>
      </c>
    </row>
    <row r="3160" spans="2:7" x14ac:dyDescent="0.2">
      <c r="B3160">
        <v>2012</v>
      </c>
      <c r="C3160">
        <v>10</v>
      </c>
      <c r="D3160" t="s">
        <v>65</v>
      </c>
      <c r="E3160" t="s">
        <v>59</v>
      </c>
      <c r="F3160" t="s">
        <v>53</v>
      </c>
      <c r="G3160" t="s">
        <v>60</v>
      </c>
    </row>
    <row r="3161" spans="2:7" x14ac:dyDescent="0.2">
      <c r="B3161">
        <v>2012</v>
      </c>
      <c r="C3161">
        <v>10</v>
      </c>
      <c r="D3161" t="s">
        <v>65</v>
      </c>
      <c r="E3161" t="s">
        <v>59</v>
      </c>
      <c r="F3161" t="s">
        <v>54</v>
      </c>
      <c r="G3161" t="s">
        <v>12</v>
      </c>
    </row>
    <row r="3162" spans="2:7" x14ac:dyDescent="0.2">
      <c r="B3162">
        <v>2012</v>
      </c>
      <c r="C3162">
        <v>10</v>
      </c>
      <c r="D3162" t="s">
        <v>65</v>
      </c>
      <c r="E3162" t="s">
        <v>59</v>
      </c>
      <c r="F3162" t="s">
        <v>54</v>
      </c>
      <c r="G3162" t="s">
        <v>16</v>
      </c>
    </row>
    <row r="3163" spans="2:7" x14ac:dyDescent="0.2">
      <c r="B3163">
        <v>2012</v>
      </c>
      <c r="C3163">
        <v>10</v>
      </c>
      <c r="D3163" t="s">
        <v>65</v>
      </c>
      <c r="E3163" t="s">
        <v>59</v>
      </c>
      <c r="F3163" t="s">
        <v>54</v>
      </c>
      <c r="G3163" t="s">
        <v>17</v>
      </c>
    </row>
    <row r="3164" spans="2:7" x14ac:dyDescent="0.2">
      <c r="B3164">
        <v>2012</v>
      </c>
      <c r="C3164">
        <v>10</v>
      </c>
      <c r="D3164" t="s">
        <v>65</v>
      </c>
      <c r="E3164" t="s">
        <v>59</v>
      </c>
      <c r="F3164" t="s">
        <v>54</v>
      </c>
      <c r="G3164" t="s">
        <v>19</v>
      </c>
    </row>
    <row r="3165" spans="2:7" x14ac:dyDescent="0.2">
      <c r="B3165">
        <v>2012</v>
      </c>
      <c r="C3165">
        <v>10</v>
      </c>
      <c r="D3165" t="s">
        <v>65</v>
      </c>
      <c r="E3165" t="s">
        <v>59</v>
      </c>
      <c r="F3165" t="s">
        <v>54</v>
      </c>
      <c r="G3165" t="s">
        <v>20</v>
      </c>
    </row>
    <row r="3166" spans="2:7" x14ac:dyDescent="0.2">
      <c r="B3166">
        <v>2012</v>
      </c>
      <c r="C3166">
        <v>10</v>
      </c>
      <c r="D3166" t="s">
        <v>65</v>
      </c>
      <c r="E3166" t="s">
        <v>59</v>
      </c>
      <c r="F3166" t="s">
        <v>54</v>
      </c>
      <c r="G3166" t="s">
        <v>21</v>
      </c>
    </row>
    <row r="3167" spans="2:7" x14ac:dyDescent="0.2">
      <c r="B3167">
        <v>2012</v>
      </c>
      <c r="C3167">
        <v>10</v>
      </c>
      <c r="D3167" t="s">
        <v>65</v>
      </c>
      <c r="E3167" t="s">
        <v>59</v>
      </c>
      <c r="F3167" t="s">
        <v>54</v>
      </c>
      <c r="G3167" t="s">
        <v>23</v>
      </c>
    </row>
    <row r="3168" spans="2:7" x14ac:dyDescent="0.2">
      <c r="B3168">
        <v>2012</v>
      </c>
      <c r="C3168">
        <v>10</v>
      </c>
      <c r="D3168" t="s">
        <v>65</v>
      </c>
      <c r="E3168" t="s">
        <v>59</v>
      </c>
      <c r="F3168" t="s">
        <v>54</v>
      </c>
      <c r="G3168" t="s">
        <v>24</v>
      </c>
    </row>
    <row r="3169" spans="2:7" x14ac:dyDescent="0.2">
      <c r="B3169">
        <v>2012</v>
      </c>
      <c r="C3169">
        <v>10</v>
      </c>
      <c r="D3169" t="s">
        <v>65</v>
      </c>
      <c r="E3169" t="s">
        <v>59</v>
      </c>
      <c r="F3169" t="s">
        <v>54</v>
      </c>
      <c r="G3169" t="s">
        <v>25</v>
      </c>
    </row>
    <row r="3170" spans="2:7" x14ac:dyDescent="0.2">
      <c r="B3170">
        <v>2012</v>
      </c>
      <c r="C3170">
        <v>10</v>
      </c>
      <c r="D3170" t="s">
        <v>65</v>
      </c>
      <c r="E3170" t="s">
        <v>59</v>
      </c>
      <c r="F3170" t="s">
        <v>54</v>
      </c>
      <c r="G3170" t="s">
        <v>26</v>
      </c>
    </row>
    <row r="3171" spans="2:7" x14ac:dyDescent="0.2">
      <c r="B3171">
        <v>2012</v>
      </c>
      <c r="C3171">
        <v>10</v>
      </c>
      <c r="D3171" t="s">
        <v>65</v>
      </c>
      <c r="E3171" t="s">
        <v>59</v>
      </c>
      <c r="F3171" t="s">
        <v>54</v>
      </c>
      <c r="G3171" t="s">
        <v>27</v>
      </c>
    </row>
    <row r="3172" spans="2:7" x14ac:dyDescent="0.2">
      <c r="B3172">
        <v>2012</v>
      </c>
      <c r="C3172">
        <v>10</v>
      </c>
      <c r="D3172" t="s">
        <v>65</v>
      </c>
      <c r="E3172" t="s">
        <v>59</v>
      </c>
      <c r="F3172" t="s">
        <v>54</v>
      </c>
      <c r="G3172" t="s">
        <v>28</v>
      </c>
    </row>
    <row r="3173" spans="2:7" x14ac:dyDescent="0.2">
      <c r="B3173">
        <v>2012</v>
      </c>
      <c r="C3173">
        <v>10</v>
      </c>
      <c r="D3173" t="s">
        <v>65</v>
      </c>
      <c r="E3173" t="s">
        <v>59</v>
      </c>
      <c r="F3173" t="s">
        <v>54</v>
      </c>
      <c r="G3173" t="s">
        <v>29</v>
      </c>
    </row>
    <row r="3174" spans="2:7" x14ac:dyDescent="0.2">
      <c r="B3174">
        <v>2012</v>
      </c>
      <c r="C3174">
        <v>10</v>
      </c>
      <c r="D3174" t="s">
        <v>65</v>
      </c>
      <c r="E3174" t="s">
        <v>59</v>
      </c>
      <c r="F3174" t="s">
        <v>54</v>
      </c>
      <c r="G3174" t="s">
        <v>31</v>
      </c>
    </row>
    <row r="3175" spans="2:7" x14ac:dyDescent="0.2">
      <c r="B3175">
        <v>2012</v>
      </c>
      <c r="C3175">
        <v>10</v>
      </c>
      <c r="D3175" t="s">
        <v>65</v>
      </c>
      <c r="E3175" t="s">
        <v>59</v>
      </c>
      <c r="F3175" t="s">
        <v>54</v>
      </c>
      <c r="G3175" t="s">
        <v>32</v>
      </c>
    </row>
    <row r="3176" spans="2:7" x14ac:dyDescent="0.2">
      <c r="B3176">
        <v>2012</v>
      </c>
      <c r="C3176">
        <v>10</v>
      </c>
      <c r="D3176" t="s">
        <v>65</v>
      </c>
      <c r="E3176" t="s">
        <v>59</v>
      </c>
      <c r="F3176" t="s">
        <v>54</v>
      </c>
      <c r="G3176" t="s">
        <v>33</v>
      </c>
    </row>
    <row r="3177" spans="2:7" x14ac:dyDescent="0.2">
      <c r="B3177">
        <v>2012</v>
      </c>
      <c r="C3177">
        <v>10</v>
      </c>
      <c r="D3177" t="s">
        <v>65</v>
      </c>
      <c r="E3177" t="s">
        <v>59</v>
      </c>
      <c r="F3177" t="s">
        <v>54</v>
      </c>
      <c r="G3177" t="s">
        <v>34</v>
      </c>
    </row>
    <row r="3178" spans="2:7" x14ac:dyDescent="0.2">
      <c r="B3178">
        <v>2012</v>
      </c>
      <c r="C3178">
        <v>10</v>
      </c>
      <c r="D3178" t="s">
        <v>65</v>
      </c>
      <c r="E3178" t="s">
        <v>59</v>
      </c>
      <c r="F3178" t="s">
        <v>54</v>
      </c>
      <c r="G3178" t="s">
        <v>35</v>
      </c>
    </row>
    <row r="3179" spans="2:7" x14ac:dyDescent="0.2">
      <c r="B3179">
        <v>2012</v>
      </c>
      <c r="C3179">
        <v>10</v>
      </c>
      <c r="D3179" t="s">
        <v>65</v>
      </c>
      <c r="E3179" t="s">
        <v>59</v>
      </c>
      <c r="F3179" t="s">
        <v>54</v>
      </c>
      <c r="G3179" t="s">
        <v>36</v>
      </c>
    </row>
    <row r="3180" spans="2:7" x14ac:dyDescent="0.2">
      <c r="B3180">
        <v>2012</v>
      </c>
      <c r="C3180">
        <v>10</v>
      </c>
      <c r="D3180" t="s">
        <v>65</v>
      </c>
      <c r="E3180" t="s">
        <v>59</v>
      </c>
      <c r="F3180" t="s">
        <v>54</v>
      </c>
      <c r="G3180" t="s">
        <v>37</v>
      </c>
    </row>
    <row r="3181" spans="2:7" x14ac:dyDescent="0.2">
      <c r="B3181">
        <v>2012</v>
      </c>
      <c r="C3181">
        <v>10</v>
      </c>
      <c r="D3181" t="s">
        <v>65</v>
      </c>
      <c r="E3181" t="s">
        <v>59</v>
      </c>
      <c r="F3181" t="s">
        <v>54</v>
      </c>
      <c r="G3181" t="s">
        <v>38</v>
      </c>
    </row>
    <row r="3182" spans="2:7" x14ac:dyDescent="0.2">
      <c r="B3182">
        <v>2012</v>
      </c>
      <c r="C3182">
        <v>10</v>
      </c>
      <c r="D3182" t="s">
        <v>65</v>
      </c>
      <c r="E3182" t="s">
        <v>59</v>
      </c>
      <c r="F3182" t="s">
        <v>54</v>
      </c>
      <c r="G3182" t="s">
        <v>39</v>
      </c>
    </row>
    <row r="3183" spans="2:7" x14ac:dyDescent="0.2">
      <c r="B3183">
        <v>2012</v>
      </c>
      <c r="C3183">
        <v>10</v>
      </c>
      <c r="D3183" t="s">
        <v>65</v>
      </c>
      <c r="E3183" t="s">
        <v>59</v>
      </c>
      <c r="F3183" t="s">
        <v>54</v>
      </c>
      <c r="G3183" t="s">
        <v>40</v>
      </c>
    </row>
    <row r="3184" spans="2:7" x14ac:dyDescent="0.2">
      <c r="B3184">
        <v>2012</v>
      </c>
      <c r="C3184">
        <v>10</v>
      </c>
      <c r="D3184" t="s">
        <v>65</v>
      </c>
      <c r="E3184" t="s">
        <v>59</v>
      </c>
      <c r="F3184" t="s">
        <v>54</v>
      </c>
      <c r="G3184" t="s">
        <v>41</v>
      </c>
    </row>
    <row r="3185" spans="2:7" x14ac:dyDescent="0.2">
      <c r="B3185">
        <v>2012</v>
      </c>
      <c r="C3185">
        <v>10</v>
      </c>
      <c r="D3185" t="s">
        <v>65</v>
      </c>
      <c r="E3185" t="s">
        <v>59</v>
      </c>
      <c r="F3185" t="s">
        <v>54</v>
      </c>
      <c r="G3185" t="s">
        <v>42</v>
      </c>
    </row>
    <row r="3186" spans="2:7" x14ac:dyDescent="0.2">
      <c r="B3186">
        <v>2012</v>
      </c>
      <c r="C3186">
        <v>10</v>
      </c>
      <c r="D3186" t="s">
        <v>65</v>
      </c>
      <c r="E3186" t="s">
        <v>59</v>
      </c>
      <c r="F3186" t="s">
        <v>54</v>
      </c>
      <c r="G3186" t="s">
        <v>43</v>
      </c>
    </row>
    <row r="3187" spans="2:7" x14ac:dyDescent="0.2">
      <c r="B3187">
        <v>2012</v>
      </c>
      <c r="C3187">
        <v>10</v>
      </c>
      <c r="D3187" t="s">
        <v>65</v>
      </c>
      <c r="E3187" t="s">
        <v>59</v>
      </c>
      <c r="F3187" t="s">
        <v>54</v>
      </c>
      <c r="G3187" t="s">
        <v>60</v>
      </c>
    </row>
    <row r="3188" spans="2:7" x14ac:dyDescent="0.2">
      <c r="B3188">
        <v>2012</v>
      </c>
      <c r="C3188">
        <v>10</v>
      </c>
      <c r="D3188" t="s">
        <v>65</v>
      </c>
      <c r="E3188" t="s">
        <v>59</v>
      </c>
      <c r="F3188" t="s">
        <v>55</v>
      </c>
      <c r="G3188" t="s">
        <v>12</v>
      </c>
    </row>
    <row r="3189" spans="2:7" x14ac:dyDescent="0.2">
      <c r="B3189">
        <v>2012</v>
      </c>
      <c r="C3189">
        <v>10</v>
      </c>
      <c r="D3189" t="s">
        <v>65</v>
      </c>
      <c r="E3189" t="s">
        <v>59</v>
      </c>
      <c r="F3189" t="s">
        <v>55</v>
      </c>
      <c r="G3189" t="s">
        <v>16</v>
      </c>
    </row>
    <row r="3190" spans="2:7" x14ac:dyDescent="0.2">
      <c r="B3190">
        <v>2012</v>
      </c>
      <c r="C3190">
        <v>10</v>
      </c>
      <c r="D3190" t="s">
        <v>65</v>
      </c>
      <c r="E3190" t="s">
        <v>59</v>
      </c>
      <c r="F3190" t="s">
        <v>55</v>
      </c>
      <c r="G3190" t="s">
        <v>17</v>
      </c>
    </row>
    <row r="3191" spans="2:7" x14ac:dyDescent="0.2">
      <c r="B3191">
        <v>2012</v>
      </c>
      <c r="C3191">
        <v>10</v>
      </c>
      <c r="D3191" t="s">
        <v>65</v>
      </c>
      <c r="E3191" t="s">
        <v>59</v>
      </c>
      <c r="F3191" t="s">
        <v>55</v>
      </c>
      <c r="G3191" t="s">
        <v>19</v>
      </c>
    </row>
    <row r="3192" spans="2:7" x14ac:dyDescent="0.2">
      <c r="B3192">
        <v>2012</v>
      </c>
      <c r="C3192">
        <v>10</v>
      </c>
      <c r="D3192" t="s">
        <v>65</v>
      </c>
      <c r="E3192" t="s">
        <v>59</v>
      </c>
      <c r="F3192" t="s">
        <v>55</v>
      </c>
      <c r="G3192" t="s">
        <v>20</v>
      </c>
    </row>
    <row r="3193" spans="2:7" x14ac:dyDescent="0.2">
      <c r="B3193">
        <v>2012</v>
      </c>
      <c r="C3193">
        <v>10</v>
      </c>
      <c r="D3193" t="s">
        <v>65</v>
      </c>
      <c r="E3193" t="s">
        <v>59</v>
      </c>
      <c r="F3193" t="s">
        <v>55</v>
      </c>
      <c r="G3193" t="s">
        <v>21</v>
      </c>
    </row>
    <row r="3194" spans="2:7" x14ac:dyDescent="0.2">
      <c r="B3194">
        <v>2012</v>
      </c>
      <c r="C3194">
        <v>10</v>
      </c>
      <c r="D3194" t="s">
        <v>65</v>
      </c>
      <c r="E3194" t="s">
        <v>59</v>
      </c>
      <c r="F3194" t="s">
        <v>55</v>
      </c>
      <c r="G3194" t="s">
        <v>23</v>
      </c>
    </row>
    <row r="3195" spans="2:7" x14ac:dyDescent="0.2">
      <c r="B3195">
        <v>2012</v>
      </c>
      <c r="C3195">
        <v>10</v>
      </c>
      <c r="D3195" t="s">
        <v>65</v>
      </c>
      <c r="E3195" t="s">
        <v>59</v>
      </c>
      <c r="F3195" t="s">
        <v>55</v>
      </c>
      <c r="G3195" t="s">
        <v>24</v>
      </c>
    </row>
    <row r="3196" spans="2:7" x14ac:dyDescent="0.2">
      <c r="B3196">
        <v>2012</v>
      </c>
      <c r="C3196">
        <v>10</v>
      </c>
      <c r="D3196" t="s">
        <v>65</v>
      </c>
      <c r="E3196" t="s">
        <v>59</v>
      </c>
      <c r="F3196" t="s">
        <v>55</v>
      </c>
      <c r="G3196" t="s">
        <v>25</v>
      </c>
    </row>
    <row r="3197" spans="2:7" x14ac:dyDescent="0.2">
      <c r="B3197">
        <v>2012</v>
      </c>
      <c r="C3197">
        <v>10</v>
      </c>
      <c r="D3197" t="s">
        <v>65</v>
      </c>
      <c r="E3197" t="s">
        <v>59</v>
      </c>
      <c r="F3197" t="s">
        <v>55</v>
      </c>
      <c r="G3197" t="s">
        <v>26</v>
      </c>
    </row>
    <row r="3198" spans="2:7" x14ac:dyDescent="0.2">
      <c r="B3198">
        <v>2012</v>
      </c>
      <c r="C3198">
        <v>10</v>
      </c>
      <c r="D3198" t="s">
        <v>65</v>
      </c>
      <c r="E3198" t="s">
        <v>59</v>
      </c>
      <c r="F3198" t="s">
        <v>55</v>
      </c>
      <c r="G3198" t="s">
        <v>27</v>
      </c>
    </row>
    <row r="3199" spans="2:7" x14ac:dyDescent="0.2">
      <c r="B3199">
        <v>2012</v>
      </c>
      <c r="C3199">
        <v>10</v>
      </c>
      <c r="D3199" t="s">
        <v>65</v>
      </c>
      <c r="E3199" t="s">
        <v>59</v>
      </c>
      <c r="F3199" t="s">
        <v>55</v>
      </c>
      <c r="G3199" t="s">
        <v>28</v>
      </c>
    </row>
    <row r="3200" spans="2:7" x14ac:dyDescent="0.2">
      <c r="B3200">
        <v>2012</v>
      </c>
      <c r="C3200">
        <v>10</v>
      </c>
      <c r="D3200" t="s">
        <v>65</v>
      </c>
      <c r="E3200" t="s">
        <v>59</v>
      </c>
      <c r="F3200" t="s">
        <v>55</v>
      </c>
      <c r="G3200" t="s">
        <v>29</v>
      </c>
    </row>
    <row r="3201" spans="2:7" x14ac:dyDescent="0.2">
      <c r="B3201">
        <v>2012</v>
      </c>
      <c r="C3201">
        <v>10</v>
      </c>
      <c r="D3201" t="s">
        <v>65</v>
      </c>
      <c r="E3201" t="s">
        <v>59</v>
      </c>
      <c r="F3201" t="s">
        <v>55</v>
      </c>
      <c r="G3201" t="s">
        <v>31</v>
      </c>
    </row>
    <row r="3202" spans="2:7" x14ac:dyDescent="0.2">
      <c r="B3202">
        <v>2012</v>
      </c>
      <c r="C3202">
        <v>10</v>
      </c>
      <c r="D3202" t="s">
        <v>65</v>
      </c>
      <c r="E3202" t="s">
        <v>59</v>
      </c>
      <c r="F3202" t="s">
        <v>55</v>
      </c>
      <c r="G3202" t="s">
        <v>32</v>
      </c>
    </row>
    <row r="3203" spans="2:7" x14ac:dyDescent="0.2">
      <c r="B3203">
        <v>2012</v>
      </c>
      <c r="C3203">
        <v>10</v>
      </c>
      <c r="D3203" t="s">
        <v>65</v>
      </c>
      <c r="E3203" t="s">
        <v>59</v>
      </c>
      <c r="F3203" t="s">
        <v>55</v>
      </c>
      <c r="G3203" t="s">
        <v>33</v>
      </c>
    </row>
    <row r="3204" spans="2:7" x14ac:dyDescent="0.2">
      <c r="B3204">
        <v>2012</v>
      </c>
      <c r="C3204">
        <v>10</v>
      </c>
      <c r="D3204" t="s">
        <v>65</v>
      </c>
      <c r="E3204" t="s">
        <v>59</v>
      </c>
      <c r="F3204" t="s">
        <v>55</v>
      </c>
      <c r="G3204" t="s">
        <v>34</v>
      </c>
    </row>
    <row r="3205" spans="2:7" x14ac:dyDescent="0.2">
      <c r="B3205">
        <v>2012</v>
      </c>
      <c r="C3205">
        <v>10</v>
      </c>
      <c r="D3205" t="s">
        <v>65</v>
      </c>
      <c r="E3205" t="s">
        <v>59</v>
      </c>
      <c r="F3205" t="s">
        <v>55</v>
      </c>
      <c r="G3205" t="s">
        <v>35</v>
      </c>
    </row>
    <row r="3206" spans="2:7" x14ac:dyDescent="0.2">
      <c r="B3206">
        <v>2012</v>
      </c>
      <c r="C3206">
        <v>10</v>
      </c>
      <c r="D3206" t="s">
        <v>65</v>
      </c>
      <c r="E3206" t="s">
        <v>59</v>
      </c>
      <c r="F3206" t="s">
        <v>55</v>
      </c>
      <c r="G3206" t="s">
        <v>36</v>
      </c>
    </row>
    <row r="3207" spans="2:7" x14ac:dyDescent="0.2">
      <c r="B3207">
        <v>2012</v>
      </c>
      <c r="C3207">
        <v>10</v>
      </c>
      <c r="D3207" t="s">
        <v>65</v>
      </c>
      <c r="E3207" t="s">
        <v>59</v>
      </c>
      <c r="F3207" t="s">
        <v>55</v>
      </c>
      <c r="G3207" t="s">
        <v>37</v>
      </c>
    </row>
    <row r="3208" spans="2:7" x14ac:dyDescent="0.2">
      <c r="B3208">
        <v>2012</v>
      </c>
      <c r="C3208">
        <v>10</v>
      </c>
      <c r="D3208" t="s">
        <v>65</v>
      </c>
      <c r="E3208" t="s">
        <v>59</v>
      </c>
      <c r="F3208" t="s">
        <v>55</v>
      </c>
      <c r="G3208" t="s">
        <v>38</v>
      </c>
    </row>
    <row r="3209" spans="2:7" x14ac:dyDescent="0.2">
      <c r="B3209">
        <v>2012</v>
      </c>
      <c r="C3209">
        <v>10</v>
      </c>
      <c r="D3209" t="s">
        <v>65</v>
      </c>
      <c r="E3209" t="s">
        <v>59</v>
      </c>
      <c r="F3209" t="s">
        <v>55</v>
      </c>
      <c r="G3209" t="s">
        <v>39</v>
      </c>
    </row>
    <row r="3210" spans="2:7" x14ac:dyDescent="0.2">
      <c r="B3210">
        <v>2012</v>
      </c>
      <c r="C3210">
        <v>10</v>
      </c>
      <c r="D3210" t="s">
        <v>65</v>
      </c>
      <c r="E3210" t="s">
        <v>59</v>
      </c>
      <c r="F3210" t="s">
        <v>55</v>
      </c>
      <c r="G3210" t="s">
        <v>40</v>
      </c>
    </row>
    <row r="3211" spans="2:7" x14ac:dyDescent="0.2">
      <c r="B3211">
        <v>2012</v>
      </c>
      <c r="C3211">
        <v>10</v>
      </c>
      <c r="D3211" t="s">
        <v>65</v>
      </c>
      <c r="E3211" t="s">
        <v>59</v>
      </c>
      <c r="F3211" t="s">
        <v>55</v>
      </c>
      <c r="G3211" t="s">
        <v>41</v>
      </c>
    </row>
    <row r="3212" spans="2:7" x14ac:dyDescent="0.2">
      <c r="B3212">
        <v>2012</v>
      </c>
      <c r="C3212">
        <v>10</v>
      </c>
      <c r="D3212" t="s">
        <v>65</v>
      </c>
      <c r="E3212" t="s">
        <v>59</v>
      </c>
      <c r="F3212" t="s">
        <v>55</v>
      </c>
      <c r="G3212" t="s">
        <v>42</v>
      </c>
    </row>
    <row r="3213" spans="2:7" x14ac:dyDescent="0.2">
      <c r="B3213">
        <v>2012</v>
      </c>
      <c r="C3213">
        <v>10</v>
      </c>
      <c r="D3213" t="s">
        <v>65</v>
      </c>
      <c r="E3213" t="s">
        <v>59</v>
      </c>
      <c r="F3213" t="s">
        <v>55</v>
      </c>
      <c r="G3213" t="s">
        <v>43</v>
      </c>
    </row>
    <row r="3214" spans="2:7" x14ac:dyDescent="0.2">
      <c r="B3214">
        <v>2012</v>
      </c>
      <c r="C3214">
        <v>10</v>
      </c>
      <c r="D3214" t="s">
        <v>65</v>
      </c>
      <c r="E3214" t="s">
        <v>59</v>
      </c>
      <c r="F3214" t="s">
        <v>55</v>
      </c>
      <c r="G3214" t="s">
        <v>60</v>
      </c>
    </row>
    <row r="3215" spans="2:7" x14ac:dyDescent="0.2">
      <c r="B3215">
        <v>2012</v>
      </c>
      <c r="C3215">
        <v>10</v>
      </c>
      <c r="D3215" t="s">
        <v>65</v>
      </c>
      <c r="E3215" t="s">
        <v>59</v>
      </c>
      <c r="F3215" t="s">
        <v>56</v>
      </c>
      <c r="G3215" t="s">
        <v>12</v>
      </c>
    </row>
    <row r="3216" spans="2:7" x14ac:dyDescent="0.2">
      <c r="B3216">
        <v>2012</v>
      </c>
      <c r="C3216">
        <v>10</v>
      </c>
      <c r="D3216" t="s">
        <v>65</v>
      </c>
      <c r="E3216" t="s">
        <v>59</v>
      </c>
      <c r="F3216" t="s">
        <v>56</v>
      </c>
      <c r="G3216" t="s">
        <v>16</v>
      </c>
    </row>
    <row r="3217" spans="2:7" x14ac:dyDescent="0.2">
      <c r="B3217">
        <v>2012</v>
      </c>
      <c r="C3217">
        <v>10</v>
      </c>
      <c r="D3217" t="s">
        <v>65</v>
      </c>
      <c r="E3217" t="s">
        <v>59</v>
      </c>
      <c r="F3217" t="s">
        <v>56</v>
      </c>
      <c r="G3217" t="s">
        <v>17</v>
      </c>
    </row>
    <row r="3218" spans="2:7" x14ac:dyDescent="0.2">
      <c r="B3218">
        <v>2012</v>
      </c>
      <c r="C3218">
        <v>10</v>
      </c>
      <c r="D3218" t="s">
        <v>65</v>
      </c>
      <c r="E3218" t="s">
        <v>59</v>
      </c>
      <c r="F3218" t="s">
        <v>56</v>
      </c>
      <c r="G3218" t="s">
        <v>19</v>
      </c>
    </row>
    <row r="3219" spans="2:7" x14ac:dyDescent="0.2">
      <c r="B3219">
        <v>2012</v>
      </c>
      <c r="C3219">
        <v>10</v>
      </c>
      <c r="D3219" t="s">
        <v>65</v>
      </c>
      <c r="E3219" t="s">
        <v>59</v>
      </c>
      <c r="F3219" t="s">
        <v>56</v>
      </c>
      <c r="G3219" t="s">
        <v>20</v>
      </c>
    </row>
    <row r="3220" spans="2:7" x14ac:dyDescent="0.2">
      <c r="B3220">
        <v>2012</v>
      </c>
      <c r="C3220">
        <v>10</v>
      </c>
      <c r="D3220" t="s">
        <v>65</v>
      </c>
      <c r="E3220" t="s">
        <v>59</v>
      </c>
      <c r="F3220" t="s">
        <v>56</v>
      </c>
      <c r="G3220" t="s">
        <v>21</v>
      </c>
    </row>
    <row r="3221" spans="2:7" x14ac:dyDescent="0.2">
      <c r="B3221">
        <v>2012</v>
      </c>
      <c r="C3221">
        <v>10</v>
      </c>
      <c r="D3221" t="s">
        <v>65</v>
      </c>
      <c r="E3221" t="s">
        <v>59</v>
      </c>
      <c r="F3221" t="s">
        <v>56</v>
      </c>
      <c r="G3221" t="s">
        <v>23</v>
      </c>
    </row>
    <row r="3222" spans="2:7" x14ac:dyDescent="0.2">
      <c r="B3222">
        <v>2012</v>
      </c>
      <c r="C3222">
        <v>10</v>
      </c>
      <c r="D3222" t="s">
        <v>65</v>
      </c>
      <c r="E3222" t="s">
        <v>59</v>
      </c>
      <c r="F3222" t="s">
        <v>56</v>
      </c>
      <c r="G3222" t="s">
        <v>24</v>
      </c>
    </row>
    <row r="3223" spans="2:7" x14ac:dyDescent="0.2">
      <c r="B3223">
        <v>2012</v>
      </c>
      <c r="C3223">
        <v>10</v>
      </c>
      <c r="D3223" t="s">
        <v>65</v>
      </c>
      <c r="E3223" t="s">
        <v>59</v>
      </c>
      <c r="F3223" t="s">
        <v>56</v>
      </c>
      <c r="G3223" t="s">
        <v>25</v>
      </c>
    </row>
    <row r="3224" spans="2:7" x14ac:dyDescent="0.2">
      <c r="B3224">
        <v>2012</v>
      </c>
      <c r="C3224">
        <v>10</v>
      </c>
      <c r="D3224" t="s">
        <v>65</v>
      </c>
      <c r="E3224" t="s">
        <v>59</v>
      </c>
      <c r="F3224" t="s">
        <v>56</v>
      </c>
      <c r="G3224" t="s">
        <v>26</v>
      </c>
    </row>
    <row r="3225" spans="2:7" x14ac:dyDescent="0.2">
      <c r="B3225">
        <v>2012</v>
      </c>
      <c r="C3225">
        <v>10</v>
      </c>
      <c r="D3225" t="s">
        <v>65</v>
      </c>
      <c r="E3225" t="s">
        <v>59</v>
      </c>
      <c r="F3225" t="s">
        <v>56</v>
      </c>
      <c r="G3225" t="s">
        <v>27</v>
      </c>
    </row>
    <row r="3226" spans="2:7" x14ac:dyDescent="0.2">
      <c r="B3226">
        <v>2012</v>
      </c>
      <c r="C3226">
        <v>10</v>
      </c>
      <c r="D3226" t="s">
        <v>65</v>
      </c>
      <c r="E3226" t="s">
        <v>59</v>
      </c>
      <c r="F3226" t="s">
        <v>56</v>
      </c>
      <c r="G3226" t="s">
        <v>28</v>
      </c>
    </row>
    <row r="3227" spans="2:7" x14ac:dyDescent="0.2">
      <c r="B3227">
        <v>2012</v>
      </c>
      <c r="C3227">
        <v>10</v>
      </c>
      <c r="D3227" t="s">
        <v>65</v>
      </c>
      <c r="E3227" t="s">
        <v>59</v>
      </c>
      <c r="F3227" t="s">
        <v>56</v>
      </c>
      <c r="G3227" t="s">
        <v>29</v>
      </c>
    </row>
    <row r="3228" spans="2:7" x14ac:dyDescent="0.2">
      <c r="B3228">
        <v>2012</v>
      </c>
      <c r="C3228">
        <v>10</v>
      </c>
      <c r="D3228" t="s">
        <v>65</v>
      </c>
      <c r="E3228" t="s">
        <v>59</v>
      </c>
      <c r="F3228" t="s">
        <v>56</v>
      </c>
      <c r="G3228" t="s">
        <v>31</v>
      </c>
    </row>
    <row r="3229" spans="2:7" x14ac:dyDescent="0.2">
      <c r="B3229">
        <v>2012</v>
      </c>
      <c r="C3229">
        <v>10</v>
      </c>
      <c r="D3229" t="s">
        <v>65</v>
      </c>
      <c r="E3229" t="s">
        <v>59</v>
      </c>
      <c r="F3229" t="s">
        <v>56</v>
      </c>
      <c r="G3229" t="s">
        <v>32</v>
      </c>
    </row>
    <row r="3230" spans="2:7" x14ac:dyDescent="0.2">
      <c r="B3230">
        <v>2012</v>
      </c>
      <c r="C3230">
        <v>10</v>
      </c>
      <c r="D3230" t="s">
        <v>65</v>
      </c>
      <c r="E3230" t="s">
        <v>59</v>
      </c>
      <c r="F3230" t="s">
        <v>56</v>
      </c>
      <c r="G3230" t="s">
        <v>33</v>
      </c>
    </row>
    <row r="3231" spans="2:7" x14ac:dyDescent="0.2">
      <c r="B3231">
        <v>2012</v>
      </c>
      <c r="C3231">
        <v>10</v>
      </c>
      <c r="D3231" t="s">
        <v>65</v>
      </c>
      <c r="E3231" t="s">
        <v>59</v>
      </c>
      <c r="F3231" t="s">
        <v>56</v>
      </c>
      <c r="G3231" t="s">
        <v>34</v>
      </c>
    </row>
    <row r="3232" spans="2:7" x14ac:dyDescent="0.2">
      <c r="B3232">
        <v>2012</v>
      </c>
      <c r="C3232">
        <v>10</v>
      </c>
      <c r="D3232" t="s">
        <v>65</v>
      </c>
      <c r="E3232" t="s">
        <v>59</v>
      </c>
      <c r="F3232" t="s">
        <v>56</v>
      </c>
      <c r="G3232" t="s">
        <v>35</v>
      </c>
    </row>
    <row r="3233" spans="2:7" x14ac:dyDescent="0.2">
      <c r="B3233">
        <v>2012</v>
      </c>
      <c r="C3233">
        <v>10</v>
      </c>
      <c r="D3233" t="s">
        <v>65</v>
      </c>
      <c r="E3233" t="s">
        <v>59</v>
      </c>
      <c r="F3233" t="s">
        <v>56</v>
      </c>
      <c r="G3233" t="s">
        <v>36</v>
      </c>
    </row>
    <row r="3234" spans="2:7" x14ac:dyDescent="0.2">
      <c r="B3234">
        <v>2012</v>
      </c>
      <c r="C3234">
        <v>10</v>
      </c>
      <c r="D3234" t="s">
        <v>65</v>
      </c>
      <c r="E3234" t="s">
        <v>59</v>
      </c>
      <c r="F3234" t="s">
        <v>56</v>
      </c>
      <c r="G3234" t="s">
        <v>37</v>
      </c>
    </row>
    <row r="3235" spans="2:7" x14ac:dyDescent="0.2">
      <c r="B3235">
        <v>2012</v>
      </c>
      <c r="C3235">
        <v>10</v>
      </c>
      <c r="D3235" t="s">
        <v>65</v>
      </c>
      <c r="E3235" t="s">
        <v>59</v>
      </c>
      <c r="F3235" t="s">
        <v>56</v>
      </c>
      <c r="G3235" t="s">
        <v>38</v>
      </c>
    </row>
    <row r="3236" spans="2:7" x14ac:dyDescent="0.2">
      <c r="B3236">
        <v>2012</v>
      </c>
      <c r="C3236">
        <v>10</v>
      </c>
      <c r="D3236" t="s">
        <v>65</v>
      </c>
      <c r="E3236" t="s">
        <v>59</v>
      </c>
      <c r="F3236" t="s">
        <v>56</v>
      </c>
      <c r="G3236" t="s">
        <v>39</v>
      </c>
    </row>
    <row r="3237" spans="2:7" x14ac:dyDescent="0.2">
      <c r="B3237">
        <v>2012</v>
      </c>
      <c r="C3237">
        <v>10</v>
      </c>
      <c r="D3237" t="s">
        <v>65</v>
      </c>
      <c r="E3237" t="s">
        <v>59</v>
      </c>
      <c r="F3237" t="s">
        <v>56</v>
      </c>
      <c r="G3237" t="s">
        <v>40</v>
      </c>
    </row>
    <row r="3238" spans="2:7" x14ac:dyDescent="0.2">
      <c r="B3238">
        <v>2012</v>
      </c>
      <c r="C3238">
        <v>10</v>
      </c>
      <c r="D3238" t="s">
        <v>65</v>
      </c>
      <c r="E3238" t="s">
        <v>59</v>
      </c>
      <c r="F3238" t="s">
        <v>56</v>
      </c>
      <c r="G3238" t="s">
        <v>41</v>
      </c>
    </row>
    <row r="3239" spans="2:7" x14ac:dyDescent="0.2">
      <c r="B3239">
        <v>2012</v>
      </c>
      <c r="C3239">
        <v>10</v>
      </c>
      <c r="D3239" t="s">
        <v>65</v>
      </c>
      <c r="E3239" t="s">
        <v>59</v>
      </c>
      <c r="F3239" t="s">
        <v>56</v>
      </c>
      <c r="G3239" t="s">
        <v>42</v>
      </c>
    </row>
    <row r="3240" spans="2:7" x14ac:dyDescent="0.2">
      <c r="B3240">
        <v>2012</v>
      </c>
      <c r="C3240">
        <v>10</v>
      </c>
      <c r="D3240" t="s">
        <v>65</v>
      </c>
      <c r="E3240" t="s">
        <v>59</v>
      </c>
      <c r="F3240" t="s">
        <v>56</v>
      </c>
      <c r="G3240" t="s">
        <v>43</v>
      </c>
    </row>
    <row r="3241" spans="2:7" x14ac:dyDescent="0.2">
      <c r="B3241">
        <v>2012</v>
      </c>
      <c r="C3241">
        <v>10</v>
      </c>
      <c r="D3241" t="s">
        <v>65</v>
      </c>
      <c r="E3241" t="s">
        <v>59</v>
      </c>
      <c r="F3241" t="s">
        <v>56</v>
      </c>
      <c r="G3241" t="s">
        <v>60</v>
      </c>
    </row>
    <row r="3242" spans="2:7" x14ac:dyDescent="0.2">
      <c r="B3242">
        <v>2012</v>
      </c>
      <c r="C3242">
        <v>10</v>
      </c>
      <c r="D3242" t="s">
        <v>65</v>
      </c>
      <c r="E3242" t="s">
        <v>61</v>
      </c>
      <c r="F3242" t="s">
        <v>49</v>
      </c>
      <c r="G3242" t="s">
        <v>12</v>
      </c>
    </row>
    <row r="3243" spans="2:7" x14ac:dyDescent="0.2">
      <c r="B3243">
        <v>2012</v>
      </c>
      <c r="C3243">
        <v>10</v>
      </c>
      <c r="D3243" t="s">
        <v>65</v>
      </c>
      <c r="E3243" t="s">
        <v>61</v>
      </c>
      <c r="F3243" t="s">
        <v>49</v>
      </c>
      <c r="G3243" t="s">
        <v>16</v>
      </c>
    </row>
    <row r="3244" spans="2:7" x14ac:dyDescent="0.2">
      <c r="B3244">
        <v>2012</v>
      </c>
      <c r="C3244">
        <v>10</v>
      </c>
      <c r="D3244" t="s">
        <v>65</v>
      </c>
      <c r="E3244" t="s">
        <v>61</v>
      </c>
      <c r="F3244" t="s">
        <v>49</v>
      </c>
      <c r="G3244" t="s">
        <v>17</v>
      </c>
    </row>
    <row r="3245" spans="2:7" x14ac:dyDescent="0.2">
      <c r="B3245">
        <v>2012</v>
      </c>
      <c r="C3245">
        <v>10</v>
      </c>
      <c r="D3245" t="s">
        <v>65</v>
      </c>
      <c r="E3245" t="s">
        <v>61</v>
      </c>
      <c r="F3245" t="s">
        <v>49</v>
      </c>
      <c r="G3245" t="s">
        <v>19</v>
      </c>
    </row>
    <row r="3246" spans="2:7" x14ac:dyDescent="0.2">
      <c r="B3246">
        <v>2012</v>
      </c>
      <c r="C3246">
        <v>10</v>
      </c>
      <c r="D3246" t="s">
        <v>65</v>
      </c>
      <c r="E3246" t="s">
        <v>61</v>
      </c>
      <c r="F3246" t="s">
        <v>49</v>
      </c>
      <c r="G3246" t="s">
        <v>20</v>
      </c>
    </row>
    <row r="3247" spans="2:7" x14ac:dyDescent="0.2">
      <c r="B3247">
        <v>2012</v>
      </c>
      <c r="C3247">
        <v>10</v>
      </c>
      <c r="D3247" t="s">
        <v>65</v>
      </c>
      <c r="E3247" t="s">
        <v>61</v>
      </c>
      <c r="F3247" t="s">
        <v>49</v>
      </c>
      <c r="G3247" t="s">
        <v>21</v>
      </c>
    </row>
    <row r="3248" spans="2:7" x14ac:dyDescent="0.2">
      <c r="B3248">
        <v>2012</v>
      </c>
      <c r="C3248">
        <v>10</v>
      </c>
      <c r="D3248" t="s">
        <v>65</v>
      </c>
      <c r="E3248" t="s">
        <v>61</v>
      </c>
      <c r="F3248" t="s">
        <v>49</v>
      </c>
      <c r="G3248" t="s">
        <v>23</v>
      </c>
    </row>
    <row r="3249" spans="2:7" x14ac:dyDescent="0.2">
      <c r="B3249">
        <v>2012</v>
      </c>
      <c r="C3249">
        <v>10</v>
      </c>
      <c r="D3249" t="s">
        <v>65</v>
      </c>
      <c r="E3249" t="s">
        <v>61</v>
      </c>
      <c r="F3249" t="s">
        <v>49</v>
      </c>
      <c r="G3249" t="s">
        <v>24</v>
      </c>
    </row>
    <row r="3250" spans="2:7" x14ac:dyDescent="0.2">
      <c r="B3250">
        <v>2012</v>
      </c>
      <c r="C3250">
        <v>10</v>
      </c>
      <c r="D3250" t="s">
        <v>65</v>
      </c>
      <c r="E3250" t="s">
        <v>61</v>
      </c>
      <c r="F3250" t="s">
        <v>49</v>
      </c>
      <c r="G3250" t="s">
        <v>25</v>
      </c>
    </row>
    <row r="3251" spans="2:7" x14ac:dyDescent="0.2">
      <c r="B3251">
        <v>2012</v>
      </c>
      <c r="C3251">
        <v>10</v>
      </c>
      <c r="D3251" t="s">
        <v>65</v>
      </c>
      <c r="E3251" t="s">
        <v>61</v>
      </c>
      <c r="F3251" t="s">
        <v>49</v>
      </c>
      <c r="G3251" t="s">
        <v>26</v>
      </c>
    </row>
    <row r="3252" spans="2:7" x14ac:dyDescent="0.2">
      <c r="B3252">
        <v>2012</v>
      </c>
      <c r="C3252">
        <v>10</v>
      </c>
      <c r="D3252" t="s">
        <v>65</v>
      </c>
      <c r="E3252" t="s">
        <v>61</v>
      </c>
      <c r="F3252" t="s">
        <v>49</v>
      </c>
      <c r="G3252" t="s">
        <v>27</v>
      </c>
    </row>
    <row r="3253" spans="2:7" x14ac:dyDescent="0.2">
      <c r="B3253">
        <v>2012</v>
      </c>
      <c r="C3253">
        <v>10</v>
      </c>
      <c r="D3253" t="s">
        <v>65</v>
      </c>
      <c r="E3253" t="s">
        <v>61</v>
      </c>
      <c r="F3253" t="s">
        <v>49</v>
      </c>
      <c r="G3253" t="s">
        <v>28</v>
      </c>
    </row>
    <row r="3254" spans="2:7" x14ac:dyDescent="0.2">
      <c r="B3254">
        <v>2012</v>
      </c>
      <c r="C3254">
        <v>10</v>
      </c>
      <c r="D3254" t="s">
        <v>65</v>
      </c>
      <c r="E3254" t="s">
        <v>61</v>
      </c>
      <c r="F3254" t="s">
        <v>49</v>
      </c>
      <c r="G3254" t="s">
        <v>29</v>
      </c>
    </row>
    <row r="3255" spans="2:7" x14ac:dyDescent="0.2">
      <c r="B3255">
        <v>2012</v>
      </c>
      <c r="C3255">
        <v>10</v>
      </c>
      <c r="D3255" t="s">
        <v>65</v>
      </c>
      <c r="E3255" t="s">
        <v>61</v>
      </c>
      <c r="F3255" t="s">
        <v>49</v>
      </c>
      <c r="G3255" t="s">
        <v>31</v>
      </c>
    </row>
    <row r="3256" spans="2:7" x14ac:dyDescent="0.2">
      <c r="B3256">
        <v>2012</v>
      </c>
      <c r="C3256">
        <v>10</v>
      </c>
      <c r="D3256" t="s">
        <v>65</v>
      </c>
      <c r="E3256" t="s">
        <v>61</v>
      </c>
      <c r="F3256" t="s">
        <v>49</v>
      </c>
      <c r="G3256" t="s">
        <v>32</v>
      </c>
    </row>
    <row r="3257" spans="2:7" x14ac:dyDescent="0.2">
      <c r="B3257">
        <v>2012</v>
      </c>
      <c r="C3257">
        <v>10</v>
      </c>
      <c r="D3257" t="s">
        <v>65</v>
      </c>
      <c r="E3257" t="s">
        <v>61</v>
      </c>
      <c r="F3257" t="s">
        <v>49</v>
      </c>
      <c r="G3257" t="s">
        <v>33</v>
      </c>
    </row>
    <row r="3258" spans="2:7" x14ac:dyDescent="0.2">
      <c r="B3258">
        <v>2012</v>
      </c>
      <c r="C3258">
        <v>10</v>
      </c>
      <c r="D3258" t="s">
        <v>65</v>
      </c>
      <c r="E3258" t="s">
        <v>61</v>
      </c>
      <c r="F3258" t="s">
        <v>49</v>
      </c>
      <c r="G3258" t="s">
        <v>34</v>
      </c>
    </row>
    <row r="3259" spans="2:7" x14ac:dyDescent="0.2">
      <c r="B3259">
        <v>2012</v>
      </c>
      <c r="C3259">
        <v>10</v>
      </c>
      <c r="D3259" t="s">
        <v>65</v>
      </c>
      <c r="E3259" t="s">
        <v>61</v>
      </c>
      <c r="F3259" t="s">
        <v>49</v>
      </c>
      <c r="G3259" t="s">
        <v>35</v>
      </c>
    </row>
    <row r="3260" spans="2:7" x14ac:dyDescent="0.2">
      <c r="B3260">
        <v>2012</v>
      </c>
      <c r="C3260">
        <v>10</v>
      </c>
      <c r="D3260" t="s">
        <v>65</v>
      </c>
      <c r="E3260" t="s">
        <v>61</v>
      </c>
      <c r="F3260" t="s">
        <v>49</v>
      </c>
      <c r="G3260" t="s">
        <v>36</v>
      </c>
    </row>
    <row r="3261" spans="2:7" x14ac:dyDescent="0.2">
      <c r="B3261">
        <v>2012</v>
      </c>
      <c r="C3261">
        <v>10</v>
      </c>
      <c r="D3261" t="s">
        <v>65</v>
      </c>
      <c r="E3261" t="s">
        <v>61</v>
      </c>
      <c r="F3261" t="s">
        <v>49</v>
      </c>
      <c r="G3261" t="s">
        <v>37</v>
      </c>
    </row>
    <row r="3262" spans="2:7" x14ac:dyDescent="0.2">
      <c r="B3262">
        <v>2012</v>
      </c>
      <c r="C3262">
        <v>10</v>
      </c>
      <c r="D3262" t="s">
        <v>65</v>
      </c>
      <c r="E3262" t="s">
        <v>61</v>
      </c>
      <c r="F3262" t="s">
        <v>49</v>
      </c>
      <c r="G3262" t="s">
        <v>38</v>
      </c>
    </row>
    <row r="3263" spans="2:7" x14ac:dyDescent="0.2">
      <c r="B3263">
        <v>2012</v>
      </c>
      <c r="C3263">
        <v>10</v>
      </c>
      <c r="D3263" t="s">
        <v>65</v>
      </c>
      <c r="E3263" t="s">
        <v>61</v>
      </c>
      <c r="F3263" t="s">
        <v>49</v>
      </c>
      <c r="G3263" t="s">
        <v>39</v>
      </c>
    </row>
    <row r="3264" spans="2:7" x14ac:dyDescent="0.2">
      <c r="B3264">
        <v>2012</v>
      </c>
      <c r="C3264">
        <v>10</v>
      </c>
      <c r="D3264" t="s">
        <v>65</v>
      </c>
      <c r="E3264" t="s">
        <v>61</v>
      </c>
      <c r="F3264" t="s">
        <v>49</v>
      </c>
      <c r="G3264" t="s">
        <v>40</v>
      </c>
    </row>
    <row r="3265" spans="2:7" x14ac:dyDescent="0.2">
      <c r="B3265">
        <v>2012</v>
      </c>
      <c r="C3265">
        <v>10</v>
      </c>
      <c r="D3265" t="s">
        <v>65</v>
      </c>
      <c r="E3265" t="s">
        <v>61</v>
      </c>
      <c r="F3265" t="s">
        <v>49</v>
      </c>
      <c r="G3265" t="s">
        <v>41</v>
      </c>
    </row>
    <row r="3266" spans="2:7" x14ac:dyDescent="0.2">
      <c r="B3266">
        <v>2012</v>
      </c>
      <c r="C3266">
        <v>10</v>
      </c>
      <c r="D3266" t="s">
        <v>65</v>
      </c>
      <c r="E3266" t="s">
        <v>61</v>
      </c>
      <c r="F3266" t="s">
        <v>49</v>
      </c>
      <c r="G3266" t="s">
        <v>42</v>
      </c>
    </row>
    <row r="3267" spans="2:7" x14ac:dyDescent="0.2">
      <c r="B3267">
        <v>2012</v>
      </c>
      <c r="C3267">
        <v>10</v>
      </c>
      <c r="D3267" t="s">
        <v>65</v>
      </c>
      <c r="E3267" t="s">
        <v>61</v>
      </c>
      <c r="F3267" t="s">
        <v>49</v>
      </c>
      <c r="G3267" t="s">
        <v>43</v>
      </c>
    </row>
    <row r="3268" spans="2:7" x14ac:dyDescent="0.2">
      <c r="B3268">
        <v>2012</v>
      </c>
      <c r="C3268">
        <v>10</v>
      </c>
      <c r="D3268" t="s">
        <v>65</v>
      </c>
      <c r="E3268" t="s">
        <v>61</v>
      </c>
      <c r="F3268" t="s">
        <v>49</v>
      </c>
      <c r="G3268" t="s">
        <v>60</v>
      </c>
    </row>
    <row r="3269" spans="2:7" x14ac:dyDescent="0.2">
      <c r="B3269">
        <v>2012</v>
      </c>
      <c r="C3269">
        <v>10</v>
      </c>
      <c r="D3269" t="s">
        <v>65</v>
      </c>
      <c r="E3269" t="s">
        <v>61</v>
      </c>
      <c r="F3269" t="s">
        <v>50</v>
      </c>
      <c r="G3269" t="s">
        <v>12</v>
      </c>
    </row>
    <row r="3270" spans="2:7" x14ac:dyDescent="0.2">
      <c r="B3270">
        <v>2012</v>
      </c>
      <c r="C3270">
        <v>10</v>
      </c>
      <c r="D3270" t="s">
        <v>65</v>
      </c>
      <c r="E3270" t="s">
        <v>61</v>
      </c>
      <c r="F3270" t="s">
        <v>50</v>
      </c>
      <c r="G3270" t="s">
        <v>16</v>
      </c>
    </row>
    <row r="3271" spans="2:7" x14ac:dyDescent="0.2">
      <c r="B3271">
        <v>2012</v>
      </c>
      <c r="C3271">
        <v>10</v>
      </c>
      <c r="D3271" t="s">
        <v>65</v>
      </c>
      <c r="E3271" t="s">
        <v>61</v>
      </c>
      <c r="F3271" t="s">
        <v>50</v>
      </c>
      <c r="G3271" t="s">
        <v>17</v>
      </c>
    </row>
    <row r="3272" spans="2:7" x14ac:dyDescent="0.2">
      <c r="B3272">
        <v>2012</v>
      </c>
      <c r="C3272">
        <v>10</v>
      </c>
      <c r="D3272" t="s">
        <v>65</v>
      </c>
      <c r="E3272" t="s">
        <v>61</v>
      </c>
      <c r="F3272" t="s">
        <v>50</v>
      </c>
      <c r="G3272" t="s">
        <v>19</v>
      </c>
    </row>
    <row r="3273" spans="2:7" x14ac:dyDescent="0.2">
      <c r="B3273">
        <v>2012</v>
      </c>
      <c r="C3273">
        <v>10</v>
      </c>
      <c r="D3273" t="s">
        <v>65</v>
      </c>
      <c r="E3273" t="s">
        <v>61</v>
      </c>
      <c r="F3273" t="s">
        <v>50</v>
      </c>
      <c r="G3273" t="s">
        <v>20</v>
      </c>
    </row>
    <row r="3274" spans="2:7" x14ac:dyDescent="0.2">
      <c r="B3274">
        <v>2012</v>
      </c>
      <c r="C3274">
        <v>10</v>
      </c>
      <c r="D3274" t="s">
        <v>65</v>
      </c>
      <c r="E3274" t="s">
        <v>61</v>
      </c>
      <c r="F3274" t="s">
        <v>50</v>
      </c>
      <c r="G3274" t="s">
        <v>21</v>
      </c>
    </row>
    <row r="3275" spans="2:7" x14ac:dyDescent="0.2">
      <c r="B3275">
        <v>2012</v>
      </c>
      <c r="C3275">
        <v>10</v>
      </c>
      <c r="D3275" t="s">
        <v>65</v>
      </c>
      <c r="E3275" t="s">
        <v>61</v>
      </c>
      <c r="F3275" t="s">
        <v>50</v>
      </c>
      <c r="G3275" t="s">
        <v>23</v>
      </c>
    </row>
    <row r="3276" spans="2:7" x14ac:dyDescent="0.2">
      <c r="B3276">
        <v>2012</v>
      </c>
      <c r="C3276">
        <v>10</v>
      </c>
      <c r="D3276" t="s">
        <v>65</v>
      </c>
      <c r="E3276" t="s">
        <v>61</v>
      </c>
      <c r="F3276" t="s">
        <v>50</v>
      </c>
      <c r="G3276" t="s">
        <v>24</v>
      </c>
    </row>
    <row r="3277" spans="2:7" x14ac:dyDescent="0.2">
      <c r="B3277">
        <v>2012</v>
      </c>
      <c r="C3277">
        <v>10</v>
      </c>
      <c r="D3277" t="s">
        <v>65</v>
      </c>
      <c r="E3277" t="s">
        <v>61</v>
      </c>
      <c r="F3277" t="s">
        <v>50</v>
      </c>
      <c r="G3277" t="s">
        <v>25</v>
      </c>
    </row>
    <row r="3278" spans="2:7" x14ac:dyDescent="0.2">
      <c r="B3278">
        <v>2012</v>
      </c>
      <c r="C3278">
        <v>10</v>
      </c>
      <c r="D3278" t="s">
        <v>65</v>
      </c>
      <c r="E3278" t="s">
        <v>61</v>
      </c>
      <c r="F3278" t="s">
        <v>50</v>
      </c>
      <c r="G3278" t="s">
        <v>26</v>
      </c>
    </row>
    <row r="3279" spans="2:7" x14ac:dyDescent="0.2">
      <c r="B3279">
        <v>2012</v>
      </c>
      <c r="C3279">
        <v>10</v>
      </c>
      <c r="D3279" t="s">
        <v>65</v>
      </c>
      <c r="E3279" t="s">
        <v>61</v>
      </c>
      <c r="F3279" t="s">
        <v>50</v>
      </c>
      <c r="G3279" t="s">
        <v>27</v>
      </c>
    </row>
    <row r="3280" spans="2:7" x14ac:dyDescent="0.2">
      <c r="B3280">
        <v>2012</v>
      </c>
      <c r="C3280">
        <v>10</v>
      </c>
      <c r="D3280" t="s">
        <v>65</v>
      </c>
      <c r="E3280" t="s">
        <v>61</v>
      </c>
      <c r="F3280" t="s">
        <v>50</v>
      </c>
      <c r="G3280" t="s">
        <v>28</v>
      </c>
    </row>
    <row r="3281" spans="2:7" x14ac:dyDescent="0.2">
      <c r="B3281">
        <v>2012</v>
      </c>
      <c r="C3281">
        <v>10</v>
      </c>
      <c r="D3281" t="s">
        <v>65</v>
      </c>
      <c r="E3281" t="s">
        <v>61</v>
      </c>
      <c r="F3281" t="s">
        <v>50</v>
      </c>
      <c r="G3281" t="s">
        <v>29</v>
      </c>
    </row>
    <row r="3282" spans="2:7" x14ac:dyDescent="0.2">
      <c r="B3282">
        <v>2012</v>
      </c>
      <c r="C3282">
        <v>10</v>
      </c>
      <c r="D3282" t="s">
        <v>65</v>
      </c>
      <c r="E3282" t="s">
        <v>61</v>
      </c>
      <c r="F3282" t="s">
        <v>50</v>
      </c>
      <c r="G3282" t="s">
        <v>31</v>
      </c>
    </row>
    <row r="3283" spans="2:7" x14ac:dyDescent="0.2">
      <c r="B3283">
        <v>2012</v>
      </c>
      <c r="C3283">
        <v>10</v>
      </c>
      <c r="D3283" t="s">
        <v>65</v>
      </c>
      <c r="E3283" t="s">
        <v>61</v>
      </c>
      <c r="F3283" t="s">
        <v>50</v>
      </c>
      <c r="G3283" t="s">
        <v>32</v>
      </c>
    </row>
    <row r="3284" spans="2:7" x14ac:dyDescent="0.2">
      <c r="B3284">
        <v>2012</v>
      </c>
      <c r="C3284">
        <v>10</v>
      </c>
      <c r="D3284" t="s">
        <v>65</v>
      </c>
      <c r="E3284" t="s">
        <v>61</v>
      </c>
      <c r="F3284" t="s">
        <v>50</v>
      </c>
      <c r="G3284" t="s">
        <v>33</v>
      </c>
    </row>
    <row r="3285" spans="2:7" x14ac:dyDescent="0.2">
      <c r="B3285">
        <v>2012</v>
      </c>
      <c r="C3285">
        <v>10</v>
      </c>
      <c r="D3285" t="s">
        <v>65</v>
      </c>
      <c r="E3285" t="s">
        <v>61</v>
      </c>
      <c r="F3285" t="s">
        <v>50</v>
      </c>
      <c r="G3285" t="s">
        <v>34</v>
      </c>
    </row>
    <row r="3286" spans="2:7" x14ac:dyDescent="0.2">
      <c r="B3286">
        <v>2012</v>
      </c>
      <c r="C3286">
        <v>10</v>
      </c>
      <c r="D3286" t="s">
        <v>65</v>
      </c>
      <c r="E3286" t="s">
        <v>61</v>
      </c>
      <c r="F3286" t="s">
        <v>50</v>
      </c>
      <c r="G3286" t="s">
        <v>35</v>
      </c>
    </row>
    <row r="3287" spans="2:7" x14ac:dyDescent="0.2">
      <c r="B3287">
        <v>2012</v>
      </c>
      <c r="C3287">
        <v>10</v>
      </c>
      <c r="D3287" t="s">
        <v>65</v>
      </c>
      <c r="E3287" t="s">
        <v>61</v>
      </c>
      <c r="F3287" t="s">
        <v>50</v>
      </c>
      <c r="G3287" t="s">
        <v>36</v>
      </c>
    </row>
    <row r="3288" spans="2:7" x14ac:dyDescent="0.2">
      <c r="B3288">
        <v>2012</v>
      </c>
      <c r="C3288">
        <v>10</v>
      </c>
      <c r="D3288" t="s">
        <v>65</v>
      </c>
      <c r="E3288" t="s">
        <v>61</v>
      </c>
      <c r="F3288" t="s">
        <v>50</v>
      </c>
      <c r="G3288" t="s">
        <v>37</v>
      </c>
    </row>
    <row r="3289" spans="2:7" x14ac:dyDescent="0.2">
      <c r="B3289">
        <v>2012</v>
      </c>
      <c r="C3289">
        <v>10</v>
      </c>
      <c r="D3289" t="s">
        <v>65</v>
      </c>
      <c r="E3289" t="s">
        <v>61</v>
      </c>
      <c r="F3289" t="s">
        <v>50</v>
      </c>
      <c r="G3289" t="s">
        <v>38</v>
      </c>
    </row>
    <row r="3290" spans="2:7" x14ac:dyDescent="0.2">
      <c r="B3290">
        <v>2012</v>
      </c>
      <c r="C3290">
        <v>10</v>
      </c>
      <c r="D3290" t="s">
        <v>65</v>
      </c>
      <c r="E3290" t="s">
        <v>61</v>
      </c>
      <c r="F3290" t="s">
        <v>50</v>
      </c>
      <c r="G3290" t="s">
        <v>39</v>
      </c>
    </row>
    <row r="3291" spans="2:7" x14ac:dyDescent="0.2">
      <c r="B3291">
        <v>2012</v>
      </c>
      <c r="C3291">
        <v>10</v>
      </c>
      <c r="D3291" t="s">
        <v>65</v>
      </c>
      <c r="E3291" t="s">
        <v>61</v>
      </c>
      <c r="F3291" t="s">
        <v>50</v>
      </c>
      <c r="G3291" t="s">
        <v>40</v>
      </c>
    </row>
    <row r="3292" spans="2:7" x14ac:dyDescent="0.2">
      <c r="B3292">
        <v>2012</v>
      </c>
      <c r="C3292">
        <v>10</v>
      </c>
      <c r="D3292" t="s">
        <v>65</v>
      </c>
      <c r="E3292" t="s">
        <v>61</v>
      </c>
      <c r="F3292" t="s">
        <v>50</v>
      </c>
      <c r="G3292" t="s">
        <v>41</v>
      </c>
    </row>
    <row r="3293" spans="2:7" x14ac:dyDescent="0.2">
      <c r="B3293">
        <v>2012</v>
      </c>
      <c r="C3293">
        <v>10</v>
      </c>
      <c r="D3293" t="s">
        <v>65</v>
      </c>
      <c r="E3293" t="s">
        <v>61</v>
      </c>
      <c r="F3293" t="s">
        <v>50</v>
      </c>
      <c r="G3293" t="s">
        <v>42</v>
      </c>
    </row>
    <row r="3294" spans="2:7" x14ac:dyDescent="0.2">
      <c r="B3294">
        <v>2012</v>
      </c>
      <c r="C3294">
        <v>10</v>
      </c>
      <c r="D3294" t="s">
        <v>65</v>
      </c>
      <c r="E3294" t="s">
        <v>61</v>
      </c>
      <c r="F3294" t="s">
        <v>50</v>
      </c>
      <c r="G3294" t="s">
        <v>43</v>
      </c>
    </row>
    <row r="3295" spans="2:7" x14ac:dyDescent="0.2">
      <c r="B3295">
        <v>2012</v>
      </c>
      <c r="C3295">
        <v>10</v>
      </c>
      <c r="D3295" t="s">
        <v>65</v>
      </c>
      <c r="E3295" t="s">
        <v>61</v>
      </c>
      <c r="F3295" t="s">
        <v>50</v>
      </c>
      <c r="G3295" t="s">
        <v>60</v>
      </c>
    </row>
    <row r="3296" spans="2:7" x14ac:dyDescent="0.2">
      <c r="B3296">
        <v>2012</v>
      </c>
      <c r="C3296">
        <v>10</v>
      </c>
      <c r="D3296" t="s">
        <v>65</v>
      </c>
      <c r="E3296" t="s">
        <v>61</v>
      </c>
      <c r="F3296" t="s">
        <v>50</v>
      </c>
      <c r="G3296" t="s">
        <v>12</v>
      </c>
    </row>
    <row r="3297" spans="2:7" x14ac:dyDescent="0.2">
      <c r="B3297">
        <v>2012</v>
      </c>
      <c r="C3297">
        <v>10</v>
      </c>
      <c r="D3297" t="s">
        <v>65</v>
      </c>
      <c r="E3297" t="s">
        <v>61</v>
      </c>
      <c r="F3297" t="s">
        <v>51</v>
      </c>
      <c r="G3297" t="s">
        <v>16</v>
      </c>
    </row>
    <row r="3298" spans="2:7" x14ac:dyDescent="0.2">
      <c r="B3298">
        <v>2012</v>
      </c>
      <c r="C3298">
        <v>10</v>
      </c>
      <c r="D3298" t="s">
        <v>65</v>
      </c>
      <c r="E3298" t="s">
        <v>61</v>
      </c>
      <c r="F3298" t="s">
        <v>51</v>
      </c>
      <c r="G3298" t="s">
        <v>17</v>
      </c>
    </row>
    <row r="3299" spans="2:7" x14ac:dyDescent="0.2">
      <c r="B3299">
        <v>2012</v>
      </c>
      <c r="C3299">
        <v>10</v>
      </c>
      <c r="D3299" t="s">
        <v>65</v>
      </c>
      <c r="E3299" t="s">
        <v>61</v>
      </c>
      <c r="F3299" t="s">
        <v>51</v>
      </c>
      <c r="G3299" t="s">
        <v>19</v>
      </c>
    </row>
    <row r="3300" spans="2:7" x14ac:dyDescent="0.2">
      <c r="B3300">
        <v>2012</v>
      </c>
      <c r="C3300">
        <v>10</v>
      </c>
      <c r="D3300" t="s">
        <v>65</v>
      </c>
      <c r="E3300" t="s">
        <v>61</v>
      </c>
      <c r="F3300" t="s">
        <v>51</v>
      </c>
      <c r="G3300" t="s">
        <v>20</v>
      </c>
    </row>
    <row r="3301" spans="2:7" x14ac:dyDescent="0.2">
      <c r="B3301">
        <v>2012</v>
      </c>
      <c r="C3301">
        <v>10</v>
      </c>
      <c r="D3301" t="s">
        <v>65</v>
      </c>
      <c r="E3301" t="s">
        <v>61</v>
      </c>
      <c r="F3301" t="s">
        <v>51</v>
      </c>
      <c r="G3301" t="s">
        <v>21</v>
      </c>
    </row>
    <row r="3302" spans="2:7" x14ac:dyDescent="0.2">
      <c r="B3302">
        <v>2012</v>
      </c>
      <c r="C3302">
        <v>10</v>
      </c>
      <c r="D3302" t="s">
        <v>65</v>
      </c>
      <c r="E3302" t="s">
        <v>61</v>
      </c>
      <c r="F3302" t="s">
        <v>51</v>
      </c>
      <c r="G3302" t="s">
        <v>23</v>
      </c>
    </row>
    <row r="3303" spans="2:7" x14ac:dyDescent="0.2">
      <c r="B3303">
        <v>2012</v>
      </c>
      <c r="C3303">
        <v>10</v>
      </c>
      <c r="D3303" t="s">
        <v>65</v>
      </c>
      <c r="E3303" t="s">
        <v>61</v>
      </c>
      <c r="F3303" t="s">
        <v>51</v>
      </c>
      <c r="G3303" t="s">
        <v>24</v>
      </c>
    </row>
    <row r="3304" spans="2:7" x14ac:dyDescent="0.2">
      <c r="B3304">
        <v>2012</v>
      </c>
      <c r="C3304">
        <v>10</v>
      </c>
      <c r="D3304" t="s">
        <v>65</v>
      </c>
      <c r="E3304" t="s">
        <v>61</v>
      </c>
      <c r="F3304" t="s">
        <v>51</v>
      </c>
      <c r="G3304" t="s">
        <v>25</v>
      </c>
    </row>
    <row r="3305" spans="2:7" x14ac:dyDescent="0.2">
      <c r="B3305">
        <v>2012</v>
      </c>
      <c r="C3305">
        <v>10</v>
      </c>
      <c r="D3305" t="s">
        <v>65</v>
      </c>
      <c r="E3305" t="s">
        <v>61</v>
      </c>
      <c r="F3305" t="s">
        <v>51</v>
      </c>
      <c r="G3305" t="s">
        <v>26</v>
      </c>
    </row>
    <row r="3306" spans="2:7" x14ac:dyDescent="0.2">
      <c r="B3306">
        <v>2012</v>
      </c>
      <c r="C3306">
        <v>10</v>
      </c>
      <c r="D3306" t="s">
        <v>65</v>
      </c>
      <c r="E3306" t="s">
        <v>61</v>
      </c>
      <c r="F3306" t="s">
        <v>51</v>
      </c>
      <c r="G3306" t="s">
        <v>27</v>
      </c>
    </row>
    <row r="3307" spans="2:7" x14ac:dyDescent="0.2">
      <c r="B3307">
        <v>2012</v>
      </c>
      <c r="C3307">
        <v>10</v>
      </c>
      <c r="D3307" t="s">
        <v>65</v>
      </c>
      <c r="E3307" t="s">
        <v>61</v>
      </c>
      <c r="F3307" t="s">
        <v>51</v>
      </c>
      <c r="G3307" t="s">
        <v>28</v>
      </c>
    </row>
    <row r="3308" spans="2:7" x14ac:dyDescent="0.2">
      <c r="B3308">
        <v>2012</v>
      </c>
      <c r="C3308">
        <v>10</v>
      </c>
      <c r="D3308" t="s">
        <v>65</v>
      </c>
      <c r="E3308" t="s">
        <v>61</v>
      </c>
      <c r="F3308" t="s">
        <v>51</v>
      </c>
      <c r="G3308" t="s">
        <v>29</v>
      </c>
    </row>
    <row r="3309" spans="2:7" x14ac:dyDescent="0.2">
      <c r="B3309">
        <v>2012</v>
      </c>
      <c r="C3309">
        <v>10</v>
      </c>
      <c r="D3309" t="s">
        <v>65</v>
      </c>
      <c r="E3309" t="s">
        <v>61</v>
      </c>
      <c r="F3309" t="s">
        <v>51</v>
      </c>
      <c r="G3309" t="s">
        <v>31</v>
      </c>
    </row>
    <row r="3310" spans="2:7" x14ac:dyDescent="0.2">
      <c r="B3310">
        <v>2012</v>
      </c>
      <c r="C3310">
        <v>10</v>
      </c>
      <c r="D3310" t="s">
        <v>65</v>
      </c>
      <c r="E3310" t="s">
        <v>61</v>
      </c>
      <c r="F3310" t="s">
        <v>51</v>
      </c>
      <c r="G3310" t="s">
        <v>32</v>
      </c>
    </row>
    <row r="3311" spans="2:7" x14ac:dyDescent="0.2">
      <c r="B3311">
        <v>2012</v>
      </c>
      <c r="C3311">
        <v>10</v>
      </c>
      <c r="D3311" t="s">
        <v>65</v>
      </c>
      <c r="E3311" t="s">
        <v>61</v>
      </c>
      <c r="F3311" t="s">
        <v>51</v>
      </c>
      <c r="G3311" t="s">
        <v>33</v>
      </c>
    </row>
    <row r="3312" spans="2:7" x14ac:dyDescent="0.2">
      <c r="B3312">
        <v>2012</v>
      </c>
      <c r="C3312">
        <v>10</v>
      </c>
      <c r="D3312" t="s">
        <v>65</v>
      </c>
      <c r="E3312" t="s">
        <v>61</v>
      </c>
      <c r="F3312" t="s">
        <v>51</v>
      </c>
      <c r="G3312" t="s">
        <v>34</v>
      </c>
    </row>
    <row r="3313" spans="2:7" x14ac:dyDescent="0.2">
      <c r="B3313">
        <v>2012</v>
      </c>
      <c r="C3313">
        <v>10</v>
      </c>
      <c r="D3313" t="s">
        <v>65</v>
      </c>
      <c r="E3313" t="s">
        <v>61</v>
      </c>
      <c r="F3313" t="s">
        <v>51</v>
      </c>
      <c r="G3313" t="s">
        <v>35</v>
      </c>
    </row>
    <row r="3314" spans="2:7" x14ac:dyDescent="0.2">
      <c r="B3314">
        <v>2012</v>
      </c>
      <c r="C3314">
        <v>10</v>
      </c>
      <c r="D3314" t="s">
        <v>65</v>
      </c>
      <c r="E3314" t="s">
        <v>61</v>
      </c>
      <c r="F3314" t="s">
        <v>51</v>
      </c>
      <c r="G3314" t="s">
        <v>36</v>
      </c>
    </row>
    <row r="3315" spans="2:7" x14ac:dyDescent="0.2">
      <c r="B3315">
        <v>2012</v>
      </c>
      <c r="C3315">
        <v>10</v>
      </c>
      <c r="D3315" t="s">
        <v>65</v>
      </c>
      <c r="E3315" t="s">
        <v>61</v>
      </c>
      <c r="F3315" t="s">
        <v>51</v>
      </c>
      <c r="G3315" t="s">
        <v>37</v>
      </c>
    </row>
    <row r="3316" spans="2:7" x14ac:dyDescent="0.2">
      <c r="B3316">
        <v>2012</v>
      </c>
      <c r="C3316">
        <v>10</v>
      </c>
      <c r="D3316" t="s">
        <v>65</v>
      </c>
      <c r="E3316" t="s">
        <v>61</v>
      </c>
      <c r="F3316" t="s">
        <v>51</v>
      </c>
      <c r="G3316" t="s">
        <v>38</v>
      </c>
    </row>
    <row r="3317" spans="2:7" x14ac:dyDescent="0.2">
      <c r="B3317">
        <v>2012</v>
      </c>
      <c r="C3317">
        <v>10</v>
      </c>
      <c r="D3317" t="s">
        <v>65</v>
      </c>
      <c r="E3317" t="s">
        <v>61</v>
      </c>
      <c r="F3317" t="s">
        <v>51</v>
      </c>
      <c r="G3317" t="s">
        <v>39</v>
      </c>
    </row>
    <row r="3318" spans="2:7" x14ac:dyDescent="0.2">
      <c r="B3318">
        <v>2012</v>
      </c>
      <c r="C3318">
        <v>10</v>
      </c>
      <c r="D3318" t="s">
        <v>65</v>
      </c>
      <c r="E3318" t="s">
        <v>61</v>
      </c>
      <c r="F3318" t="s">
        <v>51</v>
      </c>
      <c r="G3318" t="s">
        <v>40</v>
      </c>
    </row>
    <row r="3319" spans="2:7" x14ac:dyDescent="0.2">
      <c r="B3319">
        <v>2012</v>
      </c>
      <c r="C3319">
        <v>10</v>
      </c>
      <c r="D3319" t="s">
        <v>65</v>
      </c>
      <c r="E3319" t="s">
        <v>61</v>
      </c>
      <c r="F3319" t="s">
        <v>51</v>
      </c>
      <c r="G3319" t="s">
        <v>41</v>
      </c>
    </row>
    <row r="3320" spans="2:7" x14ac:dyDescent="0.2">
      <c r="B3320">
        <v>2012</v>
      </c>
      <c r="C3320">
        <v>10</v>
      </c>
      <c r="D3320" t="s">
        <v>65</v>
      </c>
      <c r="E3320" t="s">
        <v>61</v>
      </c>
      <c r="F3320" t="s">
        <v>51</v>
      </c>
      <c r="G3320" t="s">
        <v>42</v>
      </c>
    </row>
    <row r="3321" spans="2:7" x14ac:dyDescent="0.2">
      <c r="B3321">
        <v>2012</v>
      </c>
      <c r="C3321">
        <v>10</v>
      </c>
      <c r="D3321" t="s">
        <v>65</v>
      </c>
      <c r="E3321" t="s">
        <v>61</v>
      </c>
      <c r="F3321" t="s">
        <v>51</v>
      </c>
      <c r="G3321" t="s">
        <v>43</v>
      </c>
    </row>
    <row r="3322" spans="2:7" x14ac:dyDescent="0.2">
      <c r="B3322">
        <v>2012</v>
      </c>
      <c r="C3322">
        <v>10</v>
      </c>
      <c r="D3322" t="s">
        <v>65</v>
      </c>
      <c r="E3322" t="s">
        <v>61</v>
      </c>
      <c r="F3322" t="s">
        <v>51</v>
      </c>
      <c r="G3322" t="s">
        <v>60</v>
      </c>
    </row>
    <row r="3323" spans="2:7" x14ac:dyDescent="0.2">
      <c r="B3323">
        <v>2012</v>
      </c>
      <c r="C3323">
        <v>10</v>
      </c>
      <c r="D3323" t="s">
        <v>65</v>
      </c>
      <c r="E3323" t="s">
        <v>61</v>
      </c>
      <c r="F3323" t="s">
        <v>52</v>
      </c>
      <c r="G3323" t="s">
        <v>12</v>
      </c>
    </row>
    <row r="3324" spans="2:7" x14ac:dyDescent="0.2">
      <c r="B3324">
        <v>2012</v>
      </c>
      <c r="C3324">
        <v>10</v>
      </c>
      <c r="D3324" t="s">
        <v>65</v>
      </c>
      <c r="E3324" t="s">
        <v>61</v>
      </c>
      <c r="F3324" t="s">
        <v>52</v>
      </c>
      <c r="G3324" t="s">
        <v>16</v>
      </c>
    </row>
    <row r="3325" spans="2:7" x14ac:dyDescent="0.2">
      <c r="B3325">
        <v>2012</v>
      </c>
      <c r="C3325">
        <v>10</v>
      </c>
      <c r="D3325" t="s">
        <v>65</v>
      </c>
      <c r="E3325" t="s">
        <v>61</v>
      </c>
      <c r="F3325" t="s">
        <v>52</v>
      </c>
      <c r="G3325" t="s">
        <v>17</v>
      </c>
    </row>
    <row r="3326" spans="2:7" x14ac:dyDescent="0.2">
      <c r="B3326">
        <v>2012</v>
      </c>
      <c r="C3326">
        <v>10</v>
      </c>
      <c r="D3326" t="s">
        <v>65</v>
      </c>
      <c r="E3326" t="s">
        <v>61</v>
      </c>
      <c r="F3326" t="s">
        <v>52</v>
      </c>
      <c r="G3326" t="s">
        <v>19</v>
      </c>
    </row>
    <row r="3327" spans="2:7" x14ac:dyDescent="0.2">
      <c r="B3327">
        <v>2012</v>
      </c>
      <c r="C3327">
        <v>10</v>
      </c>
      <c r="D3327" t="s">
        <v>65</v>
      </c>
      <c r="E3327" t="s">
        <v>61</v>
      </c>
      <c r="F3327" t="s">
        <v>52</v>
      </c>
      <c r="G3327" t="s">
        <v>20</v>
      </c>
    </row>
    <row r="3328" spans="2:7" x14ac:dyDescent="0.2">
      <c r="B3328">
        <v>2012</v>
      </c>
      <c r="C3328">
        <v>10</v>
      </c>
      <c r="D3328" t="s">
        <v>65</v>
      </c>
      <c r="E3328" t="s">
        <v>61</v>
      </c>
      <c r="F3328" t="s">
        <v>52</v>
      </c>
      <c r="G3328" t="s">
        <v>21</v>
      </c>
    </row>
    <row r="3329" spans="2:7" x14ac:dyDescent="0.2">
      <c r="B3329">
        <v>2012</v>
      </c>
      <c r="C3329">
        <v>10</v>
      </c>
      <c r="D3329" t="s">
        <v>65</v>
      </c>
      <c r="E3329" t="s">
        <v>61</v>
      </c>
      <c r="F3329" t="s">
        <v>52</v>
      </c>
      <c r="G3329" t="s">
        <v>23</v>
      </c>
    </row>
    <row r="3330" spans="2:7" x14ac:dyDescent="0.2">
      <c r="B3330">
        <v>2012</v>
      </c>
      <c r="C3330">
        <v>10</v>
      </c>
      <c r="D3330" t="s">
        <v>65</v>
      </c>
      <c r="E3330" t="s">
        <v>61</v>
      </c>
      <c r="F3330" t="s">
        <v>52</v>
      </c>
      <c r="G3330" t="s">
        <v>24</v>
      </c>
    </row>
    <row r="3331" spans="2:7" x14ac:dyDescent="0.2">
      <c r="B3331">
        <v>2012</v>
      </c>
      <c r="C3331">
        <v>10</v>
      </c>
      <c r="D3331" t="s">
        <v>65</v>
      </c>
      <c r="E3331" t="s">
        <v>61</v>
      </c>
      <c r="F3331" t="s">
        <v>52</v>
      </c>
      <c r="G3331" t="s">
        <v>25</v>
      </c>
    </row>
    <row r="3332" spans="2:7" x14ac:dyDescent="0.2">
      <c r="B3332">
        <v>2012</v>
      </c>
      <c r="C3332">
        <v>10</v>
      </c>
      <c r="D3332" t="s">
        <v>65</v>
      </c>
      <c r="E3332" t="s">
        <v>61</v>
      </c>
      <c r="F3332" t="s">
        <v>52</v>
      </c>
      <c r="G3332" t="s">
        <v>26</v>
      </c>
    </row>
    <row r="3333" spans="2:7" x14ac:dyDescent="0.2">
      <c r="B3333">
        <v>2012</v>
      </c>
      <c r="C3333">
        <v>10</v>
      </c>
      <c r="D3333" t="s">
        <v>65</v>
      </c>
      <c r="E3333" t="s">
        <v>61</v>
      </c>
      <c r="F3333" t="s">
        <v>52</v>
      </c>
      <c r="G3333" t="s">
        <v>27</v>
      </c>
    </row>
    <row r="3334" spans="2:7" x14ac:dyDescent="0.2">
      <c r="B3334">
        <v>2012</v>
      </c>
      <c r="C3334">
        <v>10</v>
      </c>
      <c r="D3334" t="s">
        <v>65</v>
      </c>
      <c r="E3334" t="s">
        <v>61</v>
      </c>
      <c r="F3334" t="s">
        <v>52</v>
      </c>
      <c r="G3334" t="s">
        <v>28</v>
      </c>
    </row>
    <row r="3335" spans="2:7" x14ac:dyDescent="0.2">
      <c r="B3335">
        <v>2012</v>
      </c>
      <c r="C3335">
        <v>10</v>
      </c>
      <c r="D3335" t="s">
        <v>65</v>
      </c>
      <c r="E3335" t="s">
        <v>61</v>
      </c>
      <c r="F3335" t="s">
        <v>52</v>
      </c>
      <c r="G3335" t="s">
        <v>29</v>
      </c>
    </row>
    <row r="3336" spans="2:7" x14ac:dyDescent="0.2">
      <c r="B3336">
        <v>2012</v>
      </c>
      <c r="C3336">
        <v>10</v>
      </c>
      <c r="D3336" t="s">
        <v>65</v>
      </c>
      <c r="E3336" t="s">
        <v>61</v>
      </c>
      <c r="F3336" t="s">
        <v>52</v>
      </c>
      <c r="G3336" t="s">
        <v>31</v>
      </c>
    </row>
    <row r="3337" spans="2:7" x14ac:dyDescent="0.2">
      <c r="B3337">
        <v>2012</v>
      </c>
      <c r="C3337">
        <v>10</v>
      </c>
      <c r="D3337" t="s">
        <v>65</v>
      </c>
      <c r="E3337" t="s">
        <v>61</v>
      </c>
      <c r="F3337" t="s">
        <v>52</v>
      </c>
      <c r="G3337" t="s">
        <v>32</v>
      </c>
    </row>
    <row r="3338" spans="2:7" x14ac:dyDescent="0.2">
      <c r="B3338">
        <v>2012</v>
      </c>
      <c r="C3338">
        <v>10</v>
      </c>
      <c r="D3338" t="s">
        <v>65</v>
      </c>
      <c r="E3338" t="s">
        <v>61</v>
      </c>
      <c r="F3338" t="s">
        <v>52</v>
      </c>
      <c r="G3338" t="s">
        <v>33</v>
      </c>
    </row>
    <row r="3339" spans="2:7" x14ac:dyDescent="0.2">
      <c r="B3339">
        <v>2012</v>
      </c>
      <c r="C3339">
        <v>10</v>
      </c>
      <c r="D3339" t="s">
        <v>65</v>
      </c>
      <c r="E3339" t="s">
        <v>61</v>
      </c>
      <c r="F3339" t="s">
        <v>52</v>
      </c>
      <c r="G3339" t="s">
        <v>34</v>
      </c>
    </row>
    <row r="3340" spans="2:7" x14ac:dyDescent="0.2">
      <c r="B3340">
        <v>2012</v>
      </c>
      <c r="C3340">
        <v>10</v>
      </c>
      <c r="D3340" t="s">
        <v>65</v>
      </c>
      <c r="E3340" t="s">
        <v>61</v>
      </c>
      <c r="F3340" t="s">
        <v>52</v>
      </c>
      <c r="G3340" t="s">
        <v>35</v>
      </c>
    </row>
    <row r="3341" spans="2:7" x14ac:dyDescent="0.2">
      <c r="B3341">
        <v>2012</v>
      </c>
      <c r="C3341">
        <v>10</v>
      </c>
      <c r="D3341" t="s">
        <v>65</v>
      </c>
      <c r="E3341" t="s">
        <v>61</v>
      </c>
      <c r="F3341" t="s">
        <v>52</v>
      </c>
      <c r="G3341" t="s">
        <v>36</v>
      </c>
    </row>
    <row r="3342" spans="2:7" x14ac:dyDescent="0.2">
      <c r="B3342">
        <v>2012</v>
      </c>
      <c r="C3342">
        <v>10</v>
      </c>
      <c r="D3342" t="s">
        <v>65</v>
      </c>
      <c r="E3342" t="s">
        <v>61</v>
      </c>
      <c r="F3342" t="s">
        <v>52</v>
      </c>
      <c r="G3342" t="s">
        <v>37</v>
      </c>
    </row>
    <row r="3343" spans="2:7" x14ac:dyDescent="0.2">
      <c r="B3343">
        <v>2012</v>
      </c>
      <c r="C3343">
        <v>10</v>
      </c>
      <c r="D3343" t="s">
        <v>65</v>
      </c>
      <c r="E3343" t="s">
        <v>61</v>
      </c>
      <c r="F3343" t="s">
        <v>52</v>
      </c>
      <c r="G3343" t="s">
        <v>38</v>
      </c>
    </row>
    <row r="3344" spans="2:7" x14ac:dyDescent="0.2">
      <c r="B3344">
        <v>2012</v>
      </c>
      <c r="C3344">
        <v>10</v>
      </c>
      <c r="D3344" t="s">
        <v>65</v>
      </c>
      <c r="E3344" t="s">
        <v>61</v>
      </c>
      <c r="F3344" t="s">
        <v>52</v>
      </c>
      <c r="G3344" t="s">
        <v>39</v>
      </c>
    </row>
    <row r="3345" spans="2:7" x14ac:dyDescent="0.2">
      <c r="B3345">
        <v>2012</v>
      </c>
      <c r="C3345">
        <v>10</v>
      </c>
      <c r="D3345" t="s">
        <v>65</v>
      </c>
      <c r="E3345" t="s">
        <v>61</v>
      </c>
      <c r="F3345" t="s">
        <v>52</v>
      </c>
      <c r="G3345" t="s">
        <v>40</v>
      </c>
    </row>
    <row r="3346" spans="2:7" x14ac:dyDescent="0.2">
      <c r="B3346">
        <v>2012</v>
      </c>
      <c r="C3346">
        <v>10</v>
      </c>
      <c r="D3346" t="s">
        <v>65</v>
      </c>
      <c r="E3346" t="s">
        <v>61</v>
      </c>
      <c r="F3346" t="s">
        <v>52</v>
      </c>
      <c r="G3346" t="s">
        <v>41</v>
      </c>
    </row>
    <row r="3347" spans="2:7" x14ac:dyDescent="0.2">
      <c r="B3347">
        <v>2012</v>
      </c>
      <c r="C3347">
        <v>10</v>
      </c>
      <c r="D3347" t="s">
        <v>65</v>
      </c>
      <c r="E3347" t="s">
        <v>61</v>
      </c>
      <c r="F3347" t="s">
        <v>52</v>
      </c>
      <c r="G3347" t="s">
        <v>42</v>
      </c>
    </row>
    <row r="3348" spans="2:7" x14ac:dyDescent="0.2">
      <c r="B3348">
        <v>2012</v>
      </c>
      <c r="C3348">
        <v>10</v>
      </c>
      <c r="D3348" t="s">
        <v>65</v>
      </c>
      <c r="E3348" t="s">
        <v>61</v>
      </c>
      <c r="F3348" t="s">
        <v>52</v>
      </c>
      <c r="G3348" t="s">
        <v>43</v>
      </c>
    </row>
    <row r="3349" spans="2:7" x14ac:dyDescent="0.2">
      <c r="B3349">
        <v>2012</v>
      </c>
      <c r="C3349">
        <v>10</v>
      </c>
      <c r="D3349" t="s">
        <v>65</v>
      </c>
      <c r="E3349" t="s">
        <v>61</v>
      </c>
      <c r="F3349" t="s">
        <v>52</v>
      </c>
      <c r="G3349" t="s">
        <v>60</v>
      </c>
    </row>
    <row r="3350" spans="2:7" x14ac:dyDescent="0.2">
      <c r="B3350">
        <v>2012</v>
      </c>
      <c r="C3350">
        <v>10</v>
      </c>
      <c r="D3350" t="s">
        <v>65</v>
      </c>
      <c r="E3350" t="s">
        <v>61</v>
      </c>
      <c r="F3350" t="s">
        <v>53</v>
      </c>
      <c r="G3350" t="s">
        <v>12</v>
      </c>
    </row>
    <row r="3351" spans="2:7" x14ac:dyDescent="0.2">
      <c r="B3351">
        <v>2012</v>
      </c>
      <c r="C3351">
        <v>10</v>
      </c>
      <c r="D3351" t="s">
        <v>65</v>
      </c>
      <c r="E3351" t="s">
        <v>61</v>
      </c>
      <c r="F3351" t="s">
        <v>53</v>
      </c>
      <c r="G3351" t="s">
        <v>16</v>
      </c>
    </row>
    <row r="3352" spans="2:7" x14ac:dyDescent="0.2">
      <c r="B3352">
        <v>2012</v>
      </c>
      <c r="C3352">
        <v>10</v>
      </c>
      <c r="D3352" t="s">
        <v>65</v>
      </c>
      <c r="E3352" t="s">
        <v>61</v>
      </c>
      <c r="F3352" t="s">
        <v>53</v>
      </c>
      <c r="G3352" t="s">
        <v>17</v>
      </c>
    </row>
    <row r="3353" spans="2:7" x14ac:dyDescent="0.2">
      <c r="B3353">
        <v>2012</v>
      </c>
      <c r="C3353">
        <v>10</v>
      </c>
      <c r="D3353" t="s">
        <v>65</v>
      </c>
      <c r="E3353" t="s">
        <v>61</v>
      </c>
      <c r="F3353" t="s">
        <v>53</v>
      </c>
      <c r="G3353" t="s">
        <v>19</v>
      </c>
    </row>
    <row r="3354" spans="2:7" x14ac:dyDescent="0.2">
      <c r="B3354">
        <v>2012</v>
      </c>
      <c r="C3354">
        <v>10</v>
      </c>
      <c r="D3354" t="s">
        <v>65</v>
      </c>
      <c r="E3354" t="s">
        <v>61</v>
      </c>
      <c r="F3354" t="s">
        <v>53</v>
      </c>
      <c r="G3354" t="s">
        <v>20</v>
      </c>
    </row>
    <row r="3355" spans="2:7" x14ac:dyDescent="0.2">
      <c r="B3355">
        <v>2012</v>
      </c>
      <c r="C3355">
        <v>10</v>
      </c>
      <c r="D3355" t="s">
        <v>65</v>
      </c>
      <c r="E3355" t="s">
        <v>61</v>
      </c>
      <c r="F3355" t="s">
        <v>53</v>
      </c>
      <c r="G3355" t="s">
        <v>21</v>
      </c>
    </row>
    <row r="3356" spans="2:7" x14ac:dyDescent="0.2">
      <c r="B3356">
        <v>2012</v>
      </c>
      <c r="C3356">
        <v>10</v>
      </c>
      <c r="D3356" t="s">
        <v>65</v>
      </c>
      <c r="E3356" t="s">
        <v>61</v>
      </c>
      <c r="F3356" t="s">
        <v>53</v>
      </c>
      <c r="G3356" t="s">
        <v>23</v>
      </c>
    </row>
    <row r="3357" spans="2:7" x14ac:dyDescent="0.2">
      <c r="B3357">
        <v>2012</v>
      </c>
      <c r="C3357">
        <v>10</v>
      </c>
      <c r="D3357" t="s">
        <v>65</v>
      </c>
      <c r="E3357" t="s">
        <v>61</v>
      </c>
      <c r="F3357" t="s">
        <v>53</v>
      </c>
      <c r="G3357" t="s">
        <v>24</v>
      </c>
    </row>
    <row r="3358" spans="2:7" x14ac:dyDescent="0.2">
      <c r="B3358">
        <v>2012</v>
      </c>
      <c r="C3358">
        <v>10</v>
      </c>
      <c r="D3358" t="s">
        <v>65</v>
      </c>
      <c r="E3358" t="s">
        <v>61</v>
      </c>
      <c r="F3358" t="s">
        <v>53</v>
      </c>
      <c r="G3358" t="s">
        <v>25</v>
      </c>
    </row>
    <row r="3359" spans="2:7" x14ac:dyDescent="0.2">
      <c r="B3359">
        <v>2012</v>
      </c>
      <c r="C3359">
        <v>10</v>
      </c>
      <c r="D3359" t="s">
        <v>65</v>
      </c>
      <c r="E3359" t="s">
        <v>61</v>
      </c>
      <c r="F3359" t="s">
        <v>53</v>
      </c>
      <c r="G3359" t="s">
        <v>26</v>
      </c>
    </row>
    <row r="3360" spans="2:7" x14ac:dyDescent="0.2">
      <c r="B3360">
        <v>2012</v>
      </c>
      <c r="C3360">
        <v>10</v>
      </c>
      <c r="D3360" t="s">
        <v>65</v>
      </c>
      <c r="E3360" t="s">
        <v>61</v>
      </c>
      <c r="F3360" t="s">
        <v>53</v>
      </c>
      <c r="G3360" t="s">
        <v>27</v>
      </c>
    </row>
    <row r="3361" spans="2:7" x14ac:dyDescent="0.2">
      <c r="B3361">
        <v>2012</v>
      </c>
      <c r="C3361">
        <v>10</v>
      </c>
      <c r="D3361" t="s">
        <v>65</v>
      </c>
      <c r="E3361" t="s">
        <v>61</v>
      </c>
      <c r="F3361" t="s">
        <v>53</v>
      </c>
      <c r="G3361" t="s">
        <v>28</v>
      </c>
    </row>
    <row r="3362" spans="2:7" x14ac:dyDescent="0.2">
      <c r="B3362">
        <v>2012</v>
      </c>
      <c r="C3362">
        <v>10</v>
      </c>
      <c r="D3362" t="s">
        <v>65</v>
      </c>
      <c r="E3362" t="s">
        <v>61</v>
      </c>
      <c r="F3362" t="s">
        <v>53</v>
      </c>
      <c r="G3362" t="s">
        <v>29</v>
      </c>
    </row>
    <row r="3363" spans="2:7" x14ac:dyDescent="0.2">
      <c r="B3363">
        <v>2012</v>
      </c>
      <c r="C3363">
        <v>10</v>
      </c>
      <c r="D3363" t="s">
        <v>65</v>
      </c>
      <c r="E3363" t="s">
        <v>61</v>
      </c>
      <c r="F3363" t="s">
        <v>53</v>
      </c>
      <c r="G3363" t="s">
        <v>31</v>
      </c>
    </row>
    <row r="3364" spans="2:7" x14ac:dyDescent="0.2">
      <c r="B3364">
        <v>2012</v>
      </c>
      <c r="C3364">
        <v>10</v>
      </c>
      <c r="D3364" t="s">
        <v>65</v>
      </c>
      <c r="E3364" t="s">
        <v>61</v>
      </c>
      <c r="F3364" t="s">
        <v>53</v>
      </c>
      <c r="G3364" t="s">
        <v>32</v>
      </c>
    </row>
    <row r="3365" spans="2:7" x14ac:dyDescent="0.2">
      <c r="B3365">
        <v>2012</v>
      </c>
      <c r="C3365">
        <v>10</v>
      </c>
      <c r="D3365" t="s">
        <v>65</v>
      </c>
      <c r="E3365" t="s">
        <v>61</v>
      </c>
      <c r="F3365" t="s">
        <v>53</v>
      </c>
      <c r="G3365" t="s">
        <v>33</v>
      </c>
    </row>
    <row r="3366" spans="2:7" x14ac:dyDescent="0.2">
      <c r="B3366">
        <v>2012</v>
      </c>
      <c r="C3366">
        <v>10</v>
      </c>
      <c r="D3366" t="s">
        <v>65</v>
      </c>
      <c r="E3366" t="s">
        <v>61</v>
      </c>
      <c r="F3366" t="s">
        <v>53</v>
      </c>
      <c r="G3366" t="s">
        <v>34</v>
      </c>
    </row>
    <row r="3367" spans="2:7" x14ac:dyDescent="0.2">
      <c r="B3367">
        <v>2012</v>
      </c>
      <c r="C3367">
        <v>10</v>
      </c>
      <c r="D3367" t="s">
        <v>65</v>
      </c>
      <c r="E3367" t="s">
        <v>61</v>
      </c>
      <c r="F3367" t="s">
        <v>53</v>
      </c>
      <c r="G3367" t="s">
        <v>35</v>
      </c>
    </row>
    <row r="3368" spans="2:7" x14ac:dyDescent="0.2">
      <c r="B3368">
        <v>2012</v>
      </c>
      <c r="C3368">
        <v>10</v>
      </c>
      <c r="D3368" t="s">
        <v>65</v>
      </c>
      <c r="E3368" t="s">
        <v>61</v>
      </c>
      <c r="F3368" t="s">
        <v>53</v>
      </c>
      <c r="G3368" t="s">
        <v>36</v>
      </c>
    </row>
    <row r="3369" spans="2:7" x14ac:dyDescent="0.2">
      <c r="B3369">
        <v>2012</v>
      </c>
      <c r="C3369">
        <v>10</v>
      </c>
      <c r="D3369" t="s">
        <v>65</v>
      </c>
      <c r="E3369" t="s">
        <v>61</v>
      </c>
      <c r="F3369" t="s">
        <v>53</v>
      </c>
      <c r="G3369" t="s">
        <v>37</v>
      </c>
    </row>
    <row r="3370" spans="2:7" x14ac:dyDescent="0.2">
      <c r="B3370">
        <v>2012</v>
      </c>
      <c r="C3370">
        <v>10</v>
      </c>
      <c r="D3370" t="s">
        <v>65</v>
      </c>
      <c r="E3370" t="s">
        <v>61</v>
      </c>
      <c r="F3370" t="s">
        <v>53</v>
      </c>
      <c r="G3370" t="s">
        <v>38</v>
      </c>
    </row>
    <row r="3371" spans="2:7" x14ac:dyDescent="0.2">
      <c r="B3371">
        <v>2012</v>
      </c>
      <c r="C3371">
        <v>10</v>
      </c>
      <c r="D3371" t="s">
        <v>65</v>
      </c>
      <c r="E3371" t="s">
        <v>61</v>
      </c>
      <c r="F3371" t="s">
        <v>53</v>
      </c>
      <c r="G3371" t="s">
        <v>39</v>
      </c>
    </row>
    <row r="3372" spans="2:7" x14ac:dyDescent="0.2">
      <c r="B3372">
        <v>2012</v>
      </c>
      <c r="C3372">
        <v>10</v>
      </c>
      <c r="D3372" t="s">
        <v>65</v>
      </c>
      <c r="E3372" t="s">
        <v>61</v>
      </c>
      <c r="F3372" t="s">
        <v>53</v>
      </c>
      <c r="G3372" t="s">
        <v>40</v>
      </c>
    </row>
    <row r="3373" spans="2:7" x14ac:dyDescent="0.2">
      <c r="B3373">
        <v>2012</v>
      </c>
      <c r="C3373">
        <v>10</v>
      </c>
      <c r="D3373" t="s">
        <v>65</v>
      </c>
      <c r="E3373" t="s">
        <v>61</v>
      </c>
      <c r="F3373" t="s">
        <v>53</v>
      </c>
      <c r="G3373" t="s">
        <v>41</v>
      </c>
    </row>
    <row r="3374" spans="2:7" x14ac:dyDescent="0.2">
      <c r="B3374">
        <v>2012</v>
      </c>
      <c r="C3374">
        <v>10</v>
      </c>
      <c r="D3374" t="s">
        <v>65</v>
      </c>
      <c r="E3374" t="s">
        <v>61</v>
      </c>
      <c r="F3374" t="s">
        <v>53</v>
      </c>
      <c r="G3374" t="s">
        <v>42</v>
      </c>
    </row>
    <row r="3375" spans="2:7" x14ac:dyDescent="0.2">
      <c r="B3375">
        <v>2012</v>
      </c>
      <c r="C3375">
        <v>10</v>
      </c>
      <c r="D3375" t="s">
        <v>65</v>
      </c>
      <c r="E3375" t="s">
        <v>61</v>
      </c>
      <c r="F3375" t="s">
        <v>53</v>
      </c>
      <c r="G3375" t="s">
        <v>43</v>
      </c>
    </row>
    <row r="3376" spans="2:7" x14ac:dyDescent="0.2">
      <c r="B3376">
        <v>2012</v>
      </c>
      <c r="C3376">
        <v>10</v>
      </c>
      <c r="D3376" t="s">
        <v>65</v>
      </c>
      <c r="E3376" t="s">
        <v>61</v>
      </c>
      <c r="F3376" t="s">
        <v>53</v>
      </c>
      <c r="G3376" t="s">
        <v>60</v>
      </c>
    </row>
    <row r="3377" spans="2:7" x14ac:dyDescent="0.2">
      <c r="B3377">
        <v>2012</v>
      </c>
      <c r="C3377">
        <v>10</v>
      </c>
      <c r="D3377" t="s">
        <v>65</v>
      </c>
      <c r="E3377" t="s">
        <v>61</v>
      </c>
      <c r="F3377" t="s">
        <v>54</v>
      </c>
      <c r="G3377" t="s">
        <v>12</v>
      </c>
    </row>
    <row r="3378" spans="2:7" x14ac:dyDescent="0.2">
      <c r="B3378">
        <v>2012</v>
      </c>
      <c r="C3378">
        <v>10</v>
      </c>
      <c r="D3378" t="s">
        <v>65</v>
      </c>
      <c r="E3378" t="s">
        <v>61</v>
      </c>
      <c r="F3378" t="s">
        <v>54</v>
      </c>
      <c r="G3378" t="s">
        <v>16</v>
      </c>
    </row>
    <row r="3379" spans="2:7" x14ac:dyDescent="0.2">
      <c r="B3379">
        <v>2012</v>
      </c>
      <c r="C3379">
        <v>10</v>
      </c>
      <c r="D3379" t="s">
        <v>65</v>
      </c>
      <c r="E3379" t="s">
        <v>61</v>
      </c>
      <c r="F3379" t="s">
        <v>54</v>
      </c>
      <c r="G3379" t="s">
        <v>17</v>
      </c>
    </row>
    <row r="3380" spans="2:7" x14ac:dyDescent="0.2">
      <c r="B3380">
        <v>2012</v>
      </c>
      <c r="C3380">
        <v>10</v>
      </c>
      <c r="D3380" t="s">
        <v>65</v>
      </c>
      <c r="E3380" t="s">
        <v>61</v>
      </c>
      <c r="F3380" t="s">
        <v>54</v>
      </c>
      <c r="G3380" t="s">
        <v>19</v>
      </c>
    </row>
    <row r="3381" spans="2:7" x14ac:dyDescent="0.2">
      <c r="B3381">
        <v>2012</v>
      </c>
      <c r="C3381">
        <v>10</v>
      </c>
      <c r="D3381" t="s">
        <v>65</v>
      </c>
      <c r="E3381" t="s">
        <v>61</v>
      </c>
      <c r="F3381" t="s">
        <v>54</v>
      </c>
      <c r="G3381" t="s">
        <v>20</v>
      </c>
    </row>
    <row r="3382" spans="2:7" x14ac:dyDescent="0.2">
      <c r="B3382">
        <v>2012</v>
      </c>
      <c r="C3382">
        <v>10</v>
      </c>
      <c r="D3382" t="s">
        <v>65</v>
      </c>
      <c r="E3382" t="s">
        <v>61</v>
      </c>
      <c r="F3382" t="s">
        <v>54</v>
      </c>
      <c r="G3382" t="s">
        <v>21</v>
      </c>
    </row>
    <row r="3383" spans="2:7" x14ac:dyDescent="0.2">
      <c r="B3383">
        <v>2012</v>
      </c>
      <c r="C3383">
        <v>10</v>
      </c>
      <c r="D3383" t="s">
        <v>65</v>
      </c>
      <c r="E3383" t="s">
        <v>61</v>
      </c>
      <c r="F3383" t="s">
        <v>54</v>
      </c>
      <c r="G3383" t="s">
        <v>23</v>
      </c>
    </row>
    <row r="3384" spans="2:7" x14ac:dyDescent="0.2">
      <c r="B3384">
        <v>2012</v>
      </c>
      <c r="C3384">
        <v>10</v>
      </c>
      <c r="D3384" t="s">
        <v>65</v>
      </c>
      <c r="E3384" t="s">
        <v>61</v>
      </c>
      <c r="F3384" t="s">
        <v>54</v>
      </c>
      <c r="G3384" t="s">
        <v>24</v>
      </c>
    </row>
    <row r="3385" spans="2:7" x14ac:dyDescent="0.2">
      <c r="B3385">
        <v>2012</v>
      </c>
      <c r="C3385">
        <v>10</v>
      </c>
      <c r="D3385" t="s">
        <v>65</v>
      </c>
      <c r="E3385" t="s">
        <v>61</v>
      </c>
      <c r="F3385" t="s">
        <v>54</v>
      </c>
      <c r="G3385" t="s">
        <v>25</v>
      </c>
    </row>
    <row r="3386" spans="2:7" x14ac:dyDescent="0.2">
      <c r="B3386">
        <v>2012</v>
      </c>
      <c r="C3386">
        <v>10</v>
      </c>
      <c r="D3386" t="s">
        <v>65</v>
      </c>
      <c r="E3386" t="s">
        <v>61</v>
      </c>
      <c r="F3386" t="s">
        <v>54</v>
      </c>
      <c r="G3386" t="s">
        <v>26</v>
      </c>
    </row>
    <row r="3387" spans="2:7" x14ac:dyDescent="0.2">
      <c r="B3387">
        <v>2012</v>
      </c>
      <c r="C3387">
        <v>10</v>
      </c>
      <c r="D3387" t="s">
        <v>65</v>
      </c>
      <c r="E3387" t="s">
        <v>61</v>
      </c>
      <c r="F3387" t="s">
        <v>54</v>
      </c>
      <c r="G3387" t="s">
        <v>27</v>
      </c>
    </row>
    <row r="3388" spans="2:7" x14ac:dyDescent="0.2">
      <c r="B3388">
        <v>2012</v>
      </c>
      <c r="C3388">
        <v>10</v>
      </c>
      <c r="D3388" t="s">
        <v>65</v>
      </c>
      <c r="E3388" t="s">
        <v>61</v>
      </c>
      <c r="F3388" t="s">
        <v>54</v>
      </c>
      <c r="G3388" t="s">
        <v>28</v>
      </c>
    </row>
    <row r="3389" spans="2:7" x14ac:dyDescent="0.2">
      <c r="B3389">
        <v>2012</v>
      </c>
      <c r="C3389">
        <v>10</v>
      </c>
      <c r="D3389" t="s">
        <v>65</v>
      </c>
      <c r="E3389" t="s">
        <v>61</v>
      </c>
      <c r="F3389" t="s">
        <v>54</v>
      </c>
      <c r="G3389" t="s">
        <v>29</v>
      </c>
    </row>
    <row r="3390" spans="2:7" x14ac:dyDescent="0.2">
      <c r="B3390">
        <v>2012</v>
      </c>
      <c r="C3390">
        <v>10</v>
      </c>
      <c r="D3390" t="s">
        <v>65</v>
      </c>
      <c r="E3390" t="s">
        <v>61</v>
      </c>
      <c r="F3390" t="s">
        <v>54</v>
      </c>
      <c r="G3390" t="s">
        <v>31</v>
      </c>
    </row>
    <row r="3391" spans="2:7" x14ac:dyDescent="0.2">
      <c r="B3391">
        <v>2012</v>
      </c>
      <c r="C3391">
        <v>10</v>
      </c>
      <c r="D3391" t="s">
        <v>65</v>
      </c>
      <c r="E3391" t="s">
        <v>61</v>
      </c>
      <c r="F3391" t="s">
        <v>54</v>
      </c>
      <c r="G3391" t="s">
        <v>32</v>
      </c>
    </row>
    <row r="3392" spans="2:7" x14ac:dyDescent="0.2">
      <c r="B3392">
        <v>2012</v>
      </c>
      <c r="C3392">
        <v>10</v>
      </c>
      <c r="D3392" t="s">
        <v>65</v>
      </c>
      <c r="E3392" t="s">
        <v>61</v>
      </c>
      <c r="F3392" t="s">
        <v>54</v>
      </c>
      <c r="G3392" t="s">
        <v>33</v>
      </c>
    </row>
    <row r="3393" spans="2:7" x14ac:dyDescent="0.2">
      <c r="B3393">
        <v>2012</v>
      </c>
      <c r="C3393">
        <v>10</v>
      </c>
      <c r="D3393" t="s">
        <v>65</v>
      </c>
      <c r="E3393" t="s">
        <v>61</v>
      </c>
      <c r="F3393" t="s">
        <v>54</v>
      </c>
      <c r="G3393" t="s">
        <v>34</v>
      </c>
    </row>
    <row r="3394" spans="2:7" x14ac:dyDescent="0.2">
      <c r="B3394">
        <v>2012</v>
      </c>
      <c r="C3394">
        <v>10</v>
      </c>
      <c r="D3394" t="s">
        <v>65</v>
      </c>
      <c r="E3394" t="s">
        <v>61</v>
      </c>
      <c r="F3394" t="s">
        <v>54</v>
      </c>
      <c r="G3394" t="s">
        <v>35</v>
      </c>
    </row>
    <row r="3395" spans="2:7" x14ac:dyDescent="0.2">
      <c r="B3395">
        <v>2012</v>
      </c>
      <c r="C3395">
        <v>10</v>
      </c>
      <c r="D3395" t="s">
        <v>65</v>
      </c>
      <c r="E3395" t="s">
        <v>61</v>
      </c>
      <c r="F3395" t="s">
        <v>54</v>
      </c>
      <c r="G3395" t="s">
        <v>36</v>
      </c>
    </row>
    <row r="3396" spans="2:7" x14ac:dyDescent="0.2">
      <c r="B3396">
        <v>2012</v>
      </c>
      <c r="C3396">
        <v>10</v>
      </c>
      <c r="D3396" t="s">
        <v>65</v>
      </c>
      <c r="E3396" t="s">
        <v>61</v>
      </c>
      <c r="F3396" t="s">
        <v>54</v>
      </c>
      <c r="G3396" t="s">
        <v>37</v>
      </c>
    </row>
    <row r="3397" spans="2:7" x14ac:dyDescent="0.2">
      <c r="B3397">
        <v>2012</v>
      </c>
      <c r="C3397">
        <v>10</v>
      </c>
      <c r="D3397" t="s">
        <v>65</v>
      </c>
      <c r="E3397" t="s">
        <v>61</v>
      </c>
      <c r="F3397" t="s">
        <v>54</v>
      </c>
      <c r="G3397" t="s">
        <v>38</v>
      </c>
    </row>
    <row r="3398" spans="2:7" x14ac:dyDescent="0.2">
      <c r="B3398">
        <v>2012</v>
      </c>
      <c r="C3398">
        <v>10</v>
      </c>
      <c r="D3398" t="s">
        <v>65</v>
      </c>
      <c r="E3398" t="s">
        <v>61</v>
      </c>
      <c r="F3398" t="s">
        <v>54</v>
      </c>
      <c r="G3398" t="s">
        <v>39</v>
      </c>
    </row>
    <row r="3399" spans="2:7" x14ac:dyDescent="0.2">
      <c r="B3399">
        <v>2012</v>
      </c>
      <c r="C3399">
        <v>10</v>
      </c>
      <c r="D3399" t="s">
        <v>65</v>
      </c>
      <c r="E3399" t="s">
        <v>61</v>
      </c>
      <c r="F3399" t="s">
        <v>54</v>
      </c>
      <c r="G3399" t="s">
        <v>40</v>
      </c>
    </row>
    <row r="3400" spans="2:7" x14ac:dyDescent="0.2">
      <c r="B3400">
        <v>2012</v>
      </c>
      <c r="C3400">
        <v>10</v>
      </c>
      <c r="D3400" t="s">
        <v>65</v>
      </c>
      <c r="E3400" t="s">
        <v>61</v>
      </c>
      <c r="F3400" t="s">
        <v>54</v>
      </c>
      <c r="G3400" t="s">
        <v>41</v>
      </c>
    </row>
    <row r="3401" spans="2:7" x14ac:dyDescent="0.2">
      <c r="B3401">
        <v>2012</v>
      </c>
      <c r="C3401">
        <v>10</v>
      </c>
      <c r="D3401" t="s">
        <v>65</v>
      </c>
      <c r="E3401" t="s">
        <v>61</v>
      </c>
      <c r="F3401" t="s">
        <v>54</v>
      </c>
      <c r="G3401" t="s">
        <v>42</v>
      </c>
    </row>
    <row r="3402" spans="2:7" x14ac:dyDescent="0.2">
      <c r="B3402">
        <v>2012</v>
      </c>
      <c r="C3402">
        <v>10</v>
      </c>
      <c r="D3402" t="s">
        <v>65</v>
      </c>
      <c r="E3402" t="s">
        <v>61</v>
      </c>
      <c r="F3402" t="s">
        <v>54</v>
      </c>
      <c r="G3402" t="s">
        <v>43</v>
      </c>
    </row>
    <row r="3403" spans="2:7" x14ac:dyDescent="0.2">
      <c r="B3403">
        <v>2012</v>
      </c>
      <c r="C3403">
        <v>10</v>
      </c>
      <c r="D3403" t="s">
        <v>65</v>
      </c>
      <c r="E3403" t="s">
        <v>61</v>
      </c>
      <c r="F3403" t="s">
        <v>54</v>
      </c>
      <c r="G3403" t="s">
        <v>60</v>
      </c>
    </row>
    <row r="3404" spans="2:7" x14ac:dyDescent="0.2">
      <c r="B3404">
        <v>2012</v>
      </c>
      <c r="C3404">
        <v>10</v>
      </c>
      <c r="D3404" t="s">
        <v>65</v>
      </c>
      <c r="E3404" t="s">
        <v>61</v>
      </c>
      <c r="F3404" t="s">
        <v>55</v>
      </c>
      <c r="G3404" t="s">
        <v>12</v>
      </c>
    </row>
    <row r="3405" spans="2:7" x14ac:dyDescent="0.2">
      <c r="B3405">
        <v>2012</v>
      </c>
      <c r="C3405">
        <v>10</v>
      </c>
      <c r="D3405" t="s">
        <v>65</v>
      </c>
      <c r="E3405" t="s">
        <v>61</v>
      </c>
      <c r="F3405" t="s">
        <v>55</v>
      </c>
      <c r="G3405" t="s">
        <v>16</v>
      </c>
    </row>
    <row r="3406" spans="2:7" x14ac:dyDescent="0.2">
      <c r="B3406">
        <v>2012</v>
      </c>
      <c r="C3406">
        <v>10</v>
      </c>
      <c r="D3406" t="s">
        <v>65</v>
      </c>
      <c r="E3406" t="s">
        <v>61</v>
      </c>
      <c r="F3406" t="s">
        <v>55</v>
      </c>
      <c r="G3406" t="s">
        <v>17</v>
      </c>
    </row>
    <row r="3407" spans="2:7" x14ac:dyDescent="0.2">
      <c r="B3407">
        <v>2012</v>
      </c>
      <c r="C3407">
        <v>10</v>
      </c>
      <c r="D3407" t="s">
        <v>65</v>
      </c>
      <c r="E3407" t="s">
        <v>61</v>
      </c>
      <c r="F3407" t="s">
        <v>55</v>
      </c>
      <c r="G3407" t="s">
        <v>19</v>
      </c>
    </row>
    <row r="3408" spans="2:7" x14ac:dyDescent="0.2">
      <c r="B3408">
        <v>2012</v>
      </c>
      <c r="C3408">
        <v>10</v>
      </c>
      <c r="D3408" t="s">
        <v>65</v>
      </c>
      <c r="E3408" t="s">
        <v>61</v>
      </c>
      <c r="F3408" t="s">
        <v>55</v>
      </c>
      <c r="G3408" t="s">
        <v>20</v>
      </c>
    </row>
    <row r="3409" spans="2:7" x14ac:dyDescent="0.2">
      <c r="B3409">
        <v>2012</v>
      </c>
      <c r="C3409">
        <v>10</v>
      </c>
      <c r="D3409" t="s">
        <v>65</v>
      </c>
      <c r="E3409" t="s">
        <v>61</v>
      </c>
      <c r="F3409" t="s">
        <v>55</v>
      </c>
      <c r="G3409" t="s">
        <v>21</v>
      </c>
    </row>
    <row r="3410" spans="2:7" x14ac:dyDescent="0.2">
      <c r="B3410">
        <v>2012</v>
      </c>
      <c r="C3410">
        <v>10</v>
      </c>
      <c r="D3410" t="s">
        <v>65</v>
      </c>
      <c r="E3410" t="s">
        <v>61</v>
      </c>
      <c r="F3410" t="s">
        <v>55</v>
      </c>
      <c r="G3410" t="s">
        <v>23</v>
      </c>
    </row>
    <row r="3411" spans="2:7" x14ac:dyDescent="0.2">
      <c r="B3411">
        <v>2012</v>
      </c>
      <c r="C3411">
        <v>10</v>
      </c>
      <c r="D3411" t="s">
        <v>65</v>
      </c>
      <c r="E3411" t="s">
        <v>61</v>
      </c>
      <c r="F3411" t="s">
        <v>55</v>
      </c>
      <c r="G3411" t="s">
        <v>24</v>
      </c>
    </row>
    <row r="3412" spans="2:7" x14ac:dyDescent="0.2">
      <c r="B3412">
        <v>2012</v>
      </c>
      <c r="C3412">
        <v>10</v>
      </c>
      <c r="D3412" t="s">
        <v>65</v>
      </c>
      <c r="E3412" t="s">
        <v>61</v>
      </c>
      <c r="F3412" t="s">
        <v>55</v>
      </c>
      <c r="G3412" t="s">
        <v>25</v>
      </c>
    </row>
    <row r="3413" spans="2:7" x14ac:dyDescent="0.2">
      <c r="B3413">
        <v>2012</v>
      </c>
      <c r="C3413">
        <v>10</v>
      </c>
      <c r="D3413" t="s">
        <v>65</v>
      </c>
      <c r="E3413" t="s">
        <v>61</v>
      </c>
      <c r="F3413" t="s">
        <v>55</v>
      </c>
      <c r="G3413" t="s">
        <v>26</v>
      </c>
    </row>
    <row r="3414" spans="2:7" x14ac:dyDescent="0.2">
      <c r="B3414">
        <v>2012</v>
      </c>
      <c r="C3414">
        <v>10</v>
      </c>
      <c r="D3414" t="s">
        <v>65</v>
      </c>
      <c r="E3414" t="s">
        <v>61</v>
      </c>
      <c r="F3414" t="s">
        <v>55</v>
      </c>
      <c r="G3414" t="s">
        <v>27</v>
      </c>
    </row>
    <row r="3415" spans="2:7" x14ac:dyDescent="0.2">
      <c r="B3415">
        <v>2012</v>
      </c>
      <c r="C3415">
        <v>10</v>
      </c>
      <c r="D3415" t="s">
        <v>65</v>
      </c>
      <c r="E3415" t="s">
        <v>61</v>
      </c>
      <c r="F3415" t="s">
        <v>55</v>
      </c>
      <c r="G3415" t="s">
        <v>28</v>
      </c>
    </row>
    <row r="3416" spans="2:7" x14ac:dyDescent="0.2">
      <c r="B3416">
        <v>2012</v>
      </c>
      <c r="C3416">
        <v>10</v>
      </c>
      <c r="D3416" t="s">
        <v>65</v>
      </c>
      <c r="E3416" t="s">
        <v>61</v>
      </c>
      <c r="F3416" t="s">
        <v>55</v>
      </c>
      <c r="G3416" t="s">
        <v>29</v>
      </c>
    </row>
    <row r="3417" spans="2:7" x14ac:dyDescent="0.2">
      <c r="B3417">
        <v>2012</v>
      </c>
      <c r="C3417">
        <v>10</v>
      </c>
      <c r="D3417" t="s">
        <v>65</v>
      </c>
      <c r="E3417" t="s">
        <v>61</v>
      </c>
      <c r="F3417" t="s">
        <v>55</v>
      </c>
      <c r="G3417" t="s">
        <v>31</v>
      </c>
    </row>
    <row r="3418" spans="2:7" x14ac:dyDescent="0.2">
      <c r="B3418">
        <v>2012</v>
      </c>
      <c r="C3418">
        <v>10</v>
      </c>
      <c r="D3418" t="s">
        <v>65</v>
      </c>
      <c r="E3418" t="s">
        <v>61</v>
      </c>
      <c r="F3418" t="s">
        <v>55</v>
      </c>
      <c r="G3418" t="s">
        <v>32</v>
      </c>
    </row>
    <row r="3419" spans="2:7" x14ac:dyDescent="0.2">
      <c r="B3419">
        <v>2012</v>
      </c>
      <c r="C3419">
        <v>10</v>
      </c>
      <c r="D3419" t="s">
        <v>65</v>
      </c>
      <c r="E3419" t="s">
        <v>61</v>
      </c>
      <c r="F3419" t="s">
        <v>55</v>
      </c>
      <c r="G3419" t="s">
        <v>33</v>
      </c>
    </row>
    <row r="3420" spans="2:7" x14ac:dyDescent="0.2">
      <c r="B3420">
        <v>2012</v>
      </c>
      <c r="C3420">
        <v>10</v>
      </c>
      <c r="D3420" t="s">
        <v>65</v>
      </c>
      <c r="E3420" t="s">
        <v>61</v>
      </c>
      <c r="F3420" t="s">
        <v>55</v>
      </c>
      <c r="G3420" t="s">
        <v>34</v>
      </c>
    </row>
    <row r="3421" spans="2:7" x14ac:dyDescent="0.2">
      <c r="B3421">
        <v>2012</v>
      </c>
      <c r="C3421">
        <v>10</v>
      </c>
      <c r="D3421" t="s">
        <v>65</v>
      </c>
      <c r="E3421" t="s">
        <v>61</v>
      </c>
      <c r="F3421" t="s">
        <v>55</v>
      </c>
      <c r="G3421" t="s">
        <v>35</v>
      </c>
    </row>
    <row r="3422" spans="2:7" x14ac:dyDescent="0.2">
      <c r="B3422">
        <v>2012</v>
      </c>
      <c r="C3422">
        <v>10</v>
      </c>
      <c r="D3422" t="s">
        <v>65</v>
      </c>
      <c r="E3422" t="s">
        <v>61</v>
      </c>
      <c r="F3422" t="s">
        <v>55</v>
      </c>
      <c r="G3422" t="s">
        <v>36</v>
      </c>
    </row>
    <row r="3423" spans="2:7" x14ac:dyDescent="0.2">
      <c r="B3423">
        <v>2012</v>
      </c>
      <c r="C3423">
        <v>10</v>
      </c>
      <c r="D3423" t="s">
        <v>65</v>
      </c>
      <c r="E3423" t="s">
        <v>61</v>
      </c>
      <c r="F3423" t="s">
        <v>55</v>
      </c>
      <c r="G3423" t="s">
        <v>37</v>
      </c>
    </row>
    <row r="3424" spans="2:7" x14ac:dyDescent="0.2">
      <c r="B3424">
        <v>2012</v>
      </c>
      <c r="C3424">
        <v>10</v>
      </c>
      <c r="D3424" t="s">
        <v>65</v>
      </c>
      <c r="E3424" t="s">
        <v>61</v>
      </c>
      <c r="F3424" t="s">
        <v>55</v>
      </c>
      <c r="G3424" t="s">
        <v>38</v>
      </c>
    </row>
    <row r="3425" spans="2:7" x14ac:dyDescent="0.2">
      <c r="B3425">
        <v>2012</v>
      </c>
      <c r="C3425">
        <v>10</v>
      </c>
      <c r="D3425" t="s">
        <v>65</v>
      </c>
      <c r="E3425" t="s">
        <v>61</v>
      </c>
      <c r="F3425" t="s">
        <v>55</v>
      </c>
      <c r="G3425" t="s">
        <v>39</v>
      </c>
    </row>
    <row r="3426" spans="2:7" x14ac:dyDescent="0.2">
      <c r="B3426">
        <v>2012</v>
      </c>
      <c r="C3426">
        <v>10</v>
      </c>
      <c r="D3426" t="s">
        <v>65</v>
      </c>
      <c r="E3426" t="s">
        <v>61</v>
      </c>
      <c r="F3426" t="s">
        <v>55</v>
      </c>
      <c r="G3426" t="s">
        <v>40</v>
      </c>
    </row>
    <row r="3427" spans="2:7" x14ac:dyDescent="0.2">
      <c r="B3427">
        <v>2012</v>
      </c>
      <c r="C3427">
        <v>10</v>
      </c>
      <c r="D3427" t="s">
        <v>65</v>
      </c>
      <c r="E3427" t="s">
        <v>61</v>
      </c>
      <c r="F3427" t="s">
        <v>55</v>
      </c>
      <c r="G3427" t="s">
        <v>41</v>
      </c>
    </row>
    <row r="3428" spans="2:7" x14ac:dyDescent="0.2">
      <c r="B3428">
        <v>2012</v>
      </c>
      <c r="C3428">
        <v>10</v>
      </c>
      <c r="D3428" t="s">
        <v>65</v>
      </c>
      <c r="E3428" t="s">
        <v>61</v>
      </c>
      <c r="F3428" t="s">
        <v>55</v>
      </c>
      <c r="G3428" t="s">
        <v>42</v>
      </c>
    </row>
    <row r="3429" spans="2:7" x14ac:dyDescent="0.2">
      <c r="B3429">
        <v>2012</v>
      </c>
      <c r="C3429">
        <v>10</v>
      </c>
      <c r="D3429" t="s">
        <v>65</v>
      </c>
      <c r="E3429" t="s">
        <v>61</v>
      </c>
      <c r="F3429" t="s">
        <v>55</v>
      </c>
      <c r="G3429" t="s">
        <v>43</v>
      </c>
    </row>
    <row r="3430" spans="2:7" x14ac:dyDescent="0.2">
      <c r="B3430">
        <v>2012</v>
      </c>
      <c r="C3430">
        <v>10</v>
      </c>
      <c r="D3430" t="s">
        <v>65</v>
      </c>
      <c r="E3430" t="s">
        <v>61</v>
      </c>
      <c r="F3430" t="s">
        <v>55</v>
      </c>
      <c r="G3430" t="s">
        <v>60</v>
      </c>
    </row>
    <row r="3431" spans="2:7" x14ac:dyDescent="0.2">
      <c r="B3431">
        <v>2012</v>
      </c>
      <c r="C3431">
        <v>10</v>
      </c>
      <c r="D3431" t="s">
        <v>65</v>
      </c>
      <c r="E3431" t="s">
        <v>61</v>
      </c>
      <c r="F3431" t="s">
        <v>56</v>
      </c>
      <c r="G3431" t="s">
        <v>12</v>
      </c>
    </row>
    <row r="3432" spans="2:7" x14ac:dyDescent="0.2">
      <c r="B3432">
        <v>2012</v>
      </c>
      <c r="C3432">
        <v>10</v>
      </c>
      <c r="D3432" t="s">
        <v>65</v>
      </c>
      <c r="E3432" t="s">
        <v>61</v>
      </c>
      <c r="F3432" t="s">
        <v>56</v>
      </c>
      <c r="G3432" t="s">
        <v>16</v>
      </c>
    </row>
    <row r="3433" spans="2:7" x14ac:dyDescent="0.2">
      <c r="B3433">
        <v>2012</v>
      </c>
      <c r="C3433">
        <v>10</v>
      </c>
      <c r="D3433" t="s">
        <v>65</v>
      </c>
      <c r="E3433" t="s">
        <v>61</v>
      </c>
      <c r="F3433" t="s">
        <v>56</v>
      </c>
      <c r="G3433" t="s">
        <v>17</v>
      </c>
    </row>
    <row r="3434" spans="2:7" x14ac:dyDescent="0.2">
      <c r="B3434">
        <v>2012</v>
      </c>
      <c r="C3434">
        <v>10</v>
      </c>
      <c r="D3434" t="s">
        <v>65</v>
      </c>
      <c r="E3434" t="s">
        <v>61</v>
      </c>
      <c r="F3434" t="s">
        <v>56</v>
      </c>
      <c r="G3434" t="s">
        <v>19</v>
      </c>
    </row>
    <row r="3435" spans="2:7" x14ac:dyDescent="0.2">
      <c r="B3435">
        <v>2012</v>
      </c>
      <c r="C3435">
        <v>10</v>
      </c>
      <c r="D3435" t="s">
        <v>65</v>
      </c>
      <c r="E3435" t="s">
        <v>61</v>
      </c>
      <c r="F3435" t="s">
        <v>56</v>
      </c>
      <c r="G3435" t="s">
        <v>20</v>
      </c>
    </row>
    <row r="3436" spans="2:7" x14ac:dyDescent="0.2">
      <c r="B3436">
        <v>2012</v>
      </c>
      <c r="C3436">
        <v>10</v>
      </c>
      <c r="D3436" t="s">
        <v>65</v>
      </c>
      <c r="E3436" t="s">
        <v>61</v>
      </c>
      <c r="F3436" t="s">
        <v>56</v>
      </c>
      <c r="G3436" t="s">
        <v>21</v>
      </c>
    </row>
    <row r="3437" spans="2:7" x14ac:dyDescent="0.2">
      <c r="B3437">
        <v>2012</v>
      </c>
      <c r="C3437">
        <v>10</v>
      </c>
      <c r="D3437" t="s">
        <v>65</v>
      </c>
      <c r="E3437" t="s">
        <v>61</v>
      </c>
      <c r="F3437" t="s">
        <v>56</v>
      </c>
      <c r="G3437" t="s">
        <v>23</v>
      </c>
    </row>
    <row r="3438" spans="2:7" x14ac:dyDescent="0.2">
      <c r="B3438">
        <v>2012</v>
      </c>
      <c r="C3438">
        <v>10</v>
      </c>
      <c r="D3438" t="s">
        <v>65</v>
      </c>
      <c r="E3438" t="s">
        <v>61</v>
      </c>
      <c r="F3438" t="s">
        <v>56</v>
      </c>
      <c r="G3438" t="s">
        <v>24</v>
      </c>
    </row>
    <row r="3439" spans="2:7" x14ac:dyDescent="0.2">
      <c r="B3439">
        <v>2012</v>
      </c>
      <c r="C3439">
        <v>10</v>
      </c>
      <c r="D3439" t="s">
        <v>65</v>
      </c>
      <c r="E3439" t="s">
        <v>61</v>
      </c>
      <c r="F3439" t="s">
        <v>56</v>
      </c>
      <c r="G3439" t="s">
        <v>25</v>
      </c>
    </row>
    <row r="3440" spans="2:7" x14ac:dyDescent="0.2">
      <c r="B3440">
        <v>2012</v>
      </c>
      <c r="C3440">
        <v>10</v>
      </c>
      <c r="D3440" t="s">
        <v>65</v>
      </c>
      <c r="E3440" t="s">
        <v>61</v>
      </c>
      <c r="F3440" t="s">
        <v>56</v>
      </c>
      <c r="G3440" t="s">
        <v>26</v>
      </c>
    </row>
    <row r="3441" spans="2:7" x14ac:dyDescent="0.2">
      <c r="B3441">
        <v>2012</v>
      </c>
      <c r="C3441">
        <v>10</v>
      </c>
      <c r="D3441" t="s">
        <v>65</v>
      </c>
      <c r="E3441" t="s">
        <v>61</v>
      </c>
      <c r="F3441" t="s">
        <v>56</v>
      </c>
      <c r="G3441" t="s">
        <v>27</v>
      </c>
    </row>
    <row r="3442" spans="2:7" x14ac:dyDescent="0.2">
      <c r="B3442">
        <v>2012</v>
      </c>
      <c r="C3442">
        <v>10</v>
      </c>
      <c r="D3442" t="s">
        <v>65</v>
      </c>
      <c r="E3442" t="s">
        <v>61</v>
      </c>
      <c r="F3442" t="s">
        <v>56</v>
      </c>
      <c r="G3442" t="s">
        <v>28</v>
      </c>
    </row>
    <row r="3443" spans="2:7" x14ac:dyDescent="0.2">
      <c r="B3443">
        <v>2012</v>
      </c>
      <c r="C3443">
        <v>10</v>
      </c>
      <c r="D3443" t="s">
        <v>65</v>
      </c>
      <c r="E3443" t="s">
        <v>61</v>
      </c>
      <c r="F3443" t="s">
        <v>56</v>
      </c>
      <c r="G3443" t="s">
        <v>29</v>
      </c>
    </row>
    <row r="3444" spans="2:7" x14ac:dyDescent="0.2">
      <c r="B3444">
        <v>2012</v>
      </c>
      <c r="C3444">
        <v>10</v>
      </c>
      <c r="D3444" t="s">
        <v>65</v>
      </c>
      <c r="E3444" t="s">
        <v>61</v>
      </c>
      <c r="F3444" t="s">
        <v>56</v>
      </c>
      <c r="G3444" t="s">
        <v>31</v>
      </c>
    </row>
    <row r="3445" spans="2:7" x14ac:dyDescent="0.2">
      <c r="B3445">
        <v>2012</v>
      </c>
      <c r="C3445">
        <v>10</v>
      </c>
      <c r="D3445" t="s">
        <v>65</v>
      </c>
      <c r="E3445" t="s">
        <v>61</v>
      </c>
      <c r="F3445" t="s">
        <v>56</v>
      </c>
      <c r="G3445" t="s">
        <v>32</v>
      </c>
    </row>
    <row r="3446" spans="2:7" x14ac:dyDescent="0.2">
      <c r="B3446">
        <v>2012</v>
      </c>
      <c r="C3446">
        <v>10</v>
      </c>
      <c r="D3446" t="s">
        <v>65</v>
      </c>
      <c r="E3446" t="s">
        <v>61</v>
      </c>
      <c r="F3446" t="s">
        <v>56</v>
      </c>
      <c r="G3446" t="s">
        <v>33</v>
      </c>
    </row>
    <row r="3447" spans="2:7" x14ac:dyDescent="0.2">
      <c r="B3447">
        <v>2012</v>
      </c>
      <c r="C3447">
        <v>10</v>
      </c>
      <c r="D3447" t="s">
        <v>65</v>
      </c>
      <c r="E3447" t="s">
        <v>61</v>
      </c>
      <c r="F3447" t="s">
        <v>56</v>
      </c>
      <c r="G3447" t="s">
        <v>34</v>
      </c>
    </row>
    <row r="3448" spans="2:7" x14ac:dyDescent="0.2">
      <c r="B3448">
        <v>2012</v>
      </c>
      <c r="C3448">
        <v>10</v>
      </c>
      <c r="D3448" t="s">
        <v>65</v>
      </c>
      <c r="E3448" t="s">
        <v>61</v>
      </c>
      <c r="F3448" t="s">
        <v>56</v>
      </c>
      <c r="G3448" t="s">
        <v>35</v>
      </c>
    </row>
    <row r="3449" spans="2:7" x14ac:dyDescent="0.2">
      <c r="B3449">
        <v>2012</v>
      </c>
      <c r="C3449">
        <v>10</v>
      </c>
      <c r="D3449" t="s">
        <v>65</v>
      </c>
      <c r="E3449" t="s">
        <v>61</v>
      </c>
      <c r="F3449" t="s">
        <v>56</v>
      </c>
      <c r="G3449" t="s">
        <v>36</v>
      </c>
    </row>
    <row r="3450" spans="2:7" x14ac:dyDescent="0.2">
      <c r="B3450">
        <v>2012</v>
      </c>
      <c r="C3450">
        <v>10</v>
      </c>
      <c r="D3450" t="s">
        <v>65</v>
      </c>
      <c r="E3450" t="s">
        <v>61</v>
      </c>
      <c r="F3450" t="s">
        <v>56</v>
      </c>
      <c r="G3450" t="s">
        <v>37</v>
      </c>
    </row>
    <row r="3451" spans="2:7" x14ac:dyDescent="0.2">
      <c r="B3451">
        <v>2012</v>
      </c>
      <c r="C3451">
        <v>10</v>
      </c>
      <c r="D3451" t="s">
        <v>65</v>
      </c>
      <c r="E3451" t="s">
        <v>61</v>
      </c>
      <c r="F3451" t="s">
        <v>56</v>
      </c>
      <c r="G3451" t="s">
        <v>38</v>
      </c>
    </row>
    <row r="3452" spans="2:7" x14ac:dyDescent="0.2">
      <c r="B3452">
        <v>2012</v>
      </c>
      <c r="C3452">
        <v>10</v>
      </c>
      <c r="D3452" t="s">
        <v>65</v>
      </c>
      <c r="E3452" t="s">
        <v>61</v>
      </c>
      <c r="F3452" t="s">
        <v>56</v>
      </c>
      <c r="G3452" t="s">
        <v>39</v>
      </c>
    </row>
    <row r="3453" spans="2:7" x14ac:dyDescent="0.2">
      <c r="B3453">
        <v>2012</v>
      </c>
      <c r="C3453">
        <v>10</v>
      </c>
      <c r="D3453" t="s">
        <v>65</v>
      </c>
      <c r="E3453" t="s">
        <v>61</v>
      </c>
      <c r="F3453" t="s">
        <v>56</v>
      </c>
      <c r="G3453" t="s">
        <v>40</v>
      </c>
    </row>
    <row r="3454" spans="2:7" x14ac:dyDescent="0.2">
      <c r="B3454">
        <v>2012</v>
      </c>
      <c r="C3454">
        <v>10</v>
      </c>
      <c r="D3454" t="s">
        <v>65</v>
      </c>
      <c r="E3454" t="s">
        <v>61</v>
      </c>
      <c r="F3454" t="s">
        <v>56</v>
      </c>
      <c r="G3454" t="s">
        <v>41</v>
      </c>
    </row>
    <row r="3455" spans="2:7" x14ac:dyDescent="0.2">
      <c r="B3455">
        <v>2012</v>
      </c>
      <c r="C3455">
        <v>10</v>
      </c>
      <c r="D3455" t="s">
        <v>65</v>
      </c>
      <c r="E3455" t="s">
        <v>61</v>
      </c>
      <c r="F3455" t="s">
        <v>56</v>
      </c>
      <c r="G3455" t="s">
        <v>42</v>
      </c>
    </row>
    <row r="3456" spans="2:7" x14ac:dyDescent="0.2">
      <c r="B3456">
        <v>2012</v>
      </c>
      <c r="C3456">
        <v>10</v>
      </c>
      <c r="D3456" t="s">
        <v>65</v>
      </c>
      <c r="E3456" t="s">
        <v>61</v>
      </c>
      <c r="F3456" t="s">
        <v>56</v>
      </c>
      <c r="G3456" t="s">
        <v>43</v>
      </c>
    </row>
    <row r="3457" spans="2:7" x14ac:dyDescent="0.2">
      <c r="B3457">
        <v>2012</v>
      </c>
      <c r="C3457">
        <v>10</v>
      </c>
      <c r="D3457" t="s">
        <v>65</v>
      </c>
      <c r="E3457" t="s">
        <v>61</v>
      </c>
      <c r="F3457" t="s">
        <v>56</v>
      </c>
      <c r="G3457" t="s">
        <v>60</v>
      </c>
    </row>
    <row r="3458" spans="2:7" x14ac:dyDescent="0.2">
      <c r="B3458">
        <v>2011</v>
      </c>
      <c r="C3458">
        <v>10</v>
      </c>
      <c r="D3458" t="s">
        <v>65</v>
      </c>
      <c r="E3458" t="s">
        <v>59</v>
      </c>
      <c r="F3458" t="s">
        <v>49</v>
      </c>
      <c r="G3458" t="s">
        <v>12</v>
      </c>
    </row>
    <row r="3459" spans="2:7" x14ac:dyDescent="0.2">
      <c r="B3459">
        <v>2011</v>
      </c>
      <c r="C3459">
        <v>10</v>
      </c>
      <c r="D3459" t="s">
        <v>65</v>
      </c>
      <c r="E3459" t="s">
        <v>59</v>
      </c>
      <c r="F3459" t="s">
        <v>49</v>
      </c>
      <c r="G3459" t="s">
        <v>16</v>
      </c>
    </row>
    <row r="3460" spans="2:7" x14ac:dyDescent="0.2">
      <c r="B3460">
        <v>2011</v>
      </c>
      <c r="C3460">
        <v>10</v>
      </c>
      <c r="D3460" t="s">
        <v>65</v>
      </c>
      <c r="E3460" t="s">
        <v>59</v>
      </c>
      <c r="F3460" t="s">
        <v>49</v>
      </c>
      <c r="G3460" t="s">
        <v>17</v>
      </c>
    </row>
    <row r="3461" spans="2:7" x14ac:dyDescent="0.2">
      <c r="B3461">
        <v>2011</v>
      </c>
      <c r="C3461">
        <v>10</v>
      </c>
      <c r="D3461" t="s">
        <v>65</v>
      </c>
      <c r="E3461" t="s">
        <v>59</v>
      </c>
      <c r="F3461" t="s">
        <v>49</v>
      </c>
      <c r="G3461" t="s">
        <v>19</v>
      </c>
    </row>
    <row r="3462" spans="2:7" x14ac:dyDescent="0.2">
      <c r="B3462">
        <v>2011</v>
      </c>
      <c r="C3462">
        <v>10</v>
      </c>
      <c r="D3462" t="s">
        <v>65</v>
      </c>
      <c r="E3462" t="s">
        <v>59</v>
      </c>
      <c r="F3462" t="s">
        <v>49</v>
      </c>
      <c r="G3462" t="s">
        <v>20</v>
      </c>
    </row>
    <row r="3463" spans="2:7" x14ac:dyDescent="0.2">
      <c r="B3463">
        <v>2011</v>
      </c>
      <c r="C3463">
        <v>10</v>
      </c>
      <c r="D3463" t="s">
        <v>65</v>
      </c>
      <c r="E3463" t="s">
        <v>59</v>
      </c>
      <c r="F3463" t="s">
        <v>49</v>
      </c>
      <c r="G3463" t="s">
        <v>21</v>
      </c>
    </row>
    <row r="3464" spans="2:7" x14ac:dyDescent="0.2">
      <c r="B3464">
        <v>2011</v>
      </c>
      <c r="C3464">
        <v>10</v>
      </c>
      <c r="D3464" t="s">
        <v>65</v>
      </c>
      <c r="E3464" t="s">
        <v>59</v>
      </c>
      <c r="F3464" t="s">
        <v>49</v>
      </c>
      <c r="G3464" t="s">
        <v>23</v>
      </c>
    </row>
    <row r="3465" spans="2:7" x14ac:dyDescent="0.2">
      <c r="B3465">
        <v>2011</v>
      </c>
      <c r="C3465">
        <v>10</v>
      </c>
      <c r="D3465" t="s">
        <v>65</v>
      </c>
      <c r="E3465" t="s">
        <v>59</v>
      </c>
      <c r="F3465" t="s">
        <v>49</v>
      </c>
      <c r="G3465" t="s">
        <v>24</v>
      </c>
    </row>
    <row r="3466" spans="2:7" x14ac:dyDescent="0.2">
      <c r="B3466">
        <v>2011</v>
      </c>
      <c r="C3466">
        <v>10</v>
      </c>
      <c r="D3466" t="s">
        <v>65</v>
      </c>
      <c r="E3466" t="s">
        <v>59</v>
      </c>
      <c r="F3466" t="s">
        <v>49</v>
      </c>
      <c r="G3466" t="s">
        <v>25</v>
      </c>
    </row>
    <row r="3467" spans="2:7" x14ac:dyDescent="0.2">
      <c r="B3467">
        <v>2011</v>
      </c>
      <c r="C3467">
        <v>10</v>
      </c>
      <c r="D3467" t="s">
        <v>65</v>
      </c>
      <c r="E3467" t="s">
        <v>59</v>
      </c>
      <c r="F3467" t="s">
        <v>49</v>
      </c>
      <c r="G3467" t="s">
        <v>26</v>
      </c>
    </row>
    <row r="3468" spans="2:7" x14ac:dyDescent="0.2">
      <c r="B3468">
        <v>2011</v>
      </c>
      <c r="C3468">
        <v>10</v>
      </c>
      <c r="D3468" t="s">
        <v>65</v>
      </c>
      <c r="E3468" t="s">
        <v>59</v>
      </c>
      <c r="F3468" t="s">
        <v>49</v>
      </c>
      <c r="G3468" t="s">
        <v>27</v>
      </c>
    </row>
    <row r="3469" spans="2:7" x14ac:dyDescent="0.2">
      <c r="B3469">
        <v>2011</v>
      </c>
      <c r="C3469">
        <v>10</v>
      </c>
      <c r="D3469" t="s">
        <v>65</v>
      </c>
      <c r="E3469" t="s">
        <v>59</v>
      </c>
      <c r="F3469" t="s">
        <v>49</v>
      </c>
      <c r="G3469" t="s">
        <v>28</v>
      </c>
    </row>
    <row r="3470" spans="2:7" x14ac:dyDescent="0.2">
      <c r="B3470">
        <v>2011</v>
      </c>
      <c r="C3470">
        <v>10</v>
      </c>
      <c r="D3470" t="s">
        <v>65</v>
      </c>
      <c r="E3470" t="s">
        <v>59</v>
      </c>
      <c r="F3470" t="s">
        <v>49</v>
      </c>
      <c r="G3470" t="s">
        <v>29</v>
      </c>
    </row>
    <row r="3471" spans="2:7" x14ac:dyDescent="0.2">
      <c r="B3471">
        <v>2011</v>
      </c>
      <c r="C3471">
        <v>10</v>
      </c>
      <c r="D3471" t="s">
        <v>65</v>
      </c>
      <c r="E3471" t="s">
        <v>59</v>
      </c>
      <c r="F3471" t="s">
        <v>49</v>
      </c>
      <c r="G3471" t="s">
        <v>31</v>
      </c>
    </row>
    <row r="3472" spans="2:7" x14ac:dyDescent="0.2">
      <c r="B3472">
        <v>2011</v>
      </c>
      <c r="C3472">
        <v>10</v>
      </c>
      <c r="D3472" t="s">
        <v>65</v>
      </c>
      <c r="E3472" t="s">
        <v>59</v>
      </c>
      <c r="F3472" t="s">
        <v>49</v>
      </c>
      <c r="G3472" t="s">
        <v>32</v>
      </c>
    </row>
    <row r="3473" spans="2:7" x14ac:dyDescent="0.2">
      <c r="B3473">
        <v>2011</v>
      </c>
      <c r="C3473">
        <v>10</v>
      </c>
      <c r="D3473" t="s">
        <v>65</v>
      </c>
      <c r="E3473" t="s">
        <v>59</v>
      </c>
      <c r="F3473" t="s">
        <v>49</v>
      </c>
      <c r="G3473" t="s">
        <v>33</v>
      </c>
    </row>
    <row r="3474" spans="2:7" x14ac:dyDescent="0.2">
      <c r="B3474">
        <v>2011</v>
      </c>
      <c r="C3474">
        <v>10</v>
      </c>
      <c r="D3474" t="s">
        <v>65</v>
      </c>
      <c r="E3474" t="s">
        <v>59</v>
      </c>
      <c r="F3474" t="s">
        <v>49</v>
      </c>
      <c r="G3474" t="s">
        <v>34</v>
      </c>
    </row>
    <row r="3475" spans="2:7" x14ac:dyDescent="0.2">
      <c r="B3475">
        <v>2011</v>
      </c>
      <c r="C3475">
        <v>10</v>
      </c>
      <c r="D3475" t="s">
        <v>65</v>
      </c>
      <c r="E3475" t="s">
        <v>59</v>
      </c>
      <c r="F3475" t="s">
        <v>49</v>
      </c>
      <c r="G3475" t="s">
        <v>35</v>
      </c>
    </row>
    <row r="3476" spans="2:7" x14ac:dyDescent="0.2">
      <c r="B3476">
        <v>2011</v>
      </c>
      <c r="C3476">
        <v>10</v>
      </c>
      <c r="D3476" t="s">
        <v>65</v>
      </c>
      <c r="E3476" t="s">
        <v>59</v>
      </c>
      <c r="F3476" t="s">
        <v>49</v>
      </c>
      <c r="G3476" t="s">
        <v>36</v>
      </c>
    </row>
    <row r="3477" spans="2:7" x14ac:dyDescent="0.2">
      <c r="B3477">
        <v>2011</v>
      </c>
      <c r="C3477">
        <v>10</v>
      </c>
      <c r="D3477" t="s">
        <v>65</v>
      </c>
      <c r="E3477" t="s">
        <v>59</v>
      </c>
      <c r="F3477" t="s">
        <v>49</v>
      </c>
      <c r="G3477" t="s">
        <v>37</v>
      </c>
    </row>
    <row r="3478" spans="2:7" x14ac:dyDescent="0.2">
      <c r="B3478">
        <v>2011</v>
      </c>
      <c r="C3478">
        <v>10</v>
      </c>
      <c r="D3478" t="s">
        <v>65</v>
      </c>
      <c r="E3478" t="s">
        <v>59</v>
      </c>
      <c r="F3478" t="s">
        <v>49</v>
      </c>
      <c r="G3478" t="s">
        <v>38</v>
      </c>
    </row>
    <row r="3479" spans="2:7" x14ac:dyDescent="0.2">
      <c r="B3479">
        <v>2011</v>
      </c>
      <c r="C3479">
        <v>10</v>
      </c>
      <c r="D3479" t="s">
        <v>65</v>
      </c>
      <c r="E3479" t="s">
        <v>59</v>
      </c>
      <c r="F3479" t="s">
        <v>49</v>
      </c>
      <c r="G3479" t="s">
        <v>39</v>
      </c>
    </row>
    <row r="3480" spans="2:7" x14ac:dyDescent="0.2">
      <c r="B3480">
        <v>2011</v>
      </c>
      <c r="C3480">
        <v>10</v>
      </c>
      <c r="D3480" t="s">
        <v>65</v>
      </c>
      <c r="E3480" t="s">
        <v>59</v>
      </c>
      <c r="F3480" t="s">
        <v>49</v>
      </c>
      <c r="G3480" t="s">
        <v>40</v>
      </c>
    </row>
    <row r="3481" spans="2:7" x14ac:dyDescent="0.2">
      <c r="B3481">
        <v>2011</v>
      </c>
      <c r="C3481">
        <v>10</v>
      </c>
      <c r="D3481" t="s">
        <v>65</v>
      </c>
      <c r="E3481" t="s">
        <v>59</v>
      </c>
      <c r="F3481" t="s">
        <v>49</v>
      </c>
      <c r="G3481" t="s">
        <v>41</v>
      </c>
    </row>
    <row r="3482" spans="2:7" x14ac:dyDescent="0.2">
      <c r="B3482">
        <v>2011</v>
      </c>
      <c r="C3482">
        <v>10</v>
      </c>
      <c r="D3482" t="s">
        <v>65</v>
      </c>
      <c r="E3482" t="s">
        <v>59</v>
      </c>
      <c r="F3482" t="s">
        <v>49</v>
      </c>
      <c r="G3482" t="s">
        <v>42</v>
      </c>
    </row>
    <row r="3483" spans="2:7" x14ac:dyDescent="0.2">
      <c r="B3483">
        <v>2011</v>
      </c>
      <c r="C3483">
        <v>10</v>
      </c>
      <c r="D3483" t="s">
        <v>65</v>
      </c>
      <c r="E3483" t="s">
        <v>59</v>
      </c>
      <c r="F3483" t="s">
        <v>49</v>
      </c>
      <c r="G3483" t="s">
        <v>43</v>
      </c>
    </row>
    <row r="3484" spans="2:7" x14ac:dyDescent="0.2">
      <c r="B3484">
        <v>2011</v>
      </c>
      <c r="C3484">
        <v>10</v>
      </c>
      <c r="D3484" t="s">
        <v>65</v>
      </c>
      <c r="E3484" t="s">
        <v>59</v>
      </c>
      <c r="F3484" t="s">
        <v>49</v>
      </c>
      <c r="G3484" t="s">
        <v>60</v>
      </c>
    </row>
    <row r="3485" spans="2:7" x14ac:dyDescent="0.2">
      <c r="B3485">
        <v>2011</v>
      </c>
      <c r="C3485">
        <v>10</v>
      </c>
      <c r="D3485" t="s">
        <v>65</v>
      </c>
      <c r="E3485" t="s">
        <v>59</v>
      </c>
      <c r="F3485" t="s">
        <v>50</v>
      </c>
      <c r="G3485" t="s">
        <v>12</v>
      </c>
    </row>
    <row r="3486" spans="2:7" x14ac:dyDescent="0.2">
      <c r="B3486">
        <v>2011</v>
      </c>
      <c r="C3486">
        <v>10</v>
      </c>
      <c r="D3486" t="s">
        <v>65</v>
      </c>
      <c r="E3486" t="s">
        <v>59</v>
      </c>
      <c r="F3486" t="s">
        <v>50</v>
      </c>
      <c r="G3486" t="s">
        <v>16</v>
      </c>
    </row>
    <row r="3487" spans="2:7" x14ac:dyDescent="0.2">
      <c r="B3487">
        <v>2011</v>
      </c>
      <c r="C3487">
        <v>10</v>
      </c>
      <c r="D3487" t="s">
        <v>65</v>
      </c>
      <c r="E3487" t="s">
        <v>59</v>
      </c>
      <c r="F3487" t="s">
        <v>50</v>
      </c>
      <c r="G3487" t="s">
        <v>17</v>
      </c>
    </row>
    <row r="3488" spans="2:7" x14ac:dyDescent="0.2">
      <c r="B3488">
        <v>2011</v>
      </c>
      <c r="C3488">
        <v>10</v>
      </c>
      <c r="D3488" t="s">
        <v>65</v>
      </c>
      <c r="E3488" t="s">
        <v>59</v>
      </c>
      <c r="F3488" t="s">
        <v>50</v>
      </c>
      <c r="G3488" t="s">
        <v>19</v>
      </c>
    </row>
    <row r="3489" spans="2:7" x14ac:dyDescent="0.2">
      <c r="B3489">
        <v>2011</v>
      </c>
      <c r="C3489">
        <v>10</v>
      </c>
      <c r="D3489" t="s">
        <v>65</v>
      </c>
      <c r="E3489" t="s">
        <v>59</v>
      </c>
      <c r="F3489" t="s">
        <v>50</v>
      </c>
      <c r="G3489" t="s">
        <v>20</v>
      </c>
    </row>
    <row r="3490" spans="2:7" x14ac:dyDescent="0.2">
      <c r="B3490">
        <v>2011</v>
      </c>
      <c r="C3490">
        <v>10</v>
      </c>
      <c r="D3490" t="s">
        <v>65</v>
      </c>
      <c r="E3490" t="s">
        <v>59</v>
      </c>
      <c r="F3490" t="s">
        <v>50</v>
      </c>
      <c r="G3490" t="s">
        <v>21</v>
      </c>
    </row>
    <row r="3491" spans="2:7" x14ac:dyDescent="0.2">
      <c r="B3491">
        <v>2011</v>
      </c>
      <c r="C3491">
        <v>10</v>
      </c>
      <c r="D3491" t="s">
        <v>65</v>
      </c>
      <c r="E3491" t="s">
        <v>59</v>
      </c>
      <c r="F3491" t="s">
        <v>50</v>
      </c>
      <c r="G3491" t="s">
        <v>23</v>
      </c>
    </row>
    <row r="3492" spans="2:7" x14ac:dyDescent="0.2">
      <c r="B3492">
        <v>2011</v>
      </c>
      <c r="C3492">
        <v>10</v>
      </c>
      <c r="D3492" t="s">
        <v>65</v>
      </c>
      <c r="E3492" t="s">
        <v>59</v>
      </c>
      <c r="F3492" t="s">
        <v>50</v>
      </c>
      <c r="G3492" t="s">
        <v>24</v>
      </c>
    </row>
    <row r="3493" spans="2:7" x14ac:dyDescent="0.2">
      <c r="B3493">
        <v>2011</v>
      </c>
      <c r="C3493">
        <v>10</v>
      </c>
      <c r="D3493" t="s">
        <v>65</v>
      </c>
      <c r="E3493" t="s">
        <v>59</v>
      </c>
      <c r="F3493" t="s">
        <v>50</v>
      </c>
      <c r="G3493" t="s">
        <v>25</v>
      </c>
    </row>
    <row r="3494" spans="2:7" x14ac:dyDescent="0.2">
      <c r="B3494">
        <v>2011</v>
      </c>
      <c r="C3494">
        <v>10</v>
      </c>
      <c r="D3494" t="s">
        <v>65</v>
      </c>
      <c r="E3494" t="s">
        <v>59</v>
      </c>
      <c r="F3494" t="s">
        <v>50</v>
      </c>
      <c r="G3494" t="s">
        <v>26</v>
      </c>
    </row>
    <row r="3495" spans="2:7" x14ac:dyDescent="0.2">
      <c r="B3495">
        <v>2011</v>
      </c>
      <c r="C3495">
        <v>10</v>
      </c>
      <c r="D3495" t="s">
        <v>65</v>
      </c>
      <c r="E3495" t="s">
        <v>59</v>
      </c>
      <c r="F3495" t="s">
        <v>50</v>
      </c>
      <c r="G3495" t="s">
        <v>27</v>
      </c>
    </row>
    <row r="3496" spans="2:7" x14ac:dyDescent="0.2">
      <c r="B3496">
        <v>2011</v>
      </c>
      <c r="C3496">
        <v>10</v>
      </c>
      <c r="D3496" t="s">
        <v>65</v>
      </c>
      <c r="E3496" t="s">
        <v>59</v>
      </c>
      <c r="F3496" t="s">
        <v>50</v>
      </c>
      <c r="G3496" t="s">
        <v>28</v>
      </c>
    </row>
    <row r="3497" spans="2:7" x14ac:dyDescent="0.2">
      <c r="B3497">
        <v>2011</v>
      </c>
      <c r="C3497">
        <v>10</v>
      </c>
      <c r="D3497" t="s">
        <v>65</v>
      </c>
      <c r="E3497" t="s">
        <v>59</v>
      </c>
      <c r="F3497" t="s">
        <v>50</v>
      </c>
      <c r="G3497" t="s">
        <v>29</v>
      </c>
    </row>
    <row r="3498" spans="2:7" x14ac:dyDescent="0.2">
      <c r="B3498">
        <v>2011</v>
      </c>
      <c r="C3498">
        <v>10</v>
      </c>
      <c r="D3498" t="s">
        <v>65</v>
      </c>
      <c r="E3498" t="s">
        <v>59</v>
      </c>
      <c r="F3498" t="s">
        <v>50</v>
      </c>
      <c r="G3498" t="s">
        <v>31</v>
      </c>
    </row>
    <row r="3499" spans="2:7" x14ac:dyDescent="0.2">
      <c r="B3499">
        <v>2011</v>
      </c>
      <c r="C3499">
        <v>10</v>
      </c>
      <c r="D3499" t="s">
        <v>65</v>
      </c>
      <c r="E3499" t="s">
        <v>59</v>
      </c>
      <c r="F3499" t="s">
        <v>50</v>
      </c>
      <c r="G3499" t="s">
        <v>32</v>
      </c>
    </row>
    <row r="3500" spans="2:7" x14ac:dyDescent="0.2">
      <c r="B3500">
        <v>2011</v>
      </c>
      <c r="C3500">
        <v>10</v>
      </c>
      <c r="D3500" t="s">
        <v>65</v>
      </c>
      <c r="E3500" t="s">
        <v>59</v>
      </c>
      <c r="F3500" t="s">
        <v>50</v>
      </c>
      <c r="G3500" t="s">
        <v>33</v>
      </c>
    </row>
    <row r="3501" spans="2:7" x14ac:dyDescent="0.2">
      <c r="B3501">
        <v>2011</v>
      </c>
      <c r="C3501">
        <v>10</v>
      </c>
      <c r="D3501" t="s">
        <v>65</v>
      </c>
      <c r="E3501" t="s">
        <v>59</v>
      </c>
      <c r="F3501" t="s">
        <v>50</v>
      </c>
      <c r="G3501" t="s">
        <v>34</v>
      </c>
    </row>
    <row r="3502" spans="2:7" x14ac:dyDescent="0.2">
      <c r="B3502">
        <v>2011</v>
      </c>
      <c r="C3502">
        <v>10</v>
      </c>
      <c r="D3502" t="s">
        <v>65</v>
      </c>
      <c r="E3502" t="s">
        <v>59</v>
      </c>
      <c r="F3502" t="s">
        <v>50</v>
      </c>
      <c r="G3502" t="s">
        <v>35</v>
      </c>
    </row>
    <row r="3503" spans="2:7" x14ac:dyDescent="0.2">
      <c r="B3503">
        <v>2011</v>
      </c>
      <c r="C3503">
        <v>10</v>
      </c>
      <c r="D3503" t="s">
        <v>65</v>
      </c>
      <c r="E3503" t="s">
        <v>59</v>
      </c>
      <c r="F3503" t="s">
        <v>50</v>
      </c>
      <c r="G3503" t="s">
        <v>36</v>
      </c>
    </row>
    <row r="3504" spans="2:7" x14ac:dyDescent="0.2">
      <c r="B3504">
        <v>2011</v>
      </c>
      <c r="C3504">
        <v>10</v>
      </c>
      <c r="D3504" t="s">
        <v>65</v>
      </c>
      <c r="E3504" t="s">
        <v>59</v>
      </c>
      <c r="F3504" t="s">
        <v>50</v>
      </c>
      <c r="G3504" t="s">
        <v>37</v>
      </c>
    </row>
    <row r="3505" spans="2:7" x14ac:dyDescent="0.2">
      <c r="B3505">
        <v>2011</v>
      </c>
      <c r="C3505">
        <v>10</v>
      </c>
      <c r="D3505" t="s">
        <v>65</v>
      </c>
      <c r="E3505" t="s">
        <v>59</v>
      </c>
      <c r="F3505" t="s">
        <v>50</v>
      </c>
      <c r="G3505" t="s">
        <v>38</v>
      </c>
    </row>
    <row r="3506" spans="2:7" x14ac:dyDescent="0.2">
      <c r="B3506">
        <v>2011</v>
      </c>
      <c r="C3506">
        <v>10</v>
      </c>
      <c r="D3506" t="s">
        <v>65</v>
      </c>
      <c r="E3506" t="s">
        <v>59</v>
      </c>
      <c r="F3506" t="s">
        <v>50</v>
      </c>
      <c r="G3506" t="s">
        <v>39</v>
      </c>
    </row>
    <row r="3507" spans="2:7" x14ac:dyDescent="0.2">
      <c r="B3507">
        <v>2011</v>
      </c>
      <c r="C3507">
        <v>10</v>
      </c>
      <c r="D3507" t="s">
        <v>65</v>
      </c>
      <c r="E3507" t="s">
        <v>59</v>
      </c>
      <c r="F3507" t="s">
        <v>50</v>
      </c>
      <c r="G3507" t="s">
        <v>40</v>
      </c>
    </row>
    <row r="3508" spans="2:7" x14ac:dyDescent="0.2">
      <c r="B3508">
        <v>2011</v>
      </c>
      <c r="C3508">
        <v>10</v>
      </c>
      <c r="D3508" t="s">
        <v>65</v>
      </c>
      <c r="E3508" t="s">
        <v>59</v>
      </c>
      <c r="F3508" t="s">
        <v>50</v>
      </c>
      <c r="G3508" t="s">
        <v>41</v>
      </c>
    </row>
    <row r="3509" spans="2:7" x14ac:dyDescent="0.2">
      <c r="B3509">
        <v>2011</v>
      </c>
      <c r="C3509">
        <v>10</v>
      </c>
      <c r="D3509" t="s">
        <v>65</v>
      </c>
      <c r="E3509" t="s">
        <v>59</v>
      </c>
      <c r="F3509" t="s">
        <v>50</v>
      </c>
      <c r="G3509" t="s">
        <v>42</v>
      </c>
    </row>
    <row r="3510" spans="2:7" x14ac:dyDescent="0.2">
      <c r="B3510">
        <v>2011</v>
      </c>
      <c r="C3510">
        <v>10</v>
      </c>
      <c r="D3510" t="s">
        <v>65</v>
      </c>
      <c r="E3510" t="s">
        <v>59</v>
      </c>
      <c r="F3510" t="s">
        <v>50</v>
      </c>
      <c r="G3510" t="s">
        <v>43</v>
      </c>
    </row>
    <row r="3511" spans="2:7" x14ac:dyDescent="0.2">
      <c r="B3511">
        <v>2011</v>
      </c>
      <c r="C3511">
        <v>10</v>
      </c>
      <c r="D3511" t="s">
        <v>65</v>
      </c>
      <c r="E3511" t="s">
        <v>59</v>
      </c>
      <c r="F3511" t="s">
        <v>50</v>
      </c>
      <c r="G3511" t="s">
        <v>60</v>
      </c>
    </row>
    <row r="3512" spans="2:7" x14ac:dyDescent="0.2">
      <c r="B3512">
        <v>2011</v>
      </c>
      <c r="C3512">
        <v>10</v>
      </c>
      <c r="D3512" t="s">
        <v>65</v>
      </c>
      <c r="E3512" t="s">
        <v>59</v>
      </c>
      <c r="F3512" t="s">
        <v>50</v>
      </c>
      <c r="G3512" t="s">
        <v>12</v>
      </c>
    </row>
    <row r="3513" spans="2:7" x14ac:dyDescent="0.2">
      <c r="B3513">
        <v>2011</v>
      </c>
      <c r="C3513">
        <v>10</v>
      </c>
      <c r="D3513" t="s">
        <v>65</v>
      </c>
      <c r="E3513" t="s">
        <v>59</v>
      </c>
      <c r="F3513" t="s">
        <v>51</v>
      </c>
      <c r="G3513" t="s">
        <v>16</v>
      </c>
    </row>
    <row r="3514" spans="2:7" x14ac:dyDescent="0.2">
      <c r="B3514">
        <v>2011</v>
      </c>
      <c r="C3514">
        <v>10</v>
      </c>
      <c r="D3514" t="s">
        <v>65</v>
      </c>
      <c r="E3514" t="s">
        <v>59</v>
      </c>
      <c r="F3514" t="s">
        <v>51</v>
      </c>
      <c r="G3514" t="s">
        <v>17</v>
      </c>
    </row>
    <row r="3515" spans="2:7" x14ac:dyDescent="0.2">
      <c r="B3515">
        <v>2011</v>
      </c>
      <c r="C3515">
        <v>10</v>
      </c>
      <c r="D3515" t="s">
        <v>65</v>
      </c>
      <c r="E3515" t="s">
        <v>59</v>
      </c>
      <c r="F3515" t="s">
        <v>51</v>
      </c>
      <c r="G3515" t="s">
        <v>19</v>
      </c>
    </row>
    <row r="3516" spans="2:7" x14ac:dyDescent="0.2">
      <c r="B3516">
        <v>2011</v>
      </c>
      <c r="C3516">
        <v>10</v>
      </c>
      <c r="D3516" t="s">
        <v>65</v>
      </c>
      <c r="E3516" t="s">
        <v>59</v>
      </c>
      <c r="F3516" t="s">
        <v>51</v>
      </c>
      <c r="G3516" t="s">
        <v>20</v>
      </c>
    </row>
    <row r="3517" spans="2:7" x14ac:dyDescent="0.2">
      <c r="B3517">
        <v>2011</v>
      </c>
      <c r="C3517">
        <v>10</v>
      </c>
      <c r="D3517" t="s">
        <v>65</v>
      </c>
      <c r="E3517" t="s">
        <v>59</v>
      </c>
      <c r="F3517" t="s">
        <v>51</v>
      </c>
      <c r="G3517" t="s">
        <v>21</v>
      </c>
    </row>
    <row r="3518" spans="2:7" x14ac:dyDescent="0.2">
      <c r="B3518">
        <v>2011</v>
      </c>
      <c r="C3518">
        <v>10</v>
      </c>
      <c r="D3518" t="s">
        <v>65</v>
      </c>
      <c r="E3518" t="s">
        <v>59</v>
      </c>
      <c r="F3518" t="s">
        <v>51</v>
      </c>
      <c r="G3518" t="s">
        <v>23</v>
      </c>
    </row>
    <row r="3519" spans="2:7" x14ac:dyDescent="0.2">
      <c r="B3519">
        <v>2011</v>
      </c>
      <c r="C3519">
        <v>10</v>
      </c>
      <c r="D3519" t="s">
        <v>65</v>
      </c>
      <c r="E3519" t="s">
        <v>59</v>
      </c>
      <c r="F3519" t="s">
        <v>51</v>
      </c>
      <c r="G3519" t="s">
        <v>24</v>
      </c>
    </row>
    <row r="3520" spans="2:7" x14ac:dyDescent="0.2">
      <c r="B3520">
        <v>2011</v>
      </c>
      <c r="C3520">
        <v>10</v>
      </c>
      <c r="D3520" t="s">
        <v>65</v>
      </c>
      <c r="E3520" t="s">
        <v>59</v>
      </c>
      <c r="F3520" t="s">
        <v>51</v>
      </c>
      <c r="G3520" t="s">
        <v>25</v>
      </c>
    </row>
    <row r="3521" spans="2:7" x14ac:dyDescent="0.2">
      <c r="B3521">
        <v>2011</v>
      </c>
      <c r="C3521">
        <v>10</v>
      </c>
      <c r="D3521" t="s">
        <v>65</v>
      </c>
      <c r="E3521" t="s">
        <v>59</v>
      </c>
      <c r="F3521" t="s">
        <v>51</v>
      </c>
      <c r="G3521" t="s">
        <v>26</v>
      </c>
    </row>
    <row r="3522" spans="2:7" x14ac:dyDescent="0.2">
      <c r="B3522">
        <v>2011</v>
      </c>
      <c r="C3522">
        <v>10</v>
      </c>
      <c r="D3522" t="s">
        <v>65</v>
      </c>
      <c r="E3522" t="s">
        <v>59</v>
      </c>
      <c r="F3522" t="s">
        <v>51</v>
      </c>
      <c r="G3522" t="s">
        <v>27</v>
      </c>
    </row>
    <row r="3523" spans="2:7" x14ac:dyDescent="0.2">
      <c r="B3523">
        <v>2011</v>
      </c>
      <c r="C3523">
        <v>10</v>
      </c>
      <c r="D3523" t="s">
        <v>65</v>
      </c>
      <c r="E3523" t="s">
        <v>59</v>
      </c>
      <c r="F3523" t="s">
        <v>51</v>
      </c>
      <c r="G3523" t="s">
        <v>28</v>
      </c>
    </row>
    <row r="3524" spans="2:7" x14ac:dyDescent="0.2">
      <c r="B3524">
        <v>2011</v>
      </c>
      <c r="C3524">
        <v>10</v>
      </c>
      <c r="D3524" t="s">
        <v>65</v>
      </c>
      <c r="E3524" t="s">
        <v>59</v>
      </c>
      <c r="F3524" t="s">
        <v>51</v>
      </c>
      <c r="G3524" t="s">
        <v>29</v>
      </c>
    </row>
    <row r="3525" spans="2:7" x14ac:dyDescent="0.2">
      <c r="B3525">
        <v>2011</v>
      </c>
      <c r="C3525">
        <v>10</v>
      </c>
      <c r="D3525" t="s">
        <v>65</v>
      </c>
      <c r="E3525" t="s">
        <v>59</v>
      </c>
      <c r="F3525" t="s">
        <v>51</v>
      </c>
      <c r="G3525" t="s">
        <v>31</v>
      </c>
    </row>
    <row r="3526" spans="2:7" x14ac:dyDescent="0.2">
      <c r="B3526">
        <v>2011</v>
      </c>
      <c r="C3526">
        <v>10</v>
      </c>
      <c r="D3526" t="s">
        <v>65</v>
      </c>
      <c r="E3526" t="s">
        <v>59</v>
      </c>
      <c r="F3526" t="s">
        <v>51</v>
      </c>
      <c r="G3526" t="s">
        <v>32</v>
      </c>
    </row>
    <row r="3527" spans="2:7" x14ac:dyDescent="0.2">
      <c r="B3527">
        <v>2011</v>
      </c>
      <c r="C3527">
        <v>10</v>
      </c>
      <c r="D3527" t="s">
        <v>65</v>
      </c>
      <c r="E3527" t="s">
        <v>59</v>
      </c>
      <c r="F3527" t="s">
        <v>51</v>
      </c>
      <c r="G3527" t="s">
        <v>33</v>
      </c>
    </row>
    <row r="3528" spans="2:7" x14ac:dyDescent="0.2">
      <c r="B3528">
        <v>2011</v>
      </c>
      <c r="C3528">
        <v>10</v>
      </c>
      <c r="D3528" t="s">
        <v>65</v>
      </c>
      <c r="E3528" t="s">
        <v>59</v>
      </c>
      <c r="F3528" t="s">
        <v>51</v>
      </c>
      <c r="G3528" t="s">
        <v>34</v>
      </c>
    </row>
    <row r="3529" spans="2:7" x14ac:dyDescent="0.2">
      <c r="B3529">
        <v>2011</v>
      </c>
      <c r="C3529">
        <v>10</v>
      </c>
      <c r="D3529" t="s">
        <v>65</v>
      </c>
      <c r="E3529" t="s">
        <v>59</v>
      </c>
      <c r="F3529" t="s">
        <v>51</v>
      </c>
      <c r="G3529" t="s">
        <v>35</v>
      </c>
    </row>
    <row r="3530" spans="2:7" x14ac:dyDescent="0.2">
      <c r="B3530">
        <v>2011</v>
      </c>
      <c r="C3530">
        <v>10</v>
      </c>
      <c r="D3530" t="s">
        <v>65</v>
      </c>
      <c r="E3530" t="s">
        <v>59</v>
      </c>
      <c r="F3530" t="s">
        <v>51</v>
      </c>
      <c r="G3530" t="s">
        <v>36</v>
      </c>
    </row>
    <row r="3531" spans="2:7" x14ac:dyDescent="0.2">
      <c r="B3531">
        <v>2011</v>
      </c>
      <c r="C3531">
        <v>10</v>
      </c>
      <c r="D3531" t="s">
        <v>65</v>
      </c>
      <c r="E3531" t="s">
        <v>59</v>
      </c>
      <c r="F3531" t="s">
        <v>51</v>
      </c>
      <c r="G3531" t="s">
        <v>37</v>
      </c>
    </row>
    <row r="3532" spans="2:7" x14ac:dyDescent="0.2">
      <c r="B3532">
        <v>2011</v>
      </c>
      <c r="C3532">
        <v>10</v>
      </c>
      <c r="D3532" t="s">
        <v>65</v>
      </c>
      <c r="E3532" t="s">
        <v>59</v>
      </c>
      <c r="F3532" t="s">
        <v>51</v>
      </c>
      <c r="G3532" t="s">
        <v>38</v>
      </c>
    </row>
    <row r="3533" spans="2:7" x14ac:dyDescent="0.2">
      <c r="B3533">
        <v>2011</v>
      </c>
      <c r="C3533">
        <v>10</v>
      </c>
      <c r="D3533" t="s">
        <v>65</v>
      </c>
      <c r="E3533" t="s">
        <v>59</v>
      </c>
      <c r="F3533" t="s">
        <v>51</v>
      </c>
      <c r="G3533" t="s">
        <v>39</v>
      </c>
    </row>
    <row r="3534" spans="2:7" x14ac:dyDescent="0.2">
      <c r="B3534">
        <v>2011</v>
      </c>
      <c r="C3534">
        <v>10</v>
      </c>
      <c r="D3534" t="s">
        <v>65</v>
      </c>
      <c r="E3534" t="s">
        <v>59</v>
      </c>
      <c r="F3534" t="s">
        <v>51</v>
      </c>
      <c r="G3534" t="s">
        <v>40</v>
      </c>
    </row>
    <row r="3535" spans="2:7" x14ac:dyDescent="0.2">
      <c r="B3535">
        <v>2011</v>
      </c>
      <c r="C3535">
        <v>10</v>
      </c>
      <c r="D3535" t="s">
        <v>65</v>
      </c>
      <c r="E3535" t="s">
        <v>59</v>
      </c>
      <c r="F3535" t="s">
        <v>51</v>
      </c>
      <c r="G3535" t="s">
        <v>41</v>
      </c>
    </row>
    <row r="3536" spans="2:7" x14ac:dyDescent="0.2">
      <c r="B3536">
        <v>2011</v>
      </c>
      <c r="C3536">
        <v>10</v>
      </c>
      <c r="D3536" t="s">
        <v>65</v>
      </c>
      <c r="E3536" t="s">
        <v>59</v>
      </c>
      <c r="F3536" t="s">
        <v>51</v>
      </c>
      <c r="G3536" t="s">
        <v>42</v>
      </c>
    </row>
    <row r="3537" spans="2:7" x14ac:dyDescent="0.2">
      <c r="B3537">
        <v>2011</v>
      </c>
      <c r="C3537">
        <v>10</v>
      </c>
      <c r="D3537" t="s">
        <v>65</v>
      </c>
      <c r="E3537" t="s">
        <v>59</v>
      </c>
      <c r="F3537" t="s">
        <v>51</v>
      </c>
      <c r="G3537" t="s">
        <v>43</v>
      </c>
    </row>
    <row r="3538" spans="2:7" x14ac:dyDescent="0.2">
      <c r="B3538">
        <v>2011</v>
      </c>
      <c r="C3538">
        <v>10</v>
      </c>
      <c r="D3538" t="s">
        <v>65</v>
      </c>
      <c r="E3538" t="s">
        <v>59</v>
      </c>
      <c r="F3538" t="s">
        <v>51</v>
      </c>
      <c r="G3538" t="s">
        <v>60</v>
      </c>
    </row>
    <row r="3539" spans="2:7" x14ac:dyDescent="0.2">
      <c r="B3539">
        <v>2011</v>
      </c>
      <c r="C3539">
        <v>10</v>
      </c>
      <c r="D3539" t="s">
        <v>65</v>
      </c>
      <c r="E3539" t="s">
        <v>59</v>
      </c>
      <c r="F3539" t="s">
        <v>52</v>
      </c>
      <c r="G3539" t="s">
        <v>12</v>
      </c>
    </row>
    <row r="3540" spans="2:7" x14ac:dyDescent="0.2">
      <c r="B3540">
        <v>2011</v>
      </c>
      <c r="C3540">
        <v>10</v>
      </c>
      <c r="D3540" t="s">
        <v>65</v>
      </c>
      <c r="E3540" t="s">
        <v>59</v>
      </c>
      <c r="F3540" t="s">
        <v>52</v>
      </c>
      <c r="G3540" t="s">
        <v>16</v>
      </c>
    </row>
    <row r="3541" spans="2:7" x14ac:dyDescent="0.2">
      <c r="B3541">
        <v>2011</v>
      </c>
      <c r="C3541">
        <v>10</v>
      </c>
      <c r="D3541" t="s">
        <v>65</v>
      </c>
      <c r="E3541" t="s">
        <v>59</v>
      </c>
      <c r="F3541" t="s">
        <v>52</v>
      </c>
      <c r="G3541" t="s">
        <v>17</v>
      </c>
    </row>
    <row r="3542" spans="2:7" x14ac:dyDescent="0.2">
      <c r="B3542">
        <v>2011</v>
      </c>
      <c r="C3542">
        <v>10</v>
      </c>
      <c r="D3542" t="s">
        <v>65</v>
      </c>
      <c r="E3542" t="s">
        <v>59</v>
      </c>
      <c r="F3542" t="s">
        <v>52</v>
      </c>
      <c r="G3542" t="s">
        <v>19</v>
      </c>
    </row>
    <row r="3543" spans="2:7" x14ac:dyDescent="0.2">
      <c r="B3543">
        <v>2011</v>
      </c>
      <c r="C3543">
        <v>10</v>
      </c>
      <c r="D3543" t="s">
        <v>65</v>
      </c>
      <c r="E3543" t="s">
        <v>59</v>
      </c>
      <c r="F3543" t="s">
        <v>52</v>
      </c>
      <c r="G3543" t="s">
        <v>20</v>
      </c>
    </row>
    <row r="3544" spans="2:7" x14ac:dyDescent="0.2">
      <c r="B3544">
        <v>2011</v>
      </c>
      <c r="C3544">
        <v>10</v>
      </c>
      <c r="D3544" t="s">
        <v>65</v>
      </c>
      <c r="E3544" t="s">
        <v>59</v>
      </c>
      <c r="F3544" t="s">
        <v>52</v>
      </c>
      <c r="G3544" t="s">
        <v>21</v>
      </c>
    </row>
    <row r="3545" spans="2:7" x14ac:dyDescent="0.2">
      <c r="B3545">
        <v>2011</v>
      </c>
      <c r="C3545">
        <v>10</v>
      </c>
      <c r="D3545" t="s">
        <v>65</v>
      </c>
      <c r="E3545" t="s">
        <v>59</v>
      </c>
      <c r="F3545" t="s">
        <v>52</v>
      </c>
      <c r="G3545" t="s">
        <v>23</v>
      </c>
    </row>
    <row r="3546" spans="2:7" x14ac:dyDescent="0.2">
      <c r="B3546">
        <v>2011</v>
      </c>
      <c r="C3546">
        <v>10</v>
      </c>
      <c r="D3546" t="s">
        <v>65</v>
      </c>
      <c r="E3546" t="s">
        <v>59</v>
      </c>
      <c r="F3546" t="s">
        <v>52</v>
      </c>
      <c r="G3546" t="s">
        <v>24</v>
      </c>
    </row>
    <row r="3547" spans="2:7" x14ac:dyDescent="0.2">
      <c r="B3547">
        <v>2011</v>
      </c>
      <c r="C3547">
        <v>10</v>
      </c>
      <c r="D3547" t="s">
        <v>65</v>
      </c>
      <c r="E3547" t="s">
        <v>59</v>
      </c>
      <c r="F3547" t="s">
        <v>52</v>
      </c>
      <c r="G3547" t="s">
        <v>25</v>
      </c>
    </row>
    <row r="3548" spans="2:7" x14ac:dyDescent="0.2">
      <c r="B3548">
        <v>2011</v>
      </c>
      <c r="C3548">
        <v>10</v>
      </c>
      <c r="D3548" t="s">
        <v>65</v>
      </c>
      <c r="E3548" t="s">
        <v>59</v>
      </c>
      <c r="F3548" t="s">
        <v>52</v>
      </c>
      <c r="G3548" t="s">
        <v>26</v>
      </c>
    </row>
    <row r="3549" spans="2:7" x14ac:dyDescent="0.2">
      <c r="B3549">
        <v>2011</v>
      </c>
      <c r="C3549">
        <v>10</v>
      </c>
      <c r="D3549" t="s">
        <v>65</v>
      </c>
      <c r="E3549" t="s">
        <v>59</v>
      </c>
      <c r="F3549" t="s">
        <v>52</v>
      </c>
      <c r="G3549" t="s">
        <v>27</v>
      </c>
    </row>
    <row r="3550" spans="2:7" x14ac:dyDescent="0.2">
      <c r="B3550">
        <v>2011</v>
      </c>
      <c r="C3550">
        <v>10</v>
      </c>
      <c r="D3550" t="s">
        <v>65</v>
      </c>
      <c r="E3550" t="s">
        <v>59</v>
      </c>
      <c r="F3550" t="s">
        <v>52</v>
      </c>
      <c r="G3550" t="s">
        <v>28</v>
      </c>
    </row>
    <row r="3551" spans="2:7" x14ac:dyDescent="0.2">
      <c r="B3551">
        <v>2011</v>
      </c>
      <c r="C3551">
        <v>10</v>
      </c>
      <c r="D3551" t="s">
        <v>65</v>
      </c>
      <c r="E3551" t="s">
        <v>59</v>
      </c>
      <c r="F3551" t="s">
        <v>52</v>
      </c>
      <c r="G3551" t="s">
        <v>29</v>
      </c>
    </row>
    <row r="3552" spans="2:7" x14ac:dyDescent="0.2">
      <c r="B3552">
        <v>2011</v>
      </c>
      <c r="C3552">
        <v>10</v>
      </c>
      <c r="D3552" t="s">
        <v>65</v>
      </c>
      <c r="E3552" t="s">
        <v>59</v>
      </c>
      <c r="F3552" t="s">
        <v>52</v>
      </c>
      <c r="G3552" t="s">
        <v>31</v>
      </c>
    </row>
    <row r="3553" spans="2:7" x14ac:dyDescent="0.2">
      <c r="B3553">
        <v>2011</v>
      </c>
      <c r="C3553">
        <v>10</v>
      </c>
      <c r="D3553" t="s">
        <v>65</v>
      </c>
      <c r="E3553" t="s">
        <v>59</v>
      </c>
      <c r="F3553" t="s">
        <v>52</v>
      </c>
      <c r="G3553" t="s">
        <v>32</v>
      </c>
    </row>
    <row r="3554" spans="2:7" x14ac:dyDescent="0.2">
      <c r="B3554">
        <v>2011</v>
      </c>
      <c r="C3554">
        <v>10</v>
      </c>
      <c r="D3554" t="s">
        <v>65</v>
      </c>
      <c r="E3554" t="s">
        <v>59</v>
      </c>
      <c r="F3554" t="s">
        <v>52</v>
      </c>
      <c r="G3554" t="s">
        <v>33</v>
      </c>
    </row>
    <row r="3555" spans="2:7" x14ac:dyDescent="0.2">
      <c r="B3555">
        <v>2011</v>
      </c>
      <c r="C3555">
        <v>10</v>
      </c>
      <c r="D3555" t="s">
        <v>65</v>
      </c>
      <c r="E3555" t="s">
        <v>59</v>
      </c>
      <c r="F3555" t="s">
        <v>52</v>
      </c>
      <c r="G3555" t="s">
        <v>34</v>
      </c>
    </row>
    <row r="3556" spans="2:7" x14ac:dyDescent="0.2">
      <c r="B3556">
        <v>2011</v>
      </c>
      <c r="C3556">
        <v>10</v>
      </c>
      <c r="D3556" t="s">
        <v>65</v>
      </c>
      <c r="E3556" t="s">
        <v>59</v>
      </c>
      <c r="F3556" t="s">
        <v>52</v>
      </c>
      <c r="G3556" t="s">
        <v>35</v>
      </c>
    </row>
    <row r="3557" spans="2:7" x14ac:dyDescent="0.2">
      <c r="B3557">
        <v>2011</v>
      </c>
      <c r="C3557">
        <v>10</v>
      </c>
      <c r="D3557" t="s">
        <v>65</v>
      </c>
      <c r="E3557" t="s">
        <v>59</v>
      </c>
      <c r="F3557" t="s">
        <v>52</v>
      </c>
      <c r="G3557" t="s">
        <v>36</v>
      </c>
    </row>
    <row r="3558" spans="2:7" x14ac:dyDescent="0.2">
      <c r="B3558">
        <v>2011</v>
      </c>
      <c r="C3558">
        <v>10</v>
      </c>
      <c r="D3558" t="s">
        <v>65</v>
      </c>
      <c r="E3558" t="s">
        <v>59</v>
      </c>
      <c r="F3558" t="s">
        <v>52</v>
      </c>
      <c r="G3558" t="s">
        <v>37</v>
      </c>
    </row>
    <row r="3559" spans="2:7" x14ac:dyDescent="0.2">
      <c r="B3559">
        <v>2011</v>
      </c>
      <c r="C3559">
        <v>10</v>
      </c>
      <c r="D3559" t="s">
        <v>65</v>
      </c>
      <c r="E3559" t="s">
        <v>59</v>
      </c>
      <c r="F3559" t="s">
        <v>52</v>
      </c>
      <c r="G3559" t="s">
        <v>38</v>
      </c>
    </row>
    <row r="3560" spans="2:7" x14ac:dyDescent="0.2">
      <c r="B3560">
        <v>2011</v>
      </c>
      <c r="C3560">
        <v>10</v>
      </c>
      <c r="D3560" t="s">
        <v>65</v>
      </c>
      <c r="E3560" t="s">
        <v>59</v>
      </c>
      <c r="F3560" t="s">
        <v>52</v>
      </c>
      <c r="G3560" t="s">
        <v>39</v>
      </c>
    </row>
    <row r="3561" spans="2:7" x14ac:dyDescent="0.2">
      <c r="B3561">
        <v>2011</v>
      </c>
      <c r="C3561">
        <v>10</v>
      </c>
      <c r="D3561" t="s">
        <v>65</v>
      </c>
      <c r="E3561" t="s">
        <v>59</v>
      </c>
      <c r="F3561" t="s">
        <v>52</v>
      </c>
      <c r="G3561" t="s">
        <v>40</v>
      </c>
    </row>
    <row r="3562" spans="2:7" x14ac:dyDescent="0.2">
      <c r="B3562">
        <v>2011</v>
      </c>
      <c r="C3562">
        <v>10</v>
      </c>
      <c r="D3562" t="s">
        <v>65</v>
      </c>
      <c r="E3562" t="s">
        <v>59</v>
      </c>
      <c r="F3562" t="s">
        <v>52</v>
      </c>
      <c r="G3562" t="s">
        <v>41</v>
      </c>
    </row>
    <row r="3563" spans="2:7" x14ac:dyDescent="0.2">
      <c r="B3563">
        <v>2011</v>
      </c>
      <c r="C3563">
        <v>10</v>
      </c>
      <c r="D3563" t="s">
        <v>65</v>
      </c>
      <c r="E3563" t="s">
        <v>59</v>
      </c>
      <c r="F3563" t="s">
        <v>52</v>
      </c>
      <c r="G3563" t="s">
        <v>42</v>
      </c>
    </row>
    <row r="3564" spans="2:7" x14ac:dyDescent="0.2">
      <c r="B3564">
        <v>2011</v>
      </c>
      <c r="C3564">
        <v>10</v>
      </c>
      <c r="D3564" t="s">
        <v>65</v>
      </c>
      <c r="E3564" t="s">
        <v>59</v>
      </c>
      <c r="F3564" t="s">
        <v>52</v>
      </c>
      <c r="G3564" t="s">
        <v>43</v>
      </c>
    </row>
    <row r="3565" spans="2:7" x14ac:dyDescent="0.2">
      <c r="B3565">
        <v>2011</v>
      </c>
      <c r="C3565">
        <v>10</v>
      </c>
      <c r="D3565" t="s">
        <v>65</v>
      </c>
      <c r="E3565" t="s">
        <v>59</v>
      </c>
      <c r="F3565" t="s">
        <v>52</v>
      </c>
      <c r="G3565" t="s">
        <v>60</v>
      </c>
    </row>
    <row r="3566" spans="2:7" x14ac:dyDescent="0.2">
      <c r="B3566">
        <v>2011</v>
      </c>
      <c r="C3566">
        <v>10</v>
      </c>
      <c r="D3566" t="s">
        <v>65</v>
      </c>
      <c r="E3566" t="s">
        <v>59</v>
      </c>
      <c r="F3566" t="s">
        <v>53</v>
      </c>
      <c r="G3566" t="s">
        <v>12</v>
      </c>
    </row>
    <row r="3567" spans="2:7" x14ac:dyDescent="0.2">
      <c r="B3567">
        <v>2011</v>
      </c>
      <c r="C3567">
        <v>10</v>
      </c>
      <c r="D3567" t="s">
        <v>65</v>
      </c>
      <c r="E3567" t="s">
        <v>59</v>
      </c>
      <c r="F3567" t="s">
        <v>53</v>
      </c>
      <c r="G3567" t="s">
        <v>16</v>
      </c>
    </row>
    <row r="3568" spans="2:7" x14ac:dyDescent="0.2">
      <c r="B3568">
        <v>2011</v>
      </c>
      <c r="C3568">
        <v>10</v>
      </c>
      <c r="D3568" t="s">
        <v>65</v>
      </c>
      <c r="E3568" t="s">
        <v>59</v>
      </c>
      <c r="F3568" t="s">
        <v>53</v>
      </c>
      <c r="G3568" t="s">
        <v>17</v>
      </c>
    </row>
    <row r="3569" spans="2:7" x14ac:dyDescent="0.2">
      <c r="B3569">
        <v>2011</v>
      </c>
      <c r="C3569">
        <v>10</v>
      </c>
      <c r="D3569" t="s">
        <v>65</v>
      </c>
      <c r="E3569" t="s">
        <v>59</v>
      </c>
      <c r="F3569" t="s">
        <v>53</v>
      </c>
      <c r="G3569" t="s">
        <v>19</v>
      </c>
    </row>
    <row r="3570" spans="2:7" x14ac:dyDescent="0.2">
      <c r="B3570">
        <v>2011</v>
      </c>
      <c r="C3570">
        <v>10</v>
      </c>
      <c r="D3570" t="s">
        <v>65</v>
      </c>
      <c r="E3570" t="s">
        <v>59</v>
      </c>
      <c r="F3570" t="s">
        <v>53</v>
      </c>
      <c r="G3570" t="s">
        <v>20</v>
      </c>
    </row>
    <row r="3571" spans="2:7" x14ac:dyDescent="0.2">
      <c r="B3571">
        <v>2011</v>
      </c>
      <c r="C3571">
        <v>10</v>
      </c>
      <c r="D3571" t="s">
        <v>65</v>
      </c>
      <c r="E3571" t="s">
        <v>59</v>
      </c>
      <c r="F3571" t="s">
        <v>53</v>
      </c>
      <c r="G3571" t="s">
        <v>21</v>
      </c>
    </row>
    <row r="3572" spans="2:7" x14ac:dyDescent="0.2">
      <c r="B3572">
        <v>2011</v>
      </c>
      <c r="C3572">
        <v>10</v>
      </c>
      <c r="D3572" t="s">
        <v>65</v>
      </c>
      <c r="E3572" t="s">
        <v>59</v>
      </c>
      <c r="F3572" t="s">
        <v>53</v>
      </c>
      <c r="G3572" t="s">
        <v>23</v>
      </c>
    </row>
    <row r="3573" spans="2:7" x14ac:dyDescent="0.2">
      <c r="B3573">
        <v>2011</v>
      </c>
      <c r="C3573">
        <v>10</v>
      </c>
      <c r="D3573" t="s">
        <v>65</v>
      </c>
      <c r="E3573" t="s">
        <v>59</v>
      </c>
      <c r="F3573" t="s">
        <v>53</v>
      </c>
      <c r="G3573" t="s">
        <v>24</v>
      </c>
    </row>
    <row r="3574" spans="2:7" x14ac:dyDescent="0.2">
      <c r="B3574">
        <v>2011</v>
      </c>
      <c r="C3574">
        <v>10</v>
      </c>
      <c r="D3574" t="s">
        <v>65</v>
      </c>
      <c r="E3574" t="s">
        <v>59</v>
      </c>
      <c r="F3574" t="s">
        <v>53</v>
      </c>
      <c r="G3574" t="s">
        <v>25</v>
      </c>
    </row>
    <row r="3575" spans="2:7" x14ac:dyDescent="0.2">
      <c r="B3575">
        <v>2011</v>
      </c>
      <c r="C3575">
        <v>10</v>
      </c>
      <c r="D3575" t="s">
        <v>65</v>
      </c>
      <c r="E3575" t="s">
        <v>59</v>
      </c>
      <c r="F3575" t="s">
        <v>53</v>
      </c>
      <c r="G3575" t="s">
        <v>26</v>
      </c>
    </row>
    <row r="3576" spans="2:7" x14ac:dyDescent="0.2">
      <c r="B3576">
        <v>2011</v>
      </c>
      <c r="C3576">
        <v>10</v>
      </c>
      <c r="D3576" t="s">
        <v>65</v>
      </c>
      <c r="E3576" t="s">
        <v>59</v>
      </c>
      <c r="F3576" t="s">
        <v>53</v>
      </c>
      <c r="G3576" t="s">
        <v>27</v>
      </c>
    </row>
    <row r="3577" spans="2:7" x14ac:dyDescent="0.2">
      <c r="B3577">
        <v>2011</v>
      </c>
      <c r="C3577">
        <v>10</v>
      </c>
      <c r="D3577" t="s">
        <v>65</v>
      </c>
      <c r="E3577" t="s">
        <v>59</v>
      </c>
      <c r="F3577" t="s">
        <v>53</v>
      </c>
      <c r="G3577" t="s">
        <v>28</v>
      </c>
    </row>
    <row r="3578" spans="2:7" x14ac:dyDescent="0.2">
      <c r="B3578">
        <v>2011</v>
      </c>
      <c r="C3578">
        <v>10</v>
      </c>
      <c r="D3578" t="s">
        <v>65</v>
      </c>
      <c r="E3578" t="s">
        <v>59</v>
      </c>
      <c r="F3578" t="s">
        <v>53</v>
      </c>
      <c r="G3578" t="s">
        <v>29</v>
      </c>
    </row>
    <row r="3579" spans="2:7" x14ac:dyDescent="0.2">
      <c r="B3579">
        <v>2011</v>
      </c>
      <c r="C3579">
        <v>10</v>
      </c>
      <c r="D3579" t="s">
        <v>65</v>
      </c>
      <c r="E3579" t="s">
        <v>59</v>
      </c>
      <c r="F3579" t="s">
        <v>53</v>
      </c>
      <c r="G3579" t="s">
        <v>31</v>
      </c>
    </row>
    <row r="3580" spans="2:7" x14ac:dyDescent="0.2">
      <c r="B3580">
        <v>2011</v>
      </c>
      <c r="C3580">
        <v>10</v>
      </c>
      <c r="D3580" t="s">
        <v>65</v>
      </c>
      <c r="E3580" t="s">
        <v>59</v>
      </c>
      <c r="F3580" t="s">
        <v>53</v>
      </c>
      <c r="G3580" t="s">
        <v>32</v>
      </c>
    </row>
    <row r="3581" spans="2:7" x14ac:dyDescent="0.2">
      <c r="B3581">
        <v>2011</v>
      </c>
      <c r="C3581">
        <v>10</v>
      </c>
      <c r="D3581" t="s">
        <v>65</v>
      </c>
      <c r="E3581" t="s">
        <v>59</v>
      </c>
      <c r="F3581" t="s">
        <v>53</v>
      </c>
      <c r="G3581" t="s">
        <v>33</v>
      </c>
    </row>
    <row r="3582" spans="2:7" x14ac:dyDescent="0.2">
      <c r="B3582">
        <v>2011</v>
      </c>
      <c r="C3582">
        <v>10</v>
      </c>
      <c r="D3582" t="s">
        <v>65</v>
      </c>
      <c r="E3582" t="s">
        <v>59</v>
      </c>
      <c r="F3582" t="s">
        <v>53</v>
      </c>
      <c r="G3582" t="s">
        <v>34</v>
      </c>
    </row>
    <row r="3583" spans="2:7" x14ac:dyDescent="0.2">
      <c r="B3583">
        <v>2011</v>
      </c>
      <c r="C3583">
        <v>10</v>
      </c>
      <c r="D3583" t="s">
        <v>65</v>
      </c>
      <c r="E3583" t="s">
        <v>59</v>
      </c>
      <c r="F3583" t="s">
        <v>53</v>
      </c>
      <c r="G3583" t="s">
        <v>35</v>
      </c>
    </row>
    <row r="3584" spans="2:7" x14ac:dyDescent="0.2">
      <c r="B3584">
        <v>2011</v>
      </c>
      <c r="C3584">
        <v>10</v>
      </c>
      <c r="D3584" t="s">
        <v>65</v>
      </c>
      <c r="E3584" t="s">
        <v>59</v>
      </c>
      <c r="F3584" t="s">
        <v>53</v>
      </c>
      <c r="G3584" t="s">
        <v>36</v>
      </c>
    </row>
    <row r="3585" spans="2:7" x14ac:dyDescent="0.2">
      <c r="B3585">
        <v>2011</v>
      </c>
      <c r="C3585">
        <v>10</v>
      </c>
      <c r="D3585" t="s">
        <v>65</v>
      </c>
      <c r="E3585" t="s">
        <v>59</v>
      </c>
      <c r="F3585" t="s">
        <v>53</v>
      </c>
      <c r="G3585" t="s">
        <v>37</v>
      </c>
    </row>
    <row r="3586" spans="2:7" x14ac:dyDescent="0.2">
      <c r="B3586">
        <v>2011</v>
      </c>
      <c r="C3586">
        <v>10</v>
      </c>
      <c r="D3586" t="s">
        <v>65</v>
      </c>
      <c r="E3586" t="s">
        <v>59</v>
      </c>
      <c r="F3586" t="s">
        <v>53</v>
      </c>
      <c r="G3586" t="s">
        <v>38</v>
      </c>
    </row>
    <row r="3587" spans="2:7" x14ac:dyDescent="0.2">
      <c r="B3587">
        <v>2011</v>
      </c>
      <c r="C3587">
        <v>10</v>
      </c>
      <c r="D3587" t="s">
        <v>65</v>
      </c>
      <c r="E3587" t="s">
        <v>59</v>
      </c>
      <c r="F3587" t="s">
        <v>53</v>
      </c>
      <c r="G3587" t="s">
        <v>39</v>
      </c>
    </row>
    <row r="3588" spans="2:7" x14ac:dyDescent="0.2">
      <c r="B3588">
        <v>2011</v>
      </c>
      <c r="C3588">
        <v>10</v>
      </c>
      <c r="D3588" t="s">
        <v>65</v>
      </c>
      <c r="E3588" t="s">
        <v>59</v>
      </c>
      <c r="F3588" t="s">
        <v>53</v>
      </c>
      <c r="G3588" t="s">
        <v>40</v>
      </c>
    </row>
    <row r="3589" spans="2:7" x14ac:dyDescent="0.2">
      <c r="B3589">
        <v>2011</v>
      </c>
      <c r="C3589">
        <v>10</v>
      </c>
      <c r="D3589" t="s">
        <v>65</v>
      </c>
      <c r="E3589" t="s">
        <v>59</v>
      </c>
      <c r="F3589" t="s">
        <v>53</v>
      </c>
      <c r="G3589" t="s">
        <v>41</v>
      </c>
    </row>
    <row r="3590" spans="2:7" x14ac:dyDescent="0.2">
      <c r="B3590">
        <v>2011</v>
      </c>
      <c r="C3590">
        <v>10</v>
      </c>
      <c r="D3590" t="s">
        <v>65</v>
      </c>
      <c r="E3590" t="s">
        <v>59</v>
      </c>
      <c r="F3590" t="s">
        <v>53</v>
      </c>
      <c r="G3590" t="s">
        <v>42</v>
      </c>
    </row>
    <row r="3591" spans="2:7" x14ac:dyDescent="0.2">
      <c r="B3591">
        <v>2011</v>
      </c>
      <c r="C3591">
        <v>10</v>
      </c>
      <c r="D3591" t="s">
        <v>65</v>
      </c>
      <c r="E3591" t="s">
        <v>59</v>
      </c>
      <c r="F3591" t="s">
        <v>53</v>
      </c>
      <c r="G3591" t="s">
        <v>43</v>
      </c>
    </row>
    <row r="3592" spans="2:7" x14ac:dyDescent="0.2">
      <c r="B3592">
        <v>2011</v>
      </c>
      <c r="C3592">
        <v>10</v>
      </c>
      <c r="D3592" t="s">
        <v>65</v>
      </c>
      <c r="E3592" t="s">
        <v>59</v>
      </c>
      <c r="F3592" t="s">
        <v>53</v>
      </c>
      <c r="G3592" t="s">
        <v>60</v>
      </c>
    </row>
    <row r="3593" spans="2:7" x14ac:dyDescent="0.2">
      <c r="B3593">
        <v>2011</v>
      </c>
      <c r="C3593">
        <v>10</v>
      </c>
      <c r="D3593" t="s">
        <v>65</v>
      </c>
      <c r="E3593" t="s">
        <v>59</v>
      </c>
      <c r="F3593" t="s">
        <v>54</v>
      </c>
      <c r="G3593" t="s">
        <v>12</v>
      </c>
    </row>
    <row r="3594" spans="2:7" x14ac:dyDescent="0.2">
      <c r="B3594">
        <v>2011</v>
      </c>
      <c r="C3594">
        <v>10</v>
      </c>
      <c r="D3594" t="s">
        <v>65</v>
      </c>
      <c r="E3594" t="s">
        <v>59</v>
      </c>
      <c r="F3594" t="s">
        <v>54</v>
      </c>
      <c r="G3594" t="s">
        <v>16</v>
      </c>
    </row>
    <row r="3595" spans="2:7" x14ac:dyDescent="0.2">
      <c r="B3595">
        <v>2011</v>
      </c>
      <c r="C3595">
        <v>10</v>
      </c>
      <c r="D3595" t="s">
        <v>65</v>
      </c>
      <c r="E3595" t="s">
        <v>59</v>
      </c>
      <c r="F3595" t="s">
        <v>54</v>
      </c>
      <c r="G3595" t="s">
        <v>17</v>
      </c>
    </row>
    <row r="3596" spans="2:7" x14ac:dyDescent="0.2">
      <c r="B3596">
        <v>2011</v>
      </c>
      <c r="C3596">
        <v>10</v>
      </c>
      <c r="D3596" t="s">
        <v>65</v>
      </c>
      <c r="E3596" t="s">
        <v>59</v>
      </c>
      <c r="F3596" t="s">
        <v>54</v>
      </c>
      <c r="G3596" t="s">
        <v>19</v>
      </c>
    </row>
    <row r="3597" spans="2:7" x14ac:dyDescent="0.2">
      <c r="B3597">
        <v>2011</v>
      </c>
      <c r="C3597">
        <v>10</v>
      </c>
      <c r="D3597" t="s">
        <v>65</v>
      </c>
      <c r="E3597" t="s">
        <v>59</v>
      </c>
      <c r="F3597" t="s">
        <v>54</v>
      </c>
      <c r="G3597" t="s">
        <v>20</v>
      </c>
    </row>
    <row r="3598" spans="2:7" x14ac:dyDescent="0.2">
      <c r="B3598">
        <v>2011</v>
      </c>
      <c r="C3598">
        <v>10</v>
      </c>
      <c r="D3598" t="s">
        <v>65</v>
      </c>
      <c r="E3598" t="s">
        <v>59</v>
      </c>
      <c r="F3598" t="s">
        <v>54</v>
      </c>
      <c r="G3598" t="s">
        <v>21</v>
      </c>
    </row>
    <row r="3599" spans="2:7" x14ac:dyDescent="0.2">
      <c r="B3599">
        <v>2011</v>
      </c>
      <c r="C3599">
        <v>10</v>
      </c>
      <c r="D3599" t="s">
        <v>65</v>
      </c>
      <c r="E3599" t="s">
        <v>59</v>
      </c>
      <c r="F3599" t="s">
        <v>54</v>
      </c>
      <c r="G3599" t="s">
        <v>23</v>
      </c>
    </row>
    <row r="3600" spans="2:7" x14ac:dyDescent="0.2">
      <c r="B3600">
        <v>2011</v>
      </c>
      <c r="C3600">
        <v>10</v>
      </c>
      <c r="D3600" t="s">
        <v>65</v>
      </c>
      <c r="E3600" t="s">
        <v>59</v>
      </c>
      <c r="F3600" t="s">
        <v>54</v>
      </c>
      <c r="G3600" t="s">
        <v>24</v>
      </c>
    </row>
    <row r="3601" spans="2:7" x14ac:dyDescent="0.2">
      <c r="B3601">
        <v>2011</v>
      </c>
      <c r="C3601">
        <v>10</v>
      </c>
      <c r="D3601" t="s">
        <v>65</v>
      </c>
      <c r="E3601" t="s">
        <v>59</v>
      </c>
      <c r="F3601" t="s">
        <v>54</v>
      </c>
      <c r="G3601" t="s">
        <v>25</v>
      </c>
    </row>
    <row r="3602" spans="2:7" x14ac:dyDescent="0.2">
      <c r="B3602">
        <v>2011</v>
      </c>
      <c r="C3602">
        <v>10</v>
      </c>
      <c r="D3602" t="s">
        <v>65</v>
      </c>
      <c r="E3602" t="s">
        <v>59</v>
      </c>
      <c r="F3602" t="s">
        <v>54</v>
      </c>
      <c r="G3602" t="s">
        <v>26</v>
      </c>
    </row>
    <row r="3603" spans="2:7" x14ac:dyDescent="0.2">
      <c r="B3603">
        <v>2011</v>
      </c>
      <c r="C3603">
        <v>10</v>
      </c>
      <c r="D3603" t="s">
        <v>65</v>
      </c>
      <c r="E3603" t="s">
        <v>59</v>
      </c>
      <c r="F3603" t="s">
        <v>54</v>
      </c>
      <c r="G3603" t="s">
        <v>27</v>
      </c>
    </row>
    <row r="3604" spans="2:7" x14ac:dyDescent="0.2">
      <c r="B3604">
        <v>2011</v>
      </c>
      <c r="C3604">
        <v>10</v>
      </c>
      <c r="D3604" t="s">
        <v>65</v>
      </c>
      <c r="E3604" t="s">
        <v>59</v>
      </c>
      <c r="F3604" t="s">
        <v>54</v>
      </c>
      <c r="G3604" t="s">
        <v>28</v>
      </c>
    </row>
    <row r="3605" spans="2:7" x14ac:dyDescent="0.2">
      <c r="B3605">
        <v>2011</v>
      </c>
      <c r="C3605">
        <v>10</v>
      </c>
      <c r="D3605" t="s">
        <v>65</v>
      </c>
      <c r="E3605" t="s">
        <v>59</v>
      </c>
      <c r="F3605" t="s">
        <v>54</v>
      </c>
      <c r="G3605" t="s">
        <v>29</v>
      </c>
    </row>
    <row r="3606" spans="2:7" x14ac:dyDescent="0.2">
      <c r="B3606">
        <v>2011</v>
      </c>
      <c r="C3606">
        <v>10</v>
      </c>
      <c r="D3606" t="s">
        <v>65</v>
      </c>
      <c r="E3606" t="s">
        <v>59</v>
      </c>
      <c r="F3606" t="s">
        <v>54</v>
      </c>
      <c r="G3606" t="s">
        <v>31</v>
      </c>
    </row>
    <row r="3607" spans="2:7" x14ac:dyDescent="0.2">
      <c r="B3607">
        <v>2011</v>
      </c>
      <c r="C3607">
        <v>10</v>
      </c>
      <c r="D3607" t="s">
        <v>65</v>
      </c>
      <c r="E3607" t="s">
        <v>59</v>
      </c>
      <c r="F3607" t="s">
        <v>54</v>
      </c>
      <c r="G3607" t="s">
        <v>32</v>
      </c>
    </row>
    <row r="3608" spans="2:7" x14ac:dyDescent="0.2">
      <c r="B3608">
        <v>2011</v>
      </c>
      <c r="C3608">
        <v>10</v>
      </c>
      <c r="D3608" t="s">
        <v>65</v>
      </c>
      <c r="E3608" t="s">
        <v>59</v>
      </c>
      <c r="F3608" t="s">
        <v>54</v>
      </c>
      <c r="G3608" t="s">
        <v>33</v>
      </c>
    </row>
    <row r="3609" spans="2:7" x14ac:dyDescent="0.2">
      <c r="B3609">
        <v>2011</v>
      </c>
      <c r="C3609">
        <v>10</v>
      </c>
      <c r="D3609" t="s">
        <v>65</v>
      </c>
      <c r="E3609" t="s">
        <v>59</v>
      </c>
      <c r="F3609" t="s">
        <v>54</v>
      </c>
      <c r="G3609" t="s">
        <v>34</v>
      </c>
    </row>
    <row r="3610" spans="2:7" x14ac:dyDescent="0.2">
      <c r="B3610">
        <v>2011</v>
      </c>
      <c r="C3610">
        <v>10</v>
      </c>
      <c r="D3610" t="s">
        <v>65</v>
      </c>
      <c r="E3610" t="s">
        <v>59</v>
      </c>
      <c r="F3610" t="s">
        <v>54</v>
      </c>
      <c r="G3610" t="s">
        <v>35</v>
      </c>
    </row>
    <row r="3611" spans="2:7" x14ac:dyDescent="0.2">
      <c r="B3611">
        <v>2011</v>
      </c>
      <c r="C3611">
        <v>10</v>
      </c>
      <c r="D3611" t="s">
        <v>65</v>
      </c>
      <c r="E3611" t="s">
        <v>59</v>
      </c>
      <c r="F3611" t="s">
        <v>54</v>
      </c>
      <c r="G3611" t="s">
        <v>36</v>
      </c>
    </row>
    <row r="3612" spans="2:7" x14ac:dyDescent="0.2">
      <c r="B3612">
        <v>2011</v>
      </c>
      <c r="C3612">
        <v>10</v>
      </c>
      <c r="D3612" t="s">
        <v>65</v>
      </c>
      <c r="E3612" t="s">
        <v>59</v>
      </c>
      <c r="F3612" t="s">
        <v>54</v>
      </c>
      <c r="G3612" t="s">
        <v>37</v>
      </c>
    </row>
    <row r="3613" spans="2:7" x14ac:dyDescent="0.2">
      <c r="B3613">
        <v>2011</v>
      </c>
      <c r="C3613">
        <v>10</v>
      </c>
      <c r="D3613" t="s">
        <v>65</v>
      </c>
      <c r="E3613" t="s">
        <v>59</v>
      </c>
      <c r="F3613" t="s">
        <v>54</v>
      </c>
      <c r="G3613" t="s">
        <v>38</v>
      </c>
    </row>
    <row r="3614" spans="2:7" x14ac:dyDescent="0.2">
      <c r="B3614">
        <v>2011</v>
      </c>
      <c r="C3614">
        <v>10</v>
      </c>
      <c r="D3614" t="s">
        <v>65</v>
      </c>
      <c r="E3614" t="s">
        <v>59</v>
      </c>
      <c r="F3614" t="s">
        <v>54</v>
      </c>
      <c r="G3614" t="s">
        <v>39</v>
      </c>
    </row>
    <row r="3615" spans="2:7" x14ac:dyDescent="0.2">
      <c r="B3615">
        <v>2011</v>
      </c>
      <c r="C3615">
        <v>10</v>
      </c>
      <c r="D3615" t="s">
        <v>65</v>
      </c>
      <c r="E3615" t="s">
        <v>59</v>
      </c>
      <c r="F3615" t="s">
        <v>54</v>
      </c>
      <c r="G3615" t="s">
        <v>40</v>
      </c>
    </row>
    <row r="3616" spans="2:7" x14ac:dyDescent="0.2">
      <c r="B3616">
        <v>2011</v>
      </c>
      <c r="C3616">
        <v>10</v>
      </c>
      <c r="D3616" t="s">
        <v>65</v>
      </c>
      <c r="E3616" t="s">
        <v>59</v>
      </c>
      <c r="F3616" t="s">
        <v>54</v>
      </c>
      <c r="G3616" t="s">
        <v>41</v>
      </c>
    </row>
    <row r="3617" spans="2:7" x14ac:dyDescent="0.2">
      <c r="B3617">
        <v>2011</v>
      </c>
      <c r="C3617">
        <v>10</v>
      </c>
      <c r="D3617" t="s">
        <v>65</v>
      </c>
      <c r="E3617" t="s">
        <v>59</v>
      </c>
      <c r="F3617" t="s">
        <v>54</v>
      </c>
      <c r="G3617" t="s">
        <v>42</v>
      </c>
    </row>
    <row r="3618" spans="2:7" x14ac:dyDescent="0.2">
      <c r="B3618">
        <v>2011</v>
      </c>
      <c r="C3618">
        <v>10</v>
      </c>
      <c r="D3618" t="s">
        <v>65</v>
      </c>
      <c r="E3618" t="s">
        <v>59</v>
      </c>
      <c r="F3618" t="s">
        <v>54</v>
      </c>
      <c r="G3618" t="s">
        <v>43</v>
      </c>
    </row>
    <row r="3619" spans="2:7" x14ac:dyDescent="0.2">
      <c r="B3619">
        <v>2011</v>
      </c>
      <c r="C3619">
        <v>10</v>
      </c>
      <c r="D3619" t="s">
        <v>65</v>
      </c>
      <c r="E3619" t="s">
        <v>59</v>
      </c>
      <c r="F3619" t="s">
        <v>54</v>
      </c>
      <c r="G3619" t="s">
        <v>60</v>
      </c>
    </row>
    <row r="3620" spans="2:7" x14ac:dyDescent="0.2">
      <c r="B3620">
        <v>2011</v>
      </c>
      <c r="C3620">
        <v>10</v>
      </c>
      <c r="D3620" t="s">
        <v>65</v>
      </c>
      <c r="E3620" t="s">
        <v>59</v>
      </c>
      <c r="F3620" t="s">
        <v>55</v>
      </c>
      <c r="G3620" t="s">
        <v>12</v>
      </c>
    </row>
    <row r="3621" spans="2:7" x14ac:dyDescent="0.2">
      <c r="B3621">
        <v>2011</v>
      </c>
      <c r="C3621">
        <v>10</v>
      </c>
      <c r="D3621" t="s">
        <v>65</v>
      </c>
      <c r="E3621" t="s">
        <v>59</v>
      </c>
      <c r="F3621" t="s">
        <v>55</v>
      </c>
      <c r="G3621" t="s">
        <v>16</v>
      </c>
    </row>
    <row r="3622" spans="2:7" x14ac:dyDescent="0.2">
      <c r="B3622">
        <v>2011</v>
      </c>
      <c r="C3622">
        <v>10</v>
      </c>
      <c r="D3622" t="s">
        <v>65</v>
      </c>
      <c r="E3622" t="s">
        <v>59</v>
      </c>
      <c r="F3622" t="s">
        <v>55</v>
      </c>
      <c r="G3622" t="s">
        <v>17</v>
      </c>
    </row>
    <row r="3623" spans="2:7" x14ac:dyDescent="0.2">
      <c r="B3623">
        <v>2011</v>
      </c>
      <c r="C3623">
        <v>10</v>
      </c>
      <c r="D3623" t="s">
        <v>65</v>
      </c>
      <c r="E3623" t="s">
        <v>59</v>
      </c>
      <c r="F3623" t="s">
        <v>55</v>
      </c>
      <c r="G3623" t="s">
        <v>19</v>
      </c>
    </row>
    <row r="3624" spans="2:7" x14ac:dyDescent="0.2">
      <c r="B3624">
        <v>2011</v>
      </c>
      <c r="C3624">
        <v>10</v>
      </c>
      <c r="D3624" t="s">
        <v>65</v>
      </c>
      <c r="E3624" t="s">
        <v>59</v>
      </c>
      <c r="F3624" t="s">
        <v>55</v>
      </c>
      <c r="G3624" t="s">
        <v>20</v>
      </c>
    </row>
    <row r="3625" spans="2:7" x14ac:dyDescent="0.2">
      <c r="B3625">
        <v>2011</v>
      </c>
      <c r="C3625">
        <v>10</v>
      </c>
      <c r="D3625" t="s">
        <v>65</v>
      </c>
      <c r="E3625" t="s">
        <v>59</v>
      </c>
      <c r="F3625" t="s">
        <v>55</v>
      </c>
      <c r="G3625" t="s">
        <v>21</v>
      </c>
    </row>
    <row r="3626" spans="2:7" x14ac:dyDescent="0.2">
      <c r="B3626">
        <v>2011</v>
      </c>
      <c r="C3626">
        <v>10</v>
      </c>
      <c r="D3626" t="s">
        <v>65</v>
      </c>
      <c r="E3626" t="s">
        <v>59</v>
      </c>
      <c r="F3626" t="s">
        <v>55</v>
      </c>
      <c r="G3626" t="s">
        <v>23</v>
      </c>
    </row>
    <row r="3627" spans="2:7" x14ac:dyDescent="0.2">
      <c r="B3627">
        <v>2011</v>
      </c>
      <c r="C3627">
        <v>10</v>
      </c>
      <c r="D3627" t="s">
        <v>65</v>
      </c>
      <c r="E3627" t="s">
        <v>59</v>
      </c>
      <c r="F3627" t="s">
        <v>55</v>
      </c>
      <c r="G3627" t="s">
        <v>24</v>
      </c>
    </row>
    <row r="3628" spans="2:7" x14ac:dyDescent="0.2">
      <c r="B3628">
        <v>2011</v>
      </c>
      <c r="C3628">
        <v>10</v>
      </c>
      <c r="D3628" t="s">
        <v>65</v>
      </c>
      <c r="E3628" t="s">
        <v>59</v>
      </c>
      <c r="F3628" t="s">
        <v>55</v>
      </c>
      <c r="G3628" t="s">
        <v>25</v>
      </c>
    </row>
    <row r="3629" spans="2:7" x14ac:dyDescent="0.2">
      <c r="B3629">
        <v>2011</v>
      </c>
      <c r="C3629">
        <v>10</v>
      </c>
      <c r="D3629" t="s">
        <v>65</v>
      </c>
      <c r="E3629" t="s">
        <v>59</v>
      </c>
      <c r="F3629" t="s">
        <v>55</v>
      </c>
      <c r="G3629" t="s">
        <v>26</v>
      </c>
    </row>
    <row r="3630" spans="2:7" x14ac:dyDescent="0.2">
      <c r="B3630">
        <v>2011</v>
      </c>
      <c r="C3630">
        <v>10</v>
      </c>
      <c r="D3630" t="s">
        <v>65</v>
      </c>
      <c r="E3630" t="s">
        <v>59</v>
      </c>
      <c r="F3630" t="s">
        <v>55</v>
      </c>
      <c r="G3630" t="s">
        <v>27</v>
      </c>
    </row>
    <row r="3631" spans="2:7" x14ac:dyDescent="0.2">
      <c r="B3631">
        <v>2011</v>
      </c>
      <c r="C3631">
        <v>10</v>
      </c>
      <c r="D3631" t="s">
        <v>65</v>
      </c>
      <c r="E3631" t="s">
        <v>59</v>
      </c>
      <c r="F3631" t="s">
        <v>55</v>
      </c>
      <c r="G3631" t="s">
        <v>28</v>
      </c>
    </row>
    <row r="3632" spans="2:7" x14ac:dyDescent="0.2">
      <c r="B3632">
        <v>2011</v>
      </c>
      <c r="C3632">
        <v>10</v>
      </c>
      <c r="D3632" t="s">
        <v>65</v>
      </c>
      <c r="E3632" t="s">
        <v>59</v>
      </c>
      <c r="F3632" t="s">
        <v>55</v>
      </c>
      <c r="G3632" t="s">
        <v>29</v>
      </c>
    </row>
    <row r="3633" spans="2:7" x14ac:dyDescent="0.2">
      <c r="B3633">
        <v>2011</v>
      </c>
      <c r="C3633">
        <v>10</v>
      </c>
      <c r="D3633" t="s">
        <v>65</v>
      </c>
      <c r="E3633" t="s">
        <v>59</v>
      </c>
      <c r="F3633" t="s">
        <v>55</v>
      </c>
      <c r="G3633" t="s">
        <v>31</v>
      </c>
    </row>
    <row r="3634" spans="2:7" x14ac:dyDescent="0.2">
      <c r="B3634">
        <v>2011</v>
      </c>
      <c r="C3634">
        <v>10</v>
      </c>
      <c r="D3634" t="s">
        <v>65</v>
      </c>
      <c r="E3634" t="s">
        <v>59</v>
      </c>
      <c r="F3634" t="s">
        <v>55</v>
      </c>
      <c r="G3634" t="s">
        <v>32</v>
      </c>
    </row>
    <row r="3635" spans="2:7" x14ac:dyDescent="0.2">
      <c r="B3635">
        <v>2011</v>
      </c>
      <c r="C3635">
        <v>10</v>
      </c>
      <c r="D3635" t="s">
        <v>65</v>
      </c>
      <c r="E3635" t="s">
        <v>59</v>
      </c>
      <c r="F3635" t="s">
        <v>55</v>
      </c>
      <c r="G3635" t="s">
        <v>33</v>
      </c>
    </row>
    <row r="3636" spans="2:7" x14ac:dyDescent="0.2">
      <c r="B3636">
        <v>2011</v>
      </c>
      <c r="C3636">
        <v>10</v>
      </c>
      <c r="D3636" t="s">
        <v>65</v>
      </c>
      <c r="E3636" t="s">
        <v>59</v>
      </c>
      <c r="F3636" t="s">
        <v>55</v>
      </c>
      <c r="G3636" t="s">
        <v>34</v>
      </c>
    </row>
    <row r="3637" spans="2:7" x14ac:dyDescent="0.2">
      <c r="B3637">
        <v>2011</v>
      </c>
      <c r="C3637">
        <v>10</v>
      </c>
      <c r="D3637" t="s">
        <v>65</v>
      </c>
      <c r="E3637" t="s">
        <v>59</v>
      </c>
      <c r="F3637" t="s">
        <v>55</v>
      </c>
      <c r="G3637" t="s">
        <v>35</v>
      </c>
    </row>
    <row r="3638" spans="2:7" x14ac:dyDescent="0.2">
      <c r="B3638">
        <v>2011</v>
      </c>
      <c r="C3638">
        <v>10</v>
      </c>
      <c r="D3638" t="s">
        <v>65</v>
      </c>
      <c r="E3638" t="s">
        <v>59</v>
      </c>
      <c r="F3638" t="s">
        <v>55</v>
      </c>
      <c r="G3638" t="s">
        <v>36</v>
      </c>
    </row>
    <row r="3639" spans="2:7" x14ac:dyDescent="0.2">
      <c r="B3639">
        <v>2011</v>
      </c>
      <c r="C3639">
        <v>10</v>
      </c>
      <c r="D3639" t="s">
        <v>65</v>
      </c>
      <c r="E3639" t="s">
        <v>59</v>
      </c>
      <c r="F3639" t="s">
        <v>55</v>
      </c>
      <c r="G3639" t="s">
        <v>37</v>
      </c>
    </row>
    <row r="3640" spans="2:7" x14ac:dyDescent="0.2">
      <c r="B3640">
        <v>2011</v>
      </c>
      <c r="C3640">
        <v>10</v>
      </c>
      <c r="D3640" t="s">
        <v>65</v>
      </c>
      <c r="E3640" t="s">
        <v>59</v>
      </c>
      <c r="F3640" t="s">
        <v>55</v>
      </c>
      <c r="G3640" t="s">
        <v>38</v>
      </c>
    </row>
    <row r="3641" spans="2:7" x14ac:dyDescent="0.2">
      <c r="B3641">
        <v>2011</v>
      </c>
      <c r="C3641">
        <v>10</v>
      </c>
      <c r="D3641" t="s">
        <v>65</v>
      </c>
      <c r="E3641" t="s">
        <v>59</v>
      </c>
      <c r="F3641" t="s">
        <v>55</v>
      </c>
      <c r="G3641" t="s">
        <v>39</v>
      </c>
    </row>
    <row r="3642" spans="2:7" x14ac:dyDescent="0.2">
      <c r="B3642">
        <v>2011</v>
      </c>
      <c r="C3642">
        <v>10</v>
      </c>
      <c r="D3642" t="s">
        <v>65</v>
      </c>
      <c r="E3642" t="s">
        <v>59</v>
      </c>
      <c r="F3642" t="s">
        <v>55</v>
      </c>
      <c r="G3642" t="s">
        <v>40</v>
      </c>
    </row>
    <row r="3643" spans="2:7" x14ac:dyDescent="0.2">
      <c r="B3643">
        <v>2011</v>
      </c>
      <c r="C3643">
        <v>10</v>
      </c>
      <c r="D3643" t="s">
        <v>65</v>
      </c>
      <c r="E3643" t="s">
        <v>59</v>
      </c>
      <c r="F3643" t="s">
        <v>55</v>
      </c>
      <c r="G3643" t="s">
        <v>41</v>
      </c>
    </row>
    <row r="3644" spans="2:7" x14ac:dyDescent="0.2">
      <c r="B3644">
        <v>2011</v>
      </c>
      <c r="C3644">
        <v>10</v>
      </c>
      <c r="D3644" t="s">
        <v>65</v>
      </c>
      <c r="E3644" t="s">
        <v>59</v>
      </c>
      <c r="F3644" t="s">
        <v>55</v>
      </c>
      <c r="G3644" t="s">
        <v>42</v>
      </c>
    </row>
    <row r="3645" spans="2:7" x14ac:dyDescent="0.2">
      <c r="B3645">
        <v>2011</v>
      </c>
      <c r="C3645">
        <v>10</v>
      </c>
      <c r="D3645" t="s">
        <v>65</v>
      </c>
      <c r="E3645" t="s">
        <v>59</v>
      </c>
      <c r="F3645" t="s">
        <v>55</v>
      </c>
      <c r="G3645" t="s">
        <v>43</v>
      </c>
    </row>
    <row r="3646" spans="2:7" x14ac:dyDescent="0.2">
      <c r="B3646">
        <v>2011</v>
      </c>
      <c r="C3646">
        <v>10</v>
      </c>
      <c r="D3646" t="s">
        <v>65</v>
      </c>
      <c r="E3646" t="s">
        <v>59</v>
      </c>
      <c r="F3646" t="s">
        <v>55</v>
      </c>
      <c r="G3646" t="s">
        <v>60</v>
      </c>
    </row>
    <row r="3647" spans="2:7" x14ac:dyDescent="0.2">
      <c r="B3647">
        <v>2011</v>
      </c>
      <c r="C3647">
        <v>10</v>
      </c>
      <c r="D3647" t="s">
        <v>65</v>
      </c>
      <c r="E3647" t="s">
        <v>59</v>
      </c>
      <c r="F3647" t="s">
        <v>56</v>
      </c>
      <c r="G3647" t="s">
        <v>12</v>
      </c>
    </row>
    <row r="3648" spans="2:7" x14ac:dyDescent="0.2">
      <c r="B3648">
        <v>2011</v>
      </c>
      <c r="C3648">
        <v>10</v>
      </c>
      <c r="D3648" t="s">
        <v>65</v>
      </c>
      <c r="E3648" t="s">
        <v>59</v>
      </c>
      <c r="F3648" t="s">
        <v>56</v>
      </c>
      <c r="G3648" t="s">
        <v>16</v>
      </c>
    </row>
    <row r="3649" spans="2:7" x14ac:dyDescent="0.2">
      <c r="B3649">
        <v>2011</v>
      </c>
      <c r="C3649">
        <v>10</v>
      </c>
      <c r="D3649" t="s">
        <v>65</v>
      </c>
      <c r="E3649" t="s">
        <v>59</v>
      </c>
      <c r="F3649" t="s">
        <v>56</v>
      </c>
      <c r="G3649" t="s">
        <v>17</v>
      </c>
    </row>
    <row r="3650" spans="2:7" x14ac:dyDescent="0.2">
      <c r="B3650">
        <v>2011</v>
      </c>
      <c r="C3650">
        <v>10</v>
      </c>
      <c r="D3650" t="s">
        <v>65</v>
      </c>
      <c r="E3650" t="s">
        <v>59</v>
      </c>
      <c r="F3650" t="s">
        <v>56</v>
      </c>
      <c r="G3650" t="s">
        <v>19</v>
      </c>
    </row>
    <row r="3651" spans="2:7" x14ac:dyDescent="0.2">
      <c r="B3651">
        <v>2011</v>
      </c>
      <c r="C3651">
        <v>10</v>
      </c>
      <c r="D3651" t="s">
        <v>65</v>
      </c>
      <c r="E3651" t="s">
        <v>59</v>
      </c>
      <c r="F3651" t="s">
        <v>56</v>
      </c>
      <c r="G3651" t="s">
        <v>20</v>
      </c>
    </row>
    <row r="3652" spans="2:7" x14ac:dyDescent="0.2">
      <c r="B3652">
        <v>2011</v>
      </c>
      <c r="C3652">
        <v>10</v>
      </c>
      <c r="D3652" t="s">
        <v>65</v>
      </c>
      <c r="E3652" t="s">
        <v>59</v>
      </c>
      <c r="F3652" t="s">
        <v>56</v>
      </c>
      <c r="G3652" t="s">
        <v>21</v>
      </c>
    </row>
    <row r="3653" spans="2:7" x14ac:dyDescent="0.2">
      <c r="B3653">
        <v>2011</v>
      </c>
      <c r="C3653">
        <v>10</v>
      </c>
      <c r="D3653" t="s">
        <v>65</v>
      </c>
      <c r="E3653" t="s">
        <v>59</v>
      </c>
      <c r="F3653" t="s">
        <v>56</v>
      </c>
      <c r="G3653" t="s">
        <v>23</v>
      </c>
    </row>
    <row r="3654" spans="2:7" x14ac:dyDescent="0.2">
      <c r="B3654">
        <v>2011</v>
      </c>
      <c r="C3654">
        <v>10</v>
      </c>
      <c r="D3654" t="s">
        <v>65</v>
      </c>
      <c r="E3654" t="s">
        <v>59</v>
      </c>
      <c r="F3654" t="s">
        <v>56</v>
      </c>
      <c r="G3654" t="s">
        <v>24</v>
      </c>
    </row>
    <row r="3655" spans="2:7" x14ac:dyDescent="0.2">
      <c r="B3655">
        <v>2011</v>
      </c>
      <c r="C3655">
        <v>10</v>
      </c>
      <c r="D3655" t="s">
        <v>65</v>
      </c>
      <c r="E3655" t="s">
        <v>59</v>
      </c>
      <c r="F3655" t="s">
        <v>56</v>
      </c>
      <c r="G3655" t="s">
        <v>25</v>
      </c>
    </row>
    <row r="3656" spans="2:7" x14ac:dyDescent="0.2">
      <c r="B3656">
        <v>2011</v>
      </c>
      <c r="C3656">
        <v>10</v>
      </c>
      <c r="D3656" t="s">
        <v>65</v>
      </c>
      <c r="E3656" t="s">
        <v>59</v>
      </c>
      <c r="F3656" t="s">
        <v>56</v>
      </c>
      <c r="G3656" t="s">
        <v>26</v>
      </c>
    </row>
    <row r="3657" spans="2:7" x14ac:dyDescent="0.2">
      <c r="B3657">
        <v>2011</v>
      </c>
      <c r="C3657">
        <v>10</v>
      </c>
      <c r="D3657" t="s">
        <v>65</v>
      </c>
      <c r="E3657" t="s">
        <v>59</v>
      </c>
      <c r="F3657" t="s">
        <v>56</v>
      </c>
      <c r="G3657" t="s">
        <v>27</v>
      </c>
    </row>
    <row r="3658" spans="2:7" x14ac:dyDescent="0.2">
      <c r="B3658">
        <v>2011</v>
      </c>
      <c r="C3658">
        <v>10</v>
      </c>
      <c r="D3658" t="s">
        <v>65</v>
      </c>
      <c r="E3658" t="s">
        <v>59</v>
      </c>
      <c r="F3658" t="s">
        <v>56</v>
      </c>
      <c r="G3658" t="s">
        <v>28</v>
      </c>
    </row>
    <row r="3659" spans="2:7" x14ac:dyDescent="0.2">
      <c r="B3659">
        <v>2011</v>
      </c>
      <c r="C3659">
        <v>10</v>
      </c>
      <c r="D3659" t="s">
        <v>65</v>
      </c>
      <c r="E3659" t="s">
        <v>59</v>
      </c>
      <c r="F3659" t="s">
        <v>56</v>
      </c>
      <c r="G3659" t="s">
        <v>29</v>
      </c>
    </row>
    <row r="3660" spans="2:7" x14ac:dyDescent="0.2">
      <c r="B3660">
        <v>2011</v>
      </c>
      <c r="C3660">
        <v>10</v>
      </c>
      <c r="D3660" t="s">
        <v>65</v>
      </c>
      <c r="E3660" t="s">
        <v>59</v>
      </c>
      <c r="F3660" t="s">
        <v>56</v>
      </c>
      <c r="G3660" t="s">
        <v>31</v>
      </c>
    </row>
    <row r="3661" spans="2:7" x14ac:dyDescent="0.2">
      <c r="B3661">
        <v>2011</v>
      </c>
      <c r="C3661">
        <v>10</v>
      </c>
      <c r="D3661" t="s">
        <v>65</v>
      </c>
      <c r="E3661" t="s">
        <v>59</v>
      </c>
      <c r="F3661" t="s">
        <v>56</v>
      </c>
      <c r="G3661" t="s">
        <v>32</v>
      </c>
    </row>
    <row r="3662" spans="2:7" x14ac:dyDescent="0.2">
      <c r="B3662">
        <v>2011</v>
      </c>
      <c r="C3662">
        <v>10</v>
      </c>
      <c r="D3662" t="s">
        <v>65</v>
      </c>
      <c r="E3662" t="s">
        <v>59</v>
      </c>
      <c r="F3662" t="s">
        <v>56</v>
      </c>
      <c r="G3662" t="s">
        <v>33</v>
      </c>
    </row>
    <row r="3663" spans="2:7" x14ac:dyDescent="0.2">
      <c r="B3663">
        <v>2011</v>
      </c>
      <c r="C3663">
        <v>10</v>
      </c>
      <c r="D3663" t="s">
        <v>65</v>
      </c>
      <c r="E3663" t="s">
        <v>59</v>
      </c>
      <c r="F3663" t="s">
        <v>56</v>
      </c>
      <c r="G3663" t="s">
        <v>34</v>
      </c>
    </row>
    <row r="3664" spans="2:7" x14ac:dyDescent="0.2">
      <c r="B3664">
        <v>2011</v>
      </c>
      <c r="C3664">
        <v>10</v>
      </c>
      <c r="D3664" t="s">
        <v>65</v>
      </c>
      <c r="E3664" t="s">
        <v>59</v>
      </c>
      <c r="F3664" t="s">
        <v>56</v>
      </c>
      <c r="G3664" t="s">
        <v>35</v>
      </c>
    </row>
    <row r="3665" spans="2:7" x14ac:dyDescent="0.2">
      <c r="B3665">
        <v>2011</v>
      </c>
      <c r="C3665">
        <v>10</v>
      </c>
      <c r="D3665" t="s">
        <v>65</v>
      </c>
      <c r="E3665" t="s">
        <v>59</v>
      </c>
      <c r="F3665" t="s">
        <v>56</v>
      </c>
      <c r="G3665" t="s">
        <v>36</v>
      </c>
    </row>
    <row r="3666" spans="2:7" x14ac:dyDescent="0.2">
      <c r="B3666">
        <v>2011</v>
      </c>
      <c r="C3666">
        <v>10</v>
      </c>
      <c r="D3666" t="s">
        <v>65</v>
      </c>
      <c r="E3666" t="s">
        <v>59</v>
      </c>
      <c r="F3666" t="s">
        <v>56</v>
      </c>
      <c r="G3666" t="s">
        <v>37</v>
      </c>
    </row>
    <row r="3667" spans="2:7" x14ac:dyDescent="0.2">
      <c r="B3667">
        <v>2011</v>
      </c>
      <c r="C3667">
        <v>10</v>
      </c>
      <c r="D3667" t="s">
        <v>65</v>
      </c>
      <c r="E3667" t="s">
        <v>59</v>
      </c>
      <c r="F3667" t="s">
        <v>56</v>
      </c>
      <c r="G3667" t="s">
        <v>38</v>
      </c>
    </row>
    <row r="3668" spans="2:7" x14ac:dyDescent="0.2">
      <c r="B3668">
        <v>2011</v>
      </c>
      <c r="C3668">
        <v>10</v>
      </c>
      <c r="D3668" t="s">
        <v>65</v>
      </c>
      <c r="E3668" t="s">
        <v>59</v>
      </c>
      <c r="F3668" t="s">
        <v>56</v>
      </c>
      <c r="G3668" t="s">
        <v>39</v>
      </c>
    </row>
    <row r="3669" spans="2:7" x14ac:dyDescent="0.2">
      <c r="B3669">
        <v>2011</v>
      </c>
      <c r="C3669">
        <v>10</v>
      </c>
      <c r="D3669" t="s">
        <v>65</v>
      </c>
      <c r="E3669" t="s">
        <v>59</v>
      </c>
      <c r="F3669" t="s">
        <v>56</v>
      </c>
      <c r="G3669" t="s">
        <v>40</v>
      </c>
    </row>
    <row r="3670" spans="2:7" x14ac:dyDescent="0.2">
      <c r="B3670">
        <v>2011</v>
      </c>
      <c r="C3670">
        <v>10</v>
      </c>
      <c r="D3670" t="s">
        <v>65</v>
      </c>
      <c r="E3670" t="s">
        <v>59</v>
      </c>
      <c r="F3670" t="s">
        <v>56</v>
      </c>
      <c r="G3670" t="s">
        <v>41</v>
      </c>
    </row>
    <row r="3671" spans="2:7" x14ac:dyDescent="0.2">
      <c r="B3671">
        <v>2011</v>
      </c>
      <c r="C3671">
        <v>10</v>
      </c>
      <c r="D3671" t="s">
        <v>65</v>
      </c>
      <c r="E3671" t="s">
        <v>59</v>
      </c>
      <c r="F3671" t="s">
        <v>56</v>
      </c>
      <c r="G3671" t="s">
        <v>42</v>
      </c>
    </row>
    <row r="3672" spans="2:7" x14ac:dyDescent="0.2">
      <c r="B3672">
        <v>2011</v>
      </c>
      <c r="C3672">
        <v>10</v>
      </c>
      <c r="D3672" t="s">
        <v>65</v>
      </c>
      <c r="E3672" t="s">
        <v>59</v>
      </c>
      <c r="F3672" t="s">
        <v>56</v>
      </c>
      <c r="G3672" t="s">
        <v>43</v>
      </c>
    </row>
    <row r="3673" spans="2:7" x14ac:dyDescent="0.2">
      <c r="B3673">
        <v>2011</v>
      </c>
      <c r="C3673">
        <v>10</v>
      </c>
      <c r="D3673" t="s">
        <v>65</v>
      </c>
      <c r="E3673" t="s">
        <v>59</v>
      </c>
      <c r="F3673" t="s">
        <v>56</v>
      </c>
      <c r="G3673" t="s">
        <v>60</v>
      </c>
    </row>
    <row r="3674" spans="2:7" x14ac:dyDescent="0.2">
      <c r="B3674">
        <v>2011</v>
      </c>
      <c r="C3674">
        <v>10</v>
      </c>
      <c r="D3674" t="s">
        <v>65</v>
      </c>
      <c r="E3674" t="s">
        <v>61</v>
      </c>
      <c r="F3674" t="s">
        <v>49</v>
      </c>
      <c r="G3674" t="s">
        <v>12</v>
      </c>
    </row>
    <row r="3675" spans="2:7" x14ac:dyDescent="0.2">
      <c r="B3675">
        <v>2011</v>
      </c>
      <c r="C3675">
        <v>10</v>
      </c>
      <c r="D3675" t="s">
        <v>65</v>
      </c>
      <c r="E3675" t="s">
        <v>61</v>
      </c>
      <c r="F3675" t="s">
        <v>49</v>
      </c>
      <c r="G3675" t="s">
        <v>16</v>
      </c>
    </row>
    <row r="3676" spans="2:7" x14ac:dyDescent="0.2">
      <c r="B3676">
        <v>2011</v>
      </c>
      <c r="C3676">
        <v>10</v>
      </c>
      <c r="D3676" t="s">
        <v>65</v>
      </c>
      <c r="E3676" t="s">
        <v>61</v>
      </c>
      <c r="F3676" t="s">
        <v>49</v>
      </c>
      <c r="G3676" t="s">
        <v>17</v>
      </c>
    </row>
    <row r="3677" spans="2:7" x14ac:dyDescent="0.2">
      <c r="B3677">
        <v>2011</v>
      </c>
      <c r="C3677">
        <v>10</v>
      </c>
      <c r="D3677" t="s">
        <v>65</v>
      </c>
      <c r="E3677" t="s">
        <v>61</v>
      </c>
      <c r="F3677" t="s">
        <v>49</v>
      </c>
      <c r="G3677" t="s">
        <v>19</v>
      </c>
    </row>
    <row r="3678" spans="2:7" x14ac:dyDescent="0.2">
      <c r="B3678">
        <v>2011</v>
      </c>
      <c r="C3678">
        <v>10</v>
      </c>
      <c r="D3678" t="s">
        <v>65</v>
      </c>
      <c r="E3678" t="s">
        <v>61</v>
      </c>
      <c r="F3678" t="s">
        <v>49</v>
      </c>
      <c r="G3678" t="s">
        <v>20</v>
      </c>
    </row>
    <row r="3679" spans="2:7" x14ac:dyDescent="0.2">
      <c r="B3679">
        <v>2011</v>
      </c>
      <c r="C3679">
        <v>10</v>
      </c>
      <c r="D3679" t="s">
        <v>65</v>
      </c>
      <c r="E3679" t="s">
        <v>61</v>
      </c>
      <c r="F3679" t="s">
        <v>49</v>
      </c>
      <c r="G3679" t="s">
        <v>21</v>
      </c>
    </row>
    <row r="3680" spans="2:7" x14ac:dyDescent="0.2">
      <c r="B3680">
        <v>2011</v>
      </c>
      <c r="C3680">
        <v>10</v>
      </c>
      <c r="D3680" t="s">
        <v>65</v>
      </c>
      <c r="E3680" t="s">
        <v>61</v>
      </c>
      <c r="F3680" t="s">
        <v>49</v>
      </c>
      <c r="G3680" t="s">
        <v>23</v>
      </c>
    </row>
    <row r="3681" spans="2:7" x14ac:dyDescent="0.2">
      <c r="B3681">
        <v>2011</v>
      </c>
      <c r="C3681">
        <v>10</v>
      </c>
      <c r="D3681" t="s">
        <v>65</v>
      </c>
      <c r="E3681" t="s">
        <v>61</v>
      </c>
      <c r="F3681" t="s">
        <v>49</v>
      </c>
      <c r="G3681" t="s">
        <v>24</v>
      </c>
    </row>
    <row r="3682" spans="2:7" x14ac:dyDescent="0.2">
      <c r="B3682">
        <v>2011</v>
      </c>
      <c r="C3682">
        <v>10</v>
      </c>
      <c r="D3682" t="s">
        <v>65</v>
      </c>
      <c r="E3682" t="s">
        <v>61</v>
      </c>
      <c r="F3682" t="s">
        <v>49</v>
      </c>
      <c r="G3682" t="s">
        <v>25</v>
      </c>
    </row>
    <row r="3683" spans="2:7" x14ac:dyDescent="0.2">
      <c r="B3683">
        <v>2011</v>
      </c>
      <c r="C3683">
        <v>10</v>
      </c>
      <c r="D3683" t="s">
        <v>65</v>
      </c>
      <c r="E3683" t="s">
        <v>61</v>
      </c>
      <c r="F3683" t="s">
        <v>49</v>
      </c>
      <c r="G3683" t="s">
        <v>26</v>
      </c>
    </row>
    <row r="3684" spans="2:7" x14ac:dyDescent="0.2">
      <c r="B3684">
        <v>2011</v>
      </c>
      <c r="C3684">
        <v>10</v>
      </c>
      <c r="D3684" t="s">
        <v>65</v>
      </c>
      <c r="E3684" t="s">
        <v>61</v>
      </c>
      <c r="F3684" t="s">
        <v>49</v>
      </c>
      <c r="G3684" t="s">
        <v>27</v>
      </c>
    </row>
    <row r="3685" spans="2:7" x14ac:dyDescent="0.2">
      <c r="B3685">
        <v>2011</v>
      </c>
      <c r="C3685">
        <v>10</v>
      </c>
      <c r="D3685" t="s">
        <v>65</v>
      </c>
      <c r="E3685" t="s">
        <v>61</v>
      </c>
      <c r="F3685" t="s">
        <v>49</v>
      </c>
      <c r="G3685" t="s">
        <v>28</v>
      </c>
    </row>
    <row r="3686" spans="2:7" x14ac:dyDescent="0.2">
      <c r="B3686">
        <v>2011</v>
      </c>
      <c r="C3686">
        <v>10</v>
      </c>
      <c r="D3686" t="s">
        <v>65</v>
      </c>
      <c r="E3686" t="s">
        <v>61</v>
      </c>
      <c r="F3686" t="s">
        <v>49</v>
      </c>
      <c r="G3686" t="s">
        <v>29</v>
      </c>
    </row>
    <row r="3687" spans="2:7" x14ac:dyDescent="0.2">
      <c r="B3687">
        <v>2011</v>
      </c>
      <c r="C3687">
        <v>10</v>
      </c>
      <c r="D3687" t="s">
        <v>65</v>
      </c>
      <c r="E3687" t="s">
        <v>61</v>
      </c>
      <c r="F3687" t="s">
        <v>49</v>
      </c>
      <c r="G3687" t="s">
        <v>31</v>
      </c>
    </row>
    <row r="3688" spans="2:7" x14ac:dyDescent="0.2">
      <c r="B3688">
        <v>2011</v>
      </c>
      <c r="C3688">
        <v>10</v>
      </c>
      <c r="D3688" t="s">
        <v>65</v>
      </c>
      <c r="E3688" t="s">
        <v>61</v>
      </c>
      <c r="F3688" t="s">
        <v>49</v>
      </c>
      <c r="G3688" t="s">
        <v>32</v>
      </c>
    </row>
    <row r="3689" spans="2:7" x14ac:dyDescent="0.2">
      <c r="B3689">
        <v>2011</v>
      </c>
      <c r="C3689">
        <v>10</v>
      </c>
      <c r="D3689" t="s">
        <v>65</v>
      </c>
      <c r="E3689" t="s">
        <v>61</v>
      </c>
      <c r="F3689" t="s">
        <v>49</v>
      </c>
      <c r="G3689" t="s">
        <v>33</v>
      </c>
    </row>
    <row r="3690" spans="2:7" x14ac:dyDescent="0.2">
      <c r="B3690">
        <v>2011</v>
      </c>
      <c r="C3690">
        <v>10</v>
      </c>
      <c r="D3690" t="s">
        <v>65</v>
      </c>
      <c r="E3690" t="s">
        <v>61</v>
      </c>
      <c r="F3690" t="s">
        <v>49</v>
      </c>
      <c r="G3690" t="s">
        <v>34</v>
      </c>
    </row>
    <row r="3691" spans="2:7" x14ac:dyDescent="0.2">
      <c r="B3691">
        <v>2011</v>
      </c>
      <c r="C3691">
        <v>10</v>
      </c>
      <c r="D3691" t="s">
        <v>65</v>
      </c>
      <c r="E3691" t="s">
        <v>61</v>
      </c>
      <c r="F3691" t="s">
        <v>49</v>
      </c>
      <c r="G3691" t="s">
        <v>35</v>
      </c>
    </row>
    <row r="3692" spans="2:7" x14ac:dyDescent="0.2">
      <c r="B3692">
        <v>2011</v>
      </c>
      <c r="C3692">
        <v>10</v>
      </c>
      <c r="D3692" t="s">
        <v>65</v>
      </c>
      <c r="E3692" t="s">
        <v>61</v>
      </c>
      <c r="F3692" t="s">
        <v>49</v>
      </c>
      <c r="G3692" t="s">
        <v>36</v>
      </c>
    </row>
    <row r="3693" spans="2:7" x14ac:dyDescent="0.2">
      <c r="B3693">
        <v>2011</v>
      </c>
      <c r="C3693">
        <v>10</v>
      </c>
      <c r="D3693" t="s">
        <v>65</v>
      </c>
      <c r="E3693" t="s">
        <v>61</v>
      </c>
      <c r="F3693" t="s">
        <v>49</v>
      </c>
      <c r="G3693" t="s">
        <v>37</v>
      </c>
    </row>
    <row r="3694" spans="2:7" x14ac:dyDescent="0.2">
      <c r="B3694">
        <v>2011</v>
      </c>
      <c r="C3694">
        <v>10</v>
      </c>
      <c r="D3694" t="s">
        <v>65</v>
      </c>
      <c r="E3694" t="s">
        <v>61</v>
      </c>
      <c r="F3694" t="s">
        <v>49</v>
      </c>
      <c r="G3694" t="s">
        <v>38</v>
      </c>
    </row>
    <row r="3695" spans="2:7" x14ac:dyDescent="0.2">
      <c r="B3695">
        <v>2011</v>
      </c>
      <c r="C3695">
        <v>10</v>
      </c>
      <c r="D3695" t="s">
        <v>65</v>
      </c>
      <c r="E3695" t="s">
        <v>61</v>
      </c>
      <c r="F3695" t="s">
        <v>49</v>
      </c>
      <c r="G3695" t="s">
        <v>39</v>
      </c>
    </row>
    <row r="3696" spans="2:7" x14ac:dyDescent="0.2">
      <c r="B3696">
        <v>2011</v>
      </c>
      <c r="C3696">
        <v>10</v>
      </c>
      <c r="D3696" t="s">
        <v>65</v>
      </c>
      <c r="E3696" t="s">
        <v>61</v>
      </c>
      <c r="F3696" t="s">
        <v>49</v>
      </c>
      <c r="G3696" t="s">
        <v>40</v>
      </c>
    </row>
    <row r="3697" spans="2:7" x14ac:dyDescent="0.2">
      <c r="B3697">
        <v>2011</v>
      </c>
      <c r="C3697">
        <v>10</v>
      </c>
      <c r="D3697" t="s">
        <v>65</v>
      </c>
      <c r="E3697" t="s">
        <v>61</v>
      </c>
      <c r="F3697" t="s">
        <v>49</v>
      </c>
      <c r="G3697" t="s">
        <v>41</v>
      </c>
    </row>
    <row r="3698" spans="2:7" x14ac:dyDescent="0.2">
      <c r="B3698">
        <v>2011</v>
      </c>
      <c r="C3698">
        <v>10</v>
      </c>
      <c r="D3698" t="s">
        <v>65</v>
      </c>
      <c r="E3698" t="s">
        <v>61</v>
      </c>
      <c r="F3698" t="s">
        <v>49</v>
      </c>
      <c r="G3698" t="s">
        <v>42</v>
      </c>
    </row>
    <row r="3699" spans="2:7" x14ac:dyDescent="0.2">
      <c r="B3699">
        <v>2011</v>
      </c>
      <c r="C3699">
        <v>10</v>
      </c>
      <c r="D3699" t="s">
        <v>65</v>
      </c>
      <c r="E3699" t="s">
        <v>61</v>
      </c>
      <c r="F3699" t="s">
        <v>49</v>
      </c>
      <c r="G3699" t="s">
        <v>43</v>
      </c>
    </row>
    <row r="3700" spans="2:7" x14ac:dyDescent="0.2">
      <c r="B3700">
        <v>2011</v>
      </c>
      <c r="C3700">
        <v>10</v>
      </c>
      <c r="D3700" t="s">
        <v>65</v>
      </c>
      <c r="E3700" t="s">
        <v>61</v>
      </c>
      <c r="F3700" t="s">
        <v>49</v>
      </c>
      <c r="G3700" t="s">
        <v>60</v>
      </c>
    </row>
    <row r="3701" spans="2:7" x14ac:dyDescent="0.2">
      <c r="B3701">
        <v>2011</v>
      </c>
      <c r="C3701">
        <v>10</v>
      </c>
      <c r="D3701" t="s">
        <v>65</v>
      </c>
      <c r="E3701" t="s">
        <v>61</v>
      </c>
      <c r="F3701" t="s">
        <v>50</v>
      </c>
      <c r="G3701" t="s">
        <v>12</v>
      </c>
    </row>
    <row r="3702" spans="2:7" x14ac:dyDescent="0.2">
      <c r="B3702">
        <v>2011</v>
      </c>
      <c r="C3702">
        <v>10</v>
      </c>
      <c r="D3702" t="s">
        <v>65</v>
      </c>
      <c r="E3702" t="s">
        <v>61</v>
      </c>
      <c r="F3702" t="s">
        <v>50</v>
      </c>
      <c r="G3702" t="s">
        <v>16</v>
      </c>
    </row>
    <row r="3703" spans="2:7" x14ac:dyDescent="0.2">
      <c r="B3703">
        <v>2011</v>
      </c>
      <c r="C3703">
        <v>10</v>
      </c>
      <c r="D3703" t="s">
        <v>65</v>
      </c>
      <c r="E3703" t="s">
        <v>61</v>
      </c>
      <c r="F3703" t="s">
        <v>50</v>
      </c>
      <c r="G3703" t="s">
        <v>17</v>
      </c>
    </row>
    <row r="3704" spans="2:7" x14ac:dyDescent="0.2">
      <c r="B3704">
        <v>2011</v>
      </c>
      <c r="C3704">
        <v>10</v>
      </c>
      <c r="D3704" t="s">
        <v>65</v>
      </c>
      <c r="E3704" t="s">
        <v>61</v>
      </c>
      <c r="F3704" t="s">
        <v>50</v>
      </c>
      <c r="G3704" t="s">
        <v>19</v>
      </c>
    </row>
    <row r="3705" spans="2:7" x14ac:dyDescent="0.2">
      <c r="B3705">
        <v>2011</v>
      </c>
      <c r="C3705">
        <v>10</v>
      </c>
      <c r="D3705" t="s">
        <v>65</v>
      </c>
      <c r="E3705" t="s">
        <v>61</v>
      </c>
      <c r="F3705" t="s">
        <v>50</v>
      </c>
      <c r="G3705" t="s">
        <v>20</v>
      </c>
    </row>
    <row r="3706" spans="2:7" x14ac:dyDescent="0.2">
      <c r="B3706">
        <v>2011</v>
      </c>
      <c r="C3706">
        <v>10</v>
      </c>
      <c r="D3706" t="s">
        <v>65</v>
      </c>
      <c r="E3706" t="s">
        <v>61</v>
      </c>
      <c r="F3706" t="s">
        <v>50</v>
      </c>
      <c r="G3706" t="s">
        <v>21</v>
      </c>
    </row>
    <row r="3707" spans="2:7" x14ac:dyDescent="0.2">
      <c r="B3707">
        <v>2011</v>
      </c>
      <c r="C3707">
        <v>10</v>
      </c>
      <c r="D3707" t="s">
        <v>65</v>
      </c>
      <c r="E3707" t="s">
        <v>61</v>
      </c>
      <c r="F3707" t="s">
        <v>50</v>
      </c>
      <c r="G3707" t="s">
        <v>23</v>
      </c>
    </row>
    <row r="3708" spans="2:7" x14ac:dyDescent="0.2">
      <c r="B3708">
        <v>2011</v>
      </c>
      <c r="C3708">
        <v>10</v>
      </c>
      <c r="D3708" t="s">
        <v>65</v>
      </c>
      <c r="E3708" t="s">
        <v>61</v>
      </c>
      <c r="F3708" t="s">
        <v>50</v>
      </c>
      <c r="G3708" t="s">
        <v>24</v>
      </c>
    </row>
    <row r="3709" spans="2:7" x14ac:dyDescent="0.2">
      <c r="B3709">
        <v>2011</v>
      </c>
      <c r="C3709">
        <v>10</v>
      </c>
      <c r="D3709" t="s">
        <v>65</v>
      </c>
      <c r="E3709" t="s">
        <v>61</v>
      </c>
      <c r="F3709" t="s">
        <v>50</v>
      </c>
      <c r="G3709" t="s">
        <v>25</v>
      </c>
    </row>
    <row r="3710" spans="2:7" x14ac:dyDescent="0.2">
      <c r="B3710">
        <v>2011</v>
      </c>
      <c r="C3710">
        <v>10</v>
      </c>
      <c r="D3710" t="s">
        <v>65</v>
      </c>
      <c r="E3710" t="s">
        <v>61</v>
      </c>
      <c r="F3710" t="s">
        <v>50</v>
      </c>
      <c r="G3710" t="s">
        <v>26</v>
      </c>
    </row>
    <row r="3711" spans="2:7" x14ac:dyDescent="0.2">
      <c r="B3711">
        <v>2011</v>
      </c>
      <c r="C3711">
        <v>10</v>
      </c>
      <c r="D3711" t="s">
        <v>65</v>
      </c>
      <c r="E3711" t="s">
        <v>61</v>
      </c>
      <c r="F3711" t="s">
        <v>50</v>
      </c>
      <c r="G3711" t="s">
        <v>27</v>
      </c>
    </row>
    <row r="3712" spans="2:7" x14ac:dyDescent="0.2">
      <c r="B3712">
        <v>2011</v>
      </c>
      <c r="C3712">
        <v>10</v>
      </c>
      <c r="D3712" t="s">
        <v>65</v>
      </c>
      <c r="E3712" t="s">
        <v>61</v>
      </c>
      <c r="F3712" t="s">
        <v>50</v>
      </c>
      <c r="G3712" t="s">
        <v>28</v>
      </c>
    </row>
    <row r="3713" spans="2:7" x14ac:dyDescent="0.2">
      <c r="B3713">
        <v>2011</v>
      </c>
      <c r="C3713">
        <v>10</v>
      </c>
      <c r="D3713" t="s">
        <v>65</v>
      </c>
      <c r="E3713" t="s">
        <v>61</v>
      </c>
      <c r="F3713" t="s">
        <v>50</v>
      </c>
      <c r="G3713" t="s">
        <v>29</v>
      </c>
    </row>
    <row r="3714" spans="2:7" x14ac:dyDescent="0.2">
      <c r="B3714">
        <v>2011</v>
      </c>
      <c r="C3714">
        <v>10</v>
      </c>
      <c r="D3714" t="s">
        <v>65</v>
      </c>
      <c r="E3714" t="s">
        <v>61</v>
      </c>
      <c r="F3714" t="s">
        <v>50</v>
      </c>
      <c r="G3714" t="s">
        <v>31</v>
      </c>
    </row>
    <row r="3715" spans="2:7" x14ac:dyDescent="0.2">
      <c r="B3715">
        <v>2011</v>
      </c>
      <c r="C3715">
        <v>10</v>
      </c>
      <c r="D3715" t="s">
        <v>65</v>
      </c>
      <c r="E3715" t="s">
        <v>61</v>
      </c>
      <c r="F3715" t="s">
        <v>50</v>
      </c>
      <c r="G3715" t="s">
        <v>32</v>
      </c>
    </row>
    <row r="3716" spans="2:7" x14ac:dyDescent="0.2">
      <c r="B3716">
        <v>2011</v>
      </c>
      <c r="C3716">
        <v>10</v>
      </c>
      <c r="D3716" t="s">
        <v>65</v>
      </c>
      <c r="E3716" t="s">
        <v>61</v>
      </c>
      <c r="F3716" t="s">
        <v>50</v>
      </c>
      <c r="G3716" t="s">
        <v>33</v>
      </c>
    </row>
    <row r="3717" spans="2:7" x14ac:dyDescent="0.2">
      <c r="B3717">
        <v>2011</v>
      </c>
      <c r="C3717">
        <v>10</v>
      </c>
      <c r="D3717" t="s">
        <v>65</v>
      </c>
      <c r="E3717" t="s">
        <v>61</v>
      </c>
      <c r="F3717" t="s">
        <v>50</v>
      </c>
      <c r="G3717" t="s">
        <v>34</v>
      </c>
    </row>
    <row r="3718" spans="2:7" x14ac:dyDescent="0.2">
      <c r="B3718">
        <v>2011</v>
      </c>
      <c r="C3718">
        <v>10</v>
      </c>
      <c r="D3718" t="s">
        <v>65</v>
      </c>
      <c r="E3718" t="s">
        <v>61</v>
      </c>
      <c r="F3718" t="s">
        <v>50</v>
      </c>
      <c r="G3718" t="s">
        <v>35</v>
      </c>
    </row>
    <row r="3719" spans="2:7" x14ac:dyDescent="0.2">
      <c r="B3719">
        <v>2011</v>
      </c>
      <c r="C3719">
        <v>10</v>
      </c>
      <c r="D3719" t="s">
        <v>65</v>
      </c>
      <c r="E3719" t="s">
        <v>61</v>
      </c>
      <c r="F3719" t="s">
        <v>50</v>
      </c>
      <c r="G3719" t="s">
        <v>36</v>
      </c>
    </row>
    <row r="3720" spans="2:7" x14ac:dyDescent="0.2">
      <c r="B3720">
        <v>2011</v>
      </c>
      <c r="C3720">
        <v>10</v>
      </c>
      <c r="D3720" t="s">
        <v>65</v>
      </c>
      <c r="E3720" t="s">
        <v>61</v>
      </c>
      <c r="F3720" t="s">
        <v>50</v>
      </c>
      <c r="G3720" t="s">
        <v>37</v>
      </c>
    </row>
    <row r="3721" spans="2:7" x14ac:dyDescent="0.2">
      <c r="B3721">
        <v>2011</v>
      </c>
      <c r="C3721">
        <v>10</v>
      </c>
      <c r="D3721" t="s">
        <v>65</v>
      </c>
      <c r="E3721" t="s">
        <v>61</v>
      </c>
      <c r="F3721" t="s">
        <v>50</v>
      </c>
      <c r="G3721" t="s">
        <v>38</v>
      </c>
    </row>
    <row r="3722" spans="2:7" x14ac:dyDescent="0.2">
      <c r="B3722">
        <v>2011</v>
      </c>
      <c r="C3722">
        <v>10</v>
      </c>
      <c r="D3722" t="s">
        <v>65</v>
      </c>
      <c r="E3722" t="s">
        <v>61</v>
      </c>
      <c r="F3722" t="s">
        <v>50</v>
      </c>
      <c r="G3722" t="s">
        <v>39</v>
      </c>
    </row>
    <row r="3723" spans="2:7" x14ac:dyDescent="0.2">
      <c r="B3723">
        <v>2011</v>
      </c>
      <c r="C3723">
        <v>10</v>
      </c>
      <c r="D3723" t="s">
        <v>65</v>
      </c>
      <c r="E3723" t="s">
        <v>61</v>
      </c>
      <c r="F3723" t="s">
        <v>50</v>
      </c>
      <c r="G3723" t="s">
        <v>40</v>
      </c>
    </row>
    <row r="3724" spans="2:7" x14ac:dyDescent="0.2">
      <c r="B3724">
        <v>2011</v>
      </c>
      <c r="C3724">
        <v>10</v>
      </c>
      <c r="D3724" t="s">
        <v>65</v>
      </c>
      <c r="E3724" t="s">
        <v>61</v>
      </c>
      <c r="F3724" t="s">
        <v>50</v>
      </c>
      <c r="G3724" t="s">
        <v>41</v>
      </c>
    </row>
    <row r="3725" spans="2:7" x14ac:dyDescent="0.2">
      <c r="B3725">
        <v>2011</v>
      </c>
      <c r="C3725">
        <v>10</v>
      </c>
      <c r="D3725" t="s">
        <v>65</v>
      </c>
      <c r="E3725" t="s">
        <v>61</v>
      </c>
      <c r="F3725" t="s">
        <v>50</v>
      </c>
      <c r="G3725" t="s">
        <v>42</v>
      </c>
    </row>
    <row r="3726" spans="2:7" x14ac:dyDescent="0.2">
      <c r="B3726">
        <v>2011</v>
      </c>
      <c r="C3726">
        <v>10</v>
      </c>
      <c r="D3726" t="s">
        <v>65</v>
      </c>
      <c r="E3726" t="s">
        <v>61</v>
      </c>
      <c r="F3726" t="s">
        <v>50</v>
      </c>
      <c r="G3726" t="s">
        <v>43</v>
      </c>
    </row>
    <row r="3727" spans="2:7" x14ac:dyDescent="0.2">
      <c r="B3727">
        <v>2011</v>
      </c>
      <c r="C3727">
        <v>10</v>
      </c>
      <c r="D3727" t="s">
        <v>65</v>
      </c>
      <c r="E3727" t="s">
        <v>61</v>
      </c>
      <c r="F3727" t="s">
        <v>50</v>
      </c>
      <c r="G3727" t="s">
        <v>60</v>
      </c>
    </row>
    <row r="3728" spans="2:7" x14ac:dyDescent="0.2">
      <c r="B3728">
        <v>2011</v>
      </c>
      <c r="C3728">
        <v>10</v>
      </c>
      <c r="D3728" t="s">
        <v>65</v>
      </c>
      <c r="E3728" t="s">
        <v>61</v>
      </c>
      <c r="F3728" t="s">
        <v>50</v>
      </c>
      <c r="G3728" t="s">
        <v>12</v>
      </c>
    </row>
    <row r="3729" spans="2:7" x14ac:dyDescent="0.2">
      <c r="B3729">
        <v>2011</v>
      </c>
      <c r="C3729">
        <v>10</v>
      </c>
      <c r="D3729" t="s">
        <v>65</v>
      </c>
      <c r="E3729" t="s">
        <v>61</v>
      </c>
      <c r="F3729" t="s">
        <v>51</v>
      </c>
      <c r="G3729" t="s">
        <v>16</v>
      </c>
    </row>
    <row r="3730" spans="2:7" x14ac:dyDescent="0.2">
      <c r="B3730">
        <v>2011</v>
      </c>
      <c r="C3730">
        <v>10</v>
      </c>
      <c r="D3730" t="s">
        <v>65</v>
      </c>
      <c r="E3730" t="s">
        <v>61</v>
      </c>
      <c r="F3730" t="s">
        <v>51</v>
      </c>
      <c r="G3730" t="s">
        <v>17</v>
      </c>
    </row>
    <row r="3731" spans="2:7" x14ac:dyDescent="0.2">
      <c r="B3731">
        <v>2011</v>
      </c>
      <c r="C3731">
        <v>10</v>
      </c>
      <c r="D3731" t="s">
        <v>65</v>
      </c>
      <c r="E3731" t="s">
        <v>61</v>
      </c>
      <c r="F3731" t="s">
        <v>51</v>
      </c>
      <c r="G3731" t="s">
        <v>19</v>
      </c>
    </row>
    <row r="3732" spans="2:7" x14ac:dyDescent="0.2">
      <c r="B3732">
        <v>2011</v>
      </c>
      <c r="C3732">
        <v>10</v>
      </c>
      <c r="D3732" t="s">
        <v>65</v>
      </c>
      <c r="E3732" t="s">
        <v>61</v>
      </c>
      <c r="F3732" t="s">
        <v>51</v>
      </c>
      <c r="G3732" t="s">
        <v>20</v>
      </c>
    </row>
    <row r="3733" spans="2:7" x14ac:dyDescent="0.2">
      <c r="B3733">
        <v>2011</v>
      </c>
      <c r="C3733">
        <v>10</v>
      </c>
      <c r="D3733" t="s">
        <v>65</v>
      </c>
      <c r="E3733" t="s">
        <v>61</v>
      </c>
      <c r="F3733" t="s">
        <v>51</v>
      </c>
      <c r="G3733" t="s">
        <v>21</v>
      </c>
    </row>
    <row r="3734" spans="2:7" x14ac:dyDescent="0.2">
      <c r="B3734">
        <v>2011</v>
      </c>
      <c r="C3734">
        <v>10</v>
      </c>
      <c r="D3734" t="s">
        <v>65</v>
      </c>
      <c r="E3734" t="s">
        <v>61</v>
      </c>
      <c r="F3734" t="s">
        <v>51</v>
      </c>
      <c r="G3734" t="s">
        <v>23</v>
      </c>
    </row>
    <row r="3735" spans="2:7" x14ac:dyDescent="0.2">
      <c r="B3735">
        <v>2011</v>
      </c>
      <c r="C3735">
        <v>10</v>
      </c>
      <c r="D3735" t="s">
        <v>65</v>
      </c>
      <c r="E3735" t="s">
        <v>61</v>
      </c>
      <c r="F3735" t="s">
        <v>51</v>
      </c>
      <c r="G3735" t="s">
        <v>24</v>
      </c>
    </row>
    <row r="3736" spans="2:7" x14ac:dyDescent="0.2">
      <c r="B3736">
        <v>2011</v>
      </c>
      <c r="C3736">
        <v>10</v>
      </c>
      <c r="D3736" t="s">
        <v>65</v>
      </c>
      <c r="E3736" t="s">
        <v>61</v>
      </c>
      <c r="F3736" t="s">
        <v>51</v>
      </c>
      <c r="G3736" t="s">
        <v>25</v>
      </c>
    </row>
    <row r="3737" spans="2:7" x14ac:dyDescent="0.2">
      <c r="B3737">
        <v>2011</v>
      </c>
      <c r="C3737">
        <v>10</v>
      </c>
      <c r="D3737" t="s">
        <v>65</v>
      </c>
      <c r="E3737" t="s">
        <v>61</v>
      </c>
      <c r="F3737" t="s">
        <v>51</v>
      </c>
      <c r="G3737" t="s">
        <v>26</v>
      </c>
    </row>
    <row r="3738" spans="2:7" x14ac:dyDescent="0.2">
      <c r="B3738">
        <v>2011</v>
      </c>
      <c r="C3738">
        <v>10</v>
      </c>
      <c r="D3738" t="s">
        <v>65</v>
      </c>
      <c r="E3738" t="s">
        <v>61</v>
      </c>
      <c r="F3738" t="s">
        <v>51</v>
      </c>
      <c r="G3738" t="s">
        <v>27</v>
      </c>
    </row>
    <row r="3739" spans="2:7" x14ac:dyDescent="0.2">
      <c r="B3739">
        <v>2011</v>
      </c>
      <c r="C3739">
        <v>10</v>
      </c>
      <c r="D3739" t="s">
        <v>65</v>
      </c>
      <c r="E3739" t="s">
        <v>61</v>
      </c>
      <c r="F3739" t="s">
        <v>51</v>
      </c>
      <c r="G3739" t="s">
        <v>28</v>
      </c>
    </row>
    <row r="3740" spans="2:7" x14ac:dyDescent="0.2">
      <c r="B3740">
        <v>2011</v>
      </c>
      <c r="C3740">
        <v>10</v>
      </c>
      <c r="D3740" t="s">
        <v>65</v>
      </c>
      <c r="E3740" t="s">
        <v>61</v>
      </c>
      <c r="F3740" t="s">
        <v>51</v>
      </c>
      <c r="G3740" t="s">
        <v>29</v>
      </c>
    </row>
    <row r="3741" spans="2:7" x14ac:dyDescent="0.2">
      <c r="B3741">
        <v>2011</v>
      </c>
      <c r="C3741">
        <v>10</v>
      </c>
      <c r="D3741" t="s">
        <v>65</v>
      </c>
      <c r="E3741" t="s">
        <v>61</v>
      </c>
      <c r="F3741" t="s">
        <v>51</v>
      </c>
      <c r="G3741" t="s">
        <v>31</v>
      </c>
    </row>
    <row r="3742" spans="2:7" x14ac:dyDescent="0.2">
      <c r="B3742">
        <v>2011</v>
      </c>
      <c r="C3742">
        <v>10</v>
      </c>
      <c r="D3742" t="s">
        <v>65</v>
      </c>
      <c r="E3742" t="s">
        <v>61</v>
      </c>
      <c r="F3742" t="s">
        <v>51</v>
      </c>
      <c r="G3742" t="s">
        <v>32</v>
      </c>
    </row>
    <row r="3743" spans="2:7" x14ac:dyDescent="0.2">
      <c r="B3743">
        <v>2011</v>
      </c>
      <c r="C3743">
        <v>10</v>
      </c>
      <c r="D3743" t="s">
        <v>65</v>
      </c>
      <c r="E3743" t="s">
        <v>61</v>
      </c>
      <c r="F3743" t="s">
        <v>51</v>
      </c>
      <c r="G3743" t="s">
        <v>33</v>
      </c>
    </row>
    <row r="3744" spans="2:7" x14ac:dyDescent="0.2">
      <c r="B3744">
        <v>2011</v>
      </c>
      <c r="C3744">
        <v>10</v>
      </c>
      <c r="D3744" t="s">
        <v>65</v>
      </c>
      <c r="E3744" t="s">
        <v>61</v>
      </c>
      <c r="F3744" t="s">
        <v>51</v>
      </c>
      <c r="G3744" t="s">
        <v>34</v>
      </c>
    </row>
    <row r="3745" spans="2:7" x14ac:dyDescent="0.2">
      <c r="B3745">
        <v>2011</v>
      </c>
      <c r="C3745">
        <v>10</v>
      </c>
      <c r="D3745" t="s">
        <v>65</v>
      </c>
      <c r="E3745" t="s">
        <v>61</v>
      </c>
      <c r="F3745" t="s">
        <v>51</v>
      </c>
      <c r="G3745" t="s">
        <v>35</v>
      </c>
    </row>
    <row r="3746" spans="2:7" x14ac:dyDescent="0.2">
      <c r="B3746">
        <v>2011</v>
      </c>
      <c r="C3746">
        <v>10</v>
      </c>
      <c r="D3746" t="s">
        <v>65</v>
      </c>
      <c r="E3746" t="s">
        <v>61</v>
      </c>
      <c r="F3746" t="s">
        <v>51</v>
      </c>
      <c r="G3746" t="s">
        <v>36</v>
      </c>
    </row>
    <row r="3747" spans="2:7" x14ac:dyDescent="0.2">
      <c r="B3747">
        <v>2011</v>
      </c>
      <c r="C3747">
        <v>10</v>
      </c>
      <c r="D3747" t="s">
        <v>65</v>
      </c>
      <c r="E3747" t="s">
        <v>61</v>
      </c>
      <c r="F3747" t="s">
        <v>51</v>
      </c>
      <c r="G3747" t="s">
        <v>37</v>
      </c>
    </row>
    <row r="3748" spans="2:7" x14ac:dyDescent="0.2">
      <c r="B3748">
        <v>2011</v>
      </c>
      <c r="C3748">
        <v>10</v>
      </c>
      <c r="D3748" t="s">
        <v>65</v>
      </c>
      <c r="E3748" t="s">
        <v>61</v>
      </c>
      <c r="F3748" t="s">
        <v>51</v>
      </c>
      <c r="G3748" t="s">
        <v>38</v>
      </c>
    </row>
    <row r="3749" spans="2:7" x14ac:dyDescent="0.2">
      <c r="B3749">
        <v>2011</v>
      </c>
      <c r="C3749">
        <v>10</v>
      </c>
      <c r="D3749" t="s">
        <v>65</v>
      </c>
      <c r="E3749" t="s">
        <v>61</v>
      </c>
      <c r="F3749" t="s">
        <v>51</v>
      </c>
      <c r="G3749" t="s">
        <v>39</v>
      </c>
    </row>
    <row r="3750" spans="2:7" x14ac:dyDescent="0.2">
      <c r="B3750">
        <v>2011</v>
      </c>
      <c r="C3750">
        <v>10</v>
      </c>
      <c r="D3750" t="s">
        <v>65</v>
      </c>
      <c r="E3750" t="s">
        <v>61</v>
      </c>
      <c r="F3750" t="s">
        <v>51</v>
      </c>
      <c r="G3750" t="s">
        <v>40</v>
      </c>
    </row>
    <row r="3751" spans="2:7" x14ac:dyDescent="0.2">
      <c r="B3751">
        <v>2011</v>
      </c>
      <c r="C3751">
        <v>10</v>
      </c>
      <c r="D3751" t="s">
        <v>65</v>
      </c>
      <c r="E3751" t="s">
        <v>61</v>
      </c>
      <c r="F3751" t="s">
        <v>51</v>
      </c>
      <c r="G3751" t="s">
        <v>41</v>
      </c>
    </row>
    <row r="3752" spans="2:7" x14ac:dyDescent="0.2">
      <c r="B3752">
        <v>2011</v>
      </c>
      <c r="C3752">
        <v>10</v>
      </c>
      <c r="D3752" t="s">
        <v>65</v>
      </c>
      <c r="E3752" t="s">
        <v>61</v>
      </c>
      <c r="F3752" t="s">
        <v>51</v>
      </c>
      <c r="G3752" t="s">
        <v>42</v>
      </c>
    </row>
    <row r="3753" spans="2:7" x14ac:dyDescent="0.2">
      <c r="B3753">
        <v>2011</v>
      </c>
      <c r="C3753">
        <v>10</v>
      </c>
      <c r="D3753" t="s">
        <v>65</v>
      </c>
      <c r="E3753" t="s">
        <v>61</v>
      </c>
      <c r="F3753" t="s">
        <v>51</v>
      </c>
      <c r="G3753" t="s">
        <v>43</v>
      </c>
    </row>
    <row r="3754" spans="2:7" x14ac:dyDescent="0.2">
      <c r="B3754">
        <v>2011</v>
      </c>
      <c r="C3754">
        <v>10</v>
      </c>
      <c r="D3754" t="s">
        <v>65</v>
      </c>
      <c r="E3754" t="s">
        <v>61</v>
      </c>
      <c r="F3754" t="s">
        <v>51</v>
      </c>
      <c r="G3754" t="s">
        <v>60</v>
      </c>
    </row>
    <row r="3755" spans="2:7" x14ac:dyDescent="0.2">
      <c r="B3755">
        <v>2011</v>
      </c>
      <c r="C3755">
        <v>10</v>
      </c>
      <c r="D3755" t="s">
        <v>65</v>
      </c>
      <c r="E3755" t="s">
        <v>61</v>
      </c>
      <c r="F3755" t="s">
        <v>52</v>
      </c>
      <c r="G3755" t="s">
        <v>12</v>
      </c>
    </row>
    <row r="3756" spans="2:7" x14ac:dyDescent="0.2">
      <c r="B3756">
        <v>2011</v>
      </c>
      <c r="C3756">
        <v>10</v>
      </c>
      <c r="D3756" t="s">
        <v>65</v>
      </c>
      <c r="E3756" t="s">
        <v>61</v>
      </c>
      <c r="F3756" t="s">
        <v>52</v>
      </c>
      <c r="G3756" t="s">
        <v>16</v>
      </c>
    </row>
    <row r="3757" spans="2:7" x14ac:dyDescent="0.2">
      <c r="B3757">
        <v>2011</v>
      </c>
      <c r="C3757">
        <v>10</v>
      </c>
      <c r="D3757" t="s">
        <v>65</v>
      </c>
      <c r="E3757" t="s">
        <v>61</v>
      </c>
      <c r="F3757" t="s">
        <v>52</v>
      </c>
      <c r="G3757" t="s">
        <v>17</v>
      </c>
    </row>
    <row r="3758" spans="2:7" x14ac:dyDescent="0.2">
      <c r="B3758">
        <v>2011</v>
      </c>
      <c r="C3758">
        <v>10</v>
      </c>
      <c r="D3758" t="s">
        <v>65</v>
      </c>
      <c r="E3758" t="s">
        <v>61</v>
      </c>
      <c r="F3758" t="s">
        <v>52</v>
      </c>
      <c r="G3758" t="s">
        <v>19</v>
      </c>
    </row>
    <row r="3759" spans="2:7" x14ac:dyDescent="0.2">
      <c r="B3759">
        <v>2011</v>
      </c>
      <c r="C3759">
        <v>10</v>
      </c>
      <c r="D3759" t="s">
        <v>65</v>
      </c>
      <c r="E3759" t="s">
        <v>61</v>
      </c>
      <c r="F3759" t="s">
        <v>52</v>
      </c>
      <c r="G3759" t="s">
        <v>20</v>
      </c>
    </row>
    <row r="3760" spans="2:7" x14ac:dyDescent="0.2">
      <c r="B3760">
        <v>2011</v>
      </c>
      <c r="C3760">
        <v>10</v>
      </c>
      <c r="D3760" t="s">
        <v>65</v>
      </c>
      <c r="E3760" t="s">
        <v>61</v>
      </c>
      <c r="F3760" t="s">
        <v>52</v>
      </c>
      <c r="G3760" t="s">
        <v>21</v>
      </c>
    </row>
    <row r="3761" spans="2:7" x14ac:dyDescent="0.2">
      <c r="B3761">
        <v>2011</v>
      </c>
      <c r="C3761">
        <v>10</v>
      </c>
      <c r="D3761" t="s">
        <v>65</v>
      </c>
      <c r="E3761" t="s">
        <v>61</v>
      </c>
      <c r="F3761" t="s">
        <v>52</v>
      </c>
      <c r="G3761" t="s">
        <v>23</v>
      </c>
    </row>
    <row r="3762" spans="2:7" x14ac:dyDescent="0.2">
      <c r="B3762">
        <v>2011</v>
      </c>
      <c r="C3762">
        <v>10</v>
      </c>
      <c r="D3762" t="s">
        <v>65</v>
      </c>
      <c r="E3762" t="s">
        <v>61</v>
      </c>
      <c r="F3762" t="s">
        <v>52</v>
      </c>
      <c r="G3762" t="s">
        <v>24</v>
      </c>
    </row>
    <row r="3763" spans="2:7" x14ac:dyDescent="0.2">
      <c r="B3763">
        <v>2011</v>
      </c>
      <c r="C3763">
        <v>10</v>
      </c>
      <c r="D3763" t="s">
        <v>65</v>
      </c>
      <c r="E3763" t="s">
        <v>61</v>
      </c>
      <c r="F3763" t="s">
        <v>52</v>
      </c>
      <c r="G3763" t="s">
        <v>25</v>
      </c>
    </row>
    <row r="3764" spans="2:7" x14ac:dyDescent="0.2">
      <c r="B3764">
        <v>2011</v>
      </c>
      <c r="C3764">
        <v>10</v>
      </c>
      <c r="D3764" t="s">
        <v>65</v>
      </c>
      <c r="E3764" t="s">
        <v>61</v>
      </c>
      <c r="F3764" t="s">
        <v>52</v>
      </c>
      <c r="G3764" t="s">
        <v>26</v>
      </c>
    </row>
    <row r="3765" spans="2:7" x14ac:dyDescent="0.2">
      <c r="B3765">
        <v>2011</v>
      </c>
      <c r="C3765">
        <v>10</v>
      </c>
      <c r="D3765" t="s">
        <v>65</v>
      </c>
      <c r="E3765" t="s">
        <v>61</v>
      </c>
      <c r="F3765" t="s">
        <v>52</v>
      </c>
      <c r="G3765" t="s">
        <v>27</v>
      </c>
    </row>
    <row r="3766" spans="2:7" x14ac:dyDescent="0.2">
      <c r="B3766">
        <v>2011</v>
      </c>
      <c r="C3766">
        <v>10</v>
      </c>
      <c r="D3766" t="s">
        <v>65</v>
      </c>
      <c r="E3766" t="s">
        <v>61</v>
      </c>
      <c r="F3766" t="s">
        <v>52</v>
      </c>
      <c r="G3766" t="s">
        <v>28</v>
      </c>
    </row>
    <row r="3767" spans="2:7" x14ac:dyDescent="0.2">
      <c r="B3767">
        <v>2011</v>
      </c>
      <c r="C3767">
        <v>10</v>
      </c>
      <c r="D3767" t="s">
        <v>65</v>
      </c>
      <c r="E3767" t="s">
        <v>61</v>
      </c>
      <c r="F3767" t="s">
        <v>52</v>
      </c>
      <c r="G3767" t="s">
        <v>29</v>
      </c>
    </row>
    <row r="3768" spans="2:7" x14ac:dyDescent="0.2">
      <c r="B3768">
        <v>2011</v>
      </c>
      <c r="C3768">
        <v>10</v>
      </c>
      <c r="D3768" t="s">
        <v>65</v>
      </c>
      <c r="E3768" t="s">
        <v>61</v>
      </c>
      <c r="F3768" t="s">
        <v>52</v>
      </c>
      <c r="G3768" t="s">
        <v>31</v>
      </c>
    </row>
    <row r="3769" spans="2:7" x14ac:dyDescent="0.2">
      <c r="B3769">
        <v>2011</v>
      </c>
      <c r="C3769">
        <v>10</v>
      </c>
      <c r="D3769" t="s">
        <v>65</v>
      </c>
      <c r="E3769" t="s">
        <v>61</v>
      </c>
      <c r="F3769" t="s">
        <v>52</v>
      </c>
      <c r="G3769" t="s">
        <v>32</v>
      </c>
    </row>
    <row r="3770" spans="2:7" x14ac:dyDescent="0.2">
      <c r="B3770">
        <v>2011</v>
      </c>
      <c r="C3770">
        <v>10</v>
      </c>
      <c r="D3770" t="s">
        <v>65</v>
      </c>
      <c r="E3770" t="s">
        <v>61</v>
      </c>
      <c r="F3770" t="s">
        <v>52</v>
      </c>
      <c r="G3770" t="s">
        <v>33</v>
      </c>
    </row>
    <row r="3771" spans="2:7" x14ac:dyDescent="0.2">
      <c r="B3771">
        <v>2011</v>
      </c>
      <c r="C3771">
        <v>10</v>
      </c>
      <c r="D3771" t="s">
        <v>65</v>
      </c>
      <c r="E3771" t="s">
        <v>61</v>
      </c>
      <c r="F3771" t="s">
        <v>52</v>
      </c>
      <c r="G3771" t="s">
        <v>34</v>
      </c>
    </row>
    <row r="3772" spans="2:7" x14ac:dyDescent="0.2">
      <c r="B3772">
        <v>2011</v>
      </c>
      <c r="C3772">
        <v>10</v>
      </c>
      <c r="D3772" t="s">
        <v>65</v>
      </c>
      <c r="E3772" t="s">
        <v>61</v>
      </c>
      <c r="F3772" t="s">
        <v>52</v>
      </c>
      <c r="G3772" t="s">
        <v>35</v>
      </c>
    </row>
    <row r="3773" spans="2:7" x14ac:dyDescent="0.2">
      <c r="B3773">
        <v>2011</v>
      </c>
      <c r="C3773">
        <v>10</v>
      </c>
      <c r="D3773" t="s">
        <v>65</v>
      </c>
      <c r="E3773" t="s">
        <v>61</v>
      </c>
      <c r="F3773" t="s">
        <v>52</v>
      </c>
      <c r="G3773" t="s">
        <v>36</v>
      </c>
    </row>
    <row r="3774" spans="2:7" x14ac:dyDescent="0.2">
      <c r="B3774">
        <v>2011</v>
      </c>
      <c r="C3774">
        <v>10</v>
      </c>
      <c r="D3774" t="s">
        <v>65</v>
      </c>
      <c r="E3774" t="s">
        <v>61</v>
      </c>
      <c r="F3774" t="s">
        <v>52</v>
      </c>
      <c r="G3774" t="s">
        <v>37</v>
      </c>
    </row>
    <row r="3775" spans="2:7" x14ac:dyDescent="0.2">
      <c r="B3775">
        <v>2011</v>
      </c>
      <c r="C3775">
        <v>10</v>
      </c>
      <c r="D3775" t="s">
        <v>65</v>
      </c>
      <c r="E3775" t="s">
        <v>61</v>
      </c>
      <c r="F3775" t="s">
        <v>52</v>
      </c>
      <c r="G3775" t="s">
        <v>38</v>
      </c>
    </row>
    <row r="3776" spans="2:7" x14ac:dyDescent="0.2">
      <c r="B3776">
        <v>2011</v>
      </c>
      <c r="C3776">
        <v>10</v>
      </c>
      <c r="D3776" t="s">
        <v>65</v>
      </c>
      <c r="E3776" t="s">
        <v>61</v>
      </c>
      <c r="F3776" t="s">
        <v>52</v>
      </c>
      <c r="G3776" t="s">
        <v>39</v>
      </c>
    </row>
    <row r="3777" spans="2:7" x14ac:dyDescent="0.2">
      <c r="B3777">
        <v>2011</v>
      </c>
      <c r="C3777">
        <v>10</v>
      </c>
      <c r="D3777" t="s">
        <v>65</v>
      </c>
      <c r="E3777" t="s">
        <v>61</v>
      </c>
      <c r="F3777" t="s">
        <v>52</v>
      </c>
      <c r="G3777" t="s">
        <v>40</v>
      </c>
    </row>
    <row r="3778" spans="2:7" x14ac:dyDescent="0.2">
      <c r="B3778">
        <v>2011</v>
      </c>
      <c r="C3778">
        <v>10</v>
      </c>
      <c r="D3778" t="s">
        <v>65</v>
      </c>
      <c r="E3778" t="s">
        <v>61</v>
      </c>
      <c r="F3778" t="s">
        <v>52</v>
      </c>
      <c r="G3778" t="s">
        <v>41</v>
      </c>
    </row>
    <row r="3779" spans="2:7" x14ac:dyDescent="0.2">
      <c r="B3779">
        <v>2011</v>
      </c>
      <c r="C3779">
        <v>10</v>
      </c>
      <c r="D3779" t="s">
        <v>65</v>
      </c>
      <c r="E3779" t="s">
        <v>61</v>
      </c>
      <c r="F3779" t="s">
        <v>52</v>
      </c>
      <c r="G3779" t="s">
        <v>42</v>
      </c>
    </row>
    <row r="3780" spans="2:7" x14ac:dyDescent="0.2">
      <c r="B3780">
        <v>2011</v>
      </c>
      <c r="C3780">
        <v>10</v>
      </c>
      <c r="D3780" t="s">
        <v>65</v>
      </c>
      <c r="E3780" t="s">
        <v>61</v>
      </c>
      <c r="F3780" t="s">
        <v>52</v>
      </c>
      <c r="G3780" t="s">
        <v>43</v>
      </c>
    </row>
    <row r="3781" spans="2:7" x14ac:dyDescent="0.2">
      <c r="B3781">
        <v>2011</v>
      </c>
      <c r="C3781">
        <v>10</v>
      </c>
      <c r="D3781" t="s">
        <v>65</v>
      </c>
      <c r="E3781" t="s">
        <v>61</v>
      </c>
      <c r="F3781" t="s">
        <v>52</v>
      </c>
      <c r="G3781" t="s">
        <v>60</v>
      </c>
    </row>
    <row r="3782" spans="2:7" x14ac:dyDescent="0.2">
      <c r="B3782">
        <v>2011</v>
      </c>
      <c r="C3782">
        <v>10</v>
      </c>
      <c r="D3782" t="s">
        <v>65</v>
      </c>
      <c r="E3782" t="s">
        <v>61</v>
      </c>
      <c r="F3782" t="s">
        <v>53</v>
      </c>
      <c r="G3782" t="s">
        <v>12</v>
      </c>
    </row>
    <row r="3783" spans="2:7" x14ac:dyDescent="0.2">
      <c r="B3783">
        <v>2011</v>
      </c>
      <c r="C3783">
        <v>10</v>
      </c>
      <c r="D3783" t="s">
        <v>65</v>
      </c>
      <c r="E3783" t="s">
        <v>61</v>
      </c>
      <c r="F3783" t="s">
        <v>53</v>
      </c>
      <c r="G3783" t="s">
        <v>16</v>
      </c>
    </row>
    <row r="3784" spans="2:7" x14ac:dyDescent="0.2">
      <c r="B3784">
        <v>2011</v>
      </c>
      <c r="C3784">
        <v>10</v>
      </c>
      <c r="D3784" t="s">
        <v>65</v>
      </c>
      <c r="E3784" t="s">
        <v>61</v>
      </c>
      <c r="F3784" t="s">
        <v>53</v>
      </c>
      <c r="G3784" t="s">
        <v>17</v>
      </c>
    </row>
    <row r="3785" spans="2:7" x14ac:dyDescent="0.2">
      <c r="B3785">
        <v>2011</v>
      </c>
      <c r="C3785">
        <v>10</v>
      </c>
      <c r="D3785" t="s">
        <v>65</v>
      </c>
      <c r="E3785" t="s">
        <v>61</v>
      </c>
      <c r="F3785" t="s">
        <v>53</v>
      </c>
      <c r="G3785" t="s">
        <v>19</v>
      </c>
    </row>
    <row r="3786" spans="2:7" x14ac:dyDescent="0.2">
      <c r="B3786">
        <v>2011</v>
      </c>
      <c r="C3786">
        <v>10</v>
      </c>
      <c r="D3786" t="s">
        <v>65</v>
      </c>
      <c r="E3786" t="s">
        <v>61</v>
      </c>
      <c r="F3786" t="s">
        <v>53</v>
      </c>
      <c r="G3786" t="s">
        <v>20</v>
      </c>
    </row>
    <row r="3787" spans="2:7" x14ac:dyDescent="0.2">
      <c r="B3787">
        <v>2011</v>
      </c>
      <c r="C3787">
        <v>10</v>
      </c>
      <c r="D3787" t="s">
        <v>65</v>
      </c>
      <c r="E3787" t="s">
        <v>61</v>
      </c>
      <c r="F3787" t="s">
        <v>53</v>
      </c>
      <c r="G3787" t="s">
        <v>21</v>
      </c>
    </row>
    <row r="3788" spans="2:7" x14ac:dyDescent="0.2">
      <c r="B3788">
        <v>2011</v>
      </c>
      <c r="C3788">
        <v>10</v>
      </c>
      <c r="D3788" t="s">
        <v>65</v>
      </c>
      <c r="E3788" t="s">
        <v>61</v>
      </c>
      <c r="F3788" t="s">
        <v>53</v>
      </c>
      <c r="G3788" t="s">
        <v>23</v>
      </c>
    </row>
    <row r="3789" spans="2:7" x14ac:dyDescent="0.2">
      <c r="B3789">
        <v>2011</v>
      </c>
      <c r="C3789">
        <v>10</v>
      </c>
      <c r="D3789" t="s">
        <v>65</v>
      </c>
      <c r="E3789" t="s">
        <v>61</v>
      </c>
      <c r="F3789" t="s">
        <v>53</v>
      </c>
      <c r="G3789" t="s">
        <v>24</v>
      </c>
    </row>
    <row r="3790" spans="2:7" x14ac:dyDescent="0.2">
      <c r="B3790">
        <v>2011</v>
      </c>
      <c r="C3790">
        <v>10</v>
      </c>
      <c r="D3790" t="s">
        <v>65</v>
      </c>
      <c r="E3790" t="s">
        <v>61</v>
      </c>
      <c r="F3790" t="s">
        <v>53</v>
      </c>
      <c r="G3790" t="s">
        <v>25</v>
      </c>
    </row>
    <row r="3791" spans="2:7" x14ac:dyDescent="0.2">
      <c r="B3791">
        <v>2011</v>
      </c>
      <c r="C3791">
        <v>10</v>
      </c>
      <c r="D3791" t="s">
        <v>65</v>
      </c>
      <c r="E3791" t="s">
        <v>61</v>
      </c>
      <c r="F3791" t="s">
        <v>53</v>
      </c>
      <c r="G3791" t="s">
        <v>26</v>
      </c>
    </row>
    <row r="3792" spans="2:7" x14ac:dyDescent="0.2">
      <c r="B3792">
        <v>2011</v>
      </c>
      <c r="C3792">
        <v>10</v>
      </c>
      <c r="D3792" t="s">
        <v>65</v>
      </c>
      <c r="E3792" t="s">
        <v>61</v>
      </c>
      <c r="F3792" t="s">
        <v>53</v>
      </c>
      <c r="G3792" t="s">
        <v>27</v>
      </c>
    </row>
    <row r="3793" spans="2:7" x14ac:dyDescent="0.2">
      <c r="B3793">
        <v>2011</v>
      </c>
      <c r="C3793">
        <v>10</v>
      </c>
      <c r="D3793" t="s">
        <v>65</v>
      </c>
      <c r="E3793" t="s">
        <v>61</v>
      </c>
      <c r="F3793" t="s">
        <v>53</v>
      </c>
      <c r="G3793" t="s">
        <v>28</v>
      </c>
    </row>
    <row r="3794" spans="2:7" x14ac:dyDescent="0.2">
      <c r="B3794">
        <v>2011</v>
      </c>
      <c r="C3794">
        <v>10</v>
      </c>
      <c r="D3794" t="s">
        <v>65</v>
      </c>
      <c r="E3794" t="s">
        <v>61</v>
      </c>
      <c r="F3794" t="s">
        <v>53</v>
      </c>
      <c r="G3794" t="s">
        <v>29</v>
      </c>
    </row>
    <row r="3795" spans="2:7" x14ac:dyDescent="0.2">
      <c r="B3795">
        <v>2011</v>
      </c>
      <c r="C3795">
        <v>10</v>
      </c>
      <c r="D3795" t="s">
        <v>65</v>
      </c>
      <c r="E3795" t="s">
        <v>61</v>
      </c>
      <c r="F3795" t="s">
        <v>53</v>
      </c>
      <c r="G3795" t="s">
        <v>31</v>
      </c>
    </row>
    <row r="3796" spans="2:7" x14ac:dyDescent="0.2">
      <c r="B3796">
        <v>2011</v>
      </c>
      <c r="C3796">
        <v>10</v>
      </c>
      <c r="D3796" t="s">
        <v>65</v>
      </c>
      <c r="E3796" t="s">
        <v>61</v>
      </c>
      <c r="F3796" t="s">
        <v>53</v>
      </c>
      <c r="G3796" t="s">
        <v>32</v>
      </c>
    </row>
    <row r="3797" spans="2:7" x14ac:dyDescent="0.2">
      <c r="B3797">
        <v>2011</v>
      </c>
      <c r="C3797">
        <v>10</v>
      </c>
      <c r="D3797" t="s">
        <v>65</v>
      </c>
      <c r="E3797" t="s">
        <v>61</v>
      </c>
      <c r="F3797" t="s">
        <v>53</v>
      </c>
      <c r="G3797" t="s">
        <v>33</v>
      </c>
    </row>
    <row r="3798" spans="2:7" x14ac:dyDescent="0.2">
      <c r="B3798">
        <v>2011</v>
      </c>
      <c r="C3798">
        <v>10</v>
      </c>
      <c r="D3798" t="s">
        <v>65</v>
      </c>
      <c r="E3798" t="s">
        <v>61</v>
      </c>
      <c r="F3798" t="s">
        <v>53</v>
      </c>
      <c r="G3798" t="s">
        <v>34</v>
      </c>
    </row>
    <row r="3799" spans="2:7" x14ac:dyDescent="0.2">
      <c r="B3799">
        <v>2011</v>
      </c>
      <c r="C3799">
        <v>10</v>
      </c>
      <c r="D3799" t="s">
        <v>65</v>
      </c>
      <c r="E3799" t="s">
        <v>61</v>
      </c>
      <c r="F3799" t="s">
        <v>53</v>
      </c>
      <c r="G3799" t="s">
        <v>35</v>
      </c>
    </row>
    <row r="3800" spans="2:7" x14ac:dyDescent="0.2">
      <c r="B3800">
        <v>2011</v>
      </c>
      <c r="C3800">
        <v>10</v>
      </c>
      <c r="D3800" t="s">
        <v>65</v>
      </c>
      <c r="E3800" t="s">
        <v>61</v>
      </c>
      <c r="F3800" t="s">
        <v>53</v>
      </c>
      <c r="G3800" t="s">
        <v>36</v>
      </c>
    </row>
    <row r="3801" spans="2:7" x14ac:dyDescent="0.2">
      <c r="B3801">
        <v>2011</v>
      </c>
      <c r="C3801">
        <v>10</v>
      </c>
      <c r="D3801" t="s">
        <v>65</v>
      </c>
      <c r="E3801" t="s">
        <v>61</v>
      </c>
      <c r="F3801" t="s">
        <v>53</v>
      </c>
      <c r="G3801" t="s">
        <v>37</v>
      </c>
    </row>
    <row r="3802" spans="2:7" x14ac:dyDescent="0.2">
      <c r="B3802">
        <v>2011</v>
      </c>
      <c r="C3802">
        <v>10</v>
      </c>
      <c r="D3802" t="s">
        <v>65</v>
      </c>
      <c r="E3802" t="s">
        <v>61</v>
      </c>
      <c r="F3802" t="s">
        <v>53</v>
      </c>
      <c r="G3802" t="s">
        <v>38</v>
      </c>
    </row>
    <row r="3803" spans="2:7" x14ac:dyDescent="0.2">
      <c r="B3803">
        <v>2011</v>
      </c>
      <c r="C3803">
        <v>10</v>
      </c>
      <c r="D3803" t="s">
        <v>65</v>
      </c>
      <c r="E3803" t="s">
        <v>61</v>
      </c>
      <c r="F3803" t="s">
        <v>53</v>
      </c>
      <c r="G3803" t="s">
        <v>39</v>
      </c>
    </row>
    <row r="3804" spans="2:7" x14ac:dyDescent="0.2">
      <c r="B3804">
        <v>2011</v>
      </c>
      <c r="C3804">
        <v>10</v>
      </c>
      <c r="D3804" t="s">
        <v>65</v>
      </c>
      <c r="E3804" t="s">
        <v>61</v>
      </c>
      <c r="F3804" t="s">
        <v>53</v>
      </c>
      <c r="G3804" t="s">
        <v>40</v>
      </c>
    </row>
    <row r="3805" spans="2:7" x14ac:dyDescent="0.2">
      <c r="B3805">
        <v>2011</v>
      </c>
      <c r="C3805">
        <v>10</v>
      </c>
      <c r="D3805" t="s">
        <v>65</v>
      </c>
      <c r="E3805" t="s">
        <v>61</v>
      </c>
      <c r="F3805" t="s">
        <v>53</v>
      </c>
      <c r="G3805" t="s">
        <v>41</v>
      </c>
    </row>
    <row r="3806" spans="2:7" x14ac:dyDescent="0.2">
      <c r="B3806">
        <v>2011</v>
      </c>
      <c r="C3806">
        <v>10</v>
      </c>
      <c r="D3806" t="s">
        <v>65</v>
      </c>
      <c r="E3806" t="s">
        <v>61</v>
      </c>
      <c r="F3806" t="s">
        <v>53</v>
      </c>
      <c r="G3806" t="s">
        <v>42</v>
      </c>
    </row>
    <row r="3807" spans="2:7" x14ac:dyDescent="0.2">
      <c r="B3807">
        <v>2011</v>
      </c>
      <c r="C3807">
        <v>10</v>
      </c>
      <c r="D3807" t="s">
        <v>65</v>
      </c>
      <c r="E3807" t="s">
        <v>61</v>
      </c>
      <c r="F3807" t="s">
        <v>53</v>
      </c>
      <c r="G3807" t="s">
        <v>43</v>
      </c>
    </row>
    <row r="3808" spans="2:7" x14ac:dyDescent="0.2">
      <c r="B3808">
        <v>2011</v>
      </c>
      <c r="C3808">
        <v>10</v>
      </c>
      <c r="D3808" t="s">
        <v>65</v>
      </c>
      <c r="E3808" t="s">
        <v>61</v>
      </c>
      <c r="F3808" t="s">
        <v>53</v>
      </c>
      <c r="G3808" t="s">
        <v>60</v>
      </c>
    </row>
    <row r="3809" spans="2:7" x14ac:dyDescent="0.2">
      <c r="B3809">
        <v>2011</v>
      </c>
      <c r="C3809">
        <v>10</v>
      </c>
      <c r="D3809" t="s">
        <v>65</v>
      </c>
      <c r="E3809" t="s">
        <v>61</v>
      </c>
      <c r="F3809" t="s">
        <v>54</v>
      </c>
      <c r="G3809" t="s">
        <v>12</v>
      </c>
    </row>
    <row r="3810" spans="2:7" x14ac:dyDescent="0.2">
      <c r="B3810">
        <v>2011</v>
      </c>
      <c r="C3810">
        <v>10</v>
      </c>
      <c r="D3810" t="s">
        <v>65</v>
      </c>
      <c r="E3810" t="s">
        <v>61</v>
      </c>
      <c r="F3810" t="s">
        <v>54</v>
      </c>
      <c r="G3810" t="s">
        <v>16</v>
      </c>
    </row>
    <row r="3811" spans="2:7" x14ac:dyDescent="0.2">
      <c r="B3811">
        <v>2011</v>
      </c>
      <c r="C3811">
        <v>10</v>
      </c>
      <c r="D3811" t="s">
        <v>65</v>
      </c>
      <c r="E3811" t="s">
        <v>61</v>
      </c>
      <c r="F3811" t="s">
        <v>54</v>
      </c>
      <c r="G3811" t="s">
        <v>17</v>
      </c>
    </row>
    <row r="3812" spans="2:7" x14ac:dyDescent="0.2">
      <c r="B3812">
        <v>2011</v>
      </c>
      <c r="C3812">
        <v>10</v>
      </c>
      <c r="D3812" t="s">
        <v>65</v>
      </c>
      <c r="E3812" t="s">
        <v>61</v>
      </c>
      <c r="F3812" t="s">
        <v>54</v>
      </c>
      <c r="G3812" t="s">
        <v>19</v>
      </c>
    </row>
    <row r="3813" spans="2:7" x14ac:dyDescent="0.2">
      <c r="B3813">
        <v>2011</v>
      </c>
      <c r="C3813">
        <v>10</v>
      </c>
      <c r="D3813" t="s">
        <v>65</v>
      </c>
      <c r="E3813" t="s">
        <v>61</v>
      </c>
      <c r="F3813" t="s">
        <v>54</v>
      </c>
      <c r="G3813" t="s">
        <v>20</v>
      </c>
    </row>
    <row r="3814" spans="2:7" x14ac:dyDescent="0.2">
      <c r="B3814">
        <v>2011</v>
      </c>
      <c r="C3814">
        <v>10</v>
      </c>
      <c r="D3814" t="s">
        <v>65</v>
      </c>
      <c r="E3814" t="s">
        <v>61</v>
      </c>
      <c r="F3814" t="s">
        <v>54</v>
      </c>
      <c r="G3814" t="s">
        <v>21</v>
      </c>
    </row>
    <row r="3815" spans="2:7" x14ac:dyDescent="0.2">
      <c r="B3815">
        <v>2011</v>
      </c>
      <c r="C3815">
        <v>10</v>
      </c>
      <c r="D3815" t="s">
        <v>65</v>
      </c>
      <c r="E3815" t="s">
        <v>61</v>
      </c>
      <c r="F3815" t="s">
        <v>54</v>
      </c>
      <c r="G3815" t="s">
        <v>23</v>
      </c>
    </row>
    <row r="3816" spans="2:7" x14ac:dyDescent="0.2">
      <c r="B3816">
        <v>2011</v>
      </c>
      <c r="C3816">
        <v>10</v>
      </c>
      <c r="D3816" t="s">
        <v>65</v>
      </c>
      <c r="E3816" t="s">
        <v>61</v>
      </c>
      <c r="F3816" t="s">
        <v>54</v>
      </c>
      <c r="G3816" t="s">
        <v>24</v>
      </c>
    </row>
    <row r="3817" spans="2:7" x14ac:dyDescent="0.2">
      <c r="B3817">
        <v>2011</v>
      </c>
      <c r="C3817">
        <v>10</v>
      </c>
      <c r="D3817" t="s">
        <v>65</v>
      </c>
      <c r="E3817" t="s">
        <v>61</v>
      </c>
      <c r="F3817" t="s">
        <v>54</v>
      </c>
      <c r="G3817" t="s">
        <v>25</v>
      </c>
    </row>
    <row r="3818" spans="2:7" x14ac:dyDescent="0.2">
      <c r="B3818">
        <v>2011</v>
      </c>
      <c r="C3818">
        <v>10</v>
      </c>
      <c r="D3818" t="s">
        <v>65</v>
      </c>
      <c r="E3818" t="s">
        <v>61</v>
      </c>
      <c r="F3818" t="s">
        <v>54</v>
      </c>
      <c r="G3818" t="s">
        <v>26</v>
      </c>
    </row>
    <row r="3819" spans="2:7" x14ac:dyDescent="0.2">
      <c r="B3819">
        <v>2011</v>
      </c>
      <c r="C3819">
        <v>10</v>
      </c>
      <c r="D3819" t="s">
        <v>65</v>
      </c>
      <c r="E3819" t="s">
        <v>61</v>
      </c>
      <c r="F3819" t="s">
        <v>54</v>
      </c>
      <c r="G3819" t="s">
        <v>27</v>
      </c>
    </row>
    <row r="3820" spans="2:7" x14ac:dyDescent="0.2">
      <c r="B3820">
        <v>2011</v>
      </c>
      <c r="C3820">
        <v>10</v>
      </c>
      <c r="D3820" t="s">
        <v>65</v>
      </c>
      <c r="E3820" t="s">
        <v>61</v>
      </c>
      <c r="F3820" t="s">
        <v>54</v>
      </c>
      <c r="G3820" t="s">
        <v>28</v>
      </c>
    </row>
    <row r="3821" spans="2:7" x14ac:dyDescent="0.2">
      <c r="B3821">
        <v>2011</v>
      </c>
      <c r="C3821">
        <v>10</v>
      </c>
      <c r="D3821" t="s">
        <v>65</v>
      </c>
      <c r="E3821" t="s">
        <v>61</v>
      </c>
      <c r="F3821" t="s">
        <v>54</v>
      </c>
      <c r="G3821" t="s">
        <v>29</v>
      </c>
    </row>
    <row r="3822" spans="2:7" x14ac:dyDescent="0.2">
      <c r="B3822">
        <v>2011</v>
      </c>
      <c r="C3822">
        <v>10</v>
      </c>
      <c r="D3822" t="s">
        <v>65</v>
      </c>
      <c r="E3822" t="s">
        <v>61</v>
      </c>
      <c r="F3822" t="s">
        <v>54</v>
      </c>
      <c r="G3822" t="s">
        <v>31</v>
      </c>
    </row>
    <row r="3823" spans="2:7" x14ac:dyDescent="0.2">
      <c r="B3823">
        <v>2011</v>
      </c>
      <c r="C3823">
        <v>10</v>
      </c>
      <c r="D3823" t="s">
        <v>65</v>
      </c>
      <c r="E3823" t="s">
        <v>61</v>
      </c>
      <c r="F3823" t="s">
        <v>54</v>
      </c>
      <c r="G3823" t="s">
        <v>32</v>
      </c>
    </row>
    <row r="3824" spans="2:7" x14ac:dyDescent="0.2">
      <c r="B3824">
        <v>2011</v>
      </c>
      <c r="C3824">
        <v>10</v>
      </c>
      <c r="D3824" t="s">
        <v>65</v>
      </c>
      <c r="E3824" t="s">
        <v>61</v>
      </c>
      <c r="F3824" t="s">
        <v>54</v>
      </c>
      <c r="G3824" t="s">
        <v>33</v>
      </c>
    </row>
    <row r="3825" spans="2:7" x14ac:dyDescent="0.2">
      <c r="B3825">
        <v>2011</v>
      </c>
      <c r="C3825">
        <v>10</v>
      </c>
      <c r="D3825" t="s">
        <v>65</v>
      </c>
      <c r="E3825" t="s">
        <v>61</v>
      </c>
      <c r="F3825" t="s">
        <v>54</v>
      </c>
      <c r="G3825" t="s">
        <v>34</v>
      </c>
    </row>
    <row r="3826" spans="2:7" x14ac:dyDescent="0.2">
      <c r="B3826">
        <v>2011</v>
      </c>
      <c r="C3826">
        <v>10</v>
      </c>
      <c r="D3826" t="s">
        <v>65</v>
      </c>
      <c r="E3826" t="s">
        <v>61</v>
      </c>
      <c r="F3826" t="s">
        <v>54</v>
      </c>
      <c r="G3826" t="s">
        <v>35</v>
      </c>
    </row>
    <row r="3827" spans="2:7" x14ac:dyDescent="0.2">
      <c r="B3827">
        <v>2011</v>
      </c>
      <c r="C3827">
        <v>10</v>
      </c>
      <c r="D3827" t="s">
        <v>65</v>
      </c>
      <c r="E3827" t="s">
        <v>61</v>
      </c>
      <c r="F3827" t="s">
        <v>54</v>
      </c>
      <c r="G3827" t="s">
        <v>36</v>
      </c>
    </row>
    <row r="3828" spans="2:7" x14ac:dyDescent="0.2">
      <c r="B3828">
        <v>2011</v>
      </c>
      <c r="C3828">
        <v>10</v>
      </c>
      <c r="D3828" t="s">
        <v>65</v>
      </c>
      <c r="E3828" t="s">
        <v>61</v>
      </c>
      <c r="F3828" t="s">
        <v>54</v>
      </c>
      <c r="G3828" t="s">
        <v>37</v>
      </c>
    </row>
    <row r="3829" spans="2:7" x14ac:dyDescent="0.2">
      <c r="B3829">
        <v>2011</v>
      </c>
      <c r="C3829">
        <v>10</v>
      </c>
      <c r="D3829" t="s">
        <v>65</v>
      </c>
      <c r="E3829" t="s">
        <v>61</v>
      </c>
      <c r="F3829" t="s">
        <v>54</v>
      </c>
      <c r="G3829" t="s">
        <v>38</v>
      </c>
    </row>
    <row r="3830" spans="2:7" x14ac:dyDescent="0.2">
      <c r="B3830">
        <v>2011</v>
      </c>
      <c r="C3830">
        <v>10</v>
      </c>
      <c r="D3830" t="s">
        <v>65</v>
      </c>
      <c r="E3830" t="s">
        <v>61</v>
      </c>
      <c r="F3830" t="s">
        <v>54</v>
      </c>
      <c r="G3830" t="s">
        <v>39</v>
      </c>
    </row>
    <row r="3831" spans="2:7" x14ac:dyDescent="0.2">
      <c r="B3831">
        <v>2011</v>
      </c>
      <c r="C3831">
        <v>10</v>
      </c>
      <c r="D3831" t="s">
        <v>65</v>
      </c>
      <c r="E3831" t="s">
        <v>61</v>
      </c>
      <c r="F3831" t="s">
        <v>54</v>
      </c>
      <c r="G3831" t="s">
        <v>40</v>
      </c>
    </row>
    <row r="3832" spans="2:7" x14ac:dyDescent="0.2">
      <c r="B3832">
        <v>2011</v>
      </c>
      <c r="C3832">
        <v>10</v>
      </c>
      <c r="D3832" t="s">
        <v>65</v>
      </c>
      <c r="E3832" t="s">
        <v>61</v>
      </c>
      <c r="F3832" t="s">
        <v>54</v>
      </c>
      <c r="G3832" t="s">
        <v>41</v>
      </c>
    </row>
    <row r="3833" spans="2:7" x14ac:dyDescent="0.2">
      <c r="B3833">
        <v>2011</v>
      </c>
      <c r="C3833">
        <v>10</v>
      </c>
      <c r="D3833" t="s">
        <v>65</v>
      </c>
      <c r="E3833" t="s">
        <v>61</v>
      </c>
      <c r="F3833" t="s">
        <v>54</v>
      </c>
      <c r="G3833" t="s">
        <v>42</v>
      </c>
    </row>
    <row r="3834" spans="2:7" x14ac:dyDescent="0.2">
      <c r="B3834">
        <v>2011</v>
      </c>
      <c r="C3834">
        <v>10</v>
      </c>
      <c r="D3834" t="s">
        <v>65</v>
      </c>
      <c r="E3834" t="s">
        <v>61</v>
      </c>
      <c r="F3834" t="s">
        <v>54</v>
      </c>
      <c r="G3834" t="s">
        <v>43</v>
      </c>
    </row>
    <row r="3835" spans="2:7" x14ac:dyDescent="0.2">
      <c r="B3835">
        <v>2011</v>
      </c>
      <c r="C3835">
        <v>10</v>
      </c>
      <c r="D3835" t="s">
        <v>65</v>
      </c>
      <c r="E3835" t="s">
        <v>61</v>
      </c>
      <c r="F3835" t="s">
        <v>54</v>
      </c>
      <c r="G3835" t="s">
        <v>60</v>
      </c>
    </row>
    <row r="3836" spans="2:7" x14ac:dyDescent="0.2">
      <c r="B3836">
        <v>2011</v>
      </c>
      <c r="C3836">
        <v>10</v>
      </c>
      <c r="D3836" t="s">
        <v>65</v>
      </c>
      <c r="E3836" t="s">
        <v>61</v>
      </c>
      <c r="F3836" t="s">
        <v>55</v>
      </c>
      <c r="G3836" t="s">
        <v>12</v>
      </c>
    </row>
    <row r="3837" spans="2:7" x14ac:dyDescent="0.2">
      <c r="B3837">
        <v>2011</v>
      </c>
      <c r="C3837">
        <v>10</v>
      </c>
      <c r="D3837" t="s">
        <v>65</v>
      </c>
      <c r="E3837" t="s">
        <v>61</v>
      </c>
      <c r="F3837" t="s">
        <v>55</v>
      </c>
      <c r="G3837" t="s">
        <v>16</v>
      </c>
    </row>
    <row r="3838" spans="2:7" x14ac:dyDescent="0.2">
      <c r="B3838">
        <v>2011</v>
      </c>
      <c r="C3838">
        <v>10</v>
      </c>
      <c r="D3838" t="s">
        <v>65</v>
      </c>
      <c r="E3838" t="s">
        <v>61</v>
      </c>
      <c r="F3838" t="s">
        <v>55</v>
      </c>
      <c r="G3838" t="s">
        <v>17</v>
      </c>
    </row>
    <row r="3839" spans="2:7" x14ac:dyDescent="0.2">
      <c r="B3839">
        <v>2011</v>
      </c>
      <c r="C3839">
        <v>10</v>
      </c>
      <c r="D3839" t="s">
        <v>65</v>
      </c>
      <c r="E3839" t="s">
        <v>61</v>
      </c>
      <c r="F3839" t="s">
        <v>55</v>
      </c>
      <c r="G3839" t="s">
        <v>19</v>
      </c>
    </row>
    <row r="3840" spans="2:7" x14ac:dyDescent="0.2">
      <c r="B3840">
        <v>2011</v>
      </c>
      <c r="C3840">
        <v>10</v>
      </c>
      <c r="D3840" t="s">
        <v>65</v>
      </c>
      <c r="E3840" t="s">
        <v>61</v>
      </c>
      <c r="F3840" t="s">
        <v>55</v>
      </c>
      <c r="G3840" t="s">
        <v>20</v>
      </c>
    </row>
    <row r="3841" spans="2:7" x14ac:dyDescent="0.2">
      <c r="B3841">
        <v>2011</v>
      </c>
      <c r="C3841">
        <v>10</v>
      </c>
      <c r="D3841" t="s">
        <v>65</v>
      </c>
      <c r="E3841" t="s">
        <v>61</v>
      </c>
      <c r="F3841" t="s">
        <v>55</v>
      </c>
      <c r="G3841" t="s">
        <v>21</v>
      </c>
    </row>
    <row r="3842" spans="2:7" x14ac:dyDescent="0.2">
      <c r="B3842">
        <v>2011</v>
      </c>
      <c r="C3842">
        <v>10</v>
      </c>
      <c r="D3842" t="s">
        <v>65</v>
      </c>
      <c r="E3842" t="s">
        <v>61</v>
      </c>
      <c r="F3842" t="s">
        <v>55</v>
      </c>
      <c r="G3842" t="s">
        <v>23</v>
      </c>
    </row>
    <row r="3843" spans="2:7" x14ac:dyDescent="0.2">
      <c r="B3843">
        <v>2011</v>
      </c>
      <c r="C3843">
        <v>10</v>
      </c>
      <c r="D3843" t="s">
        <v>65</v>
      </c>
      <c r="E3843" t="s">
        <v>61</v>
      </c>
      <c r="F3843" t="s">
        <v>55</v>
      </c>
      <c r="G3843" t="s">
        <v>24</v>
      </c>
    </row>
    <row r="3844" spans="2:7" x14ac:dyDescent="0.2">
      <c r="B3844">
        <v>2011</v>
      </c>
      <c r="C3844">
        <v>10</v>
      </c>
      <c r="D3844" t="s">
        <v>65</v>
      </c>
      <c r="E3844" t="s">
        <v>61</v>
      </c>
      <c r="F3844" t="s">
        <v>55</v>
      </c>
      <c r="G3844" t="s">
        <v>25</v>
      </c>
    </row>
    <row r="3845" spans="2:7" x14ac:dyDescent="0.2">
      <c r="B3845">
        <v>2011</v>
      </c>
      <c r="C3845">
        <v>10</v>
      </c>
      <c r="D3845" t="s">
        <v>65</v>
      </c>
      <c r="E3845" t="s">
        <v>61</v>
      </c>
      <c r="F3845" t="s">
        <v>55</v>
      </c>
      <c r="G3845" t="s">
        <v>26</v>
      </c>
    </row>
    <row r="3846" spans="2:7" x14ac:dyDescent="0.2">
      <c r="B3846">
        <v>2011</v>
      </c>
      <c r="C3846">
        <v>10</v>
      </c>
      <c r="D3846" t="s">
        <v>65</v>
      </c>
      <c r="E3846" t="s">
        <v>61</v>
      </c>
      <c r="F3846" t="s">
        <v>55</v>
      </c>
      <c r="G3846" t="s">
        <v>27</v>
      </c>
    </row>
    <row r="3847" spans="2:7" x14ac:dyDescent="0.2">
      <c r="B3847">
        <v>2011</v>
      </c>
      <c r="C3847">
        <v>10</v>
      </c>
      <c r="D3847" t="s">
        <v>65</v>
      </c>
      <c r="E3847" t="s">
        <v>61</v>
      </c>
      <c r="F3847" t="s">
        <v>55</v>
      </c>
      <c r="G3847" t="s">
        <v>28</v>
      </c>
    </row>
    <row r="3848" spans="2:7" x14ac:dyDescent="0.2">
      <c r="B3848">
        <v>2011</v>
      </c>
      <c r="C3848">
        <v>10</v>
      </c>
      <c r="D3848" t="s">
        <v>65</v>
      </c>
      <c r="E3848" t="s">
        <v>61</v>
      </c>
      <c r="F3848" t="s">
        <v>55</v>
      </c>
      <c r="G3848" t="s">
        <v>29</v>
      </c>
    </row>
    <row r="3849" spans="2:7" x14ac:dyDescent="0.2">
      <c r="B3849">
        <v>2011</v>
      </c>
      <c r="C3849">
        <v>10</v>
      </c>
      <c r="D3849" t="s">
        <v>65</v>
      </c>
      <c r="E3849" t="s">
        <v>61</v>
      </c>
      <c r="F3849" t="s">
        <v>55</v>
      </c>
      <c r="G3849" t="s">
        <v>31</v>
      </c>
    </row>
    <row r="3850" spans="2:7" x14ac:dyDescent="0.2">
      <c r="B3850">
        <v>2011</v>
      </c>
      <c r="C3850">
        <v>10</v>
      </c>
      <c r="D3850" t="s">
        <v>65</v>
      </c>
      <c r="E3850" t="s">
        <v>61</v>
      </c>
      <c r="F3850" t="s">
        <v>55</v>
      </c>
      <c r="G3850" t="s">
        <v>32</v>
      </c>
    </row>
    <row r="3851" spans="2:7" x14ac:dyDescent="0.2">
      <c r="B3851">
        <v>2011</v>
      </c>
      <c r="C3851">
        <v>10</v>
      </c>
      <c r="D3851" t="s">
        <v>65</v>
      </c>
      <c r="E3851" t="s">
        <v>61</v>
      </c>
      <c r="F3851" t="s">
        <v>55</v>
      </c>
      <c r="G3851" t="s">
        <v>33</v>
      </c>
    </row>
    <row r="3852" spans="2:7" x14ac:dyDescent="0.2">
      <c r="B3852">
        <v>2011</v>
      </c>
      <c r="C3852">
        <v>10</v>
      </c>
      <c r="D3852" t="s">
        <v>65</v>
      </c>
      <c r="E3852" t="s">
        <v>61</v>
      </c>
      <c r="F3852" t="s">
        <v>55</v>
      </c>
      <c r="G3852" t="s">
        <v>34</v>
      </c>
    </row>
    <row r="3853" spans="2:7" x14ac:dyDescent="0.2">
      <c r="B3853">
        <v>2011</v>
      </c>
      <c r="C3853">
        <v>10</v>
      </c>
      <c r="D3853" t="s">
        <v>65</v>
      </c>
      <c r="E3853" t="s">
        <v>61</v>
      </c>
      <c r="F3853" t="s">
        <v>55</v>
      </c>
      <c r="G3853" t="s">
        <v>35</v>
      </c>
    </row>
    <row r="3854" spans="2:7" x14ac:dyDescent="0.2">
      <c r="B3854">
        <v>2011</v>
      </c>
      <c r="C3854">
        <v>10</v>
      </c>
      <c r="D3854" t="s">
        <v>65</v>
      </c>
      <c r="E3854" t="s">
        <v>61</v>
      </c>
      <c r="F3854" t="s">
        <v>55</v>
      </c>
      <c r="G3854" t="s">
        <v>36</v>
      </c>
    </row>
    <row r="3855" spans="2:7" x14ac:dyDescent="0.2">
      <c r="B3855">
        <v>2011</v>
      </c>
      <c r="C3855">
        <v>10</v>
      </c>
      <c r="D3855" t="s">
        <v>65</v>
      </c>
      <c r="E3855" t="s">
        <v>61</v>
      </c>
      <c r="F3855" t="s">
        <v>55</v>
      </c>
      <c r="G3855" t="s">
        <v>37</v>
      </c>
    </row>
    <row r="3856" spans="2:7" x14ac:dyDescent="0.2">
      <c r="B3856">
        <v>2011</v>
      </c>
      <c r="C3856">
        <v>10</v>
      </c>
      <c r="D3856" t="s">
        <v>65</v>
      </c>
      <c r="E3856" t="s">
        <v>61</v>
      </c>
      <c r="F3856" t="s">
        <v>55</v>
      </c>
      <c r="G3856" t="s">
        <v>38</v>
      </c>
    </row>
    <row r="3857" spans="2:7" x14ac:dyDescent="0.2">
      <c r="B3857">
        <v>2011</v>
      </c>
      <c r="C3857">
        <v>10</v>
      </c>
      <c r="D3857" t="s">
        <v>65</v>
      </c>
      <c r="E3857" t="s">
        <v>61</v>
      </c>
      <c r="F3857" t="s">
        <v>55</v>
      </c>
      <c r="G3857" t="s">
        <v>39</v>
      </c>
    </row>
    <row r="3858" spans="2:7" x14ac:dyDescent="0.2">
      <c r="B3858">
        <v>2011</v>
      </c>
      <c r="C3858">
        <v>10</v>
      </c>
      <c r="D3858" t="s">
        <v>65</v>
      </c>
      <c r="E3858" t="s">
        <v>61</v>
      </c>
      <c r="F3858" t="s">
        <v>55</v>
      </c>
      <c r="G3858" t="s">
        <v>40</v>
      </c>
    </row>
    <row r="3859" spans="2:7" x14ac:dyDescent="0.2">
      <c r="B3859">
        <v>2011</v>
      </c>
      <c r="C3859">
        <v>10</v>
      </c>
      <c r="D3859" t="s">
        <v>65</v>
      </c>
      <c r="E3859" t="s">
        <v>61</v>
      </c>
      <c r="F3859" t="s">
        <v>55</v>
      </c>
      <c r="G3859" t="s">
        <v>41</v>
      </c>
    </row>
    <row r="3860" spans="2:7" x14ac:dyDescent="0.2">
      <c r="B3860">
        <v>2011</v>
      </c>
      <c r="C3860">
        <v>10</v>
      </c>
      <c r="D3860" t="s">
        <v>65</v>
      </c>
      <c r="E3860" t="s">
        <v>61</v>
      </c>
      <c r="F3860" t="s">
        <v>55</v>
      </c>
      <c r="G3860" t="s">
        <v>42</v>
      </c>
    </row>
    <row r="3861" spans="2:7" x14ac:dyDescent="0.2">
      <c r="B3861">
        <v>2011</v>
      </c>
      <c r="C3861">
        <v>10</v>
      </c>
      <c r="D3861" t="s">
        <v>65</v>
      </c>
      <c r="E3861" t="s">
        <v>61</v>
      </c>
      <c r="F3861" t="s">
        <v>55</v>
      </c>
      <c r="G3861" t="s">
        <v>43</v>
      </c>
    </row>
    <row r="3862" spans="2:7" x14ac:dyDescent="0.2">
      <c r="B3862">
        <v>2011</v>
      </c>
      <c r="C3862">
        <v>10</v>
      </c>
      <c r="D3862" t="s">
        <v>65</v>
      </c>
      <c r="E3862" t="s">
        <v>61</v>
      </c>
      <c r="F3862" t="s">
        <v>55</v>
      </c>
      <c r="G3862" t="s">
        <v>60</v>
      </c>
    </row>
    <row r="3863" spans="2:7" x14ac:dyDescent="0.2">
      <c r="B3863">
        <v>2011</v>
      </c>
      <c r="C3863">
        <v>10</v>
      </c>
      <c r="D3863" t="s">
        <v>65</v>
      </c>
      <c r="E3863" t="s">
        <v>61</v>
      </c>
      <c r="F3863" t="s">
        <v>56</v>
      </c>
      <c r="G3863" t="s">
        <v>12</v>
      </c>
    </row>
    <row r="3864" spans="2:7" x14ac:dyDescent="0.2">
      <c r="B3864">
        <v>2011</v>
      </c>
      <c r="C3864">
        <v>10</v>
      </c>
      <c r="D3864" t="s">
        <v>65</v>
      </c>
      <c r="E3864" t="s">
        <v>61</v>
      </c>
      <c r="F3864" t="s">
        <v>56</v>
      </c>
      <c r="G3864" t="s">
        <v>16</v>
      </c>
    </row>
    <row r="3865" spans="2:7" x14ac:dyDescent="0.2">
      <c r="B3865">
        <v>2011</v>
      </c>
      <c r="C3865">
        <v>10</v>
      </c>
      <c r="D3865" t="s">
        <v>65</v>
      </c>
      <c r="E3865" t="s">
        <v>61</v>
      </c>
      <c r="F3865" t="s">
        <v>56</v>
      </c>
      <c r="G3865" t="s">
        <v>17</v>
      </c>
    </row>
    <row r="3866" spans="2:7" x14ac:dyDescent="0.2">
      <c r="B3866">
        <v>2011</v>
      </c>
      <c r="C3866">
        <v>10</v>
      </c>
      <c r="D3866" t="s">
        <v>65</v>
      </c>
      <c r="E3866" t="s">
        <v>61</v>
      </c>
      <c r="F3866" t="s">
        <v>56</v>
      </c>
      <c r="G3866" t="s">
        <v>19</v>
      </c>
    </row>
    <row r="3867" spans="2:7" x14ac:dyDescent="0.2">
      <c r="B3867">
        <v>2011</v>
      </c>
      <c r="C3867">
        <v>10</v>
      </c>
      <c r="D3867" t="s">
        <v>65</v>
      </c>
      <c r="E3867" t="s">
        <v>61</v>
      </c>
      <c r="F3867" t="s">
        <v>56</v>
      </c>
      <c r="G3867" t="s">
        <v>20</v>
      </c>
    </row>
    <row r="3868" spans="2:7" x14ac:dyDescent="0.2">
      <c r="B3868">
        <v>2011</v>
      </c>
      <c r="C3868">
        <v>10</v>
      </c>
      <c r="D3868" t="s">
        <v>65</v>
      </c>
      <c r="E3868" t="s">
        <v>61</v>
      </c>
      <c r="F3868" t="s">
        <v>56</v>
      </c>
      <c r="G3868" t="s">
        <v>21</v>
      </c>
    </row>
    <row r="3869" spans="2:7" x14ac:dyDescent="0.2">
      <c r="B3869">
        <v>2011</v>
      </c>
      <c r="C3869">
        <v>10</v>
      </c>
      <c r="D3869" t="s">
        <v>65</v>
      </c>
      <c r="E3869" t="s">
        <v>61</v>
      </c>
      <c r="F3869" t="s">
        <v>56</v>
      </c>
      <c r="G3869" t="s">
        <v>23</v>
      </c>
    </row>
    <row r="3870" spans="2:7" x14ac:dyDescent="0.2">
      <c r="B3870">
        <v>2011</v>
      </c>
      <c r="C3870">
        <v>10</v>
      </c>
      <c r="D3870" t="s">
        <v>65</v>
      </c>
      <c r="E3870" t="s">
        <v>61</v>
      </c>
      <c r="F3870" t="s">
        <v>56</v>
      </c>
      <c r="G3870" t="s">
        <v>24</v>
      </c>
    </row>
    <row r="3871" spans="2:7" x14ac:dyDescent="0.2">
      <c r="B3871">
        <v>2011</v>
      </c>
      <c r="C3871">
        <v>10</v>
      </c>
      <c r="D3871" t="s">
        <v>65</v>
      </c>
      <c r="E3871" t="s">
        <v>61</v>
      </c>
      <c r="F3871" t="s">
        <v>56</v>
      </c>
      <c r="G3871" t="s">
        <v>25</v>
      </c>
    </row>
    <row r="3872" spans="2:7" x14ac:dyDescent="0.2">
      <c r="B3872">
        <v>2011</v>
      </c>
      <c r="C3872">
        <v>10</v>
      </c>
      <c r="D3872" t="s">
        <v>65</v>
      </c>
      <c r="E3872" t="s">
        <v>61</v>
      </c>
      <c r="F3872" t="s">
        <v>56</v>
      </c>
      <c r="G3872" t="s">
        <v>26</v>
      </c>
    </row>
    <row r="3873" spans="2:7" x14ac:dyDescent="0.2">
      <c r="B3873">
        <v>2011</v>
      </c>
      <c r="C3873">
        <v>10</v>
      </c>
      <c r="D3873" t="s">
        <v>65</v>
      </c>
      <c r="E3873" t="s">
        <v>61</v>
      </c>
      <c r="F3873" t="s">
        <v>56</v>
      </c>
      <c r="G3873" t="s">
        <v>27</v>
      </c>
    </row>
    <row r="3874" spans="2:7" x14ac:dyDescent="0.2">
      <c r="B3874">
        <v>2011</v>
      </c>
      <c r="C3874">
        <v>10</v>
      </c>
      <c r="D3874" t="s">
        <v>65</v>
      </c>
      <c r="E3874" t="s">
        <v>61</v>
      </c>
      <c r="F3874" t="s">
        <v>56</v>
      </c>
      <c r="G3874" t="s">
        <v>28</v>
      </c>
    </row>
    <row r="3875" spans="2:7" x14ac:dyDescent="0.2">
      <c r="B3875">
        <v>2011</v>
      </c>
      <c r="C3875">
        <v>10</v>
      </c>
      <c r="D3875" t="s">
        <v>65</v>
      </c>
      <c r="E3875" t="s">
        <v>61</v>
      </c>
      <c r="F3875" t="s">
        <v>56</v>
      </c>
      <c r="G3875" t="s">
        <v>29</v>
      </c>
    </row>
    <row r="3876" spans="2:7" x14ac:dyDescent="0.2">
      <c r="B3876">
        <v>2011</v>
      </c>
      <c r="C3876">
        <v>10</v>
      </c>
      <c r="D3876" t="s">
        <v>65</v>
      </c>
      <c r="E3876" t="s">
        <v>61</v>
      </c>
      <c r="F3876" t="s">
        <v>56</v>
      </c>
      <c r="G3876" t="s">
        <v>31</v>
      </c>
    </row>
    <row r="3877" spans="2:7" x14ac:dyDescent="0.2">
      <c r="B3877">
        <v>2011</v>
      </c>
      <c r="C3877">
        <v>10</v>
      </c>
      <c r="D3877" t="s">
        <v>65</v>
      </c>
      <c r="E3877" t="s">
        <v>61</v>
      </c>
      <c r="F3877" t="s">
        <v>56</v>
      </c>
      <c r="G3877" t="s">
        <v>32</v>
      </c>
    </row>
    <row r="3878" spans="2:7" x14ac:dyDescent="0.2">
      <c r="B3878">
        <v>2011</v>
      </c>
      <c r="C3878">
        <v>10</v>
      </c>
      <c r="D3878" t="s">
        <v>65</v>
      </c>
      <c r="E3878" t="s">
        <v>61</v>
      </c>
      <c r="F3878" t="s">
        <v>56</v>
      </c>
      <c r="G3878" t="s">
        <v>33</v>
      </c>
    </row>
    <row r="3879" spans="2:7" x14ac:dyDescent="0.2">
      <c r="B3879">
        <v>2011</v>
      </c>
      <c r="C3879">
        <v>10</v>
      </c>
      <c r="D3879" t="s">
        <v>65</v>
      </c>
      <c r="E3879" t="s">
        <v>61</v>
      </c>
      <c r="F3879" t="s">
        <v>56</v>
      </c>
      <c r="G3879" t="s">
        <v>34</v>
      </c>
    </row>
    <row r="3880" spans="2:7" x14ac:dyDescent="0.2">
      <c r="B3880">
        <v>2011</v>
      </c>
      <c r="C3880">
        <v>10</v>
      </c>
      <c r="D3880" t="s">
        <v>65</v>
      </c>
      <c r="E3880" t="s">
        <v>61</v>
      </c>
      <c r="F3880" t="s">
        <v>56</v>
      </c>
      <c r="G3880" t="s">
        <v>35</v>
      </c>
    </row>
    <row r="3881" spans="2:7" x14ac:dyDescent="0.2">
      <c r="B3881">
        <v>2011</v>
      </c>
      <c r="C3881">
        <v>10</v>
      </c>
      <c r="D3881" t="s">
        <v>65</v>
      </c>
      <c r="E3881" t="s">
        <v>61</v>
      </c>
      <c r="F3881" t="s">
        <v>56</v>
      </c>
      <c r="G3881" t="s">
        <v>36</v>
      </c>
    </row>
    <row r="3882" spans="2:7" x14ac:dyDescent="0.2">
      <c r="B3882">
        <v>2011</v>
      </c>
      <c r="C3882">
        <v>10</v>
      </c>
      <c r="D3882" t="s">
        <v>65</v>
      </c>
      <c r="E3882" t="s">
        <v>61</v>
      </c>
      <c r="F3882" t="s">
        <v>56</v>
      </c>
      <c r="G3882" t="s">
        <v>37</v>
      </c>
    </row>
    <row r="3883" spans="2:7" x14ac:dyDescent="0.2">
      <c r="B3883">
        <v>2011</v>
      </c>
      <c r="C3883">
        <v>10</v>
      </c>
      <c r="D3883" t="s">
        <v>65</v>
      </c>
      <c r="E3883" t="s">
        <v>61</v>
      </c>
      <c r="F3883" t="s">
        <v>56</v>
      </c>
      <c r="G3883" t="s">
        <v>38</v>
      </c>
    </row>
    <row r="3884" spans="2:7" x14ac:dyDescent="0.2">
      <c r="B3884">
        <v>2011</v>
      </c>
      <c r="C3884">
        <v>10</v>
      </c>
      <c r="D3884" t="s">
        <v>65</v>
      </c>
      <c r="E3884" t="s">
        <v>61</v>
      </c>
      <c r="F3884" t="s">
        <v>56</v>
      </c>
      <c r="G3884" t="s">
        <v>39</v>
      </c>
    </row>
    <row r="3885" spans="2:7" x14ac:dyDescent="0.2">
      <c r="B3885">
        <v>2011</v>
      </c>
      <c r="C3885">
        <v>10</v>
      </c>
      <c r="D3885" t="s">
        <v>65</v>
      </c>
      <c r="E3885" t="s">
        <v>61</v>
      </c>
      <c r="F3885" t="s">
        <v>56</v>
      </c>
      <c r="G3885" t="s">
        <v>40</v>
      </c>
    </row>
    <row r="3886" spans="2:7" x14ac:dyDescent="0.2">
      <c r="B3886">
        <v>2011</v>
      </c>
      <c r="C3886">
        <v>10</v>
      </c>
      <c r="D3886" t="s">
        <v>65</v>
      </c>
      <c r="E3886" t="s">
        <v>61</v>
      </c>
      <c r="F3886" t="s">
        <v>56</v>
      </c>
      <c r="G3886" t="s">
        <v>41</v>
      </c>
    </row>
    <row r="3887" spans="2:7" x14ac:dyDescent="0.2">
      <c r="B3887">
        <v>2011</v>
      </c>
      <c r="C3887">
        <v>10</v>
      </c>
      <c r="D3887" t="s">
        <v>65</v>
      </c>
      <c r="E3887" t="s">
        <v>61</v>
      </c>
      <c r="F3887" t="s">
        <v>56</v>
      </c>
      <c r="G3887" t="s">
        <v>42</v>
      </c>
    </row>
    <row r="3888" spans="2:7" x14ac:dyDescent="0.2">
      <c r="B3888">
        <v>2011</v>
      </c>
      <c r="C3888">
        <v>10</v>
      </c>
      <c r="D3888" t="s">
        <v>65</v>
      </c>
      <c r="E3888" t="s">
        <v>61</v>
      </c>
      <c r="F3888" t="s">
        <v>56</v>
      </c>
      <c r="G3888" t="s">
        <v>43</v>
      </c>
    </row>
    <row r="3889" spans="2:7" x14ac:dyDescent="0.2">
      <c r="B3889">
        <v>2011</v>
      </c>
      <c r="C3889">
        <v>10</v>
      </c>
      <c r="D3889" t="s">
        <v>65</v>
      </c>
      <c r="E3889" t="s">
        <v>61</v>
      </c>
      <c r="F3889" t="s">
        <v>56</v>
      </c>
      <c r="G3889" t="s">
        <v>60</v>
      </c>
    </row>
    <row r="3890" spans="2:7" x14ac:dyDescent="0.2">
      <c r="B3890">
        <v>2010</v>
      </c>
      <c r="C3890">
        <v>10</v>
      </c>
      <c r="D3890" t="s">
        <v>65</v>
      </c>
      <c r="E3890" t="s">
        <v>59</v>
      </c>
      <c r="F3890" t="s">
        <v>49</v>
      </c>
      <c r="G3890" t="s">
        <v>12</v>
      </c>
    </row>
    <row r="3891" spans="2:7" x14ac:dyDescent="0.2">
      <c r="B3891">
        <v>2010</v>
      </c>
      <c r="C3891">
        <v>10</v>
      </c>
      <c r="D3891" t="s">
        <v>65</v>
      </c>
      <c r="E3891" t="s">
        <v>59</v>
      </c>
      <c r="F3891" t="s">
        <v>49</v>
      </c>
      <c r="G3891" t="s">
        <v>16</v>
      </c>
    </row>
    <row r="3892" spans="2:7" x14ac:dyDescent="0.2">
      <c r="B3892">
        <v>2010</v>
      </c>
      <c r="C3892">
        <v>10</v>
      </c>
      <c r="D3892" t="s">
        <v>65</v>
      </c>
      <c r="E3892" t="s">
        <v>59</v>
      </c>
      <c r="F3892" t="s">
        <v>49</v>
      </c>
      <c r="G3892" t="s">
        <v>17</v>
      </c>
    </row>
    <row r="3893" spans="2:7" x14ac:dyDescent="0.2">
      <c r="B3893">
        <v>2010</v>
      </c>
      <c r="C3893">
        <v>10</v>
      </c>
      <c r="D3893" t="s">
        <v>65</v>
      </c>
      <c r="E3893" t="s">
        <v>59</v>
      </c>
      <c r="F3893" t="s">
        <v>49</v>
      </c>
      <c r="G3893" t="s">
        <v>19</v>
      </c>
    </row>
    <row r="3894" spans="2:7" x14ac:dyDescent="0.2">
      <c r="B3894">
        <v>2010</v>
      </c>
      <c r="C3894">
        <v>10</v>
      </c>
      <c r="D3894" t="s">
        <v>65</v>
      </c>
      <c r="E3894" t="s">
        <v>59</v>
      </c>
      <c r="F3894" t="s">
        <v>49</v>
      </c>
      <c r="G3894" t="s">
        <v>20</v>
      </c>
    </row>
    <row r="3895" spans="2:7" x14ac:dyDescent="0.2">
      <c r="B3895">
        <v>2010</v>
      </c>
      <c r="C3895">
        <v>10</v>
      </c>
      <c r="D3895" t="s">
        <v>65</v>
      </c>
      <c r="E3895" t="s">
        <v>59</v>
      </c>
      <c r="F3895" t="s">
        <v>49</v>
      </c>
      <c r="G3895" t="s">
        <v>21</v>
      </c>
    </row>
    <row r="3896" spans="2:7" x14ac:dyDescent="0.2">
      <c r="B3896">
        <v>2010</v>
      </c>
      <c r="C3896">
        <v>10</v>
      </c>
      <c r="D3896" t="s">
        <v>65</v>
      </c>
      <c r="E3896" t="s">
        <v>59</v>
      </c>
      <c r="F3896" t="s">
        <v>49</v>
      </c>
      <c r="G3896" t="s">
        <v>23</v>
      </c>
    </row>
    <row r="3897" spans="2:7" x14ac:dyDescent="0.2">
      <c r="B3897">
        <v>2010</v>
      </c>
      <c r="C3897">
        <v>10</v>
      </c>
      <c r="D3897" t="s">
        <v>65</v>
      </c>
      <c r="E3897" t="s">
        <v>59</v>
      </c>
      <c r="F3897" t="s">
        <v>49</v>
      </c>
      <c r="G3897" t="s">
        <v>24</v>
      </c>
    </row>
    <row r="3898" spans="2:7" x14ac:dyDescent="0.2">
      <c r="B3898">
        <v>2010</v>
      </c>
      <c r="C3898">
        <v>10</v>
      </c>
      <c r="D3898" t="s">
        <v>65</v>
      </c>
      <c r="E3898" t="s">
        <v>59</v>
      </c>
      <c r="F3898" t="s">
        <v>49</v>
      </c>
      <c r="G3898" t="s">
        <v>25</v>
      </c>
    </row>
    <row r="3899" spans="2:7" x14ac:dyDescent="0.2">
      <c r="B3899">
        <v>2010</v>
      </c>
      <c r="C3899">
        <v>10</v>
      </c>
      <c r="D3899" t="s">
        <v>65</v>
      </c>
      <c r="E3899" t="s">
        <v>59</v>
      </c>
      <c r="F3899" t="s">
        <v>49</v>
      </c>
      <c r="G3899" t="s">
        <v>26</v>
      </c>
    </row>
    <row r="3900" spans="2:7" x14ac:dyDescent="0.2">
      <c r="B3900">
        <v>2010</v>
      </c>
      <c r="C3900">
        <v>10</v>
      </c>
      <c r="D3900" t="s">
        <v>65</v>
      </c>
      <c r="E3900" t="s">
        <v>59</v>
      </c>
      <c r="F3900" t="s">
        <v>49</v>
      </c>
      <c r="G3900" t="s">
        <v>27</v>
      </c>
    </row>
    <row r="3901" spans="2:7" x14ac:dyDescent="0.2">
      <c r="B3901">
        <v>2010</v>
      </c>
      <c r="C3901">
        <v>10</v>
      </c>
      <c r="D3901" t="s">
        <v>65</v>
      </c>
      <c r="E3901" t="s">
        <v>59</v>
      </c>
      <c r="F3901" t="s">
        <v>49</v>
      </c>
      <c r="G3901" t="s">
        <v>28</v>
      </c>
    </row>
    <row r="3902" spans="2:7" x14ac:dyDescent="0.2">
      <c r="B3902">
        <v>2010</v>
      </c>
      <c r="C3902">
        <v>10</v>
      </c>
      <c r="D3902" t="s">
        <v>65</v>
      </c>
      <c r="E3902" t="s">
        <v>59</v>
      </c>
      <c r="F3902" t="s">
        <v>49</v>
      </c>
      <c r="G3902" t="s">
        <v>29</v>
      </c>
    </row>
    <row r="3903" spans="2:7" x14ac:dyDescent="0.2">
      <c r="B3903">
        <v>2010</v>
      </c>
      <c r="C3903">
        <v>10</v>
      </c>
      <c r="D3903" t="s">
        <v>65</v>
      </c>
      <c r="E3903" t="s">
        <v>59</v>
      </c>
      <c r="F3903" t="s">
        <v>49</v>
      </c>
      <c r="G3903" t="s">
        <v>31</v>
      </c>
    </row>
    <row r="3904" spans="2:7" x14ac:dyDescent="0.2">
      <c r="B3904">
        <v>2010</v>
      </c>
      <c r="C3904">
        <v>10</v>
      </c>
      <c r="D3904" t="s">
        <v>65</v>
      </c>
      <c r="E3904" t="s">
        <v>59</v>
      </c>
      <c r="F3904" t="s">
        <v>49</v>
      </c>
      <c r="G3904" t="s">
        <v>32</v>
      </c>
    </row>
    <row r="3905" spans="2:7" x14ac:dyDescent="0.2">
      <c r="B3905">
        <v>2010</v>
      </c>
      <c r="C3905">
        <v>10</v>
      </c>
      <c r="D3905" t="s">
        <v>65</v>
      </c>
      <c r="E3905" t="s">
        <v>59</v>
      </c>
      <c r="F3905" t="s">
        <v>49</v>
      </c>
      <c r="G3905" t="s">
        <v>33</v>
      </c>
    </row>
    <row r="3906" spans="2:7" x14ac:dyDescent="0.2">
      <c r="B3906">
        <v>2010</v>
      </c>
      <c r="C3906">
        <v>10</v>
      </c>
      <c r="D3906" t="s">
        <v>65</v>
      </c>
      <c r="E3906" t="s">
        <v>59</v>
      </c>
      <c r="F3906" t="s">
        <v>49</v>
      </c>
      <c r="G3906" t="s">
        <v>34</v>
      </c>
    </row>
    <row r="3907" spans="2:7" x14ac:dyDescent="0.2">
      <c r="B3907">
        <v>2010</v>
      </c>
      <c r="C3907">
        <v>10</v>
      </c>
      <c r="D3907" t="s">
        <v>65</v>
      </c>
      <c r="E3907" t="s">
        <v>59</v>
      </c>
      <c r="F3907" t="s">
        <v>49</v>
      </c>
      <c r="G3907" t="s">
        <v>35</v>
      </c>
    </row>
    <row r="3908" spans="2:7" x14ac:dyDescent="0.2">
      <c r="B3908">
        <v>2010</v>
      </c>
      <c r="C3908">
        <v>10</v>
      </c>
      <c r="D3908" t="s">
        <v>65</v>
      </c>
      <c r="E3908" t="s">
        <v>59</v>
      </c>
      <c r="F3908" t="s">
        <v>49</v>
      </c>
      <c r="G3908" t="s">
        <v>36</v>
      </c>
    </row>
    <row r="3909" spans="2:7" x14ac:dyDescent="0.2">
      <c r="B3909">
        <v>2010</v>
      </c>
      <c r="C3909">
        <v>10</v>
      </c>
      <c r="D3909" t="s">
        <v>65</v>
      </c>
      <c r="E3909" t="s">
        <v>59</v>
      </c>
      <c r="F3909" t="s">
        <v>49</v>
      </c>
      <c r="G3909" t="s">
        <v>37</v>
      </c>
    </row>
    <row r="3910" spans="2:7" x14ac:dyDescent="0.2">
      <c r="B3910">
        <v>2010</v>
      </c>
      <c r="C3910">
        <v>10</v>
      </c>
      <c r="D3910" t="s">
        <v>65</v>
      </c>
      <c r="E3910" t="s">
        <v>59</v>
      </c>
      <c r="F3910" t="s">
        <v>49</v>
      </c>
      <c r="G3910" t="s">
        <v>38</v>
      </c>
    </row>
    <row r="3911" spans="2:7" x14ac:dyDescent="0.2">
      <c r="B3911">
        <v>2010</v>
      </c>
      <c r="C3911">
        <v>10</v>
      </c>
      <c r="D3911" t="s">
        <v>65</v>
      </c>
      <c r="E3911" t="s">
        <v>59</v>
      </c>
      <c r="F3911" t="s">
        <v>49</v>
      </c>
      <c r="G3911" t="s">
        <v>39</v>
      </c>
    </row>
    <row r="3912" spans="2:7" x14ac:dyDescent="0.2">
      <c r="B3912">
        <v>2010</v>
      </c>
      <c r="C3912">
        <v>10</v>
      </c>
      <c r="D3912" t="s">
        <v>65</v>
      </c>
      <c r="E3912" t="s">
        <v>59</v>
      </c>
      <c r="F3912" t="s">
        <v>49</v>
      </c>
      <c r="G3912" t="s">
        <v>40</v>
      </c>
    </row>
    <row r="3913" spans="2:7" x14ac:dyDescent="0.2">
      <c r="B3913">
        <v>2010</v>
      </c>
      <c r="C3913">
        <v>10</v>
      </c>
      <c r="D3913" t="s">
        <v>65</v>
      </c>
      <c r="E3913" t="s">
        <v>59</v>
      </c>
      <c r="F3913" t="s">
        <v>49</v>
      </c>
      <c r="G3913" t="s">
        <v>41</v>
      </c>
    </row>
    <row r="3914" spans="2:7" x14ac:dyDescent="0.2">
      <c r="B3914">
        <v>2010</v>
      </c>
      <c r="C3914">
        <v>10</v>
      </c>
      <c r="D3914" t="s">
        <v>65</v>
      </c>
      <c r="E3914" t="s">
        <v>59</v>
      </c>
      <c r="F3914" t="s">
        <v>49</v>
      </c>
      <c r="G3914" t="s">
        <v>42</v>
      </c>
    </row>
    <row r="3915" spans="2:7" x14ac:dyDescent="0.2">
      <c r="B3915">
        <v>2010</v>
      </c>
      <c r="C3915">
        <v>10</v>
      </c>
      <c r="D3915" t="s">
        <v>65</v>
      </c>
      <c r="E3915" t="s">
        <v>59</v>
      </c>
      <c r="F3915" t="s">
        <v>49</v>
      </c>
      <c r="G3915" t="s">
        <v>43</v>
      </c>
    </row>
    <row r="3916" spans="2:7" x14ac:dyDescent="0.2">
      <c r="B3916">
        <v>2010</v>
      </c>
      <c r="C3916">
        <v>10</v>
      </c>
      <c r="D3916" t="s">
        <v>65</v>
      </c>
      <c r="E3916" t="s">
        <v>59</v>
      </c>
      <c r="F3916" t="s">
        <v>49</v>
      </c>
      <c r="G3916" t="s">
        <v>60</v>
      </c>
    </row>
    <row r="3917" spans="2:7" x14ac:dyDescent="0.2">
      <c r="B3917">
        <v>2010</v>
      </c>
      <c r="C3917">
        <v>10</v>
      </c>
      <c r="D3917" t="s">
        <v>65</v>
      </c>
      <c r="E3917" t="s">
        <v>59</v>
      </c>
      <c r="F3917" t="s">
        <v>50</v>
      </c>
      <c r="G3917" t="s">
        <v>12</v>
      </c>
    </row>
    <row r="3918" spans="2:7" x14ac:dyDescent="0.2">
      <c r="B3918">
        <v>2010</v>
      </c>
      <c r="C3918">
        <v>10</v>
      </c>
      <c r="D3918" t="s">
        <v>65</v>
      </c>
      <c r="E3918" t="s">
        <v>59</v>
      </c>
      <c r="F3918" t="s">
        <v>50</v>
      </c>
      <c r="G3918" t="s">
        <v>16</v>
      </c>
    </row>
    <row r="3919" spans="2:7" x14ac:dyDescent="0.2">
      <c r="B3919">
        <v>2010</v>
      </c>
      <c r="C3919">
        <v>10</v>
      </c>
      <c r="D3919" t="s">
        <v>65</v>
      </c>
      <c r="E3919" t="s">
        <v>59</v>
      </c>
      <c r="F3919" t="s">
        <v>50</v>
      </c>
      <c r="G3919" t="s">
        <v>17</v>
      </c>
    </row>
    <row r="3920" spans="2:7" x14ac:dyDescent="0.2">
      <c r="B3920">
        <v>2010</v>
      </c>
      <c r="C3920">
        <v>10</v>
      </c>
      <c r="D3920" t="s">
        <v>65</v>
      </c>
      <c r="E3920" t="s">
        <v>59</v>
      </c>
      <c r="F3920" t="s">
        <v>50</v>
      </c>
      <c r="G3920" t="s">
        <v>19</v>
      </c>
    </row>
    <row r="3921" spans="2:7" x14ac:dyDescent="0.2">
      <c r="B3921">
        <v>2010</v>
      </c>
      <c r="C3921">
        <v>10</v>
      </c>
      <c r="D3921" t="s">
        <v>65</v>
      </c>
      <c r="E3921" t="s">
        <v>59</v>
      </c>
      <c r="F3921" t="s">
        <v>50</v>
      </c>
      <c r="G3921" t="s">
        <v>20</v>
      </c>
    </row>
    <row r="3922" spans="2:7" x14ac:dyDescent="0.2">
      <c r="B3922">
        <v>2010</v>
      </c>
      <c r="C3922">
        <v>10</v>
      </c>
      <c r="D3922" t="s">
        <v>65</v>
      </c>
      <c r="E3922" t="s">
        <v>59</v>
      </c>
      <c r="F3922" t="s">
        <v>50</v>
      </c>
      <c r="G3922" t="s">
        <v>21</v>
      </c>
    </row>
    <row r="3923" spans="2:7" x14ac:dyDescent="0.2">
      <c r="B3923">
        <v>2010</v>
      </c>
      <c r="C3923">
        <v>10</v>
      </c>
      <c r="D3923" t="s">
        <v>65</v>
      </c>
      <c r="E3923" t="s">
        <v>59</v>
      </c>
      <c r="F3923" t="s">
        <v>50</v>
      </c>
      <c r="G3923" t="s">
        <v>23</v>
      </c>
    </row>
    <row r="3924" spans="2:7" x14ac:dyDescent="0.2">
      <c r="B3924">
        <v>2010</v>
      </c>
      <c r="C3924">
        <v>10</v>
      </c>
      <c r="D3924" t="s">
        <v>65</v>
      </c>
      <c r="E3924" t="s">
        <v>59</v>
      </c>
      <c r="F3924" t="s">
        <v>50</v>
      </c>
      <c r="G3924" t="s">
        <v>24</v>
      </c>
    </row>
    <row r="3925" spans="2:7" x14ac:dyDescent="0.2">
      <c r="B3925">
        <v>2010</v>
      </c>
      <c r="C3925">
        <v>10</v>
      </c>
      <c r="D3925" t="s">
        <v>65</v>
      </c>
      <c r="E3925" t="s">
        <v>59</v>
      </c>
      <c r="F3925" t="s">
        <v>50</v>
      </c>
      <c r="G3925" t="s">
        <v>25</v>
      </c>
    </row>
    <row r="3926" spans="2:7" x14ac:dyDescent="0.2">
      <c r="B3926">
        <v>2010</v>
      </c>
      <c r="C3926">
        <v>10</v>
      </c>
      <c r="D3926" t="s">
        <v>65</v>
      </c>
      <c r="E3926" t="s">
        <v>59</v>
      </c>
      <c r="F3926" t="s">
        <v>50</v>
      </c>
      <c r="G3926" t="s">
        <v>26</v>
      </c>
    </row>
    <row r="3927" spans="2:7" x14ac:dyDescent="0.2">
      <c r="B3927">
        <v>2010</v>
      </c>
      <c r="C3927">
        <v>10</v>
      </c>
      <c r="D3927" t="s">
        <v>65</v>
      </c>
      <c r="E3927" t="s">
        <v>59</v>
      </c>
      <c r="F3927" t="s">
        <v>50</v>
      </c>
      <c r="G3927" t="s">
        <v>27</v>
      </c>
    </row>
    <row r="3928" spans="2:7" x14ac:dyDescent="0.2">
      <c r="B3928">
        <v>2010</v>
      </c>
      <c r="C3928">
        <v>10</v>
      </c>
      <c r="D3928" t="s">
        <v>65</v>
      </c>
      <c r="E3928" t="s">
        <v>59</v>
      </c>
      <c r="F3928" t="s">
        <v>50</v>
      </c>
      <c r="G3928" t="s">
        <v>28</v>
      </c>
    </row>
    <row r="3929" spans="2:7" x14ac:dyDescent="0.2">
      <c r="B3929">
        <v>2010</v>
      </c>
      <c r="C3929">
        <v>10</v>
      </c>
      <c r="D3929" t="s">
        <v>65</v>
      </c>
      <c r="E3929" t="s">
        <v>59</v>
      </c>
      <c r="F3929" t="s">
        <v>50</v>
      </c>
      <c r="G3929" t="s">
        <v>29</v>
      </c>
    </row>
    <row r="3930" spans="2:7" x14ac:dyDescent="0.2">
      <c r="B3930">
        <v>2010</v>
      </c>
      <c r="C3930">
        <v>10</v>
      </c>
      <c r="D3930" t="s">
        <v>65</v>
      </c>
      <c r="E3930" t="s">
        <v>59</v>
      </c>
      <c r="F3930" t="s">
        <v>50</v>
      </c>
      <c r="G3930" t="s">
        <v>31</v>
      </c>
    </row>
    <row r="3931" spans="2:7" x14ac:dyDescent="0.2">
      <c r="B3931">
        <v>2010</v>
      </c>
      <c r="C3931">
        <v>10</v>
      </c>
      <c r="D3931" t="s">
        <v>65</v>
      </c>
      <c r="E3931" t="s">
        <v>59</v>
      </c>
      <c r="F3931" t="s">
        <v>50</v>
      </c>
      <c r="G3931" t="s">
        <v>32</v>
      </c>
    </row>
    <row r="3932" spans="2:7" x14ac:dyDescent="0.2">
      <c r="B3932">
        <v>2010</v>
      </c>
      <c r="C3932">
        <v>10</v>
      </c>
      <c r="D3932" t="s">
        <v>65</v>
      </c>
      <c r="E3932" t="s">
        <v>59</v>
      </c>
      <c r="F3932" t="s">
        <v>50</v>
      </c>
      <c r="G3932" t="s">
        <v>33</v>
      </c>
    </row>
    <row r="3933" spans="2:7" x14ac:dyDescent="0.2">
      <c r="B3933">
        <v>2010</v>
      </c>
      <c r="C3933">
        <v>10</v>
      </c>
      <c r="D3933" t="s">
        <v>65</v>
      </c>
      <c r="E3933" t="s">
        <v>59</v>
      </c>
      <c r="F3933" t="s">
        <v>50</v>
      </c>
      <c r="G3933" t="s">
        <v>34</v>
      </c>
    </row>
    <row r="3934" spans="2:7" x14ac:dyDescent="0.2">
      <c r="B3934">
        <v>2010</v>
      </c>
      <c r="C3934">
        <v>10</v>
      </c>
      <c r="D3934" t="s">
        <v>65</v>
      </c>
      <c r="E3934" t="s">
        <v>59</v>
      </c>
      <c r="F3934" t="s">
        <v>50</v>
      </c>
      <c r="G3934" t="s">
        <v>35</v>
      </c>
    </row>
    <row r="3935" spans="2:7" x14ac:dyDescent="0.2">
      <c r="B3935">
        <v>2010</v>
      </c>
      <c r="C3935">
        <v>10</v>
      </c>
      <c r="D3935" t="s">
        <v>65</v>
      </c>
      <c r="E3935" t="s">
        <v>59</v>
      </c>
      <c r="F3935" t="s">
        <v>50</v>
      </c>
      <c r="G3935" t="s">
        <v>36</v>
      </c>
    </row>
    <row r="3936" spans="2:7" x14ac:dyDescent="0.2">
      <c r="B3936">
        <v>2010</v>
      </c>
      <c r="C3936">
        <v>10</v>
      </c>
      <c r="D3936" t="s">
        <v>65</v>
      </c>
      <c r="E3936" t="s">
        <v>59</v>
      </c>
      <c r="F3936" t="s">
        <v>50</v>
      </c>
      <c r="G3936" t="s">
        <v>37</v>
      </c>
    </row>
    <row r="3937" spans="2:7" x14ac:dyDescent="0.2">
      <c r="B3937">
        <v>2010</v>
      </c>
      <c r="C3937">
        <v>10</v>
      </c>
      <c r="D3937" t="s">
        <v>65</v>
      </c>
      <c r="E3937" t="s">
        <v>59</v>
      </c>
      <c r="F3937" t="s">
        <v>50</v>
      </c>
      <c r="G3937" t="s">
        <v>38</v>
      </c>
    </row>
    <row r="3938" spans="2:7" x14ac:dyDescent="0.2">
      <c r="B3938">
        <v>2010</v>
      </c>
      <c r="C3938">
        <v>10</v>
      </c>
      <c r="D3938" t="s">
        <v>65</v>
      </c>
      <c r="E3938" t="s">
        <v>59</v>
      </c>
      <c r="F3938" t="s">
        <v>50</v>
      </c>
      <c r="G3938" t="s">
        <v>39</v>
      </c>
    </row>
    <row r="3939" spans="2:7" x14ac:dyDescent="0.2">
      <c r="B3939">
        <v>2010</v>
      </c>
      <c r="C3939">
        <v>10</v>
      </c>
      <c r="D3939" t="s">
        <v>65</v>
      </c>
      <c r="E3939" t="s">
        <v>59</v>
      </c>
      <c r="F3939" t="s">
        <v>50</v>
      </c>
      <c r="G3939" t="s">
        <v>40</v>
      </c>
    </row>
    <row r="3940" spans="2:7" x14ac:dyDescent="0.2">
      <c r="B3940">
        <v>2010</v>
      </c>
      <c r="C3940">
        <v>10</v>
      </c>
      <c r="D3940" t="s">
        <v>65</v>
      </c>
      <c r="E3940" t="s">
        <v>59</v>
      </c>
      <c r="F3940" t="s">
        <v>50</v>
      </c>
      <c r="G3940" t="s">
        <v>41</v>
      </c>
    </row>
    <row r="3941" spans="2:7" x14ac:dyDescent="0.2">
      <c r="B3941">
        <v>2010</v>
      </c>
      <c r="C3941">
        <v>10</v>
      </c>
      <c r="D3941" t="s">
        <v>65</v>
      </c>
      <c r="E3941" t="s">
        <v>59</v>
      </c>
      <c r="F3941" t="s">
        <v>50</v>
      </c>
      <c r="G3941" t="s">
        <v>42</v>
      </c>
    </row>
    <row r="3942" spans="2:7" x14ac:dyDescent="0.2">
      <c r="B3942">
        <v>2010</v>
      </c>
      <c r="C3942">
        <v>10</v>
      </c>
      <c r="D3942" t="s">
        <v>65</v>
      </c>
      <c r="E3942" t="s">
        <v>59</v>
      </c>
      <c r="F3942" t="s">
        <v>50</v>
      </c>
      <c r="G3942" t="s">
        <v>43</v>
      </c>
    </row>
    <row r="3943" spans="2:7" x14ac:dyDescent="0.2">
      <c r="B3943">
        <v>2010</v>
      </c>
      <c r="C3943">
        <v>10</v>
      </c>
      <c r="D3943" t="s">
        <v>65</v>
      </c>
      <c r="E3943" t="s">
        <v>59</v>
      </c>
      <c r="F3943" t="s">
        <v>50</v>
      </c>
      <c r="G3943" t="s">
        <v>60</v>
      </c>
    </row>
    <row r="3944" spans="2:7" x14ac:dyDescent="0.2">
      <c r="B3944">
        <v>2010</v>
      </c>
      <c r="C3944">
        <v>10</v>
      </c>
      <c r="D3944" t="s">
        <v>65</v>
      </c>
      <c r="E3944" t="s">
        <v>59</v>
      </c>
      <c r="F3944" t="s">
        <v>50</v>
      </c>
      <c r="G3944" t="s">
        <v>12</v>
      </c>
    </row>
    <row r="3945" spans="2:7" x14ac:dyDescent="0.2">
      <c r="B3945">
        <v>2010</v>
      </c>
      <c r="C3945">
        <v>10</v>
      </c>
      <c r="D3945" t="s">
        <v>65</v>
      </c>
      <c r="E3945" t="s">
        <v>59</v>
      </c>
      <c r="F3945" t="s">
        <v>51</v>
      </c>
      <c r="G3945" t="s">
        <v>16</v>
      </c>
    </row>
    <row r="3946" spans="2:7" x14ac:dyDescent="0.2">
      <c r="B3946">
        <v>2010</v>
      </c>
      <c r="C3946">
        <v>10</v>
      </c>
      <c r="D3946" t="s">
        <v>65</v>
      </c>
      <c r="E3946" t="s">
        <v>59</v>
      </c>
      <c r="F3946" t="s">
        <v>51</v>
      </c>
      <c r="G3946" t="s">
        <v>17</v>
      </c>
    </row>
    <row r="3947" spans="2:7" x14ac:dyDescent="0.2">
      <c r="B3947">
        <v>2010</v>
      </c>
      <c r="C3947">
        <v>10</v>
      </c>
      <c r="D3947" t="s">
        <v>65</v>
      </c>
      <c r="E3947" t="s">
        <v>59</v>
      </c>
      <c r="F3947" t="s">
        <v>51</v>
      </c>
      <c r="G3947" t="s">
        <v>19</v>
      </c>
    </row>
    <row r="3948" spans="2:7" x14ac:dyDescent="0.2">
      <c r="B3948">
        <v>2010</v>
      </c>
      <c r="C3948">
        <v>10</v>
      </c>
      <c r="D3948" t="s">
        <v>65</v>
      </c>
      <c r="E3948" t="s">
        <v>59</v>
      </c>
      <c r="F3948" t="s">
        <v>51</v>
      </c>
      <c r="G3948" t="s">
        <v>20</v>
      </c>
    </row>
    <row r="3949" spans="2:7" x14ac:dyDescent="0.2">
      <c r="B3949">
        <v>2010</v>
      </c>
      <c r="C3949">
        <v>10</v>
      </c>
      <c r="D3949" t="s">
        <v>65</v>
      </c>
      <c r="E3949" t="s">
        <v>59</v>
      </c>
      <c r="F3949" t="s">
        <v>51</v>
      </c>
      <c r="G3949" t="s">
        <v>21</v>
      </c>
    </row>
    <row r="3950" spans="2:7" x14ac:dyDescent="0.2">
      <c r="B3950">
        <v>2010</v>
      </c>
      <c r="C3950">
        <v>10</v>
      </c>
      <c r="D3950" t="s">
        <v>65</v>
      </c>
      <c r="E3950" t="s">
        <v>59</v>
      </c>
      <c r="F3950" t="s">
        <v>51</v>
      </c>
      <c r="G3950" t="s">
        <v>23</v>
      </c>
    </row>
    <row r="3951" spans="2:7" x14ac:dyDescent="0.2">
      <c r="B3951">
        <v>2010</v>
      </c>
      <c r="C3951">
        <v>10</v>
      </c>
      <c r="D3951" t="s">
        <v>65</v>
      </c>
      <c r="E3951" t="s">
        <v>59</v>
      </c>
      <c r="F3951" t="s">
        <v>51</v>
      </c>
      <c r="G3951" t="s">
        <v>24</v>
      </c>
    </row>
    <row r="3952" spans="2:7" x14ac:dyDescent="0.2">
      <c r="B3952">
        <v>2010</v>
      </c>
      <c r="C3952">
        <v>10</v>
      </c>
      <c r="D3952" t="s">
        <v>65</v>
      </c>
      <c r="E3952" t="s">
        <v>59</v>
      </c>
      <c r="F3952" t="s">
        <v>51</v>
      </c>
      <c r="G3952" t="s">
        <v>25</v>
      </c>
    </row>
    <row r="3953" spans="2:7" x14ac:dyDescent="0.2">
      <c r="B3953">
        <v>2010</v>
      </c>
      <c r="C3953">
        <v>10</v>
      </c>
      <c r="D3953" t="s">
        <v>65</v>
      </c>
      <c r="E3953" t="s">
        <v>59</v>
      </c>
      <c r="F3953" t="s">
        <v>51</v>
      </c>
      <c r="G3953" t="s">
        <v>26</v>
      </c>
    </row>
    <row r="3954" spans="2:7" x14ac:dyDescent="0.2">
      <c r="B3954">
        <v>2010</v>
      </c>
      <c r="C3954">
        <v>10</v>
      </c>
      <c r="D3954" t="s">
        <v>65</v>
      </c>
      <c r="E3954" t="s">
        <v>59</v>
      </c>
      <c r="F3954" t="s">
        <v>51</v>
      </c>
      <c r="G3954" t="s">
        <v>27</v>
      </c>
    </row>
    <row r="3955" spans="2:7" x14ac:dyDescent="0.2">
      <c r="B3955">
        <v>2010</v>
      </c>
      <c r="C3955">
        <v>10</v>
      </c>
      <c r="D3955" t="s">
        <v>65</v>
      </c>
      <c r="E3955" t="s">
        <v>59</v>
      </c>
      <c r="F3955" t="s">
        <v>51</v>
      </c>
      <c r="G3955" t="s">
        <v>28</v>
      </c>
    </row>
    <row r="3956" spans="2:7" x14ac:dyDescent="0.2">
      <c r="B3956">
        <v>2010</v>
      </c>
      <c r="C3956">
        <v>10</v>
      </c>
      <c r="D3956" t="s">
        <v>65</v>
      </c>
      <c r="E3956" t="s">
        <v>59</v>
      </c>
      <c r="F3956" t="s">
        <v>51</v>
      </c>
      <c r="G3956" t="s">
        <v>29</v>
      </c>
    </row>
    <row r="3957" spans="2:7" x14ac:dyDescent="0.2">
      <c r="B3957">
        <v>2010</v>
      </c>
      <c r="C3957">
        <v>10</v>
      </c>
      <c r="D3957" t="s">
        <v>65</v>
      </c>
      <c r="E3957" t="s">
        <v>59</v>
      </c>
      <c r="F3957" t="s">
        <v>51</v>
      </c>
      <c r="G3957" t="s">
        <v>31</v>
      </c>
    </row>
    <row r="3958" spans="2:7" x14ac:dyDescent="0.2">
      <c r="B3958">
        <v>2010</v>
      </c>
      <c r="C3958">
        <v>10</v>
      </c>
      <c r="D3958" t="s">
        <v>65</v>
      </c>
      <c r="E3958" t="s">
        <v>59</v>
      </c>
      <c r="F3958" t="s">
        <v>51</v>
      </c>
      <c r="G3958" t="s">
        <v>32</v>
      </c>
    </row>
    <row r="3959" spans="2:7" x14ac:dyDescent="0.2">
      <c r="B3959">
        <v>2010</v>
      </c>
      <c r="C3959">
        <v>10</v>
      </c>
      <c r="D3959" t="s">
        <v>65</v>
      </c>
      <c r="E3959" t="s">
        <v>59</v>
      </c>
      <c r="F3959" t="s">
        <v>51</v>
      </c>
      <c r="G3959" t="s">
        <v>33</v>
      </c>
    </row>
    <row r="3960" spans="2:7" x14ac:dyDescent="0.2">
      <c r="B3960">
        <v>2010</v>
      </c>
      <c r="C3960">
        <v>10</v>
      </c>
      <c r="D3960" t="s">
        <v>65</v>
      </c>
      <c r="E3960" t="s">
        <v>59</v>
      </c>
      <c r="F3960" t="s">
        <v>51</v>
      </c>
      <c r="G3960" t="s">
        <v>34</v>
      </c>
    </row>
    <row r="3961" spans="2:7" x14ac:dyDescent="0.2">
      <c r="B3961">
        <v>2010</v>
      </c>
      <c r="C3961">
        <v>10</v>
      </c>
      <c r="D3961" t="s">
        <v>65</v>
      </c>
      <c r="E3961" t="s">
        <v>59</v>
      </c>
      <c r="F3961" t="s">
        <v>51</v>
      </c>
      <c r="G3961" t="s">
        <v>35</v>
      </c>
    </row>
    <row r="3962" spans="2:7" x14ac:dyDescent="0.2">
      <c r="B3962">
        <v>2010</v>
      </c>
      <c r="C3962">
        <v>10</v>
      </c>
      <c r="D3962" t="s">
        <v>65</v>
      </c>
      <c r="E3962" t="s">
        <v>59</v>
      </c>
      <c r="F3962" t="s">
        <v>51</v>
      </c>
      <c r="G3962" t="s">
        <v>36</v>
      </c>
    </row>
    <row r="3963" spans="2:7" x14ac:dyDescent="0.2">
      <c r="B3963">
        <v>2010</v>
      </c>
      <c r="C3963">
        <v>10</v>
      </c>
      <c r="D3963" t="s">
        <v>65</v>
      </c>
      <c r="E3963" t="s">
        <v>59</v>
      </c>
      <c r="F3963" t="s">
        <v>51</v>
      </c>
      <c r="G3963" t="s">
        <v>37</v>
      </c>
    </row>
    <row r="3964" spans="2:7" x14ac:dyDescent="0.2">
      <c r="B3964">
        <v>2010</v>
      </c>
      <c r="C3964">
        <v>10</v>
      </c>
      <c r="D3964" t="s">
        <v>65</v>
      </c>
      <c r="E3964" t="s">
        <v>59</v>
      </c>
      <c r="F3964" t="s">
        <v>51</v>
      </c>
      <c r="G3964" t="s">
        <v>38</v>
      </c>
    </row>
    <row r="3965" spans="2:7" x14ac:dyDescent="0.2">
      <c r="B3965">
        <v>2010</v>
      </c>
      <c r="C3965">
        <v>10</v>
      </c>
      <c r="D3965" t="s">
        <v>65</v>
      </c>
      <c r="E3965" t="s">
        <v>59</v>
      </c>
      <c r="F3965" t="s">
        <v>51</v>
      </c>
      <c r="G3965" t="s">
        <v>39</v>
      </c>
    </row>
    <row r="3966" spans="2:7" x14ac:dyDescent="0.2">
      <c r="B3966">
        <v>2010</v>
      </c>
      <c r="C3966">
        <v>10</v>
      </c>
      <c r="D3966" t="s">
        <v>65</v>
      </c>
      <c r="E3966" t="s">
        <v>59</v>
      </c>
      <c r="F3966" t="s">
        <v>51</v>
      </c>
      <c r="G3966" t="s">
        <v>40</v>
      </c>
    </row>
    <row r="3967" spans="2:7" x14ac:dyDescent="0.2">
      <c r="B3967">
        <v>2010</v>
      </c>
      <c r="C3967">
        <v>10</v>
      </c>
      <c r="D3967" t="s">
        <v>65</v>
      </c>
      <c r="E3967" t="s">
        <v>59</v>
      </c>
      <c r="F3967" t="s">
        <v>51</v>
      </c>
      <c r="G3967" t="s">
        <v>41</v>
      </c>
    </row>
    <row r="3968" spans="2:7" x14ac:dyDescent="0.2">
      <c r="B3968">
        <v>2010</v>
      </c>
      <c r="C3968">
        <v>10</v>
      </c>
      <c r="D3968" t="s">
        <v>65</v>
      </c>
      <c r="E3968" t="s">
        <v>59</v>
      </c>
      <c r="F3968" t="s">
        <v>51</v>
      </c>
      <c r="G3968" t="s">
        <v>42</v>
      </c>
    </row>
    <row r="3969" spans="2:7" x14ac:dyDescent="0.2">
      <c r="B3969">
        <v>2010</v>
      </c>
      <c r="C3969">
        <v>10</v>
      </c>
      <c r="D3969" t="s">
        <v>65</v>
      </c>
      <c r="E3969" t="s">
        <v>59</v>
      </c>
      <c r="F3969" t="s">
        <v>51</v>
      </c>
      <c r="G3969" t="s">
        <v>43</v>
      </c>
    </row>
    <row r="3970" spans="2:7" x14ac:dyDescent="0.2">
      <c r="B3970">
        <v>2010</v>
      </c>
      <c r="C3970">
        <v>10</v>
      </c>
      <c r="D3970" t="s">
        <v>65</v>
      </c>
      <c r="E3970" t="s">
        <v>59</v>
      </c>
      <c r="F3970" t="s">
        <v>51</v>
      </c>
      <c r="G3970" t="s">
        <v>60</v>
      </c>
    </row>
    <row r="3971" spans="2:7" x14ac:dyDescent="0.2">
      <c r="B3971">
        <v>2010</v>
      </c>
      <c r="C3971">
        <v>10</v>
      </c>
      <c r="D3971" t="s">
        <v>65</v>
      </c>
      <c r="E3971" t="s">
        <v>59</v>
      </c>
      <c r="F3971" t="s">
        <v>52</v>
      </c>
      <c r="G3971" t="s">
        <v>12</v>
      </c>
    </row>
    <row r="3972" spans="2:7" x14ac:dyDescent="0.2">
      <c r="B3972">
        <v>2010</v>
      </c>
      <c r="C3972">
        <v>10</v>
      </c>
      <c r="D3972" t="s">
        <v>65</v>
      </c>
      <c r="E3972" t="s">
        <v>59</v>
      </c>
      <c r="F3972" t="s">
        <v>52</v>
      </c>
      <c r="G3972" t="s">
        <v>16</v>
      </c>
    </row>
    <row r="3973" spans="2:7" x14ac:dyDescent="0.2">
      <c r="B3973">
        <v>2010</v>
      </c>
      <c r="C3973">
        <v>10</v>
      </c>
      <c r="D3973" t="s">
        <v>65</v>
      </c>
      <c r="E3973" t="s">
        <v>59</v>
      </c>
      <c r="F3973" t="s">
        <v>52</v>
      </c>
      <c r="G3973" t="s">
        <v>17</v>
      </c>
    </row>
    <row r="3974" spans="2:7" x14ac:dyDescent="0.2">
      <c r="B3974">
        <v>2010</v>
      </c>
      <c r="C3974">
        <v>10</v>
      </c>
      <c r="D3974" t="s">
        <v>65</v>
      </c>
      <c r="E3974" t="s">
        <v>59</v>
      </c>
      <c r="F3974" t="s">
        <v>52</v>
      </c>
      <c r="G3974" t="s">
        <v>19</v>
      </c>
    </row>
    <row r="3975" spans="2:7" x14ac:dyDescent="0.2">
      <c r="B3975">
        <v>2010</v>
      </c>
      <c r="C3975">
        <v>10</v>
      </c>
      <c r="D3975" t="s">
        <v>65</v>
      </c>
      <c r="E3975" t="s">
        <v>59</v>
      </c>
      <c r="F3975" t="s">
        <v>52</v>
      </c>
      <c r="G3975" t="s">
        <v>20</v>
      </c>
    </row>
    <row r="3976" spans="2:7" x14ac:dyDescent="0.2">
      <c r="B3976">
        <v>2010</v>
      </c>
      <c r="C3976">
        <v>10</v>
      </c>
      <c r="D3976" t="s">
        <v>65</v>
      </c>
      <c r="E3976" t="s">
        <v>59</v>
      </c>
      <c r="F3976" t="s">
        <v>52</v>
      </c>
      <c r="G3976" t="s">
        <v>21</v>
      </c>
    </row>
    <row r="3977" spans="2:7" x14ac:dyDescent="0.2">
      <c r="B3977">
        <v>2010</v>
      </c>
      <c r="C3977">
        <v>10</v>
      </c>
      <c r="D3977" t="s">
        <v>65</v>
      </c>
      <c r="E3977" t="s">
        <v>59</v>
      </c>
      <c r="F3977" t="s">
        <v>52</v>
      </c>
      <c r="G3977" t="s">
        <v>23</v>
      </c>
    </row>
    <row r="3978" spans="2:7" x14ac:dyDescent="0.2">
      <c r="B3978">
        <v>2010</v>
      </c>
      <c r="C3978">
        <v>10</v>
      </c>
      <c r="D3978" t="s">
        <v>65</v>
      </c>
      <c r="E3978" t="s">
        <v>59</v>
      </c>
      <c r="F3978" t="s">
        <v>52</v>
      </c>
      <c r="G3978" t="s">
        <v>24</v>
      </c>
    </row>
    <row r="3979" spans="2:7" x14ac:dyDescent="0.2">
      <c r="B3979">
        <v>2010</v>
      </c>
      <c r="C3979">
        <v>10</v>
      </c>
      <c r="D3979" t="s">
        <v>65</v>
      </c>
      <c r="E3979" t="s">
        <v>59</v>
      </c>
      <c r="F3979" t="s">
        <v>52</v>
      </c>
      <c r="G3979" t="s">
        <v>25</v>
      </c>
    </row>
    <row r="3980" spans="2:7" x14ac:dyDescent="0.2">
      <c r="B3980">
        <v>2010</v>
      </c>
      <c r="C3980">
        <v>10</v>
      </c>
      <c r="D3980" t="s">
        <v>65</v>
      </c>
      <c r="E3980" t="s">
        <v>59</v>
      </c>
      <c r="F3980" t="s">
        <v>52</v>
      </c>
      <c r="G3980" t="s">
        <v>26</v>
      </c>
    </row>
    <row r="3981" spans="2:7" x14ac:dyDescent="0.2">
      <c r="B3981">
        <v>2010</v>
      </c>
      <c r="C3981">
        <v>10</v>
      </c>
      <c r="D3981" t="s">
        <v>65</v>
      </c>
      <c r="E3981" t="s">
        <v>59</v>
      </c>
      <c r="F3981" t="s">
        <v>52</v>
      </c>
      <c r="G3981" t="s">
        <v>27</v>
      </c>
    </row>
    <row r="3982" spans="2:7" x14ac:dyDescent="0.2">
      <c r="B3982">
        <v>2010</v>
      </c>
      <c r="C3982">
        <v>10</v>
      </c>
      <c r="D3982" t="s">
        <v>65</v>
      </c>
      <c r="E3982" t="s">
        <v>59</v>
      </c>
      <c r="F3982" t="s">
        <v>52</v>
      </c>
      <c r="G3982" t="s">
        <v>28</v>
      </c>
    </row>
    <row r="3983" spans="2:7" x14ac:dyDescent="0.2">
      <c r="B3983">
        <v>2010</v>
      </c>
      <c r="C3983">
        <v>10</v>
      </c>
      <c r="D3983" t="s">
        <v>65</v>
      </c>
      <c r="E3983" t="s">
        <v>59</v>
      </c>
      <c r="F3983" t="s">
        <v>52</v>
      </c>
      <c r="G3983" t="s">
        <v>29</v>
      </c>
    </row>
    <row r="3984" spans="2:7" x14ac:dyDescent="0.2">
      <c r="B3984">
        <v>2010</v>
      </c>
      <c r="C3984">
        <v>10</v>
      </c>
      <c r="D3984" t="s">
        <v>65</v>
      </c>
      <c r="E3984" t="s">
        <v>59</v>
      </c>
      <c r="F3984" t="s">
        <v>52</v>
      </c>
      <c r="G3984" t="s">
        <v>31</v>
      </c>
    </row>
    <row r="3985" spans="2:7" x14ac:dyDescent="0.2">
      <c r="B3985">
        <v>2010</v>
      </c>
      <c r="C3985">
        <v>10</v>
      </c>
      <c r="D3985" t="s">
        <v>65</v>
      </c>
      <c r="E3985" t="s">
        <v>59</v>
      </c>
      <c r="F3985" t="s">
        <v>52</v>
      </c>
      <c r="G3985" t="s">
        <v>32</v>
      </c>
    </row>
    <row r="3986" spans="2:7" x14ac:dyDescent="0.2">
      <c r="B3986">
        <v>2010</v>
      </c>
      <c r="C3986">
        <v>10</v>
      </c>
      <c r="D3986" t="s">
        <v>65</v>
      </c>
      <c r="E3986" t="s">
        <v>59</v>
      </c>
      <c r="F3986" t="s">
        <v>52</v>
      </c>
      <c r="G3986" t="s">
        <v>33</v>
      </c>
    </row>
    <row r="3987" spans="2:7" x14ac:dyDescent="0.2">
      <c r="B3987">
        <v>2010</v>
      </c>
      <c r="C3987">
        <v>10</v>
      </c>
      <c r="D3987" t="s">
        <v>65</v>
      </c>
      <c r="E3987" t="s">
        <v>59</v>
      </c>
      <c r="F3987" t="s">
        <v>52</v>
      </c>
      <c r="G3987" t="s">
        <v>34</v>
      </c>
    </row>
    <row r="3988" spans="2:7" x14ac:dyDescent="0.2">
      <c r="B3988">
        <v>2010</v>
      </c>
      <c r="C3988">
        <v>10</v>
      </c>
      <c r="D3988" t="s">
        <v>65</v>
      </c>
      <c r="E3988" t="s">
        <v>59</v>
      </c>
      <c r="F3988" t="s">
        <v>52</v>
      </c>
      <c r="G3988" t="s">
        <v>35</v>
      </c>
    </row>
    <row r="3989" spans="2:7" x14ac:dyDescent="0.2">
      <c r="B3989">
        <v>2010</v>
      </c>
      <c r="C3989">
        <v>10</v>
      </c>
      <c r="D3989" t="s">
        <v>65</v>
      </c>
      <c r="E3989" t="s">
        <v>59</v>
      </c>
      <c r="F3989" t="s">
        <v>52</v>
      </c>
      <c r="G3989" t="s">
        <v>36</v>
      </c>
    </row>
    <row r="3990" spans="2:7" x14ac:dyDescent="0.2">
      <c r="B3990">
        <v>2010</v>
      </c>
      <c r="C3990">
        <v>10</v>
      </c>
      <c r="D3990" t="s">
        <v>65</v>
      </c>
      <c r="E3990" t="s">
        <v>59</v>
      </c>
      <c r="F3990" t="s">
        <v>52</v>
      </c>
      <c r="G3990" t="s">
        <v>37</v>
      </c>
    </row>
    <row r="3991" spans="2:7" x14ac:dyDescent="0.2">
      <c r="B3991">
        <v>2010</v>
      </c>
      <c r="C3991">
        <v>10</v>
      </c>
      <c r="D3991" t="s">
        <v>65</v>
      </c>
      <c r="E3991" t="s">
        <v>59</v>
      </c>
      <c r="F3991" t="s">
        <v>52</v>
      </c>
      <c r="G3991" t="s">
        <v>38</v>
      </c>
    </row>
    <row r="3992" spans="2:7" x14ac:dyDescent="0.2">
      <c r="B3992">
        <v>2010</v>
      </c>
      <c r="C3992">
        <v>10</v>
      </c>
      <c r="D3992" t="s">
        <v>65</v>
      </c>
      <c r="E3992" t="s">
        <v>59</v>
      </c>
      <c r="F3992" t="s">
        <v>52</v>
      </c>
      <c r="G3992" t="s">
        <v>39</v>
      </c>
    </row>
    <row r="3993" spans="2:7" x14ac:dyDescent="0.2">
      <c r="B3993">
        <v>2010</v>
      </c>
      <c r="C3993">
        <v>10</v>
      </c>
      <c r="D3993" t="s">
        <v>65</v>
      </c>
      <c r="E3993" t="s">
        <v>59</v>
      </c>
      <c r="F3993" t="s">
        <v>52</v>
      </c>
      <c r="G3993" t="s">
        <v>40</v>
      </c>
    </row>
    <row r="3994" spans="2:7" x14ac:dyDescent="0.2">
      <c r="B3994">
        <v>2010</v>
      </c>
      <c r="C3994">
        <v>10</v>
      </c>
      <c r="D3994" t="s">
        <v>65</v>
      </c>
      <c r="E3994" t="s">
        <v>59</v>
      </c>
      <c r="F3994" t="s">
        <v>52</v>
      </c>
      <c r="G3994" t="s">
        <v>41</v>
      </c>
    </row>
    <row r="3995" spans="2:7" x14ac:dyDescent="0.2">
      <c r="B3995">
        <v>2010</v>
      </c>
      <c r="C3995">
        <v>10</v>
      </c>
      <c r="D3995" t="s">
        <v>65</v>
      </c>
      <c r="E3995" t="s">
        <v>59</v>
      </c>
      <c r="F3995" t="s">
        <v>52</v>
      </c>
      <c r="G3995" t="s">
        <v>42</v>
      </c>
    </row>
    <row r="3996" spans="2:7" x14ac:dyDescent="0.2">
      <c r="B3996">
        <v>2010</v>
      </c>
      <c r="C3996">
        <v>10</v>
      </c>
      <c r="D3996" t="s">
        <v>65</v>
      </c>
      <c r="E3996" t="s">
        <v>59</v>
      </c>
      <c r="F3996" t="s">
        <v>52</v>
      </c>
      <c r="G3996" t="s">
        <v>43</v>
      </c>
    </row>
    <row r="3997" spans="2:7" x14ac:dyDescent="0.2">
      <c r="B3997">
        <v>2010</v>
      </c>
      <c r="C3997">
        <v>10</v>
      </c>
      <c r="D3997" t="s">
        <v>65</v>
      </c>
      <c r="E3997" t="s">
        <v>59</v>
      </c>
      <c r="F3997" t="s">
        <v>52</v>
      </c>
      <c r="G3997" t="s">
        <v>60</v>
      </c>
    </row>
    <row r="3998" spans="2:7" x14ac:dyDescent="0.2">
      <c r="B3998">
        <v>2010</v>
      </c>
      <c r="C3998">
        <v>10</v>
      </c>
      <c r="D3998" t="s">
        <v>65</v>
      </c>
      <c r="E3998" t="s">
        <v>59</v>
      </c>
      <c r="F3998" t="s">
        <v>53</v>
      </c>
      <c r="G3998" t="s">
        <v>12</v>
      </c>
    </row>
    <row r="3999" spans="2:7" x14ac:dyDescent="0.2">
      <c r="B3999">
        <v>2010</v>
      </c>
      <c r="C3999">
        <v>10</v>
      </c>
      <c r="D3999" t="s">
        <v>65</v>
      </c>
      <c r="E3999" t="s">
        <v>59</v>
      </c>
      <c r="F3999" t="s">
        <v>53</v>
      </c>
      <c r="G3999" t="s">
        <v>16</v>
      </c>
    </row>
    <row r="4000" spans="2:7" x14ac:dyDescent="0.2">
      <c r="B4000">
        <v>2010</v>
      </c>
      <c r="C4000">
        <v>10</v>
      </c>
      <c r="D4000" t="s">
        <v>65</v>
      </c>
      <c r="E4000" t="s">
        <v>59</v>
      </c>
      <c r="F4000" t="s">
        <v>53</v>
      </c>
      <c r="G4000" t="s">
        <v>17</v>
      </c>
    </row>
    <row r="4001" spans="2:7" x14ac:dyDescent="0.2">
      <c r="B4001">
        <v>2010</v>
      </c>
      <c r="C4001">
        <v>10</v>
      </c>
      <c r="D4001" t="s">
        <v>65</v>
      </c>
      <c r="E4001" t="s">
        <v>59</v>
      </c>
      <c r="F4001" t="s">
        <v>53</v>
      </c>
      <c r="G4001" t="s">
        <v>19</v>
      </c>
    </row>
    <row r="4002" spans="2:7" x14ac:dyDescent="0.2">
      <c r="B4002">
        <v>2010</v>
      </c>
      <c r="C4002">
        <v>10</v>
      </c>
      <c r="D4002" t="s">
        <v>65</v>
      </c>
      <c r="E4002" t="s">
        <v>59</v>
      </c>
      <c r="F4002" t="s">
        <v>53</v>
      </c>
      <c r="G4002" t="s">
        <v>20</v>
      </c>
    </row>
    <row r="4003" spans="2:7" x14ac:dyDescent="0.2">
      <c r="B4003">
        <v>2010</v>
      </c>
      <c r="C4003">
        <v>10</v>
      </c>
      <c r="D4003" t="s">
        <v>65</v>
      </c>
      <c r="E4003" t="s">
        <v>59</v>
      </c>
      <c r="F4003" t="s">
        <v>53</v>
      </c>
      <c r="G4003" t="s">
        <v>21</v>
      </c>
    </row>
    <row r="4004" spans="2:7" x14ac:dyDescent="0.2">
      <c r="B4004">
        <v>2010</v>
      </c>
      <c r="C4004">
        <v>10</v>
      </c>
      <c r="D4004" t="s">
        <v>65</v>
      </c>
      <c r="E4004" t="s">
        <v>59</v>
      </c>
      <c r="F4004" t="s">
        <v>53</v>
      </c>
      <c r="G4004" t="s">
        <v>23</v>
      </c>
    </row>
    <row r="4005" spans="2:7" x14ac:dyDescent="0.2">
      <c r="B4005">
        <v>2010</v>
      </c>
      <c r="C4005">
        <v>10</v>
      </c>
      <c r="D4005" t="s">
        <v>65</v>
      </c>
      <c r="E4005" t="s">
        <v>59</v>
      </c>
      <c r="F4005" t="s">
        <v>53</v>
      </c>
      <c r="G4005" t="s">
        <v>24</v>
      </c>
    </row>
    <row r="4006" spans="2:7" x14ac:dyDescent="0.2">
      <c r="B4006">
        <v>2010</v>
      </c>
      <c r="C4006">
        <v>10</v>
      </c>
      <c r="D4006" t="s">
        <v>65</v>
      </c>
      <c r="E4006" t="s">
        <v>59</v>
      </c>
      <c r="F4006" t="s">
        <v>53</v>
      </c>
      <c r="G4006" t="s">
        <v>25</v>
      </c>
    </row>
    <row r="4007" spans="2:7" x14ac:dyDescent="0.2">
      <c r="B4007">
        <v>2010</v>
      </c>
      <c r="C4007">
        <v>10</v>
      </c>
      <c r="D4007" t="s">
        <v>65</v>
      </c>
      <c r="E4007" t="s">
        <v>59</v>
      </c>
      <c r="F4007" t="s">
        <v>53</v>
      </c>
      <c r="G4007" t="s">
        <v>26</v>
      </c>
    </row>
    <row r="4008" spans="2:7" x14ac:dyDescent="0.2">
      <c r="B4008">
        <v>2010</v>
      </c>
      <c r="C4008">
        <v>10</v>
      </c>
      <c r="D4008" t="s">
        <v>65</v>
      </c>
      <c r="E4008" t="s">
        <v>59</v>
      </c>
      <c r="F4008" t="s">
        <v>53</v>
      </c>
      <c r="G4008" t="s">
        <v>27</v>
      </c>
    </row>
    <row r="4009" spans="2:7" x14ac:dyDescent="0.2">
      <c r="B4009">
        <v>2010</v>
      </c>
      <c r="C4009">
        <v>10</v>
      </c>
      <c r="D4009" t="s">
        <v>65</v>
      </c>
      <c r="E4009" t="s">
        <v>59</v>
      </c>
      <c r="F4009" t="s">
        <v>53</v>
      </c>
      <c r="G4009" t="s">
        <v>28</v>
      </c>
    </row>
    <row r="4010" spans="2:7" x14ac:dyDescent="0.2">
      <c r="B4010">
        <v>2010</v>
      </c>
      <c r="C4010">
        <v>10</v>
      </c>
      <c r="D4010" t="s">
        <v>65</v>
      </c>
      <c r="E4010" t="s">
        <v>59</v>
      </c>
      <c r="F4010" t="s">
        <v>53</v>
      </c>
      <c r="G4010" t="s">
        <v>29</v>
      </c>
    </row>
    <row r="4011" spans="2:7" x14ac:dyDescent="0.2">
      <c r="B4011">
        <v>2010</v>
      </c>
      <c r="C4011">
        <v>10</v>
      </c>
      <c r="D4011" t="s">
        <v>65</v>
      </c>
      <c r="E4011" t="s">
        <v>59</v>
      </c>
      <c r="F4011" t="s">
        <v>53</v>
      </c>
      <c r="G4011" t="s">
        <v>31</v>
      </c>
    </row>
    <row r="4012" spans="2:7" x14ac:dyDescent="0.2">
      <c r="B4012">
        <v>2010</v>
      </c>
      <c r="C4012">
        <v>10</v>
      </c>
      <c r="D4012" t="s">
        <v>65</v>
      </c>
      <c r="E4012" t="s">
        <v>59</v>
      </c>
      <c r="F4012" t="s">
        <v>53</v>
      </c>
      <c r="G4012" t="s">
        <v>32</v>
      </c>
    </row>
    <row r="4013" spans="2:7" x14ac:dyDescent="0.2">
      <c r="B4013">
        <v>2010</v>
      </c>
      <c r="C4013">
        <v>10</v>
      </c>
      <c r="D4013" t="s">
        <v>65</v>
      </c>
      <c r="E4013" t="s">
        <v>59</v>
      </c>
      <c r="F4013" t="s">
        <v>53</v>
      </c>
      <c r="G4013" t="s">
        <v>33</v>
      </c>
    </row>
    <row r="4014" spans="2:7" x14ac:dyDescent="0.2">
      <c r="B4014">
        <v>2010</v>
      </c>
      <c r="C4014">
        <v>10</v>
      </c>
      <c r="D4014" t="s">
        <v>65</v>
      </c>
      <c r="E4014" t="s">
        <v>59</v>
      </c>
      <c r="F4014" t="s">
        <v>53</v>
      </c>
      <c r="G4014" t="s">
        <v>34</v>
      </c>
    </row>
    <row r="4015" spans="2:7" x14ac:dyDescent="0.2">
      <c r="B4015">
        <v>2010</v>
      </c>
      <c r="C4015">
        <v>10</v>
      </c>
      <c r="D4015" t="s">
        <v>65</v>
      </c>
      <c r="E4015" t="s">
        <v>59</v>
      </c>
      <c r="F4015" t="s">
        <v>53</v>
      </c>
      <c r="G4015" t="s">
        <v>35</v>
      </c>
    </row>
    <row r="4016" spans="2:7" x14ac:dyDescent="0.2">
      <c r="B4016">
        <v>2010</v>
      </c>
      <c r="C4016">
        <v>10</v>
      </c>
      <c r="D4016" t="s">
        <v>65</v>
      </c>
      <c r="E4016" t="s">
        <v>59</v>
      </c>
      <c r="F4016" t="s">
        <v>53</v>
      </c>
      <c r="G4016" t="s">
        <v>36</v>
      </c>
    </row>
    <row r="4017" spans="2:7" x14ac:dyDescent="0.2">
      <c r="B4017">
        <v>2010</v>
      </c>
      <c r="C4017">
        <v>10</v>
      </c>
      <c r="D4017" t="s">
        <v>65</v>
      </c>
      <c r="E4017" t="s">
        <v>59</v>
      </c>
      <c r="F4017" t="s">
        <v>53</v>
      </c>
      <c r="G4017" t="s">
        <v>37</v>
      </c>
    </row>
    <row r="4018" spans="2:7" x14ac:dyDescent="0.2">
      <c r="B4018">
        <v>2010</v>
      </c>
      <c r="C4018">
        <v>10</v>
      </c>
      <c r="D4018" t="s">
        <v>65</v>
      </c>
      <c r="E4018" t="s">
        <v>59</v>
      </c>
      <c r="F4018" t="s">
        <v>53</v>
      </c>
      <c r="G4018" t="s">
        <v>38</v>
      </c>
    </row>
    <row r="4019" spans="2:7" x14ac:dyDescent="0.2">
      <c r="B4019">
        <v>2010</v>
      </c>
      <c r="C4019">
        <v>10</v>
      </c>
      <c r="D4019" t="s">
        <v>65</v>
      </c>
      <c r="E4019" t="s">
        <v>59</v>
      </c>
      <c r="F4019" t="s">
        <v>53</v>
      </c>
      <c r="G4019" t="s">
        <v>39</v>
      </c>
    </row>
    <row r="4020" spans="2:7" x14ac:dyDescent="0.2">
      <c r="B4020">
        <v>2010</v>
      </c>
      <c r="C4020">
        <v>10</v>
      </c>
      <c r="D4020" t="s">
        <v>65</v>
      </c>
      <c r="E4020" t="s">
        <v>59</v>
      </c>
      <c r="F4020" t="s">
        <v>53</v>
      </c>
      <c r="G4020" t="s">
        <v>40</v>
      </c>
    </row>
    <row r="4021" spans="2:7" x14ac:dyDescent="0.2">
      <c r="B4021">
        <v>2010</v>
      </c>
      <c r="C4021">
        <v>10</v>
      </c>
      <c r="D4021" t="s">
        <v>65</v>
      </c>
      <c r="E4021" t="s">
        <v>59</v>
      </c>
      <c r="F4021" t="s">
        <v>53</v>
      </c>
      <c r="G4021" t="s">
        <v>41</v>
      </c>
    </row>
    <row r="4022" spans="2:7" x14ac:dyDescent="0.2">
      <c r="B4022">
        <v>2010</v>
      </c>
      <c r="C4022">
        <v>10</v>
      </c>
      <c r="D4022" t="s">
        <v>65</v>
      </c>
      <c r="E4022" t="s">
        <v>59</v>
      </c>
      <c r="F4022" t="s">
        <v>53</v>
      </c>
      <c r="G4022" t="s">
        <v>42</v>
      </c>
    </row>
    <row r="4023" spans="2:7" x14ac:dyDescent="0.2">
      <c r="B4023">
        <v>2010</v>
      </c>
      <c r="C4023">
        <v>10</v>
      </c>
      <c r="D4023" t="s">
        <v>65</v>
      </c>
      <c r="E4023" t="s">
        <v>59</v>
      </c>
      <c r="F4023" t="s">
        <v>53</v>
      </c>
      <c r="G4023" t="s">
        <v>43</v>
      </c>
    </row>
    <row r="4024" spans="2:7" x14ac:dyDescent="0.2">
      <c r="B4024">
        <v>2010</v>
      </c>
      <c r="C4024">
        <v>10</v>
      </c>
      <c r="D4024" t="s">
        <v>65</v>
      </c>
      <c r="E4024" t="s">
        <v>59</v>
      </c>
      <c r="F4024" t="s">
        <v>53</v>
      </c>
      <c r="G4024" t="s">
        <v>60</v>
      </c>
    </row>
    <row r="4025" spans="2:7" x14ac:dyDescent="0.2">
      <c r="B4025">
        <v>2010</v>
      </c>
      <c r="C4025">
        <v>10</v>
      </c>
      <c r="D4025" t="s">
        <v>65</v>
      </c>
      <c r="E4025" t="s">
        <v>59</v>
      </c>
      <c r="F4025" t="s">
        <v>54</v>
      </c>
      <c r="G4025" t="s">
        <v>12</v>
      </c>
    </row>
    <row r="4026" spans="2:7" x14ac:dyDescent="0.2">
      <c r="B4026">
        <v>2010</v>
      </c>
      <c r="C4026">
        <v>10</v>
      </c>
      <c r="D4026" t="s">
        <v>65</v>
      </c>
      <c r="E4026" t="s">
        <v>59</v>
      </c>
      <c r="F4026" t="s">
        <v>54</v>
      </c>
      <c r="G4026" t="s">
        <v>16</v>
      </c>
    </row>
    <row r="4027" spans="2:7" x14ac:dyDescent="0.2">
      <c r="B4027">
        <v>2010</v>
      </c>
      <c r="C4027">
        <v>10</v>
      </c>
      <c r="D4027" t="s">
        <v>65</v>
      </c>
      <c r="E4027" t="s">
        <v>59</v>
      </c>
      <c r="F4027" t="s">
        <v>54</v>
      </c>
      <c r="G4027" t="s">
        <v>17</v>
      </c>
    </row>
    <row r="4028" spans="2:7" x14ac:dyDescent="0.2">
      <c r="B4028">
        <v>2010</v>
      </c>
      <c r="C4028">
        <v>10</v>
      </c>
      <c r="D4028" t="s">
        <v>65</v>
      </c>
      <c r="E4028" t="s">
        <v>59</v>
      </c>
      <c r="F4028" t="s">
        <v>54</v>
      </c>
      <c r="G4028" t="s">
        <v>19</v>
      </c>
    </row>
    <row r="4029" spans="2:7" x14ac:dyDescent="0.2">
      <c r="B4029">
        <v>2010</v>
      </c>
      <c r="C4029">
        <v>10</v>
      </c>
      <c r="D4029" t="s">
        <v>65</v>
      </c>
      <c r="E4029" t="s">
        <v>59</v>
      </c>
      <c r="F4029" t="s">
        <v>54</v>
      </c>
      <c r="G4029" t="s">
        <v>20</v>
      </c>
    </row>
    <row r="4030" spans="2:7" x14ac:dyDescent="0.2">
      <c r="B4030">
        <v>2010</v>
      </c>
      <c r="C4030">
        <v>10</v>
      </c>
      <c r="D4030" t="s">
        <v>65</v>
      </c>
      <c r="E4030" t="s">
        <v>59</v>
      </c>
      <c r="F4030" t="s">
        <v>54</v>
      </c>
      <c r="G4030" t="s">
        <v>21</v>
      </c>
    </row>
    <row r="4031" spans="2:7" x14ac:dyDescent="0.2">
      <c r="B4031">
        <v>2010</v>
      </c>
      <c r="C4031">
        <v>10</v>
      </c>
      <c r="D4031" t="s">
        <v>65</v>
      </c>
      <c r="E4031" t="s">
        <v>59</v>
      </c>
      <c r="F4031" t="s">
        <v>54</v>
      </c>
      <c r="G4031" t="s">
        <v>23</v>
      </c>
    </row>
    <row r="4032" spans="2:7" x14ac:dyDescent="0.2">
      <c r="B4032">
        <v>2010</v>
      </c>
      <c r="C4032">
        <v>10</v>
      </c>
      <c r="D4032" t="s">
        <v>65</v>
      </c>
      <c r="E4032" t="s">
        <v>59</v>
      </c>
      <c r="F4032" t="s">
        <v>54</v>
      </c>
      <c r="G4032" t="s">
        <v>24</v>
      </c>
    </row>
    <row r="4033" spans="2:7" x14ac:dyDescent="0.2">
      <c r="B4033">
        <v>2010</v>
      </c>
      <c r="C4033">
        <v>10</v>
      </c>
      <c r="D4033" t="s">
        <v>65</v>
      </c>
      <c r="E4033" t="s">
        <v>59</v>
      </c>
      <c r="F4033" t="s">
        <v>54</v>
      </c>
      <c r="G4033" t="s">
        <v>25</v>
      </c>
    </row>
    <row r="4034" spans="2:7" x14ac:dyDescent="0.2">
      <c r="B4034">
        <v>2010</v>
      </c>
      <c r="C4034">
        <v>10</v>
      </c>
      <c r="D4034" t="s">
        <v>65</v>
      </c>
      <c r="E4034" t="s">
        <v>59</v>
      </c>
      <c r="F4034" t="s">
        <v>54</v>
      </c>
      <c r="G4034" t="s">
        <v>26</v>
      </c>
    </row>
    <row r="4035" spans="2:7" x14ac:dyDescent="0.2">
      <c r="B4035">
        <v>2010</v>
      </c>
      <c r="C4035">
        <v>10</v>
      </c>
      <c r="D4035" t="s">
        <v>65</v>
      </c>
      <c r="E4035" t="s">
        <v>59</v>
      </c>
      <c r="F4035" t="s">
        <v>54</v>
      </c>
      <c r="G4035" t="s">
        <v>27</v>
      </c>
    </row>
    <row r="4036" spans="2:7" x14ac:dyDescent="0.2">
      <c r="B4036">
        <v>2010</v>
      </c>
      <c r="C4036">
        <v>10</v>
      </c>
      <c r="D4036" t="s">
        <v>65</v>
      </c>
      <c r="E4036" t="s">
        <v>59</v>
      </c>
      <c r="F4036" t="s">
        <v>54</v>
      </c>
      <c r="G4036" t="s">
        <v>28</v>
      </c>
    </row>
    <row r="4037" spans="2:7" x14ac:dyDescent="0.2">
      <c r="B4037">
        <v>2010</v>
      </c>
      <c r="C4037">
        <v>10</v>
      </c>
      <c r="D4037" t="s">
        <v>65</v>
      </c>
      <c r="E4037" t="s">
        <v>59</v>
      </c>
      <c r="F4037" t="s">
        <v>54</v>
      </c>
      <c r="G4037" t="s">
        <v>29</v>
      </c>
    </row>
    <row r="4038" spans="2:7" x14ac:dyDescent="0.2">
      <c r="B4038">
        <v>2010</v>
      </c>
      <c r="C4038">
        <v>10</v>
      </c>
      <c r="D4038" t="s">
        <v>65</v>
      </c>
      <c r="E4038" t="s">
        <v>59</v>
      </c>
      <c r="F4038" t="s">
        <v>54</v>
      </c>
      <c r="G4038" t="s">
        <v>31</v>
      </c>
    </row>
    <row r="4039" spans="2:7" x14ac:dyDescent="0.2">
      <c r="B4039">
        <v>2010</v>
      </c>
      <c r="C4039">
        <v>10</v>
      </c>
      <c r="D4039" t="s">
        <v>65</v>
      </c>
      <c r="E4039" t="s">
        <v>59</v>
      </c>
      <c r="F4039" t="s">
        <v>54</v>
      </c>
      <c r="G4039" t="s">
        <v>32</v>
      </c>
    </row>
    <row r="4040" spans="2:7" x14ac:dyDescent="0.2">
      <c r="B4040">
        <v>2010</v>
      </c>
      <c r="C4040">
        <v>10</v>
      </c>
      <c r="D4040" t="s">
        <v>65</v>
      </c>
      <c r="E4040" t="s">
        <v>59</v>
      </c>
      <c r="F4040" t="s">
        <v>54</v>
      </c>
      <c r="G4040" t="s">
        <v>33</v>
      </c>
    </row>
    <row r="4041" spans="2:7" x14ac:dyDescent="0.2">
      <c r="B4041">
        <v>2010</v>
      </c>
      <c r="C4041">
        <v>10</v>
      </c>
      <c r="D4041" t="s">
        <v>65</v>
      </c>
      <c r="E4041" t="s">
        <v>59</v>
      </c>
      <c r="F4041" t="s">
        <v>54</v>
      </c>
      <c r="G4041" t="s">
        <v>34</v>
      </c>
    </row>
    <row r="4042" spans="2:7" x14ac:dyDescent="0.2">
      <c r="B4042">
        <v>2010</v>
      </c>
      <c r="C4042">
        <v>10</v>
      </c>
      <c r="D4042" t="s">
        <v>65</v>
      </c>
      <c r="E4042" t="s">
        <v>59</v>
      </c>
      <c r="F4042" t="s">
        <v>54</v>
      </c>
      <c r="G4042" t="s">
        <v>35</v>
      </c>
    </row>
    <row r="4043" spans="2:7" x14ac:dyDescent="0.2">
      <c r="B4043">
        <v>2010</v>
      </c>
      <c r="C4043">
        <v>10</v>
      </c>
      <c r="D4043" t="s">
        <v>65</v>
      </c>
      <c r="E4043" t="s">
        <v>59</v>
      </c>
      <c r="F4043" t="s">
        <v>54</v>
      </c>
      <c r="G4043" t="s">
        <v>36</v>
      </c>
    </row>
    <row r="4044" spans="2:7" x14ac:dyDescent="0.2">
      <c r="B4044">
        <v>2010</v>
      </c>
      <c r="C4044">
        <v>10</v>
      </c>
      <c r="D4044" t="s">
        <v>65</v>
      </c>
      <c r="E4044" t="s">
        <v>59</v>
      </c>
      <c r="F4044" t="s">
        <v>54</v>
      </c>
      <c r="G4044" t="s">
        <v>37</v>
      </c>
    </row>
    <row r="4045" spans="2:7" x14ac:dyDescent="0.2">
      <c r="B4045">
        <v>2010</v>
      </c>
      <c r="C4045">
        <v>10</v>
      </c>
      <c r="D4045" t="s">
        <v>65</v>
      </c>
      <c r="E4045" t="s">
        <v>59</v>
      </c>
      <c r="F4045" t="s">
        <v>54</v>
      </c>
      <c r="G4045" t="s">
        <v>38</v>
      </c>
    </row>
    <row r="4046" spans="2:7" x14ac:dyDescent="0.2">
      <c r="B4046">
        <v>2010</v>
      </c>
      <c r="C4046">
        <v>10</v>
      </c>
      <c r="D4046" t="s">
        <v>65</v>
      </c>
      <c r="E4046" t="s">
        <v>59</v>
      </c>
      <c r="F4046" t="s">
        <v>54</v>
      </c>
      <c r="G4046" t="s">
        <v>39</v>
      </c>
    </row>
    <row r="4047" spans="2:7" x14ac:dyDescent="0.2">
      <c r="B4047">
        <v>2010</v>
      </c>
      <c r="C4047">
        <v>10</v>
      </c>
      <c r="D4047" t="s">
        <v>65</v>
      </c>
      <c r="E4047" t="s">
        <v>59</v>
      </c>
      <c r="F4047" t="s">
        <v>54</v>
      </c>
      <c r="G4047" t="s">
        <v>40</v>
      </c>
    </row>
    <row r="4048" spans="2:7" x14ac:dyDescent="0.2">
      <c r="B4048">
        <v>2010</v>
      </c>
      <c r="C4048">
        <v>10</v>
      </c>
      <c r="D4048" t="s">
        <v>65</v>
      </c>
      <c r="E4048" t="s">
        <v>59</v>
      </c>
      <c r="F4048" t="s">
        <v>54</v>
      </c>
      <c r="G4048" t="s">
        <v>41</v>
      </c>
    </row>
    <row r="4049" spans="2:7" x14ac:dyDescent="0.2">
      <c r="B4049">
        <v>2010</v>
      </c>
      <c r="C4049">
        <v>10</v>
      </c>
      <c r="D4049" t="s">
        <v>65</v>
      </c>
      <c r="E4049" t="s">
        <v>59</v>
      </c>
      <c r="F4049" t="s">
        <v>54</v>
      </c>
      <c r="G4049" t="s">
        <v>42</v>
      </c>
    </row>
    <row r="4050" spans="2:7" x14ac:dyDescent="0.2">
      <c r="B4050">
        <v>2010</v>
      </c>
      <c r="C4050">
        <v>10</v>
      </c>
      <c r="D4050" t="s">
        <v>65</v>
      </c>
      <c r="E4050" t="s">
        <v>59</v>
      </c>
      <c r="F4050" t="s">
        <v>54</v>
      </c>
      <c r="G4050" t="s">
        <v>43</v>
      </c>
    </row>
    <row r="4051" spans="2:7" x14ac:dyDescent="0.2">
      <c r="B4051">
        <v>2010</v>
      </c>
      <c r="C4051">
        <v>10</v>
      </c>
      <c r="D4051" t="s">
        <v>65</v>
      </c>
      <c r="E4051" t="s">
        <v>59</v>
      </c>
      <c r="F4051" t="s">
        <v>54</v>
      </c>
      <c r="G4051" t="s">
        <v>60</v>
      </c>
    </row>
    <row r="4052" spans="2:7" x14ac:dyDescent="0.2">
      <c r="B4052">
        <v>2010</v>
      </c>
      <c r="C4052">
        <v>10</v>
      </c>
      <c r="D4052" t="s">
        <v>65</v>
      </c>
      <c r="E4052" t="s">
        <v>59</v>
      </c>
      <c r="F4052" t="s">
        <v>55</v>
      </c>
      <c r="G4052" t="s">
        <v>12</v>
      </c>
    </row>
    <row r="4053" spans="2:7" x14ac:dyDescent="0.2">
      <c r="B4053">
        <v>2010</v>
      </c>
      <c r="C4053">
        <v>10</v>
      </c>
      <c r="D4053" t="s">
        <v>65</v>
      </c>
      <c r="E4053" t="s">
        <v>59</v>
      </c>
      <c r="F4053" t="s">
        <v>55</v>
      </c>
      <c r="G4053" t="s">
        <v>16</v>
      </c>
    </row>
    <row r="4054" spans="2:7" x14ac:dyDescent="0.2">
      <c r="B4054">
        <v>2010</v>
      </c>
      <c r="C4054">
        <v>10</v>
      </c>
      <c r="D4054" t="s">
        <v>65</v>
      </c>
      <c r="E4054" t="s">
        <v>59</v>
      </c>
      <c r="F4054" t="s">
        <v>55</v>
      </c>
      <c r="G4054" t="s">
        <v>17</v>
      </c>
    </row>
    <row r="4055" spans="2:7" x14ac:dyDescent="0.2">
      <c r="B4055">
        <v>2010</v>
      </c>
      <c r="C4055">
        <v>10</v>
      </c>
      <c r="D4055" t="s">
        <v>65</v>
      </c>
      <c r="E4055" t="s">
        <v>59</v>
      </c>
      <c r="F4055" t="s">
        <v>55</v>
      </c>
      <c r="G4055" t="s">
        <v>19</v>
      </c>
    </row>
    <row r="4056" spans="2:7" x14ac:dyDescent="0.2">
      <c r="B4056">
        <v>2010</v>
      </c>
      <c r="C4056">
        <v>10</v>
      </c>
      <c r="D4056" t="s">
        <v>65</v>
      </c>
      <c r="E4056" t="s">
        <v>59</v>
      </c>
      <c r="F4056" t="s">
        <v>55</v>
      </c>
      <c r="G4056" t="s">
        <v>20</v>
      </c>
    </row>
    <row r="4057" spans="2:7" x14ac:dyDescent="0.2">
      <c r="B4057">
        <v>2010</v>
      </c>
      <c r="C4057">
        <v>10</v>
      </c>
      <c r="D4057" t="s">
        <v>65</v>
      </c>
      <c r="E4057" t="s">
        <v>59</v>
      </c>
      <c r="F4057" t="s">
        <v>55</v>
      </c>
      <c r="G4057" t="s">
        <v>21</v>
      </c>
    </row>
    <row r="4058" spans="2:7" x14ac:dyDescent="0.2">
      <c r="B4058">
        <v>2010</v>
      </c>
      <c r="C4058">
        <v>10</v>
      </c>
      <c r="D4058" t="s">
        <v>65</v>
      </c>
      <c r="E4058" t="s">
        <v>59</v>
      </c>
      <c r="F4058" t="s">
        <v>55</v>
      </c>
      <c r="G4058" t="s">
        <v>23</v>
      </c>
    </row>
    <row r="4059" spans="2:7" x14ac:dyDescent="0.2">
      <c r="B4059">
        <v>2010</v>
      </c>
      <c r="C4059">
        <v>10</v>
      </c>
      <c r="D4059" t="s">
        <v>65</v>
      </c>
      <c r="E4059" t="s">
        <v>59</v>
      </c>
      <c r="F4059" t="s">
        <v>55</v>
      </c>
      <c r="G4059" t="s">
        <v>24</v>
      </c>
    </row>
    <row r="4060" spans="2:7" x14ac:dyDescent="0.2">
      <c r="B4060">
        <v>2010</v>
      </c>
      <c r="C4060">
        <v>10</v>
      </c>
      <c r="D4060" t="s">
        <v>65</v>
      </c>
      <c r="E4060" t="s">
        <v>59</v>
      </c>
      <c r="F4060" t="s">
        <v>55</v>
      </c>
      <c r="G4060" t="s">
        <v>25</v>
      </c>
    </row>
    <row r="4061" spans="2:7" x14ac:dyDescent="0.2">
      <c r="B4061">
        <v>2010</v>
      </c>
      <c r="C4061">
        <v>10</v>
      </c>
      <c r="D4061" t="s">
        <v>65</v>
      </c>
      <c r="E4061" t="s">
        <v>59</v>
      </c>
      <c r="F4061" t="s">
        <v>55</v>
      </c>
      <c r="G4061" t="s">
        <v>26</v>
      </c>
    </row>
    <row r="4062" spans="2:7" x14ac:dyDescent="0.2">
      <c r="B4062">
        <v>2010</v>
      </c>
      <c r="C4062">
        <v>10</v>
      </c>
      <c r="D4062" t="s">
        <v>65</v>
      </c>
      <c r="E4062" t="s">
        <v>59</v>
      </c>
      <c r="F4062" t="s">
        <v>55</v>
      </c>
      <c r="G4062" t="s">
        <v>27</v>
      </c>
    </row>
    <row r="4063" spans="2:7" x14ac:dyDescent="0.2">
      <c r="B4063">
        <v>2010</v>
      </c>
      <c r="C4063">
        <v>10</v>
      </c>
      <c r="D4063" t="s">
        <v>65</v>
      </c>
      <c r="E4063" t="s">
        <v>59</v>
      </c>
      <c r="F4063" t="s">
        <v>55</v>
      </c>
      <c r="G4063" t="s">
        <v>28</v>
      </c>
    </row>
    <row r="4064" spans="2:7" x14ac:dyDescent="0.2">
      <c r="B4064">
        <v>2010</v>
      </c>
      <c r="C4064">
        <v>10</v>
      </c>
      <c r="D4064" t="s">
        <v>65</v>
      </c>
      <c r="E4064" t="s">
        <v>59</v>
      </c>
      <c r="F4064" t="s">
        <v>55</v>
      </c>
      <c r="G4064" t="s">
        <v>29</v>
      </c>
    </row>
    <row r="4065" spans="2:7" x14ac:dyDescent="0.2">
      <c r="B4065">
        <v>2010</v>
      </c>
      <c r="C4065">
        <v>10</v>
      </c>
      <c r="D4065" t="s">
        <v>65</v>
      </c>
      <c r="E4065" t="s">
        <v>59</v>
      </c>
      <c r="F4065" t="s">
        <v>55</v>
      </c>
      <c r="G4065" t="s">
        <v>31</v>
      </c>
    </row>
    <row r="4066" spans="2:7" x14ac:dyDescent="0.2">
      <c r="B4066">
        <v>2010</v>
      </c>
      <c r="C4066">
        <v>10</v>
      </c>
      <c r="D4066" t="s">
        <v>65</v>
      </c>
      <c r="E4066" t="s">
        <v>59</v>
      </c>
      <c r="F4066" t="s">
        <v>55</v>
      </c>
      <c r="G4066" t="s">
        <v>32</v>
      </c>
    </row>
    <row r="4067" spans="2:7" x14ac:dyDescent="0.2">
      <c r="B4067">
        <v>2010</v>
      </c>
      <c r="C4067">
        <v>10</v>
      </c>
      <c r="D4067" t="s">
        <v>65</v>
      </c>
      <c r="E4067" t="s">
        <v>59</v>
      </c>
      <c r="F4067" t="s">
        <v>55</v>
      </c>
      <c r="G4067" t="s">
        <v>33</v>
      </c>
    </row>
    <row r="4068" spans="2:7" x14ac:dyDescent="0.2">
      <c r="B4068">
        <v>2010</v>
      </c>
      <c r="C4068">
        <v>10</v>
      </c>
      <c r="D4068" t="s">
        <v>65</v>
      </c>
      <c r="E4068" t="s">
        <v>59</v>
      </c>
      <c r="F4068" t="s">
        <v>55</v>
      </c>
      <c r="G4068" t="s">
        <v>34</v>
      </c>
    </row>
    <row r="4069" spans="2:7" x14ac:dyDescent="0.2">
      <c r="B4069">
        <v>2010</v>
      </c>
      <c r="C4069">
        <v>10</v>
      </c>
      <c r="D4069" t="s">
        <v>65</v>
      </c>
      <c r="E4069" t="s">
        <v>59</v>
      </c>
      <c r="F4069" t="s">
        <v>55</v>
      </c>
      <c r="G4069" t="s">
        <v>35</v>
      </c>
    </row>
    <row r="4070" spans="2:7" x14ac:dyDescent="0.2">
      <c r="B4070">
        <v>2010</v>
      </c>
      <c r="C4070">
        <v>10</v>
      </c>
      <c r="D4070" t="s">
        <v>65</v>
      </c>
      <c r="E4070" t="s">
        <v>59</v>
      </c>
      <c r="F4070" t="s">
        <v>55</v>
      </c>
      <c r="G4070" t="s">
        <v>36</v>
      </c>
    </row>
    <row r="4071" spans="2:7" x14ac:dyDescent="0.2">
      <c r="B4071">
        <v>2010</v>
      </c>
      <c r="C4071">
        <v>10</v>
      </c>
      <c r="D4071" t="s">
        <v>65</v>
      </c>
      <c r="E4071" t="s">
        <v>59</v>
      </c>
      <c r="F4071" t="s">
        <v>55</v>
      </c>
      <c r="G4071" t="s">
        <v>37</v>
      </c>
    </row>
    <row r="4072" spans="2:7" x14ac:dyDescent="0.2">
      <c r="B4072">
        <v>2010</v>
      </c>
      <c r="C4072">
        <v>10</v>
      </c>
      <c r="D4072" t="s">
        <v>65</v>
      </c>
      <c r="E4072" t="s">
        <v>59</v>
      </c>
      <c r="F4072" t="s">
        <v>55</v>
      </c>
      <c r="G4072" t="s">
        <v>38</v>
      </c>
    </row>
    <row r="4073" spans="2:7" x14ac:dyDescent="0.2">
      <c r="B4073">
        <v>2010</v>
      </c>
      <c r="C4073">
        <v>10</v>
      </c>
      <c r="D4073" t="s">
        <v>65</v>
      </c>
      <c r="E4073" t="s">
        <v>59</v>
      </c>
      <c r="F4073" t="s">
        <v>55</v>
      </c>
      <c r="G4073" t="s">
        <v>39</v>
      </c>
    </row>
    <row r="4074" spans="2:7" x14ac:dyDescent="0.2">
      <c r="B4074">
        <v>2010</v>
      </c>
      <c r="C4074">
        <v>10</v>
      </c>
      <c r="D4074" t="s">
        <v>65</v>
      </c>
      <c r="E4074" t="s">
        <v>59</v>
      </c>
      <c r="F4074" t="s">
        <v>55</v>
      </c>
      <c r="G4074" t="s">
        <v>40</v>
      </c>
    </row>
    <row r="4075" spans="2:7" x14ac:dyDescent="0.2">
      <c r="B4075">
        <v>2010</v>
      </c>
      <c r="C4075">
        <v>10</v>
      </c>
      <c r="D4075" t="s">
        <v>65</v>
      </c>
      <c r="E4075" t="s">
        <v>59</v>
      </c>
      <c r="F4075" t="s">
        <v>55</v>
      </c>
      <c r="G4075" t="s">
        <v>41</v>
      </c>
    </row>
    <row r="4076" spans="2:7" x14ac:dyDescent="0.2">
      <c r="B4076">
        <v>2010</v>
      </c>
      <c r="C4076">
        <v>10</v>
      </c>
      <c r="D4076" t="s">
        <v>65</v>
      </c>
      <c r="E4076" t="s">
        <v>59</v>
      </c>
      <c r="F4076" t="s">
        <v>55</v>
      </c>
      <c r="G4076" t="s">
        <v>42</v>
      </c>
    </row>
    <row r="4077" spans="2:7" x14ac:dyDescent="0.2">
      <c r="B4077">
        <v>2010</v>
      </c>
      <c r="C4077">
        <v>10</v>
      </c>
      <c r="D4077" t="s">
        <v>65</v>
      </c>
      <c r="E4077" t="s">
        <v>59</v>
      </c>
      <c r="F4077" t="s">
        <v>55</v>
      </c>
      <c r="G4077" t="s">
        <v>43</v>
      </c>
    </row>
    <row r="4078" spans="2:7" x14ac:dyDescent="0.2">
      <c r="B4078">
        <v>2010</v>
      </c>
      <c r="C4078">
        <v>10</v>
      </c>
      <c r="D4078" t="s">
        <v>65</v>
      </c>
      <c r="E4078" t="s">
        <v>59</v>
      </c>
      <c r="F4078" t="s">
        <v>55</v>
      </c>
      <c r="G4078" t="s">
        <v>60</v>
      </c>
    </row>
    <row r="4079" spans="2:7" x14ac:dyDescent="0.2">
      <c r="B4079">
        <v>2010</v>
      </c>
      <c r="C4079">
        <v>10</v>
      </c>
      <c r="D4079" t="s">
        <v>65</v>
      </c>
      <c r="E4079" t="s">
        <v>59</v>
      </c>
      <c r="F4079" t="s">
        <v>56</v>
      </c>
      <c r="G4079" t="s">
        <v>12</v>
      </c>
    </row>
    <row r="4080" spans="2:7" x14ac:dyDescent="0.2">
      <c r="B4080">
        <v>2010</v>
      </c>
      <c r="C4080">
        <v>10</v>
      </c>
      <c r="D4080" t="s">
        <v>65</v>
      </c>
      <c r="E4080" t="s">
        <v>59</v>
      </c>
      <c r="F4080" t="s">
        <v>56</v>
      </c>
      <c r="G4080" t="s">
        <v>16</v>
      </c>
    </row>
    <row r="4081" spans="2:7" x14ac:dyDescent="0.2">
      <c r="B4081">
        <v>2010</v>
      </c>
      <c r="C4081">
        <v>10</v>
      </c>
      <c r="D4081" t="s">
        <v>65</v>
      </c>
      <c r="E4081" t="s">
        <v>59</v>
      </c>
      <c r="F4081" t="s">
        <v>56</v>
      </c>
      <c r="G4081" t="s">
        <v>17</v>
      </c>
    </row>
    <row r="4082" spans="2:7" x14ac:dyDescent="0.2">
      <c r="B4082">
        <v>2010</v>
      </c>
      <c r="C4082">
        <v>10</v>
      </c>
      <c r="D4082" t="s">
        <v>65</v>
      </c>
      <c r="E4082" t="s">
        <v>59</v>
      </c>
      <c r="F4082" t="s">
        <v>56</v>
      </c>
      <c r="G4082" t="s">
        <v>19</v>
      </c>
    </row>
    <row r="4083" spans="2:7" x14ac:dyDescent="0.2">
      <c r="B4083">
        <v>2010</v>
      </c>
      <c r="C4083">
        <v>10</v>
      </c>
      <c r="D4083" t="s">
        <v>65</v>
      </c>
      <c r="E4083" t="s">
        <v>59</v>
      </c>
      <c r="F4083" t="s">
        <v>56</v>
      </c>
      <c r="G4083" t="s">
        <v>20</v>
      </c>
    </row>
    <row r="4084" spans="2:7" x14ac:dyDescent="0.2">
      <c r="B4084">
        <v>2010</v>
      </c>
      <c r="C4084">
        <v>10</v>
      </c>
      <c r="D4084" t="s">
        <v>65</v>
      </c>
      <c r="E4084" t="s">
        <v>59</v>
      </c>
      <c r="F4084" t="s">
        <v>56</v>
      </c>
      <c r="G4084" t="s">
        <v>21</v>
      </c>
    </row>
    <row r="4085" spans="2:7" x14ac:dyDescent="0.2">
      <c r="B4085">
        <v>2010</v>
      </c>
      <c r="C4085">
        <v>10</v>
      </c>
      <c r="D4085" t="s">
        <v>65</v>
      </c>
      <c r="E4085" t="s">
        <v>59</v>
      </c>
      <c r="F4085" t="s">
        <v>56</v>
      </c>
      <c r="G4085" t="s">
        <v>23</v>
      </c>
    </row>
    <row r="4086" spans="2:7" x14ac:dyDescent="0.2">
      <c r="B4086">
        <v>2010</v>
      </c>
      <c r="C4086">
        <v>10</v>
      </c>
      <c r="D4086" t="s">
        <v>65</v>
      </c>
      <c r="E4086" t="s">
        <v>59</v>
      </c>
      <c r="F4086" t="s">
        <v>56</v>
      </c>
      <c r="G4086" t="s">
        <v>24</v>
      </c>
    </row>
    <row r="4087" spans="2:7" x14ac:dyDescent="0.2">
      <c r="B4087">
        <v>2010</v>
      </c>
      <c r="C4087">
        <v>10</v>
      </c>
      <c r="D4087" t="s">
        <v>65</v>
      </c>
      <c r="E4087" t="s">
        <v>59</v>
      </c>
      <c r="F4087" t="s">
        <v>56</v>
      </c>
      <c r="G4087" t="s">
        <v>25</v>
      </c>
    </row>
    <row r="4088" spans="2:7" x14ac:dyDescent="0.2">
      <c r="B4088">
        <v>2010</v>
      </c>
      <c r="C4088">
        <v>10</v>
      </c>
      <c r="D4088" t="s">
        <v>65</v>
      </c>
      <c r="E4088" t="s">
        <v>59</v>
      </c>
      <c r="F4088" t="s">
        <v>56</v>
      </c>
      <c r="G4088" t="s">
        <v>26</v>
      </c>
    </row>
    <row r="4089" spans="2:7" x14ac:dyDescent="0.2">
      <c r="B4089">
        <v>2010</v>
      </c>
      <c r="C4089">
        <v>10</v>
      </c>
      <c r="D4089" t="s">
        <v>65</v>
      </c>
      <c r="E4089" t="s">
        <v>59</v>
      </c>
      <c r="F4089" t="s">
        <v>56</v>
      </c>
      <c r="G4089" t="s">
        <v>27</v>
      </c>
    </row>
    <row r="4090" spans="2:7" x14ac:dyDescent="0.2">
      <c r="B4090">
        <v>2010</v>
      </c>
      <c r="C4090">
        <v>10</v>
      </c>
      <c r="D4090" t="s">
        <v>65</v>
      </c>
      <c r="E4090" t="s">
        <v>59</v>
      </c>
      <c r="F4090" t="s">
        <v>56</v>
      </c>
      <c r="G4090" t="s">
        <v>28</v>
      </c>
    </row>
    <row r="4091" spans="2:7" x14ac:dyDescent="0.2">
      <c r="B4091">
        <v>2010</v>
      </c>
      <c r="C4091">
        <v>10</v>
      </c>
      <c r="D4091" t="s">
        <v>65</v>
      </c>
      <c r="E4091" t="s">
        <v>59</v>
      </c>
      <c r="F4091" t="s">
        <v>56</v>
      </c>
      <c r="G4091" t="s">
        <v>29</v>
      </c>
    </row>
    <row r="4092" spans="2:7" x14ac:dyDescent="0.2">
      <c r="B4092">
        <v>2010</v>
      </c>
      <c r="C4092">
        <v>10</v>
      </c>
      <c r="D4092" t="s">
        <v>65</v>
      </c>
      <c r="E4092" t="s">
        <v>59</v>
      </c>
      <c r="F4092" t="s">
        <v>56</v>
      </c>
      <c r="G4092" t="s">
        <v>31</v>
      </c>
    </row>
    <row r="4093" spans="2:7" x14ac:dyDescent="0.2">
      <c r="B4093">
        <v>2010</v>
      </c>
      <c r="C4093">
        <v>10</v>
      </c>
      <c r="D4093" t="s">
        <v>65</v>
      </c>
      <c r="E4093" t="s">
        <v>59</v>
      </c>
      <c r="F4093" t="s">
        <v>56</v>
      </c>
      <c r="G4093" t="s">
        <v>32</v>
      </c>
    </row>
    <row r="4094" spans="2:7" x14ac:dyDescent="0.2">
      <c r="B4094">
        <v>2010</v>
      </c>
      <c r="C4094">
        <v>10</v>
      </c>
      <c r="D4094" t="s">
        <v>65</v>
      </c>
      <c r="E4094" t="s">
        <v>59</v>
      </c>
      <c r="F4094" t="s">
        <v>56</v>
      </c>
      <c r="G4094" t="s">
        <v>33</v>
      </c>
    </row>
    <row r="4095" spans="2:7" x14ac:dyDescent="0.2">
      <c r="B4095">
        <v>2010</v>
      </c>
      <c r="C4095">
        <v>10</v>
      </c>
      <c r="D4095" t="s">
        <v>65</v>
      </c>
      <c r="E4095" t="s">
        <v>59</v>
      </c>
      <c r="F4095" t="s">
        <v>56</v>
      </c>
      <c r="G4095" t="s">
        <v>34</v>
      </c>
    </row>
    <row r="4096" spans="2:7" x14ac:dyDescent="0.2">
      <c r="B4096">
        <v>2010</v>
      </c>
      <c r="C4096">
        <v>10</v>
      </c>
      <c r="D4096" t="s">
        <v>65</v>
      </c>
      <c r="E4096" t="s">
        <v>59</v>
      </c>
      <c r="F4096" t="s">
        <v>56</v>
      </c>
      <c r="G4096" t="s">
        <v>35</v>
      </c>
    </row>
    <row r="4097" spans="2:7" x14ac:dyDescent="0.2">
      <c r="B4097">
        <v>2010</v>
      </c>
      <c r="C4097">
        <v>10</v>
      </c>
      <c r="D4097" t="s">
        <v>65</v>
      </c>
      <c r="E4097" t="s">
        <v>59</v>
      </c>
      <c r="F4097" t="s">
        <v>56</v>
      </c>
      <c r="G4097" t="s">
        <v>36</v>
      </c>
    </row>
    <row r="4098" spans="2:7" x14ac:dyDescent="0.2">
      <c r="B4098">
        <v>2010</v>
      </c>
      <c r="C4098">
        <v>10</v>
      </c>
      <c r="D4098" t="s">
        <v>65</v>
      </c>
      <c r="E4098" t="s">
        <v>59</v>
      </c>
      <c r="F4098" t="s">
        <v>56</v>
      </c>
      <c r="G4098" t="s">
        <v>37</v>
      </c>
    </row>
    <row r="4099" spans="2:7" x14ac:dyDescent="0.2">
      <c r="B4099">
        <v>2010</v>
      </c>
      <c r="C4099">
        <v>10</v>
      </c>
      <c r="D4099" t="s">
        <v>65</v>
      </c>
      <c r="E4099" t="s">
        <v>59</v>
      </c>
      <c r="F4099" t="s">
        <v>56</v>
      </c>
      <c r="G4099" t="s">
        <v>38</v>
      </c>
    </row>
    <row r="4100" spans="2:7" x14ac:dyDescent="0.2">
      <c r="B4100">
        <v>2010</v>
      </c>
      <c r="C4100">
        <v>10</v>
      </c>
      <c r="D4100" t="s">
        <v>65</v>
      </c>
      <c r="E4100" t="s">
        <v>59</v>
      </c>
      <c r="F4100" t="s">
        <v>56</v>
      </c>
      <c r="G4100" t="s">
        <v>39</v>
      </c>
    </row>
    <row r="4101" spans="2:7" x14ac:dyDescent="0.2">
      <c r="B4101">
        <v>2010</v>
      </c>
      <c r="C4101">
        <v>10</v>
      </c>
      <c r="D4101" t="s">
        <v>65</v>
      </c>
      <c r="E4101" t="s">
        <v>59</v>
      </c>
      <c r="F4101" t="s">
        <v>56</v>
      </c>
      <c r="G4101" t="s">
        <v>40</v>
      </c>
    </row>
    <row r="4102" spans="2:7" x14ac:dyDescent="0.2">
      <c r="B4102">
        <v>2010</v>
      </c>
      <c r="C4102">
        <v>10</v>
      </c>
      <c r="D4102" t="s">
        <v>65</v>
      </c>
      <c r="E4102" t="s">
        <v>59</v>
      </c>
      <c r="F4102" t="s">
        <v>56</v>
      </c>
      <c r="G4102" t="s">
        <v>41</v>
      </c>
    </row>
    <row r="4103" spans="2:7" x14ac:dyDescent="0.2">
      <c r="B4103">
        <v>2010</v>
      </c>
      <c r="C4103">
        <v>10</v>
      </c>
      <c r="D4103" t="s">
        <v>65</v>
      </c>
      <c r="E4103" t="s">
        <v>59</v>
      </c>
      <c r="F4103" t="s">
        <v>56</v>
      </c>
      <c r="G4103" t="s">
        <v>42</v>
      </c>
    </row>
    <row r="4104" spans="2:7" x14ac:dyDescent="0.2">
      <c r="B4104">
        <v>2010</v>
      </c>
      <c r="C4104">
        <v>10</v>
      </c>
      <c r="D4104" t="s">
        <v>65</v>
      </c>
      <c r="E4104" t="s">
        <v>59</v>
      </c>
      <c r="F4104" t="s">
        <v>56</v>
      </c>
      <c r="G4104" t="s">
        <v>43</v>
      </c>
    </row>
    <row r="4105" spans="2:7" x14ac:dyDescent="0.2">
      <c r="B4105">
        <v>2010</v>
      </c>
      <c r="C4105">
        <v>10</v>
      </c>
      <c r="D4105" t="s">
        <v>65</v>
      </c>
      <c r="E4105" t="s">
        <v>59</v>
      </c>
      <c r="F4105" t="s">
        <v>56</v>
      </c>
      <c r="G4105" t="s">
        <v>60</v>
      </c>
    </row>
    <row r="4106" spans="2:7" x14ac:dyDescent="0.2">
      <c r="B4106">
        <v>2010</v>
      </c>
      <c r="C4106">
        <v>10</v>
      </c>
      <c r="D4106" t="s">
        <v>65</v>
      </c>
      <c r="E4106" t="s">
        <v>61</v>
      </c>
      <c r="F4106" t="s">
        <v>49</v>
      </c>
      <c r="G4106" t="s">
        <v>12</v>
      </c>
    </row>
    <row r="4107" spans="2:7" x14ac:dyDescent="0.2">
      <c r="B4107">
        <v>2010</v>
      </c>
      <c r="C4107">
        <v>10</v>
      </c>
      <c r="D4107" t="s">
        <v>65</v>
      </c>
      <c r="E4107" t="s">
        <v>61</v>
      </c>
      <c r="F4107" t="s">
        <v>49</v>
      </c>
      <c r="G4107" t="s">
        <v>16</v>
      </c>
    </row>
    <row r="4108" spans="2:7" x14ac:dyDescent="0.2">
      <c r="B4108">
        <v>2010</v>
      </c>
      <c r="C4108">
        <v>10</v>
      </c>
      <c r="D4108" t="s">
        <v>65</v>
      </c>
      <c r="E4108" t="s">
        <v>61</v>
      </c>
      <c r="F4108" t="s">
        <v>49</v>
      </c>
      <c r="G4108" t="s">
        <v>17</v>
      </c>
    </row>
    <row r="4109" spans="2:7" x14ac:dyDescent="0.2">
      <c r="B4109">
        <v>2010</v>
      </c>
      <c r="C4109">
        <v>10</v>
      </c>
      <c r="D4109" t="s">
        <v>65</v>
      </c>
      <c r="E4109" t="s">
        <v>61</v>
      </c>
      <c r="F4109" t="s">
        <v>49</v>
      </c>
      <c r="G4109" t="s">
        <v>19</v>
      </c>
    </row>
    <row r="4110" spans="2:7" x14ac:dyDescent="0.2">
      <c r="B4110">
        <v>2010</v>
      </c>
      <c r="C4110">
        <v>10</v>
      </c>
      <c r="D4110" t="s">
        <v>65</v>
      </c>
      <c r="E4110" t="s">
        <v>61</v>
      </c>
      <c r="F4110" t="s">
        <v>49</v>
      </c>
      <c r="G4110" t="s">
        <v>20</v>
      </c>
    </row>
    <row r="4111" spans="2:7" x14ac:dyDescent="0.2">
      <c r="B4111">
        <v>2010</v>
      </c>
      <c r="C4111">
        <v>10</v>
      </c>
      <c r="D4111" t="s">
        <v>65</v>
      </c>
      <c r="E4111" t="s">
        <v>61</v>
      </c>
      <c r="F4111" t="s">
        <v>49</v>
      </c>
      <c r="G4111" t="s">
        <v>21</v>
      </c>
    </row>
    <row r="4112" spans="2:7" x14ac:dyDescent="0.2">
      <c r="B4112">
        <v>2010</v>
      </c>
      <c r="C4112">
        <v>10</v>
      </c>
      <c r="D4112" t="s">
        <v>65</v>
      </c>
      <c r="E4112" t="s">
        <v>61</v>
      </c>
      <c r="F4112" t="s">
        <v>49</v>
      </c>
      <c r="G4112" t="s">
        <v>23</v>
      </c>
    </row>
    <row r="4113" spans="2:7" x14ac:dyDescent="0.2">
      <c r="B4113">
        <v>2010</v>
      </c>
      <c r="C4113">
        <v>10</v>
      </c>
      <c r="D4113" t="s">
        <v>65</v>
      </c>
      <c r="E4113" t="s">
        <v>61</v>
      </c>
      <c r="F4113" t="s">
        <v>49</v>
      </c>
      <c r="G4113" t="s">
        <v>24</v>
      </c>
    </row>
    <row r="4114" spans="2:7" x14ac:dyDescent="0.2">
      <c r="B4114">
        <v>2010</v>
      </c>
      <c r="C4114">
        <v>10</v>
      </c>
      <c r="D4114" t="s">
        <v>65</v>
      </c>
      <c r="E4114" t="s">
        <v>61</v>
      </c>
      <c r="F4114" t="s">
        <v>49</v>
      </c>
      <c r="G4114" t="s">
        <v>25</v>
      </c>
    </row>
    <row r="4115" spans="2:7" x14ac:dyDescent="0.2">
      <c r="B4115">
        <v>2010</v>
      </c>
      <c r="C4115">
        <v>10</v>
      </c>
      <c r="D4115" t="s">
        <v>65</v>
      </c>
      <c r="E4115" t="s">
        <v>61</v>
      </c>
      <c r="F4115" t="s">
        <v>49</v>
      </c>
      <c r="G4115" t="s">
        <v>26</v>
      </c>
    </row>
    <row r="4116" spans="2:7" x14ac:dyDescent="0.2">
      <c r="B4116">
        <v>2010</v>
      </c>
      <c r="C4116">
        <v>10</v>
      </c>
      <c r="D4116" t="s">
        <v>65</v>
      </c>
      <c r="E4116" t="s">
        <v>61</v>
      </c>
      <c r="F4116" t="s">
        <v>49</v>
      </c>
      <c r="G4116" t="s">
        <v>27</v>
      </c>
    </row>
    <row r="4117" spans="2:7" x14ac:dyDescent="0.2">
      <c r="B4117">
        <v>2010</v>
      </c>
      <c r="C4117">
        <v>10</v>
      </c>
      <c r="D4117" t="s">
        <v>65</v>
      </c>
      <c r="E4117" t="s">
        <v>61</v>
      </c>
      <c r="F4117" t="s">
        <v>49</v>
      </c>
      <c r="G4117" t="s">
        <v>28</v>
      </c>
    </row>
    <row r="4118" spans="2:7" x14ac:dyDescent="0.2">
      <c r="B4118">
        <v>2010</v>
      </c>
      <c r="C4118">
        <v>10</v>
      </c>
      <c r="D4118" t="s">
        <v>65</v>
      </c>
      <c r="E4118" t="s">
        <v>61</v>
      </c>
      <c r="F4118" t="s">
        <v>49</v>
      </c>
      <c r="G4118" t="s">
        <v>29</v>
      </c>
    </row>
    <row r="4119" spans="2:7" x14ac:dyDescent="0.2">
      <c r="B4119">
        <v>2010</v>
      </c>
      <c r="C4119">
        <v>10</v>
      </c>
      <c r="D4119" t="s">
        <v>65</v>
      </c>
      <c r="E4119" t="s">
        <v>61</v>
      </c>
      <c r="F4119" t="s">
        <v>49</v>
      </c>
      <c r="G4119" t="s">
        <v>31</v>
      </c>
    </row>
    <row r="4120" spans="2:7" x14ac:dyDescent="0.2">
      <c r="B4120">
        <v>2010</v>
      </c>
      <c r="C4120">
        <v>10</v>
      </c>
      <c r="D4120" t="s">
        <v>65</v>
      </c>
      <c r="E4120" t="s">
        <v>61</v>
      </c>
      <c r="F4120" t="s">
        <v>49</v>
      </c>
      <c r="G4120" t="s">
        <v>32</v>
      </c>
    </row>
    <row r="4121" spans="2:7" x14ac:dyDescent="0.2">
      <c r="B4121">
        <v>2010</v>
      </c>
      <c r="C4121">
        <v>10</v>
      </c>
      <c r="D4121" t="s">
        <v>65</v>
      </c>
      <c r="E4121" t="s">
        <v>61</v>
      </c>
      <c r="F4121" t="s">
        <v>49</v>
      </c>
      <c r="G4121" t="s">
        <v>33</v>
      </c>
    </row>
    <row r="4122" spans="2:7" x14ac:dyDescent="0.2">
      <c r="B4122">
        <v>2010</v>
      </c>
      <c r="C4122">
        <v>10</v>
      </c>
      <c r="D4122" t="s">
        <v>65</v>
      </c>
      <c r="E4122" t="s">
        <v>61</v>
      </c>
      <c r="F4122" t="s">
        <v>49</v>
      </c>
      <c r="G4122" t="s">
        <v>34</v>
      </c>
    </row>
    <row r="4123" spans="2:7" x14ac:dyDescent="0.2">
      <c r="B4123">
        <v>2010</v>
      </c>
      <c r="C4123">
        <v>10</v>
      </c>
      <c r="D4123" t="s">
        <v>65</v>
      </c>
      <c r="E4123" t="s">
        <v>61</v>
      </c>
      <c r="F4123" t="s">
        <v>49</v>
      </c>
      <c r="G4123" t="s">
        <v>35</v>
      </c>
    </row>
    <row r="4124" spans="2:7" x14ac:dyDescent="0.2">
      <c r="B4124">
        <v>2010</v>
      </c>
      <c r="C4124">
        <v>10</v>
      </c>
      <c r="D4124" t="s">
        <v>65</v>
      </c>
      <c r="E4124" t="s">
        <v>61</v>
      </c>
      <c r="F4124" t="s">
        <v>49</v>
      </c>
      <c r="G4124" t="s">
        <v>36</v>
      </c>
    </row>
    <row r="4125" spans="2:7" x14ac:dyDescent="0.2">
      <c r="B4125">
        <v>2010</v>
      </c>
      <c r="C4125">
        <v>10</v>
      </c>
      <c r="D4125" t="s">
        <v>65</v>
      </c>
      <c r="E4125" t="s">
        <v>61</v>
      </c>
      <c r="F4125" t="s">
        <v>49</v>
      </c>
      <c r="G4125" t="s">
        <v>37</v>
      </c>
    </row>
    <row r="4126" spans="2:7" x14ac:dyDescent="0.2">
      <c r="B4126">
        <v>2010</v>
      </c>
      <c r="C4126">
        <v>10</v>
      </c>
      <c r="D4126" t="s">
        <v>65</v>
      </c>
      <c r="E4126" t="s">
        <v>61</v>
      </c>
      <c r="F4126" t="s">
        <v>49</v>
      </c>
      <c r="G4126" t="s">
        <v>38</v>
      </c>
    </row>
    <row r="4127" spans="2:7" x14ac:dyDescent="0.2">
      <c r="B4127">
        <v>2010</v>
      </c>
      <c r="C4127">
        <v>10</v>
      </c>
      <c r="D4127" t="s">
        <v>65</v>
      </c>
      <c r="E4127" t="s">
        <v>61</v>
      </c>
      <c r="F4127" t="s">
        <v>49</v>
      </c>
      <c r="G4127" t="s">
        <v>39</v>
      </c>
    </row>
    <row r="4128" spans="2:7" x14ac:dyDescent="0.2">
      <c r="B4128">
        <v>2010</v>
      </c>
      <c r="C4128">
        <v>10</v>
      </c>
      <c r="D4128" t="s">
        <v>65</v>
      </c>
      <c r="E4128" t="s">
        <v>61</v>
      </c>
      <c r="F4128" t="s">
        <v>49</v>
      </c>
      <c r="G4128" t="s">
        <v>40</v>
      </c>
    </row>
    <row r="4129" spans="2:7" x14ac:dyDescent="0.2">
      <c r="B4129">
        <v>2010</v>
      </c>
      <c r="C4129">
        <v>10</v>
      </c>
      <c r="D4129" t="s">
        <v>65</v>
      </c>
      <c r="E4129" t="s">
        <v>61</v>
      </c>
      <c r="F4129" t="s">
        <v>49</v>
      </c>
      <c r="G4129" t="s">
        <v>41</v>
      </c>
    </row>
    <row r="4130" spans="2:7" x14ac:dyDescent="0.2">
      <c r="B4130">
        <v>2010</v>
      </c>
      <c r="C4130">
        <v>10</v>
      </c>
      <c r="D4130" t="s">
        <v>65</v>
      </c>
      <c r="E4130" t="s">
        <v>61</v>
      </c>
      <c r="F4130" t="s">
        <v>49</v>
      </c>
      <c r="G4130" t="s">
        <v>42</v>
      </c>
    </row>
    <row r="4131" spans="2:7" x14ac:dyDescent="0.2">
      <c r="B4131">
        <v>2010</v>
      </c>
      <c r="C4131">
        <v>10</v>
      </c>
      <c r="D4131" t="s">
        <v>65</v>
      </c>
      <c r="E4131" t="s">
        <v>61</v>
      </c>
      <c r="F4131" t="s">
        <v>49</v>
      </c>
      <c r="G4131" t="s">
        <v>43</v>
      </c>
    </row>
    <row r="4132" spans="2:7" x14ac:dyDescent="0.2">
      <c r="B4132">
        <v>2010</v>
      </c>
      <c r="C4132">
        <v>10</v>
      </c>
      <c r="D4132" t="s">
        <v>65</v>
      </c>
      <c r="E4132" t="s">
        <v>61</v>
      </c>
      <c r="F4132" t="s">
        <v>49</v>
      </c>
      <c r="G4132" t="s">
        <v>60</v>
      </c>
    </row>
    <row r="4133" spans="2:7" x14ac:dyDescent="0.2">
      <c r="B4133">
        <v>2010</v>
      </c>
      <c r="C4133">
        <v>10</v>
      </c>
      <c r="D4133" t="s">
        <v>65</v>
      </c>
      <c r="E4133" t="s">
        <v>61</v>
      </c>
      <c r="F4133" t="s">
        <v>50</v>
      </c>
      <c r="G4133" t="s">
        <v>12</v>
      </c>
    </row>
    <row r="4134" spans="2:7" x14ac:dyDescent="0.2">
      <c r="B4134">
        <v>2010</v>
      </c>
      <c r="C4134">
        <v>10</v>
      </c>
      <c r="D4134" t="s">
        <v>65</v>
      </c>
      <c r="E4134" t="s">
        <v>61</v>
      </c>
      <c r="F4134" t="s">
        <v>50</v>
      </c>
      <c r="G4134" t="s">
        <v>16</v>
      </c>
    </row>
    <row r="4135" spans="2:7" x14ac:dyDescent="0.2">
      <c r="B4135">
        <v>2010</v>
      </c>
      <c r="C4135">
        <v>10</v>
      </c>
      <c r="D4135" t="s">
        <v>65</v>
      </c>
      <c r="E4135" t="s">
        <v>61</v>
      </c>
      <c r="F4135" t="s">
        <v>50</v>
      </c>
      <c r="G4135" t="s">
        <v>17</v>
      </c>
    </row>
    <row r="4136" spans="2:7" x14ac:dyDescent="0.2">
      <c r="B4136">
        <v>2010</v>
      </c>
      <c r="C4136">
        <v>10</v>
      </c>
      <c r="D4136" t="s">
        <v>65</v>
      </c>
      <c r="E4136" t="s">
        <v>61</v>
      </c>
      <c r="F4136" t="s">
        <v>50</v>
      </c>
      <c r="G4136" t="s">
        <v>19</v>
      </c>
    </row>
    <row r="4137" spans="2:7" x14ac:dyDescent="0.2">
      <c r="B4137">
        <v>2010</v>
      </c>
      <c r="C4137">
        <v>10</v>
      </c>
      <c r="D4137" t="s">
        <v>65</v>
      </c>
      <c r="E4137" t="s">
        <v>61</v>
      </c>
      <c r="F4137" t="s">
        <v>50</v>
      </c>
      <c r="G4137" t="s">
        <v>20</v>
      </c>
    </row>
    <row r="4138" spans="2:7" x14ac:dyDescent="0.2">
      <c r="B4138">
        <v>2010</v>
      </c>
      <c r="C4138">
        <v>10</v>
      </c>
      <c r="D4138" t="s">
        <v>65</v>
      </c>
      <c r="E4138" t="s">
        <v>61</v>
      </c>
      <c r="F4138" t="s">
        <v>50</v>
      </c>
      <c r="G4138" t="s">
        <v>21</v>
      </c>
    </row>
    <row r="4139" spans="2:7" x14ac:dyDescent="0.2">
      <c r="B4139">
        <v>2010</v>
      </c>
      <c r="C4139">
        <v>10</v>
      </c>
      <c r="D4139" t="s">
        <v>65</v>
      </c>
      <c r="E4139" t="s">
        <v>61</v>
      </c>
      <c r="F4139" t="s">
        <v>50</v>
      </c>
      <c r="G4139" t="s">
        <v>23</v>
      </c>
    </row>
    <row r="4140" spans="2:7" x14ac:dyDescent="0.2">
      <c r="B4140">
        <v>2010</v>
      </c>
      <c r="C4140">
        <v>10</v>
      </c>
      <c r="D4140" t="s">
        <v>65</v>
      </c>
      <c r="E4140" t="s">
        <v>61</v>
      </c>
      <c r="F4140" t="s">
        <v>50</v>
      </c>
      <c r="G4140" t="s">
        <v>24</v>
      </c>
    </row>
    <row r="4141" spans="2:7" x14ac:dyDescent="0.2">
      <c r="B4141">
        <v>2010</v>
      </c>
      <c r="C4141">
        <v>10</v>
      </c>
      <c r="D4141" t="s">
        <v>65</v>
      </c>
      <c r="E4141" t="s">
        <v>61</v>
      </c>
      <c r="F4141" t="s">
        <v>50</v>
      </c>
      <c r="G4141" t="s">
        <v>25</v>
      </c>
    </row>
    <row r="4142" spans="2:7" x14ac:dyDescent="0.2">
      <c r="B4142">
        <v>2010</v>
      </c>
      <c r="C4142">
        <v>10</v>
      </c>
      <c r="D4142" t="s">
        <v>65</v>
      </c>
      <c r="E4142" t="s">
        <v>61</v>
      </c>
      <c r="F4142" t="s">
        <v>50</v>
      </c>
      <c r="G4142" t="s">
        <v>26</v>
      </c>
    </row>
    <row r="4143" spans="2:7" x14ac:dyDescent="0.2">
      <c r="B4143">
        <v>2010</v>
      </c>
      <c r="C4143">
        <v>10</v>
      </c>
      <c r="D4143" t="s">
        <v>65</v>
      </c>
      <c r="E4143" t="s">
        <v>61</v>
      </c>
      <c r="F4143" t="s">
        <v>50</v>
      </c>
      <c r="G4143" t="s">
        <v>27</v>
      </c>
    </row>
    <row r="4144" spans="2:7" x14ac:dyDescent="0.2">
      <c r="B4144">
        <v>2010</v>
      </c>
      <c r="C4144">
        <v>10</v>
      </c>
      <c r="D4144" t="s">
        <v>65</v>
      </c>
      <c r="E4144" t="s">
        <v>61</v>
      </c>
      <c r="F4144" t="s">
        <v>50</v>
      </c>
      <c r="G4144" t="s">
        <v>28</v>
      </c>
    </row>
    <row r="4145" spans="2:7" x14ac:dyDescent="0.2">
      <c r="B4145">
        <v>2010</v>
      </c>
      <c r="C4145">
        <v>10</v>
      </c>
      <c r="D4145" t="s">
        <v>65</v>
      </c>
      <c r="E4145" t="s">
        <v>61</v>
      </c>
      <c r="F4145" t="s">
        <v>50</v>
      </c>
      <c r="G4145" t="s">
        <v>29</v>
      </c>
    </row>
    <row r="4146" spans="2:7" x14ac:dyDescent="0.2">
      <c r="B4146">
        <v>2010</v>
      </c>
      <c r="C4146">
        <v>10</v>
      </c>
      <c r="D4146" t="s">
        <v>65</v>
      </c>
      <c r="E4146" t="s">
        <v>61</v>
      </c>
      <c r="F4146" t="s">
        <v>50</v>
      </c>
      <c r="G4146" t="s">
        <v>31</v>
      </c>
    </row>
    <row r="4147" spans="2:7" x14ac:dyDescent="0.2">
      <c r="B4147">
        <v>2010</v>
      </c>
      <c r="C4147">
        <v>10</v>
      </c>
      <c r="D4147" t="s">
        <v>65</v>
      </c>
      <c r="E4147" t="s">
        <v>61</v>
      </c>
      <c r="F4147" t="s">
        <v>50</v>
      </c>
      <c r="G4147" t="s">
        <v>32</v>
      </c>
    </row>
    <row r="4148" spans="2:7" x14ac:dyDescent="0.2">
      <c r="B4148">
        <v>2010</v>
      </c>
      <c r="C4148">
        <v>10</v>
      </c>
      <c r="D4148" t="s">
        <v>65</v>
      </c>
      <c r="E4148" t="s">
        <v>61</v>
      </c>
      <c r="F4148" t="s">
        <v>50</v>
      </c>
      <c r="G4148" t="s">
        <v>33</v>
      </c>
    </row>
    <row r="4149" spans="2:7" x14ac:dyDescent="0.2">
      <c r="B4149">
        <v>2010</v>
      </c>
      <c r="C4149">
        <v>10</v>
      </c>
      <c r="D4149" t="s">
        <v>65</v>
      </c>
      <c r="E4149" t="s">
        <v>61</v>
      </c>
      <c r="F4149" t="s">
        <v>50</v>
      </c>
      <c r="G4149" t="s">
        <v>34</v>
      </c>
    </row>
    <row r="4150" spans="2:7" x14ac:dyDescent="0.2">
      <c r="B4150">
        <v>2010</v>
      </c>
      <c r="C4150">
        <v>10</v>
      </c>
      <c r="D4150" t="s">
        <v>65</v>
      </c>
      <c r="E4150" t="s">
        <v>61</v>
      </c>
      <c r="F4150" t="s">
        <v>50</v>
      </c>
      <c r="G4150" t="s">
        <v>35</v>
      </c>
    </row>
    <row r="4151" spans="2:7" x14ac:dyDescent="0.2">
      <c r="B4151">
        <v>2010</v>
      </c>
      <c r="C4151">
        <v>10</v>
      </c>
      <c r="D4151" t="s">
        <v>65</v>
      </c>
      <c r="E4151" t="s">
        <v>61</v>
      </c>
      <c r="F4151" t="s">
        <v>50</v>
      </c>
      <c r="G4151" t="s">
        <v>36</v>
      </c>
    </row>
    <row r="4152" spans="2:7" x14ac:dyDescent="0.2">
      <c r="B4152">
        <v>2010</v>
      </c>
      <c r="C4152">
        <v>10</v>
      </c>
      <c r="D4152" t="s">
        <v>65</v>
      </c>
      <c r="E4152" t="s">
        <v>61</v>
      </c>
      <c r="F4152" t="s">
        <v>50</v>
      </c>
      <c r="G4152" t="s">
        <v>37</v>
      </c>
    </row>
    <row r="4153" spans="2:7" x14ac:dyDescent="0.2">
      <c r="B4153">
        <v>2010</v>
      </c>
      <c r="C4153">
        <v>10</v>
      </c>
      <c r="D4153" t="s">
        <v>65</v>
      </c>
      <c r="E4153" t="s">
        <v>61</v>
      </c>
      <c r="F4153" t="s">
        <v>50</v>
      </c>
      <c r="G4153" t="s">
        <v>38</v>
      </c>
    </row>
    <row r="4154" spans="2:7" x14ac:dyDescent="0.2">
      <c r="B4154">
        <v>2010</v>
      </c>
      <c r="C4154">
        <v>10</v>
      </c>
      <c r="D4154" t="s">
        <v>65</v>
      </c>
      <c r="E4154" t="s">
        <v>61</v>
      </c>
      <c r="F4154" t="s">
        <v>50</v>
      </c>
      <c r="G4154" t="s">
        <v>39</v>
      </c>
    </row>
    <row r="4155" spans="2:7" x14ac:dyDescent="0.2">
      <c r="B4155">
        <v>2010</v>
      </c>
      <c r="C4155">
        <v>10</v>
      </c>
      <c r="D4155" t="s">
        <v>65</v>
      </c>
      <c r="E4155" t="s">
        <v>61</v>
      </c>
      <c r="F4155" t="s">
        <v>50</v>
      </c>
      <c r="G4155" t="s">
        <v>40</v>
      </c>
    </row>
    <row r="4156" spans="2:7" x14ac:dyDescent="0.2">
      <c r="B4156">
        <v>2010</v>
      </c>
      <c r="C4156">
        <v>10</v>
      </c>
      <c r="D4156" t="s">
        <v>65</v>
      </c>
      <c r="E4156" t="s">
        <v>61</v>
      </c>
      <c r="F4156" t="s">
        <v>50</v>
      </c>
      <c r="G4156" t="s">
        <v>41</v>
      </c>
    </row>
    <row r="4157" spans="2:7" x14ac:dyDescent="0.2">
      <c r="B4157">
        <v>2010</v>
      </c>
      <c r="C4157">
        <v>10</v>
      </c>
      <c r="D4157" t="s">
        <v>65</v>
      </c>
      <c r="E4157" t="s">
        <v>61</v>
      </c>
      <c r="F4157" t="s">
        <v>50</v>
      </c>
      <c r="G4157" t="s">
        <v>42</v>
      </c>
    </row>
    <row r="4158" spans="2:7" x14ac:dyDescent="0.2">
      <c r="B4158">
        <v>2010</v>
      </c>
      <c r="C4158">
        <v>10</v>
      </c>
      <c r="D4158" t="s">
        <v>65</v>
      </c>
      <c r="E4158" t="s">
        <v>61</v>
      </c>
      <c r="F4158" t="s">
        <v>50</v>
      </c>
      <c r="G4158" t="s">
        <v>43</v>
      </c>
    </row>
    <row r="4159" spans="2:7" x14ac:dyDescent="0.2">
      <c r="B4159">
        <v>2010</v>
      </c>
      <c r="C4159">
        <v>10</v>
      </c>
      <c r="D4159" t="s">
        <v>65</v>
      </c>
      <c r="E4159" t="s">
        <v>61</v>
      </c>
      <c r="F4159" t="s">
        <v>50</v>
      </c>
      <c r="G4159" t="s">
        <v>60</v>
      </c>
    </row>
    <row r="4160" spans="2:7" x14ac:dyDescent="0.2">
      <c r="B4160">
        <v>2010</v>
      </c>
      <c r="C4160">
        <v>10</v>
      </c>
      <c r="D4160" t="s">
        <v>65</v>
      </c>
      <c r="E4160" t="s">
        <v>61</v>
      </c>
      <c r="F4160" t="s">
        <v>50</v>
      </c>
      <c r="G4160" t="s">
        <v>12</v>
      </c>
    </row>
    <row r="4161" spans="2:7" x14ac:dyDescent="0.2">
      <c r="B4161">
        <v>2010</v>
      </c>
      <c r="C4161">
        <v>10</v>
      </c>
      <c r="D4161" t="s">
        <v>65</v>
      </c>
      <c r="E4161" t="s">
        <v>61</v>
      </c>
      <c r="F4161" t="s">
        <v>51</v>
      </c>
      <c r="G4161" t="s">
        <v>16</v>
      </c>
    </row>
    <row r="4162" spans="2:7" x14ac:dyDescent="0.2">
      <c r="B4162">
        <v>2010</v>
      </c>
      <c r="C4162">
        <v>10</v>
      </c>
      <c r="D4162" t="s">
        <v>65</v>
      </c>
      <c r="E4162" t="s">
        <v>61</v>
      </c>
      <c r="F4162" t="s">
        <v>51</v>
      </c>
      <c r="G4162" t="s">
        <v>17</v>
      </c>
    </row>
    <row r="4163" spans="2:7" x14ac:dyDescent="0.2">
      <c r="B4163">
        <v>2010</v>
      </c>
      <c r="C4163">
        <v>10</v>
      </c>
      <c r="D4163" t="s">
        <v>65</v>
      </c>
      <c r="E4163" t="s">
        <v>61</v>
      </c>
      <c r="F4163" t="s">
        <v>51</v>
      </c>
      <c r="G4163" t="s">
        <v>19</v>
      </c>
    </row>
    <row r="4164" spans="2:7" x14ac:dyDescent="0.2">
      <c r="B4164">
        <v>2010</v>
      </c>
      <c r="C4164">
        <v>10</v>
      </c>
      <c r="D4164" t="s">
        <v>65</v>
      </c>
      <c r="E4164" t="s">
        <v>61</v>
      </c>
      <c r="F4164" t="s">
        <v>51</v>
      </c>
      <c r="G4164" t="s">
        <v>20</v>
      </c>
    </row>
    <row r="4165" spans="2:7" x14ac:dyDescent="0.2">
      <c r="B4165">
        <v>2010</v>
      </c>
      <c r="C4165">
        <v>10</v>
      </c>
      <c r="D4165" t="s">
        <v>65</v>
      </c>
      <c r="E4165" t="s">
        <v>61</v>
      </c>
      <c r="F4165" t="s">
        <v>51</v>
      </c>
      <c r="G4165" t="s">
        <v>21</v>
      </c>
    </row>
    <row r="4166" spans="2:7" x14ac:dyDescent="0.2">
      <c r="B4166">
        <v>2010</v>
      </c>
      <c r="C4166">
        <v>10</v>
      </c>
      <c r="D4166" t="s">
        <v>65</v>
      </c>
      <c r="E4166" t="s">
        <v>61</v>
      </c>
      <c r="F4166" t="s">
        <v>51</v>
      </c>
      <c r="G4166" t="s">
        <v>23</v>
      </c>
    </row>
    <row r="4167" spans="2:7" x14ac:dyDescent="0.2">
      <c r="B4167">
        <v>2010</v>
      </c>
      <c r="C4167">
        <v>10</v>
      </c>
      <c r="D4167" t="s">
        <v>65</v>
      </c>
      <c r="E4167" t="s">
        <v>61</v>
      </c>
      <c r="F4167" t="s">
        <v>51</v>
      </c>
      <c r="G4167" t="s">
        <v>24</v>
      </c>
    </row>
    <row r="4168" spans="2:7" x14ac:dyDescent="0.2">
      <c r="B4168">
        <v>2010</v>
      </c>
      <c r="C4168">
        <v>10</v>
      </c>
      <c r="D4168" t="s">
        <v>65</v>
      </c>
      <c r="E4168" t="s">
        <v>61</v>
      </c>
      <c r="F4168" t="s">
        <v>51</v>
      </c>
      <c r="G4168" t="s">
        <v>25</v>
      </c>
    </row>
    <row r="4169" spans="2:7" x14ac:dyDescent="0.2">
      <c r="B4169">
        <v>2010</v>
      </c>
      <c r="C4169">
        <v>10</v>
      </c>
      <c r="D4169" t="s">
        <v>65</v>
      </c>
      <c r="E4169" t="s">
        <v>61</v>
      </c>
      <c r="F4169" t="s">
        <v>51</v>
      </c>
      <c r="G4169" t="s">
        <v>26</v>
      </c>
    </row>
    <row r="4170" spans="2:7" x14ac:dyDescent="0.2">
      <c r="B4170">
        <v>2010</v>
      </c>
      <c r="C4170">
        <v>10</v>
      </c>
      <c r="D4170" t="s">
        <v>65</v>
      </c>
      <c r="E4170" t="s">
        <v>61</v>
      </c>
      <c r="F4170" t="s">
        <v>51</v>
      </c>
      <c r="G4170" t="s">
        <v>27</v>
      </c>
    </row>
    <row r="4171" spans="2:7" x14ac:dyDescent="0.2">
      <c r="B4171">
        <v>2010</v>
      </c>
      <c r="C4171">
        <v>10</v>
      </c>
      <c r="D4171" t="s">
        <v>65</v>
      </c>
      <c r="E4171" t="s">
        <v>61</v>
      </c>
      <c r="F4171" t="s">
        <v>51</v>
      </c>
      <c r="G4171" t="s">
        <v>28</v>
      </c>
    </row>
    <row r="4172" spans="2:7" x14ac:dyDescent="0.2">
      <c r="B4172">
        <v>2010</v>
      </c>
      <c r="C4172">
        <v>10</v>
      </c>
      <c r="D4172" t="s">
        <v>65</v>
      </c>
      <c r="E4172" t="s">
        <v>61</v>
      </c>
      <c r="F4172" t="s">
        <v>51</v>
      </c>
      <c r="G4172" t="s">
        <v>29</v>
      </c>
    </row>
    <row r="4173" spans="2:7" x14ac:dyDescent="0.2">
      <c r="B4173">
        <v>2010</v>
      </c>
      <c r="C4173">
        <v>10</v>
      </c>
      <c r="D4173" t="s">
        <v>65</v>
      </c>
      <c r="E4173" t="s">
        <v>61</v>
      </c>
      <c r="F4173" t="s">
        <v>51</v>
      </c>
      <c r="G4173" t="s">
        <v>31</v>
      </c>
    </row>
    <row r="4174" spans="2:7" x14ac:dyDescent="0.2">
      <c r="B4174">
        <v>2010</v>
      </c>
      <c r="C4174">
        <v>10</v>
      </c>
      <c r="D4174" t="s">
        <v>65</v>
      </c>
      <c r="E4174" t="s">
        <v>61</v>
      </c>
      <c r="F4174" t="s">
        <v>51</v>
      </c>
      <c r="G4174" t="s">
        <v>32</v>
      </c>
    </row>
    <row r="4175" spans="2:7" x14ac:dyDescent="0.2">
      <c r="B4175">
        <v>2010</v>
      </c>
      <c r="C4175">
        <v>10</v>
      </c>
      <c r="D4175" t="s">
        <v>65</v>
      </c>
      <c r="E4175" t="s">
        <v>61</v>
      </c>
      <c r="F4175" t="s">
        <v>51</v>
      </c>
      <c r="G4175" t="s">
        <v>33</v>
      </c>
    </row>
    <row r="4176" spans="2:7" x14ac:dyDescent="0.2">
      <c r="B4176">
        <v>2010</v>
      </c>
      <c r="C4176">
        <v>10</v>
      </c>
      <c r="D4176" t="s">
        <v>65</v>
      </c>
      <c r="E4176" t="s">
        <v>61</v>
      </c>
      <c r="F4176" t="s">
        <v>51</v>
      </c>
      <c r="G4176" t="s">
        <v>34</v>
      </c>
    </row>
    <row r="4177" spans="2:7" x14ac:dyDescent="0.2">
      <c r="B4177">
        <v>2010</v>
      </c>
      <c r="C4177">
        <v>10</v>
      </c>
      <c r="D4177" t="s">
        <v>65</v>
      </c>
      <c r="E4177" t="s">
        <v>61</v>
      </c>
      <c r="F4177" t="s">
        <v>51</v>
      </c>
      <c r="G4177" t="s">
        <v>35</v>
      </c>
    </row>
    <row r="4178" spans="2:7" x14ac:dyDescent="0.2">
      <c r="B4178">
        <v>2010</v>
      </c>
      <c r="C4178">
        <v>10</v>
      </c>
      <c r="D4178" t="s">
        <v>65</v>
      </c>
      <c r="E4178" t="s">
        <v>61</v>
      </c>
      <c r="F4178" t="s">
        <v>51</v>
      </c>
      <c r="G4178" t="s">
        <v>36</v>
      </c>
    </row>
    <row r="4179" spans="2:7" x14ac:dyDescent="0.2">
      <c r="B4179">
        <v>2010</v>
      </c>
      <c r="C4179">
        <v>10</v>
      </c>
      <c r="D4179" t="s">
        <v>65</v>
      </c>
      <c r="E4179" t="s">
        <v>61</v>
      </c>
      <c r="F4179" t="s">
        <v>51</v>
      </c>
      <c r="G4179" t="s">
        <v>37</v>
      </c>
    </row>
    <row r="4180" spans="2:7" x14ac:dyDescent="0.2">
      <c r="B4180">
        <v>2010</v>
      </c>
      <c r="C4180">
        <v>10</v>
      </c>
      <c r="D4180" t="s">
        <v>65</v>
      </c>
      <c r="E4180" t="s">
        <v>61</v>
      </c>
      <c r="F4180" t="s">
        <v>51</v>
      </c>
      <c r="G4180" t="s">
        <v>38</v>
      </c>
    </row>
    <row r="4181" spans="2:7" x14ac:dyDescent="0.2">
      <c r="B4181">
        <v>2010</v>
      </c>
      <c r="C4181">
        <v>10</v>
      </c>
      <c r="D4181" t="s">
        <v>65</v>
      </c>
      <c r="E4181" t="s">
        <v>61</v>
      </c>
      <c r="F4181" t="s">
        <v>51</v>
      </c>
      <c r="G4181" t="s">
        <v>39</v>
      </c>
    </row>
    <row r="4182" spans="2:7" x14ac:dyDescent="0.2">
      <c r="B4182">
        <v>2010</v>
      </c>
      <c r="C4182">
        <v>10</v>
      </c>
      <c r="D4182" t="s">
        <v>65</v>
      </c>
      <c r="E4182" t="s">
        <v>61</v>
      </c>
      <c r="F4182" t="s">
        <v>51</v>
      </c>
      <c r="G4182" t="s">
        <v>40</v>
      </c>
    </row>
    <row r="4183" spans="2:7" x14ac:dyDescent="0.2">
      <c r="B4183">
        <v>2010</v>
      </c>
      <c r="C4183">
        <v>10</v>
      </c>
      <c r="D4183" t="s">
        <v>65</v>
      </c>
      <c r="E4183" t="s">
        <v>61</v>
      </c>
      <c r="F4183" t="s">
        <v>51</v>
      </c>
      <c r="G4183" t="s">
        <v>41</v>
      </c>
    </row>
    <row r="4184" spans="2:7" x14ac:dyDescent="0.2">
      <c r="B4184">
        <v>2010</v>
      </c>
      <c r="C4184">
        <v>10</v>
      </c>
      <c r="D4184" t="s">
        <v>65</v>
      </c>
      <c r="E4184" t="s">
        <v>61</v>
      </c>
      <c r="F4184" t="s">
        <v>51</v>
      </c>
      <c r="G4184" t="s">
        <v>42</v>
      </c>
    </row>
    <row r="4185" spans="2:7" x14ac:dyDescent="0.2">
      <c r="B4185">
        <v>2010</v>
      </c>
      <c r="C4185">
        <v>10</v>
      </c>
      <c r="D4185" t="s">
        <v>65</v>
      </c>
      <c r="E4185" t="s">
        <v>61</v>
      </c>
      <c r="F4185" t="s">
        <v>51</v>
      </c>
      <c r="G4185" t="s">
        <v>43</v>
      </c>
    </row>
    <row r="4186" spans="2:7" x14ac:dyDescent="0.2">
      <c r="B4186">
        <v>2010</v>
      </c>
      <c r="C4186">
        <v>10</v>
      </c>
      <c r="D4186" t="s">
        <v>65</v>
      </c>
      <c r="E4186" t="s">
        <v>61</v>
      </c>
      <c r="F4186" t="s">
        <v>51</v>
      </c>
      <c r="G4186" t="s">
        <v>60</v>
      </c>
    </row>
    <row r="4187" spans="2:7" x14ac:dyDescent="0.2">
      <c r="B4187">
        <v>2010</v>
      </c>
      <c r="C4187">
        <v>10</v>
      </c>
      <c r="D4187" t="s">
        <v>65</v>
      </c>
      <c r="E4187" t="s">
        <v>61</v>
      </c>
      <c r="F4187" t="s">
        <v>52</v>
      </c>
      <c r="G4187" t="s">
        <v>12</v>
      </c>
    </row>
    <row r="4188" spans="2:7" x14ac:dyDescent="0.2">
      <c r="B4188">
        <v>2010</v>
      </c>
      <c r="C4188">
        <v>10</v>
      </c>
      <c r="D4188" t="s">
        <v>65</v>
      </c>
      <c r="E4188" t="s">
        <v>61</v>
      </c>
      <c r="F4188" t="s">
        <v>52</v>
      </c>
      <c r="G4188" t="s">
        <v>16</v>
      </c>
    </row>
    <row r="4189" spans="2:7" x14ac:dyDescent="0.2">
      <c r="B4189">
        <v>2010</v>
      </c>
      <c r="C4189">
        <v>10</v>
      </c>
      <c r="D4189" t="s">
        <v>65</v>
      </c>
      <c r="E4189" t="s">
        <v>61</v>
      </c>
      <c r="F4189" t="s">
        <v>52</v>
      </c>
      <c r="G4189" t="s">
        <v>17</v>
      </c>
    </row>
    <row r="4190" spans="2:7" x14ac:dyDescent="0.2">
      <c r="B4190">
        <v>2010</v>
      </c>
      <c r="C4190">
        <v>10</v>
      </c>
      <c r="D4190" t="s">
        <v>65</v>
      </c>
      <c r="E4190" t="s">
        <v>61</v>
      </c>
      <c r="F4190" t="s">
        <v>52</v>
      </c>
      <c r="G4190" t="s">
        <v>19</v>
      </c>
    </row>
    <row r="4191" spans="2:7" x14ac:dyDescent="0.2">
      <c r="B4191">
        <v>2010</v>
      </c>
      <c r="C4191">
        <v>10</v>
      </c>
      <c r="D4191" t="s">
        <v>65</v>
      </c>
      <c r="E4191" t="s">
        <v>61</v>
      </c>
      <c r="F4191" t="s">
        <v>52</v>
      </c>
      <c r="G4191" t="s">
        <v>20</v>
      </c>
    </row>
    <row r="4192" spans="2:7" x14ac:dyDescent="0.2">
      <c r="B4192">
        <v>2010</v>
      </c>
      <c r="C4192">
        <v>10</v>
      </c>
      <c r="D4192" t="s">
        <v>65</v>
      </c>
      <c r="E4192" t="s">
        <v>61</v>
      </c>
      <c r="F4192" t="s">
        <v>52</v>
      </c>
      <c r="G4192" t="s">
        <v>21</v>
      </c>
    </row>
    <row r="4193" spans="2:7" x14ac:dyDescent="0.2">
      <c r="B4193">
        <v>2010</v>
      </c>
      <c r="C4193">
        <v>10</v>
      </c>
      <c r="D4193" t="s">
        <v>65</v>
      </c>
      <c r="E4193" t="s">
        <v>61</v>
      </c>
      <c r="F4193" t="s">
        <v>52</v>
      </c>
      <c r="G4193" t="s">
        <v>23</v>
      </c>
    </row>
    <row r="4194" spans="2:7" x14ac:dyDescent="0.2">
      <c r="B4194">
        <v>2010</v>
      </c>
      <c r="C4194">
        <v>10</v>
      </c>
      <c r="D4194" t="s">
        <v>65</v>
      </c>
      <c r="E4194" t="s">
        <v>61</v>
      </c>
      <c r="F4194" t="s">
        <v>52</v>
      </c>
      <c r="G4194" t="s">
        <v>24</v>
      </c>
    </row>
    <row r="4195" spans="2:7" x14ac:dyDescent="0.2">
      <c r="B4195">
        <v>2010</v>
      </c>
      <c r="C4195">
        <v>10</v>
      </c>
      <c r="D4195" t="s">
        <v>65</v>
      </c>
      <c r="E4195" t="s">
        <v>61</v>
      </c>
      <c r="F4195" t="s">
        <v>52</v>
      </c>
      <c r="G4195" t="s">
        <v>25</v>
      </c>
    </row>
    <row r="4196" spans="2:7" x14ac:dyDescent="0.2">
      <c r="B4196">
        <v>2010</v>
      </c>
      <c r="C4196">
        <v>10</v>
      </c>
      <c r="D4196" t="s">
        <v>65</v>
      </c>
      <c r="E4196" t="s">
        <v>61</v>
      </c>
      <c r="F4196" t="s">
        <v>52</v>
      </c>
      <c r="G4196" t="s">
        <v>26</v>
      </c>
    </row>
    <row r="4197" spans="2:7" x14ac:dyDescent="0.2">
      <c r="B4197">
        <v>2010</v>
      </c>
      <c r="C4197">
        <v>10</v>
      </c>
      <c r="D4197" t="s">
        <v>65</v>
      </c>
      <c r="E4197" t="s">
        <v>61</v>
      </c>
      <c r="F4197" t="s">
        <v>52</v>
      </c>
      <c r="G4197" t="s">
        <v>27</v>
      </c>
    </row>
    <row r="4198" spans="2:7" x14ac:dyDescent="0.2">
      <c r="B4198">
        <v>2010</v>
      </c>
      <c r="C4198">
        <v>10</v>
      </c>
      <c r="D4198" t="s">
        <v>65</v>
      </c>
      <c r="E4198" t="s">
        <v>61</v>
      </c>
      <c r="F4198" t="s">
        <v>52</v>
      </c>
      <c r="G4198" t="s">
        <v>28</v>
      </c>
    </row>
    <row r="4199" spans="2:7" x14ac:dyDescent="0.2">
      <c r="B4199">
        <v>2010</v>
      </c>
      <c r="C4199">
        <v>10</v>
      </c>
      <c r="D4199" t="s">
        <v>65</v>
      </c>
      <c r="E4199" t="s">
        <v>61</v>
      </c>
      <c r="F4199" t="s">
        <v>52</v>
      </c>
      <c r="G4199" t="s">
        <v>29</v>
      </c>
    </row>
    <row r="4200" spans="2:7" x14ac:dyDescent="0.2">
      <c r="B4200">
        <v>2010</v>
      </c>
      <c r="C4200">
        <v>10</v>
      </c>
      <c r="D4200" t="s">
        <v>65</v>
      </c>
      <c r="E4200" t="s">
        <v>61</v>
      </c>
      <c r="F4200" t="s">
        <v>52</v>
      </c>
      <c r="G4200" t="s">
        <v>31</v>
      </c>
    </row>
    <row r="4201" spans="2:7" x14ac:dyDescent="0.2">
      <c r="B4201">
        <v>2010</v>
      </c>
      <c r="C4201">
        <v>10</v>
      </c>
      <c r="D4201" t="s">
        <v>65</v>
      </c>
      <c r="E4201" t="s">
        <v>61</v>
      </c>
      <c r="F4201" t="s">
        <v>52</v>
      </c>
      <c r="G4201" t="s">
        <v>32</v>
      </c>
    </row>
    <row r="4202" spans="2:7" x14ac:dyDescent="0.2">
      <c r="B4202">
        <v>2010</v>
      </c>
      <c r="C4202">
        <v>10</v>
      </c>
      <c r="D4202" t="s">
        <v>65</v>
      </c>
      <c r="E4202" t="s">
        <v>61</v>
      </c>
      <c r="F4202" t="s">
        <v>52</v>
      </c>
      <c r="G4202" t="s">
        <v>33</v>
      </c>
    </row>
    <row r="4203" spans="2:7" x14ac:dyDescent="0.2">
      <c r="B4203">
        <v>2010</v>
      </c>
      <c r="C4203">
        <v>10</v>
      </c>
      <c r="D4203" t="s">
        <v>65</v>
      </c>
      <c r="E4203" t="s">
        <v>61</v>
      </c>
      <c r="F4203" t="s">
        <v>52</v>
      </c>
      <c r="G4203" t="s">
        <v>34</v>
      </c>
    </row>
    <row r="4204" spans="2:7" x14ac:dyDescent="0.2">
      <c r="B4204">
        <v>2010</v>
      </c>
      <c r="C4204">
        <v>10</v>
      </c>
      <c r="D4204" t="s">
        <v>65</v>
      </c>
      <c r="E4204" t="s">
        <v>61</v>
      </c>
      <c r="F4204" t="s">
        <v>52</v>
      </c>
      <c r="G4204" t="s">
        <v>35</v>
      </c>
    </row>
    <row r="4205" spans="2:7" x14ac:dyDescent="0.2">
      <c r="B4205">
        <v>2010</v>
      </c>
      <c r="C4205">
        <v>10</v>
      </c>
      <c r="D4205" t="s">
        <v>65</v>
      </c>
      <c r="E4205" t="s">
        <v>61</v>
      </c>
      <c r="F4205" t="s">
        <v>52</v>
      </c>
      <c r="G4205" t="s">
        <v>36</v>
      </c>
    </row>
    <row r="4206" spans="2:7" x14ac:dyDescent="0.2">
      <c r="B4206">
        <v>2010</v>
      </c>
      <c r="C4206">
        <v>10</v>
      </c>
      <c r="D4206" t="s">
        <v>65</v>
      </c>
      <c r="E4206" t="s">
        <v>61</v>
      </c>
      <c r="F4206" t="s">
        <v>52</v>
      </c>
      <c r="G4206" t="s">
        <v>37</v>
      </c>
    </row>
    <row r="4207" spans="2:7" x14ac:dyDescent="0.2">
      <c r="B4207">
        <v>2010</v>
      </c>
      <c r="C4207">
        <v>10</v>
      </c>
      <c r="D4207" t="s">
        <v>65</v>
      </c>
      <c r="E4207" t="s">
        <v>61</v>
      </c>
      <c r="F4207" t="s">
        <v>52</v>
      </c>
      <c r="G4207" t="s">
        <v>38</v>
      </c>
    </row>
    <row r="4208" spans="2:7" x14ac:dyDescent="0.2">
      <c r="B4208">
        <v>2010</v>
      </c>
      <c r="C4208">
        <v>10</v>
      </c>
      <c r="D4208" t="s">
        <v>65</v>
      </c>
      <c r="E4208" t="s">
        <v>61</v>
      </c>
      <c r="F4208" t="s">
        <v>52</v>
      </c>
      <c r="G4208" t="s">
        <v>39</v>
      </c>
    </row>
    <row r="4209" spans="2:7" x14ac:dyDescent="0.2">
      <c r="B4209">
        <v>2010</v>
      </c>
      <c r="C4209">
        <v>10</v>
      </c>
      <c r="D4209" t="s">
        <v>65</v>
      </c>
      <c r="E4209" t="s">
        <v>61</v>
      </c>
      <c r="F4209" t="s">
        <v>52</v>
      </c>
      <c r="G4209" t="s">
        <v>40</v>
      </c>
    </row>
    <row r="4210" spans="2:7" x14ac:dyDescent="0.2">
      <c r="B4210">
        <v>2010</v>
      </c>
      <c r="C4210">
        <v>10</v>
      </c>
      <c r="D4210" t="s">
        <v>65</v>
      </c>
      <c r="E4210" t="s">
        <v>61</v>
      </c>
      <c r="F4210" t="s">
        <v>52</v>
      </c>
      <c r="G4210" t="s">
        <v>41</v>
      </c>
    </row>
    <row r="4211" spans="2:7" x14ac:dyDescent="0.2">
      <c r="B4211">
        <v>2010</v>
      </c>
      <c r="C4211">
        <v>10</v>
      </c>
      <c r="D4211" t="s">
        <v>65</v>
      </c>
      <c r="E4211" t="s">
        <v>61</v>
      </c>
      <c r="F4211" t="s">
        <v>52</v>
      </c>
      <c r="G4211" t="s">
        <v>42</v>
      </c>
    </row>
    <row r="4212" spans="2:7" x14ac:dyDescent="0.2">
      <c r="B4212">
        <v>2010</v>
      </c>
      <c r="C4212">
        <v>10</v>
      </c>
      <c r="D4212" t="s">
        <v>65</v>
      </c>
      <c r="E4212" t="s">
        <v>61</v>
      </c>
      <c r="F4212" t="s">
        <v>52</v>
      </c>
      <c r="G4212" t="s">
        <v>43</v>
      </c>
    </row>
    <row r="4213" spans="2:7" x14ac:dyDescent="0.2">
      <c r="B4213">
        <v>2010</v>
      </c>
      <c r="C4213">
        <v>10</v>
      </c>
      <c r="D4213" t="s">
        <v>65</v>
      </c>
      <c r="E4213" t="s">
        <v>61</v>
      </c>
      <c r="F4213" t="s">
        <v>52</v>
      </c>
      <c r="G4213" t="s">
        <v>60</v>
      </c>
    </row>
    <row r="4214" spans="2:7" x14ac:dyDescent="0.2">
      <c r="B4214">
        <v>2010</v>
      </c>
      <c r="C4214">
        <v>10</v>
      </c>
      <c r="D4214" t="s">
        <v>65</v>
      </c>
      <c r="E4214" t="s">
        <v>61</v>
      </c>
      <c r="F4214" t="s">
        <v>53</v>
      </c>
      <c r="G4214" t="s">
        <v>12</v>
      </c>
    </row>
    <row r="4215" spans="2:7" x14ac:dyDescent="0.2">
      <c r="B4215">
        <v>2010</v>
      </c>
      <c r="C4215">
        <v>10</v>
      </c>
      <c r="D4215" t="s">
        <v>65</v>
      </c>
      <c r="E4215" t="s">
        <v>61</v>
      </c>
      <c r="F4215" t="s">
        <v>53</v>
      </c>
      <c r="G4215" t="s">
        <v>16</v>
      </c>
    </row>
    <row r="4216" spans="2:7" x14ac:dyDescent="0.2">
      <c r="B4216">
        <v>2010</v>
      </c>
      <c r="C4216">
        <v>10</v>
      </c>
      <c r="D4216" t="s">
        <v>65</v>
      </c>
      <c r="E4216" t="s">
        <v>61</v>
      </c>
      <c r="F4216" t="s">
        <v>53</v>
      </c>
      <c r="G4216" t="s">
        <v>17</v>
      </c>
    </row>
    <row r="4217" spans="2:7" x14ac:dyDescent="0.2">
      <c r="B4217">
        <v>2010</v>
      </c>
      <c r="C4217">
        <v>10</v>
      </c>
      <c r="D4217" t="s">
        <v>65</v>
      </c>
      <c r="E4217" t="s">
        <v>61</v>
      </c>
      <c r="F4217" t="s">
        <v>53</v>
      </c>
      <c r="G4217" t="s">
        <v>19</v>
      </c>
    </row>
    <row r="4218" spans="2:7" x14ac:dyDescent="0.2">
      <c r="B4218">
        <v>2010</v>
      </c>
      <c r="C4218">
        <v>10</v>
      </c>
      <c r="D4218" t="s">
        <v>65</v>
      </c>
      <c r="E4218" t="s">
        <v>61</v>
      </c>
      <c r="F4218" t="s">
        <v>53</v>
      </c>
      <c r="G4218" t="s">
        <v>20</v>
      </c>
    </row>
    <row r="4219" spans="2:7" x14ac:dyDescent="0.2">
      <c r="B4219">
        <v>2010</v>
      </c>
      <c r="C4219">
        <v>10</v>
      </c>
      <c r="D4219" t="s">
        <v>65</v>
      </c>
      <c r="E4219" t="s">
        <v>61</v>
      </c>
      <c r="F4219" t="s">
        <v>53</v>
      </c>
      <c r="G4219" t="s">
        <v>21</v>
      </c>
    </row>
    <row r="4220" spans="2:7" x14ac:dyDescent="0.2">
      <c r="B4220">
        <v>2010</v>
      </c>
      <c r="C4220">
        <v>10</v>
      </c>
      <c r="D4220" t="s">
        <v>65</v>
      </c>
      <c r="E4220" t="s">
        <v>61</v>
      </c>
      <c r="F4220" t="s">
        <v>53</v>
      </c>
      <c r="G4220" t="s">
        <v>23</v>
      </c>
    </row>
    <row r="4221" spans="2:7" x14ac:dyDescent="0.2">
      <c r="B4221">
        <v>2010</v>
      </c>
      <c r="C4221">
        <v>10</v>
      </c>
      <c r="D4221" t="s">
        <v>65</v>
      </c>
      <c r="E4221" t="s">
        <v>61</v>
      </c>
      <c r="F4221" t="s">
        <v>53</v>
      </c>
      <c r="G4221" t="s">
        <v>24</v>
      </c>
    </row>
    <row r="4222" spans="2:7" x14ac:dyDescent="0.2">
      <c r="B4222">
        <v>2010</v>
      </c>
      <c r="C4222">
        <v>10</v>
      </c>
      <c r="D4222" t="s">
        <v>65</v>
      </c>
      <c r="E4222" t="s">
        <v>61</v>
      </c>
      <c r="F4222" t="s">
        <v>53</v>
      </c>
      <c r="G4222" t="s">
        <v>25</v>
      </c>
    </row>
    <row r="4223" spans="2:7" x14ac:dyDescent="0.2">
      <c r="B4223">
        <v>2010</v>
      </c>
      <c r="C4223">
        <v>10</v>
      </c>
      <c r="D4223" t="s">
        <v>65</v>
      </c>
      <c r="E4223" t="s">
        <v>61</v>
      </c>
      <c r="F4223" t="s">
        <v>53</v>
      </c>
      <c r="G4223" t="s">
        <v>26</v>
      </c>
    </row>
    <row r="4224" spans="2:7" x14ac:dyDescent="0.2">
      <c r="B4224">
        <v>2010</v>
      </c>
      <c r="C4224">
        <v>10</v>
      </c>
      <c r="D4224" t="s">
        <v>65</v>
      </c>
      <c r="E4224" t="s">
        <v>61</v>
      </c>
      <c r="F4224" t="s">
        <v>53</v>
      </c>
      <c r="G4224" t="s">
        <v>27</v>
      </c>
    </row>
    <row r="4225" spans="2:7" x14ac:dyDescent="0.2">
      <c r="B4225">
        <v>2010</v>
      </c>
      <c r="C4225">
        <v>10</v>
      </c>
      <c r="D4225" t="s">
        <v>65</v>
      </c>
      <c r="E4225" t="s">
        <v>61</v>
      </c>
      <c r="F4225" t="s">
        <v>53</v>
      </c>
      <c r="G4225" t="s">
        <v>28</v>
      </c>
    </row>
    <row r="4226" spans="2:7" x14ac:dyDescent="0.2">
      <c r="B4226">
        <v>2010</v>
      </c>
      <c r="C4226">
        <v>10</v>
      </c>
      <c r="D4226" t="s">
        <v>65</v>
      </c>
      <c r="E4226" t="s">
        <v>61</v>
      </c>
      <c r="F4226" t="s">
        <v>53</v>
      </c>
      <c r="G4226" t="s">
        <v>29</v>
      </c>
    </row>
    <row r="4227" spans="2:7" x14ac:dyDescent="0.2">
      <c r="B4227">
        <v>2010</v>
      </c>
      <c r="C4227">
        <v>10</v>
      </c>
      <c r="D4227" t="s">
        <v>65</v>
      </c>
      <c r="E4227" t="s">
        <v>61</v>
      </c>
      <c r="F4227" t="s">
        <v>53</v>
      </c>
      <c r="G4227" t="s">
        <v>31</v>
      </c>
    </row>
    <row r="4228" spans="2:7" x14ac:dyDescent="0.2">
      <c r="B4228">
        <v>2010</v>
      </c>
      <c r="C4228">
        <v>10</v>
      </c>
      <c r="D4228" t="s">
        <v>65</v>
      </c>
      <c r="E4228" t="s">
        <v>61</v>
      </c>
      <c r="F4228" t="s">
        <v>53</v>
      </c>
      <c r="G4228" t="s">
        <v>32</v>
      </c>
    </row>
    <row r="4229" spans="2:7" x14ac:dyDescent="0.2">
      <c r="B4229">
        <v>2010</v>
      </c>
      <c r="C4229">
        <v>10</v>
      </c>
      <c r="D4229" t="s">
        <v>65</v>
      </c>
      <c r="E4229" t="s">
        <v>61</v>
      </c>
      <c r="F4229" t="s">
        <v>53</v>
      </c>
      <c r="G4229" t="s">
        <v>33</v>
      </c>
    </row>
    <row r="4230" spans="2:7" x14ac:dyDescent="0.2">
      <c r="B4230">
        <v>2010</v>
      </c>
      <c r="C4230">
        <v>10</v>
      </c>
      <c r="D4230" t="s">
        <v>65</v>
      </c>
      <c r="E4230" t="s">
        <v>61</v>
      </c>
      <c r="F4230" t="s">
        <v>53</v>
      </c>
      <c r="G4230" t="s">
        <v>34</v>
      </c>
    </row>
    <row r="4231" spans="2:7" x14ac:dyDescent="0.2">
      <c r="B4231">
        <v>2010</v>
      </c>
      <c r="C4231">
        <v>10</v>
      </c>
      <c r="D4231" t="s">
        <v>65</v>
      </c>
      <c r="E4231" t="s">
        <v>61</v>
      </c>
      <c r="F4231" t="s">
        <v>53</v>
      </c>
      <c r="G4231" t="s">
        <v>35</v>
      </c>
    </row>
    <row r="4232" spans="2:7" x14ac:dyDescent="0.2">
      <c r="B4232">
        <v>2010</v>
      </c>
      <c r="C4232">
        <v>10</v>
      </c>
      <c r="D4232" t="s">
        <v>65</v>
      </c>
      <c r="E4232" t="s">
        <v>61</v>
      </c>
      <c r="F4232" t="s">
        <v>53</v>
      </c>
      <c r="G4232" t="s">
        <v>36</v>
      </c>
    </row>
    <row r="4233" spans="2:7" x14ac:dyDescent="0.2">
      <c r="B4233">
        <v>2010</v>
      </c>
      <c r="C4233">
        <v>10</v>
      </c>
      <c r="D4233" t="s">
        <v>65</v>
      </c>
      <c r="E4233" t="s">
        <v>61</v>
      </c>
      <c r="F4233" t="s">
        <v>53</v>
      </c>
      <c r="G4233" t="s">
        <v>37</v>
      </c>
    </row>
    <row r="4234" spans="2:7" x14ac:dyDescent="0.2">
      <c r="B4234">
        <v>2010</v>
      </c>
      <c r="C4234">
        <v>10</v>
      </c>
      <c r="D4234" t="s">
        <v>65</v>
      </c>
      <c r="E4234" t="s">
        <v>61</v>
      </c>
      <c r="F4234" t="s">
        <v>53</v>
      </c>
      <c r="G4234" t="s">
        <v>38</v>
      </c>
    </row>
    <row r="4235" spans="2:7" x14ac:dyDescent="0.2">
      <c r="B4235">
        <v>2010</v>
      </c>
      <c r="C4235">
        <v>10</v>
      </c>
      <c r="D4235" t="s">
        <v>65</v>
      </c>
      <c r="E4235" t="s">
        <v>61</v>
      </c>
      <c r="F4235" t="s">
        <v>53</v>
      </c>
      <c r="G4235" t="s">
        <v>39</v>
      </c>
    </row>
    <row r="4236" spans="2:7" x14ac:dyDescent="0.2">
      <c r="B4236">
        <v>2010</v>
      </c>
      <c r="C4236">
        <v>10</v>
      </c>
      <c r="D4236" t="s">
        <v>65</v>
      </c>
      <c r="E4236" t="s">
        <v>61</v>
      </c>
      <c r="F4236" t="s">
        <v>53</v>
      </c>
      <c r="G4236" t="s">
        <v>40</v>
      </c>
    </row>
    <row r="4237" spans="2:7" x14ac:dyDescent="0.2">
      <c r="B4237">
        <v>2010</v>
      </c>
      <c r="C4237">
        <v>10</v>
      </c>
      <c r="D4237" t="s">
        <v>65</v>
      </c>
      <c r="E4237" t="s">
        <v>61</v>
      </c>
      <c r="F4237" t="s">
        <v>53</v>
      </c>
      <c r="G4237" t="s">
        <v>41</v>
      </c>
    </row>
    <row r="4238" spans="2:7" x14ac:dyDescent="0.2">
      <c r="B4238">
        <v>2010</v>
      </c>
      <c r="C4238">
        <v>10</v>
      </c>
      <c r="D4238" t="s">
        <v>65</v>
      </c>
      <c r="E4238" t="s">
        <v>61</v>
      </c>
      <c r="F4238" t="s">
        <v>53</v>
      </c>
      <c r="G4238" t="s">
        <v>42</v>
      </c>
    </row>
    <row r="4239" spans="2:7" x14ac:dyDescent="0.2">
      <c r="B4239">
        <v>2010</v>
      </c>
      <c r="C4239">
        <v>10</v>
      </c>
      <c r="D4239" t="s">
        <v>65</v>
      </c>
      <c r="E4239" t="s">
        <v>61</v>
      </c>
      <c r="F4239" t="s">
        <v>53</v>
      </c>
      <c r="G4239" t="s">
        <v>43</v>
      </c>
    </row>
    <row r="4240" spans="2:7" x14ac:dyDescent="0.2">
      <c r="B4240">
        <v>2010</v>
      </c>
      <c r="C4240">
        <v>10</v>
      </c>
      <c r="D4240" t="s">
        <v>65</v>
      </c>
      <c r="E4240" t="s">
        <v>61</v>
      </c>
      <c r="F4240" t="s">
        <v>53</v>
      </c>
      <c r="G4240" t="s">
        <v>60</v>
      </c>
    </row>
    <row r="4241" spans="2:7" x14ac:dyDescent="0.2">
      <c r="B4241">
        <v>2010</v>
      </c>
      <c r="C4241">
        <v>10</v>
      </c>
      <c r="D4241" t="s">
        <v>65</v>
      </c>
      <c r="E4241" t="s">
        <v>61</v>
      </c>
      <c r="F4241" t="s">
        <v>54</v>
      </c>
      <c r="G4241" t="s">
        <v>12</v>
      </c>
    </row>
    <row r="4242" spans="2:7" x14ac:dyDescent="0.2">
      <c r="B4242">
        <v>2010</v>
      </c>
      <c r="C4242">
        <v>10</v>
      </c>
      <c r="D4242" t="s">
        <v>65</v>
      </c>
      <c r="E4242" t="s">
        <v>61</v>
      </c>
      <c r="F4242" t="s">
        <v>54</v>
      </c>
      <c r="G4242" t="s">
        <v>16</v>
      </c>
    </row>
    <row r="4243" spans="2:7" x14ac:dyDescent="0.2">
      <c r="B4243">
        <v>2010</v>
      </c>
      <c r="C4243">
        <v>10</v>
      </c>
      <c r="D4243" t="s">
        <v>65</v>
      </c>
      <c r="E4243" t="s">
        <v>61</v>
      </c>
      <c r="F4243" t="s">
        <v>54</v>
      </c>
      <c r="G4243" t="s">
        <v>17</v>
      </c>
    </row>
    <row r="4244" spans="2:7" x14ac:dyDescent="0.2">
      <c r="B4244">
        <v>2010</v>
      </c>
      <c r="C4244">
        <v>10</v>
      </c>
      <c r="D4244" t="s">
        <v>65</v>
      </c>
      <c r="E4244" t="s">
        <v>61</v>
      </c>
      <c r="F4244" t="s">
        <v>54</v>
      </c>
      <c r="G4244" t="s">
        <v>19</v>
      </c>
    </row>
    <row r="4245" spans="2:7" x14ac:dyDescent="0.2">
      <c r="B4245">
        <v>2010</v>
      </c>
      <c r="C4245">
        <v>10</v>
      </c>
      <c r="D4245" t="s">
        <v>65</v>
      </c>
      <c r="E4245" t="s">
        <v>61</v>
      </c>
      <c r="F4245" t="s">
        <v>54</v>
      </c>
      <c r="G4245" t="s">
        <v>20</v>
      </c>
    </row>
    <row r="4246" spans="2:7" x14ac:dyDescent="0.2">
      <c r="B4246">
        <v>2010</v>
      </c>
      <c r="C4246">
        <v>10</v>
      </c>
      <c r="D4246" t="s">
        <v>65</v>
      </c>
      <c r="E4246" t="s">
        <v>61</v>
      </c>
      <c r="F4246" t="s">
        <v>54</v>
      </c>
      <c r="G4246" t="s">
        <v>21</v>
      </c>
    </row>
    <row r="4247" spans="2:7" x14ac:dyDescent="0.2">
      <c r="B4247">
        <v>2010</v>
      </c>
      <c r="C4247">
        <v>10</v>
      </c>
      <c r="D4247" t="s">
        <v>65</v>
      </c>
      <c r="E4247" t="s">
        <v>61</v>
      </c>
      <c r="F4247" t="s">
        <v>54</v>
      </c>
      <c r="G4247" t="s">
        <v>23</v>
      </c>
    </row>
    <row r="4248" spans="2:7" x14ac:dyDescent="0.2">
      <c r="B4248">
        <v>2010</v>
      </c>
      <c r="C4248">
        <v>10</v>
      </c>
      <c r="D4248" t="s">
        <v>65</v>
      </c>
      <c r="E4248" t="s">
        <v>61</v>
      </c>
      <c r="F4248" t="s">
        <v>54</v>
      </c>
      <c r="G4248" t="s">
        <v>24</v>
      </c>
    </row>
    <row r="4249" spans="2:7" x14ac:dyDescent="0.2">
      <c r="B4249">
        <v>2010</v>
      </c>
      <c r="C4249">
        <v>10</v>
      </c>
      <c r="D4249" t="s">
        <v>65</v>
      </c>
      <c r="E4249" t="s">
        <v>61</v>
      </c>
      <c r="F4249" t="s">
        <v>54</v>
      </c>
      <c r="G4249" t="s">
        <v>25</v>
      </c>
    </row>
    <row r="4250" spans="2:7" x14ac:dyDescent="0.2">
      <c r="B4250">
        <v>2010</v>
      </c>
      <c r="C4250">
        <v>10</v>
      </c>
      <c r="D4250" t="s">
        <v>65</v>
      </c>
      <c r="E4250" t="s">
        <v>61</v>
      </c>
      <c r="F4250" t="s">
        <v>54</v>
      </c>
      <c r="G4250" t="s">
        <v>26</v>
      </c>
    </row>
    <row r="4251" spans="2:7" x14ac:dyDescent="0.2">
      <c r="B4251">
        <v>2010</v>
      </c>
      <c r="C4251">
        <v>10</v>
      </c>
      <c r="D4251" t="s">
        <v>65</v>
      </c>
      <c r="E4251" t="s">
        <v>61</v>
      </c>
      <c r="F4251" t="s">
        <v>54</v>
      </c>
      <c r="G4251" t="s">
        <v>27</v>
      </c>
    </row>
    <row r="4252" spans="2:7" x14ac:dyDescent="0.2">
      <c r="B4252">
        <v>2010</v>
      </c>
      <c r="C4252">
        <v>10</v>
      </c>
      <c r="D4252" t="s">
        <v>65</v>
      </c>
      <c r="E4252" t="s">
        <v>61</v>
      </c>
      <c r="F4252" t="s">
        <v>54</v>
      </c>
      <c r="G4252" t="s">
        <v>28</v>
      </c>
    </row>
    <row r="4253" spans="2:7" x14ac:dyDescent="0.2">
      <c r="B4253">
        <v>2010</v>
      </c>
      <c r="C4253">
        <v>10</v>
      </c>
      <c r="D4253" t="s">
        <v>65</v>
      </c>
      <c r="E4253" t="s">
        <v>61</v>
      </c>
      <c r="F4253" t="s">
        <v>54</v>
      </c>
      <c r="G4253" t="s">
        <v>29</v>
      </c>
    </row>
    <row r="4254" spans="2:7" x14ac:dyDescent="0.2">
      <c r="B4254">
        <v>2010</v>
      </c>
      <c r="C4254">
        <v>10</v>
      </c>
      <c r="D4254" t="s">
        <v>65</v>
      </c>
      <c r="E4254" t="s">
        <v>61</v>
      </c>
      <c r="F4254" t="s">
        <v>54</v>
      </c>
      <c r="G4254" t="s">
        <v>31</v>
      </c>
    </row>
    <row r="4255" spans="2:7" x14ac:dyDescent="0.2">
      <c r="B4255">
        <v>2010</v>
      </c>
      <c r="C4255">
        <v>10</v>
      </c>
      <c r="D4255" t="s">
        <v>65</v>
      </c>
      <c r="E4255" t="s">
        <v>61</v>
      </c>
      <c r="F4255" t="s">
        <v>54</v>
      </c>
      <c r="G4255" t="s">
        <v>32</v>
      </c>
    </row>
    <row r="4256" spans="2:7" x14ac:dyDescent="0.2">
      <c r="B4256">
        <v>2010</v>
      </c>
      <c r="C4256">
        <v>10</v>
      </c>
      <c r="D4256" t="s">
        <v>65</v>
      </c>
      <c r="E4256" t="s">
        <v>61</v>
      </c>
      <c r="F4256" t="s">
        <v>54</v>
      </c>
      <c r="G4256" t="s">
        <v>33</v>
      </c>
    </row>
    <row r="4257" spans="2:7" x14ac:dyDescent="0.2">
      <c r="B4257">
        <v>2010</v>
      </c>
      <c r="C4257">
        <v>10</v>
      </c>
      <c r="D4257" t="s">
        <v>65</v>
      </c>
      <c r="E4257" t="s">
        <v>61</v>
      </c>
      <c r="F4257" t="s">
        <v>54</v>
      </c>
      <c r="G4257" t="s">
        <v>34</v>
      </c>
    </row>
    <row r="4258" spans="2:7" x14ac:dyDescent="0.2">
      <c r="B4258">
        <v>2010</v>
      </c>
      <c r="C4258">
        <v>10</v>
      </c>
      <c r="D4258" t="s">
        <v>65</v>
      </c>
      <c r="E4258" t="s">
        <v>61</v>
      </c>
      <c r="F4258" t="s">
        <v>54</v>
      </c>
      <c r="G4258" t="s">
        <v>35</v>
      </c>
    </row>
    <row r="4259" spans="2:7" x14ac:dyDescent="0.2">
      <c r="B4259">
        <v>2010</v>
      </c>
      <c r="C4259">
        <v>10</v>
      </c>
      <c r="D4259" t="s">
        <v>65</v>
      </c>
      <c r="E4259" t="s">
        <v>61</v>
      </c>
      <c r="F4259" t="s">
        <v>54</v>
      </c>
      <c r="G4259" t="s">
        <v>36</v>
      </c>
    </row>
    <row r="4260" spans="2:7" x14ac:dyDescent="0.2">
      <c r="B4260">
        <v>2010</v>
      </c>
      <c r="C4260">
        <v>10</v>
      </c>
      <c r="D4260" t="s">
        <v>65</v>
      </c>
      <c r="E4260" t="s">
        <v>61</v>
      </c>
      <c r="F4260" t="s">
        <v>54</v>
      </c>
      <c r="G4260" t="s">
        <v>37</v>
      </c>
    </row>
    <row r="4261" spans="2:7" x14ac:dyDescent="0.2">
      <c r="B4261">
        <v>2010</v>
      </c>
      <c r="C4261">
        <v>10</v>
      </c>
      <c r="D4261" t="s">
        <v>65</v>
      </c>
      <c r="E4261" t="s">
        <v>61</v>
      </c>
      <c r="F4261" t="s">
        <v>54</v>
      </c>
      <c r="G4261" t="s">
        <v>38</v>
      </c>
    </row>
    <row r="4262" spans="2:7" x14ac:dyDescent="0.2">
      <c r="B4262">
        <v>2010</v>
      </c>
      <c r="C4262">
        <v>10</v>
      </c>
      <c r="D4262" t="s">
        <v>65</v>
      </c>
      <c r="E4262" t="s">
        <v>61</v>
      </c>
      <c r="F4262" t="s">
        <v>54</v>
      </c>
      <c r="G4262" t="s">
        <v>39</v>
      </c>
    </row>
    <row r="4263" spans="2:7" x14ac:dyDescent="0.2">
      <c r="B4263">
        <v>2010</v>
      </c>
      <c r="C4263">
        <v>10</v>
      </c>
      <c r="D4263" t="s">
        <v>65</v>
      </c>
      <c r="E4263" t="s">
        <v>61</v>
      </c>
      <c r="F4263" t="s">
        <v>54</v>
      </c>
      <c r="G4263" t="s">
        <v>40</v>
      </c>
    </row>
    <row r="4264" spans="2:7" x14ac:dyDescent="0.2">
      <c r="B4264">
        <v>2010</v>
      </c>
      <c r="C4264">
        <v>10</v>
      </c>
      <c r="D4264" t="s">
        <v>65</v>
      </c>
      <c r="E4264" t="s">
        <v>61</v>
      </c>
      <c r="F4264" t="s">
        <v>54</v>
      </c>
      <c r="G4264" t="s">
        <v>41</v>
      </c>
    </row>
    <row r="4265" spans="2:7" x14ac:dyDescent="0.2">
      <c r="B4265">
        <v>2010</v>
      </c>
      <c r="C4265">
        <v>10</v>
      </c>
      <c r="D4265" t="s">
        <v>65</v>
      </c>
      <c r="E4265" t="s">
        <v>61</v>
      </c>
      <c r="F4265" t="s">
        <v>54</v>
      </c>
      <c r="G4265" t="s">
        <v>42</v>
      </c>
    </row>
    <row r="4266" spans="2:7" x14ac:dyDescent="0.2">
      <c r="B4266">
        <v>2010</v>
      </c>
      <c r="C4266">
        <v>10</v>
      </c>
      <c r="D4266" t="s">
        <v>65</v>
      </c>
      <c r="E4266" t="s">
        <v>61</v>
      </c>
      <c r="F4266" t="s">
        <v>54</v>
      </c>
      <c r="G4266" t="s">
        <v>43</v>
      </c>
    </row>
    <row r="4267" spans="2:7" x14ac:dyDescent="0.2">
      <c r="B4267">
        <v>2010</v>
      </c>
      <c r="C4267">
        <v>10</v>
      </c>
      <c r="D4267" t="s">
        <v>65</v>
      </c>
      <c r="E4267" t="s">
        <v>61</v>
      </c>
      <c r="F4267" t="s">
        <v>54</v>
      </c>
      <c r="G4267" t="s">
        <v>60</v>
      </c>
    </row>
    <row r="4268" spans="2:7" x14ac:dyDescent="0.2">
      <c r="B4268">
        <v>2010</v>
      </c>
      <c r="C4268">
        <v>10</v>
      </c>
      <c r="D4268" t="s">
        <v>65</v>
      </c>
      <c r="E4268" t="s">
        <v>61</v>
      </c>
      <c r="F4268" t="s">
        <v>55</v>
      </c>
      <c r="G4268" t="s">
        <v>12</v>
      </c>
    </row>
    <row r="4269" spans="2:7" x14ac:dyDescent="0.2">
      <c r="B4269">
        <v>2010</v>
      </c>
      <c r="C4269">
        <v>10</v>
      </c>
      <c r="D4269" t="s">
        <v>65</v>
      </c>
      <c r="E4269" t="s">
        <v>61</v>
      </c>
      <c r="F4269" t="s">
        <v>55</v>
      </c>
      <c r="G4269" t="s">
        <v>16</v>
      </c>
    </row>
    <row r="4270" spans="2:7" x14ac:dyDescent="0.2">
      <c r="B4270">
        <v>2010</v>
      </c>
      <c r="C4270">
        <v>10</v>
      </c>
      <c r="D4270" t="s">
        <v>65</v>
      </c>
      <c r="E4270" t="s">
        <v>61</v>
      </c>
      <c r="F4270" t="s">
        <v>55</v>
      </c>
      <c r="G4270" t="s">
        <v>17</v>
      </c>
    </row>
    <row r="4271" spans="2:7" x14ac:dyDescent="0.2">
      <c r="B4271">
        <v>2010</v>
      </c>
      <c r="C4271">
        <v>10</v>
      </c>
      <c r="D4271" t="s">
        <v>65</v>
      </c>
      <c r="E4271" t="s">
        <v>61</v>
      </c>
      <c r="F4271" t="s">
        <v>55</v>
      </c>
      <c r="G4271" t="s">
        <v>19</v>
      </c>
    </row>
    <row r="4272" spans="2:7" x14ac:dyDescent="0.2">
      <c r="B4272">
        <v>2010</v>
      </c>
      <c r="C4272">
        <v>10</v>
      </c>
      <c r="D4272" t="s">
        <v>65</v>
      </c>
      <c r="E4272" t="s">
        <v>61</v>
      </c>
      <c r="F4272" t="s">
        <v>55</v>
      </c>
      <c r="G4272" t="s">
        <v>20</v>
      </c>
    </row>
    <row r="4273" spans="2:7" x14ac:dyDescent="0.2">
      <c r="B4273">
        <v>2010</v>
      </c>
      <c r="C4273">
        <v>10</v>
      </c>
      <c r="D4273" t="s">
        <v>65</v>
      </c>
      <c r="E4273" t="s">
        <v>61</v>
      </c>
      <c r="F4273" t="s">
        <v>55</v>
      </c>
      <c r="G4273" t="s">
        <v>21</v>
      </c>
    </row>
    <row r="4274" spans="2:7" x14ac:dyDescent="0.2">
      <c r="B4274">
        <v>2010</v>
      </c>
      <c r="C4274">
        <v>10</v>
      </c>
      <c r="D4274" t="s">
        <v>65</v>
      </c>
      <c r="E4274" t="s">
        <v>61</v>
      </c>
      <c r="F4274" t="s">
        <v>55</v>
      </c>
      <c r="G4274" t="s">
        <v>23</v>
      </c>
    </row>
    <row r="4275" spans="2:7" x14ac:dyDescent="0.2">
      <c r="B4275">
        <v>2010</v>
      </c>
      <c r="C4275">
        <v>10</v>
      </c>
      <c r="D4275" t="s">
        <v>65</v>
      </c>
      <c r="E4275" t="s">
        <v>61</v>
      </c>
      <c r="F4275" t="s">
        <v>55</v>
      </c>
      <c r="G4275" t="s">
        <v>24</v>
      </c>
    </row>
    <row r="4276" spans="2:7" x14ac:dyDescent="0.2">
      <c r="B4276">
        <v>2010</v>
      </c>
      <c r="C4276">
        <v>10</v>
      </c>
      <c r="D4276" t="s">
        <v>65</v>
      </c>
      <c r="E4276" t="s">
        <v>61</v>
      </c>
      <c r="F4276" t="s">
        <v>55</v>
      </c>
      <c r="G4276" t="s">
        <v>25</v>
      </c>
    </row>
    <row r="4277" spans="2:7" x14ac:dyDescent="0.2">
      <c r="B4277">
        <v>2010</v>
      </c>
      <c r="C4277">
        <v>10</v>
      </c>
      <c r="D4277" t="s">
        <v>65</v>
      </c>
      <c r="E4277" t="s">
        <v>61</v>
      </c>
      <c r="F4277" t="s">
        <v>55</v>
      </c>
      <c r="G4277" t="s">
        <v>26</v>
      </c>
    </row>
    <row r="4278" spans="2:7" x14ac:dyDescent="0.2">
      <c r="B4278">
        <v>2010</v>
      </c>
      <c r="C4278">
        <v>10</v>
      </c>
      <c r="D4278" t="s">
        <v>65</v>
      </c>
      <c r="E4278" t="s">
        <v>61</v>
      </c>
      <c r="F4278" t="s">
        <v>55</v>
      </c>
      <c r="G4278" t="s">
        <v>27</v>
      </c>
    </row>
    <row r="4279" spans="2:7" x14ac:dyDescent="0.2">
      <c r="B4279">
        <v>2010</v>
      </c>
      <c r="C4279">
        <v>10</v>
      </c>
      <c r="D4279" t="s">
        <v>65</v>
      </c>
      <c r="E4279" t="s">
        <v>61</v>
      </c>
      <c r="F4279" t="s">
        <v>55</v>
      </c>
      <c r="G4279" t="s">
        <v>28</v>
      </c>
    </row>
    <row r="4280" spans="2:7" x14ac:dyDescent="0.2">
      <c r="B4280">
        <v>2010</v>
      </c>
      <c r="C4280">
        <v>10</v>
      </c>
      <c r="D4280" t="s">
        <v>65</v>
      </c>
      <c r="E4280" t="s">
        <v>61</v>
      </c>
      <c r="F4280" t="s">
        <v>55</v>
      </c>
      <c r="G4280" t="s">
        <v>29</v>
      </c>
    </row>
    <row r="4281" spans="2:7" x14ac:dyDescent="0.2">
      <c r="B4281">
        <v>2010</v>
      </c>
      <c r="C4281">
        <v>10</v>
      </c>
      <c r="D4281" t="s">
        <v>65</v>
      </c>
      <c r="E4281" t="s">
        <v>61</v>
      </c>
      <c r="F4281" t="s">
        <v>55</v>
      </c>
      <c r="G4281" t="s">
        <v>31</v>
      </c>
    </row>
    <row r="4282" spans="2:7" x14ac:dyDescent="0.2">
      <c r="B4282">
        <v>2010</v>
      </c>
      <c r="C4282">
        <v>10</v>
      </c>
      <c r="D4282" t="s">
        <v>65</v>
      </c>
      <c r="E4282" t="s">
        <v>61</v>
      </c>
      <c r="F4282" t="s">
        <v>55</v>
      </c>
      <c r="G4282" t="s">
        <v>32</v>
      </c>
    </row>
    <row r="4283" spans="2:7" x14ac:dyDescent="0.2">
      <c r="B4283">
        <v>2010</v>
      </c>
      <c r="C4283">
        <v>10</v>
      </c>
      <c r="D4283" t="s">
        <v>65</v>
      </c>
      <c r="E4283" t="s">
        <v>61</v>
      </c>
      <c r="F4283" t="s">
        <v>55</v>
      </c>
      <c r="G4283" t="s">
        <v>33</v>
      </c>
    </row>
    <row r="4284" spans="2:7" x14ac:dyDescent="0.2">
      <c r="B4284">
        <v>2010</v>
      </c>
      <c r="C4284">
        <v>10</v>
      </c>
      <c r="D4284" t="s">
        <v>65</v>
      </c>
      <c r="E4284" t="s">
        <v>61</v>
      </c>
      <c r="F4284" t="s">
        <v>55</v>
      </c>
      <c r="G4284" t="s">
        <v>34</v>
      </c>
    </row>
    <row r="4285" spans="2:7" x14ac:dyDescent="0.2">
      <c r="B4285">
        <v>2010</v>
      </c>
      <c r="C4285">
        <v>10</v>
      </c>
      <c r="D4285" t="s">
        <v>65</v>
      </c>
      <c r="E4285" t="s">
        <v>61</v>
      </c>
      <c r="F4285" t="s">
        <v>55</v>
      </c>
      <c r="G4285" t="s">
        <v>35</v>
      </c>
    </row>
    <row r="4286" spans="2:7" x14ac:dyDescent="0.2">
      <c r="B4286">
        <v>2010</v>
      </c>
      <c r="C4286">
        <v>10</v>
      </c>
      <c r="D4286" t="s">
        <v>65</v>
      </c>
      <c r="E4286" t="s">
        <v>61</v>
      </c>
      <c r="F4286" t="s">
        <v>55</v>
      </c>
      <c r="G4286" t="s">
        <v>36</v>
      </c>
    </row>
    <row r="4287" spans="2:7" x14ac:dyDescent="0.2">
      <c r="B4287">
        <v>2010</v>
      </c>
      <c r="C4287">
        <v>10</v>
      </c>
      <c r="D4287" t="s">
        <v>65</v>
      </c>
      <c r="E4287" t="s">
        <v>61</v>
      </c>
      <c r="F4287" t="s">
        <v>55</v>
      </c>
      <c r="G4287" t="s">
        <v>37</v>
      </c>
    </row>
    <row r="4288" spans="2:7" x14ac:dyDescent="0.2">
      <c r="B4288">
        <v>2010</v>
      </c>
      <c r="C4288">
        <v>10</v>
      </c>
      <c r="D4288" t="s">
        <v>65</v>
      </c>
      <c r="E4288" t="s">
        <v>61</v>
      </c>
      <c r="F4288" t="s">
        <v>55</v>
      </c>
      <c r="G4288" t="s">
        <v>38</v>
      </c>
    </row>
    <row r="4289" spans="2:7" x14ac:dyDescent="0.2">
      <c r="B4289">
        <v>2010</v>
      </c>
      <c r="C4289">
        <v>10</v>
      </c>
      <c r="D4289" t="s">
        <v>65</v>
      </c>
      <c r="E4289" t="s">
        <v>61</v>
      </c>
      <c r="F4289" t="s">
        <v>55</v>
      </c>
      <c r="G4289" t="s">
        <v>39</v>
      </c>
    </row>
    <row r="4290" spans="2:7" x14ac:dyDescent="0.2">
      <c r="B4290">
        <v>2010</v>
      </c>
      <c r="C4290">
        <v>10</v>
      </c>
      <c r="D4290" t="s">
        <v>65</v>
      </c>
      <c r="E4290" t="s">
        <v>61</v>
      </c>
      <c r="F4290" t="s">
        <v>55</v>
      </c>
      <c r="G4290" t="s">
        <v>40</v>
      </c>
    </row>
    <row r="4291" spans="2:7" x14ac:dyDescent="0.2">
      <c r="B4291">
        <v>2010</v>
      </c>
      <c r="C4291">
        <v>10</v>
      </c>
      <c r="D4291" t="s">
        <v>65</v>
      </c>
      <c r="E4291" t="s">
        <v>61</v>
      </c>
      <c r="F4291" t="s">
        <v>55</v>
      </c>
      <c r="G4291" t="s">
        <v>41</v>
      </c>
    </row>
    <row r="4292" spans="2:7" x14ac:dyDescent="0.2">
      <c r="B4292">
        <v>2010</v>
      </c>
      <c r="C4292">
        <v>10</v>
      </c>
      <c r="D4292" t="s">
        <v>65</v>
      </c>
      <c r="E4292" t="s">
        <v>61</v>
      </c>
      <c r="F4292" t="s">
        <v>55</v>
      </c>
      <c r="G4292" t="s">
        <v>42</v>
      </c>
    </row>
    <row r="4293" spans="2:7" x14ac:dyDescent="0.2">
      <c r="B4293">
        <v>2010</v>
      </c>
      <c r="C4293">
        <v>10</v>
      </c>
      <c r="D4293" t="s">
        <v>65</v>
      </c>
      <c r="E4293" t="s">
        <v>61</v>
      </c>
      <c r="F4293" t="s">
        <v>55</v>
      </c>
      <c r="G4293" t="s">
        <v>43</v>
      </c>
    </row>
    <row r="4294" spans="2:7" x14ac:dyDescent="0.2">
      <c r="B4294">
        <v>2010</v>
      </c>
      <c r="C4294">
        <v>10</v>
      </c>
      <c r="D4294" t="s">
        <v>65</v>
      </c>
      <c r="E4294" t="s">
        <v>61</v>
      </c>
      <c r="F4294" t="s">
        <v>55</v>
      </c>
      <c r="G4294" t="s">
        <v>60</v>
      </c>
    </row>
    <row r="4295" spans="2:7" x14ac:dyDescent="0.2">
      <c r="B4295">
        <v>2010</v>
      </c>
      <c r="C4295">
        <v>10</v>
      </c>
      <c r="D4295" t="s">
        <v>65</v>
      </c>
      <c r="E4295" t="s">
        <v>61</v>
      </c>
      <c r="F4295" t="s">
        <v>56</v>
      </c>
      <c r="G4295" t="s">
        <v>12</v>
      </c>
    </row>
    <row r="4296" spans="2:7" x14ac:dyDescent="0.2">
      <c r="B4296">
        <v>2010</v>
      </c>
      <c r="C4296">
        <v>10</v>
      </c>
      <c r="D4296" t="s">
        <v>65</v>
      </c>
      <c r="E4296" t="s">
        <v>61</v>
      </c>
      <c r="F4296" t="s">
        <v>56</v>
      </c>
      <c r="G4296" t="s">
        <v>16</v>
      </c>
    </row>
    <row r="4297" spans="2:7" x14ac:dyDescent="0.2">
      <c r="B4297">
        <v>2010</v>
      </c>
      <c r="C4297">
        <v>10</v>
      </c>
      <c r="D4297" t="s">
        <v>65</v>
      </c>
      <c r="E4297" t="s">
        <v>61</v>
      </c>
      <c r="F4297" t="s">
        <v>56</v>
      </c>
      <c r="G4297" t="s">
        <v>17</v>
      </c>
    </row>
    <row r="4298" spans="2:7" x14ac:dyDescent="0.2">
      <c r="B4298">
        <v>2010</v>
      </c>
      <c r="C4298">
        <v>10</v>
      </c>
      <c r="D4298" t="s">
        <v>65</v>
      </c>
      <c r="E4298" t="s">
        <v>61</v>
      </c>
      <c r="F4298" t="s">
        <v>56</v>
      </c>
      <c r="G4298" t="s">
        <v>19</v>
      </c>
    </row>
    <row r="4299" spans="2:7" x14ac:dyDescent="0.2">
      <c r="B4299">
        <v>2010</v>
      </c>
      <c r="C4299">
        <v>10</v>
      </c>
      <c r="D4299" t="s">
        <v>65</v>
      </c>
      <c r="E4299" t="s">
        <v>61</v>
      </c>
      <c r="F4299" t="s">
        <v>56</v>
      </c>
      <c r="G4299" t="s">
        <v>20</v>
      </c>
    </row>
    <row r="4300" spans="2:7" x14ac:dyDescent="0.2">
      <c r="B4300">
        <v>2010</v>
      </c>
      <c r="C4300">
        <v>10</v>
      </c>
      <c r="D4300" t="s">
        <v>65</v>
      </c>
      <c r="E4300" t="s">
        <v>61</v>
      </c>
      <c r="F4300" t="s">
        <v>56</v>
      </c>
      <c r="G4300" t="s">
        <v>21</v>
      </c>
    </row>
    <row r="4301" spans="2:7" x14ac:dyDescent="0.2">
      <c r="B4301">
        <v>2010</v>
      </c>
      <c r="C4301">
        <v>10</v>
      </c>
      <c r="D4301" t="s">
        <v>65</v>
      </c>
      <c r="E4301" t="s">
        <v>61</v>
      </c>
      <c r="F4301" t="s">
        <v>56</v>
      </c>
      <c r="G4301" t="s">
        <v>23</v>
      </c>
    </row>
    <row r="4302" spans="2:7" x14ac:dyDescent="0.2">
      <c r="B4302">
        <v>2010</v>
      </c>
      <c r="C4302">
        <v>10</v>
      </c>
      <c r="D4302" t="s">
        <v>65</v>
      </c>
      <c r="E4302" t="s">
        <v>61</v>
      </c>
      <c r="F4302" t="s">
        <v>56</v>
      </c>
      <c r="G4302" t="s">
        <v>24</v>
      </c>
    </row>
    <row r="4303" spans="2:7" x14ac:dyDescent="0.2">
      <c r="B4303">
        <v>2010</v>
      </c>
      <c r="C4303">
        <v>10</v>
      </c>
      <c r="D4303" t="s">
        <v>65</v>
      </c>
      <c r="E4303" t="s">
        <v>61</v>
      </c>
      <c r="F4303" t="s">
        <v>56</v>
      </c>
      <c r="G4303" t="s">
        <v>25</v>
      </c>
    </row>
    <row r="4304" spans="2:7" x14ac:dyDescent="0.2">
      <c r="B4304">
        <v>2010</v>
      </c>
      <c r="C4304">
        <v>10</v>
      </c>
      <c r="D4304" t="s">
        <v>65</v>
      </c>
      <c r="E4304" t="s">
        <v>61</v>
      </c>
      <c r="F4304" t="s">
        <v>56</v>
      </c>
      <c r="G4304" t="s">
        <v>26</v>
      </c>
    </row>
    <row r="4305" spans="2:7" x14ac:dyDescent="0.2">
      <c r="B4305">
        <v>2010</v>
      </c>
      <c r="C4305">
        <v>10</v>
      </c>
      <c r="D4305" t="s">
        <v>65</v>
      </c>
      <c r="E4305" t="s">
        <v>61</v>
      </c>
      <c r="F4305" t="s">
        <v>56</v>
      </c>
      <c r="G4305" t="s">
        <v>27</v>
      </c>
    </row>
    <row r="4306" spans="2:7" x14ac:dyDescent="0.2">
      <c r="B4306">
        <v>2010</v>
      </c>
      <c r="C4306">
        <v>10</v>
      </c>
      <c r="D4306" t="s">
        <v>65</v>
      </c>
      <c r="E4306" t="s">
        <v>61</v>
      </c>
      <c r="F4306" t="s">
        <v>56</v>
      </c>
      <c r="G4306" t="s">
        <v>28</v>
      </c>
    </row>
    <row r="4307" spans="2:7" x14ac:dyDescent="0.2">
      <c r="B4307">
        <v>2010</v>
      </c>
      <c r="C4307">
        <v>10</v>
      </c>
      <c r="D4307" t="s">
        <v>65</v>
      </c>
      <c r="E4307" t="s">
        <v>61</v>
      </c>
      <c r="F4307" t="s">
        <v>56</v>
      </c>
      <c r="G4307" t="s">
        <v>29</v>
      </c>
    </row>
    <row r="4308" spans="2:7" x14ac:dyDescent="0.2">
      <c r="B4308">
        <v>2010</v>
      </c>
      <c r="C4308">
        <v>10</v>
      </c>
      <c r="D4308" t="s">
        <v>65</v>
      </c>
      <c r="E4308" t="s">
        <v>61</v>
      </c>
      <c r="F4308" t="s">
        <v>56</v>
      </c>
      <c r="G4308" t="s">
        <v>31</v>
      </c>
    </row>
    <row r="4309" spans="2:7" x14ac:dyDescent="0.2">
      <c r="B4309">
        <v>2010</v>
      </c>
      <c r="C4309">
        <v>10</v>
      </c>
      <c r="D4309" t="s">
        <v>65</v>
      </c>
      <c r="E4309" t="s">
        <v>61</v>
      </c>
      <c r="F4309" t="s">
        <v>56</v>
      </c>
      <c r="G4309" t="s">
        <v>32</v>
      </c>
    </row>
    <row r="4310" spans="2:7" x14ac:dyDescent="0.2">
      <c r="B4310">
        <v>2010</v>
      </c>
      <c r="C4310">
        <v>10</v>
      </c>
      <c r="D4310" t="s">
        <v>65</v>
      </c>
      <c r="E4310" t="s">
        <v>61</v>
      </c>
      <c r="F4310" t="s">
        <v>56</v>
      </c>
      <c r="G4310" t="s">
        <v>33</v>
      </c>
    </row>
    <row r="4311" spans="2:7" x14ac:dyDescent="0.2">
      <c r="B4311">
        <v>2010</v>
      </c>
      <c r="C4311">
        <v>10</v>
      </c>
      <c r="D4311" t="s">
        <v>65</v>
      </c>
      <c r="E4311" t="s">
        <v>61</v>
      </c>
      <c r="F4311" t="s">
        <v>56</v>
      </c>
      <c r="G4311" t="s">
        <v>34</v>
      </c>
    </row>
    <row r="4312" spans="2:7" x14ac:dyDescent="0.2">
      <c r="B4312">
        <v>2010</v>
      </c>
      <c r="C4312">
        <v>10</v>
      </c>
      <c r="D4312" t="s">
        <v>65</v>
      </c>
      <c r="E4312" t="s">
        <v>61</v>
      </c>
      <c r="F4312" t="s">
        <v>56</v>
      </c>
      <c r="G4312" t="s">
        <v>35</v>
      </c>
    </row>
    <row r="4313" spans="2:7" x14ac:dyDescent="0.2">
      <c r="B4313">
        <v>2010</v>
      </c>
      <c r="C4313">
        <v>10</v>
      </c>
      <c r="D4313" t="s">
        <v>65</v>
      </c>
      <c r="E4313" t="s">
        <v>61</v>
      </c>
      <c r="F4313" t="s">
        <v>56</v>
      </c>
      <c r="G4313" t="s">
        <v>36</v>
      </c>
    </row>
    <row r="4314" spans="2:7" x14ac:dyDescent="0.2">
      <c r="B4314">
        <v>2010</v>
      </c>
      <c r="C4314">
        <v>10</v>
      </c>
      <c r="D4314" t="s">
        <v>65</v>
      </c>
      <c r="E4314" t="s">
        <v>61</v>
      </c>
      <c r="F4314" t="s">
        <v>56</v>
      </c>
      <c r="G4314" t="s">
        <v>37</v>
      </c>
    </row>
    <row r="4315" spans="2:7" x14ac:dyDescent="0.2">
      <c r="B4315">
        <v>2010</v>
      </c>
      <c r="C4315">
        <v>10</v>
      </c>
      <c r="D4315" t="s">
        <v>65</v>
      </c>
      <c r="E4315" t="s">
        <v>61</v>
      </c>
      <c r="F4315" t="s">
        <v>56</v>
      </c>
      <c r="G4315" t="s">
        <v>38</v>
      </c>
    </row>
    <row r="4316" spans="2:7" x14ac:dyDescent="0.2">
      <c r="B4316">
        <v>2010</v>
      </c>
      <c r="C4316">
        <v>10</v>
      </c>
      <c r="D4316" t="s">
        <v>65</v>
      </c>
      <c r="E4316" t="s">
        <v>61</v>
      </c>
      <c r="F4316" t="s">
        <v>56</v>
      </c>
      <c r="G4316" t="s">
        <v>39</v>
      </c>
    </row>
    <row r="4317" spans="2:7" x14ac:dyDescent="0.2">
      <c r="B4317">
        <v>2010</v>
      </c>
      <c r="C4317">
        <v>10</v>
      </c>
      <c r="D4317" t="s">
        <v>65</v>
      </c>
      <c r="E4317" t="s">
        <v>61</v>
      </c>
      <c r="F4317" t="s">
        <v>56</v>
      </c>
      <c r="G4317" t="s">
        <v>40</v>
      </c>
    </row>
    <row r="4318" spans="2:7" x14ac:dyDescent="0.2">
      <c r="B4318">
        <v>2010</v>
      </c>
      <c r="C4318">
        <v>10</v>
      </c>
      <c r="D4318" t="s">
        <v>65</v>
      </c>
      <c r="E4318" t="s">
        <v>61</v>
      </c>
      <c r="F4318" t="s">
        <v>56</v>
      </c>
      <c r="G4318" t="s">
        <v>41</v>
      </c>
    </row>
    <row r="4319" spans="2:7" x14ac:dyDescent="0.2">
      <c r="B4319">
        <v>2010</v>
      </c>
      <c r="C4319">
        <v>10</v>
      </c>
      <c r="D4319" t="s">
        <v>65</v>
      </c>
      <c r="E4319" t="s">
        <v>61</v>
      </c>
      <c r="F4319" t="s">
        <v>56</v>
      </c>
      <c r="G4319" t="s">
        <v>42</v>
      </c>
    </row>
    <row r="4320" spans="2:7" x14ac:dyDescent="0.2">
      <c r="B4320">
        <v>2010</v>
      </c>
      <c r="C4320">
        <v>10</v>
      </c>
      <c r="D4320" t="s">
        <v>65</v>
      </c>
      <c r="E4320" t="s">
        <v>61</v>
      </c>
      <c r="F4320" t="s">
        <v>56</v>
      </c>
      <c r="G4320" t="s">
        <v>43</v>
      </c>
    </row>
    <row r="4321" spans="2:7" x14ac:dyDescent="0.2">
      <c r="B4321">
        <v>2010</v>
      </c>
      <c r="C4321">
        <v>10</v>
      </c>
      <c r="D4321" t="s">
        <v>65</v>
      </c>
      <c r="E4321" t="s">
        <v>61</v>
      </c>
      <c r="F4321" t="s">
        <v>56</v>
      </c>
      <c r="G4321" t="s">
        <v>60</v>
      </c>
    </row>
    <row r="4322" spans="2:7" x14ac:dyDescent="0.2">
      <c r="B4322">
        <v>2009</v>
      </c>
      <c r="C4322">
        <v>10</v>
      </c>
      <c r="D4322" t="s">
        <v>65</v>
      </c>
      <c r="E4322" t="s">
        <v>59</v>
      </c>
      <c r="F4322" t="s">
        <v>49</v>
      </c>
      <c r="G4322" t="s">
        <v>12</v>
      </c>
    </row>
    <row r="4323" spans="2:7" x14ac:dyDescent="0.2">
      <c r="B4323">
        <v>2009</v>
      </c>
      <c r="C4323">
        <v>10</v>
      </c>
      <c r="D4323" t="s">
        <v>65</v>
      </c>
      <c r="E4323" t="s">
        <v>59</v>
      </c>
      <c r="F4323" t="s">
        <v>49</v>
      </c>
      <c r="G4323" t="s">
        <v>16</v>
      </c>
    </row>
    <row r="4324" spans="2:7" x14ac:dyDescent="0.2">
      <c r="B4324">
        <v>2009</v>
      </c>
      <c r="C4324">
        <v>10</v>
      </c>
      <c r="D4324" t="s">
        <v>65</v>
      </c>
      <c r="E4324" t="s">
        <v>59</v>
      </c>
      <c r="F4324" t="s">
        <v>49</v>
      </c>
      <c r="G4324" t="s">
        <v>17</v>
      </c>
    </row>
    <row r="4325" spans="2:7" x14ac:dyDescent="0.2">
      <c r="B4325">
        <v>2009</v>
      </c>
      <c r="C4325">
        <v>10</v>
      </c>
      <c r="D4325" t="s">
        <v>65</v>
      </c>
      <c r="E4325" t="s">
        <v>59</v>
      </c>
      <c r="F4325" t="s">
        <v>49</v>
      </c>
      <c r="G4325" t="s">
        <v>19</v>
      </c>
    </row>
    <row r="4326" spans="2:7" x14ac:dyDescent="0.2">
      <c r="B4326">
        <v>2009</v>
      </c>
      <c r="C4326">
        <v>10</v>
      </c>
      <c r="D4326" t="s">
        <v>65</v>
      </c>
      <c r="E4326" t="s">
        <v>59</v>
      </c>
      <c r="F4326" t="s">
        <v>49</v>
      </c>
      <c r="G4326" t="s">
        <v>20</v>
      </c>
    </row>
    <row r="4327" spans="2:7" x14ac:dyDescent="0.2">
      <c r="B4327">
        <v>2009</v>
      </c>
      <c r="C4327">
        <v>10</v>
      </c>
      <c r="D4327" t="s">
        <v>65</v>
      </c>
      <c r="E4327" t="s">
        <v>59</v>
      </c>
      <c r="F4327" t="s">
        <v>49</v>
      </c>
      <c r="G4327" t="s">
        <v>21</v>
      </c>
    </row>
    <row r="4328" spans="2:7" x14ac:dyDescent="0.2">
      <c r="B4328">
        <v>2009</v>
      </c>
      <c r="C4328">
        <v>10</v>
      </c>
      <c r="D4328" t="s">
        <v>65</v>
      </c>
      <c r="E4328" t="s">
        <v>59</v>
      </c>
      <c r="F4328" t="s">
        <v>49</v>
      </c>
      <c r="G4328" t="s">
        <v>23</v>
      </c>
    </row>
    <row r="4329" spans="2:7" x14ac:dyDescent="0.2">
      <c r="B4329">
        <v>2009</v>
      </c>
      <c r="C4329">
        <v>10</v>
      </c>
      <c r="D4329" t="s">
        <v>65</v>
      </c>
      <c r="E4329" t="s">
        <v>59</v>
      </c>
      <c r="F4329" t="s">
        <v>49</v>
      </c>
      <c r="G4329" t="s">
        <v>24</v>
      </c>
    </row>
    <row r="4330" spans="2:7" x14ac:dyDescent="0.2">
      <c r="B4330">
        <v>2009</v>
      </c>
      <c r="C4330">
        <v>10</v>
      </c>
      <c r="D4330" t="s">
        <v>65</v>
      </c>
      <c r="E4330" t="s">
        <v>59</v>
      </c>
      <c r="F4330" t="s">
        <v>49</v>
      </c>
      <c r="G4330" t="s">
        <v>25</v>
      </c>
    </row>
    <row r="4331" spans="2:7" x14ac:dyDescent="0.2">
      <c r="B4331">
        <v>2009</v>
      </c>
      <c r="C4331">
        <v>10</v>
      </c>
      <c r="D4331" t="s">
        <v>65</v>
      </c>
      <c r="E4331" t="s">
        <v>59</v>
      </c>
      <c r="F4331" t="s">
        <v>49</v>
      </c>
      <c r="G4331" t="s">
        <v>26</v>
      </c>
    </row>
    <row r="4332" spans="2:7" x14ac:dyDescent="0.2">
      <c r="B4332">
        <v>2009</v>
      </c>
      <c r="C4332">
        <v>10</v>
      </c>
      <c r="D4332" t="s">
        <v>65</v>
      </c>
      <c r="E4332" t="s">
        <v>59</v>
      </c>
      <c r="F4332" t="s">
        <v>49</v>
      </c>
      <c r="G4332" t="s">
        <v>27</v>
      </c>
    </row>
    <row r="4333" spans="2:7" x14ac:dyDescent="0.2">
      <c r="B4333">
        <v>2009</v>
      </c>
      <c r="C4333">
        <v>10</v>
      </c>
      <c r="D4333" t="s">
        <v>65</v>
      </c>
      <c r="E4333" t="s">
        <v>59</v>
      </c>
      <c r="F4333" t="s">
        <v>49</v>
      </c>
      <c r="G4333" t="s">
        <v>28</v>
      </c>
    </row>
    <row r="4334" spans="2:7" x14ac:dyDescent="0.2">
      <c r="B4334">
        <v>2009</v>
      </c>
      <c r="C4334">
        <v>10</v>
      </c>
      <c r="D4334" t="s">
        <v>65</v>
      </c>
      <c r="E4334" t="s">
        <v>59</v>
      </c>
      <c r="F4334" t="s">
        <v>49</v>
      </c>
      <c r="G4334" t="s">
        <v>29</v>
      </c>
    </row>
    <row r="4335" spans="2:7" x14ac:dyDescent="0.2">
      <c r="B4335">
        <v>2009</v>
      </c>
      <c r="C4335">
        <v>10</v>
      </c>
      <c r="D4335" t="s">
        <v>65</v>
      </c>
      <c r="E4335" t="s">
        <v>59</v>
      </c>
      <c r="F4335" t="s">
        <v>49</v>
      </c>
      <c r="G4335" t="s">
        <v>31</v>
      </c>
    </row>
    <row r="4336" spans="2:7" x14ac:dyDescent="0.2">
      <c r="B4336">
        <v>2009</v>
      </c>
      <c r="C4336">
        <v>10</v>
      </c>
      <c r="D4336" t="s">
        <v>65</v>
      </c>
      <c r="E4336" t="s">
        <v>59</v>
      </c>
      <c r="F4336" t="s">
        <v>49</v>
      </c>
      <c r="G4336" t="s">
        <v>32</v>
      </c>
    </row>
    <row r="4337" spans="2:7" x14ac:dyDescent="0.2">
      <c r="B4337">
        <v>2009</v>
      </c>
      <c r="C4337">
        <v>10</v>
      </c>
      <c r="D4337" t="s">
        <v>65</v>
      </c>
      <c r="E4337" t="s">
        <v>59</v>
      </c>
      <c r="F4337" t="s">
        <v>49</v>
      </c>
      <c r="G4337" t="s">
        <v>33</v>
      </c>
    </row>
    <row r="4338" spans="2:7" x14ac:dyDescent="0.2">
      <c r="B4338">
        <v>2009</v>
      </c>
      <c r="C4338">
        <v>10</v>
      </c>
      <c r="D4338" t="s">
        <v>65</v>
      </c>
      <c r="E4338" t="s">
        <v>59</v>
      </c>
      <c r="F4338" t="s">
        <v>49</v>
      </c>
      <c r="G4338" t="s">
        <v>34</v>
      </c>
    </row>
    <row r="4339" spans="2:7" x14ac:dyDescent="0.2">
      <c r="B4339">
        <v>2009</v>
      </c>
      <c r="C4339">
        <v>10</v>
      </c>
      <c r="D4339" t="s">
        <v>65</v>
      </c>
      <c r="E4339" t="s">
        <v>59</v>
      </c>
      <c r="F4339" t="s">
        <v>49</v>
      </c>
      <c r="G4339" t="s">
        <v>35</v>
      </c>
    </row>
    <row r="4340" spans="2:7" x14ac:dyDescent="0.2">
      <c r="B4340">
        <v>2009</v>
      </c>
      <c r="C4340">
        <v>10</v>
      </c>
      <c r="D4340" t="s">
        <v>65</v>
      </c>
      <c r="E4340" t="s">
        <v>59</v>
      </c>
      <c r="F4340" t="s">
        <v>49</v>
      </c>
      <c r="G4340" t="s">
        <v>36</v>
      </c>
    </row>
    <row r="4341" spans="2:7" x14ac:dyDescent="0.2">
      <c r="B4341">
        <v>2009</v>
      </c>
      <c r="C4341">
        <v>10</v>
      </c>
      <c r="D4341" t="s">
        <v>65</v>
      </c>
      <c r="E4341" t="s">
        <v>59</v>
      </c>
      <c r="F4341" t="s">
        <v>49</v>
      </c>
      <c r="G4341" t="s">
        <v>37</v>
      </c>
    </row>
    <row r="4342" spans="2:7" x14ac:dyDescent="0.2">
      <c r="B4342">
        <v>2009</v>
      </c>
      <c r="C4342">
        <v>10</v>
      </c>
      <c r="D4342" t="s">
        <v>65</v>
      </c>
      <c r="E4342" t="s">
        <v>59</v>
      </c>
      <c r="F4342" t="s">
        <v>49</v>
      </c>
      <c r="G4342" t="s">
        <v>38</v>
      </c>
    </row>
    <row r="4343" spans="2:7" x14ac:dyDescent="0.2">
      <c r="B4343">
        <v>2009</v>
      </c>
      <c r="C4343">
        <v>10</v>
      </c>
      <c r="D4343" t="s">
        <v>65</v>
      </c>
      <c r="E4343" t="s">
        <v>59</v>
      </c>
      <c r="F4343" t="s">
        <v>49</v>
      </c>
      <c r="G4343" t="s">
        <v>39</v>
      </c>
    </row>
    <row r="4344" spans="2:7" x14ac:dyDescent="0.2">
      <c r="B4344">
        <v>2009</v>
      </c>
      <c r="C4344">
        <v>10</v>
      </c>
      <c r="D4344" t="s">
        <v>65</v>
      </c>
      <c r="E4344" t="s">
        <v>59</v>
      </c>
      <c r="F4344" t="s">
        <v>49</v>
      </c>
      <c r="G4344" t="s">
        <v>40</v>
      </c>
    </row>
    <row r="4345" spans="2:7" x14ac:dyDescent="0.2">
      <c r="B4345">
        <v>2009</v>
      </c>
      <c r="C4345">
        <v>10</v>
      </c>
      <c r="D4345" t="s">
        <v>65</v>
      </c>
      <c r="E4345" t="s">
        <v>59</v>
      </c>
      <c r="F4345" t="s">
        <v>49</v>
      </c>
      <c r="G4345" t="s">
        <v>41</v>
      </c>
    </row>
    <row r="4346" spans="2:7" x14ac:dyDescent="0.2">
      <c r="B4346">
        <v>2009</v>
      </c>
      <c r="C4346">
        <v>10</v>
      </c>
      <c r="D4346" t="s">
        <v>65</v>
      </c>
      <c r="E4346" t="s">
        <v>59</v>
      </c>
      <c r="F4346" t="s">
        <v>49</v>
      </c>
      <c r="G4346" t="s">
        <v>42</v>
      </c>
    </row>
    <row r="4347" spans="2:7" x14ac:dyDescent="0.2">
      <c r="B4347">
        <v>2009</v>
      </c>
      <c r="C4347">
        <v>10</v>
      </c>
      <c r="D4347" t="s">
        <v>65</v>
      </c>
      <c r="E4347" t="s">
        <v>59</v>
      </c>
      <c r="F4347" t="s">
        <v>49</v>
      </c>
      <c r="G4347" t="s">
        <v>43</v>
      </c>
    </row>
    <row r="4348" spans="2:7" x14ac:dyDescent="0.2">
      <c r="B4348">
        <v>2009</v>
      </c>
      <c r="C4348">
        <v>10</v>
      </c>
      <c r="D4348" t="s">
        <v>65</v>
      </c>
      <c r="E4348" t="s">
        <v>59</v>
      </c>
      <c r="F4348" t="s">
        <v>49</v>
      </c>
      <c r="G4348" t="s">
        <v>60</v>
      </c>
    </row>
    <row r="4349" spans="2:7" x14ac:dyDescent="0.2">
      <c r="B4349">
        <v>2009</v>
      </c>
      <c r="C4349">
        <v>10</v>
      </c>
      <c r="D4349" t="s">
        <v>65</v>
      </c>
      <c r="E4349" t="s">
        <v>59</v>
      </c>
      <c r="F4349" t="s">
        <v>50</v>
      </c>
      <c r="G4349" t="s">
        <v>12</v>
      </c>
    </row>
    <row r="4350" spans="2:7" x14ac:dyDescent="0.2">
      <c r="B4350">
        <v>2009</v>
      </c>
      <c r="C4350">
        <v>10</v>
      </c>
      <c r="D4350" t="s">
        <v>65</v>
      </c>
      <c r="E4350" t="s">
        <v>59</v>
      </c>
      <c r="F4350" t="s">
        <v>50</v>
      </c>
      <c r="G4350" t="s">
        <v>16</v>
      </c>
    </row>
    <row r="4351" spans="2:7" x14ac:dyDescent="0.2">
      <c r="B4351">
        <v>2009</v>
      </c>
      <c r="C4351">
        <v>10</v>
      </c>
      <c r="D4351" t="s">
        <v>65</v>
      </c>
      <c r="E4351" t="s">
        <v>59</v>
      </c>
      <c r="F4351" t="s">
        <v>50</v>
      </c>
      <c r="G4351" t="s">
        <v>17</v>
      </c>
    </row>
    <row r="4352" spans="2:7" x14ac:dyDescent="0.2">
      <c r="B4352">
        <v>2009</v>
      </c>
      <c r="C4352">
        <v>10</v>
      </c>
      <c r="D4352" t="s">
        <v>65</v>
      </c>
      <c r="E4352" t="s">
        <v>59</v>
      </c>
      <c r="F4352" t="s">
        <v>50</v>
      </c>
      <c r="G4352" t="s">
        <v>19</v>
      </c>
    </row>
    <row r="4353" spans="2:7" x14ac:dyDescent="0.2">
      <c r="B4353">
        <v>2009</v>
      </c>
      <c r="C4353">
        <v>10</v>
      </c>
      <c r="D4353" t="s">
        <v>65</v>
      </c>
      <c r="E4353" t="s">
        <v>59</v>
      </c>
      <c r="F4353" t="s">
        <v>50</v>
      </c>
      <c r="G4353" t="s">
        <v>20</v>
      </c>
    </row>
    <row r="4354" spans="2:7" x14ac:dyDescent="0.2">
      <c r="B4354">
        <v>2009</v>
      </c>
      <c r="C4354">
        <v>10</v>
      </c>
      <c r="D4354" t="s">
        <v>65</v>
      </c>
      <c r="E4354" t="s">
        <v>59</v>
      </c>
      <c r="F4354" t="s">
        <v>50</v>
      </c>
      <c r="G4354" t="s">
        <v>21</v>
      </c>
    </row>
    <row r="4355" spans="2:7" x14ac:dyDescent="0.2">
      <c r="B4355">
        <v>2009</v>
      </c>
      <c r="C4355">
        <v>10</v>
      </c>
      <c r="D4355" t="s">
        <v>65</v>
      </c>
      <c r="E4355" t="s">
        <v>59</v>
      </c>
      <c r="F4355" t="s">
        <v>50</v>
      </c>
      <c r="G4355" t="s">
        <v>23</v>
      </c>
    </row>
    <row r="4356" spans="2:7" x14ac:dyDescent="0.2">
      <c r="B4356">
        <v>2009</v>
      </c>
      <c r="C4356">
        <v>10</v>
      </c>
      <c r="D4356" t="s">
        <v>65</v>
      </c>
      <c r="E4356" t="s">
        <v>59</v>
      </c>
      <c r="F4356" t="s">
        <v>50</v>
      </c>
      <c r="G4356" t="s">
        <v>24</v>
      </c>
    </row>
    <row r="4357" spans="2:7" x14ac:dyDescent="0.2">
      <c r="B4357">
        <v>2009</v>
      </c>
      <c r="C4357">
        <v>10</v>
      </c>
      <c r="D4357" t="s">
        <v>65</v>
      </c>
      <c r="E4357" t="s">
        <v>59</v>
      </c>
      <c r="F4357" t="s">
        <v>50</v>
      </c>
      <c r="G4357" t="s">
        <v>25</v>
      </c>
    </row>
    <row r="4358" spans="2:7" x14ac:dyDescent="0.2">
      <c r="B4358">
        <v>2009</v>
      </c>
      <c r="C4358">
        <v>10</v>
      </c>
      <c r="D4358" t="s">
        <v>65</v>
      </c>
      <c r="E4358" t="s">
        <v>59</v>
      </c>
      <c r="F4358" t="s">
        <v>50</v>
      </c>
      <c r="G4358" t="s">
        <v>26</v>
      </c>
    </row>
    <row r="4359" spans="2:7" x14ac:dyDescent="0.2">
      <c r="B4359">
        <v>2009</v>
      </c>
      <c r="C4359">
        <v>10</v>
      </c>
      <c r="D4359" t="s">
        <v>65</v>
      </c>
      <c r="E4359" t="s">
        <v>59</v>
      </c>
      <c r="F4359" t="s">
        <v>50</v>
      </c>
      <c r="G4359" t="s">
        <v>27</v>
      </c>
    </row>
    <row r="4360" spans="2:7" x14ac:dyDescent="0.2">
      <c r="B4360">
        <v>2009</v>
      </c>
      <c r="C4360">
        <v>10</v>
      </c>
      <c r="D4360" t="s">
        <v>65</v>
      </c>
      <c r="E4360" t="s">
        <v>59</v>
      </c>
      <c r="F4360" t="s">
        <v>50</v>
      </c>
      <c r="G4360" t="s">
        <v>28</v>
      </c>
    </row>
    <row r="4361" spans="2:7" x14ac:dyDescent="0.2">
      <c r="B4361">
        <v>2009</v>
      </c>
      <c r="C4361">
        <v>10</v>
      </c>
      <c r="D4361" t="s">
        <v>65</v>
      </c>
      <c r="E4361" t="s">
        <v>59</v>
      </c>
      <c r="F4361" t="s">
        <v>50</v>
      </c>
      <c r="G4361" t="s">
        <v>29</v>
      </c>
    </row>
    <row r="4362" spans="2:7" x14ac:dyDescent="0.2">
      <c r="B4362">
        <v>2009</v>
      </c>
      <c r="C4362">
        <v>10</v>
      </c>
      <c r="D4362" t="s">
        <v>65</v>
      </c>
      <c r="E4362" t="s">
        <v>59</v>
      </c>
      <c r="F4362" t="s">
        <v>50</v>
      </c>
      <c r="G4362" t="s">
        <v>31</v>
      </c>
    </row>
    <row r="4363" spans="2:7" x14ac:dyDescent="0.2">
      <c r="B4363">
        <v>2009</v>
      </c>
      <c r="C4363">
        <v>10</v>
      </c>
      <c r="D4363" t="s">
        <v>65</v>
      </c>
      <c r="E4363" t="s">
        <v>59</v>
      </c>
      <c r="F4363" t="s">
        <v>50</v>
      </c>
      <c r="G4363" t="s">
        <v>32</v>
      </c>
    </row>
    <row r="4364" spans="2:7" x14ac:dyDescent="0.2">
      <c r="B4364">
        <v>2009</v>
      </c>
      <c r="C4364">
        <v>10</v>
      </c>
      <c r="D4364" t="s">
        <v>65</v>
      </c>
      <c r="E4364" t="s">
        <v>59</v>
      </c>
      <c r="F4364" t="s">
        <v>50</v>
      </c>
      <c r="G4364" t="s">
        <v>33</v>
      </c>
    </row>
    <row r="4365" spans="2:7" x14ac:dyDescent="0.2">
      <c r="B4365">
        <v>2009</v>
      </c>
      <c r="C4365">
        <v>10</v>
      </c>
      <c r="D4365" t="s">
        <v>65</v>
      </c>
      <c r="E4365" t="s">
        <v>59</v>
      </c>
      <c r="F4365" t="s">
        <v>50</v>
      </c>
      <c r="G4365" t="s">
        <v>34</v>
      </c>
    </row>
    <row r="4366" spans="2:7" x14ac:dyDescent="0.2">
      <c r="B4366">
        <v>2009</v>
      </c>
      <c r="C4366">
        <v>10</v>
      </c>
      <c r="D4366" t="s">
        <v>65</v>
      </c>
      <c r="E4366" t="s">
        <v>59</v>
      </c>
      <c r="F4366" t="s">
        <v>50</v>
      </c>
      <c r="G4366" t="s">
        <v>35</v>
      </c>
    </row>
    <row r="4367" spans="2:7" x14ac:dyDescent="0.2">
      <c r="B4367">
        <v>2009</v>
      </c>
      <c r="C4367">
        <v>10</v>
      </c>
      <c r="D4367" t="s">
        <v>65</v>
      </c>
      <c r="E4367" t="s">
        <v>59</v>
      </c>
      <c r="F4367" t="s">
        <v>50</v>
      </c>
      <c r="G4367" t="s">
        <v>36</v>
      </c>
    </row>
    <row r="4368" spans="2:7" x14ac:dyDescent="0.2">
      <c r="B4368">
        <v>2009</v>
      </c>
      <c r="C4368">
        <v>10</v>
      </c>
      <c r="D4368" t="s">
        <v>65</v>
      </c>
      <c r="E4368" t="s">
        <v>59</v>
      </c>
      <c r="F4368" t="s">
        <v>50</v>
      </c>
      <c r="G4368" t="s">
        <v>37</v>
      </c>
    </row>
    <row r="4369" spans="2:7" x14ac:dyDescent="0.2">
      <c r="B4369">
        <v>2009</v>
      </c>
      <c r="C4369">
        <v>10</v>
      </c>
      <c r="D4369" t="s">
        <v>65</v>
      </c>
      <c r="E4369" t="s">
        <v>59</v>
      </c>
      <c r="F4369" t="s">
        <v>50</v>
      </c>
      <c r="G4369" t="s">
        <v>38</v>
      </c>
    </row>
    <row r="4370" spans="2:7" x14ac:dyDescent="0.2">
      <c r="B4370">
        <v>2009</v>
      </c>
      <c r="C4370">
        <v>10</v>
      </c>
      <c r="D4370" t="s">
        <v>65</v>
      </c>
      <c r="E4370" t="s">
        <v>59</v>
      </c>
      <c r="F4370" t="s">
        <v>50</v>
      </c>
      <c r="G4370" t="s">
        <v>39</v>
      </c>
    </row>
    <row r="4371" spans="2:7" x14ac:dyDescent="0.2">
      <c r="B4371">
        <v>2009</v>
      </c>
      <c r="C4371">
        <v>10</v>
      </c>
      <c r="D4371" t="s">
        <v>65</v>
      </c>
      <c r="E4371" t="s">
        <v>59</v>
      </c>
      <c r="F4371" t="s">
        <v>50</v>
      </c>
      <c r="G4371" t="s">
        <v>40</v>
      </c>
    </row>
    <row r="4372" spans="2:7" x14ac:dyDescent="0.2">
      <c r="B4372">
        <v>2009</v>
      </c>
      <c r="C4372">
        <v>10</v>
      </c>
      <c r="D4372" t="s">
        <v>65</v>
      </c>
      <c r="E4372" t="s">
        <v>59</v>
      </c>
      <c r="F4372" t="s">
        <v>50</v>
      </c>
      <c r="G4372" t="s">
        <v>41</v>
      </c>
    </row>
    <row r="4373" spans="2:7" x14ac:dyDescent="0.2">
      <c r="B4373">
        <v>2009</v>
      </c>
      <c r="C4373">
        <v>10</v>
      </c>
      <c r="D4373" t="s">
        <v>65</v>
      </c>
      <c r="E4373" t="s">
        <v>59</v>
      </c>
      <c r="F4373" t="s">
        <v>50</v>
      </c>
      <c r="G4373" t="s">
        <v>42</v>
      </c>
    </row>
    <row r="4374" spans="2:7" x14ac:dyDescent="0.2">
      <c r="B4374">
        <v>2009</v>
      </c>
      <c r="C4374">
        <v>10</v>
      </c>
      <c r="D4374" t="s">
        <v>65</v>
      </c>
      <c r="E4374" t="s">
        <v>59</v>
      </c>
      <c r="F4374" t="s">
        <v>50</v>
      </c>
      <c r="G4374" t="s">
        <v>43</v>
      </c>
    </row>
    <row r="4375" spans="2:7" x14ac:dyDescent="0.2">
      <c r="B4375">
        <v>2009</v>
      </c>
      <c r="C4375">
        <v>10</v>
      </c>
      <c r="D4375" t="s">
        <v>65</v>
      </c>
      <c r="E4375" t="s">
        <v>59</v>
      </c>
      <c r="F4375" t="s">
        <v>50</v>
      </c>
      <c r="G4375" t="s">
        <v>60</v>
      </c>
    </row>
    <row r="4376" spans="2:7" x14ac:dyDescent="0.2">
      <c r="B4376">
        <v>2009</v>
      </c>
      <c r="C4376">
        <v>10</v>
      </c>
      <c r="D4376" t="s">
        <v>65</v>
      </c>
      <c r="E4376" t="s">
        <v>59</v>
      </c>
      <c r="F4376" t="s">
        <v>50</v>
      </c>
      <c r="G4376" t="s">
        <v>12</v>
      </c>
    </row>
    <row r="4377" spans="2:7" x14ac:dyDescent="0.2">
      <c r="B4377">
        <v>2009</v>
      </c>
      <c r="C4377">
        <v>10</v>
      </c>
      <c r="D4377" t="s">
        <v>65</v>
      </c>
      <c r="E4377" t="s">
        <v>59</v>
      </c>
      <c r="F4377" t="s">
        <v>51</v>
      </c>
      <c r="G4377" t="s">
        <v>16</v>
      </c>
    </row>
    <row r="4378" spans="2:7" x14ac:dyDescent="0.2">
      <c r="B4378">
        <v>2009</v>
      </c>
      <c r="C4378">
        <v>10</v>
      </c>
      <c r="D4378" t="s">
        <v>65</v>
      </c>
      <c r="E4378" t="s">
        <v>59</v>
      </c>
      <c r="F4378" t="s">
        <v>51</v>
      </c>
      <c r="G4378" t="s">
        <v>17</v>
      </c>
    </row>
    <row r="4379" spans="2:7" x14ac:dyDescent="0.2">
      <c r="B4379">
        <v>2009</v>
      </c>
      <c r="C4379">
        <v>10</v>
      </c>
      <c r="D4379" t="s">
        <v>65</v>
      </c>
      <c r="E4379" t="s">
        <v>59</v>
      </c>
      <c r="F4379" t="s">
        <v>51</v>
      </c>
      <c r="G4379" t="s">
        <v>19</v>
      </c>
    </row>
    <row r="4380" spans="2:7" x14ac:dyDescent="0.2">
      <c r="B4380">
        <v>2009</v>
      </c>
      <c r="C4380">
        <v>10</v>
      </c>
      <c r="D4380" t="s">
        <v>65</v>
      </c>
      <c r="E4380" t="s">
        <v>59</v>
      </c>
      <c r="F4380" t="s">
        <v>51</v>
      </c>
      <c r="G4380" t="s">
        <v>20</v>
      </c>
    </row>
    <row r="4381" spans="2:7" x14ac:dyDescent="0.2">
      <c r="B4381">
        <v>2009</v>
      </c>
      <c r="C4381">
        <v>10</v>
      </c>
      <c r="D4381" t="s">
        <v>65</v>
      </c>
      <c r="E4381" t="s">
        <v>59</v>
      </c>
      <c r="F4381" t="s">
        <v>51</v>
      </c>
      <c r="G4381" t="s">
        <v>21</v>
      </c>
    </row>
    <row r="4382" spans="2:7" x14ac:dyDescent="0.2">
      <c r="B4382">
        <v>2009</v>
      </c>
      <c r="C4382">
        <v>10</v>
      </c>
      <c r="D4382" t="s">
        <v>65</v>
      </c>
      <c r="E4382" t="s">
        <v>59</v>
      </c>
      <c r="F4382" t="s">
        <v>51</v>
      </c>
      <c r="G4382" t="s">
        <v>23</v>
      </c>
    </row>
    <row r="4383" spans="2:7" x14ac:dyDescent="0.2">
      <c r="B4383">
        <v>2009</v>
      </c>
      <c r="C4383">
        <v>10</v>
      </c>
      <c r="D4383" t="s">
        <v>65</v>
      </c>
      <c r="E4383" t="s">
        <v>59</v>
      </c>
      <c r="F4383" t="s">
        <v>51</v>
      </c>
      <c r="G4383" t="s">
        <v>24</v>
      </c>
    </row>
    <row r="4384" spans="2:7" x14ac:dyDescent="0.2">
      <c r="B4384">
        <v>2009</v>
      </c>
      <c r="C4384">
        <v>10</v>
      </c>
      <c r="D4384" t="s">
        <v>65</v>
      </c>
      <c r="E4384" t="s">
        <v>59</v>
      </c>
      <c r="F4384" t="s">
        <v>51</v>
      </c>
      <c r="G4384" t="s">
        <v>25</v>
      </c>
    </row>
    <row r="4385" spans="2:7" x14ac:dyDescent="0.2">
      <c r="B4385">
        <v>2009</v>
      </c>
      <c r="C4385">
        <v>10</v>
      </c>
      <c r="D4385" t="s">
        <v>65</v>
      </c>
      <c r="E4385" t="s">
        <v>59</v>
      </c>
      <c r="F4385" t="s">
        <v>51</v>
      </c>
      <c r="G4385" t="s">
        <v>26</v>
      </c>
    </row>
    <row r="4386" spans="2:7" x14ac:dyDescent="0.2">
      <c r="B4386">
        <v>2009</v>
      </c>
      <c r="C4386">
        <v>10</v>
      </c>
      <c r="D4386" t="s">
        <v>65</v>
      </c>
      <c r="E4386" t="s">
        <v>59</v>
      </c>
      <c r="F4386" t="s">
        <v>51</v>
      </c>
      <c r="G4386" t="s">
        <v>27</v>
      </c>
    </row>
    <row r="4387" spans="2:7" x14ac:dyDescent="0.2">
      <c r="B4387">
        <v>2009</v>
      </c>
      <c r="C4387">
        <v>10</v>
      </c>
      <c r="D4387" t="s">
        <v>65</v>
      </c>
      <c r="E4387" t="s">
        <v>59</v>
      </c>
      <c r="F4387" t="s">
        <v>51</v>
      </c>
      <c r="G4387" t="s">
        <v>28</v>
      </c>
    </row>
    <row r="4388" spans="2:7" x14ac:dyDescent="0.2">
      <c r="B4388">
        <v>2009</v>
      </c>
      <c r="C4388">
        <v>10</v>
      </c>
      <c r="D4388" t="s">
        <v>65</v>
      </c>
      <c r="E4388" t="s">
        <v>59</v>
      </c>
      <c r="F4388" t="s">
        <v>51</v>
      </c>
      <c r="G4388" t="s">
        <v>29</v>
      </c>
    </row>
    <row r="4389" spans="2:7" x14ac:dyDescent="0.2">
      <c r="B4389">
        <v>2009</v>
      </c>
      <c r="C4389">
        <v>10</v>
      </c>
      <c r="D4389" t="s">
        <v>65</v>
      </c>
      <c r="E4389" t="s">
        <v>59</v>
      </c>
      <c r="F4389" t="s">
        <v>51</v>
      </c>
      <c r="G4389" t="s">
        <v>31</v>
      </c>
    </row>
    <row r="4390" spans="2:7" x14ac:dyDescent="0.2">
      <c r="B4390">
        <v>2009</v>
      </c>
      <c r="C4390">
        <v>10</v>
      </c>
      <c r="D4390" t="s">
        <v>65</v>
      </c>
      <c r="E4390" t="s">
        <v>59</v>
      </c>
      <c r="F4390" t="s">
        <v>51</v>
      </c>
      <c r="G4390" t="s">
        <v>32</v>
      </c>
    </row>
    <row r="4391" spans="2:7" x14ac:dyDescent="0.2">
      <c r="B4391">
        <v>2009</v>
      </c>
      <c r="C4391">
        <v>10</v>
      </c>
      <c r="D4391" t="s">
        <v>65</v>
      </c>
      <c r="E4391" t="s">
        <v>59</v>
      </c>
      <c r="F4391" t="s">
        <v>51</v>
      </c>
      <c r="G4391" t="s">
        <v>33</v>
      </c>
    </row>
    <row r="4392" spans="2:7" x14ac:dyDescent="0.2">
      <c r="B4392">
        <v>2009</v>
      </c>
      <c r="C4392">
        <v>10</v>
      </c>
      <c r="D4392" t="s">
        <v>65</v>
      </c>
      <c r="E4392" t="s">
        <v>59</v>
      </c>
      <c r="F4392" t="s">
        <v>51</v>
      </c>
      <c r="G4392" t="s">
        <v>34</v>
      </c>
    </row>
    <row r="4393" spans="2:7" x14ac:dyDescent="0.2">
      <c r="B4393">
        <v>2009</v>
      </c>
      <c r="C4393">
        <v>10</v>
      </c>
      <c r="D4393" t="s">
        <v>65</v>
      </c>
      <c r="E4393" t="s">
        <v>59</v>
      </c>
      <c r="F4393" t="s">
        <v>51</v>
      </c>
      <c r="G4393" t="s">
        <v>35</v>
      </c>
    </row>
    <row r="4394" spans="2:7" x14ac:dyDescent="0.2">
      <c r="B4394">
        <v>2009</v>
      </c>
      <c r="C4394">
        <v>10</v>
      </c>
      <c r="D4394" t="s">
        <v>65</v>
      </c>
      <c r="E4394" t="s">
        <v>59</v>
      </c>
      <c r="F4394" t="s">
        <v>51</v>
      </c>
      <c r="G4394" t="s">
        <v>36</v>
      </c>
    </row>
    <row r="4395" spans="2:7" x14ac:dyDescent="0.2">
      <c r="B4395">
        <v>2009</v>
      </c>
      <c r="C4395">
        <v>10</v>
      </c>
      <c r="D4395" t="s">
        <v>65</v>
      </c>
      <c r="E4395" t="s">
        <v>59</v>
      </c>
      <c r="F4395" t="s">
        <v>51</v>
      </c>
      <c r="G4395" t="s">
        <v>37</v>
      </c>
    </row>
    <row r="4396" spans="2:7" x14ac:dyDescent="0.2">
      <c r="B4396">
        <v>2009</v>
      </c>
      <c r="C4396">
        <v>10</v>
      </c>
      <c r="D4396" t="s">
        <v>65</v>
      </c>
      <c r="E4396" t="s">
        <v>59</v>
      </c>
      <c r="F4396" t="s">
        <v>51</v>
      </c>
      <c r="G4396" t="s">
        <v>38</v>
      </c>
    </row>
    <row r="4397" spans="2:7" x14ac:dyDescent="0.2">
      <c r="B4397">
        <v>2009</v>
      </c>
      <c r="C4397">
        <v>10</v>
      </c>
      <c r="D4397" t="s">
        <v>65</v>
      </c>
      <c r="E4397" t="s">
        <v>59</v>
      </c>
      <c r="F4397" t="s">
        <v>51</v>
      </c>
      <c r="G4397" t="s">
        <v>39</v>
      </c>
    </row>
    <row r="4398" spans="2:7" x14ac:dyDescent="0.2">
      <c r="B4398">
        <v>2009</v>
      </c>
      <c r="C4398">
        <v>10</v>
      </c>
      <c r="D4398" t="s">
        <v>65</v>
      </c>
      <c r="E4398" t="s">
        <v>59</v>
      </c>
      <c r="F4398" t="s">
        <v>51</v>
      </c>
      <c r="G4398" t="s">
        <v>40</v>
      </c>
    </row>
    <row r="4399" spans="2:7" x14ac:dyDescent="0.2">
      <c r="B4399">
        <v>2009</v>
      </c>
      <c r="C4399">
        <v>10</v>
      </c>
      <c r="D4399" t="s">
        <v>65</v>
      </c>
      <c r="E4399" t="s">
        <v>59</v>
      </c>
      <c r="F4399" t="s">
        <v>51</v>
      </c>
      <c r="G4399" t="s">
        <v>41</v>
      </c>
    </row>
    <row r="4400" spans="2:7" x14ac:dyDescent="0.2">
      <c r="B4400">
        <v>2009</v>
      </c>
      <c r="C4400">
        <v>10</v>
      </c>
      <c r="D4400" t="s">
        <v>65</v>
      </c>
      <c r="E4400" t="s">
        <v>59</v>
      </c>
      <c r="F4400" t="s">
        <v>51</v>
      </c>
      <c r="G4400" t="s">
        <v>42</v>
      </c>
    </row>
    <row r="4401" spans="2:7" x14ac:dyDescent="0.2">
      <c r="B4401">
        <v>2009</v>
      </c>
      <c r="C4401">
        <v>10</v>
      </c>
      <c r="D4401" t="s">
        <v>65</v>
      </c>
      <c r="E4401" t="s">
        <v>59</v>
      </c>
      <c r="F4401" t="s">
        <v>51</v>
      </c>
      <c r="G4401" t="s">
        <v>43</v>
      </c>
    </row>
    <row r="4402" spans="2:7" x14ac:dyDescent="0.2">
      <c r="B4402">
        <v>2009</v>
      </c>
      <c r="C4402">
        <v>10</v>
      </c>
      <c r="D4402" t="s">
        <v>65</v>
      </c>
      <c r="E4402" t="s">
        <v>59</v>
      </c>
      <c r="F4402" t="s">
        <v>51</v>
      </c>
      <c r="G4402" t="s">
        <v>60</v>
      </c>
    </row>
    <row r="4403" spans="2:7" x14ac:dyDescent="0.2">
      <c r="B4403">
        <v>2009</v>
      </c>
      <c r="C4403">
        <v>10</v>
      </c>
      <c r="D4403" t="s">
        <v>65</v>
      </c>
      <c r="E4403" t="s">
        <v>59</v>
      </c>
      <c r="F4403" t="s">
        <v>52</v>
      </c>
      <c r="G4403" t="s">
        <v>12</v>
      </c>
    </row>
    <row r="4404" spans="2:7" x14ac:dyDescent="0.2">
      <c r="B4404">
        <v>2009</v>
      </c>
      <c r="C4404">
        <v>10</v>
      </c>
      <c r="D4404" t="s">
        <v>65</v>
      </c>
      <c r="E4404" t="s">
        <v>59</v>
      </c>
      <c r="F4404" t="s">
        <v>52</v>
      </c>
      <c r="G4404" t="s">
        <v>16</v>
      </c>
    </row>
    <row r="4405" spans="2:7" x14ac:dyDescent="0.2">
      <c r="B4405">
        <v>2009</v>
      </c>
      <c r="C4405">
        <v>10</v>
      </c>
      <c r="D4405" t="s">
        <v>65</v>
      </c>
      <c r="E4405" t="s">
        <v>59</v>
      </c>
      <c r="F4405" t="s">
        <v>52</v>
      </c>
      <c r="G4405" t="s">
        <v>17</v>
      </c>
    </row>
    <row r="4406" spans="2:7" x14ac:dyDescent="0.2">
      <c r="B4406">
        <v>2009</v>
      </c>
      <c r="C4406">
        <v>10</v>
      </c>
      <c r="D4406" t="s">
        <v>65</v>
      </c>
      <c r="E4406" t="s">
        <v>59</v>
      </c>
      <c r="F4406" t="s">
        <v>52</v>
      </c>
      <c r="G4406" t="s">
        <v>19</v>
      </c>
    </row>
    <row r="4407" spans="2:7" x14ac:dyDescent="0.2">
      <c r="B4407">
        <v>2009</v>
      </c>
      <c r="C4407">
        <v>10</v>
      </c>
      <c r="D4407" t="s">
        <v>65</v>
      </c>
      <c r="E4407" t="s">
        <v>59</v>
      </c>
      <c r="F4407" t="s">
        <v>52</v>
      </c>
      <c r="G4407" t="s">
        <v>20</v>
      </c>
    </row>
    <row r="4408" spans="2:7" x14ac:dyDescent="0.2">
      <c r="B4408">
        <v>2009</v>
      </c>
      <c r="C4408">
        <v>10</v>
      </c>
      <c r="D4408" t="s">
        <v>65</v>
      </c>
      <c r="E4408" t="s">
        <v>59</v>
      </c>
      <c r="F4408" t="s">
        <v>52</v>
      </c>
      <c r="G4408" t="s">
        <v>21</v>
      </c>
    </row>
    <row r="4409" spans="2:7" x14ac:dyDescent="0.2">
      <c r="B4409">
        <v>2009</v>
      </c>
      <c r="C4409">
        <v>10</v>
      </c>
      <c r="D4409" t="s">
        <v>65</v>
      </c>
      <c r="E4409" t="s">
        <v>59</v>
      </c>
      <c r="F4409" t="s">
        <v>52</v>
      </c>
      <c r="G4409" t="s">
        <v>23</v>
      </c>
    </row>
    <row r="4410" spans="2:7" x14ac:dyDescent="0.2">
      <c r="B4410">
        <v>2009</v>
      </c>
      <c r="C4410">
        <v>10</v>
      </c>
      <c r="D4410" t="s">
        <v>65</v>
      </c>
      <c r="E4410" t="s">
        <v>59</v>
      </c>
      <c r="F4410" t="s">
        <v>52</v>
      </c>
      <c r="G4410" t="s">
        <v>24</v>
      </c>
    </row>
    <row r="4411" spans="2:7" x14ac:dyDescent="0.2">
      <c r="B4411">
        <v>2009</v>
      </c>
      <c r="C4411">
        <v>10</v>
      </c>
      <c r="D4411" t="s">
        <v>65</v>
      </c>
      <c r="E4411" t="s">
        <v>59</v>
      </c>
      <c r="F4411" t="s">
        <v>52</v>
      </c>
      <c r="G4411" t="s">
        <v>25</v>
      </c>
    </row>
    <row r="4412" spans="2:7" x14ac:dyDescent="0.2">
      <c r="B4412">
        <v>2009</v>
      </c>
      <c r="C4412">
        <v>10</v>
      </c>
      <c r="D4412" t="s">
        <v>65</v>
      </c>
      <c r="E4412" t="s">
        <v>59</v>
      </c>
      <c r="F4412" t="s">
        <v>52</v>
      </c>
      <c r="G4412" t="s">
        <v>26</v>
      </c>
    </row>
    <row r="4413" spans="2:7" x14ac:dyDescent="0.2">
      <c r="B4413">
        <v>2009</v>
      </c>
      <c r="C4413">
        <v>10</v>
      </c>
      <c r="D4413" t="s">
        <v>65</v>
      </c>
      <c r="E4413" t="s">
        <v>59</v>
      </c>
      <c r="F4413" t="s">
        <v>52</v>
      </c>
      <c r="G4413" t="s">
        <v>27</v>
      </c>
    </row>
    <row r="4414" spans="2:7" x14ac:dyDescent="0.2">
      <c r="B4414">
        <v>2009</v>
      </c>
      <c r="C4414">
        <v>10</v>
      </c>
      <c r="D4414" t="s">
        <v>65</v>
      </c>
      <c r="E4414" t="s">
        <v>59</v>
      </c>
      <c r="F4414" t="s">
        <v>52</v>
      </c>
      <c r="G4414" t="s">
        <v>28</v>
      </c>
    </row>
    <row r="4415" spans="2:7" x14ac:dyDescent="0.2">
      <c r="B4415">
        <v>2009</v>
      </c>
      <c r="C4415">
        <v>10</v>
      </c>
      <c r="D4415" t="s">
        <v>65</v>
      </c>
      <c r="E4415" t="s">
        <v>59</v>
      </c>
      <c r="F4415" t="s">
        <v>52</v>
      </c>
      <c r="G4415" t="s">
        <v>29</v>
      </c>
    </row>
    <row r="4416" spans="2:7" x14ac:dyDescent="0.2">
      <c r="B4416">
        <v>2009</v>
      </c>
      <c r="C4416">
        <v>10</v>
      </c>
      <c r="D4416" t="s">
        <v>65</v>
      </c>
      <c r="E4416" t="s">
        <v>59</v>
      </c>
      <c r="F4416" t="s">
        <v>52</v>
      </c>
      <c r="G4416" t="s">
        <v>31</v>
      </c>
    </row>
    <row r="4417" spans="2:7" x14ac:dyDescent="0.2">
      <c r="B4417">
        <v>2009</v>
      </c>
      <c r="C4417">
        <v>10</v>
      </c>
      <c r="D4417" t="s">
        <v>65</v>
      </c>
      <c r="E4417" t="s">
        <v>59</v>
      </c>
      <c r="F4417" t="s">
        <v>52</v>
      </c>
      <c r="G4417" t="s">
        <v>32</v>
      </c>
    </row>
    <row r="4418" spans="2:7" x14ac:dyDescent="0.2">
      <c r="B4418">
        <v>2009</v>
      </c>
      <c r="C4418">
        <v>10</v>
      </c>
      <c r="D4418" t="s">
        <v>65</v>
      </c>
      <c r="E4418" t="s">
        <v>59</v>
      </c>
      <c r="F4418" t="s">
        <v>52</v>
      </c>
      <c r="G4418" t="s">
        <v>33</v>
      </c>
    </row>
    <row r="4419" spans="2:7" x14ac:dyDescent="0.2">
      <c r="B4419">
        <v>2009</v>
      </c>
      <c r="C4419">
        <v>10</v>
      </c>
      <c r="D4419" t="s">
        <v>65</v>
      </c>
      <c r="E4419" t="s">
        <v>59</v>
      </c>
      <c r="F4419" t="s">
        <v>52</v>
      </c>
      <c r="G4419" t="s">
        <v>34</v>
      </c>
    </row>
    <row r="4420" spans="2:7" x14ac:dyDescent="0.2">
      <c r="B4420">
        <v>2009</v>
      </c>
      <c r="C4420">
        <v>10</v>
      </c>
      <c r="D4420" t="s">
        <v>65</v>
      </c>
      <c r="E4420" t="s">
        <v>59</v>
      </c>
      <c r="F4420" t="s">
        <v>52</v>
      </c>
      <c r="G4420" t="s">
        <v>35</v>
      </c>
    </row>
    <row r="4421" spans="2:7" x14ac:dyDescent="0.2">
      <c r="B4421">
        <v>2009</v>
      </c>
      <c r="C4421">
        <v>10</v>
      </c>
      <c r="D4421" t="s">
        <v>65</v>
      </c>
      <c r="E4421" t="s">
        <v>59</v>
      </c>
      <c r="F4421" t="s">
        <v>52</v>
      </c>
      <c r="G4421" t="s">
        <v>36</v>
      </c>
    </row>
    <row r="4422" spans="2:7" x14ac:dyDescent="0.2">
      <c r="B4422">
        <v>2009</v>
      </c>
      <c r="C4422">
        <v>10</v>
      </c>
      <c r="D4422" t="s">
        <v>65</v>
      </c>
      <c r="E4422" t="s">
        <v>59</v>
      </c>
      <c r="F4422" t="s">
        <v>52</v>
      </c>
      <c r="G4422" t="s">
        <v>37</v>
      </c>
    </row>
    <row r="4423" spans="2:7" x14ac:dyDescent="0.2">
      <c r="B4423">
        <v>2009</v>
      </c>
      <c r="C4423">
        <v>10</v>
      </c>
      <c r="D4423" t="s">
        <v>65</v>
      </c>
      <c r="E4423" t="s">
        <v>59</v>
      </c>
      <c r="F4423" t="s">
        <v>52</v>
      </c>
      <c r="G4423" t="s">
        <v>38</v>
      </c>
    </row>
    <row r="4424" spans="2:7" x14ac:dyDescent="0.2">
      <c r="B4424">
        <v>2009</v>
      </c>
      <c r="C4424">
        <v>10</v>
      </c>
      <c r="D4424" t="s">
        <v>65</v>
      </c>
      <c r="E4424" t="s">
        <v>59</v>
      </c>
      <c r="F4424" t="s">
        <v>52</v>
      </c>
      <c r="G4424" t="s">
        <v>39</v>
      </c>
    </row>
    <row r="4425" spans="2:7" x14ac:dyDescent="0.2">
      <c r="B4425">
        <v>2009</v>
      </c>
      <c r="C4425">
        <v>10</v>
      </c>
      <c r="D4425" t="s">
        <v>65</v>
      </c>
      <c r="E4425" t="s">
        <v>59</v>
      </c>
      <c r="F4425" t="s">
        <v>52</v>
      </c>
      <c r="G4425" t="s">
        <v>40</v>
      </c>
    </row>
    <row r="4426" spans="2:7" x14ac:dyDescent="0.2">
      <c r="B4426">
        <v>2009</v>
      </c>
      <c r="C4426">
        <v>10</v>
      </c>
      <c r="D4426" t="s">
        <v>65</v>
      </c>
      <c r="E4426" t="s">
        <v>59</v>
      </c>
      <c r="F4426" t="s">
        <v>52</v>
      </c>
      <c r="G4426" t="s">
        <v>41</v>
      </c>
    </row>
    <row r="4427" spans="2:7" x14ac:dyDescent="0.2">
      <c r="B4427">
        <v>2009</v>
      </c>
      <c r="C4427">
        <v>10</v>
      </c>
      <c r="D4427" t="s">
        <v>65</v>
      </c>
      <c r="E4427" t="s">
        <v>59</v>
      </c>
      <c r="F4427" t="s">
        <v>52</v>
      </c>
      <c r="G4427" t="s">
        <v>42</v>
      </c>
    </row>
    <row r="4428" spans="2:7" x14ac:dyDescent="0.2">
      <c r="B4428">
        <v>2009</v>
      </c>
      <c r="C4428">
        <v>10</v>
      </c>
      <c r="D4428" t="s">
        <v>65</v>
      </c>
      <c r="E4428" t="s">
        <v>59</v>
      </c>
      <c r="F4428" t="s">
        <v>52</v>
      </c>
      <c r="G4428" t="s">
        <v>43</v>
      </c>
    </row>
    <row r="4429" spans="2:7" x14ac:dyDescent="0.2">
      <c r="B4429">
        <v>2009</v>
      </c>
      <c r="C4429">
        <v>10</v>
      </c>
      <c r="D4429" t="s">
        <v>65</v>
      </c>
      <c r="E4429" t="s">
        <v>59</v>
      </c>
      <c r="F4429" t="s">
        <v>52</v>
      </c>
      <c r="G4429" t="s">
        <v>60</v>
      </c>
    </row>
    <row r="4430" spans="2:7" x14ac:dyDescent="0.2">
      <c r="B4430">
        <v>2009</v>
      </c>
      <c r="C4430">
        <v>10</v>
      </c>
      <c r="D4430" t="s">
        <v>65</v>
      </c>
      <c r="E4430" t="s">
        <v>59</v>
      </c>
      <c r="F4430" t="s">
        <v>53</v>
      </c>
      <c r="G4430" t="s">
        <v>12</v>
      </c>
    </row>
    <row r="4431" spans="2:7" x14ac:dyDescent="0.2">
      <c r="B4431">
        <v>2009</v>
      </c>
      <c r="C4431">
        <v>10</v>
      </c>
      <c r="D4431" t="s">
        <v>65</v>
      </c>
      <c r="E4431" t="s">
        <v>59</v>
      </c>
      <c r="F4431" t="s">
        <v>53</v>
      </c>
      <c r="G4431" t="s">
        <v>16</v>
      </c>
    </row>
    <row r="4432" spans="2:7" x14ac:dyDescent="0.2">
      <c r="B4432">
        <v>2009</v>
      </c>
      <c r="C4432">
        <v>10</v>
      </c>
      <c r="D4432" t="s">
        <v>65</v>
      </c>
      <c r="E4432" t="s">
        <v>59</v>
      </c>
      <c r="F4432" t="s">
        <v>53</v>
      </c>
      <c r="G4432" t="s">
        <v>17</v>
      </c>
    </row>
    <row r="4433" spans="2:7" x14ac:dyDescent="0.2">
      <c r="B4433">
        <v>2009</v>
      </c>
      <c r="C4433">
        <v>10</v>
      </c>
      <c r="D4433" t="s">
        <v>65</v>
      </c>
      <c r="E4433" t="s">
        <v>59</v>
      </c>
      <c r="F4433" t="s">
        <v>53</v>
      </c>
      <c r="G4433" t="s">
        <v>19</v>
      </c>
    </row>
    <row r="4434" spans="2:7" x14ac:dyDescent="0.2">
      <c r="B4434">
        <v>2009</v>
      </c>
      <c r="C4434">
        <v>10</v>
      </c>
      <c r="D4434" t="s">
        <v>65</v>
      </c>
      <c r="E4434" t="s">
        <v>59</v>
      </c>
      <c r="F4434" t="s">
        <v>53</v>
      </c>
      <c r="G4434" t="s">
        <v>20</v>
      </c>
    </row>
    <row r="4435" spans="2:7" x14ac:dyDescent="0.2">
      <c r="B4435">
        <v>2009</v>
      </c>
      <c r="C4435">
        <v>10</v>
      </c>
      <c r="D4435" t="s">
        <v>65</v>
      </c>
      <c r="E4435" t="s">
        <v>59</v>
      </c>
      <c r="F4435" t="s">
        <v>53</v>
      </c>
      <c r="G4435" t="s">
        <v>21</v>
      </c>
    </row>
    <row r="4436" spans="2:7" x14ac:dyDescent="0.2">
      <c r="B4436">
        <v>2009</v>
      </c>
      <c r="C4436">
        <v>10</v>
      </c>
      <c r="D4436" t="s">
        <v>65</v>
      </c>
      <c r="E4436" t="s">
        <v>59</v>
      </c>
      <c r="F4436" t="s">
        <v>53</v>
      </c>
      <c r="G4436" t="s">
        <v>23</v>
      </c>
    </row>
    <row r="4437" spans="2:7" x14ac:dyDescent="0.2">
      <c r="B4437">
        <v>2009</v>
      </c>
      <c r="C4437">
        <v>10</v>
      </c>
      <c r="D4437" t="s">
        <v>65</v>
      </c>
      <c r="E4437" t="s">
        <v>59</v>
      </c>
      <c r="F4437" t="s">
        <v>53</v>
      </c>
      <c r="G4437" t="s">
        <v>24</v>
      </c>
    </row>
    <row r="4438" spans="2:7" x14ac:dyDescent="0.2">
      <c r="B4438">
        <v>2009</v>
      </c>
      <c r="C4438">
        <v>10</v>
      </c>
      <c r="D4438" t="s">
        <v>65</v>
      </c>
      <c r="E4438" t="s">
        <v>59</v>
      </c>
      <c r="F4438" t="s">
        <v>53</v>
      </c>
      <c r="G4438" t="s">
        <v>25</v>
      </c>
    </row>
    <row r="4439" spans="2:7" x14ac:dyDescent="0.2">
      <c r="B4439">
        <v>2009</v>
      </c>
      <c r="C4439">
        <v>10</v>
      </c>
      <c r="D4439" t="s">
        <v>65</v>
      </c>
      <c r="E4439" t="s">
        <v>59</v>
      </c>
      <c r="F4439" t="s">
        <v>53</v>
      </c>
      <c r="G4439" t="s">
        <v>26</v>
      </c>
    </row>
    <row r="4440" spans="2:7" x14ac:dyDescent="0.2">
      <c r="B4440">
        <v>2009</v>
      </c>
      <c r="C4440">
        <v>10</v>
      </c>
      <c r="D4440" t="s">
        <v>65</v>
      </c>
      <c r="E4440" t="s">
        <v>59</v>
      </c>
      <c r="F4440" t="s">
        <v>53</v>
      </c>
      <c r="G4440" t="s">
        <v>27</v>
      </c>
    </row>
    <row r="4441" spans="2:7" x14ac:dyDescent="0.2">
      <c r="B4441">
        <v>2009</v>
      </c>
      <c r="C4441">
        <v>10</v>
      </c>
      <c r="D4441" t="s">
        <v>65</v>
      </c>
      <c r="E4441" t="s">
        <v>59</v>
      </c>
      <c r="F4441" t="s">
        <v>53</v>
      </c>
      <c r="G4441" t="s">
        <v>28</v>
      </c>
    </row>
    <row r="4442" spans="2:7" x14ac:dyDescent="0.2">
      <c r="B4442">
        <v>2009</v>
      </c>
      <c r="C4442">
        <v>10</v>
      </c>
      <c r="D4442" t="s">
        <v>65</v>
      </c>
      <c r="E4442" t="s">
        <v>59</v>
      </c>
      <c r="F4442" t="s">
        <v>53</v>
      </c>
      <c r="G4442" t="s">
        <v>29</v>
      </c>
    </row>
    <row r="4443" spans="2:7" x14ac:dyDescent="0.2">
      <c r="B4443">
        <v>2009</v>
      </c>
      <c r="C4443">
        <v>10</v>
      </c>
      <c r="D4443" t="s">
        <v>65</v>
      </c>
      <c r="E4443" t="s">
        <v>59</v>
      </c>
      <c r="F4443" t="s">
        <v>53</v>
      </c>
      <c r="G4443" t="s">
        <v>31</v>
      </c>
    </row>
    <row r="4444" spans="2:7" x14ac:dyDescent="0.2">
      <c r="B4444">
        <v>2009</v>
      </c>
      <c r="C4444">
        <v>10</v>
      </c>
      <c r="D4444" t="s">
        <v>65</v>
      </c>
      <c r="E4444" t="s">
        <v>59</v>
      </c>
      <c r="F4444" t="s">
        <v>53</v>
      </c>
      <c r="G4444" t="s">
        <v>32</v>
      </c>
    </row>
    <row r="4445" spans="2:7" x14ac:dyDescent="0.2">
      <c r="B4445">
        <v>2009</v>
      </c>
      <c r="C4445">
        <v>10</v>
      </c>
      <c r="D4445" t="s">
        <v>65</v>
      </c>
      <c r="E4445" t="s">
        <v>59</v>
      </c>
      <c r="F4445" t="s">
        <v>53</v>
      </c>
      <c r="G4445" t="s">
        <v>33</v>
      </c>
    </row>
    <row r="4446" spans="2:7" x14ac:dyDescent="0.2">
      <c r="B4446">
        <v>2009</v>
      </c>
      <c r="C4446">
        <v>10</v>
      </c>
      <c r="D4446" t="s">
        <v>65</v>
      </c>
      <c r="E4446" t="s">
        <v>59</v>
      </c>
      <c r="F4446" t="s">
        <v>53</v>
      </c>
      <c r="G4446" t="s">
        <v>34</v>
      </c>
    </row>
    <row r="4447" spans="2:7" x14ac:dyDescent="0.2">
      <c r="B4447">
        <v>2009</v>
      </c>
      <c r="C4447">
        <v>10</v>
      </c>
      <c r="D4447" t="s">
        <v>65</v>
      </c>
      <c r="E4447" t="s">
        <v>59</v>
      </c>
      <c r="F4447" t="s">
        <v>53</v>
      </c>
      <c r="G4447" t="s">
        <v>35</v>
      </c>
    </row>
    <row r="4448" spans="2:7" x14ac:dyDescent="0.2">
      <c r="B4448">
        <v>2009</v>
      </c>
      <c r="C4448">
        <v>10</v>
      </c>
      <c r="D4448" t="s">
        <v>65</v>
      </c>
      <c r="E4448" t="s">
        <v>59</v>
      </c>
      <c r="F4448" t="s">
        <v>53</v>
      </c>
      <c r="G4448" t="s">
        <v>36</v>
      </c>
    </row>
    <row r="4449" spans="2:7" x14ac:dyDescent="0.2">
      <c r="B4449">
        <v>2009</v>
      </c>
      <c r="C4449">
        <v>10</v>
      </c>
      <c r="D4449" t="s">
        <v>65</v>
      </c>
      <c r="E4449" t="s">
        <v>59</v>
      </c>
      <c r="F4449" t="s">
        <v>53</v>
      </c>
      <c r="G4449" t="s">
        <v>37</v>
      </c>
    </row>
    <row r="4450" spans="2:7" x14ac:dyDescent="0.2">
      <c r="B4450">
        <v>2009</v>
      </c>
      <c r="C4450">
        <v>10</v>
      </c>
      <c r="D4450" t="s">
        <v>65</v>
      </c>
      <c r="E4450" t="s">
        <v>59</v>
      </c>
      <c r="F4450" t="s">
        <v>53</v>
      </c>
      <c r="G4450" t="s">
        <v>38</v>
      </c>
    </row>
    <row r="4451" spans="2:7" x14ac:dyDescent="0.2">
      <c r="B4451">
        <v>2009</v>
      </c>
      <c r="C4451">
        <v>10</v>
      </c>
      <c r="D4451" t="s">
        <v>65</v>
      </c>
      <c r="E4451" t="s">
        <v>59</v>
      </c>
      <c r="F4451" t="s">
        <v>53</v>
      </c>
      <c r="G4451" t="s">
        <v>39</v>
      </c>
    </row>
    <row r="4452" spans="2:7" x14ac:dyDescent="0.2">
      <c r="B4452">
        <v>2009</v>
      </c>
      <c r="C4452">
        <v>10</v>
      </c>
      <c r="D4452" t="s">
        <v>65</v>
      </c>
      <c r="E4452" t="s">
        <v>59</v>
      </c>
      <c r="F4452" t="s">
        <v>53</v>
      </c>
      <c r="G4452" t="s">
        <v>40</v>
      </c>
    </row>
    <row r="4453" spans="2:7" x14ac:dyDescent="0.2">
      <c r="B4453">
        <v>2009</v>
      </c>
      <c r="C4453">
        <v>10</v>
      </c>
      <c r="D4453" t="s">
        <v>65</v>
      </c>
      <c r="E4453" t="s">
        <v>59</v>
      </c>
      <c r="F4453" t="s">
        <v>53</v>
      </c>
      <c r="G4453" t="s">
        <v>41</v>
      </c>
    </row>
    <row r="4454" spans="2:7" x14ac:dyDescent="0.2">
      <c r="B4454">
        <v>2009</v>
      </c>
      <c r="C4454">
        <v>10</v>
      </c>
      <c r="D4454" t="s">
        <v>65</v>
      </c>
      <c r="E4454" t="s">
        <v>59</v>
      </c>
      <c r="F4454" t="s">
        <v>53</v>
      </c>
      <c r="G4454" t="s">
        <v>42</v>
      </c>
    </row>
    <row r="4455" spans="2:7" x14ac:dyDescent="0.2">
      <c r="B4455">
        <v>2009</v>
      </c>
      <c r="C4455">
        <v>10</v>
      </c>
      <c r="D4455" t="s">
        <v>65</v>
      </c>
      <c r="E4455" t="s">
        <v>59</v>
      </c>
      <c r="F4455" t="s">
        <v>53</v>
      </c>
      <c r="G4455" t="s">
        <v>43</v>
      </c>
    </row>
    <row r="4456" spans="2:7" x14ac:dyDescent="0.2">
      <c r="B4456">
        <v>2009</v>
      </c>
      <c r="C4456">
        <v>10</v>
      </c>
      <c r="D4456" t="s">
        <v>65</v>
      </c>
      <c r="E4456" t="s">
        <v>59</v>
      </c>
      <c r="F4456" t="s">
        <v>53</v>
      </c>
      <c r="G4456" t="s">
        <v>60</v>
      </c>
    </row>
    <row r="4457" spans="2:7" x14ac:dyDescent="0.2">
      <c r="B4457">
        <v>2009</v>
      </c>
      <c r="C4457">
        <v>10</v>
      </c>
      <c r="D4457" t="s">
        <v>65</v>
      </c>
      <c r="E4457" t="s">
        <v>59</v>
      </c>
      <c r="F4457" t="s">
        <v>54</v>
      </c>
      <c r="G4457" t="s">
        <v>12</v>
      </c>
    </row>
    <row r="4458" spans="2:7" x14ac:dyDescent="0.2">
      <c r="B4458">
        <v>2009</v>
      </c>
      <c r="C4458">
        <v>10</v>
      </c>
      <c r="D4458" t="s">
        <v>65</v>
      </c>
      <c r="E4458" t="s">
        <v>59</v>
      </c>
      <c r="F4458" t="s">
        <v>54</v>
      </c>
      <c r="G4458" t="s">
        <v>16</v>
      </c>
    </row>
    <row r="4459" spans="2:7" x14ac:dyDescent="0.2">
      <c r="B4459">
        <v>2009</v>
      </c>
      <c r="C4459">
        <v>10</v>
      </c>
      <c r="D4459" t="s">
        <v>65</v>
      </c>
      <c r="E4459" t="s">
        <v>59</v>
      </c>
      <c r="F4459" t="s">
        <v>54</v>
      </c>
      <c r="G4459" t="s">
        <v>17</v>
      </c>
    </row>
    <row r="4460" spans="2:7" x14ac:dyDescent="0.2">
      <c r="B4460">
        <v>2009</v>
      </c>
      <c r="C4460">
        <v>10</v>
      </c>
      <c r="D4460" t="s">
        <v>65</v>
      </c>
      <c r="E4460" t="s">
        <v>59</v>
      </c>
      <c r="F4460" t="s">
        <v>54</v>
      </c>
      <c r="G4460" t="s">
        <v>19</v>
      </c>
    </row>
    <row r="4461" spans="2:7" x14ac:dyDescent="0.2">
      <c r="B4461">
        <v>2009</v>
      </c>
      <c r="C4461">
        <v>10</v>
      </c>
      <c r="D4461" t="s">
        <v>65</v>
      </c>
      <c r="E4461" t="s">
        <v>59</v>
      </c>
      <c r="F4461" t="s">
        <v>54</v>
      </c>
      <c r="G4461" t="s">
        <v>20</v>
      </c>
    </row>
    <row r="4462" spans="2:7" x14ac:dyDescent="0.2">
      <c r="B4462">
        <v>2009</v>
      </c>
      <c r="C4462">
        <v>10</v>
      </c>
      <c r="D4462" t="s">
        <v>65</v>
      </c>
      <c r="E4462" t="s">
        <v>59</v>
      </c>
      <c r="F4462" t="s">
        <v>54</v>
      </c>
      <c r="G4462" t="s">
        <v>21</v>
      </c>
    </row>
    <row r="4463" spans="2:7" x14ac:dyDescent="0.2">
      <c r="B4463">
        <v>2009</v>
      </c>
      <c r="C4463">
        <v>10</v>
      </c>
      <c r="D4463" t="s">
        <v>65</v>
      </c>
      <c r="E4463" t="s">
        <v>59</v>
      </c>
      <c r="F4463" t="s">
        <v>54</v>
      </c>
      <c r="G4463" t="s">
        <v>23</v>
      </c>
    </row>
    <row r="4464" spans="2:7" x14ac:dyDescent="0.2">
      <c r="B4464">
        <v>2009</v>
      </c>
      <c r="C4464">
        <v>10</v>
      </c>
      <c r="D4464" t="s">
        <v>65</v>
      </c>
      <c r="E4464" t="s">
        <v>59</v>
      </c>
      <c r="F4464" t="s">
        <v>54</v>
      </c>
      <c r="G4464" t="s">
        <v>24</v>
      </c>
    </row>
    <row r="4465" spans="2:7" x14ac:dyDescent="0.2">
      <c r="B4465">
        <v>2009</v>
      </c>
      <c r="C4465">
        <v>10</v>
      </c>
      <c r="D4465" t="s">
        <v>65</v>
      </c>
      <c r="E4465" t="s">
        <v>59</v>
      </c>
      <c r="F4465" t="s">
        <v>54</v>
      </c>
      <c r="G4465" t="s">
        <v>25</v>
      </c>
    </row>
    <row r="4466" spans="2:7" x14ac:dyDescent="0.2">
      <c r="B4466">
        <v>2009</v>
      </c>
      <c r="C4466">
        <v>10</v>
      </c>
      <c r="D4466" t="s">
        <v>65</v>
      </c>
      <c r="E4466" t="s">
        <v>59</v>
      </c>
      <c r="F4466" t="s">
        <v>54</v>
      </c>
      <c r="G4466" t="s">
        <v>26</v>
      </c>
    </row>
    <row r="4467" spans="2:7" x14ac:dyDescent="0.2">
      <c r="B4467">
        <v>2009</v>
      </c>
      <c r="C4467">
        <v>10</v>
      </c>
      <c r="D4467" t="s">
        <v>65</v>
      </c>
      <c r="E4467" t="s">
        <v>59</v>
      </c>
      <c r="F4467" t="s">
        <v>54</v>
      </c>
      <c r="G4467" t="s">
        <v>27</v>
      </c>
    </row>
    <row r="4468" spans="2:7" x14ac:dyDescent="0.2">
      <c r="B4468">
        <v>2009</v>
      </c>
      <c r="C4468">
        <v>10</v>
      </c>
      <c r="D4468" t="s">
        <v>65</v>
      </c>
      <c r="E4468" t="s">
        <v>59</v>
      </c>
      <c r="F4468" t="s">
        <v>54</v>
      </c>
      <c r="G4468" t="s">
        <v>28</v>
      </c>
    </row>
    <row r="4469" spans="2:7" x14ac:dyDescent="0.2">
      <c r="B4469">
        <v>2009</v>
      </c>
      <c r="C4469">
        <v>10</v>
      </c>
      <c r="D4469" t="s">
        <v>65</v>
      </c>
      <c r="E4469" t="s">
        <v>59</v>
      </c>
      <c r="F4469" t="s">
        <v>54</v>
      </c>
      <c r="G4469" t="s">
        <v>29</v>
      </c>
    </row>
    <row r="4470" spans="2:7" x14ac:dyDescent="0.2">
      <c r="B4470">
        <v>2009</v>
      </c>
      <c r="C4470">
        <v>10</v>
      </c>
      <c r="D4470" t="s">
        <v>65</v>
      </c>
      <c r="E4470" t="s">
        <v>59</v>
      </c>
      <c r="F4470" t="s">
        <v>54</v>
      </c>
      <c r="G4470" t="s">
        <v>31</v>
      </c>
    </row>
    <row r="4471" spans="2:7" x14ac:dyDescent="0.2">
      <c r="B4471">
        <v>2009</v>
      </c>
      <c r="C4471">
        <v>10</v>
      </c>
      <c r="D4471" t="s">
        <v>65</v>
      </c>
      <c r="E4471" t="s">
        <v>59</v>
      </c>
      <c r="F4471" t="s">
        <v>54</v>
      </c>
      <c r="G4471" t="s">
        <v>32</v>
      </c>
    </row>
    <row r="4472" spans="2:7" x14ac:dyDescent="0.2">
      <c r="B4472">
        <v>2009</v>
      </c>
      <c r="C4472">
        <v>10</v>
      </c>
      <c r="D4472" t="s">
        <v>65</v>
      </c>
      <c r="E4472" t="s">
        <v>59</v>
      </c>
      <c r="F4472" t="s">
        <v>54</v>
      </c>
      <c r="G4472" t="s">
        <v>33</v>
      </c>
    </row>
    <row r="4473" spans="2:7" x14ac:dyDescent="0.2">
      <c r="B4473">
        <v>2009</v>
      </c>
      <c r="C4473">
        <v>10</v>
      </c>
      <c r="D4473" t="s">
        <v>65</v>
      </c>
      <c r="E4473" t="s">
        <v>59</v>
      </c>
      <c r="F4473" t="s">
        <v>54</v>
      </c>
      <c r="G4473" t="s">
        <v>34</v>
      </c>
    </row>
    <row r="4474" spans="2:7" x14ac:dyDescent="0.2">
      <c r="B4474">
        <v>2009</v>
      </c>
      <c r="C4474">
        <v>10</v>
      </c>
      <c r="D4474" t="s">
        <v>65</v>
      </c>
      <c r="E4474" t="s">
        <v>59</v>
      </c>
      <c r="F4474" t="s">
        <v>54</v>
      </c>
      <c r="G4474" t="s">
        <v>35</v>
      </c>
    </row>
    <row r="4475" spans="2:7" x14ac:dyDescent="0.2">
      <c r="B4475">
        <v>2009</v>
      </c>
      <c r="C4475">
        <v>10</v>
      </c>
      <c r="D4475" t="s">
        <v>65</v>
      </c>
      <c r="E4475" t="s">
        <v>59</v>
      </c>
      <c r="F4475" t="s">
        <v>54</v>
      </c>
      <c r="G4475" t="s">
        <v>36</v>
      </c>
    </row>
    <row r="4476" spans="2:7" x14ac:dyDescent="0.2">
      <c r="B4476">
        <v>2009</v>
      </c>
      <c r="C4476">
        <v>10</v>
      </c>
      <c r="D4476" t="s">
        <v>65</v>
      </c>
      <c r="E4476" t="s">
        <v>59</v>
      </c>
      <c r="F4476" t="s">
        <v>54</v>
      </c>
      <c r="G4476" t="s">
        <v>37</v>
      </c>
    </row>
    <row r="4477" spans="2:7" x14ac:dyDescent="0.2">
      <c r="B4477">
        <v>2009</v>
      </c>
      <c r="C4477">
        <v>10</v>
      </c>
      <c r="D4477" t="s">
        <v>65</v>
      </c>
      <c r="E4477" t="s">
        <v>59</v>
      </c>
      <c r="F4477" t="s">
        <v>54</v>
      </c>
      <c r="G4477" t="s">
        <v>38</v>
      </c>
    </row>
    <row r="4478" spans="2:7" x14ac:dyDescent="0.2">
      <c r="B4478">
        <v>2009</v>
      </c>
      <c r="C4478">
        <v>10</v>
      </c>
      <c r="D4478" t="s">
        <v>65</v>
      </c>
      <c r="E4478" t="s">
        <v>59</v>
      </c>
      <c r="F4478" t="s">
        <v>54</v>
      </c>
      <c r="G4478" t="s">
        <v>39</v>
      </c>
    </row>
    <row r="4479" spans="2:7" x14ac:dyDescent="0.2">
      <c r="B4479">
        <v>2009</v>
      </c>
      <c r="C4479">
        <v>10</v>
      </c>
      <c r="D4479" t="s">
        <v>65</v>
      </c>
      <c r="E4479" t="s">
        <v>59</v>
      </c>
      <c r="F4479" t="s">
        <v>54</v>
      </c>
      <c r="G4479" t="s">
        <v>40</v>
      </c>
    </row>
    <row r="4480" spans="2:7" x14ac:dyDescent="0.2">
      <c r="B4480">
        <v>2009</v>
      </c>
      <c r="C4480">
        <v>10</v>
      </c>
      <c r="D4480" t="s">
        <v>65</v>
      </c>
      <c r="E4480" t="s">
        <v>59</v>
      </c>
      <c r="F4480" t="s">
        <v>54</v>
      </c>
      <c r="G4480" t="s">
        <v>41</v>
      </c>
    </row>
    <row r="4481" spans="2:7" x14ac:dyDescent="0.2">
      <c r="B4481">
        <v>2009</v>
      </c>
      <c r="C4481">
        <v>10</v>
      </c>
      <c r="D4481" t="s">
        <v>65</v>
      </c>
      <c r="E4481" t="s">
        <v>59</v>
      </c>
      <c r="F4481" t="s">
        <v>54</v>
      </c>
      <c r="G4481" t="s">
        <v>42</v>
      </c>
    </row>
    <row r="4482" spans="2:7" x14ac:dyDescent="0.2">
      <c r="B4482">
        <v>2009</v>
      </c>
      <c r="C4482">
        <v>10</v>
      </c>
      <c r="D4482" t="s">
        <v>65</v>
      </c>
      <c r="E4482" t="s">
        <v>59</v>
      </c>
      <c r="F4482" t="s">
        <v>54</v>
      </c>
      <c r="G4482" t="s">
        <v>43</v>
      </c>
    </row>
    <row r="4483" spans="2:7" x14ac:dyDescent="0.2">
      <c r="B4483">
        <v>2009</v>
      </c>
      <c r="C4483">
        <v>10</v>
      </c>
      <c r="D4483" t="s">
        <v>65</v>
      </c>
      <c r="E4483" t="s">
        <v>59</v>
      </c>
      <c r="F4483" t="s">
        <v>54</v>
      </c>
      <c r="G4483" t="s">
        <v>60</v>
      </c>
    </row>
    <row r="4484" spans="2:7" x14ac:dyDescent="0.2">
      <c r="B4484">
        <v>2009</v>
      </c>
      <c r="C4484">
        <v>10</v>
      </c>
      <c r="D4484" t="s">
        <v>65</v>
      </c>
      <c r="E4484" t="s">
        <v>59</v>
      </c>
      <c r="F4484" t="s">
        <v>55</v>
      </c>
      <c r="G4484" t="s">
        <v>12</v>
      </c>
    </row>
    <row r="4485" spans="2:7" x14ac:dyDescent="0.2">
      <c r="B4485">
        <v>2009</v>
      </c>
      <c r="C4485">
        <v>10</v>
      </c>
      <c r="D4485" t="s">
        <v>65</v>
      </c>
      <c r="E4485" t="s">
        <v>59</v>
      </c>
      <c r="F4485" t="s">
        <v>55</v>
      </c>
      <c r="G4485" t="s">
        <v>16</v>
      </c>
    </row>
    <row r="4486" spans="2:7" x14ac:dyDescent="0.2">
      <c r="B4486">
        <v>2009</v>
      </c>
      <c r="C4486">
        <v>10</v>
      </c>
      <c r="D4486" t="s">
        <v>65</v>
      </c>
      <c r="E4486" t="s">
        <v>59</v>
      </c>
      <c r="F4486" t="s">
        <v>55</v>
      </c>
      <c r="G4486" t="s">
        <v>17</v>
      </c>
    </row>
    <row r="4487" spans="2:7" x14ac:dyDescent="0.2">
      <c r="B4487">
        <v>2009</v>
      </c>
      <c r="C4487">
        <v>10</v>
      </c>
      <c r="D4487" t="s">
        <v>65</v>
      </c>
      <c r="E4487" t="s">
        <v>59</v>
      </c>
      <c r="F4487" t="s">
        <v>55</v>
      </c>
      <c r="G4487" t="s">
        <v>19</v>
      </c>
    </row>
    <row r="4488" spans="2:7" x14ac:dyDescent="0.2">
      <c r="B4488">
        <v>2009</v>
      </c>
      <c r="C4488">
        <v>10</v>
      </c>
      <c r="D4488" t="s">
        <v>65</v>
      </c>
      <c r="E4488" t="s">
        <v>59</v>
      </c>
      <c r="F4488" t="s">
        <v>55</v>
      </c>
      <c r="G4488" t="s">
        <v>20</v>
      </c>
    </row>
    <row r="4489" spans="2:7" x14ac:dyDescent="0.2">
      <c r="B4489">
        <v>2009</v>
      </c>
      <c r="C4489">
        <v>10</v>
      </c>
      <c r="D4489" t="s">
        <v>65</v>
      </c>
      <c r="E4489" t="s">
        <v>59</v>
      </c>
      <c r="F4489" t="s">
        <v>55</v>
      </c>
      <c r="G4489" t="s">
        <v>21</v>
      </c>
    </row>
    <row r="4490" spans="2:7" x14ac:dyDescent="0.2">
      <c r="B4490">
        <v>2009</v>
      </c>
      <c r="C4490">
        <v>10</v>
      </c>
      <c r="D4490" t="s">
        <v>65</v>
      </c>
      <c r="E4490" t="s">
        <v>59</v>
      </c>
      <c r="F4490" t="s">
        <v>55</v>
      </c>
      <c r="G4490" t="s">
        <v>23</v>
      </c>
    </row>
    <row r="4491" spans="2:7" x14ac:dyDescent="0.2">
      <c r="B4491">
        <v>2009</v>
      </c>
      <c r="C4491">
        <v>10</v>
      </c>
      <c r="D4491" t="s">
        <v>65</v>
      </c>
      <c r="E4491" t="s">
        <v>59</v>
      </c>
      <c r="F4491" t="s">
        <v>55</v>
      </c>
      <c r="G4491" t="s">
        <v>24</v>
      </c>
    </row>
    <row r="4492" spans="2:7" x14ac:dyDescent="0.2">
      <c r="B4492">
        <v>2009</v>
      </c>
      <c r="C4492">
        <v>10</v>
      </c>
      <c r="D4492" t="s">
        <v>65</v>
      </c>
      <c r="E4492" t="s">
        <v>59</v>
      </c>
      <c r="F4492" t="s">
        <v>55</v>
      </c>
      <c r="G4492" t="s">
        <v>25</v>
      </c>
    </row>
    <row r="4493" spans="2:7" x14ac:dyDescent="0.2">
      <c r="B4493">
        <v>2009</v>
      </c>
      <c r="C4493">
        <v>10</v>
      </c>
      <c r="D4493" t="s">
        <v>65</v>
      </c>
      <c r="E4493" t="s">
        <v>59</v>
      </c>
      <c r="F4493" t="s">
        <v>55</v>
      </c>
      <c r="G4493" t="s">
        <v>26</v>
      </c>
    </row>
    <row r="4494" spans="2:7" x14ac:dyDescent="0.2">
      <c r="B4494">
        <v>2009</v>
      </c>
      <c r="C4494">
        <v>10</v>
      </c>
      <c r="D4494" t="s">
        <v>65</v>
      </c>
      <c r="E4494" t="s">
        <v>59</v>
      </c>
      <c r="F4494" t="s">
        <v>55</v>
      </c>
      <c r="G4494" t="s">
        <v>27</v>
      </c>
    </row>
    <row r="4495" spans="2:7" x14ac:dyDescent="0.2">
      <c r="B4495">
        <v>2009</v>
      </c>
      <c r="C4495">
        <v>10</v>
      </c>
      <c r="D4495" t="s">
        <v>65</v>
      </c>
      <c r="E4495" t="s">
        <v>59</v>
      </c>
      <c r="F4495" t="s">
        <v>55</v>
      </c>
      <c r="G4495" t="s">
        <v>28</v>
      </c>
    </row>
    <row r="4496" spans="2:7" x14ac:dyDescent="0.2">
      <c r="B4496">
        <v>2009</v>
      </c>
      <c r="C4496">
        <v>10</v>
      </c>
      <c r="D4496" t="s">
        <v>65</v>
      </c>
      <c r="E4496" t="s">
        <v>59</v>
      </c>
      <c r="F4496" t="s">
        <v>55</v>
      </c>
      <c r="G4496" t="s">
        <v>29</v>
      </c>
    </row>
    <row r="4497" spans="2:7" x14ac:dyDescent="0.2">
      <c r="B4497">
        <v>2009</v>
      </c>
      <c r="C4497">
        <v>10</v>
      </c>
      <c r="D4497" t="s">
        <v>65</v>
      </c>
      <c r="E4497" t="s">
        <v>59</v>
      </c>
      <c r="F4497" t="s">
        <v>55</v>
      </c>
      <c r="G4497" t="s">
        <v>31</v>
      </c>
    </row>
    <row r="4498" spans="2:7" x14ac:dyDescent="0.2">
      <c r="B4498">
        <v>2009</v>
      </c>
      <c r="C4498">
        <v>10</v>
      </c>
      <c r="D4498" t="s">
        <v>65</v>
      </c>
      <c r="E4498" t="s">
        <v>59</v>
      </c>
      <c r="F4498" t="s">
        <v>55</v>
      </c>
      <c r="G4498" t="s">
        <v>32</v>
      </c>
    </row>
    <row r="4499" spans="2:7" x14ac:dyDescent="0.2">
      <c r="B4499">
        <v>2009</v>
      </c>
      <c r="C4499">
        <v>10</v>
      </c>
      <c r="D4499" t="s">
        <v>65</v>
      </c>
      <c r="E4499" t="s">
        <v>59</v>
      </c>
      <c r="F4499" t="s">
        <v>55</v>
      </c>
      <c r="G4499" t="s">
        <v>33</v>
      </c>
    </row>
    <row r="4500" spans="2:7" x14ac:dyDescent="0.2">
      <c r="B4500">
        <v>2009</v>
      </c>
      <c r="C4500">
        <v>10</v>
      </c>
      <c r="D4500" t="s">
        <v>65</v>
      </c>
      <c r="E4500" t="s">
        <v>59</v>
      </c>
      <c r="F4500" t="s">
        <v>55</v>
      </c>
      <c r="G4500" t="s">
        <v>34</v>
      </c>
    </row>
    <row r="4501" spans="2:7" x14ac:dyDescent="0.2">
      <c r="B4501">
        <v>2009</v>
      </c>
      <c r="C4501">
        <v>10</v>
      </c>
      <c r="D4501" t="s">
        <v>65</v>
      </c>
      <c r="E4501" t="s">
        <v>59</v>
      </c>
      <c r="F4501" t="s">
        <v>55</v>
      </c>
      <c r="G4501" t="s">
        <v>35</v>
      </c>
    </row>
    <row r="4502" spans="2:7" x14ac:dyDescent="0.2">
      <c r="B4502">
        <v>2009</v>
      </c>
      <c r="C4502">
        <v>10</v>
      </c>
      <c r="D4502" t="s">
        <v>65</v>
      </c>
      <c r="E4502" t="s">
        <v>59</v>
      </c>
      <c r="F4502" t="s">
        <v>55</v>
      </c>
      <c r="G4502" t="s">
        <v>36</v>
      </c>
    </row>
    <row r="4503" spans="2:7" x14ac:dyDescent="0.2">
      <c r="B4503">
        <v>2009</v>
      </c>
      <c r="C4503">
        <v>10</v>
      </c>
      <c r="D4503" t="s">
        <v>65</v>
      </c>
      <c r="E4503" t="s">
        <v>59</v>
      </c>
      <c r="F4503" t="s">
        <v>55</v>
      </c>
      <c r="G4503" t="s">
        <v>37</v>
      </c>
    </row>
    <row r="4504" spans="2:7" x14ac:dyDescent="0.2">
      <c r="B4504">
        <v>2009</v>
      </c>
      <c r="C4504">
        <v>10</v>
      </c>
      <c r="D4504" t="s">
        <v>65</v>
      </c>
      <c r="E4504" t="s">
        <v>59</v>
      </c>
      <c r="F4504" t="s">
        <v>55</v>
      </c>
      <c r="G4504" t="s">
        <v>38</v>
      </c>
    </row>
    <row r="4505" spans="2:7" x14ac:dyDescent="0.2">
      <c r="B4505">
        <v>2009</v>
      </c>
      <c r="C4505">
        <v>10</v>
      </c>
      <c r="D4505" t="s">
        <v>65</v>
      </c>
      <c r="E4505" t="s">
        <v>59</v>
      </c>
      <c r="F4505" t="s">
        <v>55</v>
      </c>
      <c r="G4505" t="s">
        <v>39</v>
      </c>
    </row>
    <row r="4506" spans="2:7" x14ac:dyDescent="0.2">
      <c r="B4506">
        <v>2009</v>
      </c>
      <c r="C4506">
        <v>10</v>
      </c>
      <c r="D4506" t="s">
        <v>65</v>
      </c>
      <c r="E4506" t="s">
        <v>59</v>
      </c>
      <c r="F4506" t="s">
        <v>55</v>
      </c>
      <c r="G4506" t="s">
        <v>40</v>
      </c>
    </row>
    <row r="4507" spans="2:7" x14ac:dyDescent="0.2">
      <c r="B4507">
        <v>2009</v>
      </c>
      <c r="C4507">
        <v>10</v>
      </c>
      <c r="D4507" t="s">
        <v>65</v>
      </c>
      <c r="E4507" t="s">
        <v>59</v>
      </c>
      <c r="F4507" t="s">
        <v>55</v>
      </c>
      <c r="G4507" t="s">
        <v>41</v>
      </c>
    </row>
    <row r="4508" spans="2:7" x14ac:dyDescent="0.2">
      <c r="B4508">
        <v>2009</v>
      </c>
      <c r="C4508">
        <v>10</v>
      </c>
      <c r="D4508" t="s">
        <v>65</v>
      </c>
      <c r="E4508" t="s">
        <v>59</v>
      </c>
      <c r="F4508" t="s">
        <v>55</v>
      </c>
      <c r="G4508" t="s">
        <v>42</v>
      </c>
    </row>
    <row r="4509" spans="2:7" x14ac:dyDescent="0.2">
      <c r="B4509">
        <v>2009</v>
      </c>
      <c r="C4509">
        <v>10</v>
      </c>
      <c r="D4509" t="s">
        <v>65</v>
      </c>
      <c r="E4509" t="s">
        <v>59</v>
      </c>
      <c r="F4509" t="s">
        <v>55</v>
      </c>
      <c r="G4509" t="s">
        <v>43</v>
      </c>
    </row>
    <row r="4510" spans="2:7" x14ac:dyDescent="0.2">
      <c r="B4510">
        <v>2009</v>
      </c>
      <c r="C4510">
        <v>10</v>
      </c>
      <c r="D4510" t="s">
        <v>65</v>
      </c>
      <c r="E4510" t="s">
        <v>59</v>
      </c>
      <c r="F4510" t="s">
        <v>55</v>
      </c>
      <c r="G4510" t="s">
        <v>60</v>
      </c>
    </row>
    <row r="4511" spans="2:7" x14ac:dyDescent="0.2">
      <c r="B4511">
        <v>2009</v>
      </c>
      <c r="C4511">
        <v>10</v>
      </c>
      <c r="D4511" t="s">
        <v>65</v>
      </c>
      <c r="E4511" t="s">
        <v>59</v>
      </c>
      <c r="F4511" t="s">
        <v>56</v>
      </c>
      <c r="G4511" t="s">
        <v>12</v>
      </c>
    </row>
    <row r="4512" spans="2:7" x14ac:dyDescent="0.2">
      <c r="B4512">
        <v>2009</v>
      </c>
      <c r="C4512">
        <v>10</v>
      </c>
      <c r="D4512" t="s">
        <v>65</v>
      </c>
      <c r="E4512" t="s">
        <v>59</v>
      </c>
      <c r="F4512" t="s">
        <v>56</v>
      </c>
      <c r="G4512" t="s">
        <v>16</v>
      </c>
    </row>
    <row r="4513" spans="2:7" x14ac:dyDescent="0.2">
      <c r="B4513">
        <v>2009</v>
      </c>
      <c r="C4513">
        <v>10</v>
      </c>
      <c r="D4513" t="s">
        <v>65</v>
      </c>
      <c r="E4513" t="s">
        <v>59</v>
      </c>
      <c r="F4513" t="s">
        <v>56</v>
      </c>
      <c r="G4513" t="s">
        <v>17</v>
      </c>
    </row>
    <row r="4514" spans="2:7" x14ac:dyDescent="0.2">
      <c r="B4514">
        <v>2009</v>
      </c>
      <c r="C4514">
        <v>10</v>
      </c>
      <c r="D4514" t="s">
        <v>65</v>
      </c>
      <c r="E4514" t="s">
        <v>59</v>
      </c>
      <c r="F4514" t="s">
        <v>56</v>
      </c>
      <c r="G4514" t="s">
        <v>19</v>
      </c>
    </row>
    <row r="4515" spans="2:7" x14ac:dyDescent="0.2">
      <c r="B4515">
        <v>2009</v>
      </c>
      <c r="C4515">
        <v>10</v>
      </c>
      <c r="D4515" t="s">
        <v>65</v>
      </c>
      <c r="E4515" t="s">
        <v>59</v>
      </c>
      <c r="F4515" t="s">
        <v>56</v>
      </c>
      <c r="G4515" t="s">
        <v>20</v>
      </c>
    </row>
    <row r="4516" spans="2:7" x14ac:dyDescent="0.2">
      <c r="B4516">
        <v>2009</v>
      </c>
      <c r="C4516">
        <v>10</v>
      </c>
      <c r="D4516" t="s">
        <v>65</v>
      </c>
      <c r="E4516" t="s">
        <v>59</v>
      </c>
      <c r="F4516" t="s">
        <v>56</v>
      </c>
      <c r="G4516" t="s">
        <v>21</v>
      </c>
    </row>
    <row r="4517" spans="2:7" x14ac:dyDescent="0.2">
      <c r="B4517">
        <v>2009</v>
      </c>
      <c r="C4517">
        <v>10</v>
      </c>
      <c r="D4517" t="s">
        <v>65</v>
      </c>
      <c r="E4517" t="s">
        <v>59</v>
      </c>
      <c r="F4517" t="s">
        <v>56</v>
      </c>
      <c r="G4517" t="s">
        <v>23</v>
      </c>
    </row>
    <row r="4518" spans="2:7" x14ac:dyDescent="0.2">
      <c r="B4518">
        <v>2009</v>
      </c>
      <c r="C4518">
        <v>10</v>
      </c>
      <c r="D4518" t="s">
        <v>65</v>
      </c>
      <c r="E4518" t="s">
        <v>59</v>
      </c>
      <c r="F4518" t="s">
        <v>56</v>
      </c>
      <c r="G4518" t="s">
        <v>24</v>
      </c>
    </row>
    <row r="4519" spans="2:7" x14ac:dyDescent="0.2">
      <c r="B4519">
        <v>2009</v>
      </c>
      <c r="C4519">
        <v>10</v>
      </c>
      <c r="D4519" t="s">
        <v>65</v>
      </c>
      <c r="E4519" t="s">
        <v>59</v>
      </c>
      <c r="F4519" t="s">
        <v>56</v>
      </c>
      <c r="G4519" t="s">
        <v>25</v>
      </c>
    </row>
    <row r="4520" spans="2:7" x14ac:dyDescent="0.2">
      <c r="B4520">
        <v>2009</v>
      </c>
      <c r="C4520">
        <v>10</v>
      </c>
      <c r="D4520" t="s">
        <v>65</v>
      </c>
      <c r="E4520" t="s">
        <v>59</v>
      </c>
      <c r="F4520" t="s">
        <v>56</v>
      </c>
      <c r="G4520" t="s">
        <v>26</v>
      </c>
    </row>
    <row r="4521" spans="2:7" x14ac:dyDescent="0.2">
      <c r="B4521">
        <v>2009</v>
      </c>
      <c r="C4521">
        <v>10</v>
      </c>
      <c r="D4521" t="s">
        <v>65</v>
      </c>
      <c r="E4521" t="s">
        <v>59</v>
      </c>
      <c r="F4521" t="s">
        <v>56</v>
      </c>
      <c r="G4521" t="s">
        <v>27</v>
      </c>
    </row>
    <row r="4522" spans="2:7" x14ac:dyDescent="0.2">
      <c r="B4522">
        <v>2009</v>
      </c>
      <c r="C4522">
        <v>10</v>
      </c>
      <c r="D4522" t="s">
        <v>65</v>
      </c>
      <c r="E4522" t="s">
        <v>59</v>
      </c>
      <c r="F4522" t="s">
        <v>56</v>
      </c>
      <c r="G4522" t="s">
        <v>28</v>
      </c>
    </row>
    <row r="4523" spans="2:7" x14ac:dyDescent="0.2">
      <c r="B4523">
        <v>2009</v>
      </c>
      <c r="C4523">
        <v>10</v>
      </c>
      <c r="D4523" t="s">
        <v>65</v>
      </c>
      <c r="E4523" t="s">
        <v>59</v>
      </c>
      <c r="F4523" t="s">
        <v>56</v>
      </c>
      <c r="G4523" t="s">
        <v>29</v>
      </c>
    </row>
    <row r="4524" spans="2:7" x14ac:dyDescent="0.2">
      <c r="B4524">
        <v>2009</v>
      </c>
      <c r="C4524">
        <v>10</v>
      </c>
      <c r="D4524" t="s">
        <v>65</v>
      </c>
      <c r="E4524" t="s">
        <v>59</v>
      </c>
      <c r="F4524" t="s">
        <v>56</v>
      </c>
      <c r="G4524" t="s">
        <v>31</v>
      </c>
    </row>
    <row r="4525" spans="2:7" x14ac:dyDescent="0.2">
      <c r="B4525">
        <v>2009</v>
      </c>
      <c r="C4525">
        <v>10</v>
      </c>
      <c r="D4525" t="s">
        <v>65</v>
      </c>
      <c r="E4525" t="s">
        <v>59</v>
      </c>
      <c r="F4525" t="s">
        <v>56</v>
      </c>
      <c r="G4525" t="s">
        <v>32</v>
      </c>
    </row>
    <row r="4526" spans="2:7" x14ac:dyDescent="0.2">
      <c r="B4526">
        <v>2009</v>
      </c>
      <c r="C4526">
        <v>10</v>
      </c>
      <c r="D4526" t="s">
        <v>65</v>
      </c>
      <c r="E4526" t="s">
        <v>59</v>
      </c>
      <c r="F4526" t="s">
        <v>56</v>
      </c>
      <c r="G4526" t="s">
        <v>33</v>
      </c>
    </row>
    <row r="4527" spans="2:7" x14ac:dyDescent="0.2">
      <c r="B4527">
        <v>2009</v>
      </c>
      <c r="C4527">
        <v>10</v>
      </c>
      <c r="D4527" t="s">
        <v>65</v>
      </c>
      <c r="E4527" t="s">
        <v>59</v>
      </c>
      <c r="F4527" t="s">
        <v>56</v>
      </c>
      <c r="G4527" t="s">
        <v>34</v>
      </c>
    </row>
    <row r="4528" spans="2:7" x14ac:dyDescent="0.2">
      <c r="B4528">
        <v>2009</v>
      </c>
      <c r="C4528">
        <v>10</v>
      </c>
      <c r="D4528" t="s">
        <v>65</v>
      </c>
      <c r="E4528" t="s">
        <v>59</v>
      </c>
      <c r="F4528" t="s">
        <v>56</v>
      </c>
      <c r="G4528" t="s">
        <v>35</v>
      </c>
    </row>
    <row r="4529" spans="2:7" x14ac:dyDescent="0.2">
      <c r="B4529">
        <v>2009</v>
      </c>
      <c r="C4529">
        <v>10</v>
      </c>
      <c r="D4529" t="s">
        <v>65</v>
      </c>
      <c r="E4529" t="s">
        <v>59</v>
      </c>
      <c r="F4529" t="s">
        <v>56</v>
      </c>
      <c r="G4529" t="s">
        <v>36</v>
      </c>
    </row>
    <row r="4530" spans="2:7" x14ac:dyDescent="0.2">
      <c r="B4530">
        <v>2009</v>
      </c>
      <c r="C4530">
        <v>10</v>
      </c>
      <c r="D4530" t="s">
        <v>65</v>
      </c>
      <c r="E4530" t="s">
        <v>59</v>
      </c>
      <c r="F4530" t="s">
        <v>56</v>
      </c>
      <c r="G4530" t="s">
        <v>37</v>
      </c>
    </row>
    <row r="4531" spans="2:7" x14ac:dyDescent="0.2">
      <c r="B4531">
        <v>2009</v>
      </c>
      <c r="C4531">
        <v>10</v>
      </c>
      <c r="D4531" t="s">
        <v>65</v>
      </c>
      <c r="E4531" t="s">
        <v>59</v>
      </c>
      <c r="F4531" t="s">
        <v>56</v>
      </c>
      <c r="G4531" t="s">
        <v>38</v>
      </c>
    </row>
    <row r="4532" spans="2:7" x14ac:dyDescent="0.2">
      <c r="B4532">
        <v>2009</v>
      </c>
      <c r="C4532">
        <v>10</v>
      </c>
      <c r="D4532" t="s">
        <v>65</v>
      </c>
      <c r="E4532" t="s">
        <v>59</v>
      </c>
      <c r="F4532" t="s">
        <v>56</v>
      </c>
      <c r="G4532" t="s">
        <v>39</v>
      </c>
    </row>
    <row r="4533" spans="2:7" x14ac:dyDescent="0.2">
      <c r="B4533">
        <v>2009</v>
      </c>
      <c r="C4533">
        <v>10</v>
      </c>
      <c r="D4533" t="s">
        <v>65</v>
      </c>
      <c r="E4533" t="s">
        <v>59</v>
      </c>
      <c r="F4533" t="s">
        <v>56</v>
      </c>
      <c r="G4533" t="s">
        <v>40</v>
      </c>
    </row>
    <row r="4534" spans="2:7" x14ac:dyDescent="0.2">
      <c r="B4534">
        <v>2009</v>
      </c>
      <c r="C4534">
        <v>10</v>
      </c>
      <c r="D4534" t="s">
        <v>65</v>
      </c>
      <c r="E4534" t="s">
        <v>59</v>
      </c>
      <c r="F4534" t="s">
        <v>56</v>
      </c>
      <c r="G4534" t="s">
        <v>41</v>
      </c>
    </row>
    <row r="4535" spans="2:7" x14ac:dyDescent="0.2">
      <c r="B4535">
        <v>2009</v>
      </c>
      <c r="C4535">
        <v>10</v>
      </c>
      <c r="D4535" t="s">
        <v>65</v>
      </c>
      <c r="E4535" t="s">
        <v>59</v>
      </c>
      <c r="F4535" t="s">
        <v>56</v>
      </c>
      <c r="G4535" t="s">
        <v>42</v>
      </c>
    </row>
    <row r="4536" spans="2:7" x14ac:dyDescent="0.2">
      <c r="B4536">
        <v>2009</v>
      </c>
      <c r="C4536">
        <v>10</v>
      </c>
      <c r="D4536" t="s">
        <v>65</v>
      </c>
      <c r="E4536" t="s">
        <v>59</v>
      </c>
      <c r="F4536" t="s">
        <v>56</v>
      </c>
      <c r="G4536" t="s">
        <v>43</v>
      </c>
    </row>
    <row r="4537" spans="2:7" x14ac:dyDescent="0.2">
      <c r="B4537">
        <v>2009</v>
      </c>
      <c r="C4537">
        <v>10</v>
      </c>
      <c r="D4537" t="s">
        <v>65</v>
      </c>
      <c r="E4537" t="s">
        <v>59</v>
      </c>
      <c r="F4537" t="s">
        <v>56</v>
      </c>
      <c r="G4537" t="s">
        <v>60</v>
      </c>
    </row>
    <row r="4538" spans="2:7" x14ac:dyDescent="0.2">
      <c r="B4538">
        <v>2009</v>
      </c>
      <c r="C4538">
        <v>10</v>
      </c>
      <c r="D4538" t="s">
        <v>65</v>
      </c>
      <c r="E4538" t="s">
        <v>61</v>
      </c>
      <c r="F4538" t="s">
        <v>49</v>
      </c>
      <c r="G4538" t="s">
        <v>12</v>
      </c>
    </row>
    <row r="4539" spans="2:7" x14ac:dyDescent="0.2">
      <c r="B4539">
        <v>2009</v>
      </c>
      <c r="C4539">
        <v>10</v>
      </c>
      <c r="D4539" t="s">
        <v>65</v>
      </c>
      <c r="E4539" t="s">
        <v>61</v>
      </c>
      <c r="F4539" t="s">
        <v>49</v>
      </c>
      <c r="G4539" t="s">
        <v>16</v>
      </c>
    </row>
    <row r="4540" spans="2:7" x14ac:dyDescent="0.2">
      <c r="B4540">
        <v>2009</v>
      </c>
      <c r="C4540">
        <v>10</v>
      </c>
      <c r="D4540" t="s">
        <v>65</v>
      </c>
      <c r="E4540" t="s">
        <v>61</v>
      </c>
      <c r="F4540" t="s">
        <v>49</v>
      </c>
      <c r="G4540" t="s">
        <v>17</v>
      </c>
    </row>
    <row r="4541" spans="2:7" x14ac:dyDescent="0.2">
      <c r="B4541">
        <v>2009</v>
      </c>
      <c r="C4541">
        <v>10</v>
      </c>
      <c r="D4541" t="s">
        <v>65</v>
      </c>
      <c r="E4541" t="s">
        <v>61</v>
      </c>
      <c r="F4541" t="s">
        <v>49</v>
      </c>
      <c r="G4541" t="s">
        <v>19</v>
      </c>
    </row>
    <row r="4542" spans="2:7" x14ac:dyDescent="0.2">
      <c r="B4542">
        <v>2009</v>
      </c>
      <c r="C4542">
        <v>10</v>
      </c>
      <c r="D4542" t="s">
        <v>65</v>
      </c>
      <c r="E4542" t="s">
        <v>61</v>
      </c>
      <c r="F4542" t="s">
        <v>49</v>
      </c>
      <c r="G4542" t="s">
        <v>20</v>
      </c>
    </row>
    <row r="4543" spans="2:7" x14ac:dyDescent="0.2">
      <c r="B4543">
        <v>2009</v>
      </c>
      <c r="C4543">
        <v>10</v>
      </c>
      <c r="D4543" t="s">
        <v>65</v>
      </c>
      <c r="E4543" t="s">
        <v>61</v>
      </c>
      <c r="F4543" t="s">
        <v>49</v>
      </c>
      <c r="G4543" t="s">
        <v>21</v>
      </c>
    </row>
    <row r="4544" spans="2:7" x14ac:dyDescent="0.2">
      <c r="B4544">
        <v>2009</v>
      </c>
      <c r="C4544">
        <v>10</v>
      </c>
      <c r="D4544" t="s">
        <v>65</v>
      </c>
      <c r="E4544" t="s">
        <v>61</v>
      </c>
      <c r="F4544" t="s">
        <v>49</v>
      </c>
      <c r="G4544" t="s">
        <v>23</v>
      </c>
    </row>
    <row r="4545" spans="2:7" x14ac:dyDescent="0.2">
      <c r="B4545">
        <v>2009</v>
      </c>
      <c r="C4545">
        <v>10</v>
      </c>
      <c r="D4545" t="s">
        <v>65</v>
      </c>
      <c r="E4545" t="s">
        <v>61</v>
      </c>
      <c r="F4545" t="s">
        <v>49</v>
      </c>
      <c r="G4545" t="s">
        <v>24</v>
      </c>
    </row>
    <row r="4546" spans="2:7" x14ac:dyDescent="0.2">
      <c r="B4546">
        <v>2009</v>
      </c>
      <c r="C4546">
        <v>10</v>
      </c>
      <c r="D4546" t="s">
        <v>65</v>
      </c>
      <c r="E4546" t="s">
        <v>61</v>
      </c>
      <c r="F4546" t="s">
        <v>49</v>
      </c>
      <c r="G4546" t="s">
        <v>25</v>
      </c>
    </row>
    <row r="4547" spans="2:7" x14ac:dyDescent="0.2">
      <c r="B4547">
        <v>2009</v>
      </c>
      <c r="C4547">
        <v>10</v>
      </c>
      <c r="D4547" t="s">
        <v>65</v>
      </c>
      <c r="E4547" t="s">
        <v>61</v>
      </c>
      <c r="F4547" t="s">
        <v>49</v>
      </c>
      <c r="G4547" t="s">
        <v>26</v>
      </c>
    </row>
    <row r="4548" spans="2:7" x14ac:dyDescent="0.2">
      <c r="B4548">
        <v>2009</v>
      </c>
      <c r="C4548">
        <v>10</v>
      </c>
      <c r="D4548" t="s">
        <v>65</v>
      </c>
      <c r="E4548" t="s">
        <v>61</v>
      </c>
      <c r="F4548" t="s">
        <v>49</v>
      </c>
      <c r="G4548" t="s">
        <v>27</v>
      </c>
    </row>
    <row r="4549" spans="2:7" x14ac:dyDescent="0.2">
      <c r="B4549">
        <v>2009</v>
      </c>
      <c r="C4549">
        <v>10</v>
      </c>
      <c r="D4549" t="s">
        <v>65</v>
      </c>
      <c r="E4549" t="s">
        <v>61</v>
      </c>
      <c r="F4549" t="s">
        <v>49</v>
      </c>
      <c r="G4549" t="s">
        <v>28</v>
      </c>
    </row>
    <row r="4550" spans="2:7" x14ac:dyDescent="0.2">
      <c r="B4550">
        <v>2009</v>
      </c>
      <c r="C4550">
        <v>10</v>
      </c>
      <c r="D4550" t="s">
        <v>65</v>
      </c>
      <c r="E4550" t="s">
        <v>61</v>
      </c>
      <c r="F4550" t="s">
        <v>49</v>
      </c>
      <c r="G4550" t="s">
        <v>29</v>
      </c>
    </row>
    <row r="4551" spans="2:7" x14ac:dyDescent="0.2">
      <c r="B4551">
        <v>2009</v>
      </c>
      <c r="C4551">
        <v>10</v>
      </c>
      <c r="D4551" t="s">
        <v>65</v>
      </c>
      <c r="E4551" t="s">
        <v>61</v>
      </c>
      <c r="F4551" t="s">
        <v>49</v>
      </c>
      <c r="G4551" t="s">
        <v>31</v>
      </c>
    </row>
    <row r="4552" spans="2:7" x14ac:dyDescent="0.2">
      <c r="B4552">
        <v>2009</v>
      </c>
      <c r="C4552">
        <v>10</v>
      </c>
      <c r="D4552" t="s">
        <v>65</v>
      </c>
      <c r="E4552" t="s">
        <v>61</v>
      </c>
      <c r="F4552" t="s">
        <v>49</v>
      </c>
      <c r="G4552" t="s">
        <v>32</v>
      </c>
    </row>
    <row r="4553" spans="2:7" x14ac:dyDescent="0.2">
      <c r="B4553">
        <v>2009</v>
      </c>
      <c r="C4553">
        <v>10</v>
      </c>
      <c r="D4553" t="s">
        <v>65</v>
      </c>
      <c r="E4553" t="s">
        <v>61</v>
      </c>
      <c r="F4553" t="s">
        <v>49</v>
      </c>
      <c r="G4553" t="s">
        <v>33</v>
      </c>
    </row>
    <row r="4554" spans="2:7" x14ac:dyDescent="0.2">
      <c r="B4554">
        <v>2009</v>
      </c>
      <c r="C4554">
        <v>10</v>
      </c>
      <c r="D4554" t="s">
        <v>65</v>
      </c>
      <c r="E4554" t="s">
        <v>61</v>
      </c>
      <c r="F4554" t="s">
        <v>49</v>
      </c>
      <c r="G4554" t="s">
        <v>34</v>
      </c>
    </row>
    <row r="4555" spans="2:7" x14ac:dyDescent="0.2">
      <c r="B4555">
        <v>2009</v>
      </c>
      <c r="C4555">
        <v>10</v>
      </c>
      <c r="D4555" t="s">
        <v>65</v>
      </c>
      <c r="E4555" t="s">
        <v>61</v>
      </c>
      <c r="F4555" t="s">
        <v>49</v>
      </c>
      <c r="G4555" t="s">
        <v>35</v>
      </c>
    </row>
    <row r="4556" spans="2:7" x14ac:dyDescent="0.2">
      <c r="B4556">
        <v>2009</v>
      </c>
      <c r="C4556">
        <v>10</v>
      </c>
      <c r="D4556" t="s">
        <v>65</v>
      </c>
      <c r="E4556" t="s">
        <v>61</v>
      </c>
      <c r="F4556" t="s">
        <v>49</v>
      </c>
      <c r="G4556" t="s">
        <v>36</v>
      </c>
    </row>
    <row r="4557" spans="2:7" x14ac:dyDescent="0.2">
      <c r="B4557">
        <v>2009</v>
      </c>
      <c r="C4557">
        <v>10</v>
      </c>
      <c r="D4557" t="s">
        <v>65</v>
      </c>
      <c r="E4557" t="s">
        <v>61</v>
      </c>
      <c r="F4557" t="s">
        <v>49</v>
      </c>
      <c r="G4557" t="s">
        <v>37</v>
      </c>
    </row>
    <row r="4558" spans="2:7" x14ac:dyDescent="0.2">
      <c r="B4558">
        <v>2009</v>
      </c>
      <c r="C4558">
        <v>10</v>
      </c>
      <c r="D4558" t="s">
        <v>65</v>
      </c>
      <c r="E4558" t="s">
        <v>61</v>
      </c>
      <c r="F4558" t="s">
        <v>49</v>
      </c>
      <c r="G4558" t="s">
        <v>38</v>
      </c>
    </row>
    <row r="4559" spans="2:7" x14ac:dyDescent="0.2">
      <c r="B4559">
        <v>2009</v>
      </c>
      <c r="C4559">
        <v>10</v>
      </c>
      <c r="D4559" t="s">
        <v>65</v>
      </c>
      <c r="E4559" t="s">
        <v>61</v>
      </c>
      <c r="F4559" t="s">
        <v>49</v>
      </c>
      <c r="G4559" t="s">
        <v>39</v>
      </c>
    </row>
    <row r="4560" spans="2:7" x14ac:dyDescent="0.2">
      <c r="B4560">
        <v>2009</v>
      </c>
      <c r="C4560">
        <v>10</v>
      </c>
      <c r="D4560" t="s">
        <v>65</v>
      </c>
      <c r="E4560" t="s">
        <v>61</v>
      </c>
      <c r="F4560" t="s">
        <v>49</v>
      </c>
      <c r="G4560" t="s">
        <v>40</v>
      </c>
    </row>
    <row r="4561" spans="2:7" x14ac:dyDescent="0.2">
      <c r="B4561">
        <v>2009</v>
      </c>
      <c r="C4561">
        <v>10</v>
      </c>
      <c r="D4561" t="s">
        <v>65</v>
      </c>
      <c r="E4561" t="s">
        <v>61</v>
      </c>
      <c r="F4561" t="s">
        <v>49</v>
      </c>
      <c r="G4561" t="s">
        <v>41</v>
      </c>
    </row>
    <row r="4562" spans="2:7" x14ac:dyDescent="0.2">
      <c r="B4562">
        <v>2009</v>
      </c>
      <c r="C4562">
        <v>10</v>
      </c>
      <c r="D4562" t="s">
        <v>65</v>
      </c>
      <c r="E4562" t="s">
        <v>61</v>
      </c>
      <c r="F4562" t="s">
        <v>49</v>
      </c>
      <c r="G4562" t="s">
        <v>42</v>
      </c>
    </row>
    <row r="4563" spans="2:7" x14ac:dyDescent="0.2">
      <c r="B4563">
        <v>2009</v>
      </c>
      <c r="C4563">
        <v>10</v>
      </c>
      <c r="D4563" t="s">
        <v>65</v>
      </c>
      <c r="E4563" t="s">
        <v>61</v>
      </c>
      <c r="F4563" t="s">
        <v>49</v>
      </c>
      <c r="G4563" t="s">
        <v>43</v>
      </c>
    </row>
    <row r="4564" spans="2:7" x14ac:dyDescent="0.2">
      <c r="B4564">
        <v>2009</v>
      </c>
      <c r="C4564">
        <v>10</v>
      </c>
      <c r="D4564" t="s">
        <v>65</v>
      </c>
      <c r="E4564" t="s">
        <v>61</v>
      </c>
      <c r="F4564" t="s">
        <v>49</v>
      </c>
      <c r="G4564" t="s">
        <v>60</v>
      </c>
    </row>
    <row r="4565" spans="2:7" x14ac:dyDescent="0.2">
      <c r="B4565">
        <v>2009</v>
      </c>
      <c r="C4565">
        <v>10</v>
      </c>
      <c r="D4565" t="s">
        <v>65</v>
      </c>
      <c r="E4565" t="s">
        <v>61</v>
      </c>
      <c r="F4565" t="s">
        <v>50</v>
      </c>
      <c r="G4565" t="s">
        <v>12</v>
      </c>
    </row>
    <row r="4566" spans="2:7" x14ac:dyDescent="0.2">
      <c r="B4566">
        <v>2009</v>
      </c>
      <c r="C4566">
        <v>10</v>
      </c>
      <c r="D4566" t="s">
        <v>65</v>
      </c>
      <c r="E4566" t="s">
        <v>61</v>
      </c>
      <c r="F4566" t="s">
        <v>50</v>
      </c>
      <c r="G4566" t="s">
        <v>16</v>
      </c>
    </row>
    <row r="4567" spans="2:7" x14ac:dyDescent="0.2">
      <c r="B4567">
        <v>2009</v>
      </c>
      <c r="C4567">
        <v>10</v>
      </c>
      <c r="D4567" t="s">
        <v>65</v>
      </c>
      <c r="E4567" t="s">
        <v>61</v>
      </c>
      <c r="F4567" t="s">
        <v>50</v>
      </c>
      <c r="G4567" t="s">
        <v>17</v>
      </c>
    </row>
    <row r="4568" spans="2:7" x14ac:dyDescent="0.2">
      <c r="B4568">
        <v>2009</v>
      </c>
      <c r="C4568">
        <v>10</v>
      </c>
      <c r="D4568" t="s">
        <v>65</v>
      </c>
      <c r="E4568" t="s">
        <v>61</v>
      </c>
      <c r="F4568" t="s">
        <v>50</v>
      </c>
      <c r="G4568" t="s">
        <v>19</v>
      </c>
    </row>
    <row r="4569" spans="2:7" x14ac:dyDescent="0.2">
      <c r="B4569">
        <v>2009</v>
      </c>
      <c r="C4569">
        <v>10</v>
      </c>
      <c r="D4569" t="s">
        <v>65</v>
      </c>
      <c r="E4569" t="s">
        <v>61</v>
      </c>
      <c r="F4569" t="s">
        <v>50</v>
      </c>
      <c r="G4569" t="s">
        <v>20</v>
      </c>
    </row>
    <row r="4570" spans="2:7" x14ac:dyDescent="0.2">
      <c r="B4570">
        <v>2009</v>
      </c>
      <c r="C4570">
        <v>10</v>
      </c>
      <c r="D4570" t="s">
        <v>65</v>
      </c>
      <c r="E4570" t="s">
        <v>61</v>
      </c>
      <c r="F4570" t="s">
        <v>50</v>
      </c>
      <c r="G4570" t="s">
        <v>21</v>
      </c>
    </row>
    <row r="4571" spans="2:7" x14ac:dyDescent="0.2">
      <c r="B4571">
        <v>2009</v>
      </c>
      <c r="C4571">
        <v>10</v>
      </c>
      <c r="D4571" t="s">
        <v>65</v>
      </c>
      <c r="E4571" t="s">
        <v>61</v>
      </c>
      <c r="F4571" t="s">
        <v>50</v>
      </c>
      <c r="G4571" t="s">
        <v>23</v>
      </c>
    </row>
    <row r="4572" spans="2:7" x14ac:dyDescent="0.2">
      <c r="B4572">
        <v>2009</v>
      </c>
      <c r="C4572">
        <v>10</v>
      </c>
      <c r="D4572" t="s">
        <v>65</v>
      </c>
      <c r="E4572" t="s">
        <v>61</v>
      </c>
      <c r="F4572" t="s">
        <v>50</v>
      </c>
      <c r="G4572" t="s">
        <v>24</v>
      </c>
    </row>
    <row r="4573" spans="2:7" x14ac:dyDescent="0.2">
      <c r="B4573">
        <v>2009</v>
      </c>
      <c r="C4573">
        <v>10</v>
      </c>
      <c r="D4573" t="s">
        <v>65</v>
      </c>
      <c r="E4573" t="s">
        <v>61</v>
      </c>
      <c r="F4573" t="s">
        <v>50</v>
      </c>
      <c r="G4573" t="s">
        <v>25</v>
      </c>
    </row>
    <row r="4574" spans="2:7" x14ac:dyDescent="0.2">
      <c r="B4574">
        <v>2009</v>
      </c>
      <c r="C4574">
        <v>10</v>
      </c>
      <c r="D4574" t="s">
        <v>65</v>
      </c>
      <c r="E4574" t="s">
        <v>61</v>
      </c>
      <c r="F4574" t="s">
        <v>50</v>
      </c>
      <c r="G4574" t="s">
        <v>26</v>
      </c>
    </row>
    <row r="4575" spans="2:7" x14ac:dyDescent="0.2">
      <c r="B4575">
        <v>2009</v>
      </c>
      <c r="C4575">
        <v>10</v>
      </c>
      <c r="D4575" t="s">
        <v>65</v>
      </c>
      <c r="E4575" t="s">
        <v>61</v>
      </c>
      <c r="F4575" t="s">
        <v>50</v>
      </c>
      <c r="G4575" t="s">
        <v>27</v>
      </c>
    </row>
    <row r="4576" spans="2:7" x14ac:dyDescent="0.2">
      <c r="B4576">
        <v>2009</v>
      </c>
      <c r="C4576">
        <v>10</v>
      </c>
      <c r="D4576" t="s">
        <v>65</v>
      </c>
      <c r="E4576" t="s">
        <v>61</v>
      </c>
      <c r="F4576" t="s">
        <v>50</v>
      </c>
      <c r="G4576" t="s">
        <v>28</v>
      </c>
    </row>
    <row r="4577" spans="2:7" x14ac:dyDescent="0.2">
      <c r="B4577">
        <v>2009</v>
      </c>
      <c r="C4577">
        <v>10</v>
      </c>
      <c r="D4577" t="s">
        <v>65</v>
      </c>
      <c r="E4577" t="s">
        <v>61</v>
      </c>
      <c r="F4577" t="s">
        <v>50</v>
      </c>
      <c r="G4577" t="s">
        <v>29</v>
      </c>
    </row>
    <row r="4578" spans="2:7" x14ac:dyDescent="0.2">
      <c r="B4578">
        <v>2009</v>
      </c>
      <c r="C4578">
        <v>10</v>
      </c>
      <c r="D4578" t="s">
        <v>65</v>
      </c>
      <c r="E4578" t="s">
        <v>61</v>
      </c>
      <c r="F4578" t="s">
        <v>50</v>
      </c>
      <c r="G4578" t="s">
        <v>31</v>
      </c>
    </row>
    <row r="4579" spans="2:7" x14ac:dyDescent="0.2">
      <c r="B4579">
        <v>2009</v>
      </c>
      <c r="C4579">
        <v>10</v>
      </c>
      <c r="D4579" t="s">
        <v>65</v>
      </c>
      <c r="E4579" t="s">
        <v>61</v>
      </c>
      <c r="F4579" t="s">
        <v>50</v>
      </c>
      <c r="G4579" t="s">
        <v>32</v>
      </c>
    </row>
    <row r="4580" spans="2:7" x14ac:dyDescent="0.2">
      <c r="B4580">
        <v>2009</v>
      </c>
      <c r="C4580">
        <v>10</v>
      </c>
      <c r="D4580" t="s">
        <v>65</v>
      </c>
      <c r="E4580" t="s">
        <v>61</v>
      </c>
      <c r="F4580" t="s">
        <v>50</v>
      </c>
      <c r="G4580" t="s">
        <v>33</v>
      </c>
    </row>
    <row r="4581" spans="2:7" x14ac:dyDescent="0.2">
      <c r="B4581">
        <v>2009</v>
      </c>
      <c r="C4581">
        <v>10</v>
      </c>
      <c r="D4581" t="s">
        <v>65</v>
      </c>
      <c r="E4581" t="s">
        <v>61</v>
      </c>
      <c r="F4581" t="s">
        <v>50</v>
      </c>
      <c r="G4581" t="s">
        <v>34</v>
      </c>
    </row>
    <row r="4582" spans="2:7" x14ac:dyDescent="0.2">
      <c r="B4582">
        <v>2009</v>
      </c>
      <c r="C4582">
        <v>10</v>
      </c>
      <c r="D4582" t="s">
        <v>65</v>
      </c>
      <c r="E4582" t="s">
        <v>61</v>
      </c>
      <c r="F4582" t="s">
        <v>50</v>
      </c>
      <c r="G4582" t="s">
        <v>35</v>
      </c>
    </row>
    <row r="4583" spans="2:7" x14ac:dyDescent="0.2">
      <c r="B4583">
        <v>2009</v>
      </c>
      <c r="C4583">
        <v>10</v>
      </c>
      <c r="D4583" t="s">
        <v>65</v>
      </c>
      <c r="E4583" t="s">
        <v>61</v>
      </c>
      <c r="F4583" t="s">
        <v>50</v>
      </c>
      <c r="G4583" t="s">
        <v>36</v>
      </c>
    </row>
    <row r="4584" spans="2:7" x14ac:dyDescent="0.2">
      <c r="B4584">
        <v>2009</v>
      </c>
      <c r="C4584">
        <v>10</v>
      </c>
      <c r="D4584" t="s">
        <v>65</v>
      </c>
      <c r="E4584" t="s">
        <v>61</v>
      </c>
      <c r="F4584" t="s">
        <v>50</v>
      </c>
      <c r="G4584" t="s">
        <v>37</v>
      </c>
    </row>
    <row r="4585" spans="2:7" x14ac:dyDescent="0.2">
      <c r="B4585">
        <v>2009</v>
      </c>
      <c r="C4585">
        <v>10</v>
      </c>
      <c r="D4585" t="s">
        <v>65</v>
      </c>
      <c r="E4585" t="s">
        <v>61</v>
      </c>
      <c r="F4585" t="s">
        <v>50</v>
      </c>
      <c r="G4585" t="s">
        <v>38</v>
      </c>
    </row>
    <row r="4586" spans="2:7" x14ac:dyDescent="0.2">
      <c r="B4586">
        <v>2009</v>
      </c>
      <c r="C4586">
        <v>10</v>
      </c>
      <c r="D4586" t="s">
        <v>65</v>
      </c>
      <c r="E4586" t="s">
        <v>61</v>
      </c>
      <c r="F4586" t="s">
        <v>50</v>
      </c>
      <c r="G4586" t="s">
        <v>39</v>
      </c>
    </row>
    <row r="4587" spans="2:7" x14ac:dyDescent="0.2">
      <c r="B4587">
        <v>2009</v>
      </c>
      <c r="C4587">
        <v>10</v>
      </c>
      <c r="D4587" t="s">
        <v>65</v>
      </c>
      <c r="E4587" t="s">
        <v>61</v>
      </c>
      <c r="F4587" t="s">
        <v>50</v>
      </c>
      <c r="G4587" t="s">
        <v>40</v>
      </c>
    </row>
    <row r="4588" spans="2:7" x14ac:dyDescent="0.2">
      <c r="B4588">
        <v>2009</v>
      </c>
      <c r="C4588">
        <v>10</v>
      </c>
      <c r="D4588" t="s">
        <v>65</v>
      </c>
      <c r="E4588" t="s">
        <v>61</v>
      </c>
      <c r="F4588" t="s">
        <v>50</v>
      </c>
      <c r="G4588" t="s">
        <v>41</v>
      </c>
    </row>
    <row r="4589" spans="2:7" x14ac:dyDescent="0.2">
      <c r="B4589">
        <v>2009</v>
      </c>
      <c r="C4589">
        <v>10</v>
      </c>
      <c r="D4589" t="s">
        <v>65</v>
      </c>
      <c r="E4589" t="s">
        <v>61</v>
      </c>
      <c r="F4589" t="s">
        <v>50</v>
      </c>
      <c r="G4589" t="s">
        <v>42</v>
      </c>
    </row>
    <row r="4590" spans="2:7" x14ac:dyDescent="0.2">
      <c r="B4590">
        <v>2009</v>
      </c>
      <c r="C4590">
        <v>10</v>
      </c>
      <c r="D4590" t="s">
        <v>65</v>
      </c>
      <c r="E4590" t="s">
        <v>61</v>
      </c>
      <c r="F4590" t="s">
        <v>50</v>
      </c>
      <c r="G4590" t="s">
        <v>43</v>
      </c>
    </row>
    <row r="4591" spans="2:7" x14ac:dyDescent="0.2">
      <c r="B4591">
        <v>2009</v>
      </c>
      <c r="C4591">
        <v>10</v>
      </c>
      <c r="D4591" t="s">
        <v>65</v>
      </c>
      <c r="E4591" t="s">
        <v>61</v>
      </c>
      <c r="F4591" t="s">
        <v>50</v>
      </c>
      <c r="G4591" t="s">
        <v>60</v>
      </c>
    </row>
    <row r="4592" spans="2:7" x14ac:dyDescent="0.2">
      <c r="B4592">
        <v>2009</v>
      </c>
      <c r="C4592">
        <v>10</v>
      </c>
      <c r="D4592" t="s">
        <v>65</v>
      </c>
      <c r="E4592" t="s">
        <v>61</v>
      </c>
      <c r="F4592" t="s">
        <v>50</v>
      </c>
      <c r="G4592" t="s">
        <v>12</v>
      </c>
    </row>
    <row r="4593" spans="2:7" x14ac:dyDescent="0.2">
      <c r="B4593">
        <v>2009</v>
      </c>
      <c r="C4593">
        <v>10</v>
      </c>
      <c r="D4593" t="s">
        <v>65</v>
      </c>
      <c r="E4593" t="s">
        <v>61</v>
      </c>
      <c r="F4593" t="s">
        <v>51</v>
      </c>
      <c r="G4593" t="s">
        <v>16</v>
      </c>
    </row>
    <row r="4594" spans="2:7" x14ac:dyDescent="0.2">
      <c r="B4594">
        <v>2009</v>
      </c>
      <c r="C4594">
        <v>10</v>
      </c>
      <c r="D4594" t="s">
        <v>65</v>
      </c>
      <c r="E4594" t="s">
        <v>61</v>
      </c>
      <c r="F4594" t="s">
        <v>51</v>
      </c>
      <c r="G4594" t="s">
        <v>17</v>
      </c>
    </row>
    <row r="4595" spans="2:7" x14ac:dyDescent="0.2">
      <c r="B4595">
        <v>2009</v>
      </c>
      <c r="C4595">
        <v>10</v>
      </c>
      <c r="D4595" t="s">
        <v>65</v>
      </c>
      <c r="E4595" t="s">
        <v>61</v>
      </c>
      <c r="F4595" t="s">
        <v>51</v>
      </c>
      <c r="G4595" t="s">
        <v>19</v>
      </c>
    </row>
    <row r="4596" spans="2:7" x14ac:dyDescent="0.2">
      <c r="B4596">
        <v>2009</v>
      </c>
      <c r="C4596">
        <v>10</v>
      </c>
      <c r="D4596" t="s">
        <v>65</v>
      </c>
      <c r="E4596" t="s">
        <v>61</v>
      </c>
      <c r="F4596" t="s">
        <v>51</v>
      </c>
      <c r="G4596" t="s">
        <v>20</v>
      </c>
    </row>
    <row r="4597" spans="2:7" x14ac:dyDescent="0.2">
      <c r="B4597">
        <v>2009</v>
      </c>
      <c r="C4597">
        <v>10</v>
      </c>
      <c r="D4597" t="s">
        <v>65</v>
      </c>
      <c r="E4597" t="s">
        <v>61</v>
      </c>
      <c r="F4597" t="s">
        <v>51</v>
      </c>
      <c r="G4597" t="s">
        <v>21</v>
      </c>
    </row>
    <row r="4598" spans="2:7" x14ac:dyDescent="0.2">
      <c r="B4598">
        <v>2009</v>
      </c>
      <c r="C4598">
        <v>10</v>
      </c>
      <c r="D4598" t="s">
        <v>65</v>
      </c>
      <c r="E4598" t="s">
        <v>61</v>
      </c>
      <c r="F4598" t="s">
        <v>51</v>
      </c>
      <c r="G4598" t="s">
        <v>23</v>
      </c>
    </row>
    <row r="4599" spans="2:7" x14ac:dyDescent="0.2">
      <c r="B4599">
        <v>2009</v>
      </c>
      <c r="C4599">
        <v>10</v>
      </c>
      <c r="D4599" t="s">
        <v>65</v>
      </c>
      <c r="E4599" t="s">
        <v>61</v>
      </c>
      <c r="F4599" t="s">
        <v>51</v>
      </c>
      <c r="G4599" t="s">
        <v>24</v>
      </c>
    </row>
    <row r="4600" spans="2:7" x14ac:dyDescent="0.2">
      <c r="B4600">
        <v>2009</v>
      </c>
      <c r="C4600">
        <v>10</v>
      </c>
      <c r="D4600" t="s">
        <v>65</v>
      </c>
      <c r="E4600" t="s">
        <v>61</v>
      </c>
      <c r="F4600" t="s">
        <v>51</v>
      </c>
      <c r="G4600" t="s">
        <v>25</v>
      </c>
    </row>
    <row r="4601" spans="2:7" x14ac:dyDescent="0.2">
      <c r="B4601">
        <v>2009</v>
      </c>
      <c r="C4601">
        <v>10</v>
      </c>
      <c r="D4601" t="s">
        <v>65</v>
      </c>
      <c r="E4601" t="s">
        <v>61</v>
      </c>
      <c r="F4601" t="s">
        <v>51</v>
      </c>
      <c r="G4601" t="s">
        <v>26</v>
      </c>
    </row>
    <row r="4602" spans="2:7" x14ac:dyDescent="0.2">
      <c r="B4602">
        <v>2009</v>
      </c>
      <c r="C4602">
        <v>10</v>
      </c>
      <c r="D4602" t="s">
        <v>65</v>
      </c>
      <c r="E4602" t="s">
        <v>61</v>
      </c>
      <c r="F4602" t="s">
        <v>51</v>
      </c>
      <c r="G4602" t="s">
        <v>27</v>
      </c>
    </row>
    <row r="4603" spans="2:7" x14ac:dyDescent="0.2">
      <c r="B4603">
        <v>2009</v>
      </c>
      <c r="C4603">
        <v>10</v>
      </c>
      <c r="D4603" t="s">
        <v>65</v>
      </c>
      <c r="E4603" t="s">
        <v>61</v>
      </c>
      <c r="F4603" t="s">
        <v>51</v>
      </c>
      <c r="G4603" t="s">
        <v>28</v>
      </c>
    </row>
    <row r="4604" spans="2:7" x14ac:dyDescent="0.2">
      <c r="B4604">
        <v>2009</v>
      </c>
      <c r="C4604">
        <v>10</v>
      </c>
      <c r="D4604" t="s">
        <v>65</v>
      </c>
      <c r="E4604" t="s">
        <v>61</v>
      </c>
      <c r="F4604" t="s">
        <v>51</v>
      </c>
      <c r="G4604" t="s">
        <v>29</v>
      </c>
    </row>
    <row r="4605" spans="2:7" x14ac:dyDescent="0.2">
      <c r="B4605">
        <v>2009</v>
      </c>
      <c r="C4605">
        <v>10</v>
      </c>
      <c r="D4605" t="s">
        <v>65</v>
      </c>
      <c r="E4605" t="s">
        <v>61</v>
      </c>
      <c r="F4605" t="s">
        <v>51</v>
      </c>
      <c r="G4605" t="s">
        <v>31</v>
      </c>
    </row>
    <row r="4606" spans="2:7" x14ac:dyDescent="0.2">
      <c r="B4606">
        <v>2009</v>
      </c>
      <c r="C4606">
        <v>10</v>
      </c>
      <c r="D4606" t="s">
        <v>65</v>
      </c>
      <c r="E4606" t="s">
        <v>61</v>
      </c>
      <c r="F4606" t="s">
        <v>51</v>
      </c>
      <c r="G4606" t="s">
        <v>32</v>
      </c>
    </row>
    <row r="4607" spans="2:7" x14ac:dyDescent="0.2">
      <c r="B4607">
        <v>2009</v>
      </c>
      <c r="C4607">
        <v>10</v>
      </c>
      <c r="D4607" t="s">
        <v>65</v>
      </c>
      <c r="E4607" t="s">
        <v>61</v>
      </c>
      <c r="F4607" t="s">
        <v>51</v>
      </c>
      <c r="G4607" t="s">
        <v>33</v>
      </c>
    </row>
    <row r="4608" spans="2:7" x14ac:dyDescent="0.2">
      <c r="B4608">
        <v>2009</v>
      </c>
      <c r="C4608">
        <v>10</v>
      </c>
      <c r="D4608" t="s">
        <v>65</v>
      </c>
      <c r="E4608" t="s">
        <v>61</v>
      </c>
      <c r="F4608" t="s">
        <v>51</v>
      </c>
      <c r="G4608" t="s">
        <v>34</v>
      </c>
    </row>
    <row r="4609" spans="2:7" x14ac:dyDescent="0.2">
      <c r="B4609">
        <v>2009</v>
      </c>
      <c r="C4609">
        <v>10</v>
      </c>
      <c r="D4609" t="s">
        <v>65</v>
      </c>
      <c r="E4609" t="s">
        <v>61</v>
      </c>
      <c r="F4609" t="s">
        <v>51</v>
      </c>
      <c r="G4609" t="s">
        <v>35</v>
      </c>
    </row>
    <row r="4610" spans="2:7" x14ac:dyDescent="0.2">
      <c r="B4610">
        <v>2009</v>
      </c>
      <c r="C4610">
        <v>10</v>
      </c>
      <c r="D4610" t="s">
        <v>65</v>
      </c>
      <c r="E4610" t="s">
        <v>61</v>
      </c>
      <c r="F4610" t="s">
        <v>51</v>
      </c>
      <c r="G4610" t="s">
        <v>36</v>
      </c>
    </row>
    <row r="4611" spans="2:7" x14ac:dyDescent="0.2">
      <c r="B4611">
        <v>2009</v>
      </c>
      <c r="C4611">
        <v>10</v>
      </c>
      <c r="D4611" t="s">
        <v>65</v>
      </c>
      <c r="E4611" t="s">
        <v>61</v>
      </c>
      <c r="F4611" t="s">
        <v>51</v>
      </c>
      <c r="G4611" t="s">
        <v>37</v>
      </c>
    </row>
    <row r="4612" spans="2:7" x14ac:dyDescent="0.2">
      <c r="B4612">
        <v>2009</v>
      </c>
      <c r="C4612">
        <v>10</v>
      </c>
      <c r="D4612" t="s">
        <v>65</v>
      </c>
      <c r="E4612" t="s">
        <v>61</v>
      </c>
      <c r="F4612" t="s">
        <v>51</v>
      </c>
      <c r="G4612" t="s">
        <v>38</v>
      </c>
    </row>
    <row r="4613" spans="2:7" x14ac:dyDescent="0.2">
      <c r="B4613">
        <v>2009</v>
      </c>
      <c r="C4613">
        <v>10</v>
      </c>
      <c r="D4613" t="s">
        <v>65</v>
      </c>
      <c r="E4613" t="s">
        <v>61</v>
      </c>
      <c r="F4613" t="s">
        <v>51</v>
      </c>
      <c r="G4613" t="s">
        <v>39</v>
      </c>
    </row>
    <row r="4614" spans="2:7" x14ac:dyDescent="0.2">
      <c r="B4614">
        <v>2009</v>
      </c>
      <c r="C4614">
        <v>10</v>
      </c>
      <c r="D4614" t="s">
        <v>65</v>
      </c>
      <c r="E4614" t="s">
        <v>61</v>
      </c>
      <c r="F4614" t="s">
        <v>51</v>
      </c>
      <c r="G4614" t="s">
        <v>40</v>
      </c>
    </row>
    <row r="4615" spans="2:7" x14ac:dyDescent="0.2">
      <c r="B4615">
        <v>2009</v>
      </c>
      <c r="C4615">
        <v>10</v>
      </c>
      <c r="D4615" t="s">
        <v>65</v>
      </c>
      <c r="E4615" t="s">
        <v>61</v>
      </c>
      <c r="F4615" t="s">
        <v>51</v>
      </c>
      <c r="G4615" t="s">
        <v>41</v>
      </c>
    </row>
    <row r="4616" spans="2:7" x14ac:dyDescent="0.2">
      <c r="B4616">
        <v>2009</v>
      </c>
      <c r="C4616">
        <v>10</v>
      </c>
      <c r="D4616" t="s">
        <v>65</v>
      </c>
      <c r="E4616" t="s">
        <v>61</v>
      </c>
      <c r="F4616" t="s">
        <v>51</v>
      </c>
      <c r="G4616" t="s">
        <v>42</v>
      </c>
    </row>
    <row r="4617" spans="2:7" x14ac:dyDescent="0.2">
      <c r="B4617">
        <v>2009</v>
      </c>
      <c r="C4617">
        <v>10</v>
      </c>
      <c r="D4617" t="s">
        <v>65</v>
      </c>
      <c r="E4617" t="s">
        <v>61</v>
      </c>
      <c r="F4617" t="s">
        <v>51</v>
      </c>
      <c r="G4617" t="s">
        <v>43</v>
      </c>
    </row>
    <row r="4618" spans="2:7" x14ac:dyDescent="0.2">
      <c r="B4618">
        <v>2009</v>
      </c>
      <c r="C4618">
        <v>10</v>
      </c>
      <c r="D4618" t="s">
        <v>65</v>
      </c>
      <c r="E4618" t="s">
        <v>61</v>
      </c>
      <c r="F4618" t="s">
        <v>51</v>
      </c>
      <c r="G4618" t="s">
        <v>60</v>
      </c>
    </row>
    <row r="4619" spans="2:7" x14ac:dyDescent="0.2">
      <c r="B4619">
        <v>2009</v>
      </c>
      <c r="C4619">
        <v>10</v>
      </c>
      <c r="D4619" t="s">
        <v>65</v>
      </c>
      <c r="E4619" t="s">
        <v>61</v>
      </c>
      <c r="F4619" t="s">
        <v>52</v>
      </c>
      <c r="G4619" t="s">
        <v>12</v>
      </c>
    </row>
    <row r="4620" spans="2:7" x14ac:dyDescent="0.2">
      <c r="B4620">
        <v>2009</v>
      </c>
      <c r="C4620">
        <v>10</v>
      </c>
      <c r="D4620" t="s">
        <v>65</v>
      </c>
      <c r="E4620" t="s">
        <v>61</v>
      </c>
      <c r="F4620" t="s">
        <v>52</v>
      </c>
      <c r="G4620" t="s">
        <v>16</v>
      </c>
    </row>
    <row r="4621" spans="2:7" x14ac:dyDescent="0.2">
      <c r="B4621">
        <v>2009</v>
      </c>
      <c r="C4621">
        <v>10</v>
      </c>
      <c r="D4621" t="s">
        <v>65</v>
      </c>
      <c r="E4621" t="s">
        <v>61</v>
      </c>
      <c r="F4621" t="s">
        <v>52</v>
      </c>
      <c r="G4621" t="s">
        <v>17</v>
      </c>
    </row>
    <row r="4622" spans="2:7" x14ac:dyDescent="0.2">
      <c r="B4622">
        <v>2009</v>
      </c>
      <c r="C4622">
        <v>10</v>
      </c>
      <c r="D4622" t="s">
        <v>65</v>
      </c>
      <c r="E4622" t="s">
        <v>61</v>
      </c>
      <c r="F4622" t="s">
        <v>52</v>
      </c>
      <c r="G4622" t="s">
        <v>19</v>
      </c>
    </row>
    <row r="4623" spans="2:7" x14ac:dyDescent="0.2">
      <c r="B4623">
        <v>2009</v>
      </c>
      <c r="C4623">
        <v>10</v>
      </c>
      <c r="D4623" t="s">
        <v>65</v>
      </c>
      <c r="E4623" t="s">
        <v>61</v>
      </c>
      <c r="F4623" t="s">
        <v>52</v>
      </c>
      <c r="G4623" t="s">
        <v>20</v>
      </c>
    </row>
    <row r="4624" spans="2:7" x14ac:dyDescent="0.2">
      <c r="B4624">
        <v>2009</v>
      </c>
      <c r="C4624">
        <v>10</v>
      </c>
      <c r="D4624" t="s">
        <v>65</v>
      </c>
      <c r="E4624" t="s">
        <v>61</v>
      </c>
      <c r="F4624" t="s">
        <v>52</v>
      </c>
      <c r="G4624" t="s">
        <v>21</v>
      </c>
    </row>
    <row r="4625" spans="2:7" x14ac:dyDescent="0.2">
      <c r="B4625">
        <v>2009</v>
      </c>
      <c r="C4625">
        <v>10</v>
      </c>
      <c r="D4625" t="s">
        <v>65</v>
      </c>
      <c r="E4625" t="s">
        <v>61</v>
      </c>
      <c r="F4625" t="s">
        <v>52</v>
      </c>
      <c r="G4625" t="s">
        <v>23</v>
      </c>
    </row>
    <row r="4626" spans="2:7" x14ac:dyDescent="0.2">
      <c r="B4626">
        <v>2009</v>
      </c>
      <c r="C4626">
        <v>10</v>
      </c>
      <c r="D4626" t="s">
        <v>65</v>
      </c>
      <c r="E4626" t="s">
        <v>61</v>
      </c>
      <c r="F4626" t="s">
        <v>52</v>
      </c>
      <c r="G4626" t="s">
        <v>24</v>
      </c>
    </row>
    <row r="4627" spans="2:7" x14ac:dyDescent="0.2">
      <c r="B4627">
        <v>2009</v>
      </c>
      <c r="C4627">
        <v>10</v>
      </c>
      <c r="D4627" t="s">
        <v>65</v>
      </c>
      <c r="E4627" t="s">
        <v>61</v>
      </c>
      <c r="F4627" t="s">
        <v>52</v>
      </c>
      <c r="G4627" t="s">
        <v>25</v>
      </c>
    </row>
    <row r="4628" spans="2:7" x14ac:dyDescent="0.2">
      <c r="B4628">
        <v>2009</v>
      </c>
      <c r="C4628">
        <v>10</v>
      </c>
      <c r="D4628" t="s">
        <v>65</v>
      </c>
      <c r="E4628" t="s">
        <v>61</v>
      </c>
      <c r="F4628" t="s">
        <v>52</v>
      </c>
      <c r="G4628" t="s">
        <v>26</v>
      </c>
    </row>
    <row r="4629" spans="2:7" x14ac:dyDescent="0.2">
      <c r="B4629">
        <v>2009</v>
      </c>
      <c r="C4629">
        <v>10</v>
      </c>
      <c r="D4629" t="s">
        <v>65</v>
      </c>
      <c r="E4629" t="s">
        <v>61</v>
      </c>
      <c r="F4629" t="s">
        <v>52</v>
      </c>
      <c r="G4629" t="s">
        <v>27</v>
      </c>
    </row>
    <row r="4630" spans="2:7" x14ac:dyDescent="0.2">
      <c r="B4630">
        <v>2009</v>
      </c>
      <c r="C4630">
        <v>10</v>
      </c>
      <c r="D4630" t="s">
        <v>65</v>
      </c>
      <c r="E4630" t="s">
        <v>61</v>
      </c>
      <c r="F4630" t="s">
        <v>52</v>
      </c>
      <c r="G4630" t="s">
        <v>28</v>
      </c>
    </row>
    <row r="4631" spans="2:7" x14ac:dyDescent="0.2">
      <c r="B4631">
        <v>2009</v>
      </c>
      <c r="C4631">
        <v>10</v>
      </c>
      <c r="D4631" t="s">
        <v>65</v>
      </c>
      <c r="E4631" t="s">
        <v>61</v>
      </c>
      <c r="F4631" t="s">
        <v>52</v>
      </c>
      <c r="G4631" t="s">
        <v>29</v>
      </c>
    </row>
    <row r="4632" spans="2:7" x14ac:dyDescent="0.2">
      <c r="B4632">
        <v>2009</v>
      </c>
      <c r="C4632">
        <v>10</v>
      </c>
      <c r="D4632" t="s">
        <v>65</v>
      </c>
      <c r="E4632" t="s">
        <v>61</v>
      </c>
      <c r="F4632" t="s">
        <v>52</v>
      </c>
      <c r="G4632" t="s">
        <v>31</v>
      </c>
    </row>
    <row r="4633" spans="2:7" x14ac:dyDescent="0.2">
      <c r="B4633">
        <v>2009</v>
      </c>
      <c r="C4633">
        <v>10</v>
      </c>
      <c r="D4633" t="s">
        <v>65</v>
      </c>
      <c r="E4633" t="s">
        <v>61</v>
      </c>
      <c r="F4633" t="s">
        <v>52</v>
      </c>
      <c r="G4633" t="s">
        <v>32</v>
      </c>
    </row>
    <row r="4634" spans="2:7" x14ac:dyDescent="0.2">
      <c r="B4634">
        <v>2009</v>
      </c>
      <c r="C4634">
        <v>10</v>
      </c>
      <c r="D4634" t="s">
        <v>65</v>
      </c>
      <c r="E4634" t="s">
        <v>61</v>
      </c>
      <c r="F4634" t="s">
        <v>52</v>
      </c>
      <c r="G4634" t="s">
        <v>33</v>
      </c>
    </row>
    <row r="4635" spans="2:7" x14ac:dyDescent="0.2">
      <c r="B4635">
        <v>2009</v>
      </c>
      <c r="C4635">
        <v>10</v>
      </c>
      <c r="D4635" t="s">
        <v>65</v>
      </c>
      <c r="E4635" t="s">
        <v>61</v>
      </c>
      <c r="F4635" t="s">
        <v>52</v>
      </c>
      <c r="G4635" t="s">
        <v>34</v>
      </c>
    </row>
    <row r="4636" spans="2:7" x14ac:dyDescent="0.2">
      <c r="B4636">
        <v>2009</v>
      </c>
      <c r="C4636">
        <v>10</v>
      </c>
      <c r="D4636" t="s">
        <v>65</v>
      </c>
      <c r="E4636" t="s">
        <v>61</v>
      </c>
      <c r="F4636" t="s">
        <v>52</v>
      </c>
      <c r="G4636" t="s">
        <v>35</v>
      </c>
    </row>
    <row r="4637" spans="2:7" x14ac:dyDescent="0.2">
      <c r="B4637">
        <v>2009</v>
      </c>
      <c r="C4637">
        <v>10</v>
      </c>
      <c r="D4637" t="s">
        <v>65</v>
      </c>
      <c r="E4637" t="s">
        <v>61</v>
      </c>
      <c r="F4637" t="s">
        <v>52</v>
      </c>
      <c r="G4637" t="s">
        <v>36</v>
      </c>
    </row>
    <row r="4638" spans="2:7" x14ac:dyDescent="0.2">
      <c r="B4638">
        <v>2009</v>
      </c>
      <c r="C4638">
        <v>10</v>
      </c>
      <c r="D4638" t="s">
        <v>65</v>
      </c>
      <c r="E4638" t="s">
        <v>61</v>
      </c>
      <c r="F4638" t="s">
        <v>52</v>
      </c>
      <c r="G4638" t="s">
        <v>37</v>
      </c>
    </row>
    <row r="4639" spans="2:7" x14ac:dyDescent="0.2">
      <c r="B4639">
        <v>2009</v>
      </c>
      <c r="C4639">
        <v>10</v>
      </c>
      <c r="D4639" t="s">
        <v>65</v>
      </c>
      <c r="E4639" t="s">
        <v>61</v>
      </c>
      <c r="F4639" t="s">
        <v>52</v>
      </c>
      <c r="G4639" t="s">
        <v>38</v>
      </c>
    </row>
    <row r="4640" spans="2:7" x14ac:dyDescent="0.2">
      <c r="B4640">
        <v>2009</v>
      </c>
      <c r="C4640">
        <v>10</v>
      </c>
      <c r="D4640" t="s">
        <v>65</v>
      </c>
      <c r="E4640" t="s">
        <v>61</v>
      </c>
      <c r="F4640" t="s">
        <v>52</v>
      </c>
      <c r="G4640" t="s">
        <v>39</v>
      </c>
    </row>
    <row r="4641" spans="2:7" x14ac:dyDescent="0.2">
      <c r="B4641">
        <v>2009</v>
      </c>
      <c r="C4641">
        <v>10</v>
      </c>
      <c r="D4641" t="s">
        <v>65</v>
      </c>
      <c r="E4641" t="s">
        <v>61</v>
      </c>
      <c r="F4641" t="s">
        <v>52</v>
      </c>
      <c r="G4641" t="s">
        <v>40</v>
      </c>
    </row>
    <row r="4642" spans="2:7" x14ac:dyDescent="0.2">
      <c r="B4642">
        <v>2009</v>
      </c>
      <c r="C4642">
        <v>10</v>
      </c>
      <c r="D4642" t="s">
        <v>65</v>
      </c>
      <c r="E4642" t="s">
        <v>61</v>
      </c>
      <c r="F4642" t="s">
        <v>52</v>
      </c>
      <c r="G4642" t="s">
        <v>41</v>
      </c>
    </row>
    <row r="4643" spans="2:7" x14ac:dyDescent="0.2">
      <c r="B4643">
        <v>2009</v>
      </c>
      <c r="C4643">
        <v>10</v>
      </c>
      <c r="D4643" t="s">
        <v>65</v>
      </c>
      <c r="E4643" t="s">
        <v>61</v>
      </c>
      <c r="F4643" t="s">
        <v>52</v>
      </c>
      <c r="G4643" t="s">
        <v>42</v>
      </c>
    </row>
    <row r="4644" spans="2:7" x14ac:dyDescent="0.2">
      <c r="B4644">
        <v>2009</v>
      </c>
      <c r="C4644">
        <v>10</v>
      </c>
      <c r="D4644" t="s">
        <v>65</v>
      </c>
      <c r="E4644" t="s">
        <v>61</v>
      </c>
      <c r="F4644" t="s">
        <v>52</v>
      </c>
      <c r="G4644" t="s">
        <v>43</v>
      </c>
    </row>
    <row r="4645" spans="2:7" x14ac:dyDescent="0.2">
      <c r="B4645">
        <v>2009</v>
      </c>
      <c r="C4645">
        <v>10</v>
      </c>
      <c r="D4645" t="s">
        <v>65</v>
      </c>
      <c r="E4645" t="s">
        <v>61</v>
      </c>
      <c r="F4645" t="s">
        <v>52</v>
      </c>
      <c r="G4645" t="s">
        <v>60</v>
      </c>
    </row>
    <row r="4646" spans="2:7" x14ac:dyDescent="0.2">
      <c r="B4646">
        <v>2009</v>
      </c>
      <c r="C4646">
        <v>10</v>
      </c>
      <c r="D4646" t="s">
        <v>65</v>
      </c>
      <c r="E4646" t="s">
        <v>61</v>
      </c>
      <c r="F4646" t="s">
        <v>53</v>
      </c>
      <c r="G4646" t="s">
        <v>12</v>
      </c>
    </row>
    <row r="4647" spans="2:7" x14ac:dyDescent="0.2">
      <c r="B4647">
        <v>2009</v>
      </c>
      <c r="C4647">
        <v>10</v>
      </c>
      <c r="D4647" t="s">
        <v>65</v>
      </c>
      <c r="E4647" t="s">
        <v>61</v>
      </c>
      <c r="F4647" t="s">
        <v>53</v>
      </c>
      <c r="G4647" t="s">
        <v>16</v>
      </c>
    </row>
    <row r="4648" spans="2:7" x14ac:dyDescent="0.2">
      <c r="B4648">
        <v>2009</v>
      </c>
      <c r="C4648">
        <v>10</v>
      </c>
      <c r="D4648" t="s">
        <v>65</v>
      </c>
      <c r="E4648" t="s">
        <v>61</v>
      </c>
      <c r="F4648" t="s">
        <v>53</v>
      </c>
      <c r="G4648" t="s">
        <v>17</v>
      </c>
    </row>
    <row r="4649" spans="2:7" x14ac:dyDescent="0.2">
      <c r="B4649">
        <v>2009</v>
      </c>
      <c r="C4649">
        <v>10</v>
      </c>
      <c r="D4649" t="s">
        <v>65</v>
      </c>
      <c r="E4649" t="s">
        <v>61</v>
      </c>
      <c r="F4649" t="s">
        <v>53</v>
      </c>
      <c r="G4649" t="s">
        <v>19</v>
      </c>
    </row>
    <row r="4650" spans="2:7" x14ac:dyDescent="0.2">
      <c r="B4650">
        <v>2009</v>
      </c>
      <c r="C4650">
        <v>10</v>
      </c>
      <c r="D4650" t="s">
        <v>65</v>
      </c>
      <c r="E4650" t="s">
        <v>61</v>
      </c>
      <c r="F4650" t="s">
        <v>53</v>
      </c>
      <c r="G4650" t="s">
        <v>20</v>
      </c>
    </row>
    <row r="4651" spans="2:7" x14ac:dyDescent="0.2">
      <c r="B4651">
        <v>2009</v>
      </c>
      <c r="C4651">
        <v>10</v>
      </c>
      <c r="D4651" t="s">
        <v>65</v>
      </c>
      <c r="E4651" t="s">
        <v>61</v>
      </c>
      <c r="F4651" t="s">
        <v>53</v>
      </c>
      <c r="G4651" t="s">
        <v>21</v>
      </c>
    </row>
    <row r="4652" spans="2:7" x14ac:dyDescent="0.2">
      <c r="B4652">
        <v>2009</v>
      </c>
      <c r="C4652">
        <v>10</v>
      </c>
      <c r="D4652" t="s">
        <v>65</v>
      </c>
      <c r="E4652" t="s">
        <v>61</v>
      </c>
      <c r="F4652" t="s">
        <v>53</v>
      </c>
      <c r="G4652" t="s">
        <v>23</v>
      </c>
    </row>
    <row r="4653" spans="2:7" x14ac:dyDescent="0.2">
      <c r="B4653">
        <v>2009</v>
      </c>
      <c r="C4653">
        <v>10</v>
      </c>
      <c r="D4653" t="s">
        <v>65</v>
      </c>
      <c r="E4653" t="s">
        <v>61</v>
      </c>
      <c r="F4653" t="s">
        <v>53</v>
      </c>
      <c r="G4653" t="s">
        <v>24</v>
      </c>
    </row>
    <row r="4654" spans="2:7" x14ac:dyDescent="0.2">
      <c r="B4654">
        <v>2009</v>
      </c>
      <c r="C4654">
        <v>10</v>
      </c>
      <c r="D4654" t="s">
        <v>65</v>
      </c>
      <c r="E4654" t="s">
        <v>61</v>
      </c>
      <c r="F4654" t="s">
        <v>53</v>
      </c>
      <c r="G4654" t="s">
        <v>25</v>
      </c>
    </row>
    <row r="4655" spans="2:7" x14ac:dyDescent="0.2">
      <c r="B4655">
        <v>2009</v>
      </c>
      <c r="C4655">
        <v>10</v>
      </c>
      <c r="D4655" t="s">
        <v>65</v>
      </c>
      <c r="E4655" t="s">
        <v>61</v>
      </c>
      <c r="F4655" t="s">
        <v>53</v>
      </c>
      <c r="G4655" t="s">
        <v>26</v>
      </c>
    </row>
    <row r="4656" spans="2:7" x14ac:dyDescent="0.2">
      <c r="B4656">
        <v>2009</v>
      </c>
      <c r="C4656">
        <v>10</v>
      </c>
      <c r="D4656" t="s">
        <v>65</v>
      </c>
      <c r="E4656" t="s">
        <v>61</v>
      </c>
      <c r="F4656" t="s">
        <v>53</v>
      </c>
      <c r="G4656" t="s">
        <v>27</v>
      </c>
    </row>
    <row r="4657" spans="2:7" x14ac:dyDescent="0.2">
      <c r="B4657">
        <v>2009</v>
      </c>
      <c r="C4657">
        <v>10</v>
      </c>
      <c r="D4657" t="s">
        <v>65</v>
      </c>
      <c r="E4657" t="s">
        <v>61</v>
      </c>
      <c r="F4657" t="s">
        <v>53</v>
      </c>
      <c r="G4657" t="s">
        <v>28</v>
      </c>
    </row>
    <row r="4658" spans="2:7" x14ac:dyDescent="0.2">
      <c r="B4658">
        <v>2009</v>
      </c>
      <c r="C4658">
        <v>10</v>
      </c>
      <c r="D4658" t="s">
        <v>65</v>
      </c>
      <c r="E4658" t="s">
        <v>61</v>
      </c>
      <c r="F4658" t="s">
        <v>53</v>
      </c>
      <c r="G4658" t="s">
        <v>29</v>
      </c>
    </row>
    <row r="4659" spans="2:7" x14ac:dyDescent="0.2">
      <c r="B4659">
        <v>2009</v>
      </c>
      <c r="C4659">
        <v>10</v>
      </c>
      <c r="D4659" t="s">
        <v>65</v>
      </c>
      <c r="E4659" t="s">
        <v>61</v>
      </c>
      <c r="F4659" t="s">
        <v>53</v>
      </c>
      <c r="G4659" t="s">
        <v>31</v>
      </c>
    </row>
    <row r="4660" spans="2:7" x14ac:dyDescent="0.2">
      <c r="B4660">
        <v>2009</v>
      </c>
      <c r="C4660">
        <v>10</v>
      </c>
      <c r="D4660" t="s">
        <v>65</v>
      </c>
      <c r="E4660" t="s">
        <v>61</v>
      </c>
      <c r="F4660" t="s">
        <v>53</v>
      </c>
      <c r="G4660" t="s">
        <v>32</v>
      </c>
    </row>
    <row r="4661" spans="2:7" x14ac:dyDescent="0.2">
      <c r="B4661">
        <v>2009</v>
      </c>
      <c r="C4661">
        <v>10</v>
      </c>
      <c r="D4661" t="s">
        <v>65</v>
      </c>
      <c r="E4661" t="s">
        <v>61</v>
      </c>
      <c r="F4661" t="s">
        <v>53</v>
      </c>
      <c r="G4661" t="s">
        <v>33</v>
      </c>
    </row>
    <row r="4662" spans="2:7" x14ac:dyDescent="0.2">
      <c r="B4662">
        <v>2009</v>
      </c>
      <c r="C4662">
        <v>10</v>
      </c>
      <c r="D4662" t="s">
        <v>65</v>
      </c>
      <c r="E4662" t="s">
        <v>61</v>
      </c>
      <c r="F4662" t="s">
        <v>53</v>
      </c>
      <c r="G4662" t="s">
        <v>34</v>
      </c>
    </row>
    <row r="4663" spans="2:7" x14ac:dyDescent="0.2">
      <c r="B4663">
        <v>2009</v>
      </c>
      <c r="C4663">
        <v>10</v>
      </c>
      <c r="D4663" t="s">
        <v>65</v>
      </c>
      <c r="E4663" t="s">
        <v>61</v>
      </c>
      <c r="F4663" t="s">
        <v>53</v>
      </c>
      <c r="G4663" t="s">
        <v>35</v>
      </c>
    </row>
    <row r="4664" spans="2:7" x14ac:dyDescent="0.2">
      <c r="B4664">
        <v>2009</v>
      </c>
      <c r="C4664">
        <v>10</v>
      </c>
      <c r="D4664" t="s">
        <v>65</v>
      </c>
      <c r="E4664" t="s">
        <v>61</v>
      </c>
      <c r="F4664" t="s">
        <v>53</v>
      </c>
      <c r="G4664" t="s">
        <v>36</v>
      </c>
    </row>
    <row r="4665" spans="2:7" x14ac:dyDescent="0.2">
      <c r="B4665">
        <v>2009</v>
      </c>
      <c r="C4665">
        <v>10</v>
      </c>
      <c r="D4665" t="s">
        <v>65</v>
      </c>
      <c r="E4665" t="s">
        <v>61</v>
      </c>
      <c r="F4665" t="s">
        <v>53</v>
      </c>
      <c r="G4665" t="s">
        <v>37</v>
      </c>
    </row>
    <row r="4666" spans="2:7" x14ac:dyDescent="0.2">
      <c r="B4666">
        <v>2009</v>
      </c>
      <c r="C4666">
        <v>10</v>
      </c>
      <c r="D4666" t="s">
        <v>65</v>
      </c>
      <c r="E4666" t="s">
        <v>61</v>
      </c>
      <c r="F4666" t="s">
        <v>53</v>
      </c>
      <c r="G4666" t="s">
        <v>38</v>
      </c>
    </row>
    <row r="4667" spans="2:7" x14ac:dyDescent="0.2">
      <c r="B4667">
        <v>2009</v>
      </c>
      <c r="C4667">
        <v>10</v>
      </c>
      <c r="D4667" t="s">
        <v>65</v>
      </c>
      <c r="E4667" t="s">
        <v>61</v>
      </c>
      <c r="F4667" t="s">
        <v>53</v>
      </c>
      <c r="G4667" t="s">
        <v>39</v>
      </c>
    </row>
    <row r="4668" spans="2:7" x14ac:dyDescent="0.2">
      <c r="B4668">
        <v>2009</v>
      </c>
      <c r="C4668">
        <v>10</v>
      </c>
      <c r="D4668" t="s">
        <v>65</v>
      </c>
      <c r="E4668" t="s">
        <v>61</v>
      </c>
      <c r="F4668" t="s">
        <v>53</v>
      </c>
      <c r="G4668" t="s">
        <v>40</v>
      </c>
    </row>
    <row r="4669" spans="2:7" x14ac:dyDescent="0.2">
      <c r="B4669">
        <v>2009</v>
      </c>
      <c r="C4669">
        <v>10</v>
      </c>
      <c r="D4669" t="s">
        <v>65</v>
      </c>
      <c r="E4669" t="s">
        <v>61</v>
      </c>
      <c r="F4669" t="s">
        <v>53</v>
      </c>
      <c r="G4669" t="s">
        <v>41</v>
      </c>
    </row>
    <row r="4670" spans="2:7" x14ac:dyDescent="0.2">
      <c r="B4670">
        <v>2009</v>
      </c>
      <c r="C4670">
        <v>10</v>
      </c>
      <c r="D4670" t="s">
        <v>65</v>
      </c>
      <c r="E4670" t="s">
        <v>61</v>
      </c>
      <c r="F4670" t="s">
        <v>53</v>
      </c>
      <c r="G4670" t="s">
        <v>42</v>
      </c>
    </row>
    <row r="4671" spans="2:7" x14ac:dyDescent="0.2">
      <c r="B4671">
        <v>2009</v>
      </c>
      <c r="C4671">
        <v>10</v>
      </c>
      <c r="D4671" t="s">
        <v>65</v>
      </c>
      <c r="E4671" t="s">
        <v>61</v>
      </c>
      <c r="F4671" t="s">
        <v>53</v>
      </c>
      <c r="G4671" t="s">
        <v>43</v>
      </c>
    </row>
    <row r="4672" spans="2:7" x14ac:dyDescent="0.2">
      <c r="B4672">
        <v>2009</v>
      </c>
      <c r="C4672">
        <v>10</v>
      </c>
      <c r="D4672" t="s">
        <v>65</v>
      </c>
      <c r="E4672" t="s">
        <v>61</v>
      </c>
      <c r="F4672" t="s">
        <v>53</v>
      </c>
      <c r="G4672" t="s">
        <v>60</v>
      </c>
    </row>
    <row r="4673" spans="2:7" x14ac:dyDescent="0.2">
      <c r="B4673">
        <v>2009</v>
      </c>
      <c r="C4673">
        <v>10</v>
      </c>
      <c r="D4673" t="s">
        <v>65</v>
      </c>
      <c r="E4673" t="s">
        <v>61</v>
      </c>
      <c r="F4673" t="s">
        <v>54</v>
      </c>
      <c r="G4673" t="s">
        <v>12</v>
      </c>
    </row>
    <row r="4674" spans="2:7" x14ac:dyDescent="0.2">
      <c r="B4674">
        <v>2009</v>
      </c>
      <c r="C4674">
        <v>10</v>
      </c>
      <c r="D4674" t="s">
        <v>65</v>
      </c>
      <c r="E4674" t="s">
        <v>61</v>
      </c>
      <c r="F4674" t="s">
        <v>54</v>
      </c>
      <c r="G4674" t="s">
        <v>16</v>
      </c>
    </row>
    <row r="4675" spans="2:7" x14ac:dyDescent="0.2">
      <c r="B4675">
        <v>2009</v>
      </c>
      <c r="C4675">
        <v>10</v>
      </c>
      <c r="D4675" t="s">
        <v>65</v>
      </c>
      <c r="E4675" t="s">
        <v>61</v>
      </c>
      <c r="F4675" t="s">
        <v>54</v>
      </c>
      <c r="G4675" t="s">
        <v>17</v>
      </c>
    </row>
    <row r="4676" spans="2:7" x14ac:dyDescent="0.2">
      <c r="B4676">
        <v>2009</v>
      </c>
      <c r="C4676">
        <v>10</v>
      </c>
      <c r="D4676" t="s">
        <v>65</v>
      </c>
      <c r="E4676" t="s">
        <v>61</v>
      </c>
      <c r="F4676" t="s">
        <v>54</v>
      </c>
      <c r="G4676" t="s">
        <v>19</v>
      </c>
    </row>
    <row r="4677" spans="2:7" x14ac:dyDescent="0.2">
      <c r="B4677">
        <v>2009</v>
      </c>
      <c r="C4677">
        <v>10</v>
      </c>
      <c r="D4677" t="s">
        <v>65</v>
      </c>
      <c r="E4677" t="s">
        <v>61</v>
      </c>
      <c r="F4677" t="s">
        <v>54</v>
      </c>
      <c r="G4677" t="s">
        <v>20</v>
      </c>
    </row>
    <row r="4678" spans="2:7" x14ac:dyDescent="0.2">
      <c r="B4678">
        <v>2009</v>
      </c>
      <c r="C4678">
        <v>10</v>
      </c>
      <c r="D4678" t="s">
        <v>65</v>
      </c>
      <c r="E4678" t="s">
        <v>61</v>
      </c>
      <c r="F4678" t="s">
        <v>54</v>
      </c>
      <c r="G4678" t="s">
        <v>21</v>
      </c>
    </row>
    <row r="4679" spans="2:7" x14ac:dyDescent="0.2">
      <c r="B4679">
        <v>2009</v>
      </c>
      <c r="C4679">
        <v>10</v>
      </c>
      <c r="D4679" t="s">
        <v>65</v>
      </c>
      <c r="E4679" t="s">
        <v>61</v>
      </c>
      <c r="F4679" t="s">
        <v>54</v>
      </c>
      <c r="G4679" t="s">
        <v>23</v>
      </c>
    </row>
    <row r="4680" spans="2:7" x14ac:dyDescent="0.2">
      <c r="B4680">
        <v>2009</v>
      </c>
      <c r="C4680">
        <v>10</v>
      </c>
      <c r="D4680" t="s">
        <v>65</v>
      </c>
      <c r="E4680" t="s">
        <v>61</v>
      </c>
      <c r="F4680" t="s">
        <v>54</v>
      </c>
      <c r="G4680" t="s">
        <v>24</v>
      </c>
    </row>
    <row r="4681" spans="2:7" x14ac:dyDescent="0.2">
      <c r="B4681">
        <v>2009</v>
      </c>
      <c r="C4681">
        <v>10</v>
      </c>
      <c r="D4681" t="s">
        <v>65</v>
      </c>
      <c r="E4681" t="s">
        <v>61</v>
      </c>
      <c r="F4681" t="s">
        <v>54</v>
      </c>
      <c r="G4681" t="s">
        <v>25</v>
      </c>
    </row>
    <row r="4682" spans="2:7" x14ac:dyDescent="0.2">
      <c r="B4682">
        <v>2009</v>
      </c>
      <c r="C4682">
        <v>10</v>
      </c>
      <c r="D4682" t="s">
        <v>65</v>
      </c>
      <c r="E4682" t="s">
        <v>61</v>
      </c>
      <c r="F4682" t="s">
        <v>54</v>
      </c>
      <c r="G4682" t="s">
        <v>26</v>
      </c>
    </row>
    <row r="4683" spans="2:7" x14ac:dyDescent="0.2">
      <c r="B4683">
        <v>2009</v>
      </c>
      <c r="C4683">
        <v>10</v>
      </c>
      <c r="D4683" t="s">
        <v>65</v>
      </c>
      <c r="E4683" t="s">
        <v>61</v>
      </c>
      <c r="F4683" t="s">
        <v>54</v>
      </c>
      <c r="G4683" t="s">
        <v>27</v>
      </c>
    </row>
    <row r="4684" spans="2:7" x14ac:dyDescent="0.2">
      <c r="B4684">
        <v>2009</v>
      </c>
      <c r="C4684">
        <v>10</v>
      </c>
      <c r="D4684" t="s">
        <v>65</v>
      </c>
      <c r="E4684" t="s">
        <v>61</v>
      </c>
      <c r="F4684" t="s">
        <v>54</v>
      </c>
      <c r="G4684" t="s">
        <v>28</v>
      </c>
    </row>
    <row r="4685" spans="2:7" x14ac:dyDescent="0.2">
      <c r="B4685">
        <v>2009</v>
      </c>
      <c r="C4685">
        <v>10</v>
      </c>
      <c r="D4685" t="s">
        <v>65</v>
      </c>
      <c r="E4685" t="s">
        <v>61</v>
      </c>
      <c r="F4685" t="s">
        <v>54</v>
      </c>
      <c r="G4685" t="s">
        <v>29</v>
      </c>
    </row>
    <row r="4686" spans="2:7" x14ac:dyDescent="0.2">
      <c r="B4686">
        <v>2009</v>
      </c>
      <c r="C4686">
        <v>10</v>
      </c>
      <c r="D4686" t="s">
        <v>65</v>
      </c>
      <c r="E4686" t="s">
        <v>61</v>
      </c>
      <c r="F4686" t="s">
        <v>54</v>
      </c>
      <c r="G4686" t="s">
        <v>31</v>
      </c>
    </row>
    <row r="4687" spans="2:7" x14ac:dyDescent="0.2">
      <c r="B4687">
        <v>2009</v>
      </c>
      <c r="C4687">
        <v>10</v>
      </c>
      <c r="D4687" t="s">
        <v>65</v>
      </c>
      <c r="E4687" t="s">
        <v>61</v>
      </c>
      <c r="F4687" t="s">
        <v>54</v>
      </c>
      <c r="G4687" t="s">
        <v>32</v>
      </c>
    </row>
    <row r="4688" spans="2:7" x14ac:dyDescent="0.2">
      <c r="B4688">
        <v>2009</v>
      </c>
      <c r="C4688">
        <v>10</v>
      </c>
      <c r="D4688" t="s">
        <v>65</v>
      </c>
      <c r="E4688" t="s">
        <v>61</v>
      </c>
      <c r="F4688" t="s">
        <v>54</v>
      </c>
      <c r="G4688" t="s">
        <v>33</v>
      </c>
    </row>
    <row r="4689" spans="2:7" x14ac:dyDescent="0.2">
      <c r="B4689">
        <v>2009</v>
      </c>
      <c r="C4689">
        <v>10</v>
      </c>
      <c r="D4689" t="s">
        <v>65</v>
      </c>
      <c r="E4689" t="s">
        <v>61</v>
      </c>
      <c r="F4689" t="s">
        <v>54</v>
      </c>
      <c r="G4689" t="s">
        <v>34</v>
      </c>
    </row>
    <row r="4690" spans="2:7" x14ac:dyDescent="0.2">
      <c r="B4690">
        <v>2009</v>
      </c>
      <c r="C4690">
        <v>10</v>
      </c>
      <c r="D4690" t="s">
        <v>65</v>
      </c>
      <c r="E4690" t="s">
        <v>61</v>
      </c>
      <c r="F4690" t="s">
        <v>54</v>
      </c>
      <c r="G4690" t="s">
        <v>35</v>
      </c>
    </row>
    <row r="4691" spans="2:7" x14ac:dyDescent="0.2">
      <c r="B4691">
        <v>2009</v>
      </c>
      <c r="C4691">
        <v>10</v>
      </c>
      <c r="D4691" t="s">
        <v>65</v>
      </c>
      <c r="E4691" t="s">
        <v>61</v>
      </c>
      <c r="F4691" t="s">
        <v>54</v>
      </c>
      <c r="G4691" t="s">
        <v>36</v>
      </c>
    </row>
    <row r="4692" spans="2:7" x14ac:dyDescent="0.2">
      <c r="B4692">
        <v>2009</v>
      </c>
      <c r="C4692">
        <v>10</v>
      </c>
      <c r="D4692" t="s">
        <v>65</v>
      </c>
      <c r="E4692" t="s">
        <v>61</v>
      </c>
      <c r="F4692" t="s">
        <v>54</v>
      </c>
      <c r="G4692" t="s">
        <v>37</v>
      </c>
    </row>
    <row r="4693" spans="2:7" x14ac:dyDescent="0.2">
      <c r="B4693">
        <v>2009</v>
      </c>
      <c r="C4693">
        <v>10</v>
      </c>
      <c r="D4693" t="s">
        <v>65</v>
      </c>
      <c r="E4693" t="s">
        <v>61</v>
      </c>
      <c r="F4693" t="s">
        <v>54</v>
      </c>
      <c r="G4693" t="s">
        <v>38</v>
      </c>
    </row>
    <row r="4694" spans="2:7" x14ac:dyDescent="0.2">
      <c r="B4694">
        <v>2009</v>
      </c>
      <c r="C4694">
        <v>10</v>
      </c>
      <c r="D4694" t="s">
        <v>65</v>
      </c>
      <c r="E4694" t="s">
        <v>61</v>
      </c>
      <c r="F4694" t="s">
        <v>54</v>
      </c>
      <c r="G4694" t="s">
        <v>39</v>
      </c>
    </row>
    <row r="4695" spans="2:7" x14ac:dyDescent="0.2">
      <c r="B4695">
        <v>2009</v>
      </c>
      <c r="C4695">
        <v>10</v>
      </c>
      <c r="D4695" t="s">
        <v>65</v>
      </c>
      <c r="E4695" t="s">
        <v>61</v>
      </c>
      <c r="F4695" t="s">
        <v>54</v>
      </c>
      <c r="G4695" t="s">
        <v>40</v>
      </c>
    </row>
    <row r="4696" spans="2:7" x14ac:dyDescent="0.2">
      <c r="B4696">
        <v>2009</v>
      </c>
      <c r="C4696">
        <v>10</v>
      </c>
      <c r="D4696" t="s">
        <v>65</v>
      </c>
      <c r="E4696" t="s">
        <v>61</v>
      </c>
      <c r="F4696" t="s">
        <v>54</v>
      </c>
      <c r="G4696" t="s">
        <v>41</v>
      </c>
    </row>
    <row r="4697" spans="2:7" x14ac:dyDescent="0.2">
      <c r="B4697">
        <v>2009</v>
      </c>
      <c r="C4697">
        <v>10</v>
      </c>
      <c r="D4697" t="s">
        <v>65</v>
      </c>
      <c r="E4697" t="s">
        <v>61</v>
      </c>
      <c r="F4697" t="s">
        <v>54</v>
      </c>
      <c r="G4697" t="s">
        <v>42</v>
      </c>
    </row>
    <row r="4698" spans="2:7" x14ac:dyDescent="0.2">
      <c r="B4698">
        <v>2009</v>
      </c>
      <c r="C4698">
        <v>10</v>
      </c>
      <c r="D4698" t="s">
        <v>65</v>
      </c>
      <c r="E4698" t="s">
        <v>61</v>
      </c>
      <c r="F4698" t="s">
        <v>54</v>
      </c>
      <c r="G4698" t="s">
        <v>43</v>
      </c>
    </row>
    <row r="4699" spans="2:7" x14ac:dyDescent="0.2">
      <c r="B4699">
        <v>2009</v>
      </c>
      <c r="C4699">
        <v>10</v>
      </c>
      <c r="D4699" t="s">
        <v>65</v>
      </c>
      <c r="E4699" t="s">
        <v>61</v>
      </c>
      <c r="F4699" t="s">
        <v>54</v>
      </c>
      <c r="G4699" t="s">
        <v>60</v>
      </c>
    </row>
    <row r="4700" spans="2:7" x14ac:dyDescent="0.2">
      <c r="B4700">
        <v>2009</v>
      </c>
      <c r="C4700">
        <v>10</v>
      </c>
      <c r="D4700" t="s">
        <v>65</v>
      </c>
      <c r="E4700" t="s">
        <v>61</v>
      </c>
      <c r="F4700" t="s">
        <v>55</v>
      </c>
      <c r="G4700" t="s">
        <v>12</v>
      </c>
    </row>
    <row r="4701" spans="2:7" x14ac:dyDescent="0.2">
      <c r="B4701">
        <v>2009</v>
      </c>
      <c r="C4701">
        <v>10</v>
      </c>
      <c r="D4701" t="s">
        <v>65</v>
      </c>
      <c r="E4701" t="s">
        <v>61</v>
      </c>
      <c r="F4701" t="s">
        <v>55</v>
      </c>
      <c r="G4701" t="s">
        <v>16</v>
      </c>
    </row>
    <row r="4702" spans="2:7" x14ac:dyDescent="0.2">
      <c r="B4702">
        <v>2009</v>
      </c>
      <c r="C4702">
        <v>10</v>
      </c>
      <c r="D4702" t="s">
        <v>65</v>
      </c>
      <c r="E4702" t="s">
        <v>61</v>
      </c>
      <c r="F4702" t="s">
        <v>55</v>
      </c>
      <c r="G4702" t="s">
        <v>17</v>
      </c>
    </row>
    <row r="4703" spans="2:7" x14ac:dyDescent="0.2">
      <c r="B4703">
        <v>2009</v>
      </c>
      <c r="C4703">
        <v>10</v>
      </c>
      <c r="D4703" t="s">
        <v>65</v>
      </c>
      <c r="E4703" t="s">
        <v>61</v>
      </c>
      <c r="F4703" t="s">
        <v>55</v>
      </c>
      <c r="G4703" t="s">
        <v>19</v>
      </c>
    </row>
    <row r="4704" spans="2:7" x14ac:dyDescent="0.2">
      <c r="B4704">
        <v>2009</v>
      </c>
      <c r="C4704">
        <v>10</v>
      </c>
      <c r="D4704" t="s">
        <v>65</v>
      </c>
      <c r="E4704" t="s">
        <v>61</v>
      </c>
      <c r="F4704" t="s">
        <v>55</v>
      </c>
      <c r="G4704" t="s">
        <v>20</v>
      </c>
    </row>
    <row r="4705" spans="2:7" x14ac:dyDescent="0.2">
      <c r="B4705">
        <v>2009</v>
      </c>
      <c r="C4705">
        <v>10</v>
      </c>
      <c r="D4705" t="s">
        <v>65</v>
      </c>
      <c r="E4705" t="s">
        <v>61</v>
      </c>
      <c r="F4705" t="s">
        <v>55</v>
      </c>
      <c r="G4705" t="s">
        <v>21</v>
      </c>
    </row>
    <row r="4706" spans="2:7" x14ac:dyDescent="0.2">
      <c r="B4706">
        <v>2009</v>
      </c>
      <c r="C4706">
        <v>10</v>
      </c>
      <c r="D4706" t="s">
        <v>65</v>
      </c>
      <c r="E4706" t="s">
        <v>61</v>
      </c>
      <c r="F4706" t="s">
        <v>55</v>
      </c>
      <c r="G4706" t="s">
        <v>23</v>
      </c>
    </row>
    <row r="4707" spans="2:7" x14ac:dyDescent="0.2">
      <c r="B4707">
        <v>2009</v>
      </c>
      <c r="C4707">
        <v>10</v>
      </c>
      <c r="D4707" t="s">
        <v>65</v>
      </c>
      <c r="E4707" t="s">
        <v>61</v>
      </c>
      <c r="F4707" t="s">
        <v>55</v>
      </c>
      <c r="G4707" t="s">
        <v>24</v>
      </c>
    </row>
    <row r="4708" spans="2:7" x14ac:dyDescent="0.2">
      <c r="B4708">
        <v>2009</v>
      </c>
      <c r="C4708">
        <v>10</v>
      </c>
      <c r="D4708" t="s">
        <v>65</v>
      </c>
      <c r="E4708" t="s">
        <v>61</v>
      </c>
      <c r="F4708" t="s">
        <v>55</v>
      </c>
      <c r="G4708" t="s">
        <v>25</v>
      </c>
    </row>
    <row r="4709" spans="2:7" x14ac:dyDescent="0.2">
      <c r="B4709">
        <v>2009</v>
      </c>
      <c r="C4709">
        <v>10</v>
      </c>
      <c r="D4709" t="s">
        <v>65</v>
      </c>
      <c r="E4709" t="s">
        <v>61</v>
      </c>
      <c r="F4709" t="s">
        <v>55</v>
      </c>
      <c r="G4709" t="s">
        <v>26</v>
      </c>
    </row>
    <row r="4710" spans="2:7" x14ac:dyDescent="0.2">
      <c r="B4710">
        <v>2009</v>
      </c>
      <c r="C4710">
        <v>10</v>
      </c>
      <c r="D4710" t="s">
        <v>65</v>
      </c>
      <c r="E4710" t="s">
        <v>61</v>
      </c>
      <c r="F4710" t="s">
        <v>55</v>
      </c>
      <c r="G4710" t="s">
        <v>27</v>
      </c>
    </row>
    <row r="4711" spans="2:7" x14ac:dyDescent="0.2">
      <c r="B4711">
        <v>2009</v>
      </c>
      <c r="C4711">
        <v>10</v>
      </c>
      <c r="D4711" t="s">
        <v>65</v>
      </c>
      <c r="E4711" t="s">
        <v>61</v>
      </c>
      <c r="F4711" t="s">
        <v>55</v>
      </c>
      <c r="G4711" t="s">
        <v>28</v>
      </c>
    </row>
    <row r="4712" spans="2:7" x14ac:dyDescent="0.2">
      <c r="B4712">
        <v>2009</v>
      </c>
      <c r="C4712">
        <v>10</v>
      </c>
      <c r="D4712" t="s">
        <v>65</v>
      </c>
      <c r="E4712" t="s">
        <v>61</v>
      </c>
      <c r="F4712" t="s">
        <v>55</v>
      </c>
      <c r="G4712" t="s">
        <v>29</v>
      </c>
    </row>
    <row r="4713" spans="2:7" x14ac:dyDescent="0.2">
      <c r="B4713">
        <v>2009</v>
      </c>
      <c r="C4713">
        <v>10</v>
      </c>
      <c r="D4713" t="s">
        <v>65</v>
      </c>
      <c r="E4713" t="s">
        <v>61</v>
      </c>
      <c r="F4713" t="s">
        <v>55</v>
      </c>
      <c r="G4713" t="s">
        <v>31</v>
      </c>
    </row>
    <row r="4714" spans="2:7" x14ac:dyDescent="0.2">
      <c r="B4714">
        <v>2009</v>
      </c>
      <c r="C4714">
        <v>10</v>
      </c>
      <c r="D4714" t="s">
        <v>65</v>
      </c>
      <c r="E4714" t="s">
        <v>61</v>
      </c>
      <c r="F4714" t="s">
        <v>55</v>
      </c>
      <c r="G4714" t="s">
        <v>32</v>
      </c>
    </row>
    <row r="4715" spans="2:7" x14ac:dyDescent="0.2">
      <c r="B4715">
        <v>2009</v>
      </c>
      <c r="C4715">
        <v>10</v>
      </c>
      <c r="D4715" t="s">
        <v>65</v>
      </c>
      <c r="E4715" t="s">
        <v>61</v>
      </c>
      <c r="F4715" t="s">
        <v>55</v>
      </c>
      <c r="G4715" t="s">
        <v>33</v>
      </c>
    </row>
    <row r="4716" spans="2:7" x14ac:dyDescent="0.2">
      <c r="B4716">
        <v>2009</v>
      </c>
      <c r="C4716">
        <v>10</v>
      </c>
      <c r="D4716" t="s">
        <v>65</v>
      </c>
      <c r="E4716" t="s">
        <v>61</v>
      </c>
      <c r="F4716" t="s">
        <v>55</v>
      </c>
      <c r="G4716" t="s">
        <v>34</v>
      </c>
    </row>
    <row r="4717" spans="2:7" x14ac:dyDescent="0.2">
      <c r="B4717">
        <v>2009</v>
      </c>
      <c r="C4717">
        <v>10</v>
      </c>
      <c r="D4717" t="s">
        <v>65</v>
      </c>
      <c r="E4717" t="s">
        <v>61</v>
      </c>
      <c r="F4717" t="s">
        <v>55</v>
      </c>
      <c r="G4717" t="s">
        <v>35</v>
      </c>
    </row>
    <row r="4718" spans="2:7" x14ac:dyDescent="0.2">
      <c r="B4718">
        <v>2009</v>
      </c>
      <c r="C4718">
        <v>10</v>
      </c>
      <c r="D4718" t="s">
        <v>65</v>
      </c>
      <c r="E4718" t="s">
        <v>61</v>
      </c>
      <c r="F4718" t="s">
        <v>55</v>
      </c>
      <c r="G4718" t="s">
        <v>36</v>
      </c>
    </row>
    <row r="4719" spans="2:7" x14ac:dyDescent="0.2">
      <c r="B4719">
        <v>2009</v>
      </c>
      <c r="C4719">
        <v>10</v>
      </c>
      <c r="D4719" t="s">
        <v>65</v>
      </c>
      <c r="E4719" t="s">
        <v>61</v>
      </c>
      <c r="F4719" t="s">
        <v>55</v>
      </c>
      <c r="G4719" t="s">
        <v>37</v>
      </c>
    </row>
    <row r="4720" spans="2:7" x14ac:dyDescent="0.2">
      <c r="B4720">
        <v>2009</v>
      </c>
      <c r="C4720">
        <v>10</v>
      </c>
      <c r="D4720" t="s">
        <v>65</v>
      </c>
      <c r="E4720" t="s">
        <v>61</v>
      </c>
      <c r="F4720" t="s">
        <v>55</v>
      </c>
      <c r="G4720" t="s">
        <v>38</v>
      </c>
    </row>
    <row r="4721" spans="2:7" x14ac:dyDescent="0.2">
      <c r="B4721">
        <v>2009</v>
      </c>
      <c r="C4721">
        <v>10</v>
      </c>
      <c r="D4721" t="s">
        <v>65</v>
      </c>
      <c r="E4721" t="s">
        <v>61</v>
      </c>
      <c r="F4721" t="s">
        <v>55</v>
      </c>
      <c r="G4721" t="s">
        <v>39</v>
      </c>
    </row>
    <row r="4722" spans="2:7" x14ac:dyDescent="0.2">
      <c r="B4722">
        <v>2009</v>
      </c>
      <c r="C4722">
        <v>10</v>
      </c>
      <c r="D4722" t="s">
        <v>65</v>
      </c>
      <c r="E4722" t="s">
        <v>61</v>
      </c>
      <c r="F4722" t="s">
        <v>55</v>
      </c>
      <c r="G4722" t="s">
        <v>40</v>
      </c>
    </row>
    <row r="4723" spans="2:7" x14ac:dyDescent="0.2">
      <c r="B4723">
        <v>2009</v>
      </c>
      <c r="C4723">
        <v>10</v>
      </c>
      <c r="D4723" t="s">
        <v>65</v>
      </c>
      <c r="E4723" t="s">
        <v>61</v>
      </c>
      <c r="F4723" t="s">
        <v>55</v>
      </c>
      <c r="G4723" t="s">
        <v>41</v>
      </c>
    </row>
    <row r="4724" spans="2:7" x14ac:dyDescent="0.2">
      <c r="B4724">
        <v>2009</v>
      </c>
      <c r="C4724">
        <v>10</v>
      </c>
      <c r="D4724" t="s">
        <v>65</v>
      </c>
      <c r="E4724" t="s">
        <v>61</v>
      </c>
      <c r="F4724" t="s">
        <v>55</v>
      </c>
      <c r="G4724" t="s">
        <v>42</v>
      </c>
    </row>
    <row r="4725" spans="2:7" x14ac:dyDescent="0.2">
      <c r="B4725">
        <v>2009</v>
      </c>
      <c r="C4725">
        <v>10</v>
      </c>
      <c r="D4725" t="s">
        <v>65</v>
      </c>
      <c r="E4725" t="s">
        <v>61</v>
      </c>
      <c r="F4725" t="s">
        <v>55</v>
      </c>
      <c r="G4725" t="s">
        <v>43</v>
      </c>
    </row>
    <row r="4726" spans="2:7" x14ac:dyDescent="0.2">
      <c r="B4726">
        <v>2009</v>
      </c>
      <c r="C4726">
        <v>10</v>
      </c>
      <c r="D4726" t="s">
        <v>65</v>
      </c>
      <c r="E4726" t="s">
        <v>61</v>
      </c>
      <c r="F4726" t="s">
        <v>55</v>
      </c>
      <c r="G4726" t="s">
        <v>60</v>
      </c>
    </row>
    <row r="4727" spans="2:7" x14ac:dyDescent="0.2">
      <c r="B4727">
        <v>2009</v>
      </c>
      <c r="C4727">
        <v>10</v>
      </c>
      <c r="D4727" t="s">
        <v>65</v>
      </c>
      <c r="E4727" t="s">
        <v>61</v>
      </c>
      <c r="F4727" t="s">
        <v>56</v>
      </c>
      <c r="G4727" t="s">
        <v>12</v>
      </c>
    </row>
    <row r="4728" spans="2:7" x14ac:dyDescent="0.2">
      <c r="B4728">
        <v>2009</v>
      </c>
      <c r="C4728">
        <v>10</v>
      </c>
      <c r="D4728" t="s">
        <v>65</v>
      </c>
      <c r="E4728" t="s">
        <v>61</v>
      </c>
      <c r="F4728" t="s">
        <v>56</v>
      </c>
      <c r="G4728" t="s">
        <v>16</v>
      </c>
    </row>
    <row r="4729" spans="2:7" x14ac:dyDescent="0.2">
      <c r="B4729">
        <v>2009</v>
      </c>
      <c r="C4729">
        <v>10</v>
      </c>
      <c r="D4729" t="s">
        <v>65</v>
      </c>
      <c r="E4729" t="s">
        <v>61</v>
      </c>
      <c r="F4729" t="s">
        <v>56</v>
      </c>
      <c r="G4729" t="s">
        <v>17</v>
      </c>
    </row>
    <row r="4730" spans="2:7" x14ac:dyDescent="0.2">
      <c r="B4730">
        <v>2009</v>
      </c>
      <c r="C4730">
        <v>10</v>
      </c>
      <c r="D4730" t="s">
        <v>65</v>
      </c>
      <c r="E4730" t="s">
        <v>61</v>
      </c>
      <c r="F4730" t="s">
        <v>56</v>
      </c>
      <c r="G4730" t="s">
        <v>19</v>
      </c>
    </row>
    <row r="4731" spans="2:7" x14ac:dyDescent="0.2">
      <c r="B4731">
        <v>2009</v>
      </c>
      <c r="C4731">
        <v>10</v>
      </c>
      <c r="D4731" t="s">
        <v>65</v>
      </c>
      <c r="E4731" t="s">
        <v>61</v>
      </c>
      <c r="F4731" t="s">
        <v>56</v>
      </c>
      <c r="G4731" t="s">
        <v>20</v>
      </c>
    </row>
    <row r="4732" spans="2:7" x14ac:dyDescent="0.2">
      <c r="B4732">
        <v>2009</v>
      </c>
      <c r="C4732">
        <v>10</v>
      </c>
      <c r="D4732" t="s">
        <v>65</v>
      </c>
      <c r="E4732" t="s">
        <v>61</v>
      </c>
      <c r="F4732" t="s">
        <v>56</v>
      </c>
      <c r="G4732" t="s">
        <v>21</v>
      </c>
    </row>
    <row r="4733" spans="2:7" x14ac:dyDescent="0.2">
      <c r="B4733">
        <v>2009</v>
      </c>
      <c r="C4733">
        <v>10</v>
      </c>
      <c r="D4733" t="s">
        <v>65</v>
      </c>
      <c r="E4733" t="s">
        <v>61</v>
      </c>
      <c r="F4733" t="s">
        <v>56</v>
      </c>
      <c r="G4733" t="s">
        <v>23</v>
      </c>
    </row>
    <row r="4734" spans="2:7" x14ac:dyDescent="0.2">
      <c r="B4734">
        <v>2009</v>
      </c>
      <c r="C4734">
        <v>10</v>
      </c>
      <c r="D4734" t="s">
        <v>65</v>
      </c>
      <c r="E4734" t="s">
        <v>61</v>
      </c>
      <c r="F4734" t="s">
        <v>56</v>
      </c>
      <c r="G4734" t="s">
        <v>24</v>
      </c>
    </row>
    <row r="4735" spans="2:7" x14ac:dyDescent="0.2">
      <c r="B4735">
        <v>2009</v>
      </c>
      <c r="C4735">
        <v>10</v>
      </c>
      <c r="D4735" t="s">
        <v>65</v>
      </c>
      <c r="E4735" t="s">
        <v>61</v>
      </c>
      <c r="F4735" t="s">
        <v>56</v>
      </c>
      <c r="G4735" t="s">
        <v>25</v>
      </c>
    </row>
    <row r="4736" spans="2:7" x14ac:dyDescent="0.2">
      <c r="B4736">
        <v>2009</v>
      </c>
      <c r="C4736">
        <v>10</v>
      </c>
      <c r="D4736" t="s">
        <v>65</v>
      </c>
      <c r="E4736" t="s">
        <v>61</v>
      </c>
      <c r="F4736" t="s">
        <v>56</v>
      </c>
      <c r="G4736" t="s">
        <v>26</v>
      </c>
    </row>
    <row r="4737" spans="2:7" x14ac:dyDescent="0.2">
      <c r="B4737">
        <v>2009</v>
      </c>
      <c r="C4737">
        <v>10</v>
      </c>
      <c r="D4737" t="s">
        <v>65</v>
      </c>
      <c r="E4737" t="s">
        <v>61</v>
      </c>
      <c r="F4737" t="s">
        <v>56</v>
      </c>
      <c r="G4737" t="s">
        <v>27</v>
      </c>
    </row>
    <row r="4738" spans="2:7" x14ac:dyDescent="0.2">
      <c r="B4738">
        <v>2009</v>
      </c>
      <c r="C4738">
        <v>10</v>
      </c>
      <c r="D4738" t="s">
        <v>65</v>
      </c>
      <c r="E4738" t="s">
        <v>61</v>
      </c>
      <c r="F4738" t="s">
        <v>56</v>
      </c>
      <c r="G4738" t="s">
        <v>28</v>
      </c>
    </row>
    <row r="4739" spans="2:7" x14ac:dyDescent="0.2">
      <c r="B4739">
        <v>2009</v>
      </c>
      <c r="C4739">
        <v>10</v>
      </c>
      <c r="D4739" t="s">
        <v>65</v>
      </c>
      <c r="E4739" t="s">
        <v>61</v>
      </c>
      <c r="F4739" t="s">
        <v>56</v>
      </c>
      <c r="G4739" t="s">
        <v>29</v>
      </c>
    </row>
    <row r="4740" spans="2:7" x14ac:dyDescent="0.2">
      <c r="B4740">
        <v>2009</v>
      </c>
      <c r="C4740">
        <v>10</v>
      </c>
      <c r="D4740" t="s">
        <v>65</v>
      </c>
      <c r="E4740" t="s">
        <v>61</v>
      </c>
      <c r="F4740" t="s">
        <v>56</v>
      </c>
      <c r="G4740" t="s">
        <v>31</v>
      </c>
    </row>
    <row r="4741" spans="2:7" x14ac:dyDescent="0.2">
      <c r="B4741">
        <v>2009</v>
      </c>
      <c r="C4741">
        <v>10</v>
      </c>
      <c r="D4741" t="s">
        <v>65</v>
      </c>
      <c r="E4741" t="s">
        <v>61</v>
      </c>
      <c r="F4741" t="s">
        <v>56</v>
      </c>
      <c r="G4741" t="s">
        <v>32</v>
      </c>
    </row>
    <row r="4742" spans="2:7" x14ac:dyDescent="0.2">
      <c r="B4742">
        <v>2009</v>
      </c>
      <c r="C4742">
        <v>10</v>
      </c>
      <c r="D4742" t="s">
        <v>65</v>
      </c>
      <c r="E4742" t="s">
        <v>61</v>
      </c>
      <c r="F4742" t="s">
        <v>56</v>
      </c>
      <c r="G4742" t="s">
        <v>33</v>
      </c>
    </row>
    <row r="4743" spans="2:7" x14ac:dyDescent="0.2">
      <c r="B4743">
        <v>2009</v>
      </c>
      <c r="C4743">
        <v>10</v>
      </c>
      <c r="D4743" t="s">
        <v>65</v>
      </c>
      <c r="E4743" t="s">
        <v>61</v>
      </c>
      <c r="F4743" t="s">
        <v>56</v>
      </c>
      <c r="G4743" t="s">
        <v>34</v>
      </c>
    </row>
    <row r="4744" spans="2:7" x14ac:dyDescent="0.2">
      <c r="B4744">
        <v>2009</v>
      </c>
      <c r="C4744">
        <v>10</v>
      </c>
      <c r="D4744" t="s">
        <v>65</v>
      </c>
      <c r="E4744" t="s">
        <v>61</v>
      </c>
      <c r="F4744" t="s">
        <v>56</v>
      </c>
      <c r="G4744" t="s">
        <v>35</v>
      </c>
    </row>
    <row r="4745" spans="2:7" x14ac:dyDescent="0.2">
      <c r="B4745">
        <v>2009</v>
      </c>
      <c r="C4745">
        <v>10</v>
      </c>
      <c r="D4745" t="s">
        <v>65</v>
      </c>
      <c r="E4745" t="s">
        <v>61</v>
      </c>
      <c r="F4745" t="s">
        <v>56</v>
      </c>
      <c r="G4745" t="s">
        <v>36</v>
      </c>
    </row>
    <row r="4746" spans="2:7" x14ac:dyDescent="0.2">
      <c r="B4746">
        <v>2009</v>
      </c>
      <c r="C4746">
        <v>10</v>
      </c>
      <c r="D4746" t="s">
        <v>65</v>
      </c>
      <c r="E4746" t="s">
        <v>61</v>
      </c>
      <c r="F4746" t="s">
        <v>56</v>
      </c>
      <c r="G4746" t="s">
        <v>37</v>
      </c>
    </row>
    <row r="4747" spans="2:7" x14ac:dyDescent="0.2">
      <c r="B4747">
        <v>2009</v>
      </c>
      <c r="C4747">
        <v>10</v>
      </c>
      <c r="D4747" t="s">
        <v>65</v>
      </c>
      <c r="E4747" t="s">
        <v>61</v>
      </c>
      <c r="F4747" t="s">
        <v>56</v>
      </c>
      <c r="G4747" t="s">
        <v>38</v>
      </c>
    </row>
    <row r="4748" spans="2:7" x14ac:dyDescent="0.2">
      <c r="B4748">
        <v>2009</v>
      </c>
      <c r="C4748">
        <v>10</v>
      </c>
      <c r="D4748" t="s">
        <v>65</v>
      </c>
      <c r="E4748" t="s">
        <v>61</v>
      </c>
      <c r="F4748" t="s">
        <v>56</v>
      </c>
      <c r="G4748" t="s">
        <v>39</v>
      </c>
    </row>
    <row r="4749" spans="2:7" x14ac:dyDescent="0.2">
      <c r="B4749">
        <v>2009</v>
      </c>
      <c r="C4749">
        <v>10</v>
      </c>
      <c r="D4749" t="s">
        <v>65</v>
      </c>
      <c r="E4749" t="s">
        <v>61</v>
      </c>
      <c r="F4749" t="s">
        <v>56</v>
      </c>
      <c r="G4749" t="s">
        <v>40</v>
      </c>
    </row>
    <row r="4750" spans="2:7" x14ac:dyDescent="0.2">
      <c r="B4750">
        <v>2009</v>
      </c>
      <c r="C4750">
        <v>10</v>
      </c>
      <c r="D4750" t="s">
        <v>65</v>
      </c>
      <c r="E4750" t="s">
        <v>61</v>
      </c>
      <c r="F4750" t="s">
        <v>56</v>
      </c>
      <c r="G4750" t="s">
        <v>41</v>
      </c>
    </row>
    <row r="4751" spans="2:7" x14ac:dyDescent="0.2">
      <c r="B4751">
        <v>2009</v>
      </c>
      <c r="C4751">
        <v>10</v>
      </c>
      <c r="D4751" t="s">
        <v>65</v>
      </c>
      <c r="E4751" t="s">
        <v>61</v>
      </c>
      <c r="F4751" t="s">
        <v>56</v>
      </c>
      <c r="G4751" t="s">
        <v>42</v>
      </c>
    </row>
    <row r="4752" spans="2:7" x14ac:dyDescent="0.2">
      <c r="B4752">
        <v>2009</v>
      </c>
      <c r="C4752">
        <v>10</v>
      </c>
      <c r="D4752" t="s">
        <v>65</v>
      </c>
      <c r="E4752" t="s">
        <v>61</v>
      </c>
      <c r="F4752" t="s">
        <v>56</v>
      </c>
      <c r="G4752" t="s">
        <v>43</v>
      </c>
    </row>
    <row r="4753" spans="2:7" x14ac:dyDescent="0.2">
      <c r="B4753">
        <v>2009</v>
      </c>
      <c r="C4753">
        <v>10</v>
      </c>
      <c r="D4753" t="s">
        <v>65</v>
      </c>
      <c r="E4753" t="s">
        <v>61</v>
      </c>
      <c r="F4753" t="s">
        <v>56</v>
      </c>
      <c r="G4753" t="s">
        <v>60</v>
      </c>
    </row>
    <row r="4754" spans="2:7" x14ac:dyDescent="0.2">
      <c r="B4754">
        <v>2008</v>
      </c>
      <c r="C4754">
        <v>10</v>
      </c>
      <c r="D4754" t="s">
        <v>65</v>
      </c>
      <c r="E4754" t="s">
        <v>59</v>
      </c>
      <c r="F4754" t="s">
        <v>49</v>
      </c>
      <c r="G4754" t="s">
        <v>12</v>
      </c>
    </row>
    <row r="4755" spans="2:7" x14ac:dyDescent="0.2">
      <c r="B4755">
        <v>2008</v>
      </c>
      <c r="C4755">
        <v>10</v>
      </c>
      <c r="D4755" t="s">
        <v>65</v>
      </c>
      <c r="E4755" t="s">
        <v>59</v>
      </c>
      <c r="F4755" t="s">
        <v>49</v>
      </c>
      <c r="G4755" t="s">
        <v>16</v>
      </c>
    </row>
    <row r="4756" spans="2:7" x14ac:dyDescent="0.2">
      <c r="B4756">
        <v>2008</v>
      </c>
      <c r="C4756">
        <v>10</v>
      </c>
      <c r="D4756" t="s">
        <v>65</v>
      </c>
      <c r="E4756" t="s">
        <v>59</v>
      </c>
      <c r="F4756" t="s">
        <v>49</v>
      </c>
      <c r="G4756" t="s">
        <v>17</v>
      </c>
    </row>
    <row r="4757" spans="2:7" x14ac:dyDescent="0.2">
      <c r="B4757">
        <v>2008</v>
      </c>
      <c r="C4757">
        <v>10</v>
      </c>
      <c r="D4757" t="s">
        <v>65</v>
      </c>
      <c r="E4757" t="s">
        <v>59</v>
      </c>
      <c r="F4757" t="s">
        <v>49</v>
      </c>
      <c r="G4757" t="s">
        <v>19</v>
      </c>
    </row>
    <row r="4758" spans="2:7" x14ac:dyDescent="0.2">
      <c r="B4758">
        <v>2008</v>
      </c>
      <c r="C4758">
        <v>10</v>
      </c>
      <c r="D4758" t="s">
        <v>65</v>
      </c>
      <c r="E4758" t="s">
        <v>59</v>
      </c>
      <c r="F4758" t="s">
        <v>49</v>
      </c>
      <c r="G4758" t="s">
        <v>20</v>
      </c>
    </row>
    <row r="4759" spans="2:7" x14ac:dyDescent="0.2">
      <c r="B4759">
        <v>2008</v>
      </c>
      <c r="C4759">
        <v>10</v>
      </c>
      <c r="D4759" t="s">
        <v>65</v>
      </c>
      <c r="E4759" t="s">
        <v>59</v>
      </c>
      <c r="F4759" t="s">
        <v>49</v>
      </c>
      <c r="G4759" t="s">
        <v>21</v>
      </c>
    </row>
    <row r="4760" spans="2:7" x14ac:dyDescent="0.2">
      <c r="B4760">
        <v>2008</v>
      </c>
      <c r="C4760">
        <v>10</v>
      </c>
      <c r="D4760" t="s">
        <v>65</v>
      </c>
      <c r="E4760" t="s">
        <v>59</v>
      </c>
      <c r="F4760" t="s">
        <v>49</v>
      </c>
      <c r="G4760" t="s">
        <v>23</v>
      </c>
    </row>
    <row r="4761" spans="2:7" x14ac:dyDescent="0.2">
      <c r="B4761">
        <v>2008</v>
      </c>
      <c r="C4761">
        <v>10</v>
      </c>
      <c r="D4761" t="s">
        <v>65</v>
      </c>
      <c r="E4761" t="s">
        <v>59</v>
      </c>
      <c r="F4761" t="s">
        <v>49</v>
      </c>
      <c r="G4761" t="s">
        <v>24</v>
      </c>
    </row>
    <row r="4762" spans="2:7" x14ac:dyDescent="0.2">
      <c r="B4762">
        <v>2008</v>
      </c>
      <c r="C4762">
        <v>10</v>
      </c>
      <c r="D4762" t="s">
        <v>65</v>
      </c>
      <c r="E4762" t="s">
        <v>59</v>
      </c>
      <c r="F4762" t="s">
        <v>49</v>
      </c>
      <c r="G4762" t="s">
        <v>25</v>
      </c>
    </row>
    <row r="4763" spans="2:7" x14ac:dyDescent="0.2">
      <c r="B4763">
        <v>2008</v>
      </c>
      <c r="C4763">
        <v>10</v>
      </c>
      <c r="D4763" t="s">
        <v>65</v>
      </c>
      <c r="E4763" t="s">
        <v>59</v>
      </c>
      <c r="F4763" t="s">
        <v>49</v>
      </c>
      <c r="G4763" t="s">
        <v>26</v>
      </c>
    </row>
    <row r="4764" spans="2:7" x14ac:dyDescent="0.2">
      <c r="B4764">
        <v>2008</v>
      </c>
      <c r="C4764">
        <v>10</v>
      </c>
      <c r="D4764" t="s">
        <v>65</v>
      </c>
      <c r="E4764" t="s">
        <v>59</v>
      </c>
      <c r="F4764" t="s">
        <v>49</v>
      </c>
      <c r="G4764" t="s">
        <v>27</v>
      </c>
    </row>
    <row r="4765" spans="2:7" x14ac:dyDescent="0.2">
      <c r="B4765">
        <v>2008</v>
      </c>
      <c r="C4765">
        <v>10</v>
      </c>
      <c r="D4765" t="s">
        <v>65</v>
      </c>
      <c r="E4765" t="s">
        <v>59</v>
      </c>
      <c r="F4765" t="s">
        <v>49</v>
      </c>
      <c r="G4765" t="s">
        <v>28</v>
      </c>
    </row>
    <row r="4766" spans="2:7" x14ac:dyDescent="0.2">
      <c r="B4766">
        <v>2008</v>
      </c>
      <c r="C4766">
        <v>10</v>
      </c>
      <c r="D4766" t="s">
        <v>65</v>
      </c>
      <c r="E4766" t="s">
        <v>59</v>
      </c>
      <c r="F4766" t="s">
        <v>49</v>
      </c>
      <c r="G4766" t="s">
        <v>29</v>
      </c>
    </row>
    <row r="4767" spans="2:7" x14ac:dyDescent="0.2">
      <c r="B4767">
        <v>2008</v>
      </c>
      <c r="C4767">
        <v>10</v>
      </c>
      <c r="D4767" t="s">
        <v>65</v>
      </c>
      <c r="E4767" t="s">
        <v>59</v>
      </c>
      <c r="F4767" t="s">
        <v>49</v>
      </c>
      <c r="G4767" t="s">
        <v>31</v>
      </c>
    </row>
    <row r="4768" spans="2:7" x14ac:dyDescent="0.2">
      <c r="B4768">
        <v>2008</v>
      </c>
      <c r="C4768">
        <v>10</v>
      </c>
      <c r="D4768" t="s">
        <v>65</v>
      </c>
      <c r="E4768" t="s">
        <v>59</v>
      </c>
      <c r="F4768" t="s">
        <v>49</v>
      </c>
      <c r="G4768" t="s">
        <v>32</v>
      </c>
    </row>
    <row r="4769" spans="2:7" x14ac:dyDescent="0.2">
      <c r="B4769">
        <v>2008</v>
      </c>
      <c r="C4769">
        <v>10</v>
      </c>
      <c r="D4769" t="s">
        <v>65</v>
      </c>
      <c r="E4769" t="s">
        <v>59</v>
      </c>
      <c r="F4769" t="s">
        <v>49</v>
      </c>
      <c r="G4769" t="s">
        <v>33</v>
      </c>
    </row>
    <row r="4770" spans="2:7" x14ac:dyDescent="0.2">
      <c r="B4770">
        <v>2008</v>
      </c>
      <c r="C4770">
        <v>10</v>
      </c>
      <c r="D4770" t="s">
        <v>65</v>
      </c>
      <c r="E4770" t="s">
        <v>59</v>
      </c>
      <c r="F4770" t="s">
        <v>49</v>
      </c>
      <c r="G4770" t="s">
        <v>34</v>
      </c>
    </row>
    <row r="4771" spans="2:7" x14ac:dyDescent="0.2">
      <c r="B4771">
        <v>2008</v>
      </c>
      <c r="C4771">
        <v>10</v>
      </c>
      <c r="D4771" t="s">
        <v>65</v>
      </c>
      <c r="E4771" t="s">
        <v>59</v>
      </c>
      <c r="F4771" t="s">
        <v>49</v>
      </c>
      <c r="G4771" t="s">
        <v>35</v>
      </c>
    </row>
    <row r="4772" spans="2:7" x14ac:dyDescent="0.2">
      <c r="B4772">
        <v>2008</v>
      </c>
      <c r="C4772">
        <v>10</v>
      </c>
      <c r="D4772" t="s">
        <v>65</v>
      </c>
      <c r="E4772" t="s">
        <v>59</v>
      </c>
      <c r="F4772" t="s">
        <v>49</v>
      </c>
      <c r="G4772" t="s">
        <v>36</v>
      </c>
    </row>
    <row r="4773" spans="2:7" x14ac:dyDescent="0.2">
      <c r="B4773">
        <v>2008</v>
      </c>
      <c r="C4773">
        <v>10</v>
      </c>
      <c r="D4773" t="s">
        <v>65</v>
      </c>
      <c r="E4773" t="s">
        <v>59</v>
      </c>
      <c r="F4773" t="s">
        <v>49</v>
      </c>
      <c r="G4773" t="s">
        <v>37</v>
      </c>
    </row>
    <row r="4774" spans="2:7" x14ac:dyDescent="0.2">
      <c r="B4774">
        <v>2008</v>
      </c>
      <c r="C4774">
        <v>10</v>
      </c>
      <c r="D4774" t="s">
        <v>65</v>
      </c>
      <c r="E4774" t="s">
        <v>59</v>
      </c>
      <c r="F4774" t="s">
        <v>49</v>
      </c>
      <c r="G4774" t="s">
        <v>38</v>
      </c>
    </row>
    <row r="4775" spans="2:7" x14ac:dyDescent="0.2">
      <c r="B4775">
        <v>2008</v>
      </c>
      <c r="C4775">
        <v>10</v>
      </c>
      <c r="D4775" t="s">
        <v>65</v>
      </c>
      <c r="E4775" t="s">
        <v>59</v>
      </c>
      <c r="F4775" t="s">
        <v>49</v>
      </c>
      <c r="G4775" t="s">
        <v>39</v>
      </c>
    </row>
    <row r="4776" spans="2:7" x14ac:dyDescent="0.2">
      <c r="B4776">
        <v>2008</v>
      </c>
      <c r="C4776">
        <v>10</v>
      </c>
      <c r="D4776" t="s">
        <v>65</v>
      </c>
      <c r="E4776" t="s">
        <v>59</v>
      </c>
      <c r="F4776" t="s">
        <v>49</v>
      </c>
      <c r="G4776" t="s">
        <v>40</v>
      </c>
    </row>
    <row r="4777" spans="2:7" x14ac:dyDescent="0.2">
      <c r="B4777">
        <v>2008</v>
      </c>
      <c r="C4777">
        <v>10</v>
      </c>
      <c r="D4777" t="s">
        <v>65</v>
      </c>
      <c r="E4777" t="s">
        <v>59</v>
      </c>
      <c r="F4777" t="s">
        <v>49</v>
      </c>
      <c r="G4777" t="s">
        <v>41</v>
      </c>
    </row>
    <row r="4778" spans="2:7" x14ac:dyDescent="0.2">
      <c r="B4778">
        <v>2008</v>
      </c>
      <c r="C4778">
        <v>10</v>
      </c>
      <c r="D4778" t="s">
        <v>65</v>
      </c>
      <c r="E4778" t="s">
        <v>59</v>
      </c>
      <c r="F4778" t="s">
        <v>49</v>
      </c>
      <c r="G4778" t="s">
        <v>42</v>
      </c>
    </row>
    <row r="4779" spans="2:7" x14ac:dyDescent="0.2">
      <c r="B4779">
        <v>2008</v>
      </c>
      <c r="C4779">
        <v>10</v>
      </c>
      <c r="D4779" t="s">
        <v>65</v>
      </c>
      <c r="E4779" t="s">
        <v>59</v>
      </c>
      <c r="F4779" t="s">
        <v>49</v>
      </c>
      <c r="G4779" t="s">
        <v>43</v>
      </c>
    </row>
    <row r="4780" spans="2:7" x14ac:dyDescent="0.2">
      <c r="B4780">
        <v>2008</v>
      </c>
      <c r="C4780">
        <v>10</v>
      </c>
      <c r="D4780" t="s">
        <v>65</v>
      </c>
      <c r="E4780" t="s">
        <v>59</v>
      </c>
      <c r="F4780" t="s">
        <v>49</v>
      </c>
      <c r="G4780" t="s">
        <v>60</v>
      </c>
    </row>
    <row r="4781" spans="2:7" x14ac:dyDescent="0.2">
      <c r="B4781">
        <v>2008</v>
      </c>
      <c r="C4781">
        <v>10</v>
      </c>
      <c r="D4781" t="s">
        <v>65</v>
      </c>
      <c r="E4781" t="s">
        <v>59</v>
      </c>
      <c r="F4781" t="s">
        <v>50</v>
      </c>
      <c r="G4781" t="s">
        <v>12</v>
      </c>
    </row>
    <row r="4782" spans="2:7" x14ac:dyDescent="0.2">
      <c r="B4782">
        <v>2008</v>
      </c>
      <c r="C4782">
        <v>10</v>
      </c>
      <c r="D4782" t="s">
        <v>65</v>
      </c>
      <c r="E4782" t="s">
        <v>59</v>
      </c>
      <c r="F4782" t="s">
        <v>50</v>
      </c>
      <c r="G4782" t="s">
        <v>16</v>
      </c>
    </row>
    <row r="4783" spans="2:7" x14ac:dyDescent="0.2">
      <c r="B4783">
        <v>2008</v>
      </c>
      <c r="C4783">
        <v>10</v>
      </c>
      <c r="D4783" t="s">
        <v>65</v>
      </c>
      <c r="E4783" t="s">
        <v>59</v>
      </c>
      <c r="F4783" t="s">
        <v>50</v>
      </c>
      <c r="G4783" t="s">
        <v>17</v>
      </c>
    </row>
    <row r="4784" spans="2:7" x14ac:dyDescent="0.2">
      <c r="B4784">
        <v>2008</v>
      </c>
      <c r="C4784">
        <v>10</v>
      </c>
      <c r="D4784" t="s">
        <v>65</v>
      </c>
      <c r="E4784" t="s">
        <v>59</v>
      </c>
      <c r="F4784" t="s">
        <v>50</v>
      </c>
      <c r="G4784" t="s">
        <v>19</v>
      </c>
    </row>
    <row r="4785" spans="2:7" x14ac:dyDescent="0.2">
      <c r="B4785">
        <v>2008</v>
      </c>
      <c r="C4785">
        <v>10</v>
      </c>
      <c r="D4785" t="s">
        <v>65</v>
      </c>
      <c r="E4785" t="s">
        <v>59</v>
      </c>
      <c r="F4785" t="s">
        <v>50</v>
      </c>
      <c r="G4785" t="s">
        <v>20</v>
      </c>
    </row>
    <row r="4786" spans="2:7" x14ac:dyDescent="0.2">
      <c r="B4786">
        <v>2008</v>
      </c>
      <c r="C4786">
        <v>10</v>
      </c>
      <c r="D4786" t="s">
        <v>65</v>
      </c>
      <c r="E4786" t="s">
        <v>59</v>
      </c>
      <c r="F4786" t="s">
        <v>50</v>
      </c>
      <c r="G4786" t="s">
        <v>21</v>
      </c>
    </row>
    <row r="4787" spans="2:7" x14ac:dyDescent="0.2">
      <c r="B4787">
        <v>2008</v>
      </c>
      <c r="C4787">
        <v>10</v>
      </c>
      <c r="D4787" t="s">
        <v>65</v>
      </c>
      <c r="E4787" t="s">
        <v>59</v>
      </c>
      <c r="F4787" t="s">
        <v>50</v>
      </c>
      <c r="G4787" t="s">
        <v>23</v>
      </c>
    </row>
    <row r="4788" spans="2:7" x14ac:dyDescent="0.2">
      <c r="B4788">
        <v>2008</v>
      </c>
      <c r="C4788">
        <v>10</v>
      </c>
      <c r="D4788" t="s">
        <v>65</v>
      </c>
      <c r="E4788" t="s">
        <v>59</v>
      </c>
      <c r="F4788" t="s">
        <v>50</v>
      </c>
      <c r="G4788" t="s">
        <v>24</v>
      </c>
    </row>
    <row r="4789" spans="2:7" x14ac:dyDescent="0.2">
      <c r="B4789">
        <v>2008</v>
      </c>
      <c r="C4789">
        <v>10</v>
      </c>
      <c r="D4789" t="s">
        <v>65</v>
      </c>
      <c r="E4789" t="s">
        <v>59</v>
      </c>
      <c r="F4789" t="s">
        <v>50</v>
      </c>
      <c r="G4789" t="s">
        <v>25</v>
      </c>
    </row>
    <row r="4790" spans="2:7" x14ac:dyDescent="0.2">
      <c r="B4790">
        <v>2008</v>
      </c>
      <c r="C4790">
        <v>10</v>
      </c>
      <c r="D4790" t="s">
        <v>65</v>
      </c>
      <c r="E4790" t="s">
        <v>59</v>
      </c>
      <c r="F4790" t="s">
        <v>50</v>
      </c>
      <c r="G4790" t="s">
        <v>26</v>
      </c>
    </row>
    <row r="4791" spans="2:7" x14ac:dyDescent="0.2">
      <c r="B4791">
        <v>2008</v>
      </c>
      <c r="C4791">
        <v>10</v>
      </c>
      <c r="D4791" t="s">
        <v>65</v>
      </c>
      <c r="E4791" t="s">
        <v>59</v>
      </c>
      <c r="F4791" t="s">
        <v>50</v>
      </c>
      <c r="G4791" t="s">
        <v>27</v>
      </c>
    </row>
    <row r="4792" spans="2:7" x14ac:dyDescent="0.2">
      <c r="B4792">
        <v>2008</v>
      </c>
      <c r="C4792">
        <v>10</v>
      </c>
      <c r="D4792" t="s">
        <v>65</v>
      </c>
      <c r="E4792" t="s">
        <v>59</v>
      </c>
      <c r="F4792" t="s">
        <v>50</v>
      </c>
      <c r="G4792" t="s">
        <v>28</v>
      </c>
    </row>
    <row r="4793" spans="2:7" x14ac:dyDescent="0.2">
      <c r="B4793">
        <v>2008</v>
      </c>
      <c r="C4793">
        <v>10</v>
      </c>
      <c r="D4793" t="s">
        <v>65</v>
      </c>
      <c r="E4793" t="s">
        <v>59</v>
      </c>
      <c r="F4793" t="s">
        <v>50</v>
      </c>
      <c r="G4793" t="s">
        <v>29</v>
      </c>
    </row>
    <row r="4794" spans="2:7" x14ac:dyDescent="0.2">
      <c r="B4794">
        <v>2008</v>
      </c>
      <c r="C4794">
        <v>10</v>
      </c>
      <c r="D4794" t="s">
        <v>65</v>
      </c>
      <c r="E4794" t="s">
        <v>59</v>
      </c>
      <c r="F4794" t="s">
        <v>50</v>
      </c>
      <c r="G4794" t="s">
        <v>31</v>
      </c>
    </row>
    <row r="4795" spans="2:7" x14ac:dyDescent="0.2">
      <c r="B4795">
        <v>2008</v>
      </c>
      <c r="C4795">
        <v>10</v>
      </c>
      <c r="D4795" t="s">
        <v>65</v>
      </c>
      <c r="E4795" t="s">
        <v>59</v>
      </c>
      <c r="F4795" t="s">
        <v>50</v>
      </c>
      <c r="G4795" t="s">
        <v>32</v>
      </c>
    </row>
    <row r="4796" spans="2:7" x14ac:dyDescent="0.2">
      <c r="B4796">
        <v>2008</v>
      </c>
      <c r="C4796">
        <v>10</v>
      </c>
      <c r="D4796" t="s">
        <v>65</v>
      </c>
      <c r="E4796" t="s">
        <v>59</v>
      </c>
      <c r="F4796" t="s">
        <v>50</v>
      </c>
      <c r="G4796" t="s">
        <v>33</v>
      </c>
    </row>
    <row r="4797" spans="2:7" x14ac:dyDescent="0.2">
      <c r="B4797">
        <v>2008</v>
      </c>
      <c r="C4797">
        <v>10</v>
      </c>
      <c r="D4797" t="s">
        <v>65</v>
      </c>
      <c r="E4797" t="s">
        <v>59</v>
      </c>
      <c r="F4797" t="s">
        <v>50</v>
      </c>
      <c r="G4797" t="s">
        <v>34</v>
      </c>
    </row>
    <row r="4798" spans="2:7" x14ac:dyDescent="0.2">
      <c r="B4798">
        <v>2008</v>
      </c>
      <c r="C4798">
        <v>10</v>
      </c>
      <c r="D4798" t="s">
        <v>65</v>
      </c>
      <c r="E4798" t="s">
        <v>59</v>
      </c>
      <c r="F4798" t="s">
        <v>50</v>
      </c>
      <c r="G4798" t="s">
        <v>35</v>
      </c>
    </row>
    <row r="4799" spans="2:7" x14ac:dyDescent="0.2">
      <c r="B4799">
        <v>2008</v>
      </c>
      <c r="C4799">
        <v>10</v>
      </c>
      <c r="D4799" t="s">
        <v>65</v>
      </c>
      <c r="E4799" t="s">
        <v>59</v>
      </c>
      <c r="F4799" t="s">
        <v>50</v>
      </c>
      <c r="G4799" t="s">
        <v>36</v>
      </c>
    </row>
    <row r="4800" spans="2:7" x14ac:dyDescent="0.2">
      <c r="B4800">
        <v>2008</v>
      </c>
      <c r="C4800">
        <v>10</v>
      </c>
      <c r="D4800" t="s">
        <v>65</v>
      </c>
      <c r="E4800" t="s">
        <v>59</v>
      </c>
      <c r="F4800" t="s">
        <v>50</v>
      </c>
      <c r="G4800" t="s">
        <v>37</v>
      </c>
    </row>
    <row r="4801" spans="2:7" x14ac:dyDescent="0.2">
      <c r="B4801">
        <v>2008</v>
      </c>
      <c r="C4801">
        <v>10</v>
      </c>
      <c r="D4801" t="s">
        <v>65</v>
      </c>
      <c r="E4801" t="s">
        <v>59</v>
      </c>
      <c r="F4801" t="s">
        <v>50</v>
      </c>
      <c r="G4801" t="s">
        <v>38</v>
      </c>
    </row>
    <row r="4802" spans="2:7" x14ac:dyDescent="0.2">
      <c r="B4802">
        <v>2008</v>
      </c>
      <c r="C4802">
        <v>10</v>
      </c>
      <c r="D4802" t="s">
        <v>65</v>
      </c>
      <c r="E4802" t="s">
        <v>59</v>
      </c>
      <c r="F4802" t="s">
        <v>50</v>
      </c>
      <c r="G4802" t="s">
        <v>39</v>
      </c>
    </row>
    <row r="4803" spans="2:7" x14ac:dyDescent="0.2">
      <c r="B4803">
        <v>2008</v>
      </c>
      <c r="C4803">
        <v>10</v>
      </c>
      <c r="D4803" t="s">
        <v>65</v>
      </c>
      <c r="E4803" t="s">
        <v>59</v>
      </c>
      <c r="F4803" t="s">
        <v>50</v>
      </c>
      <c r="G4803" t="s">
        <v>40</v>
      </c>
    </row>
    <row r="4804" spans="2:7" x14ac:dyDescent="0.2">
      <c r="B4804">
        <v>2008</v>
      </c>
      <c r="C4804">
        <v>10</v>
      </c>
      <c r="D4804" t="s">
        <v>65</v>
      </c>
      <c r="E4804" t="s">
        <v>59</v>
      </c>
      <c r="F4804" t="s">
        <v>50</v>
      </c>
      <c r="G4804" t="s">
        <v>41</v>
      </c>
    </row>
    <row r="4805" spans="2:7" x14ac:dyDescent="0.2">
      <c r="B4805">
        <v>2008</v>
      </c>
      <c r="C4805">
        <v>10</v>
      </c>
      <c r="D4805" t="s">
        <v>65</v>
      </c>
      <c r="E4805" t="s">
        <v>59</v>
      </c>
      <c r="F4805" t="s">
        <v>50</v>
      </c>
      <c r="G4805" t="s">
        <v>42</v>
      </c>
    </row>
    <row r="4806" spans="2:7" x14ac:dyDescent="0.2">
      <c r="B4806">
        <v>2008</v>
      </c>
      <c r="C4806">
        <v>10</v>
      </c>
      <c r="D4806" t="s">
        <v>65</v>
      </c>
      <c r="E4806" t="s">
        <v>59</v>
      </c>
      <c r="F4806" t="s">
        <v>50</v>
      </c>
      <c r="G4806" t="s">
        <v>43</v>
      </c>
    </row>
    <row r="4807" spans="2:7" x14ac:dyDescent="0.2">
      <c r="B4807">
        <v>2008</v>
      </c>
      <c r="C4807">
        <v>10</v>
      </c>
      <c r="D4807" t="s">
        <v>65</v>
      </c>
      <c r="E4807" t="s">
        <v>59</v>
      </c>
      <c r="F4807" t="s">
        <v>50</v>
      </c>
      <c r="G4807" t="s">
        <v>60</v>
      </c>
    </row>
    <row r="4808" spans="2:7" x14ac:dyDescent="0.2">
      <c r="B4808">
        <v>2008</v>
      </c>
      <c r="C4808">
        <v>10</v>
      </c>
      <c r="D4808" t="s">
        <v>65</v>
      </c>
      <c r="E4808" t="s">
        <v>59</v>
      </c>
      <c r="F4808" t="s">
        <v>50</v>
      </c>
      <c r="G4808" t="s">
        <v>12</v>
      </c>
    </row>
    <row r="4809" spans="2:7" x14ac:dyDescent="0.2">
      <c r="B4809">
        <v>2008</v>
      </c>
      <c r="C4809">
        <v>10</v>
      </c>
      <c r="D4809" t="s">
        <v>65</v>
      </c>
      <c r="E4809" t="s">
        <v>59</v>
      </c>
      <c r="F4809" t="s">
        <v>51</v>
      </c>
      <c r="G4809" t="s">
        <v>16</v>
      </c>
    </row>
    <row r="4810" spans="2:7" x14ac:dyDescent="0.2">
      <c r="B4810">
        <v>2008</v>
      </c>
      <c r="C4810">
        <v>10</v>
      </c>
      <c r="D4810" t="s">
        <v>65</v>
      </c>
      <c r="E4810" t="s">
        <v>59</v>
      </c>
      <c r="F4810" t="s">
        <v>51</v>
      </c>
      <c r="G4810" t="s">
        <v>17</v>
      </c>
    </row>
    <row r="4811" spans="2:7" x14ac:dyDescent="0.2">
      <c r="B4811">
        <v>2008</v>
      </c>
      <c r="C4811">
        <v>10</v>
      </c>
      <c r="D4811" t="s">
        <v>65</v>
      </c>
      <c r="E4811" t="s">
        <v>59</v>
      </c>
      <c r="F4811" t="s">
        <v>51</v>
      </c>
      <c r="G4811" t="s">
        <v>19</v>
      </c>
    </row>
    <row r="4812" spans="2:7" x14ac:dyDescent="0.2">
      <c r="B4812">
        <v>2008</v>
      </c>
      <c r="C4812">
        <v>10</v>
      </c>
      <c r="D4812" t="s">
        <v>65</v>
      </c>
      <c r="E4812" t="s">
        <v>59</v>
      </c>
      <c r="F4812" t="s">
        <v>51</v>
      </c>
      <c r="G4812" t="s">
        <v>20</v>
      </c>
    </row>
    <row r="4813" spans="2:7" x14ac:dyDescent="0.2">
      <c r="B4813">
        <v>2008</v>
      </c>
      <c r="C4813">
        <v>10</v>
      </c>
      <c r="D4813" t="s">
        <v>65</v>
      </c>
      <c r="E4813" t="s">
        <v>59</v>
      </c>
      <c r="F4813" t="s">
        <v>51</v>
      </c>
      <c r="G4813" t="s">
        <v>21</v>
      </c>
    </row>
    <row r="4814" spans="2:7" x14ac:dyDescent="0.2">
      <c r="B4814">
        <v>2008</v>
      </c>
      <c r="C4814">
        <v>10</v>
      </c>
      <c r="D4814" t="s">
        <v>65</v>
      </c>
      <c r="E4814" t="s">
        <v>59</v>
      </c>
      <c r="F4814" t="s">
        <v>51</v>
      </c>
      <c r="G4814" t="s">
        <v>23</v>
      </c>
    </row>
    <row r="4815" spans="2:7" x14ac:dyDescent="0.2">
      <c r="B4815">
        <v>2008</v>
      </c>
      <c r="C4815">
        <v>10</v>
      </c>
      <c r="D4815" t="s">
        <v>65</v>
      </c>
      <c r="E4815" t="s">
        <v>59</v>
      </c>
      <c r="F4815" t="s">
        <v>51</v>
      </c>
      <c r="G4815" t="s">
        <v>24</v>
      </c>
    </row>
    <row r="4816" spans="2:7" x14ac:dyDescent="0.2">
      <c r="B4816">
        <v>2008</v>
      </c>
      <c r="C4816">
        <v>10</v>
      </c>
      <c r="D4816" t="s">
        <v>65</v>
      </c>
      <c r="E4816" t="s">
        <v>59</v>
      </c>
      <c r="F4816" t="s">
        <v>51</v>
      </c>
      <c r="G4816" t="s">
        <v>25</v>
      </c>
    </row>
    <row r="4817" spans="2:7" x14ac:dyDescent="0.2">
      <c r="B4817">
        <v>2008</v>
      </c>
      <c r="C4817">
        <v>10</v>
      </c>
      <c r="D4817" t="s">
        <v>65</v>
      </c>
      <c r="E4817" t="s">
        <v>59</v>
      </c>
      <c r="F4817" t="s">
        <v>51</v>
      </c>
      <c r="G4817" t="s">
        <v>26</v>
      </c>
    </row>
    <row r="4818" spans="2:7" x14ac:dyDescent="0.2">
      <c r="B4818">
        <v>2008</v>
      </c>
      <c r="C4818">
        <v>10</v>
      </c>
      <c r="D4818" t="s">
        <v>65</v>
      </c>
      <c r="E4818" t="s">
        <v>59</v>
      </c>
      <c r="F4818" t="s">
        <v>51</v>
      </c>
      <c r="G4818" t="s">
        <v>27</v>
      </c>
    </row>
    <row r="4819" spans="2:7" x14ac:dyDescent="0.2">
      <c r="B4819">
        <v>2008</v>
      </c>
      <c r="C4819">
        <v>10</v>
      </c>
      <c r="D4819" t="s">
        <v>65</v>
      </c>
      <c r="E4819" t="s">
        <v>59</v>
      </c>
      <c r="F4819" t="s">
        <v>51</v>
      </c>
      <c r="G4819" t="s">
        <v>28</v>
      </c>
    </row>
    <row r="4820" spans="2:7" x14ac:dyDescent="0.2">
      <c r="B4820">
        <v>2008</v>
      </c>
      <c r="C4820">
        <v>10</v>
      </c>
      <c r="D4820" t="s">
        <v>65</v>
      </c>
      <c r="E4820" t="s">
        <v>59</v>
      </c>
      <c r="F4820" t="s">
        <v>51</v>
      </c>
      <c r="G4820" t="s">
        <v>29</v>
      </c>
    </row>
    <row r="4821" spans="2:7" x14ac:dyDescent="0.2">
      <c r="B4821">
        <v>2008</v>
      </c>
      <c r="C4821">
        <v>10</v>
      </c>
      <c r="D4821" t="s">
        <v>65</v>
      </c>
      <c r="E4821" t="s">
        <v>59</v>
      </c>
      <c r="F4821" t="s">
        <v>51</v>
      </c>
      <c r="G4821" t="s">
        <v>31</v>
      </c>
    </row>
    <row r="4822" spans="2:7" x14ac:dyDescent="0.2">
      <c r="B4822">
        <v>2008</v>
      </c>
      <c r="C4822">
        <v>10</v>
      </c>
      <c r="D4822" t="s">
        <v>65</v>
      </c>
      <c r="E4822" t="s">
        <v>59</v>
      </c>
      <c r="F4822" t="s">
        <v>51</v>
      </c>
      <c r="G4822" t="s">
        <v>32</v>
      </c>
    </row>
    <row r="4823" spans="2:7" x14ac:dyDescent="0.2">
      <c r="B4823">
        <v>2008</v>
      </c>
      <c r="C4823">
        <v>10</v>
      </c>
      <c r="D4823" t="s">
        <v>65</v>
      </c>
      <c r="E4823" t="s">
        <v>59</v>
      </c>
      <c r="F4823" t="s">
        <v>51</v>
      </c>
      <c r="G4823" t="s">
        <v>33</v>
      </c>
    </row>
    <row r="4824" spans="2:7" x14ac:dyDescent="0.2">
      <c r="B4824">
        <v>2008</v>
      </c>
      <c r="C4824">
        <v>10</v>
      </c>
      <c r="D4824" t="s">
        <v>65</v>
      </c>
      <c r="E4824" t="s">
        <v>59</v>
      </c>
      <c r="F4824" t="s">
        <v>51</v>
      </c>
      <c r="G4824" t="s">
        <v>34</v>
      </c>
    </row>
    <row r="4825" spans="2:7" x14ac:dyDescent="0.2">
      <c r="B4825">
        <v>2008</v>
      </c>
      <c r="C4825">
        <v>10</v>
      </c>
      <c r="D4825" t="s">
        <v>65</v>
      </c>
      <c r="E4825" t="s">
        <v>59</v>
      </c>
      <c r="F4825" t="s">
        <v>51</v>
      </c>
      <c r="G4825" t="s">
        <v>35</v>
      </c>
    </row>
    <row r="4826" spans="2:7" x14ac:dyDescent="0.2">
      <c r="B4826">
        <v>2008</v>
      </c>
      <c r="C4826">
        <v>10</v>
      </c>
      <c r="D4826" t="s">
        <v>65</v>
      </c>
      <c r="E4826" t="s">
        <v>59</v>
      </c>
      <c r="F4826" t="s">
        <v>51</v>
      </c>
      <c r="G4826" t="s">
        <v>36</v>
      </c>
    </row>
    <row r="4827" spans="2:7" x14ac:dyDescent="0.2">
      <c r="B4827">
        <v>2008</v>
      </c>
      <c r="C4827">
        <v>10</v>
      </c>
      <c r="D4827" t="s">
        <v>65</v>
      </c>
      <c r="E4827" t="s">
        <v>59</v>
      </c>
      <c r="F4827" t="s">
        <v>51</v>
      </c>
      <c r="G4827" t="s">
        <v>37</v>
      </c>
    </row>
    <row r="4828" spans="2:7" x14ac:dyDescent="0.2">
      <c r="B4828">
        <v>2008</v>
      </c>
      <c r="C4828">
        <v>10</v>
      </c>
      <c r="D4828" t="s">
        <v>65</v>
      </c>
      <c r="E4828" t="s">
        <v>59</v>
      </c>
      <c r="F4828" t="s">
        <v>51</v>
      </c>
      <c r="G4828" t="s">
        <v>38</v>
      </c>
    </row>
    <row r="4829" spans="2:7" x14ac:dyDescent="0.2">
      <c r="B4829">
        <v>2008</v>
      </c>
      <c r="C4829">
        <v>10</v>
      </c>
      <c r="D4829" t="s">
        <v>65</v>
      </c>
      <c r="E4829" t="s">
        <v>59</v>
      </c>
      <c r="F4829" t="s">
        <v>51</v>
      </c>
      <c r="G4829" t="s">
        <v>39</v>
      </c>
    </row>
    <row r="4830" spans="2:7" x14ac:dyDescent="0.2">
      <c r="B4830">
        <v>2008</v>
      </c>
      <c r="C4830">
        <v>10</v>
      </c>
      <c r="D4830" t="s">
        <v>65</v>
      </c>
      <c r="E4830" t="s">
        <v>59</v>
      </c>
      <c r="F4830" t="s">
        <v>51</v>
      </c>
      <c r="G4830" t="s">
        <v>40</v>
      </c>
    </row>
    <row r="4831" spans="2:7" x14ac:dyDescent="0.2">
      <c r="B4831">
        <v>2008</v>
      </c>
      <c r="C4831">
        <v>10</v>
      </c>
      <c r="D4831" t="s">
        <v>65</v>
      </c>
      <c r="E4831" t="s">
        <v>59</v>
      </c>
      <c r="F4831" t="s">
        <v>51</v>
      </c>
      <c r="G4831" t="s">
        <v>41</v>
      </c>
    </row>
    <row r="4832" spans="2:7" x14ac:dyDescent="0.2">
      <c r="B4832">
        <v>2008</v>
      </c>
      <c r="C4832">
        <v>10</v>
      </c>
      <c r="D4832" t="s">
        <v>65</v>
      </c>
      <c r="E4832" t="s">
        <v>59</v>
      </c>
      <c r="F4832" t="s">
        <v>51</v>
      </c>
      <c r="G4832" t="s">
        <v>42</v>
      </c>
    </row>
    <row r="4833" spans="2:7" x14ac:dyDescent="0.2">
      <c r="B4833">
        <v>2008</v>
      </c>
      <c r="C4833">
        <v>10</v>
      </c>
      <c r="D4833" t="s">
        <v>65</v>
      </c>
      <c r="E4833" t="s">
        <v>59</v>
      </c>
      <c r="F4833" t="s">
        <v>51</v>
      </c>
      <c r="G4833" t="s">
        <v>43</v>
      </c>
    </row>
    <row r="4834" spans="2:7" x14ac:dyDescent="0.2">
      <c r="B4834">
        <v>2008</v>
      </c>
      <c r="C4834">
        <v>10</v>
      </c>
      <c r="D4834" t="s">
        <v>65</v>
      </c>
      <c r="E4834" t="s">
        <v>59</v>
      </c>
      <c r="F4834" t="s">
        <v>51</v>
      </c>
      <c r="G4834" t="s">
        <v>60</v>
      </c>
    </row>
    <row r="4835" spans="2:7" x14ac:dyDescent="0.2">
      <c r="B4835">
        <v>2008</v>
      </c>
      <c r="C4835">
        <v>10</v>
      </c>
      <c r="D4835" t="s">
        <v>65</v>
      </c>
      <c r="E4835" t="s">
        <v>59</v>
      </c>
      <c r="F4835" t="s">
        <v>52</v>
      </c>
      <c r="G4835" t="s">
        <v>12</v>
      </c>
    </row>
    <row r="4836" spans="2:7" x14ac:dyDescent="0.2">
      <c r="B4836">
        <v>2008</v>
      </c>
      <c r="C4836">
        <v>10</v>
      </c>
      <c r="D4836" t="s">
        <v>65</v>
      </c>
      <c r="E4836" t="s">
        <v>59</v>
      </c>
      <c r="F4836" t="s">
        <v>52</v>
      </c>
      <c r="G4836" t="s">
        <v>16</v>
      </c>
    </row>
    <row r="4837" spans="2:7" x14ac:dyDescent="0.2">
      <c r="B4837">
        <v>2008</v>
      </c>
      <c r="C4837">
        <v>10</v>
      </c>
      <c r="D4837" t="s">
        <v>65</v>
      </c>
      <c r="E4837" t="s">
        <v>59</v>
      </c>
      <c r="F4837" t="s">
        <v>52</v>
      </c>
      <c r="G4837" t="s">
        <v>17</v>
      </c>
    </row>
    <row r="4838" spans="2:7" x14ac:dyDescent="0.2">
      <c r="B4838">
        <v>2008</v>
      </c>
      <c r="C4838">
        <v>10</v>
      </c>
      <c r="D4838" t="s">
        <v>65</v>
      </c>
      <c r="E4838" t="s">
        <v>59</v>
      </c>
      <c r="F4838" t="s">
        <v>52</v>
      </c>
      <c r="G4838" t="s">
        <v>19</v>
      </c>
    </row>
    <row r="4839" spans="2:7" x14ac:dyDescent="0.2">
      <c r="B4839">
        <v>2008</v>
      </c>
      <c r="C4839">
        <v>10</v>
      </c>
      <c r="D4839" t="s">
        <v>65</v>
      </c>
      <c r="E4839" t="s">
        <v>59</v>
      </c>
      <c r="F4839" t="s">
        <v>52</v>
      </c>
      <c r="G4839" t="s">
        <v>20</v>
      </c>
    </row>
    <row r="4840" spans="2:7" x14ac:dyDescent="0.2">
      <c r="B4840">
        <v>2008</v>
      </c>
      <c r="C4840">
        <v>10</v>
      </c>
      <c r="D4840" t="s">
        <v>65</v>
      </c>
      <c r="E4840" t="s">
        <v>59</v>
      </c>
      <c r="F4840" t="s">
        <v>52</v>
      </c>
      <c r="G4840" t="s">
        <v>21</v>
      </c>
    </row>
    <row r="4841" spans="2:7" x14ac:dyDescent="0.2">
      <c r="B4841">
        <v>2008</v>
      </c>
      <c r="C4841">
        <v>10</v>
      </c>
      <c r="D4841" t="s">
        <v>65</v>
      </c>
      <c r="E4841" t="s">
        <v>59</v>
      </c>
      <c r="F4841" t="s">
        <v>52</v>
      </c>
      <c r="G4841" t="s">
        <v>23</v>
      </c>
    </row>
    <row r="4842" spans="2:7" x14ac:dyDescent="0.2">
      <c r="B4842">
        <v>2008</v>
      </c>
      <c r="C4842">
        <v>10</v>
      </c>
      <c r="D4842" t="s">
        <v>65</v>
      </c>
      <c r="E4842" t="s">
        <v>59</v>
      </c>
      <c r="F4842" t="s">
        <v>52</v>
      </c>
      <c r="G4842" t="s">
        <v>24</v>
      </c>
    </row>
    <row r="4843" spans="2:7" x14ac:dyDescent="0.2">
      <c r="B4843">
        <v>2008</v>
      </c>
      <c r="C4843">
        <v>10</v>
      </c>
      <c r="D4843" t="s">
        <v>65</v>
      </c>
      <c r="E4843" t="s">
        <v>59</v>
      </c>
      <c r="F4843" t="s">
        <v>52</v>
      </c>
      <c r="G4843" t="s">
        <v>25</v>
      </c>
    </row>
    <row r="4844" spans="2:7" x14ac:dyDescent="0.2">
      <c r="B4844">
        <v>2008</v>
      </c>
      <c r="C4844">
        <v>10</v>
      </c>
      <c r="D4844" t="s">
        <v>65</v>
      </c>
      <c r="E4844" t="s">
        <v>59</v>
      </c>
      <c r="F4844" t="s">
        <v>52</v>
      </c>
      <c r="G4844" t="s">
        <v>26</v>
      </c>
    </row>
    <row r="4845" spans="2:7" x14ac:dyDescent="0.2">
      <c r="B4845">
        <v>2008</v>
      </c>
      <c r="C4845">
        <v>10</v>
      </c>
      <c r="D4845" t="s">
        <v>65</v>
      </c>
      <c r="E4845" t="s">
        <v>59</v>
      </c>
      <c r="F4845" t="s">
        <v>52</v>
      </c>
      <c r="G4845" t="s">
        <v>27</v>
      </c>
    </row>
    <row r="4846" spans="2:7" x14ac:dyDescent="0.2">
      <c r="B4846">
        <v>2008</v>
      </c>
      <c r="C4846">
        <v>10</v>
      </c>
      <c r="D4846" t="s">
        <v>65</v>
      </c>
      <c r="E4846" t="s">
        <v>59</v>
      </c>
      <c r="F4846" t="s">
        <v>52</v>
      </c>
      <c r="G4846" t="s">
        <v>28</v>
      </c>
    </row>
    <row r="4847" spans="2:7" x14ac:dyDescent="0.2">
      <c r="B4847">
        <v>2008</v>
      </c>
      <c r="C4847">
        <v>10</v>
      </c>
      <c r="D4847" t="s">
        <v>65</v>
      </c>
      <c r="E4847" t="s">
        <v>59</v>
      </c>
      <c r="F4847" t="s">
        <v>52</v>
      </c>
      <c r="G4847" t="s">
        <v>29</v>
      </c>
    </row>
    <row r="4848" spans="2:7" x14ac:dyDescent="0.2">
      <c r="B4848">
        <v>2008</v>
      </c>
      <c r="C4848">
        <v>10</v>
      </c>
      <c r="D4848" t="s">
        <v>65</v>
      </c>
      <c r="E4848" t="s">
        <v>59</v>
      </c>
      <c r="F4848" t="s">
        <v>52</v>
      </c>
      <c r="G4848" t="s">
        <v>31</v>
      </c>
    </row>
    <row r="4849" spans="2:7" x14ac:dyDescent="0.2">
      <c r="B4849">
        <v>2008</v>
      </c>
      <c r="C4849">
        <v>10</v>
      </c>
      <c r="D4849" t="s">
        <v>65</v>
      </c>
      <c r="E4849" t="s">
        <v>59</v>
      </c>
      <c r="F4849" t="s">
        <v>52</v>
      </c>
      <c r="G4849" t="s">
        <v>32</v>
      </c>
    </row>
    <row r="4850" spans="2:7" x14ac:dyDescent="0.2">
      <c r="B4850">
        <v>2008</v>
      </c>
      <c r="C4850">
        <v>10</v>
      </c>
      <c r="D4850" t="s">
        <v>65</v>
      </c>
      <c r="E4850" t="s">
        <v>59</v>
      </c>
      <c r="F4850" t="s">
        <v>52</v>
      </c>
      <c r="G4850" t="s">
        <v>33</v>
      </c>
    </row>
    <row r="4851" spans="2:7" x14ac:dyDescent="0.2">
      <c r="B4851">
        <v>2008</v>
      </c>
      <c r="C4851">
        <v>10</v>
      </c>
      <c r="D4851" t="s">
        <v>65</v>
      </c>
      <c r="E4851" t="s">
        <v>59</v>
      </c>
      <c r="F4851" t="s">
        <v>52</v>
      </c>
      <c r="G4851" t="s">
        <v>34</v>
      </c>
    </row>
    <row r="4852" spans="2:7" x14ac:dyDescent="0.2">
      <c r="B4852">
        <v>2008</v>
      </c>
      <c r="C4852">
        <v>10</v>
      </c>
      <c r="D4852" t="s">
        <v>65</v>
      </c>
      <c r="E4852" t="s">
        <v>59</v>
      </c>
      <c r="F4852" t="s">
        <v>52</v>
      </c>
      <c r="G4852" t="s">
        <v>35</v>
      </c>
    </row>
    <row r="4853" spans="2:7" x14ac:dyDescent="0.2">
      <c r="B4853">
        <v>2008</v>
      </c>
      <c r="C4853">
        <v>10</v>
      </c>
      <c r="D4853" t="s">
        <v>65</v>
      </c>
      <c r="E4853" t="s">
        <v>59</v>
      </c>
      <c r="F4853" t="s">
        <v>52</v>
      </c>
      <c r="G4853" t="s">
        <v>36</v>
      </c>
    </row>
    <row r="4854" spans="2:7" x14ac:dyDescent="0.2">
      <c r="B4854">
        <v>2008</v>
      </c>
      <c r="C4854">
        <v>10</v>
      </c>
      <c r="D4854" t="s">
        <v>65</v>
      </c>
      <c r="E4854" t="s">
        <v>59</v>
      </c>
      <c r="F4854" t="s">
        <v>52</v>
      </c>
      <c r="G4854" t="s">
        <v>37</v>
      </c>
    </row>
    <row r="4855" spans="2:7" x14ac:dyDescent="0.2">
      <c r="B4855">
        <v>2008</v>
      </c>
      <c r="C4855">
        <v>10</v>
      </c>
      <c r="D4855" t="s">
        <v>65</v>
      </c>
      <c r="E4855" t="s">
        <v>59</v>
      </c>
      <c r="F4855" t="s">
        <v>52</v>
      </c>
      <c r="G4855" t="s">
        <v>38</v>
      </c>
    </row>
    <row r="4856" spans="2:7" x14ac:dyDescent="0.2">
      <c r="B4856">
        <v>2008</v>
      </c>
      <c r="C4856">
        <v>10</v>
      </c>
      <c r="D4856" t="s">
        <v>65</v>
      </c>
      <c r="E4856" t="s">
        <v>59</v>
      </c>
      <c r="F4856" t="s">
        <v>52</v>
      </c>
      <c r="G4856" t="s">
        <v>39</v>
      </c>
    </row>
    <row r="4857" spans="2:7" x14ac:dyDescent="0.2">
      <c r="B4857">
        <v>2008</v>
      </c>
      <c r="C4857">
        <v>10</v>
      </c>
      <c r="D4857" t="s">
        <v>65</v>
      </c>
      <c r="E4857" t="s">
        <v>59</v>
      </c>
      <c r="F4857" t="s">
        <v>52</v>
      </c>
      <c r="G4857" t="s">
        <v>40</v>
      </c>
    </row>
    <row r="4858" spans="2:7" x14ac:dyDescent="0.2">
      <c r="B4858">
        <v>2008</v>
      </c>
      <c r="C4858">
        <v>10</v>
      </c>
      <c r="D4858" t="s">
        <v>65</v>
      </c>
      <c r="E4858" t="s">
        <v>59</v>
      </c>
      <c r="F4858" t="s">
        <v>52</v>
      </c>
      <c r="G4858" t="s">
        <v>41</v>
      </c>
    </row>
    <row r="4859" spans="2:7" x14ac:dyDescent="0.2">
      <c r="B4859">
        <v>2008</v>
      </c>
      <c r="C4859">
        <v>10</v>
      </c>
      <c r="D4859" t="s">
        <v>65</v>
      </c>
      <c r="E4859" t="s">
        <v>59</v>
      </c>
      <c r="F4859" t="s">
        <v>52</v>
      </c>
      <c r="G4859" t="s">
        <v>42</v>
      </c>
    </row>
    <row r="4860" spans="2:7" x14ac:dyDescent="0.2">
      <c r="B4860">
        <v>2008</v>
      </c>
      <c r="C4860">
        <v>10</v>
      </c>
      <c r="D4860" t="s">
        <v>65</v>
      </c>
      <c r="E4860" t="s">
        <v>59</v>
      </c>
      <c r="F4860" t="s">
        <v>52</v>
      </c>
      <c r="G4860" t="s">
        <v>43</v>
      </c>
    </row>
    <row r="4861" spans="2:7" x14ac:dyDescent="0.2">
      <c r="B4861">
        <v>2008</v>
      </c>
      <c r="C4861">
        <v>10</v>
      </c>
      <c r="D4861" t="s">
        <v>65</v>
      </c>
      <c r="E4861" t="s">
        <v>59</v>
      </c>
      <c r="F4861" t="s">
        <v>52</v>
      </c>
      <c r="G4861" t="s">
        <v>60</v>
      </c>
    </row>
    <row r="4862" spans="2:7" x14ac:dyDescent="0.2">
      <c r="B4862">
        <v>2008</v>
      </c>
      <c r="C4862">
        <v>10</v>
      </c>
      <c r="D4862" t="s">
        <v>65</v>
      </c>
      <c r="E4862" t="s">
        <v>59</v>
      </c>
      <c r="F4862" t="s">
        <v>53</v>
      </c>
      <c r="G4862" t="s">
        <v>12</v>
      </c>
    </row>
    <row r="4863" spans="2:7" x14ac:dyDescent="0.2">
      <c r="B4863">
        <v>2008</v>
      </c>
      <c r="C4863">
        <v>10</v>
      </c>
      <c r="D4863" t="s">
        <v>65</v>
      </c>
      <c r="E4863" t="s">
        <v>59</v>
      </c>
      <c r="F4863" t="s">
        <v>53</v>
      </c>
      <c r="G4863" t="s">
        <v>16</v>
      </c>
    </row>
    <row r="4864" spans="2:7" x14ac:dyDescent="0.2">
      <c r="B4864">
        <v>2008</v>
      </c>
      <c r="C4864">
        <v>10</v>
      </c>
      <c r="D4864" t="s">
        <v>65</v>
      </c>
      <c r="E4864" t="s">
        <v>59</v>
      </c>
      <c r="F4864" t="s">
        <v>53</v>
      </c>
      <c r="G4864" t="s">
        <v>17</v>
      </c>
    </row>
    <row r="4865" spans="2:7" x14ac:dyDescent="0.2">
      <c r="B4865">
        <v>2008</v>
      </c>
      <c r="C4865">
        <v>10</v>
      </c>
      <c r="D4865" t="s">
        <v>65</v>
      </c>
      <c r="E4865" t="s">
        <v>59</v>
      </c>
      <c r="F4865" t="s">
        <v>53</v>
      </c>
      <c r="G4865" t="s">
        <v>19</v>
      </c>
    </row>
    <row r="4866" spans="2:7" x14ac:dyDescent="0.2">
      <c r="B4866">
        <v>2008</v>
      </c>
      <c r="C4866">
        <v>10</v>
      </c>
      <c r="D4866" t="s">
        <v>65</v>
      </c>
      <c r="E4866" t="s">
        <v>59</v>
      </c>
      <c r="F4866" t="s">
        <v>53</v>
      </c>
      <c r="G4866" t="s">
        <v>20</v>
      </c>
    </row>
    <row r="4867" spans="2:7" x14ac:dyDescent="0.2">
      <c r="B4867">
        <v>2008</v>
      </c>
      <c r="C4867">
        <v>10</v>
      </c>
      <c r="D4867" t="s">
        <v>65</v>
      </c>
      <c r="E4867" t="s">
        <v>59</v>
      </c>
      <c r="F4867" t="s">
        <v>53</v>
      </c>
      <c r="G4867" t="s">
        <v>21</v>
      </c>
    </row>
    <row r="4868" spans="2:7" x14ac:dyDescent="0.2">
      <c r="B4868">
        <v>2008</v>
      </c>
      <c r="C4868">
        <v>10</v>
      </c>
      <c r="D4868" t="s">
        <v>65</v>
      </c>
      <c r="E4868" t="s">
        <v>59</v>
      </c>
      <c r="F4868" t="s">
        <v>53</v>
      </c>
      <c r="G4868" t="s">
        <v>23</v>
      </c>
    </row>
    <row r="4869" spans="2:7" x14ac:dyDescent="0.2">
      <c r="B4869">
        <v>2008</v>
      </c>
      <c r="C4869">
        <v>10</v>
      </c>
      <c r="D4869" t="s">
        <v>65</v>
      </c>
      <c r="E4869" t="s">
        <v>59</v>
      </c>
      <c r="F4869" t="s">
        <v>53</v>
      </c>
      <c r="G4869" t="s">
        <v>24</v>
      </c>
    </row>
    <row r="4870" spans="2:7" x14ac:dyDescent="0.2">
      <c r="B4870">
        <v>2008</v>
      </c>
      <c r="C4870">
        <v>10</v>
      </c>
      <c r="D4870" t="s">
        <v>65</v>
      </c>
      <c r="E4870" t="s">
        <v>59</v>
      </c>
      <c r="F4870" t="s">
        <v>53</v>
      </c>
      <c r="G4870" t="s">
        <v>25</v>
      </c>
    </row>
    <row r="4871" spans="2:7" x14ac:dyDescent="0.2">
      <c r="B4871">
        <v>2008</v>
      </c>
      <c r="C4871">
        <v>10</v>
      </c>
      <c r="D4871" t="s">
        <v>65</v>
      </c>
      <c r="E4871" t="s">
        <v>59</v>
      </c>
      <c r="F4871" t="s">
        <v>53</v>
      </c>
      <c r="G4871" t="s">
        <v>26</v>
      </c>
    </row>
    <row r="4872" spans="2:7" x14ac:dyDescent="0.2">
      <c r="B4872">
        <v>2008</v>
      </c>
      <c r="C4872">
        <v>10</v>
      </c>
      <c r="D4872" t="s">
        <v>65</v>
      </c>
      <c r="E4872" t="s">
        <v>59</v>
      </c>
      <c r="F4872" t="s">
        <v>53</v>
      </c>
      <c r="G4872" t="s">
        <v>27</v>
      </c>
    </row>
    <row r="4873" spans="2:7" x14ac:dyDescent="0.2">
      <c r="B4873">
        <v>2008</v>
      </c>
      <c r="C4873">
        <v>10</v>
      </c>
      <c r="D4873" t="s">
        <v>65</v>
      </c>
      <c r="E4873" t="s">
        <v>59</v>
      </c>
      <c r="F4873" t="s">
        <v>53</v>
      </c>
      <c r="G4873" t="s">
        <v>28</v>
      </c>
    </row>
    <row r="4874" spans="2:7" x14ac:dyDescent="0.2">
      <c r="B4874">
        <v>2008</v>
      </c>
      <c r="C4874">
        <v>10</v>
      </c>
      <c r="D4874" t="s">
        <v>65</v>
      </c>
      <c r="E4874" t="s">
        <v>59</v>
      </c>
      <c r="F4874" t="s">
        <v>53</v>
      </c>
      <c r="G4874" t="s">
        <v>29</v>
      </c>
    </row>
    <row r="4875" spans="2:7" x14ac:dyDescent="0.2">
      <c r="B4875">
        <v>2008</v>
      </c>
      <c r="C4875">
        <v>10</v>
      </c>
      <c r="D4875" t="s">
        <v>65</v>
      </c>
      <c r="E4875" t="s">
        <v>59</v>
      </c>
      <c r="F4875" t="s">
        <v>53</v>
      </c>
      <c r="G4875" t="s">
        <v>31</v>
      </c>
    </row>
    <row r="4876" spans="2:7" x14ac:dyDescent="0.2">
      <c r="B4876">
        <v>2008</v>
      </c>
      <c r="C4876">
        <v>10</v>
      </c>
      <c r="D4876" t="s">
        <v>65</v>
      </c>
      <c r="E4876" t="s">
        <v>59</v>
      </c>
      <c r="F4876" t="s">
        <v>53</v>
      </c>
      <c r="G4876" t="s">
        <v>32</v>
      </c>
    </row>
    <row r="4877" spans="2:7" x14ac:dyDescent="0.2">
      <c r="B4877">
        <v>2008</v>
      </c>
      <c r="C4877">
        <v>10</v>
      </c>
      <c r="D4877" t="s">
        <v>65</v>
      </c>
      <c r="E4877" t="s">
        <v>59</v>
      </c>
      <c r="F4877" t="s">
        <v>53</v>
      </c>
      <c r="G4877" t="s">
        <v>33</v>
      </c>
    </row>
    <row r="4878" spans="2:7" x14ac:dyDescent="0.2">
      <c r="B4878">
        <v>2008</v>
      </c>
      <c r="C4878">
        <v>10</v>
      </c>
      <c r="D4878" t="s">
        <v>65</v>
      </c>
      <c r="E4878" t="s">
        <v>59</v>
      </c>
      <c r="F4878" t="s">
        <v>53</v>
      </c>
      <c r="G4878" t="s">
        <v>34</v>
      </c>
    </row>
    <row r="4879" spans="2:7" x14ac:dyDescent="0.2">
      <c r="B4879">
        <v>2008</v>
      </c>
      <c r="C4879">
        <v>10</v>
      </c>
      <c r="D4879" t="s">
        <v>65</v>
      </c>
      <c r="E4879" t="s">
        <v>59</v>
      </c>
      <c r="F4879" t="s">
        <v>53</v>
      </c>
      <c r="G4879" t="s">
        <v>35</v>
      </c>
    </row>
    <row r="4880" spans="2:7" x14ac:dyDescent="0.2">
      <c r="B4880">
        <v>2008</v>
      </c>
      <c r="C4880">
        <v>10</v>
      </c>
      <c r="D4880" t="s">
        <v>65</v>
      </c>
      <c r="E4880" t="s">
        <v>59</v>
      </c>
      <c r="F4880" t="s">
        <v>53</v>
      </c>
      <c r="G4880" t="s">
        <v>36</v>
      </c>
    </row>
    <row r="4881" spans="2:7" x14ac:dyDescent="0.2">
      <c r="B4881">
        <v>2008</v>
      </c>
      <c r="C4881">
        <v>10</v>
      </c>
      <c r="D4881" t="s">
        <v>65</v>
      </c>
      <c r="E4881" t="s">
        <v>59</v>
      </c>
      <c r="F4881" t="s">
        <v>53</v>
      </c>
      <c r="G4881" t="s">
        <v>37</v>
      </c>
    </row>
    <row r="4882" spans="2:7" x14ac:dyDescent="0.2">
      <c r="B4882">
        <v>2008</v>
      </c>
      <c r="C4882">
        <v>10</v>
      </c>
      <c r="D4882" t="s">
        <v>65</v>
      </c>
      <c r="E4882" t="s">
        <v>59</v>
      </c>
      <c r="F4882" t="s">
        <v>53</v>
      </c>
      <c r="G4882" t="s">
        <v>38</v>
      </c>
    </row>
    <row r="4883" spans="2:7" x14ac:dyDescent="0.2">
      <c r="B4883">
        <v>2008</v>
      </c>
      <c r="C4883">
        <v>10</v>
      </c>
      <c r="D4883" t="s">
        <v>65</v>
      </c>
      <c r="E4883" t="s">
        <v>59</v>
      </c>
      <c r="F4883" t="s">
        <v>53</v>
      </c>
      <c r="G4883" t="s">
        <v>39</v>
      </c>
    </row>
    <row r="4884" spans="2:7" x14ac:dyDescent="0.2">
      <c r="B4884">
        <v>2008</v>
      </c>
      <c r="C4884">
        <v>10</v>
      </c>
      <c r="D4884" t="s">
        <v>65</v>
      </c>
      <c r="E4884" t="s">
        <v>59</v>
      </c>
      <c r="F4884" t="s">
        <v>53</v>
      </c>
      <c r="G4884" t="s">
        <v>40</v>
      </c>
    </row>
    <row r="4885" spans="2:7" x14ac:dyDescent="0.2">
      <c r="B4885">
        <v>2008</v>
      </c>
      <c r="C4885">
        <v>10</v>
      </c>
      <c r="D4885" t="s">
        <v>65</v>
      </c>
      <c r="E4885" t="s">
        <v>59</v>
      </c>
      <c r="F4885" t="s">
        <v>53</v>
      </c>
      <c r="G4885" t="s">
        <v>41</v>
      </c>
    </row>
    <row r="4886" spans="2:7" x14ac:dyDescent="0.2">
      <c r="B4886">
        <v>2008</v>
      </c>
      <c r="C4886">
        <v>10</v>
      </c>
      <c r="D4886" t="s">
        <v>65</v>
      </c>
      <c r="E4886" t="s">
        <v>59</v>
      </c>
      <c r="F4886" t="s">
        <v>53</v>
      </c>
      <c r="G4886" t="s">
        <v>42</v>
      </c>
    </row>
    <row r="4887" spans="2:7" x14ac:dyDescent="0.2">
      <c r="B4887">
        <v>2008</v>
      </c>
      <c r="C4887">
        <v>10</v>
      </c>
      <c r="D4887" t="s">
        <v>65</v>
      </c>
      <c r="E4887" t="s">
        <v>59</v>
      </c>
      <c r="F4887" t="s">
        <v>53</v>
      </c>
      <c r="G4887" t="s">
        <v>43</v>
      </c>
    </row>
    <row r="4888" spans="2:7" x14ac:dyDescent="0.2">
      <c r="B4888">
        <v>2008</v>
      </c>
      <c r="C4888">
        <v>10</v>
      </c>
      <c r="D4888" t="s">
        <v>65</v>
      </c>
      <c r="E4888" t="s">
        <v>59</v>
      </c>
      <c r="F4888" t="s">
        <v>53</v>
      </c>
      <c r="G4888" t="s">
        <v>60</v>
      </c>
    </row>
    <row r="4889" spans="2:7" x14ac:dyDescent="0.2">
      <c r="B4889">
        <v>2008</v>
      </c>
      <c r="C4889">
        <v>10</v>
      </c>
      <c r="D4889" t="s">
        <v>65</v>
      </c>
      <c r="E4889" t="s">
        <v>59</v>
      </c>
      <c r="F4889" t="s">
        <v>54</v>
      </c>
      <c r="G4889" t="s">
        <v>12</v>
      </c>
    </row>
    <row r="4890" spans="2:7" x14ac:dyDescent="0.2">
      <c r="B4890">
        <v>2008</v>
      </c>
      <c r="C4890">
        <v>10</v>
      </c>
      <c r="D4890" t="s">
        <v>65</v>
      </c>
      <c r="E4890" t="s">
        <v>59</v>
      </c>
      <c r="F4890" t="s">
        <v>54</v>
      </c>
      <c r="G4890" t="s">
        <v>16</v>
      </c>
    </row>
    <row r="4891" spans="2:7" x14ac:dyDescent="0.2">
      <c r="B4891">
        <v>2008</v>
      </c>
      <c r="C4891">
        <v>10</v>
      </c>
      <c r="D4891" t="s">
        <v>65</v>
      </c>
      <c r="E4891" t="s">
        <v>59</v>
      </c>
      <c r="F4891" t="s">
        <v>54</v>
      </c>
      <c r="G4891" t="s">
        <v>17</v>
      </c>
    </row>
    <row r="4892" spans="2:7" x14ac:dyDescent="0.2">
      <c r="B4892">
        <v>2008</v>
      </c>
      <c r="C4892">
        <v>10</v>
      </c>
      <c r="D4892" t="s">
        <v>65</v>
      </c>
      <c r="E4892" t="s">
        <v>59</v>
      </c>
      <c r="F4892" t="s">
        <v>54</v>
      </c>
      <c r="G4892" t="s">
        <v>19</v>
      </c>
    </row>
    <row r="4893" spans="2:7" x14ac:dyDescent="0.2">
      <c r="B4893">
        <v>2008</v>
      </c>
      <c r="C4893">
        <v>10</v>
      </c>
      <c r="D4893" t="s">
        <v>65</v>
      </c>
      <c r="E4893" t="s">
        <v>59</v>
      </c>
      <c r="F4893" t="s">
        <v>54</v>
      </c>
      <c r="G4893" t="s">
        <v>20</v>
      </c>
    </row>
    <row r="4894" spans="2:7" x14ac:dyDescent="0.2">
      <c r="B4894">
        <v>2008</v>
      </c>
      <c r="C4894">
        <v>10</v>
      </c>
      <c r="D4894" t="s">
        <v>65</v>
      </c>
      <c r="E4894" t="s">
        <v>59</v>
      </c>
      <c r="F4894" t="s">
        <v>54</v>
      </c>
      <c r="G4894" t="s">
        <v>21</v>
      </c>
    </row>
    <row r="4895" spans="2:7" x14ac:dyDescent="0.2">
      <c r="B4895">
        <v>2008</v>
      </c>
      <c r="C4895">
        <v>10</v>
      </c>
      <c r="D4895" t="s">
        <v>65</v>
      </c>
      <c r="E4895" t="s">
        <v>59</v>
      </c>
      <c r="F4895" t="s">
        <v>54</v>
      </c>
      <c r="G4895" t="s">
        <v>23</v>
      </c>
    </row>
    <row r="4896" spans="2:7" x14ac:dyDescent="0.2">
      <c r="B4896">
        <v>2008</v>
      </c>
      <c r="C4896">
        <v>10</v>
      </c>
      <c r="D4896" t="s">
        <v>65</v>
      </c>
      <c r="E4896" t="s">
        <v>59</v>
      </c>
      <c r="F4896" t="s">
        <v>54</v>
      </c>
      <c r="G4896" t="s">
        <v>24</v>
      </c>
    </row>
    <row r="4897" spans="2:7" x14ac:dyDescent="0.2">
      <c r="B4897">
        <v>2008</v>
      </c>
      <c r="C4897">
        <v>10</v>
      </c>
      <c r="D4897" t="s">
        <v>65</v>
      </c>
      <c r="E4897" t="s">
        <v>59</v>
      </c>
      <c r="F4897" t="s">
        <v>54</v>
      </c>
      <c r="G4897" t="s">
        <v>25</v>
      </c>
    </row>
    <row r="4898" spans="2:7" x14ac:dyDescent="0.2">
      <c r="B4898">
        <v>2008</v>
      </c>
      <c r="C4898">
        <v>10</v>
      </c>
      <c r="D4898" t="s">
        <v>65</v>
      </c>
      <c r="E4898" t="s">
        <v>59</v>
      </c>
      <c r="F4898" t="s">
        <v>54</v>
      </c>
      <c r="G4898" t="s">
        <v>26</v>
      </c>
    </row>
    <row r="4899" spans="2:7" x14ac:dyDescent="0.2">
      <c r="B4899">
        <v>2008</v>
      </c>
      <c r="C4899">
        <v>10</v>
      </c>
      <c r="D4899" t="s">
        <v>65</v>
      </c>
      <c r="E4899" t="s">
        <v>59</v>
      </c>
      <c r="F4899" t="s">
        <v>54</v>
      </c>
      <c r="G4899" t="s">
        <v>27</v>
      </c>
    </row>
    <row r="4900" spans="2:7" x14ac:dyDescent="0.2">
      <c r="B4900">
        <v>2008</v>
      </c>
      <c r="C4900">
        <v>10</v>
      </c>
      <c r="D4900" t="s">
        <v>65</v>
      </c>
      <c r="E4900" t="s">
        <v>59</v>
      </c>
      <c r="F4900" t="s">
        <v>54</v>
      </c>
      <c r="G4900" t="s">
        <v>28</v>
      </c>
    </row>
    <row r="4901" spans="2:7" x14ac:dyDescent="0.2">
      <c r="B4901">
        <v>2008</v>
      </c>
      <c r="C4901">
        <v>10</v>
      </c>
      <c r="D4901" t="s">
        <v>65</v>
      </c>
      <c r="E4901" t="s">
        <v>59</v>
      </c>
      <c r="F4901" t="s">
        <v>54</v>
      </c>
      <c r="G4901" t="s">
        <v>29</v>
      </c>
    </row>
    <row r="4902" spans="2:7" x14ac:dyDescent="0.2">
      <c r="B4902">
        <v>2008</v>
      </c>
      <c r="C4902">
        <v>10</v>
      </c>
      <c r="D4902" t="s">
        <v>65</v>
      </c>
      <c r="E4902" t="s">
        <v>59</v>
      </c>
      <c r="F4902" t="s">
        <v>54</v>
      </c>
      <c r="G4902" t="s">
        <v>31</v>
      </c>
    </row>
    <row r="4903" spans="2:7" x14ac:dyDescent="0.2">
      <c r="B4903">
        <v>2008</v>
      </c>
      <c r="C4903">
        <v>10</v>
      </c>
      <c r="D4903" t="s">
        <v>65</v>
      </c>
      <c r="E4903" t="s">
        <v>59</v>
      </c>
      <c r="F4903" t="s">
        <v>54</v>
      </c>
      <c r="G4903" t="s">
        <v>32</v>
      </c>
    </row>
    <row r="4904" spans="2:7" x14ac:dyDescent="0.2">
      <c r="B4904">
        <v>2008</v>
      </c>
      <c r="C4904">
        <v>10</v>
      </c>
      <c r="D4904" t="s">
        <v>65</v>
      </c>
      <c r="E4904" t="s">
        <v>59</v>
      </c>
      <c r="F4904" t="s">
        <v>54</v>
      </c>
      <c r="G4904" t="s">
        <v>33</v>
      </c>
    </row>
    <row r="4905" spans="2:7" x14ac:dyDescent="0.2">
      <c r="B4905">
        <v>2008</v>
      </c>
      <c r="C4905">
        <v>10</v>
      </c>
      <c r="D4905" t="s">
        <v>65</v>
      </c>
      <c r="E4905" t="s">
        <v>59</v>
      </c>
      <c r="F4905" t="s">
        <v>54</v>
      </c>
      <c r="G4905" t="s">
        <v>34</v>
      </c>
    </row>
    <row r="4906" spans="2:7" x14ac:dyDescent="0.2">
      <c r="B4906">
        <v>2008</v>
      </c>
      <c r="C4906">
        <v>10</v>
      </c>
      <c r="D4906" t="s">
        <v>65</v>
      </c>
      <c r="E4906" t="s">
        <v>59</v>
      </c>
      <c r="F4906" t="s">
        <v>54</v>
      </c>
      <c r="G4906" t="s">
        <v>35</v>
      </c>
    </row>
    <row r="4907" spans="2:7" x14ac:dyDescent="0.2">
      <c r="B4907">
        <v>2008</v>
      </c>
      <c r="C4907">
        <v>10</v>
      </c>
      <c r="D4907" t="s">
        <v>65</v>
      </c>
      <c r="E4907" t="s">
        <v>59</v>
      </c>
      <c r="F4907" t="s">
        <v>54</v>
      </c>
      <c r="G4907" t="s">
        <v>36</v>
      </c>
    </row>
    <row r="4908" spans="2:7" x14ac:dyDescent="0.2">
      <c r="B4908">
        <v>2008</v>
      </c>
      <c r="C4908">
        <v>10</v>
      </c>
      <c r="D4908" t="s">
        <v>65</v>
      </c>
      <c r="E4908" t="s">
        <v>59</v>
      </c>
      <c r="F4908" t="s">
        <v>54</v>
      </c>
      <c r="G4908" t="s">
        <v>37</v>
      </c>
    </row>
    <row r="4909" spans="2:7" x14ac:dyDescent="0.2">
      <c r="B4909">
        <v>2008</v>
      </c>
      <c r="C4909">
        <v>10</v>
      </c>
      <c r="D4909" t="s">
        <v>65</v>
      </c>
      <c r="E4909" t="s">
        <v>59</v>
      </c>
      <c r="F4909" t="s">
        <v>54</v>
      </c>
      <c r="G4909" t="s">
        <v>38</v>
      </c>
    </row>
    <row r="4910" spans="2:7" x14ac:dyDescent="0.2">
      <c r="B4910">
        <v>2008</v>
      </c>
      <c r="C4910">
        <v>10</v>
      </c>
      <c r="D4910" t="s">
        <v>65</v>
      </c>
      <c r="E4910" t="s">
        <v>59</v>
      </c>
      <c r="F4910" t="s">
        <v>54</v>
      </c>
      <c r="G4910" t="s">
        <v>39</v>
      </c>
    </row>
    <row r="4911" spans="2:7" x14ac:dyDescent="0.2">
      <c r="B4911">
        <v>2008</v>
      </c>
      <c r="C4911">
        <v>10</v>
      </c>
      <c r="D4911" t="s">
        <v>65</v>
      </c>
      <c r="E4911" t="s">
        <v>59</v>
      </c>
      <c r="F4911" t="s">
        <v>54</v>
      </c>
      <c r="G4911" t="s">
        <v>40</v>
      </c>
    </row>
    <row r="4912" spans="2:7" x14ac:dyDescent="0.2">
      <c r="B4912">
        <v>2008</v>
      </c>
      <c r="C4912">
        <v>10</v>
      </c>
      <c r="D4912" t="s">
        <v>65</v>
      </c>
      <c r="E4912" t="s">
        <v>59</v>
      </c>
      <c r="F4912" t="s">
        <v>54</v>
      </c>
      <c r="G4912" t="s">
        <v>41</v>
      </c>
    </row>
    <row r="4913" spans="2:7" x14ac:dyDescent="0.2">
      <c r="B4913">
        <v>2008</v>
      </c>
      <c r="C4913">
        <v>10</v>
      </c>
      <c r="D4913" t="s">
        <v>65</v>
      </c>
      <c r="E4913" t="s">
        <v>59</v>
      </c>
      <c r="F4913" t="s">
        <v>54</v>
      </c>
      <c r="G4913" t="s">
        <v>42</v>
      </c>
    </row>
    <row r="4914" spans="2:7" x14ac:dyDescent="0.2">
      <c r="B4914">
        <v>2008</v>
      </c>
      <c r="C4914">
        <v>10</v>
      </c>
      <c r="D4914" t="s">
        <v>65</v>
      </c>
      <c r="E4914" t="s">
        <v>59</v>
      </c>
      <c r="F4914" t="s">
        <v>54</v>
      </c>
      <c r="G4914" t="s">
        <v>43</v>
      </c>
    </row>
    <row r="4915" spans="2:7" x14ac:dyDescent="0.2">
      <c r="B4915">
        <v>2008</v>
      </c>
      <c r="C4915">
        <v>10</v>
      </c>
      <c r="D4915" t="s">
        <v>65</v>
      </c>
      <c r="E4915" t="s">
        <v>59</v>
      </c>
      <c r="F4915" t="s">
        <v>54</v>
      </c>
      <c r="G4915" t="s">
        <v>60</v>
      </c>
    </row>
    <row r="4916" spans="2:7" x14ac:dyDescent="0.2">
      <c r="B4916">
        <v>2008</v>
      </c>
      <c r="C4916">
        <v>10</v>
      </c>
      <c r="D4916" t="s">
        <v>65</v>
      </c>
      <c r="E4916" t="s">
        <v>59</v>
      </c>
      <c r="F4916" t="s">
        <v>55</v>
      </c>
      <c r="G4916" t="s">
        <v>12</v>
      </c>
    </row>
    <row r="4917" spans="2:7" x14ac:dyDescent="0.2">
      <c r="B4917">
        <v>2008</v>
      </c>
      <c r="C4917">
        <v>10</v>
      </c>
      <c r="D4917" t="s">
        <v>65</v>
      </c>
      <c r="E4917" t="s">
        <v>59</v>
      </c>
      <c r="F4917" t="s">
        <v>55</v>
      </c>
      <c r="G4917" t="s">
        <v>16</v>
      </c>
    </row>
    <row r="4918" spans="2:7" x14ac:dyDescent="0.2">
      <c r="B4918">
        <v>2008</v>
      </c>
      <c r="C4918">
        <v>10</v>
      </c>
      <c r="D4918" t="s">
        <v>65</v>
      </c>
      <c r="E4918" t="s">
        <v>59</v>
      </c>
      <c r="F4918" t="s">
        <v>55</v>
      </c>
      <c r="G4918" t="s">
        <v>17</v>
      </c>
    </row>
    <row r="4919" spans="2:7" x14ac:dyDescent="0.2">
      <c r="B4919">
        <v>2008</v>
      </c>
      <c r="C4919">
        <v>10</v>
      </c>
      <c r="D4919" t="s">
        <v>65</v>
      </c>
      <c r="E4919" t="s">
        <v>59</v>
      </c>
      <c r="F4919" t="s">
        <v>55</v>
      </c>
      <c r="G4919" t="s">
        <v>19</v>
      </c>
    </row>
    <row r="4920" spans="2:7" x14ac:dyDescent="0.2">
      <c r="B4920">
        <v>2008</v>
      </c>
      <c r="C4920">
        <v>10</v>
      </c>
      <c r="D4920" t="s">
        <v>65</v>
      </c>
      <c r="E4920" t="s">
        <v>59</v>
      </c>
      <c r="F4920" t="s">
        <v>55</v>
      </c>
      <c r="G4920" t="s">
        <v>20</v>
      </c>
    </row>
    <row r="4921" spans="2:7" x14ac:dyDescent="0.2">
      <c r="B4921">
        <v>2008</v>
      </c>
      <c r="C4921">
        <v>10</v>
      </c>
      <c r="D4921" t="s">
        <v>65</v>
      </c>
      <c r="E4921" t="s">
        <v>59</v>
      </c>
      <c r="F4921" t="s">
        <v>55</v>
      </c>
      <c r="G4921" t="s">
        <v>21</v>
      </c>
    </row>
    <row r="4922" spans="2:7" x14ac:dyDescent="0.2">
      <c r="B4922">
        <v>2008</v>
      </c>
      <c r="C4922">
        <v>10</v>
      </c>
      <c r="D4922" t="s">
        <v>65</v>
      </c>
      <c r="E4922" t="s">
        <v>59</v>
      </c>
      <c r="F4922" t="s">
        <v>55</v>
      </c>
      <c r="G4922" t="s">
        <v>23</v>
      </c>
    </row>
    <row r="4923" spans="2:7" x14ac:dyDescent="0.2">
      <c r="B4923">
        <v>2008</v>
      </c>
      <c r="C4923">
        <v>10</v>
      </c>
      <c r="D4923" t="s">
        <v>65</v>
      </c>
      <c r="E4923" t="s">
        <v>59</v>
      </c>
      <c r="F4923" t="s">
        <v>55</v>
      </c>
      <c r="G4923" t="s">
        <v>24</v>
      </c>
    </row>
    <row r="4924" spans="2:7" x14ac:dyDescent="0.2">
      <c r="B4924">
        <v>2008</v>
      </c>
      <c r="C4924">
        <v>10</v>
      </c>
      <c r="D4924" t="s">
        <v>65</v>
      </c>
      <c r="E4924" t="s">
        <v>59</v>
      </c>
      <c r="F4924" t="s">
        <v>55</v>
      </c>
      <c r="G4924" t="s">
        <v>25</v>
      </c>
    </row>
    <row r="4925" spans="2:7" x14ac:dyDescent="0.2">
      <c r="B4925">
        <v>2008</v>
      </c>
      <c r="C4925">
        <v>10</v>
      </c>
      <c r="D4925" t="s">
        <v>65</v>
      </c>
      <c r="E4925" t="s">
        <v>59</v>
      </c>
      <c r="F4925" t="s">
        <v>55</v>
      </c>
      <c r="G4925" t="s">
        <v>26</v>
      </c>
    </row>
    <row r="4926" spans="2:7" x14ac:dyDescent="0.2">
      <c r="B4926">
        <v>2008</v>
      </c>
      <c r="C4926">
        <v>10</v>
      </c>
      <c r="D4926" t="s">
        <v>65</v>
      </c>
      <c r="E4926" t="s">
        <v>59</v>
      </c>
      <c r="F4926" t="s">
        <v>55</v>
      </c>
      <c r="G4926" t="s">
        <v>27</v>
      </c>
    </row>
    <row r="4927" spans="2:7" x14ac:dyDescent="0.2">
      <c r="B4927">
        <v>2008</v>
      </c>
      <c r="C4927">
        <v>10</v>
      </c>
      <c r="D4927" t="s">
        <v>65</v>
      </c>
      <c r="E4927" t="s">
        <v>59</v>
      </c>
      <c r="F4927" t="s">
        <v>55</v>
      </c>
      <c r="G4927" t="s">
        <v>28</v>
      </c>
    </row>
    <row r="4928" spans="2:7" x14ac:dyDescent="0.2">
      <c r="B4928">
        <v>2008</v>
      </c>
      <c r="C4928">
        <v>10</v>
      </c>
      <c r="D4928" t="s">
        <v>65</v>
      </c>
      <c r="E4928" t="s">
        <v>59</v>
      </c>
      <c r="F4928" t="s">
        <v>55</v>
      </c>
      <c r="G4928" t="s">
        <v>29</v>
      </c>
    </row>
    <row r="4929" spans="2:7" x14ac:dyDescent="0.2">
      <c r="B4929">
        <v>2008</v>
      </c>
      <c r="C4929">
        <v>10</v>
      </c>
      <c r="D4929" t="s">
        <v>65</v>
      </c>
      <c r="E4929" t="s">
        <v>59</v>
      </c>
      <c r="F4929" t="s">
        <v>55</v>
      </c>
      <c r="G4929" t="s">
        <v>31</v>
      </c>
    </row>
    <row r="4930" spans="2:7" x14ac:dyDescent="0.2">
      <c r="B4930">
        <v>2008</v>
      </c>
      <c r="C4930">
        <v>10</v>
      </c>
      <c r="D4930" t="s">
        <v>65</v>
      </c>
      <c r="E4930" t="s">
        <v>59</v>
      </c>
      <c r="F4930" t="s">
        <v>55</v>
      </c>
      <c r="G4930" t="s">
        <v>32</v>
      </c>
    </row>
    <row r="4931" spans="2:7" x14ac:dyDescent="0.2">
      <c r="B4931">
        <v>2008</v>
      </c>
      <c r="C4931">
        <v>10</v>
      </c>
      <c r="D4931" t="s">
        <v>65</v>
      </c>
      <c r="E4931" t="s">
        <v>59</v>
      </c>
      <c r="F4931" t="s">
        <v>55</v>
      </c>
      <c r="G4931" t="s">
        <v>33</v>
      </c>
    </row>
    <row r="4932" spans="2:7" x14ac:dyDescent="0.2">
      <c r="B4932">
        <v>2008</v>
      </c>
      <c r="C4932">
        <v>10</v>
      </c>
      <c r="D4932" t="s">
        <v>65</v>
      </c>
      <c r="E4932" t="s">
        <v>59</v>
      </c>
      <c r="F4932" t="s">
        <v>55</v>
      </c>
      <c r="G4932" t="s">
        <v>34</v>
      </c>
    </row>
    <row r="4933" spans="2:7" x14ac:dyDescent="0.2">
      <c r="B4933">
        <v>2008</v>
      </c>
      <c r="C4933">
        <v>10</v>
      </c>
      <c r="D4933" t="s">
        <v>65</v>
      </c>
      <c r="E4933" t="s">
        <v>59</v>
      </c>
      <c r="F4933" t="s">
        <v>55</v>
      </c>
      <c r="G4933" t="s">
        <v>35</v>
      </c>
    </row>
    <row r="4934" spans="2:7" x14ac:dyDescent="0.2">
      <c r="B4934">
        <v>2008</v>
      </c>
      <c r="C4934">
        <v>10</v>
      </c>
      <c r="D4934" t="s">
        <v>65</v>
      </c>
      <c r="E4934" t="s">
        <v>59</v>
      </c>
      <c r="F4934" t="s">
        <v>55</v>
      </c>
      <c r="G4934" t="s">
        <v>36</v>
      </c>
    </row>
    <row r="4935" spans="2:7" x14ac:dyDescent="0.2">
      <c r="B4935">
        <v>2008</v>
      </c>
      <c r="C4935">
        <v>10</v>
      </c>
      <c r="D4935" t="s">
        <v>65</v>
      </c>
      <c r="E4935" t="s">
        <v>59</v>
      </c>
      <c r="F4935" t="s">
        <v>55</v>
      </c>
      <c r="G4935" t="s">
        <v>37</v>
      </c>
    </row>
    <row r="4936" spans="2:7" x14ac:dyDescent="0.2">
      <c r="B4936">
        <v>2008</v>
      </c>
      <c r="C4936">
        <v>10</v>
      </c>
      <c r="D4936" t="s">
        <v>65</v>
      </c>
      <c r="E4936" t="s">
        <v>59</v>
      </c>
      <c r="F4936" t="s">
        <v>55</v>
      </c>
      <c r="G4936" t="s">
        <v>38</v>
      </c>
    </row>
    <row r="4937" spans="2:7" x14ac:dyDescent="0.2">
      <c r="B4937">
        <v>2008</v>
      </c>
      <c r="C4937">
        <v>10</v>
      </c>
      <c r="D4937" t="s">
        <v>65</v>
      </c>
      <c r="E4937" t="s">
        <v>59</v>
      </c>
      <c r="F4937" t="s">
        <v>55</v>
      </c>
      <c r="G4937" t="s">
        <v>39</v>
      </c>
    </row>
    <row r="4938" spans="2:7" x14ac:dyDescent="0.2">
      <c r="B4938">
        <v>2008</v>
      </c>
      <c r="C4938">
        <v>10</v>
      </c>
      <c r="D4938" t="s">
        <v>65</v>
      </c>
      <c r="E4938" t="s">
        <v>59</v>
      </c>
      <c r="F4938" t="s">
        <v>55</v>
      </c>
      <c r="G4938" t="s">
        <v>40</v>
      </c>
    </row>
    <row r="4939" spans="2:7" x14ac:dyDescent="0.2">
      <c r="B4939">
        <v>2008</v>
      </c>
      <c r="C4939">
        <v>10</v>
      </c>
      <c r="D4939" t="s">
        <v>65</v>
      </c>
      <c r="E4939" t="s">
        <v>59</v>
      </c>
      <c r="F4939" t="s">
        <v>55</v>
      </c>
      <c r="G4939" t="s">
        <v>41</v>
      </c>
    </row>
    <row r="4940" spans="2:7" x14ac:dyDescent="0.2">
      <c r="B4940">
        <v>2008</v>
      </c>
      <c r="C4940">
        <v>10</v>
      </c>
      <c r="D4940" t="s">
        <v>65</v>
      </c>
      <c r="E4940" t="s">
        <v>59</v>
      </c>
      <c r="F4940" t="s">
        <v>55</v>
      </c>
      <c r="G4940" t="s">
        <v>42</v>
      </c>
    </row>
    <row r="4941" spans="2:7" x14ac:dyDescent="0.2">
      <c r="B4941">
        <v>2008</v>
      </c>
      <c r="C4941">
        <v>10</v>
      </c>
      <c r="D4941" t="s">
        <v>65</v>
      </c>
      <c r="E4941" t="s">
        <v>59</v>
      </c>
      <c r="F4941" t="s">
        <v>55</v>
      </c>
      <c r="G4941" t="s">
        <v>43</v>
      </c>
    </row>
    <row r="4942" spans="2:7" x14ac:dyDescent="0.2">
      <c r="B4942">
        <v>2008</v>
      </c>
      <c r="C4942">
        <v>10</v>
      </c>
      <c r="D4942" t="s">
        <v>65</v>
      </c>
      <c r="E4942" t="s">
        <v>59</v>
      </c>
      <c r="F4942" t="s">
        <v>55</v>
      </c>
      <c r="G4942" t="s">
        <v>60</v>
      </c>
    </row>
    <row r="4943" spans="2:7" x14ac:dyDescent="0.2">
      <c r="B4943">
        <v>2008</v>
      </c>
      <c r="C4943">
        <v>10</v>
      </c>
      <c r="D4943" t="s">
        <v>65</v>
      </c>
      <c r="E4943" t="s">
        <v>59</v>
      </c>
      <c r="F4943" t="s">
        <v>56</v>
      </c>
      <c r="G4943" t="s">
        <v>12</v>
      </c>
    </row>
    <row r="4944" spans="2:7" x14ac:dyDescent="0.2">
      <c r="B4944">
        <v>2008</v>
      </c>
      <c r="C4944">
        <v>10</v>
      </c>
      <c r="D4944" t="s">
        <v>65</v>
      </c>
      <c r="E4944" t="s">
        <v>59</v>
      </c>
      <c r="F4944" t="s">
        <v>56</v>
      </c>
      <c r="G4944" t="s">
        <v>16</v>
      </c>
    </row>
    <row r="4945" spans="2:7" x14ac:dyDescent="0.2">
      <c r="B4945">
        <v>2008</v>
      </c>
      <c r="C4945">
        <v>10</v>
      </c>
      <c r="D4945" t="s">
        <v>65</v>
      </c>
      <c r="E4945" t="s">
        <v>59</v>
      </c>
      <c r="F4945" t="s">
        <v>56</v>
      </c>
      <c r="G4945" t="s">
        <v>17</v>
      </c>
    </row>
    <row r="4946" spans="2:7" x14ac:dyDescent="0.2">
      <c r="B4946">
        <v>2008</v>
      </c>
      <c r="C4946">
        <v>10</v>
      </c>
      <c r="D4946" t="s">
        <v>65</v>
      </c>
      <c r="E4946" t="s">
        <v>59</v>
      </c>
      <c r="F4946" t="s">
        <v>56</v>
      </c>
      <c r="G4946" t="s">
        <v>19</v>
      </c>
    </row>
    <row r="4947" spans="2:7" x14ac:dyDescent="0.2">
      <c r="B4947">
        <v>2008</v>
      </c>
      <c r="C4947">
        <v>10</v>
      </c>
      <c r="D4947" t="s">
        <v>65</v>
      </c>
      <c r="E4947" t="s">
        <v>59</v>
      </c>
      <c r="F4947" t="s">
        <v>56</v>
      </c>
      <c r="G4947" t="s">
        <v>20</v>
      </c>
    </row>
    <row r="4948" spans="2:7" x14ac:dyDescent="0.2">
      <c r="B4948">
        <v>2008</v>
      </c>
      <c r="C4948">
        <v>10</v>
      </c>
      <c r="D4948" t="s">
        <v>65</v>
      </c>
      <c r="E4948" t="s">
        <v>59</v>
      </c>
      <c r="F4948" t="s">
        <v>56</v>
      </c>
      <c r="G4948" t="s">
        <v>21</v>
      </c>
    </row>
    <row r="4949" spans="2:7" x14ac:dyDescent="0.2">
      <c r="B4949">
        <v>2008</v>
      </c>
      <c r="C4949">
        <v>10</v>
      </c>
      <c r="D4949" t="s">
        <v>65</v>
      </c>
      <c r="E4949" t="s">
        <v>59</v>
      </c>
      <c r="F4949" t="s">
        <v>56</v>
      </c>
      <c r="G4949" t="s">
        <v>23</v>
      </c>
    </row>
    <row r="4950" spans="2:7" x14ac:dyDescent="0.2">
      <c r="B4950">
        <v>2008</v>
      </c>
      <c r="C4950">
        <v>10</v>
      </c>
      <c r="D4950" t="s">
        <v>65</v>
      </c>
      <c r="E4950" t="s">
        <v>59</v>
      </c>
      <c r="F4950" t="s">
        <v>56</v>
      </c>
      <c r="G4950" t="s">
        <v>24</v>
      </c>
    </row>
    <row r="4951" spans="2:7" x14ac:dyDescent="0.2">
      <c r="B4951">
        <v>2008</v>
      </c>
      <c r="C4951">
        <v>10</v>
      </c>
      <c r="D4951" t="s">
        <v>65</v>
      </c>
      <c r="E4951" t="s">
        <v>59</v>
      </c>
      <c r="F4951" t="s">
        <v>56</v>
      </c>
      <c r="G4951" t="s">
        <v>25</v>
      </c>
    </row>
    <row r="4952" spans="2:7" x14ac:dyDescent="0.2">
      <c r="B4952">
        <v>2008</v>
      </c>
      <c r="C4952">
        <v>10</v>
      </c>
      <c r="D4952" t="s">
        <v>65</v>
      </c>
      <c r="E4952" t="s">
        <v>59</v>
      </c>
      <c r="F4952" t="s">
        <v>56</v>
      </c>
      <c r="G4952" t="s">
        <v>26</v>
      </c>
    </row>
    <row r="4953" spans="2:7" x14ac:dyDescent="0.2">
      <c r="B4953">
        <v>2008</v>
      </c>
      <c r="C4953">
        <v>10</v>
      </c>
      <c r="D4953" t="s">
        <v>65</v>
      </c>
      <c r="E4953" t="s">
        <v>59</v>
      </c>
      <c r="F4953" t="s">
        <v>56</v>
      </c>
      <c r="G4953" t="s">
        <v>27</v>
      </c>
    </row>
    <row r="4954" spans="2:7" x14ac:dyDescent="0.2">
      <c r="B4954">
        <v>2008</v>
      </c>
      <c r="C4954">
        <v>10</v>
      </c>
      <c r="D4954" t="s">
        <v>65</v>
      </c>
      <c r="E4954" t="s">
        <v>59</v>
      </c>
      <c r="F4954" t="s">
        <v>56</v>
      </c>
      <c r="G4954" t="s">
        <v>28</v>
      </c>
    </row>
    <row r="4955" spans="2:7" x14ac:dyDescent="0.2">
      <c r="B4955">
        <v>2008</v>
      </c>
      <c r="C4955">
        <v>10</v>
      </c>
      <c r="D4955" t="s">
        <v>65</v>
      </c>
      <c r="E4955" t="s">
        <v>59</v>
      </c>
      <c r="F4955" t="s">
        <v>56</v>
      </c>
      <c r="G4955" t="s">
        <v>29</v>
      </c>
    </row>
    <row r="4956" spans="2:7" x14ac:dyDescent="0.2">
      <c r="B4956">
        <v>2008</v>
      </c>
      <c r="C4956">
        <v>10</v>
      </c>
      <c r="D4956" t="s">
        <v>65</v>
      </c>
      <c r="E4956" t="s">
        <v>59</v>
      </c>
      <c r="F4956" t="s">
        <v>56</v>
      </c>
      <c r="G4956" t="s">
        <v>31</v>
      </c>
    </row>
    <row r="4957" spans="2:7" x14ac:dyDescent="0.2">
      <c r="B4957">
        <v>2008</v>
      </c>
      <c r="C4957">
        <v>10</v>
      </c>
      <c r="D4957" t="s">
        <v>65</v>
      </c>
      <c r="E4957" t="s">
        <v>59</v>
      </c>
      <c r="F4957" t="s">
        <v>56</v>
      </c>
      <c r="G4957" t="s">
        <v>32</v>
      </c>
    </row>
    <row r="4958" spans="2:7" x14ac:dyDescent="0.2">
      <c r="B4958">
        <v>2008</v>
      </c>
      <c r="C4958">
        <v>10</v>
      </c>
      <c r="D4958" t="s">
        <v>65</v>
      </c>
      <c r="E4958" t="s">
        <v>59</v>
      </c>
      <c r="F4958" t="s">
        <v>56</v>
      </c>
      <c r="G4958" t="s">
        <v>33</v>
      </c>
    </row>
    <row r="4959" spans="2:7" x14ac:dyDescent="0.2">
      <c r="B4959">
        <v>2008</v>
      </c>
      <c r="C4959">
        <v>10</v>
      </c>
      <c r="D4959" t="s">
        <v>65</v>
      </c>
      <c r="E4959" t="s">
        <v>59</v>
      </c>
      <c r="F4959" t="s">
        <v>56</v>
      </c>
      <c r="G4959" t="s">
        <v>34</v>
      </c>
    </row>
    <row r="4960" spans="2:7" x14ac:dyDescent="0.2">
      <c r="B4960">
        <v>2008</v>
      </c>
      <c r="C4960">
        <v>10</v>
      </c>
      <c r="D4960" t="s">
        <v>65</v>
      </c>
      <c r="E4960" t="s">
        <v>59</v>
      </c>
      <c r="F4960" t="s">
        <v>56</v>
      </c>
      <c r="G4960" t="s">
        <v>35</v>
      </c>
    </row>
    <row r="4961" spans="2:7" x14ac:dyDescent="0.2">
      <c r="B4961">
        <v>2008</v>
      </c>
      <c r="C4961">
        <v>10</v>
      </c>
      <c r="D4961" t="s">
        <v>65</v>
      </c>
      <c r="E4961" t="s">
        <v>59</v>
      </c>
      <c r="F4961" t="s">
        <v>56</v>
      </c>
      <c r="G4961" t="s">
        <v>36</v>
      </c>
    </row>
    <row r="4962" spans="2:7" x14ac:dyDescent="0.2">
      <c r="B4962">
        <v>2008</v>
      </c>
      <c r="C4962">
        <v>10</v>
      </c>
      <c r="D4962" t="s">
        <v>65</v>
      </c>
      <c r="E4962" t="s">
        <v>59</v>
      </c>
      <c r="F4962" t="s">
        <v>56</v>
      </c>
      <c r="G4962" t="s">
        <v>37</v>
      </c>
    </row>
    <row r="4963" spans="2:7" x14ac:dyDescent="0.2">
      <c r="B4963">
        <v>2008</v>
      </c>
      <c r="C4963">
        <v>10</v>
      </c>
      <c r="D4963" t="s">
        <v>65</v>
      </c>
      <c r="E4963" t="s">
        <v>59</v>
      </c>
      <c r="F4963" t="s">
        <v>56</v>
      </c>
      <c r="G4963" t="s">
        <v>38</v>
      </c>
    </row>
    <row r="4964" spans="2:7" x14ac:dyDescent="0.2">
      <c r="B4964">
        <v>2008</v>
      </c>
      <c r="C4964">
        <v>10</v>
      </c>
      <c r="D4964" t="s">
        <v>65</v>
      </c>
      <c r="E4964" t="s">
        <v>59</v>
      </c>
      <c r="F4964" t="s">
        <v>56</v>
      </c>
      <c r="G4964" t="s">
        <v>39</v>
      </c>
    </row>
    <row r="4965" spans="2:7" x14ac:dyDescent="0.2">
      <c r="B4965">
        <v>2008</v>
      </c>
      <c r="C4965">
        <v>10</v>
      </c>
      <c r="D4965" t="s">
        <v>65</v>
      </c>
      <c r="E4965" t="s">
        <v>59</v>
      </c>
      <c r="F4965" t="s">
        <v>56</v>
      </c>
      <c r="G4965" t="s">
        <v>40</v>
      </c>
    </row>
    <row r="4966" spans="2:7" x14ac:dyDescent="0.2">
      <c r="B4966">
        <v>2008</v>
      </c>
      <c r="C4966">
        <v>10</v>
      </c>
      <c r="D4966" t="s">
        <v>65</v>
      </c>
      <c r="E4966" t="s">
        <v>59</v>
      </c>
      <c r="F4966" t="s">
        <v>56</v>
      </c>
      <c r="G4966" t="s">
        <v>41</v>
      </c>
    </row>
    <row r="4967" spans="2:7" x14ac:dyDescent="0.2">
      <c r="B4967">
        <v>2008</v>
      </c>
      <c r="C4967">
        <v>10</v>
      </c>
      <c r="D4967" t="s">
        <v>65</v>
      </c>
      <c r="E4967" t="s">
        <v>59</v>
      </c>
      <c r="F4967" t="s">
        <v>56</v>
      </c>
      <c r="G4967" t="s">
        <v>42</v>
      </c>
    </row>
    <row r="4968" spans="2:7" x14ac:dyDescent="0.2">
      <c r="B4968">
        <v>2008</v>
      </c>
      <c r="C4968">
        <v>10</v>
      </c>
      <c r="D4968" t="s">
        <v>65</v>
      </c>
      <c r="E4968" t="s">
        <v>59</v>
      </c>
      <c r="F4968" t="s">
        <v>56</v>
      </c>
      <c r="G4968" t="s">
        <v>43</v>
      </c>
    </row>
    <row r="4969" spans="2:7" x14ac:dyDescent="0.2">
      <c r="B4969">
        <v>2008</v>
      </c>
      <c r="C4969">
        <v>10</v>
      </c>
      <c r="D4969" t="s">
        <v>65</v>
      </c>
      <c r="E4969" t="s">
        <v>59</v>
      </c>
      <c r="F4969" t="s">
        <v>56</v>
      </c>
      <c r="G4969" t="s">
        <v>60</v>
      </c>
    </row>
    <row r="4970" spans="2:7" x14ac:dyDescent="0.2">
      <c r="B4970">
        <v>2008</v>
      </c>
      <c r="C4970">
        <v>10</v>
      </c>
      <c r="D4970" t="s">
        <v>65</v>
      </c>
      <c r="E4970" t="s">
        <v>61</v>
      </c>
      <c r="F4970" t="s">
        <v>49</v>
      </c>
      <c r="G4970" t="s">
        <v>12</v>
      </c>
    </row>
    <row r="4971" spans="2:7" x14ac:dyDescent="0.2">
      <c r="B4971">
        <v>2008</v>
      </c>
      <c r="C4971">
        <v>10</v>
      </c>
      <c r="D4971" t="s">
        <v>65</v>
      </c>
      <c r="E4971" t="s">
        <v>61</v>
      </c>
      <c r="F4971" t="s">
        <v>49</v>
      </c>
      <c r="G4971" t="s">
        <v>16</v>
      </c>
    </row>
    <row r="4972" spans="2:7" x14ac:dyDescent="0.2">
      <c r="B4972">
        <v>2008</v>
      </c>
      <c r="C4972">
        <v>10</v>
      </c>
      <c r="D4972" t="s">
        <v>65</v>
      </c>
      <c r="E4972" t="s">
        <v>61</v>
      </c>
      <c r="F4972" t="s">
        <v>49</v>
      </c>
      <c r="G4972" t="s">
        <v>17</v>
      </c>
    </row>
    <row r="4973" spans="2:7" x14ac:dyDescent="0.2">
      <c r="B4973">
        <v>2008</v>
      </c>
      <c r="C4973">
        <v>10</v>
      </c>
      <c r="D4973" t="s">
        <v>65</v>
      </c>
      <c r="E4973" t="s">
        <v>61</v>
      </c>
      <c r="F4973" t="s">
        <v>49</v>
      </c>
      <c r="G4973" t="s">
        <v>19</v>
      </c>
    </row>
    <row r="4974" spans="2:7" x14ac:dyDescent="0.2">
      <c r="B4974">
        <v>2008</v>
      </c>
      <c r="C4974">
        <v>10</v>
      </c>
      <c r="D4974" t="s">
        <v>65</v>
      </c>
      <c r="E4974" t="s">
        <v>61</v>
      </c>
      <c r="F4974" t="s">
        <v>49</v>
      </c>
      <c r="G4974" t="s">
        <v>20</v>
      </c>
    </row>
    <row r="4975" spans="2:7" x14ac:dyDescent="0.2">
      <c r="B4975">
        <v>2008</v>
      </c>
      <c r="C4975">
        <v>10</v>
      </c>
      <c r="D4975" t="s">
        <v>65</v>
      </c>
      <c r="E4975" t="s">
        <v>61</v>
      </c>
      <c r="F4975" t="s">
        <v>49</v>
      </c>
      <c r="G4975" t="s">
        <v>21</v>
      </c>
    </row>
    <row r="4976" spans="2:7" x14ac:dyDescent="0.2">
      <c r="B4976">
        <v>2008</v>
      </c>
      <c r="C4976">
        <v>10</v>
      </c>
      <c r="D4976" t="s">
        <v>65</v>
      </c>
      <c r="E4976" t="s">
        <v>61</v>
      </c>
      <c r="F4976" t="s">
        <v>49</v>
      </c>
      <c r="G4976" t="s">
        <v>23</v>
      </c>
    </row>
    <row r="4977" spans="2:7" x14ac:dyDescent="0.2">
      <c r="B4977">
        <v>2008</v>
      </c>
      <c r="C4977">
        <v>10</v>
      </c>
      <c r="D4977" t="s">
        <v>65</v>
      </c>
      <c r="E4977" t="s">
        <v>61</v>
      </c>
      <c r="F4977" t="s">
        <v>49</v>
      </c>
      <c r="G4977" t="s">
        <v>24</v>
      </c>
    </row>
    <row r="4978" spans="2:7" x14ac:dyDescent="0.2">
      <c r="B4978">
        <v>2008</v>
      </c>
      <c r="C4978">
        <v>10</v>
      </c>
      <c r="D4978" t="s">
        <v>65</v>
      </c>
      <c r="E4978" t="s">
        <v>61</v>
      </c>
      <c r="F4978" t="s">
        <v>49</v>
      </c>
      <c r="G4978" t="s">
        <v>25</v>
      </c>
    </row>
    <row r="4979" spans="2:7" x14ac:dyDescent="0.2">
      <c r="B4979">
        <v>2008</v>
      </c>
      <c r="C4979">
        <v>10</v>
      </c>
      <c r="D4979" t="s">
        <v>65</v>
      </c>
      <c r="E4979" t="s">
        <v>61</v>
      </c>
      <c r="F4979" t="s">
        <v>49</v>
      </c>
      <c r="G4979" t="s">
        <v>26</v>
      </c>
    </row>
    <row r="4980" spans="2:7" x14ac:dyDescent="0.2">
      <c r="B4980">
        <v>2008</v>
      </c>
      <c r="C4980">
        <v>10</v>
      </c>
      <c r="D4980" t="s">
        <v>65</v>
      </c>
      <c r="E4980" t="s">
        <v>61</v>
      </c>
      <c r="F4980" t="s">
        <v>49</v>
      </c>
      <c r="G4980" t="s">
        <v>27</v>
      </c>
    </row>
    <row r="4981" spans="2:7" x14ac:dyDescent="0.2">
      <c r="B4981">
        <v>2008</v>
      </c>
      <c r="C4981">
        <v>10</v>
      </c>
      <c r="D4981" t="s">
        <v>65</v>
      </c>
      <c r="E4981" t="s">
        <v>61</v>
      </c>
      <c r="F4981" t="s">
        <v>49</v>
      </c>
      <c r="G4981" t="s">
        <v>28</v>
      </c>
    </row>
    <row r="4982" spans="2:7" x14ac:dyDescent="0.2">
      <c r="B4982">
        <v>2008</v>
      </c>
      <c r="C4982">
        <v>10</v>
      </c>
      <c r="D4982" t="s">
        <v>65</v>
      </c>
      <c r="E4982" t="s">
        <v>61</v>
      </c>
      <c r="F4982" t="s">
        <v>49</v>
      </c>
      <c r="G4982" t="s">
        <v>29</v>
      </c>
    </row>
    <row r="4983" spans="2:7" x14ac:dyDescent="0.2">
      <c r="B4983">
        <v>2008</v>
      </c>
      <c r="C4983">
        <v>10</v>
      </c>
      <c r="D4983" t="s">
        <v>65</v>
      </c>
      <c r="E4983" t="s">
        <v>61</v>
      </c>
      <c r="F4983" t="s">
        <v>49</v>
      </c>
      <c r="G4983" t="s">
        <v>31</v>
      </c>
    </row>
    <row r="4984" spans="2:7" x14ac:dyDescent="0.2">
      <c r="B4984">
        <v>2008</v>
      </c>
      <c r="C4984">
        <v>10</v>
      </c>
      <c r="D4984" t="s">
        <v>65</v>
      </c>
      <c r="E4984" t="s">
        <v>61</v>
      </c>
      <c r="F4984" t="s">
        <v>49</v>
      </c>
      <c r="G4984" t="s">
        <v>32</v>
      </c>
    </row>
    <row r="4985" spans="2:7" x14ac:dyDescent="0.2">
      <c r="B4985">
        <v>2008</v>
      </c>
      <c r="C4985">
        <v>10</v>
      </c>
      <c r="D4985" t="s">
        <v>65</v>
      </c>
      <c r="E4985" t="s">
        <v>61</v>
      </c>
      <c r="F4985" t="s">
        <v>49</v>
      </c>
      <c r="G4985" t="s">
        <v>33</v>
      </c>
    </row>
    <row r="4986" spans="2:7" x14ac:dyDescent="0.2">
      <c r="B4986">
        <v>2008</v>
      </c>
      <c r="C4986">
        <v>10</v>
      </c>
      <c r="D4986" t="s">
        <v>65</v>
      </c>
      <c r="E4986" t="s">
        <v>61</v>
      </c>
      <c r="F4986" t="s">
        <v>49</v>
      </c>
      <c r="G4986" t="s">
        <v>34</v>
      </c>
    </row>
    <row r="4987" spans="2:7" x14ac:dyDescent="0.2">
      <c r="B4987">
        <v>2008</v>
      </c>
      <c r="C4987">
        <v>10</v>
      </c>
      <c r="D4987" t="s">
        <v>65</v>
      </c>
      <c r="E4987" t="s">
        <v>61</v>
      </c>
      <c r="F4987" t="s">
        <v>49</v>
      </c>
      <c r="G4987" t="s">
        <v>35</v>
      </c>
    </row>
    <row r="4988" spans="2:7" x14ac:dyDescent="0.2">
      <c r="B4988">
        <v>2008</v>
      </c>
      <c r="C4988">
        <v>10</v>
      </c>
      <c r="D4988" t="s">
        <v>65</v>
      </c>
      <c r="E4988" t="s">
        <v>61</v>
      </c>
      <c r="F4988" t="s">
        <v>49</v>
      </c>
      <c r="G4988" t="s">
        <v>36</v>
      </c>
    </row>
    <row r="4989" spans="2:7" x14ac:dyDescent="0.2">
      <c r="B4989">
        <v>2008</v>
      </c>
      <c r="C4989">
        <v>10</v>
      </c>
      <c r="D4989" t="s">
        <v>65</v>
      </c>
      <c r="E4989" t="s">
        <v>61</v>
      </c>
      <c r="F4989" t="s">
        <v>49</v>
      </c>
      <c r="G4989" t="s">
        <v>37</v>
      </c>
    </row>
    <row r="4990" spans="2:7" x14ac:dyDescent="0.2">
      <c r="B4990">
        <v>2008</v>
      </c>
      <c r="C4990">
        <v>10</v>
      </c>
      <c r="D4990" t="s">
        <v>65</v>
      </c>
      <c r="E4990" t="s">
        <v>61</v>
      </c>
      <c r="F4990" t="s">
        <v>49</v>
      </c>
      <c r="G4990" t="s">
        <v>38</v>
      </c>
    </row>
    <row r="4991" spans="2:7" x14ac:dyDescent="0.2">
      <c r="B4991">
        <v>2008</v>
      </c>
      <c r="C4991">
        <v>10</v>
      </c>
      <c r="D4991" t="s">
        <v>65</v>
      </c>
      <c r="E4991" t="s">
        <v>61</v>
      </c>
      <c r="F4991" t="s">
        <v>49</v>
      </c>
      <c r="G4991" t="s">
        <v>39</v>
      </c>
    </row>
    <row r="4992" spans="2:7" x14ac:dyDescent="0.2">
      <c r="B4992">
        <v>2008</v>
      </c>
      <c r="C4992">
        <v>10</v>
      </c>
      <c r="D4992" t="s">
        <v>65</v>
      </c>
      <c r="E4992" t="s">
        <v>61</v>
      </c>
      <c r="F4992" t="s">
        <v>49</v>
      </c>
      <c r="G4992" t="s">
        <v>40</v>
      </c>
    </row>
    <row r="4993" spans="2:7" x14ac:dyDescent="0.2">
      <c r="B4993">
        <v>2008</v>
      </c>
      <c r="C4993">
        <v>10</v>
      </c>
      <c r="D4993" t="s">
        <v>65</v>
      </c>
      <c r="E4993" t="s">
        <v>61</v>
      </c>
      <c r="F4993" t="s">
        <v>49</v>
      </c>
      <c r="G4993" t="s">
        <v>41</v>
      </c>
    </row>
    <row r="4994" spans="2:7" x14ac:dyDescent="0.2">
      <c r="B4994">
        <v>2008</v>
      </c>
      <c r="C4994">
        <v>10</v>
      </c>
      <c r="D4994" t="s">
        <v>65</v>
      </c>
      <c r="E4994" t="s">
        <v>61</v>
      </c>
      <c r="F4994" t="s">
        <v>49</v>
      </c>
      <c r="G4994" t="s">
        <v>42</v>
      </c>
    </row>
    <row r="4995" spans="2:7" x14ac:dyDescent="0.2">
      <c r="B4995">
        <v>2008</v>
      </c>
      <c r="C4995">
        <v>10</v>
      </c>
      <c r="D4995" t="s">
        <v>65</v>
      </c>
      <c r="E4995" t="s">
        <v>61</v>
      </c>
      <c r="F4995" t="s">
        <v>49</v>
      </c>
      <c r="G4995" t="s">
        <v>43</v>
      </c>
    </row>
    <row r="4996" spans="2:7" x14ac:dyDescent="0.2">
      <c r="B4996">
        <v>2008</v>
      </c>
      <c r="C4996">
        <v>10</v>
      </c>
      <c r="D4996" t="s">
        <v>65</v>
      </c>
      <c r="E4996" t="s">
        <v>61</v>
      </c>
      <c r="F4996" t="s">
        <v>49</v>
      </c>
      <c r="G4996" t="s">
        <v>60</v>
      </c>
    </row>
    <row r="4997" spans="2:7" x14ac:dyDescent="0.2">
      <c r="B4997">
        <v>2008</v>
      </c>
      <c r="C4997">
        <v>10</v>
      </c>
      <c r="D4997" t="s">
        <v>65</v>
      </c>
      <c r="E4997" t="s">
        <v>61</v>
      </c>
      <c r="F4997" t="s">
        <v>50</v>
      </c>
      <c r="G4997" t="s">
        <v>12</v>
      </c>
    </row>
    <row r="4998" spans="2:7" x14ac:dyDescent="0.2">
      <c r="B4998">
        <v>2008</v>
      </c>
      <c r="C4998">
        <v>10</v>
      </c>
      <c r="D4998" t="s">
        <v>65</v>
      </c>
      <c r="E4998" t="s">
        <v>61</v>
      </c>
      <c r="F4998" t="s">
        <v>50</v>
      </c>
      <c r="G4998" t="s">
        <v>16</v>
      </c>
    </row>
    <row r="4999" spans="2:7" x14ac:dyDescent="0.2">
      <c r="B4999">
        <v>2008</v>
      </c>
      <c r="C4999">
        <v>10</v>
      </c>
      <c r="D4999" t="s">
        <v>65</v>
      </c>
      <c r="E4999" t="s">
        <v>61</v>
      </c>
      <c r="F4999" t="s">
        <v>50</v>
      </c>
      <c r="G4999" t="s">
        <v>17</v>
      </c>
    </row>
    <row r="5000" spans="2:7" x14ac:dyDescent="0.2">
      <c r="B5000">
        <v>2008</v>
      </c>
      <c r="C5000">
        <v>10</v>
      </c>
      <c r="D5000" t="s">
        <v>65</v>
      </c>
      <c r="E5000" t="s">
        <v>61</v>
      </c>
      <c r="F5000" t="s">
        <v>50</v>
      </c>
      <c r="G5000" t="s">
        <v>19</v>
      </c>
    </row>
    <row r="5001" spans="2:7" x14ac:dyDescent="0.2">
      <c r="B5001">
        <v>2008</v>
      </c>
      <c r="C5001">
        <v>10</v>
      </c>
      <c r="D5001" t="s">
        <v>65</v>
      </c>
      <c r="E5001" t="s">
        <v>61</v>
      </c>
      <c r="F5001" t="s">
        <v>50</v>
      </c>
      <c r="G5001" t="s">
        <v>20</v>
      </c>
    </row>
    <row r="5002" spans="2:7" x14ac:dyDescent="0.2">
      <c r="B5002">
        <v>2008</v>
      </c>
      <c r="C5002">
        <v>10</v>
      </c>
      <c r="D5002" t="s">
        <v>65</v>
      </c>
      <c r="E5002" t="s">
        <v>61</v>
      </c>
      <c r="F5002" t="s">
        <v>50</v>
      </c>
      <c r="G5002" t="s">
        <v>21</v>
      </c>
    </row>
    <row r="5003" spans="2:7" x14ac:dyDescent="0.2">
      <c r="B5003">
        <v>2008</v>
      </c>
      <c r="C5003">
        <v>10</v>
      </c>
      <c r="D5003" t="s">
        <v>65</v>
      </c>
      <c r="E5003" t="s">
        <v>61</v>
      </c>
      <c r="F5003" t="s">
        <v>50</v>
      </c>
      <c r="G5003" t="s">
        <v>23</v>
      </c>
    </row>
    <row r="5004" spans="2:7" x14ac:dyDescent="0.2">
      <c r="B5004">
        <v>2008</v>
      </c>
      <c r="C5004">
        <v>10</v>
      </c>
      <c r="D5004" t="s">
        <v>65</v>
      </c>
      <c r="E5004" t="s">
        <v>61</v>
      </c>
      <c r="F5004" t="s">
        <v>50</v>
      </c>
      <c r="G5004" t="s">
        <v>24</v>
      </c>
    </row>
    <row r="5005" spans="2:7" x14ac:dyDescent="0.2">
      <c r="B5005">
        <v>2008</v>
      </c>
      <c r="C5005">
        <v>10</v>
      </c>
      <c r="D5005" t="s">
        <v>65</v>
      </c>
      <c r="E5005" t="s">
        <v>61</v>
      </c>
      <c r="F5005" t="s">
        <v>50</v>
      </c>
      <c r="G5005" t="s">
        <v>25</v>
      </c>
    </row>
    <row r="5006" spans="2:7" x14ac:dyDescent="0.2">
      <c r="B5006">
        <v>2008</v>
      </c>
      <c r="C5006">
        <v>10</v>
      </c>
      <c r="D5006" t="s">
        <v>65</v>
      </c>
      <c r="E5006" t="s">
        <v>61</v>
      </c>
      <c r="F5006" t="s">
        <v>50</v>
      </c>
      <c r="G5006" t="s">
        <v>26</v>
      </c>
    </row>
    <row r="5007" spans="2:7" x14ac:dyDescent="0.2">
      <c r="B5007">
        <v>2008</v>
      </c>
      <c r="C5007">
        <v>10</v>
      </c>
      <c r="D5007" t="s">
        <v>65</v>
      </c>
      <c r="E5007" t="s">
        <v>61</v>
      </c>
      <c r="F5007" t="s">
        <v>50</v>
      </c>
      <c r="G5007" t="s">
        <v>27</v>
      </c>
    </row>
    <row r="5008" spans="2:7" x14ac:dyDescent="0.2">
      <c r="B5008">
        <v>2008</v>
      </c>
      <c r="C5008">
        <v>10</v>
      </c>
      <c r="D5008" t="s">
        <v>65</v>
      </c>
      <c r="E5008" t="s">
        <v>61</v>
      </c>
      <c r="F5008" t="s">
        <v>50</v>
      </c>
      <c r="G5008" t="s">
        <v>28</v>
      </c>
    </row>
    <row r="5009" spans="2:7" x14ac:dyDescent="0.2">
      <c r="B5009">
        <v>2008</v>
      </c>
      <c r="C5009">
        <v>10</v>
      </c>
      <c r="D5009" t="s">
        <v>65</v>
      </c>
      <c r="E5009" t="s">
        <v>61</v>
      </c>
      <c r="F5009" t="s">
        <v>50</v>
      </c>
      <c r="G5009" t="s">
        <v>29</v>
      </c>
    </row>
    <row r="5010" spans="2:7" x14ac:dyDescent="0.2">
      <c r="B5010">
        <v>2008</v>
      </c>
      <c r="C5010">
        <v>10</v>
      </c>
      <c r="D5010" t="s">
        <v>65</v>
      </c>
      <c r="E5010" t="s">
        <v>61</v>
      </c>
      <c r="F5010" t="s">
        <v>50</v>
      </c>
      <c r="G5010" t="s">
        <v>31</v>
      </c>
    </row>
    <row r="5011" spans="2:7" x14ac:dyDescent="0.2">
      <c r="B5011">
        <v>2008</v>
      </c>
      <c r="C5011">
        <v>10</v>
      </c>
      <c r="D5011" t="s">
        <v>65</v>
      </c>
      <c r="E5011" t="s">
        <v>61</v>
      </c>
      <c r="F5011" t="s">
        <v>50</v>
      </c>
      <c r="G5011" t="s">
        <v>32</v>
      </c>
    </row>
    <row r="5012" spans="2:7" x14ac:dyDescent="0.2">
      <c r="B5012">
        <v>2008</v>
      </c>
      <c r="C5012">
        <v>10</v>
      </c>
      <c r="D5012" t="s">
        <v>65</v>
      </c>
      <c r="E5012" t="s">
        <v>61</v>
      </c>
      <c r="F5012" t="s">
        <v>50</v>
      </c>
      <c r="G5012" t="s">
        <v>33</v>
      </c>
    </row>
    <row r="5013" spans="2:7" x14ac:dyDescent="0.2">
      <c r="B5013">
        <v>2008</v>
      </c>
      <c r="C5013">
        <v>10</v>
      </c>
      <c r="D5013" t="s">
        <v>65</v>
      </c>
      <c r="E5013" t="s">
        <v>61</v>
      </c>
      <c r="F5013" t="s">
        <v>50</v>
      </c>
      <c r="G5013" t="s">
        <v>34</v>
      </c>
    </row>
    <row r="5014" spans="2:7" x14ac:dyDescent="0.2">
      <c r="B5014">
        <v>2008</v>
      </c>
      <c r="C5014">
        <v>10</v>
      </c>
      <c r="D5014" t="s">
        <v>65</v>
      </c>
      <c r="E5014" t="s">
        <v>61</v>
      </c>
      <c r="F5014" t="s">
        <v>50</v>
      </c>
      <c r="G5014" t="s">
        <v>35</v>
      </c>
    </row>
    <row r="5015" spans="2:7" x14ac:dyDescent="0.2">
      <c r="B5015">
        <v>2008</v>
      </c>
      <c r="C5015">
        <v>10</v>
      </c>
      <c r="D5015" t="s">
        <v>65</v>
      </c>
      <c r="E5015" t="s">
        <v>61</v>
      </c>
      <c r="F5015" t="s">
        <v>50</v>
      </c>
      <c r="G5015" t="s">
        <v>36</v>
      </c>
    </row>
    <row r="5016" spans="2:7" x14ac:dyDescent="0.2">
      <c r="B5016">
        <v>2008</v>
      </c>
      <c r="C5016">
        <v>10</v>
      </c>
      <c r="D5016" t="s">
        <v>65</v>
      </c>
      <c r="E5016" t="s">
        <v>61</v>
      </c>
      <c r="F5016" t="s">
        <v>50</v>
      </c>
      <c r="G5016" t="s">
        <v>37</v>
      </c>
    </row>
    <row r="5017" spans="2:7" x14ac:dyDescent="0.2">
      <c r="B5017">
        <v>2008</v>
      </c>
      <c r="C5017">
        <v>10</v>
      </c>
      <c r="D5017" t="s">
        <v>65</v>
      </c>
      <c r="E5017" t="s">
        <v>61</v>
      </c>
      <c r="F5017" t="s">
        <v>50</v>
      </c>
      <c r="G5017" t="s">
        <v>38</v>
      </c>
    </row>
    <row r="5018" spans="2:7" x14ac:dyDescent="0.2">
      <c r="B5018">
        <v>2008</v>
      </c>
      <c r="C5018">
        <v>10</v>
      </c>
      <c r="D5018" t="s">
        <v>65</v>
      </c>
      <c r="E5018" t="s">
        <v>61</v>
      </c>
      <c r="F5018" t="s">
        <v>50</v>
      </c>
      <c r="G5018" t="s">
        <v>39</v>
      </c>
    </row>
    <row r="5019" spans="2:7" x14ac:dyDescent="0.2">
      <c r="B5019">
        <v>2008</v>
      </c>
      <c r="C5019">
        <v>10</v>
      </c>
      <c r="D5019" t="s">
        <v>65</v>
      </c>
      <c r="E5019" t="s">
        <v>61</v>
      </c>
      <c r="F5019" t="s">
        <v>50</v>
      </c>
      <c r="G5019" t="s">
        <v>40</v>
      </c>
    </row>
    <row r="5020" spans="2:7" x14ac:dyDescent="0.2">
      <c r="B5020">
        <v>2008</v>
      </c>
      <c r="C5020">
        <v>10</v>
      </c>
      <c r="D5020" t="s">
        <v>65</v>
      </c>
      <c r="E5020" t="s">
        <v>61</v>
      </c>
      <c r="F5020" t="s">
        <v>50</v>
      </c>
      <c r="G5020" t="s">
        <v>41</v>
      </c>
    </row>
    <row r="5021" spans="2:7" x14ac:dyDescent="0.2">
      <c r="B5021">
        <v>2008</v>
      </c>
      <c r="C5021">
        <v>10</v>
      </c>
      <c r="D5021" t="s">
        <v>65</v>
      </c>
      <c r="E5021" t="s">
        <v>61</v>
      </c>
      <c r="F5021" t="s">
        <v>50</v>
      </c>
      <c r="G5021" t="s">
        <v>42</v>
      </c>
    </row>
    <row r="5022" spans="2:7" x14ac:dyDescent="0.2">
      <c r="B5022">
        <v>2008</v>
      </c>
      <c r="C5022">
        <v>10</v>
      </c>
      <c r="D5022" t="s">
        <v>65</v>
      </c>
      <c r="E5022" t="s">
        <v>61</v>
      </c>
      <c r="F5022" t="s">
        <v>50</v>
      </c>
      <c r="G5022" t="s">
        <v>43</v>
      </c>
    </row>
    <row r="5023" spans="2:7" x14ac:dyDescent="0.2">
      <c r="B5023">
        <v>2008</v>
      </c>
      <c r="C5023">
        <v>10</v>
      </c>
      <c r="D5023" t="s">
        <v>65</v>
      </c>
      <c r="E5023" t="s">
        <v>61</v>
      </c>
      <c r="F5023" t="s">
        <v>50</v>
      </c>
      <c r="G5023" t="s">
        <v>60</v>
      </c>
    </row>
    <row r="5024" spans="2:7" x14ac:dyDescent="0.2">
      <c r="B5024">
        <v>2008</v>
      </c>
      <c r="C5024">
        <v>10</v>
      </c>
      <c r="D5024" t="s">
        <v>65</v>
      </c>
      <c r="E5024" t="s">
        <v>61</v>
      </c>
      <c r="F5024" t="s">
        <v>50</v>
      </c>
      <c r="G5024" t="s">
        <v>12</v>
      </c>
    </row>
    <row r="5025" spans="2:7" x14ac:dyDescent="0.2">
      <c r="B5025">
        <v>2008</v>
      </c>
      <c r="C5025">
        <v>10</v>
      </c>
      <c r="D5025" t="s">
        <v>65</v>
      </c>
      <c r="E5025" t="s">
        <v>61</v>
      </c>
      <c r="F5025" t="s">
        <v>51</v>
      </c>
      <c r="G5025" t="s">
        <v>16</v>
      </c>
    </row>
    <row r="5026" spans="2:7" x14ac:dyDescent="0.2">
      <c r="B5026">
        <v>2008</v>
      </c>
      <c r="C5026">
        <v>10</v>
      </c>
      <c r="D5026" t="s">
        <v>65</v>
      </c>
      <c r="E5026" t="s">
        <v>61</v>
      </c>
      <c r="F5026" t="s">
        <v>51</v>
      </c>
      <c r="G5026" t="s">
        <v>17</v>
      </c>
    </row>
    <row r="5027" spans="2:7" x14ac:dyDescent="0.2">
      <c r="B5027">
        <v>2008</v>
      </c>
      <c r="C5027">
        <v>10</v>
      </c>
      <c r="D5027" t="s">
        <v>65</v>
      </c>
      <c r="E5027" t="s">
        <v>61</v>
      </c>
      <c r="F5027" t="s">
        <v>51</v>
      </c>
      <c r="G5027" t="s">
        <v>19</v>
      </c>
    </row>
    <row r="5028" spans="2:7" x14ac:dyDescent="0.2">
      <c r="B5028">
        <v>2008</v>
      </c>
      <c r="C5028">
        <v>10</v>
      </c>
      <c r="D5028" t="s">
        <v>65</v>
      </c>
      <c r="E5028" t="s">
        <v>61</v>
      </c>
      <c r="F5028" t="s">
        <v>51</v>
      </c>
      <c r="G5028" t="s">
        <v>20</v>
      </c>
    </row>
    <row r="5029" spans="2:7" x14ac:dyDescent="0.2">
      <c r="B5029">
        <v>2008</v>
      </c>
      <c r="C5029">
        <v>10</v>
      </c>
      <c r="D5029" t="s">
        <v>65</v>
      </c>
      <c r="E5029" t="s">
        <v>61</v>
      </c>
      <c r="F5029" t="s">
        <v>51</v>
      </c>
      <c r="G5029" t="s">
        <v>21</v>
      </c>
    </row>
    <row r="5030" spans="2:7" x14ac:dyDescent="0.2">
      <c r="B5030">
        <v>2008</v>
      </c>
      <c r="C5030">
        <v>10</v>
      </c>
      <c r="D5030" t="s">
        <v>65</v>
      </c>
      <c r="E5030" t="s">
        <v>61</v>
      </c>
      <c r="F5030" t="s">
        <v>51</v>
      </c>
      <c r="G5030" t="s">
        <v>23</v>
      </c>
    </row>
    <row r="5031" spans="2:7" x14ac:dyDescent="0.2">
      <c r="B5031">
        <v>2008</v>
      </c>
      <c r="C5031">
        <v>10</v>
      </c>
      <c r="D5031" t="s">
        <v>65</v>
      </c>
      <c r="E5031" t="s">
        <v>61</v>
      </c>
      <c r="F5031" t="s">
        <v>51</v>
      </c>
      <c r="G5031" t="s">
        <v>24</v>
      </c>
    </row>
    <row r="5032" spans="2:7" x14ac:dyDescent="0.2">
      <c r="B5032">
        <v>2008</v>
      </c>
      <c r="C5032">
        <v>10</v>
      </c>
      <c r="D5032" t="s">
        <v>65</v>
      </c>
      <c r="E5032" t="s">
        <v>61</v>
      </c>
      <c r="F5032" t="s">
        <v>51</v>
      </c>
      <c r="G5032" t="s">
        <v>25</v>
      </c>
    </row>
    <row r="5033" spans="2:7" x14ac:dyDescent="0.2">
      <c r="B5033">
        <v>2008</v>
      </c>
      <c r="C5033">
        <v>10</v>
      </c>
      <c r="D5033" t="s">
        <v>65</v>
      </c>
      <c r="E5033" t="s">
        <v>61</v>
      </c>
      <c r="F5033" t="s">
        <v>51</v>
      </c>
      <c r="G5033" t="s">
        <v>26</v>
      </c>
    </row>
    <row r="5034" spans="2:7" x14ac:dyDescent="0.2">
      <c r="B5034">
        <v>2008</v>
      </c>
      <c r="C5034">
        <v>10</v>
      </c>
      <c r="D5034" t="s">
        <v>65</v>
      </c>
      <c r="E5034" t="s">
        <v>61</v>
      </c>
      <c r="F5034" t="s">
        <v>51</v>
      </c>
      <c r="G5034" t="s">
        <v>27</v>
      </c>
    </row>
    <row r="5035" spans="2:7" x14ac:dyDescent="0.2">
      <c r="B5035">
        <v>2008</v>
      </c>
      <c r="C5035">
        <v>10</v>
      </c>
      <c r="D5035" t="s">
        <v>65</v>
      </c>
      <c r="E5035" t="s">
        <v>61</v>
      </c>
      <c r="F5035" t="s">
        <v>51</v>
      </c>
      <c r="G5035" t="s">
        <v>28</v>
      </c>
    </row>
    <row r="5036" spans="2:7" x14ac:dyDescent="0.2">
      <c r="B5036">
        <v>2008</v>
      </c>
      <c r="C5036">
        <v>10</v>
      </c>
      <c r="D5036" t="s">
        <v>65</v>
      </c>
      <c r="E5036" t="s">
        <v>61</v>
      </c>
      <c r="F5036" t="s">
        <v>51</v>
      </c>
      <c r="G5036" t="s">
        <v>29</v>
      </c>
    </row>
    <row r="5037" spans="2:7" x14ac:dyDescent="0.2">
      <c r="B5037">
        <v>2008</v>
      </c>
      <c r="C5037">
        <v>10</v>
      </c>
      <c r="D5037" t="s">
        <v>65</v>
      </c>
      <c r="E5037" t="s">
        <v>61</v>
      </c>
      <c r="F5037" t="s">
        <v>51</v>
      </c>
      <c r="G5037" t="s">
        <v>31</v>
      </c>
    </row>
    <row r="5038" spans="2:7" x14ac:dyDescent="0.2">
      <c r="B5038">
        <v>2008</v>
      </c>
      <c r="C5038">
        <v>10</v>
      </c>
      <c r="D5038" t="s">
        <v>65</v>
      </c>
      <c r="E5038" t="s">
        <v>61</v>
      </c>
      <c r="F5038" t="s">
        <v>51</v>
      </c>
      <c r="G5038" t="s">
        <v>32</v>
      </c>
    </row>
    <row r="5039" spans="2:7" x14ac:dyDescent="0.2">
      <c r="B5039">
        <v>2008</v>
      </c>
      <c r="C5039">
        <v>10</v>
      </c>
      <c r="D5039" t="s">
        <v>65</v>
      </c>
      <c r="E5039" t="s">
        <v>61</v>
      </c>
      <c r="F5039" t="s">
        <v>51</v>
      </c>
      <c r="G5039" t="s">
        <v>33</v>
      </c>
    </row>
    <row r="5040" spans="2:7" x14ac:dyDescent="0.2">
      <c r="B5040">
        <v>2008</v>
      </c>
      <c r="C5040">
        <v>10</v>
      </c>
      <c r="D5040" t="s">
        <v>65</v>
      </c>
      <c r="E5040" t="s">
        <v>61</v>
      </c>
      <c r="F5040" t="s">
        <v>51</v>
      </c>
      <c r="G5040" t="s">
        <v>34</v>
      </c>
    </row>
    <row r="5041" spans="2:7" x14ac:dyDescent="0.2">
      <c r="B5041">
        <v>2008</v>
      </c>
      <c r="C5041">
        <v>10</v>
      </c>
      <c r="D5041" t="s">
        <v>65</v>
      </c>
      <c r="E5041" t="s">
        <v>61</v>
      </c>
      <c r="F5041" t="s">
        <v>51</v>
      </c>
      <c r="G5041" t="s">
        <v>35</v>
      </c>
    </row>
    <row r="5042" spans="2:7" x14ac:dyDescent="0.2">
      <c r="B5042">
        <v>2008</v>
      </c>
      <c r="C5042">
        <v>10</v>
      </c>
      <c r="D5042" t="s">
        <v>65</v>
      </c>
      <c r="E5042" t="s">
        <v>61</v>
      </c>
      <c r="F5042" t="s">
        <v>51</v>
      </c>
      <c r="G5042" t="s">
        <v>36</v>
      </c>
    </row>
    <row r="5043" spans="2:7" x14ac:dyDescent="0.2">
      <c r="B5043">
        <v>2008</v>
      </c>
      <c r="C5043">
        <v>10</v>
      </c>
      <c r="D5043" t="s">
        <v>65</v>
      </c>
      <c r="E5043" t="s">
        <v>61</v>
      </c>
      <c r="F5043" t="s">
        <v>51</v>
      </c>
      <c r="G5043" t="s">
        <v>37</v>
      </c>
    </row>
    <row r="5044" spans="2:7" x14ac:dyDescent="0.2">
      <c r="B5044">
        <v>2008</v>
      </c>
      <c r="C5044">
        <v>10</v>
      </c>
      <c r="D5044" t="s">
        <v>65</v>
      </c>
      <c r="E5044" t="s">
        <v>61</v>
      </c>
      <c r="F5044" t="s">
        <v>51</v>
      </c>
      <c r="G5044" t="s">
        <v>38</v>
      </c>
    </row>
    <row r="5045" spans="2:7" x14ac:dyDescent="0.2">
      <c r="B5045">
        <v>2008</v>
      </c>
      <c r="C5045">
        <v>10</v>
      </c>
      <c r="D5045" t="s">
        <v>65</v>
      </c>
      <c r="E5045" t="s">
        <v>61</v>
      </c>
      <c r="F5045" t="s">
        <v>51</v>
      </c>
      <c r="G5045" t="s">
        <v>39</v>
      </c>
    </row>
    <row r="5046" spans="2:7" x14ac:dyDescent="0.2">
      <c r="B5046">
        <v>2008</v>
      </c>
      <c r="C5046">
        <v>10</v>
      </c>
      <c r="D5046" t="s">
        <v>65</v>
      </c>
      <c r="E5046" t="s">
        <v>61</v>
      </c>
      <c r="F5046" t="s">
        <v>51</v>
      </c>
      <c r="G5046" t="s">
        <v>40</v>
      </c>
    </row>
    <row r="5047" spans="2:7" x14ac:dyDescent="0.2">
      <c r="B5047">
        <v>2008</v>
      </c>
      <c r="C5047">
        <v>10</v>
      </c>
      <c r="D5047" t="s">
        <v>65</v>
      </c>
      <c r="E5047" t="s">
        <v>61</v>
      </c>
      <c r="F5047" t="s">
        <v>51</v>
      </c>
      <c r="G5047" t="s">
        <v>41</v>
      </c>
    </row>
    <row r="5048" spans="2:7" x14ac:dyDescent="0.2">
      <c r="B5048">
        <v>2008</v>
      </c>
      <c r="C5048">
        <v>10</v>
      </c>
      <c r="D5048" t="s">
        <v>65</v>
      </c>
      <c r="E5048" t="s">
        <v>61</v>
      </c>
      <c r="F5048" t="s">
        <v>51</v>
      </c>
      <c r="G5048" t="s">
        <v>42</v>
      </c>
    </row>
    <row r="5049" spans="2:7" x14ac:dyDescent="0.2">
      <c r="B5049">
        <v>2008</v>
      </c>
      <c r="C5049">
        <v>10</v>
      </c>
      <c r="D5049" t="s">
        <v>65</v>
      </c>
      <c r="E5049" t="s">
        <v>61</v>
      </c>
      <c r="F5049" t="s">
        <v>51</v>
      </c>
      <c r="G5049" t="s">
        <v>43</v>
      </c>
    </row>
    <row r="5050" spans="2:7" x14ac:dyDescent="0.2">
      <c r="B5050">
        <v>2008</v>
      </c>
      <c r="C5050">
        <v>10</v>
      </c>
      <c r="D5050" t="s">
        <v>65</v>
      </c>
      <c r="E5050" t="s">
        <v>61</v>
      </c>
      <c r="F5050" t="s">
        <v>51</v>
      </c>
      <c r="G5050" t="s">
        <v>60</v>
      </c>
    </row>
    <row r="5051" spans="2:7" x14ac:dyDescent="0.2">
      <c r="B5051">
        <v>2008</v>
      </c>
      <c r="C5051">
        <v>10</v>
      </c>
      <c r="D5051" t="s">
        <v>65</v>
      </c>
      <c r="E5051" t="s">
        <v>61</v>
      </c>
      <c r="F5051" t="s">
        <v>52</v>
      </c>
      <c r="G5051" t="s">
        <v>12</v>
      </c>
    </row>
    <row r="5052" spans="2:7" x14ac:dyDescent="0.2">
      <c r="B5052">
        <v>2008</v>
      </c>
      <c r="C5052">
        <v>10</v>
      </c>
      <c r="D5052" t="s">
        <v>65</v>
      </c>
      <c r="E5052" t="s">
        <v>61</v>
      </c>
      <c r="F5052" t="s">
        <v>52</v>
      </c>
      <c r="G5052" t="s">
        <v>16</v>
      </c>
    </row>
    <row r="5053" spans="2:7" x14ac:dyDescent="0.2">
      <c r="B5053">
        <v>2008</v>
      </c>
      <c r="C5053">
        <v>10</v>
      </c>
      <c r="D5053" t="s">
        <v>65</v>
      </c>
      <c r="E5053" t="s">
        <v>61</v>
      </c>
      <c r="F5053" t="s">
        <v>52</v>
      </c>
      <c r="G5053" t="s">
        <v>17</v>
      </c>
    </row>
    <row r="5054" spans="2:7" x14ac:dyDescent="0.2">
      <c r="B5054">
        <v>2008</v>
      </c>
      <c r="C5054">
        <v>10</v>
      </c>
      <c r="D5054" t="s">
        <v>65</v>
      </c>
      <c r="E5054" t="s">
        <v>61</v>
      </c>
      <c r="F5054" t="s">
        <v>52</v>
      </c>
      <c r="G5054" t="s">
        <v>19</v>
      </c>
    </row>
    <row r="5055" spans="2:7" x14ac:dyDescent="0.2">
      <c r="B5055">
        <v>2008</v>
      </c>
      <c r="C5055">
        <v>10</v>
      </c>
      <c r="D5055" t="s">
        <v>65</v>
      </c>
      <c r="E5055" t="s">
        <v>61</v>
      </c>
      <c r="F5055" t="s">
        <v>52</v>
      </c>
      <c r="G5055" t="s">
        <v>20</v>
      </c>
    </row>
    <row r="5056" spans="2:7" x14ac:dyDescent="0.2">
      <c r="B5056">
        <v>2008</v>
      </c>
      <c r="C5056">
        <v>10</v>
      </c>
      <c r="D5056" t="s">
        <v>65</v>
      </c>
      <c r="E5056" t="s">
        <v>61</v>
      </c>
      <c r="F5056" t="s">
        <v>52</v>
      </c>
      <c r="G5056" t="s">
        <v>21</v>
      </c>
    </row>
    <row r="5057" spans="2:7" x14ac:dyDescent="0.2">
      <c r="B5057">
        <v>2008</v>
      </c>
      <c r="C5057">
        <v>10</v>
      </c>
      <c r="D5057" t="s">
        <v>65</v>
      </c>
      <c r="E5057" t="s">
        <v>61</v>
      </c>
      <c r="F5057" t="s">
        <v>52</v>
      </c>
      <c r="G5057" t="s">
        <v>23</v>
      </c>
    </row>
    <row r="5058" spans="2:7" x14ac:dyDescent="0.2">
      <c r="B5058">
        <v>2008</v>
      </c>
      <c r="C5058">
        <v>10</v>
      </c>
      <c r="D5058" t="s">
        <v>65</v>
      </c>
      <c r="E5058" t="s">
        <v>61</v>
      </c>
      <c r="F5058" t="s">
        <v>52</v>
      </c>
      <c r="G5058" t="s">
        <v>24</v>
      </c>
    </row>
    <row r="5059" spans="2:7" x14ac:dyDescent="0.2">
      <c r="B5059">
        <v>2008</v>
      </c>
      <c r="C5059">
        <v>10</v>
      </c>
      <c r="D5059" t="s">
        <v>65</v>
      </c>
      <c r="E5059" t="s">
        <v>61</v>
      </c>
      <c r="F5059" t="s">
        <v>52</v>
      </c>
      <c r="G5059" t="s">
        <v>25</v>
      </c>
    </row>
    <row r="5060" spans="2:7" x14ac:dyDescent="0.2">
      <c r="B5060">
        <v>2008</v>
      </c>
      <c r="C5060">
        <v>10</v>
      </c>
      <c r="D5060" t="s">
        <v>65</v>
      </c>
      <c r="E5060" t="s">
        <v>61</v>
      </c>
      <c r="F5060" t="s">
        <v>52</v>
      </c>
      <c r="G5060" t="s">
        <v>26</v>
      </c>
    </row>
    <row r="5061" spans="2:7" x14ac:dyDescent="0.2">
      <c r="B5061">
        <v>2008</v>
      </c>
      <c r="C5061">
        <v>10</v>
      </c>
      <c r="D5061" t="s">
        <v>65</v>
      </c>
      <c r="E5061" t="s">
        <v>61</v>
      </c>
      <c r="F5061" t="s">
        <v>52</v>
      </c>
      <c r="G5061" t="s">
        <v>27</v>
      </c>
    </row>
    <row r="5062" spans="2:7" x14ac:dyDescent="0.2">
      <c r="B5062">
        <v>2008</v>
      </c>
      <c r="C5062">
        <v>10</v>
      </c>
      <c r="D5062" t="s">
        <v>65</v>
      </c>
      <c r="E5062" t="s">
        <v>61</v>
      </c>
      <c r="F5062" t="s">
        <v>52</v>
      </c>
      <c r="G5062" t="s">
        <v>28</v>
      </c>
    </row>
    <row r="5063" spans="2:7" x14ac:dyDescent="0.2">
      <c r="B5063">
        <v>2008</v>
      </c>
      <c r="C5063">
        <v>10</v>
      </c>
      <c r="D5063" t="s">
        <v>65</v>
      </c>
      <c r="E5063" t="s">
        <v>61</v>
      </c>
      <c r="F5063" t="s">
        <v>52</v>
      </c>
      <c r="G5063" t="s">
        <v>29</v>
      </c>
    </row>
    <row r="5064" spans="2:7" x14ac:dyDescent="0.2">
      <c r="B5064">
        <v>2008</v>
      </c>
      <c r="C5064">
        <v>10</v>
      </c>
      <c r="D5064" t="s">
        <v>65</v>
      </c>
      <c r="E5064" t="s">
        <v>61</v>
      </c>
      <c r="F5064" t="s">
        <v>52</v>
      </c>
      <c r="G5064" t="s">
        <v>31</v>
      </c>
    </row>
    <row r="5065" spans="2:7" x14ac:dyDescent="0.2">
      <c r="B5065">
        <v>2008</v>
      </c>
      <c r="C5065">
        <v>10</v>
      </c>
      <c r="D5065" t="s">
        <v>65</v>
      </c>
      <c r="E5065" t="s">
        <v>61</v>
      </c>
      <c r="F5065" t="s">
        <v>52</v>
      </c>
      <c r="G5065" t="s">
        <v>32</v>
      </c>
    </row>
    <row r="5066" spans="2:7" x14ac:dyDescent="0.2">
      <c r="B5066">
        <v>2008</v>
      </c>
      <c r="C5066">
        <v>10</v>
      </c>
      <c r="D5066" t="s">
        <v>65</v>
      </c>
      <c r="E5066" t="s">
        <v>61</v>
      </c>
      <c r="F5066" t="s">
        <v>52</v>
      </c>
      <c r="G5066" t="s">
        <v>33</v>
      </c>
    </row>
    <row r="5067" spans="2:7" x14ac:dyDescent="0.2">
      <c r="B5067">
        <v>2008</v>
      </c>
      <c r="C5067">
        <v>10</v>
      </c>
      <c r="D5067" t="s">
        <v>65</v>
      </c>
      <c r="E5067" t="s">
        <v>61</v>
      </c>
      <c r="F5067" t="s">
        <v>52</v>
      </c>
      <c r="G5067" t="s">
        <v>34</v>
      </c>
    </row>
    <row r="5068" spans="2:7" x14ac:dyDescent="0.2">
      <c r="B5068">
        <v>2008</v>
      </c>
      <c r="C5068">
        <v>10</v>
      </c>
      <c r="D5068" t="s">
        <v>65</v>
      </c>
      <c r="E5068" t="s">
        <v>61</v>
      </c>
      <c r="F5068" t="s">
        <v>52</v>
      </c>
      <c r="G5068" t="s">
        <v>35</v>
      </c>
    </row>
    <row r="5069" spans="2:7" x14ac:dyDescent="0.2">
      <c r="B5069">
        <v>2008</v>
      </c>
      <c r="C5069">
        <v>10</v>
      </c>
      <c r="D5069" t="s">
        <v>65</v>
      </c>
      <c r="E5069" t="s">
        <v>61</v>
      </c>
      <c r="F5069" t="s">
        <v>52</v>
      </c>
      <c r="G5069" t="s">
        <v>36</v>
      </c>
    </row>
    <row r="5070" spans="2:7" x14ac:dyDescent="0.2">
      <c r="B5070">
        <v>2008</v>
      </c>
      <c r="C5070">
        <v>10</v>
      </c>
      <c r="D5070" t="s">
        <v>65</v>
      </c>
      <c r="E5070" t="s">
        <v>61</v>
      </c>
      <c r="F5070" t="s">
        <v>52</v>
      </c>
      <c r="G5070" t="s">
        <v>37</v>
      </c>
    </row>
    <row r="5071" spans="2:7" x14ac:dyDescent="0.2">
      <c r="B5071">
        <v>2008</v>
      </c>
      <c r="C5071">
        <v>10</v>
      </c>
      <c r="D5071" t="s">
        <v>65</v>
      </c>
      <c r="E5071" t="s">
        <v>61</v>
      </c>
      <c r="F5071" t="s">
        <v>52</v>
      </c>
      <c r="G5071" t="s">
        <v>38</v>
      </c>
    </row>
    <row r="5072" spans="2:7" x14ac:dyDescent="0.2">
      <c r="B5072">
        <v>2008</v>
      </c>
      <c r="C5072">
        <v>10</v>
      </c>
      <c r="D5072" t="s">
        <v>65</v>
      </c>
      <c r="E5072" t="s">
        <v>61</v>
      </c>
      <c r="F5072" t="s">
        <v>52</v>
      </c>
      <c r="G5072" t="s">
        <v>39</v>
      </c>
    </row>
    <row r="5073" spans="2:7" x14ac:dyDescent="0.2">
      <c r="B5073">
        <v>2008</v>
      </c>
      <c r="C5073">
        <v>10</v>
      </c>
      <c r="D5073" t="s">
        <v>65</v>
      </c>
      <c r="E5073" t="s">
        <v>61</v>
      </c>
      <c r="F5073" t="s">
        <v>52</v>
      </c>
      <c r="G5073" t="s">
        <v>40</v>
      </c>
    </row>
    <row r="5074" spans="2:7" x14ac:dyDescent="0.2">
      <c r="B5074">
        <v>2008</v>
      </c>
      <c r="C5074">
        <v>10</v>
      </c>
      <c r="D5074" t="s">
        <v>65</v>
      </c>
      <c r="E5074" t="s">
        <v>61</v>
      </c>
      <c r="F5074" t="s">
        <v>52</v>
      </c>
      <c r="G5074" t="s">
        <v>41</v>
      </c>
    </row>
    <row r="5075" spans="2:7" x14ac:dyDescent="0.2">
      <c r="B5075">
        <v>2008</v>
      </c>
      <c r="C5075">
        <v>10</v>
      </c>
      <c r="D5075" t="s">
        <v>65</v>
      </c>
      <c r="E5075" t="s">
        <v>61</v>
      </c>
      <c r="F5075" t="s">
        <v>52</v>
      </c>
      <c r="G5075" t="s">
        <v>42</v>
      </c>
    </row>
    <row r="5076" spans="2:7" x14ac:dyDescent="0.2">
      <c r="B5076">
        <v>2008</v>
      </c>
      <c r="C5076">
        <v>10</v>
      </c>
      <c r="D5076" t="s">
        <v>65</v>
      </c>
      <c r="E5076" t="s">
        <v>61</v>
      </c>
      <c r="F5076" t="s">
        <v>52</v>
      </c>
      <c r="G5076" t="s">
        <v>43</v>
      </c>
    </row>
    <row r="5077" spans="2:7" x14ac:dyDescent="0.2">
      <c r="B5077">
        <v>2008</v>
      </c>
      <c r="C5077">
        <v>10</v>
      </c>
      <c r="D5077" t="s">
        <v>65</v>
      </c>
      <c r="E5077" t="s">
        <v>61</v>
      </c>
      <c r="F5077" t="s">
        <v>52</v>
      </c>
      <c r="G5077" t="s">
        <v>60</v>
      </c>
    </row>
    <row r="5078" spans="2:7" x14ac:dyDescent="0.2">
      <c r="B5078">
        <v>2008</v>
      </c>
      <c r="C5078">
        <v>10</v>
      </c>
      <c r="D5078" t="s">
        <v>65</v>
      </c>
      <c r="E5078" t="s">
        <v>61</v>
      </c>
      <c r="F5078" t="s">
        <v>53</v>
      </c>
      <c r="G5078" t="s">
        <v>12</v>
      </c>
    </row>
    <row r="5079" spans="2:7" x14ac:dyDescent="0.2">
      <c r="B5079">
        <v>2008</v>
      </c>
      <c r="C5079">
        <v>10</v>
      </c>
      <c r="D5079" t="s">
        <v>65</v>
      </c>
      <c r="E5079" t="s">
        <v>61</v>
      </c>
      <c r="F5079" t="s">
        <v>53</v>
      </c>
      <c r="G5079" t="s">
        <v>16</v>
      </c>
    </row>
    <row r="5080" spans="2:7" x14ac:dyDescent="0.2">
      <c r="B5080">
        <v>2008</v>
      </c>
      <c r="C5080">
        <v>10</v>
      </c>
      <c r="D5080" t="s">
        <v>65</v>
      </c>
      <c r="E5080" t="s">
        <v>61</v>
      </c>
      <c r="F5080" t="s">
        <v>53</v>
      </c>
      <c r="G5080" t="s">
        <v>17</v>
      </c>
    </row>
    <row r="5081" spans="2:7" x14ac:dyDescent="0.2">
      <c r="B5081">
        <v>2008</v>
      </c>
      <c r="C5081">
        <v>10</v>
      </c>
      <c r="D5081" t="s">
        <v>65</v>
      </c>
      <c r="E5081" t="s">
        <v>61</v>
      </c>
      <c r="F5081" t="s">
        <v>53</v>
      </c>
      <c r="G5081" t="s">
        <v>19</v>
      </c>
    </row>
    <row r="5082" spans="2:7" x14ac:dyDescent="0.2">
      <c r="B5082">
        <v>2008</v>
      </c>
      <c r="C5082">
        <v>10</v>
      </c>
      <c r="D5082" t="s">
        <v>65</v>
      </c>
      <c r="E5082" t="s">
        <v>61</v>
      </c>
      <c r="F5082" t="s">
        <v>53</v>
      </c>
      <c r="G5082" t="s">
        <v>20</v>
      </c>
    </row>
    <row r="5083" spans="2:7" x14ac:dyDescent="0.2">
      <c r="B5083">
        <v>2008</v>
      </c>
      <c r="C5083">
        <v>10</v>
      </c>
      <c r="D5083" t="s">
        <v>65</v>
      </c>
      <c r="E5083" t="s">
        <v>61</v>
      </c>
      <c r="F5083" t="s">
        <v>53</v>
      </c>
      <c r="G5083" t="s">
        <v>21</v>
      </c>
    </row>
    <row r="5084" spans="2:7" x14ac:dyDescent="0.2">
      <c r="B5084">
        <v>2008</v>
      </c>
      <c r="C5084">
        <v>10</v>
      </c>
      <c r="D5084" t="s">
        <v>65</v>
      </c>
      <c r="E5084" t="s">
        <v>61</v>
      </c>
      <c r="F5084" t="s">
        <v>53</v>
      </c>
      <c r="G5084" t="s">
        <v>23</v>
      </c>
    </row>
    <row r="5085" spans="2:7" x14ac:dyDescent="0.2">
      <c r="B5085">
        <v>2008</v>
      </c>
      <c r="C5085">
        <v>10</v>
      </c>
      <c r="D5085" t="s">
        <v>65</v>
      </c>
      <c r="E5085" t="s">
        <v>61</v>
      </c>
      <c r="F5085" t="s">
        <v>53</v>
      </c>
      <c r="G5085" t="s">
        <v>24</v>
      </c>
    </row>
    <row r="5086" spans="2:7" x14ac:dyDescent="0.2">
      <c r="B5086">
        <v>2008</v>
      </c>
      <c r="C5086">
        <v>10</v>
      </c>
      <c r="D5086" t="s">
        <v>65</v>
      </c>
      <c r="E5086" t="s">
        <v>61</v>
      </c>
      <c r="F5086" t="s">
        <v>53</v>
      </c>
      <c r="G5086" t="s">
        <v>25</v>
      </c>
    </row>
    <row r="5087" spans="2:7" x14ac:dyDescent="0.2">
      <c r="B5087">
        <v>2008</v>
      </c>
      <c r="C5087">
        <v>10</v>
      </c>
      <c r="D5087" t="s">
        <v>65</v>
      </c>
      <c r="E5087" t="s">
        <v>61</v>
      </c>
      <c r="F5087" t="s">
        <v>53</v>
      </c>
      <c r="G5087" t="s">
        <v>26</v>
      </c>
    </row>
    <row r="5088" spans="2:7" x14ac:dyDescent="0.2">
      <c r="B5088">
        <v>2008</v>
      </c>
      <c r="C5088">
        <v>10</v>
      </c>
      <c r="D5088" t="s">
        <v>65</v>
      </c>
      <c r="E5088" t="s">
        <v>61</v>
      </c>
      <c r="F5088" t="s">
        <v>53</v>
      </c>
      <c r="G5088" t="s">
        <v>27</v>
      </c>
    </row>
    <row r="5089" spans="2:7" x14ac:dyDescent="0.2">
      <c r="B5089">
        <v>2008</v>
      </c>
      <c r="C5089">
        <v>10</v>
      </c>
      <c r="D5089" t="s">
        <v>65</v>
      </c>
      <c r="E5089" t="s">
        <v>61</v>
      </c>
      <c r="F5089" t="s">
        <v>53</v>
      </c>
      <c r="G5089" t="s">
        <v>28</v>
      </c>
    </row>
    <row r="5090" spans="2:7" x14ac:dyDescent="0.2">
      <c r="B5090">
        <v>2008</v>
      </c>
      <c r="C5090">
        <v>10</v>
      </c>
      <c r="D5090" t="s">
        <v>65</v>
      </c>
      <c r="E5090" t="s">
        <v>61</v>
      </c>
      <c r="F5090" t="s">
        <v>53</v>
      </c>
      <c r="G5090" t="s">
        <v>29</v>
      </c>
    </row>
    <row r="5091" spans="2:7" x14ac:dyDescent="0.2">
      <c r="B5091">
        <v>2008</v>
      </c>
      <c r="C5091">
        <v>10</v>
      </c>
      <c r="D5091" t="s">
        <v>65</v>
      </c>
      <c r="E5091" t="s">
        <v>61</v>
      </c>
      <c r="F5091" t="s">
        <v>53</v>
      </c>
      <c r="G5091" t="s">
        <v>31</v>
      </c>
    </row>
    <row r="5092" spans="2:7" x14ac:dyDescent="0.2">
      <c r="B5092">
        <v>2008</v>
      </c>
      <c r="C5092">
        <v>10</v>
      </c>
      <c r="D5092" t="s">
        <v>65</v>
      </c>
      <c r="E5092" t="s">
        <v>61</v>
      </c>
      <c r="F5092" t="s">
        <v>53</v>
      </c>
      <c r="G5092" t="s">
        <v>32</v>
      </c>
    </row>
    <row r="5093" spans="2:7" x14ac:dyDescent="0.2">
      <c r="B5093">
        <v>2008</v>
      </c>
      <c r="C5093">
        <v>10</v>
      </c>
      <c r="D5093" t="s">
        <v>65</v>
      </c>
      <c r="E5093" t="s">
        <v>61</v>
      </c>
      <c r="F5093" t="s">
        <v>53</v>
      </c>
      <c r="G5093" t="s">
        <v>33</v>
      </c>
    </row>
    <row r="5094" spans="2:7" x14ac:dyDescent="0.2">
      <c r="B5094">
        <v>2008</v>
      </c>
      <c r="C5094">
        <v>10</v>
      </c>
      <c r="D5094" t="s">
        <v>65</v>
      </c>
      <c r="E5094" t="s">
        <v>61</v>
      </c>
      <c r="F5094" t="s">
        <v>53</v>
      </c>
      <c r="G5094" t="s">
        <v>34</v>
      </c>
    </row>
    <row r="5095" spans="2:7" x14ac:dyDescent="0.2">
      <c r="B5095">
        <v>2008</v>
      </c>
      <c r="C5095">
        <v>10</v>
      </c>
      <c r="D5095" t="s">
        <v>65</v>
      </c>
      <c r="E5095" t="s">
        <v>61</v>
      </c>
      <c r="F5095" t="s">
        <v>53</v>
      </c>
      <c r="G5095" t="s">
        <v>35</v>
      </c>
    </row>
    <row r="5096" spans="2:7" x14ac:dyDescent="0.2">
      <c r="B5096">
        <v>2008</v>
      </c>
      <c r="C5096">
        <v>10</v>
      </c>
      <c r="D5096" t="s">
        <v>65</v>
      </c>
      <c r="E5096" t="s">
        <v>61</v>
      </c>
      <c r="F5096" t="s">
        <v>53</v>
      </c>
      <c r="G5096" t="s">
        <v>36</v>
      </c>
    </row>
    <row r="5097" spans="2:7" x14ac:dyDescent="0.2">
      <c r="B5097">
        <v>2008</v>
      </c>
      <c r="C5097">
        <v>10</v>
      </c>
      <c r="D5097" t="s">
        <v>65</v>
      </c>
      <c r="E5097" t="s">
        <v>61</v>
      </c>
      <c r="F5097" t="s">
        <v>53</v>
      </c>
      <c r="G5097" t="s">
        <v>37</v>
      </c>
    </row>
    <row r="5098" spans="2:7" x14ac:dyDescent="0.2">
      <c r="B5098">
        <v>2008</v>
      </c>
      <c r="C5098">
        <v>10</v>
      </c>
      <c r="D5098" t="s">
        <v>65</v>
      </c>
      <c r="E5098" t="s">
        <v>61</v>
      </c>
      <c r="F5098" t="s">
        <v>53</v>
      </c>
      <c r="G5098" t="s">
        <v>38</v>
      </c>
    </row>
    <row r="5099" spans="2:7" x14ac:dyDescent="0.2">
      <c r="B5099">
        <v>2008</v>
      </c>
      <c r="C5099">
        <v>10</v>
      </c>
      <c r="D5099" t="s">
        <v>65</v>
      </c>
      <c r="E5099" t="s">
        <v>61</v>
      </c>
      <c r="F5099" t="s">
        <v>53</v>
      </c>
      <c r="G5099" t="s">
        <v>39</v>
      </c>
    </row>
    <row r="5100" spans="2:7" x14ac:dyDescent="0.2">
      <c r="B5100">
        <v>2008</v>
      </c>
      <c r="C5100">
        <v>10</v>
      </c>
      <c r="D5100" t="s">
        <v>65</v>
      </c>
      <c r="E5100" t="s">
        <v>61</v>
      </c>
      <c r="F5100" t="s">
        <v>53</v>
      </c>
      <c r="G5100" t="s">
        <v>40</v>
      </c>
    </row>
    <row r="5101" spans="2:7" x14ac:dyDescent="0.2">
      <c r="B5101">
        <v>2008</v>
      </c>
      <c r="C5101">
        <v>10</v>
      </c>
      <c r="D5101" t="s">
        <v>65</v>
      </c>
      <c r="E5101" t="s">
        <v>61</v>
      </c>
      <c r="F5101" t="s">
        <v>53</v>
      </c>
      <c r="G5101" t="s">
        <v>41</v>
      </c>
    </row>
    <row r="5102" spans="2:7" x14ac:dyDescent="0.2">
      <c r="B5102">
        <v>2008</v>
      </c>
      <c r="C5102">
        <v>10</v>
      </c>
      <c r="D5102" t="s">
        <v>65</v>
      </c>
      <c r="E5102" t="s">
        <v>61</v>
      </c>
      <c r="F5102" t="s">
        <v>53</v>
      </c>
      <c r="G5102" t="s">
        <v>42</v>
      </c>
    </row>
    <row r="5103" spans="2:7" x14ac:dyDescent="0.2">
      <c r="B5103">
        <v>2008</v>
      </c>
      <c r="C5103">
        <v>10</v>
      </c>
      <c r="D5103" t="s">
        <v>65</v>
      </c>
      <c r="E5103" t="s">
        <v>61</v>
      </c>
      <c r="F5103" t="s">
        <v>53</v>
      </c>
      <c r="G5103" t="s">
        <v>43</v>
      </c>
    </row>
    <row r="5104" spans="2:7" x14ac:dyDescent="0.2">
      <c r="B5104">
        <v>2008</v>
      </c>
      <c r="C5104">
        <v>10</v>
      </c>
      <c r="D5104" t="s">
        <v>65</v>
      </c>
      <c r="E5104" t="s">
        <v>61</v>
      </c>
      <c r="F5104" t="s">
        <v>53</v>
      </c>
      <c r="G5104" t="s">
        <v>60</v>
      </c>
    </row>
    <row r="5105" spans="2:7" x14ac:dyDescent="0.2">
      <c r="B5105">
        <v>2008</v>
      </c>
      <c r="C5105">
        <v>10</v>
      </c>
      <c r="D5105" t="s">
        <v>65</v>
      </c>
      <c r="E5105" t="s">
        <v>61</v>
      </c>
      <c r="F5105" t="s">
        <v>54</v>
      </c>
      <c r="G5105" t="s">
        <v>12</v>
      </c>
    </row>
    <row r="5106" spans="2:7" x14ac:dyDescent="0.2">
      <c r="B5106">
        <v>2008</v>
      </c>
      <c r="C5106">
        <v>10</v>
      </c>
      <c r="D5106" t="s">
        <v>65</v>
      </c>
      <c r="E5106" t="s">
        <v>61</v>
      </c>
      <c r="F5106" t="s">
        <v>54</v>
      </c>
      <c r="G5106" t="s">
        <v>16</v>
      </c>
    </row>
    <row r="5107" spans="2:7" x14ac:dyDescent="0.2">
      <c r="B5107">
        <v>2008</v>
      </c>
      <c r="C5107">
        <v>10</v>
      </c>
      <c r="D5107" t="s">
        <v>65</v>
      </c>
      <c r="E5107" t="s">
        <v>61</v>
      </c>
      <c r="F5107" t="s">
        <v>54</v>
      </c>
      <c r="G5107" t="s">
        <v>17</v>
      </c>
    </row>
    <row r="5108" spans="2:7" x14ac:dyDescent="0.2">
      <c r="B5108">
        <v>2008</v>
      </c>
      <c r="C5108">
        <v>10</v>
      </c>
      <c r="D5108" t="s">
        <v>65</v>
      </c>
      <c r="E5108" t="s">
        <v>61</v>
      </c>
      <c r="F5108" t="s">
        <v>54</v>
      </c>
      <c r="G5108" t="s">
        <v>19</v>
      </c>
    </row>
    <row r="5109" spans="2:7" x14ac:dyDescent="0.2">
      <c r="B5109">
        <v>2008</v>
      </c>
      <c r="C5109">
        <v>10</v>
      </c>
      <c r="D5109" t="s">
        <v>65</v>
      </c>
      <c r="E5109" t="s">
        <v>61</v>
      </c>
      <c r="F5109" t="s">
        <v>54</v>
      </c>
      <c r="G5109" t="s">
        <v>20</v>
      </c>
    </row>
    <row r="5110" spans="2:7" x14ac:dyDescent="0.2">
      <c r="B5110">
        <v>2008</v>
      </c>
      <c r="C5110">
        <v>10</v>
      </c>
      <c r="D5110" t="s">
        <v>65</v>
      </c>
      <c r="E5110" t="s">
        <v>61</v>
      </c>
      <c r="F5110" t="s">
        <v>54</v>
      </c>
      <c r="G5110" t="s">
        <v>21</v>
      </c>
    </row>
    <row r="5111" spans="2:7" x14ac:dyDescent="0.2">
      <c r="B5111">
        <v>2008</v>
      </c>
      <c r="C5111">
        <v>10</v>
      </c>
      <c r="D5111" t="s">
        <v>65</v>
      </c>
      <c r="E5111" t="s">
        <v>61</v>
      </c>
      <c r="F5111" t="s">
        <v>54</v>
      </c>
      <c r="G5111" t="s">
        <v>23</v>
      </c>
    </row>
    <row r="5112" spans="2:7" x14ac:dyDescent="0.2">
      <c r="B5112">
        <v>2008</v>
      </c>
      <c r="C5112">
        <v>10</v>
      </c>
      <c r="D5112" t="s">
        <v>65</v>
      </c>
      <c r="E5112" t="s">
        <v>61</v>
      </c>
      <c r="F5112" t="s">
        <v>54</v>
      </c>
      <c r="G5112" t="s">
        <v>24</v>
      </c>
    </row>
    <row r="5113" spans="2:7" x14ac:dyDescent="0.2">
      <c r="B5113">
        <v>2008</v>
      </c>
      <c r="C5113">
        <v>10</v>
      </c>
      <c r="D5113" t="s">
        <v>65</v>
      </c>
      <c r="E5113" t="s">
        <v>61</v>
      </c>
      <c r="F5113" t="s">
        <v>54</v>
      </c>
      <c r="G5113" t="s">
        <v>25</v>
      </c>
    </row>
    <row r="5114" spans="2:7" x14ac:dyDescent="0.2">
      <c r="B5114">
        <v>2008</v>
      </c>
      <c r="C5114">
        <v>10</v>
      </c>
      <c r="D5114" t="s">
        <v>65</v>
      </c>
      <c r="E5114" t="s">
        <v>61</v>
      </c>
      <c r="F5114" t="s">
        <v>54</v>
      </c>
      <c r="G5114" t="s">
        <v>26</v>
      </c>
    </row>
    <row r="5115" spans="2:7" x14ac:dyDescent="0.2">
      <c r="B5115">
        <v>2008</v>
      </c>
      <c r="C5115">
        <v>10</v>
      </c>
      <c r="D5115" t="s">
        <v>65</v>
      </c>
      <c r="E5115" t="s">
        <v>61</v>
      </c>
      <c r="F5115" t="s">
        <v>54</v>
      </c>
      <c r="G5115" t="s">
        <v>27</v>
      </c>
    </row>
    <row r="5116" spans="2:7" x14ac:dyDescent="0.2">
      <c r="B5116">
        <v>2008</v>
      </c>
      <c r="C5116">
        <v>10</v>
      </c>
      <c r="D5116" t="s">
        <v>65</v>
      </c>
      <c r="E5116" t="s">
        <v>61</v>
      </c>
      <c r="F5116" t="s">
        <v>54</v>
      </c>
      <c r="G5116" t="s">
        <v>28</v>
      </c>
    </row>
    <row r="5117" spans="2:7" x14ac:dyDescent="0.2">
      <c r="B5117">
        <v>2008</v>
      </c>
      <c r="C5117">
        <v>10</v>
      </c>
      <c r="D5117" t="s">
        <v>65</v>
      </c>
      <c r="E5117" t="s">
        <v>61</v>
      </c>
      <c r="F5117" t="s">
        <v>54</v>
      </c>
      <c r="G5117" t="s">
        <v>29</v>
      </c>
    </row>
    <row r="5118" spans="2:7" x14ac:dyDescent="0.2">
      <c r="B5118">
        <v>2008</v>
      </c>
      <c r="C5118">
        <v>10</v>
      </c>
      <c r="D5118" t="s">
        <v>65</v>
      </c>
      <c r="E5118" t="s">
        <v>61</v>
      </c>
      <c r="F5118" t="s">
        <v>54</v>
      </c>
      <c r="G5118" t="s">
        <v>31</v>
      </c>
    </row>
    <row r="5119" spans="2:7" x14ac:dyDescent="0.2">
      <c r="B5119">
        <v>2008</v>
      </c>
      <c r="C5119">
        <v>10</v>
      </c>
      <c r="D5119" t="s">
        <v>65</v>
      </c>
      <c r="E5119" t="s">
        <v>61</v>
      </c>
      <c r="F5119" t="s">
        <v>54</v>
      </c>
      <c r="G5119" t="s">
        <v>32</v>
      </c>
    </row>
    <row r="5120" spans="2:7" x14ac:dyDescent="0.2">
      <c r="B5120">
        <v>2008</v>
      </c>
      <c r="C5120">
        <v>10</v>
      </c>
      <c r="D5120" t="s">
        <v>65</v>
      </c>
      <c r="E5120" t="s">
        <v>61</v>
      </c>
      <c r="F5120" t="s">
        <v>54</v>
      </c>
      <c r="G5120" t="s">
        <v>33</v>
      </c>
    </row>
    <row r="5121" spans="2:7" x14ac:dyDescent="0.2">
      <c r="B5121">
        <v>2008</v>
      </c>
      <c r="C5121">
        <v>10</v>
      </c>
      <c r="D5121" t="s">
        <v>65</v>
      </c>
      <c r="E5121" t="s">
        <v>61</v>
      </c>
      <c r="F5121" t="s">
        <v>54</v>
      </c>
      <c r="G5121" t="s">
        <v>34</v>
      </c>
    </row>
    <row r="5122" spans="2:7" x14ac:dyDescent="0.2">
      <c r="B5122">
        <v>2008</v>
      </c>
      <c r="C5122">
        <v>10</v>
      </c>
      <c r="D5122" t="s">
        <v>65</v>
      </c>
      <c r="E5122" t="s">
        <v>61</v>
      </c>
      <c r="F5122" t="s">
        <v>54</v>
      </c>
      <c r="G5122" t="s">
        <v>35</v>
      </c>
    </row>
    <row r="5123" spans="2:7" x14ac:dyDescent="0.2">
      <c r="B5123">
        <v>2008</v>
      </c>
      <c r="C5123">
        <v>10</v>
      </c>
      <c r="D5123" t="s">
        <v>65</v>
      </c>
      <c r="E5123" t="s">
        <v>61</v>
      </c>
      <c r="F5123" t="s">
        <v>54</v>
      </c>
      <c r="G5123" t="s">
        <v>36</v>
      </c>
    </row>
    <row r="5124" spans="2:7" x14ac:dyDescent="0.2">
      <c r="B5124">
        <v>2008</v>
      </c>
      <c r="C5124">
        <v>10</v>
      </c>
      <c r="D5124" t="s">
        <v>65</v>
      </c>
      <c r="E5124" t="s">
        <v>61</v>
      </c>
      <c r="F5124" t="s">
        <v>54</v>
      </c>
      <c r="G5124" t="s">
        <v>37</v>
      </c>
    </row>
    <row r="5125" spans="2:7" x14ac:dyDescent="0.2">
      <c r="B5125">
        <v>2008</v>
      </c>
      <c r="C5125">
        <v>10</v>
      </c>
      <c r="D5125" t="s">
        <v>65</v>
      </c>
      <c r="E5125" t="s">
        <v>61</v>
      </c>
      <c r="F5125" t="s">
        <v>54</v>
      </c>
      <c r="G5125" t="s">
        <v>38</v>
      </c>
    </row>
    <row r="5126" spans="2:7" x14ac:dyDescent="0.2">
      <c r="B5126">
        <v>2008</v>
      </c>
      <c r="C5126">
        <v>10</v>
      </c>
      <c r="D5126" t="s">
        <v>65</v>
      </c>
      <c r="E5126" t="s">
        <v>61</v>
      </c>
      <c r="F5126" t="s">
        <v>54</v>
      </c>
      <c r="G5126" t="s">
        <v>39</v>
      </c>
    </row>
    <row r="5127" spans="2:7" x14ac:dyDescent="0.2">
      <c r="B5127">
        <v>2008</v>
      </c>
      <c r="C5127">
        <v>10</v>
      </c>
      <c r="D5127" t="s">
        <v>65</v>
      </c>
      <c r="E5127" t="s">
        <v>61</v>
      </c>
      <c r="F5127" t="s">
        <v>54</v>
      </c>
      <c r="G5127" t="s">
        <v>40</v>
      </c>
    </row>
    <row r="5128" spans="2:7" x14ac:dyDescent="0.2">
      <c r="B5128">
        <v>2008</v>
      </c>
      <c r="C5128">
        <v>10</v>
      </c>
      <c r="D5128" t="s">
        <v>65</v>
      </c>
      <c r="E5128" t="s">
        <v>61</v>
      </c>
      <c r="F5128" t="s">
        <v>54</v>
      </c>
      <c r="G5128" t="s">
        <v>41</v>
      </c>
    </row>
    <row r="5129" spans="2:7" x14ac:dyDescent="0.2">
      <c r="B5129">
        <v>2008</v>
      </c>
      <c r="C5129">
        <v>10</v>
      </c>
      <c r="D5129" t="s">
        <v>65</v>
      </c>
      <c r="E5129" t="s">
        <v>61</v>
      </c>
      <c r="F5129" t="s">
        <v>54</v>
      </c>
      <c r="G5129" t="s">
        <v>42</v>
      </c>
    </row>
    <row r="5130" spans="2:7" x14ac:dyDescent="0.2">
      <c r="B5130">
        <v>2008</v>
      </c>
      <c r="C5130">
        <v>10</v>
      </c>
      <c r="D5130" t="s">
        <v>65</v>
      </c>
      <c r="E5130" t="s">
        <v>61</v>
      </c>
      <c r="F5130" t="s">
        <v>54</v>
      </c>
      <c r="G5130" t="s">
        <v>43</v>
      </c>
    </row>
    <row r="5131" spans="2:7" x14ac:dyDescent="0.2">
      <c r="B5131">
        <v>2008</v>
      </c>
      <c r="C5131">
        <v>10</v>
      </c>
      <c r="D5131" t="s">
        <v>65</v>
      </c>
      <c r="E5131" t="s">
        <v>61</v>
      </c>
      <c r="F5131" t="s">
        <v>54</v>
      </c>
      <c r="G5131" t="s">
        <v>60</v>
      </c>
    </row>
    <row r="5132" spans="2:7" x14ac:dyDescent="0.2">
      <c r="B5132">
        <v>2008</v>
      </c>
      <c r="C5132">
        <v>10</v>
      </c>
      <c r="D5132" t="s">
        <v>65</v>
      </c>
      <c r="E5132" t="s">
        <v>61</v>
      </c>
      <c r="F5132" t="s">
        <v>55</v>
      </c>
      <c r="G5132" t="s">
        <v>12</v>
      </c>
    </row>
    <row r="5133" spans="2:7" x14ac:dyDescent="0.2">
      <c r="B5133">
        <v>2008</v>
      </c>
      <c r="C5133">
        <v>10</v>
      </c>
      <c r="D5133" t="s">
        <v>65</v>
      </c>
      <c r="E5133" t="s">
        <v>61</v>
      </c>
      <c r="F5133" t="s">
        <v>55</v>
      </c>
      <c r="G5133" t="s">
        <v>16</v>
      </c>
    </row>
    <row r="5134" spans="2:7" x14ac:dyDescent="0.2">
      <c r="B5134">
        <v>2008</v>
      </c>
      <c r="C5134">
        <v>10</v>
      </c>
      <c r="D5134" t="s">
        <v>65</v>
      </c>
      <c r="E5134" t="s">
        <v>61</v>
      </c>
      <c r="F5134" t="s">
        <v>55</v>
      </c>
      <c r="G5134" t="s">
        <v>17</v>
      </c>
    </row>
    <row r="5135" spans="2:7" x14ac:dyDescent="0.2">
      <c r="B5135">
        <v>2008</v>
      </c>
      <c r="C5135">
        <v>10</v>
      </c>
      <c r="D5135" t="s">
        <v>65</v>
      </c>
      <c r="E5135" t="s">
        <v>61</v>
      </c>
      <c r="F5135" t="s">
        <v>55</v>
      </c>
      <c r="G5135" t="s">
        <v>19</v>
      </c>
    </row>
    <row r="5136" spans="2:7" x14ac:dyDescent="0.2">
      <c r="B5136">
        <v>2008</v>
      </c>
      <c r="C5136">
        <v>10</v>
      </c>
      <c r="D5136" t="s">
        <v>65</v>
      </c>
      <c r="E5136" t="s">
        <v>61</v>
      </c>
      <c r="F5136" t="s">
        <v>55</v>
      </c>
      <c r="G5136" t="s">
        <v>20</v>
      </c>
    </row>
    <row r="5137" spans="2:7" x14ac:dyDescent="0.2">
      <c r="B5137">
        <v>2008</v>
      </c>
      <c r="C5137">
        <v>10</v>
      </c>
      <c r="D5137" t="s">
        <v>65</v>
      </c>
      <c r="E5137" t="s">
        <v>61</v>
      </c>
      <c r="F5137" t="s">
        <v>55</v>
      </c>
      <c r="G5137" t="s">
        <v>21</v>
      </c>
    </row>
    <row r="5138" spans="2:7" x14ac:dyDescent="0.2">
      <c r="B5138">
        <v>2008</v>
      </c>
      <c r="C5138">
        <v>10</v>
      </c>
      <c r="D5138" t="s">
        <v>65</v>
      </c>
      <c r="E5138" t="s">
        <v>61</v>
      </c>
      <c r="F5138" t="s">
        <v>55</v>
      </c>
      <c r="G5138" t="s">
        <v>23</v>
      </c>
    </row>
    <row r="5139" spans="2:7" x14ac:dyDescent="0.2">
      <c r="B5139">
        <v>2008</v>
      </c>
      <c r="C5139">
        <v>10</v>
      </c>
      <c r="D5139" t="s">
        <v>65</v>
      </c>
      <c r="E5139" t="s">
        <v>61</v>
      </c>
      <c r="F5139" t="s">
        <v>55</v>
      </c>
      <c r="G5139" t="s">
        <v>24</v>
      </c>
    </row>
    <row r="5140" spans="2:7" x14ac:dyDescent="0.2">
      <c r="B5140">
        <v>2008</v>
      </c>
      <c r="C5140">
        <v>10</v>
      </c>
      <c r="D5140" t="s">
        <v>65</v>
      </c>
      <c r="E5140" t="s">
        <v>61</v>
      </c>
      <c r="F5140" t="s">
        <v>55</v>
      </c>
      <c r="G5140" t="s">
        <v>25</v>
      </c>
    </row>
    <row r="5141" spans="2:7" x14ac:dyDescent="0.2">
      <c r="B5141">
        <v>2008</v>
      </c>
      <c r="C5141">
        <v>10</v>
      </c>
      <c r="D5141" t="s">
        <v>65</v>
      </c>
      <c r="E5141" t="s">
        <v>61</v>
      </c>
      <c r="F5141" t="s">
        <v>55</v>
      </c>
      <c r="G5141" t="s">
        <v>26</v>
      </c>
    </row>
    <row r="5142" spans="2:7" x14ac:dyDescent="0.2">
      <c r="B5142">
        <v>2008</v>
      </c>
      <c r="C5142">
        <v>10</v>
      </c>
      <c r="D5142" t="s">
        <v>65</v>
      </c>
      <c r="E5142" t="s">
        <v>61</v>
      </c>
      <c r="F5142" t="s">
        <v>55</v>
      </c>
      <c r="G5142" t="s">
        <v>27</v>
      </c>
    </row>
    <row r="5143" spans="2:7" x14ac:dyDescent="0.2">
      <c r="B5143">
        <v>2008</v>
      </c>
      <c r="C5143">
        <v>10</v>
      </c>
      <c r="D5143" t="s">
        <v>65</v>
      </c>
      <c r="E5143" t="s">
        <v>61</v>
      </c>
      <c r="F5143" t="s">
        <v>55</v>
      </c>
      <c r="G5143" t="s">
        <v>28</v>
      </c>
    </row>
    <row r="5144" spans="2:7" x14ac:dyDescent="0.2">
      <c r="B5144">
        <v>2008</v>
      </c>
      <c r="C5144">
        <v>10</v>
      </c>
      <c r="D5144" t="s">
        <v>65</v>
      </c>
      <c r="E5144" t="s">
        <v>61</v>
      </c>
      <c r="F5144" t="s">
        <v>55</v>
      </c>
      <c r="G5144" t="s">
        <v>29</v>
      </c>
    </row>
    <row r="5145" spans="2:7" x14ac:dyDescent="0.2">
      <c r="B5145">
        <v>2008</v>
      </c>
      <c r="C5145">
        <v>10</v>
      </c>
      <c r="D5145" t="s">
        <v>65</v>
      </c>
      <c r="E5145" t="s">
        <v>61</v>
      </c>
      <c r="F5145" t="s">
        <v>55</v>
      </c>
      <c r="G5145" t="s">
        <v>31</v>
      </c>
    </row>
    <row r="5146" spans="2:7" x14ac:dyDescent="0.2">
      <c r="B5146">
        <v>2008</v>
      </c>
      <c r="C5146">
        <v>10</v>
      </c>
      <c r="D5146" t="s">
        <v>65</v>
      </c>
      <c r="E5146" t="s">
        <v>61</v>
      </c>
      <c r="F5146" t="s">
        <v>55</v>
      </c>
      <c r="G5146" t="s">
        <v>32</v>
      </c>
    </row>
    <row r="5147" spans="2:7" x14ac:dyDescent="0.2">
      <c r="B5147">
        <v>2008</v>
      </c>
      <c r="C5147">
        <v>10</v>
      </c>
      <c r="D5147" t="s">
        <v>65</v>
      </c>
      <c r="E5147" t="s">
        <v>61</v>
      </c>
      <c r="F5147" t="s">
        <v>55</v>
      </c>
      <c r="G5147" t="s">
        <v>33</v>
      </c>
    </row>
    <row r="5148" spans="2:7" x14ac:dyDescent="0.2">
      <c r="B5148">
        <v>2008</v>
      </c>
      <c r="C5148">
        <v>10</v>
      </c>
      <c r="D5148" t="s">
        <v>65</v>
      </c>
      <c r="E5148" t="s">
        <v>61</v>
      </c>
      <c r="F5148" t="s">
        <v>55</v>
      </c>
      <c r="G5148" t="s">
        <v>34</v>
      </c>
    </row>
    <row r="5149" spans="2:7" x14ac:dyDescent="0.2">
      <c r="B5149">
        <v>2008</v>
      </c>
      <c r="C5149">
        <v>10</v>
      </c>
      <c r="D5149" t="s">
        <v>65</v>
      </c>
      <c r="E5149" t="s">
        <v>61</v>
      </c>
      <c r="F5149" t="s">
        <v>55</v>
      </c>
      <c r="G5149" t="s">
        <v>35</v>
      </c>
    </row>
    <row r="5150" spans="2:7" x14ac:dyDescent="0.2">
      <c r="B5150">
        <v>2008</v>
      </c>
      <c r="C5150">
        <v>10</v>
      </c>
      <c r="D5150" t="s">
        <v>65</v>
      </c>
      <c r="E5150" t="s">
        <v>61</v>
      </c>
      <c r="F5150" t="s">
        <v>55</v>
      </c>
      <c r="G5150" t="s">
        <v>36</v>
      </c>
    </row>
    <row r="5151" spans="2:7" x14ac:dyDescent="0.2">
      <c r="B5151">
        <v>2008</v>
      </c>
      <c r="C5151">
        <v>10</v>
      </c>
      <c r="D5151" t="s">
        <v>65</v>
      </c>
      <c r="E5151" t="s">
        <v>61</v>
      </c>
      <c r="F5151" t="s">
        <v>55</v>
      </c>
      <c r="G5151" t="s">
        <v>37</v>
      </c>
    </row>
    <row r="5152" spans="2:7" x14ac:dyDescent="0.2">
      <c r="B5152">
        <v>2008</v>
      </c>
      <c r="C5152">
        <v>10</v>
      </c>
      <c r="D5152" t="s">
        <v>65</v>
      </c>
      <c r="E5152" t="s">
        <v>61</v>
      </c>
      <c r="F5152" t="s">
        <v>55</v>
      </c>
      <c r="G5152" t="s">
        <v>38</v>
      </c>
    </row>
    <row r="5153" spans="2:7" x14ac:dyDescent="0.2">
      <c r="B5153">
        <v>2008</v>
      </c>
      <c r="C5153">
        <v>10</v>
      </c>
      <c r="D5153" t="s">
        <v>65</v>
      </c>
      <c r="E5153" t="s">
        <v>61</v>
      </c>
      <c r="F5153" t="s">
        <v>55</v>
      </c>
      <c r="G5153" t="s">
        <v>39</v>
      </c>
    </row>
    <row r="5154" spans="2:7" x14ac:dyDescent="0.2">
      <c r="B5154">
        <v>2008</v>
      </c>
      <c r="C5154">
        <v>10</v>
      </c>
      <c r="D5154" t="s">
        <v>65</v>
      </c>
      <c r="E5154" t="s">
        <v>61</v>
      </c>
      <c r="F5154" t="s">
        <v>55</v>
      </c>
      <c r="G5154" t="s">
        <v>40</v>
      </c>
    </row>
    <row r="5155" spans="2:7" x14ac:dyDescent="0.2">
      <c r="B5155">
        <v>2008</v>
      </c>
      <c r="C5155">
        <v>10</v>
      </c>
      <c r="D5155" t="s">
        <v>65</v>
      </c>
      <c r="E5155" t="s">
        <v>61</v>
      </c>
      <c r="F5155" t="s">
        <v>55</v>
      </c>
      <c r="G5155" t="s">
        <v>41</v>
      </c>
    </row>
    <row r="5156" spans="2:7" x14ac:dyDescent="0.2">
      <c r="B5156">
        <v>2008</v>
      </c>
      <c r="C5156">
        <v>10</v>
      </c>
      <c r="D5156" t="s">
        <v>65</v>
      </c>
      <c r="E5156" t="s">
        <v>61</v>
      </c>
      <c r="F5156" t="s">
        <v>55</v>
      </c>
      <c r="G5156" t="s">
        <v>42</v>
      </c>
    </row>
    <row r="5157" spans="2:7" x14ac:dyDescent="0.2">
      <c r="B5157">
        <v>2008</v>
      </c>
      <c r="C5157">
        <v>10</v>
      </c>
      <c r="D5157" t="s">
        <v>65</v>
      </c>
      <c r="E5157" t="s">
        <v>61</v>
      </c>
      <c r="F5157" t="s">
        <v>55</v>
      </c>
      <c r="G5157" t="s">
        <v>43</v>
      </c>
    </row>
    <row r="5158" spans="2:7" x14ac:dyDescent="0.2">
      <c r="B5158">
        <v>2008</v>
      </c>
      <c r="C5158">
        <v>10</v>
      </c>
      <c r="D5158" t="s">
        <v>65</v>
      </c>
      <c r="E5158" t="s">
        <v>61</v>
      </c>
      <c r="F5158" t="s">
        <v>55</v>
      </c>
      <c r="G5158" t="s">
        <v>60</v>
      </c>
    </row>
    <row r="5159" spans="2:7" x14ac:dyDescent="0.2">
      <c r="B5159">
        <v>2008</v>
      </c>
      <c r="C5159">
        <v>10</v>
      </c>
      <c r="D5159" t="s">
        <v>65</v>
      </c>
      <c r="E5159" t="s">
        <v>61</v>
      </c>
      <c r="F5159" t="s">
        <v>56</v>
      </c>
      <c r="G5159" t="s">
        <v>12</v>
      </c>
    </row>
    <row r="5160" spans="2:7" x14ac:dyDescent="0.2">
      <c r="B5160">
        <v>2008</v>
      </c>
      <c r="C5160">
        <v>10</v>
      </c>
      <c r="D5160" t="s">
        <v>65</v>
      </c>
      <c r="E5160" t="s">
        <v>61</v>
      </c>
      <c r="F5160" t="s">
        <v>56</v>
      </c>
      <c r="G5160" t="s">
        <v>16</v>
      </c>
    </row>
    <row r="5161" spans="2:7" x14ac:dyDescent="0.2">
      <c r="B5161">
        <v>2008</v>
      </c>
      <c r="C5161">
        <v>10</v>
      </c>
      <c r="D5161" t="s">
        <v>65</v>
      </c>
      <c r="E5161" t="s">
        <v>61</v>
      </c>
      <c r="F5161" t="s">
        <v>56</v>
      </c>
      <c r="G5161" t="s">
        <v>17</v>
      </c>
    </row>
    <row r="5162" spans="2:7" x14ac:dyDescent="0.2">
      <c r="B5162">
        <v>2008</v>
      </c>
      <c r="C5162">
        <v>10</v>
      </c>
      <c r="D5162" t="s">
        <v>65</v>
      </c>
      <c r="E5162" t="s">
        <v>61</v>
      </c>
      <c r="F5162" t="s">
        <v>56</v>
      </c>
      <c r="G5162" t="s">
        <v>19</v>
      </c>
    </row>
    <row r="5163" spans="2:7" x14ac:dyDescent="0.2">
      <c r="B5163">
        <v>2008</v>
      </c>
      <c r="C5163">
        <v>10</v>
      </c>
      <c r="D5163" t="s">
        <v>65</v>
      </c>
      <c r="E5163" t="s">
        <v>61</v>
      </c>
      <c r="F5163" t="s">
        <v>56</v>
      </c>
      <c r="G5163" t="s">
        <v>20</v>
      </c>
    </row>
    <row r="5164" spans="2:7" x14ac:dyDescent="0.2">
      <c r="B5164">
        <v>2008</v>
      </c>
      <c r="C5164">
        <v>10</v>
      </c>
      <c r="D5164" t="s">
        <v>65</v>
      </c>
      <c r="E5164" t="s">
        <v>61</v>
      </c>
      <c r="F5164" t="s">
        <v>56</v>
      </c>
      <c r="G5164" t="s">
        <v>21</v>
      </c>
    </row>
    <row r="5165" spans="2:7" x14ac:dyDescent="0.2">
      <c r="B5165">
        <v>2008</v>
      </c>
      <c r="C5165">
        <v>10</v>
      </c>
      <c r="D5165" t="s">
        <v>65</v>
      </c>
      <c r="E5165" t="s">
        <v>61</v>
      </c>
      <c r="F5165" t="s">
        <v>56</v>
      </c>
      <c r="G5165" t="s">
        <v>23</v>
      </c>
    </row>
    <row r="5166" spans="2:7" x14ac:dyDescent="0.2">
      <c r="B5166">
        <v>2008</v>
      </c>
      <c r="C5166">
        <v>10</v>
      </c>
      <c r="D5166" t="s">
        <v>65</v>
      </c>
      <c r="E5166" t="s">
        <v>61</v>
      </c>
      <c r="F5166" t="s">
        <v>56</v>
      </c>
      <c r="G5166" t="s">
        <v>24</v>
      </c>
    </row>
    <row r="5167" spans="2:7" x14ac:dyDescent="0.2">
      <c r="B5167">
        <v>2008</v>
      </c>
      <c r="C5167">
        <v>10</v>
      </c>
      <c r="D5167" t="s">
        <v>65</v>
      </c>
      <c r="E5167" t="s">
        <v>61</v>
      </c>
      <c r="F5167" t="s">
        <v>56</v>
      </c>
      <c r="G5167" t="s">
        <v>25</v>
      </c>
    </row>
    <row r="5168" spans="2:7" x14ac:dyDescent="0.2">
      <c r="B5168">
        <v>2008</v>
      </c>
      <c r="C5168">
        <v>10</v>
      </c>
      <c r="D5168" t="s">
        <v>65</v>
      </c>
      <c r="E5168" t="s">
        <v>61</v>
      </c>
      <c r="F5168" t="s">
        <v>56</v>
      </c>
      <c r="G5168" t="s">
        <v>26</v>
      </c>
    </row>
    <row r="5169" spans="2:7" x14ac:dyDescent="0.2">
      <c r="B5169">
        <v>2008</v>
      </c>
      <c r="C5169">
        <v>10</v>
      </c>
      <c r="D5169" t="s">
        <v>65</v>
      </c>
      <c r="E5169" t="s">
        <v>61</v>
      </c>
      <c r="F5169" t="s">
        <v>56</v>
      </c>
      <c r="G5169" t="s">
        <v>27</v>
      </c>
    </row>
    <row r="5170" spans="2:7" x14ac:dyDescent="0.2">
      <c r="B5170">
        <v>2008</v>
      </c>
      <c r="C5170">
        <v>10</v>
      </c>
      <c r="D5170" t="s">
        <v>65</v>
      </c>
      <c r="E5170" t="s">
        <v>61</v>
      </c>
      <c r="F5170" t="s">
        <v>56</v>
      </c>
      <c r="G5170" t="s">
        <v>28</v>
      </c>
    </row>
    <row r="5171" spans="2:7" x14ac:dyDescent="0.2">
      <c r="B5171">
        <v>2008</v>
      </c>
      <c r="C5171">
        <v>10</v>
      </c>
      <c r="D5171" t="s">
        <v>65</v>
      </c>
      <c r="E5171" t="s">
        <v>61</v>
      </c>
      <c r="F5171" t="s">
        <v>56</v>
      </c>
      <c r="G5171" t="s">
        <v>29</v>
      </c>
    </row>
    <row r="5172" spans="2:7" x14ac:dyDescent="0.2">
      <c r="B5172">
        <v>2008</v>
      </c>
      <c r="C5172">
        <v>10</v>
      </c>
      <c r="D5172" t="s">
        <v>65</v>
      </c>
      <c r="E5172" t="s">
        <v>61</v>
      </c>
      <c r="F5172" t="s">
        <v>56</v>
      </c>
      <c r="G5172" t="s">
        <v>31</v>
      </c>
    </row>
    <row r="5173" spans="2:7" x14ac:dyDescent="0.2">
      <c r="B5173">
        <v>2008</v>
      </c>
      <c r="C5173">
        <v>10</v>
      </c>
      <c r="D5173" t="s">
        <v>65</v>
      </c>
      <c r="E5173" t="s">
        <v>61</v>
      </c>
      <c r="F5173" t="s">
        <v>56</v>
      </c>
      <c r="G5173" t="s">
        <v>32</v>
      </c>
    </row>
    <row r="5174" spans="2:7" x14ac:dyDescent="0.2">
      <c r="B5174">
        <v>2008</v>
      </c>
      <c r="C5174">
        <v>10</v>
      </c>
      <c r="D5174" t="s">
        <v>65</v>
      </c>
      <c r="E5174" t="s">
        <v>61</v>
      </c>
      <c r="F5174" t="s">
        <v>56</v>
      </c>
      <c r="G5174" t="s">
        <v>33</v>
      </c>
    </row>
    <row r="5175" spans="2:7" x14ac:dyDescent="0.2">
      <c r="B5175">
        <v>2008</v>
      </c>
      <c r="C5175">
        <v>10</v>
      </c>
      <c r="D5175" t="s">
        <v>65</v>
      </c>
      <c r="E5175" t="s">
        <v>61</v>
      </c>
      <c r="F5175" t="s">
        <v>56</v>
      </c>
      <c r="G5175" t="s">
        <v>34</v>
      </c>
    </row>
    <row r="5176" spans="2:7" x14ac:dyDescent="0.2">
      <c r="B5176">
        <v>2008</v>
      </c>
      <c r="C5176">
        <v>10</v>
      </c>
      <c r="D5176" t="s">
        <v>65</v>
      </c>
      <c r="E5176" t="s">
        <v>61</v>
      </c>
      <c r="F5176" t="s">
        <v>56</v>
      </c>
      <c r="G5176" t="s">
        <v>35</v>
      </c>
    </row>
    <row r="5177" spans="2:7" x14ac:dyDescent="0.2">
      <c r="B5177">
        <v>2008</v>
      </c>
      <c r="C5177">
        <v>10</v>
      </c>
      <c r="D5177" t="s">
        <v>65</v>
      </c>
      <c r="E5177" t="s">
        <v>61</v>
      </c>
      <c r="F5177" t="s">
        <v>56</v>
      </c>
      <c r="G5177" t="s">
        <v>36</v>
      </c>
    </row>
    <row r="5178" spans="2:7" x14ac:dyDescent="0.2">
      <c r="B5178">
        <v>2008</v>
      </c>
      <c r="C5178">
        <v>10</v>
      </c>
      <c r="D5178" t="s">
        <v>65</v>
      </c>
      <c r="E5178" t="s">
        <v>61</v>
      </c>
      <c r="F5178" t="s">
        <v>56</v>
      </c>
      <c r="G5178" t="s">
        <v>37</v>
      </c>
    </row>
    <row r="5179" spans="2:7" x14ac:dyDescent="0.2">
      <c r="B5179">
        <v>2008</v>
      </c>
      <c r="C5179">
        <v>10</v>
      </c>
      <c r="D5179" t="s">
        <v>65</v>
      </c>
      <c r="E5179" t="s">
        <v>61</v>
      </c>
      <c r="F5179" t="s">
        <v>56</v>
      </c>
      <c r="G5179" t="s">
        <v>38</v>
      </c>
    </row>
    <row r="5180" spans="2:7" x14ac:dyDescent="0.2">
      <c r="B5180">
        <v>2008</v>
      </c>
      <c r="C5180">
        <v>10</v>
      </c>
      <c r="D5180" t="s">
        <v>65</v>
      </c>
      <c r="E5180" t="s">
        <v>61</v>
      </c>
      <c r="F5180" t="s">
        <v>56</v>
      </c>
      <c r="G5180" t="s">
        <v>39</v>
      </c>
    </row>
    <row r="5181" spans="2:7" x14ac:dyDescent="0.2">
      <c r="B5181">
        <v>2008</v>
      </c>
      <c r="C5181">
        <v>10</v>
      </c>
      <c r="D5181" t="s">
        <v>65</v>
      </c>
      <c r="E5181" t="s">
        <v>61</v>
      </c>
      <c r="F5181" t="s">
        <v>56</v>
      </c>
      <c r="G5181" t="s">
        <v>40</v>
      </c>
    </row>
    <row r="5182" spans="2:7" x14ac:dyDescent="0.2">
      <c r="B5182">
        <v>2008</v>
      </c>
      <c r="C5182">
        <v>10</v>
      </c>
      <c r="D5182" t="s">
        <v>65</v>
      </c>
      <c r="E5182" t="s">
        <v>61</v>
      </c>
      <c r="F5182" t="s">
        <v>56</v>
      </c>
      <c r="G5182" t="s">
        <v>41</v>
      </c>
    </row>
    <row r="5183" spans="2:7" x14ac:dyDescent="0.2">
      <c r="B5183">
        <v>2008</v>
      </c>
      <c r="C5183">
        <v>10</v>
      </c>
      <c r="D5183" t="s">
        <v>65</v>
      </c>
      <c r="E5183" t="s">
        <v>61</v>
      </c>
      <c r="F5183" t="s">
        <v>56</v>
      </c>
      <c r="G5183" t="s">
        <v>42</v>
      </c>
    </row>
    <row r="5184" spans="2:7" x14ac:dyDescent="0.2">
      <c r="B5184">
        <v>2008</v>
      </c>
      <c r="C5184">
        <v>10</v>
      </c>
      <c r="D5184" t="s">
        <v>65</v>
      </c>
      <c r="E5184" t="s">
        <v>61</v>
      </c>
      <c r="F5184" t="s">
        <v>56</v>
      </c>
      <c r="G5184" t="s">
        <v>43</v>
      </c>
    </row>
    <row r="5185" spans="2:7" x14ac:dyDescent="0.2">
      <c r="B5185">
        <v>2008</v>
      </c>
      <c r="C5185">
        <v>10</v>
      </c>
      <c r="D5185" t="s">
        <v>65</v>
      </c>
      <c r="E5185" t="s">
        <v>61</v>
      </c>
      <c r="F5185" t="s">
        <v>56</v>
      </c>
      <c r="G5185" t="s">
        <v>60</v>
      </c>
    </row>
    <row r="5186" spans="2:7" x14ac:dyDescent="0.2">
      <c r="B5186">
        <v>2007</v>
      </c>
      <c r="C5186">
        <v>10</v>
      </c>
      <c r="D5186" t="s">
        <v>65</v>
      </c>
      <c r="E5186" t="s">
        <v>59</v>
      </c>
      <c r="F5186" t="s">
        <v>49</v>
      </c>
      <c r="G5186" t="s">
        <v>12</v>
      </c>
    </row>
    <row r="5187" spans="2:7" x14ac:dyDescent="0.2">
      <c r="B5187">
        <v>2007</v>
      </c>
      <c r="C5187">
        <v>10</v>
      </c>
      <c r="D5187" t="s">
        <v>65</v>
      </c>
      <c r="E5187" t="s">
        <v>59</v>
      </c>
      <c r="F5187" t="s">
        <v>49</v>
      </c>
      <c r="G5187" t="s">
        <v>16</v>
      </c>
    </row>
    <row r="5188" spans="2:7" x14ac:dyDescent="0.2">
      <c r="B5188">
        <v>2007</v>
      </c>
      <c r="C5188">
        <v>10</v>
      </c>
      <c r="D5188" t="s">
        <v>65</v>
      </c>
      <c r="E5188" t="s">
        <v>59</v>
      </c>
      <c r="F5188" t="s">
        <v>49</v>
      </c>
      <c r="G5188" t="s">
        <v>17</v>
      </c>
    </row>
    <row r="5189" spans="2:7" x14ac:dyDescent="0.2">
      <c r="B5189">
        <v>2007</v>
      </c>
      <c r="C5189">
        <v>10</v>
      </c>
      <c r="D5189" t="s">
        <v>65</v>
      </c>
      <c r="E5189" t="s">
        <v>59</v>
      </c>
      <c r="F5189" t="s">
        <v>49</v>
      </c>
      <c r="G5189" t="s">
        <v>19</v>
      </c>
    </row>
    <row r="5190" spans="2:7" x14ac:dyDescent="0.2">
      <c r="B5190">
        <v>2007</v>
      </c>
      <c r="C5190">
        <v>10</v>
      </c>
      <c r="D5190" t="s">
        <v>65</v>
      </c>
      <c r="E5190" t="s">
        <v>59</v>
      </c>
      <c r="F5190" t="s">
        <v>49</v>
      </c>
      <c r="G5190" t="s">
        <v>20</v>
      </c>
    </row>
    <row r="5191" spans="2:7" x14ac:dyDescent="0.2">
      <c r="B5191">
        <v>2007</v>
      </c>
      <c r="C5191">
        <v>10</v>
      </c>
      <c r="D5191" t="s">
        <v>65</v>
      </c>
      <c r="E5191" t="s">
        <v>59</v>
      </c>
      <c r="F5191" t="s">
        <v>49</v>
      </c>
      <c r="G5191" t="s">
        <v>21</v>
      </c>
    </row>
    <row r="5192" spans="2:7" x14ac:dyDescent="0.2">
      <c r="B5192">
        <v>2007</v>
      </c>
      <c r="C5192">
        <v>10</v>
      </c>
      <c r="D5192" t="s">
        <v>65</v>
      </c>
      <c r="E5192" t="s">
        <v>59</v>
      </c>
      <c r="F5192" t="s">
        <v>49</v>
      </c>
      <c r="G5192" t="s">
        <v>23</v>
      </c>
    </row>
    <row r="5193" spans="2:7" x14ac:dyDescent="0.2">
      <c r="B5193">
        <v>2007</v>
      </c>
      <c r="C5193">
        <v>10</v>
      </c>
      <c r="D5193" t="s">
        <v>65</v>
      </c>
      <c r="E5193" t="s">
        <v>59</v>
      </c>
      <c r="F5193" t="s">
        <v>49</v>
      </c>
      <c r="G5193" t="s">
        <v>24</v>
      </c>
    </row>
    <row r="5194" spans="2:7" x14ac:dyDescent="0.2">
      <c r="B5194">
        <v>2007</v>
      </c>
      <c r="C5194">
        <v>10</v>
      </c>
      <c r="D5194" t="s">
        <v>65</v>
      </c>
      <c r="E5194" t="s">
        <v>59</v>
      </c>
      <c r="F5194" t="s">
        <v>49</v>
      </c>
      <c r="G5194" t="s">
        <v>25</v>
      </c>
    </row>
    <row r="5195" spans="2:7" x14ac:dyDescent="0.2">
      <c r="B5195">
        <v>2007</v>
      </c>
      <c r="C5195">
        <v>10</v>
      </c>
      <c r="D5195" t="s">
        <v>65</v>
      </c>
      <c r="E5195" t="s">
        <v>59</v>
      </c>
      <c r="F5195" t="s">
        <v>49</v>
      </c>
      <c r="G5195" t="s">
        <v>26</v>
      </c>
    </row>
    <row r="5196" spans="2:7" x14ac:dyDescent="0.2">
      <c r="B5196">
        <v>2007</v>
      </c>
      <c r="C5196">
        <v>10</v>
      </c>
      <c r="D5196" t="s">
        <v>65</v>
      </c>
      <c r="E5196" t="s">
        <v>59</v>
      </c>
      <c r="F5196" t="s">
        <v>49</v>
      </c>
      <c r="G5196" t="s">
        <v>27</v>
      </c>
    </row>
    <row r="5197" spans="2:7" x14ac:dyDescent="0.2">
      <c r="B5197">
        <v>2007</v>
      </c>
      <c r="C5197">
        <v>10</v>
      </c>
      <c r="D5197" t="s">
        <v>65</v>
      </c>
      <c r="E5197" t="s">
        <v>59</v>
      </c>
      <c r="F5197" t="s">
        <v>49</v>
      </c>
      <c r="G5197" t="s">
        <v>28</v>
      </c>
    </row>
    <row r="5198" spans="2:7" x14ac:dyDescent="0.2">
      <c r="B5198">
        <v>2007</v>
      </c>
      <c r="C5198">
        <v>10</v>
      </c>
      <c r="D5198" t="s">
        <v>65</v>
      </c>
      <c r="E5198" t="s">
        <v>59</v>
      </c>
      <c r="F5198" t="s">
        <v>49</v>
      </c>
      <c r="G5198" t="s">
        <v>29</v>
      </c>
    </row>
    <row r="5199" spans="2:7" x14ac:dyDescent="0.2">
      <c r="B5199">
        <v>2007</v>
      </c>
      <c r="C5199">
        <v>10</v>
      </c>
      <c r="D5199" t="s">
        <v>65</v>
      </c>
      <c r="E5199" t="s">
        <v>59</v>
      </c>
      <c r="F5199" t="s">
        <v>49</v>
      </c>
      <c r="G5199" t="s">
        <v>31</v>
      </c>
    </row>
    <row r="5200" spans="2:7" x14ac:dyDescent="0.2">
      <c r="B5200">
        <v>2007</v>
      </c>
      <c r="C5200">
        <v>10</v>
      </c>
      <c r="D5200" t="s">
        <v>65</v>
      </c>
      <c r="E5200" t="s">
        <v>59</v>
      </c>
      <c r="F5200" t="s">
        <v>49</v>
      </c>
      <c r="G5200" t="s">
        <v>32</v>
      </c>
    </row>
    <row r="5201" spans="2:7" x14ac:dyDescent="0.2">
      <c r="B5201">
        <v>2007</v>
      </c>
      <c r="C5201">
        <v>10</v>
      </c>
      <c r="D5201" t="s">
        <v>65</v>
      </c>
      <c r="E5201" t="s">
        <v>59</v>
      </c>
      <c r="F5201" t="s">
        <v>49</v>
      </c>
      <c r="G5201" t="s">
        <v>33</v>
      </c>
    </row>
    <row r="5202" spans="2:7" x14ac:dyDescent="0.2">
      <c r="B5202">
        <v>2007</v>
      </c>
      <c r="C5202">
        <v>10</v>
      </c>
      <c r="D5202" t="s">
        <v>65</v>
      </c>
      <c r="E5202" t="s">
        <v>59</v>
      </c>
      <c r="F5202" t="s">
        <v>49</v>
      </c>
      <c r="G5202" t="s">
        <v>34</v>
      </c>
    </row>
    <row r="5203" spans="2:7" x14ac:dyDescent="0.2">
      <c r="B5203">
        <v>2007</v>
      </c>
      <c r="C5203">
        <v>10</v>
      </c>
      <c r="D5203" t="s">
        <v>65</v>
      </c>
      <c r="E5203" t="s">
        <v>59</v>
      </c>
      <c r="F5203" t="s">
        <v>49</v>
      </c>
      <c r="G5203" t="s">
        <v>35</v>
      </c>
    </row>
    <row r="5204" spans="2:7" x14ac:dyDescent="0.2">
      <c r="B5204">
        <v>2007</v>
      </c>
      <c r="C5204">
        <v>10</v>
      </c>
      <c r="D5204" t="s">
        <v>65</v>
      </c>
      <c r="E5204" t="s">
        <v>59</v>
      </c>
      <c r="F5204" t="s">
        <v>49</v>
      </c>
      <c r="G5204" t="s">
        <v>36</v>
      </c>
    </row>
    <row r="5205" spans="2:7" x14ac:dyDescent="0.2">
      <c r="B5205">
        <v>2007</v>
      </c>
      <c r="C5205">
        <v>10</v>
      </c>
      <c r="D5205" t="s">
        <v>65</v>
      </c>
      <c r="E5205" t="s">
        <v>59</v>
      </c>
      <c r="F5205" t="s">
        <v>49</v>
      </c>
      <c r="G5205" t="s">
        <v>37</v>
      </c>
    </row>
    <row r="5206" spans="2:7" x14ac:dyDescent="0.2">
      <c r="B5206">
        <v>2007</v>
      </c>
      <c r="C5206">
        <v>10</v>
      </c>
      <c r="D5206" t="s">
        <v>65</v>
      </c>
      <c r="E5206" t="s">
        <v>59</v>
      </c>
      <c r="F5206" t="s">
        <v>49</v>
      </c>
      <c r="G5206" t="s">
        <v>38</v>
      </c>
    </row>
    <row r="5207" spans="2:7" x14ac:dyDescent="0.2">
      <c r="B5207">
        <v>2007</v>
      </c>
      <c r="C5207">
        <v>10</v>
      </c>
      <c r="D5207" t="s">
        <v>65</v>
      </c>
      <c r="E5207" t="s">
        <v>59</v>
      </c>
      <c r="F5207" t="s">
        <v>49</v>
      </c>
      <c r="G5207" t="s">
        <v>39</v>
      </c>
    </row>
    <row r="5208" spans="2:7" x14ac:dyDescent="0.2">
      <c r="B5208">
        <v>2007</v>
      </c>
      <c r="C5208">
        <v>10</v>
      </c>
      <c r="D5208" t="s">
        <v>65</v>
      </c>
      <c r="E5208" t="s">
        <v>59</v>
      </c>
      <c r="F5208" t="s">
        <v>49</v>
      </c>
      <c r="G5208" t="s">
        <v>40</v>
      </c>
    </row>
    <row r="5209" spans="2:7" x14ac:dyDescent="0.2">
      <c r="B5209">
        <v>2007</v>
      </c>
      <c r="C5209">
        <v>10</v>
      </c>
      <c r="D5209" t="s">
        <v>65</v>
      </c>
      <c r="E5209" t="s">
        <v>59</v>
      </c>
      <c r="F5209" t="s">
        <v>49</v>
      </c>
      <c r="G5209" t="s">
        <v>41</v>
      </c>
    </row>
    <row r="5210" spans="2:7" x14ac:dyDescent="0.2">
      <c r="B5210">
        <v>2007</v>
      </c>
      <c r="C5210">
        <v>10</v>
      </c>
      <c r="D5210" t="s">
        <v>65</v>
      </c>
      <c r="E5210" t="s">
        <v>59</v>
      </c>
      <c r="F5210" t="s">
        <v>49</v>
      </c>
      <c r="G5210" t="s">
        <v>42</v>
      </c>
    </row>
    <row r="5211" spans="2:7" x14ac:dyDescent="0.2">
      <c r="B5211">
        <v>2007</v>
      </c>
      <c r="C5211">
        <v>10</v>
      </c>
      <c r="D5211" t="s">
        <v>65</v>
      </c>
      <c r="E5211" t="s">
        <v>59</v>
      </c>
      <c r="F5211" t="s">
        <v>49</v>
      </c>
      <c r="G5211" t="s">
        <v>43</v>
      </c>
    </row>
    <row r="5212" spans="2:7" x14ac:dyDescent="0.2">
      <c r="B5212">
        <v>2007</v>
      </c>
      <c r="C5212">
        <v>10</v>
      </c>
      <c r="D5212" t="s">
        <v>65</v>
      </c>
      <c r="E5212" t="s">
        <v>59</v>
      </c>
      <c r="F5212" t="s">
        <v>49</v>
      </c>
      <c r="G5212" t="s">
        <v>60</v>
      </c>
    </row>
    <row r="5213" spans="2:7" x14ac:dyDescent="0.2">
      <c r="B5213">
        <v>2007</v>
      </c>
      <c r="C5213">
        <v>10</v>
      </c>
      <c r="D5213" t="s">
        <v>65</v>
      </c>
      <c r="E5213" t="s">
        <v>59</v>
      </c>
      <c r="F5213" t="s">
        <v>50</v>
      </c>
      <c r="G5213" t="s">
        <v>12</v>
      </c>
    </row>
    <row r="5214" spans="2:7" x14ac:dyDescent="0.2">
      <c r="B5214">
        <v>2007</v>
      </c>
      <c r="C5214">
        <v>10</v>
      </c>
      <c r="D5214" t="s">
        <v>65</v>
      </c>
      <c r="E5214" t="s">
        <v>59</v>
      </c>
      <c r="F5214" t="s">
        <v>50</v>
      </c>
      <c r="G5214" t="s">
        <v>16</v>
      </c>
    </row>
    <row r="5215" spans="2:7" x14ac:dyDescent="0.2">
      <c r="B5215">
        <v>2007</v>
      </c>
      <c r="C5215">
        <v>10</v>
      </c>
      <c r="D5215" t="s">
        <v>65</v>
      </c>
      <c r="E5215" t="s">
        <v>59</v>
      </c>
      <c r="F5215" t="s">
        <v>50</v>
      </c>
      <c r="G5215" t="s">
        <v>17</v>
      </c>
    </row>
    <row r="5216" spans="2:7" x14ac:dyDescent="0.2">
      <c r="B5216">
        <v>2007</v>
      </c>
      <c r="C5216">
        <v>10</v>
      </c>
      <c r="D5216" t="s">
        <v>65</v>
      </c>
      <c r="E5216" t="s">
        <v>59</v>
      </c>
      <c r="F5216" t="s">
        <v>50</v>
      </c>
      <c r="G5216" t="s">
        <v>19</v>
      </c>
    </row>
    <row r="5217" spans="2:7" x14ac:dyDescent="0.2">
      <c r="B5217">
        <v>2007</v>
      </c>
      <c r="C5217">
        <v>10</v>
      </c>
      <c r="D5217" t="s">
        <v>65</v>
      </c>
      <c r="E5217" t="s">
        <v>59</v>
      </c>
      <c r="F5217" t="s">
        <v>50</v>
      </c>
      <c r="G5217" t="s">
        <v>20</v>
      </c>
    </row>
    <row r="5218" spans="2:7" x14ac:dyDescent="0.2">
      <c r="B5218">
        <v>2007</v>
      </c>
      <c r="C5218">
        <v>10</v>
      </c>
      <c r="D5218" t="s">
        <v>65</v>
      </c>
      <c r="E5218" t="s">
        <v>59</v>
      </c>
      <c r="F5218" t="s">
        <v>50</v>
      </c>
      <c r="G5218" t="s">
        <v>21</v>
      </c>
    </row>
    <row r="5219" spans="2:7" x14ac:dyDescent="0.2">
      <c r="B5219">
        <v>2007</v>
      </c>
      <c r="C5219">
        <v>10</v>
      </c>
      <c r="D5219" t="s">
        <v>65</v>
      </c>
      <c r="E5219" t="s">
        <v>59</v>
      </c>
      <c r="F5219" t="s">
        <v>50</v>
      </c>
      <c r="G5219" t="s">
        <v>23</v>
      </c>
    </row>
    <row r="5220" spans="2:7" x14ac:dyDescent="0.2">
      <c r="B5220">
        <v>2007</v>
      </c>
      <c r="C5220">
        <v>10</v>
      </c>
      <c r="D5220" t="s">
        <v>65</v>
      </c>
      <c r="E5220" t="s">
        <v>59</v>
      </c>
      <c r="F5220" t="s">
        <v>50</v>
      </c>
      <c r="G5220" t="s">
        <v>24</v>
      </c>
    </row>
    <row r="5221" spans="2:7" x14ac:dyDescent="0.2">
      <c r="B5221">
        <v>2007</v>
      </c>
      <c r="C5221">
        <v>10</v>
      </c>
      <c r="D5221" t="s">
        <v>65</v>
      </c>
      <c r="E5221" t="s">
        <v>59</v>
      </c>
      <c r="F5221" t="s">
        <v>50</v>
      </c>
      <c r="G5221" t="s">
        <v>25</v>
      </c>
    </row>
    <row r="5222" spans="2:7" x14ac:dyDescent="0.2">
      <c r="B5222">
        <v>2007</v>
      </c>
      <c r="C5222">
        <v>10</v>
      </c>
      <c r="D5222" t="s">
        <v>65</v>
      </c>
      <c r="E5222" t="s">
        <v>59</v>
      </c>
      <c r="F5222" t="s">
        <v>50</v>
      </c>
      <c r="G5222" t="s">
        <v>26</v>
      </c>
    </row>
    <row r="5223" spans="2:7" x14ac:dyDescent="0.2">
      <c r="B5223">
        <v>2007</v>
      </c>
      <c r="C5223">
        <v>10</v>
      </c>
      <c r="D5223" t="s">
        <v>65</v>
      </c>
      <c r="E5223" t="s">
        <v>59</v>
      </c>
      <c r="F5223" t="s">
        <v>50</v>
      </c>
      <c r="G5223" t="s">
        <v>27</v>
      </c>
    </row>
    <row r="5224" spans="2:7" x14ac:dyDescent="0.2">
      <c r="B5224">
        <v>2007</v>
      </c>
      <c r="C5224">
        <v>10</v>
      </c>
      <c r="D5224" t="s">
        <v>65</v>
      </c>
      <c r="E5224" t="s">
        <v>59</v>
      </c>
      <c r="F5224" t="s">
        <v>50</v>
      </c>
      <c r="G5224" t="s">
        <v>28</v>
      </c>
    </row>
    <row r="5225" spans="2:7" x14ac:dyDescent="0.2">
      <c r="B5225">
        <v>2007</v>
      </c>
      <c r="C5225">
        <v>10</v>
      </c>
      <c r="D5225" t="s">
        <v>65</v>
      </c>
      <c r="E5225" t="s">
        <v>59</v>
      </c>
      <c r="F5225" t="s">
        <v>50</v>
      </c>
      <c r="G5225" t="s">
        <v>29</v>
      </c>
    </row>
    <row r="5226" spans="2:7" x14ac:dyDescent="0.2">
      <c r="B5226">
        <v>2007</v>
      </c>
      <c r="C5226">
        <v>10</v>
      </c>
      <c r="D5226" t="s">
        <v>65</v>
      </c>
      <c r="E5226" t="s">
        <v>59</v>
      </c>
      <c r="F5226" t="s">
        <v>50</v>
      </c>
      <c r="G5226" t="s">
        <v>31</v>
      </c>
    </row>
    <row r="5227" spans="2:7" x14ac:dyDescent="0.2">
      <c r="B5227">
        <v>2007</v>
      </c>
      <c r="C5227">
        <v>10</v>
      </c>
      <c r="D5227" t="s">
        <v>65</v>
      </c>
      <c r="E5227" t="s">
        <v>59</v>
      </c>
      <c r="F5227" t="s">
        <v>50</v>
      </c>
      <c r="G5227" t="s">
        <v>32</v>
      </c>
    </row>
    <row r="5228" spans="2:7" x14ac:dyDescent="0.2">
      <c r="B5228">
        <v>2007</v>
      </c>
      <c r="C5228">
        <v>10</v>
      </c>
      <c r="D5228" t="s">
        <v>65</v>
      </c>
      <c r="E5228" t="s">
        <v>59</v>
      </c>
      <c r="F5228" t="s">
        <v>50</v>
      </c>
      <c r="G5228" t="s">
        <v>33</v>
      </c>
    </row>
    <row r="5229" spans="2:7" x14ac:dyDescent="0.2">
      <c r="B5229">
        <v>2007</v>
      </c>
      <c r="C5229">
        <v>10</v>
      </c>
      <c r="D5229" t="s">
        <v>65</v>
      </c>
      <c r="E5229" t="s">
        <v>59</v>
      </c>
      <c r="F5229" t="s">
        <v>50</v>
      </c>
      <c r="G5229" t="s">
        <v>34</v>
      </c>
    </row>
    <row r="5230" spans="2:7" x14ac:dyDescent="0.2">
      <c r="B5230">
        <v>2007</v>
      </c>
      <c r="C5230">
        <v>10</v>
      </c>
      <c r="D5230" t="s">
        <v>65</v>
      </c>
      <c r="E5230" t="s">
        <v>59</v>
      </c>
      <c r="F5230" t="s">
        <v>50</v>
      </c>
      <c r="G5230" t="s">
        <v>35</v>
      </c>
    </row>
    <row r="5231" spans="2:7" x14ac:dyDescent="0.2">
      <c r="B5231">
        <v>2007</v>
      </c>
      <c r="C5231">
        <v>10</v>
      </c>
      <c r="D5231" t="s">
        <v>65</v>
      </c>
      <c r="E5231" t="s">
        <v>59</v>
      </c>
      <c r="F5231" t="s">
        <v>50</v>
      </c>
      <c r="G5231" t="s">
        <v>36</v>
      </c>
    </row>
    <row r="5232" spans="2:7" x14ac:dyDescent="0.2">
      <c r="B5232">
        <v>2007</v>
      </c>
      <c r="C5232">
        <v>10</v>
      </c>
      <c r="D5232" t="s">
        <v>65</v>
      </c>
      <c r="E5232" t="s">
        <v>59</v>
      </c>
      <c r="F5232" t="s">
        <v>50</v>
      </c>
      <c r="G5232" t="s">
        <v>37</v>
      </c>
    </row>
    <row r="5233" spans="2:7" x14ac:dyDescent="0.2">
      <c r="B5233">
        <v>2007</v>
      </c>
      <c r="C5233">
        <v>10</v>
      </c>
      <c r="D5233" t="s">
        <v>65</v>
      </c>
      <c r="E5233" t="s">
        <v>59</v>
      </c>
      <c r="F5233" t="s">
        <v>50</v>
      </c>
      <c r="G5233" t="s">
        <v>38</v>
      </c>
    </row>
    <row r="5234" spans="2:7" x14ac:dyDescent="0.2">
      <c r="B5234">
        <v>2007</v>
      </c>
      <c r="C5234">
        <v>10</v>
      </c>
      <c r="D5234" t="s">
        <v>65</v>
      </c>
      <c r="E5234" t="s">
        <v>59</v>
      </c>
      <c r="F5234" t="s">
        <v>50</v>
      </c>
      <c r="G5234" t="s">
        <v>39</v>
      </c>
    </row>
    <row r="5235" spans="2:7" x14ac:dyDescent="0.2">
      <c r="B5235">
        <v>2007</v>
      </c>
      <c r="C5235">
        <v>10</v>
      </c>
      <c r="D5235" t="s">
        <v>65</v>
      </c>
      <c r="E5235" t="s">
        <v>59</v>
      </c>
      <c r="F5235" t="s">
        <v>50</v>
      </c>
      <c r="G5235" t="s">
        <v>40</v>
      </c>
    </row>
    <row r="5236" spans="2:7" x14ac:dyDescent="0.2">
      <c r="B5236">
        <v>2007</v>
      </c>
      <c r="C5236">
        <v>10</v>
      </c>
      <c r="D5236" t="s">
        <v>65</v>
      </c>
      <c r="E5236" t="s">
        <v>59</v>
      </c>
      <c r="F5236" t="s">
        <v>50</v>
      </c>
      <c r="G5236" t="s">
        <v>41</v>
      </c>
    </row>
    <row r="5237" spans="2:7" x14ac:dyDescent="0.2">
      <c r="B5237">
        <v>2007</v>
      </c>
      <c r="C5237">
        <v>10</v>
      </c>
      <c r="D5237" t="s">
        <v>65</v>
      </c>
      <c r="E5237" t="s">
        <v>59</v>
      </c>
      <c r="F5237" t="s">
        <v>50</v>
      </c>
      <c r="G5237" t="s">
        <v>42</v>
      </c>
    </row>
    <row r="5238" spans="2:7" x14ac:dyDescent="0.2">
      <c r="B5238">
        <v>2007</v>
      </c>
      <c r="C5238">
        <v>10</v>
      </c>
      <c r="D5238" t="s">
        <v>65</v>
      </c>
      <c r="E5238" t="s">
        <v>59</v>
      </c>
      <c r="F5238" t="s">
        <v>50</v>
      </c>
      <c r="G5238" t="s">
        <v>43</v>
      </c>
    </row>
    <row r="5239" spans="2:7" x14ac:dyDescent="0.2">
      <c r="B5239">
        <v>2007</v>
      </c>
      <c r="C5239">
        <v>10</v>
      </c>
      <c r="D5239" t="s">
        <v>65</v>
      </c>
      <c r="E5239" t="s">
        <v>59</v>
      </c>
      <c r="F5239" t="s">
        <v>50</v>
      </c>
      <c r="G5239" t="s">
        <v>60</v>
      </c>
    </row>
    <row r="5240" spans="2:7" x14ac:dyDescent="0.2">
      <c r="B5240">
        <v>2007</v>
      </c>
      <c r="C5240">
        <v>10</v>
      </c>
      <c r="D5240" t="s">
        <v>65</v>
      </c>
      <c r="E5240" t="s">
        <v>59</v>
      </c>
      <c r="F5240" t="s">
        <v>50</v>
      </c>
      <c r="G5240" t="s">
        <v>12</v>
      </c>
    </row>
    <row r="5241" spans="2:7" x14ac:dyDescent="0.2">
      <c r="B5241">
        <v>2007</v>
      </c>
      <c r="C5241">
        <v>10</v>
      </c>
      <c r="D5241" t="s">
        <v>65</v>
      </c>
      <c r="E5241" t="s">
        <v>59</v>
      </c>
      <c r="F5241" t="s">
        <v>51</v>
      </c>
      <c r="G5241" t="s">
        <v>16</v>
      </c>
    </row>
    <row r="5242" spans="2:7" x14ac:dyDescent="0.2">
      <c r="B5242">
        <v>2007</v>
      </c>
      <c r="C5242">
        <v>10</v>
      </c>
      <c r="D5242" t="s">
        <v>65</v>
      </c>
      <c r="E5242" t="s">
        <v>59</v>
      </c>
      <c r="F5242" t="s">
        <v>51</v>
      </c>
      <c r="G5242" t="s">
        <v>17</v>
      </c>
    </row>
    <row r="5243" spans="2:7" x14ac:dyDescent="0.2">
      <c r="B5243">
        <v>2007</v>
      </c>
      <c r="C5243">
        <v>10</v>
      </c>
      <c r="D5243" t="s">
        <v>65</v>
      </c>
      <c r="E5243" t="s">
        <v>59</v>
      </c>
      <c r="F5243" t="s">
        <v>51</v>
      </c>
      <c r="G5243" t="s">
        <v>19</v>
      </c>
    </row>
    <row r="5244" spans="2:7" x14ac:dyDescent="0.2">
      <c r="B5244">
        <v>2007</v>
      </c>
      <c r="C5244">
        <v>10</v>
      </c>
      <c r="D5244" t="s">
        <v>65</v>
      </c>
      <c r="E5244" t="s">
        <v>59</v>
      </c>
      <c r="F5244" t="s">
        <v>51</v>
      </c>
      <c r="G5244" t="s">
        <v>20</v>
      </c>
    </row>
    <row r="5245" spans="2:7" x14ac:dyDescent="0.2">
      <c r="B5245">
        <v>2007</v>
      </c>
      <c r="C5245">
        <v>10</v>
      </c>
      <c r="D5245" t="s">
        <v>65</v>
      </c>
      <c r="E5245" t="s">
        <v>59</v>
      </c>
      <c r="F5245" t="s">
        <v>51</v>
      </c>
      <c r="G5245" t="s">
        <v>21</v>
      </c>
    </row>
    <row r="5246" spans="2:7" x14ac:dyDescent="0.2">
      <c r="B5246">
        <v>2007</v>
      </c>
      <c r="C5246">
        <v>10</v>
      </c>
      <c r="D5246" t="s">
        <v>65</v>
      </c>
      <c r="E5246" t="s">
        <v>59</v>
      </c>
      <c r="F5246" t="s">
        <v>51</v>
      </c>
      <c r="G5246" t="s">
        <v>23</v>
      </c>
    </row>
    <row r="5247" spans="2:7" x14ac:dyDescent="0.2">
      <c r="B5247">
        <v>2007</v>
      </c>
      <c r="C5247">
        <v>10</v>
      </c>
      <c r="D5247" t="s">
        <v>65</v>
      </c>
      <c r="E5247" t="s">
        <v>59</v>
      </c>
      <c r="F5247" t="s">
        <v>51</v>
      </c>
      <c r="G5247" t="s">
        <v>24</v>
      </c>
    </row>
    <row r="5248" spans="2:7" x14ac:dyDescent="0.2">
      <c r="B5248">
        <v>2007</v>
      </c>
      <c r="C5248">
        <v>10</v>
      </c>
      <c r="D5248" t="s">
        <v>65</v>
      </c>
      <c r="E5248" t="s">
        <v>59</v>
      </c>
      <c r="F5248" t="s">
        <v>51</v>
      </c>
      <c r="G5248" t="s">
        <v>25</v>
      </c>
    </row>
    <row r="5249" spans="2:7" x14ac:dyDescent="0.2">
      <c r="B5249">
        <v>2007</v>
      </c>
      <c r="C5249">
        <v>10</v>
      </c>
      <c r="D5249" t="s">
        <v>65</v>
      </c>
      <c r="E5249" t="s">
        <v>59</v>
      </c>
      <c r="F5249" t="s">
        <v>51</v>
      </c>
      <c r="G5249" t="s">
        <v>26</v>
      </c>
    </row>
    <row r="5250" spans="2:7" x14ac:dyDescent="0.2">
      <c r="B5250">
        <v>2007</v>
      </c>
      <c r="C5250">
        <v>10</v>
      </c>
      <c r="D5250" t="s">
        <v>65</v>
      </c>
      <c r="E5250" t="s">
        <v>59</v>
      </c>
      <c r="F5250" t="s">
        <v>51</v>
      </c>
      <c r="G5250" t="s">
        <v>27</v>
      </c>
    </row>
    <row r="5251" spans="2:7" x14ac:dyDescent="0.2">
      <c r="B5251">
        <v>2007</v>
      </c>
      <c r="C5251">
        <v>10</v>
      </c>
      <c r="D5251" t="s">
        <v>65</v>
      </c>
      <c r="E5251" t="s">
        <v>59</v>
      </c>
      <c r="F5251" t="s">
        <v>51</v>
      </c>
      <c r="G5251" t="s">
        <v>28</v>
      </c>
    </row>
    <row r="5252" spans="2:7" x14ac:dyDescent="0.2">
      <c r="B5252">
        <v>2007</v>
      </c>
      <c r="C5252">
        <v>10</v>
      </c>
      <c r="D5252" t="s">
        <v>65</v>
      </c>
      <c r="E5252" t="s">
        <v>59</v>
      </c>
      <c r="F5252" t="s">
        <v>51</v>
      </c>
      <c r="G5252" t="s">
        <v>29</v>
      </c>
    </row>
    <row r="5253" spans="2:7" x14ac:dyDescent="0.2">
      <c r="B5253">
        <v>2007</v>
      </c>
      <c r="C5253">
        <v>10</v>
      </c>
      <c r="D5253" t="s">
        <v>65</v>
      </c>
      <c r="E5253" t="s">
        <v>59</v>
      </c>
      <c r="F5253" t="s">
        <v>51</v>
      </c>
      <c r="G5253" t="s">
        <v>31</v>
      </c>
    </row>
    <row r="5254" spans="2:7" x14ac:dyDescent="0.2">
      <c r="B5254">
        <v>2007</v>
      </c>
      <c r="C5254">
        <v>10</v>
      </c>
      <c r="D5254" t="s">
        <v>65</v>
      </c>
      <c r="E5254" t="s">
        <v>59</v>
      </c>
      <c r="F5254" t="s">
        <v>51</v>
      </c>
      <c r="G5254" t="s">
        <v>32</v>
      </c>
    </row>
    <row r="5255" spans="2:7" x14ac:dyDescent="0.2">
      <c r="B5255">
        <v>2007</v>
      </c>
      <c r="C5255">
        <v>10</v>
      </c>
      <c r="D5255" t="s">
        <v>65</v>
      </c>
      <c r="E5255" t="s">
        <v>59</v>
      </c>
      <c r="F5255" t="s">
        <v>51</v>
      </c>
      <c r="G5255" t="s">
        <v>33</v>
      </c>
    </row>
    <row r="5256" spans="2:7" x14ac:dyDescent="0.2">
      <c r="B5256">
        <v>2007</v>
      </c>
      <c r="C5256">
        <v>10</v>
      </c>
      <c r="D5256" t="s">
        <v>65</v>
      </c>
      <c r="E5256" t="s">
        <v>59</v>
      </c>
      <c r="F5256" t="s">
        <v>51</v>
      </c>
      <c r="G5256" t="s">
        <v>34</v>
      </c>
    </row>
    <row r="5257" spans="2:7" x14ac:dyDescent="0.2">
      <c r="B5257">
        <v>2007</v>
      </c>
      <c r="C5257">
        <v>10</v>
      </c>
      <c r="D5257" t="s">
        <v>65</v>
      </c>
      <c r="E5257" t="s">
        <v>59</v>
      </c>
      <c r="F5257" t="s">
        <v>51</v>
      </c>
      <c r="G5257" t="s">
        <v>35</v>
      </c>
    </row>
    <row r="5258" spans="2:7" x14ac:dyDescent="0.2">
      <c r="B5258">
        <v>2007</v>
      </c>
      <c r="C5258">
        <v>10</v>
      </c>
      <c r="D5258" t="s">
        <v>65</v>
      </c>
      <c r="E5258" t="s">
        <v>59</v>
      </c>
      <c r="F5258" t="s">
        <v>51</v>
      </c>
      <c r="G5258" t="s">
        <v>36</v>
      </c>
    </row>
    <row r="5259" spans="2:7" x14ac:dyDescent="0.2">
      <c r="B5259">
        <v>2007</v>
      </c>
      <c r="C5259">
        <v>10</v>
      </c>
      <c r="D5259" t="s">
        <v>65</v>
      </c>
      <c r="E5259" t="s">
        <v>59</v>
      </c>
      <c r="F5259" t="s">
        <v>51</v>
      </c>
      <c r="G5259" t="s">
        <v>37</v>
      </c>
    </row>
    <row r="5260" spans="2:7" x14ac:dyDescent="0.2">
      <c r="B5260">
        <v>2007</v>
      </c>
      <c r="C5260">
        <v>10</v>
      </c>
      <c r="D5260" t="s">
        <v>65</v>
      </c>
      <c r="E5260" t="s">
        <v>59</v>
      </c>
      <c r="F5260" t="s">
        <v>51</v>
      </c>
      <c r="G5260" t="s">
        <v>38</v>
      </c>
    </row>
    <row r="5261" spans="2:7" x14ac:dyDescent="0.2">
      <c r="B5261">
        <v>2007</v>
      </c>
      <c r="C5261">
        <v>10</v>
      </c>
      <c r="D5261" t="s">
        <v>65</v>
      </c>
      <c r="E5261" t="s">
        <v>59</v>
      </c>
      <c r="F5261" t="s">
        <v>51</v>
      </c>
      <c r="G5261" t="s">
        <v>39</v>
      </c>
    </row>
    <row r="5262" spans="2:7" x14ac:dyDescent="0.2">
      <c r="B5262">
        <v>2007</v>
      </c>
      <c r="C5262">
        <v>10</v>
      </c>
      <c r="D5262" t="s">
        <v>65</v>
      </c>
      <c r="E5262" t="s">
        <v>59</v>
      </c>
      <c r="F5262" t="s">
        <v>51</v>
      </c>
      <c r="G5262" t="s">
        <v>40</v>
      </c>
    </row>
    <row r="5263" spans="2:7" x14ac:dyDescent="0.2">
      <c r="B5263">
        <v>2007</v>
      </c>
      <c r="C5263">
        <v>10</v>
      </c>
      <c r="D5263" t="s">
        <v>65</v>
      </c>
      <c r="E5263" t="s">
        <v>59</v>
      </c>
      <c r="F5263" t="s">
        <v>51</v>
      </c>
      <c r="G5263" t="s">
        <v>41</v>
      </c>
    </row>
    <row r="5264" spans="2:7" x14ac:dyDescent="0.2">
      <c r="B5264">
        <v>2007</v>
      </c>
      <c r="C5264">
        <v>10</v>
      </c>
      <c r="D5264" t="s">
        <v>65</v>
      </c>
      <c r="E5264" t="s">
        <v>59</v>
      </c>
      <c r="F5264" t="s">
        <v>51</v>
      </c>
      <c r="G5264" t="s">
        <v>42</v>
      </c>
    </row>
    <row r="5265" spans="2:7" x14ac:dyDescent="0.2">
      <c r="B5265">
        <v>2007</v>
      </c>
      <c r="C5265">
        <v>10</v>
      </c>
      <c r="D5265" t="s">
        <v>65</v>
      </c>
      <c r="E5265" t="s">
        <v>59</v>
      </c>
      <c r="F5265" t="s">
        <v>51</v>
      </c>
      <c r="G5265" t="s">
        <v>43</v>
      </c>
    </row>
    <row r="5266" spans="2:7" x14ac:dyDescent="0.2">
      <c r="B5266">
        <v>2007</v>
      </c>
      <c r="C5266">
        <v>10</v>
      </c>
      <c r="D5266" t="s">
        <v>65</v>
      </c>
      <c r="E5266" t="s">
        <v>59</v>
      </c>
      <c r="F5266" t="s">
        <v>51</v>
      </c>
      <c r="G5266" t="s">
        <v>60</v>
      </c>
    </row>
    <row r="5267" spans="2:7" x14ac:dyDescent="0.2">
      <c r="B5267">
        <v>2007</v>
      </c>
      <c r="C5267">
        <v>10</v>
      </c>
      <c r="D5267" t="s">
        <v>65</v>
      </c>
      <c r="E5267" t="s">
        <v>59</v>
      </c>
      <c r="F5267" t="s">
        <v>52</v>
      </c>
      <c r="G5267" t="s">
        <v>12</v>
      </c>
    </row>
    <row r="5268" spans="2:7" x14ac:dyDescent="0.2">
      <c r="B5268">
        <v>2007</v>
      </c>
      <c r="C5268">
        <v>10</v>
      </c>
      <c r="D5268" t="s">
        <v>65</v>
      </c>
      <c r="E5268" t="s">
        <v>59</v>
      </c>
      <c r="F5268" t="s">
        <v>52</v>
      </c>
      <c r="G5268" t="s">
        <v>16</v>
      </c>
    </row>
    <row r="5269" spans="2:7" x14ac:dyDescent="0.2">
      <c r="B5269">
        <v>2007</v>
      </c>
      <c r="C5269">
        <v>10</v>
      </c>
      <c r="D5269" t="s">
        <v>65</v>
      </c>
      <c r="E5269" t="s">
        <v>59</v>
      </c>
      <c r="F5269" t="s">
        <v>52</v>
      </c>
      <c r="G5269" t="s">
        <v>17</v>
      </c>
    </row>
    <row r="5270" spans="2:7" x14ac:dyDescent="0.2">
      <c r="B5270">
        <v>2007</v>
      </c>
      <c r="C5270">
        <v>10</v>
      </c>
      <c r="D5270" t="s">
        <v>65</v>
      </c>
      <c r="E5270" t="s">
        <v>59</v>
      </c>
      <c r="F5270" t="s">
        <v>52</v>
      </c>
      <c r="G5270" t="s">
        <v>19</v>
      </c>
    </row>
    <row r="5271" spans="2:7" x14ac:dyDescent="0.2">
      <c r="B5271">
        <v>2007</v>
      </c>
      <c r="C5271">
        <v>10</v>
      </c>
      <c r="D5271" t="s">
        <v>65</v>
      </c>
      <c r="E5271" t="s">
        <v>59</v>
      </c>
      <c r="F5271" t="s">
        <v>52</v>
      </c>
      <c r="G5271" t="s">
        <v>20</v>
      </c>
    </row>
    <row r="5272" spans="2:7" x14ac:dyDescent="0.2">
      <c r="B5272">
        <v>2007</v>
      </c>
      <c r="C5272">
        <v>10</v>
      </c>
      <c r="D5272" t="s">
        <v>65</v>
      </c>
      <c r="E5272" t="s">
        <v>59</v>
      </c>
      <c r="F5272" t="s">
        <v>52</v>
      </c>
      <c r="G5272" t="s">
        <v>21</v>
      </c>
    </row>
    <row r="5273" spans="2:7" x14ac:dyDescent="0.2">
      <c r="B5273">
        <v>2007</v>
      </c>
      <c r="C5273">
        <v>10</v>
      </c>
      <c r="D5273" t="s">
        <v>65</v>
      </c>
      <c r="E5273" t="s">
        <v>59</v>
      </c>
      <c r="F5273" t="s">
        <v>52</v>
      </c>
      <c r="G5273" t="s">
        <v>23</v>
      </c>
    </row>
    <row r="5274" spans="2:7" x14ac:dyDescent="0.2">
      <c r="B5274">
        <v>2007</v>
      </c>
      <c r="C5274">
        <v>10</v>
      </c>
      <c r="D5274" t="s">
        <v>65</v>
      </c>
      <c r="E5274" t="s">
        <v>59</v>
      </c>
      <c r="F5274" t="s">
        <v>52</v>
      </c>
      <c r="G5274" t="s">
        <v>24</v>
      </c>
    </row>
    <row r="5275" spans="2:7" x14ac:dyDescent="0.2">
      <c r="B5275">
        <v>2007</v>
      </c>
      <c r="C5275">
        <v>10</v>
      </c>
      <c r="D5275" t="s">
        <v>65</v>
      </c>
      <c r="E5275" t="s">
        <v>59</v>
      </c>
      <c r="F5275" t="s">
        <v>52</v>
      </c>
      <c r="G5275" t="s">
        <v>25</v>
      </c>
    </row>
    <row r="5276" spans="2:7" x14ac:dyDescent="0.2">
      <c r="B5276">
        <v>2007</v>
      </c>
      <c r="C5276">
        <v>10</v>
      </c>
      <c r="D5276" t="s">
        <v>65</v>
      </c>
      <c r="E5276" t="s">
        <v>59</v>
      </c>
      <c r="F5276" t="s">
        <v>52</v>
      </c>
      <c r="G5276" t="s">
        <v>26</v>
      </c>
    </row>
    <row r="5277" spans="2:7" x14ac:dyDescent="0.2">
      <c r="B5277">
        <v>2007</v>
      </c>
      <c r="C5277">
        <v>10</v>
      </c>
      <c r="D5277" t="s">
        <v>65</v>
      </c>
      <c r="E5277" t="s">
        <v>59</v>
      </c>
      <c r="F5277" t="s">
        <v>52</v>
      </c>
      <c r="G5277" t="s">
        <v>27</v>
      </c>
    </row>
    <row r="5278" spans="2:7" x14ac:dyDescent="0.2">
      <c r="B5278">
        <v>2007</v>
      </c>
      <c r="C5278">
        <v>10</v>
      </c>
      <c r="D5278" t="s">
        <v>65</v>
      </c>
      <c r="E5278" t="s">
        <v>59</v>
      </c>
      <c r="F5278" t="s">
        <v>52</v>
      </c>
      <c r="G5278" t="s">
        <v>28</v>
      </c>
    </row>
    <row r="5279" spans="2:7" x14ac:dyDescent="0.2">
      <c r="B5279">
        <v>2007</v>
      </c>
      <c r="C5279">
        <v>10</v>
      </c>
      <c r="D5279" t="s">
        <v>65</v>
      </c>
      <c r="E5279" t="s">
        <v>59</v>
      </c>
      <c r="F5279" t="s">
        <v>52</v>
      </c>
      <c r="G5279" t="s">
        <v>29</v>
      </c>
    </row>
    <row r="5280" spans="2:7" x14ac:dyDescent="0.2">
      <c r="B5280">
        <v>2007</v>
      </c>
      <c r="C5280">
        <v>10</v>
      </c>
      <c r="D5280" t="s">
        <v>65</v>
      </c>
      <c r="E5280" t="s">
        <v>59</v>
      </c>
      <c r="F5280" t="s">
        <v>52</v>
      </c>
      <c r="G5280" t="s">
        <v>31</v>
      </c>
    </row>
    <row r="5281" spans="2:7" x14ac:dyDescent="0.2">
      <c r="B5281">
        <v>2007</v>
      </c>
      <c r="C5281">
        <v>10</v>
      </c>
      <c r="D5281" t="s">
        <v>65</v>
      </c>
      <c r="E5281" t="s">
        <v>59</v>
      </c>
      <c r="F5281" t="s">
        <v>52</v>
      </c>
      <c r="G5281" t="s">
        <v>32</v>
      </c>
    </row>
    <row r="5282" spans="2:7" x14ac:dyDescent="0.2">
      <c r="B5282">
        <v>2007</v>
      </c>
      <c r="C5282">
        <v>10</v>
      </c>
      <c r="D5282" t="s">
        <v>65</v>
      </c>
      <c r="E5282" t="s">
        <v>59</v>
      </c>
      <c r="F5282" t="s">
        <v>52</v>
      </c>
      <c r="G5282" t="s">
        <v>33</v>
      </c>
    </row>
    <row r="5283" spans="2:7" x14ac:dyDescent="0.2">
      <c r="B5283">
        <v>2007</v>
      </c>
      <c r="C5283">
        <v>10</v>
      </c>
      <c r="D5283" t="s">
        <v>65</v>
      </c>
      <c r="E5283" t="s">
        <v>59</v>
      </c>
      <c r="F5283" t="s">
        <v>52</v>
      </c>
      <c r="G5283" t="s">
        <v>34</v>
      </c>
    </row>
    <row r="5284" spans="2:7" x14ac:dyDescent="0.2">
      <c r="B5284">
        <v>2007</v>
      </c>
      <c r="C5284">
        <v>10</v>
      </c>
      <c r="D5284" t="s">
        <v>65</v>
      </c>
      <c r="E5284" t="s">
        <v>59</v>
      </c>
      <c r="F5284" t="s">
        <v>52</v>
      </c>
      <c r="G5284" t="s">
        <v>35</v>
      </c>
    </row>
    <row r="5285" spans="2:7" x14ac:dyDescent="0.2">
      <c r="B5285">
        <v>2007</v>
      </c>
      <c r="C5285">
        <v>10</v>
      </c>
      <c r="D5285" t="s">
        <v>65</v>
      </c>
      <c r="E5285" t="s">
        <v>59</v>
      </c>
      <c r="F5285" t="s">
        <v>52</v>
      </c>
      <c r="G5285" t="s">
        <v>36</v>
      </c>
    </row>
    <row r="5286" spans="2:7" x14ac:dyDescent="0.2">
      <c r="B5286">
        <v>2007</v>
      </c>
      <c r="C5286">
        <v>10</v>
      </c>
      <c r="D5286" t="s">
        <v>65</v>
      </c>
      <c r="E5286" t="s">
        <v>59</v>
      </c>
      <c r="F5286" t="s">
        <v>52</v>
      </c>
      <c r="G5286" t="s">
        <v>37</v>
      </c>
    </row>
    <row r="5287" spans="2:7" x14ac:dyDescent="0.2">
      <c r="B5287">
        <v>2007</v>
      </c>
      <c r="C5287">
        <v>10</v>
      </c>
      <c r="D5287" t="s">
        <v>65</v>
      </c>
      <c r="E5287" t="s">
        <v>59</v>
      </c>
      <c r="F5287" t="s">
        <v>52</v>
      </c>
      <c r="G5287" t="s">
        <v>38</v>
      </c>
    </row>
    <row r="5288" spans="2:7" x14ac:dyDescent="0.2">
      <c r="B5288">
        <v>2007</v>
      </c>
      <c r="C5288">
        <v>10</v>
      </c>
      <c r="D5288" t="s">
        <v>65</v>
      </c>
      <c r="E5288" t="s">
        <v>59</v>
      </c>
      <c r="F5288" t="s">
        <v>52</v>
      </c>
      <c r="G5288" t="s">
        <v>39</v>
      </c>
    </row>
    <row r="5289" spans="2:7" x14ac:dyDescent="0.2">
      <c r="B5289">
        <v>2007</v>
      </c>
      <c r="C5289">
        <v>10</v>
      </c>
      <c r="D5289" t="s">
        <v>65</v>
      </c>
      <c r="E5289" t="s">
        <v>59</v>
      </c>
      <c r="F5289" t="s">
        <v>52</v>
      </c>
      <c r="G5289" t="s">
        <v>40</v>
      </c>
    </row>
    <row r="5290" spans="2:7" x14ac:dyDescent="0.2">
      <c r="B5290">
        <v>2007</v>
      </c>
      <c r="C5290">
        <v>10</v>
      </c>
      <c r="D5290" t="s">
        <v>65</v>
      </c>
      <c r="E5290" t="s">
        <v>59</v>
      </c>
      <c r="F5290" t="s">
        <v>52</v>
      </c>
      <c r="G5290" t="s">
        <v>41</v>
      </c>
    </row>
    <row r="5291" spans="2:7" x14ac:dyDescent="0.2">
      <c r="B5291">
        <v>2007</v>
      </c>
      <c r="C5291">
        <v>10</v>
      </c>
      <c r="D5291" t="s">
        <v>65</v>
      </c>
      <c r="E5291" t="s">
        <v>59</v>
      </c>
      <c r="F5291" t="s">
        <v>52</v>
      </c>
      <c r="G5291" t="s">
        <v>42</v>
      </c>
    </row>
    <row r="5292" spans="2:7" x14ac:dyDescent="0.2">
      <c r="B5292">
        <v>2007</v>
      </c>
      <c r="C5292">
        <v>10</v>
      </c>
      <c r="D5292" t="s">
        <v>65</v>
      </c>
      <c r="E5292" t="s">
        <v>59</v>
      </c>
      <c r="F5292" t="s">
        <v>52</v>
      </c>
      <c r="G5292" t="s">
        <v>43</v>
      </c>
    </row>
    <row r="5293" spans="2:7" x14ac:dyDescent="0.2">
      <c r="B5293">
        <v>2007</v>
      </c>
      <c r="C5293">
        <v>10</v>
      </c>
      <c r="D5293" t="s">
        <v>65</v>
      </c>
      <c r="E5293" t="s">
        <v>59</v>
      </c>
      <c r="F5293" t="s">
        <v>52</v>
      </c>
      <c r="G5293" t="s">
        <v>60</v>
      </c>
    </row>
    <row r="5294" spans="2:7" x14ac:dyDescent="0.2">
      <c r="B5294">
        <v>2007</v>
      </c>
      <c r="C5294">
        <v>10</v>
      </c>
      <c r="D5294" t="s">
        <v>65</v>
      </c>
      <c r="E5294" t="s">
        <v>59</v>
      </c>
      <c r="F5294" t="s">
        <v>53</v>
      </c>
      <c r="G5294" t="s">
        <v>12</v>
      </c>
    </row>
    <row r="5295" spans="2:7" x14ac:dyDescent="0.2">
      <c r="B5295">
        <v>2007</v>
      </c>
      <c r="C5295">
        <v>10</v>
      </c>
      <c r="D5295" t="s">
        <v>65</v>
      </c>
      <c r="E5295" t="s">
        <v>59</v>
      </c>
      <c r="F5295" t="s">
        <v>53</v>
      </c>
      <c r="G5295" t="s">
        <v>16</v>
      </c>
    </row>
    <row r="5296" spans="2:7" x14ac:dyDescent="0.2">
      <c r="B5296">
        <v>2007</v>
      </c>
      <c r="C5296">
        <v>10</v>
      </c>
      <c r="D5296" t="s">
        <v>65</v>
      </c>
      <c r="E5296" t="s">
        <v>59</v>
      </c>
      <c r="F5296" t="s">
        <v>53</v>
      </c>
      <c r="G5296" t="s">
        <v>17</v>
      </c>
    </row>
    <row r="5297" spans="2:7" x14ac:dyDescent="0.2">
      <c r="B5297">
        <v>2007</v>
      </c>
      <c r="C5297">
        <v>10</v>
      </c>
      <c r="D5297" t="s">
        <v>65</v>
      </c>
      <c r="E5297" t="s">
        <v>59</v>
      </c>
      <c r="F5297" t="s">
        <v>53</v>
      </c>
      <c r="G5297" t="s">
        <v>19</v>
      </c>
    </row>
    <row r="5298" spans="2:7" x14ac:dyDescent="0.2">
      <c r="B5298">
        <v>2007</v>
      </c>
      <c r="C5298">
        <v>10</v>
      </c>
      <c r="D5298" t="s">
        <v>65</v>
      </c>
      <c r="E5298" t="s">
        <v>59</v>
      </c>
      <c r="F5298" t="s">
        <v>53</v>
      </c>
      <c r="G5298" t="s">
        <v>20</v>
      </c>
    </row>
    <row r="5299" spans="2:7" x14ac:dyDescent="0.2">
      <c r="B5299">
        <v>2007</v>
      </c>
      <c r="C5299">
        <v>10</v>
      </c>
      <c r="D5299" t="s">
        <v>65</v>
      </c>
      <c r="E5299" t="s">
        <v>59</v>
      </c>
      <c r="F5299" t="s">
        <v>53</v>
      </c>
      <c r="G5299" t="s">
        <v>21</v>
      </c>
    </row>
    <row r="5300" spans="2:7" x14ac:dyDescent="0.2">
      <c r="B5300">
        <v>2007</v>
      </c>
      <c r="C5300">
        <v>10</v>
      </c>
      <c r="D5300" t="s">
        <v>65</v>
      </c>
      <c r="E5300" t="s">
        <v>59</v>
      </c>
      <c r="F5300" t="s">
        <v>53</v>
      </c>
      <c r="G5300" t="s">
        <v>23</v>
      </c>
    </row>
    <row r="5301" spans="2:7" x14ac:dyDescent="0.2">
      <c r="B5301">
        <v>2007</v>
      </c>
      <c r="C5301">
        <v>10</v>
      </c>
      <c r="D5301" t="s">
        <v>65</v>
      </c>
      <c r="E5301" t="s">
        <v>59</v>
      </c>
      <c r="F5301" t="s">
        <v>53</v>
      </c>
      <c r="G5301" t="s">
        <v>24</v>
      </c>
    </row>
    <row r="5302" spans="2:7" x14ac:dyDescent="0.2">
      <c r="B5302">
        <v>2007</v>
      </c>
      <c r="C5302">
        <v>10</v>
      </c>
      <c r="D5302" t="s">
        <v>65</v>
      </c>
      <c r="E5302" t="s">
        <v>59</v>
      </c>
      <c r="F5302" t="s">
        <v>53</v>
      </c>
      <c r="G5302" t="s">
        <v>25</v>
      </c>
    </row>
    <row r="5303" spans="2:7" x14ac:dyDescent="0.2">
      <c r="B5303">
        <v>2007</v>
      </c>
      <c r="C5303">
        <v>10</v>
      </c>
      <c r="D5303" t="s">
        <v>65</v>
      </c>
      <c r="E5303" t="s">
        <v>59</v>
      </c>
      <c r="F5303" t="s">
        <v>53</v>
      </c>
      <c r="G5303" t="s">
        <v>26</v>
      </c>
    </row>
    <row r="5304" spans="2:7" x14ac:dyDescent="0.2">
      <c r="B5304">
        <v>2007</v>
      </c>
      <c r="C5304">
        <v>10</v>
      </c>
      <c r="D5304" t="s">
        <v>65</v>
      </c>
      <c r="E5304" t="s">
        <v>59</v>
      </c>
      <c r="F5304" t="s">
        <v>53</v>
      </c>
      <c r="G5304" t="s">
        <v>27</v>
      </c>
    </row>
    <row r="5305" spans="2:7" x14ac:dyDescent="0.2">
      <c r="B5305">
        <v>2007</v>
      </c>
      <c r="C5305">
        <v>10</v>
      </c>
      <c r="D5305" t="s">
        <v>65</v>
      </c>
      <c r="E5305" t="s">
        <v>59</v>
      </c>
      <c r="F5305" t="s">
        <v>53</v>
      </c>
      <c r="G5305" t="s">
        <v>28</v>
      </c>
    </row>
    <row r="5306" spans="2:7" x14ac:dyDescent="0.2">
      <c r="B5306">
        <v>2007</v>
      </c>
      <c r="C5306">
        <v>10</v>
      </c>
      <c r="D5306" t="s">
        <v>65</v>
      </c>
      <c r="E5306" t="s">
        <v>59</v>
      </c>
      <c r="F5306" t="s">
        <v>53</v>
      </c>
      <c r="G5306" t="s">
        <v>29</v>
      </c>
    </row>
    <row r="5307" spans="2:7" x14ac:dyDescent="0.2">
      <c r="B5307">
        <v>2007</v>
      </c>
      <c r="C5307">
        <v>10</v>
      </c>
      <c r="D5307" t="s">
        <v>65</v>
      </c>
      <c r="E5307" t="s">
        <v>59</v>
      </c>
      <c r="F5307" t="s">
        <v>53</v>
      </c>
      <c r="G5307" t="s">
        <v>31</v>
      </c>
    </row>
    <row r="5308" spans="2:7" x14ac:dyDescent="0.2">
      <c r="B5308">
        <v>2007</v>
      </c>
      <c r="C5308">
        <v>10</v>
      </c>
      <c r="D5308" t="s">
        <v>65</v>
      </c>
      <c r="E5308" t="s">
        <v>59</v>
      </c>
      <c r="F5308" t="s">
        <v>53</v>
      </c>
      <c r="G5308" t="s">
        <v>32</v>
      </c>
    </row>
    <row r="5309" spans="2:7" x14ac:dyDescent="0.2">
      <c r="B5309">
        <v>2007</v>
      </c>
      <c r="C5309">
        <v>10</v>
      </c>
      <c r="D5309" t="s">
        <v>65</v>
      </c>
      <c r="E5309" t="s">
        <v>59</v>
      </c>
      <c r="F5309" t="s">
        <v>53</v>
      </c>
      <c r="G5309" t="s">
        <v>33</v>
      </c>
    </row>
    <row r="5310" spans="2:7" x14ac:dyDescent="0.2">
      <c r="B5310">
        <v>2007</v>
      </c>
      <c r="C5310">
        <v>10</v>
      </c>
      <c r="D5310" t="s">
        <v>65</v>
      </c>
      <c r="E5310" t="s">
        <v>59</v>
      </c>
      <c r="F5310" t="s">
        <v>53</v>
      </c>
      <c r="G5310" t="s">
        <v>34</v>
      </c>
    </row>
    <row r="5311" spans="2:7" x14ac:dyDescent="0.2">
      <c r="B5311">
        <v>2007</v>
      </c>
      <c r="C5311">
        <v>10</v>
      </c>
      <c r="D5311" t="s">
        <v>65</v>
      </c>
      <c r="E5311" t="s">
        <v>59</v>
      </c>
      <c r="F5311" t="s">
        <v>53</v>
      </c>
      <c r="G5311" t="s">
        <v>35</v>
      </c>
    </row>
    <row r="5312" spans="2:7" x14ac:dyDescent="0.2">
      <c r="B5312">
        <v>2007</v>
      </c>
      <c r="C5312">
        <v>10</v>
      </c>
      <c r="D5312" t="s">
        <v>65</v>
      </c>
      <c r="E5312" t="s">
        <v>59</v>
      </c>
      <c r="F5312" t="s">
        <v>53</v>
      </c>
      <c r="G5312" t="s">
        <v>36</v>
      </c>
    </row>
    <row r="5313" spans="2:7" x14ac:dyDescent="0.2">
      <c r="B5313">
        <v>2007</v>
      </c>
      <c r="C5313">
        <v>10</v>
      </c>
      <c r="D5313" t="s">
        <v>65</v>
      </c>
      <c r="E5313" t="s">
        <v>59</v>
      </c>
      <c r="F5313" t="s">
        <v>53</v>
      </c>
      <c r="G5313" t="s">
        <v>37</v>
      </c>
    </row>
    <row r="5314" spans="2:7" x14ac:dyDescent="0.2">
      <c r="B5314">
        <v>2007</v>
      </c>
      <c r="C5314">
        <v>10</v>
      </c>
      <c r="D5314" t="s">
        <v>65</v>
      </c>
      <c r="E5314" t="s">
        <v>59</v>
      </c>
      <c r="F5314" t="s">
        <v>53</v>
      </c>
      <c r="G5314" t="s">
        <v>38</v>
      </c>
    </row>
    <row r="5315" spans="2:7" x14ac:dyDescent="0.2">
      <c r="B5315">
        <v>2007</v>
      </c>
      <c r="C5315">
        <v>10</v>
      </c>
      <c r="D5315" t="s">
        <v>65</v>
      </c>
      <c r="E5315" t="s">
        <v>59</v>
      </c>
      <c r="F5315" t="s">
        <v>53</v>
      </c>
      <c r="G5315" t="s">
        <v>39</v>
      </c>
    </row>
    <row r="5316" spans="2:7" x14ac:dyDescent="0.2">
      <c r="B5316">
        <v>2007</v>
      </c>
      <c r="C5316">
        <v>10</v>
      </c>
      <c r="D5316" t="s">
        <v>65</v>
      </c>
      <c r="E5316" t="s">
        <v>59</v>
      </c>
      <c r="F5316" t="s">
        <v>53</v>
      </c>
      <c r="G5316" t="s">
        <v>40</v>
      </c>
    </row>
    <row r="5317" spans="2:7" x14ac:dyDescent="0.2">
      <c r="B5317">
        <v>2007</v>
      </c>
      <c r="C5317">
        <v>10</v>
      </c>
      <c r="D5317" t="s">
        <v>65</v>
      </c>
      <c r="E5317" t="s">
        <v>59</v>
      </c>
      <c r="F5317" t="s">
        <v>53</v>
      </c>
      <c r="G5317" t="s">
        <v>41</v>
      </c>
    </row>
    <row r="5318" spans="2:7" x14ac:dyDescent="0.2">
      <c r="B5318">
        <v>2007</v>
      </c>
      <c r="C5318">
        <v>10</v>
      </c>
      <c r="D5318" t="s">
        <v>65</v>
      </c>
      <c r="E5318" t="s">
        <v>59</v>
      </c>
      <c r="F5318" t="s">
        <v>53</v>
      </c>
      <c r="G5318" t="s">
        <v>42</v>
      </c>
    </row>
    <row r="5319" spans="2:7" x14ac:dyDescent="0.2">
      <c r="B5319">
        <v>2007</v>
      </c>
      <c r="C5319">
        <v>10</v>
      </c>
      <c r="D5319" t="s">
        <v>65</v>
      </c>
      <c r="E5319" t="s">
        <v>59</v>
      </c>
      <c r="F5319" t="s">
        <v>53</v>
      </c>
      <c r="G5319" t="s">
        <v>43</v>
      </c>
    </row>
    <row r="5320" spans="2:7" x14ac:dyDescent="0.2">
      <c r="B5320">
        <v>2007</v>
      </c>
      <c r="C5320">
        <v>10</v>
      </c>
      <c r="D5320" t="s">
        <v>65</v>
      </c>
      <c r="E5320" t="s">
        <v>59</v>
      </c>
      <c r="F5320" t="s">
        <v>53</v>
      </c>
      <c r="G5320" t="s">
        <v>60</v>
      </c>
    </row>
    <row r="5321" spans="2:7" x14ac:dyDescent="0.2">
      <c r="B5321">
        <v>2007</v>
      </c>
      <c r="C5321">
        <v>10</v>
      </c>
      <c r="D5321" t="s">
        <v>65</v>
      </c>
      <c r="E5321" t="s">
        <v>59</v>
      </c>
      <c r="F5321" t="s">
        <v>54</v>
      </c>
      <c r="G5321" t="s">
        <v>12</v>
      </c>
    </row>
    <row r="5322" spans="2:7" x14ac:dyDescent="0.2">
      <c r="B5322">
        <v>2007</v>
      </c>
      <c r="C5322">
        <v>10</v>
      </c>
      <c r="D5322" t="s">
        <v>65</v>
      </c>
      <c r="E5322" t="s">
        <v>59</v>
      </c>
      <c r="F5322" t="s">
        <v>54</v>
      </c>
      <c r="G5322" t="s">
        <v>16</v>
      </c>
    </row>
    <row r="5323" spans="2:7" x14ac:dyDescent="0.2">
      <c r="B5323">
        <v>2007</v>
      </c>
      <c r="C5323">
        <v>10</v>
      </c>
      <c r="D5323" t="s">
        <v>65</v>
      </c>
      <c r="E5323" t="s">
        <v>59</v>
      </c>
      <c r="F5323" t="s">
        <v>54</v>
      </c>
      <c r="G5323" t="s">
        <v>17</v>
      </c>
    </row>
    <row r="5324" spans="2:7" x14ac:dyDescent="0.2">
      <c r="B5324">
        <v>2007</v>
      </c>
      <c r="C5324">
        <v>10</v>
      </c>
      <c r="D5324" t="s">
        <v>65</v>
      </c>
      <c r="E5324" t="s">
        <v>59</v>
      </c>
      <c r="F5324" t="s">
        <v>54</v>
      </c>
      <c r="G5324" t="s">
        <v>19</v>
      </c>
    </row>
    <row r="5325" spans="2:7" x14ac:dyDescent="0.2">
      <c r="B5325">
        <v>2007</v>
      </c>
      <c r="C5325">
        <v>10</v>
      </c>
      <c r="D5325" t="s">
        <v>65</v>
      </c>
      <c r="E5325" t="s">
        <v>59</v>
      </c>
      <c r="F5325" t="s">
        <v>54</v>
      </c>
      <c r="G5325" t="s">
        <v>20</v>
      </c>
    </row>
    <row r="5326" spans="2:7" x14ac:dyDescent="0.2">
      <c r="B5326">
        <v>2007</v>
      </c>
      <c r="C5326">
        <v>10</v>
      </c>
      <c r="D5326" t="s">
        <v>65</v>
      </c>
      <c r="E5326" t="s">
        <v>59</v>
      </c>
      <c r="F5326" t="s">
        <v>54</v>
      </c>
      <c r="G5326" t="s">
        <v>21</v>
      </c>
    </row>
    <row r="5327" spans="2:7" x14ac:dyDescent="0.2">
      <c r="B5327">
        <v>2007</v>
      </c>
      <c r="C5327">
        <v>10</v>
      </c>
      <c r="D5327" t="s">
        <v>65</v>
      </c>
      <c r="E5327" t="s">
        <v>59</v>
      </c>
      <c r="F5327" t="s">
        <v>54</v>
      </c>
      <c r="G5327" t="s">
        <v>23</v>
      </c>
    </row>
    <row r="5328" spans="2:7" x14ac:dyDescent="0.2">
      <c r="B5328">
        <v>2007</v>
      </c>
      <c r="C5328">
        <v>10</v>
      </c>
      <c r="D5328" t="s">
        <v>65</v>
      </c>
      <c r="E5328" t="s">
        <v>59</v>
      </c>
      <c r="F5328" t="s">
        <v>54</v>
      </c>
      <c r="G5328" t="s">
        <v>24</v>
      </c>
    </row>
    <row r="5329" spans="2:7" x14ac:dyDescent="0.2">
      <c r="B5329">
        <v>2007</v>
      </c>
      <c r="C5329">
        <v>10</v>
      </c>
      <c r="D5329" t="s">
        <v>65</v>
      </c>
      <c r="E5329" t="s">
        <v>59</v>
      </c>
      <c r="F5329" t="s">
        <v>54</v>
      </c>
      <c r="G5329" t="s">
        <v>25</v>
      </c>
    </row>
    <row r="5330" spans="2:7" x14ac:dyDescent="0.2">
      <c r="B5330">
        <v>2007</v>
      </c>
      <c r="C5330">
        <v>10</v>
      </c>
      <c r="D5330" t="s">
        <v>65</v>
      </c>
      <c r="E5330" t="s">
        <v>59</v>
      </c>
      <c r="F5330" t="s">
        <v>54</v>
      </c>
      <c r="G5330" t="s">
        <v>26</v>
      </c>
    </row>
    <row r="5331" spans="2:7" x14ac:dyDescent="0.2">
      <c r="B5331">
        <v>2007</v>
      </c>
      <c r="C5331">
        <v>10</v>
      </c>
      <c r="D5331" t="s">
        <v>65</v>
      </c>
      <c r="E5331" t="s">
        <v>59</v>
      </c>
      <c r="F5331" t="s">
        <v>54</v>
      </c>
      <c r="G5331" t="s">
        <v>27</v>
      </c>
    </row>
    <row r="5332" spans="2:7" x14ac:dyDescent="0.2">
      <c r="B5332">
        <v>2007</v>
      </c>
      <c r="C5332">
        <v>10</v>
      </c>
      <c r="D5332" t="s">
        <v>65</v>
      </c>
      <c r="E5332" t="s">
        <v>59</v>
      </c>
      <c r="F5332" t="s">
        <v>54</v>
      </c>
      <c r="G5332" t="s">
        <v>28</v>
      </c>
    </row>
    <row r="5333" spans="2:7" x14ac:dyDescent="0.2">
      <c r="B5333">
        <v>2007</v>
      </c>
      <c r="C5333">
        <v>10</v>
      </c>
      <c r="D5333" t="s">
        <v>65</v>
      </c>
      <c r="E5333" t="s">
        <v>59</v>
      </c>
      <c r="F5333" t="s">
        <v>54</v>
      </c>
      <c r="G5333" t="s">
        <v>29</v>
      </c>
    </row>
    <row r="5334" spans="2:7" x14ac:dyDescent="0.2">
      <c r="B5334">
        <v>2007</v>
      </c>
      <c r="C5334">
        <v>10</v>
      </c>
      <c r="D5334" t="s">
        <v>65</v>
      </c>
      <c r="E5334" t="s">
        <v>59</v>
      </c>
      <c r="F5334" t="s">
        <v>54</v>
      </c>
      <c r="G5334" t="s">
        <v>31</v>
      </c>
    </row>
    <row r="5335" spans="2:7" x14ac:dyDescent="0.2">
      <c r="B5335">
        <v>2007</v>
      </c>
      <c r="C5335">
        <v>10</v>
      </c>
      <c r="D5335" t="s">
        <v>65</v>
      </c>
      <c r="E5335" t="s">
        <v>59</v>
      </c>
      <c r="F5335" t="s">
        <v>54</v>
      </c>
      <c r="G5335" t="s">
        <v>32</v>
      </c>
    </row>
    <row r="5336" spans="2:7" x14ac:dyDescent="0.2">
      <c r="B5336">
        <v>2007</v>
      </c>
      <c r="C5336">
        <v>10</v>
      </c>
      <c r="D5336" t="s">
        <v>65</v>
      </c>
      <c r="E5336" t="s">
        <v>59</v>
      </c>
      <c r="F5336" t="s">
        <v>54</v>
      </c>
      <c r="G5336" t="s">
        <v>33</v>
      </c>
    </row>
    <row r="5337" spans="2:7" x14ac:dyDescent="0.2">
      <c r="B5337">
        <v>2007</v>
      </c>
      <c r="C5337">
        <v>10</v>
      </c>
      <c r="D5337" t="s">
        <v>65</v>
      </c>
      <c r="E5337" t="s">
        <v>59</v>
      </c>
      <c r="F5337" t="s">
        <v>54</v>
      </c>
      <c r="G5337" t="s">
        <v>34</v>
      </c>
    </row>
    <row r="5338" spans="2:7" x14ac:dyDescent="0.2">
      <c r="B5338">
        <v>2007</v>
      </c>
      <c r="C5338">
        <v>10</v>
      </c>
      <c r="D5338" t="s">
        <v>65</v>
      </c>
      <c r="E5338" t="s">
        <v>59</v>
      </c>
      <c r="F5338" t="s">
        <v>54</v>
      </c>
      <c r="G5338" t="s">
        <v>35</v>
      </c>
    </row>
    <row r="5339" spans="2:7" x14ac:dyDescent="0.2">
      <c r="B5339">
        <v>2007</v>
      </c>
      <c r="C5339">
        <v>10</v>
      </c>
      <c r="D5339" t="s">
        <v>65</v>
      </c>
      <c r="E5339" t="s">
        <v>59</v>
      </c>
      <c r="F5339" t="s">
        <v>54</v>
      </c>
      <c r="G5339" t="s">
        <v>36</v>
      </c>
    </row>
    <row r="5340" spans="2:7" x14ac:dyDescent="0.2">
      <c r="B5340">
        <v>2007</v>
      </c>
      <c r="C5340">
        <v>10</v>
      </c>
      <c r="D5340" t="s">
        <v>65</v>
      </c>
      <c r="E5340" t="s">
        <v>59</v>
      </c>
      <c r="F5340" t="s">
        <v>54</v>
      </c>
      <c r="G5340" t="s">
        <v>37</v>
      </c>
    </row>
    <row r="5341" spans="2:7" x14ac:dyDescent="0.2">
      <c r="B5341">
        <v>2007</v>
      </c>
      <c r="C5341">
        <v>10</v>
      </c>
      <c r="D5341" t="s">
        <v>65</v>
      </c>
      <c r="E5341" t="s">
        <v>59</v>
      </c>
      <c r="F5341" t="s">
        <v>54</v>
      </c>
      <c r="G5341" t="s">
        <v>38</v>
      </c>
    </row>
    <row r="5342" spans="2:7" x14ac:dyDescent="0.2">
      <c r="B5342">
        <v>2007</v>
      </c>
      <c r="C5342">
        <v>10</v>
      </c>
      <c r="D5342" t="s">
        <v>65</v>
      </c>
      <c r="E5342" t="s">
        <v>59</v>
      </c>
      <c r="F5342" t="s">
        <v>54</v>
      </c>
      <c r="G5342" t="s">
        <v>39</v>
      </c>
    </row>
    <row r="5343" spans="2:7" x14ac:dyDescent="0.2">
      <c r="B5343">
        <v>2007</v>
      </c>
      <c r="C5343">
        <v>10</v>
      </c>
      <c r="D5343" t="s">
        <v>65</v>
      </c>
      <c r="E5343" t="s">
        <v>59</v>
      </c>
      <c r="F5343" t="s">
        <v>54</v>
      </c>
      <c r="G5343" t="s">
        <v>40</v>
      </c>
    </row>
    <row r="5344" spans="2:7" x14ac:dyDescent="0.2">
      <c r="B5344">
        <v>2007</v>
      </c>
      <c r="C5344">
        <v>10</v>
      </c>
      <c r="D5344" t="s">
        <v>65</v>
      </c>
      <c r="E5344" t="s">
        <v>59</v>
      </c>
      <c r="F5344" t="s">
        <v>54</v>
      </c>
      <c r="G5344" t="s">
        <v>41</v>
      </c>
    </row>
    <row r="5345" spans="2:7" x14ac:dyDescent="0.2">
      <c r="B5345">
        <v>2007</v>
      </c>
      <c r="C5345">
        <v>10</v>
      </c>
      <c r="D5345" t="s">
        <v>65</v>
      </c>
      <c r="E5345" t="s">
        <v>59</v>
      </c>
      <c r="F5345" t="s">
        <v>54</v>
      </c>
      <c r="G5345" t="s">
        <v>42</v>
      </c>
    </row>
    <row r="5346" spans="2:7" x14ac:dyDescent="0.2">
      <c r="B5346">
        <v>2007</v>
      </c>
      <c r="C5346">
        <v>10</v>
      </c>
      <c r="D5346" t="s">
        <v>65</v>
      </c>
      <c r="E5346" t="s">
        <v>59</v>
      </c>
      <c r="F5346" t="s">
        <v>54</v>
      </c>
      <c r="G5346" t="s">
        <v>43</v>
      </c>
    </row>
    <row r="5347" spans="2:7" x14ac:dyDescent="0.2">
      <c r="B5347">
        <v>2007</v>
      </c>
      <c r="C5347">
        <v>10</v>
      </c>
      <c r="D5347" t="s">
        <v>65</v>
      </c>
      <c r="E5347" t="s">
        <v>59</v>
      </c>
      <c r="F5347" t="s">
        <v>54</v>
      </c>
      <c r="G5347" t="s">
        <v>60</v>
      </c>
    </row>
    <row r="5348" spans="2:7" x14ac:dyDescent="0.2">
      <c r="B5348">
        <v>2007</v>
      </c>
      <c r="C5348">
        <v>10</v>
      </c>
      <c r="D5348" t="s">
        <v>65</v>
      </c>
      <c r="E5348" t="s">
        <v>59</v>
      </c>
      <c r="F5348" t="s">
        <v>55</v>
      </c>
      <c r="G5348" t="s">
        <v>12</v>
      </c>
    </row>
    <row r="5349" spans="2:7" x14ac:dyDescent="0.2">
      <c r="B5349">
        <v>2007</v>
      </c>
      <c r="C5349">
        <v>10</v>
      </c>
      <c r="D5349" t="s">
        <v>65</v>
      </c>
      <c r="E5349" t="s">
        <v>59</v>
      </c>
      <c r="F5349" t="s">
        <v>55</v>
      </c>
      <c r="G5349" t="s">
        <v>16</v>
      </c>
    </row>
    <row r="5350" spans="2:7" x14ac:dyDescent="0.2">
      <c r="B5350">
        <v>2007</v>
      </c>
      <c r="C5350">
        <v>10</v>
      </c>
      <c r="D5350" t="s">
        <v>65</v>
      </c>
      <c r="E5350" t="s">
        <v>59</v>
      </c>
      <c r="F5350" t="s">
        <v>55</v>
      </c>
      <c r="G5350" t="s">
        <v>17</v>
      </c>
    </row>
    <row r="5351" spans="2:7" x14ac:dyDescent="0.2">
      <c r="B5351">
        <v>2007</v>
      </c>
      <c r="C5351">
        <v>10</v>
      </c>
      <c r="D5351" t="s">
        <v>65</v>
      </c>
      <c r="E5351" t="s">
        <v>59</v>
      </c>
      <c r="F5351" t="s">
        <v>55</v>
      </c>
      <c r="G5351" t="s">
        <v>19</v>
      </c>
    </row>
    <row r="5352" spans="2:7" x14ac:dyDescent="0.2">
      <c r="B5352">
        <v>2007</v>
      </c>
      <c r="C5352">
        <v>10</v>
      </c>
      <c r="D5352" t="s">
        <v>65</v>
      </c>
      <c r="E5352" t="s">
        <v>59</v>
      </c>
      <c r="F5352" t="s">
        <v>55</v>
      </c>
      <c r="G5352" t="s">
        <v>20</v>
      </c>
    </row>
    <row r="5353" spans="2:7" x14ac:dyDescent="0.2">
      <c r="B5353">
        <v>2007</v>
      </c>
      <c r="C5353">
        <v>10</v>
      </c>
      <c r="D5353" t="s">
        <v>65</v>
      </c>
      <c r="E5353" t="s">
        <v>59</v>
      </c>
      <c r="F5353" t="s">
        <v>55</v>
      </c>
      <c r="G5353" t="s">
        <v>21</v>
      </c>
    </row>
    <row r="5354" spans="2:7" x14ac:dyDescent="0.2">
      <c r="B5354">
        <v>2007</v>
      </c>
      <c r="C5354">
        <v>10</v>
      </c>
      <c r="D5354" t="s">
        <v>65</v>
      </c>
      <c r="E5354" t="s">
        <v>59</v>
      </c>
      <c r="F5354" t="s">
        <v>55</v>
      </c>
      <c r="G5354" t="s">
        <v>23</v>
      </c>
    </row>
    <row r="5355" spans="2:7" x14ac:dyDescent="0.2">
      <c r="B5355">
        <v>2007</v>
      </c>
      <c r="C5355">
        <v>10</v>
      </c>
      <c r="D5355" t="s">
        <v>65</v>
      </c>
      <c r="E5355" t="s">
        <v>59</v>
      </c>
      <c r="F5355" t="s">
        <v>55</v>
      </c>
      <c r="G5355" t="s">
        <v>24</v>
      </c>
    </row>
    <row r="5356" spans="2:7" x14ac:dyDescent="0.2">
      <c r="B5356">
        <v>2007</v>
      </c>
      <c r="C5356">
        <v>10</v>
      </c>
      <c r="D5356" t="s">
        <v>65</v>
      </c>
      <c r="E5356" t="s">
        <v>59</v>
      </c>
      <c r="F5356" t="s">
        <v>55</v>
      </c>
      <c r="G5356" t="s">
        <v>25</v>
      </c>
    </row>
    <row r="5357" spans="2:7" x14ac:dyDescent="0.2">
      <c r="B5357">
        <v>2007</v>
      </c>
      <c r="C5357">
        <v>10</v>
      </c>
      <c r="D5357" t="s">
        <v>65</v>
      </c>
      <c r="E5357" t="s">
        <v>59</v>
      </c>
      <c r="F5357" t="s">
        <v>55</v>
      </c>
      <c r="G5357" t="s">
        <v>26</v>
      </c>
    </row>
    <row r="5358" spans="2:7" x14ac:dyDescent="0.2">
      <c r="B5358">
        <v>2007</v>
      </c>
      <c r="C5358">
        <v>10</v>
      </c>
      <c r="D5358" t="s">
        <v>65</v>
      </c>
      <c r="E5358" t="s">
        <v>59</v>
      </c>
      <c r="F5358" t="s">
        <v>55</v>
      </c>
      <c r="G5358" t="s">
        <v>27</v>
      </c>
    </row>
    <row r="5359" spans="2:7" x14ac:dyDescent="0.2">
      <c r="B5359">
        <v>2007</v>
      </c>
      <c r="C5359">
        <v>10</v>
      </c>
      <c r="D5359" t="s">
        <v>65</v>
      </c>
      <c r="E5359" t="s">
        <v>59</v>
      </c>
      <c r="F5359" t="s">
        <v>55</v>
      </c>
      <c r="G5359" t="s">
        <v>28</v>
      </c>
    </row>
    <row r="5360" spans="2:7" x14ac:dyDescent="0.2">
      <c r="B5360">
        <v>2007</v>
      </c>
      <c r="C5360">
        <v>10</v>
      </c>
      <c r="D5360" t="s">
        <v>65</v>
      </c>
      <c r="E5360" t="s">
        <v>59</v>
      </c>
      <c r="F5360" t="s">
        <v>55</v>
      </c>
      <c r="G5360" t="s">
        <v>29</v>
      </c>
    </row>
    <row r="5361" spans="2:7" x14ac:dyDescent="0.2">
      <c r="B5361">
        <v>2007</v>
      </c>
      <c r="C5361">
        <v>10</v>
      </c>
      <c r="D5361" t="s">
        <v>65</v>
      </c>
      <c r="E5361" t="s">
        <v>59</v>
      </c>
      <c r="F5361" t="s">
        <v>55</v>
      </c>
      <c r="G5361" t="s">
        <v>31</v>
      </c>
    </row>
    <row r="5362" spans="2:7" x14ac:dyDescent="0.2">
      <c r="B5362">
        <v>2007</v>
      </c>
      <c r="C5362">
        <v>10</v>
      </c>
      <c r="D5362" t="s">
        <v>65</v>
      </c>
      <c r="E5362" t="s">
        <v>59</v>
      </c>
      <c r="F5362" t="s">
        <v>55</v>
      </c>
      <c r="G5362" t="s">
        <v>32</v>
      </c>
    </row>
    <row r="5363" spans="2:7" x14ac:dyDescent="0.2">
      <c r="B5363">
        <v>2007</v>
      </c>
      <c r="C5363">
        <v>10</v>
      </c>
      <c r="D5363" t="s">
        <v>65</v>
      </c>
      <c r="E5363" t="s">
        <v>59</v>
      </c>
      <c r="F5363" t="s">
        <v>55</v>
      </c>
      <c r="G5363" t="s">
        <v>33</v>
      </c>
    </row>
    <row r="5364" spans="2:7" x14ac:dyDescent="0.2">
      <c r="B5364">
        <v>2007</v>
      </c>
      <c r="C5364">
        <v>10</v>
      </c>
      <c r="D5364" t="s">
        <v>65</v>
      </c>
      <c r="E5364" t="s">
        <v>59</v>
      </c>
      <c r="F5364" t="s">
        <v>55</v>
      </c>
      <c r="G5364" t="s">
        <v>34</v>
      </c>
    </row>
    <row r="5365" spans="2:7" x14ac:dyDescent="0.2">
      <c r="B5365">
        <v>2007</v>
      </c>
      <c r="C5365">
        <v>10</v>
      </c>
      <c r="D5365" t="s">
        <v>65</v>
      </c>
      <c r="E5365" t="s">
        <v>59</v>
      </c>
      <c r="F5365" t="s">
        <v>55</v>
      </c>
      <c r="G5365" t="s">
        <v>35</v>
      </c>
    </row>
    <row r="5366" spans="2:7" x14ac:dyDescent="0.2">
      <c r="B5366">
        <v>2007</v>
      </c>
      <c r="C5366">
        <v>10</v>
      </c>
      <c r="D5366" t="s">
        <v>65</v>
      </c>
      <c r="E5366" t="s">
        <v>59</v>
      </c>
      <c r="F5366" t="s">
        <v>55</v>
      </c>
      <c r="G5366" t="s">
        <v>36</v>
      </c>
    </row>
    <row r="5367" spans="2:7" x14ac:dyDescent="0.2">
      <c r="B5367">
        <v>2007</v>
      </c>
      <c r="C5367">
        <v>10</v>
      </c>
      <c r="D5367" t="s">
        <v>65</v>
      </c>
      <c r="E5367" t="s">
        <v>59</v>
      </c>
      <c r="F5367" t="s">
        <v>55</v>
      </c>
      <c r="G5367" t="s">
        <v>37</v>
      </c>
    </row>
    <row r="5368" spans="2:7" x14ac:dyDescent="0.2">
      <c r="B5368">
        <v>2007</v>
      </c>
      <c r="C5368">
        <v>10</v>
      </c>
      <c r="D5368" t="s">
        <v>65</v>
      </c>
      <c r="E5368" t="s">
        <v>59</v>
      </c>
      <c r="F5368" t="s">
        <v>55</v>
      </c>
      <c r="G5368" t="s">
        <v>38</v>
      </c>
    </row>
    <row r="5369" spans="2:7" x14ac:dyDescent="0.2">
      <c r="B5369">
        <v>2007</v>
      </c>
      <c r="C5369">
        <v>10</v>
      </c>
      <c r="D5369" t="s">
        <v>65</v>
      </c>
      <c r="E5369" t="s">
        <v>59</v>
      </c>
      <c r="F5369" t="s">
        <v>55</v>
      </c>
      <c r="G5369" t="s">
        <v>39</v>
      </c>
    </row>
    <row r="5370" spans="2:7" x14ac:dyDescent="0.2">
      <c r="B5370">
        <v>2007</v>
      </c>
      <c r="C5370">
        <v>10</v>
      </c>
      <c r="D5370" t="s">
        <v>65</v>
      </c>
      <c r="E5370" t="s">
        <v>59</v>
      </c>
      <c r="F5370" t="s">
        <v>55</v>
      </c>
      <c r="G5370" t="s">
        <v>40</v>
      </c>
    </row>
    <row r="5371" spans="2:7" x14ac:dyDescent="0.2">
      <c r="B5371">
        <v>2007</v>
      </c>
      <c r="C5371">
        <v>10</v>
      </c>
      <c r="D5371" t="s">
        <v>65</v>
      </c>
      <c r="E5371" t="s">
        <v>59</v>
      </c>
      <c r="F5371" t="s">
        <v>55</v>
      </c>
      <c r="G5371" t="s">
        <v>41</v>
      </c>
    </row>
    <row r="5372" spans="2:7" x14ac:dyDescent="0.2">
      <c r="B5372">
        <v>2007</v>
      </c>
      <c r="C5372">
        <v>10</v>
      </c>
      <c r="D5372" t="s">
        <v>65</v>
      </c>
      <c r="E5372" t="s">
        <v>59</v>
      </c>
      <c r="F5372" t="s">
        <v>55</v>
      </c>
      <c r="G5372" t="s">
        <v>42</v>
      </c>
    </row>
    <row r="5373" spans="2:7" x14ac:dyDescent="0.2">
      <c r="B5373">
        <v>2007</v>
      </c>
      <c r="C5373">
        <v>10</v>
      </c>
      <c r="D5373" t="s">
        <v>65</v>
      </c>
      <c r="E5373" t="s">
        <v>59</v>
      </c>
      <c r="F5373" t="s">
        <v>55</v>
      </c>
      <c r="G5373" t="s">
        <v>43</v>
      </c>
    </row>
    <row r="5374" spans="2:7" x14ac:dyDescent="0.2">
      <c r="B5374">
        <v>2007</v>
      </c>
      <c r="C5374">
        <v>10</v>
      </c>
      <c r="D5374" t="s">
        <v>65</v>
      </c>
      <c r="E5374" t="s">
        <v>59</v>
      </c>
      <c r="F5374" t="s">
        <v>55</v>
      </c>
      <c r="G5374" t="s">
        <v>60</v>
      </c>
    </row>
    <row r="5375" spans="2:7" x14ac:dyDescent="0.2">
      <c r="B5375">
        <v>2007</v>
      </c>
      <c r="C5375">
        <v>10</v>
      </c>
      <c r="D5375" t="s">
        <v>65</v>
      </c>
      <c r="E5375" t="s">
        <v>59</v>
      </c>
      <c r="F5375" t="s">
        <v>56</v>
      </c>
      <c r="G5375" t="s">
        <v>12</v>
      </c>
    </row>
    <row r="5376" spans="2:7" x14ac:dyDescent="0.2">
      <c r="B5376">
        <v>2007</v>
      </c>
      <c r="C5376">
        <v>10</v>
      </c>
      <c r="D5376" t="s">
        <v>65</v>
      </c>
      <c r="E5376" t="s">
        <v>59</v>
      </c>
      <c r="F5376" t="s">
        <v>56</v>
      </c>
      <c r="G5376" t="s">
        <v>16</v>
      </c>
    </row>
    <row r="5377" spans="2:7" x14ac:dyDescent="0.2">
      <c r="B5377">
        <v>2007</v>
      </c>
      <c r="C5377">
        <v>10</v>
      </c>
      <c r="D5377" t="s">
        <v>65</v>
      </c>
      <c r="E5377" t="s">
        <v>59</v>
      </c>
      <c r="F5377" t="s">
        <v>56</v>
      </c>
      <c r="G5377" t="s">
        <v>17</v>
      </c>
    </row>
    <row r="5378" spans="2:7" x14ac:dyDescent="0.2">
      <c r="B5378">
        <v>2007</v>
      </c>
      <c r="C5378">
        <v>10</v>
      </c>
      <c r="D5378" t="s">
        <v>65</v>
      </c>
      <c r="E5378" t="s">
        <v>59</v>
      </c>
      <c r="F5378" t="s">
        <v>56</v>
      </c>
      <c r="G5378" t="s">
        <v>19</v>
      </c>
    </row>
    <row r="5379" spans="2:7" x14ac:dyDescent="0.2">
      <c r="B5379">
        <v>2007</v>
      </c>
      <c r="C5379">
        <v>10</v>
      </c>
      <c r="D5379" t="s">
        <v>65</v>
      </c>
      <c r="E5379" t="s">
        <v>59</v>
      </c>
      <c r="F5379" t="s">
        <v>56</v>
      </c>
      <c r="G5379" t="s">
        <v>20</v>
      </c>
    </row>
    <row r="5380" spans="2:7" x14ac:dyDescent="0.2">
      <c r="B5380">
        <v>2007</v>
      </c>
      <c r="C5380">
        <v>10</v>
      </c>
      <c r="D5380" t="s">
        <v>65</v>
      </c>
      <c r="E5380" t="s">
        <v>59</v>
      </c>
      <c r="F5380" t="s">
        <v>56</v>
      </c>
      <c r="G5380" t="s">
        <v>21</v>
      </c>
    </row>
    <row r="5381" spans="2:7" x14ac:dyDescent="0.2">
      <c r="B5381">
        <v>2007</v>
      </c>
      <c r="C5381">
        <v>10</v>
      </c>
      <c r="D5381" t="s">
        <v>65</v>
      </c>
      <c r="E5381" t="s">
        <v>59</v>
      </c>
      <c r="F5381" t="s">
        <v>56</v>
      </c>
      <c r="G5381" t="s">
        <v>23</v>
      </c>
    </row>
    <row r="5382" spans="2:7" x14ac:dyDescent="0.2">
      <c r="B5382">
        <v>2007</v>
      </c>
      <c r="C5382">
        <v>10</v>
      </c>
      <c r="D5382" t="s">
        <v>65</v>
      </c>
      <c r="E5382" t="s">
        <v>59</v>
      </c>
      <c r="F5382" t="s">
        <v>56</v>
      </c>
      <c r="G5382" t="s">
        <v>24</v>
      </c>
    </row>
    <row r="5383" spans="2:7" x14ac:dyDescent="0.2">
      <c r="B5383">
        <v>2007</v>
      </c>
      <c r="C5383">
        <v>10</v>
      </c>
      <c r="D5383" t="s">
        <v>65</v>
      </c>
      <c r="E5383" t="s">
        <v>59</v>
      </c>
      <c r="F5383" t="s">
        <v>56</v>
      </c>
      <c r="G5383" t="s">
        <v>25</v>
      </c>
    </row>
    <row r="5384" spans="2:7" x14ac:dyDescent="0.2">
      <c r="B5384">
        <v>2007</v>
      </c>
      <c r="C5384">
        <v>10</v>
      </c>
      <c r="D5384" t="s">
        <v>65</v>
      </c>
      <c r="E5384" t="s">
        <v>59</v>
      </c>
      <c r="F5384" t="s">
        <v>56</v>
      </c>
      <c r="G5384" t="s">
        <v>26</v>
      </c>
    </row>
    <row r="5385" spans="2:7" x14ac:dyDescent="0.2">
      <c r="B5385">
        <v>2007</v>
      </c>
      <c r="C5385">
        <v>10</v>
      </c>
      <c r="D5385" t="s">
        <v>65</v>
      </c>
      <c r="E5385" t="s">
        <v>59</v>
      </c>
      <c r="F5385" t="s">
        <v>56</v>
      </c>
      <c r="G5385" t="s">
        <v>27</v>
      </c>
    </row>
    <row r="5386" spans="2:7" x14ac:dyDescent="0.2">
      <c r="B5386">
        <v>2007</v>
      </c>
      <c r="C5386">
        <v>10</v>
      </c>
      <c r="D5386" t="s">
        <v>65</v>
      </c>
      <c r="E5386" t="s">
        <v>59</v>
      </c>
      <c r="F5386" t="s">
        <v>56</v>
      </c>
      <c r="G5386" t="s">
        <v>28</v>
      </c>
    </row>
    <row r="5387" spans="2:7" x14ac:dyDescent="0.2">
      <c r="B5387">
        <v>2007</v>
      </c>
      <c r="C5387">
        <v>10</v>
      </c>
      <c r="D5387" t="s">
        <v>65</v>
      </c>
      <c r="E5387" t="s">
        <v>59</v>
      </c>
      <c r="F5387" t="s">
        <v>56</v>
      </c>
      <c r="G5387" t="s">
        <v>29</v>
      </c>
    </row>
    <row r="5388" spans="2:7" x14ac:dyDescent="0.2">
      <c r="B5388">
        <v>2007</v>
      </c>
      <c r="C5388">
        <v>10</v>
      </c>
      <c r="D5388" t="s">
        <v>65</v>
      </c>
      <c r="E5388" t="s">
        <v>59</v>
      </c>
      <c r="F5388" t="s">
        <v>56</v>
      </c>
      <c r="G5388" t="s">
        <v>31</v>
      </c>
    </row>
    <row r="5389" spans="2:7" x14ac:dyDescent="0.2">
      <c r="B5389">
        <v>2007</v>
      </c>
      <c r="C5389">
        <v>10</v>
      </c>
      <c r="D5389" t="s">
        <v>65</v>
      </c>
      <c r="E5389" t="s">
        <v>59</v>
      </c>
      <c r="F5389" t="s">
        <v>56</v>
      </c>
      <c r="G5389" t="s">
        <v>32</v>
      </c>
    </row>
    <row r="5390" spans="2:7" x14ac:dyDescent="0.2">
      <c r="B5390">
        <v>2007</v>
      </c>
      <c r="C5390">
        <v>10</v>
      </c>
      <c r="D5390" t="s">
        <v>65</v>
      </c>
      <c r="E5390" t="s">
        <v>59</v>
      </c>
      <c r="F5390" t="s">
        <v>56</v>
      </c>
      <c r="G5390" t="s">
        <v>33</v>
      </c>
    </row>
    <row r="5391" spans="2:7" x14ac:dyDescent="0.2">
      <c r="B5391">
        <v>2007</v>
      </c>
      <c r="C5391">
        <v>10</v>
      </c>
      <c r="D5391" t="s">
        <v>65</v>
      </c>
      <c r="E5391" t="s">
        <v>59</v>
      </c>
      <c r="F5391" t="s">
        <v>56</v>
      </c>
      <c r="G5391" t="s">
        <v>34</v>
      </c>
    </row>
    <row r="5392" spans="2:7" x14ac:dyDescent="0.2">
      <c r="B5392">
        <v>2007</v>
      </c>
      <c r="C5392">
        <v>10</v>
      </c>
      <c r="D5392" t="s">
        <v>65</v>
      </c>
      <c r="E5392" t="s">
        <v>59</v>
      </c>
      <c r="F5392" t="s">
        <v>56</v>
      </c>
      <c r="G5392" t="s">
        <v>35</v>
      </c>
    </row>
    <row r="5393" spans="2:7" x14ac:dyDescent="0.2">
      <c r="B5393">
        <v>2007</v>
      </c>
      <c r="C5393">
        <v>10</v>
      </c>
      <c r="D5393" t="s">
        <v>65</v>
      </c>
      <c r="E5393" t="s">
        <v>59</v>
      </c>
      <c r="F5393" t="s">
        <v>56</v>
      </c>
      <c r="G5393" t="s">
        <v>36</v>
      </c>
    </row>
    <row r="5394" spans="2:7" x14ac:dyDescent="0.2">
      <c r="B5394">
        <v>2007</v>
      </c>
      <c r="C5394">
        <v>10</v>
      </c>
      <c r="D5394" t="s">
        <v>65</v>
      </c>
      <c r="E5394" t="s">
        <v>59</v>
      </c>
      <c r="F5394" t="s">
        <v>56</v>
      </c>
      <c r="G5394" t="s">
        <v>37</v>
      </c>
    </row>
    <row r="5395" spans="2:7" x14ac:dyDescent="0.2">
      <c r="B5395">
        <v>2007</v>
      </c>
      <c r="C5395">
        <v>10</v>
      </c>
      <c r="D5395" t="s">
        <v>65</v>
      </c>
      <c r="E5395" t="s">
        <v>59</v>
      </c>
      <c r="F5395" t="s">
        <v>56</v>
      </c>
      <c r="G5395" t="s">
        <v>38</v>
      </c>
    </row>
    <row r="5396" spans="2:7" x14ac:dyDescent="0.2">
      <c r="B5396">
        <v>2007</v>
      </c>
      <c r="C5396">
        <v>10</v>
      </c>
      <c r="D5396" t="s">
        <v>65</v>
      </c>
      <c r="E5396" t="s">
        <v>59</v>
      </c>
      <c r="F5396" t="s">
        <v>56</v>
      </c>
      <c r="G5396" t="s">
        <v>39</v>
      </c>
    </row>
    <row r="5397" spans="2:7" x14ac:dyDescent="0.2">
      <c r="B5397">
        <v>2007</v>
      </c>
      <c r="C5397">
        <v>10</v>
      </c>
      <c r="D5397" t="s">
        <v>65</v>
      </c>
      <c r="E5397" t="s">
        <v>59</v>
      </c>
      <c r="F5397" t="s">
        <v>56</v>
      </c>
      <c r="G5397" t="s">
        <v>40</v>
      </c>
    </row>
    <row r="5398" spans="2:7" x14ac:dyDescent="0.2">
      <c r="B5398">
        <v>2007</v>
      </c>
      <c r="C5398">
        <v>10</v>
      </c>
      <c r="D5398" t="s">
        <v>65</v>
      </c>
      <c r="E5398" t="s">
        <v>59</v>
      </c>
      <c r="F5398" t="s">
        <v>56</v>
      </c>
      <c r="G5398" t="s">
        <v>41</v>
      </c>
    </row>
    <row r="5399" spans="2:7" x14ac:dyDescent="0.2">
      <c r="B5399">
        <v>2007</v>
      </c>
      <c r="C5399">
        <v>10</v>
      </c>
      <c r="D5399" t="s">
        <v>65</v>
      </c>
      <c r="E5399" t="s">
        <v>59</v>
      </c>
      <c r="F5399" t="s">
        <v>56</v>
      </c>
      <c r="G5399" t="s">
        <v>42</v>
      </c>
    </row>
    <row r="5400" spans="2:7" x14ac:dyDescent="0.2">
      <c r="B5400">
        <v>2007</v>
      </c>
      <c r="C5400">
        <v>10</v>
      </c>
      <c r="D5400" t="s">
        <v>65</v>
      </c>
      <c r="E5400" t="s">
        <v>59</v>
      </c>
      <c r="F5400" t="s">
        <v>56</v>
      </c>
      <c r="G5400" t="s">
        <v>43</v>
      </c>
    </row>
    <row r="5401" spans="2:7" x14ac:dyDescent="0.2">
      <c r="B5401">
        <v>2007</v>
      </c>
      <c r="C5401">
        <v>10</v>
      </c>
      <c r="D5401" t="s">
        <v>65</v>
      </c>
      <c r="E5401" t="s">
        <v>59</v>
      </c>
      <c r="F5401" t="s">
        <v>56</v>
      </c>
      <c r="G5401" t="s">
        <v>60</v>
      </c>
    </row>
    <row r="5402" spans="2:7" x14ac:dyDescent="0.2">
      <c r="B5402">
        <v>2007</v>
      </c>
      <c r="C5402">
        <v>10</v>
      </c>
      <c r="D5402" t="s">
        <v>65</v>
      </c>
      <c r="E5402" t="s">
        <v>61</v>
      </c>
      <c r="F5402" t="s">
        <v>49</v>
      </c>
      <c r="G5402" t="s">
        <v>12</v>
      </c>
    </row>
    <row r="5403" spans="2:7" x14ac:dyDescent="0.2">
      <c r="B5403">
        <v>2007</v>
      </c>
      <c r="C5403">
        <v>10</v>
      </c>
      <c r="D5403" t="s">
        <v>65</v>
      </c>
      <c r="E5403" t="s">
        <v>61</v>
      </c>
      <c r="F5403" t="s">
        <v>49</v>
      </c>
      <c r="G5403" t="s">
        <v>16</v>
      </c>
    </row>
    <row r="5404" spans="2:7" x14ac:dyDescent="0.2">
      <c r="B5404">
        <v>2007</v>
      </c>
      <c r="C5404">
        <v>10</v>
      </c>
      <c r="D5404" t="s">
        <v>65</v>
      </c>
      <c r="E5404" t="s">
        <v>61</v>
      </c>
      <c r="F5404" t="s">
        <v>49</v>
      </c>
      <c r="G5404" t="s">
        <v>17</v>
      </c>
    </row>
    <row r="5405" spans="2:7" x14ac:dyDescent="0.2">
      <c r="B5405">
        <v>2007</v>
      </c>
      <c r="C5405">
        <v>10</v>
      </c>
      <c r="D5405" t="s">
        <v>65</v>
      </c>
      <c r="E5405" t="s">
        <v>61</v>
      </c>
      <c r="F5405" t="s">
        <v>49</v>
      </c>
      <c r="G5405" t="s">
        <v>19</v>
      </c>
    </row>
    <row r="5406" spans="2:7" x14ac:dyDescent="0.2">
      <c r="B5406">
        <v>2007</v>
      </c>
      <c r="C5406">
        <v>10</v>
      </c>
      <c r="D5406" t="s">
        <v>65</v>
      </c>
      <c r="E5406" t="s">
        <v>61</v>
      </c>
      <c r="F5406" t="s">
        <v>49</v>
      </c>
      <c r="G5406" t="s">
        <v>20</v>
      </c>
    </row>
    <row r="5407" spans="2:7" x14ac:dyDescent="0.2">
      <c r="B5407">
        <v>2007</v>
      </c>
      <c r="C5407">
        <v>10</v>
      </c>
      <c r="D5407" t="s">
        <v>65</v>
      </c>
      <c r="E5407" t="s">
        <v>61</v>
      </c>
      <c r="F5407" t="s">
        <v>49</v>
      </c>
      <c r="G5407" t="s">
        <v>21</v>
      </c>
    </row>
    <row r="5408" spans="2:7" x14ac:dyDescent="0.2">
      <c r="B5408">
        <v>2007</v>
      </c>
      <c r="C5408">
        <v>10</v>
      </c>
      <c r="D5408" t="s">
        <v>65</v>
      </c>
      <c r="E5408" t="s">
        <v>61</v>
      </c>
      <c r="F5408" t="s">
        <v>49</v>
      </c>
      <c r="G5408" t="s">
        <v>23</v>
      </c>
    </row>
    <row r="5409" spans="2:7" x14ac:dyDescent="0.2">
      <c r="B5409">
        <v>2007</v>
      </c>
      <c r="C5409">
        <v>10</v>
      </c>
      <c r="D5409" t="s">
        <v>65</v>
      </c>
      <c r="E5409" t="s">
        <v>61</v>
      </c>
      <c r="F5409" t="s">
        <v>49</v>
      </c>
      <c r="G5409" t="s">
        <v>24</v>
      </c>
    </row>
    <row r="5410" spans="2:7" x14ac:dyDescent="0.2">
      <c r="B5410">
        <v>2007</v>
      </c>
      <c r="C5410">
        <v>10</v>
      </c>
      <c r="D5410" t="s">
        <v>65</v>
      </c>
      <c r="E5410" t="s">
        <v>61</v>
      </c>
      <c r="F5410" t="s">
        <v>49</v>
      </c>
      <c r="G5410" t="s">
        <v>25</v>
      </c>
    </row>
    <row r="5411" spans="2:7" x14ac:dyDescent="0.2">
      <c r="B5411">
        <v>2007</v>
      </c>
      <c r="C5411">
        <v>10</v>
      </c>
      <c r="D5411" t="s">
        <v>65</v>
      </c>
      <c r="E5411" t="s">
        <v>61</v>
      </c>
      <c r="F5411" t="s">
        <v>49</v>
      </c>
      <c r="G5411" t="s">
        <v>26</v>
      </c>
    </row>
    <row r="5412" spans="2:7" x14ac:dyDescent="0.2">
      <c r="B5412">
        <v>2007</v>
      </c>
      <c r="C5412">
        <v>10</v>
      </c>
      <c r="D5412" t="s">
        <v>65</v>
      </c>
      <c r="E5412" t="s">
        <v>61</v>
      </c>
      <c r="F5412" t="s">
        <v>49</v>
      </c>
      <c r="G5412" t="s">
        <v>27</v>
      </c>
    </row>
    <row r="5413" spans="2:7" x14ac:dyDescent="0.2">
      <c r="B5413">
        <v>2007</v>
      </c>
      <c r="C5413">
        <v>10</v>
      </c>
      <c r="D5413" t="s">
        <v>65</v>
      </c>
      <c r="E5413" t="s">
        <v>61</v>
      </c>
      <c r="F5413" t="s">
        <v>49</v>
      </c>
      <c r="G5413" t="s">
        <v>28</v>
      </c>
    </row>
    <row r="5414" spans="2:7" x14ac:dyDescent="0.2">
      <c r="B5414">
        <v>2007</v>
      </c>
      <c r="C5414">
        <v>10</v>
      </c>
      <c r="D5414" t="s">
        <v>65</v>
      </c>
      <c r="E5414" t="s">
        <v>61</v>
      </c>
      <c r="F5414" t="s">
        <v>49</v>
      </c>
      <c r="G5414" t="s">
        <v>29</v>
      </c>
    </row>
    <row r="5415" spans="2:7" x14ac:dyDescent="0.2">
      <c r="B5415">
        <v>2007</v>
      </c>
      <c r="C5415">
        <v>10</v>
      </c>
      <c r="D5415" t="s">
        <v>65</v>
      </c>
      <c r="E5415" t="s">
        <v>61</v>
      </c>
      <c r="F5415" t="s">
        <v>49</v>
      </c>
      <c r="G5415" t="s">
        <v>31</v>
      </c>
    </row>
    <row r="5416" spans="2:7" x14ac:dyDescent="0.2">
      <c r="B5416">
        <v>2007</v>
      </c>
      <c r="C5416">
        <v>10</v>
      </c>
      <c r="D5416" t="s">
        <v>65</v>
      </c>
      <c r="E5416" t="s">
        <v>61</v>
      </c>
      <c r="F5416" t="s">
        <v>49</v>
      </c>
      <c r="G5416" t="s">
        <v>32</v>
      </c>
    </row>
    <row r="5417" spans="2:7" x14ac:dyDescent="0.2">
      <c r="B5417">
        <v>2007</v>
      </c>
      <c r="C5417">
        <v>10</v>
      </c>
      <c r="D5417" t="s">
        <v>65</v>
      </c>
      <c r="E5417" t="s">
        <v>61</v>
      </c>
      <c r="F5417" t="s">
        <v>49</v>
      </c>
      <c r="G5417" t="s">
        <v>33</v>
      </c>
    </row>
    <row r="5418" spans="2:7" x14ac:dyDescent="0.2">
      <c r="B5418">
        <v>2007</v>
      </c>
      <c r="C5418">
        <v>10</v>
      </c>
      <c r="D5418" t="s">
        <v>65</v>
      </c>
      <c r="E5418" t="s">
        <v>61</v>
      </c>
      <c r="F5418" t="s">
        <v>49</v>
      </c>
      <c r="G5418" t="s">
        <v>34</v>
      </c>
    </row>
    <row r="5419" spans="2:7" x14ac:dyDescent="0.2">
      <c r="B5419">
        <v>2007</v>
      </c>
      <c r="C5419">
        <v>10</v>
      </c>
      <c r="D5419" t="s">
        <v>65</v>
      </c>
      <c r="E5419" t="s">
        <v>61</v>
      </c>
      <c r="F5419" t="s">
        <v>49</v>
      </c>
      <c r="G5419" t="s">
        <v>35</v>
      </c>
    </row>
    <row r="5420" spans="2:7" x14ac:dyDescent="0.2">
      <c r="B5420">
        <v>2007</v>
      </c>
      <c r="C5420">
        <v>10</v>
      </c>
      <c r="D5420" t="s">
        <v>65</v>
      </c>
      <c r="E5420" t="s">
        <v>61</v>
      </c>
      <c r="F5420" t="s">
        <v>49</v>
      </c>
      <c r="G5420" t="s">
        <v>36</v>
      </c>
    </row>
    <row r="5421" spans="2:7" x14ac:dyDescent="0.2">
      <c r="B5421">
        <v>2007</v>
      </c>
      <c r="C5421">
        <v>10</v>
      </c>
      <c r="D5421" t="s">
        <v>65</v>
      </c>
      <c r="E5421" t="s">
        <v>61</v>
      </c>
      <c r="F5421" t="s">
        <v>49</v>
      </c>
      <c r="G5421" t="s">
        <v>37</v>
      </c>
    </row>
    <row r="5422" spans="2:7" x14ac:dyDescent="0.2">
      <c r="B5422">
        <v>2007</v>
      </c>
      <c r="C5422">
        <v>10</v>
      </c>
      <c r="D5422" t="s">
        <v>65</v>
      </c>
      <c r="E5422" t="s">
        <v>61</v>
      </c>
      <c r="F5422" t="s">
        <v>49</v>
      </c>
      <c r="G5422" t="s">
        <v>38</v>
      </c>
    </row>
    <row r="5423" spans="2:7" x14ac:dyDescent="0.2">
      <c r="B5423">
        <v>2007</v>
      </c>
      <c r="C5423">
        <v>10</v>
      </c>
      <c r="D5423" t="s">
        <v>65</v>
      </c>
      <c r="E5423" t="s">
        <v>61</v>
      </c>
      <c r="F5423" t="s">
        <v>49</v>
      </c>
      <c r="G5423" t="s">
        <v>39</v>
      </c>
    </row>
    <row r="5424" spans="2:7" x14ac:dyDescent="0.2">
      <c r="B5424">
        <v>2007</v>
      </c>
      <c r="C5424">
        <v>10</v>
      </c>
      <c r="D5424" t="s">
        <v>65</v>
      </c>
      <c r="E5424" t="s">
        <v>61</v>
      </c>
      <c r="F5424" t="s">
        <v>49</v>
      </c>
      <c r="G5424" t="s">
        <v>40</v>
      </c>
    </row>
    <row r="5425" spans="2:7" x14ac:dyDescent="0.2">
      <c r="B5425">
        <v>2007</v>
      </c>
      <c r="C5425">
        <v>10</v>
      </c>
      <c r="D5425" t="s">
        <v>65</v>
      </c>
      <c r="E5425" t="s">
        <v>61</v>
      </c>
      <c r="F5425" t="s">
        <v>49</v>
      </c>
      <c r="G5425" t="s">
        <v>41</v>
      </c>
    </row>
    <row r="5426" spans="2:7" x14ac:dyDescent="0.2">
      <c r="B5426">
        <v>2007</v>
      </c>
      <c r="C5426">
        <v>10</v>
      </c>
      <c r="D5426" t="s">
        <v>65</v>
      </c>
      <c r="E5426" t="s">
        <v>61</v>
      </c>
      <c r="F5426" t="s">
        <v>49</v>
      </c>
      <c r="G5426" t="s">
        <v>42</v>
      </c>
    </row>
    <row r="5427" spans="2:7" x14ac:dyDescent="0.2">
      <c r="B5427">
        <v>2007</v>
      </c>
      <c r="C5427">
        <v>10</v>
      </c>
      <c r="D5427" t="s">
        <v>65</v>
      </c>
      <c r="E5427" t="s">
        <v>61</v>
      </c>
      <c r="F5427" t="s">
        <v>49</v>
      </c>
      <c r="G5427" t="s">
        <v>43</v>
      </c>
    </row>
    <row r="5428" spans="2:7" x14ac:dyDescent="0.2">
      <c r="B5428">
        <v>2007</v>
      </c>
      <c r="C5428">
        <v>10</v>
      </c>
      <c r="D5428" t="s">
        <v>65</v>
      </c>
      <c r="E5428" t="s">
        <v>61</v>
      </c>
      <c r="F5428" t="s">
        <v>49</v>
      </c>
      <c r="G5428" t="s">
        <v>60</v>
      </c>
    </row>
    <row r="5429" spans="2:7" x14ac:dyDescent="0.2">
      <c r="B5429">
        <v>2007</v>
      </c>
      <c r="C5429">
        <v>10</v>
      </c>
      <c r="D5429" t="s">
        <v>65</v>
      </c>
      <c r="E5429" t="s">
        <v>61</v>
      </c>
      <c r="F5429" t="s">
        <v>50</v>
      </c>
      <c r="G5429" t="s">
        <v>12</v>
      </c>
    </row>
    <row r="5430" spans="2:7" x14ac:dyDescent="0.2">
      <c r="B5430">
        <v>2007</v>
      </c>
      <c r="C5430">
        <v>10</v>
      </c>
      <c r="D5430" t="s">
        <v>65</v>
      </c>
      <c r="E5430" t="s">
        <v>61</v>
      </c>
      <c r="F5430" t="s">
        <v>50</v>
      </c>
      <c r="G5430" t="s">
        <v>16</v>
      </c>
    </row>
    <row r="5431" spans="2:7" x14ac:dyDescent="0.2">
      <c r="B5431">
        <v>2007</v>
      </c>
      <c r="C5431">
        <v>10</v>
      </c>
      <c r="D5431" t="s">
        <v>65</v>
      </c>
      <c r="E5431" t="s">
        <v>61</v>
      </c>
      <c r="F5431" t="s">
        <v>50</v>
      </c>
      <c r="G5431" t="s">
        <v>17</v>
      </c>
    </row>
    <row r="5432" spans="2:7" x14ac:dyDescent="0.2">
      <c r="B5432">
        <v>2007</v>
      </c>
      <c r="C5432">
        <v>10</v>
      </c>
      <c r="D5432" t="s">
        <v>65</v>
      </c>
      <c r="E5432" t="s">
        <v>61</v>
      </c>
      <c r="F5432" t="s">
        <v>50</v>
      </c>
      <c r="G5432" t="s">
        <v>19</v>
      </c>
    </row>
    <row r="5433" spans="2:7" x14ac:dyDescent="0.2">
      <c r="B5433">
        <v>2007</v>
      </c>
      <c r="C5433">
        <v>10</v>
      </c>
      <c r="D5433" t="s">
        <v>65</v>
      </c>
      <c r="E5433" t="s">
        <v>61</v>
      </c>
      <c r="F5433" t="s">
        <v>50</v>
      </c>
      <c r="G5433" t="s">
        <v>20</v>
      </c>
    </row>
    <row r="5434" spans="2:7" x14ac:dyDescent="0.2">
      <c r="B5434">
        <v>2007</v>
      </c>
      <c r="C5434">
        <v>10</v>
      </c>
      <c r="D5434" t="s">
        <v>65</v>
      </c>
      <c r="E5434" t="s">
        <v>61</v>
      </c>
      <c r="F5434" t="s">
        <v>50</v>
      </c>
      <c r="G5434" t="s">
        <v>21</v>
      </c>
    </row>
    <row r="5435" spans="2:7" x14ac:dyDescent="0.2">
      <c r="B5435">
        <v>2007</v>
      </c>
      <c r="C5435">
        <v>10</v>
      </c>
      <c r="D5435" t="s">
        <v>65</v>
      </c>
      <c r="E5435" t="s">
        <v>61</v>
      </c>
      <c r="F5435" t="s">
        <v>50</v>
      </c>
      <c r="G5435" t="s">
        <v>23</v>
      </c>
    </row>
    <row r="5436" spans="2:7" x14ac:dyDescent="0.2">
      <c r="B5436">
        <v>2007</v>
      </c>
      <c r="C5436">
        <v>10</v>
      </c>
      <c r="D5436" t="s">
        <v>65</v>
      </c>
      <c r="E5436" t="s">
        <v>61</v>
      </c>
      <c r="F5436" t="s">
        <v>50</v>
      </c>
      <c r="G5436" t="s">
        <v>24</v>
      </c>
    </row>
    <row r="5437" spans="2:7" x14ac:dyDescent="0.2">
      <c r="B5437">
        <v>2007</v>
      </c>
      <c r="C5437">
        <v>10</v>
      </c>
      <c r="D5437" t="s">
        <v>65</v>
      </c>
      <c r="E5437" t="s">
        <v>61</v>
      </c>
      <c r="F5437" t="s">
        <v>50</v>
      </c>
      <c r="G5437" t="s">
        <v>25</v>
      </c>
    </row>
    <row r="5438" spans="2:7" x14ac:dyDescent="0.2">
      <c r="B5438">
        <v>2007</v>
      </c>
      <c r="C5438">
        <v>10</v>
      </c>
      <c r="D5438" t="s">
        <v>65</v>
      </c>
      <c r="E5438" t="s">
        <v>61</v>
      </c>
      <c r="F5438" t="s">
        <v>50</v>
      </c>
      <c r="G5438" t="s">
        <v>26</v>
      </c>
    </row>
    <row r="5439" spans="2:7" x14ac:dyDescent="0.2">
      <c r="B5439">
        <v>2007</v>
      </c>
      <c r="C5439">
        <v>10</v>
      </c>
      <c r="D5439" t="s">
        <v>65</v>
      </c>
      <c r="E5439" t="s">
        <v>61</v>
      </c>
      <c r="F5439" t="s">
        <v>50</v>
      </c>
      <c r="G5439" t="s">
        <v>27</v>
      </c>
    </row>
    <row r="5440" spans="2:7" x14ac:dyDescent="0.2">
      <c r="B5440">
        <v>2007</v>
      </c>
      <c r="C5440">
        <v>10</v>
      </c>
      <c r="D5440" t="s">
        <v>65</v>
      </c>
      <c r="E5440" t="s">
        <v>61</v>
      </c>
      <c r="F5440" t="s">
        <v>50</v>
      </c>
      <c r="G5440" t="s">
        <v>28</v>
      </c>
    </row>
    <row r="5441" spans="2:7" x14ac:dyDescent="0.2">
      <c r="B5441">
        <v>2007</v>
      </c>
      <c r="C5441">
        <v>10</v>
      </c>
      <c r="D5441" t="s">
        <v>65</v>
      </c>
      <c r="E5441" t="s">
        <v>61</v>
      </c>
      <c r="F5441" t="s">
        <v>50</v>
      </c>
      <c r="G5441" t="s">
        <v>29</v>
      </c>
    </row>
    <row r="5442" spans="2:7" x14ac:dyDescent="0.2">
      <c r="B5442">
        <v>2007</v>
      </c>
      <c r="C5442">
        <v>10</v>
      </c>
      <c r="D5442" t="s">
        <v>65</v>
      </c>
      <c r="E5442" t="s">
        <v>61</v>
      </c>
      <c r="F5442" t="s">
        <v>50</v>
      </c>
      <c r="G5442" t="s">
        <v>31</v>
      </c>
    </row>
    <row r="5443" spans="2:7" x14ac:dyDescent="0.2">
      <c r="B5443">
        <v>2007</v>
      </c>
      <c r="C5443">
        <v>10</v>
      </c>
      <c r="D5443" t="s">
        <v>65</v>
      </c>
      <c r="E5443" t="s">
        <v>61</v>
      </c>
      <c r="F5443" t="s">
        <v>50</v>
      </c>
      <c r="G5443" t="s">
        <v>32</v>
      </c>
    </row>
    <row r="5444" spans="2:7" x14ac:dyDescent="0.2">
      <c r="B5444">
        <v>2007</v>
      </c>
      <c r="C5444">
        <v>10</v>
      </c>
      <c r="D5444" t="s">
        <v>65</v>
      </c>
      <c r="E5444" t="s">
        <v>61</v>
      </c>
      <c r="F5444" t="s">
        <v>50</v>
      </c>
      <c r="G5444" t="s">
        <v>33</v>
      </c>
    </row>
    <row r="5445" spans="2:7" x14ac:dyDescent="0.2">
      <c r="B5445">
        <v>2007</v>
      </c>
      <c r="C5445">
        <v>10</v>
      </c>
      <c r="D5445" t="s">
        <v>65</v>
      </c>
      <c r="E5445" t="s">
        <v>61</v>
      </c>
      <c r="F5445" t="s">
        <v>50</v>
      </c>
      <c r="G5445" t="s">
        <v>34</v>
      </c>
    </row>
    <row r="5446" spans="2:7" x14ac:dyDescent="0.2">
      <c r="B5446">
        <v>2007</v>
      </c>
      <c r="C5446">
        <v>10</v>
      </c>
      <c r="D5446" t="s">
        <v>65</v>
      </c>
      <c r="E5446" t="s">
        <v>61</v>
      </c>
      <c r="F5446" t="s">
        <v>50</v>
      </c>
      <c r="G5446" t="s">
        <v>35</v>
      </c>
    </row>
    <row r="5447" spans="2:7" x14ac:dyDescent="0.2">
      <c r="B5447">
        <v>2007</v>
      </c>
      <c r="C5447">
        <v>10</v>
      </c>
      <c r="D5447" t="s">
        <v>65</v>
      </c>
      <c r="E5447" t="s">
        <v>61</v>
      </c>
      <c r="F5447" t="s">
        <v>50</v>
      </c>
      <c r="G5447" t="s">
        <v>36</v>
      </c>
    </row>
    <row r="5448" spans="2:7" x14ac:dyDescent="0.2">
      <c r="B5448">
        <v>2007</v>
      </c>
      <c r="C5448">
        <v>10</v>
      </c>
      <c r="D5448" t="s">
        <v>65</v>
      </c>
      <c r="E5448" t="s">
        <v>61</v>
      </c>
      <c r="F5448" t="s">
        <v>50</v>
      </c>
      <c r="G5448" t="s">
        <v>37</v>
      </c>
    </row>
    <row r="5449" spans="2:7" x14ac:dyDescent="0.2">
      <c r="B5449">
        <v>2007</v>
      </c>
      <c r="C5449">
        <v>10</v>
      </c>
      <c r="D5449" t="s">
        <v>65</v>
      </c>
      <c r="E5449" t="s">
        <v>61</v>
      </c>
      <c r="F5449" t="s">
        <v>50</v>
      </c>
      <c r="G5449" t="s">
        <v>38</v>
      </c>
    </row>
    <row r="5450" spans="2:7" x14ac:dyDescent="0.2">
      <c r="B5450">
        <v>2007</v>
      </c>
      <c r="C5450">
        <v>10</v>
      </c>
      <c r="D5450" t="s">
        <v>65</v>
      </c>
      <c r="E5450" t="s">
        <v>61</v>
      </c>
      <c r="F5450" t="s">
        <v>50</v>
      </c>
      <c r="G5450" t="s">
        <v>39</v>
      </c>
    </row>
    <row r="5451" spans="2:7" x14ac:dyDescent="0.2">
      <c r="B5451">
        <v>2007</v>
      </c>
      <c r="C5451">
        <v>10</v>
      </c>
      <c r="D5451" t="s">
        <v>65</v>
      </c>
      <c r="E5451" t="s">
        <v>61</v>
      </c>
      <c r="F5451" t="s">
        <v>50</v>
      </c>
      <c r="G5451" t="s">
        <v>40</v>
      </c>
    </row>
    <row r="5452" spans="2:7" x14ac:dyDescent="0.2">
      <c r="B5452">
        <v>2007</v>
      </c>
      <c r="C5452">
        <v>10</v>
      </c>
      <c r="D5452" t="s">
        <v>65</v>
      </c>
      <c r="E5452" t="s">
        <v>61</v>
      </c>
      <c r="F5452" t="s">
        <v>50</v>
      </c>
      <c r="G5452" t="s">
        <v>41</v>
      </c>
    </row>
    <row r="5453" spans="2:7" x14ac:dyDescent="0.2">
      <c r="B5453">
        <v>2007</v>
      </c>
      <c r="C5453">
        <v>10</v>
      </c>
      <c r="D5453" t="s">
        <v>65</v>
      </c>
      <c r="E5453" t="s">
        <v>61</v>
      </c>
      <c r="F5453" t="s">
        <v>50</v>
      </c>
      <c r="G5453" t="s">
        <v>42</v>
      </c>
    </row>
    <row r="5454" spans="2:7" x14ac:dyDescent="0.2">
      <c r="B5454">
        <v>2007</v>
      </c>
      <c r="C5454">
        <v>10</v>
      </c>
      <c r="D5454" t="s">
        <v>65</v>
      </c>
      <c r="E5454" t="s">
        <v>61</v>
      </c>
      <c r="F5454" t="s">
        <v>50</v>
      </c>
      <c r="G5454" t="s">
        <v>43</v>
      </c>
    </row>
    <row r="5455" spans="2:7" x14ac:dyDescent="0.2">
      <c r="B5455">
        <v>2007</v>
      </c>
      <c r="C5455">
        <v>10</v>
      </c>
      <c r="D5455" t="s">
        <v>65</v>
      </c>
      <c r="E5455" t="s">
        <v>61</v>
      </c>
      <c r="F5455" t="s">
        <v>50</v>
      </c>
      <c r="G5455" t="s">
        <v>60</v>
      </c>
    </row>
    <row r="5456" spans="2:7" x14ac:dyDescent="0.2">
      <c r="B5456">
        <v>2007</v>
      </c>
      <c r="C5456">
        <v>10</v>
      </c>
      <c r="D5456" t="s">
        <v>65</v>
      </c>
      <c r="E5456" t="s">
        <v>61</v>
      </c>
      <c r="F5456" t="s">
        <v>50</v>
      </c>
      <c r="G5456" t="s">
        <v>12</v>
      </c>
    </row>
    <row r="5457" spans="2:7" x14ac:dyDescent="0.2">
      <c r="B5457">
        <v>2007</v>
      </c>
      <c r="C5457">
        <v>10</v>
      </c>
      <c r="D5457" t="s">
        <v>65</v>
      </c>
      <c r="E5457" t="s">
        <v>61</v>
      </c>
      <c r="F5457" t="s">
        <v>51</v>
      </c>
      <c r="G5457" t="s">
        <v>16</v>
      </c>
    </row>
    <row r="5458" spans="2:7" x14ac:dyDescent="0.2">
      <c r="B5458">
        <v>2007</v>
      </c>
      <c r="C5458">
        <v>10</v>
      </c>
      <c r="D5458" t="s">
        <v>65</v>
      </c>
      <c r="E5458" t="s">
        <v>61</v>
      </c>
      <c r="F5458" t="s">
        <v>51</v>
      </c>
      <c r="G5458" t="s">
        <v>17</v>
      </c>
    </row>
    <row r="5459" spans="2:7" x14ac:dyDescent="0.2">
      <c r="B5459">
        <v>2007</v>
      </c>
      <c r="C5459">
        <v>10</v>
      </c>
      <c r="D5459" t="s">
        <v>65</v>
      </c>
      <c r="E5459" t="s">
        <v>61</v>
      </c>
      <c r="F5459" t="s">
        <v>51</v>
      </c>
      <c r="G5459" t="s">
        <v>19</v>
      </c>
    </row>
    <row r="5460" spans="2:7" x14ac:dyDescent="0.2">
      <c r="B5460">
        <v>2007</v>
      </c>
      <c r="C5460">
        <v>10</v>
      </c>
      <c r="D5460" t="s">
        <v>65</v>
      </c>
      <c r="E5460" t="s">
        <v>61</v>
      </c>
      <c r="F5460" t="s">
        <v>51</v>
      </c>
      <c r="G5460" t="s">
        <v>20</v>
      </c>
    </row>
    <row r="5461" spans="2:7" x14ac:dyDescent="0.2">
      <c r="B5461">
        <v>2007</v>
      </c>
      <c r="C5461">
        <v>10</v>
      </c>
      <c r="D5461" t="s">
        <v>65</v>
      </c>
      <c r="E5461" t="s">
        <v>61</v>
      </c>
      <c r="F5461" t="s">
        <v>51</v>
      </c>
      <c r="G5461" t="s">
        <v>21</v>
      </c>
    </row>
    <row r="5462" spans="2:7" x14ac:dyDescent="0.2">
      <c r="B5462">
        <v>2007</v>
      </c>
      <c r="C5462">
        <v>10</v>
      </c>
      <c r="D5462" t="s">
        <v>65</v>
      </c>
      <c r="E5462" t="s">
        <v>61</v>
      </c>
      <c r="F5462" t="s">
        <v>51</v>
      </c>
      <c r="G5462" t="s">
        <v>23</v>
      </c>
    </row>
    <row r="5463" spans="2:7" x14ac:dyDescent="0.2">
      <c r="B5463">
        <v>2007</v>
      </c>
      <c r="C5463">
        <v>10</v>
      </c>
      <c r="D5463" t="s">
        <v>65</v>
      </c>
      <c r="E5463" t="s">
        <v>61</v>
      </c>
      <c r="F5463" t="s">
        <v>51</v>
      </c>
      <c r="G5463" t="s">
        <v>24</v>
      </c>
    </row>
    <row r="5464" spans="2:7" x14ac:dyDescent="0.2">
      <c r="B5464">
        <v>2007</v>
      </c>
      <c r="C5464">
        <v>10</v>
      </c>
      <c r="D5464" t="s">
        <v>65</v>
      </c>
      <c r="E5464" t="s">
        <v>61</v>
      </c>
      <c r="F5464" t="s">
        <v>51</v>
      </c>
      <c r="G5464" t="s">
        <v>25</v>
      </c>
    </row>
    <row r="5465" spans="2:7" x14ac:dyDescent="0.2">
      <c r="B5465">
        <v>2007</v>
      </c>
      <c r="C5465">
        <v>10</v>
      </c>
      <c r="D5465" t="s">
        <v>65</v>
      </c>
      <c r="E5465" t="s">
        <v>61</v>
      </c>
      <c r="F5465" t="s">
        <v>51</v>
      </c>
      <c r="G5465" t="s">
        <v>26</v>
      </c>
    </row>
    <row r="5466" spans="2:7" x14ac:dyDescent="0.2">
      <c r="B5466">
        <v>2007</v>
      </c>
      <c r="C5466">
        <v>10</v>
      </c>
      <c r="D5466" t="s">
        <v>65</v>
      </c>
      <c r="E5466" t="s">
        <v>61</v>
      </c>
      <c r="F5466" t="s">
        <v>51</v>
      </c>
      <c r="G5466" t="s">
        <v>27</v>
      </c>
    </row>
    <row r="5467" spans="2:7" x14ac:dyDescent="0.2">
      <c r="B5467">
        <v>2007</v>
      </c>
      <c r="C5467">
        <v>10</v>
      </c>
      <c r="D5467" t="s">
        <v>65</v>
      </c>
      <c r="E5467" t="s">
        <v>61</v>
      </c>
      <c r="F5467" t="s">
        <v>51</v>
      </c>
      <c r="G5467" t="s">
        <v>28</v>
      </c>
    </row>
    <row r="5468" spans="2:7" x14ac:dyDescent="0.2">
      <c r="B5468">
        <v>2007</v>
      </c>
      <c r="C5468">
        <v>10</v>
      </c>
      <c r="D5468" t="s">
        <v>65</v>
      </c>
      <c r="E5468" t="s">
        <v>61</v>
      </c>
      <c r="F5468" t="s">
        <v>51</v>
      </c>
      <c r="G5468" t="s">
        <v>29</v>
      </c>
    </row>
    <row r="5469" spans="2:7" x14ac:dyDescent="0.2">
      <c r="B5469">
        <v>2007</v>
      </c>
      <c r="C5469">
        <v>10</v>
      </c>
      <c r="D5469" t="s">
        <v>65</v>
      </c>
      <c r="E5469" t="s">
        <v>61</v>
      </c>
      <c r="F5469" t="s">
        <v>51</v>
      </c>
      <c r="G5469" t="s">
        <v>31</v>
      </c>
    </row>
    <row r="5470" spans="2:7" x14ac:dyDescent="0.2">
      <c r="B5470">
        <v>2007</v>
      </c>
      <c r="C5470">
        <v>10</v>
      </c>
      <c r="D5470" t="s">
        <v>65</v>
      </c>
      <c r="E5470" t="s">
        <v>61</v>
      </c>
      <c r="F5470" t="s">
        <v>51</v>
      </c>
      <c r="G5470" t="s">
        <v>32</v>
      </c>
    </row>
    <row r="5471" spans="2:7" x14ac:dyDescent="0.2">
      <c r="B5471">
        <v>2007</v>
      </c>
      <c r="C5471">
        <v>10</v>
      </c>
      <c r="D5471" t="s">
        <v>65</v>
      </c>
      <c r="E5471" t="s">
        <v>61</v>
      </c>
      <c r="F5471" t="s">
        <v>51</v>
      </c>
      <c r="G5471" t="s">
        <v>33</v>
      </c>
    </row>
    <row r="5472" spans="2:7" x14ac:dyDescent="0.2">
      <c r="B5472">
        <v>2007</v>
      </c>
      <c r="C5472">
        <v>10</v>
      </c>
      <c r="D5472" t="s">
        <v>65</v>
      </c>
      <c r="E5472" t="s">
        <v>61</v>
      </c>
      <c r="F5472" t="s">
        <v>51</v>
      </c>
      <c r="G5472" t="s">
        <v>34</v>
      </c>
    </row>
    <row r="5473" spans="2:7" x14ac:dyDescent="0.2">
      <c r="B5473">
        <v>2007</v>
      </c>
      <c r="C5473">
        <v>10</v>
      </c>
      <c r="D5473" t="s">
        <v>65</v>
      </c>
      <c r="E5473" t="s">
        <v>61</v>
      </c>
      <c r="F5473" t="s">
        <v>51</v>
      </c>
      <c r="G5473" t="s">
        <v>35</v>
      </c>
    </row>
    <row r="5474" spans="2:7" x14ac:dyDescent="0.2">
      <c r="B5474">
        <v>2007</v>
      </c>
      <c r="C5474">
        <v>10</v>
      </c>
      <c r="D5474" t="s">
        <v>65</v>
      </c>
      <c r="E5474" t="s">
        <v>61</v>
      </c>
      <c r="F5474" t="s">
        <v>51</v>
      </c>
      <c r="G5474" t="s">
        <v>36</v>
      </c>
    </row>
    <row r="5475" spans="2:7" x14ac:dyDescent="0.2">
      <c r="B5475">
        <v>2007</v>
      </c>
      <c r="C5475">
        <v>10</v>
      </c>
      <c r="D5475" t="s">
        <v>65</v>
      </c>
      <c r="E5475" t="s">
        <v>61</v>
      </c>
      <c r="F5475" t="s">
        <v>51</v>
      </c>
      <c r="G5475" t="s">
        <v>37</v>
      </c>
    </row>
    <row r="5476" spans="2:7" x14ac:dyDescent="0.2">
      <c r="B5476">
        <v>2007</v>
      </c>
      <c r="C5476">
        <v>10</v>
      </c>
      <c r="D5476" t="s">
        <v>65</v>
      </c>
      <c r="E5476" t="s">
        <v>61</v>
      </c>
      <c r="F5476" t="s">
        <v>51</v>
      </c>
      <c r="G5476" t="s">
        <v>38</v>
      </c>
    </row>
    <row r="5477" spans="2:7" x14ac:dyDescent="0.2">
      <c r="B5477">
        <v>2007</v>
      </c>
      <c r="C5477">
        <v>10</v>
      </c>
      <c r="D5477" t="s">
        <v>65</v>
      </c>
      <c r="E5477" t="s">
        <v>61</v>
      </c>
      <c r="F5477" t="s">
        <v>51</v>
      </c>
      <c r="G5477" t="s">
        <v>39</v>
      </c>
    </row>
    <row r="5478" spans="2:7" x14ac:dyDescent="0.2">
      <c r="B5478">
        <v>2007</v>
      </c>
      <c r="C5478">
        <v>10</v>
      </c>
      <c r="D5478" t="s">
        <v>65</v>
      </c>
      <c r="E5478" t="s">
        <v>61</v>
      </c>
      <c r="F5478" t="s">
        <v>51</v>
      </c>
      <c r="G5478" t="s">
        <v>40</v>
      </c>
    </row>
    <row r="5479" spans="2:7" x14ac:dyDescent="0.2">
      <c r="B5479">
        <v>2007</v>
      </c>
      <c r="C5479">
        <v>10</v>
      </c>
      <c r="D5479" t="s">
        <v>65</v>
      </c>
      <c r="E5479" t="s">
        <v>61</v>
      </c>
      <c r="F5479" t="s">
        <v>51</v>
      </c>
      <c r="G5479" t="s">
        <v>41</v>
      </c>
    </row>
    <row r="5480" spans="2:7" x14ac:dyDescent="0.2">
      <c r="B5480">
        <v>2007</v>
      </c>
      <c r="C5480">
        <v>10</v>
      </c>
      <c r="D5480" t="s">
        <v>65</v>
      </c>
      <c r="E5480" t="s">
        <v>61</v>
      </c>
      <c r="F5480" t="s">
        <v>51</v>
      </c>
      <c r="G5480" t="s">
        <v>42</v>
      </c>
    </row>
    <row r="5481" spans="2:7" x14ac:dyDescent="0.2">
      <c r="B5481">
        <v>2007</v>
      </c>
      <c r="C5481">
        <v>10</v>
      </c>
      <c r="D5481" t="s">
        <v>65</v>
      </c>
      <c r="E5481" t="s">
        <v>61</v>
      </c>
      <c r="F5481" t="s">
        <v>51</v>
      </c>
      <c r="G5481" t="s">
        <v>43</v>
      </c>
    </row>
    <row r="5482" spans="2:7" x14ac:dyDescent="0.2">
      <c r="B5482">
        <v>2007</v>
      </c>
      <c r="C5482">
        <v>10</v>
      </c>
      <c r="D5482" t="s">
        <v>65</v>
      </c>
      <c r="E5482" t="s">
        <v>61</v>
      </c>
      <c r="F5482" t="s">
        <v>51</v>
      </c>
      <c r="G5482" t="s">
        <v>60</v>
      </c>
    </row>
    <row r="5483" spans="2:7" x14ac:dyDescent="0.2">
      <c r="B5483">
        <v>2007</v>
      </c>
      <c r="C5483">
        <v>10</v>
      </c>
      <c r="D5483" t="s">
        <v>65</v>
      </c>
      <c r="E5483" t="s">
        <v>61</v>
      </c>
      <c r="F5483" t="s">
        <v>52</v>
      </c>
      <c r="G5483" t="s">
        <v>12</v>
      </c>
    </row>
    <row r="5484" spans="2:7" x14ac:dyDescent="0.2">
      <c r="B5484">
        <v>2007</v>
      </c>
      <c r="C5484">
        <v>10</v>
      </c>
      <c r="D5484" t="s">
        <v>65</v>
      </c>
      <c r="E5484" t="s">
        <v>61</v>
      </c>
      <c r="F5484" t="s">
        <v>52</v>
      </c>
      <c r="G5484" t="s">
        <v>16</v>
      </c>
    </row>
    <row r="5485" spans="2:7" x14ac:dyDescent="0.2">
      <c r="B5485">
        <v>2007</v>
      </c>
      <c r="C5485">
        <v>10</v>
      </c>
      <c r="D5485" t="s">
        <v>65</v>
      </c>
      <c r="E5485" t="s">
        <v>61</v>
      </c>
      <c r="F5485" t="s">
        <v>52</v>
      </c>
      <c r="G5485" t="s">
        <v>17</v>
      </c>
    </row>
    <row r="5486" spans="2:7" x14ac:dyDescent="0.2">
      <c r="B5486">
        <v>2007</v>
      </c>
      <c r="C5486">
        <v>10</v>
      </c>
      <c r="D5486" t="s">
        <v>65</v>
      </c>
      <c r="E5486" t="s">
        <v>61</v>
      </c>
      <c r="F5486" t="s">
        <v>52</v>
      </c>
      <c r="G5486" t="s">
        <v>19</v>
      </c>
    </row>
    <row r="5487" spans="2:7" x14ac:dyDescent="0.2">
      <c r="B5487">
        <v>2007</v>
      </c>
      <c r="C5487">
        <v>10</v>
      </c>
      <c r="D5487" t="s">
        <v>65</v>
      </c>
      <c r="E5487" t="s">
        <v>61</v>
      </c>
      <c r="F5487" t="s">
        <v>52</v>
      </c>
      <c r="G5487" t="s">
        <v>20</v>
      </c>
    </row>
    <row r="5488" spans="2:7" x14ac:dyDescent="0.2">
      <c r="B5488">
        <v>2007</v>
      </c>
      <c r="C5488">
        <v>10</v>
      </c>
      <c r="D5488" t="s">
        <v>65</v>
      </c>
      <c r="E5488" t="s">
        <v>61</v>
      </c>
      <c r="F5488" t="s">
        <v>52</v>
      </c>
      <c r="G5488" t="s">
        <v>21</v>
      </c>
    </row>
    <row r="5489" spans="2:7" x14ac:dyDescent="0.2">
      <c r="B5489">
        <v>2007</v>
      </c>
      <c r="C5489">
        <v>10</v>
      </c>
      <c r="D5489" t="s">
        <v>65</v>
      </c>
      <c r="E5489" t="s">
        <v>61</v>
      </c>
      <c r="F5489" t="s">
        <v>52</v>
      </c>
      <c r="G5489" t="s">
        <v>23</v>
      </c>
    </row>
    <row r="5490" spans="2:7" x14ac:dyDescent="0.2">
      <c r="B5490">
        <v>2007</v>
      </c>
      <c r="C5490">
        <v>10</v>
      </c>
      <c r="D5490" t="s">
        <v>65</v>
      </c>
      <c r="E5490" t="s">
        <v>61</v>
      </c>
      <c r="F5490" t="s">
        <v>52</v>
      </c>
      <c r="G5490" t="s">
        <v>24</v>
      </c>
    </row>
    <row r="5491" spans="2:7" x14ac:dyDescent="0.2">
      <c r="B5491">
        <v>2007</v>
      </c>
      <c r="C5491">
        <v>10</v>
      </c>
      <c r="D5491" t="s">
        <v>65</v>
      </c>
      <c r="E5491" t="s">
        <v>61</v>
      </c>
      <c r="F5491" t="s">
        <v>52</v>
      </c>
      <c r="G5491" t="s">
        <v>25</v>
      </c>
    </row>
    <row r="5492" spans="2:7" x14ac:dyDescent="0.2">
      <c r="B5492">
        <v>2007</v>
      </c>
      <c r="C5492">
        <v>10</v>
      </c>
      <c r="D5492" t="s">
        <v>65</v>
      </c>
      <c r="E5492" t="s">
        <v>61</v>
      </c>
      <c r="F5492" t="s">
        <v>52</v>
      </c>
      <c r="G5492" t="s">
        <v>26</v>
      </c>
    </row>
    <row r="5493" spans="2:7" x14ac:dyDescent="0.2">
      <c r="B5493">
        <v>2007</v>
      </c>
      <c r="C5493">
        <v>10</v>
      </c>
      <c r="D5493" t="s">
        <v>65</v>
      </c>
      <c r="E5493" t="s">
        <v>61</v>
      </c>
      <c r="F5493" t="s">
        <v>52</v>
      </c>
      <c r="G5493" t="s">
        <v>27</v>
      </c>
    </row>
    <row r="5494" spans="2:7" x14ac:dyDescent="0.2">
      <c r="B5494">
        <v>2007</v>
      </c>
      <c r="C5494">
        <v>10</v>
      </c>
      <c r="D5494" t="s">
        <v>65</v>
      </c>
      <c r="E5494" t="s">
        <v>61</v>
      </c>
      <c r="F5494" t="s">
        <v>52</v>
      </c>
      <c r="G5494" t="s">
        <v>28</v>
      </c>
    </row>
    <row r="5495" spans="2:7" x14ac:dyDescent="0.2">
      <c r="B5495">
        <v>2007</v>
      </c>
      <c r="C5495">
        <v>10</v>
      </c>
      <c r="D5495" t="s">
        <v>65</v>
      </c>
      <c r="E5495" t="s">
        <v>61</v>
      </c>
      <c r="F5495" t="s">
        <v>52</v>
      </c>
      <c r="G5495" t="s">
        <v>29</v>
      </c>
    </row>
    <row r="5496" spans="2:7" x14ac:dyDescent="0.2">
      <c r="B5496">
        <v>2007</v>
      </c>
      <c r="C5496">
        <v>10</v>
      </c>
      <c r="D5496" t="s">
        <v>65</v>
      </c>
      <c r="E5496" t="s">
        <v>61</v>
      </c>
      <c r="F5496" t="s">
        <v>52</v>
      </c>
      <c r="G5496" t="s">
        <v>31</v>
      </c>
    </row>
    <row r="5497" spans="2:7" x14ac:dyDescent="0.2">
      <c r="B5497">
        <v>2007</v>
      </c>
      <c r="C5497">
        <v>10</v>
      </c>
      <c r="D5497" t="s">
        <v>65</v>
      </c>
      <c r="E5497" t="s">
        <v>61</v>
      </c>
      <c r="F5497" t="s">
        <v>52</v>
      </c>
      <c r="G5497" t="s">
        <v>32</v>
      </c>
    </row>
    <row r="5498" spans="2:7" x14ac:dyDescent="0.2">
      <c r="B5498">
        <v>2007</v>
      </c>
      <c r="C5498">
        <v>10</v>
      </c>
      <c r="D5498" t="s">
        <v>65</v>
      </c>
      <c r="E5498" t="s">
        <v>61</v>
      </c>
      <c r="F5498" t="s">
        <v>52</v>
      </c>
      <c r="G5498" t="s">
        <v>33</v>
      </c>
    </row>
    <row r="5499" spans="2:7" x14ac:dyDescent="0.2">
      <c r="B5499">
        <v>2007</v>
      </c>
      <c r="C5499">
        <v>10</v>
      </c>
      <c r="D5499" t="s">
        <v>65</v>
      </c>
      <c r="E5499" t="s">
        <v>61</v>
      </c>
      <c r="F5499" t="s">
        <v>52</v>
      </c>
      <c r="G5499" t="s">
        <v>34</v>
      </c>
    </row>
    <row r="5500" spans="2:7" x14ac:dyDescent="0.2">
      <c r="B5500">
        <v>2007</v>
      </c>
      <c r="C5500">
        <v>10</v>
      </c>
      <c r="D5500" t="s">
        <v>65</v>
      </c>
      <c r="E5500" t="s">
        <v>61</v>
      </c>
      <c r="F5500" t="s">
        <v>52</v>
      </c>
      <c r="G5500" t="s">
        <v>35</v>
      </c>
    </row>
    <row r="5501" spans="2:7" x14ac:dyDescent="0.2">
      <c r="B5501">
        <v>2007</v>
      </c>
      <c r="C5501">
        <v>10</v>
      </c>
      <c r="D5501" t="s">
        <v>65</v>
      </c>
      <c r="E5501" t="s">
        <v>61</v>
      </c>
      <c r="F5501" t="s">
        <v>52</v>
      </c>
      <c r="G5501" t="s">
        <v>36</v>
      </c>
    </row>
    <row r="5502" spans="2:7" x14ac:dyDescent="0.2">
      <c r="B5502">
        <v>2007</v>
      </c>
      <c r="C5502">
        <v>10</v>
      </c>
      <c r="D5502" t="s">
        <v>65</v>
      </c>
      <c r="E5502" t="s">
        <v>61</v>
      </c>
      <c r="F5502" t="s">
        <v>52</v>
      </c>
      <c r="G5502" t="s">
        <v>37</v>
      </c>
    </row>
    <row r="5503" spans="2:7" x14ac:dyDescent="0.2">
      <c r="B5503">
        <v>2007</v>
      </c>
      <c r="C5503">
        <v>10</v>
      </c>
      <c r="D5503" t="s">
        <v>65</v>
      </c>
      <c r="E5503" t="s">
        <v>61</v>
      </c>
      <c r="F5503" t="s">
        <v>52</v>
      </c>
      <c r="G5503" t="s">
        <v>38</v>
      </c>
    </row>
    <row r="5504" spans="2:7" x14ac:dyDescent="0.2">
      <c r="B5504">
        <v>2007</v>
      </c>
      <c r="C5504">
        <v>10</v>
      </c>
      <c r="D5504" t="s">
        <v>65</v>
      </c>
      <c r="E5504" t="s">
        <v>61</v>
      </c>
      <c r="F5504" t="s">
        <v>52</v>
      </c>
      <c r="G5504" t="s">
        <v>39</v>
      </c>
    </row>
    <row r="5505" spans="2:7" x14ac:dyDescent="0.2">
      <c r="B5505">
        <v>2007</v>
      </c>
      <c r="C5505">
        <v>10</v>
      </c>
      <c r="D5505" t="s">
        <v>65</v>
      </c>
      <c r="E5505" t="s">
        <v>61</v>
      </c>
      <c r="F5505" t="s">
        <v>52</v>
      </c>
      <c r="G5505" t="s">
        <v>40</v>
      </c>
    </row>
    <row r="5506" spans="2:7" x14ac:dyDescent="0.2">
      <c r="B5506">
        <v>2007</v>
      </c>
      <c r="C5506">
        <v>10</v>
      </c>
      <c r="D5506" t="s">
        <v>65</v>
      </c>
      <c r="E5506" t="s">
        <v>61</v>
      </c>
      <c r="F5506" t="s">
        <v>52</v>
      </c>
      <c r="G5506" t="s">
        <v>41</v>
      </c>
    </row>
    <row r="5507" spans="2:7" x14ac:dyDescent="0.2">
      <c r="B5507">
        <v>2007</v>
      </c>
      <c r="C5507">
        <v>10</v>
      </c>
      <c r="D5507" t="s">
        <v>65</v>
      </c>
      <c r="E5507" t="s">
        <v>61</v>
      </c>
      <c r="F5507" t="s">
        <v>52</v>
      </c>
      <c r="G5507" t="s">
        <v>42</v>
      </c>
    </row>
    <row r="5508" spans="2:7" x14ac:dyDescent="0.2">
      <c r="B5508">
        <v>2007</v>
      </c>
      <c r="C5508">
        <v>10</v>
      </c>
      <c r="D5508" t="s">
        <v>65</v>
      </c>
      <c r="E5508" t="s">
        <v>61</v>
      </c>
      <c r="F5508" t="s">
        <v>52</v>
      </c>
      <c r="G5508" t="s">
        <v>43</v>
      </c>
    </row>
    <row r="5509" spans="2:7" x14ac:dyDescent="0.2">
      <c r="B5509">
        <v>2007</v>
      </c>
      <c r="C5509">
        <v>10</v>
      </c>
      <c r="D5509" t="s">
        <v>65</v>
      </c>
      <c r="E5509" t="s">
        <v>61</v>
      </c>
      <c r="F5509" t="s">
        <v>52</v>
      </c>
      <c r="G5509" t="s">
        <v>60</v>
      </c>
    </row>
    <row r="5510" spans="2:7" x14ac:dyDescent="0.2">
      <c r="B5510">
        <v>2007</v>
      </c>
      <c r="C5510">
        <v>10</v>
      </c>
      <c r="D5510" t="s">
        <v>65</v>
      </c>
      <c r="E5510" t="s">
        <v>61</v>
      </c>
      <c r="F5510" t="s">
        <v>53</v>
      </c>
      <c r="G5510" t="s">
        <v>12</v>
      </c>
    </row>
    <row r="5511" spans="2:7" x14ac:dyDescent="0.2">
      <c r="B5511">
        <v>2007</v>
      </c>
      <c r="C5511">
        <v>10</v>
      </c>
      <c r="D5511" t="s">
        <v>65</v>
      </c>
      <c r="E5511" t="s">
        <v>61</v>
      </c>
      <c r="F5511" t="s">
        <v>53</v>
      </c>
      <c r="G5511" t="s">
        <v>16</v>
      </c>
    </row>
    <row r="5512" spans="2:7" x14ac:dyDescent="0.2">
      <c r="B5512">
        <v>2007</v>
      </c>
      <c r="C5512">
        <v>10</v>
      </c>
      <c r="D5512" t="s">
        <v>65</v>
      </c>
      <c r="E5512" t="s">
        <v>61</v>
      </c>
      <c r="F5512" t="s">
        <v>53</v>
      </c>
      <c r="G5512" t="s">
        <v>17</v>
      </c>
    </row>
    <row r="5513" spans="2:7" x14ac:dyDescent="0.2">
      <c r="B5513">
        <v>2007</v>
      </c>
      <c r="C5513">
        <v>10</v>
      </c>
      <c r="D5513" t="s">
        <v>65</v>
      </c>
      <c r="E5513" t="s">
        <v>61</v>
      </c>
      <c r="F5513" t="s">
        <v>53</v>
      </c>
      <c r="G5513" t="s">
        <v>19</v>
      </c>
    </row>
    <row r="5514" spans="2:7" x14ac:dyDescent="0.2">
      <c r="B5514">
        <v>2007</v>
      </c>
      <c r="C5514">
        <v>10</v>
      </c>
      <c r="D5514" t="s">
        <v>65</v>
      </c>
      <c r="E5514" t="s">
        <v>61</v>
      </c>
      <c r="F5514" t="s">
        <v>53</v>
      </c>
      <c r="G5514" t="s">
        <v>20</v>
      </c>
    </row>
    <row r="5515" spans="2:7" x14ac:dyDescent="0.2">
      <c r="B5515">
        <v>2007</v>
      </c>
      <c r="C5515">
        <v>10</v>
      </c>
      <c r="D5515" t="s">
        <v>65</v>
      </c>
      <c r="E5515" t="s">
        <v>61</v>
      </c>
      <c r="F5515" t="s">
        <v>53</v>
      </c>
      <c r="G5515" t="s">
        <v>21</v>
      </c>
    </row>
    <row r="5516" spans="2:7" x14ac:dyDescent="0.2">
      <c r="B5516">
        <v>2007</v>
      </c>
      <c r="C5516">
        <v>10</v>
      </c>
      <c r="D5516" t="s">
        <v>65</v>
      </c>
      <c r="E5516" t="s">
        <v>61</v>
      </c>
      <c r="F5516" t="s">
        <v>53</v>
      </c>
      <c r="G5516" t="s">
        <v>23</v>
      </c>
    </row>
    <row r="5517" spans="2:7" x14ac:dyDescent="0.2">
      <c r="B5517">
        <v>2007</v>
      </c>
      <c r="C5517">
        <v>10</v>
      </c>
      <c r="D5517" t="s">
        <v>65</v>
      </c>
      <c r="E5517" t="s">
        <v>61</v>
      </c>
      <c r="F5517" t="s">
        <v>53</v>
      </c>
      <c r="G5517" t="s">
        <v>24</v>
      </c>
    </row>
    <row r="5518" spans="2:7" x14ac:dyDescent="0.2">
      <c r="B5518">
        <v>2007</v>
      </c>
      <c r="C5518">
        <v>10</v>
      </c>
      <c r="D5518" t="s">
        <v>65</v>
      </c>
      <c r="E5518" t="s">
        <v>61</v>
      </c>
      <c r="F5518" t="s">
        <v>53</v>
      </c>
      <c r="G5518" t="s">
        <v>25</v>
      </c>
    </row>
    <row r="5519" spans="2:7" x14ac:dyDescent="0.2">
      <c r="B5519">
        <v>2007</v>
      </c>
      <c r="C5519">
        <v>10</v>
      </c>
      <c r="D5519" t="s">
        <v>65</v>
      </c>
      <c r="E5519" t="s">
        <v>61</v>
      </c>
      <c r="F5519" t="s">
        <v>53</v>
      </c>
      <c r="G5519" t="s">
        <v>26</v>
      </c>
    </row>
    <row r="5520" spans="2:7" x14ac:dyDescent="0.2">
      <c r="B5520">
        <v>2007</v>
      </c>
      <c r="C5520">
        <v>10</v>
      </c>
      <c r="D5520" t="s">
        <v>65</v>
      </c>
      <c r="E5520" t="s">
        <v>61</v>
      </c>
      <c r="F5520" t="s">
        <v>53</v>
      </c>
      <c r="G5520" t="s">
        <v>27</v>
      </c>
    </row>
    <row r="5521" spans="2:7" x14ac:dyDescent="0.2">
      <c r="B5521">
        <v>2007</v>
      </c>
      <c r="C5521">
        <v>10</v>
      </c>
      <c r="D5521" t="s">
        <v>65</v>
      </c>
      <c r="E5521" t="s">
        <v>61</v>
      </c>
      <c r="F5521" t="s">
        <v>53</v>
      </c>
      <c r="G5521" t="s">
        <v>28</v>
      </c>
    </row>
    <row r="5522" spans="2:7" x14ac:dyDescent="0.2">
      <c r="B5522">
        <v>2007</v>
      </c>
      <c r="C5522">
        <v>10</v>
      </c>
      <c r="D5522" t="s">
        <v>65</v>
      </c>
      <c r="E5522" t="s">
        <v>61</v>
      </c>
      <c r="F5522" t="s">
        <v>53</v>
      </c>
      <c r="G5522" t="s">
        <v>29</v>
      </c>
    </row>
    <row r="5523" spans="2:7" x14ac:dyDescent="0.2">
      <c r="B5523">
        <v>2007</v>
      </c>
      <c r="C5523">
        <v>10</v>
      </c>
      <c r="D5523" t="s">
        <v>65</v>
      </c>
      <c r="E5523" t="s">
        <v>61</v>
      </c>
      <c r="F5523" t="s">
        <v>53</v>
      </c>
      <c r="G5523" t="s">
        <v>31</v>
      </c>
    </row>
    <row r="5524" spans="2:7" x14ac:dyDescent="0.2">
      <c r="B5524">
        <v>2007</v>
      </c>
      <c r="C5524">
        <v>10</v>
      </c>
      <c r="D5524" t="s">
        <v>65</v>
      </c>
      <c r="E5524" t="s">
        <v>61</v>
      </c>
      <c r="F5524" t="s">
        <v>53</v>
      </c>
      <c r="G5524" t="s">
        <v>32</v>
      </c>
    </row>
    <row r="5525" spans="2:7" x14ac:dyDescent="0.2">
      <c r="B5525">
        <v>2007</v>
      </c>
      <c r="C5525">
        <v>10</v>
      </c>
      <c r="D5525" t="s">
        <v>65</v>
      </c>
      <c r="E5525" t="s">
        <v>61</v>
      </c>
      <c r="F5525" t="s">
        <v>53</v>
      </c>
      <c r="G5525" t="s">
        <v>33</v>
      </c>
    </row>
    <row r="5526" spans="2:7" x14ac:dyDescent="0.2">
      <c r="B5526">
        <v>2007</v>
      </c>
      <c r="C5526">
        <v>10</v>
      </c>
      <c r="D5526" t="s">
        <v>65</v>
      </c>
      <c r="E5526" t="s">
        <v>61</v>
      </c>
      <c r="F5526" t="s">
        <v>53</v>
      </c>
      <c r="G5526" t="s">
        <v>34</v>
      </c>
    </row>
    <row r="5527" spans="2:7" x14ac:dyDescent="0.2">
      <c r="B5527">
        <v>2007</v>
      </c>
      <c r="C5527">
        <v>10</v>
      </c>
      <c r="D5527" t="s">
        <v>65</v>
      </c>
      <c r="E5527" t="s">
        <v>61</v>
      </c>
      <c r="F5527" t="s">
        <v>53</v>
      </c>
      <c r="G5527" t="s">
        <v>35</v>
      </c>
    </row>
    <row r="5528" spans="2:7" x14ac:dyDescent="0.2">
      <c r="B5528">
        <v>2007</v>
      </c>
      <c r="C5528">
        <v>10</v>
      </c>
      <c r="D5528" t="s">
        <v>65</v>
      </c>
      <c r="E5528" t="s">
        <v>61</v>
      </c>
      <c r="F5528" t="s">
        <v>53</v>
      </c>
      <c r="G5528" t="s">
        <v>36</v>
      </c>
    </row>
    <row r="5529" spans="2:7" x14ac:dyDescent="0.2">
      <c r="B5529">
        <v>2007</v>
      </c>
      <c r="C5529">
        <v>10</v>
      </c>
      <c r="D5529" t="s">
        <v>65</v>
      </c>
      <c r="E5529" t="s">
        <v>61</v>
      </c>
      <c r="F5529" t="s">
        <v>53</v>
      </c>
      <c r="G5529" t="s">
        <v>37</v>
      </c>
    </row>
    <row r="5530" spans="2:7" x14ac:dyDescent="0.2">
      <c r="B5530">
        <v>2007</v>
      </c>
      <c r="C5530">
        <v>10</v>
      </c>
      <c r="D5530" t="s">
        <v>65</v>
      </c>
      <c r="E5530" t="s">
        <v>61</v>
      </c>
      <c r="F5530" t="s">
        <v>53</v>
      </c>
      <c r="G5530" t="s">
        <v>38</v>
      </c>
    </row>
    <row r="5531" spans="2:7" x14ac:dyDescent="0.2">
      <c r="B5531">
        <v>2007</v>
      </c>
      <c r="C5531">
        <v>10</v>
      </c>
      <c r="D5531" t="s">
        <v>65</v>
      </c>
      <c r="E5531" t="s">
        <v>61</v>
      </c>
      <c r="F5531" t="s">
        <v>53</v>
      </c>
      <c r="G5531" t="s">
        <v>39</v>
      </c>
    </row>
    <row r="5532" spans="2:7" x14ac:dyDescent="0.2">
      <c r="B5532">
        <v>2007</v>
      </c>
      <c r="C5532">
        <v>10</v>
      </c>
      <c r="D5532" t="s">
        <v>65</v>
      </c>
      <c r="E5532" t="s">
        <v>61</v>
      </c>
      <c r="F5532" t="s">
        <v>53</v>
      </c>
      <c r="G5532" t="s">
        <v>40</v>
      </c>
    </row>
    <row r="5533" spans="2:7" x14ac:dyDescent="0.2">
      <c r="B5533">
        <v>2007</v>
      </c>
      <c r="C5533">
        <v>10</v>
      </c>
      <c r="D5533" t="s">
        <v>65</v>
      </c>
      <c r="E5533" t="s">
        <v>61</v>
      </c>
      <c r="F5533" t="s">
        <v>53</v>
      </c>
      <c r="G5533" t="s">
        <v>41</v>
      </c>
    </row>
    <row r="5534" spans="2:7" x14ac:dyDescent="0.2">
      <c r="B5534">
        <v>2007</v>
      </c>
      <c r="C5534">
        <v>10</v>
      </c>
      <c r="D5534" t="s">
        <v>65</v>
      </c>
      <c r="E5534" t="s">
        <v>61</v>
      </c>
      <c r="F5534" t="s">
        <v>53</v>
      </c>
      <c r="G5534" t="s">
        <v>42</v>
      </c>
    </row>
    <row r="5535" spans="2:7" x14ac:dyDescent="0.2">
      <c r="B5535">
        <v>2007</v>
      </c>
      <c r="C5535">
        <v>10</v>
      </c>
      <c r="D5535" t="s">
        <v>65</v>
      </c>
      <c r="E5535" t="s">
        <v>61</v>
      </c>
      <c r="F5535" t="s">
        <v>53</v>
      </c>
      <c r="G5535" t="s">
        <v>43</v>
      </c>
    </row>
    <row r="5536" spans="2:7" x14ac:dyDescent="0.2">
      <c r="B5536">
        <v>2007</v>
      </c>
      <c r="C5536">
        <v>10</v>
      </c>
      <c r="D5536" t="s">
        <v>65</v>
      </c>
      <c r="E5536" t="s">
        <v>61</v>
      </c>
      <c r="F5536" t="s">
        <v>53</v>
      </c>
      <c r="G5536" t="s">
        <v>60</v>
      </c>
    </row>
    <row r="5537" spans="2:7" x14ac:dyDescent="0.2">
      <c r="B5537">
        <v>2007</v>
      </c>
      <c r="C5537">
        <v>10</v>
      </c>
      <c r="D5537" t="s">
        <v>65</v>
      </c>
      <c r="E5537" t="s">
        <v>61</v>
      </c>
      <c r="F5537" t="s">
        <v>54</v>
      </c>
      <c r="G5537" t="s">
        <v>12</v>
      </c>
    </row>
    <row r="5538" spans="2:7" x14ac:dyDescent="0.2">
      <c r="B5538">
        <v>2007</v>
      </c>
      <c r="C5538">
        <v>10</v>
      </c>
      <c r="D5538" t="s">
        <v>65</v>
      </c>
      <c r="E5538" t="s">
        <v>61</v>
      </c>
      <c r="F5538" t="s">
        <v>54</v>
      </c>
      <c r="G5538" t="s">
        <v>16</v>
      </c>
    </row>
    <row r="5539" spans="2:7" x14ac:dyDescent="0.2">
      <c r="B5539">
        <v>2007</v>
      </c>
      <c r="C5539">
        <v>10</v>
      </c>
      <c r="D5539" t="s">
        <v>65</v>
      </c>
      <c r="E5539" t="s">
        <v>61</v>
      </c>
      <c r="F5539" t="s">
        <v>54</v>
      </c>
      <c r="G5539" t="s">
        <v>17</v>
      </c>
    </row>
    <row r="5540" spans="2:7" x14ac:dyDescent="0.2">
      <c r="B5540">
        <v>2007</v>
      </c>
      <c r="C5540">
        <v>10</v>
      </c>
      <c r="D5540" t="s">
        <v>65</v>
      </c>
      <c r="E5540" t="s">
        <v>61</v>
      </c>
      <c r="F5540" t="s">
        <v>54</v>
      </c>
      <c r="G5540" t="s">
        <v>19</v>
      </c>
    </row>
    <row r="5541" spans="2:7" x14ac:dyDescent="0.2">
      <c r="B5541">
        <v>2007</v>
      </c>
      <c r="C5541">
        <v>10</v>
      </c>
      <c r="D5541" t="s">
        <v>65</v>
      </c>
      <c r="E5541" t="s">
        <v>61</v>
      </c>
      <c r="F5541" t="s">
        <v>54</v>
      </c>
      <c r="G5541" t="s">
        <v>20</v>
      </c>
    </row>
    <row r="5542" spans="2:7" x14ac:dyDescent="0.2">
      <c r="B5542">
        <v>2007</v>
      </c>
      <c r="C5542">
        <v>10</v>
      </c>
      <c r="D5542" t="s">
        <v>65</v>
      </c>
      <c r="E5542" t="s">
        <v>61</v>
      </c>
      <c r="F5542" t="s">
        <v>54</v>
      </c>
      <c r="G5542" t="s">
        <v>21</v>
      </c>
    </row>
    <row r="5543" spans="2:7" x14ac:dyDescent="0.2">
      <c r="B5543">
        <v>2007</v>
      </c>
      <c r="C5543">
        <v>10</v>
      </c>
      <c r="D5543" t="s">
        <v>65</v>
      </c>
      <c r="E5543" t="s">
        <v>61</v>
      </c>
      <c r="F5543" t="s">
        <v>54</v>
      </c>
      <c r="G5543" t="s">
        <v>23</v>
      </c>
    </row>
    <row r="5544" spans="2:7" x14ac:dyDescent="0.2">
      <c r="B5544">
        <v>2007</v>
      </c>
      <c r="C5544">
        <v>10</v>
      </c>
      <c r="D5544" t="s">
        <v>65</v>
      </c>
      <c r="E5544" t="s">
        <v>61</v>
      </c>
      <c r="F5544" t="s">
        <v>54</v>
      </c>
      <c r="G5544" t="s">
        <v>24</v>
      </c>
    </row>
    <row r="5545" spans="2:7" x14ac:dyDescent="0.2">
      <c r="B5545">
        <v>2007</v>
      </c>
      <c r="C5545">
        <v>10</v>
      </c>
      <c r="D5545" t="s">
        <v>65</v>
      </c>
      <c r="E5545" t="s">
        <v>61</v>
      </c>
      <c r="F5545" t="s">
        <v>54</v>
      </c>
      <c r="G5545" t="s">
        <v>25</v>
      </c>
    </row>
    <row r="5546" spans="2:7" x14ac:dyDescent="0.2">
      <c r="B5546">
        <v>2007</v>
      </c>
      <c r="C5546">
        <v>10</v>
      </c>
      <c r="D5546" t="s">
        <v>65</v>
      </c>
      <c r="E5546" t="s">
        <v>61</v>
      </c>
      <c r="F5546" t="s">
        <v>54</v>
      </c>
      <c r="G5546" t="s">
        <v>26</v>
      </c>
    </row>
    <row r="5547" spans="2:7" x14ac:dyDescent="0.2">
      <c r="B5547">
        <v>2007</v>
      </c>
      <c r="C5547">
        <v>10</v>
      </c>
      <c r="D5547" t="s">
        <v>65</v>
      </c>
      <c r="E5547" t="s">
        <v>61</v>
      </c>
      <c r="F5547" t="s">
        <v>54</v>
      </c>
      <c r="G5547" t="s">
        <v>27</v>
      </c>
    </row>
    <row r="5548" spans="2:7" x14ac:dyDescent="0.2">
      <c r="B5548">
        <v>2007</v>
      </c>
      <c r="C5548">
        <v>10</v>
      </c>
      <c r="D5548" t="s">
        <v>65</v>
      </c>
      <c r="E5548" t="s">
        <v>61</v>
      </c>
      <c r="F5548" t="s">
        <v>54</v>
      </c>
      <c r="G5548" t="s">
        <v>28</v>
      </c>
    </row>
    <row r="5549" spans="2:7" x14ac:dyDescent="0.2">
      <c r="B5549">
        <v>2007</v>
      </c>
      <c r="C5549">
        <v>10</v>
      </c>
      <c r="D5549" t="s">
        <v>65</v>
      </c>
      <c r="E5549" t="s">
        <v>61</v>
      </c>
      <c r="F5549" t="s">
        <v>54</v>
      </c>
      <c r="G5549" t="s">
        <v>29</v>
      </c>
    </row>
    <row r="5550" spans="2:7" x14ac:dyDescent="0.2">
      <c r="B5550">
        <v>2007</v>
      </c>
      <c r="C5550">
        <v>10</v>
      </c>
      <c r="D5550" t="s">
        <v>65</v>
      </c>
      <c r="E5550" t="s">
        <v>61</v>
      </c>
      <c r="F5550" t="s">
        <v>54</v>
      </c>
      <c r="G5550" t="s">
        <v>31</v>
      </c>
    </row>
    <row r="5551" spans="2:7" x14ac:dyDescent="0.2">
      <c r="B5551">
        <v>2007</v>
      </c>
      <c r="C5551">
        <v>10</v>
      </c>
      <c r="D5551" t="s">
        <v>65</v>
      </c>
      <c r="E5551" t="s">
        <v>61</v>
      </c>
      <c r="F5551" t="s">
        <v>54</v>
      </c>
      <c r="G5551" t="s">
        <v>32</v>
      </c>
    </row>
    <row r="5552" spans="2:7" x14ac:dyDescent="0.2">
      <c r="B5552">
        <v>2007</v>
      </c>
      <c r="C5552">
        <v>10</v>
      </c>
      <c r="D5552" t="s">
        <v>65</v>
      </c>
      <c r="E5552" t="s">
        <v>61</v>
      </c>
      <c r="F5552" t="s">
        <v>54</v>
      </c>
      <c r="G5552" t="s">
        <v>33</v>
      </c>
    </row>
    <row r="5553" spans="2:7" x14ac:dyDescent="0.2">
      <c r="B5553">
        <v>2007</v>
      </c>
      <c r="C5553">
        <v>10</v>
      </c>
      <c r="D5553" t="s">
        <v>65</v>
      </c>
      <c r="E5553" t="s">
        <v>61</v>
      </c>
      <c r="F5553" t="s">
        <v>54</v>
      </c>
      <c r="G5553" t="s">
        <v>34</v>
      </c>
    </row>
    <row r="5554" spans="2:7" x14ac:dyDescent="0.2">
      <c r="B5554">
        <v>2007</v>
      </c>
      <c r="C5554">
        <v>10</v>
      </c>
      <c r="D5554" t="s">
        <v>65</v>
      </c>
      <c r="E5554" t="s">
        <v>61</v>
      </c>
      <c r="F5554" t="s">
        <v>54</v>
      </c>
      <c r="G5554" t="s">
        <v>35</v>
      </c>
    </row>
    <row r="5555" spans="2:7" x14ac:dyDescent="0.2">
      <c r="B5555">
        <v>2007</v>
      </c>
      <c r="C5555">
        <v>10</v>
      </c>
      <c r="D5555" t="s">
        <v>65</v>
      </c>
      <c r="E5555" t="s">
        <v>61</v>
      </c>
      <c r="F5555" t="s">
        <v>54</v>
      </c>
      <c r="G5555" t="s">
        <v>36</v>
      </c>
    </row>
    <row r="5556" spans="2:7" x14ac:dyDescent="0.2">
      <c r="B5556">
        <v>2007</v>
      </c>
      <c r="C5556">
        <v>10</v>
      </c>
      <c r="D5556" t="s">
        <v>65</v>
      </c>
      <c r="E5556" t="s">
        <v>61</v>
      </c>
      <c r="F5556" t="s">
        <v>54</v>
      </c>
      <c r="G5556" t="s">
        <v>37</v>
      </c>
    </row>
    <row r="5557" spans="2:7" x14ac:dyDescent="0.2">
      <c r="B5557">
        <v>2007</v>
      </c>
      <c r="C5557">
        <v>10</v>
      </c>
      <c r="D5557" t="s">
        <v>65</v>
      </c>
      <c r="E5557" t="s">
        <v>61</v>
      </c>
      <c r="F5557" t="s">
        <v>54</v>
      </c>
      <c r="G5557" t="s">
        <v>38</v>
      </c>
    </row>
    <row r="5558" spans="2:7" x14ac:dyDescent="0.2">
      <c r="B5558">
        <v>2007</v>
      </c>
      <c r="C5558">
        <v>10</v>
      </c>
      <c r="D5558" t="s">
        <v>65</v>
      </c>
      <c r="E5558" t="s">
        <v>61</v>
      </c>
      <c r="F5558" t="s">
        <v>54</v>
      </c>
      <c r="G5558" t="s">
        <v>39</v>
      </c>
    </row>
    <row r="5559" spans="2:7" x14ac:dyDescent="0.2">
      <c r="B5559">
        <v>2007</v>
      </c>
      <c r="C5559">
        <v>10</v>
      </c>
      <c r="D5559" t="s">
        <v>65</v>
      </c>
      <c r="E5559" t="s">
        <v>61</v>
      </c>
      <c r="F5559" t="s">
        <v>54</v>
      </c>
      <c r="G5559" t="s">
        <v>40</v>
      </c>
    </row>
    <row r="5560" spans="2:7" x14ac:dyDescent="0.2">
      <c r="B5560">
        <v>2007</v>
      </c>
      <c r="C5560">
        <v>10</v>
      </c>
      <c r="D5560" t="s">
        <v>65</v>
      </c>
      <c r="E5560" t="s">
        <v>61</v>
      </c>
      <c r="F5560" t="s">
        <v>54</v>
      </c>
      <c r="G5560" t="s">
        <v>41</v>
      </c>
    </row>
    <row r="5561" spans="2:7" x14ac:dyDescent="0.2">
      <c r="B5561">
        <v>2007</v>
      </c>
      <c r="C5561">
        <v>10</v>
      </c>
      <c r="D5561" t="s">
        <v>65</v>
      </c>
      <c r="E5561" t="s">
        <v>61</v>
      </c>
      <c r="F5561" t="s">
        <v>54</v>
      </c>
      <c r="G5561" t="s">
        <v>42</v>
      </c>
    </row>
    <row r="5562" spans="2:7" x14ac:dyDescent="0.2">
      <c r="B5562">
        <v>2007</v>
      </c>
      <c r="C5562">
        <v>10</v>
      </c>
      <c r="D5562" t="s">
        <v>65</v>
      </c>
      <c r="E5562" t="s">
        <v>61</v>
      </c>
      <c r="F5562" t="s">
        <v>54</v>
      </c>
      <c r="G5562" t="s">
        <v>43</v>
      </c>
    </row>
    <row r="5563" spans="2:7" x14ac:dyDescent="0.2">
      <c r="B5563">
        <v>2007</v>
      </c>
      <c r="C5563">
        <v>10</v>
      </c>
      <c r="D5563" t="s">
        <v>65</v>
      </c>
      <c r="E5563" t="s">
        <v>61</v>
      </c>
      <c r="F5563" t="s">
        <v>54</v>
      </c>
      <c r="G5563" t="s">
        <v>60</v>
      </c>
    </row>
    <row r="5564" spans="2:7" x14ac:dyDescent="0.2">
      <c r="B5564">
        <v>2007</v>
      </c>
      <c r="C5564">
        <v>10</v>
      </c>
      <c r="D5564" t="s">
        <v>65</v>
      </c>
      <c r="E5564" t="s">
        <v>61</v>
      </c>
      <c r="F5564" t="s">
        <v>55</v>
      </c>
      <c r="G5564" t="s">
        <v>12</v>
      </c>
    </row>
    <row r="5565" spans="2:7" x14ac:dyDescent="0.2">
      <c r="B5565">
        <v>2007</v>
      </c>
      <c r="C5565">
        <v>10</v>
      </c>
      <c r="D5565" t="s">
        <v>65</v>
      </c>
      <c r="E5565" t="s">
        <v>61</v>
      </c>
      <c r="F5565" t="s">
        <v>55</v>
      </c>
      <c r="G5565" t="s">
        <v>16</v>
      </c>
    </row>
    <row r="5566" spans="2:7" x14ac:dyDescent="0.2">
      <c r="B5566">
        <v>2007</v>
      </c>
      <c r="C5566">
        <v>10</v>
      </c>
      <c r="D5566" t="s">
        <v>65</v>
      </c>
      <c r="E5566" t="s">
        <v>61</v>
      </c>
      <c r="F5566" t="s">
        <v>55</v>
      </c>
      <c r="G5566" t="s">
        <v>17</v>
      </c>
    </row>
    <row r="5567" spans="2:7" x14ac:dyDescent="0.2">
      <c r="B5567">
        <v>2007</v>
      </c>
      <c r="C5567">
        <v>10</v>
      </c>
      <c r="D5567" t="s">
        <v>65</v>
      </c>
      <c r="E5567" t="s">
        <v>61</v>
      </c>
      <c r="F5567" t="s">
        <v>55</v>
      </c>
      <c r="G5567" t="s">
        <v>19</v>
      </c>
    </row>
    <row r="5568" spans="2:7" x14ac:dyDescent="0.2">
      <c r="B5568">
        <v>2007</v>
      </c>
      <c r="C5568">
        <v>10</v>
      </c>
      <c r="D5568" t="s">
        <v>65</v>
      </c>
      <c r="E5568" t="s">
        <v>61</v>
      </c>
      <c r="F5568" t="s">
        <v>55</v>
      </c>
      <c r="G5568" t="s">
        <v>20</v>
      </c>
    </row>
    <row r="5569" spans="2:7" x14ac:dyDescent="0.2">
      <c r="B5569">
        <v>2007</v>
      </c>
      <c r="C5569">
        <v>10</v>
      </c>
      <c r="D5569" t="s">
        <v>65</v>
      </c>
      <c r="E5569" t="s">
        <v>61</v>
      </c>
      <c r="F5569" t="s">
        <v>55</v>
      </c>
      <c r="G5569" t="s">
        <v>21</v>
      </c>
    </row>
    <row r="5570" spans="2:7" x14ac:dyDescent="0.2">
      <c r="B5570">
        <v>2007</v>
      </c>
      <c r="C5570">
        <v>10</v>
      </c>
      <c r="D5570" t="s">
        <v>65</v>
      </c>
      <c r="E5570" t="s">
        <v>61</v>
      </c>
      <c r="F5570" t="s">
        <v>55</v>
      </c>
      <c r="G5570" t="s">
        <v>23</v>
      </c>
    </row>
    <row r="5571" spans="2:7" x14ac:dyDescent="0.2">
      <c r="B5571">
        <v>2007</v>
      </c>
      <c r="C5571">
        <v>10</v>
      </c>
      <c r="D5571" t="s">
        <v>65</v>
      </c>
      <c r="E5571" t="s">
        <v>61</v>
      </c>
      <c r="F5571" t="s">
        <v>55</v>
      </c>
      <c r="G5571" t="s">
        <v>24</v>
      </c>
    </row>
    <row r="5572" spans="2:7" x14ac:dyDescent="0.2">
      <c r="B5572">
        <v>2007</v>
      </c>
      <c r="C5572">
        <v>10</v>
      </c>
      <c r="D5572" t="s">
        <v>65</v>
      </c>
      <c r="E5572" t="s">
        <v>61</v>
      </c>
      <c r="F5572" t="s">
        <v>55</v>
      </c>
      <c r="G5572" t="s">
        <v>25</v>
      </c>
    </row>
    <row r="5573" spans="2:7" x14ac:dyDescent="0.2">
      <c r="B5573">
        <v>2007</v>
      </c>
      <c r="C5573">
        <v>10</v>
      </c>
      <c r="D5573" t="s">
        <v>65</v>
      </c>
      <c r="E5573" t="s">
        <v>61</v>
      </c>
      <c r="F5573" t="s">
        <v>55</v>
      </c>
      <c r="G5573" t="s">
        <v>26</v>
      </c>
    </row>
    <row r="5574" spans="2:7" x14ac:dyDescent="0.2">
      <c r="B5574">
        <v>2007</v>
      </c>
      <c r="C5574">
        <v>10</v>
      </c>
      <c r="D5574" t="s">
        <v>65</v>
      </c>
      <c r="E5574" t="s">
        <v>61</v>
      </c>
      <c r="F5574" t="s">
        <v>55</v>
      </c>
      <c r="G5574" t="s">
        <v>27</v>
      </c>
    </row>
    <row r="5575" spans="2:7" x14ac:dyDescent="0.2">
      <c r="B5575">
        <v>2007</v>
      </c>
      <c r="C5575">
        <v>10</v>
      </c>
      <c r="D5575" t="s">
        <v>65</v>
      </c>
      <c r="E5575" t="s">
        <v>61</v>
      </c>
      <c r="F5575" t="s">
        <v>55</v>
      </c>
      <c r="G5575" t="s">
        <v>28</v>
      </c>
    </row>
    <row r="5576" spans="2:7" x14ac:dyDescent="0.2">
      <c r="B5576">
        <v>2007</v>
      </c>
      <c r="C5576">
        <v>10</v>
      </c>
      <c r="D5576" t="s">
        <v>65</v>
      </c>
      <c r="E5576" t="s">
        <v>61</v>
      </c>
      <c r="F5576" t="s">
        <v>55</v>
      </c>
      <c r="G5576" t="s">
        <v>29</v>
      </c>
    </row>
    <row r="5577" spans="2:7" x14ac:dyDescent="0.2">
      <c r="B5577">
        <v>2007</v>
      </c>
      <c r="C5577">
        <v>10</v>
      </c>
      <c r="D5577" t="s">
        <v>65</v>
      </c>
      <c r="E5577" t="s">
        <v>61</v>
      </c>
      <c r="F5577" t="s">
        <v>55</v>
      </c>
      <c r="G5577" t="s">
        <v>31</v>
      </c>
    </row>
    <row r="5578" spans="2:7" x14ac:dyDescent="0.2">
      <c r="B5578">
        <v>2007</v>
      </c>
      <c r="C5578">
        <v>10</v>
      </c>
      <c r="D5578" t="s">
        <v>65</v>
      </c>
      <c r="E5578" t="s">
        <v>61</v>
      </c>
      <c r="F5578" t="s">
        <v>55</v>
      </c>
      <c r="G5578" t="s">
        <v>32</v>
      </c>
    </row>
    <row r="5579" spans="2:7" x14ac:dyDescent="0.2">
      <c r="B5579">
        <v>2007</v>
      </c>
      <c r="C5579">
        <v>10</v>
      </c>
      <c r="D5579" t="s">
        <v>65</v>
      </c>
      <c r="E5579" t="s">
        <v>61</v>
      </c>
      <c r="F5579" t="s">
        <v>55</v>
      </c>
      <c r="G5579" t="s">
        <v>33</v>
      </c>
    </row>
    <row r="5580" spans="2:7" x14ac:dyDescent="0.2">
      <c r="B5580">
        <v>2007</v>
      </c>
      <c r="C5580">
        <v>10</v>
      </c>
      <c r="D5580" t="s">
        <v>65</v>
      </c>
      <c r="E5580" t="s">
        <v>61</v>
      </c>
      <c r="F5580" t="s">
        <v>55</v>
      </c>
      <c r="G5580" t="s">
        <v>34</v>
      </c>
    </row>
    <row r="5581" spans="2:7" x14ac:dyDescent="0.2">
      <c r="B5581">
        <v>2007</v>
      </c>
      <c r="C5581">
        <v>10</v>
      </c>
      <c r="D5581" t="s">
        <v>65</v>
      </c>
      <c r="E5581" t="s">
        <v>61</v>
      </c>
      <c r="F5581" t="s">
        <v>55</v>
      </c>
      <c r="G5581" t="s">
        <v>35</v>
      </c>
    </row>
    <row r="5582" spans="2:7" x14ac:dyDescent="0.2">
      <c r="B5582">
        <v>2007</v>
      </c>
      <c r="C5582">
        <v>10</v>
      </c>
      <c r="D5582" t="s">
        <v>65</v>
      </c>
      <c r="E5582" t="s">
        <v>61</v>
      </c>
      <c r="F5582" t="s">
        <v>55</v>
      </c>
      <c r="G5582" t="s">
        <v>36</v>
      </c>
    </row>
    <row r="5583" spans="2:7" x14ac:dyDescent="0.2">
      <c r="B5583">
        <v>2007</v>
      </c>
      <c r="C5583">
        <v>10</v>
      </c>
      <c r="D5583" t="s">
        <v>65</v>
      </c>
      <c r="E5583" t="s">
        <v>61</v>
      </c>
      <c r="F5583" t="s">
        <v>55</v>
      </c>
      <c r="G5583" t="s">
        <v>37</v>
      </c>
    </row>
    <row r="5584" spans="2:7" x14ac:dyDescent="0.2">
      <c r="B5584">
        <v>2007</v>
      </c>
      <c r="C5584">
        <v>10</v>
      </c>
      <c r="D5584" t="s">
        <v>65</v>
      </c>
      <c r="E5584" t="s">
        <v>61</v>
      </c>
      <c r="F5584" t="s">
        <v>55</v>
      </c>
      <c r="G5584" t="s">
        <v>38</v>
      </c>
    </row>
    <row r="5585" spans="2:7" x14ac:dyDescent="0.2">
      <c r="B5585">
        <v>2007</v>
      </c>
      <c r="C5585">
        <v>10</v>
      </c>
      <c r="D5585" t="s">
        <v>65</v>
      </c>
      <c r="E5585" t="s">
        <v>61</v>
      </c>
      <c r="F5585" t="s">
        <v>55</v>
      </c>
      <c r="G5585" t="s">
        <v>39</v>
      </c>
    </row>
    <row r="5586" spans="2:7" x14ac:dyDescent="0.2">
      <c r="B5586">
        <v>2007</v>
      </c>
      <c r="C5586">
        <v>10</v>
      </c>
      <c r="D5586" t="s">
        <v>65</v>
      </c>
      <c r="E5586" t="s">
        <v>61</v>
      </c>
      <c r="F5586" t="s">
        <v>55</v>
      </c>
      <c r="G5586" t="s">
        <v>40</v>
      </c>
    </row>
    <row r="5587" spans="2:7" x14ac:dyDescent="0.2">
      <c r="B5587">
        <v>2007</v>
      </c>
      <c r="C5587">
        <v>10</v>
      </c>
      <c r="D5587" t="s">
        <v>65</v>
      </c>
      <c r="E5587" t="s">
        <v>61</v>
      </c>
      <c r="F5587" t="s">
        <v>55</v>
      </c>
      <c r="G5587" t="s">
        <v>41</v>
      </c>
    </row>
    <row r="5588" spans="2:7" x14ac:dyDescent="0.2">
      <c r="B5588">
        <v>2007</v>
      </c>
      <c r="C5588">
        <v>10</v>
      </c>
      <c r="D5588" t="s">
        <v>65</v>
      </c>
      <c r="E5588" t="s">
        <v>61</v>
      </c>
      <c r="F5588" t="s">
        <v>55</v>
      </c>
      <c r="G5588" t="s">
        <v>42</v>
      </c>
    </row>
    <row r="5589" spans="2:7" x14ac:dyDescent="0.2">
      <c r="B5589">
        <v>2007</v>
      </c>
      <c r="C5589">
        <v>10</v>
      </c>
      <c r="D5589" t="s">
        <v>65</v>
      </c>
      <c r="E5589" t="s">
        <v>61</v>
      </c>
      <c r="F5589" t="s">
        <v>55</v>
      </c>
      <c r="G5589" t="s">
        <v>43</v>
      </c>
    </row>
    <row r="5590" spans="2:7" x14ac:dyDescent="0.2">
      <c r="B5590">
        <v>2007</v>
      </c>
      <c r="C5590">
        <v>10</v>
      </c>
      <c r="D5590" t="s">
        <v>65</v>
      </c>
      <c r="E5590" t="s">
        <v>61</v>
      </c>
      <c r="F5590" t="s">
        <v>55</v>
      </c>
      <c r="G5590" t="s">
        <v>60</v>
      </c>
    </row>
    <row r="5591" spans="2:7" x14ac:dyDescent="0.2">
      <c r="B5591">
        <v>2007</v>
      </c>
      <c r="C5591">
        <v>10</v>
      </c>
      <c r="D5591" t="s">
        <v>65</v>
      </c>
      <c r="E5591" t="s">
        <v>61</v>
      </c>
      <c r="F5591" t="s">
        <v>56</v>
      </c>
      <c r="G5591" t="s">
        <v>12</v>
      </c>
    </row>
    <row r="5592" spans="2:7" x14ac:dyDescent="0.2">
      <c r="B5592">
        <v>2007</v>
      </c>
      <c r="C5592">
        <v>10</v>
      </c>
      <c r="D5592" t="s">
        <v>65</v>
      </c>
      <c r="E5592" t="s">
        <v>61</v>
      </c>
      <c r="F5592" t="s">
        <v>56</v>
      </c>
      <c r="G5592" t="s">
        <v>16</v>
      </c>
    </row>
    <row r="5593" spans="2:7" x14ac:dyDescent="0.2">
      <c r="B5593">
        <v>2007</v>
      </c>
      <c r="C5593">
        <v>10</v>
      </c>
      <c r="D5593" t="s">
        <v>65</v>
      </c>
      <c r="E5593" t="s">
        <v>61</v>
      </c>
      <c r="F5593" t="s">
        <v>56</v>
      </c>
      <c r="G5593" t="s">
        <v>17</v>
      </c>
    </row>
    <row r="5594" spans="2:7" x14ac:dyDescent="0.2">
      <c r="B5594">
        <v>2007</v>
      </c>
      <c r="C5594">
        <v>10</v>
      </c>
      <c r="D5594" t="s">
        <v>65</v>
      </c>
      <c r="E5594" t="s">
        <v>61</v>
      </c>
      <c r="F5594" t="s">
        <v>56</v>
      </c>
      <c r="G5594" t="s">
        <v>19</v>
      </c>
    </row>
    <row r="5595" spans="2:7" x14ac:dyDescent="0.2">
      <c r="B5595">
        <v>2007</v>
      </c>
      <c r="C5595">
        <v>10</v>
      </c>
      <c r="D5595" t="s">
        <v>65</v>
      </c>
      <c r="E5595" t="s">
        <v>61</v>
      </c>
      <c r="F5595" t="s">
        <v>56</v>
      </c>
      <c r="G5595" t="s">
        <v>20</v>
      </c>
    </row>
    <row r="5596" spans="2:7" x14ac:dyDescent="0.2">
      <c r="B5596">
        <v>2007</v>
      </c>
      <c r="C5596">
        <v>10</v>
      </c>
      <c r="D5596" t="s">
        <v>65</v>
      </c>
      <c r="E5596" t="s">
        <v>61</v>
      </c>
      <c r="F5596" t="s">
        <v>56</v>
      </c>
      <c r="G5596" t="s">
        <v>21</v>
      </c>
    </row>
    <row r="5597" spans="2:7" x14ac:dyDescent="0.2">
      <c r="B5597">
        <v>2007</v>
      </c>
      <c r="C5597">
        <v>10</v>
      </c>
      <c r="D5597" t="s">
        <v>65</v>
      </c>
      <c r="E5597" t="s">
        <v>61</v>
      </c>
      <c r="F5597" t="s">
        <v>56</v>
      </c>
      <c r="G5597" t="s">
        <v>23</v>
      </c>
    </row>
    <row r="5598" spans="2:7" x14ac:dyDescent="0.2">
      <c r="B5598">
        <v>2007</v>
      </c>
      <c r="C5598">
        <v>10</v>
      </c>
      <c r="D5598" t="s">
        <v>65</v>
      </c>
      <c r="E5598" t="s">
        <v>61</v>
      </c>
      <c r="F5598" t="s">
        <v>56</v>
      </c>
      <c r="G5598" t="s">
        <v>24</v>
      </c>
    </row>
    <row r="5599" spans="2:7" x14ac:dyDescent="0.2">
      <c r="B5599">
        <v>2007</v>
      </c>
      <c r="C5599">
        <v>10</v>
      </c>
      <c r="D5599" t="s">
        <v>65</v>
      </c>
      <c r="E5599" t="s">
        <v>61</v>
      </c>
      <c r="F5599" t="s">
        <v>56</v>
      </c>
      <c r="G5599" t="s">
        <v>25</v>
      </c>
    </row>
    <row r="5600" spans="2:7" x14ac:dyDescent="0.2">
      <c r="B5600">
        <v>2007</v>
      </c>
      <c r="C5600">
        <v>10</v>
      </c>
      <c r="D5600" t="s">
        <v>65</v>
      </c>
      <c r="E5600" t="s">
        <v>61</v>
      </c>
      <c r="F5600" t="s">
        <v>56</v>
      </c>
      <c r="G5600" t="s">
        <v>26</v>
      </c>
    </row>
    <row r="5601" spans="2:7" x14ac:dyDescent="0.2">
      <c r="B5601">
        <v>2007</v>
      </c>
      <c r="C5601">
        <v>10</v>
      </c>
      <c r="D5601" t="s">
        <v>65</v>
      </c>
      <c r="E5601" t="s">
        <v>61</v>
      </c>
      <c r="F5601" t="s">
        <v>56</v>
      </c>
      <c r="G5601" t="s">
        <v>27</v>
      </c>
    </row>
    <row r="5602" spans="2:7" x14ac:dyDescent="0.2">
      <c r="B5602">
        <v>2007</v>
      </c>
      <c r="C5602">
        <v>10</v>
      </c>
      <c r="D5602" t="s">
        <v>65</v>
      </c>
      <c r="E5602" t="s">
        <v>61</v>
      </c>
      <c r="F5602" t="s">
        <v>56</v>
      </c>
      <c r="G5602" t="s">
        <v>28</v>
      </c>
    </row>
    <row r="5603" spans="2:7" x14ac:dyDescent="0.2">
      <c r="B5603">
        <v>2007</v>
      </c>
      <c r="C5603">
        <v>10</v>
      </c>
      <c r="D5603" t="s">
        <v>65</v>
      </c>
      <c r="E5603" t="s">
        <v>61</v>
      </c>
      <c r="F5603" t="s">
        <v>56</v>
      </c>
      <c r="G5603" t="s">
        <v>29</v>
      </c>
    </row>
    <row r="5604" spans="2:7" x14ac:dyDescent="0.2">
      <c r="B5604">
        <v>2007</v>
      </c>
      <c r="C5604">
        <v>10</v>
      </c>
      <c r="D5604" t="s">
        <v>65</v>
      </c>
      <c r="E5604" t="s">
        <v>61</v>
      </c>
      <c r="F5604" t="s">
        <v>56</v>
      </c>
      <c r="G5604" t="s">
        <v>31</v>
      </c>
    </row>
    <row r="5605" spans="2:7" x14ac:dyDescent="0.2">
      <c r="B5605">
        <v>2007</v>
      </c>
      <c r="C5605">
        <v>10</v>
      </c>
      <c r="D5605" t="s">
        <v>65</v>
      </c>
      <c r="E5605" t="s">
        <v>61</v>
      </c>
      <c r="F5605" t="s">
        <v>56</v>
      </c>
      <c r="G5605" t="s">
        <v>32</v>
      </c>
    </row>
    <row r="5606" spans="2:7" x14ac:dyDescent="0.2">
      <c r="B5606">
        <v>2007</v>
      </c>
      <c r="C5606">
        <v>10</v>
      </c>
      <c r="D5606" t="s">
        <v>65</v>
      </c>
      <c r="E5606" t="s">
        <v>61</v>
      </c>
      <c r="F5606" t="s">
        <v>56</v>
      </c>
      <c r="G5606" t="s">
        <v>33</v>
      </c>
    </row>
    <row r="5607" spans="2:7" x14ac:dyDescent="0.2">
      <c r="B5607">
        <v>2007</v>
      </c>
      <c r="C5607">
        <v>10</v>
      </c>
      <c r="D5607" t="s">
        <v>65</v>
      </c>
      <c r="E5607" t="s">
        <v>61</v>
      </c>
      <c r="F5607" t="s">
        <v>56</v>
      </c>
      <c r="G5607" t="s">
        <v>34</v>
      </c>
    </row>
    <row r="5608" spans="2:7" x14ac:dyDescent="0.2">
      <c r="B5608">
        <v>2007</v>
      </c>
      <c r="C5608">
        <v>10</v>
      </c>
      <c r="D5608" t="s">
        <v>65</v>
      </c>
      <c r="E5608" t="s">
        <v>61</v>
      </c>
      <c r="F5608" t="s">
        <v>56</v>
      </c>
      <c r="G5608" t="s">
        <v>35</v>
      </c>
    </row>
    <row r="5609" spans="2:7" x14ac:dyDescent="0.2">
      <c r="B5609">
        <v>2007</v>
      </c>
      <c r="C5609">
        <v>10</v>
      </c>
      <c r="D5609" t="s">
        <v>65</v>
      </c>
      <c r="E5609" t="s">
        <v>61</v>
      </c>
      <c r="F5609" t="s">
        <v>56</v>
      </c>
      <c r="G5609" t="s">
        <v>36</v>
      </c>
    </row>
    <row r="5610" spans="2:7" x14ac:dyDescent="0.2">
      <c r="B5610">
        <v>2007</v>
      </c>
      <c r="C5610">
        <v>10</v>
      </c>
      <c r="D5610" t="s">
        <v>65</v>
      </c>
      <c r="E5610" t="s">
        <v>61</v>
      </c>
      <c r="F5610" t="s">
        <v>56</v>
      </c>
      <c r="G5610" t="s">
        <v>37</v>
      </c>
    </row>
    <row r="5611" spans="2:7" x14ac:dyDescent="0.2">
      <c r="B5611">
        <v>2007</v>
      </c>
      <c r="C5611">
        <v>10</v>
      </c>
      <c r="D5611" t="s">
        <v>65</v>
      </c>
      <c r="E5611" t="s">
        <v>61</v>
      </c>
      <c r="F5611" t="s">
        <v>56</v>
      </c>
      <c r="G5611" t="s">
        <v>38</v>
      </c>
    </row>
    <row r="5612" spans="2:7" x14ac:dyDescent="0.2">
      <c r="B5612">
        <v>2007</v>
      </c>
      <c r="C5612">
        <v>10</v>
      </c>
      <c r="D5612" t="s">
        <v>65</v>
      </c>
      <c r="E5612" t="s">
        <v>61</v>
      </c>
      <c r="F5612" t="s">
        <v>56</v>
      </c>
      <c r="G5612" t="s">
        <v>39</v>
      </c>
    </row>
    <row r="5613" spans="2:7" x14ac:dyDescent="0.2">
      <c r="B5613">
        <v>2007</v>
      </c>
      <c r="C5613">
        <v>10</v>
      </c>
      <c r="D5613" t="s">
        <v>65</v>
      </c>
      <c r="E5613" t="s">
        <v>61</v>
      </c>
      <c r="F5613" t="s">
        <v>56</v>
      </c>
      <c r="G5613" t="s">
        <v>40</v>
      </c>
    </row>
    <row r="5614" spans="2:7" x14ac:dyDescent="0.2">
      <c r="B5614">
        <v>2007</v>
      </c>
      <c r="C5614">
        <v>10</v>
      </c>
      <c r="D5614" t="s">
        <v>65</v>
      </c>
      <c r="E5614" t="s">
        <v>61</v>
      </c>
      <c r="F5614" t="s">
        <v>56</v>
      </c>
      <c r="G5614" t="s">
        <v>41</v>
      </c>
    </row>
    <row r="5615" spans="2:7" x14ac:dyDescent="0.2">
      <c r="B5615">
        <v>2007</v>
      </c>
      <c r="C5615">
        <v>10</v>
      </c>
      <c r="D5615" t="s">
        <v>65</v>
      </c>
      <c r="E5615" t="s">
        <v>61</v>
      </c>
      <c r="F5615" t="s">
        <v>56</v>
      </c>
      <c r="G5615" t="s">
        <v>42</v>
      </c>
    </row>
    <row r="5616" spans="2:7" x14ac:dyDescent="0.2">
      <c r="B5616">
        <v>2007</v>
      </c>
      <c r="C5616">
        <v>10</v>
      </c>
      <c r="D5616" t="s">
        <v>65</v>
      </c>
      <c r="E5616" t="s">
        <v>61</v>
      </c>
      <c r="F5616" t="s">
        <v>56</v>
      </c>
      <c r="G5616" t="s">
        <v>43</v>
      </c>
    </row>
    <row r="5617" spans="2:7" x14ac:dyDescent="0.2">
      <c r="B5617">
        <v>2007</v>
      </c>
      <c r="C5617">
        <v>10</v>
      </c>
      <c r="D5617" t="s">
        <v>65</v>
      </c>
      <c r="E5617" t="s">
        <v>61</v>
      </c>
      <c r="F5617" t="s">
        <v>56</v>
      </c>
      <c r="G5617" t="s">
        <v>60</v>
      </c>
    </row>
    <row r="5618" spans="2:7" x14ac:dyDescent="0.2">
      <c r="B5618">
        <v>2006</v>
      </c>
      <c r="C5618">
        <v>10</v>
      </c>
      <c r="D5618" t="s">
        <v>65</v>
      </c>
      <c r="E5618" t="s">
        <v>59</v>
      </c>
      <c r="F5618" t="s">
        <v>49</v>
      </c>
      <c r="G5618" t="s">
        <v>12</v>
      </c>
    </row>
    <row r="5619" spans="2:7" x14ac:dyDescent="0.2">
      <c r="B5619">
        <v>2006</v>
      </c>
      <c r="C5619">
        <v>10</v>
      </c>
      <c r="D5619" t="s">
        <v>65</v>
      </c>
      <c r="E5619" t="s">
        <v>59</v>
      </c>
      <c r="F5619" t="s">
        <v>49</v>
      </c>
      <c r="G5619" t="s">
        <v>16</v>
      </c>
    </row>
    <row r="5620" spans="2:7" x14ac:dyDescent="0.2">
      <c r="B5620">
        <v>2006</v>
      </c>
      <c r="C5620">
        <v>10</v>
      </c>
      <c r="D5620" t="s">
        <v>65</v>
      </c>
      <c r="E5620" t="s">
        <v>59</v>
      </c>
      <c r="F5620" t="s">
        <v>49</v>
      </c>
      <c r="G5620" t="s">
        <v>17</v>
      </c>
    </row>
    <row r="5621" spans="2:7" x14ac:dyDescent="0.2">
      <c r="B5621">
        <v>2006</v>
      </c>
      <c r="C5621">
        <v>10</v>
      </c>
      <c r="D5621" t="s">
        <v>65</v>
      </c>
      <c r="E5621" t="s">
        <v>59</v>
      </c>
      <c r="F5621" t="s">
        <v>49</v>
      </c>
      <c r="G5621" t="s">
        <v>19</v>
      </c>
    </row>
    <row r="5622" spans="2:7" x14ac:dyDescent="0.2">
      <c r="B5622">
        <v>2006</v>
      </c>
      <c r="C5622">
        <v>10</v>
      </c>
      <c r="D5622" t="s">
        <v>65</v>
      </c>
      <c r="E5622" t="s">
        <v>59</v>
      </c>
      <c r="F5622" t="s">
        <v>49</v>
      </c>
      <c r="G5622" t="s">
        <v>20</v>
      </c>
    </row>
    <row r="5623" spans="2:7" x14ac:dyDescent="0.2">
      <c r="B5623">
        <v>2006</v>
      </c>
      <c r="C5623">
        <v>10</v>
      </c>
      <c r="D5623" t="s">
        <v>65</v>
      </c>
      <c r="E5623" t="s">
        <v>59</v>
      </c>
      <c r="F5623" t="s">
        <v>49</v>
      </c>
      <c r="G5623" t="s">
        <v>21</v>
      </c>
    </row>
    <row r="5624" spans="2:7" x14ac:dyDescent="0.2">
      <c r="B5624">
        <v>2006</v>
      </c>
      <c r="C5624">
        <v>10</v>
      </c>
      <c r="D5624" t="s">
        <v>65</v>
      </c>
      <c r="E5624" t="s">
        <v>59</v>
      </c>
      <c r="F5624" t="s">
        <v>49</v>
      </c>
      <c r="G5624" t="s">
        <v>23</v>
      </c>
    </row>
    <row r="5625" spans="2:7" x14ac:dyDescent="0.2">
      <c r="B5625">
        <v>2006</v>
      </c>
      <c r="C5625">
        <v>10</v>
      </c>
      <c r="D5625" t="s">
        <v>65</v>
      </c>
      <c r="E5625" t="s">
        <v>59</v>
      </c>
      <c r="F5625" t="s">
        <v>49</v>
      </c>
      <c r="G5625" t="s">
        <v>24</v>
      </c>
    </row>
    <row r="5626" spans="2:7" x14ac:dyDescent="0.2">
      <c r="B5626">
        <v>2006</v>
      </c>
      <c r="C5626">
        <v>10</v>
      </c>
      <c r="D5626" t="s">
        <v>65</v>
      </c>
      <c r="E5626" t="s">
        <v>59</v>
      </c>
      <c r="F5626" t="s">
        <v>49</v>
      </c>
      <c r="G5626" t="s">
        <v>25</v>
      </c>
    </row>
    <row r="5627" spans="2:7" x14ac:dyDescent="0.2">
      <c r="B5627">
        <v>2006</v>
      </c>
      <c r="C5627">
        <v>10</v>
      </c>
      <c r="D5627" t="s">
        <v>65</v>
      </c>
      <c r="E5627" t="s">
        <v>59</v>
      </c>
      <c r="F5627" t="s">
        <v>49</v>
      </c>
      <c r="G5627" t="s">
        <v>26</v>
      </c>
    </row>
    <row r="5628" spans="2:7" x14ac:dyDescent="0.2">
      <c r="B5628">
        <v>2006</v>
      </c>
      <c r="C5628">
        <v>10</v>
      </c>
      <c r="D5628" t="s">
        <v>65</v>
      </c>
      <c r="E5628" t="s">
        <v>59</v>
      </c>
      <c r="F5628" t="s">
        <v>49</v>
      </c>
      <c r="G5628" t="s">
        <v>27</v>
      </c>
    </row>
    <row r="5629" spans="2:7" x14ac:dyDescent="0.2">
      <c r="B5629">
        <v>2006</v>
      </c>
      <c r="C5629">
        <v>10</v>
      </c>
      <c r="D5629" t="s">
        <v>65</v>
      </c>
      <c r="E5629" t="s">
        <v>59</v>
      </c>
      <c r="F5629" t="s">
        <v>49</v>
      </c>
      <c r="G5629" t="s">
        <v>28</v>
      </c>
    </row>
    <row r="5630" spans="2:7" x14ac:dyDescent="0.2">
      <c r="B5630">
        <v>2006</v>
      </c>
      <c r="C5630">
        <v>10</v>
      </c>
      <c r="D5630" t="s">
        <v>65</v>
      </c>
      <c r="E5630" t="s">
        <v>59</v>
      </c>
      <c r="F5630" t="s">
        <v>49</v>
      </c>
      <c r="G5630" t="s">
        <v>29</v>
      </c>
    </row>
    <row r="5631" spans="2:7" x14ac:dyDescent="0.2">
      <c r="B5631">
        <v>2006</v>
      </c>
      <c r="C5631">
        <v>10</v>
      </c>
      <c r="D5631" t="s">
        <v>65</v>
      </c>
      <c r="E5631" t="s">
        <v>59</v>
      </c>
      <c r="F5631" t="s">
        <v>49</v>
      </c>
      <c r="G5631" t="s">
        <v>31</v>
      </c>
    </row>
    <row r="5632" spans="2:7" x14ac:dyDescent="0.2">
      <c r="B5632">
        <v>2006</v>
      </c>
      <c r="C5632">
        <v>10</v>
      </c>
      <c r="D5632" t="s">
        <v>65</v>
      </c>
      <c r="E5632" t="s">
        <v>59</v>
      </c>
      <c r="F5632" t="s">
        <v>49</v>
      </c>
      <c r="G5632" t="s">
        <v>32</v>
      </c>
    </row>
    <row r="5633" spans="2:7" x14ac:dyDescent="0.2">
      <c r="B5633">
        <v>2006</v>
      </c>
      <c r="C5633">
        <v>10</v>
      </c>
      <c r="D5633" t="s">
        <v>65</v>
      </c>
      <c r="E5633" t="s">
        <v>59</v>
      </c>
      <c r="F5633" t="s">
        <v>49</v>
      </c>
      <c r="G5633" t="s">
        <v>33</v>
      </c>
    </row>
    <row r="5634" spans="2:7" x14ac:dyDescent="0.2">
      <c r="B5634">
        <v>2006</v>
      </c>
      <c r="C5634">
        <v>10</v>
      </c>
      <c r="D5634" t="s">
        <v>65</v>
      </c>
      <c r="E5634" t="s">
        <v>59</v>
      </c>
      <c r="F5634" t="s">
        <v>49</v>
      </c>
      <c r="G5634" t="s">
        <v>34</v>
      </c>
    </row>
    <row r="5635" spans="2:7" x14ac:dyDescent="0.2">
      <c r="B5635">
        <v>2006</v>
      </c>
      <c r="C5635">
        <v>10</v>
      </c>
      <c r="D5635" t="s">
        <v>65</v>
      </c>
      <c r="E5635" t="s">
        <v>59</v>
      </c>
      <c r="F5635" t="s">
        <v>49</v>
      </c>
      <c r="G5635" t="s">
        <v>35</v>
      </c>
    </row>
    <row r="5636" spans="2:7" x14ac:dyDescent="0.2">
      <c r="B5636">
        <v>2006</v>
      </c>
      <c r="C5636">
        <v>10</v>
      </c>
      <c r="D5636" t="s">
        <v>65</v>
      </c>
      <c r="E5636" t="s">
        <v>59</v>
      </c>
      <c r="F5636" t="s">
        <v>49</v>
      </c>
      <c r="G5636" t="s">
        <v>36</v>
      </c>
    </row>
    <row r="5637" spans="2:7" x14ac:dyDescent="0.2">
      <c r="B5637">
        <v>2006</v>
      </c>
      <c r="C5637">
        <v>10</v>
      </c>
      <c r="D5637" t="s">
        <v>65</v>
      </c>
      <c r="E5637" t="s">
        <v>59</v>
      </c>
      <c r="F5637" t="s">
        <v>49</v>
      </c>
      <c r="G5637" t="s">
        <v>37</v>
      </c>
    </row>
    <row r="5638" spans="2:7" x14ac:dyDescent="0.2">
      <c r="B5638">
        <v>2006</v>
      </c>
      <c r="C5638">
        <v>10</v>
      </c>
      <c r="D5638" t="s">
        <v>65</v>
      </c>
      <c r="E5638" t="s">
        <v>59</v>
      </c>
      <c r="F5638" t="s">
        <v>49</v>
      </c>
      <c r="G5638" t="s">
        <v>38</v>
      </c>
    </row>
    <row r="5639" spans="2:7" x14ac:dyDescent="0.2">
      <c r="B5639">
        <v>2006</v>
      </c>
      <c r="C5639">
        <v>10</v>
      </c>
      <c r="D5639" t="s">
        <v>65</v>
      </c>
      <c r="E5639" t="s">
        <v>59</v>
      </c>
      <c r="F5639" t="s">
        <v>49</v>
      </c>
      <c r="G5639" t="s">
        <v>39</v>
      </c>
    </row>
    <row r="5640" spans="2:7" x14ac:dyDescent="0.2">
      <c r="B5640">
        <v>2006</v>
      </c>
      <c r="C5640">
        <v>10</v>
      </c>
      <c r="D5640" t="s">
        <v>65</v>
      </c>
      <c r="E5640" t="s">
        <v>59</v>
      </c>
      <c r="F5640" t="s">
        <v>49</v>
      </c>
      <c r="G5640" t="s">
        <v>40</v>
      </c>
    </row>
    <row r="5641" spans="2:7" x14ac:dyDescent="0.2">
      <c r="B5641">
        <v>2006</v>
      </c>
      <c r="C5641">
        <v>10</v>
      </c>
      <c r="D5641" t="s">
        <v>65</v>
      </c>
      <c r="E5641" t="s">
        <v>59</v>
      </c>
      <c r="F5641" t="s">
        <v>49</v>
      </c>
      <c r="G5641" t="s">
        <v>41</v>
      </c>
    </row>
    <row r="5642" spans="2:7" x14ac:dyDescent="0.2">
      <c r="B5642">
        <v>2006</v>
      </c>
      <c r="C5642">
        <v>10</v>
      </c>
      <c r="D5642" t="s">
        <v>65</v>
      </c>
      <c r="E5642" t="s">
        <v>59</v>
      </c>
      <c r="F5642" t="s">
        <v>49</v>
      </c>
      <c r="G5642" t="s">
        <v>42</v>
      </c>
    </row>
    <row r="5643" spans="2:7" x14ac:dyDescent="0.2">
      <c r="B5643">
        <v>2006</v>
      </c>
      <c r="C5643">
        <v>10</v>
      </c>
      <c r="D5643" t="s">
        <v>65</v>
      </c>
      <c r="E5643" t="s">
        <v>59</v>
      </c>
      <c r="F5643" t="s">
        <v>49</v>
      </c>
      <c r="G5643" t="s">
        <v>43</v>
      </c>
    </row>
    <row r="5644" spans="2:7" x14ac:dyDescent="0.2">
      <c r="B5644">
        <v>2006</v>
      </c>
      <c r="C5644">
        <v>10</v>
      </c>
      <c r="D5644" t="s">
        <v>65</v>
      </c>
      <c r="E5644" t="s">
        <v>59</v>
      </c>
      <c r="F5644" t="s">
        <v>49</v>
      </c>
      <c r="G5644" t="s">
        <v>60</v>
      </c>
    </row>
    <row r="5645" spans="2:7" x14ac:dyDescent="0.2">
      <c r="B5645">
        <v>2006</v>
      </c>
      <c r="C5645">
        <v>10</v>
      </c>
      <c r="D5645" t="s">
        <v>65</v>
      </c>
      <c r="E5645" t="s">
        <v>59</v>
      </c>
      <c r="F5645" t="s">
        <v>50</v>
      </c>
      <c r="G5645" t="s">
        <v>12</v>
      </c>
    </row>
    <row r="5646" spans="2:7" x14ac:dyDescent="0.2">
      <c r="B5646">
        <v>2006</v>
      </c>
      <c r="C5646">
        <v>10</v>
      </c>
      <c r="D5646" t="s">
        <v>65</v>
      </c>
      <c r="E5646" t="s">
        <v>59</v>
      </c>
      <c r="F5646" t="s">
        <v>50</v>
      </c>
      <c r="G5646" t="s">
        <v>16</v>
      </c>
    </row>
    <row r="5647" spans="2:7" x14ac:dyDescent="0.2">
      <c r="B5647">
        <v>2006</v>
      </c>
      <c r="C5647">
        <v>10</v>
      </c>
      <c r="D5647" t="s">
        <v>65</v>
      </c>
      <c r="E5647" t="s">
        <v>59</v>
      </c>
      <c r="F5647" t="s">
        <v>50</v>
      </c>
      <c r="G5647" t="s">
        <v>17</v>
      </c>
    </row>
    <row r="5648" spans="2:7" x14ac:dyDescent="0.2">
      <c r="B5648">
        <v>2006</v>
      </c>
      <c r="C5648">
        <v>10</v>
      </c>
      <c r="D5648" t="s">
        <v>65</v>
      </c>
      <c r="E5648" t="s">
        <v>59</v>
      </c>
      <c r="F5648" t="s">
        <v>50</v>
      </c>
      <c r="G5648" t="s">
        <v>19</v>
      </c>
    </row>
    <row r="5649" spans="2:7" x14ac:dyDescent="0.2">
      <c r="B5649">
        <v>2006</v>
      </c>
      <c r="C5649">
        <v>10</v>
      </c>
      <c r="D5649" t="s">
        <v>65</v>
      </c>
      <c r="E5649" t="s">
        <v>59</v>
      </c>
      <c r="F5649" t="s">
        <v>50</v>
      </c>
      <c r="G5649" t="s">
        <v>20</v>
      </c>
    </row>
    <row r="5650" spans="2:7" x14ac:dyDescent="0.2">
      <c r="B5650">
        <v>2006</v>
      </c>
      <c r="C5650">
        <v>10</v>
      </c>
      <c r="D5650" t="s">
        <v>65</v>
      </c>
      <c r="E5650" t="s">
        <v>59</v>
      </c>
      <c r="F5650" t="s">
        <v>50</v>
      </c>
      <c r="G5650" t="s">
        <v>21</v>
      </c>
    </row>
    <row r="5651" spans="2:7" x14ac:dyDescent="0.2">
      <c r="B5651">
        <v>2006</v>
      </c>
      <c r="C5651">
        <v>10</v>
      </c>
      <c r="D5651" t="s">
        <v>65</v>
      </c>
      <c r="E5651" t="s">
        <v>59</v>
      </c>
      <c r="F5651" t="s">
        <v>50</v>
      </c>
      <c r="G5651" t="s">
        <v>23</v>
      </c>
    </row>
    <row r="5652" spans="2:7" x14ac:dyDescent="0.2">
      <c r="B5652">
        <v>2006</v>
      </c>
      <c r="C5652">
        <v>10</v>
      </c>
      <c r="D5652" t="s">
        <v>65</v>
      </c>
      <c r="E5652" t="s">
        <v>59</v>
      </c>
      <c r="F5652" t="s">
        <v>50</v>
      </c>
      <c r="G5652" t="s">
        <v>24</v>
      </c>
    </row>
    <row r="5653" spans="2:7" x14ac:dyDescent="0.2">
      <c r="B5653">
        <v>2006</v>
      </c>
      <c r="C5653">
        <v>10</v>
      </c>
      <c r="D5653" t="s">
        <v>65</v>
      </c>
      <c r="E5653" t="s">
        <v>59</v>
      </c>
      <c r="F5653" t="s">
        <v>50</v>
      </c>
      <c r="G5653" t="s">
        <v>25</v>
      </c>
    </row>
    <row r="5654" spans="2:7" x14ac:dyDescent="0.2">
      <c r="B5654">
        <v>2006</v>
      </c>
      <c r="C5654">
        <v>10</v>
      </c>
      <c r="D5654" t="s">
        <v>65</v>
      </c>
      <c r="E5654" t="s">
        <v>59</v>
      </c>
      <c r="F5654" t="s">
        <v>50</v>
      </c>
      <c r="G5654" t="s">
        <v>26</v>
      </c>
    </row>
    <row r="5655" spans="2:7" x14ac:dyDescent="0.2">
      <c r="B5655">
        <v>2006</v>
      </c>
      <c r="C5655">
        <v>10</v>
      </c>
      <c r="D5655" t="s">
        <v>65</v>
      </c>
      <c r="E5655" t="s">
        <v>59</v>
      </c>
      <c r="F5655" t="s">
        <v>50</v>
      </c>
      <c r="G5655" t="s">
        <v>27</v>
      </c>
    </row>
    <row r="5656" spans="2:7" x14ac:dyDescent="0.2">
      <c r="B5656">
        <v>2006</v>
      </c>
      <c r="C5656">
        <v>10</v>
      </c>
      <c r="D5656" t="s">
        <v>65</v>
      </c>
      <c r="E5656" t="s">
        <v>59</v>
      </c>
      <c r="F5656" t="s">
        <v>50</v>
      </c>
      <c r="G5656" t="s">
        <v>28</v>
      </c>
    </row>
    <row r="5657" spans="2:7" x14ac:dyDescent="0.2">
      <c r="B5657">
        <v>2006</v>
      </c>
      <c r="C5657">
        <v>10</v>
      </c>
      <c r="D5657" t="s">
        <v>65</v>
      </c>
      <c r="E5657" t="s">
        <v>59</v>
      </c>
      <c r="F5657" t="s">
        <v>50</v>
      </c>
      <c r="G5657" t="s">
        <v>29</v>
      </c>
    </row>
    <row r="5658" spans="2:7" x14ac:dyDescent="0.2">
      <c r="B5658">
        <v>2006</v>
      </c>
      <c r="C5658">
        <v>10</v>
      </c>
      <c r="D5658" t="s">
        <v>65</v>
      </c>
      <c r="E5658" t="s">
        <v>59</v>
      </c>
      <c r="F5658" t="s">
        <v>50</v>
      </c>
      <c r="G5658" t="s">
        <v>31</v>
      </c>
    </row>
    <row r="5659" spans="2:7" x14ac:dyDescent="0.2">
      <c r="B5659">
        <v>2006</v>
      </c>
      <c r="C5659">
        <v>10</v>
      </c>
      <c r="D5659" t="s">
        <v>65</v>
      </c>
      <c r="E5659" t="s">
        <v>59</v>
      </c>
      <c r="F5659" t="s">
        <v>50</v>
      </c>
      <c r="G5659" t="s">
        <v>32</v>
      </c>
    </row>
    <row r="5660" spans="2:7" x14ac:dyDescent="0.2">
      <c r="B5660">
        <v>2006</v>
      </c>
      <c r="C5660">
        <v>10</v>
      </c>
      <c r="D5660" t="s">
        <v>65</v>
      </c>
      <c r="E5660" t="s">
        <v>59</v>
      </c>
      <c r="F5660" t="s">
        <v>50</v>
      </c>
      <c r="G5660" t="s">
        <v>33</v>
      </c>
    </row>
    <row r="5661" spans="2:7" x14ac:dyDescent="0.2">
      <c r="B5661">
        <v>2006</v>
      </c>
      <c r="C5661">
        <v>10</v>
      </c>
      <c r="D5661" t="s">
        <v>65</v>
      </c>
      <c r="E5661" t="s">
        <v>59</v>
      </c>
      <c r="F5661" t="s">
        <v>50</v>
      </c>
      <c r="G5661" t="s">
        <v>34</v>
      </c>
    </row>
    <row r="5662" spans="2:7" x14ac:dyDescent="0.2">
      <c r="B5662">
        <v>2006</v>
      </c>
      <c r="C5662">
        <v>10</v>
      </c>
      <c r="D5662" t="s">
        <v>65</v>
      </c>
      <c r="E5662" t="s">
        <v>59</v>
      </c>
      <c r="F5662" t="s">
        <v>50</v>
      </c>
      <c r="G5662" t="s">
        <v>35</v>
      </c>
    </row>
    <row r="5663" spans="2:7" x14ac:dyDescent="0.2">
      <c r="B5663">
        <v>2006</v>
      </c>
      <c r="C5663">
        <v>10</v>
      </c>
      <c r="D5663" t="s">
        <v>65</v>
      </c>
      <c r="E5663" t="s">
        <v>59</v>
      </c>
      <c r="F5663" t="s">
        <v>50</v>
      </c>
      <c r="G5663" t="s">
        <v>36</v>
      </c>
    </row>
    <row r="5664" spans="2:7" x14ac:dyDescent="0.2">
      <c r="B5664">
        <v>2006</v>
      </c>
      <c r="C5664">
        <v>10</v>
      </c>
      <c r="D5664" t="s">
        <v>65</v>
      </c>
      <c r="E5664" t="s">
        <v>59</v>
      </c>
      <c r="F5664" t="s">
        <v>50</v>
      </c>
      <c r="G5664" t="s">
        <v>37</v>
      </c>
    </row>
    <row r="5665" spans="2:7" x14ac:dyDescent="0.2">
      <c r="B5665">
        <v>2006</v>
      </c>
      <c r="C5665">
        <v>10</v>
      </c>
      <c r="D5665" t="s">
        <v>65</v>
      </c>
      <c r="E5665" t="s">
        <v>59</v>
      </c>
      <c r="F5665" t="s">
        <v>50</v>
      </c>
      <c r="G5665" t="s">
        <v>38</v>
      </c>
    </row>
    <row r="5666" spans="2:7" x14ac:dyDescent="0.2">
      <c r="B5666">
        <v>2006</v>
      </c>
      <c r="C5666">
        <v>10</v>
      </c>
      <c r="D5666" t="s">
        <v>65</v>
      </c>
      <c r="E5666" t="s">
        <v>59</v>
      </c>
      <c r="F5666" t="s">
        <v>50</v>
      </c>
      <c r="G5666" t="s">
        <v>39</v>
      </c>
    </row>
    <row r="5667" spans="2:7" x14ac:dyDescent="0.2">
      <c r="B5667">
        <v>2006</v>
      </c>
      <c r="C5667">
        <v>10</v>
      </c>
      <c r="D5667" t="s">
        <v>65</v>
      </c>
      <c r="E5667" t="s">
        <v>59</v>
      </c>
      <c r="F5667" t="s">
        <v>50</v>
      </c>
      <c r="G5667" t="s">
        <v>40</v>
      </c>
    </row>
    <row r="5668" spans="2:7" x14ac:dyDescent="0.2">
      <c r="B5668">
        <v>2006</v>
      </c>
      <c r="C5668">
        <v>10</v>
      </c>
      <c r="D5668" t="s">
        <v>65</v>
      </c>
      <c r="E5668" t="s">
        <v>59</v>
      </c>
      <c r="F5668" t="s">
        <v>50</v>
      </c>
      <c r="G5668" t="s">
        <v>41</v>
      </c>
    </row>
    <row r="5669" spans="2:7" x14ac:dyDescent="0.2">
      <c r="B5669">
        <v>2006</v>
      </c>
      <c r="C5669">
        <v>10</v>
      </c>
      <c r="D5669" t="s">
        <v>65</v>
      </c>
      <c r="E5669" t="s">
        <v>59</v>
      </c>
      <c r="F5669" t="s">
        <v>50</v>
      </c>
      <c r="G5669" t="s">
        <v>42</v>
      </c>
    </row>
    <row r="5670" spans="2:7" x14ac:dyDescent="0.2">
      <c r="B5670">
        <v>2006</v>
      </c>
      <c r="C5670">
        <v>10</v>
      </c>
      <c r="D5670" t="s">
        <v>65</v>
      </c>
      <c r="E5670" t="s">
        <v>59</v>
      </c>
      <c r="F5670" t="s">
        <v>50</v>
      </c>
      <c r="G5670" t="s">
        <v>43</v>
      </c>
    </row>
    <row r="5671" spans="2:7" x14ac:dyDescent="0.2">
      <c r="B5671">
        <v>2006</v>
      </c>
      <c r="C5671">
        <v>10</v>
      </c>
      <c r="D5671" t="s">
        <v>65</v>
      </c>
      <c r="E5671" t="s">
        <v>59</v>
      </c>
      <c r="F5671" t="s">
        <v>50</v>
      </c>
      <c r="G5671" t="s">
        <v>60</v>
      </c>
    </row>
    <row r="5672" spans="2:7" x14ac:dyDescent="0.2">
      <c r="B5672">
        <v>2006</v>
      </c>
      <c r="C5672">
        <v>10</v>
      </c>
      <c r="D5672" t="s">
        <v>65</v>
      </c>
      <c r="E5672" t="s">
        <v>59</v>
      </c>
      <c r="F5672" t="s">
        <v>50</v>
      </c>
      <c r="G5672" t="s">
        <v>12</v>
      </c>
    </row>
    <row r="5673" spans="2:7" x14ac:dyDescent="0.2">
      <c r="B5673">
        <v>2006</v>
      </c>
      <c r="C5673">
        <v>10</v>
      </c>
      <c r="D5673" t="s">
        <v>65</v>
      </c>
      <c r="E5673" t="s">
        <v>59</v>
      </c>
      <c r="F5673" t="s">
        <v>51</v>
      </c>
      <c r="G5673" t="s">
        <v>16</v>
      </c>
    </row>
    <row r="5674" spans="2:7" x14ac:dyDescent="0.2">
      <c r="B5674">
        <v>2006</v>
      </c>
      <c r="C5674">
        <v>10</v>
      </c>
      <c r="D5674" t="s">
        <v>65</v>
      </c>
      <c r="E5674" t="s">
        <v>59</v>
      </c>
      <c r="F5674" t="s">
        <v>51</v>
      </c>
      <c r="G5674" t="s">
        <v>17</v>
      </c>
    </row>
    <row r="5675" spans="2:7" x14ac:dyDescent="0.2">
      <c r="B5675">
        <v>2006</v>
      </c>
      <c r="C5675">
        <v>10</v>
      </c>
      <c r="D5675" t="s">
        <v>65</v>
      </c>
      <c r="E5675" t="s">
        <v>59</v>
      </c>
      <c r="F5675" t="s">
        <v>51</v>
      </c>
      <c r="G5675" t="s">
        <v>19</v>
      </c>
    </row>
    <row r="5676" spans="2:7" x14ac:dyDescent="0.2">
      <c r="B5676">
        <v>2006</v>
      </c>
      <c r="C5676">
        <v>10</v>
      </c>
      <c r="D5676" t="s">
        <v>65</v>
      </c>
      <c r="E5676" t="s">
        <v>59</v>
      </c>
      <c r="F5676" t="s">
        <v>51</v>
      </c>
      <c r="G5676" t="s">
        <v>20</v>
      </c>
    </row>
    <row r="5677" spans="2:7" x14ac:dyDescent="0.2">
      <c r="B5677">
        <v>2006</v>
      </c>
      <c r="C5677">
        <v>10</v>
      </c>
      <c r="D5677" t="s">
        <v>65</v>
      </c>
      <c r="E5677" t="s">
        <v>59</v>
      </c>
      <c r="F5677" t="s">
        <v>51</v>
      </c>
      <c r="G5677" t="s">
        <v>21</v>
      </c>
    </row>
    <row r="5678" spans="2:7" x14ac:dyDescent="0.2">
      <c r="B5678">
        <v>2006</v>
      </c>
      <c r="C5678">
        <v>10</v>
      </c>
      <c r="D5678" t="s">
        <v>65</v>
      </c>
      <c r="E5678" t="s">
        <v>59</v>
      </c>
      <c r="F5678" t="s">
        <v>51</v>
      </c>
      <c r="G5678" t="s">
        <v>23</v>
      </c>
    </row>
    <row r="5679" spans="2:7" x14ac:dyDescent="0.2">
      <c r="B5679">
        <v>2006</v>
      </c>
      <c r="C5679">
        <v>10</v>
      </c>
      <c r="D5679" t="s">
        <v>65</v>
      </c>
      <c r="E5679" t="s">
        <v>59</v>
      </c>
      <c r="F5679" t="s">
        <v>51</v>
      </c>
      <c r="G5679" t="s">
        <v>24</v>
      </c>
    </row>
    <row r="5680" spans="2:7" x14ac:dyDescent="0.2">
      <c r="B5680">
        <v>2006</v>
      </c>
      <c r="C5680">
        <v>10</v>
      </c>
      <c r="D5680" t="s">
        <v>65</v>
      </c>
      <c r="E5680" t="s">
        <v>59</v>
      </c>
      <c r="F5680" t="s">
        <v>51</v>
      </c>
      <c r="G5680" t="s">
        <v>25</v>
      </c>
    </row>
    <row r="5681" spans="2:7" x14ac:dyDescent="0.2">
      <c r="B5681">
        <v>2006</v>
      </c>
      <c r="C5681">
        <v>10</v>
      </c>
      <c r="D5681" t="s">
        <v>65</v>
      </c>
      <c r="E5681" t="s">
        <v>59</v>
      </c>
      <c r="F5681" t="s">
        <v>51</v>
      </c>
      <c r="G5681" t="s">
        <v>26</v>
      </c>
    </row>
    <row r="5682" spans="2:7" x14ac:dyDescent="0.2">
      <c r="B5682">
        <v>2006</v>
      </c>
      <c r="C5682">
        <v>10</v>
      </c>
      <c r="D5682" t="s">
        <v>65</v>
      </c>
      <c r="E5682" t="s">
        <v>59</v>
      </c>
      <c r="F5682" t="s">
        <v>51</v>
      </c>
      <c r="G5682" t="s">
        <v>27</v>
      </c>
    </row>
    <row r="5683" spans="2:7" x14ac:dyDescent="0.2">
      <c r="B5683">
        <v>2006</v>
      </c>
      <c r="C5683">
        <v>10</v>
      </c>
      <c r="D5683" t="s">
        <v>65</v>
      </c>
      <c r="E5683" t="s">
        <v>59</v>
      </c>
      <c r="F5683" t="s">
        <v>51</v>
      </c>
      <c r="G5683" t="s">
        <v>28</v>
      </c>
    </row>
    <row r="5684" spans="2:7" x14ac:dyDescent="0.2">
      <c r="B5684">
        <v>2006</v>
      </c>
      <c r="C5684">
        <v>10</v>
      </c>
      <c r="D5684" t="s">
        <v>65</v>
      </c>
      <c r="E5684" t="s">
        <v>59</v>
      </c>
      <c r="F5684" t="s">
        <v>51</v>
      </c>
      <c r="G5684" t="s">
        <v>29</v>
      </c>
    </row>
    <row r="5685" spans="2:7" x14ac:dyDescent="0.2">
      <c r="B5685">
        <v>2006</v>
      </c>
      <c r="C5685">
        <v>10</v>
      </c>
      <c r="D5685" t="s">
        <v>65</v>
      </c>
      <c r="E5685" t="s">
        <v>59</v>
      </c>
      <c r="F5685" t="s">
        <v>51</v>
      </c>
      <c r="G5685" t="s">
        <v>31</v>
      </c>
    </row>
    <row r="5686" spans="2:7" x14ac:dyDescent="0.2">
      <c r="B5686">
        <v>2006</v>
      </c>
      <c r="C5686">
        <v>10</v>
      </c>
      <c r="D5686" t="s">
        <v>65</v>
      </c>
      <c r="E5686" t="s">
        <v>59</v>
      </c>
      <c r="F5686" t="s">
        <v>51</v>
      </c>
      <c r="G5686" t="s">
        <v>32</v>
      </c>
    </row>
    <row r="5687" spans="2:7" x14ac:dyDescent="0.2">
      <c r="B5687">
        <v>2006</v>
      </c>
      <c r="C5687">
        <v>10</v>
      </c>
      <c r="D5687" t="s">
        <v>65</v>
      </c>
      <c r="E5687" t="s">
        <v>59</v>
      </c>
      <c r="F5687" t="s">
        <v>51</v>
      </c>
      <c r="G5687" t="s">
        <v>33</v>
      </c>
    </row>
    <row r="5688" spans="2:7" x14ac:dyDescent="0.2">
      <c r="B5688">
        <v>2006</v>
      </c>
      <c r="C5688">
        <v>10</v>
      </c>
      <c r="D5688" t="s">
        <v>65</v>
      </c>
      <c r="E5688" t="s">
        <v>59</v>
      </c>
      <c r="F5688" t="s">
        <v>51</v>
      </c>
      <c r="G5688" t="s">
        <v>34</v>
      </c>
    </row>
    <row r="5689" spans="2:7" x14ac:dyDescent="0.2">
      <c r="B5689">
        <v>2006</v>
      </c>
      <c r="C5689">
        <v>10</v>
      </c>
      <c r="D5689" t="s">
        <v>65</v>
      </c>
      <c r="E5689" t="s">
        <v>59</v>
      </c>
      <c r="F5689" t="s">
        <v>51</v>
      </c>
      <c r="G5689" t="s">
        <v>35</v>
      </c>
    </row>
    <row r="5690" spans="2:7" x14ac:dyDescent="0.2">
      <c r="B5690">
        <v>2006</v>
      </c>
      <c r="C5690">
        <v>10</v>
      </c>
      <c r="D5690" t="s">
        <v>65</v>
      </c>
      <c r="E5690" t="s">
        <v>59</v>
      </c>
      <c r="F5690" t="s">
        <v>51</v>
      </c>
      <c r="G5690" t="s">
        <v>36</v>
      </c>
    </row>
    <row r="5691" spans="2:7" x14ac:dyDescent="0.2">
      <c r="B5691">
        <v>2006</v>
      </c>
      <c r="C5691">
        <v>10</v>
      </c>
      <c r="D5691" t="s">
        <v>65</v>
      </c>
      <c r="E5691" t="s">
        <v>59</v>
      </c>
      <c r="F5691" t="s">
        <v>51</v>
      </c>
      <c r="G5691" t="s">
        <v>37</v>
      </c>
    </row>
    <row r="5692" spans="2:7" x14ac:dyDescent="0.2">
      <c r="B5692">
        <v>2006</v>
      </c>
      <c r="C5692">
        <v>10</v>
      </c>
      <c r="D5692" t="s">
        <v>65</v>
      </c>
      <c r="E5692" t="s">
        <v>59</v>
      </c>
      <c r="F5692" t="s">
        <v>51</v>
      </c>
      <c r="G5692" t="s">
        <v>38</v>
      </c>
    </row>
    <row r="5693" spans="2:7" x14ac:dyDescent="0.2">
      <c r="B5693">
        <v>2006</v>
      </c>
      <c r="C5693">
        <v>10</v>
      </c>
      <c r="D5693" t="s">
        <v>65</v>
      </c>
      <c r="E5693" t="s">
        <v>59</v>
      </c>
      <c r="F5693" t="s">
        <v>51</v>
      </c>
      <c r="G5693" t="s">
        <v>39</v>
      </c>
    </row>
    <row r="5694" spans="2:7" x14ac:dyDescent="0.2">
      <c r="B5694">
        <v>2006</v>
      </c>
      <c r="C5694">
        <v>10</v>
      </c>
      <c r="D5694" t="s">
        <v>65</v>
      </c>
      <c r="E5694" t="s">
        <v>59</v>
      </c>
      <c r="F5694" t="s">
        <v>51</v>
      </c>
      <c r="G5694" t="s">
        <v>40</v>
      </c>
    </row>
    <row r="5695" spans="2:7" x14ac:dyDescent="0.2">
      <c r="B5695">
        <v>2006</v>
      </c>
      <c r="C5695">
        <v>10</v>
      </c>
      <c r="D5695" t="s">
        <v>65</v>
      </c>
      <c r="E5695" t="s">
        <v>59</v>
      </c>
      <c r="F5695" t="s">
        <v>51</v>
      </c>
      <c r="G5695" t="s">
        <v>41</v>
      </c>
    </row>
    <row r="5696" spans="2:7" x14ac:dyDescent="0.2">
      <c r="B5696">
        <v>2006</v>
      </c>
      <c r="C5696">
        <v>10</v>
      </c>
      <c r="D5696" t="s">
        <v>65</v>
      </c>
      <c r="E5696" t="s">
        <v>59</v>
      </c>
      <c r="F5696" t="s">
        <v>51</v>
      </c>
      <c r="G5696" t="s">
        <v>42</v>
      </c>
    </row>
    <row r="5697" spans="2:7" x14ac:dyDescent="0.2">
      <c r="B5697">
        <v>2006</v>
      </c>
      <c r="C5697">
        <v>10</v>
      </c>
      <c r="D5697" t="s">
        <v>65</v>
      </c>
      <c r="E5697" t="s">
        <v>59</v>
      </c>
      <c r="F5697" t="s">
        <v>51</v>
      </c>
      <c r="G5697" t="s">
        <v>43</v>
      </c>
    </row>
    <row r="5698" spans="2:7" x14ac:dyDescent="0.2">
      <c r="B5698">
        <v>2006</v>
      </c>
      <c r="C5698">
        <v>10</v>
      </c>
      <c r="D5698" t="s">
        <v>65</v>
      </c>
      <c r="E5698" t="s">
        <v>59</v>
      </c>
      <c r="F5698" t="s">
        <v>51</v>
      </c>
      <c r="G5698" t="s">
        <v>60</v>
      </c>
    </row>
    <row r="5699" spans="2:7" x14ac:dyDescent="0.2">
      <c r="B5699">
        <v>2006</v>
      </c>
      <c r="C5699">
        <v>10</v>
      </c>
      <c r="D5699" t="s">
        <v>65</v>
      </c>
      <c r="E5699" t="s">
        <v>59</v>
      </c>
      <c r="F5699" t="s">
        <v>52</v>
      </c>
      <c r="G5699" t="s">
        <v>12</v>
      </c>
    </row>
    <row r="5700" spans="2:7" x14ac:dyDescent="0.2">
      <c r="B5700">
        <v>2006</v>
      </c>
      <c r="C5700">
        <v>10</v>
      </c>
      <c r="D5700" t="s">
        <v>65</v>
      </c>
      <c r="E5700" t="s">
        <v>59</v>
      </c>
      <c r="F5700" t="s">
        <v>52</v>
      </c>
      <c r="G5700" t="s">
        <v>16</v>
      </c>
    </row>
    <row r="5701" spans="2:7" x14ac:dyDescent="0.2">
      <c r="B5701">
        <v>2006</v>
      </c>
      <c r="C5701">
        <v>10</v>
      </c>
      <c r="D5701" t="s">
        <v>65</v>
      </c>
      <c r="E5701" t="s">
        <v>59</v>
      </c>
      <c r="F5701" t="s">
        <v>52</v>
      </c>
      <c r="G5701" t="s">
        <v>17</v>
      </c>
    </row>
    <row r="5702" spans="2:7" x14ac:dyDescent="0.2">
      <c r="B5702">
        <v>2006</v>
      </c>
      <c r="C5702">
        <v>10</v>
      </c>
      <c r="D5702" t="s">
        <v>65</v>
      </c>
      <c r="E5702" t="s">
        <v>59</v>
      </c>
      <c r="F5702" t="s">
        <v>52</v>
      </c>
      <c r="G5702" t="s">
        <v>19</v>
      </c>
    </row>
    <row r="5703" spans="2:7" x14ac:dyDescent="0.2">
      <c r="B5703">
        <v>2006</v>
      </c>
      <c r="C5703">
        <v>10</v>
      </c>
      <c r="D5703" t="s">
        <v>65</v>
      </c>
      <c r="E5703" t="s">
        <v>59</v>
      </c>
      <c r="F5703" t="s">
        <v>52</v>
      </c>
      <c r="G5703" t="s">
        <v>20</v>
      </c>
    </row>
    <row r="5704" spans="2:7" x14ac:dyDescent="0.2">
      <c r="B5704">
        <v>2006</v>
      </c>
      <c r="C5704">
        <v>10</v>
      </c>
      <c r="D5704" t="s">
        <v>65</v>
      </c>
      <c r="E5704" t="s">
        <v>59</v>
      </c>
      <c r="F5704" t="s">
        <v>52</v>
      </c>
      <c r="G5704" t="s">
        <v>21</v>
      </c>
    </row>
    <row r="5705" spans="2:7" x14ac:dyDescent="0.2">
      <c r="B5705">
        <v>2006</v>
      </c>
      <c r="C5705">
        <v>10</v>
      </c>
      <c r="D5705" t="s">
        <v>65</v>
      </c>
      <c r="E5705" t="s">
        <v>59</v>
      </c>
      <c r="F5705" t="s">
        <v>52</v>
      </c>
      <c r="G5705" t="s">
        <v>23</v>
      </c>
    </row>
    <row r="5706" spans="2:7" x14ac:dyDescent="0.2">
      <c r="B5706">
        <v>2006</v>
      </c>
      <c r="C5706">
        <v>10</v>
      </c>
      <c r="D5706" t="s">
        <v>65</v>
      </c>
      <c r="E5706" t="s">
        <v>59</v>
      </c>
      <c r="F5706" t="s">
        <v>52</v>
      </c>
      <c r="G5706" t="s">
        <v>24</v>
      </c>
    </row>
    <row r="5707" spans="2:7" x14ac:dyDescent="0.2">
      <c r="B5707">
        <v>2006</v>
      </c>
      <c r="C5707">
        <v>10</v>
      </c>
      <c r="D5707" t="s">
        <v>65</v>
      </c>
      <c r="E5707" t="s">
        <v>59</v>
      </c>
      <c r="F5707" t="s">
        <v>52</v>
      </c>
      <c r="G5707" t="s">
        <v>25</v>
      </c>
    </row>
    <row r="5708" spans="2:7" x14ac:dyDescent="0.2">
      <c r="B5708">
        <v>2006</v>
      </c>
      <c r="C5708">
        <v>10</v>
      </c>
      <c r="D5708" t="s">
        <v>65</v>
      </c>
      <c r="E5708" t="s">
        <v>59</v>
      </c>
      <c r="F5708" t="s">
        <v>52</v>
      </c>
      <c r="G5708" t="s">
        <v>26</v>
      </c>
    </row>
    <row r="5709" spans="2:7" x14ac:dyDescent="0.2">
      <c r="B5709">
        <v>2006</v>
      </c>
      <c r="C5709">
        <v>10</v>
      </c>
      <c r="D5709" t="s">
        <v>65</v>
      </c>
      <c r="E5709" t="s">
        <v>59</v>
      </c>
      <c r="F5709" t="s">
        <v>52</v>
      </c>
      <c r="G5709" t="s">
        <v>27</v>
      </c>
    </row>
    <row r="5710" spans="2:7" x14ac:dyDescent="0.2">
      <c r="B5710">
        <v>2006</v>
      </c>
      <c r="C5710">
        <v>10</v>
      </c>
      <c r="D5710" t="s">
        <v>65</v>
      </c>
      <c r="E5710" t="s">
        <v>59</v>
      </c>
      <c r="F5710" t="s">
        <v>52</v>
      </c>
      <c r="G5710" t="s">
        <v>28</v>
      </c>
    </row>
    <row r="5711" spans="2:7" x14ac:dyDescent="0.2">
      <c r="B5711">
        <v>2006</v>
      </c>
      <c r="C5711">
        <v>10</v>
      </c>
      <c r="D5711" t="s">
        <v>65</v>
      </c>
      <c r="E5711" t="s">
        <v>59</v>
      </c>
      <c r="F5711" t="s">
        <v>52</v>
      </c>
      <c r="G5711" t="s">
        <v>29</v>
      </c>
    </row>
    <row r="5712" spans="2:7" x14ac:dyDescent="0.2">
      <c r="B5712">
        <v>2006</v>
      </c>
      <c r="C5712">
        <v>10</v>
      </c>
      <c r="D5712" t="s">
        <v>65</v>
      </c>
      <c r="E5712" t="s">
        <v>59</v>
      </c>
      <c r="F5712" t="s">
        <v>52</v>
      </c>
      <c r="G5712" t="s">
        <v>31</v>
      </c>
    </row>
    <row r="5713" spans="2:7" x14ac:dyDescent="0.2">
      <c r="B5713">
        <v>2006</v>
      </c>
      <c r="C5713">
        <v>10</v>
      </c>
      <c r="D5713" t="s">
        <v>65</v>
      </c>
      <c r="E5713" t="s">
        <v>59</v>
      </c>
      <c r="F5713" t="s">
        <v>52</v>
      </c>
      <c r="G5713" t="s">
        <v>32</v>
      </c>
    </row>
    <row r="5714" spans="2:7" x14ac:dyDescent="0.2">
      <c r="B5714">
        <v>2006</v>
      </c>
      <c r="C5714">
        <v>10</v>
      </c>
      <c r="D5714" t="s">
        <v>65</v>
      </c>
      <c r="E5714" t="s">
        <v>59</v>
      </c>
      <c r="F5714" t="s">
        <v>52</v>
      </c>
      <c r="G5714" t="s">
        <v>33</v>
      </c>
    </row>
    <row r="5715" spans="2:7" x14ac:dyDescent="0.2">
      <c r="B5715">
        <v>2006</v>
      </c>
      <c r="C5715">
        <v>10</v>
      </c>
      <c r="D5715" t="s">
        <v>65</v>
      </c>
      <c r="E5715" t="s">
        <v>59</v>
      </c>
      <c r="F5715" t="s">
        <v>52</v>
      </c>
      <c r="G5715" t="s">
        <v>34</v>
      </c>
    </row>
    <row r="5716" spans="2:7" x14ac:dyDescent="0.2">
      <c r="B5716">
        <v>2006</v>
      </c>
      <c r="C5716">
        <v>10</v>
      </c>
      <c r="D5716" t="s">
        <v>65</v>
      </c>
      <c r="E5716" t="s">
        <v>59</v>
      </c>
      <c r="F5716" t="s">
        <v>52</v>
      </c>
      <c r="G5716" t="s">
        <v>35</v>
      </c>
    </row>
    <row r="5717" spans="2:7" x14ac:dyDescent="0.2">
      <c r="B5717">
        <v>2006</v>
      </c>
      <c r="C5717">
        <v>10</v>
      </c>
      <c r="D5717" t="s">
        <v>65</v>
      </c>
      <c r="E5717" t="s">
        <v>59</v>
      </c>
      <c r="F5717" t="s">
        <v>52</v>
      </c>
      <c r="G5717" t="s">
        <v>36</v>
      </c>
    </row>
    <row r="5718" spans="2:7" x14ac:dyDescent="0.2">
      <c r="B5718">
        <v>2006</v>
      </c>
      <c r="C5718">
        <v>10</v>
      </c>
      <c r="D5718" t="s">
        <v>65</v>
      </c>
      <c r="E5718" t="s">
        <v>59</v>
      </c>
      <c r="F5718" t="s">
        <v>52</v>
      </c>
      <c r="G5718" t="s">
        <v>37</v>
      </c>
    </row>
    <row r="5719" spans="2:7" x14ac:dyDescent="0.2">
      <c r="B5719">
        <v>2006</v>
      </c>
      <c r="C5719">
        <v>10</v>
      </c>
      <c r="D5719" t="s">
        <v>65</v>
      </c>
      <c r="E5719" t="s">
        <v>59</v>
      </c>
      <c r="F5719" t="s">
        <v>52</v>
      </c>
      <c r="G5719" t="s">
        <v>38</v>
      </c>
    </row>
    <row r="5720" spans="2:7" x14ac:dyDescent="0.2">
      <c r="B5720">
        <v>2006</v>
      </c>
      <c r="C5720">
        <v>10</v>
      </c>
      <c r="D5720" t="s">
        <v>65</v>
      </c>
      <c r="E5720" t="s">
        <v>59</v>
      </c>
      <c r="F5720" t="s">
        <v>52</v>
      </c>
      <c r="G5720" t="s">
        <v>39</v>
      </c>
    </row>
    <row r="5721" spans="2:7" x14ac:dyDescent="0.2">
      <c r="B5721">
        <v>2006</v>
      </c>
      <c r="C5721">
        <v>10</v>
      </c>
      <c r="D5721" t="s">
        <v>65</v>
      </c>
      <c r="E5721" t="s">
        <v>59</v>
      </c>
      <c r="F5721" t="s">
        <v>52</v>
      </c>
      <c r="G5721" t="s">
        <v>40</v>
      </c>
    </row>
    <row r="5722" spans="2:7" x14ac:dyDescent="0.2">
      <c r="B5722">
        <v>2006</v>
      </c>
      <c r="C5722">
        <v>10</v>
      </c>
      <c r="D5722" t="s">
        <v>65</v>
      </c>
      <c r="E5722" t="s">
        <v>59</v>
      </c>
      <c r="F5722" t="s">
        <v>52</v>
      </c>
      <c r="G5722" t="s">
        <v>41</v>
      </c>
    </row>
    <row r="5723" spans="2:7" x14ac:dyDescent="0.2">
      <c r="B5723">
        <v>2006</v>
      </c>
      <c r="C5723">
        <v>10</v>
      </c>
      <c r="D5723" t="s">
        <v>65</v>
      </c>
      <c r="E5723" t="s">
        <v>59</v>
      </c>
      <c r="F5723" t="s">
        <v>52</v>
      </c>
      <c r="G5723" t="s">
        <v>42</v>
      </c>
    </row>
    <row r="5724" spans="2:7" x14ac:dyDescent="0.2">
      <c r="B5724">
        <v>2006</v>
      </c>
      <c r="C5724">
        <v>10</v>
      </c>
      <c r="D5724" t="s">
        <v>65</v>
      </c>
      <c r="E5724" t="s">
        <v>59</v>
      </c>
      <c r="F5724" t="s">
        <v>52</v>
      </c>
      <c r="G5724" t="s">
        <v>43</v>
      </c>
    </row>
    <row r="5725" spans="2:7" x14ac:dyDescent="0.2">
      <c r="B5725">
        <v>2006</v>
      </c>
      <c r="C5725">
        <v>10</v>
      </c>
      <c r="D5725" t="s">
        <v>65</v>
      </c>
      <c r="E5725" t="s">
        <v>59</v>
      </c>
      <c r="F5725" t="s">
        <v>52</v>
      </c>
      <c r="G5725" t="s">
        <v>60</v>
      </c>
    </row>
    <row r="5726" spans="2:7" x14ac:dyDescent="0.2">
      <c r="B5726">
        <v>2006</v>
      </c>
      <c r="C5726">
        <v>10</v>
      </c>
      <c r="D5726" t="s">
        <v>65</v>
      </c>
      <c r="E5726" t="s">
        <v>59</v>
      </c>
      <c r="F5726" t="s">
        <v>53</v>
      </c>
      <c r="G5726" t="s">
        <v>12</v>
      </c>
    </row>
    <row r="5727" spans="2:7" x14ac:dyDescent="0.2">
      <c r="B5727">
        <v>2006</v>
      </c>
      <c r="C5727">
        <v>10</v>
      </c>
      <c r="D5727" t="s">
        <v>65</v>
      </c>
      <c r="E5727" t="s">
        <v>59</v>
      </c>
      <c r="F5727" t="s">
        <v>53</v>
      </c>
      <c r="G5727" t="s">
        <v>16</v>
      </c>
    </row>
    <row r="5728" spans="2:7" x14ac:dyDescent="0.2">
      <c r="B5728">
        <v>2006</v>
      </c>
      <c r="C5728">
        <v>10</v>
      </c>
      <c r="D5728" t="s">
        <v>65</v>
      </c>
      <c r="E5728" t="s">
        <v>59</v>
      </c>
      <c r="F5728" t="s">
        <v>53</v>
      </c>
      <c r="G5728" t="s">
        <v>17</v>
      </c>
    </row>
    <row r="5729" spans="2:7" x14ac:dyDescent="0.2">
      <c r="B5729">
        <v>2006</v>
      </c>
      <c r="C5729">
        <v>10</v>
      </c>
      <c r="D5729" t="s">
        <v>65</v>
      </c>
      <c r="E5729" t="s">
        <v>59</v>
      </c>
      <c r="F5729" t="s">
        <v>53</v>
      </c>
      <c r="G5729" t="s">
        <v>19</v>
      </c>
    </row>
    <row r="5730" spans="2:7" x14ac:dyDescent="0.2">
      <c r="B5730">
        <v>2006</v>
      </c>
      <c r="C5730">
        <v>10</v>
      </c>
      <c r="D5730" t="s">
        <v>65</v>
      </c>
      <c r="E5730" t="s">
        <v>59</v>
      </c>
      <c r="F5730" t="s">
        <v>53</v>
      </c>
      <c r="G5730" t="s">
        <v>20</v>
      </c>
    </row>
    <row r="5731" spans="2:7" x14ac:dyDescent="0.2">
      <c r="B5731">
        <v>2006</v>
      </c>
      <c r="C5731">
        <v>10</v>
      </c>
      <c r="D5731" t="s">
        <v>65</v>
      </c>
      <c r="E5731" t="s">
        <v>59</v>
      </c>
      <c r="F5731" t="s">
        <v>53</v>
      </c>
      <c r="G5731" t="s">
        <v>21</v>
      </c>
    </row>
    <row r="5732" spans="2:7" x14ac:dyDescent="0.2">
      <c r="B5732">
        <v>2006</v>
      </c>
      <c r="C5732">
        <v>10</v>
      </c>
      <c r="D5732" t="s">
        <v>65</v>
      </c>
      <c r="E5732" t="s">
        <v>59</v>
      </c>
      <c r="F5732" t="s">
        <v>53</v>
      </c>
      <c r="G5732" t="s">
        <v>23</v>
      </c>
    </row>
    <row r="5733" spans="2:7" x14ac:dyDescent="0.2">
      <c r="B5733">
        <v>2006</v>
      </c>
      <c r="C5733">
        <v>10</v>
      </c>
      <c r="D5733" t="s">
        <v>65</v>
      </c>
      <c r="E5733" t="s">
        <v>59</v>
      </c>
      <c r="F5733" t="s">
        <v>53</v>
      </c>
      <c r="G5733" t="s">
        <v>24</v>
      </c>
    </row>
    <row r="5734" spans="2:7" x14ac:dyDescent="0.2">
      <c r="B5734">
        <v>2006</v>
      </c>
      <c r="C5734">
        <v>10</v>
      </c>
      <c r="D5734" t="s">
        <v>65</v>
      </c>
      <c r="E5734" t="s">
        <v>59</v>
      </c>
      <c r="F5734" t="s">
        <v>53</v>
      </c>
      <c r="G5734" t="s">
        <v>25</v>
      </c>
    </row>
    <row r="5735" spans="2:7" x14ac:dyDescent="0.2">
      <c r="B5735">
        <v>2006</v>
      </c>
      <c r="C5735">
        <v>10</v>
      </c>
      <c r="D5735" t="s">
        <v>65</v>
      </c>
      <c r="E5735" t="s">
        <v>59</v>
      </c>
      <c r="F5735" t="s">
        <v>53</v>
      </c>
      <c r="G5735" t="s">
        <v>26</v>
      </c>
    </row>
    <row r="5736" spans="2:7" x14ac:dyDescent="0.2">
      <c r="B5736">
        <v>2006</v>
      </c>
      <c r="C5736">
        <v>10</v>
      </c>
      <c r="D5736" t="s">
        <v>65</v>
      </c>
      <c r="E5736" t="s">
        <v>59</v>
      </c>
      <c r="F5736" t="s">
        <v>53</v>
      </c>
      <c r="G5736" t="s">
        <v>27</v>
      </c>
    </row>
    <row r="5737" spans="2:7" x14ac:dyDescent="0.2">
      <c r="B5737">
        <v>2006</v>
      </c>
      <c r="C5737">
        <v>10</v>
      </c>
      <c r="D5737" t="s">
        <v>65</v>
      </c>
      <c r="E5737" t="s">
        <v>59</v>
      </c>
      <c r="F5737" t="s">
        <v>53</v>
      </c>
      <c r="G5737" t="s">
        <v>28</v>
      </c>
    </row>
    <row r="5738" spans="2:7" x14ac:dyDescent="0.2">
      <c r="B5738">
        <v>2006</v>
      </c>
      <c r="C5738">
        <v>10</v>
      </c>
      <c r="D5738" t="s">
        <v>65</v>
      </c>
      <c r="E5738" t="s">
        <v>59</v>
      </c>
      <c r="F5738" t="s">
        <v>53</v>
      </c>
      <c r="G5738" t="s">
        <v>29</v>
      </c>
    </row>
    <row r="5739" spans="2:7" x14ac:dyDescent="0.2">
      <c r="B5739">
        <v>2006</v>
      </c>
      <c r="C5739">
        <v>10</v>
      </c>
      <c r="D5739" t="s">
        <v>65</v>
      </c>
      <c r="E5739" t="s">
        <v>59</v>
      </c>
      <c r="F5739" t="s">
        <v>53</v>
      </c>
      <c r="G5739" t="s">
        <v>31</v>
      </c>
    </row>
    <row r="5740" spans="2:7" x14ac:dyDescent="0.2">
      <c r="B5740">
        <v>2006</v>
      </c>
      <c r="C5740">
        <v>10</v>
      </c>
      <c r="D5740" t="s">
        <v>65</v>
      </c>
      <c r="E5740" t="s">
        <v>59</v>
      </c>
      <c r="F5740" t="s">
        <v>53</v>
      </c>
      <c r="G5740" t="s">
        <v>32</v>
      </c>
    </row>
    <row r="5741" spans="2:7" x14ac:dyDescent="0.2">
      <c r="B5741">
        <v>2006</v>
      </c>
      <c r="C5741">
        <v>10</v>
      </c>
      <c r="D5741" t="s">
        <v>65</v>
      </c>
      <c r="E5741" t="s">
        <v>59</v>
      </c>
      <c r="F5741" t="s">
        <v>53</v>
      </c>
      <c r="G5741" t="s">
        <v>33</v>
      </c>
    </row>
    <row r="5742" spans="2:7" x14ac:dyDescent="0.2">
      <c r="B5742">
        <v>2006</v>
      </c>
      <c r="C5742">
        <v>10</v>
      </c>
      <c r="D5742" t="s">
        <v>65</v>
      </c>
      <c r="E5742" t="s">
        <v>59</v>
      </c>
      <c r="F5742" t="s">
        <v>53</v>
      </c>
      <c r="G5742" t="s">
        <v>34</v>
      </c>
    </row>
    <row r="5743" spans="2:7" x14ac:dyDescent="0.2">
      <c r="B5743">
        <v>2006</v>
      </c>
      <c r="C5743">
        <v>10</v>
      </c>
      <c r="D5743" t="s">
        <v>65</v>
      </c>
      <c r="E5743" t="s">
        <v>59</v>
      </c>
      <c r="F5743" t="s">
        <v>53</v>
      </c>
      <c r="G5743" t="s">
        <v>35</v>
      </c>
    </row>
    <row r="5744" spans="2:7" x14ac:dyDescent="0.2">
      <c r="B5744">
        <v>2006</v>
      </c>
      <c r="C5744">
        <v>10</v>
      </c>
      <c r="D5744" t="s">
        <v>65</v>
      </c>
      <c r="E5744" t="s">
        <v>59</v>
      </c>
      <c r="F5744" t="s">
        <v>53</v>
      </c>
      <c r="G5744" t="s">
        <v>36</v>
      </c>
    </row>
    <row r="5745" spans="2:7" x14ac:dyDescent="0.2">
      <c r="B5745">
        <v>2006</v>
      </c>
      <c r="C5745">
        <v>10</v>
      </c>
      <c r="D5745" t="s">
        <v>65</v>
      </c>
      <c r="E5745" t="s">
        <v>59</v>
      </c>
      <c r="F5745" t="s">
        <v>53</v>
      </c>
      <c r="G5745" t="s">
        <v>37</v>
      </c>
    </row>
    <row r="5746" spans="2:7" x14ac:dyDescent="0.2">
      <c r="B5746">
        <v>2006</v>
      </c>
      <c r="C5746">
        <v>10</v>
      </c>
      <c r="D5746" t="s">
        <v>65</v>
      </c>
      <c r="E5746" t="s">
        <v>59</v>
      </c>
      <c r="F5746" t="s">
        <v>53</v>
      </c>
      <c r="G5746" t="s">
        <v>38</v>
      </c>
    </row>
    <row r="5747" spans="2:7" x14ac:dyDescent="0.2">
      <c r="B5747">
        <v>2006</v>
      </c>
      <c r="C5747">
        <v>10</v>
      </c>
      <c r="D5747" t="s">
        <v>65</v>
      </c>
      <c r="E5747" t="s">
        <v>59</v>
      </c>
      <c r="F5747" t="s">
        <v>53</v>
      </c>
      <c r="G5747" t="s">
        <v>39</v>
      </c>
    </row>
    <row r="5748" spans="2:7" x14ac:dyDescent="0.2">
      <c r="B5748">
        <v>2006</v>
      </c>
      <c r="C5748">
        <v>10</v>
      </c>
      <c r="D5748" t="s">
        <v>65</v>
      </c>
      <c r="E5748" t="s">
        <v>59</v>
      </c>
      <c r="F5748" t="s">
        <v>53</v>
      </c>
      <c r="G5748" t="s">
        <v>40</v>
      </c>
    </row>
    <row r="5749" spans="2:7" x14ac:dyDescent="0.2">
      <c r="B5749">
        <v>2006</v>
      </c>
      <c r="C5749">
        <v>10</v>
      </c>
      <c r="D5749" t="s">
        <v>65</v>
      </c>
      <c r="E5749" t="s">
        <v>59</v>
      </c>
      <c r="F5749" t="s">
        <v>53</v>
      </c>
      <c r="G5749" t="s">
        <v>41</v>
      </c>
    </row>
    <row r="5750" spans="2:7" x14ac:dyDescent="0.2">
      <c r="B5750">
        <v>2006</v>
      </c>
      <c r="C5750">
        <v>10</v>
      </c>
      <c r="D5750" t="s">
        <v>65</v>
      </c>
      <c r="E5750" t="s">
        <v>59</v>
      </c>
      <c r="F5750" t="s">
        <v>53</v>
      </c>
      <c r="G5750" t="s">
        <v>42</v>
      </c>
    </row>
    <row r="5751" spans="2:7" x14ac:dyDescent="0.2">
      <c r="B5751">
        <v>2006</v>
      </c>
      <c r="C5751">
        <v>10</v>
      </c>
      <c r="D5751" t="s">
        <v>65</v>
      </c>
      <c r="E5751" t="s">
        <v>59</v>
      </c>
      <c r="F5751" t="s">
        <v>53</v>
      </c>
      <c r="G5751" t="s">
        <v>43</v>
      </c>
    </row>
    <row r="5752" spans="2:7" x14ac:dyDescent="0.2">
      <c r="B5752">
        <v>2006</v>
      </c>
      <c r="C5752">
        <v>10</v>
      </c>
      <c r="D5752" t="s">
        <v>65</v>
      </c>
      <c r="E5752" t="s">
        <v>59</v>
      </c>
      <c r="F5752" t="s">
        <v>53</v>
      </c>
      <c r="G5752" t="s">
        <v>60</v>
      </c>
    </row>
    <row r="5753" spans="2:7" x14ac:dyDescent="0.2">
      <c r="B5753">
        <v>2006</v>
      </c>
      <c r="C5753">
        <v>10</v>
      </c>
      <c r="D5753" t="s">
        <v>65</v>
      </c>
      <c r="E5753" t="s">
        <v>59</v>
      </c>
      <c r="F5753" t="s">
        <v>54</v>
      </c>
      <c r="G5753" t="s">
        <v>12</v>
      </c>
    </row>
    <row r="5754" spans="2:7" x14ac:dyDescent="0.2">
      <c r="B5754">
        <v>2006</v>
      </c>
      <c r="C5754">
        <v>10</v>
      </c>
      <c r="D5754" t="s">
        <v>65</v>
      </c>
      <c r="E5754" t="s">
        <v>59</v>
      </c>
      <c r="F5754" t="s">
        <v>54</v>
      </c>
      <c r="G5754" t="s">
        <v>16</v>
      </c>
    </row>
    <row r="5755" spans="2:7" x14ac:dyDescent="0.2">
      <c r="B5755">
        <v>2006</v>
      </c>
      <c r="C5755">
        <v>10</v>
      </c>
      <c r="D5755" t="s">
        <v>65</v>
      </c>
      <c r="E5755" t="s">
        <v>59</v>
      </c>
      <c r="F5755" t="s">
        <v>54</v>
      </c>
      <c r="G5755" t="s">
        <v>17</v>
      </c>
    </row>
    <row r="5756" spans="2:7" x14ac:dyDescent="0.2">
      <c r="B5756">
        <v>2006</v>
      </c>
      <c r="C5756">
        <v>10</v>
      </c>
      <c r="D5756" t="s">
        <v>65</v>
      </c>
      <c r="E5756" t="s">
        <v>59</v>
      </c>
      <c r="F5756" t="s">
        <v>54</v>
      </c>
      <c r="G5756" t="s">
        <v>19</v>
      </c>
    </row>
    <row r="5757" spans="2:7" x14ac:dyDescent="0.2">
      <c r="B5757">
        <v>2006</v>
      </c>
      <c r="C5757">
        <v>10</v>
      </c>
      <c r="D5757" t="s">
        <v>65</v>
      </c>
      <c r="E5757" t="s">
        <v>59</v>
      </c>
      <c r="F5757" t="s">
        <v>54</v>
      </c>
      <c r="G5757" t="s">
        <v>20</v>
      </c>
    </row>
    <row r="5758" spans="2:7" x14ac:dyDescent="0.2">
      <c r="B5758">
        <v>2006</v>
      </c>
      <c r="C5758">
        <v>10</v>
      </c>
      <c r="D5758" t="s">
        <v>65</v>
      </c>
      <c r="E5758" t="s">
        <v>59</v>
      </c>
      <c r="F5758" t="s">
        <v>54</v>
      </c>
      <c r="G5758" t="s">
        <v>21</v>
      </c>
    </row>
    <row r="5759" spans="2:7" x14ac:dyDescent="0.2">
      <c r="B5759">
        <v>2006</v>
      </c>
      <c r="C5759">
        <v>10</v>
      </c>
      <c r="D5759" t="s">
        <v>65</v>
      </c>
      <c r="E5759" t="s">
        <v>59</v>
      </c>
      <c r="F5759" t="s">
        <v>54</v>
      </c>
      <c r="G5759" t="s">
        <v>23</v>
      </c>
    </row>
    <row r="5760" spans="2:7" x14ac:dyDescent="0.2">
      <c r="B5760">
        <v>2006</v>
      </c>
      <c r="C5760">
        <v>10</v>
      </c>
      <c r="D5760" t="s">
        <v>65</v>
      </c>
      <c r="E5760" t="s">
        <v>59</v>
      </c>
      <c r="F5760" t="s">
        <v>54</v>
      </c>
      <c r="G5760" t="s">
        <v>24</v>
      </c>
    </row>
    <row r="5761" spans="2:7" x14ac:dyDescent="0.2">
      <c r="B5761">
        <v>2006</v>
      </c>
      <c r="C5761">
        <v>10</v>
      </c>
      <c r="D5761" t="s">
        <v>65</v>
      </c>
      <c r="E5761" t="s">
        <v>59</v>
      </c>
      <c r="F5761" t="s">
        <v>54</v>
      </c>
      <c r="G5761" t="s">
        <v>25</v>
      </c>
    </row>
    <row r="5762" spans="2:7" x14ac:dyDescent="0.2">
      <c r="B5762">
        <v>2006</v>
      </c>
      <c r="C5762">
        <v>10</v>
      </c>
      <c r="D5762" t="s">
        <v>65</v>
      </c>
      <c r="E5762" t="s">
        <v>59</v>
      </c>
      <c r="F5762" t="s">
        <v>54</v>
      </c>
      <c r="G5762" t="s">
        <v>26</v>
      </c>
    </row>
    <row r="5763" spans="2:7" x14ac:dyDescent="0.2">
      <c r="B5763">
        <v>2006</v>
      </c>
      <c r="C5763">
        <v>10</v>
      </c>
      <c r="D5763" t="s">
        <v>65</v>
      </c>
      <c r="E5763" t="s">
        <v>59</v>
      </c>
      <c r="F5763" t="s">
        <v>54</v>
      </c>
      <c r="G5763" t="s">
        <v>27</v>
      </c>
    </row>
    <row r="5764" spans="2:7" x14ac:dyDescent="0.2">
      <c r="B5764">
        <v>2006</v>
      </c>
      <c r="C5764">
        <v>10</v>
      </c>
      <c r="D5764" t="s">
        <v>65</v>
      </c>
      <c r="E5764" t="s">
        <v>59</v>
      </c>
      <c r="F5764" t="s">
        <v>54</v>
      </c>
      <c r="G5764" t="s">
        <v>28</v>
      </c>
    </row>
    <row r="5765" spans="2:7" x14ac:dyDescent="0.2">
      <c r="B5765">
        <v>2006</v>
      </c>
      <c r="C5765">
        <v>10</v>
      </c>
      <c r="D5765" t="s">
        <v>65</v>
      </c>
      <c r="E5765" t="s">
        <v>59</v>
      </c>
      <c r="F5765" t="s">
        <v>54</v>
      </c>
      <c r="G5765" t="s">
        <v>29</v>
      </c>
    </row>
    <row r="5766" spans="2:7" x14ac:dyDescent="0.2">
      <c r="B5766">
        <v>2006</v>
      </c>
      <c r="C5766">
        <v>10</v>
      </c>
      <c r="D5766" t="s">
        <v>65</v>
      </c>
      <c r="E5766" t="s">
        <v>59</v>
      </c>
      <c r="F5766" t="s">
        <v>54</v>
      </c>
      <c r="G5766" t="s">
        <v>31</v>
      </c>
    </row>
    <row r="5767" spans="2:7" x14ac:dyDescent="0.2">
      <c r="B5767">
        <v>2006</v>
      </c>
      <c r="C5767">
        <v>10</v>
      </c>
      <c r="D5767" t="s">
        <v>65</v>
      </c>
      <c r="E5767" t="s">
        <v>59</v>
      </c>
      <c r="F5767" t="s">
        <v>54</v>
      </c>
      <c r="G5767" t="s">
        <v>32</v>
      </c>
    </row>
    <row r="5768" spans="2:7" x14ac:dyDescent="0.2">
      <c r="B5768">
        <v>2006</v>
      </c>
      <c r="C5768">
        <v>10</v>
      </c>
      <c r="D5768" t="s">
        <v>65</v>
      </c>
      <c r="E5768" t="s">
        <v>59</v>
      </c>
      <c r="F5768" t="s">
        <v>54</v>
      </c>
      <c r="G5768" t="s">
        <v>33</v>
      </c>
    </row>
    <row r="5769" spans="2:7" x14ac:dyDescent="0.2">
      <c r="B5769">
        <v>2006</v>
      </c>
      <c r="C5769">
        <v>10</v>
      </c>
      <c r="D5769" t="s">
        <v>65</v>
      </c>
      <c r="E5769" t="s">
        <v>59</v>
      </c>
      <c r="F5769" t="s">
        <v>54</v>
      </c>
      <c r="G5769" t="s">
        <v>34</v>
      </c>
    </row>
    <row r="5770" spans="2:7" x14ac:dyDescent="0.2">
      <c r="B5770">
        <v>2006</v>
      </c>
      <c r="C5770">
        <v>10</v>
      </c>
      <c r="D5770" t="s">
        <v>65</v>
      </c>
      <c r="E5770" t="s">
        <v>59</v>
      </c>
      <c r="F5770" t="s">
        <v>54</v>
      </c>
      <c r="G5770" t="s">
        <v>35</v>
      </c>
    </row>
    <row r="5771" spans="2:7" x14ac:dyDescent="0.2">
      <c r="B5771">
        <v>2006</v>
      </c>
      <c r="C5771">
        <v>10</v>
      </c>
      <c r="D5771" t="s">
        <v>65</v>
      </c>
      <c r="E5771" t="s">
        <v>59</v>
      </c>
      <c r="F5771" t="s">
        <v>54</v>
      </c>
      <c r="G5771" t="s">
        <v>36</v>
      </c>
    </row>
    <row r="5772" spans="2:7" x14ac:dyDescent="0.2">
      <c r="B5772">
        <v>2006</v>
      </c>
      <c r="C5772">
        <v>10</v>
      </c>
      <c r="D5772" t="s">
        <v>65</v>
      </c>
      <c r="E5772" t="s">
        <v>59</v>
      </c>
      <c r="F5772" t="s">
        <v>54</v>
      </c>
      <c r="G5772" t="s">
        <v>37</v>
      </c>
    </row>
    <row r="5773" spans="2:7" x14ac:dyDescent="0.2">
      <c r="B5773">
        <v>2006</v>
      </c>
      <c r="C5773">
        <v>10</v>
      </c>
      <c r="D5773" t="s">
        <v>65</v>
      </c>
      <c r="E5773" t="s">
        <v>59</v>
      </c>
      <c r="F5773" t="s">
        <v>54</v>
      </c>
      <c r="G5773" t="s">
        <v>38</v>
      </c>
    </row>
    <row r="5774" spans="2:7" x14ac:dyDescent="0.2">
      <c r="B5774">
        <v>2006</v>
      </c>
      <c r="C5774">
        <v>10</v>
      </c>
      <c r="D5774" t="s">
        <v>65</v>
      </c>
      <c r="E5774" t="s">
        <v>59</v>
      </c>
      <c r="F5774" t="s">
        <v>54</v>
      </c>
      <c r="G5774" t="s">
        <v>39</v>
      </c>
    </row>
    <row r="5775" spans="2:7" x14ac:dyDescent="0.2">
      <c r="B5775">
        <v>2006</v>
      </c>
      <c r="C5775">
        <v>10</v>
      </c>
      <c r="D5775" t="s">
        <v>65</v>
      </c>
      <c r="E5775" t="s">
        <v>59</v>
      </c>
      <c r="F5775" t="s">
        <v>54</v>
      </c>
      <c r="G5775" t="s">
        <v>40</v>
      </c>
    </row>
    <row r="5776" spans="2:7" x14ac:dyDescent="0.2">
      <c r="B5776">
        <v>2006</v>
      </c>
      <c r="C5776">
        <v>10</v>
      </c>
      <c r="D5776" t="s">
        <v>65</v>
      </c>
      <c r="E5776" t="s">
        <v>59</v>
      </c>
      <c r="F5776" t="s">
        <v>54</v>
      </c>
      <c r="G5776" t="s">
        <v>41</v>
      </c>
    </row>
    <row r="5777" spans="2:7" x14ac:dyDescent="0.2">
      <c r="B5777">
        <v>2006</v>
      </c>
      <c r="C5777">
        <v>10</v>
      </c>
      <c r="D5777" t="s">
        <v>65</v>
      </c>
      <c r="E5777" t="s">
        <v>59</v>
      </c>
      <c r="F5777" t="s">
        <v>54</v>
      </c>
      <c r="G5777" t="s">
        <v>42</v>
      </c>
    </row>
    <row r="5778" spans="2:7" x14ac:dyDescent="0.2">
      <c r="B5778">
        <v>2006</v>
      </c>
      <c r="C5778">
        <v>10</v>
      </c>
      <c r="D5778" t="s">
        <v>65</v>
      </c>
      <c r="E5778" t="s">
        <v>59</v>
      </c>
      <c r="F5778" t="s">
        <v>54</v>
      </c>
      <c r="G5778" t="s">
        <v>43</v>
      </c>
    </row>
    <row r="5779" spans="2:7" x14ac:dyDescent="0.2">
      <c r="B5779">
        <v>2006</v>
      </c>
      <c r="C5779">
        <v>10</v>
      </c>
      <c r="D5779" t="s">
        <v>65</v>
      </c>
      <c r="E5779" t="s">
        <v>59</v>
      </c>
      <c r="F5779" t="s">
        <v>54</v>
      </c>
      <c r="G5779" t="s">
        <v>60</v>
      </c>
    </row>
    <row r="5780" spans="2:7" x14ac:dyDescent="0.2">
      <c r="B5780">
        <v>2006</v>
      </c>
      <c r="C5780">
        <v>10</v>
      </c>
      <c r="D5780" t="s">
        <v>65</v>
      </c>
      <c r="E5780" t="s">
        <v>59</v>
      </c>
      <c r="F5780" t="s">
        <v>55</v>
      </c>
      <c r="G5780" t="s">
        <v>12</v>
      </c>
    </row>
    <row r="5781" spans="2:7" x14ac:dyDescent="0.2">
      <c r="B5781">
        <v>2006</v>
      </c>
      <c r="C5781">
        <v>10</v>
      </c>
      <c r="D5781" t="s">
        <v>65</v>
      </c>
      <c r="E5781" t="s">
        <v>59</v>
      </c>
      <c r="F5781" t="s">
        <v>55</v>
      </c>
      <c r="G5781" t="s">
        <v>16</v>
      </c>
    </row>
    <row r="5782" spans="2:7" x14ac:dyDescent="0.2">
      <c r="B5782">
        <v>2006</v>
      </c>
      <c r="C5782">
        <v>10</v>
      </c>
      <c r="D5782" t="s">
        <v>65</v>
      </c>
      <c r="E5782" t="s">
        <v>59</v>
      </c>
      <c r="F5782" t="s">
        <v>55</v>
      </c>
      <c r="G5782" t="s">
        <v>17</v>
      </c>
    </row>
    <row r="5783" spans="2:7" x14ac:dyDescent="0.2">
      <c r="B5783">
        <v>2006</v>
      </c>
      <c r="C5783">
        <v>10</v>
      </c>
      <c r="D5783" t="s">
        <v>65</v>
      </c>
      <c r="E5783" t="s">
        <v>59</v>
      </c>
      <c r="F5783" t="s">
        <v>55</v>
      </c>
      <c r="G5783" t="s">
        <v>19</v>
      </c>
    </row>
    <row r="5784" spans="2:7" x14ac:dyDescent="0.2">
      <c r="B5784">
        <v>2006</v>
      </c>
      <c r="C5784">
        <v>10</v>
      </c>
      <c r="D5784" t="s">
        <v>65</v>
      </c>
      <c r="E5784" t="s">
        <v>59</v>
      </c>
      <c r="F5784" t="s">
        <v>55</v>
      </c>
      <c r="G5784" t="s">
        <v>20</v>
      </c>
    </row>
    <row r="5785" spans="2:7" x14ac:dyDescent="0.2">
      <c r="B5785">
        <v>2006</v>
      </c>
      <c r="C5785">
        <v>10</v>
      </c>
      <c r="D5785" t="s">
        <v>65</v>
      </c>
      <c r="E5785" t="s">
        <v>59</v>
      </c>
      <c r="F5785" t="s">
        <v>55</v>
      </c>
      <c r="G5785" t="s">
        <v>21</v>
      </c>
    </row>
    <row r="5786" spans="2:7" x14ac:dyDescent="0.2">
      <c r="B5786">
        <v>2006</v>
      </c>
      <c r="C5786">
        <v>10</v>
      </c>
      <c r="D5786" t="s">
        <v>65</v>
      </c>
      <c r="E5786" t="s">
        <v>59</v>
      </c>
      <c r="F5786" t="s">
        <v>55</v>
      </c>
      <c r="G5786" t="s">
        <v>23</v>
      </c>
    </row>
    <row r="5787" spans="2:7" x14ac:dyDescent="0.2">
      <c r="B5787">
        <v>2006</v>
      </c>
      <c r="C5787">
        <v>10</v>
      </c>
      <c r="D5787" t="s">
        <v>65</v>
      </c>
      <c r="E5787" t="s">
        <v>59</v>
      </c>
      <c r="F5787" t="s">
        <v>55</v>
      </c>
      <c r="G5787" t="s">
        <v>24</v>
      </c>
    </row>
    <row r="5788" spans="2:7" x14ac:dyDescent="0.2">
      <c r="B5788">
        <v>2006</v>
      </c>
      <c r="C5788">
        <v>10</v>
      </c>
      <c r="D5788" t="s">
        <v>65</v>
      </c>
      <c r="E5788" t="s">
        <v>59</v>
      </c>
      <c r="F5788" t="s">
        <v>55</v>
      </c>
      <c r="G5788" t="s">
        <v>25</v>
      </c>
    </row>
    <row r="5789" spans="2:7" x14ac:dyDescent="0.2">
      <c r="B5789">
        <v>2006</v>
      </c>
      <c r="C5789">
        <v>10</v>
      </c>
      <c r="D5789" t="s">
        <v>65</v>
      </c>
      <c r="E5789" t="s">
        <v>59</v>
      </c>
      <c r="F5789" t="s">
        <v>55</v>
      </c>
      <c r="G5789" t="s">
        <v>26</v>
      </c>
    </row>
    <row r="5790" spans="2:7" x14ac:dyDescent="0.2">
      <c r="B5790">
        <v>2006</v>
      </c>
      <c r="C5790">
        <v>10</v>
      </c>
      <c r="D5790" t="s">
        <v>65</v>
      </c>
      <c r="E5790" t="s">
        <v>59</v>
      </c>
      <c r="F5790" t="s">
        <v>55</v>
      </c>
      <c r="G5790" t="s">
        <v>27</v>
      </c>
    </row>
    <row r="5791" spans="2:7" x14ac:dyDescent="0.2">
      <c r="B5791">
        <v>2006</v>
      </c>
      <c r="C5791">
        <v>10</v>
      </c>
      <c r="D5791" t="s">
        <v>65</v>
      </c>
      <c r="E5791" t="s">
        <v>59</v>
      </c>
      <c r="F5791" t="s">
        <v>55</v>
      </c>
      <c r="G5791" t="s">
        <v>28</v>
      </c>
    </row>
    <row r="5792" spans="2:7" x14ac:dyDescent="0.2">
      <c r="B5792">
        <v>2006</v>
      </c>
      <c r="C5792">
        <v>10</v>
      </c>
      <c r="D5792" t="s">
        <v>65</v>
      </c>
      <c r="E5792" t="s">
        <v>59</v>
      </c>
      <c r="F5792" t="s">
        <v>55</v>
      </c>
      <c r="G5792" t="s">
        <v>29</v>
      </c>
    </row>
    <row r="5793" spans="2:7" x14ac:dyDescent="0.2">
      <c r="B5793">
        <v>2006</v>
      </c>
      <c r="C5793">
        <v>10</v>
      </c>
      <c r="D5793" t="s">
        <v>65</v>
      </c>
      <c r="E5793" t="s">
        <v>59</v>
      </c>
      <c r="F5793" t="s">
        <v>55</v>
      </c>
      <c r="G5793" t="s">
        <v>31</v>
      </c>
    </row>
    <row r="5794" spans="2:7" x14ac:dyDescent="0.2">
      <c r="B5794">
        <v>2006</v>
      </c>
      <c r="C5794">
        <v>10</v>
      </c>
      <c r="D5794" t="s">
        <v>65</v>
      </c>
      <c r="E5794" t="s">
        <v>59</v>
      </c>
      <c r="F5794" t="s">
        <v>55</v>
      </c>
      <c r="G5794" t="s">
        <v>32</v>
      </c>
    </row>
    <row r="5795" spans="2:7" x14ac:dyDescent="0.2">
      <c r="B5795">
        <v>2006</v>
      </c>
      <c r="C5795">
        <v>10</v>
      </c>
      <c r="D5795" t="s">
        <v>65</v>
      </c>
      <c r="E5795" t="s">
        <v>59</v>
      </c>
      <c r="F5795" t="s">
        <v>55</v>
      </c>
      <c r="G5795" t="s">
        <v>33</v>
      </c>
    </row>
    <row r="5796" spans="2:7" x14ac:dyDescent="0.2">
      <c r="B5796">
        <v>2006</v>
      </c>
      <c r="C5796">
        <v>10</v>
      </c>
      <c r="D5796" t="s">
        <v>65</v>
      </c>
      <c r="E5796" t="s">
        <v>59</v>
      </c>
      <c r="F5796" t="s">
        <v>55</v>
      </c>
      <c r="G5796" t="s">
        <v>34</v>
      </c>
    </row>
    <row r="5797" spans="2:7" x14ac:dyDescent="0.2">
      <c r="B5797">
        <v>2006</v>
      </c>
      <c r="C5797">
        <v>10</v>
      </c>
      <c r="D5797" t="s">
        <v>65</v>
      </c>
      <c r="E5797" t="s">
        <v>59</v>
      </c>
      <c r="F5797" t="s">
        <v>55</v>
      </c>
      <c r="G5797" t="s">
        <v>35</v>
      </c>
    </row>
    <row r="5798" spans="2:7" x14ac:dyDescent="0.2">
      <c r="B5798">
        <v>2006</v>
      </c>
      <c r="C5798">
        <v>10</v>
      </c>
      <c r="D5798" t="s">
        <v>65</v>
      </c>
      <c r="E5798" t="s">
        <v>59</v>
      </c>
      <c r="F5798" t="s">
        <v>55</v>
      </c>
      <c r="G5798" t="s">
        <v>36</v>
      </c>
    </row>
    <row r="5799" spans="2:7" x14ac:dyDescent="0.2">
      <c r="B5799">
        <v>2006</v>
      </c>
      <c r="C5799">
        <v>10</v>
      </c>
      <c r="D5799" t="s">
        <v>65</v>
      </c>
      <c r="E5799" t="s">
        <v>59</v>
      </c>
      <c r="F5799" t="s">
        <v>55</v>
      </c>
      <c r="G5799" t="s">
        <v>37</v>
      </c>
    </row>
    <row r="5800" spans="2:7" x14ac:dyDescent="0.2">
      <c r="B5800">
        <v>2006</v>
      </c>
      <c r="C5800">
        <v>10</v>
      </c>
      <c r="D5800" t="s">
        <v>65</v>
      </c>
      <c r="E5800" t="s">
        <v>59</v>
      </c>
      <c r="F5800" t="s">
        <v>55</v>
      </c>
      <c r="G5800" t="s">
        <v>38</v>
      </c>
    </row>
    <row r="5801" spans="2:7" x14ac:dyDescent="0.2">
      <c r="B5801">
        <v>2006</v>
      </c>
      <c r="C5801">
        <v>10</v>
      </c>
      <c r="D5801" t="s">
        <v>65</v>
      </c>
      <c r="E5801" t="s">
        <v>59</v>
      </c>
      <c r="F5801" t="s">
        <v>55</v>
      </c>
      <c r="G5801" t="s">
        <v>39</v>
      </c>
    </row>
    <row r="5802" spans="2:7" x14ac:dyDescent="0.2">
      <c r="B5802">
        <v>2006</v>
      </c>
      <c r="C5802">
        <v>10</v>
      </c>
      <c r="D5802" t="s">
        <v>65</v>
      </c>
      <c r="E5802" t="s">
        <v>59</v>
      </c>
      <c r="F5802" t="s">
        <v>55</v>
      </c>
      <c r="G5802" t="s">
        <v>40</v>
      </c>
    </row>
    <row r="5803" spans="2:7" x14ac:dyDescent="0.2">
      <c r="B5803">
        <v>2006</v>
      </c>
      <c r="C5803">
        <v>10</v>
      </c>
      <c r="D5803" t="s">
        <v>65</v>
      </c>
      <c r="E5803" t="s">
        <v>59</v>
      </c>
      <c r="F5803" t="s">
        <v>55</v>
      </c>
      <c r="G5803" t="s">
        <v>41</v>
      </c>
    </row>
    <row r="5804" spans="2:7" x14ac:dyDescent="0.2">
      <c r="B5804">
        <v>2006</v>
      </c>
      <c r="C5804">
        <v>10</v>
      </c>
      <c r="D5804" t="s">
        <v>65</v>
      </c>
      <c r="E5804" t="s">
        <v>59</v>
      </c>
      <c r="F5804" t="s">
        <v>55</v>
      </c>
      <c r="G5804" t="s">
        <v>42</v>
      </c>
    </row>
    <row r="5805" spans="2:7" x14ac:dyDescent="0.2">
      <c r="B5805">
        <v>2006</v>
      </c>
      <c r="C5805">
        <v>10</v>
      </c>
      <c r="D5805" t="s">
        <v>65</v>
      </c>
      <c r="E5805" t="s">
        <v>59</v>
      </c>
      <c r="F5805" t="s">
        <v>55</v>
      </c>
      <c r="G5805" t="s">
        <v>43</v>
      </c>
    </row>
    <row r="5806" spans="2:7" x14ac:dyDescent="0.2">
      <c r="B5806">
        <v>2006</v>
      </c>
      <c r="C5806">
        <v>10</v>
      </c>
      <c r="D5806" t="s">
        <v>65</v>
      </c>
      <c r="E5806" t="s">
        <v>59</v>
      </c>
      <c r="F5806" t="s">
        <v>55</v>
      </c>
      <c r="G5806" t="s">
        <v>60</v>
      </c>
    </row>
    <row r="5807" spans="2:7" x14ac:dyDescent="0.2">
      <c r="B5807">
        <v>2006</v>
      </c>
      <c r="C5807">
        <v>10</v>
      </c>
      <c r="D5807" t="s">
        <v>65</v>
      </c>
      <c r="E5807" t="s">
        <v>59</v>
      </c>
      <c r="F5807" t="s">
        <v>56</v>
      </c>
      <c r="G5807" t="s">
        <v>12</v>
      </c>
    </row>
    <row r="5808" spans="2:7" x14ac:dyDescent="0.2">
      <c r="B5808">
        <v>2006</v>
      </c>
      <c r="C5808">
        <v>10</v>
      </c>
      <c r="D5808" t="s">
        <v>65</v>
      </c>
      <c r="E5808" t="s">
        <v>59</v>
      </c>
      <c r="F5808" t="s">
        <v>56</v>
      </c>
      <c r="G5808" t="s">
        <v>16</v>
      </c>
    </row>
    <row r="5809" spans="2:7" x14ac:dyDescent="0.2">
      <c r="B5809">
        <v>2006</v>
      </c>
      <c r="C5809">
        <v>10</v>
      </c>
      <c r="D5809" t="s">
        <v>65</v>
      </c>
      <c r="E5809" t="s">
        <v>59</v>
      </c>
      <c r="F5809" t="s">
        <v>56</v>
      </c>
      <c r="G5809" t="s">
        <v>17</v>
      </c>
    </row>
    <row r="5810" spans="2:7" x14ac:dyDescent="0.2">
      <c r="B5810">
        <v>2006</v>
      </c>
      <c r="C5810">
        <v>10</v>
      </c>
      <c r="D5810" t="s">
        <v>65</v>
      </c>
      <c r="E5810" t="s">
        <v>59</v>
      </c>
      <c r="F5810" t="s">
        <v>56</v>
      </c>
      <c r="G5810" t="s">
        <v>19</v>
      </c>
    </row>
    <row r="5811" spans="2:7" x14ac:dyDescent="0.2">
      <c r="B5811">
        <v>2006</v>
      </c>
      <c r="C5811">
        <v>10</v>
      </c>
      <c r="D5811" t="s">
        <v>65</v>
      </c>
      <c r="E5811" t="s">
        <v>59</v>
      </c>
      <c r="F5811" t="s">
        <v>56</v>
      </c>
      <c r="G5811" t="s">
        <v>20</v>
      </c>
    </row>
    <row r="5812" spans="2:7" x14ac:dyDescent="0.2">
      <c r="B5812">
        <v>2006</v>
      </c>
      <c r="C5812">
        <v>10</v>
      </c>
      <c r="D5812" t="s">
        <v>65</v>
      </c>
      <c r="E5812" t="s">
        <v>59</v>
      </c>
      <c r="F5812" t="s">
        <v>56</v>
      </c>
      <c r="G5812" t="s">
        <v>21</v>
      </c>
    </row>
    <row r="5813" spans="2:7" x14ac:dyDescent="0.2">
      <c r="B5813">
        <v>2006</v>
      </c>
      <c r="C5813">
        <v>10</v>
      </c>
      <c r="D5813" t="s">
        <v>65</v>
      </c>
      <c r="E5813" t="s">
        <v>59</v>
      </c>
      <c r="F5813" t="s">
        <v>56</v>
      </c>
      <c r="G5813" t="s">
        <v>23</v>
      </c>
    </row>
    <row r="5814" spans="2:7" x14ac:dyDescent="0.2">
      <c r="B5814">
        <v>2006</v>
      </c>
      <c r="C5814">
        <v>10</v>
      </c>
      <c r="D5814" t="s">
        <v>65</v>
      </c>
      <c r="E5814" t="s">
        <v>59</v>
      </c>
      <c r="F5814" t="s">
        <v>56</v>
      </c>
      <c r="G5814" t="s">
        <v>24</v>
      </c>
    </row>
    <row r="5815" spans="2:7" x14ac:dyDescent="0.2">
      <c r="B5815">
        <v>2006</v>
      </c>
      <c r="C5815">
        <v>10</v>
      </c>
      <c r="D5815" t="s">
        <v>65</v>
      </c>
      <c r="E5815" t="s">
        <v>59</v>
      </c>
      <c r="F5815" t="s">
        <v>56</v>
      </c>
      <c r="G5815" t="s">
        <v>25</v>
      </c>
    </row>
    <row r="5816" spans="2:7" x14ac:dyDescent="0.2">
      <c r="B5816">
        <v>2006</v>
      </c>
      <c r="C5816">
        <v>10</v>
      </c>
      <c r="D5816" t="s">
        <v>65</v>
      </c>
      <c r="E5816" t="s">
        <v>59</v>
      </c>
      <c r="F5816" t="s">
        <v>56</v>
      </c>
      <c r="G5816" t="s">
        <v>26</v>
      </c>
    </row>
    <row r="5817" spans="2:7" x14ac:dyDescent="0.2">
      <c r="B5817">
        <v>2006</v>
      </c>
      <c r="C5817">
        <v>10</v>
      </c>
      <c r="D5817" t="s">
        <v>65</v>
      </c>
      <c r="E5817" t="s">
        <v>59</v>
      </c>
      <c r="F5817" t="s">
        <v>56</v>
      </c>
      <c r="G5817" t="s">
        <v>27</v>
      </c>
    </row>
    <row r="5818" spans="2:7" x14ac:dyDescent="0.2">
      <c r="B5818">
        <v>2006</v>
      </c>
      <c r="C5818">
        <v>10</v>
      </c>
      <c r="D5818" t="s">
        <v>65</v>
      </c>
      <c r="E5818" t="s">
        <v>59</v>
      </c>
      <c r="F5818" t="s">
        <v>56</v>
      </c>
      <c r="G5818" t="s">
        <v>28</v>
      </c>
    </row>
    <row r="5819" spans="2:7" x14ac:dyDescent="0.2">
      <c r="B5819">
        <v>2006</v>
      </c>
      <c r="C5819">
        <v>10</v>
      </c>
      <c r="D5819" t="s">
        <v>65</v>
      </c>
      <c r="E5819" t="s">
        <v>59</v>
      </c>
      <c r="F5819" t="s">
        <v>56</v>
      </c>
      <c r="G5819" t="s">
        <v>29</v>
      </c>
    </row>
    <row r="5820" spans="2:7" x14ac:dyDescent="0.2">
      <c r="B5820">
        <v>2006</v>
      </c>
      <c r="C5820">
        <v>10</v>
      </c>
      <c r="D5820" t="s">
        <v>65</v>
      </c>
      <c r="E5820" t="s">
        <v>59</v>
      </c>
      <c r="F5820" t="s">
        <v>56</v>
      </c>
      <c r="G5820" t="s">
        <v>31</v>
      </c>
    </row>
    <row r="5821" spans="2:7" x14ac:dyDescent="0.2">
      <c r="B5821">
        <v>2006</v>
      </c>
      <c r="C5821">
        <v>10</v>
      </c>
      <c r="D5821" t="s">
        <v>65</v>
      </c>
      <c r="E5821" t="s">
        <v>59</v>
      </c>
      <c r="F5821" t="s">
        <v>56</v>
      </c>
      <c r="G5821" t="s">
        <v>32</v>
      </c>
    </row>
    <row r="5822" spans="2:7" x14ac:dyDescent="0.2">
      <c r="B5822">
        <v>2006</v>
      </c>
      <c r="C5822">
        <v>10</v>
      </c>
      <c r="D5822" t="s">
        <v>65</v>
      </c>
      <c r="E5822" t="s">
        <v>59</v>
      </c>
      <c r="F5822" t="s">
        <v>56</v>
      </c>
      <c r="G5822" t="s">
        <v>33</v>
      </c>
    </row>
    <row r="5823" spans="2:7" x14ac:dyDescent="0.2">
      <c r="B5823">
        <v>2006</v>
      </c>
      <c r="C5823">
        <v>10</v>
      </c>
      <c r="D5823" t="s">
        <v>65</v>
      </c>
      <c r="E5823" t="s">
        <v>59</v>
      </c>
      <c r="F5823" t="s">
        <v>56</v>
      </c>
      <c r="G5823" t="s">
        <v>34</v>
      </c>
    </row>
    <row r="5824" spans="2:7" x14ac:dyDescent="0.2">
      <c r="B5824">
        <v>2006</v>
      </c>
      <c r="C5824">
        <v>10</v>
      </c>
      <c r="D5824" t="s">
        <v>65</v>
      </c>
      <c r="E5824" t="s">
        <v>59</v>
      </c>
      <c r="F5824" t="s">
        <v>56</v>
      </c>
      <c r="G5824" t="s">
        <v>35</v>
      </c>
    </row>
    <row r="5825" spans="2:7" x14ac:dyDescent="0.2">
      <c r="B5825">
        <v>2006</v>
      </c>
      <c r="C5825">
        <v>10</v>
      </c>
      <c r="D5825" t="s">
        <v>65</v>
      </c>
      <c r="E5825" t="s">
        <v>59</v>
      </c>
      <c r="F5825" t="s">
        <v>56</v>
      </c>
      <c r="G5825" t="s">
        <v>36</v>
      </c>
    </row>
    <row r="5826" spans="2:7" x14ac:dyDescent="0.2">
      <c r="B5826">
        <v>2006</v>
      </c>
      <c r="C5826">
        <v>10</v>
      </c>
      <c r="D5826" t="s">
        <v>65</v>
      </c>
      <c r="E5826" t="s">
        <v>59</v>
      </c>
      <c r="F5826" t="s">
        <v>56</v>
      </c>
      <c r="G5826" t="s">
        <v>37</v>
      </c>
    </row>
    <row r="5827" spans="2:7" x14ac:dyDescent="0.2">
      <c r="B5827">
        <v>2006</v>
      </c>
      <c r="C5827">
        <v>10</v>
      </c>
      <c r="D5827" t="s">
        <v>65</v>
      </c>
      <c r="E5827" t="s">
        <v>59</v>
      </c>
      <c r="F5827" t="s">
        <v>56</v>
      </c>
      <c r="G5827" t="s">
        <v>38</v>
      </c>
    </row>
    <row r="5828" spans="2:7" x14ac:dyDescent="0.2">
      <c r="B5828">
        <v>2006</v>
      </c>
      <c r="C5828">
        <v>10</v>
      </c>
      <c r="D5828" t="s">
        <v>65</v>
      </c>
      <c r="E5828" t="s">
        <v>59</v>
      </c>
      <c r="F5828" t="s">
        <v>56</v>
      </c>
      <c r="G5828" t="s">
        <v>39</v>
      </c>
    </row>
    <row r="5829" spans="2:7" x14ac:dyDescent="0.2">
      <c r="B5829">
        <v>2006</v>
      </c>
      <c r="C5829">
        <v>10</v>
      </c>
      <c r="D5829" t="s">
        <v>65</v>
      </c>
      <c r="E5829" t="s">
        <v>59</v>
      </c>
      <c r="F5829" t="s">
        <v>56</v>
      </c>
      <c r="G5829" t="s">
        <v>40</v>
      </c>
    </row>
    <row r="5830" spans="2:7" x14ac:dyDescent="0.2">
      <c r="B5830">
        <v>2006</v>
      </c>
      <c r="C5830">
        <v>10</v>
      </c>
      <c r="D5830" t="s">
        <v>65</v>
      </c>
      <c r="E5830" t="s">
        <v>59</v>
      </c>
      <c r="F5830" t="s">
        <v>56</v>
      </c>
      <c r="G5830" t="s">
        <v>41</v>
      </c>
    </row>
    <row r="5831" spans="2:7" x14ac:dyDescent="0.2">
      <c r="B5831">
        <v>2006</v>
      </c>
      <c r="C5831">
        <v>10</v>
      </c>
      <c r="D5831" t="s">
        <v>65</v>
      </c>
      <c r="E5831" t="s">
        <v>59</v>
      </c>
      <c r="F5831" t="s">
        <v>56</v>
      </c>
      <c r="G5831" t="s">
        <v>42</v>
      </c>
    </row>
    <row r="5832" spans="2:7" x14ac:dyDescent="0.2">
      <c r="B5832">
        <v>2006</v>
      </c>
      <c r="C5832">
        <v>10</v>
      </c>
      <c r="D5832" t="s">
        <v>65</v>
      </c>
      <c r="E5832" t="s">
        <v>59</v>
      </c>
      <c r="F5832" t="s">
        <v>56</v>
      </c>
      <c r="G5832" t="s">
        <v>43</v>
      </c>
    </row>
    <row r="5833" spans="2:7" x14ac:dyDescent="0.2">
      <c r="B5833">
        <v>2006</v>
      </c>
      <c r="C5833">
        <v>10</v>
      </c>
      <c r="D5833" t="s">
        <v>65</v>
      </c>
      <c r="E5833" t="s">
        <v>59</v>
      </c>
      <c r="F5833" t="s">
        <v>56</v>
      </c>
      <c r="G5833" t="s">
        <v>60</v>
      </c>
    </row>
    <row r="5834" spans="2:7" x14ac:dyDescent="0.2">
      <c r="B5834">
        <v>2006</v>
      </c>
      <c r="C5834">
        <v>10</v>
      </c>
      <c r="D5834" t="s">
        <v>65</v>
      </c>
      <c r="E5834" t="s">
        <v>61</v>
      </c>
      <c r="F5834" t="s">
        <v>49</v>
      </c>
      <c r="G5834" t="s">
        <v>12</v>
      </c>
    </row>
    <row r="5835" spans="2:7" x14ac:dyDescent="0.2">
      <c r="B5835">
        <v>2006</v>
      </c>
      <c r="C5835">
        <v>10</v>
      </c>
      <c r="D5835" t="s">
        <v>65</v>
      </c>
      <c r="E5835" t="s">
        <v>61</v>
      </c>
      <c r="F5835" t="s">
        <v>49</v>
      </c>
      <c r="G5835" t="s">
        <v>16</v>
      </c>
    </row>
    <row r="5836" spans="2:7" x14ac:dyDescent="0.2">
      <c r="B5836">
        <v>2006</v>
      </c>
      <c r="C5836">
        <v>10</v>
      </c>
      <c r="D5836" t="s">
        <v>65</v>
      </c>
      <c r="E5836" t="s">
        <v>61</v>
      </c>
      <c r="F5836" t="s">
        <v>49</v>
      </c>
      <c r="G5836" t="s">
        <v>17</v>
      </c>
    </row>
    <row r="5837" spans="2:7" x14ac:dyDescent="0.2">
      <c r="B5837">
        <v>2006</v>
      </c>
      <c r="C5837">
        <v>10</v>
      </c>
      <c r="D5837" t="s">
        <v>65</v>
      </c>
      <c r="E5837" t="s">
        <v>61</v>
      </c>
      <c r="F5837" t="s">
        <v>49</v>
      </c>
      <c r="G5837" t="s">
        <v>19</v>
      </c>
    </row>
    <row r="5838" spans="2:7" x14ac:dyDescent="0.2">
      <c r="B5838">
        <v>2006</v>
      </c>
      <c r="C5838">
        <v>10</v>
      </c>
      <c r="D5838" t="s">
        <v>65</v>
      </c>
      <c r="E5838" t="s">
        <v>61</v>
      </c>
      <c r="F5838" t="s">
        <v>49</v>
      </c>
      <c r="G5838" t="s">
        <v>20</v>
      </c>
    </row>
    <row r="5839" spans="2:7" x14ac:dyDescent="0.2">
      <c r="B5839">
        <v>2006</v>
      </c>
      <c r="C5839">
        <v>10</v>
      </c>
      <c r="D5839" t="s">
        <v>65</v>
      </c>
      <c r="E5839" t="s">
        <v>61</v>
      </c>
      <c r="F5839" t="s">
        <v>49</v>
      </c>
      <c r="G5839" t="s">
        <v>21</v>
      </c>
    </row>
    <row r="5840" spans="2:7" x14ac:dyDescent="0.2">
      <c r="B5840">
        <v>2006</v>
      </c>
      <c r="C5840">
        <v>10</v>
      </c>
      <c r="D5840" t="s">
        <v>65</v>
      </c>
      <c r="E5840" t="s">
        <v>61</v>
      </c>
      <c r="F5840" t="s">
        <v>49</v>
      </c>
      <c r="G5840" t="s">
        <v>23</v>
      </c>
    </row>
    <row r="5841" spans="2:7" x14ac:dyDescent="0.2">
      <c r="B5841">
        <v>2006</v>
      </c>
      <c r="C5841">
        <v>10</v>
      </c>
      <c r="D5841" t="s">
        <v>65</v>
      </c>
      <c r="E5841" t="s">
        <v>61</v>
      </c>
      <c r="F5841" t="s">
        <v>49</v>
      </c>
      <c r="G5841" t="s">
        <v>24</v>
      </c>
    </row>
    <row r="5842" spans="2:7" x14ac:dyDescent="0.2">
      <c r="B5842">
        <v>2006</v>
      </c>
      <c r="C5842">
        <v>10</v>
      </c>
      <c r="D5842" t="s">
        <v>65</v>
      </c>
      <c r="E5842" t="s">
        <v>61</v>
      </c>
      <c r="F5842" t="s">
        <v>49</v>
      </c>
      <c r="G5842" t="s">
        <v>25</v>
      </c>
    </row>
    <row r="5843" spans="2:7" x14ac:dyDescent="0.2">
      <c r="B5843">
        <v>2006</v>
      </c>
      <c r="C5843">
        <v>10</v>
      </c>
      <c r="D5843" t="s">
        <v>65</v>
      </c>
      <c r="E5843" t="s">
        <v>61</v>
      </c>
      <c r="F5843" t="s">
        <v>49</v>
      </c>
      <c r="G5843" t="s">
        <v>26</v>
      </c>
    </row>
    <row r="5844" spans="2:7" x14ac:dyDescent="0.2">
      <c r="B5844">
        <v>2006</v>
      </c>
      <c r="C5844">
        <v>10</v>
      </c>
      <c r="D5844" t="s">
        <v>65</v>
      </c>
      <c r="E5844" t="s">
        <v>61</v>
      </c>
      <c r="F5844" t="s">
        <v>49</v>
      </c>
      <c r="G5844" t="s">
        <v>27</v>
      </c>
    </row>
    <row r="5845" spans="2:7" x14ac:dyDescent="0.2">
      <c r="B5845">
        <v>2006</v>
      </c>
      <c r="C5845">
        <v>10</v>
      </c>
      <c r="D5845" t="s">
        <v>65</v>
      </c>
      <c r="E5845" t="s">
        <v>61</v>
      </c>
      <c r="F5845" t="s">
        <v>49</v>
      </c>
      <c r="G5845" t="s">
        <v>28</v>
      </c>
    </row>
    <row r="5846" spans="2:7" x14ac:dyDescent="0.2">
      <c r="B5846">
        <v>2006</v>
      </c>
      <c r="C5846">
        <v>10</v>
      </c>
      <c r="D5846" t="s">
        <v>65</v>
      </c>
      <c r="E5846" t="s">
        <v>61</v>
      </c>
      <c r="F5846" t="s">
        <v>49</v>
      </c>
      <c r="G5846" t="s">
        <v>29</v>
      </c>
    </row>
    <row r="5847" spans="2:7" x14ac:dyDescent="0.2">
      <c r="B5847">
        <v>2006</v>
      </c>
      <c r="C5847">
        <v>10</v>
      </c>
      <c r="D5847" t="s">
        <v>65</v>
      </c>
      <c r="E5847" t="s">
        <v>61</v>
      </c>
      <c r="F5847" t="s">
        <v>49</v>
      </c>
      <c r="G5847" t="s">
        <v>31</v>
      </c>
    </row>
    <row r="5848" spans="2:7" x14ac:dyDescent="0.2">
      <c r="B5848">
        <v>2006</v>
      </c>
      <c r="C5848">
        <v>10</v>
      </c>
      <c r="D5848" t="s">
        <v>65</v>
      </c>
      <c r="E5848" t="s">
        <v>61</v>
      </c>
      <c r="F5848" t="s">
        <v>49</v>
      </c>
      <c r="G5848" t="s">
        <v>32</v>
      </c>
    </row>
    <row r="5849" spans="2:7" x14ac:dyDescent="0.2">
      <c r="B5849">
        <v>2006</v>
      </c>
      <c r="C5849">
        <v>10</v>
      </c>
      <c r="D5849" t="s">
        <v>65</v>
      </c>
      <c r="E5849" t="s">
        <v>61</v>
      </c>
      <c r="F5849" t="s">
        <v>49</v>
      </c>
      <c r="G5849" t="s">
        <v>33</v>
      </c>
    </row>
    <row r="5850" spans="2:7" x14ac:dyDescent="0.2">
      <c r="B5850">
        <v>2006</v>
      </c>
      <c r="C5850">
        <v>10</v>
      </c>
      <c r="D5850" t="s">
        <v>65</v>
      </c>
      <c r="E5850" t="s">
        <v>61</v>
      </c>
      <c r="F5850" t="s">
        <v>49</v>
      </c>
      <c r="G5850" t="s">
        <v>34</v>
      </c>
    </row>
    <row r="5851" spans="2:7" x14ac:dyDescent="0.2">
      <c r="B5851">
        <v>2006</v>
      </c>
      <c r="C5851">
        <v>10</v>
      </c>
      <c r="D5851" t="s">
        <v>65</v>
      </c>
      <c r="E5851" t="s">
        <v>61</v>
      </c>
      <c r="F5851" t="s">
        <v>49</v>
      </c>
      <c r="G5851" t="s">
        <v>35</v>
      </c>
    </row>
    <row r="5852" spans="2:7" x14ac:dyDescent="0.2">
      <c r="B5852">
        <v>2006</v>
      </c>
      <c r="C5852">
        <v>10</v>
      </c>
      <c r="D5852" t="s">
        <v>65</v>
      </c>
      <c r="E5852" t="s">
        <v>61</v>
      </c>
      <c r="F5852" t="s">
        <v>49</v>
      </c>
      <c r="G5852" t="s">
        <v>36</v>
      </c>
    </row>
    <row r="5853" spans="2:7" x14ac:dyDescent="0.2">
      <c r="B5853">
        <v>2006</v>
      </c>
      <c r="C5853">
        <v>10</v>
      </c>
      <c r="D5853" t="s">
        <v>65</v>
      </c>
      <c r="E5853" t="s">
        <v>61</v>
      </c>
      <c r="F5853" t="s">
        <v>49</v>
      </c>
      <c r="G5853" t="s">
        <v>37</v>
      </c>
    </row>
    <row r="5854" spans="2:7" x14ac:dyDescent="0.2">
      <c r="B5854">
        <v>2006</v>
      </c>
      <c r="C5854">
        <v>10</v>
      </c>
      <c r="D5854" t="s">
        <v>65</v>
      </c>
      <c r="E5854" t="s">
        <v>61</v>
      </c>
      <c r="F5854" t="s">
        <v>49</v>
      </c>
      <c r="G5854" t="s">
        <v>38</v>
      </c>
    </row>
    <row r="5855" spans="2:7" x14ac:dyDescent="0.2">
      <c r="B5855">
        <v>2006</v>
      </c>
      <c r="C5855">
        <v>10</v>
      </c>
      <c r="D5855" t="s">
        <v>65</v>
      </c>
      <c r="E5855" t="s">
        <v>61</v>
      </c>
      <c r="F5855" t="s">
        <v>49</v>
      </c>
      <c r="G5855" t="s">
        <v>39</v>
      </c>
    </row>
    <row r="5856" spans="2:7" x14ac:dyDescent="0.2">
      <c r="B5856">
        <v>2006</v>
      </c>
      <c r="C5856">
        <v>10</v>
      </c>
      <c r="D5856" t="s">
        <v>65</v>
      </c>
      <c r="E5856" t="s">
        <v>61</v>
      </c>
      <c r="F5856" t="s">
        <v>49</v>
      </c>
      <c r="G5856" t="s">
        <v>40</v>
      </c>
    </row>
    <row r="5857" spans="2:7" x14ac:dyDescent="0.2">
      <c r="B5857">
        <v>2006</v>
      </c>
      <c r="C5857">
        <v>10</v>
      </c>
      <c r="D5857" t="s">
        <v>65</v>
      </c>
      <c r="E5857" t="s">
        <v>61</v>
      </c>
      <c r="F5857" t="s">
        <v>49</v>
      </c>
      <c r="G5857" t="s">
        <v>41</v>
      </c>
    </row>
    <row r="5858" spans="2:7" x14ac:dyDescent="0.2">
      <c r="B5858">
        <v>2006</v>
      </c>
      <c r="C5858">
        <v>10</v>
      </c>
      <c r="D5858" t="s">
        <v>65</v>
      </c>
      <c r="E5858" t="s">
        <v>61</v>
      </c>
      <c r="F5858" t="s">
        <v>49</v>
      </c>
      <c r="G5858" t="s">
        <v>42</v>
      </c>
    </row>
    <row r="5859" spans="2:7" x14ac:dyDescent="0.2">
      <c r="B5859">
        <v>2006</v>
      </c>
      <c r="C5859">
        <v>10</v>
      </c>
      <c r="D5859" t="s">
        <v>65</v>
      </c>
      <c r="E5859" t="s">
        <v>61</v>
      </c>
      <c r="F5859" t="s">
        <v>49</v>
      </c>
      <c r="G5859" t="s">
        <v>43</v>
      </c>
    </row>
    <row r="5860" spans="2:7" x14ac:dyDescent="0.2">
      <c r="B5860">
        <v>2006</v>
      </c>
      <c r="C5860">
        <v>10</v>
      </c>
      <c r="D5860" t="s">
        <v>65</v>
      </c>
      <c r="E5860" t="s">
        <v>61</v>
      </c>
      <c r="F5860" t="s">
        <v>49</v>
      </c>
      <c r="G5860" t="s">
        <v>60</v>
      </c>
    </row>
    <row r="5861" spans="2:7" x14ac:dyDescent="0.2">
      <c r="B5861">
        <v>2006</v>
      </c>
      <c r="C5861">
        <v>10</v>
      </c>
      <c r="D5861" t="s">
        <v>65</v>
      </c>
      <c r="E5861" t="s">
        <v>61</v>
      </c>
      <c r="F5861" t="s">
        <v>50</v>
      </c>
      <c r="G5861" t="s">
        <v>12</v>
      </c>
    </row>
    <row r="5862" spans="2:7" x14ac:dyDescent="0.2">
      <c r="B5862">
        <v>2006</v>
      </c>
      <c r="C5862">
        <v>10</v>
      </c>
      <c r="D5862" t="s">
        <v>65</v>
      </c>
      <c r="E5862" t="s">
        <v>61</v>
      </c>
      <c r="F5862" t="s">
        <v>50</v>
      </c>
      <c r="G5862" t="s">
        <v>16</v>
      </c>
    </row>
    <row r="5863" spans="2:7" x14ac:dyDescent="0.2">
      <c r="B5863">
        <v>2006</v>
      </c>
      <c r="C5863">
        <v>10</v>
      </c>
      <c r="D5863" t="s">
        <v>65</v>
      </c>
      <c r="E5863" t="s">
        <v>61</v>
      </c>
      <c r="F5863" t="s">
        <v>50</v>
      </c>
      <c r="G5863" t="s">
        <v>17</v>
      </c>
    </row>
    <row r="5864" spans="2:7" x14ac:dyDescent="0.2">
      <c r="B5864">
        <v>2006</v>
      </c>
      <c r="C5864">
        <v>10</v>
      </c>
      <c r="D5864" t="s">
        <v>65</v>
      </c>
      <c r="E5864" t="s">
        <v>61</v>
      </c>
      <c r="F5864" t="s">
        <v>50</v>
      </c>
      <c r="G5864" t="s">
        <v>19</v>
      </c>
    </row>
    <row r="5865" spans="2:7" x14ac:dyDescent="0.2">
      <c r="B5865">
        <v>2006</v>
      </c>
      <c r="C5865">
        <v>10</v>
      </c>
      <c r="D5865" t="s">
        <v>65</v>
      </c>
      <c r="E5865" t="s">
        <v>61</v>
      </c>
      <c r="F5865" t="s">
        <v>50</v>
      </c>
      <c r="G5865" t="s">
        <v>20</v>
      </c>
    </row>
    <row r="5866" spans="2:7" x14ac:dyDescent="0.2">
      <c r="B5866">
        <v>2006</v>
      </c>
      <c r="C5866">
        <v>10</v>
      </c>
      <c r="D5866" t="s">
        <v>65</v>
      </c>
      <c r="E5866" t="s">
        <v>61</v>
      </c>
      <c r="F5866" t="s">
        <v>50</v>
      </c>
      <c r="G5866" t="s">
        <v>21</v>
      </c>
    </row>
    <row r="5867" spans="2:7" x14ac:dyDescent="0.2">
      <c r="B5867">
        <v>2006</v>
      </c>
      <c r="C5867">
        <v>10</v>
      </c>
      <c r="D5867" t="s">
        <v>65</v>
      </c>
      <c r="E5867" t="s">
        <v>61</v>
      </c>
      <c r="F5867" t="s">
        <v>50</v>
      </c>
      <c r="G5867" t="s">
        <v>23</v>
      </c>
    </row>
    <row r="5868" spans="2:7" x14ac:dyDescent="0.2">
      <c r="B5868">
        <v>2006</v>
      </c>
      <c r="C5868">
        <v>10</v>
      </c>
      <c r="D5868" t="s">
        <v>65</v>
      </c>
      <c r="E5868" t="s">
        <v>61</v>
      </c>
      <c r="F5868" t="s">
        <v>50</v>
      </c>
      <c r="G5868" t="s">
        <v>24</v>
      </c>
    </row>
    <row r="5869" spans="2:7" x14ac:dyDescent="0.2">
      <c r="B5869">
        <v>2006</v>
      </c>
      <c r="C5869">
        <v>10</v>
      </c>
      <c r="D5869" t="s">
        <v>65</v>
      </c>
      <c r="E5869" t="s">
        <v>61</v>
      </c>
      <c r="F5869" t="s">
        <v>50</v>
      </c>
      <c r="G5869" t="s">
        <v>25</v>
      </c>
    </row>
    <row r="5870" spans="2:7" x14ac:dyDescent="0.2">
      <c r="B5870">
        <v>2006</v>
      </c>
      <c r="C5870">
        <v>10</v>
      </c>
      <c r="D5870" t="s">
        <v>65</v>
      </c>
      <c r="E5870" t="s">
        <v>61</v>
      </c>
      <c r="F5870" t="s">
        <v>50</v>
      </c>
      <c r="G5870" t="s">
        <v>26</v>
      </c>
    </row>
    <row r="5871" spans="2:7" x14ac:dyDescent="0.2">
      <c r="B5871">
        <v>2006</v>
      </c>
      <c r="C5871">
        <v>10</v>
      </c>
      <c r="D5871" t="s">
        <v>65</v>
      </c>
      <c r="E5871" t="s">
        <v>61</v>
      </c>
      <c r="F5871" t="s">
        <v>50</v>
      </c>
      <c r="G5871" t="s">
        <v>27</v>
      </c>
    </row>
    <row r="5872" spans="2:7" x14ac:dyDescent="0.2">
      <c r="B5872">
        <v>2006</v>
      </c>
      <c r="C5872">
        <v>10</v>
      </c>
      <c r="D5872" t="s">
        <v>65</v>
      </c>
      <c r="E5872" t="s">
        <v>61</v>
      </c>
      <c r="F5872" t="s">
        <v>50</v>
      </c>
      <c r="G5872" t="s">
        <v>28</v>
      </c>
    </row>
    <row r="5873" spans="2:7" x14ac:dyDescent="0.2">
      <c r="B5873">
        <v>2006</v>
      </c>
      <c r="C5873">
        <v>10</v>
      </c>
      <c r="D5873" t="s">
        <v>65</v>
      </c>
      <c r="E5873" t="s">
        <v>61</v>
      </c>
      <c r="F5873" t="s">
        <v>50</v>
      </c>
      <c r="G5873" t="s">
        <v>29</v>
      </c>
    </row>
    <row r="5874" spans="2:7" x14ac:dyDescent="0.2">
      <c r="B5874">
        <v>2006</v>
      </c>
      <c r="C5874">
        <v>10</v>
      </c>
      <c r="D5874" t="s">
        <v>65</v>
      </c>
      <c r="E5874" t="s">
        <v>61</v>
      </c>
      <c r="F5874" t="s">
        <v>50</v>
      </c>
      <c r="G5874" t="s">
        <v>31</v>
      </c>
    </row>
    <row r="5875" spans="2:7" x14ac:dyDescent="0.2">
      <c r="B5875">
        <v>2006</v>
      </c>
      <c r="C5875">
        <v>10</v>
      </c>
      <c r="D5875" t="s">
        <v>65</v>
      </c>
      <c r="E5875" t="s">
        <v>61</v>
      </c>
      <c r="F5875" t="s">
        <v>50</v>
      </c>
      <c r="G5875" t="s">
        <v>32</v>
      </c>
    </row>
    <row r="5876" spans="2:7" x14ac:dyDescent="0.2">
      <c r="B5876">
        <v>2006</v>
      </c>
      <c r="C5876">
        <v>10</v>
      </c>
      <c r="D5876" t="s">
        <v>65</v>
      </c>
      <c r="E5876" t="s">
        <v>61</v>
      </c>
      <c r="F5876" t="s">
        <v>50</v>
      </c>
      <c r="G5876" t="s">
        <v>33</v>
      </c>
    </row>
    <row r="5877" spans="2:7" x14ac:dyDescent="0.2">
      <c r="B5877">
        <v>2006</v>
      </c>
      <c r="C5877">
        <v>10</v>
      </c>
      <c r="D5877" t="s">
        <v>65</v>
      </c>
      <c r="E5877" t="s">
        <v>61</v>
      </c>
      <c r="F5877" t="s">
        <v>50</v>
      </c>
      <c r="G5877" t="s">
        <v>34</v>
      </c>
    </row>
    <row r="5878" spans="2:7" x14ac:dyDescent="0.2">
      <c r="B5878">
        <v>2006</v>
      </c>
      <c r="C5878">
        <v>10</v>
      </c>
      <c r="D5878" t="s">
        <v>65</v>
      </c>
      <c r="E5878" t="s">
        <v>61</v>
      </c>
      <c r="F5878" t="s">
        <v>50</v>
      </c>
      <c r="G5878" t="s">
        <v>35</v>
      </c>
    </row>
    <row r="5879" spans="2:7" x14ac:dyDescent="0.2">
      <c r="B5879">
        <v>2006</v>
      </c>
      <c r="C5879">
        <v>10</v>
      </c>
      <c r="D5879" t="s">
        <v>65</v>
      </c>
      <c r="E5879" t="s">
        <v>61</v>
      </c>
      <c r="F5879" t="s">
        <v>50</v>
      </c>
      <c r="G5879" t="s">
        <v>36</v>
      </c>
    </row>
    <row r="5880" spans="2:7" x14ac:dyDescent="0.2">
      <c r="B5880">
        <v>2006</v>
      </c>
      <c r="C5880">
        <v>10</v>
      </c>
      <c r="D5880" t="s">
        <v>65</v>
      </c>
      <c r="E5880" t="s">
        <v>61</v>
      </c>
      <c r="F5880" t="s">
        <v>50</v>
      </c>
      <c r="G5880" t="s">
        <v>37</v>
      </c>
    </row>
    <row r="5881" spans="2:7" x14ac:dyDescent="0.2">
      <c r="B5881">
        <v>2006</v>
      </c>
      <c r="C5881">
        <v>10</v>
      </c>
      <c r="D5881" t="s">
        <v>65</v>
      </c>
      <c r="E5881" t="s">
        <v>61</v>
      </c>
      <c r="F5881" t="s">
        <v>50</v>
      </c>
      <c r="G5881" t="s">
        <v>38</v>
      </c>
    </row>
    <row r="5882" spans="2:7" x14ac:dyDescent="0.2">
      <c r="B5882">
        <v>2006</v>
      </c>
      <c r="C5882">
        <v>10</v>
      </c>
      <c r="D5882" t="s">
        <v>65</v>
      </c>
      <c r="E5882" t="s">
        <v>61</v>
      </c>
      <c r="F5882" t="s">
        <v>50</v>
      </c>
      <c r="G5882" t="s">
        <v>39</v>
      </c>
    </row>
    <row r="5883" spans="2:7" x14ac:dyDescent="0.2">
      <c r="B5883">
        <v>2006</v>
      </c>
      <c r="C5883">
        <v>10</v>
      </c>
      <c r="D5883" t="s">
        <v>65</v>
      </c>
      <c r="E5883" t="s">
        <v>61</v>
      </c>
      <c r="F5883" t="s">
        <v>50</v>
      </c>
      <c r="G5883" t="s">
        <v>40</v>
      </c>
    </row>
    <row r="5884" spans="2:7" x14ac:dyDescent="0.2">
      <c r="B5884">
        <v>2006</v>
      </c>
      <c r="C5884">
        <v>10</v>
      </c>
      <c r="D5884" t="s">
        <v>65</v>
      </c>
      <c r="E5884" t="s">
        <v>61</v>
      </c>
      <c r="F5884" t="s">
        <v>50</v>
      </c>
      <c r="G5884" t="s">
        <v>41</v>
      </c>
    </row>
    <row r="5885" spans="2:7" x14ac:dyDescent="0.2">
      <c r="B5885">
        <v>2006</v>
      </c>
      <c r="C5885">
        <v>10</v>
      </c>
      <c r="D5885" t="s">
        <v>65</v>
      </c>
      <c r="E5885" t="s">
        <v>61</v>
      </c>
      <c r="F5885" t="s">
        <v>50</v>
      </c>
      <c r="G5885" t="s">
        <v>42</v>
      </c>
    </row>
    <row r="5886" spans="2:7" x14ac:dyDescent="0.2">
      <c r="B5886">
        <v>2006</v>
      </c>
      <c r="C5886">
        <v>10</v>
      </c>
      <c r="D5886" t="s">
        <v>65</v>
      </c>
      <c r="E5886" t="s">
        <v>61</v>
      </c>
      <c r="F5886" t="s">
        <v>50</v>
      </c>
      <c r="G5886" t="s">
        <v>43</v>
      </c>
    </row>
    <row r="5887" spans="2:7" x14ac:dyDescent="0.2">
      <c r="B5887">
        <v>2006</v>
      </c>
      <c r="C5887">
        <v>10</v>
      </c>
      <c r="D5887" t="s">
        <v>65</v>
      </c>
      <c r="E5887" t="s">
        <v>61</v>
      </c>
      <c r="F5887" t="s">
        <v>50</v>
      </c>
      <c r="G5887" t="s">
        <v>60</v>
      </c>
    </row>
    <row r="5888" spans="2:7" x14ac:dyDescent="0.2">
      <c r="B5888">
        <v>2006</v>
      </c>
      <c r="C5888">
        <v>10</v>
      </c>
      <c r="D5888" t="s">
        <v>65</v>
      </c>
      <c r="E5888" t="s">
        <v>61</v>
      </c>
      <c r="F5888" t="s">
        <v>50</v>
      </c>
      <c r="G5888" t="s">
        <v>12</v>
      </c>
    </row>
    <row r="5889" spans="2:7" x14ac:dyDescent="0.2">
      <c r="B5889">
        <v>2006</v>
      </c>
      <c r="C5889">
        <v>10</v>
      </c>
      <c r="D5889" t="s">
        <v>65</v>
      </c>
      <c r="E5889" t="s">
        <v>61</v>
      </c>
      <c r="F5889" t="s">
        <v>51</v>
      </c>
      <c r="G5889" t="s">
        <v>16</v>
      </c>
    </row>
    <row r="5890" spans="2:7" x14ac:dyDescent="0.2">
      <c r="B5890">
        <v>2006</v>
      </c>
      <c r="C5890">
        <v>10</v>
      </c>
      <c r="D5890" t="s">
        <v>65</v>
      </c>
      <c r="E5890" t="s">
        <v>61</v>
      </c>
      <c r="F5890" t="s">
        <v>51</v>
      </c>
      <c r="G5890" t="s">
        <v>17</v>
      </c>
    </row>
    <row r="5891" spans="2:7" x14ac:dyDescent="0.2">
      <c r="B5891">
        <v>2006</v>
      </c>
      <c r="C5891">
        <v>10</v>
      </c>
      <c r="D5891" t="s">
        <v>65</v>
      </c>
      <c r="E5891" t="s">
        <v>61</v>
      </c>
      <c r="F5891" t="s">
        <v>51</v>
      </c>
      <c r="G5891" t="s">
        <v>19</v>
      </c>
    </row>
    <row r="5892" spans="2:7" x14ac:dyDescent="0.2">
      <c r="B5892">
        <v>2006</v>
      </c>
      <c r="C5892">
        <v>10</v>
      </c>
      <c r="D5892" t="s">
        <v>65</v>
      </c>
      <c r="E5892" t="s">
        <v>61</v>
      </c>
      <c r="F5892" t="s">
        <v>51</v>
      </c>
      <c r="G5892" t="s">
        <v>20</v>
      </c>
    </row>
    <row r="5893" spans="2:7" x14ac:dyDescent="0.2">
      <c r="B5893">
        <v>2006</v>
      </c>
      <c r="C5893">
        <v>10</v>
      </c>
      <c r="D5893" t="s">
        <v>65</v>
      </c>
      <c r="E5893" t="s">
        <v>61</v>
      </c>
      <c r="F5893" t="s">
        <v>51</v>
      </c>
      <c r="G5893" t="s">
        <v>21</v>
      </c>
    </row>
    <row r="5894" spans="2:7" x14ac:dyDescent="0.2">
      <c r="B5894">
        <v>2006</v>
      </c>
      <c r="C5894">
        <v>10</v>
      </c>
      <c r="D5894" t="s">
        <v>65</v>
      </c>
      <c r="E5894" t="s">
        <v>61</v>
      </c>
      <c r="F5894" t="s">
        <v>51</v>
      </c>
      <c r="G5894" t="s">
        <v>23</v>
      </c>
    </row>
    <row r="5895" spans="2:7" x14ac:dyDescent="0.2">
      <c r="B5895">
        <v>2006</v>
      </c>
      <c r="C5895">
        <v>10</v>
      </c>
      <c r="D5895" t="s">
        <v>65</v>
      </c>
      <c r="E5895" t="s">
        <v>61</v>
      </c>
      <c r="F5895" t="s">
        <v>51</v>
      </c>
      <c r="G5895" t="s">
        <v>24</v>
      </c>
    </row>
    <row r="5896" spans="2:7" x14ac:dyDescent="0.2">
      <c r="B5896">
        <v>2006</v>
      </c>
      <c r="C5896">
        <v>10</v>
      </c>
      <c r="D5896" t="s">
        <v>65</v>
      </c>
      <c r="E5896" t="s">
        <v>61</v>
      </c>
      <c r="F5896" t="s">
        <v>51</v>
      </c>
      <c r="G5896" t="s">
        <v>25</v>
      </c>
    </row>
    <row r="5897" spans="2:7" x14ac:dyDescent="0.2">
      <c r="B5897">
        <v>2006</v>
      </c>
      <c r="C5897">
        <v>10</v>
      </c>
      <c r="D5897" t="s">
        <v>65</v>
      </c>
      <c r="E5897" t="s">
        <v>61</v>
      </c>
      <c r="F5897" t="s">
        <v>51</v>
      </c>
      <c r="G5897" t="s">
        <v>26</v>
      </c>
    </row>
    <row r="5898" spans="2:7" x14ac:dyDescent="0.2">
      <c r="B5898">
        <v>2006</v>
      </c>
      <c r="C5898">
        <v>10</v>
      </c>
      <c r="D5898" t="s">
        <v>65</v>
      </c>
      <c r="E5898" t="s">
        <v>61</v>
      </c>
      <c r="F5898" t="s">
        <v>51</v>
      </c>
      <c r="G5898" t="s">
        <v>27</v>
      </c>
    </row>
    <row r="5899" spans="2:7" x14ac:dyDescent="0.2">
      <c r="B5899">
        <v>2006</v>
      </c>
      <c r="C5899">
        <v>10</v>
      </c>
      <c r="D5899" t="s">
        <v>65</v>
      </c>
      <c r="E5899" t="s">
        <v>61</v>
      </c>
      <c r="F5899" t="s">
        <v>51</v>
      </c>
      <c r="G5899" t="s">
        <v>28</v>
      </c>
    </row>
    <row r="5900" spans="2:7" x14ac:dyDescent="0.2">
      <c r="B5900">
        <v>2006</v>
      </c>
      <c r="C5900">
        <v>10</v>
      </c>
      <c r="D5900" t="s">
        <v>65</v>
      </c>
      <c r="E5900" t="s">
        <v>61</v>
      </c>
      <c r="F5900" t="s">
        <v>51</v>
      </c>
      <c r="G5900" t="s">
        <v>29</v>
      </c>
    </row>
    <row r="5901" spans="2:7" x14ac:dyDescent="0.2">
      <c r="B5901">
        <v>2006</v>
      </c>
      <c r="C5901">
        <v>10</v>
      </c>
      <c r="D5901" t="s">
        <v>65</v>
      </c>
      <c r="E5901" t="s">
        <v>61</v>
      </c>
      <c r="F5901" t="s">
        <v>51</v>
      </c>
      <c r="G5901" t="s">
        <v>31</v>
      </c>
    </row>
    <row r="5902" spans="2:7" x14ac:dyDescent="0.2">
      <c r="B5902">
        <v>2006</v>
      </c>
      <c r="C5902">
        <v>10</v>
      </c>
      <c r="D5902" t="s">
        <v>65</v>
      </c>
      <c r="E5902" t="s">
        <v>61</v>
      </c>
      <c r="F5902" t="s">
        <v>51</v>
      </c>
      <c r="G5902" t="s">
        <v>32</v>
      </c>
    </row>
    <row r="5903" spans="2:7" x14ac:dyDescent="0.2">
      <c r="B5903">
        <v>2006</v>
      </c>
      <c r="C5903">
        <v>10</v>
      </c>
      <c r="D5903" t="s">
        <v>65</v>
      </c>
      <c r="E5903" t="s">
        <v>61</v>
      </c>
      <c r="F5903" t="s">
        <v>51</v>
      </c>
      <c r="G5903" t="s">
        <v>33</v>
      </c>
    </row>
    <row r="5904" spans="2:7" x14ac:dyDescent="0.2">
      <c r="B5904">
        <v>2006</v>
      </c>
      <c r="C5904">
        <v>10</v>
      </c>
      <c r="D5904" t="s">
        <v>65</v>
      </c>
      <c r="E5904" t="s">
        <v>61</v>
      </c>
      <c r="F5904" t="s">
        <v>51</v>
      </c>
      <c r="G5904" t="s">
        <v>34</v>
      </c>
    </row>
    <row r="5905" spans="2:7" x14ac:dyDescent="0.2">
      <c r="B5905">
        <v>2006</v>
      </c>
      <c r="C5905">
        <v>10</v>
      </c>
      <c r="D5905" t="s">
        <v>65</v>
      </c>
      <c r="E5905" t="s">
        <v>61</v>
      </c>
      <c r="F5905" t="s">
        <v>51</v>
      </c>
      <c r="G5905" t="s">
        <v>35</v>
      </c>
    </row>
    <row r="5906" spans="2:7" x14ac:dyDescent="0.2">
      <c r="B5906">
        <v>2006</v>
      </c>
      <c r="C5906">
        <v>10</v>
      </c>
      <c r="D5906" t="s">
        <v>65</v>
      </c>
      <c r="E5906" t="s">
        <v>61</v>
      </c>
      <c r="F5906" t="s">
        <v>51</v>
      </c>
      <c r="G5906" t="s">
        <v>36</v>
      </c>
    </row>
    <row r="5907" spans="2:7" x14ac:dyDescent="0.2">
      <c r="B5907">
        <v>2006</v>
      </c>
      <c r="C5907">
        <v>10</v>
      </c>
      <c r="D5907" t="s">
        <v>65</v>
      </c>
      <c r="E5907" t="s">
        <v>61</v>
      </c>
      <c r="F5907" t="s">
        <v>51</v>
      </c>
      <c r="G5907" t="s">
        <v>37</v>
      </c>
    </row>
    <row r="5908" spans="2:7" x14ac:dyDescent="0.2">
      <c r="B5908">
        <v>2006</v>
      </c>
      <c r="C5908">
        <v>10</v>
      </c>
      <c r="D5908" t="s">
        <v>65</v>
      </c>
      <c r="E5908" t="s">
        <v>61</v>
      </c>
      <c r="F5908" t="s">
        <v>51</v>
      </c>
      <c r="G5908" t="s">
        <v>38</v>
      </c>
    </row>
    <row r="5909" spans="2:7" x14ac:dyDescent="0.2">
      <c r="B5909">
        <v>2006</v>
      </c>
      <c r="C5909">
        <v>10</v>
      </c>
      <c r="D5909" t="s">
        <v>65</v>
      </c>
      <c r="E5909" t="s">
        <v>61</v>
      </c>
      <c r="F5909" t="s">
        <v>51</v>
      </c>
      <c r="G5909" t="s">
        <v>39</v>
      </c>
    </row>
    <row r="5910" spans="2:7" x14ac:dyDescent="0.2">
      <c r="B5910">
        <v>2006</v>
      </c>
      <c r="C5910">
        <v>10</v>
      </c>
      <c r="D5910" t="s">
        <v>65</v>
      </c>
      <c r="E5910" t="s">
        <v>61</v>
      </c>
      <c r="F5910" t="s">
        <v>51</v>
      </c>
      <c r="G5910" t="s">
        <v>40</v>
      </c>
    </row>
    <row r="5911" spans="2:7" x14ac:dyDescent="0.2">
      <c r="B5911">
        <v>2006</v>
      </c>
      <c r="C5911">
        <v>10</v>
      </c>
      <c r="D5911" t="s">
        <v>65</v>
      </c>
      <c r="E5911" t="s">
        <v>61</v>
      </c>
      <c r="F5911" t="s">
        <v>51</v>
      </c>
      <c r="G5911" t="s">
        <v>41</v>
      </c>
    </row>
    <row r="5912" spans="2:7" x14ac:dyDescent="0.2">
      <c r="B5912">
        <v>2006</v>
      </c>
      <c r="C5912">
        <v>10</v>
      </c>
      <c r="D5912" t="s">
        <v>65</v>
      </c>
      <c r="E5912" t="s">
        <v>61</v>
      </c>
      <c r="F5912" t="s">
        <v>51</v>
      </c>
      <c r="G5912" t="s">
        <v>42</v>
      </c>
    </row>
    <row r="5913" spans="2:7" x14ac:dyDescent="0.2">
      <c r="B5913">
        <v>2006</v>
      </c>
      <c r="C5913">
        <v>10</v>
      </c>
      <c r="D5913" t="s">
        <v>65</v>
      </c>
      <c r="E5913" t="s">
        <v>61</v>
      </c>
      <c r="F5913" t="s">
        <v>51</v>
      </c>
      <c r="G5913" t="s">
        <v>43</v>
      </c>
    </row>
    <row r="5914" spans="2:7" x14ac:dyDescent="0.2">
      <c r="B5914">
        <v>2006</v>
      </c>
      <c r="C5914">
        <v>10</v>
      </c>
      <c r="D5914" t="s">
        <v>65</v>
      </c>
      <c r="E5914" t="s">
        <v>61</v>
      </c>
      <c r="F5914" t="s">
        <v>51</v>
      </c>
      <c r="G5914" t="s">
        <v>60</v>
      </c>
    </row>
    <row r="5915" spans="2:7" x14ac:dyDescent="0.2">
      <c r="B5915">
        <v>2006</v>
      </c>
      <c r="C5915">
        <v>10</v>
      </c>
      <c r="D5915" t="s">
        <v>65</v>
      </c>
      <c r="E5915" t="s">
        <v>61</v>
      </c>
      <c r="F5915" t="s">
        <v>52</v>
      </c>
      <c r="G5915" t="s">
        <v>12</v>
      </c>
    </row>
    <row r="5916" spans="2:7" x14ac:dyDescent="0.2">
      <c r="B5916">
        <v>2006</v>
      </c>
      <c r="C5916">
        <v>10</v>
      </c>
      <c r="D5916" t="s">
        <v>65</v>
      </c>
      <c r="E5916" t="s">
        <v>61</v>
      </c>
      <c r="F5916" t="s">
        <v>52</v>
      </c>
      <c r="G5916" t="s">
        <v>16</v>
      </c>
    </row>
    <row r="5917" spans="2:7" x14ac:dyDescent="0.2">
      <c r="B5917">
        <v>2006</v>
      </c>
      <c r="C5917">
        <v>10</v>
      </c>
      <c r="D5917" t="s">
        <v>65</v>
      </c>
      <c r="E5917" t="s">
        <v>61</v>
      </c>
      <c r="F5917" t="s">
        <v>52</v>
      </c>
      <c r="G5917" t="s">
        <v>17</v>
      </c>
    </row>
    <row r="5918" spans="2:7" x14ac:dyDescent="0.2">
      <c r="B5918">
        <v>2006</v>
      </c>
      <c r="C5918">
        <v>10</v>
      </c>
      <c r="D5918" t="s">
        <v>65</v>
      </c>
      <c r="E5918" t="s">
        <v>61</v>
      </c>
      <c r="F5918" t="s">
        <v>52</v>
      </c>
      <c r="G5918" t="s">
        <v>19</v>
      </c>
    </row>
    <row r="5919" spans="2:7" x14ac:dyDescent="0.2">
      <c r="B5919">
        <v>2006</v>
      </c>
      <c r="C5919">
        <v>10</v>
      </c>
      <c r="D5919" t="s">
        <v>65</v>
      </c>
      <c r="E5919" t="s">
        <v>61</v>
      </c>
      <c r="F5919" t="s">
        <v>52</v>
      </c>
      <c r="G5919" t="s">
        <v>20</v>
      </c>
    </row>
    <row r="5920" spans="2:7" x14ac:dyDescent="0.2">
      <c r="B5920">
        <v>2006</v>
      </c>
      <c r="C5920">
        <v>10</v>
      </c>
      <c r="D5920" t="s">
        <v>65</v>
      </c>
      <c r="E5920" t="s">
        <v>61</v>
      </c>
      <c r="F5920" t="s">
        <v>52</v>
      </c>
      <c r="G5920" t="s">
        <v>21</v>
      </c>
    </row>
    <row r="5921" spans="2:7" x14ac:dyDescent="0.2">
      <c r="B5921">
        <v>2006</v>
      </c>
      <c r="C5921">
        <v>10</v>
      </c>
      <c r="D5921" t="s">
        <v>65</v>
      </c>
      <c r="E5921" t="s">
        <v>61</v>
      </c>
      <c r="F5921" t="s">
        <v>52</v>
      </c>
      <c r="G5921" t="s">
        <v>23</v>
      </c>
    </row>
    <row r="5922" spans="2:7" x14ac:dyDescent="0.2">
      <c r="B5922">
        <v>2006</v>
      </c>
      <c r="C5922">
        <v>10</v>
      </c>
      <c r="D5922" t="s">
        <v>65</v>
      </c>
      <c r="E5922" t="s">
        <v>61</v>
      </c>
      <c r="F5922" t="s">
        <v>52</v>
      </c>
      <c r="G5922" t="s">
        <v>24</v>
      </c>
    </row>
    <row r="5923" spans="2:7" x14ac:dyDescent="0.2">
      <c r="B5923">
        <v>2006</v>
      </c>
      <c r="C5923">
        <v>10</v>
      </c>
      <c r="D5923" t="s">
        <v>65</v>
      </c>
      <c r="E5923" t="s">
        <v>61</v>
      </c>
      <c r="F5923" t="s">
        <v>52</v>
      </c>
      <c r="G5923" t="s">
        <v>25</v>
      </c>
    </row>
    <row r="5924" spans="2:7" x14ac:dyDescent="0.2">
      <c r="B5924">
        <v>2006</v>
      </c>
      <c r="C5924">
        <v>10</v>
      </c>
      <c r="D5924" t="s">
        <v>65</v>
      </c>
      <c r="E5924" t="s">
        <v>61</v>
      </c>
      <c r="F5924" t="s">
        <v>52</v>
      </c>
      <c r="G5924" t="s">
        <v>26</v>
      </c>
    </row>
    <row r="5925" spans="2:7" x14ac:dyDescent="0.2">
      <c r="B5925">
        <v>2006</v>
      </c>
      <c r="C5925">
        <v>10</v>
      </c>
      <c r="D5925" t="s">
        <v>65</v>
      </c>
      <c r="E5925" t="s">
        <v>61</v>
      </c>
      <c r="F5925" t="s">
        <v>52</v>
      </c>
      <c r="G5925" t="s">
        <v>27</v>
      </c>
    </row>
    <row r="5926" spans="2:7" x14ac:dyDescent="0.2">
      <c r="B5926">
        <v>2006</v>
      </c>
      <c r="C5926">
        <v>10</v>
      </c>
      <c r="D5926" t="s">
        <v>65</v>
      </c>
      <c r="E5926" t="s">
        <v>61</v>
      </c>
      <c r="F5926" t="s">
        <v>52</v>
      </c>
      <c r="G5926" t="s">
        <v>28</v>
      </c>
    </row>
    <row r="5927" spans="2:7" x14ac:dyDescent="0.2">
      <c r="B5927">
        <v>2006</v>
      </c>
      <c r="C5927">
        <v>10</v>
      </c>
      <c r="D5927" t="s">
        <v>65</v>
      </c>
      <c r="E5927" t="s">
        <v>61</v>
      </c>
      <c r="F5927" t="s">
        <v>52</v>
      </c>
      <c r="G5927" t="s">
        <v>29</v>
      </c>
    </row>
    <row r="5928" spans="2:7" x14ac:dyDescent="0.2">
      <c r="B5928">
        <v>2006</v>
      </c>
      <c r="C5928">
        <v>10</v>
      </c>
      <c r="D5928" t="s">
        <v>65</v>
      </c>
      <c r="E5928" t="s">
        <v>61</v>
      </c>
      <c r="F5928" t="s">
        <v>52</v>
      </c>
      <c r="G5928" t="s">
        <v>31</v>
      </c>
    </row>
    <row r="5929" spans="2:7" x14ac:dyDescent="0.2">
      <c r="B5929">
        <v>2006</v>
      </c>
      <c r="C5929">
        <v>10</v>
      </c>
      <c r="D5929" t="s">
        <v>65</v>
      </c>
      <c r="E5929" t="s">
        <v>61</v>
      </c>
      <c r="F5929" t="s">
        <v>52</v>
      </c>
      <c r="G5929" t="s">
        <v>32</v>
      </c>
    </row>
    <row r="5930" spans="2:7" x14ac:dyDescent="0.2">
      <c r="B5930">
        <v>2006</v>
      </c>
      <c r="C5930">
        <v>10</v>
      </c>
      <c r="D5930" t="s">
        <v>65</v>
      </c>
      <c r="E5930" t="s">
        <v>61</v>
      </c>
      <c r="F5930" t="s">
        <v>52</v>
      </c>
      <c r="G5930" t="s">
        <v>33</v>
      </c>
    </row>
    <row r="5931" spans="2:7" x14ac:dyDescent="0.2">
      <c r="B5931">
        <v>2006</v>
      </c>
      <c r="C5931">
        <v>10</v>
      </c>
      <c r="D5931" t="s">
        <v>65</v>
      </c>
      <c r="E5931" t="s">
        <v>61</v>
      </c>
      <c r="F5931" t="s">
        <v>52</v>
      </c>
      <c r="G5931" t="s">
        <v>34</v>
      </c>
    </row>
    <row r="5932" spans="2:7" x14ac:dyDescent="0.2">
      <c r="B5932">
        <v>2006</v>
      </c>
      <c r="C5932">
        <v>10</v>
      </c>
      <c r="D5932" t="s">
        <v>65</v>
      </c>
      <c r="E5932" t="s">
        <v>61</v>
      </c>
      <c r="F5932" t="s">
        <v>52</v>
      </c>
      <c r="G5932" t="s">
        <v>35</v>
      </c>
    </row>
    <row r="5933" spans="2:7" x14ac:dyDescent="0.2">
      <c r="B5933">
        <v>2006</v>
      </c>
      <c r="C5933">
        <v>10</v>
      </c>
      <c r="D5933" t="s">
        <v>65</v>
      </c>
      <c r="E5933" t="s">
        <v>61</v>
      </c>
      <c r="F5933" t="s">
        <v>52</v>
      </c>
      <c r="G5933" t="s">
        <v>36</v>
      </c>
    </row>
    <row r="5934" spans="2:7" x14ac:dyDescent="0.2">
      <c r="B5934">
        <v>2006</v>
      </c>
      <c r="C5934">
        <v>10</v>
      </c>
      <c r="D5934" t="s">
        <v>65</v>
      </c>
      <c r="E5934" t="s">
        <v>61</v>
      </c>
      <c r="F5934" t="s">
        <v>52</v>
      </c>
      <c r="G5934" t="s">
        <v>37</v>
      </c>
    </row>
    <row r="5935" spans="2:7" x14ac:dyDescent="0.2">
      <c r="B5935">
        <v>2006</v>
      </c>
      <c r="C5935">
        <v>10</v>
      </c>
      <c r="D5935" t="s">
        <v>65</v>
      </c>
      <c r="E5935" t="s">
        <v>61</v>
      </c>
      <c r="F5935" t="s">
        <v>52</v>
      </c>
      <c r="G5935" t="s">
        <v>38</v>
      </c>
    </row>
    <row r="5936" spans="2:7" x14ac:dyDescent="0.2">
      <c r="B5936">
        <v>2006</v>
      </c>
      <c r="C5936">
        <v>10</v>
      </c>
      <c r="D5936" t="s">
        <v>65</v>
      </c>
      <c r="E5936" t="s">
        <v>61</v>
      </c>
      <c r="F5936" t="s">
        <v>52</v>
      </c>
      <c r="G5936" t="s">
        <v>39</v>
      </c>
    </row>
    <row r="5937" spans="2:7" x14ac:dyDescent="0.2">
      <c r="B5937">
        <v>2006</v>
      </c>
      <c r="C5937">
        <v>10</v>
      </c>
      <c r="D5937" t="s">
        <v>65</v>
      </c>
      <c r="E5937" t="s">
        <v>61</v>
      </c>
      <c r="F5937" t="s">
        <v>52</v>
      </c>
      <c r="G5937" t="s">
        <v>40</v>
      </c>
    </row>
    <row r="5938" spans="2:7" x14ac:dyDescent="0.2">
      <c r="B5938">
        <v>2006</v>
      </c>
      <c r="C5938">
        <v>10</v>
      </c>
      <c r="D5938" t="s">
        <v>65</v>
      </c>
      <c r="E5938" t="s">
        <v>61</v>
      </c>
      <c r="F5938" t="s">
        <v>52</v>
      </c>
      <c r="G5938" t="s">
        <v>41</v>
      </c>
    </row>
    <row r="5939" spans="2:7" x14ac:dyDescent="0.2">
      <c r="B5939">
        <v>2006</v>
      </c>
      <c r="C5939">
        <v>10</v>
      </c>
      <c r="D5939" t="s">
        <v>65</v>
      </c>
      <c r="E5939" t="s">
        <v>61</v>
      </c>
      <c r="F5939" t="s">
        <v>52</v>
      </c>
      <c r="G5939" t="s">
        <v>42</v>
      </c>
    </row>
    <row r="5940" spans="2:7" x14ac:dyDescent="0.2">
      <c r="B5940">
        <v>2006</v>
      </c>
      <c r="C5940">
        <v>10</v>
      </c>
      <c r="D5940" t="s">
        <v>65</v>
      </c>
      <c r="E5940" t="s">
        <v>61</v>
      </c>
      <c r="F5940" t="s">
        <v>52</v>
      </c>
      <c r="G5940" t="s">
        <v>43</v>
      </c>
    </row>
    <row r="5941" spans="2:7" x14ac:dyDescent="0.2">
      <c r="B5941">
        <v>2006</v>
      </c>
      <c r="C5941">
        <v>10</v>
      </c>
      <c r="D5941" t="s">
        <v>65</v>
      </c>
      <c r="E5941" t="s">
        <v>61</v>
      </c>
      <c r="F5941" t="s">
        <v>52</v>
      </c>
      <c r="G5941" t="s">
        <v>60</v>
      </c>
    </row>
    <row r="5942" spans="2:7" x14ac:dyDescent="0.2">
      <c r="B5942">
        <v>2006</v>
      </c>
      <c r="C5942">
        <v>10</v>
      </c>
      <c r="D5942" t="s">
        <v>65</v>
      </c>
      <c r="E5942" t="s">
        <v>61</v>
      </c>
      <c r="F5942" t="s">
        <v>53</v>
      </c>
      <c r="G5942" t="s">
        <v>12</v>
      </c>
    </row>
    <row r="5943" spans="2:7" x14ac:dyDescent="0.2">
      <c r="B5943">
        <v>2006</v>
      </c>
      <c r="C5943">
        <v>10</v>
      </c>
      <c r="D5943" t="s">
        <v>65</v>
      </c>
      <c r="E5943" t="s">
        <v>61</v>
      </c>
      <c r="F5943" t="s">
        <v>53</v>
      </c>
      <c r="G5943" t="s">
        <v>16</v>
      </c>
    </row>
    <row r="5944" spans="2:7" x14ac:dyDescent="0.2">
      <c r="B5944">
        <v>2006</v>
      </c>
      <c r="C5944">
        <v>10</v>
      </c>
      <c r="D5944" t="s">
        <v>65</v>
      </c>
      <c r="E5944" t="s">
        <v>61</v>
      </c>
      <c r="F5944" t="s">
        <v>53</v>
      </c>
      <c r="G5944" t="s">
        <v>17</v>
      </c>
    </row>
    <row r="5945" spans="2:7" x14ac:dyDescent="0.2">
      <c r="B5945">
        <v>2006</v>
      </c>
      <c r="C5945">
        <v>10</v>
      </c>
      <c r="D5945" t="s">
        <v>65</v>
      </c>
      <c r="E5945" t="s">
        <v>61</v>
      </c>
      <c r="F5945" t="s">
        <v>53</v>
      </c>
      <c r="G5945" t="s">
        <v>19</v>
      </c>
    </row>
    <row r="5946" spans="2:7" x14ac:dyDescent="0.2">
      <c r="B5946">
        <v>2006</v>
      </c>
      <c r="C5946">
        <v>10</v>
      </c>
      <c r="D5946" t="s">
        <v>65</v>
      </c>
      <c r="E5946" t="s">
        <v>61</v>
      </c>
      <c r="F5946" t="s">
        <v>53</v>
      </c>
      <c r="G5946" t="s">
        <v>20</v>
      </c>
    </row>
    <row r="5947" spans="2:7" x14ac:dyDescent="0.2">
      <c r="B5947">
        <v>2006</v>
      </c>
      <c r="C5947">
        <v>10</v>
      </c>
      <c r="D5947" t="s">
        <v>65</v>
      </c>
      <c r="E5947" t="s">
        <v>61</v>
      </c>
      <c r="F5947" t="s">
        <v>53</v>
      </c>
      <c r="G5947" t="s">
        <v>21</v>
      </c>
    </row>
    <row r="5948" spans="2:7" x14ac:dyDescent="0.2">
      <c r="B5948">
        <v>2006</v>
      </c>
      <c r="C5948">
        <v>10</v>
      </c>
      <c r="D5948" t="s">
        <v>65</v>
      </c>
      <c r="E5948" t="s">
        <v>61</v>
      </c>
      <c r="F5948" t="s">
        <v>53</v>
      </c>
      <c r="G5948" t="s">
        <v>23</v>
      </c>
    </row>
    <row r="5949" spans="2:7" x14ac:dyDescent="0.2">
      <c r="B5949">
        <v>2006</v>
      </c>
      <c r="C5949">
        <v>10</v>
      </c>
      <c r="D5949" t="s">
        <v>65</v>
      </c>
      <c r="E5949" t="s">
        <v>61</v>
      </c>
      <c r="F5949" t="s">
        <v>53</v>
      </c>
      <c r="G5949" t="s">
        <v>24</v>
      </c>
    </row>
    <row r="5950" spans="2:7" x14ac:dyDescent="0.2">
      <c r="B5950">
        <v>2006</v>
      </c>
      <c r="C5950">
        <v>10</v>
      </c>
      <c r="D5950" t="s">
        <v>65</v>
      </c>
      <c r="E5950" t="s">
        <v>61</v>
      </c>
      <c r="F5950" t="s">
        <v>53</v>
      </c>
      <c r="G5950" t="s">
        <v>25</v>
      </c>
    </row>
    <row r="5951" spans="2:7" x14ac:dyDescent="0.2">
      <c r="B5951">
        <v>2006</v>
      </c>
      <c r="C5951">
        <v>10</v>
      </c>
      <c r="D5951" t="s">
        <v>65</v>
      </c>
      <c r="E5951" t="s">
        <v>61</v>
      </c>
      <c r="F5951" t="s">
        <v>53</v>
      </c>
      <c r="G5951" t="s">
        <v>26</v>
      </c>
    </row>
    <row r="5952" spans="2:7" x14ac:dyDescent="0.2">
      <c r="B5952">
        <v>2006</v>
      </c>
      <c r="C5952">
        <v>10</v>
      </c>
      <c r="D5952" t="s">
        <v>65</v>
      </c>
      <c r="E5952" t="s">
        <v>61</v>
      </c>
      <c r="F5952" t="s">
        <v>53</v>
      </c>
      <c r="G5952" t="s">
        <v>27</v>
      </c>
    </row>
    <row r="5953" spans="2:7" x14ac:dyDescent="0.2">
      <c r="B5953">
        <v>2006</v>
      </c>
      <c r="C5953">
        <v>10</v>
      </c>
      <c r="D5953" t="s">
        <v>65</v>
      </c>
      <c r="E5953" t="s">
        <v>61</v>
      </c>
      <c r="F5953" t="s">
        <v>53</v>
      </c>
      <c r="G5953" t="s">
        <v>28</v>
      </c>
    </row>
    <row r="5954" spans="2:7" x14ac:dyDescent="0.2">
      <c r="B5954">
        <v>2006</v>
      </c>
      <c r="C5954">
        <v>10</v>
      </c>
      <c r="D5954" t="s">
        <v>65</v>
      </c>
      <c r="E5954" t="s">
        <v>61</v>
      </c>
      <c r="F5954" t="s">
        <v>53</v>
      </c>
      <c r="G5954" t="s">
        <v>29</v>
      </c>
    </row>
    <row r="5955" spans="2:7" x14ac:dyDescent="0.2">
      <c r="B5955">
        <v>2006</v>
      </c>
      <c r="C5955">
        <v>10</v>
      </c>
      <c r="D5955" t="s">
        <v>65</v>
      </c>
      <c r="E5955" t="s">
        <v>61</v>
      </c>
      <c r="F5955" t="s">
        <v>53</v>
      </c>
      <c r="G5955" t="s">
        <v>31</v>
      </c>
    </row>
    <row r="5956" spans="2:7" x14ac:dyDescent="0.2">
      <c r="B5956">
        <v>2006</v>
      </c>
      <c r="C5956">
        <v>10</v>
      </c>
      <c r="D5956" t="s">
        <v>65</v>
      </c>
      <c r="E5956" t="s">
        <v>61</v>
      </c>
      <c r="F5956" t="s">
        <v>53</v>
      </c>
      <c r="G5956" t="s">
        <v>32</v>
      </c>
    </row>
    <row r="5957" spans="2:7" x14ac:dyDescent="0.2">
      <c r="B5957">
        <v>2006</v>
      </c>
      <c r="C5957">
        <v>10</v>
      </c>
      <c r="D5957" t="s">
        <v>65</v>
      </c>
      <c r="E5957" t="s">
        <v>61</v>
      </c>
      <c r="F5957" t="s">
        <v>53</v>
      </c>
      <c r="G5957" t="s">
        <v>33</v>
      </c>
    </row>
    <row r="5958" spans="2:7" x14ac:dyDescent="0.2">
      <c r="B5958">
        <v>2006</v>
      </c>
      <c r="C5958">
        <v>10</v>
      </c>
      <c r="D5958" t="s">
        <v>65</v>
      </c>
      <c r="E5958" t="s">
        <v>61</v>
      </c>
      <c r="F5958" t="s">
        <v>53</v>
      </c>
      <c r="G5958" t="s">
        <v>34</v>
      </c>
    </row>
    <row r="5959" spans="2:7" x14ac:dyDescent="0.2">
      <c r="B5959">
        <v>2006</v>
      </c>
      <c r="C5959">
        <v>10</v>
      </c>
      <c r="D5959" t="s">
        <v>65</v>
      </c>
      <c r="E5959" t="s">
        <v>61</v>
      </c>
      <c r="F5959" t="s">
        <v>53</v>
      </c>
      <c r="G5959" t="s">
        <v>35</v>
      </c>
    </row>
    <row r="5960" spans="2:7" x14ac:dyDescent="0.2">
      <c r="B5960">
        <v>2006</v>
      </c>
      <c r="C5960">
        <v>10</v>
      </c>
      <c r="D5960" t="s">
        <v>65</v>
      </c>
      <c r="E5960" t="s">
        <v>61</v>
      </c>
      <c r="F5960" t="s">
        <v>53</v>
      </c>
      <c r="G5960" t="s">
        <v>36</v>
      </c>
    </row>
    <row r="5961" spans="2:7" x14ac:dyDescent="0.2">
      <c r="B5961">
        <v>2006</v>
      </c>
      <c r="C5961">
        <v>10</v>
      </c>
      <c r="D5961" t="s">
        <v>65</v>
      </c>
      <c r="E5961" t="s">
        <v>61</v>
      </c>
      <c r="F5961" t="s">
        <v>53</v>
      </c>
      <c r="G5961" t="s">
        <v>37</v>
      </c>
    </row>
    <row r="5962" spans="2:7" x14ac:dyDescent="0.2">
      <c r="B5962">
        <v>2006</v>
      </c>
      <c r="C5962">
        <v>10</v>
      </c>
      <c r="D5962" t="s">
        <v>65</v>
      </c>
      <c r="E5962" t="s">
        <v>61</v>
      </c>
      <c r="F5962" t="s">
        <v>53</v>
      </c>
      <c r="G5962" t="s">
        <v>38</v>
      </c>
    </row>
    <row r="5963" spans="2:7" x14ac:dyDescent="0.2">
      <c r="B5963">
        <v>2006</v>
      </c>
      <c r="C5963">
        <v>10</v>
      </c>
      <c r="D5963" t="s">
        <v>65</v>
      </c>
      <c r="E5963" t="s">
        <v>61</v>
      </c>
      <c r="F5963" t="s">
        <v>53</v>
      </c>
      <c r="G5963" t="s">
        <v>39</v>
      </c>
    </row>
    <row r="5964" spans="2:7" x14ac:dyDescent="0.2">
      <c r="B5964">
        <v>2006</v>
      </c>
      <c r="C5964">
        <v>10</v>
      </c>
      <c r="D5964" t="s">
        <v>65</v>
      </c>
      <c r="E5964" t="s">
        <v>61</v>
      </c>
      <c r="F5964" t="s">
        <v>53</v>
      </c>
      <c r="G5964" t="s">
        <v>40</v>
      </c>
    </row>
    <row r="5965" spans="2:7" x14ac:dyDescent="0.2">
      <c r="B5965">
        <v>2006</v>
      </c>
      <c r="C5965">
        <v>10</v>
      </c>
      <c r="D5965" t="s">
        <v>65</v>
      </c>
      <c r="E5965" t="s">
        <v>61</v>
      </c>
      <c r="F5965" t="s">
        <v>53</v>
      </c>
      <c r="G5965" t="s">
        <v>41</v>
      </c>
    </row>
    <row r="5966" spans="2:7" x14ac:dyDescent="0.2">
      <c r="B5966">
        <v>2006</v>
      </c>
      <c r="C5966">
        <v>10</v>
      </c>
      <c r="D5966" t="s">
        <v>65</v>
      </c>
      <c r="E5966" t="s">
        <v>61</v>
      </c>
      <c r="F5966" t="s">
        <v>53</v>
      </c>
      <c r="G5966" t="s">
        <v>42</v>
      </c>
    </row>
    <row r="5967" spans="2:7" x14ac:dyDescent="0.2">
      <c r="B5967">
        <v>2006</v>
      </c>
      <c r="C5967">
        <v>10</v>
      </c>
      <c r="D5967" t="s">
        <v>65</v>
      </c>
      <c r="E5967" t="s">
        <v>61</v>
      </c>
      <c r="F5967" t="s">
        <v>53</v>
      </c>
      <c r="G5967" t="s">
        <v>43</v>
      </c>
    </row>
    <row r="5968" spans="2:7" x14ac:dyDescent="0.2">
      <c r="B5968">
        <v>2006</v>
      </c>
      <c r="C5968">
        <v>10</v>
      </c>
      <c r="D5968" t="s">
        <v>65</v>
      </c>
      <c r="E5968" t="s">
        <v>61</v>
      </c>
      <c r="F5968" t="s">
        <v>53</v>
      </c>
      <c r="G5968" t="s">
        <v>60</v>
      </c>
    </row>
    <row r="5969" spans="2:7" x14ac:dyDescent="0.2">
      <c r="B5969">
        <v>2006</v>
      </c>
      <c r="C5969">
        <v>10</v>
      </c>
      <c r="D5969" t="s">
        <v>65</v>
      </c>
      <c r="E5969" t="s">
        <v>61</v>
      </c>
      <c r="F5969" t="s">
        <v>54</v>
      </c>
      <c r="G5969" t="s">
        <v>12</v>
      </c>
    </row>
    <row r="5970" spans="2:7" x14ac:dyDescent="0.2">
      <c r="B5970">
        <v>2006</v>
      </c>
      <c r="C5970">
        <v>10</v>
      </c>
      <c r="D5970" t="s">
        <v>65</v>
      </c>
      <c r="E5970" t="s">
        <v>61</v>
      </c>
      <c r="F5970" t="s">
        <v>54</v>
      </c>
      <c r="G5970" t="s">
        <v>16</v>
      </c>
    </row>
    <row r="5971" spans="2:7" x14ac:dyDescent="0.2">
      <c r="B5971">
        <v>2006</v>
      </c>
      <c r="C5971">
        <v>10</v>
      </c>
      <c r="D5971" t="s">
        <v>65</v>
      </c>
      <c r="E5971" t="s">
        <v>61</v>
      </c>
      <c r="F5971" t="s">
        <v>54</v>
      </c>
      <c r="G5971" t="s">
        <v>17</v>
      </c>
    </row>
    <row r="5972" spans="2:7" x14ac:dyDescent="0.2">
      <c r="B5972">
        <v>2006</v>
      </c>
      <c r="C5972">
        <v>10</v>
      </c>
      <c r="D5972" t="s">
        <v>65</v>
      </c>
      <c r="E5972" t="s">
        <v>61</v>
      </c>
      <c r="F5972" t="s">
        <v>54</v>
      </c>
      <c r="G5972" t="s">
        <v>19</v>
      </c>
    </row>
    <row r="5973" spans="2:7" x14ac:dyDescent="0.2">
      <c r="B5973">
        <v>2006</v>
      </c>
      <c r="C5973">
        <v>10</v>
      </c>
      <c r="D5973" t="s">
        <v>65</v>
      </c>
      <c r="E5973" t="s">
        <v>61</v>
      </c>
      <c r="F5973" t="s">
        <v>54</v>
      </c>
      <c r="G5973" t="s">
        <v>20</v>
      </c>
    </row>
    <row r="5974" spans="2:7" x14ac:dyDescent="0.2">
      <c r="B5974">
        <v>2006</v>
      </c>
      <c r="C5974">
        <v>10</v>
      </c>
      <c r="D5974" t="s">
        <v>65</v>
      </c>
      <c r="E5974" t="s">
        <v>61</v>
      </c>
      <c r="F5974" t="s">
        <v>54</v>
      </c>
      <c r="G5974" t="s">
        <v>21</v>
      </c>
    </row>
    <row r="5975" spans="2:7" x14ac:dyDescent="0.2">
      <c r="B5975">
        <v>2006</v>
      </c>
      <c r="C5975">
        <v>10</v>
      </c>
      <c r="D5975" t="s">
        <v>65</v>
      </c>
      <c r="E5975" t="s">
        <v>61</v>
      </c>
      <c r="F5975" t="s">
        <v>54</v>
      </c>
      <c r="G5975" t="s">
        <v>23</v>
      </c>
    </row>
    <row r="5976" spans="2:7" x14ac:dyDescent="0.2">
      <c r="B5976">
        <v>2006</v>
      </c>
      <c r="C5976">
        <v>10</v>
      </c>
      <c r="D5976" t="s">
        <v>65</v>
      </c>
      <c r="E5976" t="s">
        <v>61</v>
      </c>
      <c r="F5976" t="s">
        <v>54</v>
      </c>
      <c r="G5976" t="s">
        <v>24</v>
      </c>
    </row>
    <row r="5977" spans="2:7" x14ac:dyDescent="0.2">
      <c r="B5977">
        <v>2006</v>
      </c>
      <c r="C5977">
        <v>10</v>
      </c>
      <c r="D5977" t="s">
        <v>65</v>
      </c>
      <c r="E5977" t="s">
        <v>61</v>
      </c>
      <c r="F5977" t="s">
        <v>54</v>
      </c>
      <c r="G5977" t="s">
        <v>25</v>
      </c>
    </row>
    <row r="5978" spans="2:7" x14ac:dyDescent="0.2">
      <c r="B5978">
        <v>2006</v>
      </c>
      <c r="C5978">
        <v>10</v>
      </c>
      <c r="D5978" t="s">
        <v>65</v>
      </c>
      <c r="E5978" t="s">
        <v>61</v>
      </c>
      <c r="F5978" t="s">
        <v>54</v>
      </c>
      <c r="G5978" t="s">
        <v>26</v>
      </c>
    </row>
    <row r="5979" spans="2:7" x14ac:dyDescent="0.2">
      <c r="B5979">
        <v>2006</v>
      </c>
      <c r="C5979">
        <v>10</v>
      </c>
      <c r="D5979" t="s">
        <v>65</v>
      </c>
      <c r="E5979" t="s">
        <v>61</v>
      </c>
      <c r="F5979" t="s">
        <v>54</v>
      </c>
      <c r="G5979" t="s">
        <v>27</v>
      </c>
    </row>
    <row r="5980" spans="2:7" x14ac:dyDescent="0.2">
      <c r="B5980">
        <v>2006</v>
      </c>
      <c r="C5980">
        <v>10</v>
      </c>
      <c r="D5980" t="s">
        <v>65</v>
      </c>
      <c r="E5980" t="s">
        <v>61</v>
      </c>
      <c r="F5980" t="s">
        <v>54</v>
      </c>
      <c r="G5980" t="s">
        <v>28</v>
      </c>
    </row>
    <row r="5981" spans="2:7" x14ac:dyDescent="0.2">
      <c r="B5981">
        <v>2006</v>
      </c>
      <c r="C5981">
        <v>10</v>
      </c>
      <c r="D5981" t="s">
        <v>65</v>
      </c>
      <c r="E5981" t="s">
        <v>61</v>
      </c>
      <c r="F5981" t="s">
        <v>54</v>
      </c>
      <c r="G5981" t="s">
        <v>29</v>
      </c>
    </row>
    <row r="5982" spans="2:7" x14ac:dyDescent="0.2">
      <c r="B5982">
        <v>2006</v>
      </c>
      <c r="C5982">
        <v>10</v>
      </c>
      <c r="D5982" t="s">
        <v>65</v>
      </c>
      <c r="E5982" t="s">
        <v>61</v>
      </c>
      <c r="F5982" t="s">
        <v>54</v>
      </c>
      <c r="G5982" t="s">
        <v>31</v>
      </c>
    </row>
    <row r="5983" spans="2:7" x14ac:dyDescent="0.2">
      <c r="B5983">
        <v>2006</v>
      </c>
      <c r="C5983">
        <v>10</v>
      </c>
      <c r="D5983" t="s">
        <v>65</v>
      </c>
      <c r="E5983" t="s">
        <v>61</v>
      </c>
      <c r="F5983" t="s">
        <v>54</v>
      </c>
      <c r="G5983" t="s">
        <v>32</v>
      </c>
    </row>
    <row r="5984" spans="2:7" x14ac:dyDescent="0.2">
      <c r="B5984">
        <v>2006</v>
      </c>
      <c r="C5984">
        <v>10</v>
      </c>
      <c r="D5984" t="s">
        <v>65</v>
      </c>
      <c r="E5984" t="s">
        <v>61</v>
      </c>
      <c r="F5984" t="s">
        <v>54</v>
      </c>
      <c r="G5984" t="s">
        <v>33</v>
      </c>
    </row>
    <row r="5985" spans="2:7" x14ac:dyDescent="0.2">
      <c r="B5985">
        <v>2006</v>
      </c>
      <c r="C5985">
        <v>10</v>
      </c>
      <c r="D5985" t="s">
        <v>65</v>
      </c>
      <c r="E5985" t="s">
        <v>61</v>
      </c>
      <c r="F5985" t="s">
        <v>54</v>
      </c>
      <c r="G5985" t="s">
        <v>34</v>
      </c>
    </row>
    <row r="5986" spans="2:7" x14ac:dyDescent="0.2">
      <c r="B5986">
        <v>2006</v>
      </c>
      <c r="C5986">
        <v>10</v>
      </c>
      <c r="D5986" t="s">
        <v>65</v>
      </c>
      <c r="E5986" t="s">
        <v>61</v>
      </c>
      <c r="F5986" t="s">
        <v>54</v>
      </c>
      <c r="G5986" t="s">
        <v>35</v>
      </c>
    </row>
    <row r="5987" spans="2:7" x14ac:dyDescent="0.2">
      <c r="B5987">
        <v>2006</v>
      </c>
      <c r="C5987">
        <v>10</v>
      </c>
      <c r="D5987" t="s">
        <v>65</v>
      </c>
      <c r="E5987" t="s">
        <v>61</v>
      </c>
      <c r="F5987" t="s">
        <v>54</v>
      </c>
      <c r="G5987" t="s">
        <v>36</v>
      </c>
    </row>
    <row r="5988" spans="2:7" x14ac:dyDescent="0.2">
      <c r="B5988">
        <v>2006</v>
      </c>
      <c r="C5988">
        <v>10</v>
      </c>
      <c r="D5988" t="s">
        <v>65</v>
      </c>
      <c r="E5988" t="s">
        <v>61</v>
      </c>
      <c r="F5988" t="s">
        <v>54</v>
      </c>
      <c r="G5988" t="s">
        <v>37</v>
      </c>
    </row>
    <row r="5989" spans="2:7" x14ac:dyDescent="0.2">
      <c r="B5989">
        <v>2006</v>
      </c>
      <c r="C5989">
        <v>10</v>
      </c>
      <c r="D5989" t="s">
        <v>65</v>
      </c>
      <c r="E5989" t="s">
        <v>61</v>
      </c>
      <c r="F5989" t="s">
        <v>54</v>
      </c>
      <c r="G5989" t="s">
        <v>38</v>
      </c>
    </row>
    <row r="5990" spans="2:7" x14ac:dyDescent="0.2">
      <c r="B5990">
        <v>2006</v>
      </c>
      <c r="C5990">
        <v>10</v>
      </c>
      <c r="D5990" t="s">
        <v>65</v>
      </c>
      <c r="E5990" t="s">
        <v>61</v>
      </c>
      <c r="F5990" t="s">
        <v>54</v>
      </c>
      <c r="G5990" t="s">
        <v>39</v>
      </c>
    </row>
    <row r="5991" spans="2:7" x14ac:dyDescent="0.2">
      <c r="B5991">
        <v>2006</v>
      </c>
      <c r="C5991">
        <v>10</v>
      </c>
      <c r="D5991" t="s">
        <v>65</v>
      </c>
      <c r="E5991" t="s">
        <v>61</v>
      </c>
      <c r="F5991" t="s">
        <v>54</v>
      </c>
      <c r="G5991" t="s">
        <v>40</v>
      </c>
    </row>
    <row r="5992" spans="2:7" x14ac:dyDescent="0.2">
      <c r="B5992">
        <v>2006</v>
      </c>
      <c r="C5992">
        <v>10</v>
      </c>
      <c r="D5992" t="s">
        <v>65</v>
      </c>
      <c r="E5992" t="s">
        <v>61</v>
      </c>
      <c r="F5992" t="s">
        <v>54</v>
      </c>
      <c r="G5992" t="s">
        <v>41</v>
      </c>
    </row>
    <row r="5993" spans="2:7" x14ac:dyDescent="0.2">
      <c r="B5993">
        <v>2006</v>
      </c>
      <c r="C5993">
        <v>10</v>
      </c>
      <c r="D5993" t="s">
        <v>65</v>
      </c>
      <c r="E5993" t="s">
        <v>61</v>
      </c>
      <c r="F5993" t="s">
        <v>54</v>
      </c>
      <c r="G5993" t="s">
        <v>42</v>
      </c>
    </row>
    <row r="5994" spans="2:7" x14ac:dyDescent="0.2">
      <c r="B5994">
        <v>2006</v>
      </c>
      <c r="C5994">
        <v>10</v>
      </c>
      <c r="D5994" t="s">
        <v>65</v>
      </c>
      <c r="E5994" t="s">
        <v>61</v>
      </c>
      <c r="F5994" t="s">
        <v>54</v>
      </c>
      <c r="G5994" t="s">
        <v>43</v>
      </c>
    </row>
    <row r="5995" spans="2:7" x14ac:dyDescent="0.2">
      <c r="B5995">
        <v>2006</v>
      </c>
      <c r="C5995">
        <v>10</v>
      </c>
      <c r="D5995" t="s">
        <v>65</v>
      </c>
      <c r="E5995" t="s">
        <v>61</v>
      </c>
      <c r="F5995" t="s">
        <v>54</v>
      </c>
      <c r="G5995" t="s">
        <v>60</v>
      </c>
    </row>
    <row r="5996" spans="2:7" x14ac:dyDescent="0.2">
      <c r="B5996">
        <v>2006</v>
      </c>
      <c r="C5996">
        <v>10</v>
      </c>
      <c r="D5996" t="s">
        <v>65</v>
      </c>
      <c r="E5996" t="s">
        <v>61</v>
      </c>
      <c r="F5996" t="s">
        <v>55</v>
      </c>
      <c r="G5996" t="s">
        <v>12</v>
      </c>
    </row>
    <row r="5997" spans="2:7" x14ac:dyDescent="0.2">
      <c r="B5997">
        <v>2006</v>
      </c>
      <c r="C5997">
        <v>10</v>
      </c>
      <c r="D5997" t="s">
        <v>65</v>
      </c>
      <c r="E5997" t="s">
        <v>61</v>
      </c>
      <c r="F5997" t="s">
        <v>55</v>
      </c>
      <c r="G5997" t="s">
        <v>16</v>
      </c>
    </row>
    <row r="5998" spans="2:7" x14ac:dyDescent="0.2">
      <c r="B5998">
        <v>2006</v>
      </c>
      <c r="C5998">
        <v>10</v>
      </c>
      <c r="D5998" t="s">
        <v>65</v>
      </c>
      <c r="E5998" t="s">
        <v>61</v>
      </c>
      <c r="F5998" t="s">
        <v>55</v>
      </c>
      <c r="G5998" t="s">
        <v>17</v>
      </c>
    </row>
    <row r="5999" spans="2:7" x14ac:dyDescent="0.2">
      <c r="B5999">
        <v>2006</v>
      </c>
      <c r="C5999">
        <v>10</v>
      </c>
      <c r="D5999" t="s">
        <v>65</v>
      </c>
      <c r="E5999" t="s">
        <v>61</v>
      </c>
      <c r="F5999" t="s">
        <v>55</v>
      </c>
      <c r="G5999" t="s">
        <v>19</v>
      </c>
    </row>
    <row r="6000" spans="2:7" x14ac:dyDescent="0.2">
      <c r="B6000">
        <v>2006</v>
      </c>
      <c r="C6000">
        <v>10</v>
      </c>
      <c r="D6000" t="s">
        <v>65</v>
      </c>
      <c r="E6000" t="s">
        <v>61</v>
      </c>
      <c r="F6000" t="s">
        <v>55</v>
      </c>
      <c r="G6000" t="s">
        <v>20</v>
      </c>
    </row>
    <row r="6001" spans="2:7" x14ac:dyDescent="0.2">
      <c r="B6001">
        <v>2006</v>
      </c>
      <c r="C6001">
        <v>10</v>
      </c>
      <c r="D6001" t="s">
        <v>65</v>
      </c>
      <c r="E6001" t="s">
        <v>61</v>
      </c>
      <c r="F6001" t="s">
        <v>55</v>
      </c>
      <c r="G6001" t="s">
        <v>21</v>
      </c>
    </row>
    <row r="6002" spans="2:7" x14ac:dyDescent="0.2">
      <c r="B6002">
        <v>2006</v>
      </c>
      <c r="C6002">
        <v>10</v>
      </c>
      <c r="D6002" t="s">
        <v>65</v>
      </c>
      <c r="E6002" t="s">
        <v>61</v>
      </c>
      <c r="F6002" t="s">
        <v>55</v>
      </c>
      <c r="G6002" t="s">
        <v>23</v>
      </c>
    </row>
    <row r="6003" spans="2:7" x14ac:dyDescent="0.2">
      <c r="B6003">
        <v>2006</v>
      </c>
      <c r="C6003">
        <v>10</v>
      </c>
      <c r="D6003" t="s">
        <v>65</v>
      </c>
      <c r="E6003" t="s">
        <v>61</v>
      </c>
      <c r="F6003" t="s">
        <v>55</v>
      </c>
      <c r="G6003" t="s">
        <v>24</v>
      </c>
    </row>
    <row r="6004" spans="2:7" x14ac:dyDescent="0.2">
      <c r="B6004">
        <v>2006</v>
      </c>
      <c r="C6004">
        <v>10</v>
      </c>
      <c r="D6004" t="s">
        <v>65</v>
      </c>
      <c r="E6004" t="s">
        <v>61</v>
      </c>
      <c r="F6004" t="s">
        <v>55</v>
      </c>
      <c r="G6004" t="s">
        <v>25</v>
      </c>
    </row>
    <row r="6005" spans="2:7" x14ac:dyDescent="0.2">
      <c r="B6005">
        <v>2006</v>
      </c>
      <c r="C6005">
        <v>10</v>
      </c>
      <c r="D6005" t="s">
        <v>65</v>
      </c>
      <c r="E6005" t="s">
        <v>61</v>
      </c>
      <c r="F6005" t="s">
        <v>55</v>
      </c>
      <c r="G6005" t="s">
        <v>26</v>
      </c>
    </row>
    <row r="6006" spans="2:7" x14ac:dyDescent="0.2">
      <c r="B6006">
        <v>2006</v>
      </c>
      <c r="C6006">
        <v>10</v>
      </c>
      <c r="D6006" t="s">
        <v>65</v>
      </c>
      <c r="E6006" t="s">
        <v>61</v>
      </c>
      <c r="F6006" t="s">
        <v>55</v>
      </c>
      <c r="G6006" t="s">
        <v>27</v>
      </c>
    </row>
    <row r="6007" spans="2:7" x14ac:dyDescent="0.2">
      <c r="B6007">
        <v>2006</v>
      </c>
      <c r="C6007">
        <v>10</v>
      </c>
      <c r="D6007" t="s">
        <v>65</v>
      </c>
      <c r="E6007" t="s">
        <v>61</v>
      </c>
      <c r="F6007" t="s">
        <v>55</v>
      </c>
      <c r="G6007" t="s">
        <v>28</v>
      </c>
    </row>
    <row r="6008" spans="2:7" x14ac:dyDescent="0.2">
      <c r="B6008">
        <v>2006</v>
      </c>
      <c r="C6008">
        <v>10</v>
      </c>
      <c r="D6008" t="s">
        <v>65</v>
      </c>
      <c r="E6008" t="s">
        <v>61</v>
      </c>
      <c r="F6008" t="s">
        <v>55</v>
      </c>
      <c r="G6008" t="s">
        <v>29</v>
      </c>
    </row>
    <row r="6009" spans="2:7" x14ac:dyDescent="0.2">
      <c r="B6009">
        <v>2006</v>
      </c>
      <c r="C6009">
        <v>10</v>
      </c>
      <c r="D6009" t="s">
        <v>65</v>
      </c>
      <c r="E6009" t="s">
        <v>61</v>
      </c>
      <c r="F6009" t="s">
        <v>55</v>
      </c>
      <c r="G6009" t="s">
        <v>31</v>
      </c>
    </row>
    <row r="6010" spans="2:7" x14ac:dyDescent="0.2">
      <c r="B6010">
        <v>2006</v>
      </c>
      <c r="C6010">
        <v>10</v>
      </c>
      <c r="D6010" t="s">
        <v>65</v>
      </c>
      <c r="E6010" t="s">
        <v>61</v>
      </c>
      <c r="F6010" t="s">
        <v>55</v>
      </c>
      <c r="G6010" t="s">
        <v>32</v>
      </c>
    </row>
    <row r="6011" spans="2:7" x14ac:dyDescent="0.2">
      <c r="B6011">
        <v>2006</v>
      </c>
      <c r="C6011">
        <v>10</v>
      </c>
      <c r="D6011" t="s">
        <v>65</v>
      </c>
      <c r="E6011" t="s">
        <v>61</v>
      </c>
      <c r="F6011" t="s">
        <v>55</v>
      </c>
      <c r="G6011" t="s">
        <v>33</v>
      </c>
    </row>
    <row r="6012" spans="2:7" x14ac:dyDescent="0.2">
      <c r="B6012">
        <v>2006</v>
      </c>
      <c r="C6012">
        <v>10</v>
      </c>
      <c r="D6012" t="s">
        <v>65</v>
      </c>
      <c r="E6012" t="s">
        <v>61</v>
      </c>
      <c r="F6012" t="s">
        <v>55</v>
      </c>
      <c r="G6012" t="s">
        <v>34</v>
      </c>
    </row>
    <row r="6013" spans="2:7" x14ac:dyDescent="0.2">
      <c r="B6013">
        <v>2006</v>
      </c>
      <c r="C6013">
        <v>10</v>
      </c>
      <c r="D6013" t="s">
        <v>65</v>
      </c>
      <c r="E6013" t="s">
        <v>61</v>
      </c>
      <c r="F6013" t="s">
        <v>55</v>
      </c>
      <c r="G6013" t="s">
        <v>35</v>
      </c>
    </row>
    <row r="6014" spans="2:7" x14ac:dyDescent="0.2">
      <c r="B6014">
        <v>2006</v>
      </c>
      <c r="C6014">
        <v>10</v>
      </c>
      <c r="D6014" t="s">
        <v>65</v>
      </c>
      <c r="E6014" t="s">
        <v>61</v>
      </c>
      <c r="F6014" t="s">
        <v>55</v>
      </c>
      <c r="G6014" t="s">
        <v>36</v>
      </c>
    </row>
    <row r="6015" spans="2:7" x14ac:dyDescent="0.2">
      <c r="B6015">
        <v>2006</v>
      </c>
      <c r="C6015">
        <v>10</v>
      </c>
      <c r="D6015" t="s">
        <v>65</v>
      </c>
      <c r="E6015" t="s">
        <v>61</v>
      </c>
      <c r="F6015" t="s">
        <v>55</v>
      </c>
      <c r="G6015" t="s">
        <v>37</v>
      </c>
    </row>
    <row r="6016" spans="2:7" x14ac:dyDescent="0.2">
      <c r="B6016">
        <v>2006</v>
      </c>
      <c r="C6016">
        <v>10</v>
      </c>
      <c r="D6016" t="s">
        <v>65</v>
      </c>
      <c r="E6016" t="s">
        <v>61</v>
      </c>
      <c r="F6016" t="s">
        <v>55</v>
      </c>
      <c r="G6016" t="s">
        <v>38</v>
      </c>
    </row>
    <row r="6017" spans="2:7" x14ac:dyDescent="0.2">
      <c r="B6017">
        <v>2006</v>
      </c>
      <c r="C6017">
        <v>10</v>
      </c>
      <c r="D6017" t="s">
        <v>65</v>
      </c>
      <c r="E6017" t="s">
        <v>61</v>
      </c>
      <c r="F6017" t="s">
        <v>55</v>
      </c>
      <c r="G6017" t="s">
        <v>39</v>
      </c>
    </row>
    <row r="6018" spans="2:7" x14ac:dyDescent="0.2">
      <c r="B6018">
        <v>2006</v>
      </c>
      <c r="C6018">
        <v>10</v>
      </c>
      <c r="D6018" t="s">
        <v>65</v>
      </c>
      <c r="E6018" t="s">
        <v>61</v>
      </c>
      <c r="F6018" t="s">
        <v>55</v>
      </c>
      <c r="G6018" t="s">
        <v>40</v>
      </c>
    </row>
    <row r="6019" spans="2:7" x14ac:dyDescent="0.2">
      <c r="B6019">
        <v>2006</v>
      </c>
      <c r="C6019">
        <v>10</v>
      </c>
      <c r="D6019" t="s">
        <v>65</v>
      </c>
      <c r="E6019" t="s">
        <v>61</v>
      </c>
      <c r="F6019" t="s">
        <v>55</v>
      </c>
      <c r="G6019" t="s">
        <v>41</v>
      </c>
    </row>
    <row r="6020" spans="2:7" x14ac:dyDescent="0.2">
      <c r="B6020">
        <v>2006</v>
      </c>
      <c r="C6020">
        <v>10</v>
      </c>
      <c r="D6020" t="s">
        <v>65</v>
      </c>
      <c r="E6020" t="s">
        <v>61</v>
      </c>
      <c r="F6020" t="s">
        <v>55</v>
      </c>
      <c r="G6020" t="s">
        <v>42</v>
      </c>
    </row>
    <row r="6021" spans="2:7" x14ac:dyDescent="0.2">
      <c r="B6021">
        <v>2006</v>
      </c>
      <c r="C6021">
        <v>10</v>
      </c>
      <c r="D6021" t="s">
        <v>65</v>
      </c>
      <c r="E6021" t="s">
        <v>61</v>
      </c>
      <c r="F6021" t="s">
        <v>55</v>
      </c>
      <c r="G6021" t="s">
        <v>43</v>
      </c>
    </row>
    <row r="6022" spans="2:7" x14ac:dyDescent="0.2">
      <c r="B6022">
        <v>2006</v>
      </c>
      <c r="C6022">
        <v>10</v>
      </c>
      <c r="D6022" t="s">
        <v>65</v>
      </c>
      <c r="E6022" t="s">
        <v>61</v>
      </c>
      <c r="F6022" t="s">
        <v>55</v>
      </c>
      <c r="G6022" t="s">
        <v>60</v>
      </c>
    </row>
    <row r="6023" spans="2:7" x14ac:dyDescent="0.2">
      <c r="B6023">
        <v>2006</v>
      </c>
      <c r="C6023">
        <v>10</v>
      </c>
      <c r="D6023" t="s">
        <v>65</v>
      </c>
      <c r="E6023" t="s">
        <v>61</v>
      </c>
      <c r="F6023" t="s">
        <v>56</v>
      </c>
      <c r="G6023" t="s">
        <v>12</v>
      </c>
    </row>
    <row r="6024" spans="2:7" x14ac:dyDescent="0.2">
      <c r="B6024">
        <v>2006</v>
      </c>
      <c r="C6024">
        <v>10</v>
      </c>
      <c r="D6024" t="s">
        <v>65</v>
      </c>
      <c r="E6024" t="s">
        <v>61</v>
      </c>
      <c r="F6024" t="s">
        <v>56</v>
      </c>
      <c r="G6024" t="s">
        <v>16</v>
      </c>
    </row>
    <row r="6025" spans="2:7" x14ac:dyDescent="0.2">
      <c r="B6025">
        <v>2006</v>
      </c>
      <c r="C6025">
        <v>10</v>
      </c>
      <c r="D6025" t="s">
        <v>65</v>
      </c>
      <c r="E6025" t="s">
        <v>61</v>
      </c>
      <c r="F6025" t="s">
        <v>56</v>
      </c>
      <c r="G6025" t="s">
        <v>17</v>
      </c>
    </row>
    <row r="6026" spans="2:7" x14ac:dyDescent="0.2">
      <c r="B6026">
        <v>2006</v>
      </c>
      <c r="C6026">
        <v>10</v>
      </c>
      <c r="D6026" t="s">
        <v>65</v>
      </c>
      <c r="E6026" t="s">
        <v>61</v>
      </c>
      <c r="F6026" t="s">
        <v>56</v>
      </c>
      <c r="G6026" t="s">
        <v>19</v>
      </c>
    </row>
    <row r="6027" spans="2:7" x14ac:dyDescent="0.2">
      <c r="B6027">
        <v>2006</v>
      </c>
      <c r="C6027">
        <v>10</v>
      </c>
      <c r="D6027" t="s">
        <v>65</v>
      </c>
      <c r="E6027" t="s">
        <v>61</v>
      </c>
      <c r="F6027" t="s">
        <v>56</v>
      </c>
      <c r="G6027" t="s">
        <v>20</v>
      </c>
    </row>
    <row r="6028" spans="2:7" x14ac:dyDescent="0.2">
      <c r="B6028">
        <v>2006</v>
      </c>
      <c r="C6028">
        <v>10</v>
      </c>
      <c r="D6028" t="s">
        <v>65</v>
      </c>
      <c r="E6028" t="s">
        <v>61</v>
      </c>
      <c r="F6028" t="s">
        <v>56</v>
      </c>
      <c r="G6028" t="s">
        <v>21</v>
      </c>
    </row>
    <row r="6029" spans="2:7" x14ac:dyDescent="0.2">
      <c r="B6029">
        <v>2006</v>
      </c>
      <c r="C6029">
        <v>10</v>
      </c>
      <c r="D6029" t="s">
        <v>65</v>
      </c>
      <c r="E6029" t="s">
        <v>61</v>
      </c>
      <c r="F6029" t="s">
        <v>56</v>
      </c>
      <c r="G6029" t="s">
        <v>23</v>
      </c>
    </row>
    <row r="6030" spans="2:7" x14ac:dyDescent="0.2">
      <c r="B6030">
        <v>2006</v>
      </c>
      <c r="C6030">
        <v>10</v>
      </c>
      <c r="D6030" t="s">
        <v>65</v>
      </c>
      <c r="E6030" t="s">
        <v>61</v>
      </c>
      <c r="F6030" t="s">
        <v>56</v>
      </c>
      <c r="G6030" t="s">
        <v>24</v>
      </c>
    </row>
    <row r="6031" spans="2:7" x14ac:dyDescent="0.2">
      <c r="B6031">
        <v>2006</v>
      </c>
      <c r="C6031">
        <v>10</v>
      </c>
      <c r="D6031" t="s">
        <v>65</v>
      </c>
      <c r="E6031" t="s">
        <v>61</v>
      </c>
      <c r="F6031" t="s">
        <v>56</v>
      </c>
      <c r="G6031" t="s">
        <v>25</v>
      </c>
    </row>
    <row r="6032" spans="2:7" x14ac:dyDescent="0.2">
      <c r="B6032">
        <v>2006</v>
      </c>
      <c r="C6032">
        <v>10</v>
      </c>
      <c r="D6032" t="s">
        <v>65</v>
      </c>
      <c r="E6032" t="s">
        <v>61</v>
      </c>
      <c r="F6032" t="s">
        <v>56</v>
      </c>
      <c r="G6032" t="s">
        <v>26</v>
      </c>
    </row>
    <row r="6033" spans="2:7" x14ac:dyDescent="0.2">
      <c r="B6033">
        <v>2006</v>
      </c>
      <c r="C6033">
        <v>10</v>
      </c>
      <c r="D6033" t="s">
        <v>65</v>
      </c>
      <c r="E6033" t="s">
        <v>61</v>
      </c>
      <c r="F6033" t="s">
        <v>56</v>
      </c>
      <c r="G6033" t="s">
        <v>27</v>
      </c>
    </row>
    <row r="6034" spans="2:7" x14ac:dyDescent="0.2">
      <c r="B6034">
        <v>2006</v>
      </c>
      <c r="C6034">
        <v>10</v>
      </c>
      <c r="D6034" t="s">
        <v>65</v>
      </c>
      <c r="E6034" t="s">
        <v>61</v>
      </c>
      <c r="F6034" t="s">
        <v>56</v>
      </c>
      <c r="G6034" t="s">
        <v>28</v>
      </c>
    </row>
    <row r="6035" spans="2:7" x14ac:dyDescent="0.2">
      <c r="B6035">
        <v>2006</v>
      </c>
      <c r="C6035">
        <v>10</v>
      </c>
      <c r="D6035" t="s">
        <v>65</v>
      </c>
      <c r="E6035" t="s">
        <v>61</v>
      </c>
      <c r="F6035" t="s">
        <v>56</v>
      </c>
      <c r="G6035" t="s">
        <v>29</v>
      </c>
    </row>
    <row r="6036" spans="2:7" x14ac:dyDescent="0.2">
      <c r="B6036">
        <v>2006</v>
      </c>
      <c r="C6036">
        <v>10</v>
      </c>
      <c r="D6036" t="s">
        <v>65</v>
      </c>
      <c r="E6036" t="s">
        <v>61</v>
      </c>
      <c r="F6036" t="s">
        <v>56</v>
      </c>
      <c r="G6036" t="s">
        <v>31</v>
      </c>
    </row>
    <row r="6037" spans="2:7" x14ac:dyDescent="0.2">
      <c r="B6037">
        <v>2006</v>
      </c>
      <c r="C6037">
        <v>10</v>
      </c>
      <c r="D6037" t="s">
        <v>65</v>
      </c>
      <c r="E6037" t="s">
        <v>61</v>
      </c>
      <c r="F6037" t="s">
        <v>56</v>
      </c>
      <c r="G6037" t="s">
        <v>32</v>
      </c>
    </row>
    <row r="6038" spans="2:7" x14ac:dyDescent="0.2">
      <c r="B6038">
        <v>2006</v>
      </c>
      <c r="C6038">
        <v>10</v>
      </c>
      <c r="D6038" t="s">
        <v>65</v>
      </c>
      <c r="E6038" t="s">
        <v>61</v>
      </c>
      <c r="F6038" t="s">
        <v>56</v>
      </c>
      <c r="G6038" t="s">
        <v>33</v>
      </c>
    </row>
    <row r="6039" spans="2:7" x14ac:dyDescent="0.2">
      <c r="B6039">
        <v>2006</v>
      </c>
      <c r="C6039">
        <v>10</v>
      </c>
      <c r="D6039" t="s">
        <v>65</v>
      </c>
      <c r="E6039" t="s">
        <v>61</v>
      </c>
      <c r="F6039" t="s">
        <v>56</v>
      </c>
      <c r="G6039" t="s">
        <v>34</v>
      </c>
    </row>
    <row r="6040" spans="2:7" x14ac:dyDescent="0.2">
      <c r="B6040">
        <v>2006</v>
      </c>
      <c r="C6040">
        <v>10</v>
      </c>
      <c r="D6040" t="s">
        <v>65</v>
      </c>
      <c r="E6040" t="s">
        <v>61</v>
      </c>
      <c r="F6040" t="s">
        <v>56</v>
      </c>
      <c r="G6040" t="s">
        <v>35</v>
      </c>
    </row>
    <row r="6041" spans="2:7" x14ac:dyDescent="0.2">
      <c r="B6041">
        <v>2006</v>
      </c>
      <c r="C6041">
        <v>10</v>
      </c>
      <c r="D6041" t="s">
        <v>65</v>
      </c>
      <c r="E6041" t="s">
        <v>61</v>
      </c>
      <c r="F6041" t="s">
        <v>56</v>
      </c>
      <c r="G6041" t="s">
        <v>36</v>
      </c>
    </row>
    <row r="6042" spans="2:7" x14ac:dyDescent="0.2">
      <c r="B6042">
        <v>2006</v>
      </c>
      <c r="C6042">
        <v>10</v>
      </c>
      <c r="D6042" t="s">
        <v>65</v>
      </c>
      <c r="E6042" t="s">
        <v>61</v>
      </c>
      <c r="F6042" t="s">
        <v>56</v>
      </c>
      <c r="G6042" t="s">
        <v>37</v>
      </c>
    </row>
    <row r="6043" spans="2:7" x14ac:dyDescent="0.2">
      <c r="B6043">
        <v>2006</v>
      </c>
      <c r="C6043">
        <v>10</v>
      </c>
      <c r="D6043" t="s">
        <v>65</v>
      </c>
      <c r="E6043" t="s">
        <v>61</v>
      </c>
      <c r="F6043" t="s">
        <v>56</v>
      </c>
      <c r="G6043" t="s">
        <v>38</v>
      </c>
    </row>
    <row r="6044" spans="2:7" x14ac:dyDescent="0.2">
      <c r="B6044">
        <v>2006</v>
      </c>
      <c r="C6044">
        <v>10</v>
      </c>
      <c r="D6044" t="s">
        <v>65</v>
      </c>
      <c r="E6044" t="s">
        <v>61</v>
      </c>
      <c r="F6044" t="s">
        <v>56</v>
      </c>
      <c r="G6044" t="s">
        <v>39</v>
      </c>
    </row>
    <row r="6045" spans="2:7" x14ac:dyDescent="0.2">
      <c r="B6045">
        <v>2006</v>
      </c>
      <c r="C6045">
        <v>10</v>
      </c>
      <c r="D6045" t="s">
        <v>65</v>
      </c>
      <c r="E6045" t="s">
        <v>61</v>
      </c>
      <c r="F6045" t="s">
        <v>56</v>
      </c>
      <c r="G6045" t="s">
        <v>40</v>
      </c>
    </row>
    <row r="6046" spans="2:7" x14ac:dyDescent="0.2">
      <c r="B6046">
        <v>2006</v>
      </c>
      <c r="C6046">
        <v>10</v>
      </c>
      <c r="D6046" t="s">
        <v>65</v>
      </c>
      <c r="E6046" t="s">
        <v>61</v>
      </c>
      <c r="F6046" t="s">
        <v>56</v>
      </c>
      <c r="G6046" t="s">
        <v>41</v>
      </c>
    </row>
    <row r="6047" spans="2:7" x14ac:dyDescent="0.2">
      <c r="B6047">
        <v>2006</v>
      </c>
      <c r="C6047">
        <v>10</v>
      </c>
      <c r="D6047" t="s">
        <v>65</v>
      </c>
      <c r="E6047" t="s">
        <v>61</v>
      </c>
      <c r="F6047" t="s">
        <v>56</v>
      </c>
      <c r="G6047" t="s">
        <v>42</v>
      </c>
    </row>
    <row r="6048" spans="2:7" x14ac:dyDescent="0.2">
      <c r="B6048">
        <v>2006</v>
      </c>
      <c r="C6048">
        <v>10</v>
      </c>
      <c r="D6048" t="s">
        <v>65</v>
      </c>
      <c r="E6048" t="s">
        <v>61</v>
      </c>
      <c r="F6048" t="s">
        <v>56</v>
      </c>
      <c r="G6048" t="s">
        <v>43</v>
      </c>
    </row>
    <row r="6049" spans="2:7" x14ac:dyDescent="0.2">
      <c r="B6049">
        <v>2006</v>
      </c>
      <c r="C6049">
        <v>10</v>
      </c>
      <c r="D6049" t="s">
        <v>65</v>
      </c>
      <c r="E6049" t="s">
        <v>61</v>
      </c>
      <c r="F6049" t="s">
        <v>56</v>
      </c>
      <c r="G6049" t="s">
        <v>60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306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old</vt:lpstr>
      <vt:lpstr>average_median_rates_download</vt:lpstr>
      <vt:lpstr>average_median_rates_1</vt:lpstr>
      <vt:lpstr>vancouver_ratios_1</vt:lpstr>
      <vt:lpstr>vancouver_ratios_2</vt:lpstr>
      <vt:lpstr>average_median_rates_2_aptFINAL</vt:lpstr>
      <vt:lpstr>average_rent_rates_family_FINAL</vt:lpstr>
      <vt:lpstr>dimensions_unique</vt:lpstr>
      <vt:lpstr>dimensions_all_combinations</vt:lpstr>
      <vt:lpstr>vancouver_ratios_2!_FilterDatabase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Tommy Betz</cp:lastModifiedBy>
  <cp:revision>126</cp:revision>
  <dcterms:created xsi:type="dcterms:W3CDTF">2020-03-25T15:27:37Z</dcterms:created>
  <dcterms:modified xsi:type="dcterms:W3CDTF">2020-03-29T21:21:15Z</dcterms:modified>
  <dc:language>en-CA</dc:language>
</cp:coreProperties>
</file>